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afujishima\AppData\Local\Box\Box Edit\Documents\2x8s5aouoEqyJ71KZwnl6A==\"/>
    </mc:Choice>
  </mc:AlternateContent>
  <xr:revisionPtr revIDLastSave="0" documentId="13_ncr:1_{F0D92B33-A315-449E-AAC1-A9B62154D6BE}" xr6:coauthVersionLast="47" xr6:coauthVersionMax="47" xr10:uidLastSave="{00000000-0000-0000-0000-000000000000}"/>
  <workbookProtection workbookAlgorithmName="SHA-512" workbookHashValue="Yliy0dnnXhNIvz1JpI5aA8NET8SKWve5a5Ys7CR0VNlQBQFDWuHyHG/KOyzQ2+C4WxjHLBJr66GeXrafXNdrYg==" workbookSaltValue="RruiAtPiC5wnUUEl12k4PA==" workbookSpinCount="100000" lockStructure="1"/>
  <bookViews>
    <workbookView xWindow="-14820" yWindow="-16308" windowWidth="29016" windowHeight="15816" tabRatio="771" firstSheet="3" activeTab="3" xr2:uid="{00000000-000D-0000-FFFF-FFFF00000000}"/>
  </bookViews>
  <sheets>
    <sheet name="一列シート" sheetId="62" state="hidden" r:id="rId1"/>
    <sheet name="市町村名リスト（R6.1.1）" sheetId="67" state="hidden" r:id="rId2"/>
    <sheet name="教育委員会コード" sheetId="68" state="hidden" r:id="rId3"/>
    <sheet name="基本情報" sheetId="47" r:id="rId4"/>
    <sheet name="R6学校コードデータ（抜粋）" sheetId="65" state="hidden" r:id="rId5"/>
    <sheet name="学校1頁" sheetId="2" r:id="rId6"/>
    <sheet name="学校2頁" sheetId="63" r:id="rId7"/>
    <sheet name="学校３頁" sheetId="72" r:id="rId8"/>
    <sheet name="学校４頁" sheetId="7" r:id="rId9"/>
    <sheet name="学校５頁" sheetId="9" r:id="rId10"/>
    <sheet name="学校６頁" sheetId="10" r:id="rId11"/>
    <sheet name="学校７頁" sheetId="11" r:id="rId12"/>
    <sheet name="学校８頁" sheetId="44" r:id="rId13"/>
    <sheet name="学校９頁" sheetId="13" r:id="rId14"/>
    <sheet name="学校10頁" sheetId="15" r:id="rId15"/>
    <sheet name="学校11頁" sheetId="16" r:id="rId16"/>
    <sheet name="学校12頁" sheetId="17" r:id="rId17"/>
    <sheet name="学校13頁" sheetId="66" r:id="rId18"/>
    <sheet name="委員会1頁" sheetId="19" state="hidden" r:id="rId19"/>
    <sheet name="学校14頁" sheetId="21" r:id="rId20"/>
    <sheet name="学校15頁" sheetId="74" r:id="rId21"/>
    <sheet name="学校16頁" sheetId="69" r:id="rId22"/>
    <sheet name="学校17頁 " sheetId="71" r:id="rId23"/>
    <sheet name="委員会2頁" sheetId="64" state="hidden" r:id="rId24"/>
    <sheet name="学校1８頁" sheetId="53" r:id="rId25"/>
    <sheet name="学校1９頁" sheetId="54" r:id="rId26"/>
    <sheet name="学校２０頁" sheetId="32" r:id="rId27"/>
    <sheet name="学校2１頁" sheetId="61" r:id="rId28"/>
    <sheet name="学校２２頁" sheetId="36" r:id="rId29"/>
    <sheet name="学校２３頁" sheetId="37" r:id="rId30"/>
    <sheet name="学校2４頁" sheetId="73" r:id="rId31"/>
    <sheet name="学校2５頁" sheetId="38" r:id="rId32"/>
    <sheet name="委員会3頁" sheetId="39" state="hidden" r:id="rId33"/>
    <sheet name="委員会4頁" sheetId="41" state="hidden" r:id="rId34"/>
    <sheet name="委員会5頁" sheetId="42" state="hidden" r:id="rId35"/>
    <sheet name="委員会6頁" sheetId="43" state="hidden" r:id="rId36"/>
    <sheet name="委員会7頁" sheetId="50" state="hidden" r:id="rId37"/>
    <sheet name="委員会8頁" sheetId="46" state="hidden" r:id="rId38"/>
    <sheet name="学校確認シート" sheetId="49" r:id="rId39"/>
    <sheet name="委員会確認シート" sheetId="48" state="hidden" r:id="rId40"/>
  </sheets>
  <definedNames>
    <definedName name="_xlnm._FilterDatabase" localSheetId="4" hidden="1">'R6学校コードデータ（抜粋）'!$A$1:$D$35289</definedName>
    <definedName name="_xlnm._FilterDatabase" localSheetId="0" hidden="1">一列シート!$A$1:$S$2903</definedName>
    <definedName name="_xlnm._FilterDatabase" localSheetId="5" hidden="1">学校1頁!$A$3:$S$3</definedName>
    <definedName name="_xlnm._FilterDatabase" localSheetId="6" hidden="1">学校2頁!#REF!</definedName>
    <definedName name="_xlnm._FilterDatabase" localSheetId="2" hidden="1">教育委員会コード!$A$2:$D$1856</definedName>
    <definedName name="CheckCnt" localSheetId="23">#REF!</definedName>
    <definedName name="CheckCnt" localSheetId="0">#REF!</definedName>
    <definedName name="CheckCnt" localSheetId="17">#REF!</definedName>
    <definedName name="CheckCnt" localSheetId="20">#REF!</definedName>
    <definedName name="CheckCnt" localSheetId="24">#REF!</definedName>
    <definedName name="CheckCnt" localSheetId="25">#REF!</definedName>
    <definedName name="CheckCnt" localSheetId="27">#REF!</definedName>
    <definedName name="CheckCnt" localSheetId="6">#REF!</definedName>
    <definedName name="CheckCnt" localSheetId="38">#REF!</definedName>
    <definedName name="CheckCnt" localSheetId="1">#REF!</definedName>
    <definedName name="CheckCnt">#REF!</definedName>
    <definedName name="CheckDisp" localSheetId="23">#REF!</definedName>
    <definedName name="CheckDisp" localSheetId="0">#REF!</definedName>
    <definedName name="CheckDisp" localSheetId="17">#REF!</definedName>
    <definedName name="CheckDisp" localSheetId="20">#REF!</definedName>
    <definedName name="CheckDisp" localSheetId="24">#REF!</definedName>
    <definedName name="CheckDisp" localSheetId="25">#REF!</definedName>
    <definedName name="CheckDisp" localSheetId="27">#REF!</definedName>
    <definedName name="CheckDisp" localSheetId="6">#REF!</definedName>
    <definedName name="CheckDisp" localSheetId="38">#REF!</definedName>
    <definedName name="CheckDisp" localSheetId="1">#REF!</definedName>
    <definedName name="CheckDisp">#REF!</definedName>
    <definedName name="ClassCell" localSheetId="23">#REF!</definedName>
    <definedName name="ClassCell" localSheetId="0">#REF!</definedName>
    <definedName name="ClassCell" localSheetId="17">#REF!</definedName>
    <definedName name="ClassCell" localSheetId="20">#REF!</definedName>
    <definedName name="ClassCell" localSheetId="24">#REF!</definedName>
    <definedName name="ClassCell" localSheetId="25">#REF!</definedName>
    <definedName name="ClassCell" localSheetId="27">#REF!</definedName>
    <definedName name="ClassCell" localSheetId="6">#REF!</definedName>
    <definedName name="ClassCell" localSheetId="38">#REF!</definedName>
    <definedName name="ClassCell" localSheetId="1">#REF!</definedName>
    <definedName name="ClassCell">#REF!</definedName>
    <definedName name="CloseCheck" localSheetId="23">#REF!</definedName>
    <definedName name="CloseCheck" localSheetId="0">#REF!</definedName>
    <definedName name="CloseCheck" localSheetId="17">#REF!</definedName>
    <definedName name="CloseCheck" localSheetId="20">#REF!</definedName>
    <definedName name="CloseCheck" localSheetId="24">#REF!</definedName>
    <definedName name="CloseCheck" localSheetId="25">#REF!</definedName>
    <definedName name="CloseCheck" localSheetId="27">#REF!</definedName>
    <definedName name="CloseCheck" localSheetId="6">#REF!</definedName>
    <definedName name="CloseCheck" localSheetId="38">#REF!</definedName>
    <definedName name="CloseCheck" localSheetId="1">#REF!</definedName>
    <definedName name="CloseCheck">#REF!</definedName>
    <definedName name="CloseErr" localSheetId="23">#REF!</definedName>
    <definedName name="CloseErr" localSheetId="0">#REF!</definedName>
    <definedName name="CloseErr" localSheetId="17">#REF!</definedName>
    <definedName name="CloseErr" localSheetId="20">#REF!</definedName>
    <definedName name="CloseErr" localSheetId="24">#REF!</definedName>
    <definedName name="CloseErr" localSheetId="25">#REF!</definedName>
    <definedName name="CloseErr" localSheetId="27">#REF!</definedName>
    <definedName name="CloseErr" localSheetId="6">#REF!</definedName>
    <definedName name="CloseErr" localSheetId="38">#REF!</definedName>
    <definedName name="CloseErr" localSheetId="1">#REF!</definedName>
    <definedName name="CloseErr">#REF!</definedName>
    <definedName name="CloseErrCheck" localSheetId="23">#REF!</definedName>
    <definedName name="CloseErrCheck" localSheetId="0">#REF!</definedName>
    <definedName name="CloseErrCheck" localSheetId="17">#REF!</definedName>
    <definedName name="CloseErrCheck" localSheetId="20">#REF!</definedName>
    <definedName name="CloseErrCheck" localSheetId="24">#REF!</definedName>
    <definedName name="CloseErrCheck" localSheetId="25">#REF!</definedName>
    <definedName name="CloseErrCheck" localSheetId="27">#REF!</definedName>
    <definedName name="CloseErrCheck" localSheetId="6">#REF!</definedName>
    <definedName name="CloseErrCheck" localSheetId="38">#REF!</definedName>
    <definedName name="CloseErrCheck" localSheetId="1">#REF!</definedName>
    <definedName name="CloseErrCheck">#REF!</definedName>
    <definedName name="CloseNoCheck" localSheetId="23">#REF!</definedName>
    <definedName name="CloseNoCheck" localSheetId="0">#REF!</definedName>
    <definedName name="CloseNoCheck" localSheetId="17">#REF!</definedName>
    <definedName name="CloseNoCheck" localSheetId="20">#REF!</definedName>
    <definedName name="CloseNoCheck" localSheetId="24">#REF!</definedName>
    <definedName name="CloseNoCheck" localSheetId="25">#REF!</definedName>
    <definedName name="CloseNoCheck" localSheetId="27">#REF!</definedName>
    <definedName name="CloseNoCheck" localSheetId="6">#REF!</definedName>
    <definedName name="CloseNoCheck" localSheetId="38">#REF!</definedName>
    <definedName name="CloseNoCheck" localSheetId="1">#REF!</definedName>
    <definedName name="CloseNoCheck">#REF!</definedName>
    <definedName name="CloseNoErrCheck" localSheetId="23">#REF!</definedName>
    <definedName name="CloseNoErrCheck" localSheetId="0">#REF!</definedName>
    <definedName name="CloseNoErrCheck" localSheetId="17">#REF!</definedName>
    <definedName name="CloseNoErrCheck" localSheetId="20">#REF!</definedName>
    <definedName name="CloseNoErrCheck" localSheetId="24">#REF!</definedName>
    <definedName name="CloseNoErrCheck" localSheetId="25">#REF!</definedName>
    <definedName name="CloseNoErrCheck" localSheetId="27">#REF!</definedName>
    <definedName name="CloseNoErrCheck" localSheetId="6">#REF!</definedName>
    <definedName name="CloseNoErrCheck" localSheetId="38">#REF!</definedName>
    <definedName name="CloseNoErrCheck" localSheetId="1">#REF!</definedName>
    <definedName name="CloseNoErrCheck">#REF!</definedName>
    <definedName name="ColCount" localSheetId="23">#REF!</definedName>
    <definedName name="ColCount" localSheetId="0">#REF!</definedName>
    <definedName name="ColCount" localSheetId="17">#REF!</definedName>
    <definedName name="ColCount" localSheetId="20">#REF!</definedName>
    <definedName name="ColCount" localSheetId="24">#REF!</definedName>
    <definedName name="ColCount" localSheetId="25">#REF!</definedName>
    <definedName name="ColCount" localSheetId="27">#REF!</definedName>
    <definedName name="ColCount" localSheetId="6">#REF!</definedName>
    <definedName name="ColCount" localSheetId="38">#REF!</definedName>
    <definedName name="ColCount" localSheetId="1">#REF!</definedName>
    <definedName name="ColCount">#REF!</definedName>
    <definedName name="ErrCheckEnd" localSheetId="23">#REF!</definedName>
    <definedName name="ErrCheckEnd" localSheetId="0">#REF!</definedName>
    <definedName name="ErrCheckEnd" localSheetId="17">#REF!</definedName>
    <definedName name="ErrCheckEnd" localSheetId="20">#REF!</definedName>
    <definedName name="ErrCheckEnd" localSheetId="24">#REF!</definedName>
    <definedName name="ErrCheckEnd" localSheetId="25">#REF!</definedName>
    <definedName name="ErrCheckEnd" localSheetId="27">#REF!</definedName>
    <definedName name="ErrCheckEnd" localSheetId="6">#REF!</definedName>
    <definedName name="ErrCheckEnd" localSheetId="38">#REF!</definedName>
    <definedName name="ErrCheckEnd" localSheetId="1">#REF!</definedName>
    <definedName name="ErrCheckEnd">#REF!</definedName>
    <definedName name="ErrCheckOpt1" localSheetId="23">#REF!</definedName>
    <definedName name="ErrCheckOpt1" localSheetId="0">#REF!</definedName>
    <definedName name="ErrCheckOpt1" localSheetId="17">#REF!</definedName>
    <definedName name="ErrCheckOpt1" localSheetId="20">#REF!</definedName>
    <definedName name="ErrCheckOpt1" localSheetId="24">#REF!</definedName>
    <definedName name="ErrCheckOpt1" localSheetId="25">#REF!</definedName>
    <definedName name="ErrCheckOpt1" localSheetId="27">#REF!</definedName>
    <definedName name="ErrCheckOpt1" localSheetId="6">#REF!</definedName>
    <definedName name="ErrCheckOpt1" localSheetId="38">#REF!</definedName>
    <definedName name="ErrCheckOpt1" localSheetId="1">#REF!</definedName>
    <definedName name="ErrCheckOpt1">#REF!</definedName>
    <definedName name="ErrCheckOpt2" localSheetId="23">#REF!</definedName>
    <definedName name="ErrCheckOpt2" localSheetId="0">#REF!</definedName>
    <definedName name="ErrCheckOpt2" localSheetId="17">#REF!</definedName>
    <definedName name="ErrCheckOpt2" localSheetId="20">#REF!</definedName>
    <definedName name="ErrCheckOpt2" localSheetId="24">#REF!</definedName>
    <definedName name="ErrCheckOpt2" localSheetId="25">#REF!</definedName>
    <definedName name="ErrCheckOpt2" localSheetId="27">#REF!</definedName>
    <definedName name="ErrCheckOpt2" localSheetId="6">#REF!</definedName>
    <definedName name="ErrCheckOpt2" localSheetId="38">#REF!</definedName>
    <definedName name="ErrCheckOpt2" localSheetId="1">#REF!</definedName>
    <definedName name="ErrCheckOpt2">#REF!</definedName>
    <definedName name="ErrCheckOpt3" localSheetId="23">#REF!</definedName>
    <definedName name="ErrCheckOpt3" localSheetId="0">#REF!</definedName>
    <definedName name="ErrCheckOpt3" localSheetId="17">#REF!</definedName>
    <definedName name="ErrCheckOpt3" localSheetId="20">#REF!</definedName>
    <definedName name="ErrCheckOpt3" localSheetId="24">#REF!</definedName>
    <definedName name="ErrCheckOpt3" localSheetId="25">#REF!</definedName>
    <definedName name="ErrCheckOpt3" localSheetId="27">#REF!</definedName>
    <definedName name="ErrCheckOpt3" localSheetId="6">#REF!</definedName>
    <definedName name="ErrCheckOpt3" localSheetId="38">#REF!</definedName>
    <definedName name="ErrCheckOpt3" localSheetId="1">#REF!</definedName>
    <definedName name="ErrCheckOpt3">#REF!</definedName>
    <definedName name="ErrCheckStart" localSheetId="23">#REF!</definedName>
    <definedName name="ErrCheckStart" localSheetId="0">#REF!</definedName>
    <definedName name="ErrCheckStart" localSheetId="17">#REF!</definedName>
    <definedName name="ErrCheckStart" localSheetId="20">#REF!</definedName>
    <definedName name="ErrCheckStart" localSheetId="24">#REF!</definedName>
    <definedName name="ErrCheckStart" localSheetId="25">#REF!</definedName>
    <definedName name="ErrCheckStart" localSheetId="27">#REF!</definedName>
    <definedName name="ErrCheckStart" localSheetId="6">#REF!</definedName>
    <definedName name="ErrCheckStart" localSheetId="38">#REF!</definedName>
    <definedName name="ErrCheckStart" localSheetId="1">#REF!</definedName>
    <definedName name="ErrCheckStart">#REF!</definedName>
    <definedName name="ErrCnt" localSheetId="23">#REF!</definedName>
    <definedName name="ErrCnt" localSheetId="0">#REF!</definedName>
    <definedName name="ErrCnt" localSheetId="17">#REF!</definedName>
    <definedName name="ErrCnt" localSheetId="20">#REF!</definedName>
    <definedName name="ErrCnt" localSheetId="24">#REF!</definedName>
    <definedName name="ErrCnt" localSheetId="25">#REF!</definedName>
    <definedName name="ErrCnt" localSheetId="27">#REF!</definedName>
    <definedName name="ErrCnt" localSheetId="6">#REF!</definedName>
    <definedName name="ErrCnt" localSheetId="38">#REF!</definedName>
    <definedName name="ErrCnt" localSheetId="1">#REF!</definedName>
    <definedName name="ErrCnt">#REF!</definedName>
    <definedName name="ErrDisp" localSheetId="23">#REF!</definedName>
    <definedName name="ErrDisp" localSheetId="0">#REF!</definedName>
    <definedName name="ErrDisp" localSheetId="17">#REF!</definedName>
    <definedName name="ErrDisp" localSheetId="20">#REF!</definedName>
    <definedName name="ErrDisp" localSheetId="24">#REF!</definedName>
    <definedName name="ErrDisp" localSheetId="25">#REF!</definedName>
    <definedName name="ErrDisp" localSheetId="27">#REF!</definedName>
    <definedName name="ErrDisp" localSheetId="6">#REF!</definedName>
    <definedName name="ErrDisp" localSheetId="38">#REF!</definedName>
    <definedName name="ErrDisp" localSheetId="1">#REF!</definedName>
    <definedName name="ErrDisp">#REF!</definedName>
    <definedName name="MsgInfoCell" localSheetId="23">#REF!</definedName>
    <definedName name="MsgInfoCell" localSheetId="0">#REF!</definedName>
    <definedName name="MsgInfoCell" localSheetId="17">#REF!</definedName>
    <definedName name="MsgInfoCell" localSheetId="20">#REF!</definedName>
    <definedName name="MsgInfoCell" localSheetId="24">#REF!</definedName>
    <definedName name="MsgInfoCell" localSheetId="25">#REF!</definedName>
    <definedName name="MsgInfoCell" localSheetId="27">#REF!</definedName>
    <definedName name="MsgInfoCell" localSheetId="6">#REF!</definedName>
    <definedName name="MsgInfoCell" localSheetId="38">#REF!</definedName>
    <definedName name="MsgInfoCell" localSheetId="1">#REF!</definedName>
    <definedName name="MsgInfoCell">#REF!</definedName>
    <definedName name="_xlnm.Print_Area" localSheetId="4">'R6学校コードデータ（抜粋）'!$A$1:$D$1</definedName>
    <definedName name="_xlnm.Print_Area" localSheetId="18">委員会1頁!$A$2:$M$36</definedName>
    <definedName name="_xlnm.Print_Area" localSheetId="23">委員会2頁!$A$1:$G$11</definedName>
    <definedName name="_xlnm.Print_Area" localSheetId="32">委員会3頁!$A$1:$AE$24</definedName>
    <definedName name="_xlnm.Print_Area" localSheetId="33">委員会4頁!$A$1:$O$23</definedName>
    <definedName name="_xlnm.Print_Area" localSheetId="34">委員会5頁!$A$1:$AF$36</definedName>
    <definedName name="_xlnm.Print_Area" localSheetId="35">委員会6頁!$A$1:$L$32</definedName>
    <definedName name="_xlnm.Print_Area" localSheetId="36">委員会7頁!$A$1:$K$18</definedName>
    <definedName name="_xlnm.Print_Area" localSheetId="37">委員会8頁!$A$1:$J$33</definedName>
    <definedName name="_xlnm.Print_Area" localSheetId="39">委員会確認シート!$A$1:$W$36</definedName>
    <definedName name="_xlnm.Print_Area" localSheetId="0">一列シート!$A$1:$D$2903</definedName>
    <definedName name="_xlnm.Print_Area" localSheetId="14">学校10頁!$A$1:$M$23</definedName>
    <definedName name="_xlnm.Print_Area" localSheetId="15">学校11頁!$A$1:$R$24</definedName>
    <definedName name="_xlnm.Print_Area" localSheetId="16">学校12頁!$A$1:$AK$20</definedName>
    <definedName name="_xlnm.Print_Area" localSheetId="17">学校13頁!$A$1:$Q$15</definedName>
    <definedName name="_xlnm.Print_Area" localSheetId="19">学校14頁!$A$1:$V$34</definedName>
    <definedName name="_xlnm.Print_Area" localSheetId="20">学校15頁!$A$1:$T$28</definedName>
    <definedName name="_xlnm.Print_Area" localSheetId="21">学校16頁!$A$1:$L$50</definedName>
    <definedName name="_xlnm.Print_Area" localSheetId="22">'学校17頁 '!$A$1:$J$44</definedName>
    <definedName name="_xlnm.Print_Area" localSheetId="24">学校1８頁!$A$1:$Z$36</definedName>
    <definedName name="_xlnm.Print_Area" localSheetId="25">学校1９頁!$A$1:$T$46</definedName>
    <definedName name="_xlnm.Print_Area" localSheetId="26">学校２０頁!$A$1:$L$50</definedName>
    <definedName name="_xlnm.Print_Area" localSheetId="27">学校2１頁!$A$1:$W$45</definedName>
    <definedName name="_xlnm.Print_Area" localSheetId="28">学校２２頁!$A$1:$N$49</definedName>
    <definedName name="_xlnm.Print_Area" localSheetId="29">学校２３頁!$A$1:$AO$17</definedName>
    <definedName name="_xlnm.Print_Area" localSheetId="30">学校2４頁!$A$1:$S$28</definedName>
    <definedName name="_xlnm.Print_Area" localSheetId="31">学校2５頁!$A$1:$S$36</definedName>
    <definedName name="_xlnm.Print_Area" localSheetId="6">学校2頁!$A$1:$V$30</definedName>
    <definedName name="_xlnm.Print_Area" localSheetId="7">学校３頁!$A$1:$N$34</definedName>
    <definedName name="_xlnm.Print_Area" localSheetId="8">学校４頁!$A$1:$AE$28</definedName>
    <definedName name="_xlnm.Print_Area" localSheetId="9">学校５頁!$A$1:$R$25</definedName>
    <definedName name="_xlnm.Print_Area" localSheetId="10">学校６頁!$A$1:$N$23</definedName>
    <definedName name="_xlnm.Print_Area" localSheetId="11">学校７頁!$A$1:$M$31</definedName>
    <definedName name="_xlnm.Print_Area" localSheetId="12">学校８頁!$A$1:$N$30</definedName>
    <definedName name="_xlnm.Print_Area" localSheetId="13">学校９頁!$A$1:$Q$18</definedName>
    <definedName name="_xlnm.Print_Area" localSheetId="38">学校確認シート!$A$1:$X$76</definedName>
    <definedName name="_xlnm.Print_Area" localSheetId="3">基本情報!$A$2:$AB$28</definedName>
    <definedName name="_xlnm.Print_Titles" localSheetId="4">'R6学校コードデータ（抜粋）'!$1:$1</definedName>
    <definedName name="_xlnm.Print_Titles" localSheetId="0">一列シート!$2:$7</definedName>
    <definedName name="ProtectKey" localSheetId="23">#REF!</definedName>
    <definedName name="ProtectKey" localSheetId="0">#REF!</definedName>
    <definedName name="ProtectKey" localSheetId="17">#REF!</definedName>
    <definedName name="ProtectKey" localSheetId="20">#REF!</definedName>
    <definedName name="ProtectKey" localSheetId="24">#REF!</definedName>
    <definedName name="ProtectKey" localSheetId="25">#REF!</definedName>
    <definedName name="ProtectKey" localSheetId="27">#REF!</definedName>
    <definedName name="ProtectKey" localSheetId="6">#REF!</definedName>
    <definedName name="ProtectKey" localSheetId="38">#REF!</definedName>
    <definedName name="ProtectKey" localSheetId="1">#REF!</definedName>
    <definedName name="ProtectKey">#REF!</definedName>
    <definedName name="ResultMsg" localSheetId="23">#REF!</definedName>
    <definedName name="ResultMsg" localSheetId="0">#REF!</definedName>
    <definedName name="ResultMsg" localSheetId="17">#REF!</definedName>
    <definedName name="ResultMsg" localSheetId="20">#REF!</definedName>
    <definedName name="ResultMsg" localSheetId="24">#REF!</definedName>
    <definedName name="ResultMsg" localSheetId="25">#REF!</definedName>
    <definedName name="ResultMsg" localSheetId="27">#REF!</definedName>
    <definedName name="ResultMsg" localSheetId="6">#REF!</definedName>
    <definedName name="ResultMsg" localSheetId="38">#REF!</definedName>
    <definedName name="ResultMsg" localSheetId="1">#REF!</definedName>
    <definedName name="ResultMsg">#REF!</definedName>
    <definedName name="RowCount" localSheetId="23">#REF!</definedName>
    <definedName name="RowCount" localSheetId="0">#REF!</definedName>
    <definedName name="RowCount" localSheetId="17">#REF!</definedName>
    <definedName name="RowCount" localSheetId="20">#REF!</definedName>
    <definedName name="RowCount" localSheetId="24">#REF!</definedName>
    <definedName name="RowCount" localSheetId="25">#REF!</definedName>
    <definedName name="RowCount" localSheetId="27">#REF!</definedName>
    <definedName name="RowCount" localSheetId="6">#REF!</definedName>
    <definedName name="RowCount" localSheetId="38">#REF!</definedName>
    <definedName name="RowCount" localSheetId="1">#REF!</definedName>
    <definedName name="RowCount">#REF!</definedName>
    <definedName name="StartCell" localSheetId="23">#REF!</definedName>
    <definedName name="StartCell" localSheetId="0">#REF!</definedName>
    <definedName name="StartCell" localSheetId="17">#REF!</definedName>
    <definedName name="StartCell" localSheetId="20">#REF!</definedName>
    <definedName name="StartCell" localSheetId="24">#REF!</definedName>
    <definedName name="StartCell" localSheetId="25">#REF!</definedName>
    <definedName name="StartCell" localSheetId="27">#REF!</definedName>
    <definedName name="StartCell" localSheetId="6">#REF!</definedName>
    <definedName name="StartCell" localSheetId="38">#REF!</definedName>
    <definedName name="StartCell" localSheetId="1">#REF!</definedName>
    <definedName name="StartCell">#REF!</definedName>
    <definedName name="Z_317D12FD_EB4D_4851_ACC8_84D64913B1ED_.wvu.PrintArea" localSheetId="18" hidden="1">委員会1頁!$A$4:$N$24</definedName>
    <definedName name="Z_317D12FD_EB4D_4851_ACC8_84D64913B1ED_.wvu.PrintArea" localSheetId="23" hidden="1">委員会2頁!$A$2:$I$11</definedName>
    <definedName name="Z_317D12FD_EB4D_4851_ACC8_84D64913B1ED_.wvu.PrintArea" localSheetId="32" hidden="1">委員会3頁!$A$1:$AE$24</definedName>
    <definedName name="Z_317D12FD_EB4D_4851_ACC8_84D64913B1ED_.wvu.PrintArea" localSheetId="33" hidden="1">委員会4頁!$A$7:$Q$23</definedName>
    <definedName name="Z_317D12FD_EB4D_4851_ACC8_84D64913B1ED_.wvu.PrintArea" localSheetId="34" hidden="1">委員会5頁!$A$1:$AG$35</definedName>
    <definedName name="Z_317D12FD_EB4D_4851_ACC8_84D64913B1ED_.wvu.PrintArea" localSheetId="35" hidden="1">委員会6頁!$A$1:$L$33</definedName>
    <definedName name="Z_317D12FD_EB4D_4851_ACC8_84D64913B1ED_.wvu.PrintArea" localSheetId="37" hidden="1">委員会8頁!#REF!</definedName>
    <definedName name="Z_317D12FD_EB4D_4851_ACC8_84D64913B1ED_.wvu.PrintArea" localSheetId="14" hidden="1">学校10頁!$A$1:$O$20</definedName>
    <definedName name="Z_317D12FD_EB4D_4851_ACC8_84D64913B1ED_.wvu.PrintArea" localSheetId="15" hidden="1">学校11頁!$A$1:$R$24</definedName>
    <definedName name="Z_317D12FD_EB4D_4851_ACC8_84D64913B1ED_.wvu.PrintArea" localSheetId="16" hidden="1">学校12頁!$A$1:$W$18</definedName>
    <definedName name="Z_317D12FD_EB4D_4851_ACC8_84D64913B1ED_.wvu.PrintArea" localSheetId="17" hidden="1">学校13頁!$A$1:$A$19</definedName>
    <definedName name="Z_317D12FD_EB4D_4851_ACC8_84D64913B1ED_.wvu.PrintArea" localSheetId="19" hidden="1">学校14頁!$A$2:$X$18</definedName>
    <definedName name="Z_317D12FD_EB4D_4851_ACC8_84D64913B1ED_.wvu.PrintArea" localSheetId="20" hidden="1">学校15頁!$A$1:$Q$35</definedName>
    <definedName name="Z_317D12FD_EB4D_4851_ACC8_84D64913B1ED_.wvu.PrintArea" localSheetId="21" hidden="1">学校16頁!$A$1:$M$32</definedName>
    <definedName name="Z_317D12FD_EB4D_4851_ACC8_84D64913B1ED_.wvu.PrintArea" localSheetId="22" hidden="1">'学校17頁 '!$A$8:$J$15</definedName>
    <definedName name="Z_317D12FD_EB4D_4851_ACC8_84D64913B1ED_.wvu.PrintArea" localSheetId="24" hidden="1">学校1８頁!$A$2:$AE$17</definedName>
    <definedName name="Z_317D12FD_EB4D_4851_ACC8_84D64913B1ED_.wvu.PrintArea" localSheetId="25" hidden="1">学校1９頁!$A$26:$O$45</definedName>
    <definedName name="Z_317D12FD_EB4D_4851_ACC8_84D64913B1ED_.wvu.PrintArea" localSheetId="5" hidden="1">学校1頁!$A$3:$AE$33</definedName>
    <definedName name="Z_317D12FD_EB4D_4851_ACC8_84D64913B1ED_.wvu.PrintArea" localSheetId="26" hidden="1">学校２０頁!$A$1:$J$33</definedName>
    <definedName name="Z_317D12FD_EB4D_4851_ACC8_84D64913B1ED_.wvu.PrintArea" localSheetId="27" hidden="1">学校2１頁!$A$1:$V$45</definedName>
    <definedName name="Z_317D12FD_EB4D_4851_ACC8_84D64913B1ED_.wvu.PrintArea" localSheetId="28" hidden="1">学校２２頁!$A$31:$M$51</definedName>
    <definedName name="Z_317D12FD_EB4D_4851_ACC8_84D64913B1ED_.wvu.PrintArea" localSheetId="29" hidden="1">学校２３頁!$A$1:$AN$17</definedName>
    <definedName name="Z_317D12FD_EB4D_4851_ACC8_84D64913B1ED_.wvu.PrintArea" localSheetId="30" hidden="1">学校2４頁!$A$1:$S$28</definedName>
    <definedName name="Z_317D12FD_EB4D_4851_ACC8_84D64913B1ED_.wvu.PrintArea" localSheetId="31" hidden="1">学校2５頁!$A$1:$S$36</definedName>
    <definedName name="Z_317D12FD_EB4D_4851_ACC8_84D64913B1ED_.wvu.PrintArea" localSheetId="6" hidden="1">学校2頁!#REF!</definedName>
    <definedName name="Z_317D12FD_EB4D_4851_ACC8_84D64913B1ED_.wvu.PrintArea" localSheetId="7" hidden="1">学校３頁!$A$1:$M$34</definedName>
    <definedName name="Z_317D12FD_EB4D_4851_ACC8_84D64913B1ED_.wvu.PrintArea" localSheetId="8" hidden="1">学校４頁!$A$1:$AE$29</definedName>
    <definedName name="Z_317D12FD_EB4D_4851_ACC8_84D64913B1ED_.wvu.PrintArea" localSheetId="9" hidden="1">学校５頁!$A$1:$S$25</definedName>
    <definedName name="Z_317D12FD_EB4D_4851_ACC8_84D64913B1ED_.wvu.PrintArea" localSheetId="10" hidden="1">学校６頁!$A$1:$N$22</definedName>
    <definedName name="Z_317D12FD_EB4D_4851_ACC8_84D64913B1ED_.wvu.PrintArea" localSheetId="11" hidden="1">学校７頁!$A$1:$M$31</definedName>
    <definedName name="Z_317D12FD_EB4D_4851_ACC8_84D64913B1ED_.wvu.PrintArea" localSheetId="12" hidden="1">学校８頁!$A$1:$M$30</definedName>
    <definedName name="Z_317D12FD_EB4D_4851_ACC8_84D64913B1ED_.wvu.PrintArea" localSheetId="13" hidden="1">学校９頁!#REF!</definedName>
    <definedName name="愛知県">'市町村名リスト（R6.1.1）'!$W$3:$W$56</definedName>
    <definedName name="愛媛県">'市町村名リスト（R6.1.1）'!$AL$3:$AL$22</definedName>
    <definedName name="茨城県">'市町村名リスト（R6.1.1）'!$H$3:$H$46</definedName>
    <definedName name="岡山県">'市町村名リスト（R6.1.1）'!$AG$3:$AG$29</definedName>
    <definedName name="沖縄県">'市町村名リスト（R6.1.1）'!$AU$3:$AU$43</definedName>
    <definedName name="岩手県">'市町村名リスト（R6.1.1）'!$C$3:$C$35</definedName>
    <definedName name="岐阜県">'市町村名リスト（R6.1.1）'!$U$3:$U$44</definedName>
    <definedName name="宮崎県">'市町村名リスト（R6.1.1）'!$AS$3:$AS$28</definedName>
    <definedName name="宮城県">'市町村名リスト（R6.1.1）'!$D$3:$D$37</definedName>
    <definedName name="京都府">'市町村名リスト（R6.1.1）'!$Z$3:$Z$28</definedName>
    <definedName name="熊本県">'市町村名リスト（R6.1.1）'!$AQ$3:$AQ$47</definedName>
    <definedName name="群馬県">'市町村名リスト（R6.1.1）'!$J$3:$J$37</definedName>
    <definedName name="広島県">'市町村名リスト（R6.1.1）'!$AH$3:$AH$25</definedName>
    <definedName name="香川県">'市町村名リスト（R6.1.1）'!$AK$3:$AK$19</definedName>
    <definedName name="高知県">'市町村名リスト（R6.1.1）'!$AM$3:$AM$36</definedName>
    <definedName name="佐賀県">'市町村名リスト（R6.1.1）'!$AO$3:$AO$22</definedName>
    <definedName name="埼玉県">'市町村名リスト（R6.1.1）'!$K$3:$K$65</definedName>
    <definedName name="三重県">'市町村名リスト（R6.1.1）'!$X$3:$X$31</definedName>
    <definedName name="山形県">'市町村名リスト（R6.1.1）'!$F$3:$F$37</definedName>
    <definedName name="山口県">'市町村名リスト（R6.1.1）'!$AI$3:$AI$21</definedName>
    <definedName name="山梨県">'市町村名リスト（R6.1.1）'!$S$3:$S$29</definedName>
    <definedName name="滋賀県">'市町村名リスト（R6.1.1）'!$Y$3:$Y$21</definedName>
    <definedName name="鹿児島県">'市町村名リスト（R6.1.1）'!$AT$3:$AT$45</definedName>
    <definedName name="秋田県">'市町村名リスト（R6.1.1）'!$E$3:$E$27</definedName>
    <definedName name="新潟県">'市町村名リスト（R6.1.1）'!$O$3:$O$32</definedName>
    <definedName name="神奈川県">'市町村名リスト（R6.1.1）'!$N$3:$N$35</definedName>
    <definedName name="青森県">'市町村名リスト（R6.1.1）'!$B$3:$B$42</definedName>
    <definedName name="静岡県">'市町村名リスト（R6.1.1）'!$V$3:$V$37</definedName>
    <definedName name="石川県">'市町村名リスト（R6.1.1）'!$Q$3:$Q$21</definedName>
    <definedName name="千葉県">'市町村名リスト（R6.1.1）'!$L$3:$L$56</definedName>
    <definedName name="大阪府">'市町村名リスト（R6.1.1）'!$AA$3:$AA$45</definedName>
    <definedName name="大分県">'市町村名リスト（R6.1.1）'!$AR$3:$AR$20</definedName>
    <definedName name="長崎県">'市町村名リスト（R6.1.1）'!$AP$3:$AP$23</definedName>
    <definedName name="長野県">'市町村名リスト（R6.1.1）'!$T$3:$T$79</definedName>
    <definedName name="鳥取県">'市町村名リスト（R6.1.1）'!$AE$3:$AE$21</definedName>
    <definedName name="都道府県名">'市町村名リスト（R6.1.1）'!$A$2:$E$2</definedName>
    <definedName name="島根県">'市町村名リスト（R6.1.1）'!$AF$3:$AF$21</definedName>
    <definedName name="東京都">'市町村名リスト（R6.1.1）'!$M$3:$M$64</definedName>
    <definedName name="徳島県">'市町村名リスト（R6.1.1）'!$AJ$3:$AJ$26</definedName>
    <definedName name="栃木県">'市町村名リスト（R6.1.1）'!$I$3:$I$27</definedName>
    <definedName name="奈良県">'市町村名リスト（R6.1.1）'!$AC$3:$AC$41</definedName>
    <definedName name="富山県">'市町村名リスト（R6.1.1）'!$P$3:$P$17</definedName>
    <definedName name="福井県">'市町村名リスト（R6.1.1）'!$R$3:$R$19</definedName>
    <definedName name="福岡県">'市町村名リスト（R6.1.1）'!$AN$3:$AN$62</definedName>
    <definedName name="福島県">'市町村名リスト（R6.1.1）'!$G$3:$G$61</definedName>
    <definedName name="兵庫県">'市町村名リスト（R6.1.1）'!$AB$3:$AB$43</definedName>
    <definedName name="北海道">'市町村名リスト（R6.1.1）'!$A$3:$A$187</definedName>
    <definedName name="和歌山県">'市町村名リスト（R6.1.1）'!$AD$3:$AD$32</definedName>
  </definedNames>
  <calcPr calcId="191028"/>
  <customWorkbookViews>
    <customWorkbookView name="児童生徒課 - 個人用ビュー" guid="{317D12FD-EB4D-4851-ACC8-84D64913B1ED}" mergeInterval="0" personalView="1" maximized="1" windowWidth="1321" windowHeight="523" tabRatio="9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53" i="62" l="1"/>
  <c r="H1453" i="62"/>
  <c r="J1232" i="62"/>
  <c r="H1232" i="62"/>
  <c r="J2496" i="62" l="1"/>
  <c r="J2497" i="62"/>
  <c r="J2498" i="62"/>
  <c r="J2499" i="62"/>
  <c r="J2492" i="62"/>
  <c r="J2487" i="62"/>
  <c r="J2482" i="62"/>
  <c r="D1230" i="62"/>
  <c r="D1229" i="62"/>
  <c r="H2499" i="62"/>
  <c r="H2498" i="62"/>
  <c r="H2497" i="62"/>
  <c r="H2496" i="62"/>
  <c r="H2492" i="62"/>
  <c r="H2487" i="62"/>
  <c r="H2482" i="62"/>
  <c r="D2500" i="62"/>
  <c r="D2499" i="62"/>
  <c r="D2498" i="62"/>
  <c r="D2497" i="62"/>
  <c r="D2496" i="62"/>
  <c r="D2495" i="62"/>
  <c r="D2492" i="62"/>
  <c r="D2487" i="62"/>
  <c r="D2482" i="62"/>
  <c r="D1461" i="62"/>
  <c r="D1460" i="62"/>
  <c r="D1459" i="62"/>
  <c r="D1458" i="62"/>
  <c r="D1457" i="62"/>
  <c r="D1456" i="62"/>
  <c r="D1455" i="62"/>
  <c r="D1454" i="62"/>
  <c r="H1461" i="62"/>
  <c r="H1460" i="62"/>
  <c r="H1459" i="62"/>
  <c r="H1458" i="62"/>
  <c r="H1457" i="62"/>
  <c r="H1456" i="62"/>
  <c r="H1455" i="62"/>
  <c r="H1454" i="62"/>
  <c r="H1462" i="62"/>
  <c r="D1463" i="62"/>
  <c r="H1463" i="62"/>
  <c r="D1464" i="62"/>
  <c r="H1464" i="62"/>
  <c r="H1445" i="62"/>
  <c r="H1430" i="62"/>
  <c r="D1445" i="62"/>
  <c r="D1430" i="62"/>
  <c r="H1242" i="62"/>
  <c r="D1268" i="62"/>
  <c r="D1267" i="62"/>
  <c r="D1266" i="62"/>
  <c r="D1265" i="62"/>
  <c r="D1264" i="62"/>
  <c r="D1263" i="62"/>
  <c r="D1262" i="62"/>
  <c r="D1261" i="62"/>
  <c r="D1260" i="62"/>
  <c r="D1259" i="62"/>
  <c r="D1258" i="62"/>
  <c r="D1257" i="62"/>
  <c r="D1256" i="62"/>
  <c r="D1255" i="62"/>
  <c r="D1254" i="62"/>
  <c r="D1253" i="62"/>
  <c r="D1252" i="62"/>
  <c r="D1251" i="62"/>
  <c r="D1250" i="62"/>
  <c r="D1249" i="62"/>
  <c r="D1248" i="62"/>
  <c r="D1247" i="62"/>
  <c r="D1246" i="62"/>
  <c r="D1245" i="62"/>
  <c r="D1244" i="62"/>
  <c r="D1243" i="62"/>
  <c r="D1242" i="62"/>
  <c r="D1241" i="62"/>
  <c r="D1240" i="62"/>
  <c r="D1239" i="62"/>
  <c r="D1238" i="62"/>
  <c r="D1237" i="62"/>
  <c r="D1236" i="62"/>
  <c r="D1235" i="62"/>
  <c r="D1234" i="62"/>
  <c r="D1233" i="62"/>
  <c r="H1268" i="62"/>
  <c r="H1267" i="62"/>
  <c r="H1266" i="62"/>
  <c r="H1265" i="62"/>
  <c r="H1264" i="62"/>
  <c r="H1263" i="62"/>
  <c r="H1262" i="62"/>
  <c r="H1261" i="62"/>
  <c r="H1260" i="62"/>
  <c r="H1259" i="62"/>
  <c r="H1258" i="62"/>
  <c r="H1257" i="62"/>
  <c r="H1256" i="62"/>
  <c r="H1255" i="62"/>
  <c r="H1254" i="62"/>
  <c r="H1253" i="62"/>
  <c r="H1252" i="62"/>
  <c r="H1251" i="62"/>
  <c r="H1250" i="62"/>
  <c r="H1249" i="62"/>
  <c r="H1248" i="62"/>
  <c r="H1247" i="62"/>
  <c r="H1246" i="62"/>
  <c r="H1245" i="62"/>
  <c r="H1244" i="62"/>
  <c r="H1243" i="62"/>
  <c r="H1241" i="62"/>
  <c r="H1240" i="62"/>
  <c r="H1239" i="62"/>
  <c r="H1238" i="62"/>
  <c r="H1237" i="62"/>
  <c r="H1236" i="62"/>
  <c r="H1235" i="62"/>
  <c r="H1234" i="62"/>
  <c r="H1233" i="62"/>
  <c r="M15" i="13"/>
  <c r="L15" i="13"/>
  <c r="K15" i="13"/>
  <c r="J15" i="13"/>
  <c r="H1050" i="62"/>
  <c r="D1050" i="62"/>
  <c r="H1035" i="62"/>
  <c r="D1035" i="62"/>
  <c r="H558" i="62"/>
  <c r="D558" i="62"/>
  <c r="H543" i="62"/>
  <c r="D543" i="62"/>
  <c r="H528" i="62"/>
  <c r="D528" i="62"/>
  <c r="H513" i="62"/>
  <c r="D513" i="62"/>
  <c r="H501" i="62"/>
  <c r="H500" i="62"/>
  <c r="H499" i="62"/>
  <c r="H498" i="62"/>
  <c r="H497" i="62"/>
  <c r="D497" i="62"/>
  <c r="D498" i="62"/>
  <c r="D499" i="62"/>
  <c r="D500" i="62"/>
  <c r="D501" i="62"/>
  <c r="H488" i="62"/>
  <c r="H487" i="62"/>
  <c r="H486" i="62"/>
  <c r="H485" i="62"/>
  <c r="H484" i="62"/>
  <c r="D488" i="62"/>
  <c r="D484" i="62"/>
  <c r="D485" i="62"/>
  <c r="D486" i="62"/>
  <c r="D487" i="62"/>
  <c r="H475" i="62"/>
  <c r="H474" i="62"/>
  <c r="H473" i="62"/>
  <c r="H472" i="62"/>
  <c r="H471" i="62"/>
  <c r="D471" i="62"/>
  <c r="D472" i="62"/>
  <c r="D473" i="62"/>
  <c r="D474" i="62"/>
  <c r="D475" i="62"/>
  <c r="H462" i="62"/>
  <c r="H461" i="62"/>
  <c r="H460" i="62"/>
  <c r="H459" i="62"/>
  <c r="H458" i="62"/>
  <c r="D458" i="62"/>
  <c r="D459" i="62"/>
  <c r="D460" i="62"/>
  <c r="D461" i="62"/>
  <c r="D462" i="62"/>
  <c r="H445" i="62"/>
  <c r="D445" i="62"/>
  <c r="H427" i="62"/>
  <c r="D427" i="62"/>
  <c r="H409" i="62"/>
  <c r="D409" i="62"/>
  <c r="H392" i="62"/>
  <c r="D392" i="62"/>
  <c r="H153" i="62"/>
  <c r="D153" i="62"/>
  <c r="H132" i="62"/>
  <c r="H112" i="62"/>
  <c r="D132" i="62"/>
  <c r="D112" i="62"/>
  <c r="W6" i="13" l="1"/>
  <c r="W5" i="13"/>
  <c r="W4" i="13"/>
  <c r="W3" i="13"/>
  <c r="S13" i="71" l="1"/>
  <c r="R13" i="71"/>
  <c r="S14" i="71"/>
  <c r="S12" i="71"/>
  <c r="R12" i="71"/>
  <c r="Y18" i="54" l="1"/>
  <c r="T5" i="74"/>
  <c r="Z35" i="54" l="1"/>
  <c r="Y36" i="54"/>
  <c r="Z36" i="54"/>
  <c r="Z37" i="54"/>
  <c r="S23" i="71"/>
  <c r="S24" i="71"/>
  <c r="S25" i="71"/>
  <c r="S26" i="71"/>
  <c r="S27" i="71"/>
  <c r="S29" i="71"/>
  <c r="S30" i="71"/>
  <c r="S31" i="71"/>
  <c r="S34" i="71"/>
  <c r="S38" i="71"/>
  <c r="L38" i="71" s="1"/>
  <c r="S39" i="71"/>
  <c r="S40" i="71"/>
  <c r="S41" i="71"/>
  <c r="R23" i="71"/>
  <c r="L23" i="71" s="1"/>
  <c r="R24" i="71"/>
  <c r="R25" i="71"/>
  <c r="R26" i="71"/>
  <c r="R27" i="71"/>
  <c r="R29" i="71"/>
  <c r="R30" i="71"/>
  <c r="L30" i="71" s="1"/>
  <c r="R31" i="71"/>
  <c r="R34" i="71"/>
  <c r="R38" i="71"/>
  <c r="R39" i="71"/>
  <c r="R40" i="71"/>
  <c r="R41" i="71"/>
  <c r="L41" i="71" s="1"/>
  <c r="L24" i="71"/>
  <c r="V36" i="48"/>
  <c r="AI34" i="32"/>
  <c r="L34" i="71" l="1"/>
  <c r="L29" i="71"/>
  <c r="U36" i="54"/>
  <c r="L39" i="71"/>
  <c r="L27" i="71"/>
  <c r="L40" i="71"/>
  <c r="L31" i="71"/>
  <c r="L26" i="71"/>
  <c r="L25" i="71"/>
  <c r="V13" i="69"/>
  <c r="S13" i="69"/>
  <c r="T13" i="69"/>
  <c r="U13" i="69"/>
  <c r="R13" i="69"/>
  <c r="Q13" i="69"/>
  <c r="M13" i="69" l="1"/>
  <c r="Y11" i="54"/>
  <c r="Y8" i="54"/>
  <c r="AA7" i="73" l="1"/>
  <c r="Z7" i="73"/>
  <c r="Y7" i="73"/>
  <c r="AH8" i="69" l="1"/>
  <c r="AI8" i="69"/>
  <c r="AJ8" i="69"/>
  <c r="AK8" i="69"/>
  <c r="AH9" i="69"/>
  <c r="AI9" i="69"/>
  <c r="AJ9" i="69"/>
  <c r="AK9" i="69"/>
  <c r="AH10" i="69"/>
  <c r="AI10" i="69"/>
  <c r="AJ10" i="69"/>
  <c r="AK10" i="69"/>
  <c r="AH11" i="69"/>
  <c r="AI11" i="69"/>
  <c r="AJ11" i="69"/>
  <c r="AK11" i="69"/>
  <c r="AH12" i="69"/>
  <c r="AI12" i="69"/>
  <c r="AJ12" i="69"/>
  <c r="AK12" i="69"/>
  <c r="AH13" i="69"/>
  <c r="AI13" i="69"/>
  <c r="AJ13" i="69"/>
  <c r="AK13" i="69"/>
  <c r="AH14" i="69"/>
  <c r="AI14" i="69"/>
  <c r="AJ14" i="69"/>
  <c r="AK14" i="69"/>
  <c r="AH15" i="69"/>
  <c r="AI15" i="69"/>
  <c r="AJ15" i="69"/>
  <c r="AK15" i="69"/>
  <c r="AH16" i="69"/>
  <c r="AI16" i="69"/>
  <c r="AJ16" i="69"/>
  <c r="AK16" i="69"/>
  <c r="AH17" i="69"/>
  <c r="AI17" i="69"/>
  <c r="AJ17" i="69"/>
  <c r="AK17" i="69"/>
  <c r="AH18" i="69"/>
  <c r="AI18" i="69"/>
  <c r="AJ18" i="69"/>
  <c r="AK18" i="69"/>
  <c r="AH19" i="69"/>
  <c r="AI19" i="69"/>
  <c r="AJ19" i="69"/>
  <c r="AK19" i="69"/>
  <c r="AH20" i="69"/>
  <c r="AI20" i="69"/>
  <c r="AJ20" i="69"/>
  <c r="AK20" i="69"/>
  <c r="AH21" i="69"/>
  <c r="AI21" i="69"/>
  <c r="AJ21" i="69"/>
  <c r="AK21" i="69"/>
  <c r="AH22" i="69"/>
  <c r="AI22" i="69"/>
  <c r="AJ22" i="69"/>
  <c r="AK22" i="69"/>
  <c r="AH23" i="69"/>
  <c r="AI23" i="69"/>
  <c r="AJ23" i="69"/>
  <c r="AK23" i="69"/>
  <c r="AH24" i="69"/>
  <c r="AI24" i="69"/>
  <c r="AJ24" i="69"/>
  <c r="AK24" i="69"/>
  <c r="AH25" i="69"/>
  <c r="AI25" i="69"/>
  <c r="AJ25" i="69"/>
  <c r="AK25" i="69"/>
  <c r="Q6" i="73"/>
  <c r="Q8" i="73" l="1"/>
  <c r="Q7" i="73"/>
  <c r="Q5" i="73"/>
  <c r="Q4" i="73"/>
  <c r="AP34" i="32"/>
  <c r="AO34" i="32"/>
  <c r="AK34" i="32"/>
  <c r="AJ34" i="32"/>
  <c r="AH34" i="32"/>
  <c r="M21" i="32" l="1"/>
  <c r="D2629" i="62" l="1"/>
  <c r="D2628" i="62"/>
  <c r="D2627" i="62"/>
  <c r="D2626" i="62"/>
  <c r="D2564" i="62"/>
  <c r="D2563" i="62"/>
  <c r="D2562" i="62"/>
  <c r="D2561" i="62"/>
  <c r="D2560" i="62"/>
  <c r="D2559" i="62"/>
  <c r="D2558" i="62"/>
  <c r="D2557" i="62"/>
  <c r="D2556" i="62"/>
  <c r="D2555" i="62"/>
  <c r="D2554" i="62"/>
  <c r="D2903" i="62"/>
  <c r="D2902" i="62"/>
  <c r="D2901" i="62"/>
  <c r="D2900" i="62"/>
  <c r="D2899" i="62"/>
  <c r="D2896" i="62"/>
  <c r="D2887" i="62"/>
  <c r="D2886" i="62"/>
  <c r="D2885" i="62"/>
  <c r="D2884" i="62"/>
  <c r="D2883" i="62"/>
  <c r="D2882" i="62"/>
  <c r="D2876" i="62"/>
  <c r="D2874" i="62"/>
  <c r="D2873" i="62"/>
  <c r="D2872" i="62"/>
  <c r="D2871" i="62"/>
  <c r="D2870" i="62"/>
  <c r="D2869" i="62"/>
  <c r="D2868" i="62"/>
  <c r="D2867" i="62"/>
  <c r="D2866" i="62"/>
  <c r="D2865" i="62"/>
  <c r="D2864" i="62"/>
  <c r="D2863" i="62"/>
  <c r="D2862" i="62"/>
  <c r="D2861" i="62"/>
  <c r="D2860" i="62"/>
  <c r="D2859" i="62"/>
  <c r="D2858" i="62"/>
  <c r="D2857" i="62"/>
  <c r="D2856" i="62"/>
  <c r="D2855" i="62"/>
  <c r="D2854" i="62"/>
  <c r="D2853" i="62"/>
  <c r="D2852" i="62"/>
  <c r="D2851" i="62"/>
  <c r="D2850" i="62"/>
  <c r="D2849" i="62"/>
  <c r="D2848" i="62"/>
  <c r="D2847" i="62"/>
  <c r="D2846" i="62"/>
  <c r="D2845" i="62"/>
  <c r="D2844" i="62"/>
  <c r="D2843" i="62"/>
  <c r="D2842" i="62"/>
  <c r="D2841" i="62"/>
  <c r="D2840" i="62"/>
  <c r="D2839" i="62"/>
  <c r="D2837" i="62"/>
  <c r="D2836" i="62"/>
  <c r="D2835" i="62"/>
  <c r="D2834" i="62"/>
  <c r="D2833" i="62"/>
  <c r="D2832" i="62"/>
  <c r="D2831" i="62"/>
  <c r="D2830" i="62"/>
  <c r="D2829" i="62"/>
  <c r="D2828" i="62"/>
  <c r="D2827" i="62"/>
  <c r="D2826" i="62"/>
  <c r="D2825" i="62"/>
  <c r="D2824" i="62"/>
  <c r="D2823" i="62"/>
  <c r="D2822" i="62"/>
  <c r="D2821" i="62"/>
  <c r="D2820" i="62"/>
  <c r="D2819" i="62"/>
  <c r="D2818" i="62"/>
  <c r="D2817" i="62"/>
  <c r="D2816" i="62"/>
  <c r="D2815" i="62"/>
  <c r="D2814" i="62"/>
  <c r="D2813" i="62"/>
  <c r="D2812" i="62"/>
  <c r="D2811" i="62"/>
  <c r="D2809" i="62"/>
  <c r="D2808" i="62"/>
  <c r="D2807" i="62"/>
  <c r="D2806" i="62"/>
  <c r="D2805" i="62"/>
  <c r="D2804" i="62"/>
  <c r="D2803" i="62"/>
  <c r="D2802" i="62"/>
  <c r="D2801" i="62"/>
  <c r="D2800" i="62"/>
  <c r="D2799" i="62"/>
  <c r="D2798" i="62"/>
  <c r="D2797" i="62"/>
  <c r="D2796" i="62"/>
  <c r="D2795" i="62"/>
  <c r="D2794" i="62"/>
  <c r="D2793" i="62"/>
  <c r="D2792" i="62"/>
  <c r="D2791" i="62"/>
  <c r="D2790" i="62"/>
  <c r="D2789" i="62"/>
  <c r="D2788" i="62"/>
  <c r="D2787" i="62"/>
  <c r="D2786" i="62"/>
  <c r="D2785" i="62"/>
  <c r="D2784" i="62"/>
  <c r="D2783" i="62"/>
  <c r="D2782" i="62"/>
  <c r="D2781" i="62"/>
  <c r="D2780" i="62"/>
  <c r="D2779" i="62"/>
  <c r="D2778" i="62"/>
  <c r="D2777" i="62"/>
  <c r="D2776" i="62"/>
  <c r="D2775" i="62"/>
  <c r="D2774" i="62"/>
  <c r="D2773" i="62"/>
  <c r="D2772" i="62"/>
  <c r="D2771" i="62"/>
  <c r="D2770" i="62"/>
  <c r="D2769" i="62"/>
  <c r="D2768" i="62"/>
  <c r="D2767" i="62"/>
  <c r="D2766" i="62"/>
  <c r="D2765" i="62"/>
  <c r="D2764" i="62"/>
  <c r="D2763" i="62"/>
  <c r="D2762" i="62"/>
  <c r="D2761" i="62"/>
  <c r="D2760" i="62"/>
  <c r="D2759" i="62"/>
  <c r="D2758" i="62"/>
  <c r="D2757" i="62"/>
  <c r="D2756" i="62"/>
  <c r="D2755" i="62"/>
  <c r="D2754" i="62"/>
  <c r="D2753" i="62"/>
  <c r="D2752" i="62"/>
  <c r="D2751" i="62"/>
  <c r="D2750" i="62"/>
  <c r="D2748" i="62"/>
  <c r="D2747" i="62"/>
  <c r="D2746" i="62"/>
  <c r="D2745" i="62"/>
  <c r="D2744" i="62"/>
  <c r="D2743" i="62"/>
  <c r="D2742" i="62"/>
  <c r="D2741" i="62"/>
  <c r="D2740" i="62"/>
  <c r="D2739" i="62"/>
  <c r="D2738" i="62"/>
  <c r="D2737" i="62"/>
  <c r="D2736" i="62"/>
  <c r="D2735" i="62"/>
  <c r="D2734" i="62"/>
  <c r="D2733" i="62"/>
  <c r="D2732" i="62"/>
  <c r="D2731" i="62"/>
  <c r="D2730" i="62"/>
  <c r="D2729" i="62"/>
  <c r="D2728" i="62"/>
  <c r="D2727" i="62"/>
  <c r="D2726" i="62"/>
  <c r="D2725" i="62"/>
  <c r="D2724" i="62"/>
  <c r="D2723" i="62"/>
  <c r="D2722" i="62"/>
  <c r="D2721" i="62"/>
  <c r="D2720" i="62"/>
  <c r="D2719" i="62"/>
  <c r="D2718" i="62"/>
  <c r="D2717" i="62"/>
  <c r="D2716" i="62"/>
  <c r="D2715" i="62"/>
  <c r="D2714" i="62"/>
  <c r="D2713" i="62"/>
  <c r="D2712" i="62"/>
  <c r="D2711" i="62"/>
  <c r="D2710" i="62"/>
  <c r="D2709" i="62"/>
  <c r="D2708" i="62"/>
  <c r="D2707" i="62"/>
  <c r="D2706" i="62"/>
  <c r="D2705" i="62"/>
  <c r="D2704" i="62"/>
  <c r="D2703" i="62"/>
  <c r="D2702" i="62"/>
  <c r="D2701" i="62"/>
  <c r="D2700" i="62"/>
  <c r="D2699" i="62"/>
  <c r="D2698" i="62"/>
  <c r="D2697" i="62"/>
  <c r="D2696" i="62"/>
  <c r="D2695" i="62"/>
  <c r="D2694" i="62"/>
  <c r="D2692" i="62"/>
  <c r="D2691" i="62"/>
  <c r="D2690" i="62"/>
  <c r="D2689" i="62"/>
  <c r="D2688" i="62"/>
  <c r="D2687" i="62"/>
  <c r="D2686" i="62"/>
  <c r="D2685" i="62"/>
  <c r="D2684" i="62"/>
  <c r="D2683" i="62"/>
  <c r="D2682" i="62"/>
  <c r="D2681" i="62"/>
  <c r="D2680" i="62"/>
  <c r="D2679" i="62"/>
  <c r="D2678" i="62"/>
  <c r="D2677" i="62"/>
  <c r="D2676" i="62"/>
  <c r="D2675" i="62"/>
  <c r="D2674" i="62"/>
  <c r="D2673" i="62"/>
  <c r="D2672" i="62"/>
  <c r="D2671" i="62"/>
  <c r="D2670" i="62"/>
  <c r="D2669" i="62"/>
  <c r="D2668" i="62"/>
  <c r="D2667" i="62"/>
  <c r="D2666" i="62"/>
  <c r="D2665" i="62"/>
  <c r="D2664" i="62"/>
  <c r="D2663" i="62"/>
  <c r="D2662" i="62"/>
  <c r="D2661" i="62"/>
  <c r="D2660" i="62"/>
  <c r="D2659" i="62"/>
  <c r="D2658" i="62"/>
  <c r="D2657" i="62"/>
  <c r="D2656" i="62"/>
  <c r="D2655" i="62"/>
  <c r="D2654" i="62"/>
  <c r="D2653" i="62"/>
  <c r="D2652" i="62"/>
  <c r="D2651" i="62"/>
  <c r="D2650" i="62"/>
  <c r="D2649" i="62"/>
  <c r="D2648" i="62"/>
  <c r="D2647" i="62"/>
  <c r="D2646" i="62"/>
  <c r="D2645" i="62"/>
  <c r="D2644" i="62"/>
  <c r="D2643" i="62"/>
  <c r="D2641" i="62"/>
  <c r="D2640" i="62"/>
  <c r="D2639" i="62"/>
  <c r="D2638" i="62"/>
  <c r="D2637" i="62"/>
  <c r="D2636" i="62"/>
  <c r="D2635" i="62"/>
  <c r="D2634" i="62"/>
  <c r="D2633" i="62"/>
  <c r="D2632" i="62"/>
  <c r="D2630" i="62"/>
  <c r="D2625" i="62"/>
  <c r="D2624" i="62"/>
  <c r="D2623" i="62"/>
  <c r="D2622" i="62"/>
  <c r="D2621" i="62"/>
  <c r="D2620" i="62"/>
  <c r="D2619" i="62"/>
  <c r="D2618" i="62"/>
  <c r="D2617" i="62"/>
  <c r="D2616" i="62"/>
  <c r="D2615" i="62"/>
  <c r="D2614" i="62"/>
  <c r="D2613" i="62"/>
  <c r="D2612" i="62"/>
  <c r="D2611" i="62"/>
  <c r="D2610" i="62"/>
  <c r="D2609" i="62"/>
  <c r="D2608" i="62"/>
  <c r="D2607" i="62"/>
  <c r="D2606" i="62"/>
  <c r="D2605" i="62"/>
  <c r="D2604" i="62"/>
  <c r="D2603" i="62"/>
  <c r="D2602" i="62"/>
  <c r="D2601" i="62"/>
  <c r="D2600" i="62"/>
  <c r="D2599" i="62"/>
  <c r="D2598" i="62"/>
  <c r="D2597" i="62"/>
  <c r="D2596" i="62"/>
  <c r="D2595" i="62"/>
  <c r="D2594" i="62"/>
  <c r="D2593" i="62"/>
  <c r="D2592" i="62"/>
  <c r="D2591" i="62"/>
  <c r="D2586" i="62"/>
  <c r="D2587" i="62"/>
  <c r="D2588" i="62"/>
  <c r="D2585" i="62"/>
  <c r="D2584" i="62"/>
  <c r="D2581" i="62"/>
  <c r="D2582" i="62"/>
  <c r="D2583" i="62"/>
  <c r="D2580" i="62"/>
  <c r="D2579" i="62"/>
  <c r="D2577" i="62"/>
  <c r="D2576" i="62"/>
  <c r="D2575" i="62"/>
  <c r="D2574" i="62"/>
  <c r="D2573" i="62"/>
  <c r="D2572" i="62"/>
  <c r="D2571" i="62"/>
  <c r="D2570" i="62"/>
  <c r="D2569" i="62"/>
  <c r="D2568" i="62"/>
  <c r="D2567" i="62"/>
  <c r="D2566" i="62"/>
  <c r="D2552" i="62"/>
  <c r="D2551" i="62"/>
  <c r="D2550" i="62"/>
  <c r="D2547" i="62"/>
  <c r="D2546" i="62"/>
  <c r="D2545" i="62"/>
  <c r="D2544" i="62"/>
  <c r="D2543" i="62"/>
  <c r="D2542" i="62"/>
  <c r="D2541" i="62"/>
  <c r="D2540" i="62"/>
  <c r="D2539" i="62"/>
  <c r="D2538" i="62"/>
  <c r="D2537" i="62"/>
  <c r="D2536" i="62"/>
  <c r="D2535" i="62"/>
  <c r="D2534" i="62"/>
  <c r="D2533" i="62"/>
  <c r="D2532" i="62"/>
  <c r="D2531" i="62"/>
  <c r="D2530" i="62"/>
  <c r="D2529" i="62"/>
  <c r="D2528" i="62"/>
  <c r="D2527" i="62"/>
  <c r="D2526" i="62"/>
  <c r="D2525" i="62"/>
  <c r="D2524" i="62"/>
  <c r="D2523" i="62"/>
  <c r="D2522" i="62"/>
  <c r="D2521" i="62"/>
  <c r="D2520" i="62"/>
  <c r="D2519" i="62"/>
  <c r="D2518" i="62"/>
  <c r="D2517" i="62"/>
  <c r="D2516" i="62"/>
  <c r="D2515" i="62"/>
  <c r="D2514" i="62"/>
  <c r="D2513" i="62"/>
  <c r="D2512" i="62"/>
  <c r="D2511" i="62"/>
  <c r="D2510" i="62"/>
  <c r="D2509" i="62"/>
  <c r="D2508" i="62"/>
  <c r="D2507" i="62"/>
  <c r="D2506" i="62"/>
  <c r="D2505" i="62"/>
  <c r="D2504" i="62"/>
  <c r="D2503" i="62"/>
  <c r="D2502" i="62"/>
  <c r="D2494" i="62"/>
  <c r="D2493" i="62"/>
  <c r="D2491" i="62"/>
  <c r="D2490" i="62"/>
  <c r="D2489" i="62"/>
  <c r="D2488" i="62"/>
  <c r="D2486" i="62"/>
  <c r="D2485" i="62"/>
  <c r="D2484" i="62"/>
  <c r="D2483" i="62"/>
  <c r="D2481" i="62"/>
  <c r="D2480" i="62"/>
  <c r="D2478" i="62"/>
  <c r="D2477" i="62"/>
  <c r="D2476" i="62"/>
  <c r="D2475" i="62"/>
  <c r="D2474" i="62"/>
  <c r="D2473" i="62"/>
  <c r="D2472" i="62"/>
  <c r="D2471" i="62"/>
  <c r="D2470" i="62"/>
  <c r="D2469" i="62"/>
  <c r="D2468" i="62"/>
  <c r="D2467" i="62"/>
  <c r="D2466" i="62"/>
  <c r="D2465" i="62"/>
  <c r="D2464" i="62"/>
  <c r="D2463" i="62"/>
  <c r="D2462" i="62"/>
  <c r="D2461" i="62"/>
  <c r="D2460" i="62"/>
  <c r="D2459" i="62"/>
  <c r="D2458" i="62"/>
  <c r="D2457" i="62"/>
  <c r="D2456" i="62"/>
  <c r="D2455" i="62"/>
  <c r="D2454" i="62"/>
  <c r="D2453" i="62"/>
  <c r="D2452" i="62"/>
  <c r="D2451" i="62"/>
  <c r="D2450" i="62"/>
  <c r="D2449" i="62"/>
  <c r="D2448" i="62"/>
  <c r="D2447" i="62"/>
  <c r="D2446" i="62"/>
  <c r="D2445" i="62"/>
  <c r="D2444" i="62"/>
  <c r="D2443" i="62"/>
  <c r="D2442" i="62"/>
  <c r="D2441" i="62"/>
  <c r="D2440" i="62"/>
  <c r="D2439" i="62"/>
  <c r="D2438" i="62"/>
  <c r="D2437" i="62"/>
  <c r="D2436" i="62"/>
  <c r="D2435" i="62"/>
  <c r="D2434" i="62"/>
  <c r="D2433" i="62"/>
  <c r="D2432" i="62"/>
  <c r="D2431" i="62"/>
  <c r="D2428" i="62"/>
  <c r="D2427" i="62"/>
  <c r="D2426" i="62"/>
  <c r="D2425" i="62"/>
  <c r="D2424" i="62"/>
  <c r="D2423" i="62"/>
  <c r="D2422" i="62"/>
  <c r="D2421" i="62"/>
  <c r="D2420" i="62"/>
  <c r="D2419" i="62"/>
  <c r="D2418" i="62"/>
  <c r="D2417" i="62"/>
  <c r="D2416" i="62"/>
  <c r="D2415" i="62"/>
  <c r="D2414" i="62"/>
  <c r="D2413" i="62"/>
  <c r="D2412" i="62"/>
  <c r="D2411" i="62"/>
  <c r="D2410" i="62"/>
  <c r="D2409" i="62"/>
  <c r="D2408" i="62"/>
  <c r="D2407" i="62"/>
  <c r="D2406" i="62"/>
  <c r="D2405" i="62"/>
  <c r="D2404" i="62"/>
  <c r="D2403" i="62"/>
  <c r="D2402" i="62"/>
  <c r="D2401" i="62"/>
  <c r="D2400" i="62"/>
  <c r="D2399" i="62"/>
  <c r="D2398" i="62"/>
  <c r="D2397" i="62"/>
  <c r="D2396" i="62"/>
  <c r="D2394" i="62"/>
  <c r="D2393" i="62"/>
  <c r="D2392" i="62"/>
  <c r="D2391" i="62"/>
  <c r="D2390" i="62"/>
  <c r="D2389" i="62"/>
  <c r="D2388" i="62"/>
  <c r="D2387" i="62"/>
  <c r="D2386" i="62"/>
  <c r="D2385" i="62"/>
  <c r="D2384" i="62"/>
  <c r="D2383" i="62"/>
  <c r="D2382" i="62"/>
  <c r="D2381" i="62"/>
  <c r="D2380" i="62"/>
  <c r="D2379" i="62"/>
  <c r="D2378" i="62"/>
  <c r="D2377" i="62"/>
  <c r="D2376" i="62"/>
  <c r="D2375" i="62"/>
  <c r="D2374" i="62"/>
  <c r="D2373" i="62"/>
  <c r="D2372" i="62"/>
  <c r="D2371" i="62"/>
  <c r="D2370" i="62"/>
  <c r="D2369" i="62"/>
  <c r="D2368" i="62"/>
  <c r="D2367" i="62"/>
  <c r="D2366" i="62"/>
  <c r="D2365" i="62"/>
  <c r="D2364" i="62"/>
  <c r="D2363" i="62"/>
  <c r="D2362" i="62"/>
  <c r="D2360" i="62"/>
  <c r="D2359" i="62"/>
  <c r="D2358" i="62"/>
  <c r="D2357" i="62"/>
  <c r="D2356" i="62"/>
  <c r="D2355" i="62"/>
  <c r="D2354" i="62"/>
  <c r="D2353" i="62"/>
  <c r="D2352" i="62"/>
  <c r="D2351" i="62"/>
  <c r="D2350" i="62"/>
  <c r="D2349" i="62"/>
  <c r="D2348" i="62"/>
  <c r="D2347" i="62"/>
  <c r="D2346" i="62"/>
  <c r="D2345" i="62"/>
  <c r="D2344" i="62"/>
  <c r="D2343" i="62"/>
  <c r="D2342" i="62"/>
  <c r="D2341" i="62"/>
  <c r="D2340" i="62"/>
  <c r="D2339" i="62"/>
  <c r="D2338" i="62"/>
  <c r="D2337" i="62"/>
  <c r="D2336" i="62"/>
  <c r="D2335" i="62"/>
  <c r="D2334" i="62"/>
  <c r="D2333" i="62"/>
  <c r="D2332" i="62"/>
  <c r="D2331" i="62"/>
  <c r="D2330" i="62"/>
  <c r="D2329" i="62"/>
  <c r="D2328" i="62"/>
  <c r="D2327" i="62"/>
  <c r="D2326" i="62"/>
  <c r="D2325" i="62"/>
  <c r="D2324" i="62"/>
  <c r="D2323" i="62"/>
  <c r="D2322" i="62"/>
  <c r="D2321" i="62"/>
  <c r="D2320" i="62"/>
  <c r="D2319" i="62"/>
  <c r="D2318" i="62"/>
  <c r="D2317" i="62"/>
  <c r="D2316" i="62"/>
  <c r="D2315" i="62"/>
  <c r="D2314" i="62"/>
  <c r="D2313" i="62"/>
  <c r="D2312" i="62"/>
  <c r="D2311" i="62"/>
  <c r="D2310" i="62"/>
  <c r="D2309" i="62"/>
  <c r="D2308" i="62"/>
  <c r="D2307" i="62"/>
  <c r="D2306" i="62"/>
  <c r="D2305" i="62"/>
  <c r="D2304" i="62"/>
  <c r="D2303" i="62"/>
  <c r="D2302" i="62"/>
  <c r="D2301" i="62"/>
  <c r="D2300" i="62"/>
  <c r="D2299" i="62"/>
  <c r="D2298" i="62"/>
  <c r="D2297" i="62"/>
  <c r="D2296" i="62"/>
  <c r="D2295" i="62"/>
  <c r="D2294" i="62"/>
  <c r="D2293" i="62"/>
  <c r="D2292" i="62"/>
  <c r="D2291" i="62"/>
  <c r="D2290" i="62"/>
  <c r="D2289" i="62"/>
  <c r="D2288" i="62"/>
  <c r="D2287" i="62"/>
  <c r="D2286" i="62"/>
  <c r="D2285" i="62"/>
  <c r="D2284" i="62"/>
  <c r="D2283" i="62"/>
  <c r="D2282" i="62"/>
  <c r="D2281" i="62"/>
  <c r="D2280" i="62"/>
  <c r="D2279" i="62"/>
  <c r="D2278" i="62"/>
  <c r="D2277" i="62"/>
  <c r="D2276" i="62"/>
  <c r="D2275" i="62"/>
  <c r="D2274" i="62"/>
  <c r="D2273" i="62"/>
  <c r="D2272" i="62"/>
  <c r="D2271" i="62"/>
  <c r="D2270" i="62"/>
  <c r="D2269" i="62"/>
  <c r="D2268" i="62"/>
  <c r="D2267" i="62"/>
  <c r="D2266" i="62"/>
  <c r="D2265" i="62"/>
  <c r="D2264" i="62"/>
  <c r="D2263" i="62"/>
  <c r="D2262" i="62"/>
  <c r="D2261" i="62"/>
  <c r="D2260" i="62"/>
  <c r="D2259" i="62"/>
  <c r="D2258" i="62"/>
  <c r="D2257" i="62"/>
  <c r="D2256" i="62"/>
  <c r="D2255" i="62"/>
  <c r="D2254" i="62"/>
  <c r="D2253" i="62"/>
  <c r="D2252" i="62"/>
  <c r="D2251" i="62"/>
  <c r="D2250" i="62"/>
  <c r="D2249" i="62"/>
  <c r="D2248" i="62"/>
  <c r="D2247" i="62"/>
  <c r="D2246" i="62"/>
  <c r="D2245" i="62"/>
  <c r="D2244" i="62"/>
  <c r="D2243" i="62"/>
  <c r="D2242" i="62"/>
  <c r="D2241" i="62"/>
  <c r="D2240" i="62"/>
  <c r="D2239" i="62"/>
  <c r="D2238" i="62"/>
  <c r="D2237" i="62"/>
  <c r="D2236" i="62"/>
  <c r="D2235" i="62"/>
  <c r="D2234" i="62"/>
  <c r="D2233" i="62"/>
  <c r="D2232" i="62"/>
  <c r="D2231" i="62"/>
  <c r="D2230" i="62"/>
  <c r="D2229" i="62"/>
  <c r="D2228" i="62"/>
  <c r="D2227" i="62"/>
  <c r="D2226" i="62"/>
  <c r="D2225" i="62"/>
  <c r="D2224" i="62"/>
  <c r="D2223" i="62"/>
  <c r="D2222" i="62"/>
  <c r="D2221" i="62"/>
  <c r="D2220" i="62"/>
  <c r="D2219" i="62"/>
  <c r="D2218" i="62"/>
  <c r="D2217" i="62"/>
  <c r="D2216" i="62"/>
  <c r="D2215" i="62"/>
  <c r="D2214" i="62"/>
  <c r="D2213" i="62"/>
  <c r="D2212" i="62"/>
  <c r="D2211" i="62"/>
  <c r="D2210" i="62"/>
  <c r="D2209" i="62"/>
  <c r="D2208" i="62"/>
  <c r="D2207" i="62"/>
  <c r="D2206" i="62"/>
  <c r="D2205" i="62"/>
  <c r="D2204" i="62"/>
  <c r="D2203" i="62"/>
  <c r="D2202" i="62"/>
  <c r="D2201" i="62"/>
  <c r="D2200" i="62"/>
  <c r="D2199" i="62"/>
  <c r="D2198" i="62"/>
  <c r="D2197" i="62"/>
  <c r="D2196" i="62"/>
  <c r="D2195" i="62"/>
  <c r="D2194" i="62"/>
  <c r="D2193" i="62"/>
  <c r="D2192" i="62"/>
  <c r="D2191" i="62"/>
  <c r="D2190" i="62"/>
  <c r="D2189" i="62"/>
  <c r="D2188" i="62"/>
  <c r="D2187" i="62"/>
  <c r="D2186" i="62"/>
  <c r="D2185" i="62"/>
  <c r="D2184" i="62"/>
  <c r="D2183" i="62"/>
  <c r="D2182" i="62"/>
  <c r="D2181" i="62"/>
  <c r="D2180" i="62"/>
  <c r="D2179" i="62"/>
  <c r="D2178" i="62"/>
  <c r="D2177" i="62"/>
  <c r="D2176" i="62"/>
  <c r="D2175" i="62"/>
  <c r="D2174" i="62"/>
  <c r="D2173" i="62"/>
  <c r="D2172" i="62"/>
  <c r="D2171" i="62"/>
  <c r="D2170" i="62"/>
  <c r="D2169" i="62"/>
  <c r="D2168" i="62"/>
  <c r="D2167" i="62"/>
  <c r="D2166" i="62"/>
  <c r="D2165" i="62"/>
  <c r="D2164" i="62"/>
  <c r="D2163" i="62"/>
  <c r="D2162" i="62"/>
  <c r="D2161" i="62"/>
  <c r="D2160" i="62"/>
  <c r="D2159" i="62"/>
  <c r="D2158" i="62"/>
  <c r="D2157" i="62"/>
  <c r="D2156" i="62"/>
  <c r="D2155" i="62"/>
  <c r="D2154" i="62"/>
  <c r="D2153" i="62"/>
  <c r="D2152" i="62"/>
  <c r="D2151" i="62"/>
  <c r="D2150" i="62"/>
  <c r="D2149" i="62"/>
  <c r="D2148" i="62"/>
  <c r="D2147" i="62"/>
  <c r="D2146" i="62"/>
  <c r="D2145" i="62"/>
  <c r="D2144" i="62"/>
  <c r="D2143" i="62"/>
  <c r="D2142" i="62"/>
  <c r="D2141" i="62"/>
  <c r="D2140" i="62"/>
  <c r="D2139" i="62"/>
  <c r="D2138" i="62"/>
  <c r="D2137" i="62"/>
  <c r="D2136" i="62"/>
  <c r="D2135" i="62"/>
  <c r="D2134" i="62"/>
  <c r="D2133" i="62"/>
  <c r="D2132" i="62"/>
  <c r="D2131" i="62"/>
  <c r="D2130" i="62"/>
  <c r="D2129" i="62"/>
  <c r="D2128" i="62"/>
  <c r="D2127" i="62"/>
  <c r="D2126" i="62"/>
  <c r="D2125" i="62"/>
  <c r="D2124" i="62"/>
  <c r="D2123" i="62"/>
  <c r="D2122" i="62"/>
  <c r="D2121" i="62"/>
  <c r="D2120" i="62"/>
  <c r="D2119" i="62"/>
  <c r="D2118" i="62"/>
  <c r="D2117" i="62"/>
  <c r="D2116" i="62"/>
  <c r="D2115" i="62"/>
  <c r="D2114" i="62"/>
  <c r="D2113" i="62"/>
  <c r="D2112" i="62"/>
  <c r="D2111" i="62"/>
  <c r="D2110" i="62"/>
  <c r="D2109" i="62"/>
  <c r="D2108" i="62"/>
  <c r="D2107" i="62"/>
  <c r="D2106" i="62"/>
  <c r="D2105" i="62"/>
  <c r="D2104" i="62"/>
  <c r="D2103" i="62"/>
  <c r="D2102" i="62"/>
  <c r="D2101" i="62"/>
  <c r="D2100" i="62"/>
  <c r="D2099" i="62"/>
  <c r="D2098" i="62"/>
  <c r="D2097" i="62"/>
  <c r="D2096" i="62"/>
  <c r="D2095" i="62"/>
  <c r="D2094" i="62"/>
  <c r="D2093" i="62"/>
  <c r="D2092" i="62"/>
  <c r="D2091" i="62"/>
  <c r="D2090" i="62"/>
  <c r="D2089" i="62"/>
  <c r="D2088" i="62"/>
  <c r="D2087" i="62"/>
  <c r="D2086" i="62"/>
  <c r="D2085" i="62"/>
  <c r="D2084" i="62"/>
  <c r="D2083" i="62"/>
  <c r="D2082" i="62"/>
  <c r="D2081" i="62"/>
  <c r="D2080" i="62"/>
  <c r="D2079" i="62"/>
  <c r="D2078" i="62"/>
  <c r="D2077" i="62"/>
  <c r="D2076" i="62"/>
  <c r="D2075" i="62"/>
  <c r="D2074" i="62"/>
  <c r="D2073" i="62"/>
  <c r="D2072" i="62"/>
  <c r="D2071" i="62"/>
  <c r="D2070" i="62"/>
  <c r="D2069" i="62"/>
  <c r="D2068" i="62"/>
  <c r="D2067" i="62"/>
  <c r="D2066" i="62"/>
  <c r="D2065" i="62"/>
  <c r="D2064" i="62"/>
  <c r="D2063" i="62"/>
  <c r="D2062" i="62"/>
  <c r="D2061" i="62"/>
  <c r="D2060" i="62"/>
  <c r="D2059" i="62"/>
  <c r="D2058" i="62"/>
  <c r="D2057" i="62"/>
  <c r="D2056" i="62"/>
  <c r="D2055" i="62"/>
  <c r="D2054" i="62"/>
  <c r="D2053" i="62"/>
  <c r="D2052" i="62"/>
  <c r="D2051" i="62"/>
  <c r="D2050" i="62"/>
  <c r="D2049" i="62"/>
  <c r="D2048" i="62"/>
  <c r="D2047" i="62"/>
  <c r="D2046" i="62"/>
  <c r="D2045" i="62"/>
  <c r="D2044" i="62"/>
  <c r="D2043" i="62"/>
  <c r="D2042" i="62"/>
  <c r="D2041" i="62"/>
  <c r="D2040" i="62"/>
  <c r="D2039" i="62"/>
  <c r="D2038" i="62"/>
  <c r="D2037" i="62"/>
  <c r="D2036" i="62"/>
  <c r="D2035" i="62"/>
  <c r="D2034" i="62"/>
  <c r="D2033" i="62"/>
  <c r="D2032" i="62"/>
  <c r="D2031" i="62"/>
  <c r="D2030" i="62"/>
  <c r="D2029" i="62"/>
  <c r="D2028" i="62"/>
  <c r="D2027" i="62"/>
  <c r="D2026" i="62"/>
  <c r="D2025" i="62"/>
  <c r="D2024" i="62"/>
  <c r="D2023" i="62"/>
  <c r="D2022" i="62"/>
  <c r="D2021" i="62"/>
  <c r="D2020" i="62"/>
  <c r="D2019" i="62"/>
  <c r="D2018" i="62"/>
  <c r="D2017" i="62"/>
  <c r="D2016" i="62"/>
  <c r="D2015" i="62"/>
  <c r="D2014" i="62"/>
  <c r="D2013" i="62"/>
  <c r="D2012" i="62"/>
  <c r="D2011" i="62"/>
  <c r="D2010" i="62"/>
  <c r="D2009" i="62"/>
  <c r="D2008" i="62"/>
  <c r="D2007" i="62"/>
  <c r="D2006" i="62"/>
  <c r="D2005" i="62"/>
  <c r="D2004" i="62"/>
  <c r="D2003" i="62"/>
  <c r="D2002" i="62"/>
  <c r="D2001" i="62"/>
  <c r="D2000" i="62"/>
  <c r="D1999" i="62"/>
  <c r="D1998" i="62"/>
  <c r="D1997" i="62"/>
  <c r="D1996" i="62"/>
  <c r="D1995" i="62"/>
  <c r="D1994" i="62"/>
  <c r="D1993" i="62"/>
  <c r="D1992" i="62"/>
  <c r="D1991" i="62"/>
  <c r="D1990" i="62"/>
  <c r="D1989" i="62"/>
  <c r="D1988" i="62"/>
  <c r="D1987" i="62"/>
  <c r="D1986" i="62"/>
  <c r="D1985" i="62"/>
  <c r="D1984" i="62"/>
  <c r="D1983" i="62"/>
  <c r="D1982" i="62"/>
  <c r="D1981" i="62"/>
  <c r="D1980" i="62"/>
  <c r="D1979" i="62"/>
  <c r="D1978" i="62"/>
  <c r="D1977" i="62"/>
  <c r="D1976" i="62"/>
  <c r="D1975" i="62"/>
  <c r="D1974" i="62"/>
  <c r="D1973" i="62"/>
  <c r="D1972" i="62"/>
  <c r="D1971" i="62"/>
  <c r="D1970" i="62"/>
  <c r="D1969" i="62"/>
  <c r="D1968" i="62"/>
  <c r="D1967" i="62"/>
  <c r="D1966" i="62"/>
  <c r="D1965" i="62"/>
  <c r="D1964" i="62"/>
  <c r="D1963" i="62"/>
  <c r="D1962" i="62"/>
  <c r="D1961" i="62"/>
  <c r="D1960" i="62"/>
  <c r="D1959" i="62"/>
  <c r="D1958" i="62"/>
  <c r="D1957" i="62"/>
  <c r="D1956" i="62"/>
  <c r="D1955" i="62"/>
  <c r="D1954" i="62"/>
  <c r="D1953" i="62"/>
  <c r="D1952" i="62"/>
  <c r="D1951" i="62"/>
  <c r="D1950" i="62"/>
  <c r="D1949" i="62"/>
  <c r="D1948" i="62"/>
  <c r="D1947" i="62"/>
  <c r="D1946" i="62"/>
  <c r="D1945" i="62"/>
  <c r="D1944" i="62"/>
  <c r="D1943" i="62"/>
  <c r="D1942" i="62"/>
  <c r="D1941" i="62"/>
  <c r="D1940" i="62"/>
  <c r="D1939" i="62"/>
  <c r="D1938" i="62"/>
  <c r="D1937" i="62"/>
  <c r="D1936" i="62"/>
  <c r="D1935" i="62"/>
  <c r="D1934" i="62"/>
  <c r="D1933" i="62"/>
  <c r="D1932" i="62"/>
  <c r="D1931" i="62"/>
  <c r="D1930" i="62"/>
  <c r="D1929" i="62"/>
  <c r="D1928" i="62"/>
  <c r="D1927" i="62"/>
  <c r="D1926" i="62"/>
  <c r="D1925" i="62"/>
  <c r="D1924" i="62"/>
  <c r="D1923" i="62"/>
  <c r="D1922" i="62"/>
  <c r="D1921" i="62"/>
  <c r="D1920" i="62"/>
  <c r="D1919" i="62"/>
  <c r="D1918" i="62"/>
  <c r="D1917" i="62"/>
  <c r="D1916" i="62"/>
  <c r="D1915" i="62"/>
  <c r="D1914" i="62"/>
  <c r="D1913" i="62"/>
  <c r="D1912" i="62"/>
  <c r="D1911" i="62"/>
  <c r="D1910" i="62"/>
  <c r="D1909" i="62"/>
  <c r="D1908" i="62"/>
  <c r="D1907" i="62"/>
  <c r="D1906" i="62"/>
  <c r="D1905" i="62"/>
  <c r="D1904" i="62"/>
  <c r="D1903" i="62"/>
  <c r="D1902" i="62"/>
  <c r="D1901" i="62"/>
  <c r="D1900" i="62"/>
  <c r="D1899" i="62"/>
  <c r="D1898" i="62"/>
  <c r="D1897" i="62"/>
  <c r="D1896" i="62"/>
  <c r="D1895" i="62"/>
  <c r="D1894" i="62"/>
  <c r="D1893" i="62"/>
  <c r="D1892" i="62"/>
  <c r="D1891" i="62"/>
  <c r="D1890" i="62"/>
  <c r="D1889" i="62"/>
  <c r="D1888" i="62"/>
  <c r="D1887" i="62"/>
  <c r="D1886" i="62"/>
  <c r="D1885" i="62"/>
  <c r="D1884" i="62"/>
  <c r="D1883" i="62"/>
  <c r="D1882" i="62"/>
  <c r="D1881" i="62"/>
  <c r="D1880" i="62"/>
  <c r="D1879" i="62"/>
  <c r="D1878" i="62"/>
  <c r="D1877" i="62"/>
  <c r="D1876" i="62"/>
  <c r="D1875" i="62"/>
  <c r="D1874" i="62"/>
  <c r="D1873" i="62"/>
  <c r="D1872" i="62"/>
  <c r="D1871" i="62"/>
  <c r="D1870" i="62"/>
  <c r="D1869" i="62"/>
  <c r="D1868" i="62"/>
  <c r="D1867" i="62"/>
  <c r="D1866" i="62"/>
  <c r="D1865" i="62"/>
  <c r="D1864" i="62"/>
  <c r="D1863" i="62"/>
  <c r="D1862" i="62"/>
  <c r="D1861" i="62"/>
  <c r="D1860" i="62"/>
  <c r="D1859" i="62"/>
  <c r="D1858" i="62"/>
  <c r="D1857" i="62"/>
  <c r="D1856" i="62"/>
  <c r="D1855" i="62"/>
  <c r="D1854" i="62"/>
  <c r="D1853" i="62"/>
  <c r="D1852" i="62"/>
  <c r="D1851" i="62"/>
  <c r="D1850" i="62"/>
  <c r="D1849" i="62"/>
  <c r="D1848" i="62"/>
  <c r="D1847" i="62"/>
  <c r="D1846" i="62"/>
  <c r="D1845" i="62"/>
  <c r="D1844" i="62"/>
  <c r="D1843" i="62"/>
  <c r="D1842" i="62"/>
  <c r="D1841" i="62"/>
  <c r="D1840" i="62"/>
  <c r="D1839" i="62"/>
  <c r="D1838" i="62"/>
  <c r="D1837" i="62"/>
  <c r="D1836" i="62"/>
  <c r="D1835" i="62"/>
  <c r="D1834" i="62"/>
  <c r="D1833" i="62"/>
  <c r="D1832" i="62"/>
  <c r="D1831" i="62"/>
  <c r="D1830" i="62"/>
  <c r="D1829" i="62"/>
  <c r="D1828" i="62"/>
  <c r="D1827" i="62"/>
  <c r="D1826" i="62"/>
  <c r="D1825" i="62"/>
  <c r="D1824" i="62"/>
  <c r="D1823" i="62"/>
  <c r="D1822" i="62"/>
  <c r="D1821" i="62"/>
  <c r="D1820" i="62"/>
  <c r="D1819" i="62"/>
  <c r="D1818" i="62"/>
  <c r="D1817" i="62"/>
  <c r="D1816" i="62"/>
  <c r="D1815" i="62"/>
  <c r="D1814" i="62"/>
  <c r="D1813" i="62"/>
  <c r="D1812" i="62"/>
  <c r="D1811" i="62"/>
  <c r="D1810" i="62"/>
  <c r="D1809" i="62"/>
  <c r="D1808" i="62"/>
  <c r="D1807" i="62"/>
  <c r="D1806" i="62"/>
  <c r="D1805" i="62"/>
  <c r="D1804" i="62"/>
  <c r="D1803" i="62"/>
  <c r="D1802" i="62"/>
  <c r="D1801" i="62"/>
  <c r="D1800" i="62"/>
  <c r="D1799" i="62"/>
  <c r="D1798" i="62"/>
  <c r="D1797" i="62"/>
  <c r="D1796" i="62"/>
  <c r="D1795" i="62"/>
  <c r="D1794" i="62"/>
  <c r="D1793" i="62"/>
  <c r="D1792" i="62"/>
  <c r="D1791" i="62"/>
  <c r="D1790" i="62"/>
  <c r="D1789" i="62"/>
  <c r="D1788" i="62"/>
  <c r="D1787" i="62"/>
  <c r="D1786" i="62"/>
  <c r="D1785" i="62"/>
  <c r="D1784" i="62"/>
  <c r="D1783" i="62"/>
  <c r="D1782" i="62"/>
  <c r="D1781" i="62"/>
  <c r="D1780" i="62"/>
  <c r="D1779" i="62"/>
  <c r="D1778" i="62"/>
  <c r="D1777" i="62"/>
  <c r="D1776" i="62"/>
  <c r="D1775" i="62"/>
  <c r="D1774" i="62"/>
  <c r="D1773" i="62"/>
  <c r="D1772" i="62"/>
  <c r="D1771" i="62"/>
  <c r="D1770" i="62"/>
  <c r="D1769" i="62"/>
  <c r="D1768" i="62"/>
  <c r="D1767" i="62"/>
  <c r="D1766" i="62"/>
  <c r="D1765" i="62"/>
  <c r="D1764" i="62"/>
  <c r="D1763" i="62"/>
  <c r="D1762" i="62"/>
  <c r="D1761" i="62"/>
  <c r="D1760" i="62"/>
  <c r="D1759" i="62"/>
  <c r="D1758" i="62"/>
  <c r="D1757" i="62"/>
  <c r="D1756" i="62"/>
  <c r="D1755" i="62"/>
  <c r="D1754" i="62"/>
  <c r="D1753" i="62"/>
  <c r="D1752" i="62"/>
  <c r="D1751" i="62"/>
  <c r="D1750" i="62"/>
  <c r="D1749" i="62"/>
  <c r="D1748" i="62"/>
  <c r="D1747" i="62"/>
  <c r="D1746" i="62"/>
  <c r="D1745" i="62"/>
  <c r="D1744" i="62"/>
  <c r="D1743" i="62"/>
  <c r="D1742" i="62"/>
  <c r="D1741" i="62"/>
  <c r="D1740" i="62"/>
  <c r="D1739" i="62"/>
  <c r="D1738" i="62"/>
  <c r="D1737" i="62"/>
  <c r="D1736" i="62"/>
  <c r="D1735" i="62"/>
  <c r="D1734" i="62"/>
  <c r="D1733" i="62"/>
  <c r="D1732" i="62"/>
  <c r="D1731" i="62"/>
  <c r="D1730" i="62"/>
  <c r="D1729" i="62"/>
  <c r="D1728" i="62"/>
  <c r="D1727" i="62"/>
  <c r="D1726" i="62"/>
  <c r="D1725" i="62"/>
  <c r="D1724" i="62"/>
  <c r="D1723" i="62"/>
  <c r="D1722" i="62"/>
  <c r="D1721" i="62"/>
  <c r="D1720" i="62"/>
  <c r="D1719" i="62"/>
  <c r="D1718" i="62"/>
  <c r="D1717" i="62"/>
  <c r="D1716" i="62"/>
  <c r="D1715" i="62"/>
  <c r="D1714" i="62"/>
  <c r="D1713" i="62"/>
  <c r="D1712" i="62"/>
  <c r="D1711" i="62"/>
  <c r="D1710" i="62"/>
  <c r="D1709" i="62"/>
  <c r="D1708" i="62"/>
  <c r="D1707" i="62"/>
  <c r="D1706" i="62"/>
  <c r="D1705" i="62"/>
  <c r="D1704" i="62"/>
  <c r="D1703" i="62"/>
  <c r="D1702" i="62"/>
  <c r="D1701" i="62"/>
  <c r="D1700" i="62"/>
  <c r="D1699" i="62"/>
  <c r="D1698" i="62"/>
  <c r="D1697" i="62"/>
  <c r="D1696" i="62"/>
  <c r="D1695" i="62"/>
  <c r="D1694" i="62"/>
  <c r="D1693" i="62"/>
  <c r="D1692" i="62"/>
  <c r="D1691" i="62"/>
  <c r="D1690" i="62"/>
  <c r="D1689" i="62"/>
  <c r="D1688" i="62"/>
  <c r="D1687" i="62"/>
  <c r="D1686" i="62"/>
  <c r="D1685" i="62"/>
  <c r="D1684" i="62"/>
  <c r="D1683" i="62"/>
  <c r="D1682" i="62"/>
  <c r="D1681" i="62"/>
  <c r="D1680" i="62"/>
  <c r="D1679" i="62"/>
  <c r="D1678" i="62"/>
  <c r="D1677" i="62"/>
  <c r="D1676" i="62"/>
  <c r="D1675" i="62"/>
  <c r="D1674" i="62"/>
  <c r="D1673" i="62"/>
  <c r="D1672" i="62"/>
  <c r="D1671" i="62"/>
  <c r="D1670" i="62"/>
  <c r="D1669" i="62"/>
  <c r="D1668" i="62"/>
  <c r="D1667" i="62"/>
  <c r="D1666" i="62"/>
  <c r="D1665" i="62"/>
  <c r="D1664" i="62"/>
  <c r="D1663" i="62"/>
  <c r="D1662" i="62"/>
  <c r="D1661" i="62"/>
  <c r="D1660" i="62"/>
  <c r="D1659" i="62"/>
  <c r="D1658" i="62"/>
  <c r="D1657" i="62"/>
  <c r="D1656" i="62"/>
  <c r="D1655" i="62"/>
  <c r="D1654" i="62"/>
  <c r="D1653" i="62"/>
  <c r="D1652" i="62"/>
  <c r="D1651" i="62"/>
  <c r="D1650" i="62"/>
  <c r="D1649" i="62"/>
  <c r="D1648" i="62"/>
  <c r="D1647" i="62"/>
  <c r="D1646" i="62"/>
  <c r="D1645" i="62"/>
  <c r="D1644" i="62"/>
  <c r="D1643" i="62"/>
  <c r="D1642" i="62"/>
  <c r="D1641" i="62"/>
  <c r="D1640" i="62"/>
  <c r="D1639" i="62"/>
  <c r="D1636" i="62"/>
  <c r="D1635" i="62"/>
  <c r="D1634" i="62"/>
  <c r="D1633" i="62"/>
  <c r="D1632" i="62"/>
  <c r="D1631" i="62"/>
  <c r="D1630" i="62"/>
  <c r="D1629" i="62"/>
  <c r="D1628" i="62"/>
  <c r="D1627" i="62"/>
  <c r="D1626" i="62"/>
  <c r="D1625" i="62"/>
  <c r="D1624" i="62"/>
  <c r="D1623" i="62"/>
  <c r="D1622" i="62"/>
  <c r="D1621" i="62"/>
  <c r="D1620" i="62"/>
  <c r="D1619" i="62"/>
  <c r="D1618" i="62"/>
  <c r="D1617" i="62"/>
  <c r="D1616" i="62"/>
  <c r="D1615" i="62"/>
  <c r="D1614" i="62"/>
  <c r="D1613" i="62"/>
  <c r="D1612" i="62"/>
  <c r="D1611" i="62"/>
  <c r="D1610" i="62"/>
  <c r="D1609" i="62"/>
  <c r="D1608" i="62"/>
  <c r="D1607" i="62"/>
  <c r="D1606" i="62"/>
  <c r="D1605" i="62"/>
  <c r="D1604" i="62"/>
  <c r="D1603" i="62"/>
  <c r="D1602" i="62"/>
  <c r="D1601" i="62"/>
  <c r="D1600" i="62"/>
  <c r="D1599" i="62"/>
  <c r="D1598" i="62"/>
  <c r="D1597" i="62"/>
  <c r="D1596" i="62"/>
  <c r="D1595" i="62"/>
  <c r="D1594" i="62"/>
  <c r="D1593" i="62"/>
  <c r="D1592" i="62"/>
  <c r="D1591" i="62"/>
  <c r="D1590" i="62"/>
  <c r="D1589" i="62"/>
  <c r="D1588" i="62"/>
  <c r="D1587" i="62"/>
  <c r="D1586" i="62"/>
  <c r="D1585" i="62"/>
  <c r="D1584" i="62"/>
  <c r="D1583" i="62"/>
  <c r="D1582" i="62"/>
  <c r="D1581" i="62"/>
  <c r="D1580" i="62"/>
  <c r="D1579" i="62"/>
  <c r="D1578" i="62"/>
  <c r="D1577" i="62"/>
  <c r="D1576" i="62"/>
  <c r="D1575" i="62"/>
  <c r="D1574" i="62"/>
  <c r="D1573" i="62"/>
  <c r="D1572" i="62"/>
  <c r="D1571" i="62"/>
  <c r="D1570" i="62"/>
  <c r="D1569" i="62"/>
  <c r="D1568" i="62"/>
  <c r="D1567" i="62"/>
  <c r="D1566" i="62"/>
  <c r="D1565" i="62"/>
  <c r="D1564" i="62"/>
  <c r="D1563" i="62"/>
  <c r="D1562" i="62"/>
  <c r="D1561" i="62"/>
  <c r="D1560" i="62"/>
  <c r="D1559" i="62"/>
  <c r="D1558" i="62"/>
  <c r="D1557" i="62"/>
  <c r="D1556" i="62"/>
  <c r="D1555" i="62"/>
  <c r="D1554" i="62"/>
  <c r="D1553" i="62"/>
  <c r="D1552" i="62"/>
  <c r="D1551" i="62"/>
  <c r="D1550" i="62"/>
  <c r="D1549" i="62"/>
  <c r="D1548" i="62"/>
  <c r="D1547" i="62"/>
  <c r="D1546" i="62"/>
  <c r="D1545" i="62"/>
  <c r="D1544" i="62"/>
  <c r="D1543" i="62"/>
  <c r="D1542" i="62"/>
  <c r="D1541" i="62"/>
  <c r="D1540" i="62"/>
  <c r="D1539" i="62"/>
  <c r="D1538" i="62"/>
  <c r="D1537" i="62"/>
  <c r="D1536" i="62"/>
  <c r="D1535" i="62"/>
  <c r="D1534" i="62"/>
  <c r="D1533" i="62"/>
  <c r="D1532" i="62"/>
  <c r="D1531" i="62"/>
  <c r="D1530" i="62"/>
  <c r="D1529" i="62"/>
  <c r="D1528" i="62"/>
  <c r="D1527" i="62"/>
  <c r="D1526" i="62"/>
  <c r="D1525" i="62"/>
  <c r="D1524" i="62"/>
  <c r="D1523" i="62"/>
  <c r="D1522" i="62"/>
  <c r="D1521" i="62"/>
  <c r="D1520" i="62"/>
  <c r="D1519" i="62"/>
  <c r="D1518" i="62"/>
  <c r="D1517" i="62"/>
  <c r="D1516" i="62"/>
  <c r="D1515" i="62"/>
  <c r="D1514" i="62"/>
  <c r="D1513" i="62"/>
  <c r="D1512" i="62"/>
  <c r="D1511" i="62"/>
  <c r="D1510" i="62"/>
  <c r="D1509" i="62"/>
  <c r="D1508" i="62"/>
  <c r="D1507" i="62"/>
  <c r="D1506" i="62"/>
  <c r="D1505" i="62"/>
  <c r="D1504" i="62"/>
  <c r="D1503" i="62"/>
  <c r="D1502" i="62"/>
  <c r="D1501" i="62"/>
  <c r="D1500" i="62"/>
  <c r="D1499" i="62"/>
  <c r="D1498" i="62"/>
  <c r="D1497" i="62"/>
  <c r="D1496" i="62"/>
  <c r="D1495" i="62"/>
  <c r="D1494" i="62"/>
  <c r="D1493" i="62"/>
  <c r="D1492" i="62"/>
  <c r="D1491" i="62"/>
  <c r="D1490" i="62"/>
  <c r="D1489" i="62"/>
  <c r="D1488" i="62"/>
  <c r="D1487" i="62"/>
  <c r="D1486" i="62"/>
  <c r="D1485" i="62"/>
  <c r="D1484" i="62"/>
  <c r="D1483" i="62"/>
  <c r="D1482" i="62"/>
  <c r="D1481" i="62"/>
  <c r="D1480" i="62"/>
  <c r="D1479" i="62"/>
  <c r="D1478" i="62"/>
  <c r="D1477" i="62"/>
  <c r="D1476" i="62"/>
  <c r="D1475" i="62"/>
  <c r="D1474" i="62"/>
  <c r="D1473" i="62"/>
  <c r="D1472" i="62"/>
  <c r="D1471" i="62"/>
  <c r="D1470" i="62"/>
  <c r="D1469" i="62"/>
  <c r="D1468" i="62"/>
  <c r="D1467" i="62"/>
  <c r="D1466" i="62"/>
  <c r="D1465" i="62"/>
  <c r="D1451" i="62"/>
  <c r="D1450" i="62"/>
  <c r="D1448" i="62"/>
  <c r="D1447" i="62"/>
  <c r="D1444" i="62"/>
  <c r="D1443" i="62"/>
  <c r="D1442" i="62"/>
  <c r="D1441" i="62"/>
  <c r="D1440" i="62"/>
  <c r="D1439" i="62"/>
  <c r="D1438" i="62"/>
  <c r="D1437" i="62"/>
  <c r="D1436" i="62"/>
  <c r="D1435" i="62"/>
  <c r="D1434" i="62"/>
  <c r="D1433" i="62"/>
  <c r="D1432" i="62"/>
  <c r="D1431" i="62"/>
  <c r="D1429" i="62"/>
  <c r="D1428" i="62"/>
  <c r="D1427" i="62"/>
  <c r="D1426" i="62"/>
  <c r="D1425" i="62"/>
  <c r="D1424" i="62"/>
  <c r="D1423" i="62"/>
  <c r="D1422" i="62"/>
  <c r="D1421" i="62"/>
  <c r="D1420" i="62"/>
  <c r="D1419" i="62"/>
  <c r="D1418" i="62"/>
  <c r="D1417" i="62"/>
  <c r="D1416" i="62"/>
  <c r="D1414" i="62"/>
  <c r="D1411" i="62"/>
  <c r="D1410" i="62"/>
  <c r="D1409" i="62"/>
  <c r="D1408" i="62"/>
  <c r="D1407" i="62"/>
  <c r="D1406" i="62"/>
  <c r="D1404" i="62"/>
  <c r="D1403" i="62"/>
  <c r="D1402" i="62"/>
  <c r="D1400" i="62"/>
  <c r="D1399" i="62"/>
  <c r="D1398" i="62"/>
  <c r="D1397" i="62"/>
  <c r="D1396" i="62"/>
  <c r="D1395" i="62"/>
  <c r="D1394" i="62"/>
  <c r="D1393" i="62"/>
  <c r="D1392" i="62"/>
  <c r="D1391" i="62"/>
  <c r="D1390" i="62"/>
  <c r="D1389" i="62"/>
  <c r="D1388" i="62"/>
  <c r="D1387" i="62"/>
  <c r="D1386" i="62"/>
  <c r="D1385" i="62"/>
  <c r="D1384" i="62"/>
  <c r="D1383" i="62"/>
  <c r="D1382" i="62"/>
  <c r="D1381" i="62"/>
  <c r="D1380" i="62"/>
  <c r="D1379" i="62"/>
  <c r="D1378" i="62"/>
  <c r="D1377" i="62"/>
  <c r="D1376" i="62"/>
  <c r="D1375" i="62"/>
  <c r="D1374" i="62"/>
  <c r="D1373" i="62"/>
  <c r="D1372" i="62"/>
  <c r="D1371" i="62"/>
  <c r="D1370" i="62"/>
  <c r="D1369" i="62"/>
  <c r="D1368" i="62"/>
  <c r="D1367" i="62"/>
  <c r="D1366" i="62"/>
  <c r="D1365" i="62"/>
  <c r="D1364" i="62"/>
  <c r="D1363" i="62"/>
  <c r="D1362" i="62"/>
  <c r="D1361" i="62"/>
  <c r="D1360" i="62"/>
  <c r="D1359" i="62"/>
  <c r="D1358" i="62"/>
  <c r="D1357" i="62"/>
  <c r="D1356" i="62"/>
  <c r="D1355" i="62"/>
  <c r="D1354" i="62"/>
  <c r="D1353" i="62"/>
  <c r="D1352" i="62"/>
  <c r="D1351" i="62"/>
  <c r="D1349" i="62"/>
  <c r="D1348" i="62"/>
  <c r="D1347" i="62"/>
  <c r="D1346" i="62"/>
  <c r="D1345" i="62"/>
  <c r="D1344" i="62"/>
  <c r="D1343" i="62"/>
  <c r="D1342" i="62"/>
  <c r="D1341" i="62"/>
  <c r="D1340" i="62"/>
  <c r="D1339" i="62"/>
  <c r="D1338" i="62"/>
  <c r="D1337" i="62"/>
  <c r="D1336" i="62"/>
  <c r="D1335" i="62"/>
  <c r="D1334" i="62"/>
  <c r="D1333" i="62"/>
  <c r="D1332" i="62"/>
  <c r="D1331" i="62"/>
  <c r="D1330" i="62"/>
  <c r="D1329" i="62"/>
  <c r="D1328" i="62"/>
  <c r="D1327" i="62"/>
  <c r="D1326" i="62"/>
  <c r="D1325" i="62"/>
  <c r="D1324" i="62"/>
  <c r="D1323" i="62"/>
  <c r="D1322" i="62"/>
  <c r="D1321" i="62"/>
  <c r="D1320" i="62"/>
  <c r="D1319" i="62"/>
  <c r="D1318" i="62"/>
  <c r="D1317" i="62"/>
  <c r="D1316" i="62"/>
  <c r="D1315" i="62"/>
  <c r="D1314" i="62"/>
  <c r="D1313" i="62"/>
  <c r="D1312" i="62"/>
  <c r="D1311" i="62"/>
  <c r="D1310" i="62"/>
  <c r="D1309" i="62"/>
  <c r="D1308" i="62"/>
  <c r="D1307" i="62"/>
  <c r="D1305" i="62"/>
  <c r="D1304" i="62"/>
  <c r="D1303" i="62"/>
  <c r="D1302" i="62"/>
  <c r="D1301" i="62"/>
  <c r="D1300" i="62"/>
  <c r="D1299" i="62"/>
  <c r="D1298" i="62"/>
  <c r="D1297" i="62"/>
  <c r="D1296" i="62"/>
  <c r="D1295" i="62"/>
  <c r="D1294" i="62"/>
  <c r="D1293" i="62"/>
  <c r="D1292" i="62"/>
  <c r="D1291" i="62"/>
  <c r="D1290" i="62"/>
  <c r="D1289" i="62"/>
  <c r="D1288" i="62"/>
  <c r="D1287" i="62"/>
  <c r="D1286" i="62"/>
  <c r="D1285" i="62"/>
  <c r="D1283" i="62"/>
  <c r="D1282" i="62"/>
  <c r="D1281" i="62"/>
  <c r="D1280" i="62"/>
  <c r="D1276" i="62"/>
  <c r="D1277" i="62"/>
  <c r="D1275" i="62"/>
  <c r="D1274" i="62"/>
  <c r="D1272" i="62"/>
  <c r="D1273" i="62"/>
  <c r="D1271" i="62"/>
  <c r="D1270" i="62"/>
  <c r="D1231" i="62"/>
  <c r="D1228" i="62"/>
  <c r="D1225" i="62"/>
  <c r="D1224" i="62"/>
  <c r="D1222" i="62"/>
  <c r="D1221" i="62"/>
  <c r="D1219" i="62"/>
  <c r="D1218" i="62"/>
  <c r="D1216" i="62"/>
  <c r="D1215" i="62"/>
  <c r="D1214" i="62"/>
  <c r="D1213" i="62"/>
  <c r="D1211" i="62"/>
  <c r="D1210" i="62"/>
  <c r="D1209" i="62"/>
  <c r="D1208" i="62"/>
  <c r="D1207" i="62"/>
  <c r="D1206" i="62"/>
  <c r="D1205" i="62"/>
  <c r="D1204" i="62"/>
  <c r="D1203" i="62"/>
  <c r="D1202" i="62"/>
  <c r="D1201" i="62"/>
  <c r="D1200" i="62"/>
  <c r="D1199" i="62"/>
  <c r="D1198" i="62"/>
  <c r="D1197" i="62"/>
  <c r="D1196" i="62"/>
  <c r="D1195" i="62"/>
  <c r="D1194" i="62"/>
  <c r="D1193" i="62"/>
  <c r="D1192" i="62"/>
  <c r="D1191" i="62"/>
  <c r="D1190" i="62"/>
  <c r="D1188" i="62"/>
  <c r="D1187" i="62"/>
  <c r="D1186" i="62"/>
  <c r="D1185" i="62"/>
  <c r="D1183" i="62"/>
  <c r="D1182" i="62"/>
  <c r="D1181" i="62"/>
  <c r="D1180" i="62"/>
  <c r="D1179" i="62"/>
  <c r="D1178" i="62"/>
  <c r="D1177" i="62"/>
  <c r="D1176" i="62"/>
  <c r="D1175" i="62"/>
  <c r="D1174" i="62"/>
  <c r="D1173" i="62"/>
  <c r="D1172" i="62"/>
  <c r="D1171" i="62"/>
  <c r="D1170" i="62"/>
  <c r="D1169" i="62"/>
  <c r="D1168" i="62"/>
  <c r="D1167" i="62"/>
  <c r="D1166" i="62"/>
  <c r="D1165" i="62"/>
  <c r="D1164" i="62"/>
  <c r="D1163" i="62"/>
  <c r="D1162" i="62"/>
  <c r="D1160" i="62"/>
  <c r="D1159" i="62"/>
  <c r="D1158" i="62"/>
  <c r="D1157" i="62"/>
  <c r="D1155" i="62"/>
  <c r="D1154" i="62"/>
  <c r="D1153" i="62"/>
  <c r="D1152" i="62"/>
  <c r="D1151" i="62"/>
  <c r="D1150" i="62"/>
  <c r="D1149" i="62"/>
  <c r="D1148" i="62"/>
  <c r="D1147" i="62"/>
  <c r="D1146" i="62"/>
  <c r="D1145" i="62"/>
  <c r="D1144" i="62"/>
  <c r="D1143" i="62"/>
  <c r="D1142" i="62"/>
  <c r="D1141" i="62"/>
  <c r="D1140" i="62"/>
  <c r="D1139" i="62"/>
  <c r="D1138" i="62"/>
  <c r="D1137" i="62"/>
  <c r="D1136" i="62"/>
  <c r="D1135" i="62"/>
  <c r="D1134" i="62"/>
  <c r="D1132" i="62"/>
  <c r="D1131" i="62"/>
  <c r="D1130" i="62"/>
  <c r="D1129" i="62"/>
  <c r="D1127" i="62"/>
  <c r="D1126" i="62"/>
  <c r="D1125" i="62"/>
  <c r="D1124" i="62"/>
  <c r="D1123" i="62"/>
  <c r="D1122" i="62"/>
  <c r="D1121" i="62"/>
  <c r="D1120" i="62"/>
  <c r="D1119" i="62"/>
  <c r="D1118" i="62"/>
  <c r="D1117" i="62"/>
  <c r="D1116" i="62"/>
  <c r="D1115" i="62"/>
  <c r="D1114" i="62"/>
  <c r="D1113" i="62"/>
  <c r="D1112" i="62"/>
  <c r="D1111" i="62"/>
  <c r="D1110" i="62"/>
  <c r="D1109" i="62"/>
  <c r="D1108" i="62"/>
  <c r="D1080" i="62"/>
  <c r="D1107" i="62"/>
  <c r="D1106" i="62"/>
  <c r="D1104" i="62"/>
  <c r="D1103" i="62"/>
  <c r="D1102" i="62"/>
  <c r="D1101" i="62"/>
  <c r="D1099" i="62"/>
  <c r="D1098" i="62"/>
  <c r="D1097" i="62"/>
  <c r="D1096" i="62"/>
  <c r="D1095" i="62"/>
  <c r="D1094" i="62"/>
  <c r="D1093" i="62"/>
  <c r="D1092" i="62"/>
  <c r="D1091" i="62"/>
  <c r="D1090" i="62"/>
  <c r="D1089" i="62"/>
  <c r="D1088" i="62"/>
  <c r="D1087" i="62"/>
  <c r="D1086" i="62"/>
  <c r="D1085" i="62"/>
  <c r="D1084" i="62"/>
  <c r="D1083" i="62"/>
  <c r="D1082" i="62"/>
  <c r="D1081" i="62"/>
  <c r="D1052" i="62"/>
  <c r="D1079" i="62"/>
  <c r="D1078" i="62"/>
  <c r="D1076" i="62"/>
  <c r="D1075" i="62"/>
  <c r="D1074" i="62"/>
  <c r="D1073" i="62"/>
  <c r="D1071" i="62"/>
  <c r="D1070" i="62"/>
  <c r="D1069" i="62"/>
  <c r="D1068" i="62"/>
  <c r="D1067" i="62"/>
  <c r="D1066" i="62"/>
  <c r="D1065" i="62"/>
  <c r="D1064" i="62"/>
  <c r="D1063" i="62"/>
  <c r="D1062" i="62"/>
  <c r="D1061" i="62"/>
  <c r="D1060" i="62"/>
  <c r="D1059" i="62"/>
  <c r="D1058" i="62"/>
  <c r="D1057" i="62"/>
  <c r="D1056" i="62"/>
  <c r="D1055" i="62"/>
  <c r="D1054" i="62"/>
  <c r="D1053" i="62"/>
  <c r="D1036" i="62"/>
  <c r="D1049" i="62"/>
  <c r="D1048" i="62"/>
  <c r="D1047" i="62"/>
  <c r="D1046" i="62"/>
  <c r="D1045" i="62"/>
  <c r="D1044" i="62"/>
  <c r="D1043" i="62"/>
  <c r="D1042" i="62"/>
  <c r="D1041" i="62"/>
  <c r="D1040" i="62"/>
  <c r="D1039" i="62"/>
  <c r="D1038" i="62"/>
  <c r="D1037" i="62"/>
  <c r="D1034" i="62"/>
  <c r="D1033" i="62"/>
  <c r="D1032" i="62"/>
  <c r="D1031" i="62"/>
  <c r="D1030" i="62"/>
  <c r="D1029" i="62"/>
  <c r="D1028" i="62"/>
  <c r="D1027" i="62"/>
  <c r="D1026" i="62"/>
  <c r="D1025" i="62"/>
  <c r="D1024" i="62"/>
  <c r="D1023" i="62"/>
  <c r="D1022" i="62"/>
  <c r="D1021" i="62"/>
  <c r="D1015" i="62"/>
  <c r="D1014" i="62"/>
  <c r="D1008" i="62"/>
  <c r="D1009" i="62"/>
  <c r="D1010" i="62"/>
  <c r="D1011" i="62"/>
  <c r="D1007" i="62"/>
  <c r="D1005" i="62"/>
  <c r="D1004" i="62"/>
  <c r="D1003" i="62"/>
  <c r="D1002" i="62"/>
  <c r="D997" i="62"/>
  <c r="D998" i="62"/>
  <c r="D999" i="62"/>
  <c r="D1000" i="62"/>
  <c r="D996" i="62"/>
  <c r="D1001" i="62"/>
  <c r="D995" i="62"/>
  <c r="D994" i="62"/>
  <c r="D993" i="62"/>
  <c r="D992" i="62"/>
  <c r="D991" i="62"/>
  <c r="D986" i="62"/>
  <c r="D987" i="62"/>
  <c r="D988" i="62"/>
  <c r="D989" i="62"/>
  <c r="D990" i="62"/>
  <c r="D985" i="62"/>
  <c r="D984" i="62"/>
  <c r="D983" i="62"/>
  <c r="D982" i="62"/>
  <c r="D981" i="62"/>
  <c r="D980" i="62"/>
  <c r="D975" i="62"/>
  <c r="D976" i="62"/>
  <c r="D977" i="62"/>
  <c r="D978" i="62"/>
  <c r="D974" i="62"/>
  <c r="D979" i="62"/>
  <c r="D973" i="62"/>
  <c r="D972" i="62"/>
  <c r="D971" i="62"/>
  <c r="D970" i="62"/>
  <c r="D969" i="62"/>
  <c r="D964" i="62"/>
  <c r="D965" i="62"/>
  <c r="D966" i="62"/>
  <c r="D967" i="62"/>
  <c r="D968" i="62"/>
  <c r="D963" i="62"/>
  <c r="D962" i="62"/>
  <c r="D961" i="62"/>
  <c r="D960" i="62"/>
  <c r="D959" i="62"/>
  <c r="D958" i="62"/>
  <c r="D953" i="62"/>
  <c r="D954" i="62"/>
  <c r="D955" i="62"/>
  <c r="D956" i="62"/>
  <c r="D957" i="62"/>
  <c r="D952" i="62"/>
  <c r="D951" i="62"/>
  <c r="D950" i="62"/>
  <c r="D949" i="62"/>
  <c r="D948" i="62"/>
  <c r="D947" i="62"/>
  <c r="D943" i="62"/>
  <c r="D944" i="62"/>
  <c r="D945" i="62"/>
  <c r="D946" i="62"/>
  <c r="D942" i="62"/>
  <c r="D941" i="62"/>
  <c r="D939" i="62"/>
  <c r="D938" i="62"/>
  <c r="D937" i="62"/>
  <c r="D932" i="62"/>
  <c r="D933" i="62"/>
  <c r="D934" i="62"/>
  <c r="D935" i="62"/>
  <c r="D931" i="62"/>
  <c r="D930" i="62"/>
  <c r="D929" i="62"/>
  <c r="D928" i="62"/>
  <c r="D927" i="62"/>
  <c r="D926" i="62"/>
  <c r="D921" i="62"/>
  <c r="D922" i="62"/>
  <c r="D923" i="62"/>
  <c r="D924" i="62"/>
  <c r="D920" i="62"/>
  <c r="D925" i="62"/>
  <c r="D919" i="62"/>
  <c r="D918" i="62"/>
  <c r="D917" i="62"/>
  <c r="D916" i="62"/>
  <c r="D915" i="62"/>
  <c r="D914" i="62"/>
  <c r="D910" i="62"/>
  <c r="D911" i="62"/>
  <c r="D912" i="62"/>
  <c r="D913" i="62"/>
  <c r="D909" i="62"/>
  <c r="D908" i="62"/>
  <c r="D905" i="62"/>
  <c r="D904" i="62"/>
  <c r="D903" i="62"/>
  <c r="D902" i="62"/>
  <c r="D901" i="62"/>
  <c r="D899" i="62"/>
  <c r="D898" i="62"/>
  <c r="D897" i="62"/>
  <c r="D896" i="62"/>
  <c r="D895" i="62"/>
  <c r="D894" i="62"/>
  <c r="D893" i="62"/>
  <c r="D892" i="62"/>
  <c r="D891" i="62"/>
  <c r="D890" i="62"/>
  <c r="D889" i="62"/>
  <c r="D888" i="62"/>
  <c r="D887" i="62"/>
  <c r="D886" i="62"/>
  <c r="D885" i="62"/>
  <c r="D884" i="62"/>
  <c r="D883" i="62"/>
  <c r="D882" i="62"/>
  <c r="D881" i="62"/>
  <c r="D880" i="62"/>
  <c r="D879" i="62"/>
  <c r="D878" i="62"/>
  <c r="D877" i="62"/>
  <c r="D876" i="62"/>
  <c r="D875" i="62"/>
  <c r="D873" i="62"/>
  <c r="D872" i="62"/>
  <c r="D871" i="62"/>
  <c r="D870" i="62"/>
  <c r="D869" i="62"/>
  <c r="D868" i="62"/>
  <c r="D862" i="62"/>
  <c r="D867" i="62"/>
  <c r="D866" i="62"/>
  <c r="D865" i="62"/>
  <c r="D864" i="62"/>
  <c r="D863" i="62"/>
  <c r="D860" i="62"/>
  <c r="D859" i="62"/>
  <c r="D858" i="62"/>
  <c r="D857" i="62"/>
  <c r="D856" i="62"/>
  <c r="D854" i="62"/>
  <c r="D853" i="62"/>
  <c r="D852" i="62"/>
  <c r="D851" i="62"/>
  <c r="D850" i="62"/>
  <c r="D849" i="62"/>
  <c r="D848" i="62"/>
  <c r="D847" i="62"/>
  <c r="D846" i="62"/>
  <c r="D845" i="62"/>
  <c r="D844" i="62"/>
  <c r="D843" i="62"/>
  <c r="D842" i="62"/>
  <c r="D841" i="62"/>
  <c r="D840" i="62"/>
  <c r="D839" i="62"/>
  <c r="D838" i="62"/>
  <c r="D837" i="62"/>
  <c r="D836" i="62"/>
  <c r="D835" i="62"/>
  <c r="D834" i="62"/>
  <c r="D833" i="62"/>
  <c r="D832" i="62"/>
  <c r="D831" i="62"/>
  <c r="D830" i="62"/>
  <c r="D829" i="62"/>
  <c r="D828" i="62"/>
  <c r="D827" i="62"/>
  <c r="D826" i="62"/>
  <c r="D825" i="62"/>
  <c r="D824" i="62"/>
  <c r="D823" i="62"/>
  <c r="D822" i="62"/>
  <c r="D821" i="62"/>
  <c r="D820" i="62"/>
  <c r="D819" i="62"/>
  <c r="D818" i="62"/>
  <c r="D817" i="62"/>
  <c r="D816" i="62"/>
  <c r="D815" i="62"/>
  <c r="D814" i="62"/>
  <c r="D813" i="62"/>
  <c r="D812" i="62"/>
  <c r="D811" i="62"/>
  <c r="D767" i="62"/>
  <c r="D810" i="62"/>
  <c r="D809" i="62"/>
  <c r="D808" i="62"/>
  <c r="D807" i="62"/>
  <c r="D806" i="62"/>
  <c r="D805" i="62"/>
  <c r="D804" i="62"/>
  <c r="D803" i="62"/>
  <c r="D802" i="62"/>
  <c r="D801" i="62"/>
  <c r="D800" i="62"/>
  <c r="D799" i="62"/>
  <c r="D798" i="62"/>
  <c r="D797" i="62"/>
  <c r="D796" i="62"/>
  <c r="D795" i="62"/>
  <c r="D794" i="62"/>
  <c r="D793" i="62"/>
  <c r="D792" i="62"/>
  <c r="D791" i="62"/>
  <c r="D790" i="62"/>
  <c r="D789" i="62"/>
  <c r="D788" i="62"/>
  <c r="D787" i="62"/>
  <c r="D786" i="62"/>
  <c r="D785" i="62"/>
  <c r="D784" i="62"/>
  <c r="D783" i="62"/>
  <c r="D782" i="62"/>
  <c r="D781" i="62"/>
  <c r="D780" i="62"/>
  <c r="D779" i="62"/>
  <c r="D778" i="62"/>
  <c r="D777" i="62"/>
  <c r="D776" i="62"/>
  <c r="D775" i="62"/>
  <c r="D774" i="62"/>
  <c r="D773" i="62"/>
  <c r="D772" i="62"/>
  <c r="D771" i="62"/>
  <c r="D770" i="62"/>
  <c r="D769" i="62"/>
  <c r="D768" i="62"/>
  <c r="D723" i="62"/>
  <c r="D766" i="62"/>
  <c r="D765" i="62"/>
  <c r="D764" i="62"/>
  <c r="D763" i="62"/>
  <c r="D762" i="62"/>
  <c r="D761" i="62"/>
  <c r="D760" i="62"/>
  <c r="D759" i="62"/>
  <c r="D758" i="62"/>
  <c r="D757" i="62"/>
  <c r="D756" i="62"/>
  <c r="D755" i="62"/>
  <c r="D754" i="62"/>
  <c r="D753" i="62"/>
  <c r="D752" i="62"/>
  <c r="D751" i="62"/>
  <c r="D750" i="62"/>
  <c r="D749" i="62"/>
  <c r="D748" i="62"/>
  <c r="D747" i="62"/>
  <c r="D746" i="62"/>
  <c r="D745" i="62"/>
  <c r="D744" i="62"/>
  <c r="D743" i="62"/>
  <c r="D742" i="62"/>
  <c r="D741" i="62"/>
  <c r="D740" i="62"/>
  <c r="D739" i="62"/>
  <c r="D738" i="62"/>
  <c r="D737" i="62"/>
  <c r="D736" i="62"/>
  <c r="D735" i="62"/>
  <c r="D734" i="62"/>
  <c r="D733" i="62"/>
  <c r="D732" i="62"/>
  <c r="D731" i="62"/>
  <c r="D730" i="62"/>
  <c r="D729" i="62"/>
  <c r="D728" i="62"/>
  <c r="D727" i="62"/>
  <c r="D726" i="62"/>
  <c r="D725" i="62"/>
  <c r="D724" i="62"/>
  <c r="D722" i="62"/>
  <c r="D721" i="62"/>
  <c r="D720" i="62"/>
  <c r="D719" i="62"/>
  <c r="D718" i="62"/>
  <c r="D717" i="62"/>
  <c r="D716" i="62"/>
  <c r="D715" i="62"/>
  <c r="D714" i="62"/>
  <c r="D713" i="62"/>
  <c r="D712" i="62"/>
  <c r="D711" i="62"/>
  <c r="D710" i="62"/>
  <c r="D709" i="62"/>
  <c r="D708" i="62"/>
  <c r="D707" i="62"/>
  <c r="D706" i="62"/>
  <c r="D705" i="62"/>
  <c r="D704" i="62"/>
  <c r="D703" i="62"/>
  <c r="D702" i="62"/>
  <c r="D701" i="62"/>
  <c r="D700" i="62"/>
  <c r="D699" i="62"/>
  <c r="D698" i="62"/>
  <c r="D697" i="62"/>
  <c r="D696" i="62"/>
  <c r="D695" i="62"/>
  <c r="D694" i="62"/>
  <c r="D693" i="62"/>
  <c r="D692" i="62"/>
  <c r="D691" i="62"/>
  <c r="D690" i="62"/>
  <c r="D689" i="62"/>
  <c r="D688" i="62"/>
  <c r="D687" i="62"/>
  <c r="D686" i="62"/>
  <c r="D685" i="62"/>
  <c r="D684" i="62"/>
  <c r="D683" i="62"/>
  <c r="D682" i="62"/>
  <c r="D681" i="62"/>
  <c r="D680" i="62"/>
  <c r="D679" i="62"/>
  <c r="D676" i="62"/>
  <c r="D665" i="62"/>
  <c r="D666" i="62"/>
  <c r="D667" i="62"/>
  <c r="D668" i="62"/>
  <c r="D669" i="62"/>
  <c r="D670" i="62"/>
  <c r="D671" i="62"/>
  <c r="D672" i="62"/>
  <c r="D673" i="62"/>
  <c r="D674" i="62"/>
  <c r="D675" i="62"/>
  <c r="D662" i="62"/>
  <c r="D651" i="62"/>
  <c r="D652" i="62"/>
  <c r="D653" i="62"/>
  <c r="D654" i="62"/>
  <c r="D655" i="62"/>
  <c r="D656" i="62"/>
  <c r="D657" i="62"/>
  <c r="D658" i="62"/>
  <c r="D659" i="62"/>
  <c r="D660" i="62"/>
  <c r="D661" i="62"/>
  <c r="D664" i="62"/>
  <c r="D650" i="62"/>
  <c r="D663" i="62"/>
  <c r="D649" i="62"/>
  <c r="D648" i="62"/>
  <c r="D637" i="62"/>
  <c r="D638" i="62"/>
  <c r="D639" i="62"/>
  <c r="D640" i="62"/>
  <c r="D641" i="62"/>
  <c r="D642" i="62"/>
  <c r="D643" i="62"/>
  <c r="D644" i="62"/>
  <c r="D645" i="62"/>
  <c r="D646" i="62"/>
  <c r="D647" i="62"/>
  <c r="D636" i="62"/>
  <c r="D635" i="62"/>
  <c r="D622" i="62"/>
  <c r="D634" i="62"/>
  <c r="D623" i="62"/>
  <c r="D624" i="62"/>
  <c r="D625" i="62"/>
  <c r="D626" i="62"/>
  <c r="D627" i="62"/>
  <c r="D628" i="62"/>
  <c r="D629" i="62"/>
  <c r="D630" i="62"/>
  <c r="D631" i="62"/>
  <c r="D632" i="62"/>
  <c r="D633" i="62"/>
  <c r="D621" i="62"/>
  <c r="D620" i="62"/>
  <c r="D609" i="62"/>
  <c r="D610" i="62"/>
  <c r="D611" i="62"/>
  <c r="D612" i="62"/>
  <c r="D613" i="62"/>
  <c r="D614" i="62"/>
  <c r="D615" i="62"/>
  <c r="D616" i="62"/>
  <c r="D617" i="62"/>
  <c r="D618" i="62"/>
  <c r="D619" i="62"/>
  <c r="D608" i="62"/>
  <c r="D607" i="62"/>
  <c r="D606" i="62"/>
  <c r="D595" i="62"/>
  <c r="D596" i="62"/>
  <c r="D597" i="62"/>
  <c r="D598" i="62"/>
  <c r="D599" i="62"/>
  <c r="D600" i="62"/>
  <c r="D601" i="62"/>
  <c r="D602" i="62"/>
  <c r="D603" i="62"/>
  <c r="D604" i="62"/>
  <c r="D605" i="62"/>
  <c r="D594" i="62"/>
  <c r="D593" i="62"/>
  <c r="D592" i="62"/>
  <c r="D581" i="62"/>
  <c r="D582" i="62"/>
  <c r="D583" i="62"/>
  <c r="D584" i="62"/>
  <c r="D585" i="62"/>
  <c r="D586" i="62"/>
  <c r="D587" i="62"/>
  <c r="D588" i="62"/>
  <c r="D589" i="62"/>
  <c r="D590" i="62"/>
  <c r="D591" i="62"/>
  <c r="D580" i="62"/>
  <c r="D579" i="62"/>
  <c r="D578" i="62"/>
  <c r="D567" i="62"/>
  <c r="D568" i="62"/>
  <c r="D569" i="62"/>
  <c r="D570" i="62"/>
  <c r="D571" i="62"/>
  <c r="D572" i="62"/>
  <c r="D573" i="62"/>
  <c r="D574" i="62"/>
  <c r="D575" i="62"/>
  <c r="D576" i="62"/>
  <c r="D577" i="62"/>
  <c r="D566" i="62"/>
  <c r="D565" i="62"/>
  <c r="D551" i="62"/>
  <c r="D552" i="62"/>
  <c r="D553" i="62"/>
  <c r="D554" i="62"/>
  <c r="D555" i="62"/>
  <c r="D556" i="62"/>
  <c r="D557" i="62"/>
  <c r="D559" i="62"/>
  <c r="D560" i="62"/>
  <c r="D561" i="62"/>
  <c r="D562" i="62"/>
  <c r="D550" i="62"/>
  <c r="D549" i="62"/>
  <c r="D536" i="62"/>
  <c r="D537" i="62"/>
  <c r="D538" i="62"/>
  <c r="D539" i="62"/>
  <c r="D540" i="62"/>
  <c r="D541" i="62"/>
  <c r="D542" i="62"/>
  <c r="D544" i="62"/>
  <c r="D545" i="62"/>
  <c r="D546" i="62"/>
  <c r="D547" i="62"/>
  <c r="D535" i="62"/>
  <c r="D534" i="62"/>
  <c r="D521" i="62"/>
  <c r="D522" i="62"/>
  <c r="D523" i="62"/>
  <c r="D524" i="62"/>
  <c r="D525" i="62"/>
  <c r="D526" i="62"/>
  <c r="D527" i="62"/>
  <c r="D529" i="62"/>
  <c r="D530" i="62"/>
  <c r="D531" i="62"/>
  <c r="D532" i="62"/>
  <c r="D520" i="62"/>
  <c r="D519" i="62"/>
  <c r="D506" i="62"/>
  <c r="D507" i="62"/>
  <c r="D508" i="62"/>
  <c r="D509" i="62"/>
  <c r="D510" i="62"/>
  <c r="D511" i="62"/>
  <c r="D512" i="62"/>
  <c r="D514" i="62"/>
  <c r="D515" i="62"/>
  <c r="D516" i="62"/>
  <c r="D517" i="62"/>
  <c r="D505" i="62"/>
  <c r="D504" i="62"/>
  <c r="D492" i="62"/>
  <c r="D493" i="62"/>
  <c r="D494" i="62"/>
  <c r="D495" i="62"/>
  <c r="D496" i="62"/>
  <c r="D491" i="62"/>
  <c r="D490" i="62"/>
  <c r="D479" i="62"/>
  <c r="D480" i="62"/>
  <c r="D481" i="62"/>
  <c r="D482" i="62"/>
  <c r="D483" i="62"/>
  <c r="D478" i="62"/>
  <c r="D477" i="62"/>
  <c r="D466" i="62"/>
  <c r="D467" i="62"/>
  <c r="D468" i="62"/>
  <c r="D469" i="62"/>
  <c r="D470" i="62"/>
  <c r="D465" i="62"/>
  <c r="D464" i="62"/>
  <c r="D453" i="62"/>
  <c r="D454" i="62"/>
  <c r="D455" i="62"/>
  <c r="D456" i="62"/>
  <c r="D457" i="62"/>
  <c r="D452" i="62"/>
  <c r="D451" i="62"/>
  <c r="D440" i="62"/>
  <c r="D441" i="62"/>
  <c r="D442" i="62"/>
  <c r="D443" i="62"/>
  <c r="D444" i="62"/>
  <c r="D446" i="62"/>
  <c r="D447" i="62"/>
  <c r="D448" i="62"/>
  <c r="D439" i="62"/>
  <c r="D434" i="62"/>
  <c r="D435" i="62"/>
  <c r="D436" i="62"/>
  <c r="D437" i="62"/>
  <c r="D438" i="62"/>
  <c r="D433" i="62"/>
  <c r="D432" i="62"/>
  <c r="D422" i="62"/>
  <c r="D423" i="62"/>
  <c r="D424" i="62"/>
  <c r="D425" i="62"/>
  <c r="D426" i="62"/>
  <c r="D428" i="62"/>
  <c r="D429" i="62"/>
  <c r="D430" i="62"/>
  <c r="D421" i="62"/>
  <c r="D420" i="62"/>
  <c r="D416" i="62"/>
  <c r="D417" i="62"/>
  <c r="D418" i="62"/>
  <c r="D419" i="62"/>
  <c r="D415" i="62"/>
  <c r="D414" i="62"/>
  <c r="D405" i="62"/>
  <c r="D406" i="62"/>
  <c r="D407" i="62"/>
  <c r="D408" i="62"/>
  <c r="D410" i="62"/>
  <c r="D411" i="62"/>
  <c r="D412" i="62"/>
  <c r="D404" i="62"/>
  <c r="D403" i="62"/>
  <c r="D401" i="62"/>
  <c r="D402" i="62"/>
  <c r="D399" i="62"/>
  <c r="D400" i="62"/>
  <c r="D398" i="62"/>
  <c r="D397" i="62"/>
  <c r="D388" i="62"/>
  <c r="D389" i="62"/>
  <c r="D390" i="62"/>
  <c r="D391" i="62"/>
  <c r="D393" i="62"/>
  <c r="D394" i="62"/>
  <c r="D395" i="62"/>
  <c r="D387" i="62"/>
  <c r="D386" i="62"/>
  <c r="D382" i="62"/>
  <c r="D383" i="62"/>
  <c r="D384" i="62"/>
  <c r="D385" i="62"/>
  <c r="D381" i="62"/>
  <c r="D380" i="62"/>
  <c r="D377" i="62"/>
  <c r="D370" i="62"/>
  <c r="D371" i="62"/>
  <c r="D372" i="62"/>
  <c r="D373" i="62"/>
  <c r="D374" i="62"/>
  <c r="D375" i="62"/>
  <c r="D376" i="62"/>
  <c r="D369" i="62"/>
  <c r="D368" i="62"/>
  <c r="D367" i="62"/>
  <c r="D360" i="62"/>
  <c r="D361" i="62"/>
  <c r="D362" i="62"/>
  <c r="D363" i="62"/>
  <c r="D364" i="62"/>
  <c r="D365" i="62"/>
  <c r="D366" i="62"/>
  <c r="D359" i="62"/>
  <c r="D358" i="62"/>
  <c r="D357" i="62"/>
  <c r="D350" i="62"/>
  <c r="D351" i="62"/>
  <c r="D352" i="62"/>
  <c r="D353" i="62"/>
  <c r="D354" i="62"/>
  <c r="D355" i="62"/>
  <c r="D356" i="62"/>
  <c r="D349" i="62"/>
  <c r="D348" i="62"/>
  <c r="D347" i="62"/>
  <c r="D340" i="62"/>
  <c r="D341" i="62"/>
  <c r="D342" i="62"/>
  <c r="D343" i="62"/>
  <c r="D344" i="62"/>
  <c r="D345" i="62"/>
  <c r="D346" i="62"/>
  <c r="D339" i="62"/>
  <c r="D338" i="62"/>
  <c r="D336" i="62"/>
  <c r="D329" i="62"/>
  <c r="D330" i="62"/>
  <c r="D331" i="62"/>
  <c r="D332" i="62"/>
  <c r="D333" i="62"/>
  <c r="D334" i="62"/>
  <c r="D335" i="62"/>
  <c r="D328" i="62"/>
  <c r="D327" i="62"/>
  <c r="D326" i="62"/>
  <c r="D319" i="62"/>
  <c r="D320" i="62"/>
  <c r="D321" i="62"/>
  <c r="D322" i="62"/>
  <c r="D323" i="62"/>
  <c r="D324" i="62"/>
  <c r="D325" i="62"/>
  <c r="D318" i="62"/>
  <c r="D317" i="62"/>
  <c r="D316" i="62"/>
  <c r="D309" i="62"/>
  <c r="D310" i="62"/>
  <c r="D311" i="62"/>
  <c r="D312" i="62"/>
  <c r="D313" i="62"/>
  <c r="D314" i="62"/>
  <c r="D315" i="62"/>
  <c r="D308" i="62"/>
  <c r="D307" i="62"/>
  <c r="D306" i="62"/>
  <c r="D299" i="62"/>
  <c r="D300" i="62"/>
  <c r="D301" i="62"/>
  <c r="D302" i="62"/>
  <c r="D303" i="62"/>
  <c r="D304" i="62"/>
  <c r="D305" i="62"/>
  <c r="D298" i="62"/>
  <c r="D297" i="62"/>
  <c r="D295" i="62"/>
  <c r="D294" i="62"/>
  <c r="D286" i="62"/>
  <c r="D283" i="62"/>
  <c r="D284" i="62"/>
  <c r="D285" i="62"/>
  <c r="D287" i="62"/>
  <c r="D288" i="62"/>
  <c r="D289" i="62"/>
  <c r="D290" i="62"/>
  <c r="D291" i="62"/>
  <c r="D292" i="62"/>
  <c r="D293" i="62"/>
  <c r="D282" i="62"/>
  <c r="D281" i="62"/>
  <c r="D280" i="62"/>
  <c r="D279" i="62"/>
  <c r="D271" i="62"/>
  <c r="D268" i="62"/>
  <c r="D269" i="62"/>
  <c r="D270" i="62"/>
  <c r="D272" i="62"/>
  <c r="D273" i="62"/>
  <c r="D274" i="62"/>
  <c r="D275" i="62"/>
  <c r="D276" i="62"/>
  <c r="D277" i="62"/>
  <c r="D278" i="62"/>
  <c r="D267" i="62"/>
  <c r="D266" i="62"/>
  <c r="D265" i="62"/>
  <c r="D264" i="62"/>
  <c r="D256" i="62"/>
  <c r="D253" i="62"/>
  <c r="D254" i="62"/>
  <c r="D255" i="62"/>
  <c r="D257" i="62"/>
  <c r="D258" i="62"/>
  <c r="D259" i="62"/>
  <c r="D260" i="62"/>
  <c r="D261" i="62"/>
  <c r="D262" i="62"/>
  <c r="D263" i="62"/>
  <c r="D252" i="62"/>
  <c r="D251" i="62"/>
  <c r="D250" i="62"/>
  <c r="D249" i="62"/>
  <c r="D241" i="62"/>
  <c r="D242" i="62"/>
  <c r="D243" i="62"/>
  <c r="D244" i="62"/>
  <c r="D245" i="62"/>
  <c r="D246" i="62"/>
  <c r="D247" i="62"/>
  <c r="D248" i="62"/>
  <c r="D238" i="62"/>
  <c r="D239" i="62"/>
  <c r="D240" i="62"/>
  <c r="D237" i="62"/>
  <c r="D236" i="62"/>
  <c r="D234" i="62"/>
  <c r="D230" i="62"/>
  <c r="D219" i="62"/>
  <c r="D214" i="62"/>
  <c r="D233" i="62"/>
  <c r="D232" i="62"/>
  <c r="D231" i="62"/>
  <c r="D229" i="62"/>
  <c r="D228" i="62"/>
  <c r="D227" i="62"/>
  <c r="D226" i="62"/>
  <c r="D225" i="62"/>
  <c r="D224" i="62"/>
  <c r="D223" i="62"/>
  <c r="D222" i="62"/>
  <c r="D221" i="62"/>
  <c r="D220" i="62"/>
  <c r="D218" i="62"/>
  <c r="D217" i="62"/>
  <c r="D216" i="62"/>
  <c r="D215" i="62"/>
  <c r="D213" i="62"/>
  <c r="D212" i="62"/>
  <c r="D211" i="62"/>
  <c r="D210" i="62"/>
  <c r="D209" i="62"/>
  <c r="D208" i="62"/>
  <c r="D207" i="62"/>
  <c r="D206" i="62"/>
  <c r="D205" i="62"/>
  <c r="D204" i="62"/>
  <c r="D202" i="62"/>
  <c r="D201" i="62"/>
  <c r="D200" i="62"/>
  <c r="D199" i="62"/>
  <c r="D198" i="62"/>
  <c r="D197" i="62"/>
  <c r="D196" i="62"/>
  <c r="D195" i="62"/>
  <c r="D194" i="62"/>
  <c r="D193" i="62"/>
  <c r="D192" i="62"/>
  <c r="D191" i="62"/>
  <c r="D190" i="62"/>
  <c r="D189" i="62"/>
  <c r="D188" i="62"/>
  <c r="D187" i="62"/>
  <c r="D186" i="62"/>
  <c r="D185" i="62"/>
  <c r="D184" i="62"/>
  <c r="D183" i="62"/>
  <c r="D181" i="62"/>
  <c r="D180" i="62"/>
  <c r="D179" i="62"/>
  <c r="D178" i="62"/>
  <c r="D176" i="62"/>
  <c r="D175" i="62"/>
  <c r="D174" i="62"/>
  <c r="D172" i="62"/>
  <c r="D171" i="62"/>
  <c r="D170" i="62"/>
  <c r="D168" i="62"/>
  <c r="D167" i="62"/>
  <c r="D166" i="62"/>
  <c r="D164" i="62"/>
  <c r="D163" i="62"/>
  <c r="D162" i="62"/>
  <c r="D156" i="62" l="1"/>
  <c r="D151" i="62"/>
  <c r="D152" i="62"/>
  <c r="D154" i="62"/>
  <c r="D155" i="62"/>
  <c r="D150" i="62"/>
  <c r="D149" i="62"/>
  <c r="D147" i="62"/>
  <c r="D146" i="62"/>
  <c r="D145" i="62"/>
  <c r="D144" i="62"/>
  <c r="D143" i="62"/>
  <c r="D141" i="62"/>
  <c r="D140" i="62"/>
  <c r="D139" i="62"/>
  <c r="D138" i="62"/>
  <c r="D135" i="62"/>
  <c r="D130" i="62"/>
  <c r="D131" i="62"/>
  <c r="D133" i="62"/>
  <c r="D134" i="62"/>
  <c r="D129" i="62"/>
  <c r="D128" i="62"/>
  <c r="D126" i="62"/>
  <c r="D125" i="62"/>
  <c r="D124" i="62"/>
  <c r="D123" i="62"/>
  <c r="D121" i="62"/>
  <c r="D120" i="62"/>
  <c r="D119" i="62"/>
  <c r="D118" i="62"/>
  <c r="D108" i="62"/>
  <c r="D109" i="62"/>
  <c r="D110" i="62"/>
  <c r="D111" i="62"/>
  <c r="D113" i="62"/>
  <c r="D114" i="62"/>
  <c r="D115" i="62"/>
  <c r="D106" i="62"/>
  <c r="D105" i="62"/>
  <c r="D100" i="62"/>
  <c r="D101" i="62"/>
  <c r="D103" i="62"/>
  <c r="D104" i="62"/>
  <c r="D99" i="62"/>
  <c r="D98" i="62"/>
  <c r="H1269" i="62"/>
  <c r="H2548" i="62"/>
  <c r="H2874" i="62"/>
  <c r="H2840" i="62"/>
  <c r="H2841" i="62"/>
  <c r="H2842" i="62"/>
  <c r="H2843" i="62"/>
  <c r="H2844" i="62"/>
  <c r="H2845" i="62"/>
  <c r="H2846" i="62"/>
  <c r="H2847" i="62"/>
  <c r="H2848" i="62"/>
  <c r="H2849" i="62"/>
  <c r="H2850" i="62"/>
  <c r="H2851" i="62"/>
  <c r="H2852" i="62"/>
  <c r="H2853" i="62"/>
  <c r="H2854" i="62"/>
  <c r="H2855" i="62"/>
  <c r="H2856" i="62"/>
  <c r="H2857" i="62"/>
  <c r="H2858" i="62"/>
  <c r="H2859" i="62"/>
  <c r="H2860" i="62"/>
  <c r="H2861" i="62"/>
  <c r="H2862" i="62"/>
  <c r="H2863" i="62"/>
  <c r="H2864" i="62"/>
  <c r="H2865" i="62"/>
  <c r="H2866" i="62"/>
  <c r="H2867" i="62"/>
  <c r="H2868" i="62"/>
  <c r="H2869" i="62"/>
  <c r="H2870" i="62"/>
  <c r="H2871" i="62"/>
  <c r="H2872" i="62"/>
  <c r="H2873" i="62"/>
  <c r="H2839" i="62"/>
  <c r="H2838" i="62"/>
  <c r="H2837" i="62"/>
  <c r="H2812" i="62"/>
  <c r="H2813" i="62"/>
  <c r="H2814" i="62"/>
  <c r="H2815" i="62"/>
  <c r="H2816" i="62"/>
  <c r="H2817" i="62"/>
  <c r="H2818" i="62"/>
  <c r="H2819" i="62"/>
  <c r="H2820" i="62"/>
  <c r="H2821" i="62"/>
  <c r="H2822" i="62"/>
  <c r="H2823" i="62"/>
  <c r="H2824" i="62"/>
  <c r="H2825" i="62"/>
  <c r="H2826" i="62"/>
  <c r="H2827" i="62"/>
  <c r="H2828" i="62"/>
  <c r="H2829" i="62"/>
  <c r="H2830" i="62"/>
  <c r="H2831" i="62"/>
  <c r="H2832" i="62"/>
  <c r="H2833" i="62"/>
  <c r="H2834" i="62"/>
  <c r="H2835" i="62"/>
  <c r="H2836" i="62"/>
  <c r="H2811" i="62"/>
  <c r="H2809" i="62"/>
  <c r="H2810" i="62"/>
  <c r="H2766" i="62"/>
  <c r="H2767" i="62"/>
  <c r="H2768" i="62"/>
  <c r="H2769" i="62"/>
  <c r="H2770" i="62"/>
  <c r="H2771" i="62"/>
  <c r="H2772" i="62"/>
  <c r="H2773" i="62"/>
  <c r="H2774" i="62"/>
  <c r="H2775" i="62"/>
  <c r="H2776" i="62"/>
  <c r="H2777" i="62"/>
  <c r="H2778" i="62"/>
  <c r="H2779" i="62"/>
  <c r="H2780" i="62"/>
  <c r="H2781" i="62"/>
  <c r="H2782" i="62"/>
  <c r="H2783" i="62"/>
  <c r="H2784" i="62"/>
  <c r="H2785" i="62"/>
  <c r="H2786" i="62"/>
  <c r="H2787" i="62"/>
  <c r="H2788" i="62"/>
  <c r="H2789" i="62"/>
  <c r="H2790" i="62"/>
  <c r="H2791" i="62"/>
  <c r="H2792" i="62"/>
  <c r="H2793" i="62"/>
  <c r="H2794" i="62"/>
  <c r="H2795" i="62"/>
  <c r="H2796" i="62"/>
  <c r="H2797" i="62"/>
  <c r="H2798" i="62"/>
  <c r="H2799" i="62"/>
  <c r="H2800" i="62"/>
  <c r="H2801" i="62"/>
  <c r="H2802" i="62"/>
  <c r="H2803" i="62"/>
  <c r="H2804" i="62"/>
  <c r="H2805" i="62"/>
  <c r="H2806" i="62"/>
  <c r="H2807" i="62"/>
  <c r="H2808" i="62"/>
  <c r="H2744" i="62"/>
  <c r="H2707" i="62"/>
  <c r="H2693" i="62"/>
  <c r="H2678" i="62"/>
  <c r="H2679" i="62"/>
  <c r="H2618" i="62"/>
  <c r="H2642" i="62"/>
  <c r="H2631" i="62"/>
  <c r="H2590" i="62"/>
  <c r="H2589" i="62"/>
  <c r="H2578" i="62"/>
  <c r="H2562" i="62"/>
  <c r="H2565" i="62"/>
  <c r="H2553" i="62"/>
  <c r="H2549" i="62"/>
  <c r="H2503" i="62"/>
  <c r="H2504" i="62"/>
  <c r="H2505" i="62"/>
  <c r="H2506" i="62"/>
  <c r="H2507" i="62"/>
  <c r="H2508" i="62"/>
  <c r="H2509" i="62"/>
  <c r="H2510" i="62"/>
  <c r="H2511" i="62"/>
  <c r="H2500" i="62"/>
  <c r="H2501" i="62"/>
  <c r="H2479" i="62"/>
  <c r="H2442" i="62"/>
  <c r="H2443" i="62"/>
  <c r="H2444" i="62"/>
  <c r="H2445" i="62"/>
  <c r="H2446" i="62"/>
  <c r="H2447" i="62"/>
  <c r="H2448" i="62"/>
  <c r="H2449" i="62"/>
  <c r="H2450" i="62"/>
  <c r="H2451" i="62"/>
  <c r="H2452" i="62"/>
  <c r="H2453" i="62"/>
  <c r="H2454" i="62"/>
  <c r="H2430" i="62"/>
  <c r="H2411" i="62"/>
  <c r="H2412" i="62"/>
  <c r="H2413" i="62"/>
  <c r="H2414" i="62"/>
  <c r="H2415" i="62"/>
  <c r="H2416" i="62"/>
  <c r="H2417" i="62"/>
  <c r="H2395" i="62"/>
  <c r="H2365" i="62"/>
  <c r="H2361" i="62"/>
  <c r="H2314" i="62"/>
  <c r="H2315" i="62"/>
  <c r="H2316" i="62"/>
  <c r="H2281" i="62"/>
  <c r="H2247" i="62"/>
  <c r="H1638" i="62"/>
  <c r="H1637" i="62"/>
  <c r="H1446" i="62"/>
  <c r="H1523" i="62"/>
  <c r="H1524" i="62"/>
  <c r="H1415" i="62"/>
  <c r="H1412" i="62"/>
  <c r="H1392" i="62"/>
  <c r="H1393" i="62"/>
  <c r="H1394" i="62"/>
  <c r="H1395" i="62"/>
  <c r="H1396" i="62"/>
  <c r="H1397" i="62"/>
  <c r="H1398" i="62"/>
  <c r="H1399" i="62"/>
  <c r="H1334" i="62"/>
  <c r="H1335" i="62"/>
  <c r="H1336" i="62"/>
  <c r="H1337" i="62"/>
  <c r="H1279" i="62"/>
  <c r="H1278" i="62"/>
  <c r="H1227" i="62"/>
  <c r="H1220" i="62"/>
  <c r="H1141" i="62"/>
  <c r="H1142" i="62"/>
  <c r="H1143" i="62"/>
  <c r="H1144" i="62"/>
  <c r="H1145" i="62"/>
  <c r="H1146" i="62"/>
  <c r="H1147" i="62"/>
  <c r="H1148" i="62"/>
  <c r="H1149" i="62"/>
  <c r="H1150" i="62"/>
  <c r="H1151" i="62"/>
  <c r="H1152" i="62"/>
  <c r="H1153" i="62"/>
  <c r="H1154" i="62"/>
  <c r="H1155" i="62"/>
  <c r="H1156" i="62"/>
  <c r="H1157" i="62"/>
  <c r="H1158" i="62"/>
  <c r="H1159" i="62"/>
  <c r="H1160" i="62"/>
  <c r="H1161" i="62"/>
  <c r="H1162" i="62"/>
  <c r="H1163" i="62"/>
  <c r="H1051" i="62"/>
  <c r="H1030" i="62"/>
  <c r="H1020" i="62"/>
  <c r="H1017" i="62"/>
  <c r="H972" i="62"/>
  <c r="H973" i="62"/>
  <c r="H974" i="62"/>
  <c r="H975" i="62"/>
  <c r="H907" i="62"/>
  <c r="H906" i="62"/>
  <c r="H900" i="62"/>
  <c r="H874" i="62"/>
  <c r="H857" i="62"/>
  <c r="H858" i="62"/>
  <c r="H859" i="62"/>
  <c r="H860" i="62"/>
  <c r="H861" i="62"/>
  <c r="H855" i="62"/>
  <c r="H853" i="62"/>
  <c r="H854" i="62"/>
  <c r="H827" i="62"/>
  <c r="H808" i="62"/>
  <c r="H809" i="62"/>
  <c r="H810" i="62"/>
  <c r="H811" i="62"/>
  <c r="H812" i="62"/>
  <c r="H813" i="62"/>
  <c r="H814" i="62"/>
  <c r="H678" i="62"/>
  <c r="H677" i="62"/>
  <c r="H630" i="62"/>
  <c r="H631" i="62"/>
  <c r="H632" i="62"/>
  <c r="H564" i="62"/>
  <c r="H514" i="62"/>
  <c r="H503" i="62"/>
  <c r="H439" i="62"/>
  <c r="H450" i="62"/>
  <c r="H404" i="62"/>
  <c r="H379" i="62"/>
  <c r="H378" i="62"/>
  <c r="H337" i="62"/>
  <c r="H335" i="62"/>
  <c r="H336" i="62"/>
  <c r="H294" i="62"/>
  <c r="H296" i="62"/>
  <c r="H253" i="62"/>
  <c r="H235" i="62"/>
  <c r="H203" i="62"/>
  <c r="H192" i="62"/>
  <c r="H182" i="62"/>
  <c r="H177" i="62"/>
  <c r="H159" i="62"/>
  <c r="H133" i="62"/>
  <c r="H134" i="62"/>
  <c r="H135" i="62"/>
  <c r="H136" i="62"/>
  <c r="H137" i="62"/>
  <c r="H138" i="62"/>
  <c r="H139" i="62"/>
  <c r="H115" i="62"/>
  <c r="H116" i="62"/>
  <c r="D2879" i="62" l="1"/>
  <c r="D2878" i="62"/>
  <c r="D2877" i="62"/>
  <c r="H2903" i="62"/>
  <c r="H2902" i="62"/>
  <c r="H2901" i="62"/>
  <c r="H2900" i="62"/>
  <c r="H2899" i="62"/>
  <c r="H2898" i="62"/>
  <c r="H2897" i="62"/>
  <c r="H2896" i="62"/>
  <c r="H2895" i="62"/>
  <c r="H2894" i="62"/>
  <c r="H2893" i="62"/>
  <c r="H2892" i="62"/>
  <c r="H2891" i="62"/>
  <c r="H2890" i="62"/>
  <c r="H2889" i="62"/>
  <c r="H2888" i="62"/>
  <c r="H2887" i="62"/>
  <c r="H2886" i="62"/>
  <c r="H2885" i="62"/>
  <c r="H2884" i="62"/>
  <c r="H2883" i="62"/>
  <c r="H2882" i="62"/>
  <c r="H2881" i="62"/>
  <c r="H2880" i="62"/>
  <c r="H2879" i="62"/>
  <c r="H2878" i="62"/>
  <c r="H2877" i="62"/>
  <c r="H2876" i="62"/>
  <c r="H2875" i="62"/>
  <c r="T44" i="49" l="1"/>
  <c r="D2894" i="62" s="1"/>
  <c r="T45" i="49"/>
  <c r="D2895" i="62" s="1"/>
  <c r="AA4" i="73"/>
  <c r="Z4" i="73"/>
  <c r="Y4" i="73"/>
  <c r="V34" i="69"/>
  <c r="U34" i="69"/>
  <c r="S34" i="69"/>
  <c r="R34" i="69"/>
  <c r="AA3" i="73"/>
  <c r="V43" i="32" l="1"/>
  <c r="U43" i="32"/>
  <c r="T43" i="32"/>
  <c r="S43" i="32"/>
  <c r="R43" i="32"/>
  <c r="Q43" i="32"/>
  <c r="V45" i="69"/>
  <c r="U45" i="69"/>
  <c r="T45" i="69"/>
  <c r="S45" i="69"/>
  <c r="R45" i="69"/>
  <c r="Q45" i="69"/>
  <c r="M43" i="32" l="1"/>
  <c r="M45" i="69"/>
  <c r="R44" i="49" l="1"/>
  <c r="S24" i="49"/>
  <c r="P24" i="49"/>
  <c r="D27" i="49"/>
  <c r="AQ30" i="61"/>
  <c r="AQ29" i="61"/>
  <c r="AQ28" i="61"/>
  <c r="AQ27" i="61"/>
  <c r="AQ25" i="61"/>
  <c r="AQ24" i="61"/>
  <c r="AQ23" i="61"/>
  <c r="AQ22" i="61"/>
  <c r="AM37" i="61"/>
  <c r="AM20" i="61"/>
  <c r="AM19" i="61"/>
  <c r="AM18" i="61"/>
  <c r="AM17" i="61"/>
  <c r="AM15" i="61"/>
  <c r="AM14" i="61"/>
  <c r="AM13" i="61"/>
  <c r="AM12" i="61"/>
  <c r="AM10" i="61"/>
  <c r="AM9" i="61"/>
  <c r="AM8" i="61"/>
  <c r="AM7" i="61"/>
  <c r="AM36" i="61"/>
  <c r="AM35" i="61"/>
  <c r="AM34" i="61"/>
  <c r="AM33" i="61"/>
  <c r="AM31" i="61"/>
  <c r="AM30" i="61"/>
  <c r="AM29" i="61"/>
  <c r="AM28" i="61"/>
  <c r="AM27" i="61"/>
  <c r="AL36" i="61"/>
  <c r="AL35" i="61"/>
  <c r="AL34" i="61"/>
  <c r="AL33" i="61"/>
  <c r="AL31" i="61"/>
  <c r="AL30" i="61"/>
  <c r="AL29" i="61"/>
  <c r="AL28" i="61"/>
  <c r="AL27" i="61"/>
  <c r="AL20" i="61"/>
  <c r="AL19" i="61"/>
  <c r="AL18" i="61"/>
  <c r="AL17" i="61"/>
  <c r="AL15" i="61"/>
  <c r="AL14" i="61"/>
  <c r="AL13" i="61"/>
  <c r="AL12" i="61"/>
  <c r="AL10" i="61"/>
  <c r="AL9" i="61"/>
  <c r="AL8" i="61"/>
  <c r="AL7" i="61"/>
  <c r="AK35" i="61"/>
  <c r="AK34" i="61"/>
  <c r="AK33" i="61"/>
  <c r="AK31" i="61"/>
  <c r="AK30" i="61"/>
  <c r="AK29" i="61"/>
  <c r="AK28" i="61"/>
  <c r="AK27" i="61"/>
  <c r="AK20" i="61"/>
  <c r="AK19" i="61"/>
  <c r="AK18" i="61"/>
  <c r="AK17" i="61"/>
  <c r="AK15" i="61"/>
  <c r="AK14" i="61"/>
  <c r="AK13" i="61"/>
  <c r="AK12" i="61"/>
  <c r="AK10" i="61"/>
  <c r="AK9" i="61"/>
  <c r="AK8" i="61"/>
  <c r="AK7" i="61"/>
  <c r="AK37" i="61"/>
  <c r="R38" i="32"/>
  <c r="S38" i="32"/>
  <c r="T38" i="32"/>
  <c r="U38" i="32"/>
  <c r="V38" i="32"/>
  <c r="Q38" i="32"/>
  <c r="Q36" i="69"/>
  <c r="AK33" i="32"/>
  <c r="AK8" i="32"/>
  <c r="AK9" i="32"/>
  <c r="AK10" i="32"/>
  <c r="AK11" i="32"/>
  <c r="AK12" i="32"/>
  <c r="AK13" i="32"/>
  <c r="AK14" i="32"/>
  <c r="AK15" i="32"/>
  <c r="AK16" i="32"/>
  <c r="AK17" i="32"/>
  <c r="AK18" i="32"/>
  <c r="AK19" i="32"/>
  <c r="AK20" i="32"/>
  <c r="AK21" i="32"/>
  <c r="AK22" i="32"/>
  <c r="AK23" i="32"/>
  <c r="AK24" i="32"/>
  <c r="AK25" i="32"/>
  <c r="AK26" i="32"/>
  <c r="AK28" i="32"/>
  <c r="AK29" i="32"/>
  <c r="AK30" i="32"/>
  <c r="AK31" i="32"/>
  <c r="AK7" i="32"/>
  <c r="AK6" i="32"/>
  <c r="AJ33" i="32"/>
  <c r="AJ8" i="32"/>
  <c r="AJ9" i="32"/>
  <c r="AJ10" i="32"/>
  <c r="AJ11" i="32"/>
  <c r="AJ12" i="32"/>
  <c r="AJ13" i="32"/>
  <c r="AJ14" i="32"/>
  <c r="AJ15" i="32"/>
  <c r="AJ16" i="32"/>
  <c r="AJ17" i="32"/>
  <c r="AJ18" i="32"/>
  <c r="AJ19" i="32"/>
  <c r="AJ20" i="32"/>
  <c r="AJ21" i="32"/>
  <c r="AJ22" i="32"/>
  <c r="AJ23" i="32"/>
  <c r="AJ24" i="32"/>
  <c r="AJ25" i="32"/>
  <c r="AJ26" i="32"/>
  <c r="AJ28" i="32"/>
  <c r="AJ29" i="32"/>
  <c r="AJ30" i="32"/>
  <c r="AJ31" i="32"/>
  <c r="AJ7" i="32"/>
  <c r="AJ6" i="32"/>
  <c r="AI33" i="32"/>
  <c r="AI8" i="32"/>
  <c r="AI9" i="32"/>
  <c r="AI10" i="32"/>
  <c r="AI11" i="32"/>
  <c r="AI12" i="32"/>
  <c r="AI13" i="32"/>
  <c r="AI14" i="32"/>
  <c r="AI15" i="32"/>
  <c r="AI16" i="32"/>
  <c r="AI17" i="32"/>
  <c r="AI18" i="32"/>
  <c r="AI19" i="32"/>
  <c r="AI20" i="32"/>
  <c r="AI21" i="32"/>
  <c r="AI22" i="32"/>
  <c r="AI23" i="32"/>
  <c r="AI24" i="32"/>
  <c r="AI25" i="32"/>
  <c r="AI26" i="32"/>
  <c r="AI28" i="32"/>
  <c r="AI29" i="32"/>
  <c r="AI30" i="32"/>
  <c r="AI31" i="32"/>
  <c r="AI7" i="32"/>
  <c r="AI6" i="32"/>
  <c r="AH6" i="32"/>
  <c r="AH33" i="32"/>
  <c r="AH8" i="32"/>
  <c r="AH9" i="32"/>
  <c r="AH10" i="32"/>
  <c r="AH11" i="32"/>
  <c r="AH12" i="32"/>
  <c r="AH13" i="32"/>
  <c r="AH14" i="32"/>
  <c r="AH15" i="32"/>
  <c r="AH16" i="32"/>
  <c r="AH17" i="32"/>
  <c r="AH18" i="32"/>
  <c r="AH19" i="32"/>
  <c r="AH20" i="32"/>
  <c r="AH21" i="32"/>
  <c r="AH22" i="32"/>
  <c r="AH23" i="32"/>
  <c r="AH24" i="32"/>
  <c r="AH25" i="32"/>
  <c r="AH26" i="32"/>
  <c r="AH28" i="32"/>
  <c r="AH29" i="32"/>
  <c r="AH30" i="32"/>
  <c r="AH31" i="32"/>
  <c r="AH7" i="32"/>
  <c r="V36" i="32"/>
  <c r="U36" i="32"/>
  <c r="S36" i="32"/>
  <c r="R35" i="32"/>
  <c r="S35" i="32"/>
  <c r="T35" i="32"/>
  <c r="U35" i="32"/>
  <c r="V35" i="32"/>
  <c r="R32" i="32"/>
  <c r="S32" i="32"/>
  <c r="T32" i="32"/>
  <c r="U32" i="32"/>
  <c r="V32" i="32"/>
  <c r="R33" i="32"/>
  <c r="S33" i="32"/>
  <c r="T33" i="32"/>
  <c r="U33" i="32"/>
  <c r="V33" i="32"/>
  <c r="R17" i="32"/>
  <c r="S17" i="32"/>
  <c r="T17" i="32"/>
  <c r="U17" i="32"/>
  <c r="V17" i="32"/>
  <c r="R18" i="32"/>
  <c r="S18" i="32"/>
  <c r="T18" i="32"/>
  <c r="U18" i="32"/>
  <c r="V18" i="32"/>
  <c r="R14" i="32"/>
  <c r="S14" i="32"/>
  <c r="T14" i="32"/>
  <c r="U14" i="32"/>
  <c r="V14" i="32"/>
  <c r="R15" i="32"/>
  <c r="S15" i="32"/>
  <c r="T15" i="32"/>
  <c r="U15" i="32"/>
  <c r="V15" i="32"/>
  <c r="R13" i="32"/>
  <c r="S13" i="32"/>
  <c r="T13" i="32"/>
  <c r="U13" i="32"/>
  <c r="V13" i="32"/>
  <c r="U12" i="32"/>
  <c r="V12" i="32"/>
  <c r="S12" i="32"/>
  <c r="R12" i="32"/>
  <c r="I32" i="32"/>
  <c r="U29" i="32" s="1"/>
  <c r="F32" i="32"/>
  <c r="I27" i="32"/>
  <c r="U8" i="32" s="1"/>
  <c r="F27" i="32"/>
  <c r="Y14" i="54"/>
  <c r="AG13" i="53"/>
  <c r="AG11" i="53"/>
  <c r="AG10" i="53"/>
  <c r="AG8" i="53"/>
  <c r="AG19" i="53"/>
  <c r="AG18" i="53"/>
  <c r="AG17" i="53"/>
  <c r="AG16" i="53"/>
  <c r="AG15" i="53"/>
  <c r="Z15" i="53"/>
  <c r="Z14" i="53"/>
  <c r="Z13" i="53"/>
  <c r="Z12" i="53"/>
  <c r="Z11" i="53"/>
  <c r="N15" i="53"/>
  <c r="N13" i="53"/>
  <c r="N12" i="53"/>
  <c r="N11" i="53"/>
  <c r="D1401" i="62" s="1"/>
  <c r="M38" i="32" l="1"/>
  <c r="AK33" i="69" l="1"/>
  <c r="AJ33" i="69"/>
  <c r="AI33" i="69"/>
  <c r="AH33" i="69"/>
  <c r="AK27" i="69"/>
  <c r="AK28" i="69"/>
  <c r="AK29" i="69"/>
  <c r="AK30" i="69"/>
  <c r="AK32" i="69"/>
  <c r="AK7" i="69"/>
  <c r="AK6" i="69"/>
  <c r="AI7" i="69"/>
  <c r="AI27" i="69"/>
  <c r="AI28" i="69"/>
  <c r="AI29" i="69"/>
  <c r="AI30" i="69"/>
  <c r="AI32" i="69"/>
  <c r="AI6" i="69"/>
  <c r="R36" i="69"/>
  <c r="S36" i="69"/>
  <c r="T36" i="69"/>
  <c r="U36" i="69"/>
  <c r="V36" i="69"/>
  <c r="Y14" i="74"/>
  <c r="Y13" i="74"/>
  <c r="AC18" i="21"/>
  <c r="AC17" i="21"/>
  <c r="AC16" i="21"/>
  <c r="AC15" i="21"/>
  <c r="AC14" i="21"/>
  <c r="C17" i="47"/>
  <c r="C16" i="47"/>
  <c r="C15" i="47"/>
  <c r="M36" i="69" l="1"/>
  <c r="U13" i="74"/>
  <c r="AA42" i="49"/>
  <c r="Y42" i="49" s="1"/>
  <c r="J24" i="72"/>
  <c r="D157" i="62" s="1"/>
  <c r="I24" i="72"/>
  <c r="D136" i="62" s="1"/>
  <c r="H24" i="72"/>
  <c r="D116" i="62" s="1"/>
  <c r="J15" i="72"/>
  <c r="D148" i="62" s="1"/>
  <c r="I15" i="72"/>
  <c r="D127" i="62" s="1"/>
  <c r="H15" i="72"/>
  <c r="D107" i="62" s="1"/>
  <c r="J8" i="72"/>
  <c r="D142" i="62" s="1"/>
  <c r="I8" i="72"/>
  <c r="D122" i="62" s="1"/>
  <c r="H8" i="72"/>
  <c r="D102" i="62" s="1"/>
  <c r="H25" i="72" l="1"/>
  <c r="D117" i="62" s="1"/>
  <c r="J25" i="72"/>
  <c r="D158" i="62" s="1"/>
  <c r="I25" i="72"/>
  <c r="D137" i="62" s="1"/>
  <c r="C23" i="61" l="1"/>
  <c r="D23" i="61"/>
  <c r="E23" i="61"/>
  <c r="F23" i="61"/>
  <c r="G23" i="61"/>
  <c r="H23" i="61"/>
  <c r="I23" i="61"/>
  <c r="L23" i="61" s="1"/>
  <c r="J23" i="61"/>
  <c r="K23" i="61"/>
  <c r="M23" i="61"/>
  <c r="N23" i="61"/>
  <c r="O23" i="61"/>
  <c r="P23" i="61"/>
  <c r="Q23" i="61"/>
  <c r="T7" i="73" l="1"/>
  <c r="AJ32" i="69"/>
  <c r="AJ27" i="69"/>
  <c r="AJ28" i="69"/>
  <c r="AJ29" i="69"/>
  <c r="AJ30" i="69"/>
  <c r="AJ7" i="69"/>
  <c r="AJ6" i="69"/>
  <c r="AH27" i="69"/>
  <c r="AH28" i="69"/>
  <c r="AH29" i="69"/>
  <c r="AH30" i="69"/>
  <c r="AH32" i="69"/>
  <c r="AH7" i="69"/>
  <c r="AH6" i="69"/>
  <c r="U33" i="69"/>
  <c r="R33" i="69"/>
  <c r="U30" i="69"/>
  <c r="U31" i="69"/>
  <c r="R30" i="69"/>
  <c r="R31" i="69"/>
  <c r="U16" i="69"/>
  <c r="U17" i="69"/>
  <c r="R16" i="69"/>
  <c r="R17" i="69"/>
  <c r="U11" i="69"/>
  <c r="U12" i="69"/>
  <c r="U14" i="69"/>
  <c r="R11" i="69"/>
  <c r="R12" i="69"/>
  <c r="R14" i="69"/>
  <c r="I31" i="69"/>
  <c r="D1189" i="62" s="1"/>
  <c r="F31" i="69"/>
  <c r="D1105" i="62" s="1"/>
  <c r="I26" i="69"/>
  <c r="D1184" i="62" s="1"/>
  <c r="F26" i="69"/>
  <c r="D1100" i="62" s="1"/>
  <c r="O7" i="19"/>
  <c r="O6" i="19"/>
  <c r="O5" i="19"/>
  <c r="O4" i="19"/>
  <c r="O3" i="19"/>
  <c r="AC23" i="21"/>
  <c r="AC22" i="21"/>
  <c r="AC21" i="21"/>
  <c r="AC13" i="21"/>
  <c r="V13" i="21"/>
  <c r="V12" i="21"/>
  <c r="V11" i="21"/>
  <c r="D1013" i="62" s="1"/>
  <c r="L16" i="21"/>
  <c r="L15" i="21"/>
  <c r="L14" i="21"/>
  <c r="L13" i="21"/>
  <c r="L12" i="21"/>
  <c r="L11" i="21"/>
  <c r="D1006" i="62" s="1"/>
  <c r="Y6" i="16"/>
  <c r="X7" i="15"/>
  <c r="X6" i="15"/>
  <c r="X5" i="15"/>
  <c r="X4" i="15"/>
  <c r="AH8" i="63"/>
  <c r="AG16" i="63"/>
  <c r="AG15" i="63"/>
  <c r="AG14" i="63"/>
  <c r="AG12" i="63"/>
  <c r="AG11" i="63"/>
  <c r="AG10" i="63"/>
  <c r="AG9" i="63"/>
  <c r="AG7" i="63"/>
  <c r="AG6" i="63"/>
  <c r="AG5" i="63"/>
  <c r="AG4" i="63"/>
  <c r="AF5" i="47"/>
  <c r="E5" i="71"/>
  <c r="D1226" i="62" s="1"/>
  <c r="D5" i="71"/>
  <c r="D1223" i="62" s="1"/>
  <c r="V33" i="69"/>
  <c r="T33" i="69"/>
  <c r="S33" i="69"/>
  <c r="Q33" i="69"/>
  <c r="J31" i="69"/>
  <c r="D1217" i="62" s="1"/>
  <c r="H31" i="69"/>
  <c r="D1161" i="62" s="1"/>
  <c r="G31" i="69"/>
  <c r="D1133" i="62" s="1"/>
  <c r="E31" i="69"/>
  <c r="V31" i="69"/>
  <c r="T31" i="69"/>
  <c r="S31" i="69"/>
  <c r="Q31" i="69"/>
  <c r="V30" i="69"/>
  <c r="T30" i="69"/>
  <c r="S30" i="69"/>
  <c r="Q30" i="69"/>
  <c r="J26" i="69"/>
  <c r="D1212" i="62" s="1"/>
  <c r="H26" i="69"/>
  <c r="D1156" i="62" s="1"/>
  <c r="G26" i="69"/>
  <c r="D1128" i="62" s="1"/>
  <c r="E26" i="69"/>
  <c r="D1072" i="62" s="1"/>
  <c r="V17" i="69"/>
  <c r="T17" i="69"/>
  <c r="S17" i="69"/>
  <c r="Q17" i="69"/>
  <c r="V16" i="69"/>
  <c r="T16" i="69"/>
  <c r="S16" i="69"/>
  <c r="Q16" i="69"/>
  <c r="V14" i="69"/>
  <c r="T14" i="69"/>
  <c r="S14" i="69"/>
  <c r="Q14" i="69"/>
  <c r="V12" i="69"/>
  <c r="T12" i="69"/>
  <c r="S12" i="69"/>
  <c r="Q12" i="69"/>
  <c r="V11" i="69"/>
  <c r="T11" i="69"/>
  <c r="S11" i="69"/>
  <c r="Q11" i="69"/>
  <c r="H23" i="47"/>
  <c r="AF27" i="47"/>
  <c r="AC27" i="47" s="1"/>
  <c r="AF26" i="47"/>
  <c r="AC26" i="47" s="1"/>
  <c r="AF25" i="47"/>
  <c r="AC25" i="47" s="1"/>
  <c r="AF23" i="47"/>
  <c r="AF22" i="47"/>
  <c r="AF21" i="47"/>
  <c r="AC21" i="47" s="1"/>
  <c r="J3" i="63"/>
  <c r="V3" i="72" s="1"/>
  <c r="M12" i="69" l="1"/>
  <c r="M14" i="69"/>
  <c r="M11" i="69"/>
  <c r="AH31" i="69"/>
  <c r="D1077" i="62"/>
  <c r="AK31" i="69"/>
  <c r="M17" i="69"/>
  <c r="AI26" i="69"/>
  <c r="AI31" i="69"/>
  <c r="AK26" i="69"/>
  <c r="AJ26" i="69"/>
  <c r="M16" i="69"/>
  <c r="AH26" i="69"/>
  <c r="AG3" i="63"/>
  <c r="AJ31" i="69"/>
  <c r="L12" i="71"/>
  <c r="L13" i="71"/>
  <c r="M33" i="69"/>
  <c r="M31" i="69"/>
  <c r="M30" i="69"/>
  <c r="N18" i="38"/>
  <c r="K18" i="38"/>
  <c r="H18" i="38"/>
  <c r="T2" i="46"/>
  <c r="R9" i="64"/>
  <c r="M19" i="69" l="1"/>
  <c r="H2401" i="62"/>
  <c r="H2386" i="62"/>
  <c r="H2371" i="62"/>
  <c r="D13" i="62" l="1"/>
  <c r="H13" i="62"/>
  <c r="H5" i="62"/>
  <c r="D5" i="62"/>
  <c r="AK6" i="63" l="1"/>
  <c r="AH13" i="63"/>
  <c r="AH3" i="63"/>
  <c r="AI3" i="63"/>
  <c r="AI8" i="63"/>
  <c r="AI13" i="63"/>
  <c r="AJ13" i="63"/>
  <c r="AJ8" i="63"/>
  <c r="AJ3" i="63"/>
  <c r="L28" i="63" l="1"/>
  <c r="L27" i="63"/>
  <c r="L26" i="63"/>
  <c r="J13" i="63"/>
  <c r="H17" i="63"/>
  <c r="H16" i="63"/>
  <c r="H15" i="63"/>
  <c r="H14" i="63"/>
  <c r="H9" i="63"/>
  <c r="J8" i="63"/>
  <c r="V4" i="72" s="1"/>
  <c r="H12" i="63"/>
  <c r="H11" i="63"/>
  <c r="H10" i="63"/>
  <c r="H3" i="63"/>
  <c r="H7" i="63"/>
  <c r="H6" i="63"/>
  <c r="H5" i="63"/>
  <c r="H4" i="63"/>
  <c r="H13" i="63" l="1"/>
  <c r="V5" i="72"/>
  <c r="O5" i="72" s="1"/>
  <c r="AG13" i="63"/>
  <c r="H8" i="63"/>
  <c r="D4" i="62"/>
  <c r="O4" i="72" l="1"/>
  <c r="C14" i="47"/>
  <c r="D14" i="47" s="1"/>
  <c r="C13" i="47"/>
  <c r="D13" i="47" s="1"/>
  <c r="C12" i="47"/>
  <c r="D12" i="47" s="1"/>
  <c r="AF37" i="61" s="1"/>
  <c r="W5" i="72" l="1"/>
  <c r="W4" i="72"/>
  <c r="W3" i="72"/>
  <c r="Y3" i="72"/>
  <c r="O7" i="72" s="1"/>
  <c r="AF11" i="47"/>
  <c r="D15" i="47"/>
  <c r="X3" i="72"/>
  <c r="O6" i="72" s="1"/>
  <c r="AA13" i="49"/>
  <c r="AM13" i="63"/>
  <c r="AM8" i="63"/>
  <c r="AM3" i="63"/>
  <c r="F8" i="63"/>
  <c r="F13" i="63"/>
  <c r="F3" i="63"/>
  <c r="AC23" i="47"/>
  <c r="AC22" i="47"/>
  <c r="O3" i="72" l="1"/>
  <c r="N3" i="72" s="1"/>
  <c r="D8" i="49" s="1"/>
  <c r="W2" i="63"/>
  <c r="AC5" i="47"/>
  <c r="T12" i="47" l="1"/>
  <c r="T13" i="47"/>
  <c r="AO6" i="42" s="1"/>
  <c r="C1856" i="68"/>
  <c r="C1855" i="68"/>
  <c r="C1854" i="68"/>
  <c r="C1853" i="68"/>
  <c r="C1852" i="68"/>
  <c r="C1851" i="68"/>
  <c r="C1850" i="68"/>
  <c r="C1849" i="68"/>
  <c r="C1848" i="68"/>
  <c r="C1847" i="68"/>
  <c r="C1846" i="68"/>
  <c r="C1845" i="68"/>
  <c r="C1844" i="68"/>
  <c r="C1843" i="68"/>
  <c r="C1842" i="68"/>
  <c r="C1841" i="68"/>
  <c r="C1840" i="68"/>
  <c r="C1839" i="68"/>
  <c r="C1838" i="68"/>
  <c r="C1837" i="68"/>
  <c r="C1836" i="68"/>
  <c r="C1835" i="68"/>
  <c r="C1834" i="68"/>
  <c r="C1833" i="68"/>
  <c r="C1832" i="68"/>
  <c r="C1831" i="68"/>
  <c r="C1830" i="68"/>
  <c r="C1829" i="68"/>
  <c r="C1828" i="68"/>
  <c r="C1827" i="68"/>
  <c r="C1826" i="68"/>
  <c r="C1825" i="68"/>
  <c r="C1824" i="68"/>
  <c r="C1823" i="68"/>
  <c r="C1822" i="68"/>
  <c r="C1821" i="68"/>
  <c r="C1820" i="68"/>
  <c r="C1819" i="68"/>
  <c r="C1818" i="68"/>
  <c r="C1817" i="68"/>
  <c r="C1816" i="68"/>
  <c r="C1815" i="68"/>
  <c r="C1814" i="68"/>
  <c r="C1813" i="68"/>
  <c r="C1812" i="68"/>
  <c r="C1811" i="68"/>
  <c r="C1810" i="68"/>
  <c r="C1809" i="68"/>
  <c r="C1808" i="68"/>
  <c r="C1807" i="68"/>
  <c r="C1806" i="68"/>
  <c r="C1805" i="68"/>
  <c r="C1804" i="68"/>
  <c r="C1803" i="68"/>
  <c r="C1802" i="68"/>
  <c r="C1801" i="68"/>
  <c r="C1800" i="68"/>
  <c r="C1799" i="68"/>
  <c r="C1798" i="68"/>
  <c r="C1797" i="68"/>
  <c r="C1796" i="68"/>
  <c r="C1795" i="68"/>
  <c r="C1794" i="68"/>
  <c r="C1793" i="68"/>
  <c r="C1792" i="68"/>
  <c r="C1791" i="68"/>
  <c r="C1790" i="68"/>
  <c r="C1789" i="68"/>
  <c r="C1788" i="68"/>
  <c r="C1787" i="68"/>
  <c r="C1786" i="68"/>
  <c r="C1785" i="68"/>
  <c r="C1784" i="68"/>
  <c r="C1783" i="68"/>
  <c r="C1782" i="68"/>
  <c r="C1781" i="68"/>
  <c r="C1780" i="68"/>
  <c r="C1779" i="68"/>
  <c r="C1778" i="68"/>
  <c r="C1777" i="68"/>
  <c r="C1776" i="68"/>
  <c r="C1775" i="68"/>
  <c r="C1774" i="68"/>
  <c r="C1773" i="68"/>
  <c r="C1772" i="68"/>
  <c r="C1771" i="68"/>
  <c r="C1770" i="68"/>
  <c r="C1769" i="68"/>
  <c r="C1768" i="68"/>
  <c r="C1767" i="68"/>
  <c r="C1766" i="68"/>
  <c r="C1765" i="68"/>
  <c r="C1764" i="68"/>
  <c r="C1763" i="68"/>
  <c r="C1762" i="68"/>
  <c r="C1761" i="68"/>
  <c r="C1760" i="68"/>
  <c r="C1759" i="68"/>
  <c r="C1758" i="68"/>
  <c r="C1757" i="68"/>
  <c r="C1756" i="68"/>
  <c r="C1755" i="68"/>
  <c r="C1754" i="68"/>
  <c r="C1753" i="68"/>
  <c r="C1752" i="68"/>
  <c r="C1751" i="68"/>
  <c r="C1750" i="68"/>
  <c r="C1749" i="68"/>
  <c r="C1748" i="68"/>
  <c r="C1747" i="68"/>
  <c r="C1746" i="68"/>
  <c r="C1745" i="68"/>
  <c r="C1744" i="68"/>
  <c r="C1743" i="68"/>
  <c r="C1742" i="68"/>
  <c r="C1741" i="68"/>
  <c r="C1740" i="68"/>
  <c r="C1739" i="68"/>
  <c r="C1738" i="68"/>
  <c r="C1737" i="68"/>
  <c r="C1736" i="68"/>
  <c r="C1735" i="68"/>
  <c r="C1734" i="68"/>
  <c r="C1733" i="68"/>
  <c r="C1732" i="68"/>
  <c r="C1731" i="68"/>
  <c r="C1730" i="68"/>
  <c r="C1729" i="68"/>
  <c r="C1728" i="68"/>
  <c r="C1727" i="68"/>
  <c r="C1726" i="68"/>
  <c r="C1725" i="68"/>
  <c r="C1724" i="68"/>
  <c r="C1723" i="68"/>
  <c r="C1722" i="68"/>
  <c r="C1721" i="68"/>
  <c r="C1720" i="68"/>
  <c r="C1719" i="68"/>
  <c r="C1718" i="68"/>
  <c r="C1717" i="68"/>
  <c r="C1716" i="68"/>
  <c r="C1715" i="68"/>
  <c r="C1714" i="68"/>
  <c r="C1713" i="68"/>
  <c r="C1712" i="68"/>
  <c r="C1711" i="68"/>
  <c r="C1710" i="68"/>
  <c r="C1709" i="68"/>
  <c r="C1708" i="68"/>
  <c r="C1707" i="68"/>
  <c r="C1706" i="68"/>
  <c r="C1705" i="68"/>
  <c r="C1704" i="68"/>
  <c r="C1703" i="68"/>
  <c r="C1702" i="68"/>
  <c r="C1701" i="68"/>
  <c r="C1700" i="68"/>
  <c r="C1699" i="68"/>
  <c r="C1698" i="68"/>
  <c r="C1697" i="68"/>
  <c r="C1696" i="68"/>
  <c r="C1695" i="68"/>
  <c r="C1694" i="68"/>
  <c r="C1693" i="68"/>
  <c r="C1692" i="68"/>
  <c r="C1691" i="68"/>
  <c r="C1690" i="68"/>
  <c r="C1689" i="68"/>
  <c r="C1688" i="68"/>
  <c r="C1687" i="68"/>
  <c r="C1686" i="68"/>
  <c r="C1685" i="68"/>
  <c r="C1684" i="68"/>
  <c r="C1683" i="68"/>
  <c r="C1682" i="68"/>
  <c r="C1681" i="68"/>
  <c r="C1680" i="68"/>
  <c r="C1679" i="68"/>
  <c r="C1678" i="68"/>
  <c r="C1677" i="68"/>
  <c r="C1676" i="68"/>
  <c r="C1675" i="68"/>
  <c r="C1674" i="68"/>
  <c r="C1673" i="68"/>
  <c r="C1672" i="68"/>
  <c r="C1671" i="68"/>
  <c r="C1670" i="68"/>
  <c r="C1669" i="68"/>
  <c r="C1668" i="68"/>
  <c r="C1667" i="68"/>
  <c r="C1666" i="68"/>
  <c r="C1665" i="68"/>
  <c r="C1664" i="68"/>
  <c r="C1663" i="68"/>
  <c r="C1662" i="68"/>
  <c r="C1661" i="68"/>
  <c r="C1660" i="68"/>
  <c r="C1659" i="68"/>
  <c r="C1658" i="68"/>
  <c r="C1657" i="68"/>
  <c r="C1656" i="68"/>
  <c r="C1655" i="68"/>
  <c r="C1654" i="68"/>
  <c r="C1653" i="68"/>
  <c r="C1652" i="68"/>
  <c r="C1651" i="68"/>
  <c r="C1650" i="68"/>
  <c r="C1649" i="68"/>
  <c r="C1648" i="68"/>
  <c r="C1647" i="68"/>
  <c r="C1646" i="68"/>
  <c r="C1645" i="68"/>
  <c r="C1644" i="68"/>
  <c r="C1643" i="68"/>
  <c r="C1642" i="68"/>
  <c r="C1641" i="68"/>
  <c r="C1640" i="68"/>
  <c r="C1639" i="68"/>
  <c r="C1638" i="68"/>
  <c r="C1637" i="68"/>
  <c r="C1636" i="68"/>
  <c r="C1635" i="68"/>
  <c r="C1634" i="68"/>
  <c r="C1633" i="68"/>
  <c r="C1632" i="68"/>
  <c r="C1631" i="68"/>
  <c r="C1630" i="68"/>
  <c r="C1629" i="68"/>
  <c r="C1628" i="68"/>
  <c r="C1627" i="68"/>
  <c r="C1626" i="68"/>
  <c r="C1625" i="68"/>
  <c r="C1624" i="68"/>
  <c r="C1623" i="68"/>
  <c r="C1622" i="68"/>
  <c r="C1621" i="68"/>
  <c r="C1620" i="68"/>
  <c r="C1619" i="68"/>
  <c r="C1618" i="68"/>
  <c r="C1617" i="68"/>
  <c r="C1616" i="68"/>
  <c r="C1615" i="68"/>
  <c r="C1614" i="68"/>
  <c r="C1613" i="68"/>
  <c r="C1612" i="68"/>
  <c r="C1611" i="68"/>
  <c r="C1610" i="68"/>
  <c r="C1609" i="68"/>
  <c r="C1608" i="68"/>
  <c r="C1607" i="68"/>
  <c r="C1606" i="68"/>
  <c r="C1605" i="68"/>
  <c r="C1604" i="68"/>
  <c r="C1603" i="68"/>
  <c r="C1602" i="68"/>
  <c r="C1601" i="68"/>
  <c r="C1600" i="68"/>
  <c r="C1599" i="68"/>
  <c r="C1598" i="68"/>
  <c r="C1597" i="68"/>
  <c r="C1596" i="68"/>
  <c r="C1595" i="68"/>
  <c r="C1594" i="68"/>
  <c r="C1593" i="68"/>
  <c r="C1592" i="68"/>
  <c r="C1591" i="68"/>
  <c r="C1590" i="68"/>
  <c r="C1589" i="68"/>
  <c r="C1588" i="68"/>
  <c r="C1587" i="68"/>
  <c r="C1586" i="68"/>
  <c r="C1585" i="68"/>
  <c r="C1584" i="68"/>
  <c r="C1583" i="68"/>
  <c r="C1582" i="68"/>
  <c r="C1581" i="68"/>
  <c r="C1580" i="68"/>
  <c r="C1579" i="68"/>
  <c r="C1578" i="68"/>
  <c r="C1577" i="68"/>
  <c r="C1576" i="68"/>
  <c r="C1575" i="68"/>
  <c r="C1574" i="68"/>
  <c r="C1573" i="68"/>
  <c r="C1572" i="68"/>
  <c r="C1571" i="68"/>
  <c r="C1570" i="68"/>
  <c r="C1569" i="68"/>
  <c r="C1568" i="68"/>
  <c r="C1567" i="68"/>
  <c r="C1566" i="68"/>
  <c r="C1565" i="68"/>
  <c r="C1564" i="68"/>
  <c r="C1563" i="68"/>
  <c r="C1562" i="68"/>
  <c r="C1561" i="68"/>
  <c r="C1560" i="68"/>
  <c r="C1559" i="68"/>
  <c r="C1558" i="68"/>
  <c r="C1557" i="68"/>
  <c r="C1556" i="68"/>
  <c r="C1555" i="68"/>
  <c r="C1554" i="68"/>
  <c r="C1553" i="68"/>
  <c r="C1552" i="68"/>
  <c r="C1551" i="68"/>
  <c r="C1550" i="68"/>
  <c r="C1549" i="68"/>
  <c r="C1548" i="68"/>
  <c r="C1547" i="68"/>
  <c r="C1546" i="68"/>
  <c r="C1545" i="68"/>
  <c r="C1544" i="68"/>
  <c r="C1543" i="68"/>
  <c r="C1542" i="68"/>
  <c r="C1541" i="68"/>
  <c r="C1540" i="68"/>
  <c r="C1539" i="68"/>
  <c r="C1538" i="68"/>
  <c r="C1537" i="68"/>
  <c r="C1536" i="68"/>
  <c r="C1535" i="68"/>
  <c r="C1534" i="68"/>
  <c r="C1533" i="68"/>
  <c r="C1532" i="68"/>
  <c r="C1531" i="68"/>
  <c r="C1530" i="68"/>
  <c r="C1529" i="68"/>
  <c r="C1528" i="68"/>
  <c r="C1527" i="68"/>
  <c r="C1526" i="68"/>
  <c r="C1525" i="68"/>
  <c r="C1524" i="68"/>
  <c r="C1523" i="68"/>
  <c r="C1522" i="68"/>
  <c r="C1521" i="68"/>
  <c r="C1520" i="68"/>
  <c r="C1519" i="68"/>
  <c r="C1518" i="68"/>
  <c r="C1517" i="68"/>
  <c r="C1516" i="68"/>
  <c r="C1515" i="68"/>
  <c r="C1514" i="68"/>
  <c r="C1513" i="68"/>
  <c r="C1512" i="68"/>
  <c r="C1511" i="68"/>
  <c r="C1510" i="68"/>
  <c r="C1509" i="68"/>
  <c r="C1508" i="68"/>
  <c r="C1507" i="68"/>
  <c r="C1506" i="68"/>
  <c r="C1505" i="68"/>
  <c r="C1504" i="68"/>
  <c r="C1503" i="68"/>
  <c r="C1502" i="68"/>
  <c r="C1501" i="68"/>
  <c r="C1500" i="68"/>
  <c r="C1499" i="68"/>
  <c r="C1498" i="68"/>
  <c r="C1497" i="68"/>
  <c r="C1496" i="68"/>
  <c r="C1495" i="68"/>
  <c r="C1494" i="68"/>
  <c r="C1493" i="68"/>
  <c r="C1492" i="68"/>
  <c r="C1491" i="68"/>
  <c r="C1490" i="68"/>
  <c r="C1489" i="68"/>
  <c r="C1488" i="68"/>
  <c r="C1487" i="68"/>
  <c r="C1486" i="68"/>
  <c r="C1485" i="68"/>
  <c r="C1484" i="68"/>
  <c r="C1483" i="68"/>
  <c r="C1482" i="68"/>
  <c r="C1481" i="68"/>
  <c r="C1480" i="68"/>
  <c r="C1479" i="68"/>
  <c r="C1478" i="68"/>
  <c r="C1477" i="68"/>
  <c r="C1476" i="68"/>
  <c r="C1475" i="68"/>
  <c r="C1474" i="68"/>
  <c r="C1473" i="68"/>
  <c r="C1472" i="68"/>
  <c r="C1471" i="68"/>
  <c r="C1470" i="68"/>
  <c r="C1469" i="68"/>
  <c r="C1468" i="68"/>
  <c r="C1467" i="68"/>
  <c r="C1466" i="68"/>
  <c r="C1465" i="68"/>
  <c r="C1464" i="68"/>
  <c r="C1463" i="68"/>
  <c r="C1462" i="68"/>
  <c r="C1461" i="68"/>
  <c r="C1460" i="68"/>
  <c r="C1459" i="68"/>
  <c r="C1458" i="68"/>
  <c r="C1457" i="68"/>
  <c r="C1456" i="68"/>
  <c r="C1455" i="68"/>
  <c r="C1454" i="68"/>
  <c r="C1453" i="68"/>
  <c r="C1452" i="68"/>
  <c r="C1451" i="68"/>
  <c r="C1450" i="68"/>
  <c r="C1449" i="68"/>
  <c r="C1448" i="68"/>
  <c r="C1447" i="68"/>
  <c r="C1446" i="68"/>
  <c r="C1445" i="68"/>
  <c r="C1444" i="68"/>
  <c r="C1443" i="68"/>
  <c r="C1442" i="68"/>
  <c r="C1441" i="68"/>
  <c r="C1440" i="68"/>
  <c r="C1439" i="68"/>
  <c r="C1438" i="68"/>
  <c r="C1437" i="68"/>
  <c r="C1436" i="68"/>
  <c r="C1435" i="68"/>
  <c r="C1434" i="68"/>
  <c r="C1433" i="68"/>
  <c r="C1432" i="68"/>
  <c r="C1431" i="68"/>
  <c r="C1430" i="68"/>
  <c r="C1429" i="68"/>
  <c r="C1428" i="68"/>
  <c r="C1427" i="68"/>
  <c r="C1426" i="68"/>
  <c r="C1425" i="68"/>
  <c r="C1424" i="68"/>
  <c r="C1423" i="68"/>
  <c r="C1422" i="68"/>
  <c r="C1421" i="68"/>
  <c r="C1420" i="68"/>
  <c r="C1419" i="68"/>
  <c r="C1418" i="68"/>
  <c r="C1417" i="68"/>
  <c r="C1416" i="68"/>
  <c r="C1415" i="68"/>
  <c r="C1414" i="68"/>
  <c r="C1413" i="68"/>
  <c r="C1412" i="68"/>
  <c r="C1411" i="68"/>
  <c r="C1410" i="68"/>
  <c r="C1409" i="68"/>
  <c r="C1408" i="68"/>
  <c r="C1407" i="68"/>
  <c r="C1406" i="68"/>
  <c r="C1405" i="68"/>
  <c r="C1404" i="68"/>
  <c r="C1403" i="68"/>
  <c r="C1402" i="68"/>
  <c r="C1401" i="68"/>
  <c r="C1400" i="68"/>
  <c r="C1399" i="68"/>
  <c r="C1398" i="68"/>
  <c r="C1397" i="68"/>
  <c r="C1396" i="68"/>
  <c r="C1395" i="68"/>
  <c r="C1394" i="68"/>
  <c r="C1393" i="68"/>
  <c r="C1392" i="68"/>
  <c r="C1391" i="68"/>
  <c r="C1390" i="68"/>
  <c r="C1389" i="68"/>
  <c r="C1388" i="68"/>
  <c r="C1387" i="68"/>
  <c r="C1386" i="68"/>
  <c r="C1385" i="68"/>
  <c r="C1384" i="68"/>
  <c r="C1383" i="68"/>
  <c r="C1382" i="68"/>
  <c r="C1381" i="68"/>
  <c r="C1380" i="68"/>
  <c r="C1379" i="68"/>
  <c r="C1378" i="68"/>
  <c r="C1377" i="68"/>
  <c r="C1376" i="68"/>
  <c r="C1375" i="68"/>
  <c r="C1374" i="68"/>
  <c r="C1373" i="68"/>
  <c r="C1372" i="68"/>
  <c r="C1371" i="68"/>
  <c r="C1370" i="68"/>
  <c r="C1369" i="68"/>
  <c r="C1368" i="68"/>
  <c r="C1367" i="68"/>
  <c r="C1366" i="68"/>
  <c r="C1365" i="68"/>
  <c r="C1364" i="68"/>
  <c r="C1363" i="68"/>
  <c r="C1362" i="68"/>
  <c r="C1361" i="68"/>
  <c r="C1360" i="68"/>
  <c r="C1359" i="68"/>
  <c r="C1358" i="68"/>
  <c r="C1357" i="68"/>
  <c r="C1356" i="68"/>
  <c r="C1355" i="68"/>
  <c r="C1354" i="68"/>
  <c r="C1353" i="68"/>
  <c r="C1352" i="68"/>
  <c r="C1351" i="68"/>
  <c r="C1350" i="68"/>
  <c r="C1349" i="68"/>
  <c r="C1348" i="68"/>
  <c r="C1347" i="68"/>
  <c r="C1346" i="68"/>
  <c r="C1345" i="68"/>
  <c r="C1344" i="68"/>
  <c r="C1343" i="68"/>
  <c r="C1342" i="68"/>
  <c r="C1341" i="68"/>
  <c r="C1340" i="68"/>
  <c r="C1339" i="68"/>
  <c r="C1338" i="68"/>
  <c r="C1337" i="68"/>
  <c r="C1336" i="68"/>
  <c r="C1335" i="68"/>
  <c r="C1334" i="68"/>
  <c r="C1333" i="68"/>
  <c r="C1332" i="68"/>
  <c r="C1331" i="68"/>
  <c r="C1330" i="68"/>
  <c r="C1329" i="68"/>
  <c r="C1328" i="68"/>
  <c r="C1327" i="68"/>
  <c r="C1326" i="68"/>
  <c r="C1325" i="68"/>
  <c r="C1324" i="68"/>
  <c r="C1323" i="68"/>
  <c r="C1322" i="68"/>
  <c r="C1321" i="68"/>
  <c r="C1320" i="68"/>
  <c r="C1319" i="68"/>
  <c r="C1318" i="68"/>
  <c r="C1317" i="68"/>
  <c r="C1316" i="68"/>
  <c r="C1315" i="68"/>
  <c r="C1314" i="68"/>
  <c r="C1313" i="68"/>
  <c r="C1312" i="68"/>
  <c r="C1311" i="68"/>
  <c r="C1310" i="68"/>
  <c r="C1309" i="68"/>
  <c r="C1308" i="68"/>
  <c r="C1307" i="68"/>
  <c r="C1306" i="68"/>
  <c r="C1305" i="68"/>
  <c r="C1304" i="68"/>
  <c r="C1303" i="68"/>
  <c r="C1302" i="68"/>
  <c r="C1301" i="68"/>
  <c r="C1300" i="68"/>
  <c r="C1299" i="68"/>
  <c r="C1298" i="68"/>
  <c r="C1297" i="68"/>
  <c r="C1296" i="68"/>
  <c r="C1295" i="68"/>
  <c r="C1294" i="68"/>
  <c r="C1293" i="68"/>
  <c r="C1292" i="68"/>
  <c r="C1291" i="68"/>
  <c r="C1290" i="68"/>
  <c r="C1289" i="68"/>
  <c r="C1288" i="68"/>
  <c r="C1287" i="68"/>
  <c r="C1286" i="68"/>
  <c r="C1285" i="68"/>
  <c r="C1284" i="68"/>
  <c r="C1283" i="68"/>
  <c r="C1282" i="68"/>
  <c r="C1281" i="68"/>
  <c r="C1280" i="68"/>
  <c r="C1279" i="68"/>
  <c r="C1278" i="68"/>
  <c r="C1277" i="68"/>
  <c r="C1276" i="68"/>
  <c r="C1275" i="68"/>
  <c r="C1274" i="68"/>
  <c r="C1273" i="68"/>
  <c r="C1272" i="68"/>
  <c r="C1271" i="68"/>
  <c r="C1270" i="68"/>
  <c r="C1269" i="68"/>
  <c r="C1268" i="68"/>
  <c r="C1267" i="68"/>
  <c r="C1266" i="68"/>
  <c r="C1265" i="68"/>
  <c r="C1264" i="68"/>
  <c r="C1263" i="68"/>
  <c r="C1262" i="68"/>
  <c r="C1261" i="68"/>
  <c r="C1260" i="68"/>
  <c r="C1259" i="68"/>
  <c r="C1258" i="68"/>
  <c r="C1257" i="68"/>
  <c r="C1256" i="68"/>
  <c r="C1255" i="68"/>
  <c r="C1254" i="68"/>
  <c r="C1253" i="68"/>
  <c r="C1252" i="68"/>
  <c r="C1251" i="68"/>
  <c r="C1250" i="68"/>
  <c r="C1249" i="68"/>
  <c r="C1248" i="68"/>
  <c r="C1247" i="68"/>
  <c r="C1246" i="68"/>
  <c r="C1245" i="68"/>
  <c r="C1244" i="68"/>
  <c r="C1243" i="68"/>
  <c r="C1242" i="68"/>
  <c r="C1241" i="68"/>
  <c r="C1240" i="68"/>
  <c r="C1239" i="68"/>
  <c r="C1238" i="68"/>
  <c r="C1237" i="68"/>
  <c r="C1236" i="68"/>
  <c r="C1235" i="68"/>
  <c r="C1234" i="68"/>
  <c r="C1233" i="68"/>
  <c r="C1232" i="68"/>
  <c r="C1231" i="68"/>
  <c r="C1230" i="68"/>
  <c r="C1229" i="68"/>
  <c r="C1228" i="68"/>
  <c r="C1227" i="68"/>
  <c r="C1226" i="68"/>
  <c r="C1225" i="68"/>
  <c r="C1224" i="68"/>
  <c r="C1223" i="68"/>
  <c r="C1222" i="68"/>
  <c r="C1221" i="68"/>
  <c r="C1220" i="68"/>
  <c r="C1219" i="68"/>
  <c r="C1218" i="68"/>
  <c r="C1217" i="68"/>
  <c r="C1216" i="68"/>
  <c r="C1215" i="68"/>
  <c r="C1214" i="68"/>
  <c r="C1213" i="68"/>
  <c r="C1212" i="68"/>
  <c r="C1211" i="68"/>
  <c r="C1210" i="68"/>
  <c r="C1209" i="68"/>
  <c r="C1208" i="68"/>
  <c r="C1207" i="68"/>
  <c r="C1206" i="68"/>
  <c r="C1205" i="68"/>
  <c r="C1204" i="68"/>
  <c r="C1203" i="68"/>
  <c r="C1202" i="68"/>
  <c r="C1201" i="68"/>
  <c r="C1200" i="68"/>
  <c r="C1199" i="68"/>
  <c r="C1198" i="68"/>
  <c r="C1197" i="68"/>
  <c r="C1196" i="68"/>
  <c r="C1195" i="68"/>
  <c r="C1194" i="68"/>
  <c r="C1193" i="68"/>
  <c r="C1192" i="68"/>
  <c r="C1191" i="68"/>
  <c r="C1190" i="68"/>
  <c r="C1189" i="68"/>
  <c r="C1188" i="68"/>
  <c r="C1187" i="68"/>
  <c r="C1186" i="68"/>
  <c r="C1185" i="68"/>
  <c r="C1184" i="68"/>
  <c r="C1183" i="68"/>
  <c r="C1182" i="68"/>
  <c r="C1181" i="68"/>
  <c r="C1180" i="68"/>
  <c r="C1179" i="68"/>
  <c r="C1178" i="68"/>
  <c r="C1177" i="68"/>
  <c r="C1176" i="68"/>
  <c r="C1175" i="68"/>
  <c r="C1174" i="68"/>
  <c r="C1173" i="68"/>
  <c r="C1172" i="68"/>
  <c r="C1171" i="68"/>
  <c r="C1170" i="68"/>
  <c r="C1169" i="68"/>
  <c r="C1168" i="68"/>
  <c r="C1167" i="68"/>
  <c r="C1166" i="68"/>
  <c r="C1165" i="68"/>
  <c r="C1164" i="68"/>
  <c r="C1163" i="68"/>
  <c r="C1162" i="68"/>
  <c r="C1161" i="68"/>
  <c r="C1160" i="68"/>
  <c r="C1159" i="68"/>
  <c r="C1158" i="68"/>
  <c r="C1157" i="68"/>
  <c r="C1156" i="68"/>
  <c r="C1155" i="68"/>
  <c r="C1154" i="68"/>
  <c r="C1153" i="68"/>
  <c r="C1152" i="68"/>
  <c r="C1151" i="68"/>
  <c r="C1150" i="68"/>
  <c r="C1149" i="68"/>
  <c r="C1148" i="68"/>
  <c r="C1147" i="68"/>
  <c r="C1146" i="68"/>
  <c r="C1145" i="68"/>
  <c r="C1144" i="68"/>
  <c r="C1143" i="68"/>
  <c r="C1142" i="68"/>
  <c r="C1141" i="68"/>
  <c r="C1140" i="68"/>
  <c r="C1139" i="68"/>
  <c r="C1138" i="68"/>
  <c r="C1137" i="68"/>
  <c r="C1136" i="68"/>
  <c r="C1135" i="68"/>
  <c r="C1134" i="68"/>
  <c r="C1133" i="68"/>
  <c r="C1132" i="68"/>
  <c r="C1131" i="68"/>
  <c r="C1130" i="68"/>
  <c r="C1129" i="68"/>
  <c r="C1128" i="68"/>
  <c r="C1127" i="68"/>
  <c r="C1126" i="68"/>
  <c r="C1125" i="68"/>
  <c r="C1124" i="68"/>
  <c r="C1123" i="68"/>
  <c r="C1122" i="68"/>
  <c r="C1121" i="68"/>
  <c r="C1120" i="68"/>
  <c r="C1119" i="68"/>
  <c r="C1118" i="68"/>
  <c r="C1117" i="68"/>
  <c r="C1116" i="68"/>
  <c r="C1115" i="68"/>
  <c r="C1114" i="68"/>
  <c r="C1113" i="68"/>
  <c r="C1112" i="68"/>
  <c r="C1111" i="68"/>
  <c r="C1110" i="68"/>
  <c r="C1109" i="68"/>
  <c r="C1108" i="68"/>
  <c r="C1107" i="68"/>
  <c r="C1106" i="68"/>
  <c r="C1105" i="68"/>
  <c r="C1104" i="68"/>
  <c r="C1103" i="68"/>
  <c r="C1102" i="68"/>
  <c r="C1101" i="68"/>
  <c r="C1100" i="68"/>
  <c r="C1099" i="68"/>
  <c r="C1098" i="68"/>
  <c r="C1097" i="68"/>
  <c r="C1096" i="68"/>
  <c r="C1095" i="68"/>
  <c r="C1094" i="68"/>
  <c r="C1093" i="68"/>
  <c r="C1092" i="68"/>
  <c r="C1091" i="68"/>
  <c r="C1090" i="68"/>
  <c r="C1089" i="68"/>
  <c r="C1088" i="68"/>
  <c r="C1087" i="68"/>
  <c r="C1086" i="68"/>
  <c r="C1085" i="68"/>
  <c r="C1084" i="68"/>
  <c r="C1083" i="68"/>
  <c r="C1082" i="68"/>
  <c r="C1081" i="68"/>
  <c r="C1080" i="68"/>
  <c r="C1079" i="68"/>
  <c r="C1078" i="68"/>
  <c r="C1077" i="68"/>
  <c r="C1076" i="68"/>
  <c r="C1075" i="68"/>
  <c r="C1074" i="68"/>
  <c r="C1073" i="68"/>
  <c r="C1072" i="68"/>
  <c r="C1071" i="68"/>
  <c r="C1070" i="68"/>
  <c r="C1069" i="68"/>
  <c r="C1068" i="68"/>
  <c r="C1067" i="68"/>
  <c r="C1066" i="68"/>
  <c r="C1065" i="68"/>
  <c r="C1064" i="68"/>
  <c r="C1063" i="68"/>
  <c r="C1062" i="68"/>
  <c r="C1061" i="68"/>
  <c r="C1060" i="68"/>
  <c r="C1059" i="68"/>
  <c r="C1058" i="68"/>
  <c r="C1057" i="68"/>
  <c r="C1056" i="68"/>
  <c r="C1055" i="68"/>
  <c r="C1054" i="68"/>
  <c r="C1053" i="68"/>
  <c r="C1052" i="68"/>
  <c r="C1051" i="68"/>
  <c r="C1050" i="68"/>
  <c r="C1049" i="68"/>
  <c r="C1048" i="68"/>
  <c r="C1047" i="68"/>
  <c r="C1046" i="68"/>
  <c r="C1045" i="68"/>
  <c r="C1044" i="68"/>
  <c r="C1043" i="68"/>
  <c r="C1042" i="68"/>
  <c r="C1041" i="68"/>
  <c r="C1040" i="68"/>
  <c r="C1039" i="68"/>
  <c r="C1038" i="68"/>
  <c r="C1037" i="68"/>
  <c r="C1036" i="68"/>
  <c r="C1035" i="68"/>
  <c r="C1034" i="68"/>
  <c r="C1033" i="68"/>
  <c r="C1032" i="68"/>
  <c r="C1031" i="68"/>
  <c r="C1030" i="68"/>
  <c r="C1029" i="68"/>
  <c r="C1028" i="68"/>
  <c r="C1027" i="68"/>
  <c r="C1026" i="68"/>
  <c r="C1025" i="68"/>
  <c r="C1024" i="68"/>
  <c r="C1023" i="68"/>
  <c r="C1022" i="68"/>
  <c r="C1021" i="68"/>
  <c r="C1020" i="68"/>
  <c r="C1019" i="68"/>
  <c r="C1018" i="68"/>
  <c r="C1017" i="68"/>
  <c r="C1016" i="68"/>
  <c r="C1015" i="68"/>
  <c r="C1014" i="68"/>
  <c r="C1013" i="68"/>
  <c r="C1012" i="68"/>
  <c r="C1011" i="68"/>
  <c r="C1010" i="68"/>
  <c r="C1009" i="68"/>
  <c r="C1008" i="68"/>
  <c r="C1007" i="68"/>
  <c r="C1006" i="68"/>
  <c r="C1005" i="68"/>
  <c r="C1004" i="68"/>
  <c r="C1003" i="68"/>
  <c r="C1002" i="68"/>
  <c r="C1001" i="68"/>
  <c r="C1000" i="68"/>
  <c r="C999" i="68"/>
  <c r="C998" i="68"/>
  <c r="C997" i="68"/>
  <c r="C996" i="68"/>
  <c r="C995" i="68"/>
  <c r="C994" i="68"/>
  <c r="C993" i="68"/>
  <c r="C992" i="68"/>
  <c r="C991" i="68"/>
  <c r="C990" i="68"/>
  <c r="C989" i="68"/>
  <c r="C988" i="68"/>
  <c r="C987" i="68"/>
  <c r="C986" i="68"/>
  <c r="C985" i="68"/>
  <c r="C984" i="68"/>
  <c r="C983" i="68"/>
  <c r="C982" i="68"/>
  <c r="C981" i="68"/>
  <c r="C980" i="68"/>
  <c r="C979" i="68"/>
  <c r="C978" i="68"/>
  <c r="C977" i="68"/>
  <c r="C976" i="68"/>
  <c r="C975" i="68"/>
  <c r="C974" i="68"/>
  <c r="C973" i="68"/>
  <c r="C972" i="68"/>
  <c r="C971" i="68"/>
  <c r="C970" i="68"/>
  <c r="C969" i="68"/>
  <c r="C968" i="68"/>
  <c r="C967" i="68"/>
  <c r="C966" i="68"/>
  <c r="C965" i="68"/>
  <c r="C964" i="68"/>
  <c r="C963" i="68"/>
  <c r="C962" i="68"/>
  <c r="C961" i="68"/>
  <c r="C960" i="68"/>
  <c r="C959" i="68"/>
  <c r="C958" i="68"/>
  <c r="C957" i="68"/>
  <c r="C956" i="68"/>
  <c r="C955" i="68"/>
  <c r="C954" i="68"/>
  <c r="C953" i="68"/>
  <c r="C952" i="68"/>
  <c r="C951" i="68"/>
  <c r="C950" i="68"/>
  <c r="C949" i="68"/>
  <c r="C948" i="68"/>
  <c r="C947" i="68"/>
  <c r="C946" i="68"/>
  <c r="C945" i="68"/>
  <c r="C944" i="68"/>
  <c r="C943" i="68"/>
  <c r="C942" i="68"/>
  <c r="C941" i="68"/>
  <c r="C940" i="68"/>
  <c r="C939" i="68"/>
  <c r="C938" i="68"/>
  <c r="C937" i="68"/>
  <c r="C936" i="68"/>
  <c r="C935" i="68"/>
  <c r="C934" i="68"/>
  <c r="C933" i="68"/>
  <c r="C932" i="68"/>
  <c r="C931" i="68"/>
  <c r="C930" i="68"/>
  <c r="C929" i="68"/>
  <c r="C928" i="68"/>
  <c r="C927" i="68"/>
  <c r="C926" i="68"/>
  <c r="C925" i="68"/>
  <c r="C924" i="68"/>
  <c r="C923" i="68"/>
  <c r="C922" i="68"/>
  <c r="C921" i="68"/>
  <c r="C920" i="68"/>
  <c r="C919" i="68"/>
  <c r="C918" i="68"/>
  <c r="C917" i="68"/>
  <c r="C916" i="68"/>
  <c r="C915" i="68"/>
  <c r="C914" i="68"/>
  <c r="C913" i="68"/>
  <c r="C912" i="68"/>
  <c r="C911" i="68"/>
  <c r="C910" i="68"/>
  <c r="C909" i="68"/>
  <c r="C908" i="68"/>
  <c r="C907" i="68"/>
  <c r="C906" i="68"/>
  <c r="C905" i="68"/>
  <c r="C904" i="68"/>
  <c r="C903" i="68"/>
  <c r="C902" i="68"/>
  <c r="C901" i="68"/>
  <c r="C900" i="68"/>
  <c r="C899" i="68"/>
  <c r="C898" i="68"/>
  <c r="C897" i="68"/>
  <c r="C896" i="68"/>
  <c r="C895" i="68"/>
  <c r="C894" i="68"/>
  <c r="C893" i="68"/>
  <c r="C892" i="68"/>
  <c r="C891" i="68"/>
  <c r="C890" i="68"/>
  <c r="C889" i="68"/>
  <c r="C888" i="68"/>
  <c r="C887" i="68"/>
  <c r="C886" i="68"/>
  <c r="C885" i="68"/>
  <c r="C884" i="68"/>
  <c r="C883" i="68"/>
  <c r="C882" i="68"/>
  <c r="C881" i="68"/>
  <c r="C880" i="68"/>
  <c r="C879" i="68"/>
  <c r="C878" i="68"/>
  <c r="C877" i="68"/>
  <c r="C876" i="68"/>
  <c r="C875" i="68"/>
  <c r="C874" i="68"/>
  <c r="C873" i="68"/>
  <c r="C872" i="68"/>
  <c r="C871" i="68"/>
  <c r="C870" i="68"/>
  <c r="C869" i="68"/>
  <c r="C868" i="68"/>
  <c r="C867" i="68"/>
  <c r="C866" i="68"/>
  <c r="C865" i="68"/>
  <c r="C864" i="68"/>
  <c r="C863" i="68"/>
  <c r="C862" i="68"/>
  <c r="C861" i="68"/>
  <c r="C860" i="68"/>
  <c r="C859" i="68"/>
  <c r="C858" i="68"/>
  <c r="C857" i="68"/>
  <c r="C856" i="68"/>
  <c r="C855" i="68"/>
  <c r="C854" i="68"/>
  <c r="C853" i="68"/>
  <c r="C852" i="68"/>
  <c r="C851" i="68"/>
  <c r="C850" i="68"/>
  <c r="C849" i="68"/>
  <c r="C848" i="68"/>
  <c r="C847" i="68"/>
  <c r="C846" i="68"/>
  <c r="C845" i="68"/>
  <c r="C844" i="68"/>
  <c r="C843" i="68"/>
  <c r="C842" i="68"/>
  <c r="C841" i="68"/>
  <c r="C840" i="68"/>
  <c r="C839" i="68"/>
  <c r="C838" i="68"/>
  <c r="C837" i="68"/>
  <c r="C836" i="68"/>
  <c r="C835" i="68"/>
  <c r="C834" i="68"/>
  <c r="C833" i="68"/>
  <c r="C832" i="68"/>
  <c r="C831" i="68"/>
  <c r="C830" i="68"/>
  <c r="C829" i="68"/>
  <c r="C828" i="68"/>
  <c r="C827" i="68"/>
  <c r="C826" i="68"/>
  <c r="C825" i="68"/>
  <c r="C824" i="68"/>
  <c r="C823" i="68"/>
  <c r="C822" i="68"/>
  <c r="C821" i="68"/>
  <c r="C820" i="68"/>
  <c r="C819" i="68"/>
  <c r="C818" i="68"/>
  <c r="C817" i="68"/>
  <c r="C816" i="68"/>
  <c r="C815" i="68"/>
  <c r="C814" i="68"/>
  <c r="C813" i="68"/>
  <c r="C812" i="68"/>
  <c r="C811" i="68"/>
  <c r="C810" i="68"/>
  <c r="C809" i="68"/>
  <c r="C808" i="68"/>
  <c r="C807" i="68"/>
  <c r="C806" i="68"/>
  <c r="C805" i="68"/>
  <c r="C804" i="68"/>
  <c r="C803" i="68"/>
  <c r="C802" i="68"/>
  <c r="C801" i="68"/>
  <c r="C800" i="68"/>
  <c r="C799" i="68"/>
  <c r="C798" i="68"/>
  <c r="C797" i="68"/>
  <c r="C796" i="68"/>
  <c r="C795" i="68"/>
  <c r="C794" i="68"/>
  <c r="C793" i="68"/>
  <c r="C792" i="68"/>
  <c r="C791" i="68"/>
  <c r="C790" i="68"/>
  <c r="C789" i="68"/>
  <c r="C788" i="68"/>
  <c r="C787" i="68"/>
  <c r="C786" i="68"/>
  <c r="C785" i="68"/>
  <c r="C784" i="68"/>
  <c r="C783" i="68"/>
  <c r="C782" i="68"/>
  <c r="C781" i="68"/>
  <c r="C780" i="68"/>
  <c r="C779" i="68"/>
  <c r="C778" i="68"/>
  <c r="C777" i="68"/>
  <c r="C776" i="68"/>
  <c r="C775" i="68"/>
  <c r="C774" i="68"/>
  <c r="C773" i="68"/>
  <c r="C772" i="68"/>
  <c r="C771" i="68"/>
  <c r="C770" i="68"/>
  <c r="C769" i="68"/>
  <c r="C768" i="68"/>
  <c r="C767" i="68"/>
  <c r="C766" i="68"/>
  <c r="C765" i="68"/>
  <c r="C764" i="68"/>
  <c r="C763" i="68"/>
  <c r="C762" i="68"/>
  <c r="C761" i="68"/>
  <c r="C760" i="68"/>
  <c r="C759" i="68"/>
  <c r="C758" i="68"/>
  <c r="C757" i="68"/>
  <c r="C756" i="68"/>
  <c r="C755" i="68"/>
  <c r="C754" i="68"/>
  <c r="C753" i="68"/>
  <c r="C752" i="68"/>
  <c r="C751" i="68"/>
  <c r="C750" i="68"/>
  <c r="C749" i="68"/>
  <c r="C748" i="68"/>
  <c r="C747" i="68"/>
  <c r="C746" i="68"/>
  <c r="C745" i="68"/>
  <c r="C744" i="68"/>
  <c r="C743" i="68"/>
  <c r="C742" i="68"/>
  <c r="C741" i="68"/>
  <c r="C740" i="68"/>
  <c r="C739" i="68"/>
  <c r="C738" i="68"/>
  <c r="C737" i="68"/>
  <c r="C736" i="68"/>
  <c r="C735" i="68"/>
  <c r="C734" i="68"/>
  <c r="C733" i="68"/>
  <c r="C732" i="68"/>
  <c r="C731" i="68"/>
  <c r="C730" i="68"/>
  <c r="C729" i="68"/>
  <c r="C728" i="68"/>
  <c r="C727" i="68"/>
  <c r="C726" i="68"/>
  <c r="C725" i="68"/>
  <c r="C724" i="68"/>
  <c r="C723" i="68"/>
  <c r="C722" i="68"/>
  <c r="C721" i="68"/>
  <c r="C720" i="68"/>
  <c r="C719" i="68"/>
  <c r="C718" i="68"/>
  <c r="C717" i="68"/>
  <c r="C716" i="68"/>
  <c r="C715" i="68"/>
  <c r="C714" i="68"/>
  <c r="C713" i="68"/>
  <c r="C712" i="68"/>
  <c r="C711" i="68"/>
  <c r="C710" i="68"/>
  <c r="C709" i="68"/>
  <c r="C708" i="68"/>
  <c r="C707" i="68"/>
  <c r="C706" i="68"/>
  <c r="C705" i="68"/>
  <c r="C704" i="68"/>
  <c r="C703" i="68"/>
  <c r="C702" i="68"/>
  <c r="C701" i="68"/>
  <c r="C700" i="68"/>
  <c r="C699" i="68"/>
  <c r="C698" i="68"/>
  <c r="C697" i="68"/>
  <c r="C696" i="68"/>
  <c r="C695" i="68"/>
  <c r="C694" i="68"/>
  <c r="C693" i="68"/>
  <c r="C692" i="68"/>
  <c r="C691" i="68"/>
  <c r="C690" i="68"/>
  <c r="C689" i="68"/>
  <c r="C688" i="68"/>
  <c r="C687" i="68"/>
  <c r="C686" i="68"/>
  <c r="C685" i="68"/>
  <c r="C684" i="68"/>
  <c r="C683" i="68"/>
  <c r="C682" i="68"/>
  <c r="C681" i="68"/>
  <c r="C680" i="68"/>
  <c r="C679" i="68"/>
  <c r="C678" i="68"/>
  <c r="C677" i="68"/>
  <c r="C676" i="68"/>
  <c r="C675" i="68"/>
  <c r="C674" i="68"/>
  <c r="C673" i="68"/>
  <c r="C672" i="68"/>
  <c r="C671" i="68"/>
  <c r="C670" i="68"/>
  <c r="C669" i="68"/>
  <c r="C668" i="68"/>
  <c r="C667" i="68"/>
  <c r="C666" i="68"/>
  <c r="C665" i="68"/>
  <c r="C664" i="68"/>
  <c r="C663" i="68"/>
  <c r="C662" i="68"/>
  <c r="C661" i="68"/>
  <c r="C660" i="68"/>
  <c r="C659" i="68"/>
  <c r="C658" i="68"/>
  <c r="C657" i="68"/>
  <c r="C656" i="68"/>
  <c r="C655" i="68"/>
  <c r="C654" i="68"/>
  <c r="C653" i="68"/>
  <c r="C652" i="68"/>
  <c r="C651" i="68"/>
  <c r="C650" i="68"/>
  <c r="C649" i="68"/>
  <c r="C648" i="68"/>
  <c r="C647" i="68"/>
  <c r="C646" i="68"/>
  <c r="C645" i="68"/>
  <c r="C644" i="68"/>
  <c r="C643" i="68"/>
  <c r="C642" i="68"/>
  <c r="C641" i="68"/>
  <c r="C640" i="68"/>
  <c r="C639" i="68"/>
  <c r="C638" i="68"/>
  <c r="C637" i="68"/>
  <c r="C636" i="68"/>
  <c r="C635" i="68"/>
  <c r="C634" i="68"/>
  <c r="C633" i="68"/>
  <c r="C632" i="68"/>
  <c r="C631" i="68"/>
  <c r="C630" i="68"/>
  <c r="C629" i="68"/>
  <c r="C628" i="68"/>
  <c r="C627" i="68"/>
  <c r="C626" i="68"/>
  <c r="C625" i="68"/>
  <c r="C624" i="68"/>
  <c r="C623" i="68"/>
  <c r="C622" i="68"/>
  <c r="C621" i="68"/>
  <c r="C620" i="68"/>
  <c r="C619" i="68"/>
  <c r="C618" i="68"/>
  <c r="C617" i="68"/>
  <c r="C616" i="68"/>
  <c r="C615" i="68"/>
  <c r="C614" i="68"/>
  <c r="C613" i="68"/>
  <c r="C612" i="68"/>
  <c r="C611" i="68"/>
  <c r="C610" i="68"/>
  <c r="C609" i="68"/>
  <c r="C608" i="68"/>
  <c r="C607" i="68"/>
  <c r="C606" i="68"/>
  <c r="C605" i="68"/>
  <c r="C604" i="68"/>
  <c r="C603" i="68"/>
  <c r="C602" i="68"/>
  <c r="C601" i="68"/>
  <c r="C600" i="68"/>
  <c r="C599" i="68"/>
  <c r="C598" i="68"/>
  <c r="C597" i="68"/>
  <c r="C596" i="68"/>
  <c r="C595" i="68"/>
  <c r="C594" i="68"/>
  <c r="C593" i="68"/>
  <c r="C592" i="68"/>
  <c r="C591" i="68"/>
  <c r="C590" i="68"/>
  <c r="C589" i="68"/>
  <c r="C588" i="68"/>
  <c r="C587" i="68"/>
  <c r="C586" i="68"/>
  <c r="C585" i="68"/>
  <c r="C584" i="68"/>
  <c r="C583" i="68"/>
  <c r="C582" i="68"/>
  <c r="C581" i="68"/>
  <c r="C580" i="68"/>
  <c r="C579" i="68"/>
  <c r="C578" i="68"/>
  <c r="C577" i="68"/>
  <c r="C576" i="68"/>
  <c r="C575" i="68"/>
  <c r="C574" i="68"/>
  <c r="C573" i="68"/>
  <c r="C572" i="68"/>
  <c r="C571" i="68"/>
  <c r="C570" i="68"/>
  <c r="C569" i="68"/>
  <c r="C568" i="68"/>
  <c r="C567" i="68"/>
  <c r="C566" i="68"/>
  <c r="C565" i="68"/>
  <c r="C564" i="68"/>
  <c r="C563" i="68"/>
  <c r="C562" i="68"/>
  <c r="C561" i="68"/>
  <c r="C560" i="68"/>
  <c r="C559" i="68"/>
  <c r="C558" i="68"/>
  <c r="C557" i="68"/>
  <c r="C556" i="68"/>
  <c r="C555" i="68"/>
  <c r="C554" i="68"/>
  <c r="C553" i="68"/>
  <c r="C552" i="68"/>
  <c r="C551" i="68"/>
  <c r="C550" i="68"/>
  <c r="C549" i="68"/>
  <c r="C548" i="68"/>
  <c r="C547" i="68"/>
  <c r="C546" i="68"/>
  <c r="C545" i="68"/>
  <c r="C544" i="68"/>
  <c r="C543" i="68"/>
  <c r="C542" i="68"/>
  <c r="C541" i="68"/>
  <c r="C540" i="68"/>
  <c r="C539" i="68"/>
  <c r="C538" i="68"/>
  <c r="C537" i="68"/>
  <c r="C536" i="68"/>
  <c r="C535" i="68"/>
  <c r="C534" i="68"/>
  <c r="C533" i="68"/>
  <c r="C532" i="68"/>
  <c r="C531" i="68"/>
  <c r="C530" i="68"/>
  <c r="C529" i="68"/>
  <c r="C528" i="68"/>
  <c r="C527" i="68"/>
  <c r="C526" i="68"/>
  <c r="C525" i="68"/>
  <c r="C524" i="68"/>
  <c r="C523" i="68"/>
  <c r="C522" i="68"/>
  <c r="C521" i="68"/>
  <c r="C520" i="68"/>
  <c r="C519" i="68"/>
  <c r="C518" i="68"/>
  <c r="C517" i="68"/>
  <c r="C516" i="68"/>
  <c r="C515" i="68"/>
  <c r="C514" i="68"/>
  <c r="C513" i="68"/>
  <c r="C512" i="68"/>
  <c r="C511" i="68"/>
  <c r="C510" i="68"/>
  <c r="C509" i="68"/>
  <c r="C508" i="68"/>
  <c r="C507" i="68"/>
  <c r="C506" i="68"/>
  <c r="C505" i="68"/>
  <c r="C504" i="68"/>
  <c r="C503" i="68"/>
  <c r="C502" i="68"/>
  <c r="C501" i="68"/>
  <c r="C500" i="68"/>
  <c r="C499" i="68"/>
  <c r="C498" i="68"/>
  <c r="C497" i="68"/>
  <c r="C496" i="68"/>
  <c r="C495" i="68"/>
  <c r="C494" i="68"/>
  <c r="C493" i="68"/>
  <c r="C492" i="68"/>
  <c r="C491" i="68"/>
  <c r="C490" i="68"/>
  <c r="C489" i="68"/>
  <c r="C488" i="68"/>
  <c r="C487" i="68"/>
  <c r="C486" i="68"/>
  <c r="C485" i="68"/>
  <c r="C484" i="68"/>
  <c r="C483" i="68"/>
  <c r="C482" i="68"/>
  <c r="C481" i="68"/>
  <c r="C480" i="68"/>
  <c r="C479" i="68"/>
  <c r="C478" i="68"/>
  <c r="C477" i="68"/>
  <c r="C476" i="68"/>
  <c r="C475" i="68"/>
  <c r="C474" i="68"/>
  <c r="C473" i="68"/>
  <c r="C472" i="68"/>
  <c r="C471" i="68"/>
  <c r="C470" i="68"/>
  <c r="C469" i="68"/>
  <c r="C468" i="68"/>
  <c r="C467" i="68"/>
  <c r="C466" i="68"/>
  <c r="C465" i="68"/>
  <c r="C464" i="68"/>
  <c r="C463" i="68"/>
  <c r="C462" i="68"/>
  <c r="C461" i="68"/>
  <c r="C460" i="68"/>
  <c r="C459" i="68"/>
  <c r="C458" i="68"/>
  <c r="C457" i="68"/>
  <c r="C456" i="68"/>
  <c r="C455" i="68"/>
  <c r="C454" i="68"/>
  <c r="C453" i="68"/>
  <c r="C452" i="68"/>
  <c r="C451" i="68"/>
  <c r="C450" i="68"/>
  <c r="C449" i="68"/>
  <c r="C448" i="68"/>
  <c r="C447" i="68"/>
  <c r="C446" i="68"/>
  <c r="C445" i="68"/>
  <c r="C444" i="68"/>
  <c r="C443" i="68"/>
  <c r="C442" i="68"/>
  <c r="C441" i="68"/>
  <c r="C440" i="68"/>
  <c r="C439" i="68"/>
  <c r="C438" i="68"/>
  <c r="C437" i="68"/>
  <c r="C436" i="68"/>
  <c r="C435" i="68"/>
  <c r="C434" i="68"/>
  <c r="C433" i="68"/>
  <c r="C432" i="68"/>
  <c r="C431" i="68"/>
  <c r="C430" i="68"/>
  <c r="C429" i="68"/>
  <c r="C428" i="68"/>
  <c r="C427" i="68"/>
  <c r="C426" i="68"/>
  <c r="C425" i="68"/>
  <c r="C424" i="68"/>
  <c r="C423" i="68"/>
  <c r="C422" i="68"/>
  <c r="C421" i="68"/>
  <c r="C420" i="68"/>
  <c r="C419" i="68"/>
  <c r="C418" i="68"/>
  <c r="C417" i="68"/>
  <c r="C416" i="68"/>
  <c r="C415" i="68"/>
  <c r="C414" i="68"/>
  <c r="C413" i="68"/>
  <c r="C412" i="68"/>
  <c r="C411" i="68"/>
  <c r="C410" i="68"/>
  <c r="C409" i="68"/>
  <c r="C408" i="68"/>
  <c r="C407" i="68"/>
  <c r="C406" i="68"/>
  <c r="C405" i="68"/>
  <c r="C404" i="68"/>
  <c r="C403" i="68"/>
  <c r="C402" i="68"/>
  <c r="C401" i="68"/>
  <c r="C400" i="68"/>
  <c r="C399" i="68"/>
  <c r="C398" i="68"/>
  <c r="C397" i="68"/>
  <c r="C396" i="68"/>
  <c r="C395" i="68"/>
  <c r="C394" i="68"/>
  <c r="C393" i="68"/>
  <c r="C392" i="68"/>
  <c r="C391" i="68"/>
  <c r="C390" i="68"/>
  <c r="C389" i="68"/>
  <c r="C388" i="68"/>
  <c r="C387" i="68"/>
  <c r="C386" i="68"/>
  <c r="C385" i="68"/>
  <c r="C384" i="68"/>
  <c r="C383" i="68"/>
  <c r="C382" i="68"/>
  <c r="C381" i="68"/>
  <c r="C380" i="68"/>
  <c r="C379" i="68"/>
  <c r="C378" i="68"/>
  <c r="C377" i="68"/>
  <c r="C376" i="68"/>
  <c r="C375" i="68"/>
  <c r="C374" i="68"/>
  <c r="C373" i="68"/>
  <c r="C372" i="68"/>
  <c r="C371" i="68"/>
  <c r="C370" i="68"/>
  <c r="C369" i="68"/>
  <c r="C368" i="68"/>
  <c r="C367" i="68"/>
  <c r="C366" i="68"/>
  <c r="C365" i="68"/>
  <c r="C364" i="68"/>
  <c r="C363" i="68"/>
  <c r="C362" i="68"/>
  <c r="C361" i="68"/>
  <c r="C360" i="68"/>
  <c r="C359" i="68"/>
  <c r="C358" i="68"/>
  <c r="C357" i="68"/>
  <c r="C356" i="68"/>
  <c r="C355" i="68"/>
  <c r="C354" i="68"/>
  <c r="C353" i="68"/>
  <c r="C352" i="68"/>
  <c r="C351" i="68"/>
  <c r="C350" i="68"/>
  <c r="C349" i="68"/>
  <c r="C348" i="68"/>
  <c r="C347" i="68"/>
  <c r="C346" i="68"/>
  <c r="C345" i="68"/>
  <c r="C344" i="68"/>
  <c r="C343" i="68"/>
  <c r="C342" i="68"/>
  <c r="C341" i="68"/>
  <c r="C340" i="68"/>
  <c r="C339" i="68"/>
  <c r="C338" i="68"/>
  <c r="C337" i="68"/>
  <c r="C336" i="68"/>
  <c r="C335" i="68"/>
  <c r="C334" i="68"/>
  <c r="C333" i="68"/>
  <c r="C332" i="68"/>
  <c r="C331" i="68"/>
  <c r="C330" i="68"/>
  <c r="C329" i="68"/>
  <c r="C328" i="68"/>
  <c r="C327" i="68"/>
  <c r="C326" i="68"/>
  <c r="C325" i="68"/>
  <c r="C324" i="68"/>
  <c r="C323" i="68"/>
  <c r="C322" i="68"/>
  <c r="C321" i="68"/>
  <c r="C320" i="68"/>
  <c r="C319" i="68"/>
  <c r="C318" i="68"/>
  <c r="C317" i="68"/>
  <c r="C316" i="68"/>
  <c r="C315" i="68"/>
  <c r="C314" i="68"/>
  <c r="C313" i="68"/>
  <c r="C312" i="68"/>
  <c r="C311" i="68"/>
  <c r="C310" i="68"/>
  <c r="C309" i="68"/>
  <c r="C308" i="68"/>
  <c r="C307" i="68"/>
  <c r="C306" i="68"/>
  <c r="C305" i="68"/>
  <c r="C304" i="68"/>
  <c r="C303" i="68"/>
  <c r="C302" i="68"/>
  <c r="C301" i="68"/>
  <c r="C300" i="68"/>
  <c r="C299" i="68"/>
  <c r="C298" i="68"/>
  <c r="C297" i="68"/>
  <c r="C296" i="68"/>
  <c r="C295" i="68"/>
  <c r="C294" i="68"/>
  <c r="C293" i="68"/>
  <c r="C292" i="68"/>
  <c r="C291" i="68"/>
  <c r="C290" i="68"/>
  <c r="C289" i="68"/>
  <c r="C288" i="68"/>
  <c r="C287" i="68"/>
  <c r="C286" i="68"/>
  <c r="C285" i="68"/>
  <c r="C284" i="68"/>
  <c r="C283" i="68"/>
  <c r="C282" i="68"/>
  <c r="C281" i="68"/>
  <c r="C280" i="68"/>
  <c r="C279" i="68"/>
  <c r="C278" i="68"/>
  <c r="C277" i="68"/>
  <c r="C276" i="68"/>
  <c r="C275" i="68"/>
  <c r="C274" i="68"/>
  <c r="C273" i="68"/>
  <c r="C272" i="68"/>
  <c r="C271" i="68"/>
  <c r="C270" i="68"/>
  <c r="C269" i="68"/>
  <c r="C268" i="68"/>
  <c r="C267" i="68"/>
  <c r="C266" i="68"/>
  <c r="C265" i="68"/>
  <c r="C264" i="68"/>
  <c r="C263" i="68"/>
  <c r="C262" i="68"/>
  <c r="C261" i="68"/>
  <c r="C260" i="68"/>
  <c r="C259" i="68"/>
  <c r="C258" i="68"/>
  <c r="C257" i="68"/>
  <c r="C256" i="68"/>
  <c r="C255" i="68"/>
  <c r="C254" i="68"/>
  <c r="C253" i="68"/>
  <c r="C252" i="68"/>
  <c r="C251" i="68"/>
  <c r="C250" i="68"/>
  <c r="C249" i="68"/>
  <c r="C248" i="68"/>
  <c r="C247" i="68"/>
  <c r="C246" i="68"/>
  <c r="C245" i="68"/>
  <c r="C244" i="68"/>
  <c r="C243" i="68"/>
  <c r="C242" i="68"/>
  <c r="C241" i="68"/>
  <c r="C240" i="68"/>
  <c r="C239" i="68"/>
  <c r="C238" i="68"/>
  <c r="C237" i="68"/>
  <c r="C236" i="68"/>
  <c r="C235" i="68"/>
  <c r="C234" i="68"/>
  <c r="C233" i="68"/>
  <c r="C232" i="68"/>
  <c r="C231" i="68"/>
  <c r="C230" i="68"/>
  <c r="C229" i="68"/>
  <c r="C228" i="68"/>
  <c r="C227" i="68"/>
  <c r="C226" i="68"/>
  <c r="C225" i="68"/>
  <c r="C224" i="68"/>
  <c r="C223" i="68"/>
  <c r="C222" i="68"/>
  <c r="C221" i="68"/>
  <c r="C220" i="68"/>
  <c r="C219" i="68"/>
  <c r="C218" i="68"/>
  <c r="C217" i="68"/>
  <c r="C216" i="68"/>
  <c r="C215" i="68"/>
  <c r="C214" i="68"/>
  <c r="C213" i="68"/>
  <c r="C212" i="68"/>
  <c r="C211" i="68"/>
  <c r="C210" i="68"/>
  <c r="C209" i="68"/>
  <c r="C208" i="68"/>
  <c r="C207" i="68"/>
  <c r="C206" i="68"/>
  <c r="C205" i="68"/>
  <c r="C204" i="68"/>
  <c r="C203" i="68"/>
  <c r="C202" i="68"/>
  <c r="C201" i="68"/>
  <c r="C200" i="68"/>
  <c r="C199" i="68"/>
  <c r="C198" i="68"/>
  <c r="C197" i="68"/>
  <c r="C196" i="68"/>
  <c r="C195" i="68"/>
  <c r="C194" i="68"/>
  <c r="C193" i="68"/>
  <c r="C192" i="68"/>
  <c r="C191" i="68"/>
  <c r="C190" i="68"/>
  <c r="C189" i="68"/>
  <c r="C188" i="68"/>
  <c r="C187" i="68"/>
  <c r="C186" i="68"/>
  <c r="C185" i="68"/>
  <c r="C184" i="68"/>
  <c r="C183" i="68"/>
  <c r="C182" i="68"/>
  <c r="C181" i="68"/>
  <c r="C180" i="68"/>
  <c r="C179" i="68"/>
  <c r="C178" i="68"/>
  <c r="C177" i="68"/>
  <c r="C176" i="68"/>
  <c r="C175" i="68"/>
  <c r="C174" i="68"/>
  <c r="C173" i="68"/>
  <c r="C172" i="68"/>
  <c r="C171" i="68"/>
  <c r="C170" i="68"/>
  <c r="C169" i="68"/>
  <c r="C168" i="68"/>
  <c r="C167" i="68"/>
  <c r="C166" i="68"/>
  <c r="C165" i="68"/>
  <c r="C164" i="68"/>
  <c r="C163" i="68"/>
  <c r="C162" i="68"/>
  <c r="C161" i="68"/>
  <c r="C160" i="68"/>
  <c r="C159" i="68"/>
  <c r="C158" i="68"/>
  <c r="C157" i="68"/>
  <c r="C156" i="68"/>
  <c r="C155" i="68"/>
  <c r="C154" i="68"/>
  <c r="C153" i="68"/>
  <c r="C152" i="68"/>
  <c r="C151" i="68"/>
  <c r="C150" i="68"/>
  <c r="C149" i="68"/>
  <c r="C148" i="68"/>
  <c r="C147" i="68"/>
  <c r="C146" i="68"/>
  <c r="C145" i="68"/>
  <c r="C144" i="68"/>
  <c r="C143" i="68"/>
  <c r="C142" i="68"/>
  <c r="C141" i="68"/>
  <c r="C140" i="68"/>
  <c r="C139" i="68"/>
  <c r="C138" i="68"/>
  <c r="C137" i="68"/>
  <c r="C136" i="68"/>
  <c r="C135" i="68"/>
  <c r="C134" i="68"/>
  <c r="C133" i="68"/>
  <c r="C132" i="68"/>
  <c r="C131" i="68"/>
  <c r="C130" i="68"/>
  <c r="C129" i="68"/>
  <c r="C128" i="68"/>
  <c r="C127" i="68"/>
  <c r="C126" i="68"/>
  <c r="C125" i="68"/>
  <c r="C124" i="68"/>
  <c r="C123" i="68"/>
  <c r="C122" i="68"/>
  <c r="C121" i="68"/>
  <c r="C120" i="68"/>
  <c r="C119" i="68"/>
  <c r="C118" i="68"/>
  <c r="C117" i="68"/>
  <c r="C116" i="68"/>
  <c r="C115" i="68"/>
  <c r="C114" i="68"/>
  <c r="C113" i="68"/>
  <c r="C112" i="68"/>
  <c r="C111" i="68"/>
  <c r="C110" i="68"/>
  <c r="C109" i="68"/>
  <c r="C108" i="68"/>
  <c r="C107" i="68"/>
  <c r="C106" i="68"/>
  <c r="C105" i="68"/>
  <c r="C104" i="68"/>
  <c r="C103" i="68"/>
  <c r="C102" i="68"/>
  <c r="C101" i="68"/>
  <c r="C100" i="68"/>
  <c r="C99" i="68"/>
  <c r="C98" i="68"/>
  <c r="C97" i="68"/>
  <c r="C96" i="68"/>
  <c r="C95" i="68"/>
  <c r="C94" i="68"/>
  <c r="C93" i="68"/>
  <c r="C92" i="68"/>
  <c r="C91" i="68"/>
  <c r="C90" i="68"/>
  <c r="C89" i="68"/>
  <c r="C88" i="68"/>
  <c r="C87" i="68"/>
  <c r="C86" i="68"/>
  <c r="C85" i="68"/>
  <c r="C84" i="68"/>
  <c r="C83" i="68"/>
  <c r="C82" i="68"/>
  <c r="C81" i="68"/>
  <c r="C80" i="68"/>
  <c r="C79" i="68"/>
  <c r="C78" i="68"/>
  <c r="C77" i="68"/>
  <c r="C76" i="68"/>
  <c r="C75" i="68"/>
  <c r="C74" i="68"/>
  <c r="C73" i="68"/>
  <c r="C72" i="68"/>
  <c r="C71" i="68"/>
  <c r="C70" i="68"/>
  <c r="C69" i="68"/>
  <c r="C68" i="68"/>
  <c r="C67" i="68"/>
  <c r="C66" i="68"/>
  <c r="C65" i="68"/>
  <c r="C64" i="68"/>
  <c r="C63" i="68"/>
  <c r="C62" i="68"/>
  <c r="C61" i="68"/>
  <c r="C60" i="68"/>
  <c r="C59" i="68"/>
  <c r="C58" i="68"/>
  <c r="C57" i="68"/>
  <c r="C56" i="68"/>
  <c r="C55" i="68"/>
  <c r="C54" i="68"/>
  <c r="C53" i="68"/>
  <c r="C52" i="68"/>
  <c r="C51" i="68"/>
  <c r="C50" i="68"/>
  <c r="C49" i="68"/>
  <c r="C48" i="68"/>
  <c r="C47" i="68"/>
  <c r="C46" i="68"/>
  <c r="C45" i="68"/>
  <c r="C44" i="68"/>
  <c r="C43" i="68"/>
  <c r="C42" i="68"/>
  <c r="C41" i="68"/>
  <c r="C40" i="68"/>
  <c r="C39" i="68"/>
  <c r="C38" i="68"/>
  <c r="C37" i="68"/>
  <c r="C36" i="68"/>
  <c r="C35" i="68"/>
  <c r="C34" i="68"/>
  <c r="C33" i="68"/>
  <c r="C32" i="68"/>
  <c r="C31" i="68"/>
  <c r="C30" i="68"/>
  <c r="C29" i="68"/>
  <c r="C28" i="68"/>
  <c r="C27" i="68"/>
  <c r="C26" i="68"/>
  <c r="C25" i="68"/>
  <c r="C24" i="68"/>
  <c r="C23" i="68"/>
  <c r="C22" i="68"/>
  <c r="C21" i="68"/>
  <c r="C20" i="68"/>
  <c r="C19" i="68"/>
  <c r="C18" i="68"/>
  <c r="C17" i="68"/>
  <c r="C16" i="68"/>
  <c r="C15" i="68"/>
  <c r="C14" i="68"/>
  <c r="C13" i="68"/>
  <c r="C12" i="68"/>
  <c r="C11" i="68"/>
  <c r="C10" i="68"/>
  <c r="C9" i="68"/>
  <c r="C8" i="68"/>
  <c r="C7" i="68"/>
  <c r="C6" i="68"/>
  <c r="C5" i="68"/>
  <c r="C4" i="68"/>
  <c r="C3" i="68"/>
  <c r="T14" i="47"/>
  <c r="AM15" i="42" l="1"/>
  <c r="AM31" i="42"/>
  <c r="AN6" i="42"/>
  <c r="AM6" i="42"/>
  <c r="AN15" i="39"/>
  <c r="O4" i="64"/>
  <c r="X11" i="19"/>
  <c r="O6" i="64"/>
  <c r="J6" i="64" s="1"/>
  <c r="AL11" i="39"/>
  <c r="AL10" i="39"/>
  <c r="O3" i="64"/>
  <c r="AL12" i="39"/>
  <c r="AH12" i="39" s="1"/>
  <c r="X10" i="19"/>
  <c r="Q13" i="64"/>
  <c r="Q12" i="64"/>
  <c r="O5" i="64"/>
  <c r="U7" i="19"/>
  <c r="U4" i="19"/>
  <c r="U6" i="19"/>
  <c r="U5" i="19"/>
  <c r="V14" i="47"/>
  <c r="D20" i="62"/>
  <c r="V13" i="47"/>
  <c r="AF9" i="47" s="1" a="1"/>
  <c r="AF9" i="47" s="1"/>
  <c r="H2765" i="62"/>
  <c r="H2764" i="62"/>
  <c r="H2763" i="62"/>
  <c r="H2762" i="62"/>
  <c r="H2761" i="62"/>
  <c r="H2760" i="62"/>
  <c r="H2759" i="62"/>
  <c r="H2758" i="62"/>
  <c r="H2757" i="62"/>
  <c r="H2756" i="62"/>
  <c r="H2755" i="62"/>
  <c r="H2754" i="62"/>
  <c r="H2753" i="62"/>
  <c r="H2752" i="62"/>
  <c r="H2751" i="62"/>
  <c r="H2750" i="62"/>
  <c r="H2749" i="62"/>
  <c r="H2748" i="62"/>
  <c r="H2747" i="62"/>
  <c r="H2746" i="62"/>
  <c r="H2745" i="62"/>
  <c r="V73" i="49"/>
  <c r="V75" i="49" s="1"/>
  <c r="AE16" i="49"/>
  <c r="AD16" i="49"/>
  <c r="AC16" i="49"/>
  <c r="AE13" i="49"/>
  <c r="AD13" i="49"/>
  <c r="AC13" i="49"/>
  <c r="P36" i="49"/>
  <c r="Y16" i="49" l="1"/>
  <c r="D19" i="62"/>
  <c r="AE12" i="66"/>
  <c r="AE11" i="66"/>
  <c r="AE10" i="66"/>
  <c r="AE9" i="66"/>
  <c r="AD12" i="66"/>
  <c r="AD11" i="66"/>
  <c r="AD10" i="66"/>
  <c r="AD9" i="66"/>
  <c r="AC12" i="66"/>
  <c r="AC11" i="66"/>
  <c r="AC10" i="66"/>
  <c r="AC9" i="66"/>
  <c r="AB12" i="66"/>
  <c r="AB11" i="66"/>
  <c r="AB10" i="66"/>
  <c r="AB9" i="66"/>
  <c r="AO15" i="7"/>
  <c r="R12" i="66" l="1"/>
  <c r="AL27" i="7" l="1"/>
  <c r="AL26" i="7"/>
  <c r="AL25" i="7"/>
  <c r="AL24" i="7"/>
  <c r="AF21" i="7"/>
  <c r="AF24" i="7" l="1"/>
  <c r="AP18" i="7" l="1"/>
  <c r="AP17" i="7"/>
  <c r="AP16" i="7"/>
  <c r="AP15" i="7"/>
  <c r="AH11" i="39" l="1"/>
  <c r="J3" i="64"/>
  <c r="J2" i="64"/>
  <c r="AK10" i="53" l="1"/>
  <c r="AK8" i="53"/>
  <c r="AJ10" i="53"/>
  <c r="AJ8" i="53"/>
  <c r="AA3" i="53" l="1"/>
  <c r="AA2" i="53"/>
  <c r="AK16" i="63" l="1"/>
  <c r="AK11" i="63"/>
  <c r="AJ12" i="66"/>
  <c r="AJ11" i="66"/>
  <c r="AJ10" i="66"/>
  <c r="AJ9" i="66"/>
  <c r="W13" i="63" l="1"/>
  <c r="R14" i="66"/>
  <c r="AQ31" i="61" l="1"/>
  <c r="AI12" i="66" l="1"/>
  <c r="AH12" i="66"/>
  <c r="AG12" i="66"/>
  <c r="AF12" i="66"/>
  <c r="AI11" i="66"/>
  <c r="AH11" i="66"/>
  <c r="AG11" i="66"/>
  <c r="AF11" i="66"/>
  <c r="AI10" i="66"/>
  <c r="AH10" i="66"/>
  <c r="AG10" i="66"/>
  <c r="AF10" i="66"/>
  <c r="AI9" i="66"/>
  <c r="AH9" i="66"/>
  <c r="AG9" i="66"/>
  <c r="AF9" i="66"/>
  <c r="AA12" i="66"/>
  <c r="Z12" i="66"/>
  <c r="Y12" i="66"/>
  <c r="AA11" i="66"/>
  <c r="Z11" i="66"/>
  <c r="Y11" i="66"/>
  <c r="AA10" i="66"/>
  <c r="Z10" i="66"/>
  <c r="Y10" i="66"/>
  <c r="AA9" i="66"/>
  <c r="Z9" i="66"/>
  <c r="Y9" i="66"/>
  <c r="R10" i="66" l="1"/>
  <c r="R9" i="66"/>
  <c r="R11" i="66"/>
  <c r="R13" i="66"/>
  <c r="H804" i="62" l="1"/>
  <c r="H803" i="62"/>
  <c r="H802" i="62"/>
  <c r="H801" i="62"/>
  <c r="H800" i="62"/>
  <c r="H799" i="62"/>
  <c r="H798" i="62"/>
  <c r="H797" i="62"/>
  <c r="H796" i="62"/>
  <c r="H795" i="62"/>
  <c r="H794" i="62"/>
  <c r="H793" i="62"/>
  <c r="H760" i="62"/>
  <c r="H759" i="62"/>
  <c r="H758" i="62"/>
  <c r="H757" i="62"/>
  <c r="H756" i="62"/>
  <c r="H755" i="62"/>
  <c r="H754" i="62"/>
  <c r="H753" i="62"/>
  <c r="H752" i="62"/>
  <c r="H751" i="62"/>
  <c r="H750" i="62"/>
  <c r="H749" i="62"/>
  <c r="H716" i="62"/>
  <c r="H715" i="62"/>
  <c r="H714" i="62"/>
  <c r="H713" i="62"/>
  <c r="H712" i="62"/>
  <c r="H711" i="62"/>
  <c r="H710" i="62"/>
  <c r="H709" i="62"/>
  <c r="H708" i="62"/>
  <c r="H707" i="62"/>
  <c r="H706" i="62"/>
  <c r="H705" i="62"/>
  <c r="H672" i="62"/>
  <c r="H671" i="62"/>
  <c r="H670" i="62"/>
  <c r="H669" i="62"/>
  <c r="H668" i="62"/>
  <c r="H667" i="62"/>
  <c r="H666" i="62"/>
  <c r="H665" i="62"/>
  <c r="H664" i="62"/>
  <c r="H663" i="62"/>
  <c r="H662" i="62"/>
  <c r="H661" i="62"/>
  <c r="H2743" i="62" l="1"/>
  <c r="H2742" i="62"/>
  <c r="H2741" i="62"/>
  <c r="H2740" i="62"/>
  <c r="H2739" i="62"/>
  <c r="H2738" i="62"/>
  <c r="H2737" i="62"/>
  <c r="H2736" i="62"/>
  <c r="H2735" i="62"/>
  <c r="H2734" i="62"/>
  <c r="H2733" i="62"/>
  <c r="H2732" i="62"/>
  <c r="H2731" i="62"/>
  <c r="H2730" i="62"/>
  <c r="H2729" i="62"/>
  <c r="H2728" i="62"/>
  <c r="H2727" i="62"/>
  <c r="H2726" i="62"/>
  <c r="H2725" i="62"/>
  <c r="H2724" i="62"/>
  <c r="H2723" i="62"/>
  <c r="H2722" i="62"/>
  <c r="H2721" i="62"/>
  <c r="H2720" i="62"/>
  <c r="H2719" i="62"/>
  <c r="H2718" i="62"/>
  <c r="H2717" i="62"/>
  <c r="H2716" i="62"/>
  <c r="H2715" i="62"/>
  <c r="H2714" i="62"/>
  <c r="H2713" i="62"/>
  <c r="H2712" i="62"/>
  <c r="H2711" i="62"/>
  <c r="H2710" i="62"/>
  <c r="H2709" i="62"/>
  <c r="H2708" i="62"/>
  <c r="H2706" i="62"/>
  <c r="H2705" i="62"/>
  <c r="H2704" i="62"/>
  <c r="H2703" i="62"/>
  <c r="H2702" i="62"/>
  <c r="H2701" i="62"/>
  <c r="H2700" i="62"/>
  <c r="H2699" i="62"/>
  <c r="H2698" i="62"/>
  <c r="H2697" i="62"/>
  <c r="H2696" i="62"/>
  <c r="H2695" i="62"/>
  <c r="H2694" i="62"/>
  <c r="H2692" i="62"/>
  <c r="H2691" i="62"/>
  <c r="H2690" i="62"/>
  <c r="H2689" i="62"/>
  <c r="H2688" i="62"/>
  <c r="H2687" i="62"/>
  <c r="H2686" i="62"/>
  <c r="H2685" i="62"/>
  <c r="H2684" i="62"/>
  <c r="H2683" i="62"/>
  <c r="H2682" i="62"/>
  <c r="H2681" i="62"/>
  <c r="H2680" i="62"/>
  <c r="H2677" i="62"/>
  <c r="H2676" i="62"/>
  <c r="H2675" i="62"/>
  <c r="H2674" i="62"/>
  <c r="H2673" i="62"/>
  <c r="H2672" i="62"/>
  <c r="H2671" i="62"/>
  <c r="H2670" i="62"/>
  <c r="H2669" i="62"/>
  <c r="H2668" i="62"/>
  <c r="H2667" i="62"/>
  <c r="H2666" i="62"/>
  <c r="H2665" i="62"/>
  <c r="H2664" i="62"/>
  <c r="H2663" i="62"/>
  <c r="H2662" i="62"/>
  <c r="H2661" i="62"/>
  <c r="H2660" i="62"/>
  <c r="H2659" i="62"/>
  <c r="H2658" i="62"/>
  <c r="H2657" i="62"/>
  <c r="H2656" i="62"/>
  <c r="H2655" i="62"/>
  <c r="H2654" i="62"/>
  <c r="H2653" i="62"/>
  <c r="H2652" i="62"/>
  <c r="H2651" i="62"/>
  <c r="H2650" i="62"/>
  <c r="H2649" i="62"/>
  <c r="H2648" i="62"/>
  <c r="H2647" i="62"/>
  <c r="H2646" i="62"/>
  <c r="H2645" i="62"/>
  <c r="H2644" i="62"/>
  <c r="H2643" i="62"/>
  <c r="H2641" i="62"/>
  <c r="H2640" i="62"/>
  <c r="H2639" i="62"/>
  <c r="H2638" i="62"/>
  <c r="H2637" i="62"/>
  <c r="H2636" i="62"/>
  <c r="H2635" i="62"/>
  <c r="H2634" i="62"/>
  <c r="H2633" i="62"/>
  <c r="H2632" i="62"/>
  <c r="H2630" i="62"/>
  <c r="H2629" i="62"/>
  <c r="H2628" i="62"/>
  <c r="H2627" i="62"/>
  <c r="H2626" i="62"/>
  <c r="H2625" i="62"/>
  <c r="H2624" i="62"/>
  <c r="H2623" i="62"/>
  <c r="H2622" i="62"/>
  <c r="H2621" i="62"/>
  <c r="H2620" i="62"/>
  <c r="H2619" i="62"/>
  <c r="H2617" i="62"/>
  <c r="H2616" i="62"/>
  <c r="H2615" i="62"/>
  <c r="H2614" i="62"/>
  <c r="H2613" i="62"/>
  <c r="H2612" i="62"/>
  <c r="H2611" i="62"/>
  <c r="H2610" i="62"/>
  <c r="H2609" i="62"/>
  <c r="H2608" i="62"/>
  <c r="H2607" i="62"/>
  <c r="H2606" i="62"/>
  <c r="H2605" i="62"/>
  <c r="H2604" i="62"/>
  <c r="H2603" i="62"/>
  <c r="H2602" i="62"/>
  <c r="H2601" i="62"/>
  <c r="H2600" i="62"/>
  <c r="H2599" i="62"/>
  <c r="H2598" i="62"/>
  <c r="H2597" i="62"/>
  <c r="H2596" i="62"/>
  <c r="H2595" i="62"/>
  <c r="H2594" i="62"/>
  <c r="H2593" i="62"/>
  <c r="H2592" i="62"/>
  <c r="H2591" i="62"/>
  <c r="H2588" i="62"/>
  <c r="H2587" i="62"/>
  <c r="H2586" i="62"/>
  <c r="H2585" i="62"/>
  <c r="H2584" i="62"/>
  <c r="H2583" i="62"/>
  <c r="H2582" i="62"/>
  <c r="H2581" i="62"/>
  <c r="H2580" i="62"/>
  <c r="H2579" i="62"/>
  <c r="H2577" i="62"/>
  <c r="H2576" i="62"/>
  <c r="H2575" i="62"/>
  <c r="H2574" i="62"/>
  <c r="H2573" i="62"/>
  <c r="H2572" i="62"/>
  <c r="H2571" i="62"/>
  <c r="H2570" i="62"/>
  <c r="H2569" i="62"/>
  <c r="H2568" i="62"/>
  <c r="H2567" i="62"/>
  <c r="H2566" i="62"/>
  <c r="H2564" i="62"/>
  <c r="H2563" i="62"/>
  <c r="H2561" i="62"/>
  <c r="H2560" i="62"/>
  <c r="H2559" i="62"/>
  <c r="H2558" i="62"/>
  <c r="H2557" i="62"/>
  <c r="H2556" i="62"/>
  <c r="H2555" i="62"/>
  <c r="H2554" i="62"/>
  <c r="H2552" i="62"/>
  <c r="H2551" i="62"/>
  <c r="H2550" i="62"/>
  <c r="H2547" i="62"/>
  <c r="H2546" i="62"/>
  <c r="H2545" i="62"/>
  <c r="H2544" i="62"/>
  <c r="H2543" i="62"/>
  <c r="H2542" i="62"/>
  <c r="H2541" i="62"/>
  <c r="H2540" i="62"/>
  <c r="H2539" i="62"/>
  <c r="H2538" i="62"/>
  <c r="H2537" i="62"/>
  <c r="H2536" i="62"/>
  <c r="H2535" i="62"/>
  <c r="H2534" i="62"/>
  <c r="H2533" i="62"/>
  <c r="H2532" i="62"/>
  <c r="H2531" i="62"/>
  <c r="H2530" i="62"/>
  <c r="H2529" i="62"/>
  <c r="H2528" i="62"/>
  <c r="H2527" i="62"/>
  <c r="H2526" i="62"/>
  <c r="H2525" i="62"/>
  <c r="H2524" i="62"/>
  <c r="H2523" i="62"/>
  <c r="H2522" i="62"/>
  <c r="H2521" i="62"/>
  <c r="H2520" i="62"/>
  <c r="H2519" i="62"/>
  <c r="H2518" i="62"/>
  <c r="H2517" i="62"/>
  <c r="H2516" i="62"/>
  <c r="H2515" i="62"/>
  <c r="H2514" i="62"/>
  <c r="H2513" i="62"/>
  <c r="H2512" i="62"/>
  <c r="H2502" i="62"/>
  <c r="H2495" i="62"/>
  <c r="H2494" i="62"/>
  <c r="H2493" i="62"/>
  <c r="H2491" i="62"/>
  <c r="H2490" i="62"/>
  <c r="H2489" i="62"/>
  <c r="H2488" i="62"/>
  <c r="H2486" i="62"/>
  <c r="H2485" i="62"/>
  <c r="H2484" i="62"/>
  <c r="H2483" i="62"/>
  <c r="H2481" i="62"/>
  <c r="H2480" i="62"/>
  <c r="H2478" i="62"/>
  <c r="H2477" i="62"/>
  <c r="H2476" i="62"/>
  <c r="H2475" i="62"/>
  <c r="H2474" i="62"/>
  <c r="H2473" i="62"/>
  <c r="H2472" i="62"/>
  <c r="H2471" i="62"/>
  <c r="H2470" i="62"/>
  <c r="H2469" i="62"/>
  <c r="H2468" i="62"/>
  <c r="H2467" i="62"/>
  <c r="H2466" i="62"/>
  <c r="H2465" i="62"/>
  <c r="H2464" i="62"/>
  <c r="H2463" i="62"/>
  <c r="H2462" i="62"/>
  <c r="H2461" i="62"/>
  <c r="H2460" i="62"/>
  <c r="H2459" i="62"/>
  <c r="H2458" i="62"/>
  <c r="H2457" i="62"/>
  <c r="H2456" i="62"/>
  <c r="H2455" i="62"/>
  <c r="H2441" i="62"/>
  <c r="H2440" i="62"/>
  <c r="H2439" i="62"/>
  <c r="H2438" i="62"/>
  <c r="H2437" i="62"/>
  <c r="H2436" i="62"/>
  <c r="H2435" i="62"/>
  <c r="H2434" i="62"/>
  <c r="H2433" i="62"/>
  <c r="H2432" i="62"/>
  <c r="H2431" i="62"/>
  <c r="H2429" i="62"/>
  <c r="H2428" i="62"/>
  <c r="H2427" i="62"/>
  <c r="H2426" i="62"/>
  <c r="H2425" i="62"/>
  <c r="H2424" i="62"/>
  <c r="H2423" i="62"/>
  <c r="H2422" i="62"/>
  <c r="H2421" i="62"/>
  <c r="H2420" i="62"/>
  <c r="H2419" i="62"/>
  <c r="H2418" i="62"/>
  <c r="H2410" i="62"/>
  <c r="H2409" i="62"/>
  <c r="H2408" i="62"/>
  <c r="H2407" i="62"/>
  <c r="H2406" i="62"/>
  <c r="H2405" i="62"/>
  <c r="H2404" i="62"/>
  <c r="H2403" i="62"/>
  <c r="H2402" i="62"/>
  <c r="H2400" i="62"/>
  <c r="H2399" i="62"/>
  <c r="H2398" i="62"/>
  <c r="H2397" i="62"/>
  <c r="H2396" i="62"/>
  <c r="H2394" i="62"/>
  <c r="H2393" i="62"/>
  <c r="H2392" i="62"/>
  <c r="H2391" i="62"/>
  <c r="H2390" i="62"/>
  <c r="H2389" i="62"/>
  <c r="H2388" i="62"/>
  <c r="H2387" i="62"/>
  <c r="H2385" i="62"/>
  <c r="H2384" i="62"/>
  <c r="H2383" i="62"/>
  <c r="H2382" i="62"/>
  <c r="H2381" i="62"/>
  <c r="H2380" i="62"/>
  <c r="H2379" i="62"/>
  <c r="H2378" i="62"/>
  <c r="H2377" i="62"/>
  <c r="H2376" i="62"/>
  <c r="H2375" i="62"/>
  <c r="H2374" i="62"/>
  <c r="H2373" i="62"/>
  <c r="H2372" i="62"/>
  <c r="H2370" i="62"/>
  <c r="H2369" i="62"/>
  <c r="H2368" i="62"/>
  <c r="H2367" i="62"/>
  <c r="H2366" i="62"/>
  <c r="H2364" i="62"/>
  <c r="H2363" i="62"/>
  <c r="H2362" i="62"/>
  <c r="H2360" i="62"/>
  <c r="H2359" i="62"/>
  <c r="H2358" i="62"/>
  <c r="H2357" i="62"/>
  <c r="H2356" i="62"/>
  <c r="H2355" i="62"/>
  <c r="H2354" i="62"/>
  <c r="H2353" i="62"/>
  <c r="H2352" i="62"/>
  <c r="H2351" i="62"/>
  <c r="H2350" i="62"/>
  <c r="H2349" i="62"/>
  <c r="H2348" i="62"/>
  <c r="H2347" i="62"/>
  <c r="H2346" i="62"/>
  <c r="H2345" i="62"/>
  <c r="H2344" i="62"/>
  <c r="H2343" i="62"/>
  <c r="H2342" i="62"/>
  <c r="H2341" i="62"/>
  <c r="H2340" i="62"/>
  <c r="H2339" i="62"/>
  <c r="H2338" i="62"/>
  <c r="H2337" i="62"/>
  <c r="H2336" i="62"/>
  <c r="H2335" i="62"/>
  <c r="H2334" i="62"/>
  <c r="H2333" i="62"/>
  <c r="H2332" i="62"/>
  <c r="H2331" i="62"/>
  <c r="H2330" i="62"/>
  <c r="H2329" i="62"/>
  <c r="H2328" i="62"/>
  <c r="H2327" i="62"/>
  <c r="H2326" i="62"/>
  <c r="H2325" i="62"/>
  <c r="H2324" i="62"/>
  <c r="H2323" i="62"/>
  <c r="H2322" i="62"/>
  <c r="H2321" i="62"/>
  <c r="H2320" i="62"/>
  <c r="H2319" i="62"/>
  <c r="H2318" i="62"/>
  <c r="H2317" i="62"/>
  <c r="H2313" i="62"/>
  <c r="H2312" i="62"/>
  <c r="H2311" i="62"/>
  <c r="H2310" i="62"/>
  <c r="H2309" i="62"/>
  <c r="H2308" i="62"/>
  <c r="H2307" i="62"/>
  <c r="H2306" i="62"/>
  <c r="H2305" i="62"/>
  <c r="H2304" i="62"/>
  <c r="H2303" i="62"/>
  <c r="H2302" i="62"/>
  <c r="H2301" i="62"/>
  <c r="H2300" i="62"/>
  <c r="H2299" i="62"/>
  <c r="H2298" i="62"/>
  <c r="H2297" i="62"/>
  <c r="H2296" i="62"/>
  <c r="H2295" i="62"/>
  <c r="H2294" i="62"/>
  <c r="H2293" i="62"/>
  <c r="H2292" i="62"/>
  <c r="H2291" i="62"/>
  <c r="H2290" i="62"/>
  <c r="H2289" i="62"/>
  <c r="H2288" i="62"/>
  <c r="H2287" i="62"/>
  <c r="H2286" i="62"/>
  <c r="H2285" i="62"/>
  <c r="H2284" i="62"/>
  <c r="H2283" i="62"/>
  <c r="H2282" i="62"/>
  <c r="H2280" i="62"/>
  <c r="H2279" i="62"/>
  <c r="H2278" i="62"/>
  <c r="H2277" i="62"/>
  <c r="H2276" i="62"/>
  <c r="H2275" i="62"/>
  <c r="H2274" i="62"/>
  <c r="H2273" i="62"/>
  <c r="H2272" i="62"/>
  <c r="H2271" i="62"/>
  <c r="H2270" i="62"/>
  <c r="H2269" i="62"/>
  <c r="H2268" i="62"/>
  <c r="H2267" i="62"/>
  <c r="H2266" i="62"/>
  <c r="H2265" i="62"/>
  <c r="H2264" i="62"/>
  <c r="H2263" i="62"/>
  <c r="H2262" i="62"/>
  <c r="H2261" i="62"/>
  <c r="H2260" i="62"/>
  <c r="H2259" i="62"/>
  <c r="H2258" i="62"/>
  <c r="H2257" i="62"/>
  <c r="H2256" i="62"/>
  <c r="H2255" i="62"/>
  <c r="H2254" i="62"/>
  <c r="H2253" i="62"/>
  <c r="H2252" i="62"/>
  <c r="H2251" i="62"/>
  <c r="H2250" i="62"/>
  <c r="H2249" i="62"/>
  <c r="H2248" i="62"/>
  <c r="H2246" i="62"/>
  <c r="H2245" i="62"/>
  <c r="H2244" i="62"/>
  <c r="H2243" i="62"/>
  <c r="H2242" i="62"/>
  <c r="H2241" i="62"/>
  <c r="H2240" i="62"/>
  <c r="H2239" i="62"/>
  <c r="H2238" i="62"/>
  <c r="H2237" i="62"/>
  <c r="H2236" i="62"/>
  <c r="H2235" i="62"/>
  <c r="H2234" i="62"/>
  <c r="H2233" i="62"/>
  <c r="H2232" i="62"/>
  <c r="H2231" i="62"/>
  <c r="H2230" i="62"/>
  <c r="H2229" i="62"/>
  <c r="H2228" i="62"/>
  <c r="H2227" i="62"/>
  <c r="H2226" i="62"/>
  <c r="H2225" i="62"/>
  <c r="H2224" i="62"/>
  <c r="H2223" i="62"/>
  <c r="H2222" i="62"/>
  <c r="H2221" i="62"/>
  <c r="H2220" i="62"/>
  <c r="H2219" i="62"/>
  <c r="H2218" i="62"/>
  <c r="H2217" i="62"/>
  <c r="H2216" i="62"/>
  <c r="H2215" i="62"/>
  <c r="H2214" i="62"/>
  <c r="H2213" i="62"/>
  <c r="H2212" i="62"/>
  <c r="H2211" i="62"/>
  <c r="H2210" i="62"/>
  <c r="H2209" i="62"/>
  <c r="H2208" i="62"/>
  <c r="H2207" i="62"/>
  <c r="H2206" i="62"/>
  <c r="H2205" i="62"/>
  <c r="H2204" i="62"/>
  <c r="H2203" i="62"/>
  <c r="H2202" i="62"/>
  <c r="H2201" i="62"/>
  <c r="H2200" i="62"/>
  <c r="H2199" i="62"/>
  <c r="H2198" i="62"/>
  <c r="H2197" i="62"/>
  <c r="H2196" i="62"/>
  <c r="H2195" i="62"/>
  <c r="H2194" i="62"/>
  <c r="H2193" i="62"/>
  <c r="H2192" i="62"/>
  <c r="H2191" i="62"/>
  <c r="H2190" i="62"/>
  <c r="H2189" i="62"/>
  <c r="H2188" i="62"/>
  <c r="H2187" i="62"/>
  <c r="H2186" i="62"/>
  <c r="H2185" i="62"/>
  <c r="H2184" i="62"/>
  <c r="H2183" i="62"/>
  <c r="H2182" i="62"/>
  <c r="H2181" i="62"/>
  <c r="H2180" i="62"/>
  <c r="H2179" i="62"/>
  <c r="H2178" i="62"/>
  <c r="H2177" i="62"/>
  <c r="H2176" i="62"/>
  <c r="H2175" i="62"/>
  <c r="H2174" i="62"/>
  <c r="H2173" i="62"/>
  <c r="H2172" i="62"/>
  <c r="H2171" i="62"/>
  <c r="H2170" i="62"/>
  <c r="H2169" i="62"/>
  <c r="H2168" i="62"/>
  <c r="H2167" i="62"/>
  <c r="H2166" i="62"/>
  <c r="H2165" i="62"/>
  <c r="H2164" i="62"/>
  <c r="H2163" i="62"/>
  <c r="H2162" i="62"/>
  <c r="H2161" i="62"/>
  <c r="H2160" i="62"/>
  <c r="H2159" i="62"/>
  <c r="H2158" i="62"/>
  <c r="H2157" i="62"/>
  <c r="H2156" i="62"/>
  <c r="H2155" i="62"/>
  <c r="H2154" i="62"/>
  <c r="H2153" i="62"/>
  <c r="H2152" i="62"/>
  <c r="H2151" i="62"/>
  <c r="H2150" i="62"/>
  <c r="H2149" i="62"/>
  <c r="H2148" i="62"/>
  <c r="H2147" i="62"/>
  <c r="H2146" i="62"/>
  <c r="H2145" i="62"/>
  <c r="H2144" i="62"/>
  <c r="H2143" i="62"/>
  <c r="H2142" i="62"/>
  <c r="H2141" i="62"/>
  <c r="H2140" i="62"/>
  <c r="H2139" i="62"/>
  <c r="H2138" i="62"/>
  <c r="H2137" i="62"/>
  <c r="H2136" i="62"/>
  <c r="H2135" i="62"/>
  <c r="H2134" i="62"/>
  <c r="H2133" i="62"/>
  <c r="H2132" i="62"/>
  <c r="H2131" i="62"/>
  <c r="H2130" i="62"/>
  <c r="H2129" i="62"/>
  <c r="H2128" i="62"/>
  <c r="H2127" i="62"/>
  <c r="H2126" i="62"/>
  <c r="H2125" i="62"/>
  <c r="H2124" i="62"/>
  <c r="H2123" i="62"/>
  <c r="H2122" i="62"/>
  <c r="H2121" i="62"/>
  <c r="H2120" i="62"/>
  <c r="H2119" i="62"/>
  <c r="H2118" i="62"/>
  <c r="H2117" i="62"/>
  <c r="H2116" i="62"/>
  <c r="H2115" i="62"/>
  <c r="H2114" i="62"/>
  <c r="H2113" i="62"/>
  <c r="H2112" i="62"/>
  <c r="H2111" i="62"/>
  <c r="H2110" i="62"/>
  <c r="H2109" i="62"/>
  <c r="H2108" i="62"/>
  <c r="H2107" i="62"/>
  <c r="H2106" i="62"/>
  <c r="H2105" i="62"/>
  <c r="H2104" i="62"/>
  <c r="H2103" i="62"/>
  <c r="H2102" i="62"/>
  <c r="H2101" i="62"/>
  <c r="H2100" i="62"/>
  <c r="H2099" i="62"/>
  <c r="H2098" i="62"/>
  <c r="H2097" i="62"/>
  <c r="H2096" i="62"/>
  <c r="H2095" i="62"/>
  <c r="H2094" i="62"/>
  <c r="H2093" i="62"/>
  <c r="H2092" i="62"/>
  <c r="H2091" i="62"/>
  <c r="H2090" i="62"/>
  <c r="H2089" i="62"/>
  <c r="H2088" i="62"/>
  <c r="H2087" i="62"/>
  <c r="H2086" i="62"/>
  <c r="H2085" i="62"/>
  <c r="H2084" i="62"/>
  <c r="H2083" i="62"/>
  <c r="H2082" i="62"/>
  <c r="H2081" i="62"/>
  <c r="H2080" i="62"/>
  <c r="H2079" i="62"/>
  <c r="H2078" i="62"/>
  <c r="H2077" i="62"/>
  <c r="H2076" i="62"/>
  <c r="H2075" i="62"/>
  <c r="H2074" i="62"/>
  <c r="H2073" i="62"/>
  <c r="H2072" i="62"/>
  <c r="H2071" i="62"/>
  <c r="H2070" i="62"/>
  <c r="H2069" i="62"/>
  <c r="H2068" i="62"/>
  <c r="H2067" i="62"/>
  <c r="H2066" i="62"/>
  <c r="H2065" i="62"/>
  <c r="H2064" i="62"/>
  <c r="H2063" i="62"/>
  <c r="H2062" i="62"/>
  <c r="H2061" i="62"/>
  <c r="H2060" i="62"/>
  <c r="H2059" i="62"/>
  <c r="H2058" i="62"/>
  <c r="H2057" i="62"/>
  <c r="H2056" i="62"/>
  <c r="H2055" i="62"/>
  <c r="H2054" i="62"/>
  <c r="H2053" i="62"/>
  <c r="H2052" i="62"/>
  <c r="H2051" i="62"/>
  <c r="H2050" i="62"/>
  <c r="H2049" i="62"/>
  <c r="H2048" i="62"/>
  <c r="H2047" i="62"/>
  <c r="H2046" i="62"/>
  <c r="H2045" i="62"/>
  <c r="H2044" i="62"/>
  <c r="H2043" i="62"/>
  <c r="H2042" i="62"/>
  <c r="H2041" i="62"/>
  <c r="H2040" i="62"/>
  <c r="H2039" i="62"/>
  <c r="H2038" i="62"/>
  <c r="H2037" i="62"/>
  <c r="H2036" i="62"/>
  <c r="H2035" i="62"/>
  <c r="H2034" i="62"/>
  <c r="H2033" i="62"/>
  <c r="H2032" i="62"/>
  <c r="H2031" i="62"/>
  <c r="H2030" i="62"/>
  <c r="H2029" i="62"/>
  <c r="H2028" i="62"/>
  <c r="H2027" i="62"/>
  <c r="H2026" i="62"/>
  <c r="H2025" i="62"/>
  <c r="H2024" i="62"/>
  <c r="H2023" i="62"/>
  <c r="H2022" i="62"/>
  <c r="H2021" i="62"/>
  <c r="H2020" i="62"/>
  <c r="H2019" i="62"/>
  <c r="H2018" i="62"/>
  <c r="H2017" i="62"/>
  <c r="H2016" i="62"/>
  <c r="H2015" i="62"/>
  <c r="H2014" i="62"/>
  <c r="H2013" i="62"/>
  <c r="H2012" i="62"/>
  <c r="H2011" i="62"/>
  <c r="H2010" i="62"/>
  <c r="H2009" i="62"/>
  <c r="H2008" i="62"/>
  <c r="H2007" i="62"/>
  <c r="H2006" i="62"/>
  <c r="H2005" i="62"/>
  <c r="H2004" i="62"/>
  <c r="H2003" i="62"/>
  <c r="H2002" i="62"/>
  <c r="H2001" i="62"/>
  <c r="H2000" i="62"/>
  <c r="H1999" i="62"/>
  <c r="H1998" i="62"/>
  <c r="H1997" i="62"/>
  <c r="H1996" i="62"/>
  <c r="H1995" i="62"/>
  <c r="H1994" i="62"/>
  <c r="H1993" i="62"/>
  <c r="H1992" i="62"/>
  <c r="H1991" i="62"/>
  <c r="H1990" i="62"/>
  <c r="H1989" i="62"/>
  <c r="H1988" i="62"/>
  <c r="H1987" i="62"/>
  <c r="H1986" i="62"/>
  <c r="H1985" i="62"/>
  <c r="H1984" i="62"/>
  <c r="H1983" i="62"/>
  <c r="H1982" i="62"/>
  <c r="H1981" i="62"/>
  <c r="H1980" i="62"/>
  <c r="H1979" i="62"/>
  <c r="H1978" i="62"/>
  <c r="H1977" i="62"/>
  <c r="H1976" i="62"/>
  <c r="H1975" i="62"/>
  <c r="H1974" i="62"/>
  <c r="H1973" i="62"/>
  <c r="H1972" i="62"/>
  <c r="H1971" i="62"/>
  <c r="H1970" i="62"/>
  <c r="H1969" i="62"/>
  <c r="H1968" i="62"/>
  <c r="H1967" i="62"/>
  <c r="H1966" i="62"/>
  <c r="H1965" i="62"/>
  <c r="H1964" i="62"/>
  <c r="H1963" i="62"/>
  <c r="H1962" i="62"/>
  <c r="H1961" i="62"/>
  <c r="H1960" i="62"/>
  <c r="H1959" i="62"/>
  <c r="H1958" i="62"/>
  <c r="H1957" i="62"/>
  <c r="H1956" i="62"/>
  <c r="H1955" i="62"/>
  <c r="H1954" i="62"/>
  <c r="H1953" i="62"/>
  <c r="H1952" i="62"/>
  <c r="H1951" i="62"/>
  <c r="H1950" i="62"/>
  <c r="H1949" i="62"/>
  <c r="H1948" i="62"/>
  <c r="H1947" i="62"/>
  <c r="H1946" i="62"/>
  <c r="H1945" i="62"/>
  <c r="H1944" i="62"/>
  <c r="H1943" i="62"/>
  <c r="H1942" i="62"/>
  <c r="H1941" i="62"/>
  <c r="H1940" i="62"/>
  <c r="H1939" i="62"/>
  <c r="H1938" i="62"/>
  <c r="H1937" i="62"/>
  <c r="H1936" i="62"/>
  <c r="H1935" i="62"/>
  <c r="H1934" i="62"/>
  <c r="H1933" i="62"/>
  <c r="H1932" i="62"/>
  <c r="H1931" i="62"/>
  <c r="H1930" i="62"/>
  <c r="H1929" i="62"/>
  <c r="H1928" i="62"/>
  <c r="H1927" i="62"/>
  <c r="H1926" i="62"/>
  <c r="H1925" i="62"/>
  <c r="H1924" i="62"/>
  <c r="H1923" i="62"/>
  <c r="H1922" i="62"/>
  <c r="H1921" i="62"/>
  <c r="H1920" i="62"/>
  <c r="H1919" i="62"/>
  <c r="H1918" i="62"/>
  <c r="H1917" i="62"/>
  <c r="H1916" i="62"/>
  <c r="H1915" i="62"/>
  <c r="H1914" i="62"/>
  <c r="H1913" i="62"/>
  <c r="H1912" i="62"/>
  <c r="H1911" i="62"/>
  <c r="H1910" i="62"/>
  <c r="H1909" i="62"/>
  <c r="H1908" i="62"/>
  <c r="H1907" i="62"/>
  <c r="H1906" i="62"/>
  <c r="H1905" i="62"/>
  <c r="H1904" i="62"/>
  <c r="H1903" i="62"/>
  <c r="H1902" i="62"/>
  <c r="H1901" i="62"/>
  <c r="H1900" i="62"/>
  <c r="H1899" i="62"/>
  <c r="H1898" i="62"/>
  <c r="H1897" i="62"/>
  <c r="H1896" i="62"/>
  <c r="H1895" i="62"/>
  <c r="H1894" i="62"/>
  <c r="H1893" i="62"/>
  <c r="H1892" i="62"/>
  <c r="H1891" i="62"/>
  <c r="H1890" i="62"/>
  <c r="H1889" i="62"/>
  <c r="H1888" i="62"/>
  <c r="H1887" i="62"/>
  <c r="H1886" i="62"/>
  <c r="H1885" i="62"/>
  <c r="H1884" i="62"/>
  <c r="H1883" i="62"/>
  <c r="H1882" i="62"/>
  <c r="H1881" i="62"/>
  <c r="H1880" i="62"/>
  <c r="H1879" i="62"/>
  <c r="H1878" i="62"/>
  <c r="H1877" i="62"/>
  <c r="H1876" i="62"/>
  <c r="H1875" i="62"/>
  <c r="H1874" i="62"/>
  <c r="H1873" i="62"/>
  <c r="H1872" i="62"/>
  <c r="H1871" i="62"/>
  <c r="H1870" i="62"/>
  <c r="H1869" i="62"/>
  <c r="H1868" i="62"/>
  <c r="H1867" i="62"/>
  <c r="H1866" i="62"/>
  <c r="H1865" i="62"/>
  <c r="H1864" i="62"/>
  <c r="H1863" i="62"/>
  <c r="H1862" i="62"/>
  <c r="H1861" i="62"/>
  <c r="H1860" i="62"/>
  <c r="H1859" i="62"/>
  <c r="H1858" i="62"/>
  <c r="H1857" i="62"/>
  <c r="H1856" i="62"/>
  <c r="H1855" i="62"/>
  <c r="H1854" i="62"/>
  <c r="H1853" i="62"/>
  <c r="H1852" i="62"/>
  <c r="H1851" i="62"/>
  <c r="H1850" i="62"/>
  <c r="H1849" i="62"/>
  <c r="H1848" i="62"/>
  <c r="H1847" i="62"/>
  <c r="H1846" i="62"/>
  <c r="H1845" i="62"/>
  <c r="H1844" i="62"/>
  <c r="H1843" i="62"/>
  <c r="H1842" i="62"/>
  <c r="H1841" i="62"/>
  <c r="H1840" i="62"/>
  <c r="H1839" i="62"/>
  <c r="H1838" i="62"/>
  <c r="H1837" i="62"/>
  <c r="H1836" i="62"/>
  <c r="H1835" i="62"/>
  <c r="H1834" i="62"/>
  <c r="H1833" i="62"/>
  <c r="H1832" i="62"/>
  <c r="H1831" i="62"/>
  <c r="H1830" i="62"/>
  <c r="H1829" i="62"/>
  <c r="H1828" i="62"/>
  <c r="H1827" i="62"/>
  <c r="H1826" i="62"/>
  <c r="H1825" i="62"/>
  <c r="H1824" i="62"/>
  <c r="H1823" i="62"/>
  <c r="H1822" i="62"/>
  <c r="H1821" i="62"/>
  <c r="H1820" i="62"/>
  <c r="H1819" i="62"/>
  <c r="H1818" i="62"/>
  <c r="H1817" i="62"/>
  <c r="H1816" i="62"/>
  <c r="H1815" i="62"/>
  <c r="H1814" i="62"/>
  <c r="H1813" i="62"/>
  <c r="H1812" i="62"/>
  <c r="H1811" i="62"/>
  <c r="H1810" i="62"/>
  <c r="H1809" i="62"/>
  <c r="H1808" i="62"/>
  <c r="H1807" i="62"/>
  <c r="H1806" i="62"/>
  <c r="H1805" i="62"/>
  <c r="H1804" i="62"/>
  <c r="H1803" i="62"/>
  <c r="H1802" i="62"/>
  <c r="H1801" i="62"/>
  <c r="H1800" i="62"/>
  <c r="H1799" i="62"/>
  <c r="H1798" i="62"/>
  <c r="H1797" i="62"/>
  <c r="H1796" i="62"/>
  <c r="H1795" i="62"/>
  <c r="H1794" i="62"/>
  <c r="H1793" i="62"/>
  <c r="H1792" i="62"/>
  <c r="H1791" i="62"/>
  <c r="H1790" i="62"/>
  <c r="H1789" i="62"/>
  <c r="H1788" i="62"/>
  <c r="H1787" i="62"/>
  <c r="H1786" i="62"/>
  <c r="H1785" i="62"/>
  <c r="H1784" i="62"/>
  <c r="H1783" i="62"/>
  <c r="H1782" i="62"/>
  <c r="H1781" i="62"/>
  <c r="H1780" i="62"/>
  <c r="H1779" i="62"/>
  <c r="H1778" i="62"/>
  <c r="H1777" i="62"/>
  <c r="H1776" i="62"/>
  <c r="H1775" i="62"/>
  <c r="H1774" i="62"/>
  <c r="H1773" i="62"/>
  <c r="H1772" i="62"/>
  <c r="H1771" i="62"/>
  <c r="H1770" i="62"/>
  <c r="H1769" i="62"/>
  <c r="H1768" i="62"/>
  <c r="H1767" i="62"/>
  <c r="H1766" i="62"/>
  <c r="H1765" i="62"/>
  <c r="H1764" i="62"/>
  <c r="H1763" i="62"/>
  <c r="H1762" i="62"/>
  <c r="H1761" i="62"/>
  <c r="H1760" i="62"/>
  <c r="H1759" i="62"/>
  <c r="H1758" i="62"/>
  <c r="H1757" i="62"/>
  <c r="H1756" i="62"/>
  <c r="H1755" i="62"/>
  <c r="H1754" i="62"/>
  <c r="H1753" i="62"/>
  <c r="H1752" i="62"/>
  <c r="H1751" i="62"/>
  <c r="H1750" i="62"/>
  <c r="H1749" i="62"/>
  <c r="H1748" i="62"/>
  <c r="H1747" i="62"/>
  <c r="H1746" i="62"/>
  <c r="H1745" i="62"/>
  <c r="H1744" i="62"/>
  <c r="H1743" i="62"/>
  <c r="H1742" i="62"/>
  <c r="H1741" i="62"/>
  <c r="H1740" i="62"/>
  <c r="H1739" i="62"/>
  <c r="H1738" i="62"/>
  <c r="H1737" i="62"/>
  <c r="H1736" i="62"/>
  <c r="H1735" i="62"/>
  <c r="H1734" i="62"/>
  <c r="H1733" i="62"/>
  <c r="H1732" i="62"/>
  <c r="H1731" i="62"/>
  <c r="H1730" i="62"/>
  <c r="H1729" i="62"/>
  <c r="H1728" i="62"/>
  <c r="H1727" i="62"/>
  <c r="H1726" i="62"/>
  <c r="H1725" i="62"/>
  <c r="H1724" i="62"/>
  <c r="H1723" i="62"/>
  <c r="H1722" i="62"/>
  <c r="H1721" i="62"/>
  <c r="H1720" i="62"/>
  <c r="H1719" i="62"/>
  <c r="H1718" i="62"/>
  <c r="H1717" i="62"/>
  <c r="H1716" i="62"/>
  <c r="H1715" i="62"/>
  <c r="H1714" i="62"/>
  <c r="H1713" i="62"/>
  <c r="H1712" i="62"/>
  <c r="H1711" i="62"/>
  <c r="H1710" i="62"/>
  <c r="H1709" i="62"/>
  <c r="H1708" i="62"/>
  <c r="H1707" i="62"/>
  <c r="H1706" i="62"/>
  <c r="H1705" i="62"/>
  <c r="H1704" i="62"/>
  <c r="H1703" i="62"/>
  <c r="H1702" i="62"/>
  <c r="H1701" i="62"/>
  <c r="H1700" i="62"/>
  <c r="H1699" i="62"/>
  <c r="H1698" i="62"/>
  <c r="H1697" i="62"/>
  <c r="H1696" i="62"/>
  <c r="H1695" i="62"/>
  <c r="H1694" i="62"/>
  <c r="H1693" i="62"/>
  <c r="H1692" i="62"/>
  <c r="H1691" i="62"/>
  <c r="H1690" i="62"/>
  <c r="H1689" i="62"/>
  <c r="H1688" i="62"/>
  <c r="H1687" i="62"/>
  <c r="H1686" i="62"/>
  <c r="H1685" i="62"/>
  <c r="H1684" i="62"/>
  <c r="H1683" i="62"/>
  <c r="H1682" i="62"/>
  <c r="H1681" i="62"/>
  <c r="H1680" i="62"/>
  <c r="H1679" i="62"/>
  <c r="H1678" i="62"/>
  <c r="H1677" i="62"/>
  <c r="H1676" i="62"/>
  <c r="H1675" i="62"/>
  <c r="H1674" i="62"/>
  <c r="H1673" i="62"/>
  <c r="H1672" i="62"/>
  <c r="H1671" i="62"/>
  <c r="H1670" i="62"/>
  <c r="H1669" i="62"/>
  <c r="H1668" i="62"/>
  <c r="H1667" i="62"/>
  <c r="H1666" i="62"/>
  <c r="H1665" i="62"/>
  <c r="H1664" i="62"/>
  <c r="H1663" i="62"/>
  <c r="H1662" i="62"/>
  <c r="H1661" i="62"/>
  <c r="H1660" i="62"/>
  <c r="H1659" i="62"/>
  <c r="H1658" i="62"/>
  <c r="H1657" i="62"/>
  <c r="H1656" i="62"/>
  <c r="H1655" i="62"/>
  <c r="H1654" i="62"/>
  <c r="H1653" i="62"/>
  <c r="H1652" i="62"/>
  <c r="H1651" i="62"/>
  <c r="H1650" i="62"/>
  <c r="H1649" i="62"/>
  <c r="H1648" i="62"/>
  <c r="H1647" i="62"/>
  <c r="H1646" i="62"/>
  <c r="H1645" i="62"/>
  <c r="H1644" i="62"/>
  <c r="H1643" i="62"/>
  <c r="H1642" i="62"/>
  <c r="H1641" i="62"/>
  <c r="H1640" i="62"/>
  <c r="H1639" i="62"/>
  <c r="H1636" i="62"/>
  <c r="H1635" i="62"/>
  <c r="H1634" i="62"/>
  <c r="H1633" i="62"/>
  <c r="H1632" i="62"/>
  <c r="H1631" i="62"/>
  <c r="H1630" i="62"/>
  <c r="H1629" i="62"/>
  <c r="H1628" i="62"/>
  <c r="H1627" i="62"/>
  <c r="H1626" i="62"/>
  <c r="H1625" i="62"/>
  <c r="H1624" i="62"/>
  <c r="H1623" i="62"/>
  <c r="H1622" i="62"/>
  <c r="H1621" i="62"/>
  <c r="H1620" i="62"/>
  <c r="H1619" i="62"/>
  <c r="H1618" i="62"/>
  <c r="H1617" i="62"/>
  <c r="H1616" i="62"/>
  <c r="H1615" i="62"/>
  <c r="H1614" i="62"/>
  <c r="H1613" i="62"/>
  <c r="H1612" i="62"/>
  <c r="H1611" i="62"/>
  <c r="H1610" i="62"/>
  <c r="H1609" i="62"/>
  <c r="H1608" i="62"/>
  <c r="H1607" i="62"/>
  <c r="H1606" i="62"/>
  <c r="H1605" i="62"/>
  <c r="H1604" i="62"/>
  <c r="H1603" i="62"/>
  <c r="H1602" i="62"/>
  <c r="H1601" i="62"/>
  <c r="H1600" i="62"/>
  <c r="H1599" i="62"/>
  <c r="H1598" i="62"/>
  <c r="H1597" i="62"/>
  <c r="H1596" i="62"/>
  <c r="H1595" i="62"/>
  <c r="H1594" i="62"/>
  <c r="H1593" i="62"/>
  <c r="H1592" i="62"/>
  <c r="H1591" i="62"/>
  <c r="H1590" i="62"/>
  <c r="H1589" i="62"/>
  <c r="H1588" i="62"/>
  <c r="H1587" i="62"/>
  <c r="H1586" i="62"/>
  <c r="H1585" i="62"/>
  <c r="H1584" i="62"/>
  <c r="H1583" i="62"/>
  <c r="H1582" i="62"/>
  <c r="H1581" i="62"/>
  <c r="H1580" i="62"/>
  <c r="H1579" i="62"/>
  <c r="H1578" i="62"/>
  <c r="H1577" i="62"/>
  <c r="H1576" i="62"/>
  <c r="H1575" i="62"/>
  <c r="H1574" i="62"/>
  <c r="H1573" i="62"/>
  <c r="H1572" i="62"/>
  <c r="H1571" i="62"/>
  <c r="H1570" i="62"/>
  <c r="H1569" i="62"/>
  <c r="H1568" i="62"/>
  <c r="H1567" i="62"/>
  <c r="H1566" i="62"/>
  <c r="H1565" i="62"/>
  <c r="H1564" i="62"/>
  <c r="H1563" i="62"/>
  <c r="H1562" i="62"/>
  <c r="H1561" i="62"/>
  <c r="H1560" i="62"/>
  <c r="H1559" i="62"/>
  <c r="H1558" i="62"/>
  <c r="H1557" i="62"/>
  <c r="H1556" i="62"/>
  <c r="H1555" i="62"/>
  <c r="H1554" i="62"/>
  <c r="H1553" i="62"/>
  <c r="H1552" i="62"/>
  <c r="H1551" i="62"/>
  <c r="H1550" i="62"/>
  <c r="H1549" i="62"/>
  <c r="H1548" i="62"/>
  <c r="H1547" i="62"/>
  <c r="H1546" i="62"/>
  <c r="H1545" i="62"/>
  <c r="H1544" i="62"/>
  <c r="H1543" i="62"/>
  <c r="H1542" i="62"/>
  <c r="H1541" i="62"/>
  <c r="H1540" i="62"/>
  <c r="H1539" i="62"/>
  <c r="H1538" i="62"/>
  <c r="H1537" i="62"/>
  <c r="H1536" i="62"/>
  <c r="H1535" i="62"/>
  <c r="H1534" i="62"/>
  <c r="H1533" i="62"/>
  <c r="H1532" i="62"/>
  <c r="H1531" i="62"/>
  <c r="H1530" i="62"/>
  <c r="H1529" i="62"/>
  <c r="H1528" i="62"/>
  <c r="H1527" i="62"/>
  <c r="H1526" i="62"/>
  <c r="H1525" i="62"/>
  <c r="H1522" i="62"/>
  <c r="H1521" i="62"/>
  <c r="H1520" i="62"/>
  <c r="H1519" i="62"/>
  <c r="H1518" i="62"/>
  <c r="H1517" i="62"/>
  <c r="H1516" i="62"/>
  <c r="H1515" i="62"/>
  <c r="H1514" i="62"/>
  <c r="H1513" i="62"/>
  <c r="H1512" i="62"/>
  <c r="H1511" i="62"/>
  <c r="H1510" i="62"/>
  <c r="H1509" i="62"/>
  <c r="H1508" i="62"/>
  <c r="H1507" i="62"/>
  <c r="H1506" i="62"/>
  <c r="H1505" i="62"/>
  <c r="H1504" i="62"/>
  <c r="H1503" i="62"/>
  <c r="H1502" i="62"/>
  <c r="H1501" i="62"/>
  <c r="H1500" i="62"/>
  <c r="H1499" i="62"/>
  <c r="H1498" i="62"/>
  <c r="H1497" i="62"/>
  <c r="H1496" i="62"/>
  <c r="H1495" i="62"/>
  <c r="H1494" i="62"/>
  <c r="H1493" i="62"/>
  <c r="H1492" i="62"/>
  <c r="H1491" i="62"/>
  <c r="H1490" i="62"/>
  <c r="H1489" i="62"/>
  <c r="H1488" i="62"/>
  <c r="H1487" i="62"/>
  <c r="H1486" i="62"/>
  <c r="H1485" i="62"/>
  <c r="H1484" i="62"/>
  <c r="H1483" i="62"/>
  <c r="H1482" i="62"/>
  <c r="H1481" i="62"/>
  <c r="H1480" i="62"/>
  <c r="H1479" i="62"/>
  <c r="H1478" i="62"/>
  <c r="H1477" i="62"/>
  <c r="H1476" i="62"/>
  <c r="H1475" i="62"/>
  <c r="H1474" i="62"/>
  <c r="H1473" i="62"/>
  <c r="H1472" i="62"/>
  <c r="H1471" i="62"/>
  <c r="H1470" i="62"/>
  <c r="H1469" i="62"/>
  <c r="H1468" i="62"/>
  <c r="H1467" i="62"/>
  <c r="H1466" i="62"/>
  <c r="H1465" i="62"/>
  <c r="H1452" i="62"/>
  <c r="H1451" i="62"/>
  <c r="H1450" i="62"/>
  <c r="H1449" i="62"/>
  <c r="H1448" i="62"/>
  <c r="H1447" i="62"/>
  <c r="H1444" i="62"/>
  <c r="H1443" i="62"/>
  <c r="H1442" i="62"/>
  <c r="H1441" i="62"/>
  <c r="H1440" i="62"/>
  <c r="H1439" i="62"/>
  <c r="H1438" i="62"/>
  <c r="H1437" i="62"/>
  <c r="H1436" i="62"/>
  <c r="H1435" i="62"/>
  <c r="H1434" i="62"/>
  <c r="H1433" i="62"/>
  <c r="H1432" i="62"/>
  <c r="H1431" i="62"/>
  <c r="H1429" i="62"/>
  <c r="H1428" i="62"/>
  <c r="H1427" i="62"/>
  <c r="H1426" i="62"/>
  <c r="H1425" i="62"/>
  <c r="H1424" i="62"/>
  <c r="H1423" i="62"/>
  <c r="H1422" i="62"/>
  <c r="H1421" i="62"/>
  <c r="H1420" i="62"/>
  <c r="H1419" i="62"/>
  <c r="H1418" i="62"/>
  <c r="H1417" i="62"/>
  <c r="H1416" i="62"/>
  <c r="H1414" i="62"/>
  <c r="H1413" i="62"/>
  <c r="H1411" i="62"/>
  <c r="H1410" i="62"/>
  <c r="H1409" i="62"/>
  <c r="H1408" i="62"/>
  <c r="H1407" i="62"/>
  <c r="H1406" i="62"/>
  <c r="H1405" i="62"/>
  <c r="H1404" i="62"/>
  <c r="H1403" i="62"/>
  <c r="H1402" i="62"/>
  <c r="H1401" i="62"/>
  <c r="H1400" i="62"/>
  <c r="H1391" i="62"/>
  <c r="H1390" i="62"/>
  <c r="H1389" i="62"/>
  <c r="H1388" i="62"/>
  <c r="H1387" i="62"/>
  <c r="H1386" i="62"/>
  <c r="H1385" i="62"/>
  <c r="H1384" i="62"/>
  <c r="H1383" i="62"/>
  <c r="H1382" i="62"/>
  <c r="H1381" i="62"/>
  <c r="H1380" i="62"/>
  <c r="H1379" i="62"/>
  <c r="H1378" i="62"/>
  <c r="H1377" i="62"/>
  <c r="H1376" i="62"/>
  <c r="H1375" i="62"/>
  <c r="H1374" i="62"/>
  <c r="H1373" i="62"/>
  <c r="H1372" i="62"/>
  <c r="H1371" i="62"/>
  <c r="H1370" i="62"/>
  <c r="H1369" i="62"/>
  <c r="H1368" i="62"/>
  <c r="H1367" i="62"/>
  <c r="H1366" i="62"/>
  <c r="H1365" i="62"/>
  <c r="H1364" i="62"/>
  <c r="H1363" i="62"/>
  <c r="H1362" i="62"/>
  <c r="H1361" i="62"/>
  <c r="H1360" i="62"/>
  <c r="H1359" i="62"/>
  <c r="H1358" i="62"/>
  <c r="H1357" i="62"/>
  <c r="H1356" i="62"/>
  <c r="H1355" i="62"/>
  <c r="H1354" i="62"/>
  <c r="H1353" i="62"/>
  <c r="H1352" i="62"/>
  <c r="H1351" i="62"/>
  <c r="H1350" i="62"/>
  <c r="H1349" i="62"/>
  <c r="H1348" i="62"/>
  <c r="H1347" i="62"/>
  <c r="H1346" i="62"/>
  <c r="H1345" i="62"/>
  <c r="H1344" i="62"/>
  <c r="H1343" i="62"/>
  <c r="H1342" i="62"/>
  <c r="H1341" i="62"/>
  <c r="H1340" i="62"/>
  <c r="H1339" i="62"/>
  <c r="H1338" i="62"/>
  <c r="H1333" i="62"/>
  <c r="H1332" i="62"/>
  <c r="H1331" i="62"/>
  <c r="H1330" i="62"/>
  <c r="H1329" i="62"/>
  <c r="H1328" i="62"/>
  <c r="H1327" i="62"/>
  <c r="H1326" i="62"/>
  <c r="H1325" i="62"/>
  <c r="H1324" i="62"/>
  <c r="H1323" i="62"/>
  <c r="H1322" i="62"/>
  <c r="H1321" i="62"/>
  <c r="H1320" i="62"/>
  <c r="H1319" i="62"/>
  <c r="H1318" i="62"/>
  <c r="H1317" i="62"/>
  <c r="H1316" i="62"/>
  <c r="H1315" i="62"/>
  <c r="H1314" i="62"/>
  <c r="H1313" i="62"/>
  <c r="H1312" i="62"/>
  <c r="H1311" i="62"/>
  <c r="H1310" i="62"/>
  <c r="H1309" i="62"/>
  <c r="H1308" i="62"/>
  <c r="H1307" i="62"/>
  <c r="H1306" i="62"/>
  <c r="H1305" i="62"/>
  <c r="H1304" i="62"/>
  <c r="H1303" i="62"/>
  <c r="H1302" i="62"/>
  <c r="H1301" i="62"/>
  <c r="H1300" i="62"/>
  <c r="H1299" i="62"/>
  <c r="H1298" i="62"/>
  <c r="H1297" i="62"/>
  <c r="H1296" i="62"/>
  <c r="H1295" i="62"/>
  <c r="H1294" i="62"/>
  <c r="H1293" i="62"/>
  <c r="H1292" i="62"/>
  <c r="H1291" i="62"/>
  <c r="H1290" i="62"/>
  <c r="H1289" i="62"/>
  <c r="H1288" i="62"/>
  <c r="H1287" i="62"/>
  <c r="H1286" i="62"/>
  <c r="H1285" i="62"/>
  <c r="H1284" i="62"/>
  <c r="H1283" i="62"/>
  <c r="H1282" i="62"/>
  <c r="H1281" i="62"/>
  <c r="H1280" i="62"/>
  <c r="H1277" i="62"/>
  <c r="H1276" i="62"/>
  <c r="H1275" i="62"/>
  <c r="H1274" i="62"/>
  <c r="H1273" i="62"/>
  <c r="H1272" i="62"/>
  <c r="H1271" i="62"/>
  <c r="H1270" i="62"/>
  <c r="H1231" i="62"/>
  <c r="H1230" i="62"/>
  <c r="H1229" i="62"/>
  <c r="H1228" i="62"/>
  <c r="H1226" i="62"/>
  <c r="H1225" i="62"/>
  <c r="H1224" i="62"/>
  <c r="H1223" i="62"/>
  <c r="H1222" i="62"/>
  <c r="H1221" i="62"/>
  <c r="H1219" i="62"/>
  <c r="H1218" i="62"/>
  <c r="H1217" i="62"/>
  <c r="H1216" i="62"/>
  <c r="H1215" i="62"/>
  <c r="H1214" i="62"/>
  <c r="H1213" i="62"/>
  <c r="H1212" i="62"/>
  <c r="H1211" i="62"/>
  <c r="H1210" i="62"/>
  <c r="H1209" i="62"/>
  <c r="H1208" i="62"/>
  <c r="H1207" i="62"/>
  <c r="H1206" i="62"/>
  <c r="H1205" i="62"/>
  <c r="H1204" i="62"/>
  <c r="H1203" i="62"/>
  <c r="H1202" i="62"/>
  <c r="H1201" i="62"/>
  <c r="H1200" i="62"/>
  <c r="H1199" i="62"/>
  <c r="H1198" i="62"/>
  <c r="H1197" i="62"/>
  <c r="H1196" i="62"/>
  <c r="H1195" i="62"/>
  <c r="H1194" i="62"/>
  <c r="H1193" i="62"/>
  <c r="H1192" i="62"/>
  <c r="H1191" i="62"/>
  <c r="H1190" i="62"/>
  <c r="H1189" i="62"/>
  <c r="H1188" i="62"/>
  <c r="H1187" i="62"/>
  <c r="H1186" i="62"/>
  <c r="H1185" i="62"/>
  <c r="H1184" i="62"/>
  <c r="H1183" i="62"/>
  <c r="H1182" i="62"/>
  <c r="H1181" i="62"/>
  <c r="H1180" i="62"/>
  <c r="H1179" i="62"/>
  <c r="H1178" i="62"/>
  <c r="H1177" i="62"/>
  <c r="H1176" i="62"/>
  <c r="H1175" i="62"/>
  <c r="H1174" i="62"/>
  <c r="H1173" i="62"/>
  <c r="H1172" i="62"/>
  <c r="H1171" i="62"/>
  <c r="H1170" i="62"/>
  <c r="H1169" i="62"/>
  <c r="H1168" i="62"/>
  <c r="H1167" i="62"/>
  <c r="H1166" i="62"/>
  <c r="H1165" i="62"/>
  <c r="H1164" i="62"/>
  <c r="H1140" i="62"/>
  <c r="H1139" i="62"/>
  <c r="H1138" i="62"/>
  <c r="H1137" i="62"/>
  <c r="H1136" i="62"/>
  <c r="H1135" i="62"/>
  <c r="H1134" i="62"/>
  <c r="H1133" i="62"/>
  <c r="H1132" i="62"/>
  <c r="H1131" i="62"/>
  <c r="H1130" i="62"/>
  <c r="H1129" i="62"/>
  <c r="H1128" i="62"/>
  <c r="H1127" i="62"/>
  <c r="H1126" i="62"/>
  <c r="H1125" i="62"/>
  <c r="H1124" i="62"/>
  <c r="H1123" i="62"/>
  <c r="H1122" i="62"/>
  <c r="H1121" i="62"/>
  <c r="H1120" i="62"/>
  <c r="H1119" i="62"/>
  <c r="H1118" i="62"/>
  <c r="H1117" i="62"/>
  <c r="H1116" i="62"/>
  <c r="H1115" i="62"/>
  <c r="H1114" i="62"/>
  <c r="H1113" i="62"/>
  <c r="H1112" i="62"/>
  <c r="H1111" i="62"/>
  <c r="H1110" i="62"/>
  <c r="H1109" i="62"/>
  <c r="H1108" i="62"/>
  <c r="H1107" i="62"/>
  <c r="H1106" i="62"/>
  <c r="H1105" i="62"/>
  <c r="H1104" i="62"/>
  <c r="H1103" i="62"/>
  <c r="H1102" i="62"/>
  <c r="H1101" i="62"/>
  <c r="H1100" i="62"/>
  <c r="H1099" i="62"/>
  <c r="H1098" i="62"/>
  <c r="H1097" i="62"/>
  <c r="H1096" i="62"/>
  <c r="H1095" i="62"/>
  <c r="H1094" i="62"/>
  <c r="H1093" i="62"/>
  <c r="H1092" i="62"/>
  <c r="H1091" i="62"/>
  <c r="H1090" i="62"/>
  <c r="H1089" i="62"/>
  <c r="H1088" i="62"/>
  <c r="H1087" i="62"/>
  <c r="H1086" i="62"/>
  <c r="H1085" i="62"/>
  <c r="H1084" i="62"/>
  <c r="H1083" i="62"/>
  <c r="H1082" i="62"/>
  <c r="H1081" i="62"/>
  <c r="H1080" i="62"/>
  <c r="H1079" i="62"/>
  <c r="H1078" i="62"/>
  <c r="H1077" i="62"/>
  <c r="H1076" i="62"/>
  <c r="H1075" i="62"/>
  <c r="H1074" i="62"/>
  <c r="H1073" i="62"/>
  <c r="H1072" i="62"/>
  <c r="H1071" i="62"/>
  <c r="H1070" i="62"/>
  <c r="H1069" i="62"/>
  <c r="H1068" i="62"/>
  <c r="H1067" i="62"/>
  <c r="H1066" i="62"/>
  <c r="H1065" i="62"/>
  <c r="H1064" i="62"/>
  <c r="H1063" i="62"/>
  <c r="H1062" i="62"/>
  <c r="H1061" i="62"/>
  <c r="H1060" i="62"/>
  <c r="H1059" i="62"/>
  <c r="H1058" i="62"/>
  <c r="H1057" i="62"/>
  <c r="H1056" i="62"/>
  <c r="H1055" i="62"/>
  <c r="H1054" i="62"/>
  <c r="H1053" i="62"/>
  <c r="H1052" i="62"/>
  <c r="H1049" i="62"/>
  <c r="H1048" i="62"/>
  <c r="H1047" i="62"/>
  <c r="H1046" i="62"/>
  <c r="H1045" i="62"/>
  <c r="H1044" i="62"/>
  <c r="H1043" i="62"/>
  <c r="H1042" i="62"/>
  <c r="H1041" i="62"/>
  <c r="H1040" i="62"/>
  <c r="H1039" i="62"/>
  <c r="H1038" i="62"/>
  <c r="H1037" i="62"/>
  <c r="H1036" i="62"/>
  <c r="H1034" i="62"/>
  <c r="H1033" i="62"/>
  <c r="H1032" i="62"/>
  <c r="H1031" i="62"/>
  <c r="H1029" i="62"/>
  <c r="H1028" i="62"/>
  <c r="H1027" i="62"/>
  <c r="H1026" i="62"/>
  <c r="H1025" i="62"/>
  <c r="H1024" i="62"/>
  <c r="H1023" i="62"/>
  <c r="H1022" i="62"/>
  <c r="H1021" i="62"/>
  <c r="H1019" i="62"/>
  <c r="H1018" i="62"/>
  <c r="H1016" i="62"/>
  <c r="H1015" i="62"/>
  <c r="H1014" i="62"/>
  <c r="H1013" i="62"/>
  <c r="H1012" i="62"/>
  <c r="H1011" i="62"/>
  <c r="H1010" i="62"/>
  <c r="H1009" i="62"/>
  <c r="H1008" i="62"/>
  <c r="H1007" i="62"/>
  <c r="H1006" i="62"/>
  <c r="H1005" i="62"/>
  <c r="H1004" i="62"/>
  <c r="H1003" i="62"/>
  <c r="H1002" i="62"/>
  <c r="H1001" i="62"/>
  <c r="H1000" i="62"/>
  <c r="H999" i="62"/>
  <c r="H998" i="62"/>
  <c r="H997" i="62"/>
  <c r="H996" i="62"/>
  <c r="H995" i="62"/>
  <c r="H994" i="62"/>
  <c r="H993" i="62"/>
  <c r="H992" i="62"/>
  <c r="H991" i="62"/>
  <c r="H990" i="62"/>
  <c r="H989" i="62"/>
  <c r="H988" i="62"/>
  <c r="H987" i="62"/>
  <c r="H986" i="62"/>
  <c r="H985" i="62"/>
  <c r="H984" i="62"/>
  <c r="H983" i="62"/>
  <c r="H982" i="62"/>
  <c r="H981" i="62"/>
  <c r="H980" i="62"/>
  <c r="H979" i="62"/>
  <c r="H978" i="62"/>
  <c r="H977" i="62"/>
  <c r="H976" i="62"/>
  <c r="H971" i="62"/>
  <c r="H970" i="62"/>
  <c r="H969" i="62"/>
  <c r="H968" i="62"/>
  <c r="H967" i="62"/>
  <c r="H966" i="62"/>
  <c r="H965" i="62"/>
  <c r="H964" i="62"/>
  <c r="H963" i="62"/>
  <c r="H962" i="62"/>
  <c r="H961" i="62"/>
  <c r="H960" i="62"/>
  <c r="H959" i="62"/>
  <c r="H958" i="62"/>
  <c r="H957" i="62"/>
  <c r="H956" i="62"/>
  <c r="H955" i="62"/>
  <c r="H954" i="62"/>
  <c r="H953" i="62"/>
  <c r="H952" i="62"/>
  <c r="H951" i="62"/>
  <c r="H950" i="62"/>
  <c r="H949" i="62"/>
  <c r="H948" i="62"/>
  <c r="H947" i="62"/>
  <c r="H946" i="62"/>
  <c r="H945" i="62"/>
  <c r="H944" i="62"/>
  <c r="H943" i="62"/>
  <c r="H942" i="62"/>
  <c r="H941" i="62"/>
  <c r="H940" i="62"/>
  <c r="H939" i="62"/>
  <c r="H938" i="62"/>
  <c r="H937" i="62"/>
  <c r="H936" i="62"/>
  <c r="H935" i="62"/>
  <c r="H934" i="62"/>
  <c r="H933" i="62"/>
  <c r="H932" i="62"/>
  <c r="H931" i="62"/>
  <c r="H930" i="62"/>
  <c r="H929" i="62"/>
  <c r="H928" i="62"/>
  <c r="H927" i="62"/>
  <c r="H926" i="62"/>
  <c r="H925" i="62"/>
  <c r="H924" i="62"/>
  <c r="H923" i="62"/>
  <c r="H922" i="62"/>
  <c r="H921" i="62"/>
  <c r="H920" i="62"/>
  <c r="H919" i="62"/>
  <c r="H918" i="62"/>
  <c r="H917" i="62"/>
  <c r="H916" i="62"/>
  <c r="H915" i="62"/>
  <c r="H914" i="62"/>
  <c r="H913" i="62"/>
  <c r="H912" i="62"/>
  <c r="H911" i="62"/>
  <c r="H910" i="62"/>
  <c r="H909" i="62"/>
  <c r="H908" i="62"/>
  <c r="H905" i="62"/>
  <c r="H904" i="62"/>
  <c r="H903" i="62"/>
  <c r="H902" i="62"/>
  <c r="H901" i="62"/>
  <c r="H899" i="62"/>
  <c r="H898" i="62"/>
  <c r="H897" i="62"/>
  <c r="H896" i="62"/>
  <c r="H895" i="62"/>
  <c r="H894" i="62"/>
  <c r="H893" i="62"/>
  <c r="H892" i="62"/>
  <c r="H891" i="62"/>
  <c r="H890" i="62"/>
  <c r="H889" i="62"/>
  <c r="H888" i="62"/>
  <c r="H887" i="62"/>
  <c r="H886" i="62"/>
  <c r="H885" i="62"/>
  <c r="H884" i="62"/>
  <c r="H883" i="62"/>
  <c r="H882" i="62"/>
  <c r="H881" i="62"/>
  <c r="H880" i="62"/>
  <c r="H879" i="62"/>
  <c r="H878" i="62"/>
  <c r="H877" i="62"/>
  <c r="H876" i="62"/>
  <c r="H875" i="62"/>
  <c r="H873" i="62"/>
  <c r="H872" i="62"/>
  <c r="H871" i="62"/>
  <c r="H870" i="62"/>
  <c r="H869" i="62"/>
  <c r="H868" i="62"/>
  <c r="H867" i="62"/>
  <c r="H866" i="62"/>
  <c r="H865" i="62"/>
  <c r="H864" i="62"/>
  <c r="H863" i="62"/>
  <c r="H862" i="62"/>
  <c r="H856" i="62"/>
  <c r="H852" i="62"/>
  <c r="H851" i="62"/>
  <c r="H850" i="62"/>
  <c r="H849" i="62"/>
  <c r="H848" i="62"/>
  <c r="H847" i="62"/>
  <c r="H846" i="62"/>
  <c r="H845" i="62"/>
  <c r="H844" i="62"/>
  <c r="H843" i="62"/>
  <c r="H842" i="62"/>
  <c r="H841" i="62"/>
  <c r="H840" i="62"/>
  <c r="H839" i="62"/>
  <c r="H838" i="62"/>
  <c r="H837" i="62"/>
  <c r="H836" i="62"/>
  <c r="H835" i="62"/>
  <c r="H834" i="62"/>
  <c r="H833" i="62"/>
  <c r="H832" i="62"/>
  <c r="H831" i="62"/>
  <c r="H830" i="62"/>
  <c r="H829" i="62"/>
  <c r="H828" i="62"/>
  <c r="H826" i="62"/>
  <c r="H825" i="62"/>
  <c r="H824" i="62"/>
  <c r="H823" i="62"/>
  <c r="H822" i="62"/>
  <c r="H821" i="62"/>
  <c r="H820" i="62"/>
  <c r="H819" i="62"/>
  <c r="H818" i="62"/>
  <c r="H817" i="62"/>
  <c r="H816" i="62"/>
  <c r="H815" i="62"/>
  <c r="H807" i="62"/>
  <c r="H806" i="62"/>
  <c r="H805" i="62"/>
  <c r="H792" i="62"/>
  <c r="H791" i="62"/>
  <c r="H790" i="62"/>
  <c r="H789" i="62"/>
  <c r="H788" i="62"/>
  <c r="H787" i="62"/>
  <c r="H786" i="62"/>
  <c r="H785" i="62"/>
  <c r="H784" i="62"/>
  <c r="H783" i="62"/>
  <c r="H782" i="62"/>
  <c r="H781" i="62"/>
  <c r="H780" i="62"/>
  <c r="H779" i="62"/>
  <c r="H778" i="62"/>
  <c r="H777" i="62"/>
  <c r="H776" i="62"/>
  <c r="H775" i="62"/>
  <c r="H774" i="62"/>
  <c r="H773" i="62"/>
  <c r="H772" i="62"/>
  <c r="H771" i="62"/>
  <c r="H770" i="62"/>
  <c r="H769" i="62"/>
  <c r="H768" i="62"/>
  <c r="H767" i="62"/>
  <c r="H766" i="62"/>
  <c r="H765" i="62"/>
  <c r="H764" i="62"/>
  <c r="H763" i="62"/>
  <c r="H762" i="62"/>
  <c r="H761" i="62"/>
  <c r="H748" i="62"/>
  <c r="H747" i="62"/>
  <c r="H746" i="62"/>
  <c r="H745" i="62"/>
  <c r="H744" i="62"/>
  <c r="H743" i="62"/>
  <c r="H742" i="62"/>
  <c r="H741" i="62"/>
  <c r="H740" i="62"/>
  <c r="H739" i="62"/>
  <c r="H738" i="62"/>
  <c r="H737" i="62"/>
  <c r="H736" i="62"/>
  <c r="H735" i="62"/>
  <c r="H734" i="62"/>
  <c r="H733" i="62"/>
  <c r="H732" i="62"/>
  <c r="H731" i="62"/>
  <c r="H730" i="62"/>
  <c r="H729" i="62"/>
  <c r="H728" i="62"/>
  <c r="H727" i="62"/>
  <c r="H726" i="62"/>
  <c r="H725" i="62"/>
  <c r="H724" i="62"/>
  <c r="H723" i="62"/>
  <c r="H722" i="62"/>
  <c r="H721" i="62"/>
  <c r="H720" i="62"/>
  <c r="H719" i="62"/>
  <c r="H718" i="62"/>
  <c r="H717" i="62"/>
  <c r="H704" i="62"/>
  <c r="H703" i="62"/>
  <c r="H702" i="62"/>
  <c r="H701" i="62"/>
  <c r="H700" i="62"/>
  <c r="H699" i="62"/>
  <c r="H698" i="62"/>
  <c r="H697" i="62"/>
  <c r="H696" i="62"/>
  <c r="H695" i="62"/>
  <c r="H694" i="62"/>
  <c r="H693" i="62"/>
  <c r="H692" i="62"/>
  <c r="H691" i="62"/>
  <c r="H690" i="62"/>
  <c r="H689" i="62"/>
  <c r="H688" i="62"/>
  <c r="H687" i="62"/>
  <c r="H686" i="62"/>
  <c r="H685" i="62"/>
  <c r="H684" i="62"/>
  <c r="H683" i="62"/>
  <c r="H682" i="62"/>
  <c r="H681" i="62"/>
  <c r="H680" i="62"/>
  <c r="H679" i="62"/>
  <c r="H676" i="62"/>
  <c r="H675" i="62"/>
  <c r="H674" i="62"/>
  <c r="H673" i="62"/>
  <c r="H660" i="62"/>
  <c r="H659" i="62"/>
  <c r="H658" i="62"/>
  <c r="H657" i="62"/>
  <c r="H656" i="62"/>
  <c r="H655" i="62"/>
  <c r="H654" i="62"/>
  <c r="H653" i="62"/>
  <c r="H652" i="62"/>
  <c r="H651" i="62"/>
  <c r="H650" i="62"/>
  <c r="H649" i="62"/>
  <c r="H648" i="62"/>
  <c r="H647" i="62"/>
  <c r="H646" i="62"/>
  <c r="H645" i="62"/>
  <c r="H644" i="62"/>
  <c r="H643" i="62"/>
  <c r="H642" i="62"/>
  <c r="H641" i="62"/>
  <c r="H640" i="62"/>
  <c r="H639" i="62"/>
  <c r="H638" i="62"/>
  <c r="H637" i="62"/>
  <c r="H636" i="62"/>
  <c r="H635" i="62"/>
  <c r="H634" i="62"/>
  <c r="H633" i="62"/>
  <c r="H629" i="62"/>
  <c r="H628" i="62"/>
  <c r="H627" i="62"/>
  <c r="H626" i="62"/>
  <c r="H625" i="62"/>
  <c r="H624" i="62"/>
  <c r="H623" i="62"/>
  <c r="H622" i="62"/>
  <c r="H621" i="62"/>
  <c r="H620" i="62"/>
  <c r="H619" i="62"/>
  <c r="H618" i="62"/>
  <c r="H617" i="62"/>
  <c r="H616" i="62"/>
  <c r="H615" i="62"/>
  <c r="H614" i="62"/>
  <c r="H613" i="62"/>
  <c r="H612" i="62"/>
  <c r="H611" i="62"/>
  <c r="H610" i="62"/>
  <c r="H609" i="62"/>
  <c r="H608" i="62"/>
  <c r="H607" i="62"/>
  <c r="H606" i="62"/>
  <c r="H605" i="62"/>
  <c r="H604" i="62"/>
  <c r="H603" i="62"/>
  <c r="H602" i="62"/>
  <c r="H601" i="62"/>
  <c r="H600" i="62"/>
  <c r="H599" i="62"/>
  <c r="H598" i="62"/>
  <c r="H597" i="62"/>
  <c r="H596" i="62"/>
  <c r="H595" i="62"/>
  <c r="H594" i="62"/>
  <c r="H593" i="62"/>
  <c r="H592" i="62"/>
  <c r="H591" i="62"/>
  <c r="H590" i="62"/>
  <c r="H589" i="62"/>
  <c r="H588" i="62"/>
  <c r="H587" i="62"/>
  <c r="H586" i="62"/>
  <c r="H585" i="62"/>
  <c r="H584" i="62"/>
  <c r="H583" i="62"/>
  <c r="H582" i="62"/>
  <c r="H581" i="62"/>
  <c r="H580" i="62"/>
  <c r="H579" i="62"/>
  <c r="H578" i="62"/>
  <c r="H577" i="62"/>
  <c r="H576" i="62"/>
  <c r="H575" i="62"/>
  <c r="H574" i="62"/>
  <c r="H573" i="62"/>
  <c r="H572" i="62"/>
  <c r="H571" i="62"/>
  <c r="H570" i="62"/>
  <c r="H569" i="62"/>
  <c r="H568" i="62"/>
  <c r="H567" i="62"/>
  <c r="H566" i="62"/>
  <c r="H565" i="62"/>
  <c r="H563" i="62"/>
  <c r="H562" i="62"/>
  <c r="H561" i="62"/>
  <c r="H560" i="62"/>
  <c r="H559" i="62"/>
  <c r="H557" i="62"/>
  <c r="H556" i="62"/>
  <c r="H555" i="62"/>
  <c r="H554" i="62"/>
  <c r="H553" i="62"/>
  <c r="H552" i="62"/>
  <c r="H551" i="62"/>
  <c r="H550" i="62"/>
  <c r="H549" i="62"/>
  <c r="H548" i="62"/>
  <c r="H547" i="62"/>
  <c r="H546" i="62"/>
  <c r="H545" i="62"/>
  <c r="H544" i="62"/>
  <c r="H542" i="62"/>
  <c r="H541" i="62"/>
  <c r="H540" i="62"/>
  <c r="H539" i="62"/>
  <c r="H538" i="62"/>
  <c r="H537" i="62"/>
  <c r="H536" i="62"/>
  <c r="H535" i="62"/>
  <c r="H534" i="62"/>
  <c r="H533" i="62"/>
  <c r="H532" i="62"/>
  <c r="H531" i="62"/>
  <c r="H530" i="62"/>
  <c r="H529" i="62"/>
  <c r="H527" i="62"/>
  <c r="H526" i="62"/>
  <c r="H525" i="62"/>
  <c r="H524" i="62"/>
  <c r="H523" i="62"/>
  <c r="H522" i="62"/>
  <c r="H521" i="62"/>
  <c r="H520" i="62"/>
  <c r="H519" i="62"/>
  <c r="H518" i="62"/>
  <c r="H517" i="62"/>
  <c r="H516" i="62"/>
  <c r="H515" i="62"/>
  <c r="H512" i="62"/>
  <c r="H511" i="62"/>
  <c r="H510" i="62"/>
  <c r="H509" i="62"/>
  <c r="H508" i="62"/>
  <c r="H507" i="62"/>
  <c r="H506" i="62"/>
  <c r="H505" i="62"/>
  <c r="H504" i="62"/>
  <c r="H502" i="62"/>
  <c r="H496" i="62"/>
  <c r="H495" i="62"/>
  <c r="H494" i="62"/>
  <c r="H493" i="62"/>
  <c r="H492" i="62"/>
  <c r="H491" i="62"/>
  <c r="H490" i="62"/>
  <c r="H489" i="62"/>
  <c r="H483" i="62"/>
  <c r="H482" i="62"/>
  <c r="H481" i="62"/>
  <c r="H480" i="62"/>
  <c r="H479" i="62"/>
  <c r="H478" i="62"/>
  <c r="H477" i="62"/>
  <c r="H476" i="62"/>
  <c r="H470" i="62"/>
  <c r="H469" i="62"/>
  <c r="H468" i="62"/>
  <c r="H467" i="62"/>
  <c r="H466" i="62"/>
  <c r="H465" i="62"/>
  <c r="H464" i="62"/>
  <c r="H463" i="62"/>
  <c r="H457" i="62"/>
  <c r="H456" i="62"/>
  <c r="H455" i="62"/>
  <c r="H454" i="62"/>
  <c r="H453" i="62"/>
  <c r="H452" i="62"/>
  <c r="H451" i="62"/>
  <c r="H449" i="62"/>
  <c r="H448" i="62"/>
  <c r="H447" i="62"/>
  <c r="H446" i="62"/>
  <c r="H444" i="62"/>
  <c r="H443" i="62"/>
  <c r="H442" i="62"/>
  <c r="H441" i="62"/>
  <c r="H440" i="62"/>
  <c r="H438" i="62"/>
  <c r="H437" i="62"/>
  <c r="H436" i="62"/>
  <c r="H435" i="62"/>
  <c r="H434" i="62"/>
  <c r="H433" i="62"/>
  <c r="H432" i="62"/>
  <c r="H431" i="62"/>
  <c r="H430" i="62"/>
  <c r="H429" i="62"/>
  <c r="H428" i="62"/>
  <c r="H426" i="62"/>
  <c r="H425" i="62"/>
  <c r="H424" i="62"/>
  <c r="H423" i="62"/>
  <c r="H422" i="62"/>
  <c r="H421" i="62"/>
  <c r="H420" i="62"/>
  <c r="H419" i="62"/>
  <c r="H418" i="62"/>
  <c r="H417" i="62"/>
  <c r="H416" i="62"/>
  <c r="H415" i="62"/>
  <c r="H414" i="62"/>
  <c r="H413" i="62"/>
  <c r="H412" i="62"/>
  <c r="H411" i="62"/>
  <c r="H410" i="62"/>
  <c r="H408" i="62"/>
  <c r="H407" i="62"/>
  <c r="H406" i="62"/>
  <c r="H405" i="62"/>
  <c r="H403" i="62"/>
  <c r="H402" i="62"/>
  <c r="H401" i="62"/>
  <c r="H400" i="62"/>
  <c r="H399" i="62"/>
  <c r="H398" i="62"/>
  <c r="H397" i="62"/>
  <c r="H396" i="62"/>
  <c r="H395" i="62"/>
  <c r="H394" i="62"/>
  <c r="H393" i="62"/>
  <c r="H391" i="62"/>
  <c r="H390" i="62"/>
  <c r="H389" i="62"/>
  <c r="H388" i="62"/>
  <c r="H387" i="62"/>
  <c r="H386" i="62"/>
  <c r="H385" i="62"/>
  <c r="H384" i="62"/>
  <c r="H383" i="62"/>
  <c r="H382" i="62"/>
  <c r="H381" i="62"/>
  <c r="H380" i="62"/>
  <c r="H377" i="62"/>
  <c r="H376" i="62"/>
  <c r="H375" i="62"/>
  <c r="H374" i="62"/>
  <c r="H373" i="62"/>
  <c r="H372" i="62"/>
  <c r="H371" i="62"/>
  <c r="H370" i="62"/>
  <c r="H369" i="62"/>
  <c r="H368" i="62"/>
  <c r="H367" i="62"/>
  <c r="H366" i="62"/>
  <c r="H365" i="62"/>
  <c r="H364" i="62"/>
  <c r="H363" i="62"/>
  <c r="H362" i="62"/>
  <c r="H361" i="62"/>
  <c r="H360" i="62"/>
  <c r="H359" i="62"/>
  <c r="H358" i="62"/>
  <c r="H357" i="62"/>
  <c r="H356" i="62"/>
  <c r="H355" i="62"/>
  <c r="H354" i="62"/>
  <c r="H353" i="62"/>
  <c r="H352" i="62"/>
  <c r="H351" i="62"/>
  <c r="H350" i="62"/>
  <c r="H349" i="62"/>
  <c r="H348" i="62"/>
  <c r="H347" i="62"/>
  <c r="H346" i="62"/>
  <c r="H345" i="62"/>
  <c r="H344" i="62"/>
  <c r="H343" i="62"/>
  <c r="H342" i="62"/>
  <c r="H341" i="62"/>
  <c r="H340" i="62"/>
  <c r="H339" i="62"/>
  <c r="H338" i="62"/>
  <c r="H334" i="62"/>
  <c r="H333" i="62"/>
  <c r="H332" i="62"/>
  <c r="H331" i="62"/>
  <c r="H330" i="62"/>
  <c r="H329" i="62"/>
  <c r="H328" i="62"/>
  <c r="H327" i="62"/>
  <c r="H326" i="62"/>
  <c r="H325" i="62"/>
  <c r="H324" i="62"/>
  <c r="H323" i="62"/>
  <c r="H322" i="62"/>
  <c r="H321" i="62"/>
  <c r="H320" i="62"/>
  <c r="H319" i="62"/>
  <c r="H318" i="62"/>
  <c r="H317" i="62"/>
  <c r="H316" i="62"/>
  <c r="H315" i="62"/>
  <c r="H314" i="62"/>
  <c r="H313" i="62"/>
  <c r="H312" i="62"/>
  <c r="H311" i="62"/>
  <c r="H310" i="62"/>
  <c r="H309" i="62"/>
  <c r="H308" i="62"/>
  <c r="H307" i="62"/>
  <c r="H306" i="62"/>
  <c r="H305" i="62"/>
  <c r="H304" i="62"/>
  <c r="H303" i="62"/>
  <c r="H302" i="62"/>
  <c r="H301" i="62"/>
  <c r="H300" i="62"/>
  <c r="H299" i="62"/>
  <c r="H298" i="62"/>
  <c r="H297" i="62"/>
  <c r="H295" i="62"/>
  <c r="H293" i="62"/>
  <c r="H292" i="62"/>
  <c r="H291" i="62"/>
  <c r="H290" i="62"/>
  <c r="H289" i="62"/>
  <c r="H288" i="62"/>
  <c r="H287" i="62"/>
  <c r="H286" i="62"/>
  <c r="H285" i="62"/>
  <c r="H284" i="62"/>
  <c r="H283" i="62"/>
  <c r="H282" i="62"/>
  <c r="H281" i="62"/>
  <c r="H280" i="62"/>
  <c r="H279" i="62"/>
  <c r="H278" i="62"/>
  <c r="H277" i="62"/>
  <c r="H276" i="62"/>
  <c r="H275" i="62"/>
  <c r="H274" i="62"/>
  <c r="H273" i="62"/>
  <c r="H272" i="62"/>
  <c r="H271" i="62"/>
  <c r="H270" i="62"/>
  <c r="H269" i="62"/>
  <c r="H268" i="62"/>
  <c r="H267" i="62"/>
  <c r="H266" i="62"/>
  <c r="H265" i="62"/>
  <c r="H264" i="62"/>
  <c r="H263" i="62"/>
  <c r="H262" i="62"/>
  <c r="H261" i="62"/>
  <c r="H260" i="62"/>
  <c r="H259" i="62"/>
  <c r="H258" i="62"/>
  <c r="H257" i="62"/>
  <c r="H256" i="62"/>
  <c r="H255" i="62"/>
  <c r="H254" i="62"/>
  <c r="H252" i="62"/>
  <c r="H251" i="62"/>
  <c r="H250" i="62"/>
  <c r="H249" i="62"/>
  <c r="H248" i="62"/>
  <c r="H247" i="62"/>
  <c r="H246" i="62"/>
  <c r="H245" i="62"/>
  <c r="H244" i="62"/>
  <c r="H243" i="62"/>
  <c r="H242" i="62"/>
  <c r="H241" i="62"/>
  <c r="H240" i="62"/>
  <c r="H239" i="62"/>
  <c r="H238" i="62"/>
  <c r="H237" i="62"/>
  <c r="H236" i="62"/>
  <c r="H234" i="62"/>
  <c r="H233" i="62"/>
  <c r="H232" i="62"/>
  <c r="H231" i="62"/>
  <c r="H230" i="62"/>
  <c r="H229" i="62"/>
  <c r="H228" i="62"/>
  <c r="H227" i="62"/>
  <c r="H226" i="62"/>
  <c r="H225" i="62"/>
  <c r="H224" i="62"/>
  <c r="H223" i="62"/>
  <c r="H222" i="62"/>
  <c r="H221" i="62"/>
  <c r="H220" i="62"/>
  <c r="H219" i="62"/>
  <c r="H218" i="62"/>
  <c r="H217" i="62"/>
  <c r="H216" i="62"/>
  <c r="H215" i="62"/>
  <c r="H214" i="62"/>
  <c r="H213" i="62"/>
  <c r="H212" i="62"/>
  <c r="H211" i="62"/>
  <c r="H210" i="62"/>
  <c r="H209" i="62"/>
  <c r="H208" i="62"/>
  <c r="H207" i="62"/>
  <c r="H206" i="62"/>
  <c r="H205" i="62"/>
  <c r="H204" i="62"/>
  <c r="H202" i="62"/>
  <c r="H201" i="62"/>
  <c r="H200" i="62"/>
  <c r="H199" i="62"/>
  <c r="H198" i="62"/>
  <c r="H197" i="62"/>
  <c r="H196" i="62"/>
  <c r="H195" i="62"/>
  <c r="H194" i="62"/>
  <c r="H193" i="62"/>
  <c r="H191" i="62"/>
  <c r="H190" i="62"/>
  <c r="H189" i="62"/>
  <c r="H188" i="62"/>
  <c r="H187" i="62"/>
  <c r="H186" i="62"/>
  <c r="H185" i="62"/>
  <c r="H184" i="62"/>
  <c r="H183" i="62"/>
  <c r="H181" i="62"/>
  <c r="H180" i="62"/>
  <c r="H179" i="62"/>
  <c r="H178" i="62"/>
  <c r="H176" i="62"/>
  <c r="H175" i="62"/>
  <c r="H174" i="62"/>
  <c r="H173" i="62"/>
  <c r="H172" i="62"/>
  <c r="H171" i="62"/>
  <c r="H170" i="62"/>
  <c r="H169" i="62"/>
  <c r="H168" i="62"/>
  <c r="H167" i="62"/>
  <c r="H166" i="62"/>
  <c r="H165" i="62"/>
  <c r="H164" i="62"/>
  <c r="H163" i="62"/>
  <c r="H162" i="62"/>
  <c r="H161" i="62"/>
  <c r="H160" i="62"/>
  <c r="H158" i="62"/>
  <c r="H157" i="62"/>
  <c r="H156" i="62"/>
  <c r="H155" i="62"/>
  <c r="H154" i="62"/>
  <c r="H152" i="62"/>
  <c r="H151" i="62"/>
  <c r="H150" i="62"/>
  <c r="H149" i="62"/>
  <c r="H148" i="62"/>
  <c r="H147" i="62"/>
  <c r="H146" i="62"/>
  <c r="H145" i="62"/>
  <c r="H144" i="62"/>
  <c r="H143" i="62"/>
  <c r="H142" i="62"/>
  <c r="H141" i="62"/>
  <c r="H140" i="62"/>
  <c r="H131" i="62"/>
  <c r="H130" i="62"/>
  <c r="H129" i="62"/>
  <c r="H128" i="62"/>
  <c r="H127" i="62"/>
  <c r="H126" i="62"/>
  <c r="H125" i="62"/>
  <c r="H124" i="62"/>
  <c r="H123" i="62"/>
  <c r="H122" i="62"/>
  <c r="H121" i="62"/>
  <c r="H120" i="62"/>
  <c r="H119" i="62"/>
  <c r="H118" i="62"/>
  <c r="H117" i="62"/>
  <c r="H114" i="62"/>
  <c r="H113" i="62"/>
  <c r="H111" i="62"/>
  <c r="H110" i="62"/>
  <c r="H109" i="62"/>
  <c r="H108" i="62"/>
  <c r="H107" i="62"/>
  <c r="H106" i="62"/>
  <c r="H105" i="62"/>
  <c r="H104" i="62"/>
  <c r="H103" i="62"/>
  <c r="H102" i="62"/>
  <c r="H101" i="62"/>
  <c r="H100" i="62"/>
  <c r="H99" i="62"/>
  <c r="H98" i="62"/>
  <c r="H97" i="62"/>
  <c r="H96" i="62"/>
  <c r="H95" i="62"/>
  <c r="H94" i="62"/>
  <c r="H93" i="62"/>
  <c r="H92" i="62"/>
  <c r="H91" i="62"/>
  <c r="H90" i="62"/>
  <c r="H89" i="62"/>
  <c r="H88" i="62"/>
  <c r="H87" i="62"/>
  <c r="H86" i="62"/>
  <c r="H85" i="62"/>
  <c r="H84" i="62"/>
  <c r="H83" i="62"/>
  <c r="H82" i="62"/>
  <c r="H81" i="62"/>
  <c r="H80" i="62"/>
  <c r="H79" i="62"/>
  <c r="H78" i="62"/>
  <c r="H77" i="62"/>
  <c r="H76" i="62"/>
  <c r="H75" i="62"/>
  <c r="H74" i="62"/>
  <c r="H73" i="62"/>
  <c r="H72" i="62"/>
  <c r="H71" i="62"/>
  <c r="H70" i="62"/>
  <c r="H69" i="62"/>
  <c r="H68" i="62"/>
  <c r="H67" i="62"/>
  <c r="H66" i="62"/>
  <c r="H65" i="62"/>
  <c r="H64" i="62"/>
  <c r="H63" i="62"/>
  <c r="H62" i="62"/>
  <c r="H61" i="62"/>
  <c r="H60" i="62"/>
  <c r="H59" i="62"/>
  <c r="H58" i="62"/>
  <c r="H57" i="62"/>
  <c r="H56" i="62"/>
  <c r="H55" i="62"/>
  <c r="H54" i="62"/>
  <c r="H53" i="62"/>
  <c r="H52" i="62"/>
  <c r="H51" i="62"/>
  <c r="H50" i="62"/>
  <c r="H49" i="62"/>
  <c r="H48" i="62"/>
  <c r="H47" i="62"/>
  <c r="H46" i="62"/>
  <c r="H45" i="62"/>
  <c r="H44" i="62"/>
  <c r="H43" i="62"/>
  <c r="H42" i="62"/>
  <c r="H41" i="62"/>
  <c r="H40" i="62"/>
  <c r="H39" i="62"/>
  <c r="H38" i="62"/>
  <c r="H37" i="62"/>
  <c r="H36" i="62"/>
  <c r="H35" i="62"/>
  <c r="H34" i="62"/>
  <c r="H33" i="62"/>
  <c r="H32" i="62"/>
  <c r="H31" i="62"/>
  <c r="H30" i="62"/>
  <c r="H29" i="62"/>
  <c r="H28" i="62"/>
  <c r="H27" i="62"/>
  <c r="H26" i="62"/>
  <c r="H25" i="62"/>
  <c r="H24" i="62"/>
  <c r="H23" i="62"/>
  <c r="H22" i="62"/>
  <c r="H21" i="62"/>
  <c r="H20" i="62"/>
  <c r="H19" i="62"/>
  <c r="H18" i="62"/>
  <c r="H17" i="62"/>
  <c r="H16" i="62"/>
  <c r="H15" i="62"/>
  <c r="H14" i="62"/>
  <c r="H12" i="62"/>
  <c r="H11" i="62"/>
  <c r="H10" i="62"/>
  <c r="H9" i="62"/>
  <c r="H8" i="62"/>
  <c r="H7" i="62"/>
  <c r="H6" i="62"/>
  <c r="H4" i="62"/>
  <c r="H3" i="62"/>
  <c r="H2" i="62"/>
  <c r="J1459" i="62" l="1"/>
  <c r="J1460" i="62"/>
  <c r="J1455" i="62"/>
  <c r="J1454" i="62"/>
  <c r="J1456" i="62"/>
  <c r="J1458" i="62"/>
  <c r="J1457" i="62"/>
  <c r="J1461" i="62"/>
  <c r="J1464" i="62"/>
  <c r="J1463" i="62"/>
  <c r="J1462" i="62"/>
  <c r="J1430" i="62"/>
  <c r="J1445" i="62"/>
  <c r="J1257" i="62"/>
  <c r="J1233" i="62"/>
  <c r="J1247" i="62"/>
  <c r="J1262" i="62"/>
  <c r="J1234" i="62"/>
  <c r="J1252" i="62"/>
  <c r="J1267" i="62"/>
  <c r="J1236" i="62"/>
  <c r="J1253" i="62"/>
  <c r="J1235" i="62"/>
  <c r="J1250" i="62"/>
  <c r="J1241" i="62"/>
  <c r="J1251" i="62"/>
  <c r="J1266" i="62"/>
  <c r="J1243" i="62"/>
  <c r="J1256" i="62"/>
  <c r="J1246" i="62"/>
  <c r="J1240" i="62"/>
  <c r="J1260" i="62"/>
  <c r="J1239" i="62"/>
  <c r="J1264" i="62"/>
  <c r="J1263" i="62"/>
  <c r="J1249" i="62"/>
  <c r="J1261" i="62"/>
  <c r="J1255" i="62"/>
  <c r="J1237" i="62"/>
  <c r="J1244" i="62"/>
  <c r="J1259" i="62"/>
  <c r="J1254" i="62"/>
  <c r="J1245" i="62"/>
  <c r="J1238" i="62"/>
  <c r="J1258" i="62"/>
  <c r="J1248" i="62"/>
  <c r="J1265" i="62"/>
  <c r="J1268" i="62"/>
  <c r="J1035" i="62"/>
  <c r="J1050" i="62"/>
  <c r="J543" i="62"/>
  <c r="J558" i="62"/>
  <c r="J513" i="62"/>
  <c r="J528" i="62"/>
  <c r="J484" i="62"/>
  <c r="J458" i="62"/>
  <c r="J498" i="62"/>
  <c r="J485" i="62"/>
  <c r="J462" i="62"/>
  <c r="J474" i="62"/>
  <c r="J460" i="62"/>
  <c r="J500" i="62"/>
  <c r="J497" i="62"/>
  <c r="J471" i="62"/>
  <c r="J501" i="62"/>
  <c r="J473" i="62"/>
  <c r="J488" i="62"/>
  <c r="J461" i="62"/>
  <c r="J487" i="62"/>
  <c r="J499" i="62"/>
  <c r="J475" i="62"/>
  <c r="J472" i="62"/>
  <c r="J459" i="62"/>
  <c r="J486" i="62"/>
  <c r="J392" i="62"/>
  <c r="J409" i="62"/>
  <c r="J427" i="62"/>
  <c r="J445" i="62"/>
  <c r="J132" i="62"/>
  <c r="J112" i="62"/>
  <c r="J153" i="62"/>
  <c r="J2548" i="62"/>
  <c r="J1269" i="62"/>
  <c r="J2901" i="62"/>
  <c r="J2044" i="62"/>
  <c r="J2874" i="62"/>
  <c r="J2846" i="62"/>
  <c r="J2830" i="62"/>
  <c r="J2814" i="62"/>
  <c r="J2798" i="62"/>
  <c r="J2782" i="62"/>
  <c r="J2766" i="62"/>
  <c r="J2750" i="62"/>
  <c r="J2734" i="62"/>
  <c r="J2718" i="62"/>
  <c r="J2702" i="62"/>
  <c r="J2686" i="62"/>
  <c r="J2670" i="62"/>
  <c r="J2654" i="62"/>
  <c r="J2638" i="62"/>
  <c r="J2622" i="62"/>
  <c r="J2606" i="62"/>
  <c r="J2588" i="62"/>
  <c r="J2561" i="62"/>
  <c r="J2529" i="62"/>
  <c r="J2493" i="62"/>
  <c r="J2460" i="62"/>
  <c r="J2396" i="62"/>
  <c r="J2332" i="62"/>
  <c r="J2268" i="62"/>
  <c r="J2204" i="62"/>
  <c r="J2140" i="62"/>
  <c r="J2076" i="62"/>
  <c r="J11" i="62"/>
  <c r="J27" i="62"/>
  <c r="J43" i="62"/>
  <c r="J59" i="62"/>
  <c r="J75" i="62"/>
  <c r="J91" i="62"/>
  <c r="J107" i="62"/>
  <c r="J128" i="62"/>
  <c r="J145" i="62"/>
  <c r="J162" i="62"/>
  <c r="J178" i="62"/>
  <c r="J8" i="62"/>
  <c r="J24" i="62"/>
  <c r="J40" i="62"/>
  <c r="J56" i="62"/>
  <c r="J72" i="62"/>
  <c r="J88" i="62"/>
  <c r="J104" i="62"/>
  <c r="J121" i="62"/>
  <c r="J138" i="62"/>
  <c r="J155" i="62"/>
  <c r="J171" i="62"/>
  <c r="J187" i="62"/>
  <c r="J203" i="62"/>
  <c r="J219" i="62"/>
  <c r="J235" i="62"/>
  <c r="J251" i="62"/>
  <c r="J267" i="62"/>
  <c r="J283" i="62"/>
  <c r="J299" i="62"/>
  <c r="J315" i="62"/>
  <c r="J331" i="62"/>
  <c r="J5" i="62"/>
  <c r="J21" i="62"/>
  <c r="J37" i="62"/>
  <c r="J53" i="62"/>
  <c r="J2897" i="62"/>
  <c r="J2862" i="62"/>
  <c r="J2842" i="62"/>
  <c r="J2826" i="62"/>
  <c r="J2810" i="62"/>
  <c r="J2794" i="62"/>
  <c r="J2778" i="62"/>
  <c r="J2762" i="62"/>
  <c r="J2746" i="62"/>
  <c r="J2730" i="62"/>
  <c r="J2714" i="62"/>
  <c r="J2698" i="62"/>
  <c r="J2682" i="62"/>
  <c r="J2666" i="62"/>
  <c r="J2650" i="62"/>
  <c r="J2634" i="62"/>
  <c r="J2618" i="62"/>
  <c r="J2602" i="62"/>
  <c r="J2582" i="62"/>
  <c r="J2553" i="62"/>
  <c r="J2521" i="62"/>
  <c r="J2444" i="62"/>
  <c r="J2380" i="62"/>
  <c r="J2316" i="62"/>
  <c r="J2252" i="62"/>
  <c r="J2188" i="62"/>
  <c r="J2124" i="62"/>
  <c r="J2060" i="62"/>
  <c r="J15" i="62"/>
  <c r="J31" i="62"/>
  <c r="J47" i="62"/>
  <c r="J63" i="62"/>
  <c r="J79" i="62"/>
  <c r="J95" i="62"/>
  <c r="J111" i="62"/>
  <c r="J133" i="62"/>
  <c r="J149" i="62"/>
  <c r="J166" i="62"/>
  <c r="J182" i="62"/>
  <c r="J12" i="62"/>
  <c r="J28" i="62"/>
  <c r="J44" i="62"/>
  <c r="J60" i="62"/>
  <c r="J76" i="62"/>
  <c r="J92" i="62"/>
  <c r="J108" i="62"/>
  <c r="J125" i="62"/>
  <c r="J142" i="62"/>
  <c r="J159" i="62"/>
  <c r="J175" i="62"/>
  <c r="J191" i="62"/>
  <c r="J207" i="62"/>
  <c r="J223" i="62"/>
  <c r="J239" i="62"/>
  <c r="J255" i="62"/>
  <c r="J271" i="62"/>
  <c r="J287" i="62"/>
  <c r="J303" i="62"/>
  <c r="J319" i="62"/>
  <c r="J335" i="62"/>
  <c r="J9" i="62"/>
  <c r="J25" i="62"/>
  <c r="J41" i="62"/>
  <c r="J57" i="62"/>
  <c r="J73" i="62"/>
  <c r="J89" i="62"/>
  <c r="J105" i="62"/>
  <c r="J122" i="62"/>
  <c r="J139" i="62"/>
  <c r="J156" i="62"/>
  <c r="J172" i="62"/>
  <c r="J188" i="62"/>
  <c r="J204" i="62"/>
  <c r="J220" i="62"/>
  <c r="J236" i="62"/>
  <c r="J252" i="62"/>
  <c r="J268" i="62"/>
  <c r="J284" i="62"/>
  <c r="J300" i="62"/>
  <c r="J6" i="62"/>
  <c r="J22" i="62"/>
  <c r="J38" i="62"/>
  <c r="J54" i="62"/>
  <c r="J70" i="62"/>
  <c r="J2837" i="62"/>
  <c r="J2854" i="62"/>
  <c r="J2838" i="62"/>
  <c r="J2822" i="62"/>
  <c r="J2806" i="62"/>
  <c r="J2790" i="62"/>
  <c r="J2774" i="62"/>
  <c r="J2758" i="62"/>
  <c r="J2742" i="62"/>
  <c r="J2726" i="62"/>
  <c r="J2710" i="62"/>
  <c r="J2694" i="62"/>
  <c r="J2678" i="62"/>
  <c r="J2662" i="62"/>
  <c r="J2646" i="62"/>
  <c r="J2630" i="62"/>
  <c r="J2614" i="62"/>
  <c r="J2598" i="62"/>
  <c r="J2577" i="62"/>
  <c r="J2545" i="62"/>
  <c r="J2513" i="62"/>
  <c r="J2476" i="62"/>
  <c r="J2428" i="62"/>
  <c r="J2364" i="62"/>
  <c r="J2300" i="62"/>
  <c r="J2236" i="62"/>
  <c r="J2172" i="62"/>
  <c r="J2108" i="62"/>
  <c r="J3" i="62"/>
  <c r="J19" i="62"/>
  <c r="J35" i="62"/>
  <c r="J51" i="62"/>
  <c r="J67" i="62"/>
  <c r="J83" i="62"/>
  <c r="J99" i="62"/>
  <c r="J120" i="62"/>
  <c r="J137" i="62"/>
  <c r="J154" i="62"/>
  <c r="J170" i="62"/>
  <c r="J186" i="62"/>
  <c r="J16" i="62"/>
  <c r="J32" i="62"/>
  <c r="J48" i="62"/>
  <c r="J64" i="62"/>
  <c r="J80" i="62"/>
  <c r="J96" i="62"/>
  <c r="J113" i="62"/>
  <c r="J129" i="62"/>
  <c r="J146" i="62"/>
  <c r="J163" i="62"/>
  <c r="J179" i="62"/>
  <c r="J195" i="62"/>
  <c r="J211" i="62"/>
  <c r="J227" i="62"/>
  <c r="J243" i="62"/>
  <c r="J259" i="62"/>
  <c r="J275" i="62"/>
  <c r="J291" i="62"/>
  <c r="J307" i="62"/>
  <c r="J323" i="62"/>
  <c r="J339" i="62"/>
  <c r="J2886" i="62"/>
  <c r="J2850" i="62"/>
  <c r="J2834" i="62"/>
  <c r="J2818" i="62"/>
  <c r="J2802" i="62"/>
  <c r="J2786" i="62"/>
  <c r="J2770" i="62"/>
  <c r="J2754" i="62"/>
  <c r="J2738" i="62"/>
  <c r="J2722" i="62"/>
  <c r="J2706" i="62"/>
  <c r="J2690" i="62"/>
  <c r="J2674" i="62"/>
  <c r="J2658" i="62"/>
  <c r="J2642" i="62"/>
  <c r="J2626" i="62"/>
  <c r="J2610" i="62"/>
  <c r="J2593" i="62"/>
  <c r="J2569" i="62"/>
  <c r="J2537" i="62"/>
  <c r="J2505" i="62"/>
  <c r="J2468" i="62"/>
  <c r="J2412" i="62"/>
  <c r="J2348" i="62"/>
  <c r="J2284" i="62"/>
  <c r="J2220" i="62"/>
  <c r="J2156" i="62"/>
  <c r="J2092" i="62"/>
  <c r="J7" i="62"/>
  <c r="J23" i="62"/>
  <c r="J39" i="62"/>
  <c r="J103" i="62"/>
  <c r="J174" i="62"/>
  <c r="J52" i="62"/>
  <c r="J117" i="62"/>
  <c r="J183" i="62"/>
  <c r="J247" i="62"/>
  <c r="J311" i="62"/>
  <c r="J17" i="62"/>
  <c r="J49" i="62"/>
  <c r="J77" i="62"/>
  <c r="J97" i="62"/>
  <c r="J118" i="62"/>
  <c r="J143" i="62"/>
  <c r="J164" i="62"/>
  <c r="J184" i="62"/>
  <c r="J208" i="62"/>
  <c r="J228" i="62"/>
  <c r="J248" i="62"/>
  <c r="J272" i="62"/>
  <c r="J292" i="62"/>
  <c r="J312" i="62"/>
  <c r="J26" i="62"/>
  <c r="J46" i="62"/>
  <c r="J66" i="62"/>
  <c r="J86" i="62"/>
  <c r="J102" i="62"/>
  <c r="J119" i="62"/>
  <c r="J136" i="62"/>
  <c r="J152" i="62"/>
  <c r="J169" i="62"/>
  <c r="J185" i="62"/>
  <c r="J201" i="62"/>
  <c r="J217" i="62"/>
  <c r="J233" i="62"/>
  <c r="J249" i="62"/>
  <c r="J265" i="62"/>
  <c r="J281" i="62"/>
  <c r="J206" i="62"/>
  <c r="J270" i="62"/>
  <c r="J313" i="62"/>
  <c r="J55" i="62"/>
  <c r="J124" i="62"/>
  <c r="J4" i="62"/>
  <c r="J68" i="62"/>
  <c r="J134" i="62"/>
  <c r="J199" i="62"/>
  <c r="J263" i="62"/>
  <c r="J327" i="62"/>
  <c r="J29" i="62"/>
  <c r="J61" i="62"/>
  <c r="J81" i="62"/>
  <c r="J101" i="62"/>
  <c r="J126" i="62"/>
  <c r="J147" i="62"/>
  <c r="J168" i="62"/>
  <c r="J192" i="62"/>
  <c r="J212" i="62"/>
  <c r="J232" i="62"/>
  <c r="J256" i="62"/>
  <c r="J276" i="62"/>
  <c r="J296" i="62"/>
  <c r="J10" i="62"/>
  <c r="J30" i="62"/>
  <c r="J50" i="62"/>
  <c r="J74" i="62"/>
  <c r="J90" i="62"/>
  <c r="J106" i="62"/>
  <c r="J123" i="62"/>
  <c r="J140" i="62"/>
  <c r="J157" i="62"/>
  <c r="J173" i="62"/>
  <c r="J189" i="62"/>
  <c r="J205" i="62"/>
  <c r="J221" i="62"/>
  <c r="J237" i="62"/>
  <c r="J253" i="62"/>
  <c r="J269" i="62"/>
  <c r="J285" i="62"/>
  <c r="J222" i="62"/>
  <c r="J286" i="62"/>
  <c r="J318" i="62"/>
  <c r="J340" i="62"/>
  <c r="J357" i="62"/>
  <c r="J373" i="62"/>
  <c r="J389" i="62"/>
  <c r="J406" i="62"/>
  <c r="J423" i="62"/>
  <c r="J440" i="62"/>
  <c r="J457" i="62"/>
  <c r="J483" i="62"/>
  <c r="J509" i="62"/>
  <c r="J526" i="62"/>
  <c r="J210" i="62"/>
  <c r="J274" i="62"/>
  <c r="J314" i="62"/>
  <c r="J336" i="62"/>
  <c r="J354" i="62"/>
  <c r="J370" i="62"/>
  <c r="J386" i="62"/>
  <c r="J403" i="62"/>
  <c r="J420" i="62"/>
  <c r="J437" i="62"/>
  <c r="J454" i="62"/>
  <c r="J480" i="62"/>
  <c r="J506" i="62"/>
  <c r="J523" i="62"/>
  <c r="J540" i="62"/>
  <c r="J557" i="62"/>
  <c r="J574" i="62"/>
  <c r="J590" i="62"/>
  <c r="J606" i="62"/>
  <c r="J622" i="62"/>
  <c r="J638" i="62"/>
  <c r="J654" i="62"/>
  <c r="J670" i="62"/>
  <c r="J686" i="62"/>
  <c r="J246" i="62"/>
  <c r="J301" i="62"/>
  <c r="J326" i="62"/>
  <c r="J347" i="62"/>
  <c r="J363" i="62"/>
  <c r="J379" i="62"/>
  <c r="J396" i="62"/>
  <c r="J413" i="62"/>
  <c r="J71" i="62"/>
  <c r="J141" i="62"/>
  <c r="J20" i="62"/>
  <c r="J84" i="62"/>
  <c r="J150" i="62"/>
  <c r="J215" i="62"/>
  <c r="J279" i="62"/>
  <c r="J343" i="62"/>
  <c r="J33" i="62"/>
  <c r="J65" i="62"/>
  <c r="J85" i="62"/>
  <c r="J109" i="62"/>
  <c r="J130" i="62"/>
  <c r="J151" i="62"/>
  <c r="J176" i="62"/>
  <c r="J196" i="62"/>
  <c r="J216" i="62"/>
  <c r="J240" i="62"/>
  <c r="J260" i="62"/>
  <c r="J280" i="62"/>
  <c r="J304" i="62"/>
  <c r="J14" i="62"/>
  <c r="J34" i="62"/>
  <c r="J58" i="62"/>
  <c r="J78" i="62"/>
  <c r="J94" i="62"/>
  <c r="J110" i="62"/>
  <c r="J127" i="62"/>
  <c r="J144" i="62"/>
  <c r="J161" i="62"/>
  <c r="J177" i="62"/>
  <c r="J193" i="62"/>
  <c r="J209" i="62"/>
  <c r="J225" i="62"/>
  <c r="J241" i="62"/>
  <c r="J257" i="62"/>
  <c r="J273" i="62"/>
  <c r="J289" i="62"/>
  <c r="J238" i="62"/>
  <c r="J297" i="62"/>
  <c r="J324" i="62"/>
  <c r="J345" i="62"/>
  <c r="J361" i="62"/>
  <c r="J377" i="62"/>
  <c r="J394" i="62"/>
  <c r="J411" i="62"/>
  <c r="J428" i="62"/>
  <c r="J444" i="62"/>
  <c r="J466" i="62"/>
  <c r="J492" i="62"/>
  <c r="J514" i="62"/>
  <c r="J531" i="62"/>
  <c r="J226" i="62"/>
  <c r="J290" i="62"/>
  <c r="J320" i="62"/>
  <c r="J341" i="62"/>
  <c r="J358" i="62"/>
  <c r="J374" i="62"/>
  <c r="J390" i="62"/>
  <c r="J407" i="62"/>
  <c r="J424" i="62"/>
  <c r="J441" i="62"/>
  <c r="J463" i="62"/>
  <c r="J489" i="62"/>
  <c r="J510" i="62"/>
  <c r="J527" i="62"/>
  <c r="J545" i="62"/>
  <c r="J562" i="62"/>
  <c r="J578" i="62"/>
  <c r="J594" i="62"/>
  <c r="J610" i="62"/>
  <c r="J626" i="62"/>
  <c r="J642" i="62"/>
  <c r="J658" i="62"/>
  <c r="J674" i="62"/>
  <c r="J198" i="62"/>
  <c r="J262" i="62"/>
  <c r="J309" i="62"/>
  <c r="J332" i="62"/>
  <c r="J351" i="62"/>
  <c r="J367" i="62"/>
  <c r="J383" i="62"/>
  <c r="J400" i="62"/>
  <c r="J417" i="62"/>
  <c r="J434" i="62"/>
  <c r="J87" i="62"/>
  <c r="J158" i="62"/>
  <c r="J36" i="62"/>
  <c r="J100" i="62"/>
  <c r="J167" i="62"/>
  <c r="J231" i="62"/>
  <c r="J295" i="62"/>
  <c r="J13" i="62"/>
  <c r="J45" i="62"/>
  <c r="J69" i="62"/>
  <c r="J93" i="62"/>
  <c r="J114" i="62"/>
  <c r="J135" i="62"/>
  <c r="J160" i="62"/>
  <c r="J180" i="62"/>
  <c r="J200" i="62"/>
  <c r="J224" i="62"/>
  <c r="J244" i="62"/>
  <c r="J264" i="62"/>
  <c r="J288" i="62"/>
  <c r="J308" i="62"/>
  <c r="J18" i="62"/>
  <c r="J42" i="62"/>
  <c r="J62" i="62"/>
  <c r="J82" i="62"/>
  <c r="J98" i="62"/>
  <c r="J115" i="62"/>
  <c r="J131" i="62"/>
  <c r="J148" i="62"/>
  <c r="J165" i="62"/>
  <c r="J181" i="62"/>
  <c r="J197" i="62"/>
  <c r="J213" i="62"/>
  <c r="J229" i="62"/>
  <c r="J245" i="62"/>
  <c r="J261" i="62"/>
  <c r="J277" i="62"/>
  <c r="J190" i="62"/>
  <c r="J254" i="62"/>
  <c r="J305" i="62"/>
  <c r="J329" i="62"/>
  <c r="J349" i="62"/>
  <c r="J365" i="62"/>
  <c r="J381" i="62"/>
  <c r="J398" i="62"/>
  <c r="J415" i="62"/>
  <c r="J432" i="62"/>
  <c r="J449" i="62"/>
  <c r="J470" i="62"/>
  <c r="J496" i="62"/>
  <c r="J518" i="62"/>
  <c r="J535" i="62"/>
  <c r="J242" i="62"/>
  <c r="J298" i="62"/>
  <c r="J325" i="62"/>
  <c r="J346" i="62"/>
  <c r="J362" i="62"/>
  <c r="J378" i="62"/>
  <c r="J395" i="62"/>
  <c r="J412" i="62"/>
  <c r="J429" i="62"/>
  <c r="J446" i="62"/>
  <c r="J467" i="62"/>
  <c r="J493" i="62"/>
  <c r="J515" i="62"/>
  <c r="J532" i="62"/>
  <c r="J549" i="62"/>
  <c r="J566" i="62"/>
  <c r="J582" i="62"/>
  <c r="J598" i="62"/>
  <c r="J614" i="62"/>
  <c r="J630" i="62"/>
  <c r="J646" i="62"/>
  <c r="J662" i="62"/>
  <c r="J678" i="62"/>
  <c r="J214" i="62"/>
  <c r="J334" i="62"/>
  <c r="J402" i="62"/>
  <c r="J479" i="62"/>
  <c r="J258" i="62"/>
  <c r="J366" i="62"/>
  <c r="J433" i="62"/>
  <c r="J519" i="62"/>
  <c r="J586" i="62"/>
  <c r="J650" i="62"/>
  <c r="J278" i="62"/>
  <c r="J337" i="62"/>
  <c r="J371" i="62"/>
  <c r="J404" i="62"/>
  <c r="J430" i="62"/>
  <c r="J451" i="62"/>
  <c r="J477" i="62"/>
  <c r="J503" i="62"/>
  <c r="J520" i="62"/>
  <c r="J537" i="62"/>
  <c r="J554" i="62"/>
  <c r="J571" i="62"/>
  <c r="J587" i="62"/>
  <c r="J603" i="62"/>
  <c r="J619" i="62"/>
  <c r="J635" i="62"/>
  <c r="J651" i="62"/>
  <c r="J250" i="62"/>
  <c r="J302" i="62"/>
  <c r="J328" i="62"/>
  <c r="J348" i="62"/>
  <c r="J364" i="62"/>
  <c r="J380" i="62"/>
  <c r="J397" i="62"/>
  <c r="J414" i="62"/>
  <c r="J431" i="62"/>
  <c r="J448" i="62"/>
  <c r="J469" i="62"/>
  <c r="J495" i="62"/>
  <c r="J517" i="62"/>
  <c r="J542" i="62"/>
  <c r="J576" i="62"/>
  <c r="J608" i="62"/>
  <c r="J640" i="62"/>
  <c r="J665" i="62"/>
  <c r="J687" i="62"/>
  <c r="J703" i="62"/>
  <c r="J719" i="62"/>
  <c r="J735" i="62"/>
  <c r="J751" i="62"/>
  <c r="J767" i="62"/>
  <c r="J783" i="62"/>
  <c r="J799" i="62"/>
  <c r="J815" i="62"/>
  <c r="J831" i="62"/>
  <c r="J847" i="62"/>
  <c r="J863" i="62"/>
  <c r="J879" i="62"/>
  <c r="J895" i="62"/>
  <c r="J911" i="62"/>
  <c r="J927" i="62"/>
  <c r="J534" i="62"/>
  <c r="J569" i="62"/>
  <c r="J601" i="62"/>
  <c r="J633" i="62"/>
  <c r="J661" i="62"/>
  <c r="J683" i="62"/>
  <c r="J700" i="62"/>
  <c r="J716" i="62"/>
  <c r="J732" i="62"/>
  <c r="J748" i="62"/>
  <c r="J764" i="62"/>
  <c r="J780" i="62"/>
  <c r="J796" i="62"/>
  <c r="J812" i="62"/>
  <c r="J828" i="62"/>
  <c r="J844" i="62"/>
  <c r="J860" i="62"/>
  <c r="J876" i="62"/>
  <c r="J892" i="62"/>
  <c r="J908" i="62"/>
  <c r="J924" i="62"/>
  <c r="J940" i="62"/>
  <c r="J538" i="62"/>
  <c r="J572" i="62"/>
  <c r="J604" i="62"/>
  <c r="J353" i="62"/>
  <c r="J419" i="62"/>
  <c r="J505" i="62"/>
  <c r="J306" i="62"/>
  <c r="J382" i="62"/>
  <c r="J450" i="62"/>
  <c r="J536" i="62"/>
  <c r="J602" i="62"/>
  <c r="J666" i="62"/>
  <c r="J293" i="62"/>
  <c r="J342" i="62"/>
  <c r="J375" i="62"/>
  <c r="J408" i="62"/>
  <c r="J438" i="62"/>
  <c r="J455" i="62"/>
  <c r="J481" i="62"/>
  <c r="J507" i="62"/>
  <c r="J524" i="62"/>
  <c r="J541" i="62"/>
  <c r="J559" i="62"/>
  <c r="J575" i="62"/>
  <c r="J591" i="62"/>
  <c r="J607" i="62"/>
  <c r="J623" i="62"/>
  <c r="J639" i="62"/>
  <c r="J202" i="62"/>
  <c r="J266" i="62"/>
  <c r="J310" i="62"/>
  <c r="J333" i="62"/>
  <c r="J352" i="62"/>
  <c r="J368" i="62"/>
  <c r="J384" i="62"/>
  <c r="J401" i="62"/>
  <c r="J418" i="62"/>
  <c r="J435" i="62"/>
  <c r="J452" i="62"/>
  <c r="J478" i="62"/>
  <c r="J504" i="62"/>
  <c r="J521" i="62"/>
  <c r="J551" i="62"/>
  <c r="J584" i="62"/>
  <c r="J616" i="62"/>
  <c r="J648" i="62"/>
  <c r="J671" i="62"/>
  <c r="J691" i="62"/>
  <c r="J707" i="62"/>
  <c r="J723" i="62"/>
  <c r="J739" i="62"/>
  <c r="J369" i="62"/>
  <c r="J436" i="62"/>
  <c r="J522" i="62"/>
  <c r="J330" i="62"/>
  <c r="J399" i="62"/>
  <c r="J476" i="62"/>
  <c r="J553" i="62"/>
  <c r="J618" i="62"/>
  <c r="J682" i="62"/>
  <c r="J316" i="62"/>
  <c r="J355" i="62"/>
  <c r="J387" i="62"/>
  <c r="J421" i="62"/>
  <c r="J442" i="62"/>
  <c r="J464" i="62"/>
  <c r="J490" i="62"/>
  <c r="J511" i="62"/>
  <c r="J529" i="62"/>
  <c r="J546" i="62"/>
  <c r="J563" i="62"/>
  <c r="J579" i="62"/>
  <c r="J595" i="62"/>
  <c r="J611" i="62"/>
  <c r="J627" i="62"/>
  <c r="J643" i="62"/>
  <c r="J218" i="62"/>
  <c r="J282" i="62"/>
  <c r="J317" i="62"/>
  <c r="J338" i="62"/>
  <c r="J356" i="62"/>
  <c r="J372" i="62"/>
  <c r="J388" i="62"/>
  <c r="J405" i="62"/>
  <c r="J422" i="62"/>
  <c r="J439" i="62"/>
  <c r="J456" i="62"/>
  <c r="J385" i="62"/>
  <c r="J416" i="62"/>
  <c r="J230" i="62"/>
  <c r="J425" i="62"/>
  <c r="J516" i="62"/>
  <c r="J583" i="62"/>
  <c r="J647" i="62"/>
  <c r="J344" i="62"/>
  <c r="J410" i="62"/>
  <c r="J482" i="62"/>
  <c r="J525" i="62"/>
  <c r="J592" i="62"/>
  <c r="J655" i="62"/>
  <c r="J695" i="62"/>
  <c r="J727" i="62"/>
  <c r="J755" i="62"/>
  <c r="J775" i="62"/>
  <c r="J795" i="62"/>
  <c r="J819" i="62"/>
  <c r="J839" i="62"/>
  <c r="J859" i="62"/>
  <c r="J883" i="62"/>
  <c r="J903" i="62"/>
  <c r="J923" i="62"/>
  <c r="J544" i="62"/>
  <c r="J585" i="62"/>
  <c r="J625" i="62"/>
  <c r="J667" i="62"/>
  <c r="J692" i="62"/>
  <c r="J712" i="62"/>
  <c r="J736" i="62"/>
  <c r="J756" i="62"/>
  <c r="J776" i="62"/>
  <c r="J800" i="62"/>
  <c r="J820" i="62"/>
  <c r="J840" i="62"/>
  <c r="J864" i="62"/>
  <c r="J884" i="62"/>
  <c r="J904" i="62"/>
  <c r="J928" i="62"/>
  <c r="J948" i="62"/>
  <c r="J564" i="62"/>
  <c r="J612" i="62"/>
  <c r="J644" i="62"/>
  <c r="J668" i="62"/>
  <c r="J689" i="62"/>
  <c r="J705" i="62"/>
  <c r="J721" i="62"/>
  <c r="J737" i="62"/>
  <c r="J753" i="62"/>
  <c r="J769" i="62"/>
  <c r="J785" i="62"/>
  <c r="J801" i="62"/>
  <c r="J817" i="62"/>
  <c r="J833" i="62"/>
  <c r="J849" i="62"/>
  <c r="J865" i="62"/>
  <c r="J881" i="62"/>
  <c r="J548" i="62"/>
  <c r="J581" i="62"/>
  <c r="J613" i="62"/>
  <c r="J645" i="62"/>
  <c r="J669" i="62"/>
  <c r="J690" i="62"/>
  <c r="J706" i="62"/>
  <c r="J722" i="62"/>
  <c r="J786" i="62"/>
  <c r="J850" i="62"/>
  <c r="J902" i="62"/>
  <c r="J934" i="62"/>
  <c r="J957" i="62"/>
  <c r="J973" i="62"/>
  <c r="J989" i="62"/>
  <c r="J1005" i="62"/>
  <c r="J1021" i="62"/>
  <c r="J1038" i="62"/>
  <c r="J1055" i="62"/>
  <c r="J1071" i="62"/>
  <c r="J1087" i="62"/>
  <c r="J1103" i="62"/>
  <c r="J1119" i="62"/>
  <c r="J726" i="62"/>
  <c r="J790" i="62"/>
  <c r="J854" i="62"/>
  <c r="J905" i="62"/>
  <c r="J937" i="62"/>
  <c r="J958" i="62"/>
  <c r="J974" i="62"/>
  <c r="J990" i="62"/>
  <c r="J1006" i="62"/>
  <c r="J1022" i="62"/>
  <c r="J1039" i="62"/>
  <c r="J1056" i="62"/>
  <c r="J1072" i="62"/>
  <c r="J1088" i="62"/>
  <c r="J1104" i="62"/>
  <c r="J1120" i="62"/>
  <c r="J1136" i="62"/>
  <c r="J1152" i="62"/>
  <c r="J730" i="62"/>
  <c r="J794" i="62"/>
  <c r="J858" i="62"/>
  <c r="J906" i="62"/>
  <c r="J938" i="62"/>
  <c r="J959" i="62"/>
  <c r="J975" i="62"/>
  <c r="J991" i="62"/>
  <c r="J1007" i="62"/>
  <c r="J1023" i="62"/>
  <c r="J1040" i="62"/>
  <c r="J1057" i="62"/>
  <c r="J1073" i="62"/>
  <c r="J1089" i="62"/>
  <c r="J1105" i="62"/>
  <c r="J1121" i="62"/>
  <c r="J1137" i="62"/>
  <c r="J1153" i="62"/>
  <c r="J1169" i="62"/>
  <c r="J1185" i="62"/>
  <c r="J1201" i="62"/>
  <c r="J1217" i="62"/>
  <c r="J1270" i="62"/>
  <c r="J1286" i="62"/>
  <c r="J1302" i="62"/>
  <c r="J1318" i="62"/>
  <c r="J1334" i="62"/>
  <c r="J1350" i="62"/>
  <c r="J734" i="62"/>
  <c r="J798" i="62"/>
  <c r="J862" i="62"/>
  <c r="J909" i="62"/>
  <c r="J941" i="62"/>
  <c r="J960" i="62"/>
  <c r="J976" i="62"/>
  <c r="J992" i="62"/>
  <c r="J1008" i="62"/>
  <c r="J1024" i="62"/>
  <c r="J1041" i="62"/>
  <c r="J1058" i="62"/>
  <c r="J1074" i="62"/>
  <c r="J1090" i="62"/>
  <c r="J453" i="62"/>
  <c r="J502" i="62"/>
  <c r="J321" i="62"/>
  <c r="J447" i="62"/>
  <c r="J533" i="62"/>
  <c r="J599" i="62"/>
  <c r="J234" i="62"/>
  <c r="J360" i="62"/>
  <c r="J426" i="62"/>
  <c r="J491" i="62"/>
  <c r="J530" i="62"/>
  <c r="J600" i="62"/>
  <c r="J660" i="62"/>
  <c r="J699" i="62"/>
  <c r="J731" i="62"/>
  <c r="J759" i="62"/>
  <c r="J779" i="62"/>
  <c r="J803" i="62"/>
  <c r="J823" i="62"/>
  <c r="J843" i="62"/>
  <c r="J867" i="62"/>
  <c r="J887" i="62"/>
  <c r="J907" i="62"/>
  <c r="J931" i="62"/>
  <c r="J552" i="62"/>
  <c r="J593" i="62"/>
  <c r="J641" i="62"/>
  <c r="J672" i="62"/>
  <c r="J696" i="62"/>
  <c r="J720" i="62"/>
  <c r="J740" i="62"/>
  <c r="J760" i="62"/>
  <c r="J784" i="62"/>
  <c r="J804" i="62"/>
  <c r="J824" i="62"/>
  <c r="J848" i="62"/>
  <c r="J868" i="62"/>
  <c r="J888" i="62"/>
  <c r="J912" i="62"/>
  <c r="J932" i="62"/>
  <c r="J952" i="62"/>
  <c r="J580" i="62"/>
  <c r="J620" i="62"/>
  <c r="J652" i="62"/>
  <c r="J673" i="62"/>
  <c r="J693" i="62"/>
  <c r="J709" i="62"/>
  <c r="J725" i="62"/>
  <c r="J741" i="62"/>
  <c r="J757" i="62"/>
  <c r="J773" i="62"/>
  <c r="J789" i="62"/>
  <c r="J805" i="62"/>
  <c r="J821" i="62"/>
  <c r="J837" i="62"/>
  <c r="J853" i="62"/>
  <c r="J869" i="62"/>
  <c r="J885" i="62"/>
  <c r="J556" i="62"/>
  <c r="J589" i="62"/>
  <c r="J621" i="62"/>
  <c r="J653" i="62"/>
  <c r="J675" i="62"/>
  <c r="J694" i="62"/>
  <c r="J710" i="62"/>
  <c r="J738" i="62"/>
  <c r="J802" i="62"/>
  <c r="J866" i="62"/>
  <c r="J910" i="62"/>
  <c r="J942" i="62"/>
  <c r="J961" i="62"/>
  <c r="J977" i="62"/>
  <c r="J993" i="62"/>
  <c r="J1009" i="62"/>
  <c r="J1025" i="62"/>
  <c r="J1042" i="62"/>
  <c r="J1059" i="62"/>
  <c r="J1075" i="62"/>
  <c r="J1091" i="62"/>
  <c r="J1107" i="62"/>
  <c r="J1123" i="62"/>
  <c r="J742" i="62"/>
  <c r="J806" i="62"/>
  <c r="J870" i="62"/>
  <c r="J913" i="62"/>
  <c r="J943" i="62"/>
  <c r="J962" i="62"/>
  <c r="J978" i="62"/>
  <c r="J994" i="62"/>
  <c r="J1010" i="62"/>
  <c r="J1026" i="62"/>
  <c r="J1043" i="62"/>
  <c r="J1060" i="62"/>
  <c r="J1076" i="62"/>
  <c r="J1092" i="62"/>
  <c r="J1108" i="62"/>
  <c r="J1124" i="62"/>
  <c r="J1140" i="62"/>
  <c r="J1156" i="62"/>
  <c r="J746" i="62"/>
  <c r="J810" i="62"/>
  <c r="J874" i="62"/>
  <c r="J914" i="62"/>
  <c r="J945" i="62"/>
  <c r="J963" i="62"/>
  <c r="J979" i="62"/>
  <c r="J995" i="62"/>
  <c r="J1011" i="62"/>
  <c r="J1027" i="62"/>
  <c r="J1044" i="62"/>
  <c r="J1061" i="62"/>
  <c r="J1077" i="62"/>
  <c r="J1093" i="62"/>
  <c r="J1109" i="62"/>
  <c r="J1125" i="62"/>
  <c r="J1141" i="62"/>
  <c r="J1157" i="62"/>
  <c r="J1173" i="62"/>
  <c r="J1189" i="62"/>
  <c r="J1205" i="62"/>
  <c r="J1221" i="62"/>
  <c r="J1274" i="62"/>
  <c r="J1290" i="62"/>
  <c r="J1306" i="62"/>
  <c r="J1322" i="62"/>
  <c r="J1338" i="62"/>
  <c r="J1354" i="62"/>
  <c r="J750" i="62"/>
  <c r="J814" i="62"/>
  <c r="J878" i="62"/>
  <c r="J917" i="62"/>
  <c r="J946" i="62"/>
  <c r="J964" i="62"/>
  <c r="J980" i="62"/>
  <c r="J996" i="62"/>
  <c r="J1012" i="62"/>
  <c r="J1028" i="62"/>
  <c r="J1045" i="62"/>
  <c r="J1062" i="62"/>
  <c r="J1078" i="62"/>
  <c r="J1094" i="62"/>
  <c r="J1110" i="62"/>
  <c r="J1126" i="62"/>
  <c r="J194" i="62"/>
  <c r="J570" i="62"/>
  <c r="J359" i="62"/>
  <c r="J468" i="62"/>
  <c r="J550" i="62"/>
  <c r="J615" i="62"/>
  <c r="J294" i="62"/>
  <c r="J376" i="62"/>
  <c r="J443" i="62"/>
  <c r="J508" i="62"/>
  <c r="J560" i="62"/>
  <c r="J624" i="62"/>
  <c r="J676" i="62"/>
  <c r="J711" i="62"/>
  <c r="J743" i="62"/>
  <c r="J763" i="62"/>
  <c r="J787" i="62"/>
  <c r="J807" i="62"/>
  <c r="J827" i="62"/>
  <c r="J851" i="62"/>
  <c r="J871" i="62"/>
  <c r="J891" i="62"/>
  <c r="J915" i="62"/>
  <c r="J935" i="62"/>
  <c r="J561" i="62"/>
  <c r="J609" i="62"/>
  <c r="J649" i="62"/>
  <c r="J677" i="62"/>
  <c r="J704" i="62"/>
  <c r="J724" i="62"/>
  <c r="J744" i="62"/>
  <c r="J768" i="62"/>
  <c r="J788" i="62"/>
  <c r="J808" i="62"/>
  <c r="J832" i="62"/>
  <c r="J852" i="62"/>
  <c r="J872" i="62"/>
  <c r="J896" i="62"/>
  <c r="J916" i="62"/>
  <c r="J936" i="62"/>
  <c r="J547" i="62"/>
  <c r="J588" i="62"/>
  <c r="J628" i="62"/>
  <c r="J657" i="62"/>
  <c r="J679" i="62"/>
  <c r="J697" i="62"/>
  <c r="J713" i="62"/>
  <c r="J729" i="62"/>
  <c r="J745" i="62"/>
  <c r="J761" i="62"/>
  <c r="J777" i="62"/>
  <c r="J793" i="62"/>
  <c r="J809" i="62"/>
  <c r="J825" i="62"/>
  <c r="J841" i="62"/>
  <c r="J857" i="62"/>
  <c r="J873" i="62"/>
  <c r="J889" i="62"/>
  <c r="J565" i="62"/>
  <c r="J597" i="62"/>
  <c r="J629" i="62"/>
  <c r="J659" i="62"/>
  <c r="J680" i="62"/>
  <c r="J698" i="62"/>
  <c r="J714" i="62"/>
  <c r="J754" i="62"/>
  <c r="J818" i="62"/>
  <c r="J882" i="62"/>
  <c r="J918" i="62"/>
  <c r="J947" i="62"/>
  <c r="J965" i="62"/>
  <c r="J981" i="62"/>
  <c r="J997" i="62"/>
  <c r="J1013" i="62"/>
  <c r="J1029" i="62"/>
  <c r="J1046" i="62"/>
  <c r="J1063" i="62"/>
  <c r="J1079" i="62"/>
  <c r="J1095" i="62"/>
  <c r="J1111" i="62"/>
  <c r="J1127" i="62"/>
  <c r="J758" i="62"/>
  <c r="J822" i="62"/>
  <c r="J886" i="62"/>
  <c r="J921" i="62"/>
  <c r="J949" i="62"/>
  <c r="J966" i="62"/>
  <c r="J982" i="62"/>
  <c r="J998" i="62"/>
  <c r="J1014" i="62"/>
  <c r="J1030" i="62"/>
  <c r="J1047" i="62"/>
  <c r="J1064" i="62"/>
  <c r="J1080" i="62"/>
  <c r="J1096" i="62"/>
  <c r="J1112" i="62"/>
  <c r="J1128" i="62"/>
  <c r="J1144" i="62"/>
  <c r="J1160" i="62"/>
  <c r="J762" i="62"/>
  <c r="J826" i="62"/>
  <c r="J890" i="62"/>
  <c r="J922" i="62"/>
  <c r="J950" i="62"/>
  <c r="J967" i="62"/>
  <c r="J983" i="62"/>
  <c r="J999" i="62"/>
  <c r="J1015" i="62"/>
  <c r="J1031" i="62"/>
  <c r="J1048" i="62"/>
  <c r="J1065" i="62"/>
  <c r="J1081" i="62"/>
  <c r="J1097" i="62"/>
  <c r="J1113" i="62"/>
  <c r="J1129" i="62"/>
  <c r="J1145" i="62"/>
  <c r="J1161" i="62"/>
  <c r="J1177" i="62"/>
  <c r="J1193" i="62"/>
  <c r="J1209" i="62"/>
  <c r="J1225" i="62"/>
  <c r="J350" i="62"/>
  <c r="J634" i="62"/>
  <c r="J391" i="62"/>
  <c r="J494" i="62"/>
  <c r="J567" i="62"/>
  <c r="J631" i="62"/>
  <c r="J322" i="62"/>
  <c r="J393" i="62"/>
  <c r="J465" i="62"/>
  <c r="J512" i="62"/>
  <c r="J568" i="62"/>
  <c r="J632" i="62"/>
  <c r="J681" i="62"/>
  <c r="J715" i="62"/>
  <c r="J747" i="62"/>
  <c r="J771" i="62"/>
  <c r="J791" i="62"/>
  <c r="J811" i="62"/>
  <c r="J835" i="62"/>
  <c r="J855" i="62"/>
  <c r="J875" i="62"/>
  <c r="J899" i="62"/>
  <c r="J919" i="62"/>
  <c r="J939" i="62"/>
  <c r="J577" i="62"/>
  <c r="J617" i="62"/>
  <c r="J656" i="62"/>
  <c r="J688" i="62"/>
  <c r="J708" i="62"/>
  <c r="J728" i="62"/>
  <c r="J752" i="62"/>
  <c r="J772" i="62"/>
  <c r="J792" i="62"/>
  <c r="J816" i="62"/>
  <c r="J836" i="62"/>
  <c r="J856" i="62"/>
  <c r="J880" i="62"/>
  <c r="J900" i="62"/>
  <c r="J920" i="62"/>
  <c r="J944" i="62"/>
  <c r="J555" i="62"/>
  <c r="J596" i="62"/>
  <c r="J636" i="62"/>
  <c r="J663" i="62"/>
  <c r="J684" i="62"/>
  <c r="J701" i="62"/>
  <c r="J717" i="62"/>
  <c r="J733" i="62"/>
  <c r="J749" i="62"/>
  <c r="J765" i="62"/>
  <c r="J781" i="62"/>
  <c r="J797" i="62"/>
  <c r="J813" i="62"/>
  <c r="J829" i="62"/>
  <c r="J845" i="62"/>
  <c r="J861" i="62"/>
  <c r="J877" i="62"/>
  <c r="J539" i="62"/>
  <c r="J573" i="62"/>
  <c r="J605" i="62"/>
  <c r="J637" i="62"/>
  <c r="J664" i="62"/>
  <c r="J685" i="62"/>
  <c r="J702" i="62"/>
  <c r="J718" i="62"/>
  <c r="J770" i="62"/>
  <c r="J834" i="62"/>
  <c r="J894" i="62"/>
  <c r="J926" i="62"/>
  <c r="J953" i="62"/>
  <c r="J969" i="62"/>
  <c r="J985" i="62"/>
  <c r="J1001" i="62"/>
  <c r="J1017" i="62"/>
  <c r="J1033" i="62"/>
  <c r="J1051" i="62"/>
  <c r="J1067" i="62"/>
  <c r="J1083" i="62"/>
  <c r="J1099" i="62"/>
  <c r="J1115" i="62"/>
  <c r="J1131" i="62"/>
  <c r="J774" i="62"/>
  <c r="J838" i="62"/>
  <c r="J897" i="62"/>
  <c r="J929" i="62"/>
  <c r="J954" i="62"/>
  <c r="J1018" i="62"/>
  <c r="J1084" i="62"/>
  <c r="J1148" i="62"/>
  <c r="J898" i="62"/>
  <c r="J987" i="62"/>
  <c r="J1053" i="62"/>
  <c r="J1117" i="62"/>
  <c r="J1181" i="62"/>
  <c r="J1278" i="62"/>
  <c r="J1310" i="62"/>
  <c r="J1342" i="62"/>
  <c r="J766" i="62"/>
  <c r="J893" i="62"/>
  <c r="J951" i="62"/>
  <c r="J984" i="62"/>
  <c r="J1016" i="62"/>
  <c r="J1049" i="62"/>
  <c r="J1082" i="62"/>
  <c r="J1106" i="62"/>
  <c r="J1130" i="62"/>
  <c r="J1146" i="62"/>
  <c r="J1162" i="62"/>
  <c r="J1178" i="62"/>
  <c r="J1194" i="62"/>
  <c r="J1210" i="62"/>
  <c r="J1151" i="62"/>
  <c r="J1191" i="62"/>
  <c r="J1222" i="62"/>
  <c r="J1280" i="62"/>
  <c r="J1301" i="62"/>
  <c r="J1323" i="62"/>
  <c r="J1344" i="62"/>
  <c r="J1365" i="62"/>
  <c r="J1381" i="62"/>
  <c r="J1397" i="62"/>
  <c r="J1413" i="62"/>
  <c r="J1429" i="62"/>
  <c r="J1447" i="62"/>
  <c r="J1472" i="62"/>
  <c r="J1488" i="62"/>
  <c r="J1504" i="62"/>
  <c r="J1520" i="62"/>
  <c r="J1536" i="62"/>
  <c r="J1552" i="62"/>
  <c r="J1568" i="62"/>
  <c r="J1584" i="62"/>
  <c r="J1600" i="62"/>
  <c r="J1616" i="62"/>
  <c r="J1632" i="62"/>
  <c r="J1648" i="62"/>
  <c r="J1664" i="62"/>
  <c r="J1680" i="62"/>
  <c r="J1696" i="62"/>
  <c r="J1712" i="62"/>
  <c r="J1728" i="62"/>
  <c r="J1744" i="62"/>
  <c r="J1760" i="62"/>
  <c r="J1776" i="62"/>
  <c r="J1792" i="62"/>
  <c r="J1808" i="62"/>
  <c r="J1824" i="62"/>
  <c r="J1840" i="62"/>
  <c r="J1856" i="62"/>
  <c r="J1872" i="62"/>
  <c r="J1888" i="62"/>
  <c r="J1155" i="62"/>
  <c r="J1192" i="62"/>
  <c r="J1223" i="62"/>
  <c r="J1281" i="62"/>
  <c r="J1303" i="62"/>
  <c r="J1324" i="62"/>
  <c r="J1345" i="62"/>
  <c r="J1366" i="62"/>
  <c r="J1382" i="62"/>
  <c r="J1398" i="62"/>
  <c r="J1414" i="62"/>
  <c r="J1431" i="62"/>
  <c r="J1448" i="62"/>
  <c r="J1473" i="62"/>
  <c r="J1489" i="62"/>
  <c r="J1505" i="62"/>
  <c r="J1521" i="62"/>
  <c r="J1537" i="62"/>
  <c r="J1553" i="62"/>
  <c r="J1569" i="62"/>
  <c r="J1585" i="62"/>
  <c r="J1601" i="62"/>
  <c r="J1617" i="62"/>
  <c r="J1633" i="62"/>
  <c r="J1649" i="62"/>
  <c r="J1665" i="62"/>
  <c r="J1681" i="62"/>
  <c r="J1697" i="62"/>
  <c r="J1713" i="62"/>
  <c r="J1729" i="62"/>
  <c r="J1745" i="62"/>
  <c r="J1761" i="62"/>
  <c r="J1777" i="62"/>
  <c r="J1793" i="62"/>
  <c r="J1809" i="62"/>
  <c r="J1825" i="62"/>
  <c r="J1841" i="62"/>
  <c r="J1857" i="62"/>
  <c r="J1873" i="62"/>
  <c r="J1179" i="62"/>
  <c r="J1211" i="62"/>
  <c r="J1272" i="62"/>
  <c r="J1293" i="62"/>
  <c r="J1315" i="62"/>
  <c r="J1336" i="62"/>
  <c r="J1357" i="62"/>
  <c r="J1375" i="62"/>
  <c r="J1391" i="62"/>
  <c r="J1407" i="62"/>
  <c r="J1423" i="62"/>
  <c r="J1440" i="62"/>
  <c r="J1466" i="62"/>
  <c r="J1482" i="62"/>
  <c r="J1498" i="62"/>
  <c r="J1514" i="62"/>
  <c r="J1530" i="62"/>
  <c r="J1546" i="62"/>
  <c r="J1562" i="62"/>
  <c r="J1578" i="62"/>
  <c r="J1594" i="62"/>
  <c r="J1610" i="62"/>
  <c r="J1626" i="62"/>
  <c r="J1642" i="62"/>
  <c r="J1658" i="62"/>
  <c r="J1674" i="62"/>
  <c r="J1690" i="62"/>
  <c r="J1706" i="62"/>
  <c r="J1722" i="62"/>
  <c r="J1738" i="62"/>
  <c r="J1754" i="62"/>
  <c r="J1770" i="62"/>
  <c r="J1786" i="62"/>
  <c r="J1802" i="62"/>
  <c r="J970" i="62"/>
  <c r="J1034" i="62"/>
  <c r="J1100" i="62"/>
  <c r="J1164" i="62"/>
  <c r="J930" i="62"/>
  <c r="J1003" i="62"/>
  <c r="J1069" i="62"/>
  <c r="J1133" i="62"/>
  <c r="J1197" i="62"/>
  <c r="J1282" i="62"/>
  <c r="J1314" i="62"/>
  <c r="J1346" i="62"/>
  <c r="J782" i="62"/>
  <c r="J901" i="62"/>
  <c r="J956" i="62"/>
  <c r="J988" i="62"/>
  <c r="J1020" i="62"/>
  <c r="J1054" i="62"/>
  <c r="J1086" i="62"/>
  <c r="J1114" i="62"/>
  <c r="J1134" i="62"/>
  <c r="J1150" i="62"/>
  <c r="J1166" i="62"/>
  <c r="J1182" i="62"/>
  <c r="J1198" i="62"/>
  <c r="J1214" i="62"/>
  <c r="J1167" i="62"/>
  <c r="J1199" i="62"/>
  <c r="J1227" i="62"/>
  <c r="J1285" i="62"/>
  <c r="J1307" i="62"/>
  <c r="J1328" i="62"/>
  <c r="J1349" i="62"/>
  <c r="J1369" i="62"/>
  <c r="J1385" i="62"/>
  <c r="J1401" i="62"/>
  <c r="J1417" i="62"/>
  <c r="J1434" i="62"/>
  <c r="J1451" i="62"/>
  <c r="J1476" i="62"/>
  <c r="J1492" i="62"/>
  <c r="J1508" i="62"/>
  <c r="J1524" i="62"/>
  <c r="J1540" i="62"/>
  <c r="J1556" i="62"/>
  <c r="J1572" i="62"/>
  <c r="J1588" i="62"/>
  <c r="J1604" i="62"/>
  <c r="J1620" i="62"/>
  <c r="J1636" i="62"/>
  <c r="J1652" i="62"/>
  <c r="J1668" i="62"/>
  <c r="J986" i="62"/>
  <c r="J1052" i="62"/>
  <c r="J1116" i="62"/>
  <c r="J778" i="62"/>
  <c r="J955" i="62"/>
  <c r="J1019" i="62"/>
  <c r="J1085" i="62"/>
  <c r="J1149" i="62"/>
  <c r="J1213" i="62"/>
  <c r="J1294" i="62"/>
  <c r="J1326" i="62"/>
  <c r="J1358" i="62"/>
  <c r="J830" i="62"/>
  <c r="J925" i="62"/>
  <c r="J968" i="62"/>
  <c r="J1000" i="62"/>
  <c r="J1032" i="62"/>
  <c r="J1066" i="62"/>
  <c r="J1098" i="62"/>
  <c r="J1118" i="62"/>
  <c r="J1138" i="62"/>
  <c r="J1154" i="62"/>
  <c r="J1170" i="62"/>
  <c r="J1186" i="62"/>
  <c r="J1202" i="62"/>
  <c r="J1218" i="62"/>
  <c r="J1175" i="62"/>
  <c r="J1207" i="62"/>
  <c r="J1291" i="62"/>
  <c r="J1312" i="62"/>
  <c r="J1333" i="62"/>
  <c r="J1355" i="62"/>
  <c r="J1373" i="62"/>
  <c r="J1389" i="62"/>
  <c r="J1405" i="62"/>
  <c r="J1421" i="62"/>
  <c r="J1438" i="62"/>
  <c r="J1480" i="62"/>
  <c r="J1496" i="62"/>
  <c r="J1512" i="62"/>
  <c r="J1528" i="62"/>
  <c r="J1544" i="62"/>
  <c r="J1560" i="62"/>
  <c r="J1576" i="62"/>
  <c r="J1592" i="62"/>
  <c r="J1608" i="62"/>
  <c r="J1624" i="62"/>
  <c r="J1640" i="62"/>
  <c r="J1656" i="62"/>
  <c r="J1672" i="62"/>
  <c r="J1688" i="62"/>
  <c r="J1704" i="62"/>
  <c r="J1720" i="62"/>
  <c r="J1736" i="62"/>
  <c r="J1752" i="62"/>
  <c r="J1768" i="62"/>
  <c r="J1784" i="62"/>
  <c r="J1800" i="62"/>
  <c r="J1816" i="62"/>
  <c r="J1832" i="62"/>
  <c r="J1848" i="62"/>
  <c r="J1864" i="62"/>
  <c r="J1880" i="62"/>
  <c r="J1896" i="62"/>
  <c r="J1176" i="62"/>
  <c r="J1208" i="62"/>
  <c r="J1271" i="62"/>
  <c r="J1292" i="62"/>
  <c r="J1313" i="62"/>
  <c r="J1335" i="62"/>
  <c r="J1356" i="62"/>
  <c r="J1374" i="62"/>
  <c r="J1390" i="62"/>
  <c r="J1406" i="62"/>
  <c r="J1422" i="62"/>
  <c r="J1439" i="62"/>
  <c r="J1465" i="62"/>
  <c r="J1481" i="62"/>
  <c r="J1497" i="62"/>
  <c r="J1513" i="62"/>
  <c r="J1529" i="62"/>
  <c r="J1545" i="62"/>
  <c r="J1561" i="62"/>
  <c r="J1577" i="62"/>
  <c r="J1593" i="62"/>
  <c r="J1609" i="62"/>
  <c r="J1625" i="62"/>
  <c r="J1641" i="62"/>
  <c r="J1657" i="62"/>
  <c r="J1673" i="62"/>
  <c r="J1689" i="62"/>
  <c r="J1705" i="62"/>
  <c r="J1721" i="62"/>
  <c r="J1737" i="62"/>
  <c r="J1753" i="62"/>
  <c r="J1769" i="62"/>
  <c r="J1785" i="62"/>
  <c r="J1801" i="62"/>
  <c r="J1817" i="62"/>
  <c r="J1833" i="62"/>
  <c r="J1849" i="62"/>
  <c r="J1865" i="62"/>
  <c r="J1159" i="62"/>
  <c r="J1195" i="62"/>
  <c r="J1224" i="62"/>
  <c r="J1283" i="62"/>
  <c r="J1304" i="62"/>
  <c r="J1325" i="62"/>
  <c r="J1347" i="62"/>
  <c r="J1367" i="62"/>
  <c r="J1383" i="62"/>
  <c r="J1399" i="62"/>
  <c r="J1415" i="62"/>
  <c r="J1432" i="62"/>
  <c r="J1449" i="62"/>
  <c r="J1474" i="62"/>
  <c r="J1490" i="62"/>
  <c r="J1506" i="62"/>
  <c r="J1522" i="62"/>
  <c r="J1538" i="62"/>
  <c r="J1554" i="62"/>
  <c r="J1570" i="62"/>
  <c r="J1586" i="62"/>
  <c r="J1602" i="62"/>
  <c r="J1618" i="62"/>
  <c r="J1634" i="62"/>
  <c r="J1650" i="62"/>
  <c r="J1666" i="62"/>
  <c r="J1682" i="62"/>
  <c r="J1698" i="62"/>
  <c r="J1714" i="62"/>
  <c r="J1730" i="62"/>
  <c r="J1746" i="62"/>
  <c r="J1762" i="62"/>
  <c r="J1778" i="62"/>
  <c r="J1794" i="62"/>
  <c r="J1810" i="62"/>
  <c r="J1826" i="62"/>
  <c r="J1842" i="62"/>
  <c r="J1858" i="62"/>
  <c r="J1874" i="62"/>
  <c r="J1890" i="62"/>
  <c r="J1906" i="62"/>
  <c r="J1922" i="62"/>
  <c r="J1938" i="62"/>
  <c r="J1180" i="62"/>
  <c r="J1212" i="62"/>
  <c r="J1273" i="62"/>
  <c r="J1295" i="62"/>
  <c r="J1316" i="62"/>
  <c r="J1337" i="62"/>
  <c r="J1359" i="62"/>
  <c r="J1376" i="62"/>
  <c r="J1392" i="62"/>
  <c r="J1408" i="62"/>
  <c r="J1424" i="62"/>
  <c r="J1441" i="62"/>
  <c r="J1467" i="62"/>
  <c r="J1483" i="62"/>
  <c r="J1499" i="62"/>
  <c r="J1515" i="62"/>
  <c r="J1531" i="62"/>
  <c r="J1547" i="62"/>
  <c r="J1563" i="62"/>
  <c r="J1579" i="62"/>
  <c r="J1595" i="62"/>
  <c r="J1611" i="62"/>
  <c r="J1627" i="62"/>
  <c r="J1002" i="62"/>
  <c r="J1068" i="62"/>
  <c r="J1132" i="62"/>
  <c r="J842" i="62"/>
  <c r="J971" i="62"/>
  <c r="J1036" i="62"/>
  <c r="J1101" i="62"/>
  <c r="J1165" i="62"/>
  <c r="J1229" i="62"/>
  <c r="J1298" i="62"/>
  <c r="J1330" i="62"/>
  <c r="J1362" i="62"/>
  <c r="J846" i="62"/>
  <c r="J933" i="62"/>
  <c r="J972" i="62"/>
  <c r="J1004" i="62"/>
  <c r="J1037" i="62"/>
  <c r="J1070" i="62"/>
  <c r="J1102" i="62"/>
  <c r="J1122" i="62"/>
  <c r="J1142" i="62"/>
  <c r="J1158" i="62"/>
  <c r="J1174" i="62"/>
  <c r="J1190" i="62"/>
  <c r="J1206" i="62"/>
  <c r="J1135" i="62"/>
  <c r="J1183" i="62"/>
  <c r="J1215" i="62"/>
  <c r="J1275" i="62"/>
  <c r="J1296" i="62"/>
  <c r="J1317" i="62"/>
  <c r="J1339" i="62"/>
  <c r="J1360" i="62"/>
  <c r="J1377" i="62"/>
  <c r="J1393" i="62"/>
  <c r="J1409" i="62"/>
  <c r="J1425" i="62"/>
  <c r="J1442" i="62"/>
  <c r="J1468" i="62"/>
  <c r="J1484" i="62"/>
  <c r="J1500" i="62"/>
  <c r="J1516" i="62"/>
  <c r="J1532" i="62"/>
  <c r="J1548" i="62"/>
  <c r="J1564" i="62"/>
  <c r="J1580" i="62"/>
  <c r="J1596" i="62"/>
  <c r="J1612" i="62"/>
  <c r="J1628" i="62"/>
  <c r="J1644" i="62"/>
  <c r="J1660" i="62"/>
  <c r="J1676" i="62"/>
  <c r="J1692" i="62"/>
  <c r="J1708" i="62"/>
  <c r="J1724" i="62"/>
  <c r="J1740" i="62"/>
  <c r="J1756" i="62"/>
  <c r="J1772" i="62"/>
  <c r="J1788" i="62"/>
  <c r="J1804" i="62"/>
  <c r="J1820" i="62"/>
  <c r="J1836" i="62"/>
  <c r="J1852" i="62"/>
  <c r="J1868" i="62"/>
  <c r="J1884" i="62"/>
  <c r="J1139" i="62"/>
  <c r="J1184" i="62"/>
  <c r="J1216" i="62"/>
  <c r="J1276" i="62"/>
  <c r="J1297" i="62"/>
  <c r="J1319" i="62"/>
  <c r="J1340" i="62"/>
  <c r="J1361" i="62"/>
  <c r="J1378" i="62"/>
  <c r="J1394" i="62"/>
  <c r="J1410" i="62"/>
  <c r="J1426" i="62"/>
  <c r="J1443" i="62"/>
  <c r="J1469" i="62"/>
  <c r="J1485" i="62"/>
  <c r="J1501" i="62"/>
  <c r="J1517" i="62"/>
  <c r="J1533" i="62"/>
  <c r="J1549" i="62"/>
  <c r="J1565" i="62"/>
  <c r="J1581" i="62"/>
  <c r="J1597" i="62"/>
  <c r="J1613" i="62"/>
  <c r="J1629" i="62"/>
  <c r="J1645" i="62"/>
  <c r="J1661" i="62"/>
  <c r="J1677" i="62"/>
  <c r="J1693" i="62"/>
  <c r="J1709" i="62"/>
  <c r="J1725" i="62"/>
  <c r="J1741" i="62"/>
  <c r="J1757" i="62"/>
  <c r="J1773" i="62"/>
  <c r="J1789" i="62"/>
  <c r="J1805" i="62"/>
  <c r="J1821" i="62"/>
  <c r="J1837" i="62"/>
  <c r="J1853" i="62"/>
  <c r="J1869" i="62"/>
  <c r="J1171" i="62"/>
  <c r="J1203" i="62"/>
  <c r="J1230" i="62"/>
  <c r="J1288" i="62"/>
  <c r="J1309" i="62"/>
  <c r="J1331" i="62"/>
  <c r="J1352" i="62"/>
  <c r="J1371" i="62"/>
  <c r="J1387" i="62"/>
  <c r="J1403" i="62"/>
  <c r="J1419" i="62"/>
  <c r="J1436" i="62"/>
  <c r="J1684" i="62"/>
  <c r="J1748" i="62"/>
  <c r="J1812" i="62"/>
  <c r="J1876" i="62"/>
  <c r="J1228" i="62"/>
  <c r="J1351" i="62"/>
  <c r="J1418" i="62"/>
  <c r="J1493" i="62"/>
  <c r="J1557" i="62"/>
  <c r="J1621" i="62"/>
  <c r="J1685" i="62"/>
  <c r="J1749" i="62"/>
  <c r="J1813" i="62"/>
  <c r="J1143" i="62"/>
  <c r="J1299" i="62"/>
  <c r="J1379" i="62"/>
  <c r="J1444" i="62"/>
  <c r="J1486" i="62"/>
  <c r="J1518" i="62"/>
  <c r="J1550" i="62"/>
  <c r="J1582" i="62"/>
  <c r="J1614" i="62"/>
  <c r="J1646" i="62"/>
  <c r="J1678" i="62"/>
  <c r="J1710" i="62"/>
  <c r="J1742" i="62"/>
  <c r="J1774" i="62"/>
  <c r="J1806" i="62"/>
  <c r="J1830" i="62"/>
  <c r="J1850" i="62"/>
  <c r="J1870" i="62"/>
  <c r="J1894" i="62"/>
  <c r="J1914" i="62"/>
  <c r="J1934" i="62"/>
  <c r="J1188" i="62"/>
  <c r="J1226" i="62"/>
  <c r="J1289" i="62"/>
  <c r="J1321" i="62"/>
  <c r="J1348" i="62"/>
  <c r="J1372" i="62"/>
  <c r="J1396" i="62"/>
  <c r="J1416" i="62"/>
  <c r="J1437" i="62"/>
  <c r="J1471" i="62"/>
  <c r="J1491" i="62"/>
  <c r="J1511" i="62"/>
  <c r="J1535" i="62"/>
  <c r="J1555" i="62"/>
  <c r="J1575" i="62"/>
  <c r="J1599" i="62"/>
  <c r="J1619" i="62"/>
  <c r="J1639" i="62"/>
  <c r="J1655" i="62"/>
  <c r="J1671" i="62"/>
  <c r="J1687" i="62"/>
  <c r="J1703" i="62"/>
  <c r="J1719" i="62"/>
  <c r="J1735" i="62"/>
  <c r="J1751" i="62"/>
  <c r="J1767" i="62"/>
  <c r="J1783" i="62"/>
  <c r="J1799" i="62"/>
  <c r="J1815" i="62"/>
  <c r="J1831" i="62"/>
  <c r="J1847" i="62"/>
  <c r="J1881" i="62"/>
  <c r="J1908" i="62"/>
  <c r="J1929" i="62"/>
  <c r="J1948" i="62"/>
  <c r="J1964" i="62"/>
  <c r="J1980" i="62"/>
  <c r="J1996" i="62"/>
  <c r="J2012" i="62"/>
  <c r="J2028" i="62"/>
  <c r="J1891" i="62"/>
  <c r="J1915" i="62"/>
  <c r="J1936" i="62"/>
  <c r="J1953" i="62"/>
  <c r="J1969" i="62"/>
  <c r="J1985" i="62"/>
  <c r="J2001" i="62"/>
  <c r="J2017" i="62"/>
  <c r="J2033" i="62"/>
  <c r="J2049" i="62"/>
  <c r="J2065" i="62"/>
  <c r="J2081" i="62"/>
  <c r="J2097" i="62"/>
  <c r="J2113" i="62"/>
  <c r="J2129" i="62"/>
  <c r="J2145" i="62"/>
  <c r="J2161" i="62"/>
  <c r="J2177" i="62"/>
  <c r="J2193" i="62"/>
  <c r="J2209" i="62"/>
  <c r="J2225" i="62"/>
  <c r="J2241" i="62"/>
  <c r="J2257" i="62"/>
  <c r="J2273" i="62"/>
  <c r="J2289" i="62"/>
  <c r="J2305" i="62"/>
  <c r="J2321" i="62"/>
  <c r="J2337" i="62"/>
  <c r="J2353" i="62"/>
  <c r="J2369" i="62"/>
  <c r="J2385" i="62"/>
  <c r="J2401" i="62"/>
  <c r="J2417" i="62"/>
  <c r="J2433" i="62"/>
  <c r="J2449" i="62"/>
  <c r="J1877" i="62"/>
  <c r="J1905" i="62"/>
  <c r="J1927" i="62"/>
  <c r="J1946" i="62"/>
  <c r="J1962" i="62"/>
  <c r="J1978" i="62"/>
  <c r="J1994" i="62"/>
  <c r="J2010" i="62"/>
  <c r="J2026" i="62"/>
  <c r="J2042" i="62"/>
  <c r="J2058" i="62"/>
  <c r="J2074" i="62"/>
  <c r="J2090" i="62"/>
  <c r="J2106" i="62"/>
  <c r="J2122" i="62"/>
  <c r="J2138" i="62"/>
  <c r="J2154" i="62"/>
  <c r="J2170" i="62"/>
  <c r="J2186" i="62"/>
  <c r="J2202" i="62"/>
  <c r="J2218" i="62"/>
  <c r="J2234" i="62"/>
  <c r="J2250" i="62"/>
  <c r="J2266" i="62"/>
  <c r="J2282" i="62"/>
  <c r="J2298" i="62"/>
  <c r="J2314" i="62"/>
  <c r="J2330" i="62"/>
  <c r="J2346" i="62"/>
  <c r="J2362" i="62"/>
  <c r="J2378" i="62"/>
  <c r="J2394" i="62"/>
  <c r="J2410" i="62"/>
  <c r="J2426" i="62"/>
  <c r="J2442" i="62"/>
  <c r="J2458" i="62"/>
  <c r="J2474" i="62"/>
  <c r="J2490" i="62"/>
  <c r="J2511" i="62"/>
  <c r="J2527" i="62"/>
  <c r="J2543" i="62"/>
  <c r="J2559" i="62"/>
  <c r="J2575" i="62"/>
  <c r="J2591" i="62"/>
  <c r="J1887" i="62"/>
  <c r="J1912" i="62"/>
  <c r="J1933" i="62"/>
  <c r="J1951" i="62"/>
  <c r="J1967" i="62"/>
  <c r="J1983" i="62"/>
  <c r="J1999" i="62"/>
  <c r="J2015" i="62"/>
  <c r="J2031" i="62"/>
  <c r="J2047" i="62"/>
  <c r="J2063" i="62"/>
  <c r="J2079" i="62"/>
  <c r="J2095" i="62"/>
  <c r="J2111" i="62"/>
  <c r="J2127" i="62"/>
  <c r="J2143" i="62"/>
  <c r="J2159" i="62"/>
  <c r="J1700" i="62"/>
  <c r="J1764" i="62"/>
  <c r="J1828" i="62"/>
  <c r="J1892" i="62"/>
  <c r="J1287" i="62"/>
  <c r="J1370" i="62"/>
  <c r="J1435" i="62"/>
  <c r="J1509" i="62"/>
  <c r="J1573" i="62"/>
  <c r="J1637" i="62"/>
  <c r="J1701" i="62"/>
  <c r="J1765" i="62"/>
  <c r="J1829" i="62"/>
  <c r="J1187" i="62"/>
  <c r="J1320" i="62"/>
  <c r="J1395" i="62"/>
  <c r="J1494" i="62"/>
  <c r="J1526" i="62"/>
  <c r="J1558" i="62"/>
  <c r="J1590" i="62"/>
  <c r="J1622" i="62"/>
  <c r="J1654" i="62"/>
  <c r="J1686" i="62"/>
  <c r="J1718" i="62"/>
  <c r="J1750" i="62"/>
  <c r="J1782" i="62"/>
  <c r="J1814" i="62"/>
  <c r="J1834" i="62"/>
  <c r="J1854" i="62"/>
  <c r="J1878" i="62"/>
  <c r="J1898" i="62"/>
  <c r="J1918" i="62"/>
  <c r="J1147" i="62"/>
  <c r="J1196" i="62"/>
  <c r="J1231" i="62"/>
  <c r="J1300" i="62"/>
  <c r="J1327" i="62"/>
  <c r="J1353" i="62"/>
  <c r="J1380" i="62"/>
  <c r="J1400" i="62"/>
  <c r="J1420" i="62"/>
  <c r="J1446" i="62"/>
  <c r="J1475" i="62"/>
  <c r="J1495" i="62"/>
  <c r="J1519" i="62"/>
  <c r="J1539" i="62"/>
  <c r="J1559" i="62"/>
  <c r="J1583" i="62"/>
  <c r="J1603" i="62"/>
  <c r="J1623" i="62"/>
  <c r="J1643" i="62"/>
  <c r="J1659" i="62"/>
  <c r="J1675" i="62"/>
  <c r="J1691" i="62"/>
  <c r="J1707" i="62"/>
  <c r="J1723" i="62"/>
  <c r="J1739" i="62"/>
  <c r="J1755" i="62"/>
  <c r="J1771" i="62"/>
  <c r="J1787" i="62"/>
  <c r="J1803" i="62"/>
  <c r="J1819" i="62"/>
  <c r="J1835" i="62"/>
  <c r="J1851" i="62"/>
  <c r="J1889" i="62"/>
  <c r="J1913" i="62"/>
  <c r="J1935" i="62"/>
  <c r="J1952" i="62"/>
  <c r="J1968" i="62"/>
  <c r="J1984" i="62"/>
  <c r="J2000" i="62"/>
  <c r="J2016" i="62"/>
  <c r="J1859" i="62"/>
  <c r="J1899" i="62"/>
  <c r="J1920" i="62"/>
  <c r="J1941" i="62"/>
  <c r="J1957" i="62"/>
  <c r="J1973" i="62"/>
  <c r="J1989" i="62"/>
  <c r="J2005" i="62"/>
  <c r="J2021" i="62"/>
  <c r="J2037" i="62"/>
  <c r="J2053" i="62"/>
  <c r="J2069" i="62"/>
  <c r="J2085" i="62"/>
  <c r="J2101" i="62"/>
  <c r="J2117" i="62"/>
  <c r="J2133" i="62"/>
  <c r="J2149" i="62"/>
  <c r="J2165" i="62"/>
  <c r="J2181" i="62"/>
  <c r="J2197" i="62"/>
  <c r="J2213" i="62"/>
  <c r="J2229" i="62"/>
  <c r="J2245" i="62"/>
  <c r="J2261" i="62"/>
  <c r="J2277" i="62"/>
  <c r="J2293" i="62"/>
  <c r="J2309" i="62"/>
  <c r="J2325" i="62"/>
  <c r="J2341" i="62"/>
  <c r="J2357" i="62"/>
  <c r="J2373" i="62"/>
  <c r="J2389" i="62"/>
  <c r="J2405" i="62"/>
  <c r="J2421" i="62"/>
  <c r="J2437" i="62"/>
  <c r="J2453" i="62"/>
  <c r="J1885" i="62"/>
  <c r="J1911" i="62"/>
  <c r="J1932" i="62"/>
  <c r="J1950" i="62"/>
  <c r="J1966" i="62"/>
  <c r="J1982" i="62"/>
  <c r="J1998" i="62"/>
  <c r="J2014" i="62"/>
  <c r="J2030" i="62"/>
  <c r="J2046" i="62"/>
  <c r="J2062" i="62"/>
  <c r="J2078" i="62"/>
  <c r="J2094" i="62"/>
  <c r="J2110" i="62"/>
  <c r="J2126" i="62"/>
  <c r="J1716" i="62"/>
  <c r="J1780" i="62"/>
  <c r="J1844" i="62"/>
  <c r="J1168" i="62"/>
  <c r="J1308" i="62"/>
  <c r="J1386" i="62"/>
  <c r="J1452" i="62"/>
  <c r="J1525" i="62"/>
  <c r="J1589" i="62"/>
  <c r="J1653" i="62"/>
  <c r="J1717" i="62"/>
  <c r="J1781" i="62"/>
  <c r="J1845" i="62"/>
  <c r="J1219" i="62"/>
  <c r="J1341" i="62"/>
  <c r="J1411" i="62"/>
  <c r="J1470" i="62"/>
  <c r="J1502" i="62"/>
  <c r="J1534" i="62"/>
  <c r="J1566" i="62"/>
  <c r="J1598" i="62"/>
  <c r="J1630" i="62"/>
  <c r="J1662" i="62"/>
  <c r="J1694" i="62"/>
  <c r="J1726" i="62"/>
  <c r="J1758" i="62"/>
  <c r="J1790" i="62"/>
  <c r="J1818" i="62"/>
  <c r="J1838" i="62"/>
  <c r="J1862" i="62"/>
  <c r="J1882" i="62"/>
  <c r="J1902" i="62"/>
  <c r="J1926" i="62"/>
  <c r="J1163" i="62"/>
  <c r="J1204" i="62"/>
  <c r="J1279" i="62"/>
  <c r="J1305" i="62"/>
  <c r="J1332" i="62"/>
  <c r="J1364" i="62"/>
  <c r="J1384" i="62"/>
  <c r="J1404" i="62"/>
  <c r="J1428" i="62"/>
  <c r="J1450" i="62"/>
  <c r="J1479" i="62"/>
  <c r="J1503" i="62"/>
  <c r="J1523" i="62"/>
  <c r="J1543" i="62"/>
  <c r="J1567" i="62"/>
  <c r="J1587" i="62"/>
  <c r="J1607" i="62"/>
  <c r="J1631" i="62"/>
  <c r="J1647" i="62"/>
  <c r="J1663" i="62"/>
  <c r="J1679" i="62"/>
  <c r="J1695" i="62"/>
  <c r="J1711" i="62"/>
  <c r="J1727" i="62"/>
  <c r="J1743" i="62"/>
  <c r="J1759" i="62"/>
  <c r="J1775" i="62"/>
  <c r="J1791" i="62"/>
  <c r="J1807" i="62"/>
  <c r="J1823" i="62"/>
  <c r="J1839" i="62"/>
  <c r="J1855" i="62"/>
  <c r="J1897" i="62"/>
  <c r="J1919" i="62"/>
  <c r="J1940" i="62"/>
  <c r="J1956" i="62"/>
  <c r="J1972" i="62"/>
  <c r="J1988" i="62"/>
  <c r="J2004" i="62"/>
  <c r="J2020" i="62"/>
  <c r="J1875" i="62"/>
  <c r="J1904" i="62"/>
  <c r="J1925" i="62"/>
  <c r="J1945" i="62"/>
  <c r="J1961" i="62"/>
  <c r="J1977" i="62"/>
  <c r="J1993" i="62"/>
  <c r="J2009" i="62"/>
  <c r="J2025" i="62"/>
  <c r="J2041" i="62"/>
  <c r="J2057" i="62"/>
  <c r="J2073" i="62"/>
  <c r="J2089" i="62"/>
  <c r="J2105" i="62"/>
  <c r="J2121" i="62"/>
  <c r="J2137" i="62"/>
  <c r="J2153" i="62"/>
  <c r="J2169" i="62"/>
  <c r="J2185" i="62"/>
  <c r="J2201" i="62"/>
  <c r="J2217" i="62"/>
  <c r="J2233" i="62"/>
  <c r="J2249" i="62"/>
  <c r="J2265" i="62"/>
  <c r="J2281" i="62"/>
  <c r="J2297" i="62"/>
  <c r="J2313" i="62"/>
  <c r="J2329" i="62"/>
  <c r="J2345" i="62"/>
  <c r="J2361" i="62"/>
  <c r="J2377" i="62"/>
  <c r="J2393" i="62"/>
  <c r="J2409" i="62"/>
  <c r="J2425" i="62"/>
  <c r="J2441" i="62"/>
  <c r="J2457" i="62"/>
  <c r="J1893" i="62"/>
  <c r="J1916" i="62"/>
  <c r="J1937" i="62"/>
  <c r="J1954" i="62"/>
  <c r="J1970" i="62"/>
  <c r="J1986" i="62"/>
  <c r="J2002" i="62"/>
  <c r="J2018" i="62"/>
  <c r="J2034" i="62"/>
  <c r="J2050" i="62"/>
  <c r="J2066" i="62"/>
  <c r="J2082" i="62"/>
  <c r="J2098" i="62"/>
  <c r="J2114" i="62"/>
  <c r="J2130" i="62"/>
  <c r="J2146" i="62"/>
  <c r="J2162" i="62"/>
  <c r="J2178" i="62"/>
  <c r="J2194" i="62"/>
  <c r="J2210" i="62"/>
  <c r="J2226" i="62"/>
  <c r="J2242" i="62"/>
  <c r="J2258" i="62"/>
  <c r="J2274" i="62"/>
  <c r="J2290" i="62"/>
  <c r="J1732" i="62"/>
  <c r="J1796" i="62"/>
  <c r="J1860" i="62"/>
  <c r="J1200" i="62"/>
  <c r="J1329" i="62"/>
  <c r="J1402" i="62"/>
  <c r="J1477" i="62"/>
  <c r="J1541" i="62"/>
  <c r="J1605" i="62"/>
  <c r="J1669" i="62"/>
  <c r="J1733" i="62"/>
  <c r="J1797" i="62"/>
  <c r="J1861" i="62"/>
  <c r="J1277" i="62"/>
  <c r="J1363" i="62"/>
  <c r="J1427" i="62"/>
  <c r="J1478" i="62"/>
  <c r="J1510" i="62"/>
  <c r="J1542" i="62"/>
  <c r="J1574" i="62"/>
  <c r="J1606" i="62"/>
  <c r="J1638" i="62"/>
  <c r="J1670" i="62"/>
  <c r="J1702" i="62"/>
  <c r="J1734" i="62"/>
  <c r="J1766" i="62"/>
  <c r="J1798" i="62"/>
  <c r="J1822" i="62"/>
  <c r="J1846" i="62"/>
  <c r="J1866" i="62"/>
  <c r="J1886" i="62"/>
  <c r="J1910" i="62"/>
  <c r="J1930" i="62"/>
  <c r="J1172" i="62"/>
  <c r="J1220" i="62"/>
  <c r="J1284" i="62"/>
  <c r="J1311" i="62"/>
  <c r="J1343" i="62"/>
  <c r="J1368" i="62"/>
  <c r="J1388" i="62"/>
  <c r="J1412" i="62"/>
  <c r="J1433" i="62"/>
  <c r="J1487" i="62"/>
  <c r="J1507" i="62"/>
  <c r="J1527" i="62"/>
  <c r="J1551" i="62"/>
  <c r="J1571" i="62"/>
  <c r="J1591" i="62"/>
  <c r="J1615" i="62"/>
  <c r="J1635" i="62"/>
  <c r="J1651" i="62"/>
  <c r="J1667" i="62"/>
  <c r="J1683" i="62"/>
  <c r="J1699" i="62"/>
  <c r="J1715" i="62"/>
  <c r="J1731" i="62"/>
  <c r="J1747" i="62"/>
  <c r="J1763" i="62"/>
  <c r="J1779" i="62"/>
  <c r="J1795" i="62"/>
  <c r="J1811" i="62"/>
  <c r="J1827" i="62"/>
  <c r="J1843" i="62"/>
  <c r="J1871" i="62"/>
  <c r="J1903" i="62"/>
  <c r="J1924" i="62"/>
  <c r="J1944" i="62"/>
  <c r="J1960" i="62"/>
  <c r="J1976" i="62"/>
  <c r="J1992" i="62"/>
  <c r="J2008" i="62"/>
  <c r="J2024" i="62"/>
  <c r="J1883" i="62"/>
  <c r="J1909" i="62"/>
  <c r="J1931" i="62"/>
  <c r="J1949" i="62"/>
  <c r="J1965" i="62"/>
  <c r="J1981" i="62"/>
  <c r="J1997" i="62"/>
  <c r="J2013" i="62"/>
  <c r="J2029" i="62"/>
  <c r="J2045" i="62"/>
  <c r="J2061" i="62"/>
  <c r="J2077" i="62"/>
  <c r="J2093" i="62"/>
  <c r="J2109" i="62"/>
  <c r="J2125" i="62"/>
  <c r="J2141" i="62"/>
  <c r="J2157" i="62"/>
  <c r="J2173" i="62"/>
  <c r="J2189" i="62"/>
  <c r="J2205" i="62"/>
  <c r="J2221" i="62"/>
  <c r="J2237" i="62"/>
  <c r="J2253" i="62"/>
  <c r="J2269" i="62"/>
  <c r="J2285" i="62"/>
  <c r="J2301" i="62"/>
  <c r="J2317" i="62"/>
  <c r="J2333" i="62"/>
  <c r="J2349" i="62"/>
  <c r="J2365" i="62"/>
  <c r="J2381" i="62"/>
  <c r="J2397" i="62"/>
  <c r="J2413" i="62"/>
  <c r="J2429" i="62"/>
  <c r="J2445" i="62"/>
  <c r="J1863" i="62"/>
  <c r="J1900" i="62"/>
  <c r="J1921" i="62"/>
  <c r="J1942" i="62"/>
  <c r="J1958" i="62"/>
  <c r="J1974" i="62"/>
  <c r="J1990" i="62"/>
  <c r="J2006" i="62"/>
  <c r="J2022" i="62"/>
  <c r="J2038" i="62"/>
  <c r="J2054" i="62"/>
  <c r="J2070" i="62"/>
  <c r="J2086" i="62"/>
  <c r="J2102" i="62"/>
  <c r="J2118" i="62"/>
  <c r="J2134" i="62"/>
  <c r="J2150" i="62"/>
  <c r="J2166" i="62"/>
  <c r="J2182" i="62"/>
  <c r="J2198" i="62"/>
  <c r="J2214" i="62"/>
  <c r="J2230" i="62"/>
  <c r="J2246" i="62"/>
  <c r="J2142" i="62"/>
  <c r="J2206" i="62"/>
  <c r="J2262" i="62"/>
  <c r="J2294" i="62"/>
  <c r="J2318" i="62"/>
  <c r="J2338" i="62"/>
  <c r="J2358" i="62"/>
  <c r="J2382" i="62"/>
  <c r="J2402" i="62"/>
  <c r="J2422" i="62"/>
  <c r="J2446" i="62"/>
  <c r="J2466" i="62"/>
  <c r="J2486" i="62"/>
  <c r="J2515" i="62"/>
  <c r="J2535" i="62"/>
  <c r="J2555" i="62"/>
  <c r="J2579" i="62"/>
  <c r="J1867" i="62"/>
  <c r="J1907" i="62"/>
  <c r="J1939" i="62"/>
  <c r="J1959" i="62"/>
  <c r="J1979" i="62"/>
  <c r="J2003" i="62"/>
  <c r="J2023" i="62"/>
  <c r="J2043" i="62"/>
  <c r="J2067" i="62"/>
  <c r="J2087" i="62"/>
  <c r="J2107" i="62"/>
  <c r="J2131" i="62"/>
  <c r="J2151" i="62"/>
  <c r="J2171" i="62"/>
  <c r="J2187" i="62"/>
  <c r="J2203" i="62"/>
  <c r="J2219" i="62"/>
  <c r="J2235" i="62"/>
  <c r="J2251" i="62"/>
  <c r="J2267" i="62"/>
  <c r="J2283" i="62"/>
  <c r="J2299" i="62"/>
  <c r="J2315" i="62"/>
  <c r="J2331" i="62"/>
  <c r="J2347" i="62"/>
  <c r="J2363" i="62"/>
  <c r="J2379" i="62"/>
  <c r="J2395" i="62"/>
  <c r="J2411" i="62"/>
  <c r="J2427" i="62"/>
  <c r="J2443" i="62"/>
  <c r="J2459" i="62"/>
  <c r="J2475" i="62"/>
  <c r="J2491" i="62"/>
  <c r="J2512" i="62"/>
  <c r="J2528" i="62"/>
  <c r="J2544" i="62"/>
  <c r="J2560" i="62"/>
  <c r="J2576" i="62"/>
  <c r="J2858" i="62"/>
  <c r="J2893" i="62"/>
  <c r="J2877" i="62"/>
  <c r="J2861" i="62"/>
  <c r="J2845" i="62"/>
  <c r="J2821" i="62"/>
  <c r="J2805" i="62"/>
  <c r="J2789" i="62"/>
  <c r="J2773" i="62"/>
  <c r="J2757" i="62"/>
  <c r="J2741" i="62"/>
  <c r="J2725" i="62"/>
  <c r="J2709" i="62"/>
  <c r="J2693" i="62"/>
  <c r="J2677" i="62"/>
  <c r="J2661" i="62"/>
  <c r="J2645" i="62"/>
  <c r="J2629" i="62"/>
  <c r="J2613" i="62"/>
  <c r="J2597" i="62"/>
  <c r="J2574" i="62"/>
  <c r="J2542" i="62"/>
  <c r="J2510" i="62"/>
  <c r="J2473" i="62"/>
  <c r="J2424" i="62"/>
  <c r="J2360" i="62"/>
  <c r="J2296" i="62"/>
  <c r="J2232" i="62"/>
  <c r="J2168" i="62"/>
  <c r="J2104" i="62"/>
  <c r="J2040" i="62"/>
  <c r="J2895" i="62"/>
  <c r="J2880" i="62"/>
  <c r="J2864" i="62"/>
  <c r="J2848" i="62"/>
  <c r="J2832" i="62"/>
  <c r="J2816" i="62"/>
  <c r="J2800" i="62"/>
  <c r="J2784" i="62"/>
  <c r="J2768" i="62"/>
  <c r="J2752" i="62"/>
  <c r="J2736" i="62"/>
  <c r="J2704" i="62"/>
  <c r="J2672" i="62"/>
  <c r="J2640" i="62"/>
  <c r="J2608" i="62"/>
  <c r="J2565" i="62"/>
  <c r="J2501" i="62"/>
  <c r="J2679" i="62"/>
  <c r="J2647" i="62"/>
  <c r="J2615" i="62"/>
  <c r="J2546" i="62"/>
  <c r="J2432" i="62"/>
  <c r="J2240" i="62"/>
  <c r="J2158" i="62"/>
  <c r="J2222" i="62"/>
  <c r="J2270" i="62"/>
  <c r="J2302" i="62"/>
  <c r="J2322" i="62"/>
  <c r="J2342" i="62"/>
  <c r="J2366" i="62"/>
  <c r="J2386" i="62"/>
  <c r="J2406" i="62"/>
  <c r="J2430" i="62"/>
  <c r="J2450" i="62"/>
  <c r="J2470" i="62"/>
  <c r="J2495" i="62"/>
  <c r="J2519" i="62"/>
  <c r="J2539" i="62"/>
  <c r="J2563" i="62"/>
  <c r="J2583" i="62"/>
  <c r="J1879" i="62"/>
  <c r="J1917" i="62"/>
  <c r="J1943" i="62"/>
  <c r="J1963" i="62"/>
  <c r="J1987" i="62"/>
  <c r="J2007" i="62"/>
  <c r="J2027" i="62"/>
  <c r="J2051" i="62"/>
  <c r="J2071" i="62"/>
  <c r="J2091" i="62"/>
  <c r="J2115" i="62"/>
  <c r="J2135" i="62"/>
  <c r="J2155" i="62"/>
  <c r="J2175" i="62"/>
  <c r="J2191" i="62"/>
  <c r="J2207" i="62"/>
  <c r="J2223" i="62"/>
  <c r="J2239" i="62"/>
  <c r="J2255" i="62"/>
  <c r="J2271" i="62"/>
  <c r="J2287" i="62"/>
  <c r="J2303" i="62"/>
  <c r="J2319" i="62"/>
  <c r="J2335" i="62"/>
  <c r="J2351" i="62"/>
  <c r="J2367" i="62"/>
  <c r="J2383" i="62"/>
  <c r="J2399" i="62"/>
  <c r="J2415" i="62"/>
  <c r="J2431" i="62"/>
  <c r="J2447" i="62"/>
  <c r="J2463" i="62"/>
  <c r="J2479" i="62"/>
  <c r="J2500" i="62"/>
  <c r="J2516" i="62"/>
  <c r="J2532" i="62"/>
  <c r="J2564" i="62"/>
  <c r="J2" i="62"/>
  <c r="J2889" i="62"/>
  <c r="J2873" i="62"/>
  <c r="J2857" i="62"/>
  <c r="J2841" i="62"/>
  <c r="J2817" i="62"/>
  <c r="J2801" i="62"/>
  <c r="J2785" i="62"/>
  <c r="J2769" i="62"/>
  <c r="J2753" i="62"/>
  <c r="J2737" i="62"/>
  <c r="J2721" i="62"/>
  <c r="J2705" i="62"/>
  <c r="J2689" i="62"/>
  <c r="J2673" i="62"/>
  <c r="J2657" i="62"/>
  <c r="J2641" i="62"/>
  <c r="J2625" i="62"/>
  <c r="J2609" i="62"/>
  <c r="J2592" i="62"/>
  <c r="J2566" i="62"/>
  <c r="J2534" i="62"/>
  <c r="J2502" i="62"/>
  <c r="J2465" i="62"/>
  <c r="J2408" i="62"/>
  <c r="J2344" i="62"/>
  <c r="J2280" i="62"/>
  <c r="J2216" i="62"/>
  <c r="J2152" i="62"/>
  <c r="J2088" i="62"/>
  <c r="J2833" i="62"/>
  <c r="J2892" i="62"/>
  <c r="J2876" i="62"/>
  <c r="J2860" i="62"/>
  <c r="J2844" i="62"/>
  <c r="J2828" i="62"/>
  <c r="J2812" i="62"/>
  <c r="J2796" i="62"/>
  <c r="J2780" i="62"/>
  <c r="J2764" i="62"/>
  <c r="J2748" i="62"/>
  <c r="J2732" i="62"/>
  <c r="J2716" i="62"/>
  <c r="J2700" i="62"/>
  <c r="J2684" i="62"/>
  <c r="J2668" i="62"/>
  <c r="J2652" i="62"/>
  <c r="J2636" i="62"/>
  <c r="J2620" i="62"/>
  <c r="J2604" i="62"/>
  <c r="J2585" i="62"/>
  <c r="J2557" i="62"/>
  <c r="J2525" i="62"/>
  <c r="J2489" i="62"/>
  <c r="J2452" i="62"/>
  <c r="J2388" i="62"/>
  <c r="J2324" i="62"/>
  <c r="J2260" i="62"/>
  <c r="J2196" i="62"/>
  <c r="J2132" i="62"/>
  <c r="J2068" i="62"/>
  <c r="J2878" i="62"/>
  <c r="J2898" i="62"/>
  <c r="J2883" i="62"/>
  <c r="J2867" i="62"/>
  <c r="J2851" i="62"/>
  <c r="J2835" i="62"/>
  <c r="J2819" i="62"/>
  <c r="J2803" i="62"/>
  <c r="J2787" i="62"/>
  <c r="J2771" i="62"/>
  <c r="J2755" i="62"/>
  <c r="J2739" i="62"/>
  <c r="J2723" i="62"/>
  <c r="J2707" i="62"/>
  <c r="J2691" i="62"/>
  <c r="J2675" i="62"/>
  <c r="J2659" i="62"/>
  <c r="J2643" i="62"/>
  <c r="J2627" i="62"/>
  <c r="J2611" i="62"/>
  <c r="J2594" i="62"/>
  <c r="J2570" i="62"/>
  <c r="J2538" i="62"/>
  <c r="J2506" i="62"/>
  <c r="J2469" i="62"/>
  <c r="J2416" i="62"/>
  <c r="J2352" i="62"/>
  <c r="J2288" i="62"/>
  <c r="J2224" i="62"/>
  <c r="J2160" i="62"/>
  <c r="J2096" i="62"/>
  <c r="J2032" i="62"/>
  <c r="J2578" i="62"/>
  <c r="J2477" i="62"/>
  <c r="J2304" i="62"/>
  <c r="J2112" i="62"/>
  <c r="J2174" i="62"/>
  <c r="J2238" i="62"/>
  <c r="J2278" i="62"/>
  <c r="J2306" i="62"/>
  <c r="J2326" i="62"/>
  <c r="J2350" i="62"/>
  <c r="J2370" i="62"/>
  <c r="J2390" i="62"/>
  <c r="J2414" i="62"/>
  <c r="J2434" i="62"/>
  <c r="J2454" i="62"/>
  <c r="J2478" i="62"/>
  <c r="J2503" i="62"/>
  <c r="J2523" i="62"/>
  <c r="J2547" i="62"/>
  <c r="J2567" i="62"/>
  <c r="J2587" i="62"/>
  <c r="J1895" i="62"/>
  <c r="J1923" i="62"/>
  <c r="J1947" i="62"/>
  <c r="J1971" i="62"/>
  <c r="J1991" i="62"/>
  <c r="J2011" i="62"/>
  <c r="J2035" i="62"/>
  <c r="J2055" i="62"/>
  <c r="J2075" i="62"/>
  <c r="J2099" i="62"/>
  <c r="J2119" i="62"/>
  <c r="J2139" i="62"/>
  <c r="J2163" i="62"/>
  <c r="J2179" i="62"/>
  <c r="J2195" i="62"/>
  <c r="J2211" i="62"/>
  <c r="J2227" i="62"/>
  <c r="J2243" i="62"/>
  <c r="J2259" i="62"/>
  <c r="J2275" i="62"/>
  <c r="J2291" i="62"/>
  <c r="J2307" i="62"/>
  <c r="J2323" i="62"/>
  <c r="J2339" i="62"/>
  <c r="J2355" i="62"/>
  <c r="J2371" i="62"/>
  <c r="J2387" i="62"/>
  <c r="J2403" i="62"/>
  <c r="J2419" i="62"/>
  <c r="J2435" i="62"/>
  <c r="J2451" i="62"/>
  <c r="J2467" i="62"/>
  <c r="J2484" i="62"/>
  <c r="J2504" i="62"/>
  <c r="J2520" i="62"/>
  <c r="J2536" i="62"/>
  <c r="J2552" i="62"/>
  <c r="J2568" i="62"/>
  <c r="J2882" i="62"/>
  <c r="J2900" i="62"/>
  <c r="J2885" i="62"/>
  <c r="J2869" i="62"/>
  <c r="J2853" i="62"/>
  <c r="J2829" i="62"/>
  <c r="J2813" i="62"/>
  <c r="J2797" i="62"/>
  <c r="J2781" i="62"/>
  <c r="J2765" i="62"/>
  <c r="J2749" i="62"/>
  <c r="J2733" i="62"/>
  <c r="J2717" i="62"/>
  <c r="J2701" i="62"/>
  <c r="J2685" i="62"/>
  <c r="J2669" i="62"/>
  <c r="J2653" i="62"/>
  <c r="J2637" i="62"/>
  <c r="J2621" i="62"/>
  <c r="J2605" i="62"/>
  <c r="J2586" i="62"/>
  <c r="J2558" i="62"/>
  <c r="J2526" i="62"/>
  <c r="J2456" i="62"/>
  <c r="J2392" i="62"/>
  <c r="J2328" i="62"/>
  <c r="J2264" i="62"/>
  <c r="J2200" i="62"/>
  <c r="J2136" i="62"/>
  <c r="J2072" i="62"/>
  <c r="J2903" i="62"/>
  <c r="J2888" i="62"/>
  <c r="J2872" i="62"/>
  <c r="J2856" i="62"/>
  <c r="J2840" i="62"/>
  <c r="J2824" i="62"/>
  <c r="J2808" i="62"/>
  <c r="J2792" i="62"/>
  <c r="J2776" i="62"/>
  <c r="J2760" i="62"/>
  <c r="J2744" i="62"/>
  <c r="J2728" i="62"/>
  <c r="J2712" i="62"/>
  <c r="J2696" i="62"/>
  <c r="J2680" i="62"/>
  <c r="J2664" i="62"/>
  <c r="J2648" i="62"/>
  <c r="J2632" i="62"/>
  <c r="J2616" i="62"/>
  <c r="J2600" i="62"/>
  <c r="J2580" i="62"/>
  <c r="J2549" i="62"/>
  <c r="J2517" i="62"/>
  <c r="J2480" i="62"/>
  <c r="J2436" i="62"/>
  <c r="J2372" i="62"/>
  <c r="J2308" i="62"/>
  <c r="J2244" i="62"/>
  <c r="J2180" i="62"/>
  <c r="J2116" i="62"/>
  <c r="J2052" i="62"/>
  <c r="J2866" i="62"/>
  <c r="J2894" i="62"/>
  <c r="J2879" i="62"/>
  <c r="J2863" i="62"/>
  <c r="J2847" i="62"/>
  <c r="J2831" i="62"/>
  <c r="J2815" i="62"/>
  <c r="J2799" i="62"/>
  <c r="J2783" i="62"/>
  <c r="J2767" i="62"/>
  <c r="J2751" i="62"/>
  <c r="J2735" i="62"/>
  <c r="J2719" i="62"/>
  <c r="J2703" i="62"/>
  <c r="J2687" i="62"/>
  <c r="J2671" i="62"/>
  <c r="J2655" i="62"/>
  <c r="J2639" i="62"/>
  <c r="J2623" i="62"/>
  <c r="J2607" i="62"/>
  <c r="J2589" i="62"/>
  <c r="J2562" i="62"/>
  <c r="J2530" i="62"/>
  <c r="J2494" i="62"/>
  <c r="J2461" i="62"/>
  <c r="J2400" i="62"/>
  <c r="J2336" i="62"/>
  <c r="J2272" i="62"/>
  <c r="J2208" i="62"/>
  <c r="J2144" i="62"/>
  <c r="J2080" i="62"/>
  <c r="J2276" i="62"/>
  <c r="J2148" i="62"/>
  <c r="J2890" i="62"/>
  <c r="J2887" i="62"/>
  <c r="J2855" i="62"/>
  <c r="J2823" i="62"/>
  <c r="J2791" i="62"/>
  <c r="J2759" i="62"/>
  <c r="J2727" i="62"/>
  <c r="J2695" i="62"/>
  <c r="J2663" i="62"/>
  <c r="J2631" i="62"/>
  <c r="J2599" i="62"/>
  <c r="J2514" i="62"/>
  <c r="J2368" i="62"/>
  <c r="J2176" i="62"/>
  <c r="J2048" i="62"/>
  <c r="J2190" i="62"/>
  <c r="J2254" i="62"/>
  <c r="J2286" i="62"/>
  <c r="J2310" i="62"/>
  <c r="J2334" i="62"/>
  <c r="J2354" i="62"/>
  <c r="J2374" i="62"/>
  <c r="J2398" i="62"/>
  <c r="J2418" i="62"/>
  <c r="J2438" i="62"/>
  <c r="J2462" i="62"/>
  <c r="J2483" i="62"/>
  <c r="J2507" i="62"/>
  <c r="J2531" i="62"/>
  <c r="J2551" i="62"/>
  <c r="J2571" i="62"/>
  <c r="J2595" i="62"/>
  <c r="J1901" i="62"/>
  <c r="J1928" i="62"/>
  <c r="J1955" i="62"/>
  <c r="J1975" i="62"/>
  <c r="J1995" i="62"/>
  <c r="J2019" i="62"/>
  <c r="J2039" i="62"/>
  <c r="J2059" i="62"/>
  <c r="J2083" i="62"/>
  <c r="J2103" i="62"/>
  <c r="J2123" i="62"/>
  <c r="J2147" i="62"/>
  <c r="J2167" i="62"/>
  <c r="J2183" i="62"/>
  <c r="J2199" i="62"/>
  <c r="J2215" i="62"/>
  <c r="J2231" i="62"/>
  <c r="J2247" i="62"/>
  <c r="J2263" i="62"/>
  <c r="J2279" i="62"/>
  <c r="J2295" i="62"/>
  <c r="J2311" i="62"/>
  <c r="J2327" i="62"/>
  <c r="J2343" i="62"/>
  <c r="J2359" i="62"/>
  <c r="J2375" i="62"/>
  <c r="J2391" i="62"/>
  <c r="J2407" i="62"/>
  <c r="J2423" i="62"/>
  <c r="J2439" i="62"/>
  <c r="J2455" i="62"/>
  <c r="J2471" i="62"/>
  <c r="J2488" i="62"/>
  <c r="J2508" i="62"/>
  <c r="J2524" i="62"/>
  <c r="J2540" i="62"/>
  <c r="J2556" i="62"/>
  <c r="J2572" i="62"/>
  <c r="J2870" i="62"/>
  <c r="J2896" i="62"/>
  <c r="J2881" i="62"/>
  <c r="J2865" i="62"/>
  <c r="J2849" i="62"/>
  <c r="J2825" i="62"/>
  <c r="J2809" i="62"/>
  <c r="J2793" i="62"/>
  <c r="J2777" i="62"/>
  <c r="J2761" i="62"/>
  <c r="J2745" i="62"/>
  <c r="J2729" i="62"/>
  <c r="J2713" i="62"/>
  <c r="J2697" i="62"/>
  <c r="J2681" i="62"/>
  <c r="J2665" i="62"/>
  <c r="J2649" i="62"/>
  <c r="J2633" i="62"/>
  <c r="J2617" i="62"/>
  <c r="J2601" i="62"/>
  <c r="J2581" i="62"/>
  <c r="J2550" i="62"/>
  <c r="J2518" i="62"/>
  <c r="J2481" i="62"/>
  <c r="J2440" i="62"/>
  <c r="J2376" i="62"/>
  <c r="J2312" i="62"/>
  <c r="J2248" i="62"/>
  <c r="J2184" i="62"/>
  <c r="J2120" i="62"/>
  <c r="J2056" i="62"/>
  <c r="J2899" i="62"/>
  <c r="J2884" i="62"/>
  <c r="J2868" i="62"/>
  <c r="J2852" i="62"/>
  <c r="J2836" i="62"/>
  <c r="J2820" i="62"/>
  <c r="J2804" i="62"/>
  <c r="J2788" i="62"/>
  <c r="J2772" i="62"/>
  <c r="J2756" i="62"/>
  <c r="J2740" i="62"/>
  <c r="J2724" i="62"/>
  <c r="J2708" i="62"/>
  <c r="J2692" i="62"/>
  <c r="J2676" i="62"/>
  <c r="J2660" i="62"/>
  <c r="J2644" i="62"/>
  <c r="J2628" i="62"/>
  <c r="J2612" i="62"/>
  <c r="J2596" i="62"/>
  <c r="J2573" i="62"/>
  <c r="J2541" i="62"/>
  <c r="J2509" i="62"/>
  <c r="J2472" i="62"/>
  <c r="J2420" i="62"/>
  <c r="J2356" i="62"/>
  <c r="J2292" i="62"/>
  <c r="J2228" i="62"/>
  <c r="J2164" i="62"/>
  <c r="J2100" i="62"/>
  <c r="J2036" i="62"/>
  <c r="J116" i="62"/>
  <c r="J2891" i="62"/>
  <c r="J2875" i="62"/>
  <c r="J2859" i="62"/>
  <c r="J2843" i="62"/>
  <c r="J2827" i="62"/>
  <c r="J2811" i="62"/>
  <c r="J2795" i="62"/>
  <c r="J2779" i="62"/>
  <c r="J2763" i="62"/>
  <c r="J2747" i="62"/>
  <c r="J2731" i="62"/>
  <c r="J2715" i="62"/>
  <c r="J2699" i="62"/>
  <c r="J2683" i="62"/>
  <c r="J2667" i="62"/>
  <c r="J2651" i="62"/>
  <c r="J2635" i="62"/>
  <c r="J2619" i="62"/>
  <c r="J2603" i="62"/>
  <c r="J2584" i="62"/>
  <c r="J2554" i="62"/>
  <c r="J2522" i="62"/>
  <c r="J2485" i="62"/>
  <c r="J2448" i="62"/>
  <c r="J2384" i="62"/>
  <c r="J2320" i="62"/>
  <c r="J2256" i="62"/>
  <c r="J2192" i="62"/>
  <c r="J2128" i="62"/>
  <c r="J2064" i="62"/>
  <c r="J2720" i="62"/>
  <c r="J2688" i="62"/>
  <c r="J2656" i="62"/>
  <c r="J2624" i="62"/>
  <c r="J2590" i="62"/>
  <c r="J2533" i="62"/>
  <c r="J2464" i="62"/>
  <c r="J2404" i="62"/>
  <c r="J2340" i="62"/>
  <c r="J2212" i="62"/>
  <c r="J2084" i="62"/>
  <c r="J2902" i="62"/>
  <c r="J2871" i="62"/>
  <c r="J2839" i="62"/>
  <c r="J2807" i="62"/>
  <c r="J2775" i="62"/>
  <c r="J2743" i="62"/>
  <c r="J2711" i="62"/>
  <c r="Z5" i="38"/>
  <c r="AK12" i="66" l="1"/>
  <c r="AK11" i="66"/>
  <c r="AK10" i="66"/>
  <c r="AK9" i="66"/>
  <c r="R15" i="66" l="1"/>
  <c r="AO17" i="42" l="1"/>
  <c r="AO11" i="42"/>
  <c r="AM19" i="42"/>
  <c r="AM18" i="42"/>
  <c r="AM17" i="42"/>
  <c r="AM13" i="42"/>
  <c r="AM12" i="42"/>
  <c r="AM11" i="42"/>
  <c r="AI24" i="42" l="1"/>
  <c r="AI7" i="42" l="1"/>
  <c r="D6" i="62"/>
  <c r="P32" i="49" l="1"/>
  <c r="AF5" i="16" l="1"/>
  <c r="AE5" i="16"/>
  <c r="AD5" i="16"/>
  <c r="AC5" i="16"/>
  <c r="AB5" i="16"/>
  <c r="AA5" i="16"/>
  <c r="Z5" i="16"/>
  <c r="Y5" i="16"/>
  <c r="AF4" i="16"/>
  <c r="AE4" i="16"/>
  <c r="AD4" i="16"/>
  <c r="AC4" i="16"/>
  <c r="AB4" i="16"/>
  <c r="AA4" i="16"/>
  <c r="Z4" i="16"/>
  <c r="Y4" i="16"/>
  <c r="S4" i="16" l="1"/>
  <c r="S5" i="16"/>
  <c r="S63" i="49" l="1"/>
  <c r="T14" i="49"/>
  <c r="AG14" i="49" l="1"/>
  <c r="Y14" i="49" s="1"/>
  <c r="D2888" i="62"/>
  <c r="N20" i="49"/>
  <c r="D2890" i="62" s="1"/>
  <c r="N19" i="49"/>
  <c r="D2889" i="62" s="1"/>
  <c r="V34" i="48"/>
  <c r="V35" i="48" l="1"/>
  <c r="AA21" i="49"/>
  <c r="Y21" i="49" s="1"/>
  <c r="AA20" i="49"/>
  <c r="Y20" i="49" s="1"/>
  <c r="AT12" i="17" l="1"/>
  <c r="AT11" i="17"/>
  <c r="AT10" i="17"/>
  <c r="AT9" i="17"/>
  <c r="AV10" i="17"/>
  <c r="AV12" i="17"/>
  <c r="AV11" i="17"/>
  <c r="AV9" i="17"/>
  <c r="AL11" i="17" l="1"/>
  <c r="AL9" i="17"/>
  <c r="U14" i="54" l="1"/>
  <c r="AF6" i="16" l="1"/>
  <c r="AE6" i="16"/>
  <c r="AD6" i="16"/>
  <c r="AC6" i="16"/>
  <c r="AB6" i="16"/>
  <c r="AA6" i="16"/>
  <c r="Z6" i="16"/>
  <c r="AF7" i="16"/>
  <c r="AE7" i="16"/>
  <c r="AD7" i="16"/>
  <c r="AC7" i="16"/>
  <c r="AB7" i="16"/>
  <c r="AA7" i="16"/>
  <c r="Z7" i="16"/>
  <c r="Y7" i="16"/>
  <c r="I17" i="16"/>
  <c r="AF9" i="16"/>
  <c r="AE8" i="16"/>
  <c r="AD9" i="16"/>
  <c r="AC8" i="16"/>
  <c r="AB9" i="16"/>
  <c r="AA8" i="16"/>
  <c r="Z9" i="16"/>
  <c r="Y8" i="16"/>
  <c r="S7" i="16" l="1"/>
  <c r="S6" i="16"/>
  <c r="BK9" i="17"/>
  <c r="BN12" i="17"/>
  <c r="BN11" i="17"/>
  <c r="BN10" i="17"/>
  <c r="BN9" i="17"/>
  <c r="BM12" i="17"/>
  <c r="BM11" i="17"/>
  <c r="BM10" i="17"/>
  <c r="BM9" i="17"/>
  <c r="BL12" i="17"/>
  <c r="BL11" i="17"/>
  <c r="BL10" i="17"/>
  <c r="BL9" i="17"/>
  <c r="AY9" i="17"/>
  <c r="BK12" i="17"/>
  <c r="BK11" i="17"/>
  <c r="BK10" i="17"/>
  <c r="BJ12" i="17"/>
  <c r="BJ11" i="17"/>
  <c r="BJ10" i="17"/>
  <c r="BJ9" i="17"/>
  <c r="BI12" i="17"/>
  <c r="BI11" i="17"/>
  <c r="BI10" i="17"/>
  <c r="BI9" i="17"/>
  <c r="AX9" i="17"/>
  <c r="AL18" i="17" l="1"/>
  <c r="AL19" i="17"/>
  <c r="BH12" i="17"/>
  <c r="BH11" i="17"/>
  <c r="BH10" i="17"/>
  <c r="BH9" i="17"/>
  <c r="BG12" i="17"/>
  <c r="BG11" i="17"/>
  <c r="BG10" i="17"/>
  <c r="BG9" i="17"/>
  <c r="BF12" i="17"/>
  <c r="BF11" i="17"/>
  <c r="BF10" i="17"/>
  <c r="BF9" i="17"/>
  <c r="BD12" i="17"/>
  <c r="BD11" i="17"/>
  <c r="BD10" i="17"/>
  <c r="BD9" i="17"/>
  <c r="BC12" i="17"/>
  <c r="BC11" i="17"/>
  <c r="BC10" i="17"/>
  <c r="BC9" i="17"/>
  <c r="BB12" i="17"/>
  <c r="BB11" i="17"/>
  <c r="BB10" i="17"/>
  <c r="BB9" i="17"/>
  <c r="BA12" i="17"/>
  <c r="BA11" i="17"/>
  <c r="BA10" i="17"/>
  <c r="BA9" i="17"/>
  <c r="AZ12" i="17"/>
  <c r="AZ11" i="17"/>
  <c r="AZ10" i="17"/>
  <c r="AZ9" i="17"/>
  <c r="AL17" i="17" l="1"/>
  <c r="AL15" i="17"/>
  <c r="AL16" i="17"/>
  <c r="AA5" i="38" l="1"/>
  <c r="Y5" i="38"/>
  <c r="T5" i="38" l="1"/>
  <c r="L17" i="47"/>
  <c r="K17" i="47"/>
  <c r="J17" i="47"/>
  <c r="I17" i="47"/>
  <c r="H17" i="47"/>
  <c r="G17" i="47"/>
  <c r="F17" i="47"/>
  <c r="E17" i="47"/>
  <c r="D17" i="47"/>
  <c r="G16" i="47"/>
  <c r="F16" i="47"/>
  <c r="E16" i="47"/>
  <c r="D16" i="47"/>
  <c r="AF7" i="47" l="1" a="1"/>
  <c r="AF7" i="47" s="1"/>
  <c r="AC7" i="47" s="1"/>
  <c r="D11" i="62"/>
  <c r="AO7" i="61"/>
  <c r="AO37" i="61"/>
  <c r="AO36" i="61"/>
  <c r="AO35" i="61"/>
  <c r="AO34" i="61"/>
  <c r="AO33" i="61"/>
  <c r="AO31" i="61"/>
  <c r="AO30" i="61"/>
  <c r="AO29" i="61"/>
  <c r="AO28" i="61"/>
  <c r="AO27" i="61"/>
  <c r="AO20" i="61"/>
  <c r="AO19" i="61"/>
  <c r="AO18" i="61"/>
  <c r="AO17" i="61"/>
  <c r="AO15" i="61"/>
  <c r="AO14" i="61"/>
  <c r="AO13" i="61"/>
  <c r="AO12" i="61"/>
  <c r="AO10" i="61"/>
  <c r="AO9" i="61"/>
  <c r="AO8" i="61"/>
  <c r="AN37" i="61"/>
  <c r="AN36" i="61"/>
  <c r="AN35" i="61"/>
  <c r="AN34" i="61"/>
  <c r="AN33" i="61"/>
  <c r="AN31" i="61"/>
  <c r="AN30" i="61"/>
  <c r="AN29" i="61"/>
  <c r="AN28" i="61"/>
  <c r="AN27" i="61"/>
  <c r="AN20" i="61"/>
  <c r="AN19" i="61"/>
  <c r="AN18" i="61"/>
  <c r="AN17" i="61"/>
  <c r="AN15" i="61"/>
  <c r="AN14" i="61"/>
  <c r="AN13" i="61"/>
  <c r="AN12" i="61"/>
  <c r="AN10" i="61"/>
  <c r="AN9" i="61"/>
  <c r="AN8" i="61"/>
  <c r="AN7" i="61"/>
  <c r="X13" i="61" l="1"/>
  <c r="AK36" i="61" l="1"/>
  <c r="Q35" i="32" l="1"/>
  <c r="M35" i="32" s="1"/>
  <c r="Q33" i="32"/>
  <c r="M33" i="32" s="1"/>
  <c r="Q32" i="32"/>
  <c r="M32" i="32" s="1"/>
  <c r="Q18" i="32" l="1"/>
  <c r="M18" i="32" s="1"/>
  <c r="Q17" i="32"/>
  <c r="M17" i="32" s="1"/>
  <c r="Q15" i="32"/>
  <c r="M15" i="32" s="1"/>
  <c r="Q14" i="32"/>
  <c r="M14" i="32" s="1"/>
  <c r="Q13" i="32"/>
  <c r="M13" i="32" s="1"/>
  <c r="T12" i="32"/>
  <c r="Q12" i="32"/>
  <c r="D12" i="62"/>
  <c r="M12" i="32" l="1"/>
  <c r="AO7" i="42" l="1"/>
  <c r="AI23" i="42" s="1"/>
  <c r="AN9" i="42"/>
  <c r="AM9" i="42"/>
  <c r="AN11" i="39"/>
  <c r="AO10" i="39"/>
  <c r="Q5" i="64"/>
  <c r="Q4" i="64"/>
  <c r="S3" i="64"/>
  <c r="AN7" i="42" l="1"/>
  <c r="AM7" i="42"/>
  <c r="AN8" i="42"/>
  <c r="AM8" i="42"/>
  <c r="AO11" i="39"/>
  <c r="AN10" i="39"/>
  <c r="R4" i="64"/>
  <c r="R5" i="64"/>
  <c r="S4" i="64"/>
  <c r="S5" i="64"/>
  <c r="R3" i="64"/>
  <c r="Q3" i="64"/>
  <c r="AG17" i="63"/>
  <c r="AH10" i="39" l="1"/>
  <c r="AF10" i="39" s="1"/>
  <c r="D9" i="48" s="1"/>
  <c r="J4" i="64"/>
  <c r="AI6" i="42"/>
  <c r="W9" i="63"/>
  <c r="W5" i="63"/>
  <c r="W7" i="63"/>
  <c r="S3" i="13"/>
  <c r="V6" i="44"/>
  <c r="V5" i="44"/>
  <c r="V4" i="44"/>
  <c r="V3" i="44"/>
  <c r="V22" i="11"/>
  <c r="V21" i="11"/>
  <c r="V20" i="11"/>
  <c r="V19" i="11"/>
  <c r="V6" i="11"/>
  <c r="V5" i="11"/>
  <c r="V4" i="11"/>
  <c r="V3" i="11"/>
  <c r="AQ18" i="7"/>
  <c r="AQ17" i="7"/>
  <c r="AQ16" i="7"/>
  <c r="AQ15" i="7"/>
  <c r="N3" i="11" l="1"/>
  <c r="N19" i="11"/>
  <c r="O5" i="44"/>
  <c r="O4" i="44"/>
  <c r="Q3" i="13"/>
  <c r="D14" i="49" s="1"/>
  <c r="D21" i="62" l="1"/>
  <c r="D17" i="62" l="1"/>
  <c r="D16" i="62"/>
  <c r="D14" i="62"/>
  <c r="D3" i="62" l="1"/>
  <c r="D79" i="62" l="1"/>
  <c r="D78" i="62"/>
  <c r="D77" i="62"/>
  <c r="D76" i="62"/>
  <c r="D75" i="62"/>
  <c r="D74" i="62"/>
  <c r="D73" i="62"/>
  <c r="D72" i="62"/>
  <c r="D71" i="62"/>
  <c r="D70" i="62"/>
  <c r="D62" i="62"/>
  <c r="D61" i="62"/>
  <c r="D60" i="62"/>
  <c r="D59" i="62"/>
  <c r="D58" i="62"/>
  <c r="D57" i="62"/>
  <c r="D56" i="62"/>
  <c r="D55" i="62"/>
  <c r="D54" i="62"/>
  <c r="D53" i="62"/>
  <c r="D45" i="62"/>
  <c r="D44" i="62"/>
  <c r="D43" i="62"/>
  <c r="D42" i="62"/>
  <c r="D41" i="62"/>
  <c r="D40" i="62"/>
  <c r="D39" i="62"/>
  <c r="D38" i="62"/>
  <c r="D37" i="62"/>
  <c r="D36" i="62"/>
  <c r="D95" i="62"/>
  <c r="D94" i="62"/>
  <c r="D93" i="62"/>
  <c r="D92" i="62"/>
  <c r="D90" i="62"/>
  <c r="D89" i="62"/>
  <c r="D88" i="62"/>
  <c r="D86" i="62"/>
  <c r="D85" i="62"/>
  <c r="D84" i="62"/>
  <c r="D83" i="62"/>
  <c r="D82" i="62"/>
  <c r="D81" i="62"/>
  <c r="D15" i="62" l="1"/>
  <c r="AF17" i="47" l="1"/>
  <c r="AC17" i="47" s="1"/>
  <c r="AF16" i="47"/>
  <c r="AC16" i="47" s="1"/>
  <c r="AF19" i="47"/>
  <c r="AC19" i="47" s="1"/>
  <c r="AF18" i="47"/>
  <c r="AC18" i="47" s="1"/>
  <c r="AF13" i="47"/>
  <c r="AC13" i="47" s="1"/>
  <c r="AC11" i="47"/>
  <c r="AF12" i="47"/>
  <c r="AC12" i="47" s="1"/>
  <c r="AF15" i="47"/>
  <c r="AC15" i="47" s="1"/>
  <c r="AF14" i="47"/>
  <c r="AC14" i="47" s="1"/>
  <c r="AC15" i="49"/>
  <c r="AF13" i="49"/>
  <c r="AA15" i="49"/>
  <c r="AF15" i="49"/>
  <c r="AB15" i="49"/>
  <c r="AB13" i="49"/>
  <c r="Y13" i="49" s="1"/>
  <c r="AM8" i="53"/>
  <c r="AA5" i="53" s="1"/>
  <c r="AF19" i="21"/>
  <c r="AE18" i="21"/>
  <c r="AE19" i="21"/>
  <c r="AN15" i="7"/>
  <c r="AN18" i="7"/>
  <c r="AN17" i="7"/>
  <c r="AN16" i="7"/>
  <c r="AS18" i="7"/>
  <c r="AS16" i="7"/>
  <c r="AS15" i="7"/>
  <c r="AS17" i="7"/>
  <c r="Y3" i="44"/>
  <c r="O7" i="44" s="1"/>
  <c r="X3" i="44"/>
  <c r="O6" i="44" s="1"/>
  <c r="AI8" i="53"/>
  <c r="AA1" i="53" s="1"/>
  <c r="AE14" i="21"/>
  <c r="AL10" i="66"/>
  <c r="AS10" i="17"/>
  <c r="AE13" i="21"/>
  <c r="AL9" i="66"/>
  <c r="AS9" i="17"/>
  <c r="AL12" i="66"/>
  <c r="AS12" i="17"/>
  <c r="AL11" i="66"/>
  <c r="AS11" i="17"/>
  <c r="W3" i="44"/>
  <c r="W4" i="44"/>
  <c r="W6" i="44"/>
  <c r="W5" i="44"/>
  <c r="D8" i="62"/>
  <c r="O3" i="44" l="1"/>
  <c r="N3" i="44" s="1"/>
  <c r="D13" i="49" s="1"/>
  <c r="AB7" i="47"/>
  <c r="D6" i="49" s="1"/>
  <c r="Y15" i="49"/>
  <c r="X13" i="49" s="1"/>
  <c r="V76" i="49" s="1"/>
  <c r="W4" i="21"/>
  <c r="AF13" i="7"/>
  <c r="AF20" i="7"/>
  <c r="W1" i="21"/>
  <c r="AL8" i="17"/>
  <c r="R8" i="66"/>
  <c r="Q9" i="66" s="1"/>
  <c r="D18" i="49" s="1"/>
  <c r="W2" i="21" l="1"/>
  <c r="V1" i="21" s="1"/>
  <c r="D19" i="49" s="1"/>
  <c r="AA4" i="53"/>
  <c r="Z1" i="53" s="1"/>
  <c r="D23" i="49" s="1"/>
  <c r="M16" i="53"/>
  <c r="Y16" i="53"/>
  <c r="U17" i="21"/>
  <c r="K17" i="21"/>
  <c r="O17" i="21"/>
  <c r="S20" i="71" s="1"/>
  <c r="Y20" i="74" l="1"/>
  <c r="AO8" i="69"/>
  <c r="AO10" i="69"/>
  <c r="AO12" i="69"/>
  <c r="AO14" i="69"/>
  <c r="AO16" i="69"/>
  <c r="AO18" i="69"/>
  <c r="AO20" i="69"/>
  <c r="AO22" i="69"/>
  <c r="AO24" i="69"/>
  <c r="AP9" i="69"/>
  <c r="AP19" i="69"/>
  <c r="AP25" i="69"/>
  <c r="AP8" i="69"/>
  <c r="AP10" i="69"/>
  <c r="AP12" i="69"/>
  <c r="AP14" i="69"/>
  <c r="AP16" i="69"/>
  <c r="AP18" i="69"/>
  <c r="AP20" i="69"/>
  <c r="AP22" i="69"/>
  <c r="AP24" i="69"/>
  <c r="AP11" i="69"/>
  <c r="AP15" i="69"/>
  <c r="AP21" i="69"/>
  <c r="AO9" i="69"/>
  <c r="AO11" i="69"/>
  <c r="AO13" i="69"/>
  <c r="AO15" i="69"/>
  <c r="AO17" i="69"/>
  <c r="AO19" i="69"/>
  <c r="AO21" i="69"/>
  <c r="AO23" i="69"/>
  <c r="AO25" i="69"/>
  <c r="AP13" i="69"/>
  <c r="AP17" i="69"/>
  <c r="AP23" i="69"/>
  <c r="AP33" i="69"/>
  <c r="Y6" i="74"/>
  <c r="AO33" i="69"/>
  <c r="Y9" i="74"/>
  <c r="D940" i="62"/>
  <c r="T34" i="69"/>
  <c r="T27" i="69"/>
  <c r="S3" i="71"/>
  <c r="T7" i="69"/>
  <c r="P50" i="49"/>
  <c r="H8" i="50"/>
  <c r="U6" i="50" s="1"/>
  <c r="G8" i="50"/>
  <c r="F8" i="50"/>
  <c r="E8" i="50"/>
  <c r="T6" i="50" l="1"/>
  <c r="R6" i="50"/>
  <c r="S6" i="50"/>
  <c r="H23" i="43"/>
  <c r="G23" i="43"/>
  <c r="F23" i="43"/>
  <c r="E23" i="43"/>
  <c r="U23" i="43" s="1"/>
  <c r="N4" i="41"/>
  <c r="X16" i="41" s="1"/>
  <c r="N3" i="41"/>
  <c r="W16" i="41" s="1"/>
  <c r="C16" i="61"/>
  <c r="V42" i="61"/>
  <c r="U42" i="61"/>
  <c r="T42" i="61"/>
  <c r="S42" i="61"/>
  <c r="Q42" i="61"/>
  <c r="P42" i="61"/>
  <c r="O42" i="61"/>
  <c r="N42" i="61"/>
  <c r="M42" i="61"/>
  <c r="K42" i="61"/>
  <c r="J42" i="61"/>
  <c r="I42" i="61"/>
  <c r="H42" i="61"/>
  <c r="G42" i="61"/>
  <c r="F42" i="61"/>
  <c r="E42" i="61"/>
  <c r="D42" i="61"/>
  <c r="C42" i="61"/>
  <c r="V25" i="61"/>
  <c r="U25" i="61"/>
  <c r="T25" i="61"/>
  <c r="S25" i="61"/>
  <c r="Q25" i="61"/>
  <c r="P25" i="61"/>
  <c r="O25" i="61"/>
  <c r="N25" i="61"/>
  <c r="M25" i="61"/>
  <c r="K25" i="61"/>
  <c r="J25" i="61"/>
  <c r="I25" i="61"/>
  <c r="H25" i="61"/>
  <c r="G25" i="61"/>
  <c r="F25" i="61"/>
  <c r="E25" i="61"/>
  <c r="D25" i="61"/>
  <c r="V24" i="61"/>
  <c r="U24" i="61"/>
  <c r="T24" i="61"/>
  <c r="S24" i="61"/>
  <c r="Q24" i="61"/>
  <c r="P24" i="61"/>
  <c r="O24" i="61"/>
  <c r="N24" i="61"/>
  <c r="M24" i="61"/>
  <c r="K24" i="61"/>
  <c r="J24" i="61"/>
  <c r="I24" i="61"/>
  <c r="H24" i="61"/>
  <c r="G24" i="61"/>
  <c r="F24" i="61"/>
  <c r="E24" i="61"/>
  <c r="D24" i="61"/>
  <c r="C25" i="61"/>
  <c r="C24" i="61"/>
  <c r="V23" i="61"/>
  <c r="V40" i="61" s="1"/>
  <c r="U23" i="61"/>
  <c r="T23" i="61"/>
  <c r="S23" i="61"/>
  <c r="V22" i="61"/>
  <c r="U22" i="61"/>
  <c r="T22" i="61"/>
  <c r="S22" i="61"/>
  <c r="Q22" i="61"/>
  <c r="P22" i="61"/>
  <c r="O22" i="61"/>
  <c r="N22" i="61"/>
  <c r="M22" i="61"/>
  <c r="K22" i="61"/>
  <c r="J22" i="61"/>
  <c r="I22" i="61"/>
  <c r="H22" i="61"/>
  <c r="G22" i="61"/>
  <c r="F22" i="61"/>
  <c r="E22" i="61"/>
  <c r="D22" i="61"/>
  <c r="C22" i="61"/>
  <c r="M5" i="50" l="1"/>
  <c r="X14" i="61"/>
  <c r="R16" i="41"/>
  <c r="O41" i="61"/>
  <c r="O39" i="61"/>
  <c r="M39" i="61"/>
  <c r="Q39" i="61"/>
  <c r="O43" i="61"/>
  <c r="P39" i="61"/>
  <c r="M41" i="61"/>
  <c r="Q41" i="61"/>
  <c r="P43" i="61"/>
  <c r="M40" i="61"/>
  <c r="Q40" i="61"/>
  <c r="E40" i="61"/>
  <c r="I40" i="61"/>
  <c r="F39" i="61"/>
  <c r="F43" i="61"/>
  <c r="F41" i="61"/>
  <c r="E43" i="61"/>
  <c r="G39" i="61"/>
  <c r="H39" i="61"/>
  <c r="G40" i="61"/>
  <c r="H41" i="61"/>
  <c r="G43" i="61"/>
  <c r="I43" i="61"/>
  <c r="H40" i="61"/>
  <c r="E41" i="61"/>
  <c r="I41" i="61"/>
  <c r="U41" i="61"/>
  <c r="U40" i="61"/>
  <c r="U43" i="61"/>
  <c r="S41" i="61"/>
  <c r="S43" i="61"/>
  <c r="S40" i="61"/>
  <c r="T43" i="61"/>
  <c r="T41" i="61"/>
  <c r="T40" i="61"/>
  <c r="N41" i="61"/>
  <c r="N40" i="61"/>
  <c r="N43" i="61"/>
  <c r="V43" i="61"/>
  <c r="V41" i="61"/>
  <c r="V39" i="61"/>
  <c r="U39" i="61"/>
  <c r="T39" i="61"/>
  <c r="S39" i="61"/>
  <c r="Q43" i="61"/>
  <c r="P41" i="61"/>
  <c r="O40" i="61"/>
  <c r="P40" i="61"/>
  <c r="N39" i="61"/>
  <c r="M43" i="61"/>
  <c r="I39" i="61"/>
  <c r="H43" i="61"/>
  <c r="G41" i="61"/>
  <c r="F40" i="61"/>
  <c r="E39" i="61"/>
  <c r="L42" i="61"/>
  <c r="J43" i="61"/>
  <c r="J41" i="61"/>
  <c r="J40" i="61"/>
  <c r="J39" i="61"/>
  <c r="K43" i="61"/>
  <c r="K41" i="61"/>
  <c r="K40" i="61"/>
  <c r="K39" i="61"/>
  <c r="C43" i="61"/>
  <c r="C41" i="61"/>
  <c r="C40" i="61"/>
  <c r="C39" i="61"/>
  <c r="D43" i="61"/>
  <c r="D41" i="61"/>
  <c r="D40" i="61"/>
  <c r="D39" i="61"/>
  <c r="V23" i="43"/>
  <c r="W23" i="43"/>
  <c r="X23" i="43"/>
  <c r="X2" i="41"/>
  <c r="X3" i="41"/>
  <c r="W2" i="41"/>
  <c r="W3" i="41"/>
  <c r="L43" i="61"/>
  <c r="L39" i="61"/>
  <c r="V26" i="61"/>
  <c r="U26" i="61"/>
  <c r="T26" i="61"/>
  <c r="S26" i="61"/>
  <c r="Q26" i="61"/>
  <c r="P26" i="61"/>
  <c r="O26" i="61"/>
  <c r="N26" i="61"/>
  <c r="M26" i="61"/>
  <c r="K26" i="61"/>
  <c r="J26" i="61"/>
  <c r="I26" i="61"/>
  <c r="H26" i="61"/>
  <c r="G26" i="61"/>
  <c r="F26" i="61"/>
  <c r="E26" i="61"/>
  <c r="D26" i="61"/>
  <c r="C26" i="61"/>
  <c r="AF26" i="61" s="1"/>
  <c r="L25" i="61"/>
  <c r="L24" i="61"/>
  <c r="L22" i="61"/>
  <c r="L7" i="61"/>
  <c r="D38" i="61"/>
  <c r="U44" i="61" l="1"/>
  <c r="H44" i="61"/>
  <c r="AI37" i="61"/>
  <c r="I44" i="61"/>
  <c r="K44" i="61"/>
  <c r="P44" i="61"/>
  <c r="O44" i="61"/>
  <c r="T44" i="61"/>
  <c r="V44" i="61"/>
  <c r="S44" i="61"/>
  <c r="G44" i="61"/>
  <c r="F44" i="61"/>
  <c r="Q44" i="61"/>
  <c r="N44" i="61"/>
  <c r="M44" i="61"/>
  <c r="J44" i="61"/>
  <c r="E44" i="61"/>
  <c r="L41" i="61"/>
  <c r="L40" i="61"/>
  <c r="C44" i="61"/>
  <c r="D44" i="61"/>
  <c r="N20" i="43"/>
  <c r="R2" i="41"/>
  <c r="L26" i="61"/>
  <c r="D7" i="64"/>
  <c r="C7" i="64"/>
  <c r="Q9" i="64" s="1"/>
  <c r="H33" i="19"/>
  <c r="AJ37" i="61" l="1"/>
  <c r="X4" i="61" s="1"/>
  <c r="O67" i="49"/>
  <c r="O71" i="49"/>
  <c r="AI36" i="61"/>
  <c r="X3" i="61" s="1"/>
  <c r="AG37" i="61"/>
  <c r="X1" i="61" s="1"/>
  <c r="M63" i="49"/>
  <c r="L44" i="61"/>
  <c r="J7" i="64"/>
  <c r="J5" i="64" l="1"/>
  <c r="H4" i="64" s="1"/>
  <c r="D8" i="48" s="1"/>
  <c r="AG28" i="63"/>
  <c r="D96" i="62"/>
  <c r="AG27" i="63"/>
  <c r="D91" i="62"/>
  <c r="D87" i="62"/>
  <c r="AG26" i="63"/>
  <c r="D68" i="62"/>
  <c r="D67" i="62"/>
  <c r="D66" i="62"/>
  <c r="D65" i="62"/>
  <c r="D63" i="62"/>
  <c r="D51" i="62"/>
  <c r="D50" i="62"/>
  <c r="D49" i="62"/>
  <c r="D48" i="62"/>
  <c r="D46" i="62"/>
  <c r="D34" i="62"/>
  <c r="D33" i="62"/>
  <c r="D32" i="62"/>
  <c r="D31" i="62"/>
  <c r="D29" i="62"/>
  <c r="AO8" i="63" l="1"/>
  <c r="AN8" i="63"/>
  <c r="AN3" i="63"/>
  <c r="W26" i="63"/>
  <c r="D69" i="62"/>
  <c r="D47" i="62"/>
  <c r="AG8" i="63"/>
  <c r="D52" i="62"/>
  <c r="D30" i="62"/>
  <c r="D35" i="62"/>
  <c r="D64" i="62" l="1"/>
  <c r="AO13" i="63"/>
  <c r="W3" i="63" s="1"/>
  <c r="W4" i="63"/>
  <c r="U3" i="63" l="1"/>
  <c r="D7" i="49" s="1"/>
  <c r="AF3" i="16"/>
  <c r="AE3" i="16"/>
  <c r="AD3" i="16"/>
  <c r="AC3" i="16"/>
  <c r="AB3" i="16"/>
  <c r="AA3" i="16"/>
  <c r="Z3" i="16"/>
  <c r="Y3" i="16"/>
  <c r="S3" i="16" l="1"/>
  <c r="G18" i="7" l="1"/>
  <c r="G16" i="7"/>
  <c r="D165" i="62" s="1"/>
  <c r="G15" i="7"/>
  <c r="D161" i="62" s="1"/>
  <c r="AL18" i="7" l="1"/>
  <c r="D173" i="62"/>
  <c r="AL15" i="7"/>
  <c r="AM15" i="7"/>
  <c r="AL16" i="7"/>
  <c r="AM17" i="7"/>
  <c r="AM16" i="7"/>
  <c r="AU10" i="17"/>
  <c r="AU9" i="17"/>
  <c r="AU12" i="17"/>
  <c r="J17" i="21"/>
  <c r="E17" i="21"/>
  <c r="Y19" i="74" l="1"/>
  <c r="U19" i="74" s="1"/>
  <c r="R20" i="71"/>
  <c r="L20" i="71" s="1"/>
  <c r="R14" i="71"/>
  <c r="AM10" i="69"/>
  <c r="AM11" i="69"/>
  <c r="AM12" i="69"/>
  <c r="AM13" i="69"/>
  <c r="AM14" i="69"/>
  <c r="AM15" i="69"/>
  <c r="AM17" i="69"/>
  <c r="AM18" i="69"/>
  <c r="AM21" i="69"/>
  <c r="AM25" i="69"/>
  <c r="AN13" i="69"/>
  <c r="AN14" i="69"/>
  <c r="AN17" i="69"/>
  <c r="AN18" i="69"/>
  <c r="AN21" i="69"/>
  <c r="AM8" i="69"/>
  <c r="AM9" i="69"/>
  <c r="AM16" i="69"/>
  <c r="AM19" i="69"/>
  <c r="AM20" i="69"/>
  <c r="AM22" i="69"/>
  <c r="AM23" i="69"/>
  <c r="AM24" i="69"/>
  <c r="AN8" i="69"/>
  <c r="AN9" i="69"/>
  <c r="AN10" i="69"/>
  <c r="AN11" i="69"/>
  <c r="AN12" i="69"/>
  <c r="AN15" i="69"/>
  <c r="AN16" i="69"/>
  <c r="AN19" i="69"/>
  <c r="AN20" i="69"/>
  <c r="AN22" i="69"/>
  <c r="AN23" i="69"/>
  <c r="AN24" i="69"/>
  <c r="AN25" i="69"/>
  <c r="Y8" i="74"/>
  <c r="U8" i="74" s="1"/>
  <c r="AM33" i="69"/>
  <c r="AN33" i="69"/>
  <c r="Y5" i="74"/>
  <c r="U5" i="74" s="1"/>
  <c r="D936" i="62"/>
  <c r="L11" i="71"/>
  <c r="Q34" i="69"/>
  <c r="Q27" i="69"/>
  <c r="M27" i="69" s="1"/>
  <c r="Q7" i="69"/>
  <c r="M7" i="69" s="1"/>
  <c r="R3" i="71"/>
  <c r="L3" i="71" s="1"/>
  <c r="J3" i="71" l="1"/>
  <c r="D22" i="49" s="1"/>
  <c r="D20" i="49"/>
  <c r="BR12" i="17" l="1"/>
  <c r="BQ12" i="17"/>
  <c r="BR11" i="17"/>
  <c r="BQ11" i="17"/>
  <c r="BR10" i="17"/>
  <c r="BQ10" i="17"/>
  <c r="BR9" i="17"/>
  <c r="BQ9" i="17"/>
  <c r="BP12" i="17"/>
  <c r="BP11" i="17"/>
  <c r="BP10" i="17"/>
  <c r="BP9" i="17"/>
  <c r="BO12" i="17"/>
  <c r="BO11" i="17"/>
  <c r="BO10" i="17"/>
  <c r="BO9" i="17"/>
  <c r="AY12" i="17"/>
  <c r="AY11" i="17"/>
  <c r="AY10" i="17"/>
  <c r="AX12" i="17"/>
  <c r="AX11" i="17"/>
  <c r="AX10" i="17"/>
  <c r="AL20" i="17" l="1"/>
  <c r="AL12" i="17"/>
  <c r="AL13" i="17"/>
  <c r="AB10" i="42" l="1"/>
  <c r="X10" i="42"/>
  <c r="Z10" i="42"/>
  <c r="V10" i="42"/>
  <c r="L37" i="61" l="1"/>
  <c r="L36" i="61"/>
  <c r="L35" i="61"/>
  <c r="L34" i="61"/>
  <c r="L31" i="61"/>
  <c r="L30" i="61"/>
  <c r="L29" i="61"/>
  <c r="AL37" i="61" l="1"/>
  <c r="L19" i="61"/>
  <c r="I12" i="39" l="1"/>
  <c r="V38" i="61" l="1"/>
  <c r="U38" i="61"/>
  <c r="T38" i="61"/>
  <c r="S38" i="61"/>
  <c r="Q38" i="61"/>
  <c r="P38" i="61"/>
  <c r="O38" i="61"/>
  <c r="N38" i="61"/>
  <c r="M38" i="61"/>
  <c r="K38" i="61"/>
  <c r="J38" i="61"/>
  <c r="I38" i="61"/>
  <c r="H38" i="61"/>
  <c r="G38" i="61"/>
  <c r="E38" i="61"/>
  <c r="V32" i="61"/>
  <c r="U32" i="61"/>
  <c r="T32" i="61"/>
  <c r="S32" i="61"/>
  <c r="Q32" i="61"/>
  <c r="P32" i="61"/>
  <c r="O32" i="61"/>
  <c r="N32" i="61"/>
  <c r="M32" i="61"/>
  <c r="K32" i="61"/>
  <c r="J32" i="61"/>
  <c r="I32" i="61"/>
  <c r="H32" i="61"/>
  <c r="G32" i="61"/>
  <c r="E32" i="61"/>
  <c r="V21" i="61"/>
  <c r="U21" i="61"/>
  <c r="T21" i="61"/>
  <c r="S21" i="61"/>
  <c r="Q21" i="61"/>
  <c r="P21" i="61"/>
  <c r="O21" i="61"/>
  <c r="N21" i="61"/>
  <c r="M21" i="61"/>
  <c r="K21" i="61"/>
  <c r="J21" i="61"/>
  <c r="I21" i="61"/>
  <c r="H21" i="61"/>
  <c r="G21" i="61"/>
  <c r="V16" i="61"/>
  <c r="U16" i="61"/>
  <c r="T16" i="61"/>
  <c r="S16" i="61"/>
  <c r="J11" i="61"/>
  <c r="E21" i="61"/>
  <c r="T17" i="21"/>
  <c r="S17" i="21"/>
  <c r="R17" i="21"/>
  <c r="Q17" i="21"/>
  <c r="P17" i="21"/>
  <c r="N17" i="21"/>
  <c r="M17" i="21"/>
  <c r="V17" i="21" l="1"/>
  <c r="D1016" i="62" s="1"/>
  <c r="U8" i="69"/>
  <c r="U28" i="69"/>
  <c r="AO29" i="69"/>
  <c r="AO7" i="69"/>
  <c r="AO6" i="69"/>
  <c r="AO31" i="69"/>
  <c r="AO28" i="69"/>
  <c r="AO26" i="69"/>
  <c r="AO30" i="69"/>
  <c r="AO32" i="69"/>
  <c r="AO27" i="69"/>
  <c r="V9" i="69"/>
  <c r="V29" i="69"/>
  <c r="AP32" i="69"/>
  <c r="AP29" i="69"/>
  <c r="AP28" i="69"/>
  <c r="AP26" i="69"/>
  <c r="AP30" i="69"/>
  <c r="AP6" i="69"/>
  <c r="AP7" i="69"/>
  <c r="AP27" i="69"/>
  <c r="AP31" i="69"/>
  <c r="I20" i="21"/>
  <c r="D1019" i="62" s="1"/>
  <c r="Q16" i="61" l="1"/>
  <c r="P16" i="61"/>
  <c r="O16" i="61"/>
  <c r="N16" i="61"/>
  <c r="M16" i="61"/>
  <c r="K16" i="61"/>
  <c r="J16" i="61"/>
  <c r="I16" i="61"/>
  <c r="H16" i="61"/>
  <c r="G16" i="61"/>
  <c r="E16" i="61"/>
  <c r="C38" i="61"/>
  <c r="D32" i="61"/>
  <c r="C32" i="61"/>
  <c r="AF32" i="61" s="1"/>
  <c r="D21" i="61"/>
  <c r="C21" i="61"/>
  <c r="D16" i="61"/>
  <c r="D11" i="61"/>
  <c r="C11" i="61"/>
  <c r="V11" i="61"/>
  <c r="U11" i="61"/>
  <c r="T11" i="61"/>
  <c r="S11" i="61"/>
  <c r="Q11" i="61"/>
  <c r="P11" i="61"/>
  <c r="O11" i="61"/>
  <c r="N11" i="61"/>
  <c r="M11" i="61"/>
  <c r="K11" i="61"/>
  <c r="I11" i="61"/>
  <c r="H11" i="61"/>
  <c r="G11" i="61"/>
  <c r="E11" i="61"/>
  <c r="M11" i="19"/>
  <c r="Y4" i="19" s="1"/>
  <c r="X6" i="61" l="1"/>
  <c r="X12" i="61"/>
  <c r="X11" i="61"/>
  <c r="X8" i="61"/>
  <c r="J17" i="15"/>
  <c r="D476" i="62"/>
  <c r="D463" i="62"/>
  <c r="D489" i="62"/>
  <c r="D502" i="62"/>
  <c r="D548" i="62" l="1"/>
  <c r="Y6" i="15"/>
  <c r="D24" i="62"/>
  <c r="D25" i="62"/>
  <c r="D23" i="62"/>
  <c r="D10" i="62"/>
  <c r="D7" i="62"/>
  <c r="L28" i="61" l="1"/>
  <c r="L20" i="61"/>
  <c r="L18" i="61"/>
  <c r="L15" i="61"/>
  <c r="L14" i="61"/>
  <c r="L13" i="61"/>
  <c r="L10" i="61"/>
  <c r="L9" i="61"/>
  <c r="L8" i="61"/>
  <c r="L33" i="61"/>
  <c r="AH37" i="61" s="1"/>
  <c r="L27" i="61"/>
  <c r="AH32" i="61" s="1"/>
  <c r="L17" i="61"/>
  <c r="L12" i="61"/>
  <c r="L16" i="61" l="1"/>
  <c r="F21" i="61"/>
  <c r="F32" i="61"/>
  <c r="L21" i="61"/>
  <c r="L32" i="61"/>
  <c r="F38" i="61"/>
  <c r="F16" i="61"/>
  <c r="L38" i="61"/>
  <c r="F11" i="61"/>
  <c r="L11" i="61"/>
  <c r="AH26" i="61" l="1"/>
  <c r="X2" i="61" s="1"/>
  <c r="K30" i="54"/>
  <c r="D1452" i="62" s="1"/>
  <c r="I30" i="54"/>
  <c r="D1449" i="62" s="1"/>
  <c r="X9" i="61" l="1"/>
  <c r="W1" i="61" s="1"/>
  <c r="D26" i="49" s="1"/>
  <c r="R3" i="41" l="1"/>
  <c r="X16" i="53"/>
  <c r="W16" i="53"/>
  <c r="V16" i="53"/>
  <c r="U16" i="53"/>
  <c r="T16" i="53"/>
  <c r="S16" i="53"/>
  <c r="R16" i="53"/>
  <c r="Q16" i="53"/>
  <c r="P16" i="53"/>
  <c r="O16" i="53"/>
  <c r="G16" i="53"/>
  <c r="H16" i="53"/>
  <c r="L16" i="53"/>
  <c r="K16" i="53"/>
  <c r="J16" i="53"/>
  <c r="I16" i="53"/>
  <c r="F16" i="53"/>
  <c r="E16" i="53"/>
  <c r="D16" i="53"/>
  <c r="C16" i="53"/>
  <c r="D1284" i="62" s="1"/>
  <c r="Y35" i="54" l="1"/>
  <c r="U35" i="54" s="1"/>
  <c r="Y37" i="54"/>
  <c r="U37" i="54" s="1"/>
  <c r="Y17" i="54"/>
  <c r="Y7" i="54"/>
  <c r="Y10" i="54"/>
  <c r="D1350" i="62"/>
  <c r="R36" i="32"/>
  <c r="R29" i="32"/>
  <c r="M29" i="32" s="1"/>
  <c r="R8" i="32"/>
  <c r="M8" i="32" s="1"/>
  <c r="AN34" i="32"/>
  <c r="AM34" i="32"/>
  <c r="D1306" i="62"/>
  <c r="U10" i="54"/>
  <c r="AP11" i="32"/>
  <c r="AP15" i="32"/>
  <c r="AP19" i="32"/>
  <c r="AP23" i="32"/>
  <c r="AP28" i="32"/>
  <c r="AP33" i="32"/>
  <c r="AO8" i="32"/>
  <c r="AO12" i="32"/>
  <c r="AO16" i="32"/>
  <c r="AO20" i="32"/>
  <c r="AO24" i="32"/>
  <c r="AO29" i="32"/>
  <c r="AO6" i="32"/>
  <c r="AP10" i="32"/>
  <c r="AP14" i="32"/>
  <c r="AP22" i="32"/>
  <c r="AP31" i="32"/>
  <c r="AO11" i="32"/>
  <c r="AO15" i="32"/>
  <c r="AO23" i="32"/>
  <c r="AO28" i="32"/>
  <c r="T36" i="32"/>
  <c r="AP8" i="32"/>
  <c r="AP12" i="32"/>
  <c r="AP16" i="32"/>
  <c r="AP20" i="32"/>
  <c r="AP24" i="32"/>
  <c r="AP29" i="32"/>
  <c r="AP7" i="32"/>
  <c r="AO9" i="32"/>
  <c r="AO13" i="32"/>
  <c r="AO17" i="32"/>
  <c r="AO21" i="32"/>
  <c r="AO25" i="32"/>
  <c r="AO30" i="32"/>
  <c r="AP18" i="32"/>
  <c r="AP26" i="32"/>
  <c r="AO33" i="32"/>
  <c r="AO19" i="32"/>
  <c r="AO7" i="32"/>
  <c r="AP9" i="32"/>
  <c r="AP13" i="32"/>
  <c r="AP17" i="32"/>
  <c r="AP21" i="32"/>
  <c r="AP25" i="32"/>
  <c r="AP30" i="32"/>
  <c r="AP6" i="32"/>
  <c r="AO10" i="32"/>
  <c r="AO14" i="32"/>
  <c r="AO18" i="32"/>
  <c r="AO22" i="32"/>
  <c r="AO26" i="32"/>
  <c r="AO31" i="32"/>
  <c r="AN9" i="32"/>
  <c r="AN13" i="32"/>
  <c r="AN17" i="32"/>
  <c r="AN21" i="32"/>
  <c r="AN25" i="32"/>
  <c r="AN30" i="32"/>
  <c r="AN6" i="32"/>
  <c r="AM8" i="32"/>
  <c r="AM12" i="32"/>
  <c r="AM16" i="32"/>
  <c r="AM20" i="32"/>
  <c r="AM24" i="32"/>
  <c r="AM29" i="32"/>
  <c r="AM6" i="32"/>
  <c r="AN10" i="32"/>
  <c r="AN14" i="32"/>
  <c r="AN18" i="32"/>
  <c r="AN22" i="32"/>
  <c r="AN26" i="32"/>
  <c r="AN31" i="32"/>
  <c r="AM9" i="32"/>
  <c r="AM13" i="32"/>
  <c r="AM17" i="32"/>
  <c r="AM21" i="32"/>
  <c r="AM25" i="32"/>
  <c r="AM30" i="32"/>
  <c r="AN11" i="32"/>
  <c r="AN15" i="32"/>
  <c r="AN19" i="32"/>
  <c r="AN23" i="32"/>
  <c r="AN28" i="32"/>
  <c r="AN33" i="32"/>
  <c r="AM10" i="32"/>
  <c r="AM14" i="32"/>
  <c r="AM18" i="32"/>
  <c r="AM22" i="32"/>
  <c r="AM26" i="32"/>
  <c r="AM31" i="32"/>
  <c r="AN8" i="32"/>
  <c r="AN12" i="32"/>
  <c r="AN16" i="32"/>
  <c r="AN20" i="32"/>
  <c r="AN24" i="32"/>
  <c r="AN29" i="32"/>
  <c r="AN7" i="32"/>
  <c r="AM33" i="32"/>
  <c r="AM11" i="32"/>
  <c r="AM15" i="32"/>
  <c r="AM19" i="32"/>
  <c r="AM23" i="32"/>
  <c r="AM28" i="32"/>
  <c r="AM7" i="32"/>
  <c r="Z16" i="53"/>
  <c r="N16" i="53"/>
  <c r="D1405" i="62" s="1"/>
  <c r="K46" i="49"/>
  <c r="M46" i="49" s="1"/>
  <c r="D2893" i="62" s="1"/>
  <c r="Q36" i="32"/>
  <c r="Z28" i="54"/>
  <c r="Y28" i="54"/>
  <c r="F19" i="53"/>
  <c r="D1413" i="62" s="1"/>
  <c r="F20" i="53"/>
  <c r="F17" i="21"/>
  <c r="U17" i="54" l="1"/>
  <c r="U7" i="54"/>
  <c r="M36" i="32"/>
  <c r="U28" i="54"/>
  <c r="T5" i="54" s="1"/>
  <c r="D24" i="49" l="1"/>
  <c r="N7" i="9"/>
  <c r="N6" i="9"/>
  <c r="AB6" i="9" s="1"/>
  <c r="N5" i="9"/>
  <c r="AB5" i="9" s="1"/>
  <c r="N4" i="9"/>
  <c r="AB4" i="9" s="1"/>
  <c r="AB7" i="9" l="1"/>
  <c r="E28" i="46"/>
  <c r="S4" i="9" l="1"/>
  <c r="R12" i="37"/>
  <c r="T10" i="42" l="1"/>
  <c r="AF22" i="7" l="1"/>
  <c r="I3" i="50"/>
  <c r="R3" i="50" s="1"/>
  <c r="I21" i="43" l="1"/>
  <c r="I5" i="43"/>
  <c r="W6" i="43" s="1"/>
  <c r="W20" i="43" l="1"/>
  <c r="AF23" i="7" l="1"/>
  <c r="AL11" i="7" l="1"/>
  <c r="I14" i="50" l="1"/>
  <c r="I13" i="50"/>
  <c r="I12" i="50"/>
  <c r="I11" i="50"/>
  <c r="I10" i="50"/>
  <c r="I9" i="50"/>
  <c r="I7" i="50"/>
  <c r="I6" i="50"/>
  <c r="I5" i="50"/>
  <c r="I4" i="50"/>
  <c r="S3" i="50" s="1"/>
  <c r="I19" i="43"/>
  <c r="U20" i="43" s="1"/>
  <c r="I29" i="43"/>
  <c r="I28" i="43"/>
  <c r="I27" i="43"/>
  <c r="I26" i="43"/>
  <c r="V3" i="50" l="1"/>
  <c r="U3" i="50"/>
  <c r="T3" i="50"/>
  <c r="I8" i="50"/>
  <c r="I4" i="43"/>
  <c r="V6" i="43" s="1"/>
  <c r="I3" i="43"/>
  <c r="H6" i="43"/>
  <c r="X9" i="43" s="1"/>
  <c r="G6" i="43"/>
  <c r="W9" i="43" s="1"/>
  <c r="F6" i="43"/>
  <c r="V9" i="43" s="1"/>
  <c r="E6" i="43"/>
  <c r="U9" i="43" s="1"/>
  <c r="I10" i="43"/>
  <c r="I9" i="43"/>
  <c r="I8" i="43"/>
  <c r="I11" i="43"/>
  <c r="M10" i="42"/>
  <c r="O10" i="42"/>
  <c r="K10" i="42"/>
  <c r="Q7" i="42"/>
  <c r="AC7" i="42"/>
  <c r="AC9" i="42"/>
  <c r="AM29" i="42" s="1"/>
  <c r="AC8" i="42"/>
  <c r="AM28" i="42" s="1"/>
  <c r="AM23" i="42" l="1"/>
  <c r="M4" i="50"/>
  <c r="U6" i="43"/>
  <c r="AM27" i="42"/>
  <c r="AI10" i="42" s="1"/>
  <c r="I6" i="43"/>
  <c r="AC10" i="42"/>
  <c r="L3" i="50" l="1"/>
  <c r="D13" i="48" s="1"/>
  <c r="AI8" i="42"/>
  <c r="X6" i="43"/>
  <c r="N3" i="43" s="1"/>
  <c r="N4" i="43"/>
  <c r="AL14" i="17" l="1"/>
  <c r="S9" i="16" l="1"/>
  <c r="S8" i="16"/>
  <c r="R4" i="16" l="1"/>
  <c r="D16" i="49" s="1"/>
  <c r="AN11" i="7"/>
  <c r="AM11" i="7"/>
  <c r="AO11" i="7" l="1"/>
  <c r="G17" i="7" s="1"/>
  <c r="AM18" i="7" l="1"/>
  <c r="D169" i="62"/>
  <c r="AU11" i="17"/>
  <c r="AL10" i="17" s="1"/>
  <c r="AK9" i="17" s="1"/>
  <c r="D17" i="49" s="1"/>
  <c r="AL17" i="7"/>
  <c r="AF14" i="7" s="1"/>
  <c r="AD14" i="7" s="1"/>
  <c r="D9" i="49" s="1"/>
  <c r="AA4" i="15"/>
  <c r="N5" i="15" s="1"/>
  <c r="D9" i="62"/>
  <c r="N3" i="15" l="1"/>
  <c r="M3" i="15" l="1"/>
  <c r="D15" i="49" s="1"/>
  <c r="I20" i="43"/>
  <c r="H27" i="32"/>
  <c r="AO27" i="32" l="1"/>
  <c r="AJ27" i="32"/>
  <c r="T7" i="32"/>
  <c r="V20" i="43"/>
  <c r="H28" i="46"/>
  <c r="G28" i="46"/>
  <c r="F28" i="46"/>
  <c r="H11" i="46"/>
  <c r="G11" i="46"/>
  <c r="F11" i="46"/>
  <c r="M22" i="46" l="1"/>
  <c r="T24" i="46"/>
  <c r="U4" i="46"/>
  <c r="T20" i="46"/>
  <c r="M19" i="46" s="1"/>
  <c r="V4" i="46"/>
  <c r="M2" i="46"/>
  <c r="T4" i="46"/>
  <c r="M20" i="46" l="1"/>
  <c r="M3" i="46"/>
  <c r="N32" i="42"/>
  <c r="N26" i="42"/>
  <c r="AI28" i="42" s="1"/>
  <c r="Q9" i="42"/>
  <c r="Q8" i="42"/>
  <c r="AI11" i="42" s="1"/>
  <c r="M9" i="41"/>
  <c r="W9" i="41" s="1"/>
  <c r="M10" i="41"/>
  <c r="K2" i="46" l="1"/>
  <c r="D14" i="48" s="1"/>
  <c r="AO27" i="42"/>
  <c r="AI27" i="42" s="1"/>
  <c r="AI25" i="42"/>
  <c r="AO23" i="42"/>
  <c r="AI26" i="42" s="1"/>
  <c r="AM25" i="42"/>
  <c r="AM24" i="42"/>
  <c r="X9" i="41"/>
  <c r="R9" i="41" s="1"/>
  <c r="I20" i="41"/>
  <c r="X17" i="41" s="1"/>
  <c r="H20" i="41"/>
  <c r="W17" i="41" s="1"/>
  <c r="Q10" i="42"/>
  <c r="D48" i="36"/>
  <c r="E48" i="36"/>
  <c r="G48" i="36"/>
  <c r="H48" i="36"/>
  <c r="I47" i="36"/>
  <c r="I43" i="36"/>
  <c r="I44" i="36"/>
  <c r="I45" i="36"/>
  <c r="I46" i="36"/>
  <c r="I36" i="36"/>
  <c r="D38" i="36"/>
  <c r="S33" i="36" s="1"/>
  <c r="E38" i="36"/>
  <c r="F38" i="36"/>
  <c r="G38" i="36"/>
  <c r="H38" i="36"/>
  <c r="I37" i="36"/>
  <c r="I35" i="36"/>
  <c r="I34" i="36"/>
  <c r="I33" i="36"/>
  <c r="E32" i="32"/>
  <c r="AN32" i="32" s="1"/>
  <c r="G32" i="32"/>
  <c r="H32" i="32"/>
  <c r="J32" i="32"/>
  <c r="J27" i="32"/>
  <c r="AP27" i="32" s="1"/>
  <c r="G27" i="32"/>
  <c r="E27" i="32"/>
  <c r="AN27" i="32" s="1"/>
  <c r="G17" i="21"/>
  <c r="AP32" i="32" l="1"/>
  <c r="S30" i="32"/>
  <c r="AI32" i="32"/>
  <c r="V9" i="32"/>
  <c r="AK27" i="32"/>
  <c r="V30" i="32"/>
  <c r="AK32" i="32"/>
  <c r="S9" i="32"/>
  <c r="M9" i="32" s="1"/>
  <c r="AI27" i="32"/>
  <c r="AH32" i="32"/>
  <c r="AM32" i="32"/>
  <c r="AM27" i="32"/>
  <c r="M23" i="32" s="1"/>
  <c r="AH27" i="32"/>
  <c r="AO32" i="32"/>
  <c r="AJ32" i="32"/>
  <c r="R28" i="69"/>
  <c r="M28" i="69" s="1"/>
  <c r="R8" i="69"/>
  <c r="M8" i="69" s="1"/>
  <c r="AM7" i="69"/>
  <c r="AM26" i="69"/>
  <c r="AM29" i="69"/>
  <c r="AM27" i="69"/>
  <c r="AM30" i="69"/>
  <c r="AM6" i="69"/>
  <c r="AM31" i="69"/>
  <c r="AM32" i="69"/>
  <c r="AM28" i="69"/>
  <c r="M34" i="69"/>
  <c r="Q7" i="32"/>
  <c r="M7" i="32" s="1"/>
  <c r="T43" i="36"/>
  <c r="S43" i="36"/>
  <c r="V43" i="36"/>
  <c r="AG23" i="42"/>
  <c r="W43" i="36"/>
  <c r="W33" i="36"/>
  <c r="V33" i="36"/>
  <c r="U33" i="36"/>
  <c r="T33" i="36"/>
  <c r="T28" i="32"/>
  <c r="Q28" i="32"/>
  <c r="AI9" i="42"/>
  <c r="AG6" i="42" s="1"/>
  <c r="R17" i="41"/>
  <c r="X15" i="41"/>
  <c r="W15" i="41"/>
  <c r="I38" i="36"/>
  <c r="F20" i="21"/>
  <c r="D1018" i="62" s="1"/>
  <c r="M28" i="32" l="1"/>
  <c r="L3" i="32" s="1"/>
  <c r="M30" i="32"/>
  <c r="D11" i="48"/>
  <c r="P33" i="36"/>
  <c r="R15" i="41"/>
  <c r="P2" i="41" s="1"/>
  <c r="D10" i="48" s="1"/>
  <c r="D25" i="49" l="1"/>
  <c r="L22" i="19"/>
  <c r="L21" i="19"/>
  <c r="L20" i="19"/>
  <c r="L19" i="19"/>
  <c r="L18" i="19"/>
  <c r="M12" i="19"/>
  <c r="L6" i="19"/>
  <c r="X21" i="19" l="1"/>
  <c r="O21" i="19" s="1"/>
  <c r="AB4" i="19"/>
  <c r="X20" i="19"/>
  <c r="O20" i="19" s="1"/>
  <c r="AA4" i="19"/>
  <c r="X19" i="19"/>
  <c r="O19" i="19" s="1"/>
  <c r="Z4" i="19"/>
  <c r="AA6" i="19"/>
  <c r="AA5" i="19"/>
  <c r="Z6" i="19"/>
  <c r="Z5" i="19"/>
  <c r="Y5" i="19"/>
  <c r="Y6" i="19"/>
  <c r="X5" i="19"/>
  <c r="X6" i="19"/>
  <c r="X23" i="19"/>
  <c r="O23" i="19" s="1"/>
  <c r="X22" i="19"/>
  <c r="O22" i="19" s="1"/>
  <c r="X13" i="19"/>
  <c r="O13" i="19" s="1"/>
  <c r="I25" i="43"/>
  <c r="I24" i="43"/>
  <c r="I22" i="43"/>
  <c r="I12" i="43"/>
  <c r="I7" i="43"/>
  <c r="AC14" i="37"/>
  <c r="AB14" i="37"/>
  <c r="U14" i="37"/>
  <c r="R14" i="37"/>
  <c r="O14" i="37"/>
  <c r="L14" i="37"/>
  <c r="AC13" i="37"/>
  <c r="AB13" i="37"/>
  <c r="R13" i="37"/>
  <c r="O13" i="37"/>
  <c r="L13" i="37"/>
  <c r="AU13" i="37" s="1"/>
  <c r="AC12" i="37"/>
  <c r="AB12" i="37"/>
  <c r="AA12" i="37"/>
  <c r="X12" i="37"/>
  <c r="U12" i="37"/>
  <c r="O12" i="37"/>
  <c r="L12" i="37"/>
  <c r="AU12" i="37" s="1"/>
  <c r="F48" i="36"/>
  <c r="I17" i="21"/>
  <c r="H17" i="21"/>
  <c r="D17" i="21"/>
  <c r="C17" i="21"/>
  <c r="L17" i="21" s="1"/>
  <c r="P17" i="16"/>
  <c r="O17" i="16"/>
  <c r="N17" i="16"/>
  <c r="M17" i="16"/>
  <c r="L17" i="16"/>
  <c r="K17" i="16"/>
  <c r="J17" i="16"/>
  <c r="K17" i="15"/>
  <c r="I17" i="15"/>
  <c r="H17" i="15"/>
  <c r="K22" i="44"/>
  <c r="D449" i="62" s="1"/>
  <c r="J22" i="44"/>
  <c r="D431" i="62" s="1"/>
  <c r="I22" i="44"/>
  <c r="D413" i="62" s="1"/>
  <c r="H22" i="44"/>
  <c r="D396" i="62" s="1"/>
  <c r="K28" i="11"/>
  <c r="J28" i="11"/>
  <c r="I28" i="11"/>
  <c r="W20" i="11" s="1"/>
  <c r="H28" i="11"/>
  <c r="K12" i="11"/>
  <c r="J12" i="11"/>
  <c r="W5" i="11" s="1"/>
  <c r="I12" i="11"/>
  <c r="H12" i="11"/>
  <c r="L11" i="10"/>
  <c r="K11" i="10"/>
  <c r="J11" i="10"/>
  <c r="I11" i="10"/>
  <c r="L5" i="10"/>
  <c r="K5" i="10"/>
  <c r="J5" i="10"/>
  <c r="I5" i="10"/>
  <c r="P23" i="9"/>
  <c r="P22" i="9"/>
  <c r="P21" i="9"/>
  <c r="P20" i="9"/>
  <c r="P19" i="9"/>
  <c r="P18" i="9"/>
  <c r="D518" i="62" l="1"/>
  <c r="Y4" i="15"/>
  <c r="D533" i="62"/>
  <c r="Y5" i="15"/>
  <c r="D563" i="62"/>
  <c r="Y7" i="15"/>
  <c r="R45" i="49"/>
  <c r="D1012" i="62"/>
  <c r="S29" i="69"/>
  <c r="M29" i="69" s="1"/>
  <c r="S9" i="69"/>
  <c r="M9" i="69" s="1"/>
  <c r="AN28" i="69"/>
  <c r="AN27" i="69"/>
  <c r="AN7" i="69"/>
  <c r="AN29" i="69"/>
  <c r="AN26" i="69"/>
  <c r="AN6" i="69"/>
  <c r="AN31" i="69"/>
  <c r="AN32" i="69"/>
  <c r="AN30" i="69"/>
  <c r="U43" i="36"/>
  <c r="P43" i="36" s="1"/>
  <c r="N32" i="36" s="1"/>
  <c r="AU14" i="37"/>
  <c r="AB21" i="9"/>
  <c r="AB20" i="9"/>
  <c r="AB19" i="9"/>
  <c r="AB18" i="9"/>
  <c r="K45" i="49"/>
  <c r="M45" i="49" s="1"/>
  <c r="D2892" i="62" s="1"/>
  <c r="K44" i="49"/>
  <c r="M44" i="49" s="1"/>
  <c r="D2891" i="62" s="1"/>
  <c r="I23" i="43"/>
  <c r="X20" i="43"/>
  <c r="N19" i="43" s="1"/>
  <c r="M2" i="43" s="1"/>
  <c r="D12" i="48" s="1"/>
  <c r="W22" i="11"/>
  <c r="W21" i="11"/>
  <c r="W19" i="11"/>
  <c r="W6" i="11"/>
  <c r="W4" i="11"/>
  <c r="W3" i="11"/>
  <c r="AA10" i="16"/>
  <c r="AE10" i="16"/>
  <c r="AB10" i="16"/>
  <c r="AF10" i="16"/>
  <c r="AD10" i="16"/>
  <c r="AC10" i="16"/>
  <c r="Z10" i="16"/>
  <c r="Y10" i="16"/>
  <c r="J19" i="10"/>
  <c r="AD12" i="37"/>
  <c r="Y3" i="73" s="1"/>
  <c r="I48" i="36"/>
  <c r="AD14" i="37"/>
  <c r="AD13" i="37"/>
  <c r="Z3" i="73" s="1"/>
  <c r="L19" i="10"/>
  <c r="K19" i="10"/>
  <c r="V6" i="10" s="1"/>
  <c r="I19" i="10"/>
  <c r="AW12" i="37" l="1"/>
  <c r="AA4" i="38"/>
  <c r="Z4" i="38"/>
  <c r="Y4" i="38"/>
  <c r="M21" i="69"/>
  <c r="L3" i="69" s="1"/>
  <c r="N4" i="11"/>
  <c r="AX14" i="37"/>
  <c r="AX13" i="37"/>
  <c r="AW13" i="37"/>
  <c r="N5" i="19"/>
  <c r="D7" i="48" s="1"/>
  <c r="AP7" i="37"/>
  <c r="AA3" i="38"/>
  <c r="Z3" i="38"/>
  <c r="Y3" i="38"/>
  <c r="N4" i="15"/>
  <c r="N20" i="11"/>
  <c r="V7" i="10"/>
  <c r="V5" i="10"/>
  <c r="V4" i="10"/>
  <c r="S10" i="16"/>
  <c r="D21" i="49" l="1"/>
  <c r="T3" i="73"/>
  <c r="T4" i="38"/>
  <c r="T4" i="73"/>
  <c r="M3" i="11"/>
  <c r="D12" i="49" s="1"/>
  <c r="AP9" i="37"/>
  <c r="AO7" i="37" s="1"/>
  <c r="D28" i="49" s="1"/>
  <c r="B15" i="48"/>
  <c r="T3" i="38"/>
  <c r="O4" i="10"/>
  <c r="S18" i="9"/>
  <c r="R4" i="9" s="1"/>
  <c r="D10" i="49" s="1"/>
  <c r="S2" i="73" l="1"/>
  <c r="D29" i="49" s="1"/>
  <c r="S2" i="38"/>
  <c r="D30" i="49" s="1"/>
  <c r="V74" i="49"/>
  <c r="N4" i="10"/>
  <c r="D11" i="49" s="1"/>
  <c r="B34" i="49" l="1"/>
  <c r="B32" i="49"/>
  <c r="D2881" i="62" s="1"/>
  <c r="AC9" i="47"/>
  <c r="AB12" i="47" l="1"/>
  <c r="D6" i="48" s="1"/>
  <c r="B18" i="48" l="1"/>
  <c r="B16" i="48"/>
  <c r="D2898"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分析</author>
  </authors>
  <commentList>
    <comment ref="C2" authorId="0" shapeId="0" xr:uid="{5C2D37A3-989F-49CC-97B2-634B0919F732}">
      <text>
        <r>
          <rPr>
            <b/>
            <sz val="9"/>
            <color indexed="81"/>
            <rFont val="MS P ゴシック"/>
            <family val="3"/>
            <charset val="128"/>
          </rPr>
          <t>教育委員会コード3桁目
1:都道府県
2:市及び特別区
3:町
4:村
5:事務組合
6～7：共同設置及び広域連合</t>
        </r>
      </text>
    </comment>
    <comment ref="D2" authorId="0" shapeId="0" xr:uid="{F2579588-736B-4F3F-8D2C-6997A52C22EE}">
      <text>
        <r>
          <rPr>
            <b/>
            <sz val="9"/>
            <color indexed="81"/>
            <rFont val="MS P ゴシック"/>
            <family val="3"/>
            <charset val="128"/>
          </rPr>
          <t>教育委員会コード3、4桁目をもとに付番
1:都道府県教育委員会
2:指定都市教育委員会
3:市区町村教育委員会（指定都市以外）
4:事務組合教育委員会</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E26" authorId="0" shapeId="0" xr:uid="{00000000-0006-0000-0200-000002000000}">
      <text>
        <r>
          <rPr>
            <sz val="9"/>
            <color indexed="81"/>
            <rFont val="MS P ゴシック"/>
            <family val="3"/>
            <charset val="128"/>
          </rPr>
          <t>・中等教育学校も選択してください。
・休校の課程は含めず，開校の課程のみを選択してください。（例：全・定併置校だが定時制は休校→「全日制」を選択）</t>
        </r>
      </text>
    </comment>
    <comment ref="E27" authorId="0" shapeId="0" xr:uid="{00000000-0006-0000-0200-000003000000}">
      <text>
        <r>
          <rPr>
            <sz val="9"/>
            <color indexed="81"/>
            <rFont val="MS P ゴシック"/>
            <family val="3"/>
            <charset val="128"/>
          </rPr>
          <t>中等教育学校も選択してください。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L3" authorId="0" shapeId="0" xr:uid="{00000000-0006-0000-0400-000001000000}">
      <text>
        <r>
          <rPr>
            <sz val="9"/>
            <color indexed="81"/>
            <rFont val="MS P ゴシック"/>
            <family val="3"/>
            <charset val="128"/>
          </rPr>
          <t>（注２）参照
実人数を記入。
本欄と「２．学年別加害児童生徒数」の全学年合計が一致すること。</t>
        </r>
      </text>
    </comment>
    <comment ref="L8" authorId="0" shapeId="0" xr:uid="{00000000-0006-0000-0400-000002000000}">
      <text>
        <r>
          <rPr>
            <sz val="9"/>
            <color indexed="81"/>
            <rFont val="MS P ゴシック"/>
            <family val="3"/>
            <charset val="128"/>
          </rPr>
          <t>（注２）参照
実人数を記入。
本欄と「２．学年別加害児童生徒数」の全学年合計が一致すること。</t>
        </r>
      </text>
    </comment>
    <comment ref="L13" authorId="0" shapeId="0" xr:uid="{00000000-0006-0000-0400-000003000000}">
      <text>
        <r>
          <rPr>
            <sz val="9"/>
            <color indexed="81"/>
            <rFont val="MS P ゴシック"/>
            <family val="3"/>
            <charset val="128"/>
          </rPr>
          <t>（注２）参照
実人数を記入。
本欄と「２．学年別加害児童生徒数」の全学年合計が一致すること。</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<sst xmlns="http://schemas.openxmlformats.org/spreadsheetml/2006/main" count="124996" uniqueCount="111697">
  <si>
    <t>一列シート</t>
    <rPh sb="0" eb="2">
      <t>イチレツ</t>
    </rPh>
    <phoneticPr fontId="9"/>
  </si>
  <si>
    <t>重複のない事項名</t>
    <rPh sb="0" eb="2">
      <t>チョウフク</t>
    </rPh>
    <rPh sb="5" eb="7">
      <t>ジコウ</t>
    </rPh>
    <rPh sb="7" eb="8">
      <t>メイ</t>
    </rPh>
    <phoneticPr fontId="77"/>
  </si>
  <si>
    <t>（基本情報）</t>
    <rPh sb="1" eb="3">
      <t>キホン</t>
    </rPh>
    <rPh sb="3" eb="5">
      <t>ジョウホウ</t>
    </rPh>
    <phoneticPr fontId="8"/>
  </si>
  <si>
    <t>学校コード</t>
    <rPh sb="0" eb="2">
      <t>ガッコウ</t>
    </rPh>
    <phoneticPr fontId="9"/>
  </si>
  <si>
    <t>学校名</t>
    <rPh sb="0" eb="3">
      <t>ガッコウメイ</t>
    </rPh>
    <phoneticPr fontId="9"/>
  </si>
  <si>
    <t>教育委員会コード</t>
    <rPh sb="0" eb="5">
      <t>キョウイクイインカイ</t>
    </rPh>
    <phoneticPr fontId="8"/>
  </si>
  <si>
    <t>教育委員会名</t>
    <rPh sb="0" eb="2">
      <t>キョウイク</t>
    </rPh>
    <rPh sb="2" eb="5">
      <t>イインカイ</t>
    </rPh>
    <rPh sb="5" eb="6">
      <t>メイ</t>
    </rPh>
    <phoneticPr fontId="9"/>
  </si>
  <si>
    <t>学校種</t>
    <rPh sb="0" eb="2">
      <t>ガッコウ</t>
    </rPh>
    <rPh sb="2" eb="3">
      <t>シュ</t>
    </rPh>
    <phoneticPr fontId="9"/>
  </si>
  <si>
    <t>学校-都道府県番号</t>
    <rPh sb="0" eb="2">
      <t>ガッコウ</t>
    </rPh>
    <rPh sb="3" eb="7">
      <t>トドウフケン</t>
    </rPh>
    <rPh sb="7" eb="9">
      <t>バンゴウ</t>
    </rPh>
    <phoneticPr fontId="9"/>
  </si>
  <si>
    <t>学校-都道府県名</t>
    <rPh sb="0" eb="2">
      <t>ガッコウ</t>
    </rPh>
    <rPh sb="3" eb="7">
      <t>トドウフケン</t>
    </rPh>
    <rPh sb="7" eb="8">
      <t>メイ</t>
    </rPh>
    <phoneticPr fontId="9"/>
  </si>
  <si>
    <t>設置区分</t>
    <rPh sb="0" eb="2">
      <t>セッチ</t>
    </rPh>
    <rPh sb="2" eb="4">
      <t>クブン</t>
    </rPh>
    <phoneticPr fontId="9"/>
  </si>
  <si>
    <t>本校分校別</t>
    <rPh sb="0" eb="2">
      <t>ホンコウ</t>
    </rPh>
    <rPh sb="2" eb="4">
      <t>ブンコウ</t>
    </rPh>
    <rPh sb="4" eb="5">
      <t>ベツ</t>
    </rPh>
    <phoneticPr fontId="9"/>
  </si>
  <si>
    <t>学校所在地</t>
    <rPh sb="0" eb="2">
      <t>ガッコウ</t>
    </rPh>
    <rPh sb="2" eb="5">
      <t>ショザイチ</t>
    </rPh>
    <phoneticPr fontId="9"/>
  </si>
  <si>
    <t>設置者種別</t>
    <rPh sb="0" eb="3">
      <t>セッチシャ</t>
    </rPh>
    <rPh sb="3" eb="5">
      <t>シュベツ</t>
    </rPh>
    <phoneticPr fontId="8"/>
  </si>
  <si>
    <t>市区町村名</t>
    <rPh sb="0" eb="2">
      <t>シク</t>
    </rPh>
    <rPh sb="2" eb="4">
      <t>チョウソン</t>
    </rPh>
    <rPh sb="4" eb="5">
      <t>メイ</t>
    </rPh>
    <phoneticPr fontId="9"/>
  </si>
  <si>
    <t>指定都市</t>
    <rPh sb="0" eb="2">
      <t>シテイ</t>
    </rPh>
    <rPh sb="2" eb="4">
      <t>トシ</t>
    </rPh>
    <phoneticPr fontId="9"/>
  </si>
  <si>
    <t>課程</t>
    <rPh sb="0" eb="2">
      <t>カテイ</t>
    </rPh>
    <phoneticPr fontId="9"/>
  </si>
  <si>
    <t>学年制・単位制</t>
    <rPh sb="0" eb="2">
      <t>ガクネン</t>
    </rPh>
    <rPh sb="2" eb="3">
      <t>セイ</t>
    </rPh>
    <rPh sb="4" eb="7">
      <t>タンイセイ</t>
    </rPh>
    <phoneticPr fontId="9"/>
  </si>
  <si>
    <t>（学校名手入力確認）</t>
    <rPh sb="1" eb="4">
      <t>ガッコウメイ</t>
    </rPh>
    <rPh sb="4" eb="5">
      <t>テ</t>
    </rPh>
    <rPh sb="5" eb="7">
      <t>ニュウリョク</t>
    </rPh>
    <rPh sb="7" eb="9">
      <t>カクニン</t>
    </rPh>
    <phoneticPr fontId="8"/>
  </si>
  <si>
    <t>教育委員会種別</t>
    <rPh sb="0" eb="5">
      <t>キョウイクイインカイ</t>
    </rPh>
    <rPh sb="5" eb="7">
      <t>シュベツ</t>
    </rPh>
    <phoneticPr fontId="9"/>
  </si>
  <si>
    <t>教委-都道府県番号</t>
    <rPh sb="0" eb="2">
      <t>キョウイ</t>
    </rPh>
    <rPh sb="3" eb="7">
      <t>トドウフケン</t>
    </rPh>
    <rPh sb="7" eb="9">
      <t>バンゴウ</t>
    </rPh>
    <phoneticPr fontId="9"/>
  </si>
  <si>
    <t>教委-都道府県名</t>
    <rPh sb="3" eb="7">
      <t>トドウフケン</t>
    </rPh>
    <rPh sb="7" eb="8">
      <t>メイ</t>
    </rPh>
    <phoneticPr fontId="9"/>
  </si>
  <si>
    <t>（担当者連絡先）</t>
    <rPh sb="1" eb="4">
      <t>タントウシャ</t>
    </rPh>
    <rPh sb="4" eb="7">
      <t>レンラクサキ</t>
    </rPh>
    <phoneticPr fontId="8"/>
  </si>
  <si>
    <t>記入者名</t>
    <rPh sb="0" eb="2">
      <t>キニュウ</t>
    </rPh>
    <rPh sb="2" eb="3">
      <t>シャ</t>
    </rPh>
    <rPh sb="3" eb="4">
      <t>メイ</t>
    </rPh>
    <phoneticPr fontId="9"/>
  </si>
  <si>
    <t>所属課名</t>
    <rPh sb="0" eb="2">
      <t>ショゾク</t>
    </rPh>
    <rPh sb="2" eb="4">
      <t>カメイ</t>
    </rPh>
    <phoneticPr fontId="9"/>
  </si>
  <si>
    <t>電話番号</t>
    <rPh sb="0" eb="2">
      <t>デンワ</t>
    </rPh>
    <rPh sb="2" eb="4">
      <t>バンゴウ</t>
    </rPh>
    <phoneticPr fontId="9"/>
  </si>
  <si>
    <t>（回答データ）</t>
    <rPh sb="1" eb="3">
      <t>カイトウ</t>
    </rPh>
    <phoneticPr fontId="8"/>
  </si>
  <si>
    <t>調査Ⅰ（暴力行為）</t>
    <rPh sb="4" eb="6">
      <t>ボウリョク</t>
    </rPh>
    <rPh sb="6" eb="8">
      <t>コウイ</t>
    </rPh>
    <phoneticPr fontId="9"/>
  </si>
  <si>
    <t>1．暴力行為の発生学校数,発生件数等</t>
    <rPh sb="2" eb="4">
      <t>ボウリョク</t>
    </rPh>
    <rPh sb="4" eb="6">
      <t>コウイ</t>
    </rPh>
    <rPh sb="7" eb="9">
      <t>ハッセイ</t>
    </rPh>
    <rPh sb="9" eb="12">
      <t>ガッコウスウ</t>
    </rPh>
    <rPh sb="13" eb="15">
      <t>ハッセイ</t>
    </rPh>
    <rPh sb="15" eb="17">
      <t>ケンスウ</t>
    </rPh>
    <rPh sb="17" eb="18">
      <t>ナド</t>
    </rPh>
    <phoneticPr fontId="9"/>
  </si>
  <si>
    <t>国立</t>
    <rPh sb="0" eb="2">
      <t>コクリツ</t>
    </rPh>
    <phoneticPr fontId="9"/>
  </si>
  <si>
    <t>小学校</t>
    <rPh sb="0" eb="3">
      <t>ショウガッコウ</t>
    </rPh>
    <phoneticPr fontId="2"/>
  </si>
  <si>
    <t>(1) 学校総数</t>
  </si>
  <si>
    <t>Ⅰ-</t>
    <phoneticPr fontId="77"/>
  </si>
  <si>
    <t>1-</t>
    <phoneticPr fontId="77"/>
  </si>
  <si>
    <t>小-</t>
    <rPh sb="0" eb="1">
      <t>ショウ</t>
    </rPh>
    <phoneticPr fontId="77"/>
  </si>
  <si>
    <t>(2) 発生学校数・合計</t>
    <rPh sb="4" eb="6">
      <t>ハッセイ</t>
    </rPh>
    <rPh sb="6" eb="9">
      <t>ガッコウスウ</t>
    </rPh>
    <rPh sb="10" eb="12">
      <t>ゴウケイ</t>
    </rPh>
    <phoneticPr fontId="2"/>
  </si>
  <si>
    <t>(2) 発生学校数・1対教師暴力</t>
    <rPh sb="4" eb="6">
      <t>ハッセイ</t>
    </rPh>
    <rPh sb="6" eb="9">
      <t>ガッコウスウ</t>
    </rPh>
    <rPh sb="11" eb="12">
      <t>タイ</t>
    </rPh>
    <rPh sb="12" eb="14">
      <t>キョウシ</t>
    </rPh>
    <rPh sb="14" eb="16">
      <t>ボウリョク</t>
    </rPh>
    <phoneticPr fontId="2"/>
  </si>
  <si>
    <t>(2) 発生学校数・2生徒間暴力</t>
    <rPh sb="4" eb="6">
      <t>ハッセイ</t>
    </rPh>
    <rPh sb="6" eb="9">
      <t>ガッコウスウ</t>
    </rPh>
    <rPh sb="11" eb="13">
      <t>セイト</t>
    </rPh>
    <rPh sb="13" eb="14">
      <t>カン</t>
    </rPh>
    <rPh sb="14" eb="16">
      <t>ボウリョク</t>
    </rPh>
    <phoneticPr fontId="2"/>
  </si>
  <si>
    <t>(2) 発生学校数・3対人暴力</t>
    <rPh sb="4" eb="6">
      <t>ハッセイ</t>
    </rPh>
    <rPh sb="6" eb="9">
      <t>ガッコウスウ</t>
    </rPh>
    <rPh sb="11" eb="12">
      <t>タイ</t>
    </rPh>
    <rPh sb="12" eb="13">
      <t>ヒト</t>
    </rPh>
    <rPh sb="13" eb="15">
      <t>ボウリョク</t>
    </rPh>
    <phoneticPr fontId="2"/>
  </si>
  <si>
    <t>(2) 発生学校数・4器物破損</t>
    <rPh sb="4" eb="6">
      <t>ハッセイ</t>
    </rPh>
    <rPh sb="6" eb="9">
      <t>ガッコウスウ</t>
    </rPh>
    <rPh sb="11" eb="13">
      <t>キブツ</t>
    </rPh>
    <rPh sb="13" eb="15">
      <t>ハソン</t>
    </rPh>
    <phoneticPr fontId="2"/>
  </si>
  <si>
    <t>(3) 発生件数・合計</t>
    <rPh sb="4" eb="6">
      <t>ハッセイ</t>
    </rPh>
    <rPh sb="6" eb="8">
      <t>ケンスウ</t>
    </rPh>
    <rPh sb="9" eb="11">
      <t>ゴウケイ</t>
    </rPh>
    <phoneticPr fontId="2"/>
  </si>
  <si>
    <t>(3) 発生件数・1対教師暴力</t>
    <rPh sb="4" eb="6">
      <t>ハッセイ</t>
    </rPh>
    <rPh sb="6" eb="8">
      <t>ケンスウ</t>
    </rPh>
    <rPh sb="10" eb="11">
      <t>タイ</t>
    </rPh>
    <rPh sb="11" eb="13">
      <t>キョウシ</t>
    </rPh>
    <rPh sb="13" eb="15">
      <t>ボウリョク</t>
    </rPh>
    <phoneticPr fontId="2"/>
  </si>
  <si>
    <t>(3) 発生件数・2生徒間暴力</t>
    <rPh sb="4" eb="6">
      <t>ハッセイ</t>
    </rPh>
    <rPh sb="6" eb="8">
      <t>ケンスウ</t>
    </rPh>
    <rPh sb="10" eb="12">
      <t>セイト</t>
    </rPh>
    <rPh sb="12" eb="13">
      <t>カン</t>
    </rPh>
    <rPh sb="13" eb="15">
      <t>ボウリョク</t>
    </rPh>
    <phoneticPr fontId="2"/>
  </si>
  <si>
    <t>(3) 発生件数・3対人暴力</t>
    <rPh sb="4" eb="6">
      <t>ハッセイ</t>
    </rPh>
    <rPh sb="6" eb="8">
      <t>ケンスウ</t>
    </rPh>
    <rPh sb="10" eb="11">
      <t>タイ</t>
    </rPh>
    <rPh sb="11" eb="12">
      <t>ヒト</t>
    </rPh>
    <rPh sb="12" eb="14">
      <t>ボウリョク</t>
    </rPh>
    <phoneticPr fontId="2"/>
  </si>
  <si>
    <t>(3) 発生件数・4器物破損</t>
    <rPh sb="4" eb="6">
      <t>ハッセイ</t>
    </rPh>
    <rPh sb="6" eb="8">
      <t>ケンスウ</t>
    </rPh>
    <rPh sb="10" eb="12">
      <t>キブツ</t>
    </rPh>
    <rPh sb="12" eb="14">
      <t>ハソン</t>
    </rPh>
    <phoneticPr fontId="2"/>
  </si>
  <si>
    <t>(4) 加害児童生徒数・合計</t>
    <rPh sb="4" eb="6">
      <t>カガイ</t>
    </rPh>
    <rPh sb="6" eb="8">
      <t>ジドウ</t>
    </rPh>
    <rPh sb="8" eb="10">
      <t>セイト</t>
    </rPh>
    <rPh sb="10" eb="11">
      <t>スウ</t>
    </rPh>
    <rPh sb="12" eb="14">
      <t>ゴウケイ</t>
    </rPh>
    <phoneticPr fontId="2"/>
  </si>
  <si>
    <t>(4) 加害児童生徒数・1対教師暴力</t>
    <rPh sb="4" eb="6">
      <t>カガイ</t>
    </rPh>
    <rPh sb="6" eb="8">
      <t>ジドウ</t>
    </rPh>
    <rPh sb="8" eb="10">
      <t>セイト</t>
    </rPh>
    <rPh sb="10" eb="11">
      <t>スウ</t>
    </rPh>
    <phoneticPr fontId="2"/>
  </si>
  <si>
    <t>(4) 加害児童生徒数・2生徒間暴力</t>
    <rPh sb="4" eb="6">
      <t>カガイ</t>
    </rPh>
    <rPh sb="6" eb="8">
      <t>ジドウ</t>
    </rPh>
    <rPh sb="8" eb="10">
      <t>セイト</t>
    </rPh>
    <rPh sb="10" eb="11">
      <t>スウ</t>
    </rPh>
    <phoneticPr fontId="2"/>
  </si>
  <si>
    <t>(4) 加害児童生徒数・3対人暴力</t>
    <rPh sb="4" eb="6">
      <t>カガイ</t>
    </rPh>
    <rPh sb="6" eb="8">
      <t>ジドウ</t>
    </rPh>
    <rPh sb="8" eb="10">
      <t>セイト</t>
    </rPh>
    <rPh sb="10" eb="11">
      <t>スウ</t>
    </rPh>
    <phoneticPr fontId="2"/>
  </si>
  <si>
    <t>(4) 加害児童生徒数・4器物破損</t>
    <rPh sb="4" eb="6">
      <t>カガイ</t>
    </rPh>
    <rPh sb="6" eb="8">
      <t>ジドウ</t>
    </rPh>
    <rPh sb="8" eb="10">
      <t>セイト</t>
    </rPh>
    <rPh sb="10" eb="11">
      <t>スウ</t>
    </rPh>
    <phoneticPr fontId="2"/>
  </si>
  <si>
    <t>(5) 加害児童生徒数・2回以上</t>
    <rPh sb="4" eb="6">
      <t>カガイ</t>
    </rPh>
    <rPh sb="13" eb="16">
      <t>カイイジョウ</t>
    </rPh>
    <phoneticPr fontId="2"/>
  </si>
  <si>
    <t>中学校</t>
    <rPh sb="0" eb="3">
      <t>チュウガッコウ</t>
    </rPh>
    <phoneticPr fontId="2"/>
  </si>
  <si>
    <t>中-</t>
    <rPh sb="0" eb="1">
      <t>チュウ</t>
    </rPh>
    <phoneticPr fontId="77"/>
  </si>
  <si>
    <t>公立</t>
    <rPh sb="0" eb="2">
      <t>コウリツ</t>
    </rPh>
    <phoneticPr fontId="9"/>
  </si>
  <si>
    <t>私立</t>
    <rPh sb="0" eb="2">
      <t>ワタクシリツ</t>
    </rPh>
    <phoneticPr fontId="9"/>
  </si>
  <si>
    <t>株立</t>
    <rPh sb="0" eb="1">
      <t>カブ</t>
    </rPh>
    <rPh sb="1" eb="2">
      <t>リツ</t>
    </rPh>
    <phoneticPr fontId="9"/>
  </si>
  <si>
    <t>高等学校</t>
    <rPh sb="0" eb="2">
      <t>コウトウ</t>
    </rPh>
    <rPh sb="2" eb="4">
      <t>ガッコウ</t>
    </rPh>
    <phoneticPr fontId="2"/>
  </si>
  <si>
    <t>高-</t>
    <rPh sb="0" eb="1">
      <t>コウ</t>
    </rPh>
    <phoneticPr fontId="77"/>
  </si>
  <si>
    <t>2．学年別加害児童生徒数</t>
    <rPh sb="2" eb="5">
      <t>ガクネンベツ</t>
    </rPh>
    <rPh sb="5" eb="7">
      <t>カガイ</t>
    </rPh>
    <rPh sb="7" eb="9">
      <t>ジドウ</t>
    </rPh>
    <rPh sb="9" eb="11">
      <t>セイト</t>
    </rPh>
    <rPh sb="11" eb="12">
      <t>スウ</t>
    </rPh>
    <phoneticPr fontId="2"/>
  </si>
  <si>
    <t>1年</t>
    <rPh sb="1" eb="2">
      <t>ネン</t>
    </rPh>
    <phoneticPr fontId="2"/>
  </si>
  <si>
    <t>2-</t>
    <phoneticPr fontId="77"/>
  </si>
  <si>
    <t>2年</t>
    <rPh sb="1" eb="2">
      <t>ネン</t>
    </rPh>
    <phoneticPr fontId="2"/>
  </si>
  <si>
    <t>3年</t>
    <rPh sb="1" eb="2">
      <t>ネン</t>
    </rPh>
    <phoneticPr fontId="2"/>
  </si>
  <si>
    <t>4年</t>
    <rPh sb="1" eb="2">
      <t>ネン</t>
    </rPh>
    <phoneticPr fontId="2"/>
  </si>
  <si>
    <t>5年</t>
    <rPh sb="1" eb="2">
      <t>ネン</t>
    </rPh>
    <phoneticPr fontId="2"/>
  </si>
  <si>
    <t>6年</t>
    <rPh sb="1" eb="2">
      <t>ネン</t>
    </rPh>
    <phoneticPr fontId="2"/>
  </si>
  <si>
    <t>合計</t>
    <rPh sb="0" eb="2">
      <t>ゴウケイ</t>
    </rPh>
    <phoneticPr fontId="2"/>
  </si>
  <si>
    <t>3．加害児童生徒への特別な対応</t>
    <rPh sb="2" eb="4">
      <t>カガイ</t>
    </rPh>
    <rPh sb="4" eb="6">
      <t>ジドウ</t>
    </rPh>
    <rPh sb="6" eb="8">
      <t>セイト</t>
    </rPh>
    <rPh sb="10" eb="12">
      <t>トクベツ</t>
    </rPh>
    <rPh sb="13" eb="15">
      <t>タイオウ</t>
    </rPh>
    <phoneticPr fontId="2"/>
  </si>
  <si>
    <t>1ＳＣがカウンセリング</t>
    <phoneticPr fontId="9"/>
  </si>
  <si>
    <t>3-</t>
    <phoneticPr fontId="77"/>
  </si>
  <si>
    <t>2校長、教頭</t>
    <rPh sb="1" eb="3">
      <t>コウチョウ</t>
    </rPh>
    <rPh sb="4" eb="6">
      <t>キョウトウ</t>
    </rPh>
    <phoneticPr fontId="141"/>
  </si>
  <si>
    <t>3別室</t>
    <rPh sb="1" eb="3">
      <t>ベッシツ</t>
    </rPh>
    <phoneticPr fontId="141"/>
  </si>
  <si>
    <t>4学級替え</t>
    <rPh sb="1" eb="3">
      <t>ガッキュウ</t>
    </rPh>
    <rPh sb="3" eb="4">
      <t>ガ</t>
    </rPh>
    <phoneticPr fontId="141"/>
  </si>
  <si>
    <t>1～4・計</t>
    <rPh sb="4" eb="5">
      <t>ケイ</t>
    </rPh>
    <phoneticPr fontId="9"/>
  </si>
  <si>
    <t>5退学・転学/懲戒処分</t>
    <rPh sb="1" eb="3">
      <t>タイガク</t>
    </rPh>
    <rPh sb="4" eb="6">
      <t>テンガク</t>
    </rPh>
    <rPh sb="7" eb="9">
      <t>チョウカイ</t>
    </rPh>
    <rPh sb="9" eb="11">
      <t>ショブン</t>
    </rPh>
    <phoneticPr fontId="141"/>
  </si>
  <si>
    <t>3-</t>
  </si>
  <si>
    <t>6退学・転学/その他</t>
    <rPh sb="9" eb="10">
      <t>タ</t>
    </rPh>
    <phoneticPr fontId="141"/>
  </si>
  <si>
    <t>8出席停止A</t>
    <rPh sb="1" eb="3">
      <t>シュッセキ</t>
    </rPh>
    <rPh sb="3" eb="5">
      <t>テイシ</t>
    </rPh>
    <phoneticPr fontId="141"/>
  </si>
  <si>
    <t>10訓告</t>
    <rPh sb="2" eb="4">
      <t>クンコク</t>
    </rPh>
    <phoneticPr fontId="141"/>
  </si>
  <si>
    <t>5～10・計</t>
    <rPh sb="5" eb="6">
      <t>ケイ</t>
    </rPh>
    <phoneticPr fontId="9"/>
  </si>
  <si>
    <t>11保護者への報告</t>
    <rPh sb="2" eb="5">
      <t>ホゴシャ</t>
    </rPh>
    <rPh sb="7" eb="9">
      <t>ホウコク</t>
    </rPh>
    <phoneticPr fontId="141"/>
  </si>
  <si>
    <t>12謝罪</t>
    <rPh sb="2" eb="4">
      <t>シャザイ</t>
    </rPh>
    <phoneticPr fontId="141"/>
  </si>
  <si>
    <t>13ア警察・刑事司法</t>
    <rPh sb="3" eb="5">
      <t>ケイサツ</t>
    </rPh>
    <rPh sb="6" eb="8">
      <t>ケイジ</t>
    </rPh>
    <rPh sb="8" eb="10">
      <t>シホウ</t>
    </rPh>
    <phoneticPr fontId="141"/>
  </si>
  <si>
    <t>13イ児童相談所</t>
    <rPh sb="3" eb="5">
      <t>ジドウ</t>
    </rPh>
    <rPh sb="5" eb="8">
      <t>ソウダンジョ</t>
    </rPh>
    <phoneticPr fontId="141"/>
  </si>
  <si>
    <t>11～13・計</t>
    <rPh sb="6" eb="7">
      <t>ケイ</t>
    </rPh>
    <phoneticPr fontId="9"/>
  </si>
  <si>
    <t>計</t>
    <rPh sb="0" eb="1">
      <t>ケイ</t>
    </rPh>
    <phoneticPr fontId="141"/>
  </si>
  <si>
    <t>1ＳＣがカウンセリング</t>
  </si>
  <si>
    <t>計</t>
    <rPh sb="0" eb="1">
      <t>ケイ</t>
    </rPh>
    <phoneticPr fontId="2"/>
  </si>
  <si>
    <t>高-</t>
    <rPh sb="0" eb="1">
      <t>タカ</t>
    </rPh>
    <phoneticPr fontId="77"/>
  </si>
  <si>
    <t>5退学・転学/懲戒処分</t>
    <rPh sb="7" eb="9">
      <t>チョウカイ</t>
    </rPh>
    <rPh sb="9" eb="11">
      <t>ショブン</t>
    </rPh>
    <phoneticPr fontId="141"/>
  </si>
  <si>
    <t>7停学</t>
    <rPh sb="1" eb="3">
      <t>テイガク</t>
    </rPh>
    <phoneticPr fontId="141"/>
  </si>
  <si>
    <t>9自宅学習・謹慎</t>
    <rPh sb="1" eb="3">
      <t>ジタク</t>
    </rPh>
    <rPh sb="3" eb="5">
      <t>ガクシュウ</t>
    </rPh>
    <rPh sb="6" eb="8">
      <t>キンシン</t>
    </rPh>
    <phoneticPr fontId="141"/>
  </si>
  <si>
    <t>調査Ⅱ（いじめ）</t>
    <rPh sb="0" eb="2">
      <t>チョウサ</t>
    </rPh>
    <phoneticPr fontId="9"/>
  </si>
  <si>
    <t>1．いじめの認知件数</t>
    <rPh sb="6" eb="8">
      <t>ニンチ</t>
    </rPh>
    <rPh sb="8" eb="10">
      <t>ケンスウ</t>
    </rPh>
    <phoneticPr fontId="9"/>
  </si>
  <si>
    <t>小学校</t>
    <rPh sb="0" eb="3">
      <t>ショウガッコウ</t>
    </rPh>
    <phoneticPr fontId="9"/>
  </si>
  <si>
    <t>(1) 学校総数</t>
    <rPh sb="4" eb="6">
      <t>ガッコウ</t>
    </rPh>
    <rPh sb="6" eb="8">
      <t>ソウスウ</t>
    </rPh>
    <phoneticPr fontId="9"/>
  </si>
  <si>
    <t>Ⅱ-</t>
  </si>
  <si>
    <t>1-</t>
  </si>
  <si>
    <t>小-</t>
    <rPh sb="0" eb="1">
      <t>ショウ</t>
    </rPh>
    <phoneticPr fontId="76"/>
  </si>
  <si>
    <t>(2) 認知した学校数</t>
    <rPh sb="4" eb="6">
      <t>ニンチ</t>
    </rPh>
    <rPh sb="8" eb="11">
      <t>ガッコウスウ</t>
    </rPh>
    <phoneticPr fontId="9"/>
  </si>
  <si>
    <t>(3) 認知していない学校数</t>
    <rPh sb="4" eb="6">
      <t>ニンチ</t>
    </rPh>
    <rPh sb="11" eb="14">
      <t>ガッコウスウ</t>
    </rPh>
    <phoneticPr fontId="9"/>
  </si>
  <si>
    <t>(4) 認知件数</t>
    <rPh sb="4" eb="6">
      <t>ニンチ</t>
    </rPh>
    <rPh sb="6" eb="8">
      <t>ケンスウ</t>
    </rPh>
    <phoneticPr fontId="9"/>
  </si>
  <si>
    <t>中学校</t>
    <rPh sb="0" eb="3">
      <t>チュウガッコウ</t>
    </rPh>
    <phoneticPr fontId="9"/>
  </si>
  <si>
    <t>中-</t>
    <rPh sb="0" eb="1">
      <t>チュウ</t>
    </rPh>
    <phoneticPr fontId="76"/>
  </si>
  <si>
    <t>高等学校</t>
    <rPh sb="0" eb="2">
      <t>コウトウ</t>
    </rPh>
    <rPh sb="2" eb="4">
      <t>ガッコウ</t>
    </rPh>
    <phoneticPr fontId="9"/>
  </si>
  <si>
    <t>高-</t>
    <rPh sb="0" eb="1">
      <t>コウ</t>
    </rPh>
    <phoneticPr fontId="76"/>
  </si>
  <si>
    <t>特別支援学校</t>
    <rPh sb="0" eb="2">
      <t>トクベツ</t>
    </rPh>
    <rPh sb="2" eb="4">
      <t>シエン</t>
    </rPh>
    <rPh sb="4" eb="6">
      <t>ガッコウ</t>
    </rPh>
    <phoneticPr fontId="9"/>
  </si>
  <si>
    <t>特-</t>
    <rPh sb="0" eb="1">
      <t>トク</t>
    </rPh>
    <phoneticPr fontId="76"/>
  </si>
  <si>
    <t>2．警察に相談・通報した件数</t>
    <rPh sb="2" eb="4">
      <t>ケイサツ</t>
    </rPh>
    <rPh sb="5" eb="7">
      <t>ソウダン</t>
    </rPh>
    <rPh sb="8" eb="10">
      <t>ツウホウ</t>
    </rPh>
    <rPh sb="12" eb="14">
      <t>ケンスウ</t>
    </rPh>
    <phoneticPr fontId="9"/>
  </si>
  <si>
    <t>警察に相談・通報した件数</t>
    <rPh sb="0" eb="2">
      <t>ケイサツ</t>
    </rPh>
    <rPh sb="3" eb="5">
      <t>ソウダン</t>
    </rPh>
    <rPh sb="6" eb="8">
      <t>ツウホウ</t>
    </rPh>
    <rPh sb="10" eb="12">
      <t>ケンスウ</t>
    </rPh>
    <phoneticPr fontId="9"/>
  </si>
  <si>
    <t>2-</t>
  </si>
  <si>
    <t>3．いじめの現在の状況</t>
    <rPh sb="6" eb="8">
      <t>ゲンザイ</t>
    </rPh>
    <rPh sb="9" eb="11">
      <t>ジョウキョウ</t>
    </rPh>
    <phoneticPr fontId="9"/>
  </si>
  <si>
    <t>(1) 解消しているもの</t>
  </si>
  <si>
    <t>(2) 解消に向けて取組中・3か月以上</t>
    <rPh sb="5" eb="7">
      <t>トリクミ</t>
    </rPh>
    <rPh sb="7" eb="8">
      <t>チュウ</t>
    </rPh>
    <rPh sb="11" eb="12">
      <t>ツキ</t>
    </rPh>
    <rPh sb="12" eb="14">
      <t>イジョウ</t>
    </rPh>
    <phoneticPr fontId="9"/>
  </si>
  <si>
    <t>(2) 解消に向けて取組中・3か月未満</t>
    <rPh sb="5" eb="7">
      <t>トリクミ</t>
    </rPh>
    <rPh sb="7" eb="8">
      <t>チュウ</t>
    </rPh>
    <rPh sb="11" eb="12">
      <t>ツキ</t>
    </rPh>
    <rPh sb="12" eb="14">
      <t>ミマン</t>
    </rPh>
    <phoneticPr fontId="9"/>
  </si>
  <si>
    <t>(3) その他</t>
  </si>
  <si>
    <t>(4) 計</t>
  </si>
  <si>
    <t>4．いじめの認知件数の学年別内訳</t>
    <rPh sb="6" eb="8">
      <t>ニンチ</t>
    </rPh>
    <rPh sb="8" eb="10">
      <t>ケンスウ</t>
    </rPh>
    <rPh sb="11" eb="14">
      <t>ガクネンベツ</t>
    </rPh>
    <rPh sb="14" eb="16">
      <t>ウチワケ</t>
    </rPh>
    <phoneticPr fontId="9"/>
  </si>
  <si>
    <t>1年</t>
    <rPh sb="1" eb="2">
      <t>ネン</t>
    </rPh>
    <phoneticPr fontId="9"/>
  </si>
  <si>
    <t>4-</t>
  </si>
  <si>
    <t>2年</t>
    <rPh sb="1" eb="2">
      <t>ネン</t>
    </rPh>
    <phoneticPr fontId="9"/>
  </si>
  <si>
    <t>3年</t>
    <rPh sb="1" eb="2">
      <t>ネン</t>
    </rPh>
    <phoneticPr fontId="9"/>
  </si>
  <si>
    <t>4年</t>
    <rPh sb="1" eb="2">
      <t>ネン</t>
    </rPh>
    <phoneticPr fontId="9"/>
  </si>
  <si>
    <t>5年</t>
    <rPh sb="1" eb="2">
      <t>ネン</t>
    </rPh>
    <phoneticPr fontId="9"/>
  </si>
  <si>
    <t>6年</t>
    <rPh sb="1" eb="2">
      <t>ネン</t>
    </rPh>
    <phoneticPr fontId="9"/>
  </si>
  <si>
    <t>合計</t>
    <rPh sb="0" eb="2">
      <t>ゴウケイ</t>
    </rPh>
    <phoneticPr fontId="9"/>
  </si>
  <si>
    <t>特別支援学校</t>
    <rPh sb="0" eb="1">
      <t>トク</t>
    </rPh>
    <rPh sb="1" eb="2">
      <t>ベツ</t>
    </rPh>
    <rPh sb="2" eb="4">
      <t>シエン</t>
    </rPh>
    <rPh sb="4" eb="6">
      <t>ガッコウ</t>
    </rPh>
    <phoneticPr fontId="9"/>
  </si>
  <si>
    <t>特(小)-</t>
    <rPh sb="0" eb="1">
      <t>トク</t>
    </rPh>
    <rPh sb="2" eb="3">
      <t>ショウ</t>
    </rPh>
    <phoneticPr fontId="76"/>
  </si>
  <si>
    <t>小学部</t>
    <rPh sb="0" eb="2">
      <t>ショウガク</t>
    </rPh>
    <rPh sb="2" eb="3">
      <t>ブ</t>
    </rPh>
    <phoneticPr fontId="9"/>
  </si>
  <si>
    <t>特(中)-</t>
    <rPh sb="0" eb="1">
      <t>トク</t>
    </rPh>
    <rPh sb="2" eb="3">
      <t>チュウ</t>
    </rPh>
    <phoneticPr fontId="76"/>
  </si>
  <si>
    <t>中学部</t>
    <rPh sb="0" eb="2">
      <t>チュウガク</t>
    </rPh>
    <rPh sb="2" eb="3">
      <t>ブ</t>
    </rPh>
    <phoneticPr fontId="9"/>
  </si>
  <si>
    <t>特(高)-</t>
    <rPh sb="0" eb="1">
      <t>トク</t>
    </rPh>
    <rPh sb="2" eb="3">
      <t>コウ</t>
    </rPh>
    <phoneticPr fontId="76"/>
  </si>
  <si>
    <t>高等部</t>
    <rPh sb="0" eb="3">
      <t>コウトウブ</t>
    </rPh>
    <phoneticPr fontId="9"/>
  </si>
  <si>
    <t>5．いじめの発見のきっかけ</t>
    <rPh sb="6" eb="8">
      <t>ハッケン</t>
    </rPh>
    <phoneticPr fontId="9"/>
  </si>
  <si>
    <t>学級担任</t>
    <rPh sb="0" eb="2">
      <t>ガッキュウ</t>
    </rPh>
    <rPh sb="2" eb="4">
      <t>タンニン</t>
    </rPh>
    <phoneticPr fontId="9"/>
  </si>
  <si>
    <t>5-</t>
  </si>
  <si>
    <t>学級担任以外の教職員</t>
    <rPh sb="0" eb="2">
      <t>ガッキュウ</t>
    </rPh>
    <rPh sb="2" eb="4">
      <t>タンニン</t>
    </rPh>
    <rPh sb="4" eb="6">
      <t>イガイ</t>
    </rPh>
    <rPh sb="7" eb="10">
      <t>キョウショクイン</t>
    </rPh>
    <phoneticPr fontId="9"/>
  </si>
  <si>
    <t>養護教諭</t>
    <rPh sb="0" eb="2">
      <t>ヨウゴ</t>
    </rPh>
    <rPh sb="2" eb="4">
      <t>キョウユ</t>
    </rPh>
    <phoneticPr fontId="9"/>
  </si>
  <si>
    <t>ＳＣ等</t>
    <rPh sb="2" eb="3">
      <t>トウ</t>
    </rPh>
    <phoneticPr fontId="9"/>
  </si>
  <si>
    <t>アンケート調査</t>
    <rPh sb="5" eb="7">
      <t>チョウサ</t>
    </rPh>
    <phoneticPr fontId="9"/>
  </si>
  <si>
    <t>学校の教職員等が発見した</t>
    <rPh sb="0" eb="2">
      <t>ガッコウ</t>
    </rPh>
    <rPh sb="3" eb="6">
      <t>キョウショクイン</t>
    </rPh>
    <rPh sb="6" eb="7">
      <t>トウ</t>
    </rPh>
    <rPh sb="8" eb="10">
      <t>ハッケン</t>
    </rPh>
    <phoneticPr fontId="9"/>
  </si>
  <si>
    <t>本人</t>
    <rPh sb="0" eb="2">
      <t>ホンニン</t>
    </rPh>
    <phoneticPr fontId="9"/>
  </si>
  <si>
    <t>本人の保護者</t>
    <rPh sb="0" eb="2">
      <t>ホンニン</t>
    </rPh>
    <rPh sb="3" eb="6">
      <t>ホゴシャ</t>
    </rPh>
    <phoneticPr fontId="9"/>
  </si>
  <si>
    <t>児童生徒からの情報</t>
    <rPh sb="0" eb="2">
      <t>ジドウ</t>
    </rPh>
    <rPh sb="2" eb="4">
      <t>セイト</t>
    </rPh>
    <rPh sb="7" eb="9">
      <t>ジョウホウ</t>
    </rPh>
    <phoneticPr fontId="9"/>
  </si>
  <si>
    <t>本人以外の保護者からの情報</t>
    <rPh sb="0" eb="2">
      <t>ホンニン</t>
    </rPh>
    <rPh sb="2" eb="4">
      <t>イガイ</t>
    </rPh>
    <rPh sb="5" eb="8">
      <t>ホゴシャ</t>
    </rPh>
    <rPh sb="11" eb="13">
      <t>ジョウホウ</t>
    </rPh>
    <phoneticPr fontId="9"/>
  </si>
  <si>
    <t>地域の住民</t>
    <rPh sb="0" eb="2">
      <t>チイキ</t>
    </rPh>
    <rPh sb="3" eb="5">
      <t>ジュウミン</t>
    </rPh>
    <phoneticPr fontId="9"/>
  </si>
  <si>
    <t>学校以外の関係機関</t>
    <rPh sb="0" eb="2">
      <t>ガッコウ</t>
    </rPh>
    <rPh sb="2" eb="4">
      <t>イガイ</t>
    </rPh>
    <rPh sb="5" eb="7">
      <t>カンケイ</t>
    </rPh>
    <rPh sb="7" eb="9">
      <t>キカン</t>
    </rPh>
    <phoneticPr fontId="9"/>
  </si>
  <si>
    <t>その他</t>
    <rPh sb="2" eb="3">
      <t>タ</t>
    </rPh>
    <phoneticPr fontId="9"/>
  </si>
  <si>
    <t>学校の教職員以外からの情報により発見した</t>
    <rPh sb="0" eb="2">
      <t>ガッコウ</t>
    </rPh>
    <rPh sb="3" eb="6">
      <t>キョウショクイン</t>
    </rPh>
    <rPh sb="6" eb="8">
      <t>イガイ</t>
    </rPh>
    <rPh sb="11" eb="13">
      <t>ジョウホウ</t>
    </rPh>
    <rPh sb="16" eb="18">
      <t>ハッケン</t>
    </rPh>
    <phoneticPr fontId="9"/>
  </si>
  <si>
    <t>計</t>
    <rPh sb="0" eb="1">
      <t>ケイ</t>
    </rPh>
    <phoneticPr fontId="9"/>
  </si>
  <si>
    <t>6．いじめられた児童生徒の相談の状況</t>
    <rPh sb="8" eb="10">
      <t>ジドウ</t>
    </rPh>
    <rPh sb="10" eb="12">
      <t>セイト</t>
    </rPh>
    <rPh sb="13" eb="15">
      <t>ソウダン</t>
    </rPh>
    <rPh sb="16" eb="18">
      <t>ジョウキョウ</t>
    </rPh>
    <phoneticPr fontId="9"/>
  </si>
  <si>
    <t>6-</t>
  </si>
  <si>
    <t>学校以外の相談機関</t>
    <rPh sb="0" eb="2">
      <t>ガッコウ</t>
    </rPh>
    <rPh sb="2" eb="4">
      <t>イガイ</t>
    </rPh>
    <rPh sb="5" eb="7">
      <t>ソウダン</t>
    </rPh>
    <rPh sb="7" eb="9">
      <t>キカン</t>
    </rPh>
    <phoneticPr fontId="9"/>
  </si>
  <si>
    <t>保護者や家族</t>
    <rPh sb="0" eb="3">
      <t>ホゴシャ</t>
    </rPh>
    <rPh sb="4" eb="6">
      <t>カゾク</t>
    </rPh>
    <phoneticPr fontId="9"/>
  </si>
  <si>
    <t>友人</t>
    <rPh sb="0" eb="2">
      <t>ユウジン</t>
    </rPh>
    <phoneticPr fontId="9"/>
  </si>
  <si>
    <t>相談していない</t>
    <rPh sb="0" eb="2">
      <t>ソウダン</t>
    </rPh>
    <phoneticPr fontId="9"/>
  </si>
  <si>
    <t>7．いじめの態様</t>
    <rPh sb="6" eb="8">
      <t>タイヨウ</t>
    </rPh>
    <phoneticPr fontId="9"/>
  </si>
  <si>
    <t>冷やかしやからかい</t>
    <rPh sb="0" eb="1">
      <t>ヒ</t>
    </rPh>
    <phoneticPr fontId="9"/>
  </si>
  <si>
    <t>7-</t>
  </si>
  <si>
    <t>仲間はずれ</t>
    <rPh sb="0" eb="2">
      <t>ナカマ</t>
    </rPh>
    <phoneticPr fontId="9"/>
  </si>
  <si>
    <t>軽くぶつかる</t>
    <rPh sb="0" eb="1">
      <t>カル</t>
    </rPh>
    <phoneticPr fontId="9"/>
  </si>
  <si>
    <t>ひどくぶつかる</t>
  </si>
  <si>
    <t>金品をたかられる</t>
    <rPh sb="0" eb="2">
      <t>キンピン</t>
    </rPh>
    <phoneticPr fontId="9"/>
  </si>
  <si>
    <t>金品を隠される</t>
    <rPh sb="0" eb="2">
      <t>キンピン</t>
    </rPh>
    <rPh sb="3" eb="4">
      <t>カク</t>
    </rPh>
    <phoneticPr fontId="9"/>
  </si>
  <si>
    <t>嫌なことや恥ずかしいこと</t>
    <rPh sb="0" eb="1">
      <t>イヤ</t>
    </rPh>
    <rPh sb="5" eb="6">
      <t>ハ</t>
    </rPh>
    <phoneticPr fontId="9"/>
  </si>
  <si>
    <t>パソコンや携帯電話等</t>
    <rPh sb="5" eb="7">
      <t>ケイタイ</t>
    </rPh>
    <rPh sb="7" eb="9">
      <t>デンワ</t>
    </rPh>
    <rPh sb="9" eb="10">
      <t>トウ</t>
    </rPh>
    <phoneticPr fontId="9"/>
  </si>
  <si>
    <t>8．いじめの対応状況</t>
    <rPh sb="6" eb="8">
      <t>タイオウ</t>
    </rPh>
    <rPh sb="8" eb="10">
      <t>ジョウキョウ</t>
    </rPh>
    <phoneticPr fontId="9"/>
  </si>
  <si>
    <t>（1）いじめる児童生徒への特別な対応</t>
    <rPh sb="7" eb="9">
      <t>ジドウ</t>
    </rPh>
    <rPh sb="9" eb="11">
      <t>セイト</t>
    </rPh>
    <rPh sb="13" eb="15">
      <t>トクベツ</t>
    </rPh>
    <rPh sb="16" eb="18">
      <t>タイオウ</t>
    </rPh>
    <phoneticPr fontId="9"/>
  </si>
  <si>
    <t>8(1)-</t>
  </si>
  <si>
    <t>2校長、教頭</t>
    <rPh sb="1" eb="3">
      <t>コウチョウ</t>
    </rPh>
    <rPh sb="4" eb="6">
      <t>キョウトウ</t>
    </rPh>
    <phoneticPr fontId="9"/>
  </si>
  <si>
    <t>3別室</t>
    <rPh sb="1" eb="3">
      <t>ベッシツ</t>
    </rPh>
    <phoneticPr fontId="9"/>
  </si>
  <si>
    <t>4学級替え</t>
    <rPh sb="1" eb="3">
      <t>ガッキュウ</t>
    </rPh>
    <rPh sb="3" eb="4">
      <t>ガ</t>
    </rPh>
    <phoneticPr fontId="9"/>
  </si>
  <si>
    <t>5退学・転学/懲戒処分</t>
    <rPh sb="1" eb="3">
      <t>タイガク</t>
    </rPh>
    <rPh sb="4" eb="6">
      <t>テンガク</t>
    </rPh>
    <rPh sb="7" eb="9">
      <t>チョウカイ</t>
    </rPh>
    <rPh sb="9" eb="11">
      <t>ショブン</t>
    </rPh>
    <phoneticPr fontId="9"/>
  </si>
  <si>
    <t>6退学・転学/その他</t>
    <rPh sb="9" eb="10">
      <t>タ</t>
    </rPh>
    <phoneticPr fontId="9"/>
  </si>
  <si>
    <t>8出席停止A</t>
    <rPh sb="1" eb="3">
      <t>シュッセキ</t>
    </rPh>
    <rPh sb="3" eb="5">
      <t>テイシ</t>
    </rPh>
    <phoneticPr fontId="9"/>
  </si>
  <si>
    <t>10訓告</t>
    <rPh sb="2" eb="4">
      <t>クンコク</t>
    </rPh>
    <phoneticPr fontId="9"/>
  </si>
  <si>
    <t>11保護者への報告</t>
    <rPh sb="2" eb="5">
      <t>ホゴシャ</t>
    </rPh>
    <rPh sb="7" eb="9">
      <t>ホウコク</t>
    </rPh>
    <phoneticPr fontId="9"/>
  </si>
  <si>
    <t>12謝罪</t>
    <rPh sb="2" eb="4">
      <t>シャザイ</t>
    </rPh>
    <phoneticPr fontId="9"/>
  </si>
  <si>
    <t>13ア警察・刑事司法</t>
    <rPh sb="3" eb="5">
      <t>ケイサツ</t>
    </rPh>
    <rPh sb="6" eb="8">
      <t>ケイジ</t>
    </rPh>
    <rPh sb="8" eb="10">
      <t>シホウ</t>
    </rPh>
    <phoneticPr fontId="9"/>
  </si>
  <si>
    <t>13イ児童相談所</t>
    <rPh sb="3" eb="5">
      <t>ジドウ</t>
    </rPh>
    <rPh sb="5" eb="8">
      <t>ソウダンジョ</t>
    </rPh>
    <phoneticPr fontId="9"/>
  </si>
  <si>
    <t>5退学・転学/懲戒処分</t>
    <rPh sb="7" eb="9">
      <t>チョウカイ</t>
    </rPh>
    <rPh sb="9" eb="11">
      <t>ショブン</t>
    </rPh>
    <phoneticPr fontId="9"/>
  </si>
  <si>
    <t>8出席停止B</t>
    <rPh sb="1" eb="3">
      <t>シュッセキ</t>
    </rPh>
    <rPh sb="3" eb="5">
      <t>テイシ</t>
    </rPh>
    <phoneticPr fontId="9"/>
  </si>
  <si>
    <t>7停学</t>
    <rPh sb="1" eb="3">
      <t>テイガク</t>
    </rPh>
    <phoneticPr fontId="9"/>
  </si>
  <si>
    <t>9自宅学習・謹慎</t>
    <rPh sb="1" eb="3">
      <t>ジタク</t>
    </rPh>
    <rPh sb="3" eb="5">
      <t>ガクシュウ</t>
    </rPh>
    <rPh sb="6" eb="8">
      <t>キンシン</t>
    </rPh>
    <phoneticPr fontId="9"/>
  </si>
  <si>
    <t>（2）いじめられた児童生徒への特別な対応</t>
    <rPh sb="9" eb="11">
      <t>ジドウ</t>
    </rPh>
    <rPh sb="11" eb="13">
      <t>セイト</t>
    </rPh>
    <rPh sb="15" eb="17">
      <t>トクベツ</t>
    </rPh>
    <rPh sb="18" eb="20">
      <t>タイオウ</t>
    </rPh>
    <phoneticPr fontId="9"/>
  </si>
  <si>
    <t>8(2)-</t>
  </si>
  <si>
    <t>2別室の提供</t>
    <rPh sb="1" eb="3">
      <t>ベッシツ</t>
    </rPh>
    <rPh sb="4" eb="6">
      <t>テイキョウ</t>
    </rPh>
    <phoneticPr fontId="9"/>
  </si>
  <si>
    <t>3緊急避難</t>
    <rPh sb="1" eb="3">
      <t>キンキュウ</t>
    </rPh>
    <rPh sb="3" eb="5">
      <t>ヒナン</t>
    </rPh>
    <phoneticPr fontId="9"/>
  </si>
  <si>
    <t>4家庭訪問</t>
    <rPh sb="1" eb="3">
      <t>カテイ</t>
    </rPh>
    <rPh sb="3" eb="5">
      <t>ホウモン</t>
    </rPh>
    <phoneticPr fontId="9"/>
  </si>
  <si>
    <t>5学級替え</t>
    <rPh sb="1" eb="3">
      <t>ガッキュウ</t>
    </rPh>
    <rPh sb="3" eb="4">
      <t>ガ</t>
    </rPh>
    <phoneticPr fontId="9"/>
  </si>
  <si>
    <t>6教育委員会と連携</t>
    <rPh sb="1" eb="3">
      <t>キョウイク</t>
    </rPh>
    <rPh sb="3" eb="6">
      <t>イインカイ</t>
    </rPh>
    <rPh sb="7" eb="9">
      <t>レンケイ</t>
    </rPh>
    <phoneticPr fontId="9"/>
  </si>
  <si>
    <t>7関係機関と連携</t>
    <rPh sb="1" eb="3">
      <t>カンケイ</t>
    </rPh>
    <rPh sb="3" eb="5">
      <t>キカン</t>
    </rPh>
    <rPh sb="6" eb="8">
      <t>レンケイ</t>
    </rPh>
    <phoneticPr fontId="9"/>
  </si>
  <si>
    <t>9．学校におけるいじめの問題に対する日常の取組</t>
    <rPh sb="2" eb="4">
      <t>ガッコウ</t>
    </rPh>
    <rPh sb="12" eb="14">
      <t>モンダイ</t>
    </rPh>
    <rPh sb="15" eb="16">
      <t>タイ</t>
    </rPh>
    <rPh sb="18" eb="20">
      <t>ニチジョウ</t>
    </rPh>
    <rPh sb="21" eb="23">
      <t>トリクミ</t>
    </rPh>
    <phoneticPr fontId="9"/>
  </si>
  <si>
    <t>1－1　職員会議</t>
    <rPh sb="4" eb="6">
      <t>ショクイン</t>
    </rPh>
    <rPh sb="6" eb="8">
      <t>カイギ</t>
    </rPh>
    <phoneticPr fontId="9"/>
  </si>
  <si>
    <t>9-</t>
  </si>
  <si>
    <t>1－2　校内研修会</t>
    <rPh sb="4" eb="6">
      <t>コウナイ</t>
    </rPh>
    <rPh sb="6" eb="9">
      <t>ケンシュウカイ</t>
    </rPh>
    <phoneticPr fontId="9"/>
  </si>
  <si>
    <t>2道徳</t>
    <rPh sb="1" eb="3">
      <t>ドウトク</t>
    </rPh>
    <phoneticPr fontId="9"/>
  </si>
  <si>
    <t>3児童・生徒会活動</t>
    <rPh sb="1" eb="3">
      <t>ジドウ</t>
    </rPh>
    <rPh sb="4" eb="7">
      <t>セイトカイ</t>
    </rPh>
    <rPh sb="7" eb="9">
      <t>カツドウ</t>
    </rPh>
    <phoneticPr fontId="9"/>
  </si>
  <si>
    <t>4ＳＣ</t>
  </si>
  <si>
    <t>5教育相談</t>
    <rPh sb="1" eb="3">
      <t>キョウイク</t>
    </rPh>
    <rPh sb="3" eb="5">
      <t>ソウダン</t>
    </rPh>
    <phoneticPr fontId="9"/>
  </si>
  <si>
    <t>6警察連絡員の指定</t>
    <rPh sb="1" eb="3">
      <t>ケイサツ</t>
    </rPh>
    <rPh sb="3" eb="6">
      <t>レンラクイン</t>
    </rPh>
    <rPh sb="7" eb="9">
      <t>シテイ</t>
    </rPh>
    <phoneticPr fontId="9"/>
  </si>
  <si>
    <t>7基本方針HP公表</t>
    <rPh sb="1" eb="3">
      <t>キホン</t>
    </rPh>
    <rPh sb="3" eb="5">
      <t>ホウシン</t>
    </rPh>
    <rPh sb="7" eb="9">
      <t>コウヒョウ</t>
    </rPh>
    <phoneticPr fontId="9"/>
  </si>
  <si>
    <t>10．いじめの日常的な実態把握のために、学校が直接児童生徒に対し行った具体的な方法について</t>
    <rPh sb="7" eb="10">
      <t>ニチジョウテキ</t>
    </rPh>
    <rPh sb="11" eb="13">
      <t>ジッタイ</t>
    </rPh>
    <rPh sb="13" eb="15">
      <t>ハアク</t>
    </rPh>
    <rPh sb="20" eb="22">
      <t>ガッコウ</t>
    </rPh>
    <rPh sb="23" eb="25">
      <t>チョクセツ</t>
    </rPh>
    <rPh sb="25" eb="27">
      <t>ジドウ</t>
    </rPh>
    <rPh sb="27" eb="29">
      <t>セイト</t>
    </rPh>
    <rPh sb="30" eb="31">
      <t>タイ</t>
    </rPh>
    <rPh sb="32" eb="33">
      <t>オコナ</t>
    </rPh>
    <rPh sb="35" eb="38">
      <t>グタイテキ</t>
    </rPh>
    <rPh sb="39" eb="41">
      <t>ホウホウ</t>
    </rPh>
    <phoneticPr fontId="9"/>
  </si>
  <si>
    <t>小学校・Ａ</t>
    <rPh sb="0" eb="3">
      <t>ショウガッコウ</t>
    </rPh>
    <phoneticPr fontId="9"/>
  </si>
  <si>
    <t>(1) アンケート実施</t>
    <rPh sb="5" eb="7">
      <t>ジッシ</t>
    </rPh>
    <phoneticPr fontId="9"/>
  </si>
  <si>
    <t>10-</t>
  </si>
  <si>
    <t>小A-</t>
    <rPh sb="0" eb="1">
      <t>ショウ</t>
    </rPh>
    <phoneticPr fontId="76"/>
  </si>
  <si>
    <t>認知あり</t>
    <rPh sb="0" eb="2">
      <t>ニンチ</t>
    </rPh>
    <phoneticPr fontId="9"/>
  </si>
  <si>
    <t>1ア年1回</t>
    <rPh sb="1" eb="2">
      <t>ネン</t>
    </rPh>
    <rPh sb="3" eb="4">
      <t>カイ</t>
    </rPh>
    <phoneticPr fontId="9"/>
  </si>
  <si>
    <t>1イ年2～3回</t>
    <rPh sb="3" eb="4">
      <t>カイ</t>
    </rPh>
    <phoneticPr fontId="9"/>
  </si>
  <si>
    <t>1ウ年4回以上</t>
    <rPh sb="0" eb="1">
      <t>ネン</t>
    </rPh>
    <rPh sb="3" eb="5">
      <t>イジョウ</t>
    </rPh>
    <phoneticPr fontId="9"/>
  </si>
  <si>
    <t>2ア記名式</t>
    <rPh sb="1" eb="4">
      <t>キメイシキ</t>
    </rPh>
    <phoneticPr fontId="9"/>
  </si>
  <si>
    <t>2イ無記名式</t>
    <rPh sb="1" eb="4">
      <t>ムキメイ</t>
    </rPh>
    <rPh sb="4" eb="5">
      <t>シキ</t>
    </rPh>
    <phoneticPr fontId="9"/>
  </si>
  <si>
    <t>2ウ選択式</t>
    <rPh sb="1" eb="3">
      <t>センタク</t>
    </rPh>
    <rPh sb="3" eb="4">
      <t>シキ</t>
    </rPh>
    <phoneticPr fontId="9"/>
  </si>
  <si>
    <t>3ア学校</t>
    <rPh sb="1" eb="3">
      <t>ガッコウ</t>
    </rPh>
    <phoneticPr fontId="9"/>
  </si>
  <si>
    <t>3イ持ち帰り</t>
    <rPh sb="1" eb="2">
      <t>モ</t>
    </rPh>
    <rPh sb="2" eb="3">
      <t>カエ</t>
    </rPh>
    <rPh sb="3" eb="4">
      <t>カエ</t>
    </rPh>
    <phoneticPr fontId="9"/>
  </si>
  <si>
    <t>(2) 個別面談</t>
  </si>
  <si>
    <t>(3) 個人ノート</t>
  </si>
  <si>
    <t>(4) 家庭訪問</t>
  </si>
  <si>
    <t>(5) その他</t>
  </si>
  <si>
    <t>小学校・Ｂ</t>
    <rPh sb="0" eb="3">
      <t>ショウガッコウ</t>
    </rPh>
    <phoneticPr fontId="9"/>
  </si>
  <si>
    <t>小B-</t>
    <rPh sb="0" eb="1">
      <t>ショウ</t>
    </rPh>
    <phoneticPr fontId="76"/>
  </si>
  <si>
    <t>認知なし</t>
    <rPh sb="0" eb="2">
      <t>ニンチ</t>
    </rPh>
    <phoneticPr fontId="9"/>
  </si>
  <si>
    <t>中学校・Ａ</t>
    <rPh sb="0" eb="3">
      <t>チュウガッコウ</t>
    </rPh>
    <phoneticPr fontId="9"/>
  </si>
  <si>
    <t>中A-</t>
    <rPh sb="0" eb="1">
      <t>チュウ</t>
    </rPh>
    <phoneticPr fontId="76"/>
  </si>
  <si>
    <t>中学校・Ｂ</t>
    <rPh sb="0" eb="3">
      <t>チュウガッコウ</t>
    </rPh>
    <phoneticPr fontId="9"/>
  </si>
  <si>
    <t>中B-</t>
    <rPh sb="0" eb="1">
      <t>チュウ</t>
    </rPh>
    <phoneticPr fontId="76"/>
  </si>
  <si>
    <t>高校・Ａ</t>
    <rPh sb="0" eb="2">
      <t>コウコウ</t>
    </rPh>
    <phoneticPr fontId="9"/>
  </si>
  <si>
    <t>高A-</t>
    <rPh sb="0" eb="1">
      <t>コウ</t>
    </rPh>
    <phoneticPr fontId="76"/>
  </si>
  <si>
    <t>高校・Ｂ</t>
    <rPh sb="0" eb="2">
      <t>コウコウ</t>
    </rPh>
    <phoneticPr fontId="9"/>
  </si>
  <si>
    <t>高B-</t>
    <rPh sb="0" eb="1">
      <t>コウ</t>
    </rPh>
    <phoneticPr fontId="76"/>
  </si>
  <si>
    <t>特支・Ａ</t>
    <rPh sb="0" eb="1">
      <t>トク</t>
    </rPh>
    <rPh sb="1" eb="2">
      <t>ササ</t>
    </rPh>
    <phoneticPr fontId="9"/>
  </si>
  <si>
    <t>特A-</t>
    <rPh sb="0" eb="1">
      <t>トク</t>
    </rPh>
    <phoneticPr fontId="76"/>
  </si>
  <si>
    <t>特支・Ｂ</t>
    <rPh sb="0" eb="1">
      <t>トク</t>
    </rPh>
    <rPh sb="1" eb="2">
      <t>ササ</t>
    </rPh>
    <phoneticPr fontId="9"/>
  </si>
  <si>
    <t>特B-</t>
    <rPh sb="0" eb="1">
      <t>トク</t>
    </rPh>
    <phoneticPr fontId="76"/>
  </si>
  <si>
    <t>11．いじめ防止対策推進法に関して</t>
    <rPh sb="6" eb="8">
      <t>ボウシ</t>
    </rPh>
    <rPh sb="8" eb="10">
      <t>タイサク</t>
    </rPh>
    <rPh sb="10" eb="13">
      <t>スイシンホウ</t>
    </rPh>
    <rPh sb="14" eb="15">
      <t>カン</t>
    </rPh>
    <phoneticPr fontId="9"/>
  </si>
  <si>
    <t>（1）いじめ防止対策推進法第28条第1項に規定する「重大事態」の発生件数</t>
  </si>
  <si>
    <t>〔1〕「重大事態」が発生した学校数</t>
  </si>
  <si>
    <t>11(1)-</t>
  </si>
  <si>
    <t>〔2〕「重大事態」の発生件数</t>
  </si>
  <si>
    <t>第1項第1号件数</t>
    <rPh sb="6" eb="8">
      <t>ケンスウ</t>
    </rPh>
    <phoneticPr fontId="2"/>
  </si>
  <si>
    <t>1号ア態様(ア) 生命</t>
    <rPh sb="1" eb="2">
      <t>ゴウ</t>
    </rPh>
    <phoneticPr fontId="2"/>
  </si>
  <si>
    <t>1号ア態様(イ) 身体</t>
    <rPh sb="1" eb="2">
      <t>ゴウ</t>
    </rPh>
    <phoneticPr fontId="2"/>
  </si>
  <si>
    <t>1号ア態様(ウ) 精神</t>
    <rPh sb="1" eb="2">
      <t>ゴウ</t>
    </rPh>
    <phoneticPr fontId="2"/>
  </si>
  <si>
    <t>1号ア態様(エ) 金品</t>
    <rPh sb="1" eb="2">
      <t>ゴウ</t>
    </rPh>
    <phoneticPr fontId="2"/>
  </si>
  <si>
    <t>1号イ調査状況(ア) 済み</t>
    <rPh sb="1" eb="2">
      <t>ゴウ</t>
    </rPh>
    <rPh sb="2" eb="3">
      <t>ジョウキョウ</t>
    </rPh>
    <rPh sb="6" eb="7">
      <t>ス</t>
    </rPh>
    <phoneticPr fontId="9"/>
  </si>
  <si>
    <t>1号イ（ア）※うち、いじめあり</t>
    <rPh sb="1" eb="2">
      <t>ゴウ</t>
    </rPh>
    <phoneticPr fontId="9"/>
  </si>
  <si>
    <t>1号イ（ア）※うち、いじめなし</t>
  </si>
  <si>
    <t>1号イ調査状況(イ) 調査中</t>
    <rPh sb="1" eb="2">
      <t>ゴウ</t>
    </rPh>
    <rPh sb="2" eb="3">
      <t>ジョウキョウ</t>
    </rPh>
    <phoneticPr fontId="9"/>
  </si>
  <si>
    <t>第1項第2号件数</t>
    <rPh sb="6" eb="8">
      <t>ケンスウ</t>
    </rPh>
    <phoneticPr fontId="2"/>
  </si>
  <si>
    <t>2号ア調査状況(ア) 済み</t>
    <rPh sb="1" eb="2">
      <t>ゴウ</t>
    </rPh>
    <rPh sb="2" eb="3">
      <t>チョウサジョウキョウス</t>
    </rPh>
    <phoneticPr fontId="9"/>
  </si>
  <si>
    <t>2号ア（ア）※うち、いじめあり</t>
    <rPh sb="1" eb="2">
      <t>ゴウ</t>
    </rPh>
    <phoneticPr fontId="9"/>
  </si>
  <si>
    <t>2号ア（ア）※うち、いじめなし</t>
  </si>
  <si>
    <t>2号ア調査状況(イ) 調査中</t>
    <rPh sb="1" eb="2">
      <t>ゴウ</t>
    </rPh>
    <rPh sb="2" eb="3">
      <t>チョウサジョウキョウ</t>
    </rPh>
    <phoneticPr fontId="9"/>
  </si>
  <si>
    <t>〔3〕学校が調査主体</t>
    <rPh sb="2" eb="4">
      <t>ガッコウ</t>
    </rPh>
    <phoneticPr fontId="9"/>
  </si>
  <si>
    <t>学校-うち1号</t>
    <rPh sb="0" eb="2">
      <t>ガッコウ</t>
    </rPh>
    <phoneticPr fontId="2"/>
  </si>
  <si>
    <t>学校-うち1号-うち第三者のみ</t>
    <rPh sb="9" eb="10">
      <t>ダイ</t>
    </rPh>
    <rPh sb="10" eb="13">
      <t>ダイサンシャ</t>
    </rPh>
    <phoneticPr fontId="9"/>
  </si>
  <si>
    <t>学校-うち2号</t>
  </si>
  <si>
    <t>学校-うち2号-うち第三者のみ</t>
  </si>
  <si>
    <t>〔3〕設置者が調査主体</t>
    <rPh sb="2" eb="5">
      <t>セッチシャ</t>
    </rPh>
    <phoneticPr fontId="9"/>
  </si>
  <si>
    <t>設置者-うち1号</t>
    <rPh sb="0" eb="3">
      <t>セッチシャ</t>
    </rPh>
    <phoneticPr fontId="2"/>
  </si>
  <si>
    <t>設置者-うち1号-うち第三者のみ</t>
    <rPh sb="10" eb="11">
      <t>ダイ</t>
    </rPh>
    <rPh sb="11" eb="14">
      <t>ダイサンシャ</t>
    </rPh>
    <phoneticPr fontId="9"/>
  </si>
  <si>
    <t>設置者-うち2号</t>
    <rPh sb="0" eb="3">
      <t>セッチシャ</t>
    </rPh>
    <phoneticPr fontId="2"/>
  </si>
  <si>
    <t>設置者-うち2号-うち第三者のみ</t>
    <rPh sb="10" eb="11">
      <t>ダイ</t>
    </rPh>
    <rPh sb="11" eb="14">
      <t>ダイサンシャ</t>
    </rPh>
    <phoneticPr fontId="9"/>
  </si>
  <si>
    <t>〔3〕調査主体検討中</t>
    <rPh sb="6" eb="8">
      <t>ケントウ</t>
    </rPh>
    <rPh sb="8" eb="9">
      <t>チュウ</t>
    </rPh>
    <phoneticPr fontId="9"/>
  </si>
  <si>
    <t>検討中-うち1号</t>
    <rPh sb="0" eb="3">
      <t>ケントウチュウ</t>
    </rPh>
    <phoneticPr fontId="2"/>
  </si>
  <si>
    <t>検討中-うち2号</t>
    <rPh sb="0" eb="3">
      <t>ケントウチュウ</t>
    </rPh>
    <phoneticPr fontId="2"/>
  </si>
  <si>
    <t>〔4〕認知あり-取組中</t>
    <rPh sb="2" eb="4">
      <t>ニンチ</t>
    </rPh>
    <rPh sb="8" eb="10">
      <t>トリクミ</t>
    </rPh>
    <rPh sb="10" eb="11">
      <t>チュウ</t>
    </rPh>
    <phoneticPr fontId="9"/>
  </si>
  <si>
    <t>認知あり-取組中-うち1号</t>
    <rPh sb="0" eb="2">
      <t>ニンチ</t>
    </rPh>
    <rPh sb="5" eb="7">
      <t>トリクミ</t>
    </rPh>
    <rPh sb="7" eb="8">
      <t>チュウ</t>
    </rPh>
    <phoneticPr fontId="2"/>
  </si>
  <si>
    <t>認知あり-取組中-うち2号</t>
    <rPh sb="0" eb="1">
      <t>ニンチ</t>
    </rPh>
    <rPh sb="4" eb="6">
      <t>トリクミ</t>
    </rPh>
    <rPh sb="6" eb="7">
      <t>チュウ</t>
    </rPh>
    <phoneticPr fontId="2"/>
  </si>
  <si>
    <t>〔4〕認知あり-解消と判断</t>
    <rPh sb="2" eb="4">
      <t>ニンチ</t>
    </rPh>
    <rPh sb="8" eb="10">
      <t>カイショウ</t>
    </rPh>
    <rPh sb="11" eb="13">
      <t>ハンダン</t>
    </rPh>
    <phoneticPr fontId="9"/>
  </si>
  <si>
    <t>認知あり-解消と判断-うち1号</t>
    <rPh sb="0" eb="2">
      <t>ニンチ</t>
    </rPh>
    <rPh sb="5" eb="7">
      <t>カイショウ</t>
    </rPh>
    <rPh sb="8" eb="10">
      <t>ハンダン</t>
    </rPh>
    <phoneticPr fontId="2"/>
  </si>
  <si>
    <t>認知あり-解消と判断-うち2号</t>
    <rPh sb="0" eb="1">
      <t>ニンチ</t>
    </rPh>
    <rPh sb="5" eb="7">
      <t>カイショウ</t>
    </rPh>
    <rPh sb="8" eb="10">
      <t>ハンダン</t>
    </rPh>
    <phoneticPr fontId="2"/>
  </si>
  <si>
    <t>〔4〕認知なし-情報あり</t>
    <rPh sb="2" eb="4">
      <t>ニンチ</t>
    </rPh>
    <rPh sb="8" eb="10">
      <t>ジョウホウ</t>
    </rPh>
    <phoneticPr fontId="9"/>
  </si>
  <si>
    <t>認知なし-情報あり-うち1号</t>
    <rPh sb="0" eb="2">
      <t>ニンチ</t>
    </rPh>
    <rPh sb="5" eb="7">
      <t>ジョウホウ</t>
    </rPh>
    <phoneticPr fontId="2"/>
  </si>
  <si>
    <t>認知なし-情報あり-うち2号</t>
    <rPh sb="0" eb="2">
      <t>ニンチ</t>
    </rPh>
    <rPh sb="5" eb="7">
      <t>ジョウホウ</t>
    </rPh>
    <phoneticPr fontId="2"/>
  </si>
  <si>
    <t>〔4〕認知なし-情報なし</t>
    <rPh sb="2" eb="4">
      <t>ニンチ</t>
    </rPh>
    <rPh sb="8" eb="10">
      <t>ジョウホウ</t>
    </rPh>
    <phoneticPr fontId="9"/>
  </si>
  <si>
    <t>認知なし-情報なし-うち1号</t>
    <rPh sb="0" eb="2">
      <t>ニンチ</t>
    </rPh>
    <rPh sb="5" eb="7">
      <t>ジョウホウ</t>
    </rPh>
    <phoneticPr fontId="2"/>
  </si>
  <si>
    <t>認知なし-情報なし-うち2号</t>
    <rPh sb="0" eb="2">
      <t>ニンチ</t>
    </rPh>
    <rPh sb="5" eb="7">
      <t>ジョウホウ</t>
    </rPh>
    <phoneticPr fontId="2"/>
  </si>
  <si>
    <t>〔5〕再調査件数</t>
    <phoneticPr fontId="9"/>
  </si>
  <si>
    <t>〔5〕-うち1号</t>
    <phoneticPr fontId="9"/>
  </si>
  <si>
    <t>〔5〕-うち2号</t>
    <phoneticPr fontId="9"/>
  </si>
  <si>
    <t>高校</t>
    <rPh sb="0" eb="2">
      <t>コウコウ</t>
    </rPh>
    <phoneticPr fontId="9"/>
  </si>
  <si>
    <t>特支</t>
    <rPh sb="0" eb="2">
      <t>トクシ</t>
    </rPh>
    <phoneticPr fontId="9"/>
  </si>
  <si>
    <t>（2）いじめ防止対策推進法第12条に規定する「地方いじめ防止基本方針」を策定した自治体数</t>
  </si>
  <si>
    <t>市町村</t>
    <rPh sb="0" eb="3">
      <t>シチョウソン</t>
    </rPh>
    <phoneticPr fontId="9"/>
  </si>
  <si>
    <t>(1) 策定済</t>
  </si>
  <si>
    <t>11(2)-</t>
  </si>
  <si>
    <t>市町村-</t>
    <rPh sb="0" eb="3">
      <t>シチョウソン</t>
    </rPh>
    <phoneticPr fontId="76"/>
  </si>
  <si>
    <t>(2) 策定に向けて検討中</t>
    <rPh sb="3" eb="4">
      <t>ム</t>
    </rPh>
    <rPh sb="6" eb="8">
      <t>ケントウ</t>
    </rPh>
    <rPh sb="8" eb="9">
      <t>チュウ</t>
    </rPh>
    <phoneticPr fontId="9"/>
  </si>
  <si>
    <t>(3) 検討中</t>
  </si>
  <si>
    <t>(4) 策定しない</t>
  </si>
  <si>
    <t>(5) 計</t>
  </si>
  <si>
    <t>（3）いじめ防止対策推進法第14条第1項に規定する「いじめ問題対策連絡協議会」を設置した自治体数</t>
  </si>
  <si>
    <t>都道府県</t>
    <rPh sb="0" eb="4">
      <t>トドウフケン</t>
    </rPh>
    <phoneticPr fontId="9"/>
  </si>
  <si>
    <t>(1) 条例による設置</t>
    <rPh sb="5" eb="7">
      <t>セッチ</t>
    </rPh>
    <phoneticPr fontId="9"/>
  </si>
  <si>
    <t>11(3)-</t>
  </si>
  <si>
    <t>都道府県-</t>
    <rPh sb="0" eb="4">
      <t>トドウフケン</t>
    </rPh>
    <phoneticPr fontId="76"/>
  </si>
  <si>
    <t>(2) 条例以外で設置</t>
    <rPh sb="5" eb="7">
      <t>セッチ</t>
    </rPh>
    <phoneticPr fontId="9"/>
  </si>
  <si>
    <t>(3) 設置に向けて検討中</t>
    <rPh sb="3" eb="4">
      <t>ム</t>
    </rPh>
    <rPh sb="6" eb="8">
      <t>ケントウ</t>
    </rPh>
    <rPh sb="8" eb="9">
      <t>チュウ</t>
    </rPh>
    <phoneticPr fontId="9"/>
  </si>
  <si>
    <t>(4) 検討中</t>
  </si>
  <si>
    <t>(5) 設置しない</t>
  </si>
  <si>
    <t>(6) 計</t>
  </si>
  <si>
    <t>（4）いじめ防止対策推進法及びいじめ防止基本方針に基づき，条例により，「重大事態」の調査又は再調査を行うための機関を設置した自治体数</t>
  </si>
  <si>
    <t>教育委員会附属(1) 設置済</t>
    <rPh sb="0" eb="1">
      <t>イインカイ</t>
    </rPh>
    <rPh sb="1" eb="3">
      <t>フゾク</t>
    </rPh>
    <phoneticPr fontId="9"/>
  </si>
  <si>
    <t>11(4)-</t>
  </si>
  <si>
    <t>教育委員会附属(2) 設置に向けて検討中</t>
    <rPh sb="10" eb="11">
      <t>ム</t>
    </rPh>
    <rPh sb="13" eb="15">
      <t>ケントウ</t>
    </rPh>
    <rPh sb="15" eb="16">
      <t>チュウ</t>
    </rPh>
    <phoneticPr fontId="9"/>
  </si>
  <si>
    <t>教育委員会附属(3) 検討中</t>
  </si>
  <si>
    <t>教育委員会附属(4) 設置しない</t>
  </si>
  <si>
    <t>教育委員会附属(5) 計</t>
  </si>
  <si>
    <t>30条2項機関(1) 設置済</t>
    <rPh sb="5" eb="6">
      <t>ズ</t>
    </rPh>
    <phoneticPr fontId="9"/>
  </si>
  <si>
    <t>30条2項機関(2) 設置に向けて検討中</t>
    <rPh sb="10" eb="11">
      <t>ム</t>
    </rPh>
    <rPh sb="13" eb="15">
      <t>ケントウ</t>
    </rPh>
    <rPh sb="15" eb="16">
      <t>チュウ</t>
    </rPh>
    <phoneticPr fontId="9"/>
  </si>
  <si>
    <t>30条2項機関(3) 検討中</t>
  </si>
  <si>
    <t>30条2項機関(4) 設置しない</t>
  </si>
  <si>
    <t>30条2項機関(5) 計</t>
  </si>
  <si>
    <t>31条2項機関(1) 設置済</t>
    <rPh sb="0" eb="1">
      <t>キカン</t>
    </rPh>
    <rPh sb="6" eb="7">
      <t>ズ</t>
    </rPh>
    <phoneticPr fontId="9"/>
  </si>
  <si>
    <t>31条2項機関(2) 設置に向けて検討中</t>
    <rPh sb="10" eb="11">
      <t>ム</t>
    </rPh>
    <rPh sb="13" eb="15">
      <t>ケントウ</t>
    </rPh>
    <rPh sb="15" eb="16">
      <t>チュウ</t>
    </rPh>
    <phoneticPr fontId="9"/>
  </si>
  <si>
    <t>31条2項機関(3) 検討中</t>
  </si>
  <si>
    <t>31条2項機関(4) 設置しない</t>
  </si>
  <si>
    <t>31条2項機関(5) 計</t>
  </si>
  <si>
    <t>長の附属機関(1) 設置済</t>
    <rPh sb="0" eb="2">
      <t>キカン</t>
    </rPh>
    <phoneticPr fontId="9"/>
  </si>
  <si>
    <t>長の附属機関(2) 設置に向けて検討中</t>
    <rPh sb="9" eb="10">
      <t>ム</t>
    </rPh>
    <rPh sb="12" eb="14">
      <t>ケントウ</t>
    </rPh>
    <rPh sb="14" eb="15">
      <t>チュウ</t>
    </rPh>
    <phoneticPr fontId="9"/>
  </si>
  <si>
    <t>長の附属機関(3) 検討中</t>
  </si>
  <si>
    <t>長の附属機関(4) 設置しない</t>
  </si>
  <si>
    <t>長の附属機関(5) 計</t>
  </si>
  <si>
    <t>12．いじめの問題により就学校の指定変更等を行った市町村数及び児童生徒数</t>
    <rPh sb="7" eb="9">
      <t>モンダイ</t>
    </rPh>
    <rPh sb="12" eb="14">
      <t>シュウガク</t>
    </rPh>
    <rPh sb="14" eb="15">
      <t>コウ</t>
    </rPh>
    <rPh sb="16" eb="18">
      <t>シテイ</t>
    </rPh>
    <rPh sb="18" eb="20">
      <t>ヘンコウ</t>
    </rPh>
    <rPh sb="20" eb="21">
      <t>トウ</t>
    </rPh>
    <rPh sb="22" eb="23">
      <t>オコナ</t>
    </rPh>
    <rPh sb="25" eb="28">
      <t>シチョウソン</t>
    </rPh>
    <rPh sb="28" eb="29">
      <t>スウ</t>
    </rPh>
    <rPh sb="29" eb="30">
      <t>オヨ</t>
    </rPh>
    <rPh sb="31" eb="33">
      <t>ジドウ</t>
    </rPh>
    <rPh sb="33" eb="36">
      <t>セイトスウ</t>
    </rPh>
    <phoneticPr fontId="9"/>
  </si>
  <si>
    <t>市町村数</t>
    <rPh sb="0" eb="3">
      <t>シチョウソン</t>
    </rPh>
    <rPh sb="3" eb="4">
      <t>スウ</t>
    </rPh>
    <phoneticPr fontId="9"/>
  </si>
  <si>
    <t>12-</t>
  </si>
  <si>
    <t>特別支援学校小学部</t>
    <rPh sb="0" eb="2">
      <t>トクベツ</t>
    </rPh>
    <rPh sb="2" eb="4">
      <t>シエン</t>
    </rPh>
    <rPh sb="4" eb="6">
      <t>ガッコウ</t>
    </rPh>
    <rPh sb="6" eb="8">
      <t>ショウガク</t>
    </rPh>
    <rPh sb="8" eb="9">
      <t>ブ</t>
    </rPh>
    <phoneticPr fontId="9"/>
  </si>
  <si>
    <t>特別支援学校中学部</t>
    <rPh sb="0" eb="2">
      <t>トクベツ</t>
    </rPh>
    <rPh sb="2" eb="4">
      <t>シエン</t>
    </rPh>
    <rPh sb="4" eb="6">
      <t>ガッコウ</t>
    </rPh>
    <rPh sb="6" eb="8">
      <t>チュウガク</t>
    </rPh>
    <rPh sb="8" eb="9">
      <t>ブ</t>
    </rPh>
    <phoneticPr fontId="9"/>
  </si>
  <si>
    <t>調査Ⅲ（小中長期欠席）</t>
    <rPh sb="0" eb="2">
      <t>チョウサ</t>
    </rPh>
    <rPh sb="4" eb="6">
      <t>ショウチュウ</t>
    </rPh>
    <rPh sb="6" eb="8">
      <t>チョウキ</t>
    </rPh>
    <rPh sb="8" eb="10">
      <t>ケッセキ</t>
    </rPh>
    <phoneticPr fontId="2"/>
  </si>
  <si>
    <t>1．小中・長期欠席者の状況</t>
    <rPh sb="2" eb="4">
      <t>ショウチュウ</t>
    </rPh>
    <rPh sb="5" eb="7">
      <t>チョウキ</t>
    </rPh>
    <rPh sb="7" eb="10">
      <t>ケッセキシャ</t>
    </rPh>
    <rPh sb="11" eb="13">
      <t>ジョウキョウ</t>
    </rPh>
    <phoneticPr fontId="2"/>
  </si>
  <si>
    <t>病気</t>
    <rPh sb="0" eb="2">
      <t>ビョウキ</t>
    </rPh>
    <phoneticPr fontId="2"/>
  </si>
  <si>
    <t>小1</t>
    <rPh sb="0" eb="1">
      <t>ショウ</t>
    </rPh>
    <phoneticPr fontId="2"/>
  </si>
  <si>
    <t>Ⅲ-</t>
  </si>
  <si>
    <t>病気-</t>
    <rPh sb="0" eb="2">
      <t>ビョウキ</t>
    </rPh>
    <phoneticPr fontId="76"/>
  </si>
  <si>
    <t>小2</t>
    <rPh sb="0" eb="1">
      <t>ショウ</t>
    </rPh>
    <phoneticPr fontId="2"/>
  </si>
  <si>
    <t>小3</t>
    <rPh sb="0" eb="1">
      <t>ショウ</t>
    </rPh>
    <phoneticPr fontId="2"/>
  </si>
  <si>
    <t>小4</t>
    <rPh sb="0" eb="1">
      <t>ショウ</t>
    </rPh>
    <phoneticPr fontId="2"/>
  </si>
  <si>
    <t>小5</t>
    <rPh sb="0" eb="1">
      <t>ショウ</t>
    </rPh>
    <phoneticPr fontId="2"/>
  </si>
  <si>
    <t>小6</t>
    <rPh sb="0" eb="1">
      <t>ショウ</t>
    </rPh>
    <phoneticPr fontId="2"/>
  </si>
  <si>
    <t>小学校・計</t>
    <rPh sb="0" eb="1">
      <t>ショウ</t>
    </rPh>
    <rPh sb="1" eb="3">
      <t>ガッコウ</t>
    </rPh>
    <phoneticPr fontId="2"/>
  </si>
  <si>
    <t>中1</t>
    <rPh sb="0" eb="1">
      <t>チュウ</t>
    </rPh>
    <phoneticPr fontId="2"/>
  </si>
  <si>
    <t>中2</t>
    <rPh sb="0" eb="1">
      <t>チュウ</t>
    </rPh>
    <phoneticPr fontId="2"/>
  </si>
  <si>
    <t>中3</t>
    <rPh sb="0" eb="1">
      <t>チュウ</t>
    </rPh>
    <phoneticPr fontId="2"/>
  </si>
  <si>
    <t>中学校・計</t>
    <rPh sb="0" eb="3">
      <t>チュウガッコウ</t>
    </rPh>
    <rPh sb="4" eb="5">
      <t>ケイ</t>
    </rPh>
    <phoneticPr fontId="2"/>
  </si>
  <si>
    <t>経済的理由</t>
    <rPh sb="0" eb="2">
      <t>ケイザイ</t>
    </rPh>
    <rPh sb="2" eb="3">
      <t>テキ</t>
    </rPh>
    <rPh sb="3" eb="5">
      <t>リユウ</t>
    </rPh>
    <phoneticPr fontId="2"/>
  </si>
  <si>
    <t>経済的理由-</t>
    <rPh sb="0" eb="3">
      <t>ケイザイテキ</t>
    </rPh>
    <rPh sb="3" eb="5">
      <t>リユウ</t>
    </rPh>
    <phoneticPr fontId="76"/>
  </si>
  <si>
    <t>不登校</t>
    <rPh sb="0" eb="3">
      <t>フトウコウ</t>
    </rPh>
    <phoneticPr fontId="2"/>
  </si>
  <si>
    <t>不登校-</t>
    <rPh sb="0" eb="3">
      <t>フトウコウ</t>
    </rPh>
    <phoneticPr fontId="76"/>
  </si>
  <si>
    <t>前回あり</t>
    <rPh sb="0" eb="2">
      <t>ゼンカイ</t>
    </rPh>
    <phoneticPr fontId="2"/>
  </si>
  <si>
    <t>前回あり-</t>
    <rPh sb="0" eb="2">
      <t>ゼンカイ</t>
    </rPh>
    <phoneticPr fontId="76"/>
  </si>
  <si>
    <t>50日以上</t>
    <rPh sb="2" eb="3">
      <t>ニチ</t>
    </rPh>
    <rPh sb="3" eb="5">
      <t>イジョウ</t>
    </rPh>
    <phoneticPr fontId="2"/>
  </si>
  <si>
    <t>50日以上-</t>
    <rPh sb="2" eb="5">
      <t>ニチイジョウ</t>
    </rPh>
    <phoneticPr fontId="76"/>
  </si>
  <si>
    <t>90日以上</t>
    <rPh sb="2" eb="3">
      <t>ニチ</t>
    </rPh>
    <rPh sb="3" eb="5">
      <t>イジョウ</t>
    </rPh>
    <phoneticPr fontId="2"/>
  </si>
  <si>
    <t>90日以上-</t>
    <rPh sb="2" eb="5">
      <t>ニチイジョウ</t>
    </rPh>
    <phoneticPr fontId="76"/>
  </si>
  <si>
    <t>出席10日</t>
    <rPh sb="0" eb="2">
      <t>シュッセキ</t>
    </rPh>
    <rPh sb="4" eb="5">
      <t>ニチ</t>
    </rPh>
    <phoneticPr fontId="2"/>
  </si>
  <si>
    <t>出席10日-</t>
    <rPh sb="0" eb="2">
      <t>シュッセキ</t>
    </rPh>
    <rPh sb="4" eb="5">
      <t>ニチ</t>
    </rPh>
    <phoneticPr fontId="76"/>
  </si>
  <si>
    <t>出席ゼロ</t>
    <rPh sb="0" eb="2">
      <t>シュッセキ</t>
    </rPh>
    <phoneticPr fontId="2"/>
  </si>
  <si>
    <t>出席ゼロ-</t>
    <rPh sb="0" eb="2">
      <t>シュッセキ</t>
    </rPh>
    <phoneticPr fontId="76"/>
  </si>
  <si>
    <t>その他</t>
    <rPh sb="2" eb="3">
      <t>タ</t>
    </rPh>
    <phoneticPr fontId="2"/>
  </si>
  <si>
    <t>その他-</t>
    <rPh sb="2" eb="3">
      <t>タ</t>
    </rPh>
    <phoneticPr fontId="76"/>
  </si>
  <si>
    <t>長期欠席者</t>
    <rPh sb="0" eb="2">
      <t>チョウキ</t>
    </rPh>
    <rPh sb="2" eb="5">
      <t>ケッセキシャ</t>
    </rPh>
    <phoneticPr fontId="2"/>
  </si>
  <si>
    <t>長期欠席者計-</t>
    <rPh sb="0" eb="2">
      <t>チョウキ</t>
    </rPh>
    <rPh sb="2" eb="4">
      <t>ケッセキ</t>
    </rPh>
    <rPh sb="4" eb="5">
      <t>シャ</t>
    </rPh>
    <rPh sb="5" eb="6">
      <t>ケイ</t>
    </rPh>
    <phoneticPr fontId="76"/>
  </si>
  <si>
    <t>2．小中・不登校児童生徒の在籍学校数</t>
    <rPh sb="2" eb="4">
      <t>ショウチュウ</t>
    </rPh>
    <rPh sb="5" eb="8">
      <t>フトウコウ</t>
    </rPh>
    <rPh sb="8" eb="10">
      <t>ジドウ</t>
    </rPh>
    <rPh sb="10" eb="12">
      <t>セイト</t>
    </rPh>
    <rPh sb="13" eb="15">
      <t>ザイセキ</t>
    </rPh>
    <rPh sb="15" eb="18">
      <t>ガッコウスウ</t>
    </rPh>
    <phoneticPr fontId="2"/>
  </si>
  <si>
    <t>不登校在籍学校数</t>
    <rPh sb="0" eb="3">
      <t>フトウコウ</t>
    </rPh>
    <rPh sb="3" eb="5">
      <t>ザイセキ</t>
    </rPh>
    <rPh sb="5" eb="7">
      <t>ガッコウ</t>
    </rPh>
    <rPh sb="7" eb="8">
      <t>スウ</t>
    </rPh>
    <phoneticPr fontId="2"/>
  </si>
  <si>
    <t>3．不登校児童生徒について把握した事実</t>
    <rPh sb="2" eb="5">
      <t>フトウコウ</t>
    </rPh>
    <rPh sb="5" eb="9">
      <t>ジドウセイト</t>
    </rPh>
    <rPh sb="13" eb="15">
      <t>ハアク</t>
    </rPh>
    <rPh sb="17" eb="19">
      <t>ジジツ</t>
    </rPh>
    <phoneticPr fontId="2"/>
  </si>
  <si>
    <t>1いじめの被害</t>
    <phoneticPr fontId="9"/>
  </si>
  <si>
    <t>小-把握した事実-</t>
    <rPh sb="0" eb="1">
      <t>ショウ</t>
    </rPh>
    <rPh sb="2" eb="4">
      <t>ハアク</t>
    </rPh>
    <rPh sb="6" eb="8">
      <t>ジジツ</t>
    </rPh>
    <phoneticPr fontId="76"/>
  </si>
  <si>
    <t>2いじめ被害を除く友人関係</t>
    <phoneticPr fontId="9"/>
  </si>
  <si>
    <t>3教職員との関係</t>
    <phoneticPr fontId="9"/>
  </si>
  <si>
    <t>4学業の不振</t>
    <phoneticPr fontId="9"/>
  </si>
  <si>
    <t>5学校のきまり等</t>
    <phoneticPr fontId="9"/>
  </si>
  <si>
    <t>6転編入学、進級時の不適応</t>
    <phoneticPr fontId="9"/>
  </si>
  <si>
    <t>7家庭生活の変化</t>
    <phoneticPr fontId="9"/>
  </si>
  <si>
    <t>8親子の関わり方</t>
    <phoneticPr fontId="9"/>
  </si>
  <si>
    <t>9生活リズムの不調</t>
    <phoneticPr fontId="9"/>
  </si>
  <si>
    <t>10あそび、非行</t>
    <phoneticPr fontId="9"/>
  </si>
  <si>
    <t>11学校生活</t>
    <phoneticPr fontId="9"/>
  </si>
  <si>
    <t>12不安・抑うつ</t>
    <phoneticPr fontId="9"/>
  </si>
  <si>
    <t>13障害（疑いを含む）</t>
    <phoneticPr fontId="9"/>
  </si>
  <si>
    <t>14個別の配慮（１３以外）</t>
    <phoneticPr fontId="9"/>
  </si>
  <si>
    <t>中-把握した事実-</t>
    <rPh sb="0" eb="1">
      <t>チュウ</t>
    </rPh>
    <rPh sb="2" eb="4">
      <t>ハアク</t>
    </rPh>
    <rPh sb="6" eb="8">
      <t>ジジツ</t>
    </rPh>
    <phoneticPr fontId="76"/>
  </si>
  <si>
    <t>4．小中・相談・指導等を受けた学校内外の機関等</t>
    <rPh sb="2" eb="4">
      <t>ショウチュウ</t>
    </rPh>
    <rPh sb="5" eb="7">
      <t>ソウダン</t>
    </rPh>
    <rPh sb="8" eb="10">
      <t>シドウ</t>
    </rPh>
    <rPh sb="10" eb="11">
      <t>トウ</t>
    </rPh>
    <rPh sb="12" eb="13">
      <t>ウ</t>
    </rPh>
    <rPh sb="15" eb="17">
      <t>ガッコウ</t>
    </rPh>
    <rPh sb="17" eb="19">
      <t>ナイガイ</t>
    </rPh>
    <rPh sb="20" eb="22">
      <t>キカン</t>
    </rPh>
    <rPh sb="22" eb="23">
      <t>トウ</t>
    </rPh>
    <phoneticPr fontId="2"/>
  </si>
  <si>
    <t>(1) 1～7実人数</t>
    <rPh sb="3" eb="5">
      <t>ニンズウ</t>
    </rPh>
    <phoneticPr fontId="2"/>
  </si>
  <si>
    <t>(1) (a) 出席扱い人数</t>
    <rPh sb="8" eb="10">
      <t>シュッセキ</t>
    </rPh>
    <rPh sb="10" eb="11">
      <t>アツカ</t>
    </rPh>
    <rPh sb="12" eb="14">
      <t>ニンズウ</t>
    </rPh>
    <phoneticPr fontId="2"/>
  </si>
  <si>
    <t>1教育支援センター</t>
    <rPh sb="1" eb="3">
      <t>キョウイク</t>
    </rPh>
    <rPh sb="3" eb="5">
      <t>シエン</t>
    </rPh>
    <phoneticPr fontId="2"/>
  </si>
  <si>
    <t xml:space="preserve">1(a) </t>
  </si>
  <si>
    <t xml:space="preserve">1(b) </t>
  </si>
  <si>
    <t>2教育委員会</t>
    <rPh sb="1" eb="3">
      <t>キョウイク</t>
    </rPh>
    <rPh sb="3" eb="6">
      <t>イインカイ</t>
    </rPh>
    <phoneticPr fontId="2"/>
  </si>
  <si>
    <t xml:space="preserve">2(a) </t>
  </si>
  <si>
    <t xml:space="preserve">2(b) </t>
  </si>
  <si>
    <t>3児相・福祉事務所</t>
    <rPh sb="1" eb="3">
      <t>ジソウ</t>
    </rPh>
    <rPh sb="4" eb="6">
      <t>フクシ</t>
    </rPh>
    <rPh sb="6" eb="9">
      <t>ジムショ</t>
    </rPh>
    <phoneticPr fontId="2"/>
  </si>
  <si>
    <t xml:space="preserve">3(a) </t>
  </si>
  <si>
    <t>4保健所</t>
    <rPh sb="1" eb="4">
      <t>ホケンジョ</t>
    </rPh>
    <phoneticPr fontId="2"/>
  </si>
  <si>
    <t xml:space="preserve">4(a) </t>
  </si>
  <si>
    <t>5病院</t>
    <rPh sb="1" eb="3">
      <t>ビョウイン</t>
    </rPh>
    <phoneticPr fontId="2"/>
  </si>
  <si>
    <t xml:space="preserve">5(a) </t>
  </si>
  <si>
    <t>6民間</t>
    <rPh sb="1" eb="3">
      <t>ミンカン</t>
    </rPh>
    <phoneticPr fontId="2"/>
  </si>
  <si>
    <t xml:space="preserve">6(a) </t>
  </si>
  <si>
    <t xml:space="preserve">6(b) </t>
  </si>
  <si>
    <t>7上記以外</t>
    <rPh sb="1" eb="3">
      <t>ジョウキ</t>
    </rPh>
    <rPh sb="3" eb="5">
      <t>イガイ</t>
    </rPh>
    <phoneticPr fontId="2"/>
  </si>
  <si>
    <t xml:space="preserve">7(a) </t>
  </si>
  <si>
    <t>(2) 1～7で受けてない</t>
  </si>
  <si>
    <t>(3) 　(1) (2) の合計</t>
  </si>
  <si>
    <t>(4) 8、9の実人数</t>
    <rPh sb="3" eb="5">
      <t>ニンズウ</t>
    </rPh>
    <phoneticPr fontId="2"/>
  </si>
  <si>
    <t>8養護教諭</t>
    <rPh sb="1" eb="3">
      <t>ヨウゴ</t>
    </rPh>
    <rPh sb="3" eb="5">
      <t>キョウユ</t>
    </rPh>
    <phoneticPr fontId="2"/>
  </si>
  <si>
    <t>9SC</t>
  </si>
  <si>
    <t>(5) 8、9で受けてない</t>
  </si>
  <si>
    <t>(6) 　(4) (5) の合計</t>
  </si>
  <si>
    <t>(7) 相談していない</t>
  </si>
  <si>
    <t>うち、教職員に相談</t>
    <rPh sb="1" eb="4">
      <t>キョウショクイン</t>
    </rPh>
    <rPh sb="6" eb="8">
      <t>ソウダン</t>
    </rPh>
    <phoneticPr fontId="9"/>
  </si>
  <si>
    <t>小※-</t>
    <rPh sb="0" eb="1">
      <t>ショウ</t>
    </rPh>
    <phoneticPr fontId="76"/>
  </si>
  <si>
    <t>50日以上</t>
    <rPh sb="2" eb="3">
      <t>ニチ</t>
    </rPh>
    <rPh sb="3" eb="5">
      <t>イジョウ</t>
    </rPh>
    <phoneticPr fontId="9"/>
  </si>
  <si>
    <t>小※※-</t>
    <rPh sb="0" eb="1">
      <t>ショウ</t>
    </rPh>
    <phoneticPr fontId="76"/>
  </si>
  <si>
    <t>90日以上</t>
    <rPh sb="2" eb="5">
      <t>ニチイジョウ</t>
    </rPh>
    <phoneticPr fontId="9"/>
  </si>
  <si>
    <t>中※-</t>
    <rPh sb="0" eb="1">
      <t>チュウ</t>
    </rPh>
    <phoneticPr fontId="76"/>
  </si>
  <si>
    <t>50日以上</t>
    <rPh sb="2" eb="5">
      <t>ニチイジョウ</t>
    </rPh>
    <phoneticPr fontId="9"/>
  </si>
  <si>
    <t>中※※-</t>
    <rPh sb="0" eb="1">
      <t>チュウ</t>
    </rPh>
    <phoneticPr fontId="76"/>
  </si>
  <si>
    <t>5．小中・指導結果状況</t>
    <rPh sb="2" eb="4">
      <t>ショウチュウ</t>
    </rPh>
    <rPh sb="5" eb="7">
      <t>シドウ</t>
    </rPh>
    <rPh sb="7" eb="9">
      <t>ケッカ</t>
    </rPh>
    <rPh sb="9" eb="11">
      <t>ジョウキョウ</t>
    </rPh>
    <phoneticPr fontId="2"/>
  </si>
  <si>
    <t>登校できる</t>
    <rPh sb="0" eb="2">
      <t>トウコウ</t>
    </rPh>
    <phoneticPr fontId="2"/>
  </si>
  <si>
    <t>指導中</t>
    <rPh sb="0" eb="3">
      <t>シドウチュウ</t>
    </rPh>
    <phoneticPr fontId="2"/>
  </si>
  <si>
    <t>6．ＩCＴ等活用した学習活動・・・</t>
    <rPh sb="5" eb="6">
      <t>トウ</t>
    </rPh>
    <rPh sb="6" eb="8">
      <t>カツヨウ</t>
    </rPh>
    <rPh sb="10" eb="12">
      <t>ガクシュウ</t>
    </rPh>
    <rPh sb="12" eb="14">
      <t>カツドウ</t>
    </rPh>
    <phoneticPr fontId="2"/>
  </si>
  <si>
    <t>(ａ) ICT出席扱い</t>
    <rPh sb="3" eb="4">
      <t>アツカ</t>
    </rPh>
    <phoneticPr fontId="2"/>
  </si>
  <si>
    <t>(ａ) のうち機関等でも出席扱い</t>
    <rPh sb="4" eb="6">
      <t>キカン</t>
    </rPh>
    <rPh sb="9" eb="10">
      <t>トウ</t>
    </rPh>
    <rPh sb="12" eb="14">
      <t>シュッセキ</t>
    </rPh>
    <rPh sb="14" eb="15">
      <t>アツカ</t>
    </rPh>
    <phoneticPr fontId="2"/>
  </si>
  <si>
    <t>（1）</t>
  </si>
  <si>
    <t>設置数</t>
    <rPh sb="0" eb="3">
      <t>セッチスウ</t>
    </rPh>
    <phoneticPr fontId="2"/>
  </si>
  <si>
    <t>都道府県</t>
    <rPh sb="0" eb="4">
      <t>トドウフケン</t>
    </rPh>
    <phoneticPr fontId="2"/>
  </si>
  <si>
    <t>常勤</t>
    <rPh sb="0" eb="2">
      <t>ジョウキン</t>
    </rPh>
    <phoneticPr fontId="2"/>
  </si>
  <si>
    <t>非常勤</t>
    <rPh sb="0" eb="3">
      <t>ヒジョウキン</t>
    </rPh>
    <phoneticPr fontId="2"/>
  </si>
  <si>
    <t>（2）</t>
  </si>
  <si>
    <t>市町村</t>
    <rPh sb="0" eb="3">
      <t>シチョウソン</t>
    </rPh>
    <phoneticPr fontId="2"/>
  </si>
  <si>
    <t>調査Ⅳ（高校長期欠席）</t>
    <rPh sb="0" eb="2">
      <t>チョウサ</t>
    </rPh>
    <rPh sb="4" eb="6">
      <t>コウコウ</t>
    </rPh>
    <rPh sb="6" eb="8">
      <t>チョウキ</t>
    </rPh>
    <rPh sb="8" eb="10">
      <t>ケッセキ</t>
    </rPh>
    <phoneticPr fontId="9"/>
  </si>
  <si>
    <t>1．高校・長期欠席者の状況</t>
    <rPh sb="2" eb="4">
      <t>コウコウ</t>
    </rPh>
    <rPh sb="5" eb="7">
      <t>チョウキ</t>
    </rPh>
    <rPh sb="7" eb="10">
      <t>ケッセキシャ</t>
    </rPh>
    <rPh sb="11" eb="13">
      <t>ジョウキョウ</t>
    </rPh>
    <phoneticPr fontId="9"/>
  </si>
  <si>
    <t>病気</t>
    <rPh sb="0" eb="2">
      <t>ビョウキ</t>
    </rPh>
    <phoneticPr fontId="9"/>
  </si>
  <si>
    <t>全・1</t>
    <rPh sb="0" eb="1">
      <t>ゼン</t>
    </rPh>
    <phoneticPr fontId="9"/>
  </si>
  <si>
    <t>Ⅳ-</t>
  </si>
  <si>
    <t>全・2</t>
    <rPh sb="0" eb="1">
      <t>ゼン</t>
    </rPh>
    <phoneticPr fontId="9"/>
  </si>
  <si>
    <t>全・3</t>
    <rPh sb="0" eb="1">
      <t>ゼン</t>
    </rPh>
    <phoneticPr fontId="9"/>
  </si>
  <si>
    <t>全・単</t>
    <rPh sb="0" eb="1">
      <t>ゼン</t>
    </rPh>
    <rPh sb="2" eb="3">
      <t>タン</t>
    </rPh>
    <phoneticPr fontId="9"/>
  </si>
  <si>
    <t>全・合計</t>
    <rPh sb="0" eb="1">
      <t>ゼン</t>
    </rPh>
    <rPh sb="2" eb="4">
      <t>ゴウケイ</t>
    </rPh>
    <phoneticPr fontId="9"/>
  </si>
  <si>
    <t>定・1</t>
    <rPh sb="0" eb="1">
      <t>テイ</t>
    </rPh>
    <phoneticPr fontId="9"/>
  </si>
  <si>
    <t>定・2</t>
    <rPh sb="0" eb="1">
      <t>テイ</t>
    </rPh>
    <phoneticPr fontId="9"/>
  </si>
  <si>
    <t>定・3</t>
    <rPh sb="0" eb="1">
      <t>テイ</t>
    </rPh>
    <phoneticPr fontId="9"/>
  </si>
  <si>
    <t>定・4</t>
    <rPh sb="0" eb="1">
      <t>テイ</t>
    </rPh>
    <phoneticPr fontId="9"/>
  </si>
  <si>
    <t>定・単</t>
    <rPh sb="0" eb="1">
      <t>テイ</t>
    </rPh>
    <rPh sb="2" eb="3">
      <t>タン</t>
    </rPh>
    <phoneticPr fontId="9"/>
  </si>
  <si>
    <t>定・合計</t>
    <rPh sb="0" eb="1">
      <t>テイ</t>
    </rPh>
    <rPh sb="2" eb="4">
      <t>ゴウケイ</t>
    </rPh>
    <phoneticPr fontId="9"/>
  </si>
  <si>
    <t>経済的理由</t>
    <rPh sb="0" eb="2">
      <t>ケイザイ</t>
    </rPh>
    <rPh sb="2" eb="3">
      <t>テキ</t>
    </rPh>
    <rPh sb="3" eb="5">
      <t>リユウ</t>
    </rPh>
    <phoneticPr fontId="9"/>
  </si>
  <si>
    <t>不登校</t>
    <rPh sb="0" eb="3">
      <t>フトウコウ</t>
    </rPh>
    <phoneticPr fontId="9"/>
  </si>
  <si>
    <t>前回あり</t>
    <rPh sb="0" eb="2">
      <t>ゼンカイ</t>
    </rPh>
    <phoneticPr fontId="9"/>
  </si>
  <si>
    <t>中退</t>
    <rPh sb="0" eb="2">
      <t>チュウタイ</t>
    </rPh>
    <phoneticPr fontId="9"/>
  </si>
  <si>
    <t>中退-</t>
    <rPh sb="0" eb="2">
      <t>チュウタイ</t>
    </rPh>
    <phoneticPr fontId="76"/>
  </si>
  <si>
    <t>原級留置</t>
    <rPh sb="0" eb="2">
      <t>ゲンキュウ</t>
    </rPh>
    <rPh sb="2" eb="4">
      <t>リュウチ</t>
    </rPh>
    <phoneticPr fontId="9"/>
  </si>
  <si>
    <t>原級留置-</t>
  </si>
  <si>
    <t>50日以上-</t>
    <rPh sb="2" eb="3">
      <t>ニチ</t>
    </rPh>
    <rPh sb="3" eb="5">
      <t>イジョウ</t>
    </rPh>
    <phoneticPr fontId="76"/>
  </si>
  <si>
    <t>90日以上</t>
    <rPh sb="2" eb="3">
      <t>ニチ</t>
    </rPh>
    <rPh sb="3" eb="5">
      <t>イジョウ</t>
    </rPh>
    <phoneticPr fontId="9"/>
  </si>
  <si>
    <t>90日以上-</t>
    <rPh sb="2" eb="3">
      <t>ニチ</t>
    </rPh>
    <rPh sb="3" eb="5">
      <t>イジョウ</t>
    </rPh>
    <phoneticPr fontId="76"/>
  </si>
  <si>
    <t>出席10日</t>
    <rPh sb="0" eb="2">
      <t>シュッセキ</t>
    </rPh>
    <rPh sb="4" eb="5">
      <t>ニチ</t>
    </rPh>
    <phoneticPr fontId="9"/>
  </si>
  <si>
    <t>出席ゼロ</t>
    <rPh sb="0" eb="2">
      <t>シュッセキ</t>
    </rPh>
    <phoneticPr fontId="9"/>
  </si>
  <si>
    <t>長期欠席者</t>
    <rPh sb="0" eb="2">
      <t>チョウキ</t>
    </rPh>
    <rPh sb="2" eb="5">
      <t>ケッセキシャ</t>
    </rPh>
    <phoneticPr fontId="9"/>
  </si>
  <si>
    <t>2．高校・不登校生徒の在籍学校数</t>
    <rPh sb="2" eb="4">
      <t>コウコウ</t>
    </rPh>
    <rPh sb="5" eb="10">
      <t>フトウコウセイト</t>
    </rPh>
    <rPh sb="11" eb="13">
      <t>ザイセキ</t>
    </rPh>
    <rPh sb="13" eb="16">
      <t>ガッコウスウ</t>
    </rPh>
    <phoneticPr fontId="9"/>
  </si>
  <si>
    <t>全日制</t>
    <rPh sb="0" eb="3">
      <t>ゼンニチセイ</t>
    </rPh>
    <phoneticPr fontId="9"/>
  </si>
  <si>
    <t>在籍学校数</t>
    <rPh sb="0" eb="2">
      <t>ザイセキ</t>
    </rPh>
    <rPh sb="2" eb="5">
      <t>ガッコウスウ</t>
    </rPh>
    <phoneticPr fontId="9"/>
  </si>
  <si>
    <t>全-</t>
    <rPh sb="0" eb="1">
      <t>ゼン</t>
    </rPh>
    <phoneticPr fontId="76"/>
  </si>
  <si>
    <t>定時制</t>
    <rPh sb="0" eb="3">
      <t>テイジセイ</t>
    </rPh>
    <phoneticPr fontId="9"/>
  </si>
  <si>
    <t>定-</t>
    <rPh sb="0" eb="1">
      <t>テイ</t>
    </rPh>
    <phoneticPr fontId="76"/>
  </si>
  <si>
    <t>3．高校・不登校生徒について把握した事実</t>
    <rPh sb="2" eb="4">
      <t>コウコウ</t>
    </rPh>
    <rPh sb="5" eb="8">
      <t>フトウコウ</t>
    </rPh>
    <rPh sb="8" eb="10">
      <t>セイト</t>
    </rPh>
    <rPh sb="14" eb="16">
      <t>ハアク</t>
    </rPh>
    <rPh sb="18" eb="20">
      <t>ジジツ</t>
    </rPh>
    <phoneticPr fontId="2"/>
  </si>
  <si>
    <t>1いじめの被害</t>
  </si>
  <si>
    <t>全-把握した事実-</t>
    <rPh sb="0" eb="1">
      <t>ゼン</t>
    </rPh>
    <rPh sb="2" eb="4">
      <t>ハアク</t>
    </rPh>
    <rPh sb="6" eb="8">
      <t>ジジツ</t>
    </rPh>
    <phoneticPr fontId="76"/>
  </si>
  <si>
    <t>2いじめ被害を除く友人関係</t>
  </si>
  <si>
    <t>3教職員との関係</t>
  </si>
  <si>
    <t>4学業の不振</t>
  </si>
  <si>
    <t>5学校のきまり等</t>
  </si>
  <si>
    <t>6転編入学、進級時の不適応</t>
  </si>
  <si>
    <t>7家庭生活の変化</t>
  </si>
  <si>
    <t>8親子の関わり方</t>
  </si>
  <si>
    <t>9生活リズムの不調</t>
  </si>
  <si>
    <t>10あそび、非行</t>
  </si>
  <si>
    <t>11学校生活</t>
  </si>
  <si>
    <t>12不安・抑うつ</t>
  </si>
  <si>
    <t>13障害（疑いを含む）</t>
  </si>
  <si>
    <t>14個別の配慮（１３以外）</t>
  </si>
  <si>
    <t>定-把握した事実-</t>
    <rPh sb="0" eb="1">
      <t>サダム</t>
    </rPh>
    <rPh sb="2" eb="4">
      <t>ハアク</t>
    </rPh>
    <rPh sb="6" eb="8">
      <t>ジジツ</t>
    </rPh>
    <phoneticPr fontId="76"/>
  </si>
  <si>
    <t>4．高校・指導結果状況</t>
    <rPh sb="2" eb="4">
      <t>コウコウ</t>
    </rPh>
    <rPh sb="5" eb="7">
      <t>シドウ</t>
    </rPh>
    <rPh sb="7" eb="9">
      <t>ケッカ</t>
    </rPh>
    <rPh sb="9" eb="11">
      <t>ジョウキョウ</t>
    </rPh>
    <phoneticPr fontId="9"/>
  </si>
  <si>
    <t>登校できる</t>
    <rPh sb="0" eb="2">
      <t>トウコウ</t>
    </rPh>
    <phoneticPr fontId="9"/>
  </si>
  <si>
    <t>Ⅳ-</t>
    <phoneticPr fontId="77"/>
  </si>
  <si>
    <t>4-</t>
    <phoneticPr fontId="77"/>
  </si>
  <si>
    <t>全-</t>
    <rPh sb="0" eb="1">
      <t>ゼン</t>
    </rPh>
    <phoneticPr fontId="77"/>
  </si>
  <si>
    <t>指導中</t>
    <rPh sb="0" eb="3">
      <t>シドウチュウ</t>
    </rPh>
    <phoneticPr fontId="9"/>
  </si>
  <si>
    <t>定-</t>
    <rPh sb="0" eb="1">
      <t>テイ</t>
    </rPh>
    <phoneticPr fontId="77"/>
  </si>
  <si>
    <t>(1) 1～7実人数</t>
    <rPh sb="3" eb="5">
      <t>ニンズウ</t>
    </rPh>
    <phoneticPr fontId="9"/>
  </si>
  <si>
    <t>5-</t>
    <phoneticPr fontId="77"/>
  </si>
  <si>
    <t>(1) (a) 出席扱い人数</t>
    <rPh sb="8" eb="10">
      <t>シュッセキ</t>
    </rPh>
    <rPh sb="10" eb="11">
      <t>アツカ</t>
    </rPh>
    <rPh sb="12" eb="14">
      <t>ニンズウ</t>
    </rPh>
    <phoneticPr fontId="9"/>
  </si>
  <si>
    <t>1教育支援センター</t>
    <rPh sb="1" eb="3">
      <t>キョウイク</t>
    </rPh>
    <rPh sb="3" eb="5">
      <t>シエン</t>
    </rPh>
    <phoneticPr fontId="9"/>
  </si>
  <si>
    <t>2教育委員会</t>
    <rPh sb="1" eb="3">
      <t>キョウイク</t>
    </rPh>
    <rPh sb="3" eb="6">
      <t>イインカイ</t>
    </rPh>
    <phoneticPr fontId="9"/>
  </si>
  <si>
    <t>3児相・福祉事務所</t>
    <rPh sb="1" eb="3">
      <t>ジソウ</t>
    </rPh>
    <rPh sb="4" eb="6">
      <t>フクシ</t>
    </rPh>
    <rPh sb="6" eb="9">
      <t>ジムショ</t>
    </rPh>
    <phoneticPr fontId="9"/>
  </si>
  <si>
    <t>4保健所</t>
    <rPh sb="1" eb="4">
      <t>ホケンジョ</t>
    </rPh>
    <phoneticPr fontId="9"/>
  </si>
  <si>
    <t>5病院</t>
    <rPh sb="1" eb="3">
      <t>ビョウイン</t>
    </rPh>
    <phoneticPr fontId="9"/>
  </si>
  <si>
    <t>6民間</t>
    <rPh sb="1" eb="3">
      <t>ミンカン</t>
    </rPh>
    <phoneticPr fontId="9"/>
  </si>
  <si>
    <t>7上記以外</t>
    <rPh sb="1" eb="3">
      <t>ジョウキ</t>
    </rPh>
    <rPh sb="3" eb="5">
      <t>イガイ</t>
    </rPh>
    <phoneticPr fontId="9"/>
  </si>
  <si>
    <t>(3) 不明</t>
  </si>
  <si>
    <t>(4) 　(1) ～(3) の合計</t>
  </si>
  <si>
    <t>(5) 8、9の実人数</t>
    <rPh sb="3" eb="5">
      <t>ニンズウ</t>
    </rPh>
    <phoneticPr fontId="9"/>
  </si>
  <si>
    <t>8養護教諭</t>
    <rPh sb="1" eb="3">
      <t>ヨウゴ</t>
    </rPh>
    <rPh sb="3" eb="5">
      <t>キョウユ</t>
    </rPh>
    <phoneticPr fontId="9"/>
  </si>
  <si>
    <t>(6) 8、9受けてない</t>
  </si>
  <si>
    <t>(7) 　(5) ～(6) の合計</t>
  </si>
  <si>
    <t>(8) 相談していない</t>
    <rPh sb="4" eb="6">
      <t>ソウダン</t>
    </rPh>
    <phoneticPr fontId="9"/>
  </si>
  <si>
    <t>うち、教職員より支援</t>
    <rPh sb="2" eb="5">
      <t>キョウショクイン</t>
    </rPh>
    <rPh sb="7" eb="9">
      <t>シエン</t>
    </rPh>
    <phoneticPr fontId="140"/>
  </si>
  <si>
    <t>全※-</t>
    <rPh sb="0" eb="1">
      <t>ゼン</t>
    </rPh>
    <phoneticPr fontId="77"/>
  </si>
  <si>
    <t>全※※-</t>
    <rPh sb="0" eb="1">
      <t>ゼン</t>
    </rPh>
    <phoneticPr fontId="77"/>
  </si>
  <si>
    <t>90日以上</t>
    <rPh sb="2" eb="3">
      <t>ヒ</t>
    </rPh>
    <rPh sb="3" eb="5">
      <t>イジョウ</t>
    </rPh>
    <phoneticPr fontId="9"/>
  </si>
  <si>
    <t>定※-</t>
    <rPh sb="0" eb="1">
      <t>テイ</t>
    </rPh>
    <phoneticPr fontId="77"/>
  </si>
  <si>
    <t>定※※-</t>
    <rPh sb="0" eb="1">
      <t>テイ</t>
    </rPh>
    <phoneticPr fontId="77"/>
  </si>
  <si>
    <t>調査Ⅴ（高校中退）</t>
    <rPh sb="0" eb="2">
      <t>チョウサ</t>
    </rPh>
    <rPh sb="4" eb="6">
      <t>コウコウ</t>
    </rPh>
    <rPh sb="6" eb="8">
      <t>チュウタイ</t>
    </rPh>
    <phoneticPr fontId="9"/>
  </si>
  <si>
    <t>1．退学者数</t>
    <rPh sb="2" eb="5">
      <t>タイガクシャ</t>
    </rPh>
    <rPh sb="5" eb="6">
      <t>スウ</t>
    </rPh>
    <phoneticPr fontId="9"/>
  </si>
  <si>
    <t>在籍者数(4.1現在)</t>
    <rPh sb="0" eb="2">
      <t>ザイセキ</t>
    </rPh>
    <rPh sb="2" eb="3">
      <t>シャ</t>
    </rPh>
    <rPh sb="3" eb="4">
      <t>スウ</t>
    </rPh>
    <rPh sb="8" eb="10">
      <t>ゲンザイ</t>
    </rPh>
    <phoneticPr fontId="9"/>
  </si>
  <si>
    <t>全・普・1</t>
    <rPh sb="0" eb="1">
      <t>ゼン</t>
    </rPh>
    <rPh sb="2" eb="3">
      <t>フ</t>
    </rPh>
    <phoneticPr fontId="9"/>
  </si>
  <si>
    <t>Ⅴ-</t>
  </si>
  <si>
    <t>在籍者数-</t>
    <rPh sb="0" eb="3">
      <t>ザイセキシャ</t>
    </rPh>
    <rPh sb="3" eb="4">
      <t>スウ</t>
    </rPh>
    <phoneticPr fontId="76"/>
  </si>
  <si>
    <t>全・普・2</t>
    <rPh sb="0" eb="1">
      <t>ゼン</t>
    </rPh>
    <rPh sb="2" eb="3">
      <t>フ</t>
    </rPh>
    <phoneticPr fontId="9"/>
  </si>
  <si>
    <t>全・普・3</t>
    <rPh sb="0" eb="1">
      <t>ゼン</t>
    </rPh>
    <rPh sb="2" eb="3">
      <t>フ</t>
    </rPh>
    <phoneticPr fontId="9"/>
  </si>
  <si>
    <t>全・普・単</t>
    <rPh sb="0" eb="1">
      <t>ゼン</t>
    </rPh>
    <rPh sb="2" eb="3">
      <t>フ</t>
    </rPh>
    <rPh sb="4" eb="5">
      <t>タン</t>
    </rPh>
    <phoneticPr fontId="9"/>
  </si>
  <si>
    <t>全・普・計</t>
    <rPh sb="0" eb="1">
      <t>ゼン</t>
    </rPh>
    <rPh sb="2" eb="3">
      <t>フ</t>
    </rPh>
    <rPh sb="4" eb="5">
      <t>ケイ</t>
    </rPh>
    <phoneticPr fontId="9"/>
  </si>
  <si>
    <t>全・専・1</t>
    <rPh sb="0" eb="1">
      <t>ゼン</t>
    </rPh>
    <rPh sb="2" eb="3">
      <t>セン</t>
    </rPh>
    <phoneticPr fontId="9"/>
  </si>
  <si>
    <t>全・専・2</t>
    <rPh sb="0" eb="1">
      <t>ゼン</t>
    </rPh>
    <rPh sb="2" eb="3">
      <t>セン</t>
    </rPh>
    <phoneticPr fontId="9"/>
  </si>
  <si>
    <t>全・専・3</t>
    <rPh sb="0" eb="1">
      <t>ゼン</t>
    </rPh>
    <rPh sb="2" eb="3">
      <t>セン</t>
    </rPh>
    <phoneticPr fontId="9"/>
  </si>
  <si>
    <t>全・専・単</t>
    <rPh sb="0" eb="1">
      <t>ゼン</t>
    </rPh>
    <rPh sb="2" eb="3">
      <t>セン</t>
    </rPh>
    <rPh sb="4" eb="5">
      <t>タン</t>
    </rPh>
    <phoneticPr fontId="9"/>
  </si>
  <si>
    <t>全・専・計</t>
    <rPh sb="0" eb="1">
      <t>ゼン</t>
    </rPh>
    <rPh sb="2" eb="3">
      <t>セン</t>
    </rPh>
    <rPh sb="4" eb="5">
      <t>ケイ</t>
    </rPh>
    <phoneticPr fontId="9"/>
  </si>
  <si>
    <t>全・総・1</t>
    <rPh sb="0" eb="1">
      <t>ゼン</t>
    </rPh>
    <rPh sb="2" eb="3">
      <t>ソウ</t>
    </rPh>
    <phoneticPr fontId="9"/>
  </si>
  <si>
    <t>全・総・2</t>
    <rPh sb="0" eb="1">
      <t>ゼン</t>
    </rPh>
    <rPh sb="2" eb="3">
      <t>ソウ</t>
    </rPh>
    <phoneticPr fontId="9"/>
  </si>
  <si>
    <t>全・総・3</t>
    <rPh sb="0" eb="1">
      <t>ゼン</t>
    </rPh>
    <rPh sb="2" eb="3">
      <t>ソウ</t>
    </rPh>
    <phoneticPr fontId="9"/>
  </si>
  <si>
    <t>全・総・単</t>
    <rPh sb="0" eb="1">
      <t>ゼン</t>
    </rPh>
    <rPh sb="2" eb="3">
      <t>ソウ</t>
    </rPh>
    <rPh sb="4" eb="5">
      <t>タン</t>
    </rPh>
    <phoneticPr fontId="9"/>
  </si>
  <si>
    <t>全・総・計</t>
    <rPh sb="0" eb="1">
      <t>ゼン</t>
    </rPh>
    <rPh sb="2" eb="3">
      <t>ソウ</t>
    </rPh>
    <rPh sb="4" eb="5">
      <t>ケイ</t>
    </rPh>
    <phoneticPr fontId="9"/>
  </si>
  <si>
    <t>全・計・1</t>
    <rPh sb="0" eb="1">
      <t>ゼン</t>
    </rPh>
    <rPh sb="2" eb="3">
      <t>ケイ</t>
    </rPh>
    <phoneticPr fontId="9"/>
  </si>
  <si>
    <t>全・計・2</t>
    <rPh sb="0" eb="1">
      <t>ゼン</t>
    </rPh>
    <rPh sb="2" eb="3">
      <t>ケイ</t>
    </rPh>
    <phoneticPr fontId="9"/>
  </si>
  <si>
    <t>全・計・3</t>
    <rPh sb="0" eb="1">
      <t>ゼン</t>
    </rPh>
    <rPh sb="2" eb="3">
      <t>ケイ</t>
    </rPh>
    <phoneticPr fontId="9"/>
  </si>
  <si>
    <t>全・計・単</t>
    <rPh sb="0" eb="1">
      <t>ゼン</t>
    </rPh>
    <rPh sb="2" eb="3">
      <t>ケイ</t>
    </rPh>
    <rPh sb="4" eb="5">
      <t>タン</t>
    </rPh>
    <phoneticPr fontId="9"/>
  </si>
  <si>
    <t>全・計・計</t>
    <rPh sb="0" eb="1">
      <t>ゼン</t>
    </rPh>
    <rPh sb="2" eb="3">
      <t>ケイ</t>
    </rPh>
    <rPh sb="4" eb="5">
      <t>ケイ</t>
    </rPh>
    <phoneticPr fontId="9"/>
  </si>
  <si>
    <t>定・計</t>
    <rPh sb="0" eb="1">
      <t>テイ</t>
    </rPh>
    <rPh sb="2" eb="3">
      <t>ケイ</t>
    </rPh>
    <phoneticPr fontId="9"/>
  </si>
  <si>
    <t>通・1</t>
    <rPh sb="0" eb="1">
      <t>トオル</t>
    </rPh>
    <phoneticPr fontId="9"/>
  </si>
  <si>
    <t>通・2</t>
    <rPh sb="0" eb="1">
      <t>ツウ</t>
    </rPh>
    <phoneticPr fontId="9"/>
  </si>
  <si>
    <t>通・3</t>
    <rPh sb="0" eb="1">
      <t>ツウ</t>
    </rPh>
    <phoneticPr fontId="9"/>
  </si>
  <si>
    <t>通・4</t>
    <rPh sb="0" eb="1">
      <t>ツウ</t>
    </rPh>
    <phoneticPr fontId="9"/>
  </si>
  <si>
    <t>通・単</t>
    <rPh sb="0" eb="1">
      <t>ツウ</t>
    </rPh>
    <rPh sb="2" eb="3">
      <t>タン</t>
    </rPh>
    <phoneticPr fontId="9"/>
  </si>
  <si>
    <t>通・計</t>
    <rPh sb="0" eb="1">
      <t>ツウ</t>
    </rPh>
    <rPh sb="2" eb="3">
      <t>ケイ</t>
    </rPh>
    <phoneticPr fontId="9"/>
  </si>
  <si>
    <t>計・1</t>
    <rPh sb="0" eb="1">
      <t>ケイ</t>
    </rPh>
    <phoneticPr fontId="9"/>
  </si>
  <si>
    <t>計・2</t>
    <rPh sb="0" eb="1">
      <t>ケイ</t>
    </rPh>
    <phoneticPr fontId="9"/>
  </si>
  <si>
    <t>計・3</t>
    <rPh sb="0" eb="1">
      <t>ケイ</t>
    </rPh>
    <phoneticPr fontId="9"/>
  </si>
  <si>
    <t>計・4</t>
    <rPh sb="0" eb="1">
      <t>ケイ</t>
    </rPh>
    <phoneticPr fontId="9"/>
  </si>
  <si>
    <t>計・単</t>
    <rPh sb="0" eb="1">
      <t>ケイ</t>
    </rPh>
    <rPh sb="2" eb="3">
      <t>タン</t>
    </rPh>
    <phoneticPr fontId="9"/>
  </si>
  <si>
    <t>計・計</t>
    <rPh sb="0" eb="1">
      <t>ケイ</t>
    </rPh>
    <rPh sb="2" eb="3">
      <t>ケイ</t>
    </rPh>
    <phoneticPr fontId="9"/>
  </si>
  <si>
    <t>中途退学者数</t>
    <rPh sb="0" eb="2">
      <t>チュウト</t>
    </rPh>
    <rPh sb="2" eb="5">
      <t>タイガクシャ</t>
    </rPh>
    <rPh sb="5" eb="6">
      <t>スウ</t>
    </rPh>
    <phoneticPr fontId="9"/>
  </si>
  <si>
    <t>中退者数-</t>
    <rPh sb="0" eb="3">
      <t>チュウタイシャ</t>
    </rPh>
    <rPh sb="3" eb="4">
      <t>スウ</t>
    </rPh>
    <phoneticPr fontId="76"/>
  </si>
  <si>
    <t>学業不振</t>
    <rPh sb="0" eb="2">
      <t>ガクギョウ</t>
    </rPh>
    <rPh sb="2" eb="4">
      <t>フシン</t>
    </rPh>
    <phoneticPr fontId="9"/>
  </si>
  <si>
    <t>学業不振-</t>
    <rPh sb="0" eb="2">
      <t>ガクギョウ</t>
    </rPh>
    <rPh sb="2" eb="4">
      <t>フシン</t>
    </rPh>
    <phoneticPr fontId="76"/>
  </si>
  <si>
    <t>学校生活</t>
    <rPh sb="0" eb="2">
      <t>ガッコウ</t>
    </rPh>
    <rPh sb="2" eb="4">
      <t>セイカツ</t>
    </rPh>
    <phoneticPr fontId="9"/>
  </si>
  <si>
    <t>学校生活・学業不適応-</t>
    <rPh sb="0" eb="2">
      <t>ガッコウ</t>
    </rPh>
    <rPh sb="2" eb="4">
      <t>セイカツ</t>
    </rPh>
    <rPh sb="5" eb="7">
      <t>ガクギョウ</t>
    </rPh>
    <rPh sb="7" eb="10">
      <t>フテキオウ</t>
    </rPh>
    <phoneticPr fontId="76"/>
  </si>
  <si>
    <t>学業不適応</t>
    <rPh sb="0" eb="2">
      <t>ガクギョウ</t>
    </rPh>
    <rPh sb="2" eb="5">
      <t>フテキオウ</t>
    </rPh>
    <phoneticPr fontId="9"/>
  </si>
  <si>
    <t>別の高校</t>
    <rPh sb="0" eb="1">
      <t>ベツ</t>
    </rPh>
    <rPh sb="2" eb="4">
      <t>コウコウ</t>
    </rPh>
    <phoneticPr fontId="9"/>
  </si>
  <si>
    <t>別の高校-</t>
    <rPh sb="0" eb="1">
      <t>ベツ</t>
    </rPh>
    <rPh sb="2" eb="4">
      <t>コウコウ</t>
    </rPh>
    <phoneticPr fontId="76"/>
  </si>
  <si>
    <t>専修等へ</t>
    <rPh sb="0" eb="2">
      <t>センシュウ</t>
    </rPh>
    <rPh sb="2" eb="3">
      <t>トウ</t>
    </rPh>
    <phoneticPr fontId="9"/>
  </si>
  <si>
    <t>専修・各種学校-</t>
    <rPh sb="0" eb="2">
      <t>センシュウ</t>
    </rPh>
    <rPh sb="3" eb="5">
      <t>カクシュ</t>
    </rPh>
    <rPh sb="5" eb="7">
      <t>ガッコウ</t>
    </rPh>
    <phoneticPr fontId="76"/>
  </si>
  <si>
    <t>入学希望</t>
    <rPh sb="0" eb="2">
      <t>ニュウガク</t>
    </rPh>
    <rPh sb="2" eb="4">
      <t>キボウ</t>
    </rPh>
    <phoneticPr fontId="9"/>
  </si>
  <si>
    <t>就職希望</t>
    <rPh sb="0" eb="2">
      <t>シュウショク</t>
    </rPh>
    <rPh sb="2" eb="4">
      <t>キボウ</t>
    </rPh>
    <phoneticPr fontId="9"/>
  </si>
  <si>
    <t>就職-</t>
    <rPh sb="0" eb="2">
      <t>シュウショク</t>
    </rPh>
    <phoneticPr fontId="76"/>
  </si>
  <si>
    <t>高卒認定</t>
    <rPh sb="0" eb="2">
      <t>コウソツ</t>
    </rPh>
    <rPh sb="2" eb="4">
      <t>ニンテイ</t>
    </rPh>
    <phoneticPr fontId="9"/>
  </si>
  <si>
    <t>高卒認定試験受験-</t>
    <rPh sb="0" eb="2">
      <t>コウソツ</t>
    </rPh>
    <rPh sb="2" eb="4">
      <t>ニンテイ</t>
    </rPh>
    <rPh sb="4" eb="6">
      <t>シケン</t>
    </rPh>
    <rPh sb="6" eb="8">
      <t>ジュケン</t>
    </rPh>
    <phoneticPr fontId="76"/>
  </si>
  <si>
    <t>受験希望</t>
    <rPh sb="0" eb="2">
      <t>ジュケン</t>
    </rPh>
    <rPh sb="2" eb="4">
      <t>キボウ</t>
    </rPh>
    <phoneticPr fontId="9"/>
  </si>
  <si>
    <t>進路変更その他</t>
    <rPh sb="0" eb="2">
      <t>シンロ</t>
    </rPh>
    <rPh sb="2" eb="4">
      <t>ヘンコウ</t>
    </rPh>
    <rPh sb="6" eb="7">
      <t>タ</t>
    </rPh>
    <phoneticPr fontId="9"/>
  </si>
  <si>
    <t>進路変更その他-</t>
    <rPh sb="0" eb="2">
      <t>シンロ</t>
    </rPh>
    <rPh sb="2" eb="4">
      <t>ヘンコウ</t>
    </rPh>
    <rPh sb="6" eb="7">
      <t>タ</t>
    </rPh>
    <phoneticPr fontId="76"/>
  </si>
  <si>
    <t>進路変更</t>
    <rPh sb="0" eb="2">
      <t>シンロ</t>
    </rPh>
    <rPh sb="2" eb="4">
      <t>ヘンコウ</t>
    </rPh>
    <phoneticPr fontId="9"/>
  </si>
  <si>
    <t>進路変更-</t>
    <rPh sb="0" eb="2">
      <t>シンロ</t>
    </rPh>
    <rPh sb="2" eb="4">
      <t>ヘンコウ</t>
    </rPh>
    <phoneticPr fontId="76"/>
  </si>
  <si>
    <t>病気けが死亡</t>
    <rPh sb="0" eb="2">
      <t>ビョウキ</t>
    </rPh>
    <rPh sb="4" eb="6">
      <t>シボウ</t>
    </rPh>
    <phoneticPr fontId="9"/>
  </si>
  <si>
    <t>病気けが死亡-</t>
    <rPh sb="0" eb="2">
      <t>ビョウキ</t>
    </rPh>
    <rPh sb="4" eb="6">
      <t>シボウ</t>
    </rPh>
    <phoneticPr fontId="76"/>
  </si>
  <si>
    <t>家庭事情</t>
    <rPh sb="0" eb="2">
      <t>カテイ</t>
    </rPh>
    <rPh sb="2" eb="4">
      <t>ジジョウ</t>
    </rPh>
    <phoneticPr fontId="9"/>
  </si>
  <si>
    <t>家庭の事情-</t>
    <rPh sb="0" eb="2">
      <t>カテイ</t>
    </rPh>
    <rPh sb="3" eb="5">
      <t>ジジョウ</t>
    </rPh>
    <phoneticPr fontId="76"/>
  </si>
  <si>
    <t>問題行動</t>
    <rPh sb="0" eb="2">
      <t>モンダイ</t>
    </rPh>
    <rPh sb="2" eb="4">
      <t>コウドウ</t>
    </rPh>
    <phoneticPr fontId="9"/>
  </si>
  <si>
    <t>問題行動等-</t>
    <rPh sb="0" eb="2">
      <t>モンダイ</t>
    </rPh>
    <rPh sb="2" eb="4">
      <t>コウドウ</t>
    </rPh>
    <rPh sb="4" eb="5">
      <t>トウ</t>
    </rPh>
    <phoneticPr fontId="76"/>
  </si>
  <si>
    <t>その他の理由</t>
    <rPh sb="2" eb="3">
      <t>タ</t>
    </rPh>
    <rPh sb="4" eb="6">
      <t>リユウ</t>
    </rPh>
    <phoneticPr fontId="9"/>
  </si>
  <si>
    <t>その他の理由-</t>
    <rPh sb="2" eb="3">
      <t>タ</t>
    </rPh>
    <rPh sb="4" eb="6">
      <t>リユウ</t>
    </rPh>
    <phoneticPr fontId="76"/>
  </si>
  <si>
    <t>授業料減免</t>
    <rPh sb="0" eb="3">
      <t>ジュギョウリョウ</t>
    </rPh>
    <rPh sb="3" eb="5">
      <t>ゲンメン</t>
    </rPh>
    <phoneticPr fontId="9"/>
  </si>
  <si>
    <t>授業料減免-</t>
    <rPh sb="0" eb="3">
      <t>ジュギョウリョウ</t>
    </rPh>
    <rPh sb="3" eb="5">
      <t>ゲンメン</t>
    </rPh>
    <phoneticPr fontId="76"/>
  </si>
  <si>
    <t>奨学金</t>
    <rPh sb="0" eb="3">
      <t>ショウガクキン</t>
    </rPh>
    <phoneticPr fontId="9"/>
  </si>
  <si>
    <t>奨学金-</t>
    <rPh sb="0" eb="3">
      <t>ショウガクキン</t>
    </rPh>
    <phoneticPr fontId="76"/>
  </si>
  <si>
    <t>授業料滞納</t>
    <rPh sb="0" eb="3">
      <t>ジュギョウリョウ</t>
    </rPh>
    <rPh sb="3" eb="5">
      <t>タイノウ</t>
    </rPh>
    <phoneticPr fontId="9"/>
  </si>
  <si>
    <t>授業料滞納-</t>
    <rPh sb="0" eb="3">
      <t>ジュギョウリョウ</t>
    </rPh>
    <rPh sb="3" eb="5">
      <t>タイノウ</t>
    </rPh>
    <phoneticPr fontId="76"/>
  </si>
  <si>
    <t>左記該当なし</t>
    <rPh sb="0" eb="2">
      <t>サキ</t>
    </rPh>
    <rPh sb="2" eb="4">
      <t>ガイトウ</t>
    </rPh>
    <phoneticPr fontId="9"/>
  </si>
  <si>
    <t>左記該当なし-</t>
    <rPh sb="0" eb="2">
      <t>サキ</t>
    </rPh>
    <rPh sb="2" eb="4">
      <t>ガイトウ</t>
    </rPh>
    <phoneticPr fontId="76"/>
  </si>
  <si>
    <t>2．懲戒による退学者</t>
    <rPh sb="2" eb="4">
      <t>チョウカイ</t>
    </rPh>
    <rPh sb="7" eb="10">
      <t>タイガクシャ</t>
    </rPh>
    <phoneticPr fontId="9"/>
  </si>
  <si>
    <t>3．原級留置者数</t>
    <rPh sb="2" eb="4">
      <t>ゲンキュウ</t>
    </rPh>
    <rPh sb="4" eb="6">
      <t>リュウチ</t>
    </rPh>
    <rPh sb="6" eb="7">
      <t>シャ</t>
    </rPh>
    <rPh sb="7" eb="8">
      <t>スウ</t>
    </rPh>
    <phoneticPr fontId="9"/>
  </si>
  <si>
    <t>調査Ⅵ（自殺）</t>
    <rPh sb="0" eb="2">
      <t>チョウサ</t>
    </rPh>
    <rPh sb="4" eb="6">
      <t>ジサツ</t>
    </rPh>
    <phoneticPr fontId="26"/>
  </si>
  <si>
    <t>1．自殺に係る調査を実施した件数</t>
    <rPh sb="2" eb="4">
      <t>ジサツ</t>
    </rPh>
    <rPh sb="5" eb="6">
      <t>カカ</t>
    </rPh>
    <rPh sb="7" eb="9">
      <t>チョウサ</t>
    </rPh>
    <rPh sb="10" eb="12">
      <t>ジッシ</t>
    </rPh>
    <rPh sb="14" eb="16">
      <t>ケンスウ</t>
    </rPh>
    <phoneticPr fontId="26"/>
  </si>
  <si>
    <t>小学校</t>
    <rPh sb="0" eb="3">
      <t>ショウガッコウ</t>
    </rPh>
    <phoneticPr fontId="26"/>
  </si>
  <si>
    <t>1年・男</t>
    <rPh sb="1" eb="2">
      <t>ネン</t>
    </rPh>
    <rPh sb="3" eb="4">
      <t>オトコ</t>
    </rPh>
    <phoneticPr fontId="26"/>
  </si>
  <si>
    <t>Ⅵ-</t>
  </si>
  <si>
    <t>1年・女</t>
    <rPh sb="1" eb="2">
      <t>ネン</t>
    </rPh>
    <rPh sb="3" eb="4">
      <t>オンナ</t>
    </rPh>
    <phoneticPr fontId="26"/>
  </si>
  <si>
    <t>1年合計</t>
    <rPh sb="1" eb="2">
      <t>ネン</t>
    </rPh>
    <rPh sb="2" eb="4">
      <t>ゴウケイ</t>
    </rPh>
    <phoneticPr fontId="26"/>
  </si>
  <si>
    <t>2年・男</t>
    <rPh sb="1" eb="2">
      <t>ネン</t>
    </rPh>
    <rPh sb="3" eb="4">
      <t>オトコ</t>
    </rPh>
    <phoneticPr fontId="26"/>
  </si>
  <si>
    <t>2年・女</t>
    <rPh sb="1" eb="2">
      <t>ネン</t>
    </rPh>
    <rPh sb="3" eb="4">
      <t>オンナ</t>
    </rPh>
    <phoneticPr fontId="26"/>
  </si>
  <si>
    <t>2年合計</t>
    <rPh sb="1" eb="2">
      <t>ネン</t>
    </rPh>
    <rPh sb="2" eb="4">
      <t>ゴウケイ</t>
    </rPh>
    <phoneticPr fontId="26"/>
  </si>
  <si>
    <t>3年・男</t>
    <rPh sb="1" eb="2">
      <t>ネン</t>
    </rPh>
    <rPh sb="3" eb="4">
      <t>オトコ</t>
    </rPh>
    <phoneticPr fontId="26"/>
  </si>
  <si>
    <t>3年・女</t>
    <rPh sb="1" eb="2">
      <t>ネン</t>
    </rPh>
    <rPh sb="3" eb="4">
      <t>オンナ</t>
    </rPh>
    <phoneticPr fontId="26"/>
  </si>
  <si>
    <t>3年合計</t>
    <rPh sb="1" eb="2">
      <t>ネン</t>
    </rPh>
    <rPh sb="2" eb="4">
      <t>ゴウケイ</t>
    </rPh>
    <phoneticPr fontId="26"/>
  </si>
  <si>
    <t>4年・男</t>
    <rPh sb="1" eb="2">
      <t>ネン</t>
    </rPh>
    <rPh sb="3" eb="4">
      <t>オトコ</t>
    </rPh>
    <phoneticPr fontId="26"/>
  </si>
  <si>
    <t>4年・女</t>
    <rPh sb="1" eb="2">
      <t>ネン</t>
    </rPh>
    <rPh sb="3" eb="4">
      <t>オンナ</t>
    </rPh>
    <phoneticPr fontId="26"/>
  </si>
  <si>
    <t>4年合計</t>
    <rPh sb="1" eb="2">
      <t>ネン</t>
    </rPh>
    <rPh sb="2" eb="4">
      <t>ゴウケイ</t>
    </rPh>
    <phoneticPr fontId="26"/>
  </si>
  <si>
    <t>5年・男</t>
    <rPh sb="1" eb="2">
      <t>ネン</t>
    </rPh>
    <rPh sb="3" eb="4">
      <t>オトコ</t>
    </rPh>
    <phoneticPr fontId="26"/>
  </si>
  <si>
    <t>5年・女</t>
    <rPh sb="1" eb="2">
      <t>ネン</t>
    </rPh>
    <rPh sb="3" eb="4">
      <t>オンナ</t>
    </rPh>
    <phoneticPr fontId="26"/>
  </si>
  <si>
    <t>5年合計</t>
    <rPh sb="1" eb="2">
      <t>ネン</t>
    </rPh>
    <rPh sb="2" eb="4">
      <t>ゴウケイ</t>
    </rPh>
    <phoneticPr fontId="26"/>
  </si>
  <si>
    <t>6年・男</t>
    <rPh sb="1" eb="2">
      <t>ネン</t>
    </rPh>
    <rPh sb="3" eb="4">
      <t>オトコ</t>
    </rPh>
    <phoneticPr fontId="26"/>
  </si>
  <si>
    <t>6年・女</t>
    <rPh sb="1" eb="2">
      <t>ネン</t>
    </rPh>
    <rPh sb="3" eb="4">
      <t>オンナ</t>
    </rPh>
    <phoneticPr fontId="26"/>
  </si>
  <si>
    <t>6年合計</t>
    <rPh sb="1" eb="2">
      <t>ネン</t>
    </rPh>
    <rPh sb="2" eb="4">
      <t>ゴウケイ</t>
    </rPh>
    <phoneticPr fontId="26"/>
  </si>
  <si>
    <t>男合計</t>
    <rPh sb="0" eb="1">
      <t>オトコ</t>
    </rPh>
    <rPh sb="1" eb="3">
      <t>ゴウケイ</t>
    </rPh>
    <phoneticPr fontId="26"/>
  </si>
  <si>
    <t>女合計</t>
    <rPh sb="0" eb="1">
      <t>オンナ</t>
    </rPh>
    <rPh sb="1" eb="3">
      <t>ゴウケイ</t>
    </rPh>
    <phoneticPr fontId="26"/>
  </si>
  <si>
    <t>合計</t>
    <rPh sb="0" eb="2">
      <t>ゴウケイ</t>
    </rPh>
    <phoneticPr fontId="26"/>
  </si>
  <si>
    <t>中学校</t>
    <rPh sb="0" eb="3">
      <t>チュウガッコウ</t>
    </rPh>
    <phoneticPr fontId="26"/>
  </si>
  <si>
    <t>高等学校</t>
    <rPh sb="0" eb="2">
      <t>コウトウ</t>
    </rPh>
    <rPh sb="2" eb="4">
      <t>ガッコウ</t>
    </rPh>
    <phoneticPr fontId="26"/>
  </si>
  <si>
    <t>2.自殺に係る調査を実施したものの詳細</t>
    <rPh sb="2" eb="4">
      <t>ジサツ</t>
    </rPh>
    <rPh sb="5" eb="6">
      <t>カカワ</t>
    </rPh>
    <rPh sb="7" eb="9">
      <t>チョウサ</t>
    </rPh>
    <rPh sb="10" eb="12">
      <t>ジッシ</t>
    </rPh>
    <rPh sb="17" eb="19">
      <t>ショウサイ</t>
    </rPh>
    <phoneticPr fontId="9"/>
  </si>
  <si>
    <t>基本調査の実施件数</t>
    <rPh sb="0" eb="2">
      <t>キホン</t>
    </rPh>
    <rPh sb="2" eb="4">
      <t>チョウサ</t>
    </rPh>
    <rPh sb="5" eb="7">
      <t>ジッシ</t>
    </rPh>
    <rPh sb="7" eb="9">
      <t>ケンスウ</t>
    </rPh>
    <phoneticPr fontId="9"/>
  </si>
  <si>
    <t>詳細調査の実施件数</t>
    <rPh sb="0" eb="2">
      <t>ショウサイ</t>
    </rPh>
    <rPh sb="2" eb="4">
      <t>チョウサ</t>
    </rPh>
    <rPh sb="5" eb="7">
      <t>ジッシ</t>
    </rPh>
    <rPh sb="7" eb="9">
      <t>ケンスウ</t>
    </rPh>
    <phoneticPr fontId="9"/>
  </si>
  <si>
    <t>詳細調査の検討件数</t>
    <rPh sb="0" eb="2">
      <t>ショウサイ</t>
    </rPh>
    <rPh sb="2" eb="4">
      <t>チョウサ</t>
    </rPh>
    <rPh sb="5" eb="7">
      <t>ケントウ</t>
    </rPh>
    <rPh sb="7" eb="9">
      <t>ケンスウ</t>
    </rPh>
    <phoneticPr fontId="9"/>
  </si>
  <si>
    <t>詳細調査の遺族説明</t>
    <rPh sb="0" eb="2">
      <t>ショウサイ</t>
    </rPh>
    <rPh sb="2" eb="4">
      <t>チョウサ</t>
    </rPh>
    <rPh sb="5" eb="7">
      <t>イゾク</t>
    </rPh>
    <rPh sb="7" eb="9">
      <t>セツメイ</t>
    </rPh>
    <phoneticPr fontId="9"/>
  </si>
  <si>
    <t>高-</t>
    <rPh sb="0" eb="1">
      <t>タカ</t>
    </rPh>
    <phoneticPr fontId="76"/>
  </si>
  <si>
    <t>具体的内容</t>
    <rPh sb="0" eb="3">
      <t>グタイテキ</t>
    </rPh>
    <rPh sb="3" eb="5">
      <t>ナイヨウ</t>
    </rPh>
    <phoneticPr fontId="9"/>
  </si>
  <si>
    <t>3．自殺した児童生徒が置かれていた状況</t>
    <rPh sb="2" eb="4">
      <t>ジサツ</t>
    </rPh>
    <rPh sb="6" eb="8">
      <t>ジドウ</t>
    </rPh>
    <rPh sb="8" eb="10">
      <t>セイト</t>
    </rPh>
    <rPh sb="11" eb="12">
      <t>オ</t>
    </rPh>
    <rPh sb="17" eb="19">
      <t>ジョウキョウ</t>
    </rPh>
    <phoneticPr fontId="26"/>
  </si>
  <si>
    <t>家庭不和</t>
    <rPh sb="0" eb="2">
      <t>カテイ</t>
    </rPh>
    <rPh sb="2" eb="4">
      <t>フワ</t>
    </rPh>
    <phoneticPr fontId="26"/>
  </si>
  <si>
    <t>3-</t>
    <phoneticPr fontId="8"/>
  </si>
  <si>
    <t>父母等の叱責</t>
    <rPh sb="0" eb="2">
      <t>フボ</t>
    </rPh>
    <rPh sb="2" eb="3">
      <t>トウ</t>
    </rPh>
    <phoneticPr fontId="26"/>
  </si>
  <si>
    <t>学業等不振</t>
    <rPh sb="0" eb="2">
      <t>ガクギョウ</t>
    </rPh>
    <rPh sb="2" eb="3">
      <t>トウ</t>
    </rPh>
    <rPh sb="3" eb="5">
      <t>フシン</t>
    </rPh>
    <phoneticPr fontId="26"/>
  </si>
  <si>
    <t>進路問題</t>
    <rPh sb="0" eb="2">
      <t>シンロ</t>
    </rPh>
    <rPh sb="2" eb="4">
      <t>モンダイ</t>
    </rPh>
    <phoneticPr fontId="26"/>
  </si>
  <si>
    <t>教職員との関係での悩み</t>
    <rPh sb="0" eb="3">
      <t>キョウショクイン</t>
    </rPh>
    <rPh sb="5" eb="7">
      <t>カンケイ</t>
    </rPh>
    <rPh sb="9" eb="10">
      <t>ナヤ</t>
    </rPh>
    <phoneticPr fontId="26"/>
  </si>
  <si>
    <t>教職員による体罰、不適切指導</t>
    <rPh sb="0" eb="3">
      <t>キョウショクイン</t>
    </rPh>
    <rPh sb="6" eb="8">
      <t>タイバツ</t>
    </rPh>
    <rPh sb="9" eb="14">
      <t>フテキセツシドウ</t>
    </rPh>
    <phoneticPr fontId="9"/>
  </si>
  <si>
    <t>友人関係での悩み</t>
    <rPh sb="0" eb="2">
      <t>ユウジン</t>
    </rPh>
    <rPh sb="2" eb="4">
      <t>カンケイ</t>
    </rPh>
    <rPh sb="6" eb="7">
      <t>ナヤ</t>
    </rPh>
    <phoneticPr fontId="26"/>
  </si>
  <si>
    <t>いじめの問題</t>
    <rPh sb="4" eb="6">
      <t>モンダイ</t>
    </rPh>
    <phoneticPr fontId="26"/>
  </si>
  <si>
    <t>病弱等による悲観</t>
    <rPh sb="0" eb="2">
      <t>ビョウジャク</t>
    </rPh>
    <rPh sb="2" eb="3">
      <t>トウ</t>
    </rPh>
    <rPh sb="6" eb="8">
      <t>ヒカン</t>
    </rPh>
    <phoneticPr fontId="26"/>
  </si>
  <si>
    <t>えん世</t>
    <rPh sb="2" eb="3">
      <t>セイ</t>
    </rPh>
    <phoneticPr fontId="26"/>
  </si>
  <si>
    <t>恋愛関係での悩み</t>
    <rPh sb="0" eb="2">
      <t>レンアイ</t>
    </rPh>
    <rPh sb="2" eb="4">
      <t>カンケイ</t>
    </rPh>
    <rPh sb="6" eb="7">
      <t>ナヤ</t>
    </rPh>
    <phoneticPr fontId="26"/>
  </si>
  <si>
    <t>精神障害</t>
    <rPh sb="0" eb="2">
      <t>セイシン</t>
    </rPh>
    <rPh sb="2" eb="4">
      <t>ショウガイ</t>
    </rPh>
    <phoneticPr fontId="26"/>
  </si>
  <si>
    <t>不明</t>
    <rPh sb="0" eb="2">
      <t>フメイ</t>
    </rPh>
    <phoneticPr fontId="26"/>
  </si>
  <si>
    <t>その他</t>
    <rPh sb="2" eb="3">
      <t>タ</t>
    </rPh>
    <phoneticPr fontId="26"/>
  </si>
  <si>
    <t>計</t>
    <rPh sb="0" eb="1">
      <t>ケイ</t>
    </rPh>
    <phoneticPr fontId="26"/>
  </si>
  <si>
    <t>中学校</t>
    <rPh sb="0" eb="1">
      <t>チュウ</t>
    </rPh>
    <rPh sb="1" eb="3">
      <t>ガッコウ</t>
    </rPh>
    <phoneticPr fontId="26"/>
  </si>
  <si>
    <t>Ⅵ-</t>
    <phoneticPr fontId="8"/>
  </si>
  <si>
    <t>その他の具体的内容</t>
    <rPh sb="2" eb="3">
      <t>ホカ</t>
    </rPh>
    <rPh sb="4" eb="7">
      <t>グタイテキ</t>
    </rPh>
    <rPh sb="7" eb="9">
      <t>ナイヨウ</t>
    </rPh>
    <phoneticPr fontId="26"/>
  </si>
  <si>
    <t>調査Ⅶ（出席停止）</t>
    <rPh sb="0" eb="2">
      <t>チョウサ</t>
    </rPh>
    <rPh sb="4" eb="6">
      <t>シュッセキ</t>
    </rPh>
    <rPh sb="6" eb="8">
      <t>テイシ</t>
    </rPh>
    <phoneticPr fontId="26"/>
  </si>
  <si>
    <t>1．出席停止の措置が採られた小・中学校数及び市町村教育委員会数</t>
  </si>
  <si>
    <t>小学校数</t>
    <rPh sb="0" eb="3">
      <t>ショウガッコウ</t>
    </rPh>
    <rPh sb="3" eb="4">
      <t>スウ</t>
    </rPh>
    <phoneticPr fontId="26"/>
  </si>
  <si>
    <t>Ⅶ-</t>
  </si>
  <si>
    <t>中学校数</t>
    <rPh sb="0" eb="3">
      <t>チュウガッコウ</t>
    </rPh>
    <rPh sb="3" eb="4">
      <t>スウ</t>
    </rPh>
    <phoneticPr fontId="26"/>
  </si>
  <si>
    <t>市町村教育委員会数</t>
    <rPh sb="0" eb="3">
      <t>シチョウソン</t>
    </rPh>
    <rPh sb="3" eb="5">
      <t>キョウイク</t>
    </rPh>
    <rPh sb="5" eb="8">
      <t>イインカイ</t>
    </rPh>
    <rPh sb="8" eb="9">
      <t>スウ</t>
    </rPh>
    <phoneticPr fontId="26"/>
  </si>
  <si>
    <t>2．出席停止の学年別件数等</t>
    <rPh sb="2" eb="4">
      <t>シュッセキ</t>
    </rPh>
    <rPh sb="4" eb="6">
      <t>テイシ</t>
    </rPh>
    <rPh sb="7" eb="10">
      <t>ガクネンベツ</t>
    </rPh>
    <rPh sb="10" eb="12">
      <t>ケンスウ</t>
    </rPh>
    <rPh sb="12" eb="13">
      <t>トウ</t>
    </rPh>
    <phoneticPr fontId="26"/>
  </si>
  <si>
    <t>1年</t>
    <rPh sb="1" eb="2">
      <t>ネン</t>
    </rPh>
    <phoneticPr fontId="26"/>
  </si>
  <si>
    <t>2年</t>
    <rPh sb="1" eb="2">
      <t>ネン</t>
    </rPh>
    <phoneticPr fontId="26"/>
  </si>
  <si>
    <t>3年</t>
    <rPh sb="1" eb="2">
      <t>ネン</t>
    </rPh>
    <phoneticPr fontId="26"/>
  </si>
  <si>
    <t>4年</t>
    <rPh sb="1" eb="2">
      <t>ネン</t>
    </rPh>
    <phoneticPr fontId="26"/>
  </si>
  <si>
    <t>5年</t>
    <rPh sb="1" eb="2">
      <t>ネン</t>
    </rPh>
    <phoneticPr fontId="26"/>
  </si>
  <si>
    <t>6年</t>
    <rPh sb="1" eb="2">
      <t>ネン</t>
    </rPh>
    <phoneticPr fontId="26"/>
  </si>
  <si>
    <t>3．出席停止の期間別件数</t>
    <rPh sb="2" eb="4">
      <t>シュッセキ</t>
    </rPh>
    <rPh sb="4" eb="6">
      <t>テイシ</t>
    </rPh>
    <rPh sb="7" eb="10">
      <t>キカンベツ</t>
    </rPh>
    <rPh sb="10" eb="12">
      <t>ケンスウ</t>
    </rPh>
    <phoneticPr fontId="26"/>
  </si>
  <si>
    <t>(1) 3日以内</t>
    <rPh sb="5" eb="6">
      <t>ニチ</t>
    </rPh>
    <rPh sb="6" eb="8">
      <t>イナイ</t>
    </rPh>
    <phoneticPr fontId="26"/>
  </si>
  <si>
    <t>(2) 4～6日</t>
    <rPh sb="7" eb="8">
      <t>ニチ</t>
    </rPh>
    <phoneticPr fontId="26"/>
  </si>
  <si>
    <t>(3) 7～13日</t>
    <rPh sb="8" eb="9">
      <t>ニチ</t>
    </rPh>
    <phoneticPr fontId="26"/>
  </si>
  <si>
    <t>(4) 14日～20日</t>
    <rPh sb="6" eb="7">
      <t>ニチ</t>
    </rPh>
    <rPh sb="10" eb="11">
      <t>ニチ</t>
    </rPh>
    <phoneticPr fontId="26"/>
  </si>
  <si>
    <t>(5) 21日以上</t>
    <rPh sb="6" eb="7">
      <t>ニチ</t>
    </rPh>
    <rPh sb="7" eb="9">
      <t>イジョウ</t>
    </rPh>
    <phoneticPr fontId="26"/>
  </si>
  <si>
    <t>(6) 合計</t>
    <rPh sb="4" eb="6">
      <t>ゴウケイ</t>
    </rPh>
    <phoneticPr fontId="26"/>
  </si>
  <si>
    <t>4．出席停止の理由別件数</t>
    <rPh sb="2" eb="4">
      <t>シュッセキ</t>
    </rPh>
    <rPh sb="4" eb="6">
      <t>テイシ</t>
    </rPh>
    <rPh sb="7" eb="9">
      <t>リユウ</t>
    </rPh>
    <rPh sb="9" eb="10">
      <t>ベツ</t>
    </rPh>
    <rPh sb="10" eb="12">
      <t>ケンスウ</t>
    </rPh>
    <phoneticPr fontId="26"/>
  </si>
  <si>
    <t>暴力行為A</t>
    <rPh sb="0" eb="2">
      <t>ボウリョク</t>
    </rPh>
    <rPh sb="2" eb="4">
      <t>コウイ</t>
    </rPh>
    <phoneticPr fontId="26"/>
  </si>
  <si>
    <t>授業妨害</t>
    <rPh sb="0" eb="2">
      <t>ジュギョウ</t>
    </rPh>
    <rPh sb="2" eb="4">
      <t>ボウガイ</t>
    </rPh>
    <phoneticPr fontId="26"/>
  </si>
  <si>
    <t>いじめC</t>
  </si>
  <si>
    <t>暴力行為B</t>
    <rPh sb="0" eb="4">
      <t>ボウリョクコウイ</t>
    </rPh>
    <phoneticPr fontId="26"/>
  </si>
  <si>
    <t>いじめD</t>
  </si>
  <si>
    <t>調査Ⅷ（教育相談）</t>
    <rPh sb="0" eb="2">
      <t>チョウサ</t>
    </rPh>
    <rPh sb="4" eb="6">
      <t>キョウイク</t>
    </rPh>
    <rPh sb="6" eb="8">
      <t>ソウダン</t>
    </rPh>
    <phoneticPr fontId="9"/>
  </si>
  <si>
    <t>1．各都道府県及び指定都市の教育委員会（学校教育所管部局）が所管する教育相談を行っている機関等の状況</t>
  </si>
  <si>
    <t>教育委員会</t>
    <rPh sb="0" eb="2">
      <t>キョウイク</t>
    </rPh>
    <rPh sb="2" eb="5">
      <t>イインカイ</t>
    </rPh>
    <phoneticPr fontId="9"/>
  </si>
  <si>
    <t>(1) 機関数</t>
    <rPh sb="4" eb="6">
      <t>キカン</t>
    </rPh>
    <rPh sb="6" eb="7">
      <t>カズ</t>
    </rPh>
    <phoneticPr fontId="9"/>
  </si>
  <si>
    <t>Ⅷ-</t>
  </si>
  <si>
    <t>教育委員会-</t>
    <rPh sb="0" eb="2">
      <t>キョウイク</t>
    </rPh>
    <rPh sb="2" eb="5">
      <t>イインカイ</t>
    </rPh>
    <phoneticPr fontId="76"/>
  </si>
  <si>
    <t>(2) 常勤職員数</t>
    <rPh sb="4" eb="6">
      <t>ジョウキン</t>
    </rPh>
    <rPh sb="6" eb="9">
      <t>ショクインスウ</t>
    </rPh>
    <phoneticPr fontId="9"/>
  </si>
  <si>
    <t>(3) 非常勤職員数</t>
    <rPh sb="4" eb="7">
      <t>ヒジョウキン</t>
    </rPh>
    <rPh sb="7" eb="10">
      <t>ショクインスウ</t>
    </rPh>
    <phoneticPr fontId="9"/>
  </si>
  <si>
    <t>(4) 職員数計</t>
    <rPh sb="4" eb="7">
      <t>ショクインスウ</t>
    </rPh>
    <rPh sb="7" eb="8">
      <t>ケイ</t>
    </rPh>
    <phoneticPr fontId="9"/>
  </si>
  <si>
    <t>(5) 来所相談1</t>
    <rPh sb="4" eb="6">
      <t>ライショ</t>
    </rPh>
    <rPh sb="6" eb="8">
      <t>ソウダン</t>
    </rPh>
    <phoneticPr fontId="9"/>
  </si>
  <si>
    <t>(6) 電話相談</t>
    <rPh sb="4" eb="6">
      <t>デンワ</t>
    </rPh>
    <rPh sb="6" eb="8">
      <t>ソウダン</t>
    </rPh>
    <phoneticPr fontId="9"/>
  </si>
  <si>
    <t>(7) 訪問相談</t>
    <rPh sb="4" eb="6">
      <t>ホウモン</t>
    </rPh>
    <rPh sb="6" eb="8">
      <t>ソウダン</t>
    </rPh>
    <phoneticPr fontId="9"/>
  </si>
  <si>
    <t>(8) 巡回相談</t>
    <rPh sb="4" eb="6">
      <t>ジュンカイ</t>
    </rPh>
    <rPh sb="6" eb="8">
      <t>ソウダン</t>
    </rPh>
    <phoneticPr fontId="9"/>
  </si>
  <si>
    <t>(9) SNS等オンライン</t>
  </si>
  <si>
    <t>(10) 相談件数計</t>
    <rPh sb="5" eb="7">
      <t>ソウダン</t>
    </rPh>
    <rPh sb="7" eb="9">
      <t>ケンスウ</t>
    </rPh>
    <rPh sb="9" eb="10">
      <t>ケイ</t>
    </rPh>
    <phoneticPr fontId="9"/>
  </si>
  <si>
    <t>教育ｾﾝﾀｰ</t>
    <rPh sb="0" eb="2">
      <t>キョウイク</t>
    </rPh>
    <phoneticPr fontId="9"/>
  </si>
  <si>
    <t>教育センター-</t>
    <rPh sb="0" eb="2">
      <t>キョウイク</t>
    </rPh>
    <phoneticPr fontId="76"/>
  </si>
  <si>
    <t>(5) 来所相談2</t>
    <rPh sb="4" eb="6">
      <t>ライショ</t>
    </rPh>
    <rPh sb="6" eb="8">
      <t>ソウダン</t>
    </rPh>
    <phoneticPr fontId="9"/>
  </si>
  <si>
    <t>教育相談所</t>
    <rPh sb="0" eb="2">
      <t>キョウイク</t>
    </rPh>
    <rPh sb="2" eb="4">
      <t>ソウダン</t>
    </rPh>
    <rPh sb="4" eb="5">
      <t>ショ</t>
    </rPh>
    <phoneticPr fontId="9"/>
  </si>
  <si>
    <t>教育相談所-</t>
    <rPh sb="0" eb="2">
      <t>キョウイク</t>
    </rPh>
    <rPh sb="2" eb="4">
      <t>ソウダン</t>
    </rPh>
    <rPh sb="4" eb="5">
      <t>ジョ</t>
    </rPh>
    <phoneticPr fontId="76"/>
  </si>
  <si>
    <t>(5) 来所相談3</t>
    <rPh sb="4" eb="6">
      <t>ライショ</t>
    </rPh>
    <rPh sb="6" eb="8">
      <t>ソウダン</t>
    </rPh>
    <phoneticPr fontId="9"/>
  </si>
  <si>
    <t>計-</t>
    <rPh sb="0" eb="1">
      <t>ケイ</t>
    </rPh>
    <phoneticPr fontId="76"/>
  </si>
  <si>
    <t>(5) 来所相談4</t>
    <rPh sb="4" eb="6">
      <t>ライショ</t>
    </rPh>
    <rPh sb="6" eb="8">
      <t>ソウダン</t>
    </rPh>
    <phoneticPr fontId="9"/>
  </si>
  <si>
    <t>(6) 電話相談5</t>
    <rPh sb="4" eb="6">
      <t>デンワ</t>
    </rPh>
    <rPh sb="6" eb="8">
      <t>ソウダン</t>
    </rPh>
    <phoneticPr fontId="9"/>
  </si>
  <si>
    <t>(7) 訪問相談6</t>
    <rPh sb="4" eb="6">
      <t>ホウモン</t>
    </rPh>
    <rPh sb="6" eb="8">
      <t>ソウダン</t>
    </rPh>
    <phoneticPr fontId="9"/>
  </si>
  <si>
    <t>(8) 巡回相談7</t>
    <rPh sb="4" eb="6">
      <t>ジュンカイ</t>
    </rPh>
    <rPh sb="6" eb="8">
      <t>ソウダン</t>
    </rPh>
    <phoneticPr fontId="9"/>
  </si>
  <si>
    <t>(9) SNS等オンライン8</t>
  </si>
  <si>
    <t>2．市町村の教育委員会が所管する教育相談を行っている機関の状況</t>
  </si>
  <si>
    <t>機関数</t>
    <rPh sb="0" eb="2">
      <t>キカン</t>
    </rPh>
    <rPh sb="2" eb="3">
      <t>スウ</t>
    </rPh>
    <phoneticPr fontId="9"/>
  </si>
  <si>
    <t>機関数</t>
    <rPh sb="0" eb="2">
      <t>キカン</t>
    </rPh>
    <rPh sb="2" eb="3">
      <t>スウ</t>
    </rPh>
    <phoneticPr fontId="76"/>
  </si>
  <si>
    <t>教育相談員</t>
    <rPh sb="0" eb="2">
      <t>キョウイク</t>
    </rPh>
    <rPh sb="2" eb="5">
      <t>ソウダンイン</t>
    </rPh>
    <phoneticPr fontId="9"/>
  </si>
  <si>
    <t>常勤</t>
    <rPh sb="0" eb="2">
      <t>ジョウキン</t>
    </rPh>
    <phoneticPr fontId="9"/>
  </si>
  <si>
    <t>教育相談員-</t>
    <rPh sb="0" eb="2">
      <t>キョウイク</t>
    </rPh>
    <rPh sb="2" eb="5">
      <t>ソウダンイン</t>
    </rPh>
    <phoneticPr fontId="76"/>
  </si>
  <si>
    <t>非常勤</t>
    <rPh sb="0" eb="3">
      <t>ヒジョウキン</t>
    </rPh>
    <phoneticPr fontId="9"/>
  </si>
  <si>
    <t>相談件数</t>
    <rPh sb="0" eb="2">
      <t>ソウダン</t>
    </rPh>
    <rPh sb="2" eb="4">
      <t>ケンスウ</t>
    </rPh>
    <phoneticPr fontId="9"/>
  </si>
  <si>
    <t>来所9</t>
    <rPh sb="0" eb="1">
      <t>ライ</t>
    </rPh>
    <rPh sb="1" eb="2">
      <t>ショ</t>
    </rPh>
    <phoneticPr fontId="9"/>
  </si>
  <si>
    <t>相談件数-</t>
    <rPh sb="0" eb="2">
      <t>ソウダン</t>
    </rPh>
    <rPh sb="2" eb="4">
      <t>ケンスウ</t>
    </rPh>
    <phoneticPr fontId="76"/>
  </si>
  <si>
    <t>電話10</t>
    <rPh sb="0" eb="2">
      <t>デンワ</t>
    </rPh>
    <phoneticPr fontId="9"/>
  </si>
  <si>
    <t>訪問11</t>
    <rPh sb="0" eb="2">
      <t>ホウモン</t>
    </rPh>
    <phoneticPr fontId="9"/>
  </si>
  <si>
    <t>巡回12</t>
    <rPh sb="0" eb="2">
      <t>ジュンカイ</t>
    </rPh>
    <phoneticPr fontId="9"/>
  </si>
  <si>
    <t>SNS等オンライン13</t>
  </si>
  <si>
    <t>3．来所相談におけるいじめ及び不登校についての教育相談件数</t>
  </si>
  <si>
    <t>小学生</t>
    <rPh sb="0" eb="3">
      <t>ショウガクセイ</t>
    </rPh>
    <phoneticPr fontId="9"/>
  </si>
  <si>
    <t>Ａ教育委員会での来所相談</t>
    <rPh sb="1" eb="3">
      <t>キョウイク</t>
    </rPh>
    <rPh sb="3" eb="6">
      <t>イインカイ</t>
    </rPh>
    <rPh sb="8" eb="10">
      <t>ライショ</t>
    </rPh>
    <rPh sb="10" eb="12">
      <t>ソウダン</t>
    </rPh>
    <phoneticPr fontId="9"/>
  </si>
  <si>
    <t>小学生-</t>
    <rPh sb="0" eb="3">
      <t>ショウガクセイ</t>
    </rPh>
    <phoneticPr fontId="76"/>
  </si>
  <si>
    <t>Bセンターでの来所相談</t>
    <rPh sb="7" eb="9">
      <t>ライショ</t>
    </rPh>
    <rPh sb="9" eb="11">
      <t>ソウダン</t>
    </rPh>
    <phoneticPr fontId="9"/>
  </si>
  <si>
    <t>C相談所での来所相談</t>
    <rPh sb="1" eb="4">
      <t>ソウダンショ</t>
    </rPh>
    <rPh sb="6" eb="8">
      <t>ライショ</t>
    </rPh>
    <rPh sb="8" eb="10">
      <t>ソウダン</t>
    </rPh>
    <phoneticPr fontId="9"/>
  </si>
  <si>
    <t>A,B,C合計</t>
    <rPh sb="5" eb="7">
      <t>ゴウケイ</t>
    </rPh>
    <phoneticPr fontId="9"/>
  </si>
  <si>
    <t>いじめ</t>
  </si>
  <si>
    <t>いじめを除く友人関係</t>
    <rPh sb="4" eb="5">
      <t>ノゾ</t>
    </rPh>
    <rPh sb="6" eb="8">
      <t>ユウジン</t>
    </rPh>
    <rPh sb="8" eb="10">
      <t>カンケイ</t>
    </rPh>
    <phoneticPr fontId="9"/>
  </si>
  <si>
    <t>教職員との関係</t>
    <rPh sb="0" eb="3">
      <t>キョウショクイン</t>
    </rPh>
    <rPh sb="5" eb="7">
      <t>カンケイ</t>
    </rPh>
    <phoneticPr fontId="9"/>
  </si>
  <si>
    <t>学業・進路</t>
    <rPh sb="0" eb="2">
      <t>ガクギョウ</t>
    </rPh>
    <rPh sb="3" eb="5">
      <t>シンロ</t>
    </rPh>
    <phoneticPr fontId="9"/>
  </si>
  <si>
    <t>家庭</t>
    <rPh sb="0" eb="2">
      <t>カテイ</t>
    </rPh>
    <phoneticPr fontId="9"/>
  </si>
  <si>
    <t>中学生</t>
    <rPh sb="0" eb="1">
      <t>チュウ</t>
    </rPh>
    <rPh sb="1" eb="3">
      <t>ガクセイ</t>
    </rPh>
    <phoneticPr fontId="9"/>
  </si>
  <si>
    <t>中学生-</t>
    <rPh sb="0" eb="3">
      <t>チュウガクセイ</t>
    </rPh>
    <phoneticPr fontId="76"/>
  </si>
  <si>
    <t>高校生</t>
    <rPh sb="0" eb="3">
      <t>コウコウセイ</t>
    </rPh>
    <phoneticPr fontId="9"/>
  </si>
  <si>
    <t>高校生-</t>
    <rPh sb="0" eb="3">
      <t>コウコウセイ</t>
    </rPh>
    <phoneticPr fontId="76"/>
  </si>
  <si>
    <t>Ａ教育委員会での来所相談1</t>
    <rPh sb="1" eb="3">
      <t>キョウイク</t>
    </rPh>
    <rPh sb="3" eb="6">
      <t>イインカイ</t>
    </rPh>
    <rPh sb="8" eb="10">
      <t>ライショ</t>
    </rPh>
    <rPh sb="10" eb="12">
      <t>ソウダン</t>
    </rPh>
    <phoneticPr fontId="9"/>
  </si>
  <si>
    <t>Bセンターでの来所相談2</t>
    <rPh sb="7" eb="9">
      <t>ライショ</t>
    </rPh>
    <rPh sb="9" eb="11">
      <t>ソウダン</t>
    </rPh>
    <phoneticPr fontId="9"/>
  </si>
  <si>
    <t>C相談所での来所相談3</t>
    <rPh sb="1" eb="4">
      <t>ソウダンショ</t>
    </rPh>
    <rPh sb="6" eb="8">
      <t>ライショ</t>
    </rPh>
    <rPh sb="8" eb="10">
      <t>ソウダン</t>
    </rPh>
    <phoneticPr fontId="9"/>
  </si>
  <si>
    <t>A,B,C合計4</t>
    <rPh sb="5" eb="7">
      <t>ゴウケイ</t>
    </rPh>
    <phoneticPr fontId="9"/>
  </si>
  <si>
    <t>4．電話相談・訪問相談・巡回相談・SNS等オンラインを活用した相談におけるいじめ及び不登校についての教育相談件数</t>
    <rPh sb="20" eb="21">
      <t>トウ</t>
    </rPh>
    <rPh sb="27" eb="29">
      <t>カツヨウ</t>
    </rPh>
    <rPh sb="31" eb="33">
      <t>ソウダン</t>
    </rPh>
    <phoneticPr fontId="9"/>
  </si>
  <si>
    <t>電話相談</t>
    <rPh sb="0" eb="2">
      <t>デンワ</t>
    </rPh>
    <rPh sb="2" eb="4">
      <t>ソウダン</t>
    </rPh>
    <phoneticPr fontId="9"/>
  </si>
  <si>
    <t>訪問相談</t>
    <rPh sb="0" eb="2">
      <t>ホウモン</t>
    </rPh>
    <rPh sb="2" eb="4">
      <t>ソウダン</t>
    </rPh>
    <phoneticPr fontId="9"/>
  </si>
  <si>
    <t>巡回相談</t>
    <rPh sb="0" eb="2">
      <t>ジュンカイ</t>
    </rPh>
    <rPh sb="2" eb="4">
      <t>ソウダン</t>
    </rPh>
    <phoneticPr fontId="9"/>
  </si>
  <si>
    <t>SNS等オンライン</t>
  </si>
  <si>
    <t>友人関係</t>
    <rPh sb="0" eb="2">
      <t>ユウジン</t>
    </rPh>
    <rPh sb="2" eb="4">
      <t>カンケイ</t>
    </rPh>
    <phoneticPr fontId="9"/>
  </si>
  <si>
    <t>中学生</t>
  </si>
  <si>
    <t>電話相談5</t>
    <rPh sb="0" eb="2">
      <t>デンワ</t>
    </rPh>
    <rPh sb="2" eb="4">
      <t>ソウダン</t>
    </rPh>
    <phoneticPr fontId="9"/>
  </si>
  <si>
    <t>訪問相談6</t>
    <rPh sb="0" eb="2">
      <t>ホウモン</t>
    </rPh>
    <rPh sb="2" eb="4">
      <t>ソウダン</t>
    </rPh>
    <phoneticPr fontId="9"/>
  </si>
  <si>
    <t>巡回相談7</t>
    <rPh sb="0" eb="2">
      <t>ジュンカイ</t>
    </rPh>
    <rPh sb="2" eb="4">
      <t>ソウダン</t>
    </rPh>
    <phoneticPr fontId="9"/>
  </si>
  <si>
    <t>SNS等オンライン8</t>
  </si>
  <si>
    <t>5．市町村の教育委員会が所管する教育相談を行っている機関における相談内容別相談件数</t>
  </si>
  <si>
    <t>来所相談</t>
    <rPh sb="0" eb="1">
      <t>ライ</t>
    </rPh>
    <rPh sb="1" eb="2">
      <t>ショ</t>
    </rPh>
    <rPh sb="2" eb="4">
      <t>ソウダン</t>
    </rPh>
    <phoneticPr fontId="9"/>
  </si>
  <si>
    <t>中学生</t>
    <rPh sb="0" eb="3">
      <t>チュウガクセイ</t>
    </rPh>
    <phoneticPr fontId="9"/>
  </si>
  <si>
    <t>来所相談9</t>
    <rPh sb="0" eb="1">
      <t>ライ</t>
    </rPh>
    <rPh sb="1" eb="2">
      <t>ショ</t>
    </rPh>
    <rPh sb="2" eb="4">
      <t>ソウダン</t>
    </rPh>
    <phoneticPr fontId="9"/>
  </si>
  <si>
    <t>電話相談10</t>
    <rPh sb="0" eb="2">
      <t>デンワ</t>
    </rPh>
    <rPh sb="2" eb="4">
      <t>ソウダン</t>
    </rPh>
    <phoneticPr fontId="9"/>
  </si>
  <si>
    <t>訪問相談11</t>
    <rPh sb="0" eb="2">
      <t>ホウモン</t>
    </rPh>
    <rPh sb="2" eb="4">
      <t>ソウダン</t>
    </rPh>
    <phoneticPr fontId="9"/>
  </si>
  <si>
    <t>巡回相談12</t>
    <rPh sb="0" eb="2">
      <t>ジュンカイ</t>
    </rPh>
    <rPh sb="2" eb="4">
      <t>ソウダン</t>
    </rPh>
    <phoneticPr fontId="9"/>
  </si>
  <si>
    <t>6．スクールカウンセラーの活動日数別学校数</t>
    <rPh sb="13" eb="15">
      <t>カツドウ</t>
    </rPh>
    <rPh sb="15" eb="17">
      <t>ニッスウ</t>
    </rPh>
    <rPh sb="17" eb="18">
      <t>ベツ</t>
    </rPh>
    <rPh sb="18" eb="21">
      <t>ガッコウスウ</t>
    </rPh>
    <phoneticPr fontId="9"/>
  </si>
  <si>
    <t>1常駐</t>
  </si>
  <si>
    <t xml:space="preserve">2年間140日以上(常駐を除く) </t>
  </si>
  <si>
    <t>3年間139日～70日</t>
  </si>
  <si>
    <t>4年間69日～35日</t>
  </si>
  <si>
    <t>5年間34日～20日</t>
  </si>
  <si>
    <t>6年間19日～10日</t>
  </si>
  <si>
    <t>7年間9日～1日</t>
    <rPh sb="7" eb="8">
      <t>ニチ</t>
    </rPh>
    <phoneticPr fontId="9"/>
  </si>
  <si>
    <t xml:space="preserve">8年間0日(配置実績なし) </t>
  </si>
  <si>
    <t>中学校</t>
    <rPh sb="0" eb="2">
      <t>チュウガク</t>
    </rPh>
    <rPh sb="2" eb="3">
      <t>コウ</t>
    </rPh>
    <phoneticPr fontId="9"/>
  </si>
  <si>
    <t>7．スクールソーシャルワーカーの活動日数別学校数</t>
    <rPh sb="16" eb="18">
      <t>カツドウ</t>
    </rPh>
    <rPh sb="18" eb="20">
      <t>ニッスウ</t>
    </rPh>
    <rPh sb="20" eb="21">
      <t>ベツ</t>
    </rPh>
    <rPh sb="21" eb="24">
      <t>ガッコウスウ</t>
    </rPh>
    <phoneticPr fontId="9"/>
  </si>
  <si>
    <t>中学校区</t>
    <rPh sb="0" eb="3">
      <t>チュウガッコウ</t>
    </rPh>
    <rPh sb="3" eb="4">
      <t>ク</t>
    </rPh>
    <phoneticPr fontId="9"/>
  </si>
  <si>
    <t>中学校区-</t>
    <rPh sb="0" eb="3">
      <t>チュウガッコウ</t>
    </rPh>
    <rPh sb="3" eb="4">
      <t>ク</t>
    </rPh>
    <phoneticPr fontId="76"/>
  </si>
  <si>
    <t xml:space="preserve">2年間168日以上(常駐を除く) </t>
  </si>
  <si>
    <t>3年間167日～84日</t>
  </si>
  <si>
    <t>4年間83日～42日</t>
  </si>
  <si>
    <t>5年間41日～20日</t>
  </si>
  <si>
    <t>以降、確認作業用参考情報</t>
    <rPh sb="0" eb="2">
      <t>イコウ</t>
    </rPh>
    <rPh sb="3" eb="8">
      <t>カクニンサギョウヨウ</t>
    </rPh>
    <rPh sb="8" eb="12">
      <t>サンコウジョウホウ</t>
    </rPh>
    <phoneticPr fontId="9"/>
  </si>
  <si>
    <t>在籍なし</t>
    <rPh sb="0" eb="2">
      <t>ザイセキ</t>
    </rPh>
    <phoneticPr fontId="9"/>
  </si>
  <si>
    <t>義務・前期課程</t>
    <rPh sb="0" eb="2">
      <t>ギム</t>
    </rPh>
    <rPh sb="3" eb="7">
      <t>ゼンキカテイ</t>
    </rPh>
    <phoneticPr fontId="9"/>
  </si>
  <si>
    <t>参考-</t>
  </si>
  <si>
    <t>義務・後期課程</t>
    <rPh sb="0" eb="2">
      <t>ギム</t>
    </rPh>
    <rPh sb="3" eb="7">
      <t>コウキカテイ</t>
    </rPh>
    <phoneticPr fontId="9"/>
  </si>
  <si>
    <t>中等・前期課程</t>
    <rPh sb="0" eb="2">
      <t>チュウトウ</t>
    </rPh>
    <rPh sb="3" eb="7">
      <t>ゼンキカテイ</t>
    </rPh>
    <phoneticPr fontId="9"/>
  </si>
  <si>
    <t>中等・後期課程</t>
    <rPh sb="0" eb="2">
      <t>チュウトウ</t>
    </rPh>
    <rPh sb="3" eb="7">
      <t>コウキカテイ</t>
    </rPh>
    <phoneticPr fontId="9"/>
  </si>
  <si>
    <t>学校確認シート</t>
    <rPh sb="0" eb="2">
      <t>ガッコウ</t>
    </rPh>
    <rPh sb="2" eb="4">
      <t>カクニン</t>
    </rPh>
    <phoneticPr fontId="9"/>
  </si>
  <si>
    <t>エラー</t>
    <phoneticPr fontId="9"/>
  </si>
  <si>
    <t>学校-</t>
  </si>
  <si>
    <t>在籍数（概数）</t>
    <rPh sb="0" eb="3">
      <t>ザイセキスウ</t>
    </rPh>
    <rPh sb="4" eb="6">
      <t>ガイスウ</t>
    </rPh>
    <phoneticPr fontId="9"/>
  </si>
  <si>
    <t>在籍-</t>
  </si>
  <si>
    <t>高校全日制</t>
    <rPh sb="0" eb="5">
      <t>コウコウゼンニチセイ</t>
    </rPh>
    <phoneticPr fontId="9"/>
  </si>
  <si>
    <t>高校定時制</t>
    <rPh sb="0" eb="5">
      <t>コウコウテイジセイ</t>
    </rPh>
    <phoneticPr fontId="9"/>
  </si>
  <si>
    <t>高校通信制</t>
    <rPh sb="0" eb="2">
      <t>コウコウ</t>
    </rPh>
    <rPh sb="2" eb="5">
      <t>ツウシンセイ</t>
    </rPh>
    <phoneticPr fontId="9"/>
  </si>
  <si>
    <t>出現率（概数）</t>
    <rPh sb="0" eb="2">
      <t>シュツゲン</t>
    </rPh>
    <rPh sb="2" eb="3">
      <t>リツ</t>
    </rPh>
    <rPh sb="4" eb="6">
      <t>ガイスウ</t>
    </rPh>
    <phoneticPr fontId="9"/>
  </si>
  <si>
    <t>暴力行為</t>
    <rPh sb="0" eb="4">
      <t>ボウリョクコウイ</t>
    </rPh>
    <phoneticPr fontId="2"/>
  </si>
  <si>
    <t>出現率-</t>
  </si>
  <si>
    <t>いじめ</t>
    <phoneticPr fontId="2"/>
  </si>
  <si>
    <t>長欠・病気</t>
    <rPh sb="0" eb="2">
      <t>チョウケツ</t>
    </rPh>
    <rPh sb="3" eb="5">
      <t>ビョウキ</t>
    </rPh>
    <phoneticPr fontId="2"/>
  </si>
  <si>
    <t>長欠・経済的理由</t>
    <rPh sb="0" eb="2">
      <t>チョウケツ</t>
    </rPh>
    <rPh sb="3" eb="8">
      <t>ケイザイテキリユウ</t>
    </rPh>
    <phoneticPr fontId="2"/>
  </si>
  <si>
    <t>長欠・不登校</t>
    <rPh sb="0" eb="2">
      <t>チョウケツ</t>
    </rPh>
    <rPh sb="3" eb="6">
      <t>フトウコウ</t>
    </rPh>
    <phoneticPr fontId="2"/>
  </si>
  <si>
    <t>長欠・その他</t>
    <rPh sb="0" eb="2">
      <t>チョウケツ</t>
    </rPh>
    <rPh sb="5" eb="6">
      <t>タ</t>
    </rPh>
    <phoneticPr fontId="2"/>
  </si>
  <si>
    <t>長欠・計</t>
    <rPh sb="0" eb="2">
      <t>チョウケツ</t>
    </rPh>
    <rPh sb="3" eb="4">
      <t>ケイ</t>
    </rPh>
    <phoneticPr fontId="2"/>
  </si>
  <si>
    <t>中途退学</t>
    <rPh sb="0" eb="4">
      <t>チュウトタイガク</t>
    </rPh>
    <phoneticPr fontId="2"/>
  </si>
  <si>
    <t>委員会確認シート</t>
    <rPh sb="0" eb="3">
      <t>イインカイ</t>
    </rPh>
    <rPh sb="3" eb="5">
      <t>カクニン</t>
    </rPh>
    <phoneticPr fontId="9"/>
  </si>
  <si>
    <t>委員会-</t>
  </si>
  <si>
    <t>休校学校数</t>
    <rPh sb="0" eb="2">
      <t>キュウコウ</t>
    </rPh>
    <rPh sb="2" eb="5">
      <t>ガッコウスウ</t>
    </rPh>
    <phoneticPr fontId="9"/>
  </si>
  <si>
    <t>休校数-</t>
  </si>
  <si>
    <t xml:space="preserve">高等学校(全定通を各1校とした場合) </t>
    <rPh sb="0" eb="2">
      <t>コウトウ</t>
    </rPh>
    <rPh sb="2" eb="4">
      <t>ガッコウ</t>
    </rPh>
    <rPh sb="5" eb="6">
      <t>ゼン</t>
    </rPh>
    <rPh sb="6" eb="7">
      <t>テイ</t>
    </rPh>
    <rPh sb="7" eb="8">
      <t>ツウ</t>
    </rPh>
    <rPh sb="9" eb="10">
      <t>カク</t>
    </rPh>
    <rPh sb="11" eb="12">
      <t>コウ</t>
    </rPh>
    <rPh sb="15" eb="17">
      <t>バアイ</t>
    </rPh>
    <phoneticPr fontId="2"/>
  </si>
  <si>
    <t>特別支援学校</t>
    <rPh sb="0" eb="2">
      <t>トクベツ</t>
    </rPh>
    <rPh sb="2" eb="4">
      <t>シエン</t>
    </rPh>
    <rPh sb="4" eb="6">
      <t>ガッコウ</t>
    </rPh>
    <phoneticPr fontId="2"/>
  </si>
  <si>
    <t>北海道</t>
    <rPh sb="0" eb="3">
      <t>ホッカイドウ</t>
    </rPh>
    <phoneticPr fontId="9"/>
  </si>
  <si>
    <t>青森県</t>
    <rPh sb="0" eb="3">
      <t>アオモリケン</t>
    </rPh>
    <phoneticPr fontId="9"/>
  </si>
  <si>
    <t>岩手県</t>
    <rPh sb="0" eb="3">
      <t>イワテケン</t>
    </rPh>
    <phoneticPr fontId="9"/>
  </si>
  <si>
    <t>宮城県</t>
    <rPh sb="0" eb="3">
      <t>ミヤギケン</t>
    </rPh>
    <phoneticPr fontId="9"/>
  </si>
  <si>
    <t>秋田県</t>
    <rPh sb="0" eb="3">
      <t>アキタケン</t>
    </rPh>
    <phoneticPr fontId="9"/>
  </si>
  <si>
    <t>山形県</t>
    <rPh sb="0" eb="3">
      <t>ヤマガタケン</t>
    </rPh>
    <phoneticPr fontId="112"/>
  </si>
  <si>
    <t>福島県</t>
    <rPh sb="0" eb="3">
      <t>フクシマケン</t>
    </rPh>
    <phoneticPr fontId="112"/>
  </si>
  <si>
    <t>茨城県</t>
    <rPh sb="0" eb="3">
      <t>イバラキケン</t>
    </rPh>
    <phoneticPr fontId="112"/>
  </si>
  <si>
    <t>栃木県</t>
  </si>
  <si>
    <t>群馬県</t>
    <rPh sb="0" eb="3">
      <t>グンマケン</t>
    </rPh>
    <phoneticPr fontId="112"/>
  </si>
  <si>
    <t>埼玉県</t>
    <rPh sb="0" eb="3">
      <t>サイタマケン</t>
    </rPh>
    <phoneticPr fontId="112"/>
  </si>
  <si>
    <t>千葉県</t>
    <rPh sb="0" eb="3">
      <t>チバケン</t>
    </rPh>
    <phoneticPr fontId="112"/>
  </si>
  <si>
    <t>東京都</t>
    <rPh sb="0" eb="3">
      <t>トウキョウト</t>
    </rPh>
    <phoneticPr fontId="112"/>
  </si>
  <si>
    <t>神奈川県</t>
    <rPh sb="0" eb="4">
      <t>カナガワケン</t>
    </rPh>
    <phoneticPr fontId="112"/>
  </si>
  <si>
    <t>新潟県</t>
    <rPh sb="0" eb="3">
      <t>ニイガタケン</t>
    </rPh>
    <phoneticPr fontId="112"/>
  </si>
  <si>
    <t>富山県</t>
    <rPh sb="0" eb="3">
      <t>トヤマケン</t>
    </rPh>
    <phoneticPr fontId="112"/>
  </si>
  <si>
    <t>石川県</t>
    <rPh sb="0" eb="3">
      <t>イシカワケン</t>
    </rPh>
    <phoneticPr fontId="112"/>
  </si>
  <si>
    <t>福井県</t>
    <rPh sb="0" eb="3">
      <t>フクイケン</t>
    </rPh>
    <phoneticPr fontId="112"/>
  </si>
  <si>
    <t>山梨県</t>
    <rPh sb="0" eb="3">
      <t>ヤマナシケン</t>
    </rPh>
    <phoneticPr fontId="112"/>
  </si>
  <si>
    <t>長野県</t>
    <rPh sb="0" eb="3">
      <t>ナガノケン</t>
    </rPh>
    <phoneticPr fontId="112"/>
  </si>
  <si>
    <t>岐阜県</t>
    <rPh sb="0" eb="3">
      <t>ギフケン</t>
    </rPh>
    <phoneticPr fontId="112"/>
  </si>
  <si>
    <t>静岡県</t>
    <rPh sb="0" eb="2">
      <t>シズオカ</t>
    </rPh>
    <rPh sb="2" eb="3">
      <t>ケン</t>
    </rPh>
    <phoneticPr fontId="112"/>
  </si>
  <si>
    <t>愛知県</t>
    <rPh sb="0" eb="3">
      <t>アイチケン</t>
    </rPh>
    <phoneticPr fontId="112"/>
  </si>
  <si>
    <t>三重県</t>
    <rPh sb="0" eb="3">
      <t>ミエケン</t>
    </rPh>
    <phoneticPr fontId="112"/>
  </si>
  <si>
    <t>滋賀県</t>
    <rPh sb="0" eb="3">
      <t>シガケン</t>
    </rPh>
    <phoneticPr fontId="112"/>
  </si>
  <si>
    <t>京都府</t>
    <rPh sb="0" eb="3">
      <t>キョウトフ</t>
    </rPh>
    <phoneticPr fontId="112"/>
  </si>
  <si>
    <t>大阪府</t>
    <rPh sb="0" eb="3">
      <t>オオサカフ</t>
    </rPh>
    <phoneticPr fontId="112"/>
  </si>
  <si>
    <t>兵庫県</t>
    <rPh sb="0" eb="3">
      <t>ヒョウゴケン</t>
    </rPh>
    <phoneticPr fontId="112"/>
  </si>
  <si>
    <t>奈良県</t>
    <rPh sb="0" eb="3">
      <t>ナラケン</t>
    </rPh>
    <phoneticPr fontId="112"/>
  </si>
  <si>
    <t>和歌山県</t>
    <rPh sb="0" eb="4">
      <t>ワカヤマケン</t>
    </rPh>
    <phoneticPr fontId="112"/>
  </si>
  <si>
    <t>鳥取県</t>
    <rPh sb="0" eb="3">
      <t>トットリケン</t>
    </rPh>
    <phoneticPr fontId="112"/>
  </si>
  <si>
    <t>島根県</t>
    <rPh sb="0" eb="3">
      <t>シマネケン</t>
    </rPh>
    <phoneticPr fontId="112"/>
  </si>
  <si>
    <t>岡山県</t>
    <rPh sb="0" eb="3">
      <t>オカヤマケン</t>
    </rPh>
    <phoneticPr fontId="112"/>
  </si>
  <si>
    <t>広島県</t>
    <rPh sb="0" eb="3">
      <t>ヒロシマケン</t>
    </rPh>
    <phoneticPr fontId="112"/>
  </si>
  <si>
    <t>山口県</t>
    <rPh sb="0" eb="3">
      <t>ヤマグチケン</t>
    </rPh>
    <phoneticPr fontId="121"/>
  </si>
  <si>
    <t>徳島県</t>
    <rPh sb="0" eb="3">
      <t>トクシマケン</t>
    </rPh>
    <phoneticPr fontId="112"/>
  </si>
  <si>
    <t>香川県</t>
    <rPh sb="0" eb="3">
      <t>カガワケン</t>
    </rPh>
    <phoneticPr fontId="112"/>
  </si>
  <si>
    <t>愛媛県</t>
    <rPh sb="0" eb="3">
      <t>エヒメケン</t>
    </rPh>
    <phoneticPr fontId="112"/>
  </si>
  <si>
    <t>高知県</t>
    <rPh sb="0" eb="3">
      <t>コウチケン</t>
    </rPh>
    <phoneticPr fontId="121"/>
  </si>
  <si>
    <t>福岡県</t>
    <rPh sb="0" eb="3">
      <t>フクオカケン</t>
    </rPh>
    <phoneticPr fontId="112"/>
  </si>
  <si>
    <t>佐賀県</t>
    <rPh sb="0" eb="3">
      <t>サガケン</t>
    </rPh>
    <phoneticPr fontId="112"/>
  </si>
  <si>
    <t>長崎県</t>
    <rPh sb="0" eb="3">
      <t>ナガサキケン</t>
    </rPh>
    <phoneticPr fontId="112"/>
  </si>
  <si>
    <t>熊本県</t>
    <rPh sb="0" eb="3">
      <t>クマモトケン</t>
    </rPh>
    <phoneticPr fontId="112"/>
  </si>
  <si>
    <t>大分県</t>
    <rPh sb="0" eb="3">
      <t>オオイタケン</t>
    </rPh>
    <phoneticPr fontId="112"/>
  </si>
  <si>
    <t>宮崎県</t>
    <rPh sb="0" eb="3">
      <t>ミヤザキケン</t>
    </rPh>
    <phoneticPr fontId="112"/>
  </si>
  <si>
    <t>鹿児島県</t>
    <rPh sb="0" eb="4">
      <t>カゴシマケン</t>
    </rPh>
    <phoneticPr fontId="112"/>
  </si>
  <si>
    <t>沖縄県</t>
    <rPh sb="0" eb="3">
      <t>オキナワケン</t>
    </rPh>
    <phoneticPr fontId="112"/>
  </si>
  <si>
    <t>札幌市</t>
  </si>
  <si>
    <t>青森市</t>
  </si>
  <si>
    <t>盛岡市</t>
  </si>
  <si>
    <t>仙台市</t>
  </si>
  <si>
    <t>秋田市</t>
  </si>
  <si>
    <t>山形市</t>
  </si>
  <si>
    <t>福島市</t>
  </si>
  <si>
    <t>水戸市</t>
  </si>
  <si>
    <t>宇都宮市</t>
  </si>
  <si>
    <t>前橋市</t>
  </si>
  <si>
    <t>さいたま市</t>
  </si>
  <si>
    <t>千葉市</t>
  </si>
  <si>
    <t>千代田区</t>
  </si>
  <si>
    <t>横浜市</t>
  </si>
  <si>
    <t>新潟市</t>
  </si>
  <si>
    <t>富山市</t>
  </si>
  <si>
    <t>金沢市</t>
  </si>
  <si>
    <t>福井市</t>
  </si>
  <si>
    <t>甲府市</t>
  </si>
  <si>
    <t>長野市</t>
  </si>
  <si>
    <t>岐阜市</t>
  </si>
  <si>
    <t>静岡市</t>
  </si>
  <si>
    <t>名古屋市</t>
  </si>
  <si>
    <t>津市</t>
  </si>
  <si>
    <t>大津市</t>
  </si>
  <si>
    <t>京都市</t>
  </si>
  <si>
    <t>大阪市</t>
  </si>
  <si>
    <t>神戸市</t>
  </si>
  <si>
    <t>奈良市</t>
  </si>
  <si>
    <t>和歌山市</t>
  </si>
  <si>
    <t>鳥取市</t>
  </si>
  <si>
    <t>松江市</t>
  </si>
  <si>
    <t>岡山市</t>
  </si>
  <si>
    <t>広島市</t>
  </si>
  <si>
    <t>下関市</t>
  </si>
  <si>
    <t>徳島市</t>
  </si>
  <si>
    <t>高松市</t>
  </si>
  <si>
    <t>松山市</t>
  </si>
  <si>
    <t>高知市</t>
  </si>
  <si>
    <t>北九州市</t>
  </si>
  <si>
    <t>佐賀市</t>
  </si>
  <si>
    <t>長崎市</t>
  </si>
  <si>
    <t>熊本市</t>
  </si>
  <si>
    <t>大分市</t>
  </si>
  <si>
    <t>宮崎市</t>
  </si>
  <si>
    <t>鹿児島市</t>
  </si>
  <si>
    <t>那覇市</t>
  </si>
  <si>
    <t>函館市</t>
  </si>
  <si>
    <t>弘前市</t>
  </si>
  <si>
    <t>宮古市</t>
  </si>
  <si>
    <t>石巻市</t>
  </si>
  <si>
    <t>能代市</t>
  </si>
  <si>
    <t>米沢市</t>
  </si>
  <si>
    <t>会津若松市</t>
  </si>
  <si>
    <t>日立市</t>
  </si>
  <si>
    <t>足利市</t>
  </si>
  <si>
    <t>高崎市</t>
  </si>
  <si>
    <t>川越市</t>
  </si>
  <si>
    <t>銚子市</t>
  </si>
  <si>
    <t>中央区</t>
  </si>
  <si>
    <t>川崎市</t>
  </si>
  <si>
    <t>長岡市</t>
  </si>
  <si>
    <t>高岡市</t>
  </si>
  <si>
    <t>七尾市</t>
  </si>
  <si>
    <t>敦賀市</t>
  </si>
  <si>
    <t>富士吉田市</t>
  </si>
  <si>
    <t>松本市</t>
  </si>
  <si>
    <t>大垣市</t>
  </si>
  <si>
    <t>浜松市</t>
  </si>
  <si>
    <t>豊橋市</t>
  </si>
  <si>
    <t>四日市市</t>
  </si>
  <si>
    <t>彦根市</t>
  </si>
  <si>
    <t>福知山市</t>
  </si>
  <si>
    <t>堺市</t>
  </si>
  <si>
    <t>姫路市</t>
  </si>
  <si>
    <t>大和高田市</t>
  </si>
  <si>
    <t>海南市</t>
  </si>
  <si>
    <t>米子市</t>
  </si>
  <si>
    <t>浜田市</t>
  </si>
  <si>
    <t>倉敷市</t>
  </si>
  <si>
    <t>呉市</t>
  </si>
  <si>
    <t>宇部市</t>
  </si>
  <si>
    <t>鳴門市</t>
  </si>
  <si>
    <t>丸亀市</t>
  </si>
  <si>
    <t>今治市</t>
  </si>
  <si>
    <t>室戸市</t>
  </si>
  <si>
    <t>福岡市</t>
  </si>
  <si>
    <t>唐津市</t>
  </si>
  <si>
    <t>佐世保市</t>
  </si>
  <si>
    <t>八代市</t>
  </si>
  <si>
    <t>別府市</t>
  </si>
  <si>
    <t>都城市</t>
  </si>
  <si>
    <t>鹿屋市</t>
  </si>
  <si>
    <t>宜野湾市</t>
  </si>
  <si>
    <t>小樽市</t>
  </si>
  <si>
    <t>八戸市</t>
  </si>
  <si>
    <t>大船渡市</t>
  </si>
  <si>
    <t>塩竈市</t>
  </si>
  <si>
    <t>横手市</t>
  </si>
  <si>
    <t>鶴岡市</t>
  </si>
  <si>
    <t>郡山市</t>
  </si>
  <si>
    <t>土浦市</t>
  </si>
  <si>
    <t>栃木市</t>
  </si>
  <si>
    <t>桐生市</t>
  </si>
  <si>
    <t>熊谷市</t>
  </si>
  <si>
    <t>市川市</t>
  </si>
  <si>
    <t>港区</t>
  </si>
  <si>
    <t>相模原市</t>
  </si>
  <si>
    <t>三条市</t>
  </si>
  <si>
    <t>魚津市</t>
  </si>
  <si>
    <t>小松市</t>
  </si>
  <si>
    <t>小浜市</t>
  </si>
  <si>
    <t>都留市</t>
  </si>
  <si>
    <t>上田市</t>
  </si>
  <si>
    <t>高山市</t>
  </si>
  <si>
    <t>沼津市</t>
  </si>
  <si>
    <t>岡崎市</t>
  </si>
  <si>
    <t>伊勢市</t>
  </si>
  <si>
    <t>長浜市</t>
  </si>
  <si>
    <t>舞鶴市</t>
  </si>
  <si>
    <t>岸和田市</t>
  </si>
  <si>
    <t>尼崎市</t>
  </si>
  <si>
    <t>大和郡山市</t>
  </si>
  <si>
    <t>橋本市</t>
  </si>
  <si>
    <t>倉吉市</t>
  </si>
  <si>
    <t>出雲市</t>
  </si>
  <si>
    <t>津山市</t>
  </si>
  <si>
    <t>竹原市</t>
  </si>
  <si>
    <t>山口市</t>
  </si>
  <si>
    <t>小松島市</t>
  </si>
  <si>
    <t>坂出市</t>
  </si>
  <si>
    <t>宇和島市</t>
  </si>
  <si>
    <t>安芸市</t>
  </si>
  <si>
    <t>大牟田市</t>
  </si>
  <si>
    <t>鳥栖市</t>
  </si>
  <si>
    <t>島原市</t>
  </si>
  <si>
    <t>人吉市</t>
  </si>
  <si>
    <t>中津市</t>
  </si>
  <si>
    <t>延岡市</t>
  </si>
  <si>
    <t>枕崎市</t>
  </si>
  <si>
    <t>石垣市</t>
  </si>
  <si>
    <t>旭川市</t>
  </si>
  <si>
    <t>黒石市</t>
  </si>
  <si>
    <t>花巻市</t>
  </si>
  <si>
    <t>気仙沼市</t>
  </si>
  <si>
    <t>大館市</t>
  </si>
  <si>
    <t>酒田市</t>
  </si>
  <si>
    <t>いわき市</t>
  </si>
  <si>
    <t>古河市</t>
  </si>
  <si>
    <t>佐野市</t>
  </si>
  <si>
    <t>伊勢崎市</t>
  </si>
  <si>
    <t>川口市</t>
  </si>
  <si>
    <t>船橋市</t>
  </si>
  <si>
    <t>新宿区</t>
  </si>
  <si>
    <t>横須賀市</t>
  </si>
  <si>
    <t>柏崎市</t>
  </si>
  <si>
    <t>氷見市</t>
  </si>
  <si>
    <t>輪島市</t>
  </si>
  <si>
    <t>大野市</t>
  </si>
  <si>
    <t>山梨市</t>
  </si>
  <si>
    <t>岡谷市</t>
  </si>
  <si>
    <t>多治見市</t>
  </si>
  <si>
    <t>熱海市</t>
  </si>
  <si>
    <t>一宮市</t>
  </si>
  <si>
    <t>松阪市</t>
  </si>
  <si>
    <t>近江八幡市</t>
  </si>
  <si>
    <t>綾部市</t>
  </si>
  <si>
    <t>豊中市</t>
  </si>
  <si>
    <t>明石市</t>
  </si>
  <si>
    <t>天理市</t>
  </si>
  <si>
    <t>有田市</t>
  </si>
  <si>
    <t>境港市</t>
  </si>
  <si>
    <t>益田市</t>
  </si>
  <si>
    <t>玉野市</t>
  </si>
  <si>
    <t>三原市</t>
  </si>
  <si>
    <t>萩市</t>
  </si>
  <si>
    <t>阿南市</t>
  </si>
  <si>
    <t>善通寺市</t>
  </si>
  <si>
    <t>八幡浜市</t>
  </si>
  <si>
    <t>南国市</t>
  </si>
  <si>
    <t>久留米市</t>
  </si>
  <si>
    <t>多久市</t>
  </si>
  <si>
    <t>諫早市</t>
  </si>
  <si>
    <t>荒尾市</t>
  </si>
  <si>
    <t>日田市</t>
  </si>
  <si>
    <t>日南市</t>
  </si>
  <si>
    <t>阿久根市</t>
  </si>
  <si>
    <t>浦添市</t>
  </si>
  <si>
    <t>室蘭市</t>
  </si>
  <si>
    <t>五所川原市</t>
  </si>
  <si>
    <t>北上市</t>
  </si>
  <si>
    <t>白石市</t>
  </si>
  <si>
    <t>男鹿市</t>
  </si>
  <si>
    <t>新庄市</t>
  </si>
  <si>
    <t>白河市</t>
  </si>
  <si>
    <t>石岡市</t>
  </si>
  <si>
    <t>鹿沼市</t>
  </si>
  <si>
    <t>太田市</t>
  </si>
  <si>
    <t>行田市</t>
  </si>
  <si>
    <t>館山市</t>
  </si>
  <si>
    <t>文京区</t>
  </si>
  <si>
    <t>平塚市</t>
  </si>
  <si>
    <t>新発田市</t>
  </si>
  <si>
    <t>滑川市</t>
  </si>
  <si>
    <t>珠洲市</t>
  </si>
  <si>
    <t>勝山市</t>
  </si>
  <si>
    <t>大月市</t>
  </si>
  <si>
    <t>飯田市</t>
  </si>
  <si>
    <t>関市</t>
  </si>
  <si>
    <t>三島市</t>
  </si>
  <si>
    <t>瀬戸市</t>
  </si>
  <si>
    <t>桑名市</t>
  </si>
  <si>
    <t>草津市</t>
  </si>
  <si>
    <t>宇治市</t>
  </si>
  <si>
    <t>池田市</t>
  </si>
  <si>
    <t>西宮市</t>
  </si>
  <si>
    <t>橿原市</t>
  </si>
  <si>
    <t>御坊市</t>
  </si>
  <si>
    <t>岩美町</t>
  </si>
  <si>
    <t>大田市</t>
  </si>
  <si>
    <t>笠岡市</t>
  </si>
  <si>
    <t>尾道市</t>
  </si>
  <si>
    <t>防府市</t>
  </si>
  <si>
    <t>吉野川市</t>
  </si>
  <si>
    <t>観音寺市</t>
  </si>
  <si>
    <t>新居浜市</t>
  </si>
  <si>
    <t>土佐市</t>
  </si>
  <si>
    <t>直方市</t>
  </si>
  <si>
    <t>伊万里市</t>
  </si>
  <si>
    <t>大村市</t>
  </si>
  <si>
    <t>水俣市</t>
  </si>
  <si>
    <t>佐伯市</t>
  </si>
  <si>
    <t>小林市</t>
  </si>
  <si>
    <t>出水市</t>
  </si>
  <si>
    <t>名護市</t>
  </si>
  <si>
    <t>釧路市</t>
  </si>
  <si>
    <t>十和田市</t>
  </si>
  <si>
    <t>久慈市</t>
  </si>
  <si>
    <t>名取市</t>
  </si>
  <si>
    <t>湯沢市</t>
  </si>
  <si>
    <t>寒河江市</t>
  </si>
  <si>
    <t>須賀川市</t>
  </si>
  <si>
    <t>結城市</t>
  </si>
  <si>
    <t>日光市</t>
  </si>
  <si>
    <t>沼田市</t>
  </si>
  <si>
    <t>秩父市</t>
  </si>
  <si>
    <t>木更津市</t>
  </si>
  <si>
    <t>台東区</t>
  </si>
  <si>
    <t>鎌倉市</t>
  </si>
  <si>
    <t>小千谷市</t>
  </si>
  <si>
    <t>黒部市</t>
  </si>
  <si>
    <t>加賀市</t>
  </si>
  <si>
    <t>鯖江市</t>
  </si>
  <si>
    <t>韮崎市</t>
  </si>
  <si>
    <t>諏訪市</t>
  </si>
  <si>
    <t>中津川市</t>
  </si>
  <si>
    <t>富士宮市</t>
  </si>
  <si>
    <t>半田市</t>
  </si>
  <si>
    <t>鈴鹿市</t>
  </si>
  <si>
    <t>守山市</t>
  </si>
  <si>
    <t>宮津市</t>
  </si>
  <si>
    <t>吹田市</t>
  </si>
  <si>
    <t>洲本市</t>
  </si>
  <si>
    <t>桜井市</t>
  </si>
  <si>
    <t>田辺市</t>
  </si>
  <si>
    <t>若桜町</t>
  </si>
  <si>
    <t>安来市</t>
  </si>
  <si>
    <t>井原市</t>
  </si>
  <si>
    <t>福山市</t>
  </si>
  <si>
    <t>下松市</t>
  </si>
  <si>
    <t>阿波市</t>
  </si>
  <si>
    <t>さぬき市</t>
  </si>
  <si>
    <t>西条市</t>
  </si>
  <si>
    <t>須崎市</t>
  </si>
  <si>
    <t>飯塚市</t>
  </si>
  <si>
    <t>武雄市</t>
  </si>
  <si>
    <t>平戸市</t>
  </si>
  <si>
    <t>玉名市</t>
  </si>
  <si>
    <t>臼杵市</t>
  </si>
  <si>
    <t>日向市</t>
  </si>
  <si>
    <t>指宿市</t>
  </si>
  <si>
    <t>糸満市</t>
  </si>
  <si>
    <t>帯広市</t>
  </si>
  <si>
    <t>三沢市</t>
  </si>
  <si>
    <t>遠野市</t>
  </si>
  <si>
    <t>角田市</t>
  </si>
  <si>
    <t>鹿角市</t>
  </si>
  <si>
    <t>上山市</t>
  </si>
  <si>
    <t>喜多方市</t>
  </si>
  <si>
    <t>龍ケ崎市</t>
  </si>
  <si>
    <t>小山市</t>
  </si>
  <si>
    <t>館林市</t>
  </si>
  <si>
    <t>所沢市</t>
  </si>
  <si>
    <t>松戸市</t>
  </si>
  <si>
    <t>墨田区</t>
  </si>
  <si>
    <t>藤沢市</t>
  </si>
  <si>
    <t>加茂市</t>
  </si>
  <si>
    <t>砺波市</t>
  </si>
  <si>
    <t>羽咋市</t>
  </si>
  <si>
    <t>あわら市</t>
  </si>
  <si>
    <t>南アルプス市</t>
  </si>
  <si>
    <t>須坂市</t>
  </si>
  <si>
    <t>美濃市</t>
  </si>
  <si>
    <t>伊東市</t>
  </si>
  <si>
    <t>春日井市</t>
  </si>
  <si>
    <t>名張市</t>
  </si>
  <si>
    <t>栗東市</t>
  </si>
  <si>
    <t>亀岡市</t>
  </si>
  <si>
    <t>泉大津市</t>
  </si>
  <si>
    <t>芦屋市</t>
  </si>
  <si>
    <t>五條市</t>
  </si>
  <si>
    <t>新宮市</t>
  </si>
  <si>
    <t>智頭町</t>
  </si>
  <si>
    <t>江津市</t>
  </si>
  <si>
    <t>総社市</t>
  </si>
  <si>
    <t>府中市</t>
  </si>
  <si>
    <t>岩国市</t>
  </si>
  <si>
    <t>美馬市</t>
  </si>
  <si>
    <t>東かがわ市</t>
  </si>
  <si>
    <t>大洲市</t>
  </si>
  <si>
    <t>宿毛市</t>
  </si>
  <si>
    <t>田川市</t>
  </si>
  <si>
    <t>鹿島市</t>
  </si>
  <si>
    <t>松浦市</t>
  </si>
  <si>
    <t>山鹿市</t>
  </si>
  <si>
    <t>津久見市</t>
  </si>
  <si>
    <t>串間市</t>
  </si>
  <si>
    <t>西之表市</t>
  </si>
  <si>
    <t>沖縄市</t>
  </si>
  <si>
    <t>北見市</t>
  </si>
  <si>
    <t>むつ市</t>
  </si>
  <si>
    <t>一関市</t>
  </si>
  <si>
    <t>多賀城市</t>
  </si>
  <si>
    <t>由利本荘市</t>
  </si>
  <si>
    <t>村山市</t>
  </si>
  <si>
    <t>相馬市</t>
  </si>
  <si>
    <t>下妻市</t>
  </si>
  <si>
    <t>真岡市</t>
  </si>
  <si>
    <t>渋川市</t>
  </si>
  <si>
    <t>飯能市</t>
  </si>
  <si>
    <t>野田市</t>
  </si>
  <si>
    <t>江東区</t>
  </si>
  <si>
    <t>小田原市</t>
  </si>
  <si>
    <t>十日町市</t>
  </si>
  <si>
    <t>小矢部市</t>
  </si>
  <si>
    <t>かほく市</t>
  </si>
  <si>
    <t>越前市</t>
  </si>
  <si>
    <t>北杜市</t>
  </si>
  <si>
    <t>小諸市</t>
  </si>
  <si>
    <t>瑞浪市</t>
  </si>
  <si>
    <t>島田市</t>
  </si>
  <si>
    <t>豊川市</t>
  </si>
  <si>
    <t>尾鷲市</t>
  </si>
  <si>
    <t>甲賀市</t>
  </si>
  <si>
    <t>城陽市</t>
  </si>
  <si>
    <t>高槻市</t>
  </si>
  <si>
    <t>伊丹市</t>
  </si>
  <si>
    <t>御所市</t>
  </si>
  <si>
    <t>紀の川市</t>
  </si>
  <si>
    <t>八頭町</t>
  </si>
  <si>
    <t>雲南市</t>
  </si>
  <si>
    <t>高梁市</t>
  </si>
  <si>
    <t>三次市</t>
  </si>
  <si>
    <t>光市</t>
  </si>
  <si>
    <t>三好市</t>
  </si>
  <si>
    <t>三豊市</t>
  </si>
  <si>
    <t>伊予市</t>
  </si>
  <si>
    <t>土佐清水市</t>
  </si>
  <si>
    <t>柳川市</t>
  </si>
  <si>
    <t>小城市</t>
  </si>
  <si>
    <t>対馬市</t>
  </si>
  <si>
    <t>菊池市</t>
  </si>
  <si>
    <t>竹田市</t>
  </si>
  <si>
    <t>西都市</t>
  </si>
  <si>
    <t>垂水市</t>
  </si>
  <si>
    <t>豊見城市</t>
  </si>
  <si>
    <t>夕張市</t>
  </si>
  <si>
    <t>つがる市</t>
  </si>
  <si>
    <t>陸前高田市</t>
  </si>
  <si>
    <t>岩沼市</t>
  </si>
  <si>
    <t>潟上市</t>
  </si>
  <si>
    <t>長井市</t>
  </si>
  <si>
    <t>二本松市</t>
  </si>
  <si>
    <t>常総市</t>
  </si>
  <si>
    <t>大田原市</t>
  </si>
  <si>
    <t>藤岡市</t>
  </si>
  <si>
    <t>加須市</t>
  </si>
  <si>
    <t>茂原市</t>
  </si>
  <si>
    <t>品川区</t>
  </si>
  <si>
    <t>茅ヶ崎市</t>
  </si>
  <si>
    <t>見附市</t>
  </si>
  <si>
    <t>南砺市</t>
  </si>
  <si>
    <t>白山市</t>
  </si>
  <si>
    <t>坂井市</t>
  </si>
  <si>
    <t>甲斐市</t>
  </si>
  <si>
    <t>伊那市</t>
  </si>
  <si>
    <t>羽島市</t>
  </si>
  <si>
    <t>富士市</t>
  </si>
  <si>
    <t>津島市</t>
  </si>
  <si>
    <t>亀山市</t>
  </si>
  <si>
    <t>野洲市</t>
  </si>
  <si>
    <t>向日市</t>
  </si>
  <si>
    <t>貝塚市</t>
  </si>
  <si>
    <t>相生市</t>
  </si>
  <si>
    <t>生駒市</t>
  </si>
  <si>
    <t>岩出市</t>
  </si>
  <si>
    <t>三朝町</t>
  </si>
  <si>
    <t>奥出雲町</t>
  </si>
  <si>
    <t>新見市</t>
  </si>
  <si>
    <t>庄原市</t>
  </si>
  <si>
    <t>長門市</t>
  </si>
  <si>
    <t>勝浦町</t>
  </si>
  <si>
    <t>土庄町</t>
  </si>
  <si>
    <t>四国中央市</t>
  </si>
  <si>
    <t>四万十市</t>
  </si>
  <si>
    <t>八女市</t>
  </si>
  <si>
    <t>嬉野市</t>
  </si>
  <si>
    <t>壱岐市</t>
  </si>
  <si>
    <t>宇土市</t>
  </si>
  <si>
    <t>豊後高田市</t>
  </si>
  <si>
    <t>えびの市</t>
  </si>
  <si>
    <t>薩摩川内市</t>
  </si>
  <si>
    <t>うるま市</t>
  </si>
  <si>
    <t>岩見沢市</t>
  </si>
  <si>
    <t>平川市</t>
  </si>
  <si>
    <t>釜石市</t>
  </si>
  <si>
    <t>登米市</t>
  </si>
  <si>
    <t>大仙市</t>
  </si>
  <si>
    <t>天童市</t>
  </si>
  <si>
    <t>田村市</t>
  </si>
  <si>
    <t>常陸太田市</t>
  </si>
  <si>
    <t>矢板市</t>
  </si>
  <si>
    <t>富岡市</t>
  </si>
  <si>
    <t>本庄市</t>
  </si>
  <si>
    <t>成田市</t>
  </si>
  <si>
    <t>目黒区</t>
  </si>
  <si>
    <t>逗子市</t>
  </si>
  <si>
    <t>村上市</t>
  </si>
  <si>
    <t>射水市</t>
  </si>
  <si>
    <t>能美市</t>
  </si>
  <si>
    <t>永平寺町</t>
  </si>
  <si>
    <t>笛吹市</t>
  </si>
  <si>
    <t>駒ヶ根市</t>
  </si>
  <si>
    <t>恵那市</t>
  </si>
  <si>
    <t>磐田市</t>
  </si>
  <si>
    <t>碧南市</t>
  </si>
  <si>
    <t>鳥羽市</t>
  </si>
  <si>
    <t>湖南市</t>
  </si>
  <si>
    <t>長岡京市</t>
  </si>
  <si>
    <t>守口市</t>
  </si>
  <si>
    <t>豊岡市</t>
  </si>
  <si>
    <t>香芝市</t>
  </si>
  <si>
    <t>紀美野町</t>
  </si>
  <si>
    <t>湯梨浜町</t>
  </si>
  <si>
    <t>飯南町</t>
  </si>
  <si>
    <t>備前市</t>
  </si>
  <si>
    <t>大竹市</t>
  </si>
  <si>
    <t>柳井市</t>
  </si>
  <si>
    <t>上勝町</t>
  </si>
  <si>
    <t>小豆島町</t>
  </si>
  <si>
    <t>西予市</t>
  </si>
  <si>
    <t>香南市</t>
  </si>
  <si>
    <t>筑後市</t>
  </si>
  <si>
    <t>神埼市</t>
  </si>
  <si>
    <t>五島市</t>
  </si>
  <si>
    <t>上天草市</t>
  </si>
  <si>
    <t>杵築市</t>
  </si>
  <si>
    <t>三股町</t>
  </si>
  <si>
    <t>日置市</t>
  </si>
  <si>
    <t>宮古島市</t>
  </si>
  <si>
    <t>網走市</t>
  </si>
  <si>
    <t>平内町</t>
  </si>
  <si>
    <t>二戸市</t>
  </si>
  <si>
    <t>栗原市</t>
  </si>
  <si>
    <t>北秋田市</t>
  </si>
  <si>
    <t>東根市</t>
  </si>
  <si>
    <t>南相馬市</t>
  </si>
  <si>
    <t>高萩市</t>
  </si>
  <si>
    <t>那須塩原市</t>
  </si>
  <si>
    <t>安中市</t>
  </si>
  <si>
    <t>東松山市</t>
  </si>
  <si>
    <t>佐倉市</t>
  </si>
  <si>
    <t>大田区</t>
  </si>
  <si>
    <t>三浦市</t>
  </si>
  <si>
    <t>燕市</t>
  </si>
  <si>
    <t>舟橋村</t>
  </si>
  <si>
    <t>野々市市</t>
  </si>
  <si>
    <t>池田町</t>
  </si>
  <si>
    <t>上野原市</t>
  </si>
  <si>
    <t>中野市</t>
  </si>
  <si>
    <t>美濃加茂市</t>
  </si>
  <si>
    <t>焼津市</t>
  </si>
  <si>
    <t>刈谷市</t>
  </si>
  <si>
    <t>熊野市</t>
  </si>
  <si>
    <t>高島市</t>
  </si>
  <si>
    <t>八幡市</t>
  </si>
  <si>
    <t>枚方市</t>
  </si>
  <si>
    <t>加古川市</t>
  </si>
  <si>
    <t>葛城市</t>
  </si>
  <si>
    <t>かつらぎ町</t>
  </si>
  <si>
    <t>琴浦町</t>
  </si>
  <si>
    <t>川本町</t>
  </si>
  <si>
    <t>瀬戸内市</t>
  </si>
  <si>
    <t>東広島市</t>
  </si>
  <si>
    <t>美祢市</t>
  </si>
  <si>
    <t>佐那河内村</t>
  </si>
  <si>
    <t>三木町</t>
  </si>
  <si>
    <t>東温市</t>
  </si>
  <si>
    <t>香美市</t>
  </si>
  <si>
    <t>大川市</t>
  </si>
  <si>
    <t>吉野ヶ里町</t>
  </si>
  <si>
    <t>西海市</t>
  </si>
  <si>
    <t>宇城市</t>
  </si>
  <si>
    <t>宇佐市</t>
  </si>
  <si>
    <t>高原町</t>
  </si>
  <si>
    <t>曽於市</t>
  </si>
  <si>
    <t>南城市</t>
  </si>
  <si>
    <t>留萌市</t>
  </si>
  <si>
    <t>今別町</t>
  </si>
  <si>
    <t>八幡平市</t>
  </si>
  <si>
    <t>東松島市</t>
  </si>
  <si>
    <t>にかほ市</t>
  </si>
  <si>
    <t>尾花沢市</t>
  </si>
  <si>
    <t>伊達市</t>
  </si>
  <si>
    <t>北茨城市</t>
  </si>
  <si>
    <t>さくら市</t>
  </si>
  <si>
    <t>みどり市</t>
  </si>
  <si>
    <t>春日部市</t>
  </si>
  <si>
    <t>東金市</t>
  </si>
  <si>
    <t>世田谷区</t>
  </si>
  <si>
    <t>秦野市</t>
  </si>
  <si>
    <t>糸魚川市</t>
  </si>
  <si>
    <t>上市町</t>
  </si>
  <si>
    <t>川北町</t>
  </si>
  <si>
    <t>南越前町</t>
  </si>
  <si>
    <t>甲州市</t>
  </si>
  <si>
    <t>大町市</t>
  </si>
  <si>
    <t>土岐市</t>
  </si>
  <si>
    <t>掛川市</t>
  </si>
  <si>
    <t>豊田市</t>
  </si>
  <si>
    <t>いなべ市</t>
  </si>
  <si>
    <t>東近江市</t>
  </si>
  <si>
    <t>京田辺市</t>
  </si>
  <si>
    <t>茨木市</t>
  </si>
  <si>
    <t>赤穂市</t>
  </si>
  <si>
    <t>宇陀市</t>
  </si>
  <si>
    <t>九度山町</t>
  </si>
  <si>
    <t>北栄町</t>
  </si>
  <si>
    <t>美郷町</t>
  </si>
  <si>
    <t>赤磐市</t>
  </si>
  <si>
    <t>廿日市市</t>
  </si>
  <si>
    <t>周南市</t>
  </si>
  <si>
    <t>石井町</t>
  </si>
  <si>
    <t>直島町</t>
  </si>
  <si>
    <t>上島町</t>
  </si>
  <si>
    <t>東洋町</t>
  </si>
  <si>
    <t>行橋市</t>
  </si>
  <si>
    <t>基山町</t>
  </si>
  <si>
    <t>雲仙市</t>
  </si>
  <si>
    <t>阿蘇市</t>
  </si>
  <si>
    <t>豊後大野市</t>
  </si>
  <si>
    <t>国富町</t>
  </si>
  <si>
    <t>霧島市</t>
  </si>
  <si>
    <t>国頭村</t>
  </si>
  <si>
    <t>苫小牧市</t>
  </si>
  <si>
    <t>蓬田村</t>
  </si>
  <si>
    <t>奥州市</t>
  </si>
  <si>
    <t>大崎市</t>
  </si>
  <si>
    <t>仙北市</t>
  </si>
  <si>
    <t>南陽市</t>
  </si>
  <si>
    <t>本宮市</t>
  </si>
  <si>
    <t>笠間市</t>
  </si>
  <si>
    <t>那須烏山市</t>
  </si>
  <si>
    <t>榛東村</t>
  </si>
  <si>
    <t>狭山市</t>
  </si>
  <si>
    <t>旭市</t>
  </si>
  <si>
    <t>渋谷区</t>
  </si>
  <si>
    <t>厚木市</t>
  </si>
  <si>
    <t>妙高市</t>
  </si>
  <si>
    <t>立山町</t>
  </si>
  <si>
    <t>津幡町</t>
  </si>
  <si>
    <t>越前町</t>
  </si>
  <si>
    <t>中央市</t>
  </si>
  <si>
    <t>飯山市</t>
  </si>
  <si>
    <t>各務原市</t>
  </si>
  <si>
    <t>藤枝市</t>
  </si>
  <si>
    <t>安城市</t>
  </si>
  <si>
    <t>志摩市</t>
  </si>
  <si>
    <t>米原市</t>
  </si>
  <si>
    <t>京丹後市</t>
  </si>
  <si>
    <t>八尾市</t>
  </si>
  <si>
    <t>西脇市</t>
  </si>
  <si>
    <t>山添村</t>
  </si>
  <si>
    <t>高野町</t>
  </si>
  <si>
    <t>日吉津村</t>
  </si>
  <si>
    <t>邑南町</t>
  </si>
  <si>
    <t>真庭市</t>
  </si>
  <si>
    <t>安芸高田市</t>
  </si>
  <si>
    <t>山陽小野田市</t>
  </si>
  <si>
    <t>神山町</t>
  </si>
  <si>
    <t>宇多津町</t>
  </si>
  <si>
    <t>久万高原町</t>
  </si>
  <si>
    <t>奈半利町</t>
  </si>
  <si>
    <t>豊前市</t>
  </si>
  <si>
    <t>上峰町</t>
  </si>
  <si>
    <t>南島原市</t>
  </si>
  <si>
    <t>天草市</t>
  </si>
  <si>
    <t>由布市</t>
  </si>
  <si>
    <t>綾町</t>
  </si>
  <si>
    <t>いちき串木野市</t>
  </si>
  <si>
    <t>大宜味村</t>
  </si>
  <si>
    <t>稚内市</t>
  </si>
  <si>
    <t>外ヶ浜町</t>
  </si>
  <si>
    <t>小坂町</t>
  </si>
  <si>
    <t>山辺町</t>
  </si>
  <si>
    <t>桑折町</t>
  </si>
  <si>
    <t>取手市</t>
  </si>
  <si>
    <t>下野市</t>
  </si>
  <si>
    <t>吉岡町</t>
  </si>
  <si>
    <t>羽生市</t>
  </si>
  <si>
    <t>習志野市</t>
  </si>
  <si>
    <t>中野区</t>
  </si>
  <si>
    <t>大和市</t>
  </si>
  <si>
    <t>五泉市</t>
  </si>
  <si>
    <t>入善町</t>
  </si>
  <si>
    <t>内灘町</t>
  </si>
  <si>
    <t>美浜町</t>
  </si>
  <si>
    <t>市川三郷町</t>
  </si>
  <si>
    <t>茅野市</t>
  </si>
  <si>
    <t>可児市</t>
  </si>
  <si>
    <t>御殿場市</t>
  </si>
  <si>
    <t>西尾市</t>
  </si>
  <si>
    <t>伊賀市</t>
  </si>
  <si>
    <t>日野町</t>
  </si>
  <si>
    <t>南丹市</t>
  </si>
  <si>
    <t>泉佐野市</t>
  </si>
  <si>
    <t>宝塚市</t>
  </si>
  <si>
    <t>平群町</t>
  </si>
  <si>
    <t>湯浅町</t>
  </si>
  <si>
    <t>大山町</t>
  </si>
  <si>
    <t>津和野町</t>
  </si>
  <si>
    <t>美作市</t>
  </si>
  <si>
    <t>江田島市</t>
  </si>
  <si>
    <t>周防大島町</t>
  </si>
  <si>
    <t>那賀町</t>
  </si>
  <si>
    <t>綾川町</t>
  </si>
  <si>
    <t>松前町</t>
  </si>
  <si>
    <t>田野町</t>
  </si>
  <si>
    <t>中間市</t>
  </si>
  <si>
    <t>みやき町</t>
  </si>
  <si>
    <t>長与町</t>
  </si>
  <si>
    <t>合志市</t>
  </si>
  <si>
    <t>国東市</t>
  </si>
  <si>
    <t>高鍋町</t>
  </si>
  <si>
    <t>南さつま市</t>
  </si>
  <si>
    <t>東村</t>
  </si>
  <si>
    <t>美唄市</t>
  </si>
  <si>
    <t>鰺ヶ沢町</t>
  </si>
  <si>
    <t>雫石町</t>
  </si>
  <si>
    <t>蔵王町</t>
  </si>
  <si>
    <t>上小阿仁村</t>
  </si>
  <si>
    <t>中山町</t>
  </si>
  <si>
    <t>国見町</t>
  </si>
  <si>
    <t>牛久市</t>
  </si>
  <si>
    <t>上三川町</t>
  </si>
  <si>
    <t>上野村</t>
  </si>
  <si>
    <t>鴻巣市</t>
  </si>
  <si>
    <t>柏市</t>
  </si>
  <si>
    <t>杉並区</t>
  </si>
  <si>
    <t>伊勢原市</t>
  </si>
  <si>
    <t>上越市</t>
  </si>
  <si>
    <t>朝日町</t>
  </si>
  <si>
    <t>志賀町</t>
  </si>
  <si>
    <t>高浜町</t>
  </si>
  <si>
    <t>早川町</t>
  </si>
  <si>
    <t>塩尻市</t>
  </si>
  <si>
    <t>山県市</t>
  </si>
  <si>
    <t>袋井市</t>
  </si>
  <si>
    <t>蒲郡市</t>
  </si>
  <si>
    <t>木曽岬町</t>
  </si>
  <si>
    <t>竜王町</t>
  </si>
  <si>
    <t>木津川市</t>
  </si>
  <si>
    <t>富田林市</t>
  </si>
  <si>
    <t>三木市</t>
  </si>
  <si>
    <t>三郷町</t>
  </si>
  <si>
    <t>広川町</t>
  </si>
  <si>
    <t>南部町</t>
  </si>
  <si>
    <t>吉賀町</t>
  </si>
  <si>
    <t>浅口市</t>
  </si>
  <si>
    <t>府中町</t>
  </si>
  <si>
    <t>和木町</t>
  </si>
  <si>
    <t>牟岐町</t>
  </si>
  <si>
    <t>琴平町</t>
  </si>
  <si>
    <t>砥部町</t>
  </si>
  <si>
    <t>安田町</t>
  </si>
  <si>
    <t>小郡市</t>
  </si>
  <si>
    <t>玄海町</t>
  </si>
  <si>
    <t>時津町</t>
  </si>
  <si>
    <t>美里町</t>
  </si>
  <si>
    <t>姫島村</t>
  </si>
  <si>
    <t>新富町</t>
  </si>
  <si>
    <t>志布志市</t>
  </si>
  <si>
    <t>今帰仁村</t>
  </si>
  <si>
    <t>芦別市</t>
  </si>
  <si>
    <t>深浦町</t>
  </si>
  <si>
    <t>葛巻町</t>
  </si>
  <si>
    <t>七ヶ宿町</t>
  </si>
  <si>
    <t>藤里町</t>
  </si>
  <si>
    <t>河北町</t>
  </si>
  <si>
    <t>川俣町</t>
  </si>
  <si>
    <t>つくば市</t>
  </si>
  <si>
    <t>益子町</t>
  </si>
  <si>
    <t>神流町</t>
  </si>
  <si>
    <t>深谷市</t>
  </si>
  <si>
    <t>勝浦市</t>
  </si>
  <si>
    <t>豊島区</t>
  </si>
  <si>
    <t>海老名市</t>
  </si>
  <si>
    <t>阿賀野市</t>
  </si>
  <si>
    <t>宝達志水町</t>
  </si>
  <si>
    <t>おおい町</t>
  </si>
  <si>
    <t>身延町</t>
  </si>
  <si>
    <t>佐久市</t>
  </si>
  <si>
    <t>瑞穂市</t>
  </si>
  <si>
    <t>下田市</t>
  </si>
  <si>
    <t>犬山市</t>
  </si>
  <si>
    <t>東員町</t>
  </si>
  <si>
    <t>愛荘町</t>
  </si>
  <si>
    <t>大山崎町</t>
  </si>
  <si>
    <t>寝屋川市</t>
  </si>
  <si>
    <t>高砂市</t>
  </si>
  <si>
    <t>斑鳩町</t>
  </si>
  <si>
    <t>有田川町</t>
  </si>
  <si>
    <t>伯耆町</t>
  </si>
  <si>
    <t>海士町</t>
  </si>
  <si>
    <t>和気町</t>
  </si>
  <si>
    <t>海田町</t>
  </si>
  <si>
    <t>上関町</t>
  </si>
  <si>
    <t>美波町</t>
  </si>
  <si>
    <t>多度津町</t>
  </si>
  <si>
    <t>内子町</t>
  </si>
  <si>
    <t>北川村</t>
  </si>
  <si>
    <t>筑紫野市</t>
  </si>
  <si>
    <t>有田町</t>
  </si>
  <si>
    <t>東彼杵町</t>
  </si>
  <si>
    <t>玉東町</t>
  </si>
  <si>
    <t>日出町</t>
  </si>
  <si>
    <t>西米良村</t>
  </si>
  <si>
    <t>奄美市</t>
  </si>
  <si>
    <t>本部町</t>
  </si>
  <si>
    <t>江別市</t>
  </si>
  <si>
    <t>西目屋村</t>
  </si>
  <si>
    <t>岩手町</t>
  </si>
  <si>
    <t>大河原町</t>
  </si>
  <si>
    <t>三種町</t>
  </si>
  <si>
    <t>西川町</t>
  </si>
  <si>
    <t>大玉村</t>
  </si>
  <si>
    <t>ひたちなか市</t>
  </si>
  <si>
    <t>茂木町</t>
  </si>
  <si>
    <t>下仁田町</t>
  </si>
  <si>
    <t>上尾市</t>
  </si>
  <si>
    <t>市原市</t>
  </si>
  <si>
    <t>北区</t>
  </si>
  <si>
    <t>座間市</t>
  </si>
  <si>
    <t>佐渡市</t>
  </si>
  <si>
    <t>中能登町</t>
  </si>
  <si>
    <t>若狭町</t>
  </si>
  <si>
    <t>千曲市</t>
  </si>
  <si>
    <t>飛騨市</t>
  </si>
  <si>
    <t>裾野市</t>
  </si>
  <si>
    <t>常滑市</t>
  </si>
  <si>
    <t>菰野町</t>
  </si>
  <si>
    <t>豊郷町</t>
  </si>
  <si>
    <t>久御山町</t>
  </si>
  <si>
    <t>河内長野市</t>
  </si>
  <si>
    <t>川西市</t>
  </si>
  <si>
    <t>安堵町</t>
  </si>
  <si>
    <t>日南町</t>
  </si>
  <si>
    <t>西ノ島町</t>
  </si>
  <si>
    <t>早島町</t>
  </si>
  <si>
    <t>熊野町</t>
  </si>
  <si>
    <t>田布施町</t>
  </si>
  <si>
    <t>海陽町</t>
  </si>
  <si>
    <t>まんのう町</t>
  </si>
  <si>
    <t>伊方町</t>
  </si>
  <si>
    <t>馬路村</t>
  </si>
  <si>
    <t>春日市</t>
  </si>
  <si>
    <t>大町町</t>
  </si>
  <si>
    <t>川棚町</t>
  </si>
  <si>
    <t>南関町</t>
  </si>
  <si>
    <t>九重町</t>
  </si>
  <si>
    <t>木城町</t>
  </si>
  <si>
    <t>南九州市</t>
  </si>
  <si>
    <t>恩納村</t>
  </si>
  <si>
    <t>赤平市</t>
  </si>
  <si>
    <t>藤崎町</t>
  </si>
  <si>
    <t>紫波町</t>
  </si>
  <si>
    <t>村田町</t>
  </si>
  <si>
    <t>八峰町</t>
  </si>
  <si>
    <t>鏡石町</t>
  </si>
  <si>
    <t>鹿嶋市</t>
  </si>
  <si>
    <t>市貝町</t>
  </si>
  <si>
    <t>南牧村</t>
  </si>
  <si>
    <t>草加市</t>
  </si>
  <si>
    <t>流山市</t>
  </si>
  <si>
    <t>荒川区</t>
  </si>
  <si>
    <t>南足柄市</t>
  </si>
  <si>
    <t>魚沼市</t>
  </si>
  <si>
    <t>穴水町</t>
  </si>
  <si>
    <t>富士川町</t>
  </si>
  <si>
    <t>東御市</t>
  </si>
  <si>
    <t>本巣市</t>
  </si>
  <si>
    <t>湖西市</t>
  </si>
  <si>
    <t>江南市</t>
  </si>
  <si>
    <t>甲良町</t>
  </si>
  <si>
    <t>井手町</t>
  </si>
  <si>
    <t>松原市</t>
  </si>
  <si>
    <t>小野市</t>
  </si>
  <si>
    <t>川西町</t>
  </si>
  <si>
    <t>日高町</t>
  </si>
  <si>
    <t>知夫村</t>
  </si>
  <si>
    <t>里庄町</t>
  </si>
  <si>
    <t>坂町</t>
  </si>
  <si>
    <t>平生町</t>
  </si>
  <si>
    <t>松茂町</t>
  </si>
  <si>
    <t>松野町</t>
  </si>
  <si>
    <t>芸西村</t>
  </si>
  <si>
    <t>大野城市</t>
  </si>
  <si>
    <t>江北町</t>
  </si>
  <si>
    <t>波佐見町</t>
  </si>
  <si>
    <t>長洲町</t>
  </si>
  <si>
    <t>玖珠町</t>
  </si>
  <si>
    <t>川南町</t>
  </si>
  <si>
    <t>伊佐市</t>
  </si>
  <si>
    <t>宜野座村</t>
  </si>
  <si>
    <t>紋別市</t>
  </si>
  <si>
    <t>大鰐町</t>
  </si>
  <si>
    <t>矢巾町</t>
  </si>
  <si>
    <t>柴田町</t>
  </si>
  <si>
    <t>五城目町</t>
  </si>
  <si>
    <t>大江町</t>
  </si>
  <si>
    <t>天栄村</t>
  </si>
  <si>
    <t>潮来市</t>
  </si>
  <si>
    <t>芳賀町</t>
  </si>
  <si>
    <t>甘楽町</t>
  </si>
  <si>
    <t>越谷市</t>
  </si>
  <si>
    <t>八千代市</t>
  </si>
  <si>
    <t>板橋区</t>
  </si>
  <si>
    <t>綾瀬市</t>
  </si>
  <si>
    <t>南魚沼市</t>
  </si>
  <si>
    <t>能登町</t>
  </si>
  <si>
    <t>昭和町</t>
  </si>
  <si>
    <t>安曇野市</t>
  </si>
  <si>
    <t>郡上市</t>
  </si>
  <si>
    <t>伊豆市</t>
  </si>
  <si>
    <t>小牧市</t>
  </si>
  <si>
    <t>川越町</t>
  </si>
  <si>
    <t>多賀町</t>
  </si>
  <si>
    <t>宇治田原町</t>
  </si>
  <si>
    <t>大東市</t>
  </si>
  <si>
    <t>三田市</t>
  </si>
  <si>
    <t>三宅町</t>
  </si>
  <si>
    <t>由良町</t>
  </si>
  <si>
    <t>江府町</t>
  </si>
  <si>
    <t>隠岐の島町</t>
  </si>
  <si>
    <t>矢掛町</t>
  </si>
  <si>
    <t>安芸太田町</t>
  </si>
  <si>
    <t>阿武町</t>
  </si>
  <si>
    <t>北島町</t>
  </si>
  <si>
    <t>鬼北町</t>
  </si>
  <si>
    <t>本山町</t>
  </si>
  <si>
    <t>宗像市</t>
  </si>
  <si>
    <t>白石町</t>
  </si>
  <si>
    <t>小値賀町</t>
  </si>
  <si>
    <t>和水町</t>
  </si>
  <si>
    <t>都農町</t>
  </si>
  <si>
    <t>姶良市</t>
  </si>
  <si>
    <t>金武町</t>
  </si>
  <si>
    <t>士別市</t>
  </si>
  <si>
    <t>田舎館村</t>
  </si>
  <si>
    <t>西和賀町</t>
  </si>
  <si>
    <t>川崎町</t>
  </si>
  <si>
    <t>八郎潟町</t>
  </si>
  <si>
    <t>大石田町</t>
  </si>
  <si>
    <t>下郷町</t>
  </si>
  <si>
    <t>守谷市</t>
  </si>
  <si>
    <t>壬生町</t>
  </si>
  <si>
    <t>中之条町</t>
  </si>
  <si>
    <t>蕨市</t>
  </si>
  <si>
    <t>我孫子市</t>
  </si>
  <si>
    <t>練馬区</t>
  </si>
  <si>
    <t>葉山町</t>
  </si>
  <si>
    <t>胎内市</t>
  </si>
  <si>
    <t>道志村</t>
  </si>
  <si>
    <t>小海町</t>
  </si>
  <si>
    <t>下呂市</t>
  </si>
  <si>
    <t>御前崎市</t>
  </si>
  <si>
    <t>稲沢市</t>
  </si>
  <si>
    <t>多気町</t>
  </si>
  <si>
    <t>笠置町</t>
  </si>
  <si>
    <t>和泉市</t>
  </si>
  <si>
    <t>加西市</t>
  </si>
  <si>
    <t>田原本町</t>
  </si>
  <si>
    <t>印南町</t>
  </si>
  <si>
    <t>新庄村</t>
  </si>
  <si>
    <t>北広島町</t>
  </si>
  <si>
    <t>藍住町</t>
  </si>
  <si>
    <t>愛南町</t>
  </si>
  <si>
    <t>大豊町</t>
  </si>
  <si>
    <t>太宰府市</t>
  </si>
  <si>
    <t>太良町</t>
  </si>
  <si>
    <t>佐々町</t>
  </si>
  <si>
    <t>大津町</t>
  </si>
  <si>
    <t>門川町</t>
  </si>
  <si>
    <t>三島村</t>
  </si>
  <si>
    <t>伊江村</t>
  </si>
  <si>
    <t>名寄市</t>
  </si>
  <si>
    <t>板柳町</t>
  </si>
  <si>
    <t>金ケ崎町</t>
  </si>
  <si>
    <t>丸森町</t>
  </si>
  <si>
    <t>井川町</t>
  </si>
  <si>
    <t>金山町</t>
  </si>
  <si>
    <t>檜枝岐村</t>
  </si>
  <si>
    <t>常陸大宮市</t>
  </si>
  <si>
    <t>野木町</t>
  </si>
  <si>
    <t>長野原町</t>
  </si>
  <si>
    <t>戸田市</t>
  </si>
  <si>
    <t>鴨川市</t>
  </si>
  <si>
    <t>足立区</t>
  </si>
  <si>
    <t>寒川町</t>
  </si>
  <si>
    <t>聖籠町</t>
  </si>
  <si>
    <t>西桂町</t>
  </si>
  <si>
    <t>川上村</t>
  </si>
  <si>
    <t>海津市</t>
  </si>
  <si>
    <t>菊川市</t>
  </si>
  <si>
    <t>新城市</t>
  </si>
  <si>
    <t>明和町</t>
  </si>
  <si>
    <t>和束町</t>
  </si>
  <si>
    <t>箕面市</t>
  </si>
  <si>
    <t>曽爾村</t>
  </si>
  <si>
    <t>みなべ町</t>
  </si>
  <si>
    <t>鏡野町</t>
  </si>
  <si>
    <t>大崎上島町</t>
  </si>
  <si>
    <t>板野町</t>
  </si>
  <si>
    <t>土佐町</t>
  </si>
  <si>
    <t>古賀市</t>
  </si>
  <si>
    <t>新上五島町</t>
  </si>
  <si>
    <t>菊陽町</t>
  </si>
  <si>
    <t>諸塚村</t>
  </si>
  <si>
    <t>十島村</t>
  </si>
  <si>
    <t>読谷村</t>
  </si>
  <si>
    <t>三笠市</t>
  </si>
  <si>
    <t>鶴田町</t>
  </si>
  <si>
    <t>平泉町</t>
  </si>
  <si>
    <t>亘理町</t>
  </si>
  <si>
    <t>大潟村</t>
  </si>
  <si>
    <t>最上町</t>
  </si>
  <si>
    <t>只見町</t>
  </si>
  <si>
    <t>那珂市</t>
  </si>
  <si>
    <t>塩谷町</t>
  </si>
  <si>
    <t>嬬恋村</t>
  </si>
  <si>
    <t>入間市</t>
  </si>
  <si>
    <t>鎌ケ谷市</t>
  </si>
  <si>
    <t>葛飾区</t>
  </si>
  <si>
    <t>大磯町</t>
  </si>
  <si>
    <t>弥彦村</t>
  </si>
  <si>
    <t>忍野村</t>
  </si>
  <si>
    <t>岐南町</t>
  </si>
  <si>
    <t>伊豆の国市</t>
  </si>
  <si>
    <t>東海市</t>
  </si>
  <si>
    <t>大台町</t>
  </si>
  <si>
    <t>精華町</t>
  </si>
  <si>
    <t>柏原市</t>
  </si>
  <si>
    <t>養父市</t>
  </si>
  <si>
    <t>御杖村</t>
  </si>
  <si>
    <t>日高川町</t>
  </si>
  <si>
    <t>勝央町</t>
  </si>
  <si>
    <t>世羅町</t>
  </si>
  <si>
    <t>上板町</t>
  </si>
  <si>
    <t>大川村</t>
  </si>
  <si>
    <t>福津市</t>
  </si>
  <si>
    <t>南小国町</t>
  </si>
  <si>
    <t>椎葉村</t>
  </si>
  <si>
    <t>さつま町</t>
  </si>
  <si>
    <t>嘉手納町</t>
  </si>
  <si>
    <t>根室市</t>
  </si>
  <si>
    <t>中泊町</t>
  </si>
  <si>
    <t>住田町</t>
  </si>
  <si>
    <t>山元町</t>
  </si>
  <si>
    <t>舟形町</t>
  </si>
  <si>
    <t>南会津町</t>
  </si>
  <si>
    <t>筑西市</t>
  </si>
  <si>
    <t>高根沢町</t>
  </si>
  <si>
    <t>草津町</t>
  </si>
  <si>
    <t>朝霞市</t>
  </si>
  <si>
    <t>君津市</t>
  </si>
  <si>
    <t>江戸川区</t>
  </si>
  <si>
    <t>二宮町</t>
  </si>
  <si>
    <t>田上町</t>
  </si>
  <si>
    <t>山中湖村</t>
  </si>
  <si>
    <t>南相木村</t>
  </si>
  <si>
    <t>笠松町</t>
  </si>
  <si>
    <t>牧之原市</t>
  </si>
  <si>
    <t>大府市</t>
  </si>
  <si>
    <t>玉城町</t>
  </si>
  <si>
    <t>南山城村</t>
  </si>
  <si>
    <t>羽曳野市</t>
  </si>
  <si>
    <t>丹波市</t>
  </si>
  <si>
    <t>高取町</t>
  </si>
  <si>
    <t>白浜町</t>
  </si>
  <si>
    <t>奈義町</t>
  </si>
  <si>
    <t>神石高原町</t>
  </si>
  <si>
    <t>つるぎ町</t>
  </si>
  <si>
    <t>いの町</t>
  </si>
  <si>
    <t>うきは市</t>
  </si>
  <si>
    <t>小国町</t>
  </si>
  <si>
    <t>長島町</t>
  </si>
  <si>
    <t>北谷町</t>
  </si>
  <si>
    <t>千歳市</t>
  </si>
  <si>
    <t>野辺地町</t>
  </si>
  <si>
    <t>大槌町</t>
  </si>
  <si>
    <t>松島町</t>
  </si>
  <si>
    <t>羽後町</t>
  </si>
  <si>
    <t>真室川町</t>
  </si>
  <si>
    <t>北塩原村</t>
  </si>
  <si>
    <t>坂東市</t>
  </si>
  <si>
    <t>那須町</t>
  </si>
  <si>
    <t>高山村</t>
  </si>
  <si>
    <t>志木市</t>
  </si>
  <si>
    <t>富津市</t>
  </si>
  <si>
    <t>八王子市</t>
  </si>
  <si>
    <t>中井町</t>
  </si>
  <si>
    <t>阿賀町</t>
  </si>
  <si>
    <t>鳴沢村</t>
  </si>
  <si>
    <t>北相木村</t>
  </si>
  <si>
    <t>養老町</t>
  </si>
  <si>
    <t>東伊豆町</t>
  </si>
  <si>
    <t>知多市</t>
  </si>
  <si>
    <t>度会町</t>
  </si>
  <si>
    <t>京丹波町</t>
  </si>
  <si>
    <t>門真市</t>
  </si>
  <si>
    <t>南あわじ市</t>
  </si>
  <si>
    <t>明日香村</t>
  </si>
  <si>
    <t>上富田町</t>
  </si>
  <si>
    <t>西粟倉村</t>
  </si>
  <si>
    <t>東みよし町</t>
  </si>
  <si>
    <t>仁淀川町</t>
  </si>
  <si>
    <t>宮若市</t>
  </si>
  <si>
    <t>産山村</t>
  </si>
  <si>
    <t>高千穂町</t>
  </si>
  <si>
    <t>湧水町</t>
  </si>
  <si>
    <t>北中城村</t>
  </si>
  <si>
    <t>滝川市</t>
  </si>
  <si>
    <t>七戸町</t>
  </si>
  <si>
    <t>山田町</t>
  </si>
  <si>
    <t>七ヶ浜町</t>
  </si>
  <si>
    <t>東成瀬村</t>
  </si>
  <si>
    <t>大蔵村</t>
  </si>
  <si>
    <t>西会津町</t>
  </si>
  <si>
    <t>稲敷市</t>
  </si>
  <si>
    <t>那珂川町</t>
  </si>
  <si>
    <t>東吾妻町</t>
  </si>
  <si>
    <t>和光市</t>
  </si>
  <si>
    <t>浦安市</t>
  </si>
  <si>
    <t>立川市</t>
  </si>
  <si>
    <t>大井町</t>
  </si>
  <si>
    <t>出雲崎町</t>
  </si>
  <si>
    <t>富士河口湖町</t>
  </si>
  <si>
    <t>佐久穂町</t>
  </si>
  <si>
    <t>垂井町</t>
  </si>
  <si>
    <t>河津町</t>
  </si>
  <si>
    <t>知立市</t>
  </si>
  <si>
    <t>大紀町</t>
  </si>
  <si>
    <t>伊根町</t>
  </si>
  <si>
    <t>摂津市</t>
  </si>
  <si>
    <t>朝来市</t>
  </si>
  <si>
    <t>上牧町</t>
  </si>
  <si>
    <t>すさみ町</t>
  </si>
  <si>
    <t>久米南町</t>
  </si>
  <si>
    <t>中土佐町</t>
  </si>
  <si>
    <t>嘉麻市</t>
  </si>
  <si>
    <t>高森町</t>
  </si>
  <si>
    <t>日之影町</t>
  </si>
  <si>
    <t>大崎町</t>
  </si>
  <si>
    <t>中城村</t>
  </si>
  <si>
    <t>砂川市</t>
  </si>
  <si>
    <t>六戸町</t>
  </si>
  <si>
    <t>岩泉町</t>
  </si>
  <si>
    <t>利府町</t>
  </si>
  <si>
    <t>鮭川村</t>
  </si>
  <si>
    <t>磐梯町</t>
  </si>
  <si>
    <t>かすみがうら市</t>
  </si>
  <si>
    <t>片品村</t>
  </si>
  <si>
    <t>新座市</t>
  </si>
  <si>
    <t>四街道市</t>
  </si>
  <si>
    <t>武蔵野市</t>
  </si>
  <si>
    <t>松田町</t>
  </si>
  <si>
    <t>湯沢町</t>
  </si>
  <si>
    <t>小菅村</t>
  </si>
  <si>
    <t>軽井沢町</t>
  </si>
  <si>
    <t>関ケ原町</t>
  </si>
  <si>
    <t>南伊豆町</t>
  </si>
  <si>
    <t>尾張旭市</t>
  </si>
  <si>
    <t>南伊勢町</t>
  </si>
  <si>
    <t>与謝野町</t>
  </si>
  <si>
    <t>高石市</t>
  </si>
  <si>
    <t>淡路市</t>
  </si>
  <si>
    <t>王寺町</t>
  </si>
  <si>
    <t>那智勝浦町</t>
  </si>
  <si>
    <t>美咲町</t>
  </si>
  <si>
    <t>佐川町</t>
  </si>
  <si>
    <t>朝倉市</t>
  </si>
  <si>
    <t>西原村</t>
  </si>
  <si>
    <t>五ヶ瀬町</t>
  </si>
  <si>
    <t>東串良町</t>
  </si>
  <si>
    <t>西原町</t>
  </si>
  <si>
    <t>歌志内市</t>
  </si>
  <si>
    <t>横浜町</t>
  </si>
  <si>
    <t>田野畑村</t>
  </si>
  <si>
    <t>大和町</t>
  </si>
  <si>
    <t>戸沢村</t>
  </si>
  <si>
    <t>猪苗代町</t>
  </si>
  <si>
    <t>桜川市</t>
  </si>
  <si>
    <t>川場村</t>
  </si>
  <si>
    <t>桶川市</t>
  </si>
  <si>
    <t>袖ケ浦市</t>
  </si>
  <si>
    <t>三鷹市</t>
  </si>
  <si>
    <t>山北町</t>
  </si>
  <si>
    <t>津南町</t>
  </si>
  <si>
    <t>丹波山村</t>
  </si>
  <si>
    <t>御代田町</t>
  </si>
  <si>
    <t>神戸町</t>
  </si>
  <si>
    <t>松崎町</t>
  </si>
  <si>
    <t>高浜市</t>
  </si>
  <si>
    <t>紀北町</t>
  </si>
  <si>
    <t>藤井寺市</t>
  </si>
  <si>
    <t>宍粟市</t>
  </si>
  <si>
    <t>広陵町</t>
  </si>
  <si>
    <t>太地町</t>
  </si>
  <si>
    <t>吉備中央町</t>
  </si>
  <si>
    <t>越知町</t>
  </si>
  <si>
    <t>みやま市</t>
  </si>
  <si>
    <t>南阿蘇村</t>
  </si>
  <si>
    <t>錦江町</t>
  </si>
  <si>
    <t>与那原町</t>
  </si>
  <si>
    <t>深川市</t>
  </si>
  <si>
    <t>東北町</t>
  </si>
  <si>
    <t>普代村</t>
  </si>
  <si>
    <t>大郷町</t>
  </si>
  <si>
    <t>高畠町</t>
  </si>
  <si>
    <t>会津坂下町</t>
  </si>
  <si>
    <t>神栖市</t>
  </si>
  <si>
    <t>昭和村</t>
  </si>
  <si>
    <t>久喜市</t>
  </si>
  <si>
    <t>八街市</t>
  </si>
  <si>
    <t>青梅市</t>
  </si>
  <si>
    <t>開成町</t>
  </si>
  <si>
    <t>刈羽村</t>
  </si>
  <si>
    <t>立科町</t>
  </si>
  <si>
    <t>輪之内町</t>
  </si>
  <si>
    <t>西伊豆町</t>
  </si>
  <si>
    <t>岩倉市</t>
  </si>
  <si>
    <t>御浜町</t>
  </si>
  <si>
    <t>東大阪市</t>
  </si>
  <si>
    <t>加東市</t>
  </si>
  <si>
    <t>河合町</t>
  </si>
  <si>
    <t>古座川町</t>
  </si>
  <si>
    <t>梼原町</t>
  </si>
  <si>
    <t>糸島市</t>
  </si>
  <si>
    <t>御船町</t>
  </si>
  <si>
    <t>南大隅町</t>
  </si>
  <si>
    <t>南風原町</t>
  </si>
  <si>
    <t>富良野市</t>
  </si>
  <si>
    <t>六ヶ所村</t>
  </si>
  <si>
    <t>軽米町</t>
  </si>
  <si>
    <t>大衡村</t>
  </si>
  <si>
    <t>湯川村</t>
  </si>
  <si>
    <t>行方市</t>
  </si>
  <si>
    <t>みなかみ町</t>
  </si>
  <si>
    <t>北本市</t>
  </si>
  <si>
    <t>印西市</t>
  </si>
  <si>
    <t>箱根町</t>
  </si>
  <si>
    <t>関川村</t>
  </si>
  <si>
    <t>青木村</t>
  </si>
  <si>
    <t>安八町</t>
  </si>
  <si>
    <t>函南町</t>
  </si>
  <si>
    <t>豊明市</t>
  </si>
  <si>
    <t>紀宝町</t>
  </si>
  <si>
    <t>泉南市</t>
  </si>
  <si>
    <t>たつの市</t>
  </si>
  <si>
    <t>吉野町</t>
  </si>
  <si>
    <t>北山村</t>
  </si>
  <si>
    <t>日高村</t>
  </si>
  <si>
    <t>嘉島町</t>
  </si>
  <si>
    <t>肝付町</t>
  </si>
  <si>
    <t>渡嘉敷村</t>
  </si>
  <si>
    <t>登別市</t>
  </si>
  <si>
    <t>おいらせ町</t>
  </si>
  <si>
    <t>野田村</t>
  </si>
  <si>
    <t>色麻町</t>
  </si>
  <si>
    <t>柳津町</t>
  </si>
  <si>
    <t>鉾田市</t>
  </si>
  <si>
    <t>玉村町</t>
  </si>
  <si>
    <t>八潮市</t>
  </si>
  <si>
    <t>白井市</t>
  </si>
  <si>
    <t>昭島市</t>
  </si>
  <si>
    <t>真鶴町</t>
  </si>
  <si>
    <t>粟島浦村</t>
  </si>
  <si>
    <t>長和町</t>
  </si>
  <si>
    <t>揖斐川町</t>
  </si>
  <si>
    <t>清水町</t>
  </si>
  <si>
    <t>日進市</t>
  </si>
  <si>
    <t>四條畷市</t>
  </si>
  <si>
    <t>猪名川町</t>
  </si>
  <si>
    <t>大淀町</t>
  </si>
  <si>
    <t>串本町</t>
  </si>
  <si>
    <t>津野町</t>
  </si>
  <si>
    <t>宇美町</t>
  </si>
  <si>
    <t>益城町</t>
  </si>
  <si>
    <t>中種子町</t>
  </si>
  <si>
    <t>座間味村</t>
  </si>
  <si>
    <t>恵庭市</t>
  </si>
  <si>
    <t>大間町</t>
  </si>
  <si>
    <t>九戸村</t>
  </si>
  <si>
    <t>加美町</t>
  </si>
  <si>
    <t>白鷹町</t>
  </si>
  <si>
    <t>三島町</t>
  </si>
  <si>
    <t>つくばみらい市</t>
  </si>
  <si>
    <t>板倉町</t>
  </si>
  <si>
    <t>富士見市</t>
  </si>
  <si>
    <t>富里市</t>
  </si>
  <si>
    <t>調布市</t>
  </si>
  <si>
    <t>湯河原町</t>
  </si>
  <si>
    <t>下諏訪町</t>
  </si>
  <si>
    <t>大野町</t>
  </si>
  <si>
    <t>長泉町</t>
  </si>
  <si>
    <t>田原市</t>
  </si>
  <si>
    <t>交野市</t>
  </si>
  <si>
    <t>多可町</t>
  </si>
  <si>
    <t>下市町</t>
  </si>
  <si>
    <t>四万十町</t>
  </si>
  <si>
    <t>篠栗町</t>
  </si>
  <si>
    <t>甲佐町</t>
  </si>
  <si>
    <t>南種子町</t>
  </si>
  <si>
    <t>粟国村</t>
  </si>
  <si>
    <t>東通村</t>
  </si>
  <si>
    <t>洋野町</t>
  </si>
  <si>
    <t>涌谷町</t>
  </si>
  <si>
    <t>飯豊町</t>
  </si>
  <si>
    <t>小美玉市</t>
  </si>
  <si>
    <t>三郷市</t>
  </si>
  <si>
    <t>南房総市</t>
  </si>
  <si>
    <t>町田市</t>
  </si>
  <si>
    <t>愛川町</t>
  </si>
  <si>
    <t>富士見町</t>
  </si>
  <si>
    <t>小山町</t>
  </si>
  <si>
    <t>愛西市</t>
  </si>
  <si>
    <t>大阪狭山市</t>
  </si>
  <si>
    <t>稲美町</t>
  </si>
  <si>
    <t>黒滝村</t>
  </si>
  <si>
    <t>大月町</t>
  </si>
  <si>
    <t>志免町</t>
  </si>
  <si>
    <t>山都町</t>
  </si>
  <si>
    <t>屋久島町</t>
  </si>
  <si>
    <t>渡名喜村</t>
  </si>
  <si>
    <t>北広島市</t>
  </si>
  <si>
    <t>風間浦村</t>
  </si>
  <si>
    <t>一戸町</t>
  </si>
  <si>
    <t>三川町</t>
  </si>
  <si>
    <t>茨城町</t>
  </si>
  <si>
    <t>千代田町</t>
  </si>
  <si>
    <t>蓮田市</t>
  </si>
  <si>
    <t>匝瑳市</t>
  </si>
  <si>
    <t>小金井市</t>
  </si>
  <si>
    <t>清川村</t>
  </si>
  <si>
    <t>原村</t>
  </si>
  <si>
    <t>北方町</t>
  </si>
  <si>
    <t>吉田町</t>
  </si>
  <si>
    <t>清須市</t>
  </si>
  <si>
    <t>阪南市</t>
  </si>
  <si>
    <t>播磨町</t>
  </si>
  <si>
    <t>天川村</t>
  </si>
  <si>
    <t>三原村</t>
  </si>
  <si>
    <t>須恵町</t>
  </si>
  <si>
    <t>氷川町</t>
  </si>
  <si>
    <t>大和村</t>
  </si>
  <si>
    <t>南大東村</t>
  </si>
  <si>
    <t>石狩市</t>
  </si>
  <si>
    <t>佐井村</t>
  </si>
  <si>
    <t>女川町</t>
  </si>
  <si>
    <t>庄内町</t>
  </si>
  <si>
    <t>会津美里町</t>
  </si>
  <si>
    <t>大洗町</t>
  </si>
  <si>
    <t>大泉町</t>
  </si>
  <si>
    <t>坂戸市</t>
  </si>
  <si>
    <t>香取市</t>
  </si>
  <si>
    <t>小平市</t>
  </si>
  <si>
    <t>辰野町</t>
  </si>
  <si>
    <t>坂祝町</t>
  </si>
  <si>
    <t>川根本町</t>
  </si>
  <si>
    <t>北名古屋市</t>
  </si>
  <si>
    <t>島本町</t>
  </si>
  <si>
    <t>市川町</t>
  </si>
  <si>
    <t>野迫川村</t>
  </si>
  <si>
    <t>黒潮町</t>
  </si>
  <si>
    <t>新宮町</t>
  </si>
  <si>
    <t>芦北町</t>
  </si>
  <si>
    <t>宇検村</t>
  </si>
  <si>
    <t>北大東村</t>
  </si>
  <si>
    <t>北斗市</t>
  </si>
  <si>
    <t>三戸町</t>
  </si>
  <si>
    <t>南三陸町</t>
  </si>
  <si>
    <t>遊佐町</t>
  </si>
  <si>
    <t>西郷村</t>
  </si>
  <si>
    <t>城里町</t>
  </si>
  <si>
    <t>邑楽町</t>
  </si>
  <si>
    <t>幸手市</t>
  </si>
  <si>
    <t>山武市</t>
  </si>
  <si>
    <t>日野市</t>
  </si>
  <si>
    <t>箕輪町</t>
  </si>
  <si>
    <t>富加町</t>
  </si>
  <si>
    <t>森町</t>
  </si>
  <si>
    <t>弥富市</t>
  </si>
  <si>
    <t>豊能町</t>
  </si>
  <si>
    <t>福崎町</t>
  </si>
  <si>
    <t>十津川村</t>
  </si>
  <si>
    <t>久山町</t>
  </si>
  <si>
    <t>津奈木町</t>
  </si>
  <si>
    <t>瀬戸内町</t>
  </si>
  <si>
    <t>伊平屋村</t>
  </si>
  <si>
    <t>当別町</t>
  </si>
  <si>
    <t>五戸町</t>
  </si>
  <si>
    <t>泉崎村</t>
  </si>
  <si>
    <t>東海村</t>
  </si>
  <si>
    <t>鶴ヶ島市</t>
  </si>
  <si>
    <t>いすみ市</t>
  </si>
  <si>
    <t>東村山市</t>
  </si>
  <si>
    <t>飯島町</t>
  </si>
  <si>
    <t>川辺町</t>
  </si>
  <si>
    <t>みよし市</t>
  </si>
  <si>
    <t>能勢町</t>
  </si>
  <si>
    <t>神河町</t>
  </si>
  <si>
    <t>下北山村</t>
  </si>
  <si>
    <t>粕屋町</t>
  </si>
  <si>
    <t>錦町</t>
  </si>
  <si>
    <t>龍郷町</t>
  </si>
  <si>
    <t>伊是名村</t>
  </si>
  <si>
    <t>新篠津村</t>
  </si>
  <si>
    <t>田子町</t>
  </si>
  <si>
    <t>中島村</t>
  </si>
  <si>
    <t>大子町</t>
  </si>
  <si>
    <t>日高市</t>
  </si>
  <si>
    <t>国分寺市</t>
  </si>
  <si>
    <t>南箕輪村</t>
  </si>
  <si>
    <t>七宗町</t>
  </si>
  <si>
    <t>あま市</t>
  </si>
  <si>
    <t>忠岡町</t>
  </si>
  <si>
    <t>太子町</t>
  </si>
  <si>
    <t>上北山村</t>
  </si>
  <si>
    <t>芦屋町</t>
  </si>
  <si>
    <t>多良木町</t>
  </si>
  <si>
    <t>喜界町</t>
  </si>
  <si>
    <t>久米島町</t>
  </si>
  <si>
    <t>矢吹町</t>
  </si>
  <si>
    <t>美浦村</t>
  </si>
  <si>
    <t>吉川市</t>
  </si>
  <si>
    <t>酒々井町</t>
  </si>
  <si>
    <t>国立市</t>
  </si>
  <si>
    <t>中川村</t>
  </si>
  <si>
    <t>八百津町</t>
  </si>
  <si>
    <t>長久手市</t>
  </si>
  <si>
    <t>熊取町</t>
  </si>
  <si>
    <t>上郡町</t>
  </si>
  <si>
    <t>水巻町</t>
  </si>
  <si>
    <t>湯前町</t>
  </si>
  <si>
    <t>徳之島町</t>
  </si>
  <si>
    <t>八重瀬町</t>
  </si>
  <si>
    <t>福島町</t>
  </si>
  <si>
    <t>階上町</t>
  </si>
  <si>
    <t>棚倉町</t>
  </si>
  <si>
    <t>阿見町</t>
  </si>
  <si>
    <t>ふじみ野市</t>
  </si>
  <si>
    <t>栄町</t>
  </si>
  <si>
    <t>福生市</t>
  </si>
  <si>
    <t>宮田村</t>
  </si>
  <si>
    <t>白川町</t>
  </si>
  <si>
    <t>東郷町</t>
  </si>
  <si>
    <t>田尻町</t>
  </si>
  <si>
    <t>佐用町</t>
  </si>
  <si>
    <t>東吉野村</t>
  </si>
  <si>
    <t>岡垣町</t>
  </si>
  <si>
    <t>水上村</t>
  </si>
  <si>
    <t>天城町</t>
  </si>
  <si>
    <t>多良間村</t>
  </si>
  <si>
    <t>知内町</t>
  </si>
  <si>
    <t>新郷村</t>
  </si>
  <si>
    <t>矢祭町</t>
  </si>
  <si>
    <t>河内町</t>
  </si>
  <si>
    <t>神崎町</t>
  </si>
  <si>
    <t>狛江市</t>
  </si>
  <si>
    <t>松川町</t>
  </si>
  <si>
    <t>東白川村</t>
  </si>
  <si>
    <t>豊山町</t>
  </si>
  <si>
    <t>岬町</t>
  </si>
  <si>
    <t>香美町</t>
  </si>
  <si>
    <t>遠賀町</t>
  </si>
  <si>
    <t>相良村</t>
  </si>
  <si>
    <t>伊仙町</t>
  </si>
  <si>
    <t>竹富町</t>
  </si>
  <si>
    <t>木古内町</t>
  </si>
  <si>
    <t>塙町</t>
  </si>
  <si>
    <t>八千代町</t>
  </si>
  <si>
    <t>伊奈町</t>
  </si>
  <si>
    <t>多古町</t>
  </si>
  <si>
    <t>東大和市</t>
  </si>
  <si>
    <t>御嵩町</t>
  </si>
  <si>
    <t>大口町</t>
  </si>
  <si>
    <t>新温泉町</t>
  </si>
  <si>
    <t>小竹町</t>
  </si>
  <si>
    <t>五木村</t>
  </si>
  <si>
    <t>和泊町</t>
  </si>
  <si>
    <t>与那国町</t>
  </si>
  <si>
    <t>七飯町</t>
  </si>
  <si>
    <t>鮫川村</t>
  </si>
  <si>
    <t>五霞町</t>
  </si>
  <si>
    <t>三芳町</t>
  </si>
  <si>
    <t>東庄町</t>
  </si>
  <si>
    <t>清瀬市</t>
  </si>
  <si>
    <t>阿南町</t>
  </si>
  <si>
    <t>白川村</t>
  </si>
  <si>
    <t>扶桑町</t>
  </si>
  <si>
    <t>河南町</t>
  </si>
  <si>
    <t>鞍手町</t>
  </si>
  <si>
    <t>山江村</t>
  </si>
  <si>
    <t>知名町</t>
  </si>
  <si>
    <t>鹿部町</t>
  </si>
  <si>
    <t>石川町</t>
  </si>
  <si>
    <t>境町</t>
  </si>
  <si>
    <t>毛呂山町</t>
  </si>
  <si>
    <t>九十九里町</t>
  </si>
  <si>
    <t>東久留米市</t>
  </si>
  <si>
    <t>阿智村</t>
  </si>
  <si>
    <t>大治町</t>
  </si>
  <si>
    <t>千早赤阪村</t>
  </si>
  <si>
    <t>桂川町</t>
  </si>
  <si>
    <t>球磨村</t>
  </si>
  <si>
    <t>与論町</t>
  </si>
  <si>
    <t>玉川村</t>
  </si>
  <si>
    <t>利根町</t>
  </si>
  <si>
    <t>越生町</t>
  </si>
  <si>
    <t>芝山町</t>
  </si>
  <si>
    <t>武蔵村山市</t>
  </si>
  <si>
    <t>平谷村</t>
  </si>
  <si>
    <t>蟹江町</t>
  </si>
  <si>
    <t>筑前町</t>
  </si>
  <si>
    <t>あさぎり町</t>
  </si>
  <si>
    <t>八雲町</t>
  </si>
  <si>
    <t>平田村</t>
  </si>
  <si>
    <t>滑川町</t>
  </si>
  <si>
    <t>横芝光町</t>
  </si>
  <si>
    <t>多摩市</t>
  </si>
  <si>
    <t>根羽村</t>
  </si>
  <si>
    <t>飛島村</t>
  </si>
  <si>
    <t>東峰村</t>
  </si>
  <si>
    <t>苓北町</t>
  </si>
  <si>
    <t>長万部町</t>
  </si>
  <si>
    <t>浅川町</t>
  </si>
  <si>
    <t>嵐山町</t>
  </si>
  <si>
    <t>一宮町</t>
  </si>
  <si>
    <t>稲城市</t>
  </si>
  <si>
    <t>下條村</t>
  </si>
  <si>
    <t>阿久比町</t>
  </si>
  <si>
    <t>大刀洗町</t>
  </si>
  <si>
    <t>江差町</t>
  </si>
  <si>
    <t>古殿町</t>
  </si>
  <si>
    <t>小川町</t>
  </si>
  <si>
    <t>睦沢町</t>
  </si>
  <si>
    <t>羽村市</t>
  </si>
  <si>
    <t>売木村</t>
  </si>
  <si>
    <t>東浦町</t>
  </si>
  <si>
    <t>大木町</t>
  </si>
  <si>
    <t>上ノ国町</t>
  </si>
  <si>
    <t>三春町</t>
  </si>
  <si>
    <t>川島町</t>
  </si>
  <si>
    <t>長生村</t>
  </si>
  <si>
    <t>あきる野市</t>
  </si>
  <si>
    <t>天龍村</t>
  </si>
  <si>
    <t>南知多町</t>
  </si>
  <si>
    <t>厚沢部町</t>
  </si>
  <si>
    <t>小野町</t>
  </si>
  <si>
    <t>吉見町</t>
  </si>
  <si>
    <t>白子町</t>
  </si>
  <si>
    <t>西東京市</t>
  </si>
  <si>
    <t>泰阜村</t>
  </si>
  <si>
    <t>香春町</t>
  </si>
  <si>
    <t>乙部町</t>
  </si>
  <si>
    <t>広野町</t>
  </si>
  <si>
    <t>鳩山町</t>
  </si>
  <si>
    <t>長柄町</t>
  </si>
  <si>
    <t>瑞穂町</t>
  </si>
  <si>
    <t>喬木村</t>
  </si>
  <si>
    <t>武豊町</t>
  </si>
  <si>
    <t>添田町</t>
  </si>
  <si>
    <t>奥尻町</t>
  </si>
  <si>
    <t>楢葉町</t>
  </si>
  <si>
    <t>ときがわ町</t>
  </si>
  <si>
    <t>長南町</t>
  </si>
  <si>
    <t>日の出町</t>
  </si>
  <si>
    <t>豊丘村</t>
  </si>
  <si>
    <t>幸田町</t>
  </si>
  <si>
    <t>糸田町</t>
  </si>
  <si>
    <t>今金町</t>
  </si>
  <si>
    <t>富岡町</t>
  </si>
  <si>
    <t>横瀬町</t>
  </si>
  <si>
    <t>大多喜町</t>
  </si>
  <si>
    <t>檜原村</t>
  </si>
  <si>
    <t>大鹿村</t>
  </si>
  <si>
    <t>設楽町</t>
  </si>
  <si>
    <t>せたな町</t>
  </si>
  <si>
    <t>川内村</t>
  </si>
  <si>
    <t>皆野町</t>
  </si>
  <si>
    <t>御宿町</t>
  </si>
  <si>
    <t>奥多摩町</t>
  </si>
  <si>
    <t>上松町</t>
  </si>
  <si>
    <t>東栄町</t>
  </si>
  <si>
    <t>大任町</t>
  </si>
  <si>
    <t>島牧村</t>
  </si>
  <si>
    <t>大熊町</t>
  </si>
  <si>
    <t>長瀞町</t>
  </si>
  <si>
    <t>鋸南町</t>
  </si>
  <si>
    <t>大島町</t>
  </si>
  <si>
    <t>南木曽町</t>
  </si>
  <si>
    <t>豊根村</t>
  </si>
  <si>
    <t>赤村</t>
  </si>
  <si>
    <t>寿都町</t>
  </si>
  <si>
    <t>双葉町</t>
  </si>
  <si>
    <t>小鹿野町</t>
  </si>
  <si>
    <t>利島村</t>
  </si>
  <si>
    <t>木祖村</t>
  </si>
  <si>
    <t>福智町</t>
  </si>
  <si>
    <t>黒松内町</t>
  </si>
  <si>
    <t>浪江町</t>
  </si>
  <si>
    <t>東秩父村</t>
  </si>
  <si>
    <t>新島村</t>
  </si>
  <si>
    <t>王滝村</t>
  </si>
  <si>
    <t>苅田町</t>
  </si>
  <si>
    <t>蘭越町</t>
  </si>
  <si>
    <t>葛尾村</t>
  </si>
  <si>
    <t>神津島村</t>
  </si>
  <si>
    <t>大桑村</t>
  </si>
  <si>
    <t>みやこ町</t>
  </si>
  <si>
    <t>ニセコ町</t>
  </si>
  <si>
    <t>新地町</t>
  </si>
  <si>
    <t>神川町</t>
  </si>
  <si>
    <t>三宅村</t>
  </si>
  <si>
    <t>木曽町</t>
  </si>
  <si>
    <t>吉富町</t>
  </si>
  <si>
    <t>真狩村</t>
  </si>
  <si>
    <t>飯舘村</t>
  </si>
  <si>
    <t>上里町</t>
  </si>
  <si>
    <t>御蔵島村</t>
  </si>
  <si>
    <t>麻績村</t>
  </si>
  <si>
    <t>上毛町</t>
  </si>
  <si>
    <t>留寿都村</t>
  </si>
  <si>
    <t>寄居町</t>
  </si>
  <si>
    <t>八丈町</t>
  </si>
  <si>
    <t>生坂村</t>
  </si>
  <si>
    <t>築上町</t>
  </si>
  <si>
    <t>喜茂別町</t>
  </si>
  <si>
    <t>宮代町</t>
  </si>
  <si>
    <t>青ヶ島村</t>
  </si>
  <si>
    <t>山形村</t>
  </si>
  <si>
    <t>京極町</t>
  </si>
  <si>
    <t>杉戸町</t>
  </si>
  <si>
    <t>小笠原村</t>
  </si>
  <si>
    <t>朝日村</t>
  </si>
  <si>
    <t>倶知安町</t>
  </si>
  <si>
    <t>松伏町</t>
  </si>
  <si>
    <t>筑北村</t>
  </si>
  <si>
    <t>共和町</t>
  </si>
  <si>
    <t>岩内町</t>
  </si>
  <si>
    <t>松川村</t>
  </si>
  <si>
    <t>泊村</t>
  </si>
  <si>
    <t>白馬村</t>
  </si>
  <si>
    <t>神恵内村</t>
  </si>
  <si>
    <t>小谷村</t>
  </si>
  <si>
    <t>積丹町</t>
  </si>
  <si>
    <t>坂城町</t>
  </si>
  <si>
    <t>古平町</t>
  </si>
  <si>
    <t>小布施町</t>
  </si>
  <si>
    <t>仁木町</t>
  </si>
  <si>
    <t>余市町</t>
  </si>
  <si>
    <t>山ノ内町</t>
  </si>
  <si>
    <t>赤井川村</t>
  </si>
  <si>
    <t>木島平村</t>
  </si>
  <si>
    <t>南幌町</t>
  </si>
  <si>
    <t>野沢温泉村</t>
  </si>
  <si>
    <t>奈井江町</t>
  </si>
  <si>
    <t>信濃町</t>
  </si>
  <si>
    <t>上砂川町</t>
  </si>
  <si>
    <t>小川村</t>
  </si>
  <si>
    <t>由仁町</t>
  </si>
  <si>
    <t>飯綱町</t>
  </si>
  <si>
    <t>長沼町</t>
  </si>
  <si>
    <t>栄村</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</si>
  <si>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</si>
  <si>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</si>
  <si>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</si>
  <si>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</si>
  <si>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</si>
  <si>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</si>
  <si>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</si>
  <si>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</si>
  <si>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</si>
  <si>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</si>
  <si>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</si>
  <si>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</si>
  <si>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</si>
  <si>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</si>
  <si>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</si>
  <si>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</si>
  <si>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</si>
  <si>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</si>
  <si>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</si>
  <si>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</si>
  <si>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</si>
  <si>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</si>
  <si>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</si>
  <si>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</si>
  <si>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</si>
  <si>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</si>
  <si>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</si>
  <si>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</si>
  <si>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</si>
  <si>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</si>
  <si>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</si>
  <si>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</si>
  <si>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</si>
  <si>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</si>
  <si>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</si>
  <si>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</si>
  <si>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</si>
  <si>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</si>
  <si>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</si>
  <si>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</si>
  <si>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</si>
  <si>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</si>
  <si>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</si>
  <si>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</si>
  <si>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</si>
  <si>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</si>
  <si>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</si>
  <si>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</si>
  <si>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</si>
  <si>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</si>
  <si>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</si>
  <si>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</si>
  <si>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</si>
  <si>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</si>
  <si>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</si>
  <si>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</si>
  <si>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</si>
  <si>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</si>
  <si>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</si>
  <si>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</si>
  <si>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</si>
  <si>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</si>
  <si>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</si>
  <si>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</si>
  <si>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</si>
  <si>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</si>
  <si>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平取町</t>
  </si>
  <si>
    <t>新冠町</t>
  </si>
  <si>
    <t>浦河町</t>
  </si>
  <si>
    <t>様似町</t>
  </si>
  <si>
    <t>えりも町</t>
  </si>
  <si>
    <t>新ひだか町</t>
  </si>
  <si>
    <t>音更町</t>
  </si>
  <si>
    <t>士幌町</t>
  </si>
  <si>
    <t>上士幌町</t>
  </si>
  <si>
    <t>鹿追町</t>
  </si>
  <si>
    <t>新得町</t>
  </si>
  <si>
    <t>芽室町</t>
  </si>
  <si>
    <t>中札内村</t>
  </si>
  <si>
    <t>更別村</t>
  </si>
  <si>
    <t>大樹町</t>
  </si>
  <si>
    <t>広尾町</t>
  </si>
  <si>
    <t>幕別町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</si>
  <si>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</si>
  <si>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</si>
  <si>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</si>
  <si>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</si>
  <si>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</si>
  <si>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</si>
  <si>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</si>
  <si>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</si>
  <si>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</si>
  <si>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</si>
  <si>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</si>
  <si>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</si>
  <si>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</si>
  <si>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</si>
  <si>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</si>
  <si>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</si>
  <si>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留夜別村</t>
  </si>
  <si>
    <t>留別村</t>
  </si>
  <si>
    <t>紗那村</t>
  </si>
  <si>
    <t>蘂取村</t>
  </si>
  <si>
    <t>教育委員会コード</t>
    <rPh sb="0" eb="5">
      <t>キョウイクイインカイ</t>
    </rPh>
    <phoneticPr fontId="77"/>
  </si>
  <si>
    <t>教育委員会名</t>
    <rPh sb="0" eb="5">
      <t>キョウイクイインカイ</t>
    </rPh>
    <rPh sb="5" eb="6">
      <t>メイ</t>
    </rPh>
    <phoneticPr fontId="77"/>
  </si>
  <si>
    <t>種別1</t>
    <rPh sb="0" eb="2">
      <t>シュベツ</t>
    </rPh>
    <phoneticPr fontId="77"/>
  </si>
  <si>
    <t>教育委員会種別</t>
    <rPh sb="0" eb="5">
      <t>キョウイクイインカイ</t>
    </rPh>
    <rPh sb="5" eb="7">
      <t>シュベツ</t>
    </rPh>
    <phoneticPr fontId="77"/>
  </si>
  <si>
    <t>011000</t>
    <phoneticPr fontId="9"/>
  </si>
  <si>
    <t>北海道教育委員会</t>
  </si>
  <si>
    <t>012100</t>
    <phoneticPr fontId="9"/>
  </si>
  <si>
    <t>札幌市教育委員会</t>
  </si>
  <si>
    <t>012202</t>
  </si>
  <si>
    <t>函館市教育委員会</t>
  </si>
  <si>
    <t>012203</t>
  </si>
  <si>
    <t>小樽市教育委員会</t>
  </si>
  <si>
    <t>012204</t>
  </si>
  <si>
    <t>旭川市教育委員会</t>
  </si>
  <si>
    <t>012205</t>
  </si>
  <si>
    <t>室蘭市教育委員会</t>
  </si>
  <si>
    <t>012206</t>
  </si>
  <si>
    <t>釧路市教育委員会</t>
  </si>
  <si>
    <t>012207</t>
  </si>
  <si>
    <t>帯広市教育委員会</t>
  </si>
  <si>
    <t>012208</t>
  </si>
  <si>
    <t>北見市教育委員会</t>
  </si>
  <si>
    <t>012209</t>
  </si>
  <si>
    <t>夕張市教育委員会</t>
  </si>
  <si>
    <t>012210</t>
  </si>
  <si>
    <t>岩見沢市教育委員会</t>
  </si>
  <si>
    <t>012211</t>
  </si>
  <si>
    <t>網走市教育委員会</t>
  </si>
  <si>
    <t>012212</t>
  </si>
  <si>
    <t>留萌市教育委員会</t>
  </si>
  <si>
    <t>012213</t>
  </si>
  <si>
    <t>苫小牧市教育委員会</t>
  </si>
  <si>
    <t>012214</t>
  </si>
  <si>
    <t>稚内市教育委員会</t>
  </si>
  <si>
    <t>012215</t>
  </si>
  <si>
    <t>美唄市教育委員会</t>
  </si>
  <si>
    <t>012216</t>
  </si>
  <si>
    <t>芦別市教育委員会</t>
  </si>
  <si>
    <t>012217</t>
  </si>
  <si>
    <t>江別市教育委員会</t>
  </si>
  <si>
    <t>012218</t>
  </si>
  <si>
    <t>赤平市教育委員会</t>
  </si>
  <si>
    <t>012219</t>
  </si>
  <si>
    <t>紋別市教育委員会</t>
  </si>
  <si>
    <t>012220</t>
  </si>
  <si>
    <t>士別市教育委員会</t>
  </si>
  <si>
    <t>012221</t>
  </si>
  <si>
    <t>名寄市教育委員会</t>
  </si>
  <si>
    <t>012222</t>
  </si>
  <si>
    <t>三笠市教育委員会</t>
  </si>
  <si>
    <t>012223</t>
  </si>
  <si>
    <t>根室市教育委員会</t>
  </si>
  <si>
    <t>012224</t>
  </si>
  <si>
    <t>千歳市教育委員会</t>
  </si>
  <si>
    <t>012225</t>
  </si>
  <si>
    <t>滝川市教育委員会</t>
  </si>
  <si>
    <t>012226</t>
  </si>
  <si>
    <t>砂川市教育委員会</t>
  </si>
  <si>
    <t>012227</t>
  </si>
  <si>
    <t>歌志内市教育委員会</t>
  </si>
  <si>
    <t>012228</t>
  </si>
  <si>
    <t>深川市教育委員会</t>
  </si>
  <si>
    <t>012229</t>
  </si>
  <si>
    <t>富良野市教育委員会</t>
  </si>
  <si>
    <t>012230</t>
  </si>
  <si>
    <t>登別市教育委員会</t>
  </si>
  <si>
    <t>012231</t>
  </si>
  <si>
    <t>恵庭市教育委員会</t>
  </si>
  <si>
    <t>012233</t>
  </si>
  <si>
    <t>伊達市教育委員会</t>
  </si>
  <si>
    <t>012234</t>
  </si>
  <si>
    <t>北広島市教育委員会</t>
  </si>
  <si>
    <t>012235</t>
  </si>
  <si>
    <t>石狩市教育委員会</t>
  </si>
  <si>
    <t>012236</t>
  </si>
  <si>
    <t>北斗市教育委員会</t>
  </si>
  <si>
    <t>013303</t>
  </si>
  <si>
    <t>当別町教育委員会</t>
  </si>
  <si>
    <t>013331</t>
  </si>
  <si>
    <t>松前町教育委員会</t>
  </si>
  <si>
    <t>013332</t>
  </si>
  <si>
    <t>福島町教育委員会</t>
  </si>
  <si>
    <t>013333</t>
  </si>
  <si>
    <t>知内町教育委員会</t>
  </si>
  <si>
    <t>013334</t>
  </si>
  <si>
    <t>木古内町教育委員会</t>
  </si>
  <si>
    <t>013337</t>
  </si>
  <si>
    <t>七飯町教育委員会</t>
  </si>
  <si>
    <t>013343</t>
  </si>
  <si>
    <t>鹿部町教育委員会</t>
  </si>
  <si>
    <t>013345</t>
  </si>
  <si>
    <t>森町教育委員会</t>
  </si>
  <si>
    <t>013346</t>
  </si>
  <si>
    <t>八雲町教育委員会</t>
  </si>
  <si>
    <t>013347</t>
  </si>
  <si>
    <t>長万部町教育委員会</t>
  </si>
  <si>
    <t>013361</t>
  </si>
  <si>
    <t>江差町教育委員会</t>
  </si>
  <si>
    <t>013362</t>
  </si>
  <si>
    <t>上ノ国町教育委員会</t>
  </si>
  <si>
    <t>013363</t>
  </si>
  <si>
    <t>厚沢部町教育委員会</t>
  </si>
  <si>
    <t>013364</t>
  </si>
  <si>
    <t>乙部町教育委員会</t>
  </si>
  <si>
    <t>013367</t>
  </si>
  <si>
    <t>奥尻町教育委員会</t>
  </si>
  <si>
    <t>013370</t>
  </si>
  <si>
    <t>今金町教育委員会</t>
  </si>
  <si>
    <t>013371</t>
  </si>
  <si>
    <t>せたな町教育委員会</t>
  </si>
  <si>
    <t>013392</t>
  </si>
  <si>
    <t>寿都町教育委員会</t>
  </si>
  <si>
    <t>013393</t>
  </si>
  <si>
    <t>黒松内町教育委員会</t>
  </si>
  <si>
    <t>013394</t>
  </si>
  <si>
    <t>蘭越町教育委員会</t>
  </si>
  <si>
    <t>013395</t>
  </si>
  <si>
    <t>ニセコ町教育委員会</t>
  </si>
  <si>
    <t>013398</t>
  </si>
  <si>
    <t>喜茂別町教育委員会</t>
  </si>
  <si>
    <t>013399</t>
  </si>
  <si>
    <t>京極町教育委員会</t>
  </si>
  <si>
    <t>013400</t>
  </si>
  <si>
    <t>倶知安町教育委員会</t>
  </si>
  <si>
    <t>013401</t>
  </si>
  <si>
    <t>共和町教育委員会</t>
  </si>
  <si>
    <t>013402</t>
  </si>
  <si>
    <t>岩内町教育委員会</t>
  </si>
  <si>
    <t>013405</t>
  </si>
  <si>
    <t>積丹町教育委員会</t>
  </si>
  <si>
    <t>013406</t>
  </si>
  <si>
    <t>古平町教育委員会</t>
  </si>
  <si>
    <t>013407</t>
  </si>
  <si>
    <t>仁木町教育委員会</t>
  </si>
  <si>
    <t>013408</t>
  </si>
  <si>
    <t>余市町教育委員会</t>
  </si>
  <si>
    <t>013423</t>
  </si>
  <si>
    <t>南幌町教育委員会</t>
  </si>
  <si>
    <t>013424</t>
  </si>
  <si>
    <t>奈井江町教育委員会</t>
  </si>
  <si>
    <t>013425</t>
  </si>
  <si>
    <t>上砂川町教育委員会</t>
  </si>
  <si>
    <t>013427</t>
  </si>
  <si>
    <t>由仁町教育委員会</t>
  </si>
  <si>
    <t>013428</t>
  </si>
  <si>
    <t>長沼町教育委員会</t>
  </si>
  <si>
    <t>013429</t>
  </si>
  <si>
    <t>栗山町教育委員会</t>
  </si>
  <si>
    <t>013430</t>
  </si>
  <si>
    <t>月形町教育委員会</t>
  </si>
  <si>
    <t>013431</t>
  </si>
  <si>
    <t>浦臼町教育委員会</t>
  </si>
  <si>
    <t>013432</t>
  </si>
  <si>
    <t>新十津川町教育委員会</t>
  </si>
  <si>
    <t>013433</t>
  </si>
  <si>
    <t>妹背牛町教育委員会</t>
  </si>
  <si>
    <t>013434</t>
  </si>
  <si>
    <t>秩父別町教育委員会</t>
  </si>
  <si>
    <t>013436</t>
  </si>
  <si>
    <t>雨竜町教育委員会</t>
  </si>
  <si>
    <t>013437</t>
  </si>
  <si>
    <t>北竜町教育委員会</t>
  </si>
  <si>
    <t>013438</t>
  </si>
  <si>
    <t>沼田町教育委員会</t>
  </si>
  <si>
    <t>013452</t>
  </si>
  <si>
    <t>鷹栖町教育委員会</t>
  </si>
  <si>
    <t>013453</t>
  </si>
  <si>
    <t>東神楽町教育委員会</t>
  </si>
  <si>
    <t>013454</t>
  </si>
  <si>
    <t>当麻町教育委員会</t>
  </si>
  <si>
    <t>013455</t>
  </si>
  <si>
    <t>比布町教育委員会</t>
  </si>
  <si>
    <t>013456</t>
  </si>
  <si>
    <t>愛別町教育委員会</t>
  </si>
  <si>
    <t>013457</t>
  </si>
  <si>
    <t>上川町教育委員会</t>
  </si>
  <si>
    <t>013458</t>
  </si>
  <si>
    <t>東川町教育委員会</t>
  </si>
  <si>
    <t>013459</t>
  </si>
  <si>
    <t>美瑛町教育委員会</t>
  </si>
  <si>
    <t>013460</t>
  </si>
  <si>
    <t>上富良野町教育委員会</t>
  </si>
  <si>
    <t>013461</t>
  </si>
  <si>
    <t>中富良野町教育委員会</t>
  </si>
  <si>
    <t>013462</t>
  </si>
  <si>
    <t>南富良野町教育委員会</t>
  </si>
  <si>
    <t>013464</t>
  </si>
  <si>
    <t>和寒町教育委員会</t>
  </si>
  <si>
    <t>013465</t>
  </si>
  <si>
    <t>剣淵町教育委員会</t>
  </si>
  <si>
    <t>013468</t>
  </si>
  <si>
    <t>下川町教育委員会</t>
  </si>
  <si>
    <t>013469</t>
  </si>
  <si>
    <t>美深町教育委員会</t>
  </si>
  <si>
    <t>013471</t>
  </si>
  <si>
    <t>中川町教育委員会</t>
  </si>
  <si>
    <t>013472</t>
  </si>
  <si>
    <t>幌加内町教育委員会</t>
  </si>
  <si>
    <t>013481</t>
  </si>
  <si>
    <t>増毛町教育委員会</t>
  </si>
  <si>
    <t>013482</t>
  </si>
  <si>
    <t>小平町教育委員会</t>
  </si>
  <si>
    <t>013483</t>
  </si>
  <si>
    <t>苫前町教育委員会</t>
  </si>
  <si>
    <t>013484</t>
  </si>
  <si>
    <t>羽幌町教育委員会</t>
  </si>
  <si>
    <t>013486</t>
  </si>
  <si>
    <t>遠別町教育委員会</t>
  </si>
  <si>
    <t>013487</t>
  </si>
  <si>
    <t>天塩町教育委員会</t>
  </si>
  <si>
    <t>013512</t>
  </si>
  <si>
    <t>浜頓別町教育委員会</t>
  </si>
  <si>
    <t>013513</t>
  </si>
  <si>
    <t>中頓別町教育委員会</t>
  </si>
  <si>
    <t>013514</t>
  </si>
  <si>
    <t>枝幸町教育委員会</t>
  </si>
  <si>
    <t>013516</t>
  </si>
  <si>
    <t>豊富町教育委員会</t>
  </si>
  <si>
    <t>013517</t>
  </si>
  <si>
    <t>礼文町教育委員会</t>
  </si>
  <si>
    <t>013518</t>
  </si>
  <si>
    <t>利尻町教育委員会</t>
  </si>
  <si>
    <t>013519</t>
  </si>
  <si>
    <t>利尻富士町教育委員会</t>
  </si>
  <si>
    <t>013520</t>
  </si>
  <si>
    <t>幌延町教育委員会</t>
  </si>
  <si>
    <t>013543</t>
  </si>
  <si>
    <t>美幌町教育委員会</t>
  </si>
  <si>
    <t>013544</t>
  </si>
  <si>
    <t>津別町教育委員会</t>
  </si>
  <si>
    <t>013545</t>
  </si>
  <si>
    <t>斜里町教育委員会</t>
  </si>
  <si>
    <t>013546</t>
  </si>
  <si>
    <t>清里町教育委員会</t>
  </si>
  <si>
    <t>013547</t>
  </si>
  <si>
    <t>小清水町教育委員会</t>
  </si>
  <si>
    <t>013549</t>
  </si>
  <si>
    <t>訓子府町教育委員会</t>
  </si>
  <si>
    <t>013550</t>
  </si>
  <si>
    <t>置戸町教育委員会</t>
  </si>
  <si>
    <t>013552</t>
  </si>
  <si>
    <t>佐呂間町教育委員会</t>
  </si>
  <si>
    <t>013555</t>
  </si>
  <si>
    <t>遠軽町教育委員会</t>
  </si>
  <si>
    <t>013559</t>
  </si>
  <si>
    <t>湧別町教育委員会</t>
  </si>
  <si>
    <t>013560</t>
  </si>
  <si>
    <t>滝上町教育委員会</t>
  </si>
  <si>
    <t>013561</t>
  </si>
  <si>
    <t>興部町教育委員会</t>
  </si>
  <si>
    <t>013563</t>
  </si>
  <si>
    <t>雄武町教育委員会</t>
  </si>
  <si>
    <t>013564</t>
  </si>
  <si>
    <t>大空町教育委員会</t>
  </si>
  <si>
    <t>013571</t>
  </si>
  <si>
    <t>豊浦町教育委員会</t>
  </si>
  <si>
    <t>013575</t>
  </si>
  <si>
    <t>壮瞥町教育委員会</t>
  </si>
  <si>
    <t>013578</t>
  </si>
  <si>
    <t>白老町教育委員会</t>
  </si>
  <si>
    <t>013581</t>
  </si>
  <si>
    <t>厚真町教育委員会</t>
  </si>
  <si>
    <t>013584</t>
  </si>
  <si>
    <t>洞爺湖町教育委員会</t>
  </si>
  <si>
    <t>013585</t>
  </si>
  <si>
    <t>安平町教育委員会</t>
  </si>
  <si>
    <t>013586</t>
  </si>
  <si>
    <t>むかわ町教育委員会</t>
  </si>
  <si>
    <t>013601</t>
  </si>
  <si>
    <t>日高町教育委員会</t>
  </si>
  <si>
    <t>013602</t>
  </si>
  <si>
    <t>平取町教育委員会</t>
  </si>
  <si>
    <t>013604</t>
  </si>
  <si>
    <t>新冠町教育委員会</t>
  </si>
  <si>
    <t>013607</t>
  </si>
  <si>
    <t>浦河町教育委員会</t>
  </si>
  <si>
    <t>013608</t>
  </si>
  <si>
    <t>様似町教育委員会</t>
  </si>
  <si>
    <t>013609</t>
  </si>
  <si>
    <t>えりも町教育委員会</t>
  </si>
  <si>
    <t>013610</t>
  </si>
  <si>
    <t>新ひだか町教育委員会</t>
  </si>
  <si>
    <t>013631</t>
  </si>
  <si>
    <t>音更町教育委員会</t>
  </si>
  <si>
    <t>013632</t>
  </si>
  <si>
    <t>士幌町教育委員会</t>
  </si>
  <si>
    <t>013633</t>
  </si>
  <si>
    <t>上士幌町教育委員会</t>
  </si>
  <si>
    <t>013634</t>
  </si>
  <si>
    <t>鹿追町教育委員会</t>
  </si>
  <si>
    <t>013635</t>
  </si>
  <si>
    <t>新得町教育委員会</t>
  </si>
  <si>
    <t>013636</t>
  </si>
  <si>
    <t>清水町教育委員会</t>
  </si>
  <si>
    <t>013637</t>
  </si>
  <si>
    <t>芽室町教育委員会</t>
  </si>
  <si>
    <t>013641</t>
  </si>
  <si>
    <t>大樹町教育委員会</t>
  </si>
  <si>
    <t>013642</t>
  </si>
  <si>
    <t>広尾町教育委員会</t>
  </si>
  <si>
    <t>013643</t>
  </si>
  <si>
    <t>幕別町教育委員会</t>
  </si>
  <si>
    <t>013644</t>
  </si>
  <si>
    <t>池田町教育委員会</t>
  </si>
  <si>
    <t>013645</t>
  </si>
  <si>
    <t>豊頃町教育委員会</t>
  </si>
  <si>
    <t>013646</t>
  </si>
  <si>
    <t>本別町教育委員会</t>
  </si>
  <si>
    <t>013647</t>
  </si>
  <si>
    <t>足寄町教育委員会</t>
  </si>
  <si>
    <t>013648</t>
  </si>
  <si>
    <t>陸別町教育委員会</t>
  </si>
  <si>
    <t>013649</t>
  </si>
  <si>
    <t>浦幌町教育委員会</t>
  </si>
  <si>
    <t>013661</t>
  </si>
  <si>
    <t>釧路町教育委員会</t>
  </si>
  <si>
    <t>013662</t>
  </si>
  <si>
    <t>厚岸町教育委員会</t>
  </si>
  <si>
    <t>013663</t>
  </si>
  <si>
    <t>浜中町教育委員会</t>
  </si>
  <si>
    <t>013664</t>
  </si>
  <si>
    <t>標茶町教育委員会</t>
  </si>
  <si>
    <t>013665</t>
  </si>
  <si>
    <t>弟子屈町教育委員会</t>
  </si>
  <si>
    <t>013668</t>
  </si>
  <si>
    <t>白糠町教育委員会</t>
  </si>
  <si>
    <t>013691</t>
  </si>
  <si>
    <t>別海町教育委員会</t>
  </si>
  <si>
    <t>013692</t>
  </si>
  <si>
    <t>中標津町教育委員会</t>
  </si>
  <si>
    <t>013693</t>
  </si>
  <si>
    <t>標津町教育委員会</t>
  </si>
  <si>
    <t>013694</t>
  </si>
  <si>
    <t>羅臼町教育委員会</t>
  </si>
  <si>
    <t>014304</t>
  </si>
  <si>
    <t>新篠津村教育委員会</t>
  </si>
  <si>
    <t>014391</t>
  </si>
  <si>
    <t>島牧村教育委員会</t>
  </si>
  <si>
    <t>014396</t>
  </si>
  <si>
    <t>真狩村教育委員会</t>
  </si>
  <si>
    <t>014397</t>
  </si>
  <si>
    <t>留寿都村教育委員会</t>
  </si>
  <si>
    <t>014403</t>
  </si>
  <si>
    <t>泊村教育委員会</t>
  </si>
  <si>
    <t>014404</t>
  </si>
  <si>
    <t>神恵内村教育委員会</t>
  </si>
  <si>
    <t>014409</t>
  </si>
  <si>
    <t>赤井川村教育委員会</t>
  </si>
  <si>
    <t>014463</t>
  </si>
  <si>
    <t>占冠村教育委員会</t>
  </si>
  <si>
    <t>014470</t>
  </si>
  <si>
    <t>音威子府村教育委員会</t>
  </si>
  <si>
    <t>014485</t>
  </si>
  <si>
    <t>初山別村教育委員会</t>
  </si>
  <si>
    <t>014511</t>
  </si>
  <si>
    <t>猿払村教育委員会</t>
  </si>
  <si>
    <t>014562</t>
  </si>
  <si>
    <t>西興部村教育委員会</t>
  </si>
  <si>
    <t>014638</t>
  </si>
  <si>
    <t>中札内村教育委員会</t>
  </si>
  <si>
    <t>014639</t>
  </si>
  <si>
    <t>更別村教育委員会</t>
  </si>
  <si>
    <t>014667</t>
  </si>
  <si>
    <t>鶴居村教育委員会</t>
  </si>
  <si>
    <t>015856</t>
  </si>
  <si>
    <t>奈井江浦臼町学校給食組合教育委員会</t>
  </si>
  <si>
    <t>015863</t>
  </si>
  <si>
    <t>空知教育センター組合教育委員会</t>
  </si>
  <si>
    <t>015885</t>
  </si>
  <si>
    <t>十勝圏複合事務組合教育委員会</t>
  </si>
  <si>
    <t>015896</t>
  </si>
  <si>
    <t>江差町・上ノ国町学校給食組合教育委員会</t>
  </si>
  <si>
    <t>015922</t>
  </si>
  <si>
    <t>網走地方教育研修センター組合教育委員会</t>
  </si>
  <si>
    <t>015936</t>
  </si>
  <si>
    <t>上川教育研修センター組合教育委員会</t>
  </si>
  <si>
    <t>015953</t>
  </si>
  <si>
    <t>利尻郡学校給食組合教育委員会</t>
  </si>
  <si>
    <t>015973</t>
  </si>
  <si>
    <t>石狩教育研修センター組合教育委員会</t>
  </si>
  <si>
    <t>015974</t>
  </si>
  <si>
    <t>後志教育研修センター組合教育委員会</t>
  </si>
  <si>
    <t>015985</t>
  </si>
  <si>
    <t>北空知圏学校給食組合教育委員会</t>
  </si>
  <si>
    <t>017990</t>
  </si>
  <si>
    <t>富良野広域連合教育委員会</t>
  </si>
  <si>
    <t>021000</t>
  </si>
  <si>
    <t>青森県教育委員会</t>
  </si>
  <si>
    <t>022201</t>
  </si>
  <si>
    <t>青森市教育委員会</t>
  </si>
  <si>
    <t>022202</t>
  </si>
  <si>
    <t>弘前市教育委員会</t>
  </si>
  <si>
    <t>022203</t>
  </si>
  <si>
    <t>八戸市教育委員会</t>
  </si>
  <si>
    <t>022204</t>
  </si>
  <si>
    <t>黒石市教育委員会</t>
  </si>
  <si>
    <t>022205</t>
  </si>
  <si>
    <t>五所川原市教育委員会</t>
  </si>
  <si>
    <t>022206</t>
  </si>
  <si>
    <t>十和田市教育委員会</t>
  </si>
  <si>
    <t>022207</t>
  </si>
  <si>
    <t>三沢市教育委員会</t>
  </si>
  <si>
    <t>022208</t>
  </si>
  <si>
    <t>むつ市教育委員会</t>
  </si>
  <si>
    <t>022209</t>
  </si>
  <si>
    <t>つがる市教育委員会</t>
  </si>
  <si>
    <t>022210</t>
  </si>
  <si>
    <t>平川市教育委員会</t>
  </si>
  <si>
    <t>023301</t>
  </si>
  <si>
    <t>平内町教育委員会</t>
  </si>
  <si>
    <t>023303</t>
  </si>
  <si>
    <t>今別町教育委員会</t>
  </si>
  <si>
    <t>023307</t>
  </si>
  <si>
    <t>外ヶ浜町教育委員会</t>
  </si>
  <si>
    <t>023321</t>
  </si>
  <si>
    <t>鰺ヶ沢町教育委員会</t>
  </si>
  <si>
    <t>023323</t>
  </si>
  <si>
    <t>深浦町教育委員会</t>
  </si>
  <si>
    <t>023361</t>
  </si>
  <si>
    <t>藤崎町教育委員会</t>
  </si>
  <si>
    <t>023362</t>
  </si>
  <si>
    <t>大鰐町教育委員会</t>
  </si>
  <si>
    <t>023381</t>
  </si>
  <si>
    <t>板柳町教育委員会</t>
  </si>
  <si>
    <t>023384</t>
  </si>
  <si>
    <t>鶴田町教育委員会</t>
  </si>
  <si>
    <t>023387</t>
  </si>
  <si>
    <t>中泊町教育委員会</t>
  </si>
  <si>
    <t>023401</t>
  </si>
  <si>
    <t>野辺地町教育委員会</t>
  </si>
  <si>
    <t>023402</t>
  </si>
  <si>
    <t>七戸町教育委員会</t>
  </si>
  <si>
    <t>023405</t>
  </si>
  <si>
    <t>六戸町教育委員会</t>
  </si>
  <si>
    <t>023406</t>
  </si>
  <si>
    <t>横浜町教育委員会</t>
  </si>
  <si>
    <t>023408</t>
  </si>
  <si>
    <t>東北町教育委員会</t>
  </si>
  <si>
    <t>023412</t>
  </si>
  <si>
    <t>おいらせ町教育委員会</t>
  </si>
  <si>
    <t>023423</t>
  </si>
  <si>
    <t>大間町教育委員会</t>
  </si>
  <si>
    <t>023441</t>
  </si>
  <si>
    <t>三戸町教育委員会</t>
  </si>
  <si>
    <t>023442</t>
  </si>
  <si>
    <t>五戸町教育委員会</t>
  </si>
  <si>
    <t>023443</t>
  </si>
  <si>
    <t>田子町教育委員会</t>
  </si>
  <si>
    <t>023445</t>
  </si>
  <si>
    <t>南部町教育委員会</t>
  </si>
  <si>
    <t>023446</t>
  </si>
  <si>
    <t>階上町教育委員会</t>
  </si>
  <si>
    <t>024304</t>
  </si>
  <si>
    <t>蓬田村教育委員会</t>
  </si>
  <si>
    <t>024343</t>
  </si>
  <si>
    <t>西目屋村教育委員会</t>
  </si>
  <si>
    <t>024367</t>
  </si>
  <si>
    <t>田舎館村教育委員会</t>
  </si>
  <si>
    <t>024411</t>
  </si>
  <si>
    <t>六ヶ所村教育委員会</t>
  </si>
  <si>
    <t>024424</t>
  </si>
  <si>
    <t>東通村教育委員会</t>
  </si>
  <si>
    <t>024425</t>
  </si>
  <si>
    <t>風間浦村教育委員会</t>
  </si>
  <si>
    <t>024426</t>
  </si>
  <si>
    <t>佐井村教育委員会</t>
  </si>
  <si>
    <t>024450</t>
  </si>
  <si>
    <t>新郷村教育委員会</t>
  </si>
  <si>
    <t>025803</t>
  </si>
  <si>
    <t>中部上北広域事業組合教育委員会</t>
  </si>
  <si>
    <t>025834</t>
  </si>
  <si>
    <t>上北地方教育・福祉事務組合教育委員会</t>
  </si>
  <si>
    <t>025863</t>
  </si>
  <si>
    <t>十和田地域広域事務組合教育委員会</t>
  </si>
  <si>
    <t>031000</t>
  </si>
  <si>
    <t>岩手県教育委員会</t>
  </si>
  <si>
    <t>032201</t>
  </si>
  <si>
    <t>盛岡市教育委員会</t>
  </si>
  <si>
    <t>032202</t>
  </si>
  <si>
    <t>宮古市教育委員会</t>
  </si>
  <si>
    <t>032203</t>
  </si>
  <si>
    <t>大船渡市教育委員会</t>
  </si>
  <si>
    <t>032205</t>
  </si>
  <si>
    <t>花巻市教育委員会</t>
  </si>
  <si>
    <t>032206</t>
  </si>
  <si>
    <t>北上市教育委員会</t>
  </si>
  <si>
    <t>032207</t>
  </si>
  <si>
    <t>久慈市教育委員会</t>
  </si>
  <si>
    <t>032208</t>
  </si>
  <si>
    <t>遠野市教育委員会</t>
  </si>
  <si>
    <t>032209</t>
  </si>
  <si>
    <t>一関市教育委員会</t>
  </si>
  <si>
    <t>032210</t>
  </si>
  <si>
    <t>陸前高田市教育委員会</t>
  </si>
  <si>
    <t>032211</t>
  </si>
  <si>
    <t>釜石市教育委員会</t>
  </si>
  <si>
    <t>032213</t>
  </si>
  <si>
    <t>二戸市教育委員会</t>
  </si>
  <si>
    <t>032214</t>
  </si>
  <si>
    <t>八幡平市教育委員会</t>
  </si>
  <si>
    <t>032215</t>
  </si>
  <si>
    <t>奥州市教育委員会</t>
  </si>
  <si>
    <t>032216</t>
  </si>
  <si>
    <t>滝沢市教育委員会</t>
  </si>
  <si>
    <t>033301</t>
  </si>
  <si>
    <t>雫石町教育委員会</t>
  </si>
  <si>
    <t>033302</t>
  </si>
  <si>
    <t>葛巻町教育委員会</t>
  </si>
  <si>
    <t>033303</t>
  </si>
  <si>
    <t>岩手町教育委員会</t>
  </si>
  <si>
    <t>033321</t>
  </si>
  <si>
    <t>紫波町教育委員会</t>
  </si>
  <si>
    <t>033322</t>
  </si>
  <si>
    <t>矢巾町教育委員会</t>
  </si>
  <si>
    <t>033366</t>
  </si>
  <si>
    <t>西和賀町教育委員会</t>
  </si>
  <si>
    <t>033381</t>
  </si>
  <si>
    <t>金ケ崎町教育委員会</t>
  </si>
  <si>
    <t>033402</t>
  </si>
  <si>
    <t>平泉町教育委員会</t>
  </si>
  <si>
    <t>033441</t>
  </si>
  <si>
    <t>住田町教育委員会</t>
  </si>
  <si>
    <t>033461</t>
  </si>
  <si>
    <t>大槌町教育委員会</t>
  </si>
  <si>
    <t>033482</t>
  </si>
  <si>
    <t>山田町教育委員会</t>
  </si>
  <si>
    <t>033483</t>
  </si>
  <si>
    <t>岩泉町教育委員会</t>
  </si>
  <si>
    <t>033501</t>
  </si>
  <si>
    <t>軽米町教育委員会</t>
  </si>
  <si>
    <t>033507</t>
  </si>
  <si>
    <t>洋野町教育委員会</t>
  </si>
  <si>
    <t>033524</t>
  </si>
  <si>
    <t>一戸町教育委員会</t>
  </si>
  <si>
    <t>034484</t>
  </si>
  <si>
    <t>田野畑村教育委員会</t>
  </si>
  <si>
    <t>034485</t>
  </si>
  <si>
    <t>普代村教育委員会</t>
  </si>
  <si>
    <t>034503</t>
  </si>
  <si>
    <t>野田村教育委員会</t>
  </si>
  <si>
    <t>034506</t>
  </si>
  <si>
    <t>九戸村教育委員会</t>
  </si>
  <si>
    <t>041000</t>
  </si>
  <si>
    <t>宮城県教育委員会</t>
  </si>
  <si>
    <t>042100</t>
  </si>
  <si>
    <t>仙台市教育委員会</t>
  </si>
  <si>
    <t>042202</t>
  </si>
  <si>
    <t>石巻市教育委員会</t>
  </si>
  <si>
    <t>042203</t>
  </si>
  <si>
    <t>塩竈市教育委員会</t>
  </si>
  <si>
    <t>042205</t>
  </si>
  <si>
    <t>気仙沼市教育委員会</t>
  </si>
  <si>
    <t>042206</t>
  </si>
  <si>
    <t>白石市教育委員会</t>
  </si>
  <si>
    <t>042207</t>
  </si>
  <si>
    <t>名取市教育委員会</t>
  </si>
  <si>
    <t>042208</t>
  </si>
  <si>
    <t>角田市教育委員会</t>
  </si>
  <si>
    <t>042209</t>
  </si>
  <si>
    <t>多賀城市教育委員会</t>
  </si>
  <si>
    <t>042211</t>
  </si>
  <si>
    <t>岩沼市教育委員会</t>
  </si>
  <si>
    <t>042212</t>
  </si>
  <si>
    <t>登米市教育委員会</t>
  </si>
  <si>
    <t>042213</t>
  </si>
  <si>
    <t>栗原市教育委員会</t>
  </si>
  <si>
    <t>042214</t>
  </si>
  <si>
    <t>東松島市教育委員会</t>
  </si>
  <si>
    <t>042215</t>
  </si>
  <si>
    <t>大崎市教育委員会</t>
  </si>
  <si>
    <t>042216</t>
  </si>
  <si>
    <t>富谷市教育委員会</t>
  </si>
  <si>
    <t>043301</t>
  </si>
  <si>
    <t>蔵王町教育委員会</t>
  </si>
  <si>
    <t>043302</t>
  </si>
  <si>
    <t>七ヶ宿町教育委員会</t>
  </si>
  <si>
    <t>043321</t>
  </si>
  <si>
    <t>大河原町教育委員会</t>
  </si>
  <si>
    <t>043322</t>
  </si>
  <si>
    <t>村田町教育委員会</t>
  </si>
  <si>
    <t>043323</t>
  </si>
  <si>
    <t>柴田町教育委員会</t>
  </si>
  <si>
    <t>043324</t>
  </si>
  <si>
    <t>川崎町教育委員会</t>
  </si>
  <si>
    <t>043341</t>
  </si>
  <si>
    <t>丸森町教育委員会</t>
  </si>
  <si>
    <t>043361</t>
  </si>
  <si>
    <t>亘理町教育委員会</t>
  </si>
  <si>
    <t>043362</t>
  </si>
  <si>
    <t>山元町教育委員会</t>
  </si>
  <si>
    <t>043401</t>
  </si>
  <si>
    <t>松島町教育委員会</t>
  </si>
  <si>
    <t>043404</t>
  </si>
  <si>
    <t>七ヶ浜町教育委員会</t>
  </si>
  <si>
    <t>043406</t>
  </si>
  <si>
    <t>利府町教育委員会</t>
  </si>
  <si>
    <t>043421</t>
  </si>
  <si>
    <t>大和町教育委員会</t>
  </si>
  <si>
    <t>043422</t>
  </si>
  <si>
    <t>大郷町教育委員会</t>
  </si>
  <si>
    <t>043444</t>
  </si>
  <si>
    <t>色麻町教育委員会</t>
  </si>
  <si>
    <t>043445</t>
  </si>
  <si>
    <t>加美町教育委員会</t>
  </si>
  <si>
    <t>043501</t>
  </si>
  <si>
    <t>涌谷町教育委員会</t>
  </si>
  <si>
    <t>043505</t>
  </si>
  <si>
    <t>美里町教育委員会</t>
  </si>
  <si>
    <t>043581</t>
  </si>
  <si>
    <t>女川町教育委員会</t>
  </si>
  <si>
    <t>043606</t>
  </si>
  <si>
    <t>南三陸町教育委員会</t>
  </si>
  <si>
    <t>044424</t>
  </si>
  <si>
    <t>大衡村教育委員会</t>
  </si>
  <si>
    <t>045867</t>
  </si>
  <si>
    <t>黒川地域行政事務組合教育委員会</t>
  </si>
  <si>
    <t>045932</t>
  </si>
  <si>
    <t>仙南地域広域行政事務組合教育委員会</t>
  </si>
  <si>
    <t>045936</t>
  </si>
  <si>
    <t>大崎地域広域行政事務組合教育委員会</t>
  </si>
  <si>
    <t>045938</t>
  </si>
  <si>
    <t>気仙沼・本吉地域広域行政事務組合教育委員会</t>
  </si>
  <si>
    <t>051000</t>
  </si>
  <si>
    <t>秋田県教育委員会</t>
  </si>
  <si>
    <t>052201</t>
  </si>
  <si>
    <t>秋田市教育委員会</t>
  </si>
  <si>
    <t>052202</t>
  </si>
  <si>
    <t>能代市教育委員会</t>
  </si>
  <si>
    <t>052203</t>
  </si>
  <si>
    <t>横手市教育委員会</t>
  </si>
  <si>
    <t>052204</t>
  </si>
  <si>
    <t>大館市教育委員会</t>
  </si>
  <si>
    <t>052206</t>
  </si>
  <si>
    <t>男鹿市教育委員会</t>
  </si>
  <si>
    <t>052207</t>
  </si>
  <si>
    <t>湯沢市教育委員会</t>
  </si>
  <si>
    <t>052209</t>
  </si>
  <si>
    <t>鹿角市教育委員会</t>
  </si>
  <si>
    <t>052210</t>
  </si>
  <si>
    <t>由利本荘市教育委員会</t>
  </si>
  <si>
    <t>052211</t>
  </si>
  <si>
    <t>潟上市教育委員会</t>
  </si>
  <si>
    <t>052212</t>
  </si>
  <si>
    <t>大仙市教育委員会</t>
  </si>
  <si>
    <t>052213</t>
  </si>
  <si>
    <t>北秋田市教育委員会</t>
  </si>
  <si>
    <t>052214</t>
  </si>
  <si>
    <t>にかほ市教育委員会</t>
  </si>
  <si>
    <t>052215</t>
  </si>
  <si>
    <t>仙北市教育委員会</t>
  </si>
  <si>
    <t>053303</t>
  </si>
  <si>
    <t>小坂町教育委員会</t>
  </si>
  <si>
    <t>053346</t>
  </si>
  <si>
    <t>藤里町教育委員会</t>
  </si>
  <si>
    <t>053348</t>
  </si>
  <si>
    <t>三種町教育委員会</t>
  </si>
  <si>
    <t>053349</t>
  </si>
  <si>
    <t>八峰町教育委員会</t>
  </si>
  <si>
    <t>053361</t>
  </si>
  <si>
    <t>五城目町教育委員会</t>
  </si>
  <si>
    <t>053363</t>
  </si>
  <si>
    <t>八郎潟町教育委員会</t>
  </si>
  <si>
    <t>053366</t>
  </si>
  <si>
    <t>井川町教育委員会</t>
  </si>
  <si>
    <t>053434</t>
  </si>
  <si>
    <t>美郷町教育委員会</t>
  </si>
  <si>
    <t>053463</t>
  </si>
  <si>
    <t>羽後町教育委員会</t>
  </si>
  <si>
    <t>054327</t>
  </si>
  <si>
    <t>上小阿仁村教育委員会</t>
  </si>
  <si>
    <t>054368</t>
  </si>
  <si>
    <t>大潟村教育委員会</t>
  </si>
  <si>
    <t>054464</t>
  </si>
  <si>
    <t>東成瀬村教育委員会</t>
  </si>
  <si>
    <t>061000</t>
  </si>
  <si>
    <t>山形県教育委員会</t>
  </si>
  <si>
    <t>062201</t>
  </si>
  <si>
    <t>山形市教育委員会</t>
  </si>
  <si>
    <t>062202</t>
  </si>
  <si>
    <t>米沢市教育委員会</t>
  </si>
  <si>
    <t>062203</t>
  </si>
  <si>
    <t>鶴岡市教育委員会</t>
  </si>
  <si>
    <t>062204</t>
  </si>
  <si>
    <t>酒田市教育委員会</t>
  </si>
  <si>
    <t>062205</t>
  </si>
  <si>
    <t>新庄市教育委員会</t>
  </si>
  <si>
    <t>062206</t>
  </si>
  <si>
    <t>寒河江市教育委員会</t>
  </si>
  <si>
    <t>062207</t>
  </si>
  <si>
    <t>上山市教育委員会</t>
  </si>
  <si>
    <t>062208</t>
  </si>
  <si>
    <t>村山市教育委員会</t>
  </si>
  <si>
    <t>062209</t>
  </si>
  <si>
    <t>長井市教育委員会</t>
  </si>
  <si>
    <t>062210</t>
  </si>
  <si>
    <t>天童市教育委員会</t>
  </si>
  <si>
    <t>062211</t>
  </si>
  <si>
    <t>東根市教育委員会</t>
  </si>
  <si>
    <t>062212</t>
  </si>
  <si>
    <t>尾花沢市教育委員会</t>
  </si>
  <si>
    <t>062213</t>
  </si>
  <si>
    <t>南陽市教育委員会</t>
  </si>
  <si>
    <t>063301</t>
  </si>
  <si>
    <t>山辺町教育委員会</t>
  </si>
  <si>
    <t>063302</t>
  </si>
  <si>
    <t>中山町教育委員会</t>
  </si>
  <si>
    <t>063321</t>
  </si>
  <si>
    <t>河北町教育委員会</t>
  </si>
  <si>
    <t>063322</t>
  </si>
  <si>
    <t>西川町教育委員会</t>
  </si>
  <si>
    <t>063323</t>
  </si>
  <si>
    <t>朝日町教育委員会</t>
  </si>
  <si>
    <t>063324</t>
  </si>
  <si>
    <t>大江町教育委員会</t>
  </si>
  <si>
    <t>063341</t>
  </si>
  <si>
    <t>大石田町教育委員会</t>
  </si>
  <si>
    <t>063361</t>
  </si>
  <si>
    <t>金山町教育委員会</t>
  </si>
  <si>
    <t>063362</t>
  </si>
  <si>
    <t>最上町教育委員会</t>
  </si>
  <si>
    <t>063363</t>
  </si>
  <si>
    <t>舟形町教育委員会</t>
  </si>
  <si>
    <t>063364</t>
  </si>
  <si>
    <t>真室川町教育委員会</t>
  </si>
  <si>
    <t>063381</t>
  </si>
  <si>
    <t>高畠町教育委員会</t>
  </si>
  <si>
    <t>063382</t>
  </si>
  <si>
    <t>川西町教育委員会</t>
  </si>
  <si>
    <t>063401</t>
  </si>
  <si>
    <t>小国町教育委員会</t>
  </si>
  <si>
    <t>063402</t>
  </si>
  <si>
    <t>白鷹町教育委員会</t>
  </si>
  <si>
    <t>063403</t>
  </si>
  <si>
    <t>飯豊町教育委員会</t>
  </si>
  <si>
    <t>063426</t>
  </si>
  <si>
    <t>三川町教育委員会</t>
  </si>
  <si>
    <t>063428</t>
  </si>
  <si>
    <t>庄内町教育委員会</t>
  </si>
  <si>
    <t>063461</t>
  </si>
  <si>
    <t>遊佐町教育委員会</t>
  </si>
  <si>
    <t>064365</t>
  </si>
  <si>
    <t>大蔵村教育委員会</t>
  </si>
  <si>
    <t>064366</t>
  </si>
  <si>
    <t>鮭川村教育委員会</t>
  </si>
  <si>
    <t>064367</t>
  </si>
  <si>
    <t>戸沢村教育委員会</t>
  </si>
  <si>
    <t>065951</t>
  </si>
  <si>
    <t>最上広域市町村圏事務組合教育委員会</t>
  </si>
  <si>
    <t>065954</t>
  </si>
  <si>
    <t>北村山広域行政事務組合教育委員会</t>
  </si>
  <si>
    <t>071000</t>
  </si>
  <si>
    <t>福島県教育委員会</t>
  </si>
  <si>
    <t>072201</t>
  </si>
  <si>
    <t>福島市教育委員会</t>
  </si>
  <si>
    <t>072202</t>
  </si>
  <si>
    <t>会津若松市教育委員会</t>
  </si>
  <si>
    <t>072203</t>
  </si>
  <si>
    <t>郡山市教育委員会</t>
  </si>
  <si>
    <t>072204</t>
  </si>
  <si>
    <t>いわき市教育委員会</t>
  </si>
  <si>
    <t>072205</t>
  </si>
  <si>
    <t>白河市教育委員会</t>
  </si>
  <si>
    <t>072207</t>
  </si>
  <si>
    <t>須賀川市教育委員会</t>
  </si>
  <si>
    <t>072208</t>
  </si>
  <si>
    <t>喜多方市教育委員会</t>
  </si>
  <si>
    <t>072209</t>
  </si>
  <si>
    <t>相馬市教育委員会</t>
  </si>
  <si>
    <t>072210</t>
  </si>
  <si>
    <t>二本松市教育委員会</t>
  </si>
  <si>
    <t>072211</t>
  </si>
  <si>
    <t>田村市教育委員会</t>
  </si>
  <si>
    <t>072212</t>
  </si>
  <si>
    <t>南相馬市教育委員会</t>
  </si>
  <si>
    <t>072213</t>
  </si>
  <si>
    <t>072214</t>
  </si>
  <si>
    <t>本宮市教育委員会</t>
  </si>
  <si>
    <t>073301</t>
  </si>
  <si>
    <t>桑折町教育委員会</t>
  </si>
  <si>
    <t>073303</t>
  </si>
  <si>
    <t>国見町教育委員会</t>
  </si>
  <si>
    <t>073308</t>
  </si>
  <si>
    <t>川俣町教育委員会</t>
  </si>
  <si>
    <t>073342</t>
  </si>
  <si>
    <t>鏡石町教育委員会</t>
  </si>
  <si>
    <t>073362</t>
  </si>
  <si>
    <t>下郷町教育委員会</t>
  </si>
  <si>
    <t>073367</t>
  </si>
  <si>
    <t>只見町教育委員会</t>
  </si>
  <si>
    <t>073368</t>
  </si>
  <si>
    <t>南会津町教育委員会</t>
  </si>
  <si>
    <t>073405</t>
  </si>
  <si>
    <t>西会津町教育委員会</t>
  </si>
  <si>
    <t>073407</t>
  </si>
  <si>
    <t>磐梯町教育委員会</t>
  </si>
  <si>
    <t>073408</t>
  </si>
  <si>
    <t>猪苗代町教育委員会</t>
  </si>
  <si>
    <t>073421</t>
  </si>
  <si>
    <t>会津坂下町教育委員会</t>
  </si>
  <si>
    <t>073423</t>
  </si>
  <si>
    <t>柳津町教育委員会</t>
  </si>
  <si>
    <t>073444</t>
  </si>
  <si>
    <t>三島町教育委員会</t>
  </si>
  <si>
    <t>073445</t>
  </si>
  <si>
    <t>073447</t>
  </si>
  <si>
    <t>会津美里町教育委員会</t>
  </si>
  <si>
    <t>073466</t>
  </si>
  <si>
    <t>矢吹町教育委員会</t>
  </si>
  <si>
    <t>073481</t>
  </si>
  <si>
    <t>棚倉町教育委員会</t>
  </si>
  <si>
    <t>073482</t>
  </si>
  <si>
    <t>矢祭町教育委員会</t>
  </si>
  <si>
    <t>073483</t>
  </si>
  <si>
    <t>塙町教育委員会</t>
  </si>
  <si>
    <t>073501</t>
  </si>
  <si>
    <t>石川町教育委員会</t>
  </si>
  <si>
    <t>073504</t>
  </si>
  <si>
    <t>浅川町教育委員会</t>
  </si>
  <si>
    <t>073505</t>
  </si>
  <si>
    <t>古殿町教育委員会</t>
  </si>
  <si>
    <t>073521</t>
  </si>
  <si>
    <t>三春町教育委員会</t>
  </si>
  <si>
    <t>073522</t>
  </si>
  <si>
    <t>小野町教育委員会</t>
  </si>
  <si>
    <t>073541</t>
  </si>
  <si>
    <t>広野町教育委員会</t>
  </si>
  <si>
    <t>073542</t>
  </si>
  <si>
    <t>楢葉町教育委員会</t>
  </si>
  <si>
    <t>073543</t>
  </si>
  <si>
    <t>富岡町教育委員会</t>
  </si>
  <si>
    <t>073545</t>
  </si>
  <si>
    <t>大熊町教育委員会</t>
  </si>
  <si>
    <t>073546</t>
  </si>
  <si>
    <t>双葉町教育委員会</t>
  </si>
  <si>
    <t>073547</t>
  </si>
  <si>
    <t>浪江町教育委員会</t>
  </si>
  <si>
    <t>073561</t>
  </si>
  <si>
    <t>新地町教育委員会</t>
  </si>
  <si>
    <t>074322</t>
  </si>
  <si>
    <t>大玉村教育委員会</t>
  </si>
  <si>
    <t>074344</t>
  </si>
  <si>
    <t>天栄村教育委員会</t>
  </si>
  <si>
    <t>074364</t>
  </si>
  <si>
    <t>檜枝岐村教育委員会</t>
  </si>
  <si>
    <t>074402</t>
  </si>
  <si>
    <t>北塩原村教育委員会</t>
  </si>
  <si>
    <t>074422</t>
  </si>
  <si>
    <t>湯川村教育委員会</t>
  </si>
  <si>
    <t>074446</t>
  </si>
  <si>
    <t>昭和村教育委員会</t>
  </si>
  <si>
    <t>074461</t>
  </si>
  <si>
    <t>西郷村教育委員会</t>
  </si>
  <si>
    <t>074464</t>
  </si>
  <si>
    <t>泉崎村教育委員会</t>
  </si>
  <si>
    <t>074465</t>
  </si>
  <si>
    <t>中島村教育委員会</t>
  </si>
  <si>
    <t>074484</t>
  </si>
  <si>
    <t>鮫川村教育委員会</t>
  </si>
  <si>
    <t>074502</t>
  </si>
  <si>
    <t>玉川村教育委員会</t>
  </si>
  <si>
    <t>074503</t>
  </si>
  <si>
    <t>平田村教育委員会</t>
  </si>
  <si>
    <t>074544</t>
  </si>
  <si>
    <t>川内村教育委員会</t>
  </si>
  <si>
    <t>074548</t>
  </si>
  <si>
    <t>葛尾村教育委員会</t>
  </si>
  <si>
    <t>074564</t>
  </si>
  <si>
    <t>飯舘村教育委員会</t>
  </si>
  <si>
    <t>075877</t>
  </si>
  <si>
    <t>南会津地方広域市町村圏組合教育委員会</t>
  </si>
  <si>
    <t>081000</t>
  </si>
  <si>
    <t>茨城県教育委員会</t>
  </si>
  <si>
    <t>082201</t>
  </si>
  <si>
    <t>水戸市教育委員会</t>
  </si>
  <si>
    <t>082202</t>
  </si>
  <si>
    <t>日立市教育委員会</t>
  </si>
  <si>
    <t>082203</t>
  </si>
  <si>
    <t>土浦市教育委員会</t>
  </si>
  <si>
    <t>082204</t>
  </si>
  <si>
    <t>古河市教育委員会</t>
  </si>
  <si>
    <t>082205</t>
  </si>
  <si>
    <t>石岡市教育委員会</t>
  </si>
  <si>
    <t>082207</t>
  </si>
  <si>
    <t>結城市教育委員会</t>
  </si>
  <si>
    <t>082208</t>
  </si>
  <si>
    <t>龍ケ崎市教育委員会</t>
  </si>
  <si>
    <t>082210</t>
  </si>
  <si>
    <t>下妻市教育委員会</t>
  </si>
  <si>
    <t>082211</t>
  </si>
  <si>
    <t>常総市教育委員会</t>
  </si>
  <si>
    <t>082212</t>
  </si>
  <si>
    <t>常陸太田市教育委員会</t>
  </si>
  <si>
    <t>082214</t>
  </si>
  <si>
    <t>高萩市教育委員会</t>
  </si>
  <si>
    <t>082215</t>
  </si>
  <si>
    <t>北茨城市教育委員会</t>
  </si>
  <si>
    <t>082216</t>
  </si>
  <si>
    <t>笠間市教育委員会</t>
  </si>
  <si>
    <t>082217</t>
  </si>
  <si>
    <t>取手市教育委員会</t>
  </si>
  <si>
    <t>082219</t>
  </si>
  <si>
    <t>牛久市教育委員会</t>
  </si>
  <si>
    <t>082220</t>
  </si>
  <si>
    <t>つくば市教育委員会</t>
  </si>
  <si>
    <t>082221</t>
  </si>
  <si>
    <t>ひたちなか市教育委員会</t>
  </si>
  <si>
    <t>082222</t>
  </si>
  <si>
    <t>鹿嶋市教育委員会</t>
  </si>
  <si>
    <t>082223</t>
  </si>
  <si>
    <t>潮来市教育委員会</t>
  </si>
  <si>
    <t>082224</t>
  </si>
  <si>
    <t>守谷市教育委員会</t>
  </si>
  <si>
    <t>082225</t>
  </si>
  <si>
    <t>常陸大宮市教育委員会</t>
  </si>
  <si>
    <t>082226</t>
  </si>
  <si>
    <t>那珂市教育委員会</t>
  </si>
  <si>
    <t>082227</t>
  </si>
  <si>
    <t>筑西市教育委員会</t>
  </si>
  <si>
    <t>082228</t>
  </si>
  <si>
    <t>坂東市教育委員会</t>
  </si>
  <si>
    <t>082229</t>
  </si>
  <si>
    <t>稲敷市教育委員会</t>
  </si>
  <si>
    <t>082230</t>
  </si>
  <si>
    <t>かすみがうら市教育委員会</t>
  </si>
  <si>
    <t>082231</t>
  </si>
  <si>
    <t>桜川市教育委員会</t>
  </si>
  <si>
    <t>082232</t>
  </si>
  <si>
    <t>神栖市教育委員会</t>
  </si>
  <si>
    <t>082233</t>
  </si>
  <si>
    <t>行方市教育委員会</t>
  </si>
  <si>
    <t>082234</t>
  </si>
  <si>
    <t>鉾田市教育委員会</t>
  </si>
  <si>
    <t>082235</t>
  </si>
  <si>
    <t>つくばみらい市教育委員会</t>
  </si>
  <si>
    <t>082236</t>
  </si>
  <si>
    <t>小美玉市教育委員会</t>
  </si>
  <si>
    <t>083302</t>
  </si>
  <si>
    <t>茨城町教育委員会</t>
  </si>
  <si>
    <t>083309</t>
  </si>
  <si>
    <t>大洗町教育委員会</t>
  </si>
  <si>
    <t>083310</t>
  </si>
  <si>
    <t>城里町教育委員会</t>
  </si>
  <si>
    <t>083364</t>
  </si>
  <si>
    <t>大子町教育委員会</t>
  </si>
  <si>
    <t>083443</t>
  </si>
  <si>
    <t>阿見町教育委員会</t>
  </si>
  <si>
    <t>083447</t>
  </si>
  <si>
    <t>河内町教育委員会</t>
  </si>
  <si>
    <t>083521</t>
  </si>
  <si>
    <t>八千代町教育委員会</t>
  </si>
  <si>
    <t>083542</t>
  </si>
  <si>
    <t>五霞町教育委員会</t>
  </si>
  <si>
    <t>083546</t>
  </si>
  <si>
    <t>境町教育委員会</t>
  </si>
  <si>
    <t>083564</t>
  </si>
  <si>
    <t>利根町教育委員会</t>
  </si>
  <si>
    <t>084341</t>
  </si>
  <si>
    <t>東海村教育委員会</t>
  </si>
  <si>
    <t>084442</t>
  </si>
  <si>
    <t>美浦村教育委員会</t>
  </si>
  <si>
    <t>091000</t>
  </si>
  <si>
    <t>栃木県教育委員会</t>
  </si>
  <si>
    <t>092201</t>
  </si>
  <si>
    <t>宇都宮市教育委員会</t>
  </si>
  <si>
    <t>092202</t>
  </si>
  <si>
    <t>足利市教育委員会</t>
  </si>
  <si>
    <t>092203</t>
  </si>
  <si>
    <t>栃木市教育委員会</t>
  </si>
  <si>
    <t>092204</t>
  </si>
  <si>
    <t>佐野市教育委員会</t>
  </si>
  <si>
    <t>092205</t>
  </si>
  <si>
    <t>鹿沼市教育委員会</t>
  </si>
  <si>
    <t>092206</t>
  </si>
  <si>
    <t>日光市教育委員会</t>
  </si>
  <si>
    <t>092208</t>
  </si>
  <si>
    <t>小山市教育委員会</t>
  </si>
  <si>
    <t>092209</t>
  </si>
  <si>
    <t>真岡市教育委員会</t>
  </si>
  <si>
    <t>092210</t>
  </si>
  <si>
    <t>大田原市教育委員会</t>
  </si>
  <si>
    <t>092211</t>
  </si>
  <si>
    <t>矢板市教育委員会</t>
  </si>
  <si>
    <t>092213</t>
  </si>
  <si>
    <t>那須塩原市教育委員会</t>
  </si>
  <si>
    <t>092214</t>
  </si>
  <si>
    <t>さくら市教育委員会</t>
  </si>
  <si>
    <t>092215</t>
  </si>
  <si>
    <t>那須烏山市教育委員会</t>
  </si>
  <si>
    <t>092216</t>
  </si>
  <si>
    <t>下野市教育委員会</t>
  </si>
  <si>
    <t>093301</t>
  </si>
  <si>
    <t>上三川町教育委員会</t>
  </si>
  <si>
    <t>093342</t>
  </si>
  <si>
    <t>益子町教育委員会</t>
  </si>
  <si>
    <t>093343</t>
  </si>
  <si>
    <t>茂木町教育委員会</t>
  </si>
  <si>
    <t>093344</t>
  </si>
  <si>
    <t>市貝町教育委員会</t>
  </si>
  <si>
    <t>093345</t>
  </si>
  <si>
    <t>芳賀町教育委員会</t>
  </si>
  <si>
    <t>093361</t>
  </si>
  <si>
    <t>壬生町教育委員会</t>
  </si>
  <si>
    <t>093364</t>
  </si>
  <si>
    <t>野木町教育委員会</t>
  </si>
  <si>
    <t>093384</t>
  </si>
  <si>
    <t>塩谷町教育委員会</t>
  </si>
  <si>
    <t>093386</t>
  </si>
  <si>
    <t>高根沢町教育委員会</t>
  </si>
  <si>
    <t>093407</t>
  </si>
  <si>
    <t>那須町教育委員会</t>
  </si>
  <si>
    <t>093411</t>
  </si>
  <si>
    <t>那珂川町教育委員会</t>
  </si>
  <si>
    <t>101000</t>
  </si>
  <si>
    <t>群馬県教育委員会</t>
  </si>
  <si>
    <t>102201</t>
  </si>
  <si>
    <t>前橋市教育委員会</t>
  </si>
  <si>
    <t>102202</t>
  </si>
  <si>
    <t>高崎市教育委員会</t>
  </si>
  <si>
    <t>102203</t>
  </si>
  <si>
    <t>桐生市教育委員会</t>
  </si>
  <si>
    <t>102204</t>
  </si>
  <si>
    <t>伊勢崎市教育委員会</t>
  </si>
  <si>
    <t>102205</t>
  </si>
  <si>
    <t>太田市教育委員会</t>
  </si>
  <si>
    <t>102206</t>
  </si>
  <si>
    <t>沼田市教育委員会</t>
  </si>
  <si>
    <t>102207</t>
  </si>
  <si>
    <t>館林市教育委員会</t>
  </si>
  <si>
    <t>102208</t>
  </si>
  <si>
    <t>渋川市教育委員会</t>
  </si>
  <si>
    <t>102209</t>
  </si>
  <si>
    <t>藤岡市教育委員会</t>
  </si>
  <si>
    <t>102210</t>
  </si>
  <si>
    <t>富岡市教育委員会</t>
  </si>
  <si>
    <t>102211</t>
  </si>
  <si>
    <t>安中市教育委員会</t>
  </si>
  <si>
    <t>102212</t>
  </si>
  <si>
    <t>みどり市教育委員会</t>
  </si>
  <si>
    <t>103345</t>
  </si>
  <si>
    <t>吉岡町教育委員会</t>
  </si>
  <si>
    <t>103367</t>
  </si>
  <si>
    <t>神流町教育委員会</t>
  </si>
  <si>
    <t>103382</t>
  </si>
  <si>
    <t>下仁田町教育委員会</t>
  </si>
  <si>
    <t>103384</t>
  </si>
  <si>
    <t>甘楽町教育委員会</t>
  </si>
  <si>
    <t>103421</t>
  </si>
  <si>
    <t>中之条町教育委員会</t>
  </si>
  <si>
    <t>103424</t>
  </si>
  <si>
    <t>長野原町教育委員会</t>
  </si>
  <si>
    <t>103426</t>
  </si>
  <si>
    <t>草津町教育委員会</t>
  </si>
  <si>
    <t>103429</t>
  </si>
  <si>
    <t>東吾妻町教育委員会</t>
  </si>
  <si>
    <t>103449</t>
  </si>
  <si>
    <t>みなかみ町教育委員会</t>
  </si>
  <si>
    <t>103464</t>
  </si>
  <si>
    <t>玉村町教育委員会</t>
  </si>
  <si>
    <t>103521</t>
  </si>
  <si>
    <t>板倉町教育委員会</t>
  </si>
  <si>
    <t>103522</t>
  </si>
  <si>
    <t>明和町教育委員会</t>
  </si>
  <si>
    <t>103523</t>
  </si>
  <si>
    <t>千代田町教育委員会</t>
  </si>
  <si>
    <t>103524</t>
  </si>
  <si>
    <t>大泉町教育委員会</t>
  </si>
  <si>
    <t>103525</t>
  </si>
  <si>
    <t>邑楽町教育委員会</t>
  </si>
  <si>
    <t>104344</t>
  </si>
  <si>
    <t>榛東村教育委員会</t>
  </si>
  <si>
    <t>104366</t>
  </si>
  <si>
    <t>上野村教育委員会</t>
  </si>
  <si>
    <t>104383</t>
  </si>
  <si>
    <t>南牧村教育委員会</t>
  </si>
  <si>
    <t>104425</t>
  </si>
  <si>
    <t>嬬恋村教育委員会</t>
  </si>
  <si>
    <t>104428</t>
  </si>
  <si>
    <t>高山村教育委員会</t>
  </si>
  <si>
    <t>104443</t>
  </si>
  <si>
    <t>片品村教育委員会</t>
  </si>
  <si>
    <t>104444</t>
  </si>
  <si>
    <t>川場村教育委員会</t>
  </si>
  <si>
    <t>104448</t>
  </si>
  <si>
    <t>105874</t>
  </si>
  <si>
    <t>富岡甘楽広域市町村圏振興整備組合教育委員会</t>
  </si>
  <si>
    <t>105880</t>
  </si>
  <si>
    <t>吾妻広域町村圏振興整備組合教育委員会</t>
  </si>
  <si>
    <t>105883</t>
  </si>
  <si>
    <t>利根沼田学校組合教育委員会</t>
  </si>
  <si>
    <t>111000</t>
  </si>
  <si>
    <t>埼玉県教育委員会</t>
  </si>
  <si>
    <t>112100</t>
  </si>
  <si>
    <t>さいたま市教育委員会</t>
  </si>
  <si>
    <t>112201</t>
  </si>
  <si>
    <t>川越市教育委員会</t>
  </si>
  <si>
    <t>112202</t>
  </si>
  <si>
    <t>熊谷市教育委員会</t>
  </si>
  <si>
    <t>112203</t>
  </si>
  <si>
    <t>川口市教育委員会</t>
  </si>
  <si>
    <t>112206</t>
  </si>
  <si>
    <t>行田市教育委員会</t>
  </si>
  <si>
    <t>112207</t>
  </si>
  <si>
    <t>秩父市教育委員会</t>
  </si>
  <si>
    <t>112208</t>
  </si>
  <si>
    <t>所沢市教育委員会</t>
  </si>
  <si>
    <t>112209</t>
  </si>
  <si>
    <t>飯能市教育委員会</t>
  </si>
  <si>
    <t>112210</t>
  </si>
  <si>
    <t>加須市教育委員会</t>
  </si>
  <si>
    <t>112211</t>
  </si>
  <si>
    <t>本庄市教育委員会</t>
  </si>
  <si>
    <t>112212</t>
  </si>
  <si>
    <t>東松山市教育委員会</t>
  </si>
  <si>
    <t>112214</t>
  </si>
  <si>
    <t>春日部市教育委員会</t>
  </si>
  <si>
    <t>112215</t>
  </si>
  <si>
    <t>狭山市教育委員会</t>
  </si>
  <si>
    <t>112216</t>
  </si>
  <si>
    <t>羽生市教育委員会</t>
  </si>
  <si>
    <t>112217</t>
  </si>
  <si>
    <t>鴻巣市教育委員会</t>
  </si>
  <si>
    <t>112218</t>
  </si>
  <si>
    <t>深谷市教育委員会</t>
  </si>
  <si>
    <t>112219</t>
  </si>
  <si>
    <t>上尾市教育委員会</t>
  </si>
  <si>
    <t>112221</t>
  </si>
  <si>
    <t>草加市教育委員会</t>
  </si>
  <si>
    <t>112222</t>
  </si>
  <si>
    <t>越谷市教育委員会</t>
  </si>
  <si>
    <t>112223</t>
  </si>
  <si>
    <t>蕨市教育委員会</t>
  </si>
  <si>
    <t>112224</t>
  </si>
  <si>
    <t>戸田市教育委員会</t>
  </si>
  <si>
    <t>112225</t>
  </si>
  <si>
    <t>入間市教育委員会</t>
  </si>
  <si>
    <t>112227</t>
  </si>
  <si>
    <t>朝霞市教育委員会</t>
  </si>
  <si>
    <t>112228</t>
  </si>
  <si>
    <t>志木市教育委員会</t>
  </si>
  <si>
    <t>112229</t>
  </si>
  <si>
    <t>和光市教育委員会</t>
  </si>
  <si>
    <t>112230</t>
  </si>
  <si>
    <t>新座市教育委員会</t>
  </si>
  <si>
    <t>112231</t>
  </si>
  <si>
    <t>桶川市教育委員会</t>
  </si>
  <si>
    <t>112232</t>
  </si>
  <si>
    <t>久喜市教育委員会</t>
  </si>
  <si>
    <t>112233</t>
  </si>
  <si>
    <t>北本市教育委員会</t>
  </si>
  <si>
    <t>112234</t>
  </si>
  <si>
    <t>八潮市教育委員会</t>
  </si>
  <si>
    <t>112235</t>
  </si>
  <si>
    <t>富士見市教育委員会</t>
  </si>
  <si>
    <t>112237</t>
  </si>
  <si>
    <t>三郷市教育委員会</t>
  </si>
  <si>
    <t>112238</t>
  </si>
  <si>
    <t>蓮田市教育委員会</t>
  </si>
  <si>
    <t>112239</t>
  </si>
  <si>
    <t>坂戸市教育委員会</t>
  </si>
  <si>
    <t>112240</t>
  </si>
  <si>
    <t>幸手市教育委員会</t>
  </si>
  <si>
    <t>112241</t>
  </si>
  <si>
    <t>鶴ヶ島市教育委員会</t>
  </si>
  <si>
    <t>112242</t>
  </si>
  <si>
    <t>日高市教育委員会</t>
  </si>
  <si>
    <t>112243</t>
  </si>
  <si>
    <t>吉川市教育委員会</t>
  </si>
  <si>
    <t>112245</t>
  </si>
  <si>
    <t>ふじみ野市教育委員会</t>
  </si>
  <si>
    <t>112246</t>
  </si>
  <si>
    <t>白岡市教育委員会</t>
  </si>
  <si>
    <t>113301</t>
  </si>
  <si>
    <t>伊奈町教育委員会</t>
  </si>
  <si>
    <t>113324</t>
  </si>
  <si>
    <t>三芳町教育委員会</t>
  </si>
  <si>
    <t>113326</t>
  </si>
  <si>
    <t>毛呂山町教育委員会</t>
  </si>
  <si>
    <t>113327</t>
  </si>
  <si>
    <t>越生町教育委員会</t>
  </si>
  <si>
    <t>113341</t>
  </si>
  <si>
    <t>滑川町教育委員会</t>
  </si>
  <si>
    <t>113342</t>
  </si>
  <si>
    <t>嵐山町教育委員会</t>
  </si>
  <si>
    <t>113343</t>
  </si>
  <si>
    <t>小川町教育委員会</t>
  </si>
  <si>
    <t>113346</t>
  </si>
  <si>
    <t>川島町教育委員会</t>
  </si>
  <si>
    <t>113347</t>
  </si>
  <si>
    <t>吉見町教育委員会</t>
  </si>
  <si>
    <t>113348</t>
  </si>
  <si>
    <t>鳩山町教育委員会</t>
  </si>
  <si>
    <t>113349</t>
  </si>
  <si>
    <t>ときがわ町教育委員会</t>
  </si>
  <si>
    <t>113361</t>
  </si>
  <si>
    <t>横瀬町教育委員会</t>
  </si>
  <si>
    <t>113362</t>
  </si>
  <si>
    <t>皆野町教育委員会</t>
  </si>
  <si>
    <t>113363</t>
  </si>
  <si>
    <t>長瀞町教育委員会</t>
  </si>
  <si>
    <t>113365</t>
  </si>
  <si>
    <t>小鹿野町教育委員会</t>
  </si>
  <si>
    <t>113381</t>
  </si>
  <si>
    <t>113383</t>
  </si>
  <si>
    <t>神川町教育委員会</t>
  </si>
  <si>
    <t>113385</t>
  </si>
  <si>
    <t>上里町教育委員会</t>
  </si>
  <si>
    <t>113408</t>
  </si>
  <si>
    <t>寄居町教育委員会</t>
  </si>
  <si>
    <t>113442</t>
  </si>
  <si>
    <t>宮代町教育委員会</t>
  </si>
  <si>
    <t>113464</t>
  </si>
  <si>
    <t>杉戸町教育委員会</t>
  </si>
  <si>
    <t>113465</t>
  </si>
  <si>
    <t>松伏町教育委員会</t>
  </si>
  <si>
    <t>114369</t>
  </si>
  <si>
    <t>東秩父村教育委員会</t>
  </si>
  <si>
    <t>115830</t>
  </si>
  <si>
    <t>本庄上里学校給食組合教育委員会</t>
  </si>
  <si>
    <t>121000</t>
  </si>
  <si>
    <t>千葉県教育委員会</t>
  </si>
  <si>
    <t>122100</t>
  </si>
  <si>
    <t>千葉市教育委員会</t>
  </si>
  <si>
    <t>122202</t>
  </si>
  <si>
    <t>銚子市教育委員会</t>
  </si>
  <si>
    <t>122203</t>
  </si>
  <si>
    <t>市川市教育委員会</t>
  </si>
  <si>
    <t>122204</t>
  </si>
  <si>
    <t>船橋市教育委員会</t>
  </si>
  <si>
    <t>122205</t>
  </si>
  <si>
    <t>館山市教育委員会</t>
  </si>
  <si>
    <t>122206</t>
  </si>
  <si>
    <t>木更津市教育委員会</t>
  </si>
  <si>
    <t>122207</t>
  </si>
  <si>
    <t>松戸市教育委員会</t>
  </si>
  <si>
    <t>122208</t>
  </si>
  <si>
    <t>野田市教育委員会</t>
  </si>
  <si>
    <t>122210</t>
  </si>
  <si>
    <t>茂原市教育委員会</t>
  </si>
  <si>
    <t>122211</t>
  </si>
  <si>
    <t>成田市教育委員会</t>
  </si>
  <si>
    <t>122212</t>
  </si>
  <si>
    <t>佐倉市教育委員会</t>
  </si>
  <si>
    <t>122213</t>
  </si>
  <si>
    <t>東金市教育委員会</t>
  </si>
  <si>
    <t>122215</t>
  </si>
  <si>
    <t>旭市教育委員会</t>
  </si>
  <si>
    <t>122216</t>
  </si>
  <si>
    <t>習志野市教育委員会</t>
  </si>
  <si>
    <t>122217</t>
  </si>
  <si>
    <t>柏市教育委員会</t>
  </si>
  <si>
    <t>122218</t>
  </si>
  <si>
    <t>勝浦市教育委員会</t>
  </si>
  <si>
    <t>122219</t>
  </si>
  <si>
    <t>市原市教育委員会</t>
  </si>
  <si>
    <t>122220</t>
  </si>
  <si>
    <t>流山市教育委員会</t>
  </si>
  <si>
    <t>122221</t>
  </si>
  <si>
    <t>八千代市教育委員会</t>
  </si>
  <si>
    <t>122222</t>
  </si>
  <si>
    <t>我孫子市教育委員会</t>
  </si>
  <si>
    <t>122223</t>
  </si>
  <si>
    <t>鴨川市教育委員会</t>
  </si>
  <si>
    <t>122224</t>
  </si>
  <si>
    <t>鎌ケ谷市教育委員会</t>
  </si>
  <si>
    <t>122225</t>
  </si>
  <si>
    <t>君津市教育委員会</t>
  </si>
  <si>
    <t>122226</t>
  </si>
  <si>
    <t>富津市教育委員会</t>
  </si>
  <si>
    <t>122227</t>
  </si>
  <si>
    <t>浦安市教育委員会</t>
  </si>
  <si>
    <t>122228</t>
  </si>
  <si>
    <t>四街道市教育委員会</t>
  </si>
  <si>
    <t>122229</t>
  </si>
  <si>
    <t>袖ケ浦市教育委員会</t>
  </si>
  <si>
    <t>122230</t>
  </si>
  <si>
    <t>八街市教育委員会</t>
  </si>
  <si>
    <t>122231</t>
  </si>
  <si>
    <t>印西市教育委員会</t>
  </si>
  <si>
    <t>122232</t>
  </si>
  <si>
    <t>白井市教育委員会</t>
  </si>
  <si>
    <t>122233</t>
  </si>
  <si>
    <t>富里市教育委員会</t>
  </si>
  <si>
    <t>122234</t>
  </si>
  <si>
    <t>南房総市教育委員会</t>
  </si>
  <si>
    <t>122235</t>
  </si>
  <si>
    <t>匝瑳市教育委員会</t>
  </si>
  <si>
    <t>122236</t>
  </si>
  <si>
    <t>香取市教育委員会</t>
  </si>
  <si>
    <t>122237</t>
  </si>
  <si>
    <t>山武市教育委員会</t>
  </si>
  <si>
    <t>122238</t>
  </si>
  <si>
    <t>いすみ市教育委員会</t>
  </si>
  <si>
    <t>122239</t>
  </si>
  <si>
    <t>大網白里市教育委員会</t>
  </si>
  <si>
    <t>123322</t>
  </si>
  <si>
    <t>酒々井町教育委員会</t>
  </si>
  <si>
    <t>123329</t>
  </si>
  <si>
    <t>栄町教育委員会</t>
  </si>
  <si>
    <t>123342</t>
  </si>
  <si>
    <t>神崎町教育委員会</t>
  </si>
  <si>
    <t>123347</t>
  </si>
  <si>
    <t>多古町教育委員会</t>
  </si>
  <si>
    <t>123349</t>
  </si>
  <si>
    <t>東庄町教育委員会</t>
  </si>
  <si>
    <t>123403</t>
  </si>
  <si>
    <t>九十九里町教育委員会</t>
  </si>
  <si>
    <t>123409</t>
  </si>
  <si>
    <t>芝山町教育委員会</t>
  </si>
  <si>
    <t>123410</t>
  </si>
  <si>
    <t>横芝光町教育委員会</t>
  </si>
  <si>
    <t>123421</t>
  </si>
  <si>
    <t>一宮町教育委員会</t>
  </si>
  <si>
    <t>123422</t>
  </si>
  <si>
    <t>睦沢町教育委員会</t>
  </si>
  <si>
    <t>123424</t>
  </si>
  <si>
    <t>白子町教育委員会</t>
  </si>
  <si>
    <t>123426</t>
  </si>
  <si>
    <t>長柄町教育委員会</t>
  </si>
  <si>
    <t>123427</t>
  </si>
  <si>
    <t>長南町教育委員会</t>
  </si>
  <si>
    <t>123441</t>
  </si>
  <si>
    <t>大多喜町教育委員会</t>
  </si>
  <si>
    <t>123443</t>
  </si>
  <si>
    <t>御宿町教育委員会</t>
  </si>
  <si>
    <t>123463</t>
  </si>
  <si>
    <t>鋸南町教育委員会</t>
  </si>
  <si>
    <t>124423</t>
  </si>
  <si>
    <t>長生村教育委員会</t>
  </si>
  <si>
    <t>125850</t>
  </si>
  <si>
    <t>布施学校組合教育委員会</t>
  </si>
  <si>
    <t>125866</t>
  </si>
  <si>
    <t>山武郡市広域行政組合教育委員会</t>
  </si>
  <si>
    <t>125882</t>
  </si>
  <si>
    <t>長生郡市広域市町村圏組合教育委員会</t>
  </si>
  <si>
    <t>131000</t>
  </si>
  <si>
    <t>東京都教育委員会</t>
  </si>
  <si>
    <t>132101</t>
  </si>
  <si>
    <t>千代田区教育委員会</t>
  </si>
  <si>
    <t>132102</t>
  </si>
  <si>
    <t>中央区教育委員会</t>
  </si>
  <si>
    <t>132103</t>
  </si>
  <si>
    <t>港区教育委員会</t>
  </si>
  <si>
    <t>132104</t>
  </si>
  <si>
    <t>新宿区教育委員会</t>
  </si>
  <si>
    <t>132105</t>
  </si>
  <si>
    <t>文京区教育委員会</t>
  </si>
  <si>
    <t>132106</t>
  </si>
  <si>
    <t>台東区教育委員会</t>
  </si>
  <si>
    <t>132107</t>
  </si>
  <si>
    <t>墨田区教育委員会</t>
  </si>
  <si>
    <t>132108</t>
  </si>
  <si>
    <t>江東区教育委員会</t>
  </si>
  <si>
    <t>132109</t>
  </si>
  <si>
    <t>品川区教育委員会</t>
  </si>
  <si>
    <t>132110</t>
  </si>
  <si>
    <t>目黒区教育委員会</t>
  </si>
  <si>
    <t>132111</t>
  </si>
  <si>
    <t>大田区教育委員会</t>
  </si>
  <si>
    <t>132112</t>
  </si>
  <si>
    <t>世田谷区教育委員会</t>
  </si>
  <si>
    <t>132113</t>
  </si>
  <si>
    <t>渋谷区教育委員会</t>
  </si>
  <si>
    <t>132114</t>
  </si>
  <si>
    <t>中野区教育委員会</t>
  </si>
  <si>
    <t>132115</t>
  </si>
  <si>
    <t>杉並区教育委員会</t>
  </si>
  <si>
    <t>132116</t>
  </si>
  <si>
    <t>豊島区教育委員会</t>
  </si>
  <si>
    <t>132117</t>
  </si>
  <si>
    <t>北区教育委員会</t>
  </si>
  <si>
    <t>132118</t>
  </si>
  <si>
    <t>荒川区教育委員会</t>
  </si>
  <si>
    <t>132119</t>
  </si>
  <si>
    <t>板橋区教育委員会</t>
  </si>
  <si>
    <t>132120</t>
  </si>
  <si>
    <t>練馬区教育委員会</t>
  </si>
  <si>
    <t>132121</t>
  </si>
  <si>
    <t>足立区教育委員会</t>
  </si>
  <si>
    <t>132122</t>
  </si>
  <si>
    <t>葛飾区教育委員会</t>
  </si>
  <si>
    <t>132123</t>
  </si>
  <si>
    <t>江戸川区教育委員会</t>
  </si>
  <si>
    <t>132201</t>
  </si>
  <si>
    <t>八王子市教育委員会</t>
  </si>
  <si>
    <t>132202</t>
  </si>
  <si>
    <t>立川市教育委員会</t>
  </si>
  <si>
    <t>132203</t>
  </si>
  <si>
    <t>武蔵野市教育委員会</t>
  </si>
  <si>
    <t>132204</t>
  </si>
  <si>
    <t>三鷹市教育委員会</t>
  </si>
  <si>
    <t>132205</t>
  </si>
  <si>
    <t>青梅市教育委員会</t>
  </si>
  <si>
    <t>132206</t>
  </si>
  <si>
    <t>府中市教育委員会</t>
  </si>
  <si>
    <t>132207</t>
  </si>
  <si>
    <t>昭島市教育委員会</t>
  </si>
  <si>
    <t>132208</t>
  </si>
  <si>
    <t>調布市教育委員会</t>
  </si>
  <si>
    <t>132209</t>
  </si>
  <si>
    <t>町田市教育委員会</t>
  </si>
  <si>
    <t>132210</t>
  </si>
  <si>
    <t>小金井市教育委員会</t>
  </si>
  <si>
    <t>132211</t>
  </si>
  <si>
    <t>小平市教育委員会</t>
  </si>
  <si>
    <t>132212</t>
  </si>
  <si>
    <t>日野市教育委員会</t>
  </si>
  <si>
    <t>132213</t>
  </si>
  <si>
    <t>東村山市教育委員会</t>
  </si>
  <si>
    <t>132214</t>
  </si>
  <si>
    <t>国分寺市教育委員会</t>
  </si>
  <si>
    <t>132215</t>
  </si>
  <si>
    <t>国立市教育委員会</t>
  </si>
  <si>
    <t>132218</t>
  </si>
  <si>
    <t>福生市教育委員会</t>
  </si>
  <si>
    <t>132219</t>
  </si>
  <si>
    <t>狛江市教育委員会</t>
  </si>
  <si>
    <t>132220</t>
  </si>
  <si>
    <t>東大和市教育委員会</t>
  </si>
  <si>
    <t>132221</t>
  </si>
  <si>
    <t>清瀬市教育委員会</t>
  </si>
  <si>
    <t>132222</t>
  </si>
  <si>
    <t>東久留米市教育委員会</t>
  </si>
  <si>
    <t>132223</t>
  </si>
  <si>
    <t>武蔵村山市教育委員会</t>
  </si>
  <si>
    <t>132224</t>
  </si>
  <si>
    <t>多摩市教育委員会</t>
  </si>
  <si>
    <t>132225</t>
  </si>
  <si>
    <t>稲城市教育委員会</t>
  </si>
  <si>
    <t>132227</t>
  </si>
  <si>
    <t>羽村市教育委員会</t>
  </si>
  <si>
    <t>132228</t>
  </si>
  <si>
    <t>あきる野市教育委員会</t>
  </si>
  <si>
    <t>132229</t>
  </si>
  <si>
    <t>西東京市教育委員会</t>
  </si>
  <si>
    <t>133303</t>
  </si>
  <si>
    <t>瑞穂町教育委員会</t>
  </si>
  <si>
    <t>133305</t>
  </si>
  <si>
    <t>日の出町教育委員会</t>
  </si>
  <si>
    <t>133308</t>
  </si>
  <si>
    <t>奥多摩町教育委員会</t>
  </si>
  <si>
    <t>133361</t>
  </si>
  <si>
    <t>大島町教育委員会</t>
  </si>
  <si>
    <t>133401</t>
  </si>
  <si>
    <t>八丈町教育委員会</t>
  </si>
  <si>
    <t>134307</t>
  </si>
  <si>
    <t>檜原村教育委員会</t>
  </si>
  <si>
    <t>134362</t>
  </si>
  <si>
    <t>利島村教育委員会</t>
  </si>
  <si>
    <t>134363</t>
  </si>
  <si>
    <t>新島村教育委員会</t>
  </si>
  <si>
    <t>134364</t>
  </si>
  <si>
    <t>神津島村教育委員会</t>
  </si>
  <si>
    <t>134381</t>
  </si>
  <si>
    <t>三宅村教育委員会</t>
  </si>
  <si>
    <t>134382</t>
  </si>
  <si>
    <t>御蔵島村教育委員会</t>
  </si>
  <si>
    <t>134402</t>
  </si>
  <si>
    <t>青ヶ島村教育委員会</t>
  </si>
  <si>
    <t>134421</t>
  </si>
  <si>
    <t>小笠原村教育委員会</t>
  </si>
  <si>
    <t>135801</t>
  </si>
  <si>
    <t>特別区人事・厚生事務組合教育委員会</t>
  </si>
  <si>
    <t>135839</t>
  </si>
  <si>
    <t>羽村・瑞穂地区学校給食組合教育委員会</t>
  </si>
  <si>
    <t>141000</t>
  </si>
  <si>
    <t>神奈川県教育委員会</t>
  </si>
  <si>
    <t>142100</t>
  </si>
  <si>
    <t>横浜市教育委員会</t>
  </si>
  <si>
    <t>142130</t>
  </si>
  <si>
    <t>川崎市教育委員会</t>
  </si>
  <si>
    <t>142150</t>
  </si>
  <si>
    <t>相模原市教育委員会</t>
  </si>
  <si>
    <t>142201</t>
  </si>
  <si>
    <t>横須賀市教育委員会</t>
  </si>
  <si>
    <t>142203</t>
  </si>
  <si>
    <t>平塚市教育委員会</t>
  </si>
  <si>
    <t>142204</t>
  </si>
  <si>
    <t>鎌倉市教育委員会</t>
  </si>
  <si>
    <t>142205</t>
  </si>
  <si>
    <t>藤沢市教育委員会</t>
  </si>
  <si>
    <t>142206</t>
  </si>
  <si>
    <t>小田原市教育委員会</t>
  </si>
  <si>
    <t>142207</t>
  </si>
  <si>
    <t>茅ヶ崎市教育委員会</t>
  </si>
  <si>
    <t>142208</t>
  </si>
  <si>
    <t>逗子市教育委員会</t>
  </si>
  <si>
    <t>142210</t>
  </si>
  <si>
    <t>三浦市教育委員会</t>
  </si>
  <si>
    <t>142211</t>
  </si>
  <si>
    <t>秦野市教育委員会</t>
  </si>
  <si>
    <t>142212</t>
  </si>
  <si>
    <t>厚木市教育委員会</t>
  </si>
  <si>
    <t>142213</t>
  </si>
  <si>
    <t>大和市教育委員会</t>
  </si>
  <si>
    <t>142214</t>
  </si>
  <si>
    <t>伊勢原市教育委員会</t>
  </si>
  <si>
    <t>142215</t>
  </si>
  <si>
    <t>海老名市教育委員会</t>
  </si>
  <si>
    <t>142216</t>
  </si>
  <si>
    <t>座間市教育委員会</t>
  </si>
  <si>
    <t>142217</t>
  </si>
  <si>
    <t>南足柄市教育委員会</t>
  </si>
  <si>
    <t>142218</t>
  </si>
  <si>
    <t>綾瀬市教育委員会</t>
  </si>
  <si>
    <t>143301</t>
  </si>
  <si>
    <t>葉山町教育委員会</t>
  </si>
  <si>
    <t>143321</t>
  </si>
  <si>
    <t>寒川町教育委員会</t>
  </si>
  <si>
    <t>143341</t>
  </si>
  <si>
    <t>大磯町教育委員会</t>
  </si>
  <si>
    <t>143342</t>
  </si>
  <si>
    <t>二宮町教育委員会</t>
  </si>
  <si>
    <t>143361</t>
  </si>
  <si>
    <t>中井町教育委員会</t>
  </si>
  <si>
    <t>143362</t>
  </si>
  <si>
    <t>大井町教育委員会</t>
  </si>
  <si>
    <t>143363</t>
  </si>
  <si>
    <t>松田町教育委員会</t>
  </si>
  <si>
    <t>143364</t>
  </si>
  <si>
    <t>山北町教育委員会</t>
  </si>
  <si>
    <t>143366</t>
  </si>
  <si>
    <t>開成町教育委員会</t>
  </si>
  <si>
    <t>143382</t>
  </si>
  <si>
    <t>箱根町教育委員会</t>
  </si>
  <si>
    <t>143383</t>
  </si>
  <si>
    <t>真鶴町教育委員会</t>
  </si>
  <si>
    <t>143384</t>
  </si>
  <si>
    <t>湯河原町教育委員会</t>
  </si>
  <si>
    <t>143401</t>
  </si>
  <si>
    <t>愛川町教育委員会</t>
  </si>
  <si>
    <t>144402</t>
  </si>
  <si>
    <t>清川村教育委員会</t>
  </si>
  <si>
    <t>151000</t>
  </si>
  <si>
    <t>新潟県教育委員会</t>
  </si>
  <si>
    <t>152100</t>
  </si>
  <si>
    <t>新潟市教育委員会</t>
  </si>
  <si>
    <t>152202</t>
  </si>
  <si>
    <t>長岡市教育委員会</t>
  </si>
  <si>
    <t>152204</t>
  </si>
  <si>
    <t>三条市教育委員会</t>
  </si>
  <si>
    <t>152205</t>
  </si>
  <si>
    <t>柏崎市教育委員会</t>
  </si>
  <si>
    <t>152206</t>
  </si>
  <si>
    <t>新発田市教育委員会</t>
  </si>
  <si>
    <t>152208</t>
  </si>
  <si>
    <t>小千谷市教育委員会</t>
  </si>
  <si>
    <t>152209</t>
  </si>
  <si>
    <t>加茂市教育委員会</t>
  </si>
  <si>
    <t>152210</t>
  </si>
  <si>
    <t>十日町市教育委員会</t>
  </si>
  <si>
    <t>152211</t>
  </si>
  <si>
    <t>見附市教育委員会</t>
  </si>
  <si>
    <t>152212</t>
  </si>
  <si>
    <t>村上市教育委員会</t>
  </si>
  <si>
    <t>152213</t>
  </si>
  <si>
    <t>燕市教育委員会</t>
  </si>
  <si>
    <t>152216</t>
  </si>
  <si>
    <t>糸魚川市教育委員会</t>
  </si>
  <si>
    <t>152217</t>
  </si>
  <si>
    <t>妙高市教育委員会</t>
  </si>
  <si>
    <t>152218</t>
  </si>
  <si>
    <t>五泉市教育委員会</t>
  </si>
  <si>
    <t>152222</t>
  </si>
  <si>
    <t>上越市教育委員会</t>
  </si>
  <si>
    <t>152223</t>
  </si>
  <si>
    <t>阿賀野市教育委員会</t>
  </si>
  <si>
    <t>152224</t>
  </si>
  <si>
    <t>佐渡市教育委員会</t>
  </si>
  <si>
    <t>152225</t>
  </si>
  <si>
    <t>魚沼市教育委員会</t>
  </si>
  <si>
    <t>152226</t>
  </si>
  <si>
    <t>南魚沼市教育委員会</t>
  </si>
  <si>
    <t>152227</t>
  </si>
  <si>
    <t>胎内市教育委員会</t>
  </si>
  <si>
    <t>153307</t>
  </si>
  <si>
    <t>聖籠町教育委員会</t>
  </si>
  <si>
    <t>153361</t>
  </si>
  <si>
    <t>田上町教育委員会</t>
  </si>
  <si>
    <t>153385</t>
  </si>
  <si>
    <t>阿賀町教育委員会</t>
  </si>
  <si>
    <t>153405</t>
  </si>
  <si>
    <t>出雲崎町教育委員会</t>
  </si>
  <si>
    <t>153461</t>
  </si>
  <si>
    <t>湯沢町教育委員会</t>
  </si>
  <si>
    <t>153482</t>
  </si>
  <si>
    <t>津南町教育委員会</t>
  </si>
  <si>
    <t>154342</t>
  </si>
  <si>
    <t>弥彦村教育委員会</t>
  </si>
  <si>
    <t>154504</t>
  </si>
  <si>
    <t>刈羽村教育委員会</t>
  </si>
  <si>
    <t>154581</t>
  </si>
  <si>
    <t>関川村教育委員会</t>
  </si>
  <si>
    <t>154586</t>
  </si>
  <si>
    <t>粟島浦村教育委員会</t>
  </si>
  <si>
    <t>161000</t>
  </si>
  <si>
    <t>富山県教育委員会</t>
  </si>
  <si>
    <t>162201</t>
  </si>
  <si>
    <t>富山市教育委員会</t>
  </si>
  <si>
    <t>162202</t>
  </si>
  <si>
    <t>高岡市教育委員会</t>
  </si>
  <si>
    <t>162204</t>
  </si>
  <si>
    <t>魚津市教育委員会</t>
  </si>
  <si>
    <t>162205</t>
  </si>
  <si>
    <t>氷見市教育委員会</t>
  </si>
  <si>
    <t>162206</t>
  </si>
  <si>
    <t>滑川市教育委員会</t>
  </si>
  <si>
    <t>162207</t>
  </si>
  <si>
    <t>黒部市教育委員会</t>
  </si>
  <si>
    <t>162208</t>
  </si>
  <si>
    <t>砺波市教育委員会</t>
  </si>
  <si>
    <t>162209</t>
  </si>
  <si>
    <t>小矢部市教育委員会</t>
  </si>
  <si>
    <t>162210</t>
  </si>
  <si>
    <t>南砺市教育委員会</t>
  </si>
  <si>
    <t>162211</t>
  </si>
  <si>
    <t>射水市教育委員会</t>
  </si>
  <si>
    <t>163322</t>
  </si>
  <si>
    <t>上市町教育委員会</t>
  </si>
  <si>
    <t>163323</t>
  </si>
  <si>
    <t>立山町教育委員会</t>
  </si>
  <si>
    <t>163342</t>
  </si>
  <si>
    <t>入善町教育委員会</t>
  </si>
  <si>
    <t>163343</t>
  </si>
  <si>
    <t>164321</t>
  </si>
  <si>
    <t>舟橋村教育委員会</t>
  </si>
  <si>
    <t>171000</t>
  </si>
  <si>
    <t>石川県教育委員会</t>
  </si>
  <si>
    <t>172201</t>
  </si>
  <si>
    <t>金沢市教育委員会</t>
  </si>
  <si>
    <t>172202</t>
  </si>
  <si>
    <t>七尾市教育委員会</t>
  </si>
  <si>
    <t>172203</t>
  </si>
  <si>
    <t>小松市教育委員会</t>
  </si>
  <si>
    <t>172204</t>
  </si>
  <si>
    <t>輪島市教育委員会</t>
  </si>
  <si>
    <t>172205</t>
  </si>
  <si>
    <t>珠洲市教育委員会</t>
  </si>
  <si>
    <t>172206</t>
  </si>
  <si>
    <t>加賀市教育委員会</t>
  </si>
  <si>
    <t>172207</t>
  </si>
  <si>
    <t>羽咋市教育委員会</t>
  </si>
  <si>
    <t>172209</t>
  </si>
  <si>
    <t>かほく市教育委員会</t>
  </si>
  <si>
    <t>172210</t>
  </si>
  <si>
    <t>白山市教育委員会</t>
  </si>
  <si>
    <t>172211</t>
  </si>
  <si>
    <t>能美市教育委員会</t>
  </si>
  <si>
    <t>172212</t>
  </si>
  <si>
    <t>野々市市教育委員会</t>
  </si>
  <si>
    <t>173324</t>
  </si>
  <si>
    <t>川北町教育委員会</t>
  </si>
  <si>
    <t>173361</t>
  </si>
  <si>
    <t>津幡町教育委員会</t>
  </si>
  <si>
    <t>173365</t>
  </si>
  <si>
    <t>内灘町教育委員会</t>
  </si>
  <si>
    <t>173384</t>
  </si>
  <si>
    <t>志賀町教育委員会</t>
  </si>
  <si>
    <t>173386</t>
  </si>
  <si>
    <t>宝達志水町教育委員会</t>
  </si>
  <si>
    <t>173407</t>
  </si>
  <si>
    <t>中能登町教育委員会</t>
  </si>
  <si>
    <t>173461</t>
  </si>
  <si>
    <t>穴水町教育委員会</t>
  </si>
  <si>
    <t>173463</t>
  </si>
  <si>
    <t>能登町教育委員会</t>
  </si>
  <si>
    <t>181000</t>
  </si>
  <si>
    <t>福井県教育委員会</t>
  </si>
  <si>
    <t>182201</t>
  </si>
  <si>
    <t>福井市教育委員会</t>
  </si>
  <si>
    <t>182202</t>
  </si>
  <si>
    <t>敦賀市教育委員会</t>
  </si>
  <si>
    <t>182204</t>
  </si>
  <si>
    <t>小浜市教育委員会</t>
  </si>
  <si>
    <t>182205</t>
  </si>
  <si>
    <t>大野市教育委員会</t>
  </si>
  <si>
    <t>182206</t>
  </si>
  <si>
    <t>勝山市教育委員会</t>
  </si>
  <si>
    <t>182207</t>
  </si>
  <si>
    <t>鯖江市教育委員会</t>
  </si>
  <si>
    <t>182208</t>
  </si>
  <si>
    <t>あわら市教育委員会</t>
  </si>
  <si>
    <t>182209</t>
  </si>
  <si>
    <t>越前市教育委員会</t>
  </si>
  <si>
    <t>182210</t>
  </si>
  <si>
    <t>坂井市教育委員会</t>
  </si>
  <si>
    <t>183322</t>
  </si>
  <si>
    <t>永平寺町教育委員会</t>
  </si>
  <si>
    <t>183382</t>
  </si>
  <si>
    <t>183404</t>
  </si>
  <si>
    <t>南越前町教育委員会</t>
  </si>
  <si>
    <t>183423</t>
  </si>
  <si>
    <t>越前町教育委員会</t>
  </si>
  <si>
    <t>183442</t>
  </si>
  <si>
    <t>美浜町教育委員会</t>
  </si>
  <si>
    <t>183481</t>
  </si>
  <si>
    <t>高浜町教育委員会</t>
  </si>
  <si>
    <t>183483</t>
  </si>
  <si>
    <t>おおい町教育委員会</t>
  </si>
  <si>
    <t>183501</t>
  </si>
  <si>
    <t>若狭町教育委員会</t>
  </si>
  <si>
    <t>185801</t>
  </si>
  <si>
    <t>公立小浜病院組合教育委員会</t>
  </si>
  <si>
    <t>191000</t>
  </si>
  <si>
    <t>山梨県教育委員会</t>
  </si>
  <si>
    <t>192201</t>
  </si>
  <si>
    <t>甲府市教育委員会</t>
  </si>
  <si>
    <t>192202</t>
  </si>
  <si>
    <t>富士吉田市教育委員会</t>
  </si>
  <si>
    <t>192204</t>
  </si>
  <si>
    <t>都留市教育委員会</t>
  </si>
  <si>
    <t>192205</t>
  </si>
  <si>
    <t>山梨市教育委員会</t>
  </si>
  <si>
    <t>192206</t>
  </si>
  <si>
    <t>大月市教育委員会</t>
  </si>
  <si>
    <t>192207</t>
  </si>
  <si>
    <t>韮崎市教育委員会</t>
  </si>
  <si>
    <t>192208</t>
  </si>
  <si>
    <t>南アルプス市教育委員会</t>
  </si>
  <si>
    <t>192209</t>
  </si>
  <si>
    <t>北杜市教育委員会</t>
  </si>
  <si>
    <t>192210</t>
  </si>
  <si>
    <t>甲斐市教育委員会</t>
  </si>
  <si>
    <t>192211</t>
  </si>
  <si>
    <t>笛吹市教育委員会</t>
  </si>
  <si>
    <t>192212</t>
  </si>
  <si>
    <t>上野原市教育委員会</t>
  </si>
  <si>
    <t>192213</t>
  </si>
  <si>
    <t>甲州市教育委員会</t>
  </si>
  <si>
    <t>192214</t>
  </si>
  <si>
    <t>中央市教育委員会</t>
  </si>
  <si>
    <t>193346</t>
  </si>
  <si>
    <t>市川三郷町教育委員会</t>
  </si>
  <si>
    <t>193364</t>
  </si>
  <si>
    <t>早川町教育委員会</t>
  </si>
  <si>
    <t>193365</t>
  </si>
  <si>
    <t>身延町教育委員会</t>
  </si>
  <si>
    <t>193366</t>
  </si>
  <si>
    <t>193368</t>
  </si>
  <si>
    <t>富士川町教育委員会</t>
  </si>
  <si>
    <t>193384</t>
  </si>
  <si>
    <t>昭和町教育委員会</t>
  </si>
  <si>
    <t>193423</t>
  </si>
  <si>
    <t>西桂町教育委員会</t>
  </si>
  <si>
    <t>193430</t>
  </si>
  <si>
    <t>富士河口湖町教育委員会</t>
  </si>
  <si>
    <t>194422</t>
  </si>
  <si>
    <t>道志村教育委員会</t>
  </si>
  <si>
    <t>194424</t>
  </si>
  <si>
    <t>忍野村教育委員会</t>
  </si>
  <si>
    <t>194425</t>
  </si>
  <si>
    <t>山中湖村教育委員会</t>
  </si>
  <si>
    <t>194429</t>
  </si>
  <si>
    <t>鳴沢村教育委員会</t>
  </si>
  <si>
    <t>194442</t>
  </si>
  <si>
    <t>小菅村教育委員会</t>
  </si>
  <si>
    <t>194443</t>
  </si>
  <si>
    <t>丹波山村教育委員会</t>
  </si>
  <si>
    <t>195899</t>
  </si>
  <si>
    <t>河口湖南中学校組合教育委員会</t>
  </si>
  <si>
    <t>195934</t>
  </si>
  <si>
    <t>釈迦堂遺跡博物館組合教育委員会</t>
  </si>
  <si>
    <t>201000</t>
  </si>
  <si>
    <t>長野県教育委員会</t>
  </si>
  <si>
    <t>202201</t>
  </si>
  <si>
    <t>長野市教育委員会</t>
  </si>
  <si>
    <t>202202</t>
  </si>
  <si>
    <t>松本市教育委員会</t>
  </si>
  <si>
    <t>202203</t>
  </si>
  <si>
    <t>上田市教育委員会</t>
  </si>
  <si>
    <t>202204</t>
  </si>
  <si>
    <t>岡谷市教育委員会</t>
  </si>
  <si>
    <t>202205</t>
  </si>
  <si>
    <t>飯田市教育委員会</t>
  </si>
  <si>
    <t>202206</t>
  </si>
  <si>
    <t>諏訪市教育委員会</t>
  </si>
  <si>
    <t>202207</t>
  </si>
  <si>
    <t>須坂市教育委員会</t>
  </si>
  <si>
    <t>202208</t>
  </si>
  <si>
    <t>小諸市教育委員会</t>
  </si>
  <si>
    <t>202209</t>
  </si>
  <si>
    <t>伊那市教育委員会</t>
  </si>
  <si>
    <t>202210</t>
  </si>
  <si>
    <t>駒ヶ根市教育委員会</t>
  </si>
  <si>
    <t>202211</t>
  </si>
  <si>
    <t>中野市教育委員会</t>
  </si>
  <si>
    <t>202212</t>
  </si>
  <si>
    <t>大町市教育委員会</t>
  </si>
  <si>
    <t>202213</t>
  </si>
  <si>
    <t>飯山市教育委員会</t>
  </si>
  <si>
    <t>202214</t>
  </si>
  <si>
    <t>茅野市教育委員会</t>
  </si>
  <si>
    <t>202215</t>
  </si>
  <si>
    <t>塩尻市教育委員会</t>
  </si>
  <si>
    <t>202217</t>
  </si>
  <si>
    <t>佐久市教育委員会</t>
  </si>
  <si>
    <t>202218</t>
  </si>
  <si>
    <t>千曲市教育委員会</t>
  </si>
  <si>
    <t>202219</t>
  </si>
  <si>
    <t>東御市教育委員会</t>
  </si>
  <si>
    <t>202220</t>
  </si>
  <si>
    <t>安曇野市教育委員会</t>
  </si>
  <si>
    <t>203303</t>
  </si>
  <si>
    <t>小海町教育委員会</t>
  </si>
  <si>
    <t>203309</t>
  </si>
  <si>
    <t>佐久穂町教育委員会</t>
  </si>
  <si>
    <t>203321</t>
  </si>
  <si>
    <t>軽井沢町教育委員会</t>
  </si>
  <si>
    <t>203323</t>
  </si>
  <si>
    <t>御代田町教育委員会</t>
  </si>
  <si>
    <t>203324</t>
  </si>
  <si>
    <t>立科町教育委員会</t>
  </si>
  <si>
    <t>203350</t>
  </si>
  <si>
    <t>長和町教育委員会</t>
  </si>
  <si>
    <t>203361</t>
  </si>
  <si>
    <t>下諏訪町教育委員会</t>
  </si>
  <si>
    <t>203362</t>
  </si>
  <si>
    <t>富士見町教育委員会</t>
  </si>
  <si>
    <t>203382</t>
  </si>
  <si>
    <t>辰野町教育委員会</t>
  </si>
  <si>
    <t>203383</t>
  </si>
  <si>
    <t>箕輪町教育委員会</t>
  </si>
  <si>
    <t>203384</t>
  </si>
  <si>
    <t>飯島町教育委員会</t>
  </si>
  <si>
    <t>203402</t>
  </si>
  <si>
    <t>松川町教育委員会</t>
  </si>
  <si>
    <t>203403</t>
  </si>
  <si>
    <t>高森町教育委員会</t>
  </si>
  <si>
    <t>203404</t>
  </si>
  <si>
    <t>阿南町教育委員会</t>
  </si>
  <si>
    <t>203422</t>
  </si>
  <si>
    <t>上松町教育委員会</t>
  </si>
  <si>
    <t>203423</t>
  </si>
  <si>
    <t>南木曽町教育委員会</t>
  </si>
  <si>
    <t>203432</t>
  </si>
  <si>
    <t>木曽町教育委員会</t>
  </si>
  <si>
    <t>203481</t>
  </si>
  <si>
    <t>203521</t>
  </si>
  <si>
    <t>坂城町教育委員会</t>
  </si>
  <si>
    <t>203541</t>
  </si>
  <si>
    <t>小布施町教育委員会</t>
  </si>
  <si>
    <t>203561</t>
  </si>
  <si>
    <t>山ノ内町教育委員会</t>
  </si>
  <si>
    <t>203583</t>
  </si>
  <si>
    <t>信濃町教育委員会</t>
  </si>
  <si>
    <t>203590</t>
  </si>
  <si>
    <t>飯綱町教育委員会</t>
  </si>
  <si>
    <t>204304</t>
  </si>
  <si>
    <t>川上村教育委員会</t>
  </si>
  <si>
    <t>204305</t>
  </si>
  <si>
    <t>204306</t>
  </si>
  <si>
    <t>南相木村教育委員会</t>
  </si>
  <si>
    <t>204307</t>
  </si>
  <si>
    <t>北相木村教育委員会</t>
  </si>
  <si>
    <t>204349</t>
  </si>
  <si>
    <t>青木村教育委員会</t>
  </si>
  <si>
    <t>204363</t>
  </si>
  <si>
    <t>原村教育委員会</t>
  </si>
  <si>
    <t>204385</t>
  </si>
  <si>
    <t>南箕輪村教育委員会</t>
  </si>
  <si>
    <t>204386</t>
  </si>
  <si>
    <t>中川村教育委員会</t>
  </si>
  <si>
    <t>204388</t>
  </si>
  <si>
    <t>宮田村教育委員会</t>
  </si>
  <si>
    <t>204407</t>
  </si>
  <si>
    <t>阿智村教育委員会</t>
  </si>
  <si>
    <t>204409</t>
  </si>
  <si>
    <t>平谷村教育委員会</t>
  </si>
  <si>
    <t>204410</t>
  </si>
  <si>
    <t>根羽村教育委員会</t>
  </si>
  <si>
    <t>204411</t>
  </si>
  <si>
    <t>下條村教育委員会</t>
  </si>
  <si>
    <t>204412</t>
  </si>
  <si>
    <t>売木村教育委員会</t>
  </si>
  <si>
    <t>204413</t>
  </si>
  <si>
    <t>天龍村教育委員会</t>
  </si>
  <si>
    <t>204414</t>
  </si>
  <si>
    <t>泰阜村教育委員会</t>
  </si>
  <si>
    <t>204415</t>
  </si>
  <si>
    <t>喬木村教育委員会</t>
  </si>
  <si>
    <t>204416</t>
  </si>
  <si>
    <t>豊丘村教育委員会</t>
  </si>
  <si>
    <t>204417</t>
  </si>
  <si>
    <t>大鹿村教育委員会</t>
  </si>
  <si>
    <t>204425</t>
  </si>
  <si>
    <t>木祖村教育委員会</t>
  </si>
  <si>
    <t>204429</t>
  </si>
  <si>
    <t>王滝村教育委員会</t>
  </si>
  <si>
    <t>204430</t>
  </si>
  <si>
    <t>大桑村教育委員会</t>
  </si>
  <si>
    <t>204446</t>
  </si>
  <si>
    <t>麻績村教育委員会</t>
  </si>
  <si>
    <t>204448</t>
  </si>
  <si>
    <t>生坂村教育委員会</t>
  </si>
  <si>
    <t>204450</t>
  </si>
  <si>
    <t>山形村教育委員会</t>
  </si>
  <si>
    <t>204451</t>
  </si>
  <si>
    <t>朝日村教育委員会</t>
  </si>
  <si>
    <t>204452</t>
  </si>
  <si>
    <t>筑北村教育委員会</t>
  </si>
  <si>
    <t>204482</t>
  </si>
  <si>
    <t>松川村教育委員会</t>
  </si>
  <si>
    <t>204485</t>
  </si>
  <si>
    <t>白馬村教育委員会</t>
  </si>
  <si>
    <t>204486</t>
  </si>
  <si>
    <t>小谷村教育委員会</t>
  </si>
  <si>
    <t>204543</t>
  </si>
  <si>
    <t>204562</t>
  </si>
  <si>
    <t>木島平村教育委員会</t>
  </si>
  <si>
    <t>204563</t>
  </si>
  <si>
    <t>野沢温泉村教育委員会</t>
  </si>
  <si>
    <t>204588</t>
  </si>
  <si>
    <t>小川村教育委員会</t>
  </si>
  <si>
    <t>204602</t>
  </si>
  <si>
    <t>栄村教育委員会</t>
  </si>
  <si>
    <t>205818</t>
  </si>
  <si>
    <t>上田市長和町中学校組合教育委員会</t>
  </si>
  <si>
    <t>205846</t>
  </si>
  <si>
    <t>辰野町塩尻市小学校組合教育委員会</t>
  </si>
  <si>
    <t>205864</t>
  </si>
  <si>
    <t>池田松川施設組合教育委員会</t>
  </si>
  <si>
    <t>205873</t>
  </si>
  <si>
    <t>松本市・山形村・朝日村中学校組合教育委員会</t>
  </si>
  <si>
    <t>205888</t>
  </si>
  <si>
    <t>塩尻市辰野町中学校組合教育委員会</t>
  </si>
  <si>
    <t>205943</t>
  </si>
  <si>
    <t>小海町北相木村南相木村中学校組合教育委員会</t>
  </si>
  <si>
    <t>211000</t>
  </si>
  <si>
    <t>岐阜県教育委員会</t>
  </si>
  <si>
    <t>212201</t>
  </si>
  <si>
    <t>岐阜市教育委員会</t>
  </si>
  <si>
    <t>212202</t>
  </si>
  <si>
    <t>大垣市教育委員会</t>
  </si>
  <si>
    <t>212203</t>
  </si>
  <si>
    <t>高山市教育委員会</t>
  </si>
  <si>
    <t>212204</t>
  </si>
  <si>
    <t>多治見市教育委員会</t>
  </si>
  <si>
    <t>212205</t>
  </si>
  <si>
    <t>関市教育委員会</t>
  </si>
  <si>
    <t>212206</t>
  </si>
  <si>
    <t>中津川市教育委員会</t>
  </si>
  <si>
    <t>212207</t>
  </si>
  <si>
    <t>美濃市教育委員会</t>
  </si>
  <si>
    <t>212208</t>
  </si>
  <si>
    <t>瑞浪市教育委員会</t>
  </si>
  <si>
    <t>212209</t>
  </si>
  <si>
    <t>羽島市教育委員会</t>
  </si>
  <si>
    <t>212210</t>
  </si>
  <si>
    <t>恵那市教育委員会</t>
  </si>
  <si>
    <t>212211</t>
  </si>
  <si>
    <t>美濃加茂市教育委員会</t>
  </si>
  <si>
    <t>212212</t>
  </si>
  <si>
    <t>土岐市教育委員会</t>
  </si>
  <si>
    <t>212213</t>
  </si>
  <si>
    <t>各務原市教育委員会</t>
  </si>
  <si>
    <t>212214</t>
  </si>
  <si>
    <t>可児市教育委員会</t>
  </si>
  <si>
    <t>212215</t>
  </si>
  <si>
    <t>山県市教育委員会</t>
  </si>
  <si>
    <t>212216</t>
  </si>
  <si>
    <t>瑞穂市教育委員会</t>
  </si>
  <si>
    <t>212217</t>
  </si>
  <si>
    <t>飛騨市教育委員会</t>
  </si>
  <si>
    <t>212218</t>
  </si>
  <si>
    <t>本巣市教育委員会</t>
  </si>
  <si>
    <t>212219</t>
  </si>
  <si>
    <t>郡上市教育委員会</t>
  </si>
  <si>
    <t>212220</t>
  </si>
  <si>
    <t>下呂市教育委員会</t>
  </si>
  <si>
    <t>212221</t>
  </si>
  <si>
    <t>海津市教育委員会</t>
  </si>
  <si>
    <t>213341</t>
  </si>
  <si>
    <t>養老町教育委員会</t>
  </si>
  <si>
    <t>213361</t>
  </si>
  <si>
    <t>垂井町教育委員会</t>
  </si>
  <si>
    <t>213362</t>
  </si>
  <si>
    <t>関ケ原町教育委員会</t>
  </si>
  <si>
    <t>213381</t>
  </si>
  <si>
    <t>神戸町教育委員会</t>
  </si>
  <si>
    <t>213382</t>
  </si>
  <si>
    <t>輪之内町教育委員会</t>
  </si>
  <si>
    <t>213383</t>
  </si>
  <si>
    <t>安八町教育委員会</t>
  </si>
  <si>
    <t>213401</t>
  </si>
  <si>
    <t>揖斐川町教育委員会</t>
  </si>
  <si>
    <t>213403</t>
  </si>
  <si>
    <t>大野町教育委員会</t>
  </si>
  <si>
    <t>213404</t>
  </si>
  <si>
    <t>213421</t>
  </si>
  <si>
    <t>北方町教育委員会</t>
  </si>
  <si>
    <t>213501</t>
  </si>
  <si>
    <t>坂祝町教育委員会</t>
  </si>
  <si>
    <t>213502</t>
  </si>
  <si>
    <t>富加町教育委員会</t>
  </si>
  <si>
    <t>213503</t>
  </si>
  <si>
    <t>川辺町教育委員会</t>
  </si>
  <si>
    <t>213504</t>
  </si>
  <si>
    <t>七宗町教育委員会</t>
  </si>
  <si>
    <t>213505</t>
  </si>
  <si>
    <t>八百津町教育委員会</t>
  </si>
  <si>
    <t>213506</t>
  </si>
  <si>
    <t>白川町教育委員会</t>
  </si>
  <si>
    <t>213521</t>
  </si>
  <si>
    <t>御嵩町教育委員会</t>
  </si>
  <si>
    <t>214507</t>
  </si>
  <si>
    <t>東白川村教育委員会</t>
  </si>
  <si>
    <t>214604</t>
  </si>
  <si>
    <t>白川村教育委員会</t>
  </si>
  <si>
    <t>215937</t>
  </si>
  <si>
    <t>可児市・御嵩町中学校組合教育委員会</t>
  </si>
  <si>
    <t>215938</t>
  </si>
  <si>
    <t>美濃加茂市富加町中学校組合教育委員会</t>
  </si>
  <si>
    <t>215985</t>
  </si>
  <si>
    <t>古川国府給食センター利用組合教育委員会</t>
  </si>
  <si>
    <t>215991</t>
  </si>
  <si>
    <t>東安中学校組合教育委員会</t>
  </si>
  <si>
    <t>215992</t>
  </si>
  <si>
    <t>養基小学校養基保育所組合教育委員会</t>
  </si>
  <si>
    <t>216995</t>
  </si>
  <si>
    <t>羽島郡二町教育委員会</t>
  </si>
  <si>
    <t>221000</t>
  </si>
  <si>
    <t>静岡県教育委員会</t>
  </si>
  <si>
    <t>222100</t>
  </si>
  <si>
    <t>静岡市教育委員会</t>
  </si>
  <si>
    <t>222130</t>
  </si>
  <si>
    <t>浜松市教育委員会</t>
  </si>
  <si>
    <t>222203</t>
  </si>
  <si>
    <t>沼津市教育委員会</t>
  </si>
  <si>
    <t>222205</t>
  </si>
  <si>
    <t>熱海市教育委員会</t>
  </si>
  <si>
    <t>222206</t>
  </si>
  <si>
    <t>三島市教育委員会</t>
  </si>
  <si>
    <t>222207</t>
  </si>
  <si>
    <t>富士宮市教育委員会</t>
  </si>
  <si>
    <t>222208</t>
  </si>
  <si>
    <t>伊東市教育委員会</t>
  </si>
  <si>
    <t>222209</t>
  </si>
  <si>
    <t>島田市教育委員会</t>
  </si>
  <si>
    <t>222210</t>
  </si>
  <si>
    <t>富士市教育委員会</t>
  </si>
  <si>
    <t>222211</t>
  </si>
  <si>
    <t>磐田市教育委員会</t>
  </si>
  <si>
    <t>222212</t>
  </si>
  <si>
    <t>焼津市教育委員会</t>
  </si>
  <si>
    <t>222213</t>
  </si>
  <si>
    <t>掛川市教育委員会</t>
  </si>
  <si>
    <t>222214</t>
  </si>
  <si>
    <t>藤枝市教育委員会</t>
  </si>
  <si>
    <t>222215</t>
  </si>
  <si>
    <t>御殿場市教育委員会</t>
  </si>
  <si>
    <t>222216</t>
  </si>
  <si>
    <t>袋井市教育委員会</t>
  </si>
  <si>
    <t>222219</t>
  </si>
  <si>
    <t>下田市教育委員会</t>
  </si>
  <si>
    <t>222220</t>
  </si>
  <si>
    <t>裾野市教育委員会</t>
  </si>
  <si>
    <t>222221</t>
  </si>
  <si>
    <t>湖西市教育委員会</t>
  </si>
  <si>
    <t>222222</t>
  </si>
  <si>
    <t>伊豆市教育委員会</t>
  </si>
  <si>
    <t>222223</t>
  </si>
  <si>
    <t>御前崎市教育委員会</t>
  </si>
  <si>
    <t>222224</t>
  </si>
  <si>
    <t>菊川市教育委員会</t>
  </si>
  <si>
    <t>222225</t>
  </si>
  <si>
    <t>伊豆の国市教育委員会</t>
  </si>
  <si>
    <t>222226</t>
  </si>
  <si>
    <t>牧之原市教育委員会</t>
  </si>
  <si>
    <t>223301</t>
  </si>
  <si>
    <t>東伊豆町教育委員会</t>
  </si>
  <si>
    <t>223302</t>
  </si>
  <si>
    <t>河津町教育委員会</t>
  </si>
  <si>
    <t>223304</t>
  </si>
  <si>
    <t>南伊豆町教育委員会</t>
  </si>
  <si>
    <t>223305</t>
  </si>
  <si>
    <t>松崎町教育委員会</t>
  </si>
  <si>
    <t>223306</t>
  </si>
  <si>
    <t>西伊豆町教育委員会</t>
  </si>
  <si>
    <t>223325</t>
  </si>
  <si>
    <t>函南町教育委員会</t>
  </si>
  <si>
    <t>223341</t>
  </si>
  <si>
    <t>223342</t>
  </si>
  <si>
    <t>長泉町教育委員会</t>
  </si>
  <si>
    <t>223344</t>
  </si>
  <si>
    <t>小山町教育委員会</t>
  </si>
  <si>
    <t>223424</t>
  </si>
  <si>
    <t>吉田町教育委員会</t>
  </si>
  <si>
    <t>223429</t>
  </si>
  <si>
    <t>川根本町教育委員会</t>
  </si>
  <si>
    <t>223461</t>
  </si>
  <si>
    <t>225899</t>
  </si>
  <si>
    <t>御前崎市牧之原市学校組合教育委員会</t>
  </si>
  <si>
    <t>225937</t>
  </si>
  <si>
    <t>吉田町牧之原市広域施設組合教育委員会</t>
  </si>
  <si>
    <t>225990</t>
  </si>
  <si>
    <t>牧之原市菊川市学校組合教育委員会</t>
  </si>
  <si>
    <t>231000</t>
  </si>
  <si>
    <t>愛知県教育委員会</t>
  </si>
  <si>
    <t>232100</t>
  </si>
  <si>
    <t>名古屋市教育委員会</t>
  </si>
  <si>
    <t>232201</t>
  </si>
  <si>
    <t>豊橋市教育委員会</t>
  </si>
  <si>
    <t>232202</t>
  </si>
  <si>
    <t>岡崎市教育委員会</t>
  </si>
  <si>
    <t>232203</t>
  </si>
  <si>
    <t>一宮市教育委員会</t>
  </si>
  <si>
    <t>232204</t>
  </si>
  <si>
    <t>瀬戸市教育委員会</t>
  </si>
  <si>
    <t>232205</t>
  </si>
  <si>
    <t>半田市教育委員会</t>
  </si>
  <si>
    <t>232206</t>
  </si>
  <si>
    <t>春日井市教育委員会</t>
  </si>
  <si>
    <t>232207</t>
  </si>
  <si>
    <t>豊川市教育委員会</t>
  </si>
  <si>
    <t>232208</t>
  </si>
  <si>
    <t>津島市教育委員会</t>
  </si>
  <si>
    <t>232209</t>
  </si>
  <si>
    <t>碧南市教育委員会</t>
  </si>
  <si>
    <t>232210</t>
  </si>
  <si>
    <t>刈谷市教育委員会</t>
  </si>
  <si>
    <t>232211</t>
  </si>
  <si>
    <t>豊田市教育委員会</t>
  </si>
  <si>
    <t>232212</t>
  </si>
  <si>
    <t>安城市教育委員会</t>
  </si>
  <si>
    <t>232213</t>
  </si>
  <si>
    <t>西尾市教育委員会</t>
  </si>
  <si>
    <t>232214</t>
  </si>
  <si>
    <t>蒲郡市教育委員会</t>
  </si>
  <si>
    <t>232215</t>
  </si>
  <si>
    <t>犬山市教育委員会</t>
  </si>
  <si>
    <t>232216</t>
  </si>
  <si>
    <t>常滑市教育委員会</t>
  </si>
  <si>
    <t>232217</t>
  </si>
  <si>
    <t>江南市教育委員会</t>
  </si>
  <si>
    <t>232219</t>
  </si>
  <si>
    <t>小牧市教育委員会</t>
  </si>
  <si>
    <t>232220</t>
  </si>
  <si>
    <t>稲沢市教育委員会</t>
  </si>
  <si>
    <t>232221</t>
  </si>
  <si>
    <t>新城市教育委員会</t>
  </si>
  <si>
    <t>232222</t>
  </si>
  <si>
    <t>東海市教育委員会</t>
  </si>
  <si>
    <t>232223</t>
  </si>
  <si>
    <t>大府市教育委員会</t>
  </si>
  <si>
    <t>232224</t>
  </si>
  <si>
    <t>知多市教育委員会</t>
  </si>
  <si>
    <t>232225</t>
  </si>
  <si>
    <t>知立市教育委員会</t>
  </si>
  <si>
    <t>232226</t>
  </si>
  <si>
    <t>尾張旭市教育委員会</t>
  </si>
  <si>
    <t>232227</t>
  </si>
  <si>
    <t>高浜市教育委員会</t>
  </si>
  <si>
    <t>232228</t>
  </si>
  <si>
    <t>岩倉市教育委員会</t>
  </si>
  <si>
    <t>232229</t>
  </si>
  <si>
    <t>豊明市教育委員会</t>
  </si>
  <si>
    <t>232230</t>
  </si>
  <si>
    <t>日進市教育委員会</t>
  </si>
  <si>
    <t>232231</t>
  </si>
  <si>
    <t>田原市教育委員会</t>
  </si>
  <si>
    <t>232232</t>
  </si>
  <si>
    <t>愛西市教育委員会</t>
  </si>
  <si>
    <t>232233</t>
  </si>
  <si>
    <t>清須市教育委員会</t>
  </si>
  <si>
    <t>232234</t>
  </si>
  <si>
    <t>北名古屋市教育委員会</t>
  </si>
  <si>
    <t>232235</t>
  </si>
  <si>
    <t>弥富市教育委員会</t>
  </si>
  <si>
    <t>232236</t>
  </si>
  <si>
    <t>みよし市教育委員会</t>
  </si>
  <si>
    <t>232237</t>
  </si>
  <si>
    <t>あま市教育委員会</t>
  </si>
  <si>
    <t>232238</t>
  </si>
  <si>
    <t>長久手市教育委員会</t>
  </si>
  <si>
    <t>233302</t>
  </si>
  <si>
    <t>東郷町教育委員会</t>
  </si>
  <si>
    <t>233342</t>
  </si>
  <si>
    <t>豊山町教育委員会</t>
  </si>
  <si>
    <t>233361</t>
  </si>
  <si>
    <t>大口町教育委員会</t>
  </si>
  <si>
    <t>233362</t>
  </si>
  <si>
    <t>扶桑町教育委員会</t>
  </si>
  <si>
    <t>233424</t>
  </si>
  <si>
    <t>大治町教育委員会</t>
  </si>
  <si>
    <t>233425</t>
  </si>
  <si>
    <t>蟹江町教育委員会</t>
  </si>
  <si>
    <t>233441</t>
  </si>
  <si>
    <t>阿久比町教育委員会</t>
  </si>
  <si>
    <t>233442</t>
  </si>
  <si>
    <t>東浦町教育委員会</t>
  </si>
  <si>
    <t>233445</t>
  </si>
  <si>
    <t>南知多町教育委員会</t>
  </si>
  <si>
    <t>233446</t>
  </si>
  <si>
    <t>233447</t>
  </si>
  <si>
    <t>武豊町教育委員会</t>
  </si>
  <si>
    <t>233501</t>
  </si>
  <si>
    <t>幸田町教育委員会</t>
  </si>
  <si>
    <t>233561</t>
  </si>
  <si>
    <t>設楽町教育委員会</t>
  </si>
  <si>
    <t>233562</t>
  </si>
  <si>
    <t>東栄町教育委員会</t>
  </si>
  <si>
    <t>234427</t>
  </si>
  <si>
    <t>飛島村教育委員会</t>
  </si>
  <si>
    <t>234563</t>
  </si>
  <si>
    <t>豊根村教育委員会</t>
  </si>
  <si>
    <t>241000</t>
  </si>
  <si>
    <t>三重県教育委員会</t>
  </si>
  <si>
    <t>242201</t>
  </si>
  <si>
    <t>津市教育委員会</t>
  </si>
  <si>
    <t>242202</t>
  </si>
  <si>
    <t>四日市市教育委員会</t>
  </si>
  <si>
    <t>242203</t>
  </si>
  <si>
    <t>伊勢市教育委員会</t>
  </si>
  <si>
    <t>242204</t>
  </si>
  <si>
    <t>松阪市教育委員会</t>
  </si>
  <si>
    <t>242205</t>
  </si>
  <si>
    <t>桑名市教育委員会</t>
  </si>
  <si>
    <t>242207</t>
  </si>
  <si>
    <t>鈴鹿市教育委員会</t>
  </si>
  <si>
    <t>242208</t>
  </si>
  <si>
    <t>名張市教育委員会</t>
  </si>
  <si>
    <t>242209</t>
  </si>
  <si>
    <t>尾鷲市教育委員会</t>
  </si>
  <si>
    <t>242210</t>
  </si>
  <si>
    <t>亀山市教育委員会</t>
  </si>
  <si>
    <t>242211</t>
  </si>
  <si>
    <t>鳥羽市教育委員会</t>
  </si>
  <si>
    <t>242212</t>
  </si>
  <si>
    <t>熊野市教育委員会</t>
  </si>
  <si>
    <t>242214</t>
  </si>
  <si>
    <t>いなべ市教育委員会</t>
  </si>
  <si>
    <t>242215</t>
  </si>
  <si>
    <t>志摩市教育委員会</t>
  </si>
  <si>
    <t>242216</t>
  </si>
  <si>
    <t>伊賀市教育委員会</t>
  </si>
  <si>
    <t>243303</t>
  </si>
  <si>
    <t>木曽岬町教育委員会</t>
  </si>
  <si>
    <t>243324</t>
  </si>
  <si>
    <t>東員町教育委員会</t>
  </si>
  <si>
    <t>243341</t>
  </si>
  <si>
    <t>菰野町教育委員会</t>
  </si>
  <si>
    <t>243343</t>
  </si>
  <si>
    <t>243344</t>
  </si>
  <si>
    <t>川越町教育委員会</t>
  </si>
  <si>
    <t>243441</t>
  </si>
  <si>
    <t>多気町教育委員会</t>
  </si>
  <si>
    <t>243442</t>
  </si>
  <si>
    <t>243443</t>
  </si>
  <si>
    <t>大台町教育委員会</t>
  </si>
  <si>
    <t>243461</t>
  </si>
  <si>
    <t>玉城町教育委員会</t>
  </si>
  <si>
    <t>243470</t>
  </si>
  <si>
    <t>度会町教育委員会</t>
  </si>
  <si>
    <t>243471</t>
  </si>
  <si>
    <t>大紀町教育委員会</t>
  </si>
  <si>
    <t>243472</t>
  </si>
  <si>
    <t>南伊勢町教育委員会</t>
  </si>
  <si>
    <t>243543</t>
  </si>
  <si>
    <t>紀北町教育委員会</t>
  </si>
  <si>
    <t>243561</t>
  </si>
  <si>
    <t>御浜町教育委員会</t>
  </si>
  <si>
    <t>243562</t>
  </si>
  <si>
    <t>紀宝町教育委員会</t>
  </si>
  <si>
    <t>245827</t>
  </si>
  <si>
    <t>多気町・松阪市学校組合教育委員会</t>
  </si>
  <si>
    <t>251000</t>
  </si>
  <si>
    <t>滋賀県教育委員会</t>
  </si>
  <si>
    <t>252201</t>
  </si>
  <si>
    <t>大津市教育委員会</t>
  </si>
  <si>
    <t>252202</t>
  </si>
  <si>
    <t>彦根市教育委員会</t>
  </si>
  <si>
    <t>252203</t>
  </si>
  <si>
    <t>長浜市教育委員会</t>
  </si>
  <si>
    <t>252204</t>
  </si>
  <si>
    <t>近江八幡市教育委員会</t>
  </si>
  <si>
    <t>252206</t>
  </si>
  <si>
    <t>草津市教育委員会</t>
  </si>
  <si>
    <t>252207</t>
  </si>
  <si>
    <t>守山市教育委員会</t>
  </si>
  <si>
    <t>252208</t>
  </si>
  <si>
    <t>栗東市教育委員会</t>
  </si>
  <si>
    <t>252209</t>
  </si>
  <si>
    <t>甲賀市教育委員会</t>
  </si>
  <si>
    <t>252210</t>
  </si>
  <si>
    <t>野洲市教育委員会</t>
  </si>
  <si>
    <t>252211</t>
  </si>
  <si>
    <t>湖南市教育委員会</t>
  </si>
  <si>
    <t>252212</t>
  </si>
  <si>
    <t>高島市教育委員会</t>
  </si>
  <si>
    <t>252213</t>
  </si>
  <si>
    <t>東近江市教育委員会</t>
  </si>
  <si>
    <t>252214</t>
  </si>
  <si>
    <t>米原市教育委員会</t>
  </si>
  <si>
    <t>253383</t>
  </si>
  <si>
    <t>日野町教育委員会</t>
  </si>
  <si>
    <t>253384</t>
  </si>
  <si>
    <t>竜王町教育委員会</t>
  </si>
  <si>
    <t>253425</t>
  </si>
  <si>
    <t>愛荘町教育委員会</t>
  </si>
  <si>
    <t>253441</t>
  </si>
  <si>
    <t>豊郷町教育委員会</t>
  </si>
  <si>
    <t>253442</t>
  </si>
  <si>
    <t>甲良町教育委員会</t>
  </si>
  <si>
    <t>253443</t>
  </si>
  <si>
    <t>多賀町教育委員会</t>
  </si>
  <si>
    <t>261000</t>
  </si>
  <si>
    <t>京都府教育委員会</t>
  </si>
  <si>
    <t>262100</t>
  </si>
  <si>
    <t>京都市教育委員会</t>
  </si>
  <si>
    <t>262201</t>
  </si>
  <si>
    <t>福知山市教育委員会</t>
  </si>
  <si>
    <t>262202</t>
  </si>
  <si>
    <t>舞鶴市教育委員会</t>
  </si>
  <si>
    <t>262203</t>
  </si>
  <si>
    <t>綾部市教育委員会</t>
  </si>
  <si>
    <t>262204</t>
  </si>
  <si>
    <t>宇治市教育委員会</t>
  </si>
  <si>
    <t>262205</t>
  </si>
  <si>
    <t>宮津市教育委員会</t>
  </si>
  <si>
    <t>262206</t>
  </si>
  <si>
    <t>亀岡市教育委員会</t>
  </si>
  <si>
    <t>262207</t>
  </si>
  <si>
    <t>城陽市教育委員会</t>
  </si>
  <si>
    <t>262208</t>
  </si>
  <si>
    <t>向日市教育委員会</t>
  </si>
  <si>
    <t>262209</t>
  </si>
  <si>
    <t>長岡京市教育委員会</t>
  </si>
  <si>
    <t>262210</t>
  </si>
  <si>
    <t>八幡市教育委員会</t>
  </si>
  <si>
    <t>262211</t>
  </si>
  <si>
    <t>京田辺市教育委員会</t>
  </si>
  <si>
    <t>262212</t>
  </si>
  <si>
    <t>京丹後市教育委員会</t>
  </si>
  <si>
    <t>262213</t>
  </si>
  <si>
    <t>南丹市教育委員会</t>
  </si>
  <si>
    <t>262214</t>
  </si>
  <si>
    <t>木津川市教育委員会</t>
  </si>
  <si>
    <t>263303</t>
  </si>
  <si>
    <t>大山崎町教育委員会</t>
  </si>
  <si>
    <t>263322</t>
  </si>
  <si>
    <t>久御山町教育委員会</t>
  </si>
  <si>
    <t>263343</t>
  </si>
  <si>
    <t>井手町教育委員会</t>
  </si>
  <si>
    <t>263344</t>
  </si>
  <si>
    <t>宇治田原町教育委員会</t>
  </si>
  <si>
    <t>263366</t>
  </si>
  <si>
    <t>精華町教育委員会</t>
  </si>
  <si>
    <t>263407</t>
  </si>
  <si>
    <t>京丹波町教育委員会</t>
  </si>
  <si>
    <t>263463</t>
  </si>
  <si>
    <t>伊根町教育委員会</t>
  </si>
  <si>
    <t>263465</t>
  </si>
  <si>
    <t>与謝野町教育委員会</t>
  </si>
  <si>
    <t>265802</t>
  </si>
  <si>
    <t>与謝野町宮津市中学校組合教育委員会</t>
  </si>
  <si>
    <t>267990</t>
  </si>
  <si>
    <t>相楽東部広域連合教育委員会</t>
  </si>
  <si>
    <t>271000</t>
  </si>
  <si>
    <t>大阪府教育委員会</t>
  </si>
  <si>
    <t>272100</t>
  </si>
  <si>
    <t>大阪市教育委員会</t>
  </si>
  <si>
    <t>272140</t>
  </si>
  <si>
    <t>堺市教育委員会</t>
  </si>
  <si>
    <t>272202</t>
  </si>
  <si>
    <t>岸和田市教育委員会</t>
  </si>
  <si>
    <t>272203</t>
  </si>
  <si>
    <t>豊中市教育委員会</t>
  </si>
  <si>
    <t>272204</t>
  </si>
  <si>
    <t>池田市教育委員会</t>
  </si>
  <si>
    <t>272205</t>
  </si>
  <si>
    <t>吹田市教育委員会</t>
  </si>
  <si>
    <t>272206</t>
  </si>
  <si>
    <t>泉大津市教育委員会</t>
  </si>
  <si>
    <t>272207</t>
  </si>
  <si>
    <t>高槻市教育委員会</t>
  </si>
  <si>
    <t>272208</t>
  </si>
  <si>
    <t>貝塚市教育委員会</t>
  </si>
  <si>
    <t>272209</t>
  </si>
  <si>
    <t>守口市教育委員会</t>
  </si>
  <si>
    <t>272210</t>
  </si>
  <si>
    <t>枚方市教育委員会</t>
  </si>
  <si>
    <t>272211</t>
  </si>
  <si>
    <t>茨木市教育委員会</t>
  </si>
  <si>
    <t>272212</t>
  </si>
  <si>
    <t>八尾市教育委員会</t>
  </si>
  <si>
    <t>272213</t>
  </si>
  <si>
    <t>泉佐野市教育委員会</t>
  </si>
  <si>
    <t>272214</t>
  </si>
  <si>
    <t>富田林市教育委員会</t>
  </si>
  <si>
    <t>272215</t>
  </si>
  <si>
    <t>寝屋川市教育委員会</t>
  </si>
  <si>
    <t>272216</t>
  </si>
  <si>
    <t>河内長野市教育委員会</t>
  </si>
  <si>
    <t>272217</t>
  </si>
  <si>
    <t>松原市教育委員会</t>
  </si>
  <si>
    <t>272218</t>
  </si>
  <si>
    <t>大東市教育委員会</t>
  </si>
  <si>
    <t>272219</t>
  </si>
  <si>
    <t>和泉市教育委員会</t>
  </si>
  <si>
    <t>272220</t>
  </si>
  <si>
    <t>箕面市教育委員会</t>
  </si>
  <si>
    <t>272221</t>
  </si>
  <si>
    <t>柏原市教育委員会</t>
  </si>
  <si>
    <t>272222</t>
  </si>
  <si>
    <t>羽曳野市教育委員会</t>
  </si>
  <si>
    <t>272223</t>
  </si>
  <si>
    <t>門真市教育委員会</t>
  </si>
  <si>
    <t>272224</t>
  </si>
  <si>
    <t>摂津市教育委員会</t>
  </si>
  <si>
    <t>272225</t>
  </si>
  <si>
    <t>高石市教育委員会</t>
  </si>
  <si>
    <t>272226</t>
  </si>
  <si>
    <t>藤井寺市教育委員会</t>
  </si>
  <si>
    <t>272227</t>
  </si>
  <si>
    <t>東大阪市教育委員会</t>
  </si>
  <si>
    <t>272228</t>
  </si>
  <si>
    <t>泉南市教育委員会</t>
  </si>
  <si>
    <t>272229</t>
  </si>
  <si>
    <t>四條畷市教育委員会</t>
  </si>
  <si>
    <t>272230</t>
  </si>
  <si>
    <t>交野市教育委員会</t>
  </si>
  <si>
    <t>272231</t>
  </si>
  <si>
    <t>大阪狭山市教育委員会</t>
  </si>
  <si>
    <t>272232</t>
  </si>
  <si>
    <t>阪南市教育委員会</t>
  </si>
  <si>
    <t>273301</t>
  </si>
  <si>
    <t>島本町教育委員会</t>
  </si>
  <si>
    <t>273321</t>
  </si>
  <si>
    <t>豊能町教育委員会</t>
  </si>
  <si>
    <t>273322</t>
  </si>
  <si>
    <t>能勢町教育委員会</t>
  </si>
  <si>
    <t>273341</t>
  </si>
  <si>
    <t>忠岡町教育委員会</t>
  </si>
  <si>
    <t>273361</t>
  </si>
  <si>
    <t>熊取町教育委員会</t>
  </si>
  <si>
    <t>273362</t>
  </si>
  <si>
    <t>田尻町教育委員会</t>
  </si>
  <si>
    <t>273366</t>
  </si>
  <si>
    <t>岬町教育委員会</t>
  </si>
  <si>
    <t>273381</t>
  </si>
  <si>
    <t>太子町教育委員会</t>
  </si>
  <si>
    <t>273382</t>
  </si>
  <si>
    <t>河南町教育委員会</t>
  </si>
  <si>
    <t>274383</t>
  </si>
  <si>
    <t>千早赤阪村教育委員会</t>
  </si>
  <si>
    <t>275853</t>
  </si>
  <si>
    <t>藤井寺市柏原市学校給食組合教育委員会</t>
  </si>
  <si>
    <t>281000</t>
  </si>
  <si>
    <t>兵庫県教育委員会</t>
  </si>
  <si>
    <t>282100</t>
  </si>
  <si>
    <t>神戸市教育委員会</t>
  </si>
  <si>
    <t>282201</t>
  </si>
  <si>
    <t>姫路市教育委員会</t>
  </si>
  <si>
    <t>282202</t>
  </si>
  <si>
    <t>尼崎市教育委員会</t>
  </si>
  <si>
    <t>282203</t>
  </si>
  <si>
    <t>明石市教育委員会</t>
  </si>
  <si>
    <t>282204</t>
  </si>
  <si>
    <t>西宮市教育委員会</t>
  </si>
  <si>
    <t>282205</t>
  </si>
  <si>
    <t>洲本市教育委員会</t>
  </si>
  <si>
    <t>282206</t>
  </si>
  <si>
    <t>芦屋市教育委員会</t>
  </si>
  <si>
    <t>282207</t>
  </si>
  <si>
    <t>伊丹市教育委員会</t>
  </si>
  <si>
    <t>282208</t>
  </si>
  <si>
    <t>相生市教育委員会</t>
  </si>
  <si>
    <t>282209</t>
  </si>
  <si>
    <t>豊岡市教育委員会</t>
  </si>
  <si>
    <t>282210</t>
  </si>
  <si>
    <t>加古川市教育委員会</t>
  </si>
  <si>
    <t>282212</t>
  </si>
  <si>
    <t>赤穂市教育委員会</t>
  </si>
  <si>
    <t>282213</t>
  </si>
  <si>
    <t>西脇市教育委員会</t>
  </si>
  <si>
    <t>282214</t>
  </si>
  <si>
    <t>宝塚市教育委員会</t>
  </si>
  <si>
    <t>282215</t>
  </si>
  <si>
    <t>三木市教育委員会</t>
  </si>
  <si>
    <t>282216</t>
  </si>
  <si>
    <t>高砂市教育委員会</t>
  </si>
  <si>
    <t>282217</t>
  </si>
  <si>
    <t>川西市教育委員会</t>
  </si>
  <si>
    <t>282218</t>
  </si>
  <si>
    <t>小野市教育委員会</t>
  </si>
  <si>
    <t>282219</t>
  </si>
  <si>
    <t>三田市教育委員会</t>
  </si>
  <si>
    <t>282220</t>
  </si>
  <si>
    <t>加西市教育委員会</t>
  </si>
  <si>
    <t>282221</t>
  </si>
  <si>
    <t>丹波篠山市教育委員会</t>
  </si>
  <si>
    <t>282222</t>
  </si>
  <si>
    <t>養父市教育委員会</t>
  </si>
  <si>
    <t>282223</t>
  </si>
  <si>
    <t>丹波市教育委員会</t>
  </si>
  <si>
    <t>282224</t>
  </si>
  <si>
    <t>南あわじ市教育委員会</t>
  </si>
  <si>
    <t>282225</t>
  </si>
  <si>
    <t>朝来市教育委員会</t>
  </si>
  <si>
    <t>282226</t>
  </si>
  <si>
    <t>淡路市教育委員会</t>
  </si>
  <si>
    <t>282227</t>
  </si>
  <si>
    <t>宍粟市教育委員会</t>
  </si>
  <si>
    <t>282228</t>
  </si>
  <si>
    <t>加東市教育委員会</t>
  </si>
  <si>
    <t>282229</t>
  </si>
  <si>
    <t>たつの市教育委員会</t>
  </si>
  <si>
    <t>283301</t>
  </si>
  <si>
    <t>猪名川町教育委員会</t>
  </si>
  <si>
    <t>283365</t>
  </si>
  <si>
    <t>多可町教育委員会</t>
  </si>
  <si>
    <t>283381</t>
  </si>
  <si>
    <t>稲美町教育委員会</t>
  </si>
  <si>
    <t>283382</t>
  </si>
  <si>
    <t>播磨町教育委員会</t>
  </si>
  <si>
    <t>283442</t>
  </si>
  <si>
    <t>市川町教育委員会</t>
  </si>
  <si>
    <t>283443</t>
  </si>
  <si>
    <t>福崎町教育委員会</t>
  </si>
  <si>
    <t>283446</t>
  </si>
  <si>
    <t>神河町教育委員会</t>
  </si>
  <si>
    <t>283464</t>
  </si>
  <si>
    <t>283481</t>
  </si>
  <si>
    <t>上郡町教育委員会</t>
  </si>
  <si>
    <t>283501</t>
  </si>
  <si>
    <t>佐用町教育委員会</t>
  </si>
  <si>
    <t>283585</t>
  </si>
  <si>
    <t>香美町教育委員会</t>
  </si>
  <si>
    <t>283586</t>
  </si>
  <si>
    <t>新温泉町教育委員会</t>
  </si>
  <si>
    <t>285919</t>
  </si>
  <si>
    <t>丹波少年自然の家事務組合教育委員会</t>
  </si>
  <si>
    <t>285961</t>
  </si>
  <si>
    <t>播磨高原広域事務組合教育委員会</t>
  </si>
  <si>
    <t>285989</t>
  </si>
  <si>
    <t>南あわじ市・洲本市小中学校組合教育委員会</t>
  </si>
  <si>
    <t>291000</t>
  </si>
  <si>
    <t>奈良県教育委員会</t>
  </si>
  <si>
    <t>292201</t>
  </si>
  <si>
    <t>奈良市教育委員会</t>
  </si>
  <si>
    <t>292202</t>
  </si>
  <si>
    <t>大和高田市教育委員会</t>
  </si>
  <si>
    <t>292203</t>
  </si>
  <si>
    <t>大和郡山市教育委員会</t>
  </si>
  <si>
    <t>292204</t>
  </si>
  <si>
    <t>天理市教育委員会</t>
  </si>
  <si>
    <t>292205</t>
  </si>
  <si>
    <t>橿原市教育委員会</t>
  </si>
  <si>
    <t>292206</t>
  </si>
  <si>
    <t>桜井市教育委員会</t>
  </si>
  <si>
    <t>292207</t>
  </si>
  <si>
    <t>五條市教育委員会</t>
  </si>
  <si>
    <t>292208</t>
  </si>
  <si>
    <t>御所市教育委員会</t>
  </si>
  <si>
    <t>292209</t>
  </si>
  <si>
    <t>生駒市教育委員会</t>
  </si>
  <si>
    <t>292210</t>
  </si>
  <si>
    <t>香芝市教育委員会</t>
  </si>
  <si>
    <t>292211</t>
  </si>
  <si>
    <t>葛城市教育委員会</t>
  </si>
  <si>
    <t>292212</t>
  </si>
  <si>
    <t>宇陀市教育委員会</t>
  </si>
  <si>
    <t>293342</t>
  </si>
  <si>
    <t>平群町教育委員会</t>
  </si>
  <si>
    <t>293343</t>
  </si>
  <si>
    <t>三郷町教育委員会</t>
  </si>
  <si>
    <t>293344</t>
  </si>
  <si>
    <t>斑鳩町教育委員会</t>
  </si>
  <si>
    <t>293345</t>
  </si>
  <si>
    <t>安堵町教育委員会</t>
  </si>
  <si>
    <t>293361</t>
  </si>
  <si>
    <t>293362</t>
  </si>
  <si>
    <t>三宅町教育委員会</t>
  </si>
  <si>
    <t>293363</t>
  </si>
  <si>
    <t>田原本町教育委員会</t>
  </si>
  <si>
    <t>293401</t>
  </si>
  <si>
    <t>高取町教育委員会</t>
  </si>
  <si>
    <t>293424</t>
  </si>
  <si>
    <t>上牧町教育委員会</t>
  </si>
  <si>
    <t>293425</t>
  </si>
  <si>
    <t>王寺町教育委員会</t>
  </si>
  <si>
    <t>293426</t>
  </si>
  <si>
    <t>広陵町教育委員会</t>
  </si>
  <si>
    <t>293427</t>
  </si>
  <si>
    <t>河合町教育委員会</t>
  </si>
  <si>
    <t>293441</t>
  </si>
  <si>
    <t>吉野町教育委員会</t>
  </si>
  <si>
    <t>293442</t>
  </si>
  <si>
    <t>大淀町教育委員会</t>
  </si>
  <si>
    <t>293443</t>
  </si>
  <si>
    <t>下市町教育委員会</t>
  </si>
  <si>
    <t>294322</t>
  </si>
  <si>
    <t>山添村教育委員会</t>
  </si>
  <si>
    <t>294385</t>
  </si>
  <si>
    <t>曽爾村教育委員会</t>
  </si>
  <si>
    <t>294386</t>
  </si>
  <si>
    <t>御杖村教育委員会</t>
  </si>
  <si>
    <t>294402</t>
  </si>
  <si>
    <t>明日香村教育委員会</t>
  </si>
  <si>
    <t>294444</t>
  </si>
  <si>
    <t>黒滝村教育委員会</t>
  </si>
  <si>
    <t>294446</t>
  </si>
  <si>
    <t>天川村教育委員会</t>
  </si>
  <si>
    <t>294447</t>
  </si>
  <si>
    <t>野迫川村教育委員会</t>
  </si>
  <si>
    <t>294449</t>
  </si>
  <si>
    <t>十津川村教育委員会</t>
  </si>
  <si>
    <t>294450</t>
  </si>
  <si>
    <t>下北山村教育委員会</t>
  </si>
  <si>
    <t>294451</t>
  </si>
  <si>
    <t>上北山村教育委員会</t>
  </si>
  <si>
    <t>294452</t>
  </si>
  <si>
    <t>294453</t>
  </si>
  <si>
    <t>東吉野村教育委員会</t>
  </si>
  <si>
    <t>295802</t>
  </si>
  <si>
    <t>川西町・三宅町式下中学校組合教育委員会</t>
  </si>
  <si>
    <t>295836</t>
  </si>
  <si>
    <t>曽爾御杖行政一部事務組合教育委員会</t>
  </si>
  <si>
    <t>301000</t>
  </si>
  <si>
    <t>和歌山県教育委員会</t>
  </si>
  <si>
    <t>302201</t>
  </si>
  <si>
    <t>和歌山市教育委員会</t>
  </si>
  <si>
    <t>302202</t>
  </si>
  <si>
    <t>海南市教育委員会</t>
  </si>
  <si>
    <t>302203</t>
  </si>
  <si>
    <t>橋本市教育委員会</t>
  </si>
  <si>
    <t>302204</t>
  </si>
  <si>
    <t>有田市教育委員会</t>
  </si>
  <si>
    <t>302205</t>
  </si>
  <si>
    <t>御坊市教育委員会</t>
  </si>
  <si>
    <t>302206</t>
  </si>
  <si>
    <t>田辺市教育委員会</t>
  </si>
  <si>
    <t>302207</t>
  </si>
  <si>
    <t>新宮市教育委員会</t>
  </si>
  <si>
    <t>302208</t>
  </si>
  <si>
    <t>紀の川市教育委員会</t>
  </si>
  <si>
    <t>302209</t>
  </si>
  <si>
    <t>岩出市教育委員会</t>
  </si>
  <si>
    <t>303304</t>
  </si>
  <si>
    <t>紀美野町教育委員会</t>
  </si>
  <si>
    <t>303341</t>
  </si>
  <si>
    <t>かつらぎ町教育委員会</t>
  </si>
  <si>
    <t>303343</t>
  </si>
  <si>
    <t>九度山町教育委員会</t>
  </si>
  <si>
    <t>303344</t>
  </si>
  <si>
    <t>高野町教育委員会</t>
  </si>
  <si>
    <t>303361</t>
  </si>
  <si>
    <t>湯浅町教育委員会</t>
  </si>
  <si>
    <t>303362</t>
  </si>
  <si>
    <t>広川町教育委員会</t>
  </si>
  <si>
    <t>303366</t>
  </si>
  <si>
    <t>有田川町教育委員会</t>
  </si>
  <si>
    <t>303381</t>
  </si>
  <si>
    <t>303382</t>
  </si>
  <si>
    <t>303383</t>
  </si>
  <si>
    <t>由良町教育委員会</t>
  </si>
  <si>
    <t>303390</t>
  </si>
  <si>
    <t>印南町教育委員会</t>
  </si>
  <si>
    <t>303391</t>
  </si>
  <si>
    <t>みなべ町教育委員会</t>
  </si>
  <si>
    <t>303392</t>
  </si>
  <si>
    <t>日高川町教育委員会</t>
  </si>
  <si>
    <t>303401</t>
  </si>
  <si>
    <t>白浜町教育委員会</t>
  </si>
  <si>
    <t>303404</t>
  </si>
  <si>
    <t>上富田町教育委員会</t>
  </si>
  <si>
    <t>303406</t>
  </si>
  <si>
    <t>すさみ町教育委員会</t>
  </si>
  <si>
    <t>303421</t>
  </si>
  <si>
    <t>那智勝浦町教育委員会</t>
  </si>
  <si>
    <t>303422</t>
  </si>
  <si>
    <t>太地町教育委員会</t>
  </si>
  <si>
    <t>303424</t>
  </si>
  <si>
    <t>古座川町教育委員会</t>
  </si>
  <si>
    <t>303428</t>
  </si>
  <si>
    <t>串本町教育委員会</t>
  </si>
  <si>
    <t>304427</t>
  </si>
  <si>
    <t>北山村教育委員会</t>
  </si>
  <si>
    <t>305900 5825</t>
  </si>
  <si>
    <t>御坊市日高川町中学校組合教育委員会</t>
  </si>
  <si>
    <t>311000</t>
  </si>
  <si>
    <t>鳥取県教育委員会</t>
  </si>
  <si>
    <t>312201</t>
  </si>
  <si>
    <t>鳥取市教育委員会</t>
  </si>
  <si>
    <t>312202</t>
  </si>
  <si>
    <t>米子市教育委員会</t>
  </si>
  <si>
    <t>312203</t>
  </si>
  <si>
    <t>倉吉市教育委員会</t>
  </si>
  <si>
    <t>312204</t>
  </si>
  <si>
    <t>境港市教育委員会</t>
  </si>
  <si>
    <t>313302</t>
  </si>
  <si>
    <t>岩美町教育委員会</t>
  </si>
  <si>
    <t>313325</t>
  </si>
  <si>
    <t>若桜町教育委員会</t>
  </si>
  <si>
    <t>313328</t>
  </si>
  <si>
    <t>智頭町教育委員会</t>
  </si>
  <si>
    <t>313329</t>
  </si>
  <si>
    <t>八頭町教育委員会</t>
  </si>
  <si>
    <t>313364</t>
  </si>
  <si>
    <t>三朝町教育委員会</t>
  </si>
  <si>
    <t>313370</t>
  </si>
  <si>
    <t>湯梨浜町教育委員会</t>
  </si>
  <si>
    <t>313371</t>
  </si>
  <si>
    <t>琴浦町教育委員会</t>
  </si>
  <si>
    <t>313372</t>
  </si>
  <si>
    <t>北栄町教育委員会</t>
  </si>
  <si>
    <t>313386</t>
  </si>
  <si>
    <t>大山町教育委員会</t>
  </si>
  <si>
    <t>313389</t>
  </si>
  <si>
    <t>313390</t>
  </si>
  <si>
    <t>伯耆町教育委員会</t>
  </si>
  <si>
    <t>313401</t>
  </si>
  <si>
    <t>日南町教育委員会</t>
  </si>
  <si>
    <t>313402</t>
  </si>
  <si>
    <t>313403</t>
  </si>
  <si>
    <t>江府町教育委員会</t>
  </si>
  <si>
    <t>314384</t>
  </si>
  <si>
    <t>日吉津村教育委員会</t>
  </si>
  <si>
    <t>315805</t>
  </si>
  <si>
    <t>米子市日吉津村中学校組合教育委員会</t>
  </si>
  <si>
    <t>321000</t>
  </si>
  <si>
    <t>島根県教育委員会</t>
  </si>
  <si>
    <t>322201</t>
  </si>
  <si>
    <t>松江市教育委員会</t>
  </si>
  <si>
    <t>322202</t>
  </si>
  <si>
    <t>浜田市教育委員会</t>
  </si>
  <si>
    <t>322203</t>
  </si>
  <si>
    <t>出雲市教育委員会</t>
  </si>
  <si>
    <t>322204</t>
  </si>
  <si>
    <t>益田市教育委員会</t>
  </si>
  <si>
    <t>322205</t>
  </si>
  <si>
    <t>大田市教育委員会</t>
  </si>
  <si>
    <t>322206</t>
  </si>
  <si>
    <t>安来市教育委員会</t>
  </si>
  <si>
    <t>322207</t>
  </si>
  <si>
    <t>江津市教育委員会</t>
  </si>
  <si>
    <t>322209</t>
  </si>
  <si>
    <t>雲南市教育委員会</t>
  </si>
  <si>
    <t>323343</t>
  </si>
  <si>
    <t>奥出雲町教育委員会</t>
  </si>
  <si>
    <t>323386</t>
  </si>
  <si>
    <t>飯南町教育委員会</t>
  </si>
  <si>
    <t>323441</t>
  </si>
  <si>
    <t>川本町教育委員会</t>
  </si>
  <si>
    <t>323448</t>
  </si>
  <si>
    <t>323449</t>
  </si>
  <si>
    <t>邑南町教育委員会</t>
  </si>
  <si>
    <t>323501</t>
  </si>
  <si>
    <t>津和野町教育委員会</t>
  </si>
  <si>
    <t>323505</t>
  </si>
  <si>
    <t>吉賀町教育委員会</t>
  </si>
  <si>
    <t>323525</t>
  </si>
  <si>
    <t>海士町教育委員会</t>
  </si>
  <si>
    <t>323526</t>
  </si>
  <si>
    <t>西ノ島町教育委員会</t>
  </si>
  <si>
    <t>323528</t>
  </si>
  <si>
    <t>隠岐の島町教育委員会</t>
  </si>
  <si>
    <t>324527</t>
  </si>
  <si>
    <t>知夫村教育委員会</t>
  </si>
  <si>
    <t>331000</t>
  </si>
  <si>
    <t>岡山県教育委員会</t>
  </si>
  <si>
    <t>332100</t>
  </si>
  <si>
    <t>岡山市教育委員会</t>
  </si>
  <si>
    <t>332202</t>
  </si>
  <si>
    <t>倉敷市教育委員会</t>
  </si>
  <si>
    <t>332203</t>
  </si>
  <si>
    <t>津山市教育委員会</t>
  </si>
  <si>
    <t>332204</t>
  </si>
  <si>
    <t>玉野市教育委員会</t>
  </si>
  <si>
    <t>332205</t>
  </si>
  <si>
    <t>笠岡市教育委員会</t>
  </si>
  <si>
    <t>332207</t>
  </si>
  <si>
    <t>井原市教育委員会</t>
  </si>
  <si>
    <t>332208</t>
  </si>
  <si>
    <t>総社市教育委員会</t>
  </si>
  <si>
    <t>332209</t>
  </si>
  <si>
    <t>高梁市教育委員会</t>
  </si>
  <si>
    <t>332210</t>
  </si>
  <si>
    <t>新見市教育委員会</t>
  </si>
  <si>
    <t>332211</t>
  </si>
  <si>
    <t>備前市教育委員会</t>
  </si>
  <si>
    <t>332212</t>
  </si>
  <si>
    <t>瀬戸内市教育委員会</t>
  </si>
  <si>
    <t>332213</t>
  </si>
  <si>
    <t>赤磐市教育委員会</t>
  </si>
  <si>
    <t>332214</t>
  </si>
  <si>
    <t>真庭市教育委員会</t>
  </si>
  <si>
    <t>332215</t>
  </si>
  <si>
    <t>美作市教育委員会</t>
  </si>
  <si>
    <t>332216</t>
  </si>
  <si>
    <t>浅口市教育委員会</t>
  </si>
  <si>
    <t>333346</t>
  </si>
  <si>
    <t>和気町教育委員会</t>
  </si>
  <si>
    <t>333423</t>
  </si>
  <si>
    <t>早島町教育委員会</t>
  </si>
  <si>
    <t>333445</t>
  </si>
  <si>
    <t>里庄町教育委員会</t>
  </si>
  <si>
    <t>333461</t>
  </si>
  <si>
    <t>矢掛町教育委員会</t>
  </si>
  <si>
    <t>333606</t>
  </si>
  <si>
    <t>鏡野町教育委員会</t>
  </si>
  <si>
    <t>333622</t>
  </si>
  <si>
    <t>勝央町教育委員会</t>
  </si>
  <si>
    <t>333623</t>
  </si>
  <si>
    <t>奈義町教育委員会</t>
  </si>
  <si>
    <t>333663</t>
  </si>
  <si>
    <t>久米南町教育委員会</t>
  </si>
  <si>
    <t>333666</t>
  </si>
  <si>
    <t>美咲町教育委員会</t>
  </si>
  <si>
    <t>333681</t>
  </si>
  <si>
    <t>吉備中央町教育委員会</t>
  </si>
  <si>
    <t>334586</t>
  </si>
  <si>
    <t>新庄村教育委員会</t>
  </si>
  <si>
    <t>334643</t>
  </si>
  <si>
    <t>西粟倉村教育委員会</t>
  </si>
  <si>
    <t>335829</t>
  </si>
  <si>
    <t>岡山県笠岡市・矢掛町中学校組合教育委員会</t>
  </si>
  <si>
    <t>341000</t>
  </si>
  <si>
    <t>広島県教育委員会</t>
  </si>
  <si>
    <t>342100</t>
  </si>
  <si>
    <t>広島市教育委員会</t>
  </si>
  <si>
    <t>342202</t>
  </si>
  <si>
    <t>呉市教育委員会</t>
  </si>
  <si>
    <t>342203</t>
  </si>
  <si>
    <t>竹原市教育委員会</t>
  </si>
  <si>
    <t>342204</t>
  </si>
  <si>
    <t>三原市教育委員会</t>
  </si>
  <si>
    <t>342205</t>
  </si>
  <si>
    <t>尾道市教育委員会</t>
  </si>
  <si>
    <t>342207</t>
  </si>
  <si>
    <t>福山市教育委員会</t>
  </si>
  <si>
    <t>342208</t>
  </si>
  <si>
    <t>342209</t>
  </si>
  <si>
    <t>三次市教育委員会</t>
  </si>
  <si>
    <t>342210</t>
  </si>
  <si>
    <t>庄原市教育委員会</t>
  </si>
  <si>
    <t>342211</t>
  </si>
  <si>
    <t>大竹市教育委員会</t>
  </si>
  <si>
    <t>342212</t>
  </si>
  <si>
    <t>東広島市教育委員会</t>
  </si>
  <si>
    <t>342213</t>
  </si>
  <si>
    <t>廿日市市教育委員会</t>
  </si>
  <si>
    <t>342214</t>
  </si>
  <si>
    <t>安芸高田市教育委員会</t>
  </si>
  <si>
    <t>342215</t>
  </si>
  <si>
    <t>江田島市教育委員会</t>
  </si>
  <si>
    <t>343302</t>
  </si>
  <si>
    <t>府中町教育委員会</t>
  </si>
  <si>
    <t>343304</t>
  </si>
  <si>
    <t>海田町教育委員会</t>
  </si>
  <si>
    <t>343307</t>
  </si>
  <si>
    <t>熊野町教育委員会</t>
  </si>
  <si>
    <t>343309</t>
  </si>
  <si>
    <t>坂町教育委員会</t>
  </si>
  <si>
    <t>343368</t>
  </si>
  <si>
    <t>安芸太田町教育委員会</t>
  </si>
  <si>
    <t>343369</t>
  </si>
  <si>
    <t>北広島町教育委員会</t>
  </si>
  <si>
    <t>343431</t>
  </si>
  <si>
    <t>大崎上島町教育委員会</t>
  </si>
  <si>
    <t>343462</t>
  </si>
  <si>
    <t>世羅町教育委員会</t>
  </si>
  <si>
    <t>343545</t>
  </si>
  <si>
    <t>神石高原町教育委員会</t>
  </si>
  <si>
    <t>351000</t>
  </si>
  <si>
    <t>山口県教育委員会</t>
  </si>
  <si>
    <t>352201</t>
  </si>
  <si>
    <t>下関市教育委員会</t>
  </si>
  <si>
    <t>352202</t>
  </si>
  <si>
    <t>宇部市教育委員会</t>
  </si>
  <si>
    <t>352203</t>
  </si>
  <si>
    <t>山口市教育委員会</t>
  </si>
  <si>
    <t>352204</t>
  </si>
  <si>
    <t>萩市教育委員会</t>
  </si>
  <si>
    <t>352206</t>
  </si>
  <si>
    <t>防府市教育委員会</t>
  </si>
  <si>
    <t>352207</t>
  </si>
  <si>
    <t>下松市教育委員会</t>
  </si>
  <si>
    <t>352208</t>
  </si>
  <si>
    <t>岩国市教育委員会</t>
  </si>
  <si>
    <t>352210</t>
  </si>
  <si>
    <t>光市教育委員会</t>
  </si>
  <si>
    <t>352211</t>
  </si>
  <si>
    <t>長門市教育委員会</t>
  </si>
  <si>
    <t>352212</t>
  </si>
  <si>
    <t>柳井市教育委員会</t>
  </si>
  <si>
    <t>352213</t>
  </si>
  <si>
    <t>美祢市教育委員会</t>
  </si>
  <si>
    <t>352215</t>
  </si>
  <si>
    <t>周南市教育委員会</t>
  </si>
  <si>
    <t>352216</t>
  </si>
  <si>
    <t>山陽小野田市教育委員会</t>
  </si>
  <si>
    <t>353305</t>
  </si>
  <si>
    <t>周防大島町教育委員会</t>
  </si>
  <si>
    <t>353321</t>
  </si>
  <si>
    <t>和木町教育委員会</t>
  </si>
  <si>
    <t>353341</t>
  </si>
  <si>
    <t>上関町教育委員会</t>
  </si>
  <si>
    <t>353343</t>
  </si>
  <si>
    <t>田布施町教育委員会</t>
  </si>
  <si>
    <t>353344</t>
  </si>
  <si>
    <t>平生町教育委員会</t>
  </si>
  <si>
    <t>353502</t>
  </si>
  <si>
    <t>阿武町教育委員会</t>
  </si>
  <si>
    <t>361000</t>
  </si>
  <si>
    <t>徳島県教育委員会</t>
  </si>
  <si>
    <t>362201</t>
  </si>
  <si>
    <t>徳島市教育委員会</t>
  </si>
  <si>
    <t>362202</t>
  </si>
  <si>
    <t>鳴門市教育委員会</t>
  </si>
  <si>
    <t>362203</t>
  </si>
  <si>
    <t>小松島市教育委員会</t>
  </si>
  <si>
    <t>362204</t>
  </si>
  <si>
    <t>阿南市教育委員会</t>
  </si>
  <si>
    <t>362205</t>
  </si>
  <si>
    <t>吉野川市教育委員会</t>
  </si>
  <si>
    <t>362206</t>
  </si>
  <si>
    <t>阿波市教育委員会</t>
  </si>
  <si>
    <t>362207</t>
  </si>
  <si>
    <t>美馬市教育委員会</t>
  </si>
  <si>
    <t>362208</t>
  </si>
  <si>
    <t>三好市教育委員会</t>
  </si>
  <si>
    <t>363301</t>
  </si>
  <si>
    <t>勝浦町教育委員会</t>
  </si>
  <si>
    <t>363302</t>
  </si>
  <si>
    <t>上勝町教育委員会</t>
  </si>
  <si>
    <t>363341</t>
  </si>
  <si>
    <t>石井町教育委員会</t>
  </si>
  <si>
    <t>363342</t>
  </si>
  <si>
    <t>神山町教育委員会</t>
  </si>
  <si>
    <t>363368</t>
  </si>
  <si>
    <t>那賀町教育委員会</t>
  </si>
  <si>
    <t>363383</t>
  </si>
  <si>
    <t>牟岐町教育委員会</t>
  </si>
  <si>
    <t>363387</t>
  </si>
  <si>
    <t>美波町教育委員会</t>
  </si>
  <si>
    <t>363388</t>
  </si>
  <si>
    <t>海陽町教育委員会</t>
  </si>
  <si>
    <t>363401</t>
  </si>
  <si>
    <t>松茂町教育委員会</t>
  </si>
  <si>
    <t>363402</t>
  </si>
  <si>
    <t>北島町教育委員会</t>
  </si>
  <si>
    <t>363403</t>
  </si>
  <si>
    <t>藍住町教育委員会</t>
  </si>
  <si>
    <t>363404</t>
  </si>
  <si>
    <t>板野町教育委員会</t>
  </si>
  <si>
    <t>363405</t>
  </si>
  <si>
    <t>上板町教育委員会</t>
  </si>
  <si>
    <t>363468</t>
  </si>
  <si>
    <t>つるぎ町教育委員会</t>
  </si>
  <si>
    <t>363489</t>
  </si>
  <si>
    <t>東みよし町教育委員会</t>
  </si>
  <si>
    <t>364321</t>
  </si>
  <si>
    <t>佐那河内村教育委員会</t>
  </si>
  <si>
    <t>371000</t>
  </si>
  <si>
    <t>香川県教育委員会</t>
  </si>
  <si>
    <t>372201</t>
  </si>
  <si>
    <t>高松市教育委員会</t>
  </si>
  <si>
    <t>372202</t>
  </si>
  <si>
    <t>丸亀市教育委員会</t>
  </si>
  <si>
    <t>372203</t>
  </si>
  <si>
    <t>坂出市教育委員会</t>
  </si>
  <si>
    <t>372204</t>
  </si>
  <si>
    <t>善通寺市教育委員会</t>
  </si>
  <si>
    <t>372205</t>
  </si>
  <si>
    <t>観音寺市教育委員会</t>
  </si>
  <si>
    <t>372206</t>
  </si>
  <si>
    <t>さぬき市教育委員会</t>
  </si>
  <si>
    <t>372207</t>
  </si>
  <si>
    <t>東かがわ市教育委員会</t>
  </si>
  <si>
    <t>372208</t>
  </si>
  <si>
    <t>三豊市教育委員会</t>
  </si>
  <si>
    <t>373322</t>
  </si>
  <si>
    <t>土庄町教育委員会</t>
  </si>
  <si>
    <t>373324</t>
  </si>
  <si>
    <t>小豆島町教育委員会</t>
  </si>
  <si>
    <t>373341</t>
  </si>
  <si>
    <t>三木町教育委員会</t>
  </si>
  <si>
    <t>373364</t>
  </si>
  <si>
    <t>直島町教育委員会</t>
  </si>
  <si>
    <t>373386</t>
  </si>
  <si>
    <t>宇多津町教育委員会</t>
  </si>
  <si>
    <t>373387</t>
  </si>
  <si>
    <t>綾川町教育委員会</t>
  </si>
  <si>
    <t>373403</t>
  </si>
  <si>
    <t>琴平町教育委員会</t>
  </si>
  <si>
    <t>373404</t>
  </si>
  <si>
    <t>多度津町教育委員会</t>
  </si>
  <si>
    <t>373406</t>
  </si>
  <si>
    <t>まんのう町教育委員会</t>
  </si>
  <si>
    <t>375838</t>
  </si>
  <si>
    <t>三豊市観音寺市学校組合教育委員会</t>
  </si>
  <si>
    <t>375866</t>
  </si>
  <si>
    <t>小豆地区広域行政事務組合教育委員会</t>
  </si>
  <si>
    <t>381000</t>
  </si>
  <si>
    <t>愛媛県教育委員会</t>
  </si>
  <si>
    <t>382201</t>
  </si>
  <si>
    <t>松山市教育委員会</t>
  </si>
  <si>
    <t>382202</t>
  </si>
  <si>
    <t>今治市教育委員会</t>
  </si>
  <si>
    <t>382203</t>
  </si>
  <si>
    <t>宇和島市教育委員会</t>
  </si>
  <si>
    <t>382204</t>
  </si>
  <si>
    <t>八幡浜市教育委員会</t>
  </si>
  <si>
    <t>382205</t>
  </si>
  <si>
    <t>新居浜市教育委員会</t>
  </si>
  <si>
    <t>382206</t>
  </si>
  <si>
    <t>西条市教育委員会</t>
  </si>
  <si>
    <t>382207</t>
  </si>
  <si>
    <t>大洲市教育委員会</t>
  </si>
  <si>
    <t>382210</t>
  </si>
  <si>
    <t>伊予市教育委員会</t>
  </si>
  <si>
    <t>382213</t>
  </si>
  <si>
    <t>四国中央市教育委員会</t>
  </si>
  <si>
    <t>382214</t>
  </si>
  <si>
    <t>西予市教育委員会</t>
  </si>
  <si>
    <t>382215</t>
  </si>
  <si>
    <t>東温市教育委員会</t>
  </si>
  <si>
    <t>383356</t>
  </si>
  <si>
    <t>上島町教育委員会</t>
  </si>
  <si>
    <t>383386</t>
  </si>
  <si>
    <t>久万高原町教育委員会</t>
  </si>
  <si>
    <t>383401</t>
  </si>
  <si>
    <t>383402</t>
  </si>
  <si>
    <t>砥部町教育委員会</t>
  </si>
  <si>
    <t>383422</t>
  </si>
  <si>
    <t>内子町教育委員会</t>
  </si>
  <si>
    <t>383442</t>
  </si>
  <si>
    <t>伊方町教育委員会</t>
  </si>
  <si>
    <t>383484</t>
  </si>
  <si>
    <t>松野町教育委員会</t>
  </si>
  <si>
    <t>383488</t>
  </si>
  <si>
    <t>鬼北町教育委員会</t>
  </si>
  <si>
    <t>383506</t>
  </si>
  <si>
    <t>愛南町教育委員会</t>
  </si>
  <si>
    <t>385859</t>
  </si>
  <si>
    <t>高知県宿毛市愛媛県南宇和郡愛南町篠山小中学校組合</t>
  </si>
  <si>
    <t>391000</t>
  </si>
  <si>
    <t>高知県教育委員会</t>
  </si>
  <si>
    <t>392201</t>
  </si>
  <si>
    <t>高知市教育委員会</t>
  </si>
  <si>
    <t>392202</t>
  </si>
  <si>
    <t>室戸市教育委員会</t>
  </si>
  <si>
    <t>392203</t>
  </si>
  <si>
    <t>安芸市教育委員会</t>
  </si>
  <si>
    <t>392204</t>
  </si>
  <si>
    <t>南国市教育委員会</t>
  </si>
  <si>
    <t>392205</t>
  </si>
  <si>
    <t>土佐市教育委員会</t>
  </si>
  <si>
    <t>392206</t>
  </si>
  <si>
    <t>須崎市教育委員会</t>
  </si>
  <si>
    <t>392208</t>
  </si>
  <si>
    <t>宿毛市教育委員会</t>
  </si>
  <si>
    <t>392209</t>
  </si>
  <si>
    <t>土佐清水市教育委員会</t>
  </si>
  <si>
    <t>392210</t>
  </si>
  <si>
    <t>四万十市教育委員会</t>
  </si>
  <si>
    <t>392211</t>
  </si>
  <si>
    <t>香南市教育委員会</t>
  </si>
  <si>
    <t>392212</t>
  </si>
  <si>
    <t>香美市教育委員会</t>
  </si>
  <si>
    <t>393301</t>
  </si>
  <si>
    <t>東洋町教育委員会</t>
  </si>
  <si>
    <t>393302</t>
  </si>
  <si>
    <t>奈半利町教育委員会</t>
  </si>
  <si>
    <t>393303</t>
  </si>
  <si>
    <t>田野町教育委員会</t>
  </si>
  <si>
    <t>393304</t>
  </si>
  <si>
    <t>安田町教育委員会</t>
  </si>
  <si>
    <t>393341</t>
  </si>
  <si>
    <t>本山町教育委員会</t>
  </si>
  <si>
    <t>393344</t>
  </si>
  <si>
    <t>大豊町教育委員会</t>
  </si>
  <si>
    <t>393363</t>
  </si>
  <si>
    <t>土佐町教育委員会</t>
  </si>
  <si>
    <t>393386</t>
  </si>
  <si>
    <t>いの町教育委員会</t>
  </si>
  <si>
    <t>393387</t>
  </si>
  <si>
    <t>仁淀川町教育委員会</t>
  </si>
  <si>
    <t>393401</t>
  </si>
  <si>
    <t>中土佐町教育委員会</t>
  </si>
  <si>
    <t>393402</t>
  </si>
  <si>
    <t>佐川町教育委員会</t>
  </si>
  <si>
    <t>393403</t>
  </si>
  <si>
    <t>越知町教育委員会</t>
  </si>
  <si>
    <t>393405</t>
  </si>
  <si>
    <t>檮原町教育委員会</t>
  </si>
  <si>
    <t>393411</t>
  </si>
  <si>
    <t>津野町教育委員会</t>
  </si>
  <si>
    <t>393412</t>
  </si>
  <si>
    <t>四万十町教育委員会</t>
  </si>
  <si>
    <t>393424</t>
  </si>
  <si>
    <t>大月町教育委員会</t>
  </si>
  <si>
    <t>393428</t>
  </si>
  <si>
    <t>黒潮町教育委員会</t>
  </si>
  <si>
    <t>394305</t>
  </si>
  <si>
    <t>北川村教育委員会</t>
  </si>
  <si>
    <t>394306</t>
  </si>
  <si>
    <t>馬路村教育委員会</t>
  </si>
  <si>
    <t>394307</t>
  </si>
  <si>
    <t>芸西村教育委員会</t>
  </si>
  <si>
    <t>394364</t>
  </si>
  <si>
    <t>大川村教育委員会</t>
  </si>
  <si>
    <t>394410</t>
  </si>
  <si>
    <t>日高村教育委員会</t>
  </si>
  <si>
    <t>394427</t>
  </si>
  <si>
    <t>三原村教育委員会</t>
  </si>
  <si>
    <t>395833</t>
  </si>
  <si>
    <t>日高村佐川町学校組合教育委員会</t>
  </si>
  <si>
    <t>395871</t>
  </si>
  <si>
    <t>嶺北広域行政事務組合教育委員会</t>
  </si>
  <si>
    <t>401000</t>
  </si>
  <si>
    <t>福岡県教育委員会</t>
  </si>
  <si>
    <t>402100</t>
  </si>
  <si>
    <t>北九州市教育委員会</t>
  </si>
  <si>
    <t>402130</t>
  </si>
  <si>
    <t>福岡市教育委員会</t>
  </si>
  <si>
    <t>402202</t>
  </si>
  <si>
    <t>大牟田市教育委員会</t>
  </si>
  <si>
    <t>402203</t>
  </si>
  <si>
    <t>久留米市教育委員会</t>
  </si>
  <si>
    <t>402204</t>
  </si>
  <si>
    <t>直方市教育委員会</t>
  </si>
  <si>
    <t>402205</t>
  </si>
  <si>
    <t>飯塚市教育委員会</t>
  </si>
  <si>
    <t>402206</t>
  </si>
  <si>
    <t>田川市教育委員会</t>
  </si>
  <si>
    <t>402207</t>
  </si>
  <si>
    <t>柳川市教育委員会</t>
  </si>
  <si>
    <t>402210</t>
  </si>
  <si>
    <t>八女市教育委員会</t>
  </si>
  <si>
    <t>402211</t>
  </si>
  <si>
    <t>筑後市教育委員会</t>
  </si>
  <si>
    <t>402212</t>
  </si>
  <si>
    <t>大川市教育委員会</t>
  </si>
  <si>
    <t>402213</t>
  </si>
  <si>
    <t>行橋市教育委員会</t>
  </si>
  <si>
    <t>402214</t>
  </si>
  <si>
    <t>豊前市教育委員会</t>
  </si>
  <si>
    <t>402215</t>
  </si>
  <si>
    <t>中間市教育委員会</t>
  </si>
  <si>
    <t>402216</t>
  </si>
  <si>
    <t>小郡市教育委員会</t>
  </si>
  <si>
    <t>402217</t>
  </si>
  <si>
    <t>筑紫野市教育委員会</t>
  </si>
  <si>
    <t>402218</t>
  </si>
  <si>
    <t>春日市教育委員会</t>
  </si>
  <si>
    <t>402219</t>
  </si>
  <si>
    <t>大野城市教育委員会</t>
  </si>
  <si>
    <t>402220</t>
  </si>
  <si>
    <t>宗像市教育委員会</t>
  </si>
  <si>
    <t>402221</t>
  </si>
  <si>
    <t>太宰府市教育委員会</t>
  </si>
  <si>
    <t>402223</t>
  </si>
  <si>
    <t>古賀市教育委員会</t>
  </si>
  <si>
    <t>402224</t>
  </si>
  <si>
    <t>福津市教育委員会</t>
  </si>
  <si>
    <t>402225</t>
  </si>
  <si>
    <t>うきは市教育委員会</t>
  </si>
  <si>
    <t>402226</t>
  </si>
  <si>
    <t>宮若市教育委員会</t>
  </si>
  <si>
    <t>402227</t>
  </si>
  <si>
    <t>嘉麻市教育委員会</t>
  </si>
  <si>
    <t>402228</t>
  </si>
  <si>
    <t>朝倉市教育委員会</t>
  </si>
  <si>
    <t>402229</t>
  </si>
  <si>
    <t>みやま市教育委員会</t>
  </si>
  <si>
    <t>402230</t>
  </si>
  <si>
    <t>糸島市教育委員会</t>
  </si>
  <si>
    <t>402231</t>
  </si>
  <si>
    <t>那珂川市教育委員会</t>
  </si>
  <si>
    <t>403341</t>
  </si>
  <si>
    <t>宇美町教育委員会</t>
  </si>
  <si>
    <t>403342</t>
  </si>
  <si>
    <t>篠栗町教育委員会</t>
  </si>
  <si>
    <t>403343</t>
  </si>
  <si>
    <t>志免町教育委員会</t>
  </si>
  <si>
    <t>403344</t>
  </si>
  <si>
    <t>須恵町教育委員会</t>
  </si>
  <si>
    <t>403345</t>
  </si>
  <si>
    <t>新宮町教育委員会</t>
  </si>
  <si>
    <t>403348</t>
  </si>
  <si>
    <t>久山町教育委員会</t>
  </si>
  <si>
    <t>403349</t>
  </si>
  <si>
    <t>粕屋町教育委員会</t>
  </si>
  <si>
    <t>403381</t>
  </si>
  <si>
    <t>芦屋町教育委員会</t>
  </si>
  <si>
    <t>403382</t>
  </si>
  <si>
    <t>水巻町教育委員会</t>
  </si>
  <si>
    <t>403383</t>
  </si>
  <si>
    <t>岡垣町教育委員会</t>
  </si>
  <si>
    <t>403384</t>
  </si>
  <si>
    <t>遠賀町教育委員会</t>
  </si>
  <si>
    <t>403401</t>
  </si>
  <si>
    <t>小竹町教育委員会</t>
  </si>
  <si>
    <t>403402</t>
  </si>
  <si>
    <t>鞍手町教育委員会</t>
  </si>
  <si>
    <t>403421</t>
  </si>
  <si>
    <t>桂川町教育委員会</t>
  </si>
  <si>
    <t>403447</t>
  </si>
  <si>
    <t>筑前町教育委員会</t>
  </si>
  <si>
    <t>403503</t>
  </si>
  <si>
    <t>大刀洗町教育委員会</t>
  </si>
  <si>
    <t>403522</t>
  </si>
  <si>
    <t>大木町教育委員会</t>
  </si>
  <si>
    <t>403544</t>
  </si>
  <si>
    <t>403601</t>
  </si>
  <si>
    <t>香春町教育委員会</t>
  </si>
  <si>
    <t>403602</t>
  </si>
  <si>
    <t>添田町教育委員会</t>
  </si>
  <si>
    <t>403604</t>
  </si>
  <si>
    <t>糸田町教育委員会</t>
  </si>
  <si>
    <t>403605</t>
  </si>
  <si>
    <t>403608</t>
  </si>
  <si>
    <t>大任町教育委員会</t>
  </si>
  <si>
    <t>403610</t>
  </si>
  <si>
    <t>福智町教育委員会</t>
  </si>
  <si>
    <t>403621</t>
  </si>
  <si>
    <t>苅田町教育委員会</t>
  </si>
  <si>
    <t>403625</t>
  </si>
  <si>
    <t>みやこ町教育委員会</t>
  </si>
  <si>
    <t>403642</t>
  </si>
  <si>
    <t>吉富町教育委員会</t>
  </si>
  <si>
    <t>403646</t>
  </si>
  <si>
    <t>上毛町教育委員会</t>
  </si>
  <si>
    <t>403647</t>
  </si>
  <si>
    <t>築上町教育委員会</t>
  </si>
  <si>
    <t>404448</t>
  </si>
  <si>
    <t>東峰村教育委員会</t>
  </si>
  <si>
    <t>404609</t>
  </si>
  <si>
    <t>赤村教育委員会</t>
  </si>
  <si>
    <t>405857</t>
  </si>
  <si>
    <t>吉富町外一市中学校組合教育委員会</t>
  </si>
  <si>
    <t>405862</t>
  </si>
  <si>
    <t>久留米市外三市町高等学校組合教育委員会</t>
  </si>
  <si>
    <t>405863</t>
  </si>
  <si>
    <t>古賀高等学校組合教育委員会</t>
  </si>
  <si>
    <t>411000</t>
  </si>
  <si>
    <t>佐賀県教育委員会</t>
  </si>
  <si>
    <t>412201</t>
  </si>
  <si>
    <t>佐賀市教育委員会</t>
  </si>
  <si>
    <t>412202</t>
  </si>
  <si>
    <t>唐津市教育委員会</t>
  </si>
  <si>
    <t>412203</t>
  </si>
  <si>
    <t>鳥栖市教育委員会</t>
  </si>
  <si>
    <t>412204</t>
  </si>
  <si>
    <t>多久市教育委員会</t>
  </si>
  <si>
    <t>412205</t>
  </si>
  <si>
    <t>伊万里市教育委員会</t>
  </si>
  <si>
    <t>412206</t>
  </si>
  <si>
    <t>武雄市教育委員会</t>
  </si>
  <si>
    <t>412207</t>
  </si>
  <si>
    <t>鹿島市教育委員会</t>
  </si>
  <si>
    <t>412208</t>
  </si>
  <si>
    <t>小城市教育委員会</t>
  </si>
  <si>
    <t>412209</t>
  </si>
  <si>
    <t>嬉野市教育委員会</t>
  </si>
  <si>
    <t>412210</t>
  </si>
  <si>
    <t>神埼市教育委員会</t>
  </si>
  <si>
    <t>413327</t>
  </si>
  <si>
    <t>吉野ヶ里町教育委員会</t>
  </si>
  <si>
    <t>413341</t>
  </si>
  <si>
    <t>基山町教育委員会</t>
  </si>
  <si>
    <t>413345</t>
  </si>
  <si>
    <t>上峰町教育委員会</t>
  </si>
  <si>
    <t>413346</t>
  </si>
  <si>
    <t>みやき町教育委員会</t>
  </si>
  <si>
    <t>413387</t>
  </si>
  <si>
    <t>玄海町教育委員会</t>
  </si>
  <si>
    <t>413401</t>
  </si>
  <si>
    <t>有田町教育委員会</t>
  </si>
  <si>
    <t>413423</t>
  </si>
  <si>
    <t>大町町教育委員会</t>
  </si>
  <si>
    <t>413424</t>
  </si>
  <si>
    <t>江北町教育委員会</t>
  </si>
  <si>
    <t>413425</t>
  </si>
  <si>
    <t>白石町教育委員会</t>
  </si>
  <si>
    <t>413441</t>
  </si>
  <si>
    <t>太良町教育委員会</t>
  </si>
  <si>
    <t>421000</t>
  </si>
  <si>
    <t>長崎県教育委員会</t>
  </si>
  <si>
    <t>422201</t>
  </si>
  <si>
    <t>長崎市教育委員会</t>
  </si>
  <si>
    <t>422202</t>
  </si>
  <si>
    <t>佐世保市教育委員会</t>
  </si>
  <si>
    <t>422203</t>
  </si>
  <si>
    <t>島原市教育委員会</t>
  </si>
  <si>
    <t>422204</t>
  </si>
  <si>
    <t>諫早市教育委員会</t>
  </si>
  <si>
    <t>422205</t>
  </si>
  <si>
    <t>大村市教育委員会</t>
  </si>
  <si>
    <t>422207</t>
  </si>
  <si>
    <t>平戸市教育委員会</t>
  </si>
  <si>
    <t>422208</t>
  </si>
  <si>
    <t>松浦市教育委員会</t>
  </si>
  <si>
    <t>422209</t>
  </si>
  <si>
    <t>対馬市教育委員会</t>
  </si>
  <si>
    <t>422210</t>
  </si>
  <si>
    <t>壱岐市教育委員会</t>
  </si>
  <si>
    <t>422211</t>
  </si>
  <si>
    <t>五島市教育委員会</t>
  </si>
  <si>
    <t>422212</t>
  </si>
  <si>
    <t>西海市教育委員会</t>
  </si>
  <si>
    <t>422213</t>
  </si>
  <si>
    <t>雲仙市教育委員会</t>
  </si>
  <si>
    <t>422214</t>
  </si>
  <si>
    <t>南島原市教育委員会</t>
  </si>
  <si>
    <t>423307</t>
  </si>
  <si>
    <t>長与町教育委員会</t>
  </si>
  <si>
    <t>423308</t>
  </si>
  <si>
    <t>時津町教育委員会</t>
  </si>
  <si>
    <t>423321</t>
  </si>
  <si>
    <t>東彼杵町教育委員会</t>
  </si>
  <si>
    <t>423322</t>
  </si>
  <si>
    <t>川棚町教育委員会</t>
  </si>
  <si>
    <t>423323</t>
  </si>
  <si>
    <t>波佐見町教育委員会</t>
  </si>
  <si>
    <t>423383</t>
  </si>
  <si>
    <t>小値賀町教育委員会</t>
  </si>
  <si>
    <t>423391</t>
  </si>
  <si>
    <t>佐々町教育委員会</t>
  </si>
  <si>
    <t>423411</t>
  </si>
  <si>
    <t>新上五島町教育委員会</t>
  </si>
  <si>
    <t>431000</t>
  </si>
  <si>
    <t>熊本県教育委員会</t>
  </si>
  <si>
    <t>432100</t>
  </si>
  <si>
    <t>熊本市教育委員会</t>
  </si>
  <si>
    <t>432202</t>
  </si>
  <si>
    <t>八代市教育委員会</t>
  </si>
  <si>
    <t>432203</t>
  </si>
  <si>
    <t>人吉市教育委員会</t>
  </si>
  <si>
    <t>432204</t>
  </si>
  <si>
    <t>荒尾市教育委員会</t>
  </si>
  <si>
    <t>432205</t>
  </si>
  <si>
    <t>水俣市教育委員会</t>
  </si>
  <si>
    <t>432206</t>
  </si>
  <si>
    <t>玉名市教育委員会</t>
  </si>
  <si>
    <t>432208</t>
  </si>
  <si>
    <t>山鹿市教育委員会</t>
  </si>
  <si>
    <t>432210</t>
  </si>
  <si>
    <t>菊池市教育委員会</t>
  </si>
  <si>
    <t>432211</t>
  </si>
  <si>
    <t>宇土市教育委員会</t>
  </si>
  <si>
    <t>432212</t>
  </si>
  <si>
    <t>上天草市教育委員会</t>
  </si>
  <si>
    <t>432213</t>
  </si>
  <si>
    <t>宇城市教育委員会</t>
  </si>
  <si>
    <t>432214</t>
  </si>
  <si>
    <t>阿蘇市教育委員会</t>
  </si>
  <si>
    <t>432215</t>
  </si>
  <si>
    <t>天草市教育委員会</t>
  </si>
  <si>
    <t>432216</t>
  </si>
  <si>
    <t>合志市教育委員会</t>
  </si>
  <si>
    <t>433348</t>
  </si>
  <si>
    <t>433364</t>
  </si>
  <si>
    <t>玉東町教育委員会</t>
  </si>
  <si>
    <t>433367</t>
  </si>
  <si>
    <t>南関町教育委員会</t>
  </si>
  <si>
    <t>433368</t>
  </si>
  <si>
    <t>長洲町教育委員会</t>
  </si>
  <si>
    <t>433369</t>
  </si>
  <si>
    <t>和水町教育委員会</t>
  </si>
  <si>
    <t>433403</t>
  </si>
  <si>
    <t>大津町教育委員会</t>
  </si>
  <si>
    <t>433404</t>
  </si>
  <si>
    <t>菊陽町教育委員会</t>
  </si>
  <si>
    <t>433423</t>
  </si>
  <si>
    <t>南小国町教育委員会</t>
  </si>
  <si>
    <t>433424</t>
  </si>
  <si>
    <t>433428</t>
  </si>
  <si>
    <t>433441</t>
  </si>
  <si>
    <t>御船町教育委員会</t>
  </si>
  <si>
    <t>433442</t>
  </si>
  <si>
    <t>嘉島町教育委員会</t>
  </si>
  <si>
    <t>433443</t>
  </si>
  <si>
    <t>益城町教育委員会</t>
  </si>
  <si>
    <t>433444</t>
  </si>
  <si>
    <t>甲佐町教育委員会</t>
  </si>
  <si>
    <t>433447</t>
  </si>
  <si>
    <t>山都町教育委員会</t>
  </si>
  <si>
    <t>433468</t>
  </si>
  <si>
    <t>氷川町教育委員会</t>
  </si>
  <si>
    <t>433482</t>
  </si>
  <si>
    <t>芦北町教育委員会</t>
  </si>
  <si>
    <t>433484</t>
  </si>
  <si>
    <t>津奈木町教育委員会</t>
  </si>
  <si>
    <t>433501</t>
  </si>
  <si>
    <t>錦町教育委員会</t>
  </si>
  <si>
    <t>433505</t>
  </si>
  <si>
    <t>多良木町教育委員会</t>
  </si>
  <si>
    <t>433506</t>
  </si>
  <si>
    <t>湯前町教育委員会</t>
  </si>
  <si>
    <t>433514</t>
  </si>
  <si>
    <t>あさぎり町教育委員会</t>
  </si>
  <si>
    <t>433531</t>
  </si>
  <si>
    <t>苓北町教育委員会</t>
  </si>
  <si>
    <t>434425</t>
  </si>
  <si>
    <t>産山村教育委員会</t>
  </si>
  <si>
    <t>434432</t>
  </si>
  <si>
    <t>西原村教育委員会</t>
  </si>
  <si>
    <t>434433</t>
  </si>
  <si>
    <t>南阿蘇村教育委員会</t>
  </si>
  <si>
    <t>434507</t>
  </si>
  <si>
    <t>水上村教育委員会</t>
  </si>
  <si>
    <t>434510</t>
  </si>
  <si>
    <t>相良村教育委員会</t>
  </si>
  <si>
    <t>434511</t>
  </si>
  <si>
    <t>五木村教育委員会</t>
  </si>
  <si>
    <t>434512</t>
  </si>
  <si>
    <t>山江村教育委員会</t>
  </si>
  <si>
    <t>434513</t>
  </si>
  <si>
    <t>球磨村教育委員会</t>
  </si>
  <si>
    <t>435929</t>
  </si>
  <si>
    <t>氷川町及び八代市中学校組合教育委員会</t>
  </si>
  <si>
    <t>441000</t>
  </si>
  <si>
    <t>大分県教育委員会</t>
  </si>
  <si>
    <t>442201</t>
  </si>
  <si>
    <t>大分市教育委員会</t>
  </si>
  <si>
    <t>442202</t>
  </si>
  <si>
    <t>別府市教育委員会</t>
  </si>
  <si>
    <t>442203</t>
  </si>
  <si>
    <t>中津市教育委員会</t>
  </si>
  <si>
    <t>442204</t>
  </si>
  <si>
    <t>日田市教育委員会</t>
  </si>
  <si>
    <t>442205</t>
  </si>
  <si>
    <t>佐伯市教育委員会</t>
  </si>
  <si>
    <t>442206</t>
  </si>
  <si>
    <t>臼杵市教育委員会</t>
  </si>
  <si>
    <t>442207</t>
  </si>
  <si>
    <t>津久見市教育委員会</t>
  </si>
  <si>
    <t>442208</t>
  </si>
  <si>
    <t>竹田市教育委員会</t>
  </si>
  <si>
    <t>442209</t>
  </si>
  <si>
    <t>豊後高田市教育委員会</t>
  </si>
  <si>
    <t>442210</t>
  </si>
  <si>
    <t>杵築市教育委員会</t>
  </si>
  <si>
    <t>442211</t>
  </si>
  <si>
    <t>宇佐市教育委員会</t>
  </si>
  <si>
    <t>442212</t>
  </si>
  <si>
    <t>豊後大野市教育委員会</t>
  </si>
  <si>
    <t>442213</t>
  </si>
  <si>
    <t>由布市教育委員会</t>
  </si>
  <si>
    <t>442214</t>
  </si>
  <si>
    <t>国東市教育委員会</t>
  </si>
  <si>
    <t>443341</t>
  </si>
  <si>
    <t>日出町教育委員会</t>
  </si>
  <si>
    <t>443461</t>
  </si>
  <si>
    <t>九重町教育委員会</t>
  </si>
  <si>
    <t>443462</t>
  </si>
  <si>
    <t>玖珠町教育委員会</t>
  </si>
  <si>
    <t>444322</t>
  </si>
  <si>
    <t>姫島村教育委員会</t>
  </si>
  <si>
    <t>451000</t>
  </si>
  <si>
    <t>宮崎県教育委員会</t>
  </si>
  <si>
    <t>452201</t>
  </si>
  <si>
    <t>宮崎市教育委員会</t>
  </si>
  <si>
    <t>452202</t>
  </si>
  <si>
    <t>都城市教育委員会</t>
  </si>
  <si>
    <t>452203</t>
  </si>
  <si>
    <t>延岡市教育委員会</t>
  </si>
  <si>
    <t>452204</t>
  </si>
  <si>
    <t>日南市教育委員会</t>
  </si>
  <si>
    <t>452205</t>
  </si>
  <si>
    <t>小林市教育委員会</t>
  </si>
  <si>
    <t>452206</t>
  </si>
  <si>
    <t>日向市教育委員会</t>
  </si>
  <si>
    <t>452207</t>
  </si>
  <si>
    <t>串間市教育委員会</t>
  </si>
  <si>
    <t>452208</t>
  </si>
  <si>
    <t>西都市教育委員会</t>
  </si>
  <si>
    <t>452209</t>
  </si>
  <si>
    <t>えびの市教育委員会</t>
  </si>
  <si>
    <t>453341</t>
  </si>
  <si>
    <t>三股町教育委員会</t>
  </si>
  <si>
    <t>453361</t>
  </si>
  <si>
    <t>高原町教育委員会</t>
  </si>
  <si>
    <t>453382</t>
  </si>
  <si>
    <t>国富町教育委員会</t>
  </si>
  <si>
    <t>453383</t>
  </si>
  <si>
    <t>綾町教育委員会</t>
  </si>
  <si>
    <t>453401</t>
  </si>
  <si>
    <t>高鍋町教育委員会</t>
  </si>
  <si>
    <t>453402</t>
  </si>
  <si>
    <t>新富町教育委員会</t>
  </si>
  <si>
    <t>453404</t>
  </si>
  <si>
    <t>木城町教育委員会</t>
  </si>
  <si>
    <t>453405</t>
  </si>
  <si>
    <t>川南町教育委員会</t>
  </si>
  <si>
    <t>453406</t>
  </si>
  <si>
    <t>都農町教育委員会</t>
  </si>
  <si>
    <t>453421</t>
  </si>
  <si>
    <t>門川町教育委員会</t>
  </si>
  <si>
    <t>453431</t>
  </si>
  <si>
    <t>453441</t>
  </si>
  <si>
    <t>高千穂町教育委員会</t>
  </si>
  <si>
    <t>453442</t>
  </si>
  <si>
    <t>日之影町教育委員会</t>
  </si>
  <si>
    <t>453443</t>
  </si>
  <si>
    <t>五ヶ瀬町教育委員会</t>
  </si>
  <si>
    <t>454403</t>
  </si>
  <si>
    <t>西米良村教育委員会</t>
  </si>
  <si>
    <t>454429</t>
  </si>
  <si>
    <t>諸塚村教育委員会</t>
  </si>
  <si>
    <t>454430</t>
  </si>
  <si>
    <t>椎葉村教育委員会</t>
  </si>
  <si>
    <t>461000</t>
  </si>
  <si>
    <t>鹿児島県教育委員会</t>
  </si>
  <si>
    <t>462201</t>
  </si>
  <si>
    <t>鹿児島市教育委員会</t>
  </si>
  <si>
    <t>462203</t>
  </si>
  <si>
    <t>鹿屋市教育委員会</t>
  </si>
  <si>
    <t>462204</t>
  </si>
  <si>
    <t>枕崎市教育委員会</t>
  </si>
  <si>
    <t>462206</t>
  </si>
  <si>
    <t>阿久根市教育委員会</t>
  </si>
  <si>
    <t>462208</t>
  </si>
  <si>
    <t>出水市教育委員会</t>
  </si>
  <si>
    <t>462210</t>
  </si>
  <si>
    <t>指宿市教育委員会</t>
  </si>
  <si>
    <t>462213</t>
  </si>
  <si>
    <t>西之表市教育委員会</t>
  </si>
  <si>
    <t>462214</t>
  </si>
  <si>
    <t>垂水市教育委員会</t>
  </si>
  <si>
    <t>462215</t>
  </si>
  <si>
    <t>薩摩川内市教育委員会</t>
  </si>
  <si>
    <t>462216</t>
  </si>
  <si>
    <t>日置市教育委員会</t>
  </si>
  <si>
    <t>462217</t>
  </si>
  <si>
    <t>曽於市教育委員会</t>
  </si>
  <si>
    <t>462218</t>
  </si>
  <si>
    <t>霧島市教育委員会</t>
  </si>
  <si>
    <t>462219</t>
  </si>
  <si>
    <t>いちき串木野市教育委員会</t>
  </si>
  <si>
    <t>462220</t>
  </si>
  <si>
    <t>南さつま市教育委員会</t>
  </si>
  <si>
    <t>462221</t>
    <phoneticPr fontId="9"/>
  </si>
  <si>
    <t>志布志市教育委員会</t>
  </si>
  <si>
    <t>462222</t>
  </si>
  <si>
    <t>奄美市教育委員会</t>
  </si>
  <si>
    <t>462223</t>
  </si>
  <si>
    <t>南九州市教育委員会</t>
  </si>
  <si>
    <t>462224</t>
  </si>
  <si>
    <t>伊佐市教育委員会</t>
  </si>
  <si>
    <t>462225</t>
  </si>
  <si>
    <t>姶良市教育委員会</t>
  </si>
  <si>
    <t>463392</t>
  </si>
  <si>
    <t>さつま町教育委員会</t>
  </si>
  <si>
    <t>463404</t>
  </si>
  <si>
    <t>長島町教育委員会</t>
  </si>
  <si>
    <t>463452</t>
    <phoneticPr fontId="9"/>
  </si>
  <si>
    <t>湧水町教育委員会</t>
  </si>
  <si>
    <t>463468</t>
  </si>
  <si>
    <t>大崎町教育委員会</t>
  </si>
  <si>
    <t>463482</t>
  </si>
  <si>
    <t>東串良町教育委員会</t>
  </si>
  <si>
    <t>463490</t>
  </si>
  <si>
    <t>錦江町教育委員会</t>
  </si>
  <si>
    <t>463491</t>
  </si>
  <si>
    <t>南大隅町教育委員会</t>
  </si>
  <si>
    <t>463492</t>
  </si>
  <si>
    <t>肝付町教育委員会</t>
  </si>
  <si>
    <t>463501</t>
  </si>
  <si>
    <t>中種子町教育委員会</t>
  </si>
  <si>
    <t>463502</t>
  </si>
  <si>
    <t>南種子町教育委員会</t>
  </si>
  <si>
    <t>463505</t>
  </si>
  <si>
    <t>屋久島町教育委員会</t>
  </si>
  <si>
    <t>463525</t>
  </si>
  <si>
    <t>瀬戸内町教育委員会</t>
  </si>
  <si>
    <t>463527</t>
  </si>
  <si>
    <t>龍郷町教育委員会</t>
  </si>
  <si>
    <t>463529</t>
  </si>
  <si>
    <t>喜界町教育委員会</t>
  </si>
  <si>
    <t>463530</t>
  </si>
  <si>
    <t>徳之島町教育委員会</t>
  </si>
  <si>
    <t>463531</t>
  </si>
  <si>
    <t>天城町教育委員会</t>
  </si>
  <si>
    <t>463532</t>
  </si>
  <si>
    <t>伊仙町教育委員会</t>
  </si>
  <si>
    <t>463533</t>
  </si>
  <si>
    <t>和泊町教育委員会</t>
  </si>
  <si>
    <t>463534</t>
  </si>
  <si>
    <t>知名町教育委員会</t>
  </si>
  <si>
    <t>463535</t>
  </si>
  <si>
    <t>与論町教育委員会</t>
  </si>
  <si>
    <t>464303</t>
  </si>
  <si>
    <t>三島村教育委員会</t>
  </si>
  <si>
    <t>464304</t>
  </si>
  <si>
    <t>十島村教育委員会</t>
  </si>
  <si>
    <t>464523</t>
  </si>
  <si>
    <t>大和村教育委員会</t>
  </si>
  <si>
    <t>464524</t>
  </si>
  <si>
    <t>宇検村教育委員会</t>
  </si>
  <si>
    <t>465915</t>
    <phoneticPr fontId="9"/>
  </si>
  <si>
    <t>奄美群島広域事務組合教育委員会</t>
  </si>
  <si>
    <t>471000</t>
  </si>
  <si>
    <t>沖縄県教育委員会</t>
  </si>
  <si>
    <t>472201</t>
  </si>
  <si>
    <t>那覇市教育委員会</t>
  </si>
  <si>
    <t>472205</t>
  </si>
  <si>
    <t>宜野湾市教育委員会</t>
  </si>
  <si>
    <t>472207</t>
  </si>
  <si>
    <t>石垣市教育委員会</t>
  </si>
  <si>
    <t>472208</t>
  </si>
  <si>
    <t>浦添市教育委員会</t>
  </si>
  <si>
    <t>472209</t>
  </si>
  <si>
    <t>名護市教育委員会</t>
  </si>
  <si>
    <t>472210</t>
  </si>
  <si>
    <t>糸満市教育委員会</t>
  </si>
  <si>
    <t>472211</t>
  </si>
  <si>
    <t>沖縄市教育委員会</t>
  </si>
  <si>
    <t>472212</t>
  </si>
  <si>
    <t>豊見城市教育委員会</t>
  </si>
  <si>
    <t>472213</t>
  </si>
  <si>
    <t>うるま市教育委員会</t>
  </si>
  <si>
    <t>472214</t>
  </si>
  <si>
    <t>宮古島市教育委員会</t>
  </si>
  <si>
    <t>472215</t>
  </si>
  <si>
    <t>南城市教育委員会</t>
  </si>
  <si>
    <t>473308</t>
  </si>
  <si>
    <t>本部町教育委員会</t>
  </si>
  <si>
    <t>473314</t>
  </si>
  <si>
    <t>金武町教育委員会</t>
  </si>
  <si>
    <t>473325</t>
  </si>
  <si>
    <t>嘉手納町教育委員会</t>
  </si>
  <si>
    <t>473326</t>
  </si>
  <si>
    <t>北谷町教育委員会</t>
  </si>
  <si>
    <t>473329</t>
  </si>
  <si>
    <t>西原町教育委員会</t>
  </si>
  <si>
    <t>473348</t>
  </si>
  <si>
    <t>与那原町教育委員会</t>
  </si>
  <si>
    <t>473350</t>
  </si>
  <si>
    <t>南風原町教育委員会</t>
  </si>
  <si>
    <t>473361</t>
  </si>
  <si>
    <t>久米島町教育委員会</t>
  </si>
  <si>
    <t>473362</t>
  </si>
  <si>
    <t>八重瀬町教育委員会</t>
  </si>
  <si>
    <t>473381</t>
  </si>
  <si>
    <t>竹富町教育委員会</t>
  </si>
  <si>
    <t>473382</t>
  </si>
  <si>
    <t>与那国町教育委員会</t>
  </si>
  <si>
    <t>474301</t>
  </si>
  <si>
    <t>国頭村教育委員会</t>
  </si>
  <si>
    <t>474302</t>
  </si>
  <si>
    <t>大宜味村教育委員会</t>
  </si>
  <si>
    <t>474303</t>
  </si>
  <si>
    <t>東村教育委員会</t>
  </si>
  <si>
    <t>474306</t>
  </si>
  <si>
    <t>今帰仁村教育委員会</t>
  </si>
  <si>
    <t>474311</t>
  </si>
  <si>
    <t>恩納村教育委員会</t>
  </si>
  <si>
    <t>474313</t>
  </si>
  <si>
    <t>宜野座村教育委員会</t>
  </si>
  <si>
    <t>474315</t>
  </si>
  <si>
    <t>伊江村教育委員会</t>
  </si>
  <si>
    <t>474324</t>
  </si>
  <si>
    <t>読谷村教育委員会</t>
  </si>
  <si>
    <t>474327</t>
  </si>
  <si>
    <t>北中城村教育委員会</t>
  </si>
  <si>
    <t>474328</t>
  </si>
  <si>
    <t>中城村教育委員会</t>
  </si>
  <si>
    <t>474353</t>
  </si>
  <si>
    <t>渡嘉敷村教育委員会</t>
  </si>
  <si>
    <t>474354</t>
  </si>
  <si>
    <t>座間味村教育委員会</t>
  </si>
  <si>
    <t>474355</t>
  </si>
  <si>
    <t>粟国村教育委員会</t>
  </si>
  <si>
    <t>474356</t>
  </si>
  <si>
    <t>渡名喜村教育委員会</t>
  </si>
  <si>
    <t>474357</t>
  </si>
  <si>
    <t>南大東村教育委員会</t>
  </si>
  <si>
    <t>474358</t>
  </si>
  <si>
    <t>北大東村教育委員会</t>
  </si>
  <si>
    <t>474359</t>
  </si>
  <si>
    <t>伊平屋村教育委員会</t>
  </si>
  <si>
    <t>474360</t>
  </si>
  <si>
    <t>伊是名村教育委員会</t>
  </si>
  <si>
    <t>474375</t>
  </si>
  <si>
    <t>多良間村教育委員会</t>
  </si>
  <si>
    <t>475835</t>
  </si>
  <si>
    <t>南部広域行政組合教育委員会</t>
  </si>
  <si>
    <r>
      <t>㊙　文部科学省　令和</t>
    </r>
    <r>
      <rPr>
        <sz val="12"/>
        <color rgb="FFFF0000"/>
        <rFont val="ＭＳ 明朝"/>
        <family val="1"/>
        <charset val="128"/>
      </rPr>
      <t>６</t>
    </r>
    <r>
      <rPr>
        <sz val="12"/>
        <color theme="1"/>
        <rFont val="ＭＳ 明朝"/>
        <family val="1"/>
        <charset val="128"/>
      </rPr>
      <t>年度児童生徒の問題行動・不登校等生徒指導上の諸課題に関する調査調査票</t>
    </r>
    <rPh sb="2" eb="4">
      <t>モンブ</t>
    </rPh>
    <rPh sb="4" eb="7">
      <t>カガクショウ</t>
    </rPh>
    <rPh sb="42" eb="45">
      <t>チョウサヒョウ</t>
    </rPh>
    <phoneticPr fontId="9"/>
  </si>
  <si>
    <t>　　　※この調査票は統計以外の目的には使用いたしません。</t>
    <phoneticPr fontId="9"/>
  </si>
  <si>
    <t>基本情報</t>
    <rPh sb="0" eb="2">
      <t>キホン</t>
    </rPh>
    <rPh sb="2" eb="4">
      <t>ジョウホウ</t>
    </rPh>
    <phoneticPr fontId="9"/>
  </si>
  <si>
    <t>＜未記入＞コード</t>
    <rPh sb="1" eb="4">
      <t>ミキニュウ</t>
    </rPh>
    <phoneticPr fontId="9"/>
  </si>
  <si>
    <r>
      <t>学校の場合は「学校コード」を、教育委員会の場合は「</t>
    </r>
    <r>
      <rPr>
        <sz val="10"/>
        <color rgb="FFFFC000"/>
        <rFont val="ＭＳ 明朝"/>
        <family val="1"/>
        <charset val="128"/>
      </rPr>
      <t>教育委員会コード</t>
    </r>
    <r>
      <rPr>
        <sz val="10"/>
        <rFont val="ＭＳ 明朝"/>
        <family val="1"/>
        <charset val="128"/>
      </rPr>
      <t>」を記入してください。</t>
    </r>
    <rPh sb="25" eb="30">
      <t>キョウイクイインカイ</t>
    </rPh>
    <phoneticPr fontId="9"/>
  </si>
  <si>
    <t>※はじめに、学校の場合は「学校コード」を、教育委員会の場合は「教育委員会コード」を記入してください。</t>
    <rPh sb="6" eb="8">
      <t>ガッコウ</t>
    </rPh>
    <rPh sb="9" eb="11">
      <t>バアイ</t>
    </rPh>
    <rPh sb="13" eb="15">
      <t>ガッコウ</t>
    </rPh>
    <rPh sb="21" eb="23">
      <t>キョウイク</t>
    </rPh>
    <rPh sb="23" eb="26">
      <t>イインカイ</t>
    </rPh>
    <rPh sb="27" eb="29">
      <t>バアイ</t>
    </rPh>
    <rPh sb="31" eb="33">
      <t>キョウイク</t>
    </rPh>
    <rPh sb="33" eb="36">
      <t>イインカイ</t>
    </rPh>
    <rPh sb="41" eb="43">
      <t>キニュウ</t>
    </rPh>
    <phoneticPr fontId="9"/>
  </si>
  <si>
    <t>学校
チェック欄</t>
    <rPh sb="0" eb="2">
      <t>ガッコウ</t>
    </rPh>
    <rPh sb="7" eb="8">
      <t>ラン</t>
    </rPh>
    <phoneticPr fontId="9"/>
  </si>
  <si>
    <t>教育委員会コード</t>
    <rPh sb="0" eb="5">
      <t>キョウイクイインカイ</t>
    </rPh>
    <phoneticPr fontId="9"/>
  </si>
  <si>
    <t>学校コードエラー</t>
    <rPh sb="0" eb="2">
      <t>ガッコウ</t>
    </rPh>
    <phoneticPr fontId="9"/>
  </si>
  <si>
    <t>「学校種」～「学校所在地」欄が正しく表示されていません。学校コードを正確に入力してください。</t>
    <rPh sb="1" eb="3">
      <t>ガッコウ</t>
    </rPh>
    <rPh sb="3" eb="4">
      <t>シュ</t>
    </rPh>
    <rPh sb="7" eb="9">
      <t>ガッコウ</t>
    </rPh>
    <rPh sb="9" eb="12">
      <t>ショザイチ</t>
    </rPh>
    <rPh sb="13" eb="14">
      <t>ラン</t>
    </rPh>
    <rPh sb="15" eb="16">
      <t>タダ</t>
    </rPh>
    <rPh sb="18" eb="20">
      <t>ヒョウジ</t>
    </rPh>
    <rPh sb="28" eb="30">
      <t>ガッコウ</t>
    </rPh>
    <rPh sb="34" eb="36">
      <t>セイカク</t>
    </rPh>
    <rPh sb="37" eb="39">
      <t>ニュウリョク</t>
    </rPh>
    <phoneticPr fontId="9"/>
  </si>
  <si>
    <t>（注）「学校コード」は、下記アドレスで公開されている13桁のコードを、半角英数字で記入すること。</t>
    <rPh sb="1" eb="2">
      <t>チュウ</t>
    </rPh>
    <rPh sb="4" eb="6">
      <t>ガッコウ</t>
    </rPh>
    <rPh sb="12" eb="14">
      <t>カキ</t>
    </rPh>
    <rPh sb="19" eb="21">
      <t>コウカイ</t>
    </rPh>
    <rPh sb="28" eb="29">
      <t>ケタ</t>
    </rPh>
    <rPh sb="35" eb="37">
      <t>ハンカク</t>
    </rPh>
    <rPh sb="37" eb="40">
      <t>エイスウジ</t>
    </rPh>
    <rPh sb="41" eb="43">
      <t>キニュウ</t>
    </rPh>
    <phoneticPr fontId="9"/>
  </si>
  <si>
    <t>（注）</t>
    <rPh sb="1" eb="2">
      <t>チュウ</t>
    </rPh>
    <phoneticPr fontId="9"/>
  </si>
  <si>
    <t>「教育委員会コード」は、下記アドレスで公開されている6桁のコードを
半角数字で記入すること。</t>
    <phoneticPr fontId="9"/>
  </si>
  <si>
    <t>https://edu-data.jp/</t>
    <phoneticPr fontId="9"/>
  </si>
  <si>
    <t>https://edu-data.jp/eb</t>
    <phoneticPr fontId="9"/>
  </si>
  <si>
    <t>教育委員会コードエラー</t>
    <rPh sb="0" eb="5">
      <t>キョウイクイインカイ</t>
    </rPh>
    <phoneticPr fontId="9"/>
  </si>
  <si>
    <t>「教育委員会名」～「都道府県番号」欄が正しく表示されていません。教育委員会コードを正確に入力してください。</t>
    <rPh sb="1" eb="6">
      <t>キョウイクイインカイ</t>
    </rPh>
    <rPh sb="6" eb="7">
      <t>メイ</t>
    </rPh>
    <rPh sb="10" eb="14">
      <t>トドウフケン</t>
    </rPh>
    <rPh sb="14" eb="16">
      <t>バンゴウ</t>
    </rPh>
    <rPh sb="17" eb="18">
      <t>ラン</t>
    </rPh>
    <rPh sb="19" eb="20">
      <t>タダ</t>
    </rPh>
    <rPh sb="22" eb="24">
      <t>ヒョウジ</t>
    </rPh>
    <rPh sb="32" eb="34">
      <t>キョウイク</t>
    </rPh>
    <rPh sb="34" eb="37">
      <t>イインカイ</t>
    </rPh>
    <rPh sb="41" eb="43">
      <t>セイカク</t>
    </rPh>
    <rPh sb="44" eb="46">
      <t>ニュウリョク</t>
    </rPh>
    <phoneticPr fontId="9"/>
  </si>
  <si>
    <t>※</t>
    <phoneticPr fontId="9"/>
  </si>
  <si>
    <t>以下の欄は「学校コード」の入力によって自動表示されます。
正しく表示されない場合、学校コードに誤りがあると考えられますので、学校コードの入力内容をよく確認してください。</t>
    <rPh sb="0" eb="2">
      <t>イカ</t>
    </rPh>
    <rPh sb="3" eb="4">
      <t>ラン</t>
    </rPh>
    <rPh sb="6" eb="8">
      <t>ガッコウ</t>
    </rPh>
    <rPh sb="13" eb="15">
      <t>ニュウリョク</t>
    </rPh>
    <rPh sb="19" eb="21">
      <t>ジドウ</t>
    </rPh>
    <rPh sb="21" eb="23">
      <t>ヒョウジ</t>
    </rPh>
    <rPh sb="29" eb="30">
      <t>タダ</t>
    </rPh>
    <rPh sb="32" eb="34">
      <t>ヒョウジ</t>
    </rPh>
    <rPh sb="38" eb="40">
      <t>バアイ</t>
    </rPh>
    <rPh sb="41" eb="43">
      <t>ガッコウ</t>
    </rPh>
    <rPh sb="47" eb="48">
      <t>アヤマ</t>
    </rPh>
    <rPh sb="53" eb="54">
      <t>カンガ</t>
    </rPh>
    <rPh sb="62" eb="64">
      <t>ガッコウ</t>
    </rPh>
    <rPh sb="68" eb="70">
      <t>ニュウリョク</t>
    </rPh>
    <rPh sb="70" eb="72">
      <t>ナイヨウ</t>
    </rPh>
    <rPh sb="75" eb="77">
      <t>カクニン</t>
    </rPh>
    <phoneticPr fontId="9"/>
  </si>
  <si>
    <t>以下の欄は「教育委員会コード」の入力によって自動表示されます。
正しく表示されない場合、教育委員会コードに誤りがあると考えられますので、
教育委員会コードの入力内容をよく確認してください。</t>
    <rPh sb="0" eb="2">
      <t>イカ</t>
    </rPh>
    <rPh sb="3" eb="4">
      <t>ラン</t>
    </rPh>
    <rPh sb="6" eb="11">
      <t>キョウイクイインカイ</t>
    </rPh>
    <rPh sb="16" eb="18">
      <t>ニュウリョク</t>
    </rPh>
    <rPh sb="22" eb="24">
      <t>ジドウ</t>
    </rPh>
    <rPh sb="24" eb="26">
      <t>ヒョウジ</t>
    </rPh>
    <rPh sb="32" eb="33">
      <t>タダ</t>
    </rPh>
    <rPh sb="35" eb="37">
      <t>ヒョウジ</t>
    </rPh>
    <rPh sb="41" eb="43">
      <t>バアイ</t>
    </rPh>
    <rPh sb="44" eb="49">
      <t>キョウイクイインカイ</t>
    </rPh>
    <rPh sb="53" eb="54">
      <t>アヤマ</t>
    </rPh>
    <rPh sb="59" eb="60">
      <t>カンガ</t>
    </rPh>
    <phoneticPr fontId="9"/>
  </si>
  <si>
    <t>教育委員会チェック欄</t>
    <rPh sb="0" eb="5">
      <t>キョウイクイインカイ</t>
    </rPh>
    <rPh sb="9" eb="10">
      <t>ラン</t>
    </rPh>
    <phoneticPr fontId="9"/>
  </si>
  <si>
    <r>
      <t>＜未記入＞</t>
    </r>
    <r>
      <rPr>
        <sz val="9"/>
        <color rgb="FFFFC000"/>
        <rFont val="ＭＳ 明朝"/>
        <family val="1"/>
        <charset val="128"/>
      </rPr>
      <t>設置者種別</t>
    </r>
    <rPh sb="1" eb="4">
      <t>ミキニュウ</t>
    </rPh>
    <rPh sb="5" eb="8">
      <t>セッチシャ</t>
    </rPh>
    <rPh sb="8" eb="10">
      <t>シュベツ</t>
    </rPh>
    <phoneticPr fontId="9"/>
  </si>
  <si>
    <r>
      <t>公立学校は</t>
    </r>
    <r>
      <rPr>
        <sz val="10"/>
        <color rgb="FFFFC000"/>
        <rFont val="ＭＳ 明朝"/>
        <family val="1"/>
        <charset val="128"/>
      </rPr>
      <t>「設置者種別」欄</t>
    </r>
    <r>
      <rPr>
        <sz val="10"/>
        <rFont val="ＭＳ 明朝"/>
        <family val="1"/>
        <charset val="128"/>
      </rPr>
      <t>で「都道府県立学校」・「市区町村立学校」のいずれかを選択してください。</t>
    </r>
    <rPh sb="0" eb="2">
      <t>コウリツ</t>
    </rPh>
    <rPh sb="2" eb="4">
      <t>ガッコウ</t>
    </rPh>
    <rPh sb="6" eb="9">
      <t>セッチシャ</t>
    </rPh>
    <rPh sb="9" eb="11">
      <t>シュベツ</t>
    </rPh>
    <rPh sb="12" eb="13">
      <t>ラン</t>
    </rPh>
    <rPh sb="15" eb="19">
      <t>トドウフケン</t>
    </rPh>
    <rPh sb="19" eb="20">
      <t>リツ</t>
    </rPh>
    <rPh sb="20" eb="22">
      <t>ガッコウ</t>
    </rPh>
    <rPh sb="25" eb="27">
      <t>シク</t>
    </rPh>
    <rPh sb="27" eb="29">
      <t>チョウソン</t>
    </rPh>
    <rPh sb="29" eb="30">
      <t>リツ</t>
    </rPh>
    <rPh sb="30" eb="32">
      <t>ガッコウ</t>
    </rPh>
    <rPh sb="39" eb="41">
      <t>センタク</t>
    </rPh>
    <phoneticPr fontId="9"/>
  </si>
  <si>
    <t>国立・私立で設置者種別選択</t>
    <rPh sb="0" eb="2">
      <t>コクリツ</t>
    </rPh>
    <rPh sb="3" eb="5">
      <t>シリツ</t>
    </rPh>
    <rPh sb="6" eb="9">
      <t>セッチシャ</t>
    </rPh>
    <rPh sb="9" eb="11">
      <t>シュベツ</t>
    </rPh>
    <rPh sb="11" eb="13">
      <t>センタク</t>
    </rPh>
    <phoneticPr fontId="9"/>
  </si>
  <si>
    <t>国立・私立の学校は「設置者種別」欄を選択しないでください。</t>
    <rPh sb="10" eb="15">
      <t>セッチシャシュベツ</t>
    </rPh>
    <rPh sb="18" eb="20">
      <t>センタク</t>
    </rPh>
    <phoneticPr fontId="9"/>
  </si>
  <si>
    <t>都道府県番号</t>
    <rPh sb="0" eb="4">
      <t>トドウフケン</t>
    </rPh>
    <rPh sb="4" eb="6">
      <t>バンゴウ</t>
    </rPh>
    <phoneticPr fontId="9"/>
  </si>
  <si>
    <t>教育委員会種別</t>
    <rPh sb="0" eb="2">
      <t>キョウイク</t>
    </rPh>
    <rPh sb="2" eb="5">
      <t>イインカイ</t>
    </rPh>
    <rPh sb="5" eb="7">
      <t>シュベツ</t>
    </rPh>
    <phoneticPr fontId="9"/>
  </si>
  <si>
    <t>＜未記入＞市区町村名</t>
    <rPh sb="5" eb="7">
      <t>シク</t>
    </rPh>
    <rPh sb="7" eb="9">
      <t>チョウソン</t>
    </rPh>
    <rPh sb="9" eb="10">
      <t>メイ</t>
    </rPh>
    <phoneticPr fontId="9"/>
  </si>
  <si>
    <r>
      <t>市区町村立学校（組合立学校を含む）は、「市区町村名」を</t>
    </r>
    <r>
      <rPr>
        <sz val="10"/>
        <color rgb="FFFFC000"/>
        <rFont val="ＭＳ 明朝"/>
        <family val="1"/>
        <charset val="128"/>
      </rPr>
      <t>選択</t>
    </r>
    <r>
      <rPr>
        <sz val="10"/>
        <rFont val="ＭＳ 明朝"/>
        <family val="1"/>
        <charset val="128"/>
      </rPr>
      <t>してください。</t>
    </r>
    <phoneticPr fontId="9"/>
  </si>
  <si>
    <t>都道府県立で市町村名記入</t>
    <rPh sb="0" eb="4">
      <t>トドウフケン</t>
    </rPh>
    <rPh sb="4" eb="5">
      <t>リツ</t>
    </rPh>
    <rPh sb="6" eb="9">
      <t>シチョウソン</t>
    </rPh>
    <rPh sb="9" eb="10">
      <t>メイ</t>
    </rPh>
    <rPh sb="10" eb="12">
      <t>キニュウ</t>
    </rPh>
    <phoneticPr fontId="9"/>
  </si>
  <si>
    <t>都道府県立学校は「市区町村名」欄に記入しないでください。</t>
    <rPh sb="0" eb="4">
      <t>トドウフケン</t>
    </rPh>
    <rPh sb="4" eb="5">
      <t>リツ</t>
    </rPh>
    <rPh sb="5" eb="7">
      <t>ガッコウ</t>
    </rPh>
    <rPh sb="9" eb="11">
      <t>シク</t>
    </rPh>
    <rPh sb="11" eb="13">
      <t>チョウソン</t>
    </rPh>
    <rPh sb="13" eb="14">
      <t>メイ</t>
    </rPh>
    <rPh sb="15" eb="16">
      <t>ラン</t>
    </rPh>
    <rPh sb="17" eb="19">
      <t>キニュウ</t>
    </rPh>
    <phoneticPr fontId="9"/>
  </si>
  <si>
    <t>国立・私立で市町村名記入</t>
    <rPh sb="0" eb="2">
      <t>コクリツ</t>
    </rPh>
    <rPh sb="3" eb="5">
      <t>シリツ</t>
    </rPh>
    <rPh sb="6" eb="9">
      <t>シチョウソン</t>
    </rPh>
    <rPh sb="9" eb="10">
      <t>メイ</t>
    </rPh>
    <rPh sb="10" eb="12">
      <t>キニュウ</t>
    </rPh>
    <phoneticPr fontId="9"/>
  </si>
  <si>
    <t>国立・私立の学校は「市区町村名」欄に記入しないでください。</t>
    <rPh sb="0" eb="2">
      <t>コクリツ</t>
    </rPh>
    <rPh sb="3" eb="5">
      <t>シリツ</t>
    </rPh>
    <rPh sb="6" eb="8">
      <t>ガッコウ</t>
    </rPh>
    <rPh sb="10" eb="12">
      <t>シク</t>
    </rPh>
    <rPh sb="12" eb="14">
      <t>チョウソン</t>
    </rPh>
    <rPh sb="14" eb="15">
      <t>メイ</t>
    </rPh>
    <rPh sb="16" eb="17">
      <t>ラン</t>
    </rPh>
    <rPh sb="18" eb="20">
      <t>キニュウ</t>
    </rPh>
    <phoneticPr fontId="9"/>
  </si>
  <si>
    <t>&lt;未記入＞課程欄</t>
    <rPh sb="1" eb="4">
      <t>ミキニュウ</t>
    </rPh>
    <rPh sb="5" eb="7">
      <t>カテイ</t>
    </rPh>
    <rPh sb="7" eb="8">
      <t>ラン</t>
    </rPh>
    <phoneticPr fontId="9"/>
  </si>
  <si>
    <t>「課程」欄が入力されていません。</t>
    <rPh sb="1" eb="3">
      <t>カテイ</t>
    </rPh>
    <rPh sb="4" eb="5">
      <t>ラン</t>
    </rPh>
    <rPh sb="6" eb="8">
      <t>ニュウリョク</t>
    </rPh>
    <phoneticPr fontId="9"/>
  </si>
  <si>
    <t>＜未記入＞学年制・単位制欄</t>
    <rPh sb="1" eb="4">
      <t>ミキニュウ</t>
    </rPh>
    <rPh sb="5" eb="7">
      <t>ガクネン</t>
    </rPh>
    <rPh sb="7" eb="8">
      <t>セイ</t>
    </rPh>
    <rPh sb="9" eb="12">
      <t>タンイセイ</t>
    </rPh>
    <rPh sb="12" eb="13">
      <t>ラン</t>
    </rPh>
    <phoneticPr fontId="9"/>
  </si>
  <si>
    <t>「学年制・単位制」欄が入力されていません。</t>
    <rPh sb="1" eb="3">
      <t>ガクネン</t>
    </rPh>
    <rPh sb="3" eb="4">
      <t>セイ</t>
    </rPh>
    <rPh sb="5" eb="8">
      <t>タンイセイ</t>
    </rPh>
    <rPh sb="9" eb="10">
      <t>ラン</t>
    </rPh>
    <rPh sb="11" eb="13">
      <t>ニュウリョク</t>
    </rPh>
    <phoneticPr fontId="9"/>
  </si>
  <si>
    <t>＜校種誤り＞課程欄</t>
    <rPh sb="1" eb="3">
      <t>コウシュ</t>
    </rPh>
    <rPh sb="3" eb="4">
      <t>アヤマ</t>
    </rPh>
    <rPh sb="6" eb="8">
      <t>カテイ</t>
    </rPh>
    <rPh sb="8" eb="9">
      <t>ラン</t>
    </rPh>
    <phoneticPr fontId="9"/>
  </si>
  <si>
    <t>高等学校・中等教育学校以外は「課程」欄に記入しないでください。</t>
    <rPh sb="15" eb="17">
      <t>カテイ</t>
    </rPh>
    <rPh sb="18" eb="19">
      <t>ラン</t>
    </rPh>
    <rPh sb="20" eb="22">
      <t>キニュウ</t>
    </rPh>
    <phoneticPr fontId="9"/>
  </si>
  <si>
    <r>
      <t>※</t>
    </r>
    <r>
      <rPr>
        <b/>
        <u/>
        <sz val="11"/>
        <rFont val="ＭＳ Ｐゴシック"/>
        <family val="3"/>
        <charset val="128"/>
      </rPr>
      <t>公立学校のみ</t>
    </r>
    <r>
      <rPr>
        <sz val="11"/>
        <rFont val="ＭＳ Ｐゴシック"/>
        <family val="3"/>
        <charset val="128"/>
      </rPr>
      <t>、選択してください。</t>
    </r>
    <rPh sb="1" eb="5">
      <t>コウリツガッコウ</t>
    </rPh>
    <rPh sb="8" eb="10">
      <t>センタク</t>
    </rPh>
    <phoneticPr fontId="9"/>
  </si>
  <si>
    <t>＜校種誤り＞学年制・単位制欄</t>
    <rPh sb="1" eb="3">
      <t>コウシュ</t>
    </rPh>
    <rPh sb="3" eb="4">
      <t>アヤマ</t>
    </rPh>
    <rPh sb="6" eb="8">
      <t>ガクネン</t>
    </rPh>
    <rPh sb="8" eb="9">
      <t>セイ</t>
    </rPh>
    <rPh sb="10" eb="13">
      <t>タンイセイ</t>
    </rPh>
    <rPh sb="13" eb="14">
      <t>ラン</t>
    </rPh>
    <phoneticPr fontId="9"/>
  </si>
  <si>
    <t>高等学校・中等教育学校以外は「学年制・単位制」欄に記入しないでください。</t>
    <rPh sb="15" eb="17">
      <t>ガクネン</t>
    </rPh>
    <rPh sb="17" eb="18">
      <t>セイ</t>
    </rPh>
    <rPh sb="19" eb="22">
      <t>タンイセイ</t>
    </rPh>
    <rPh sb="23" eb="24">
      <t>ラン</t>
    </rPh>
    <rPh sb="25" eb="27">
      <t>キニュウ</t>
    </rPh>
    <phoneticPr fontId="9"/>
  </si>
  <si>
    <t>設置者種別</t>
    <rPh sb="0" eb="3">
      <t>セッチシャ</t>
    </rPh>
    <rPh sb="3" eb="5">
      <t>シュベツ</t>
    </rPh>
    <phoneticPr fontId="9"/>
  </si>
  <si>
    <t>※プルダウンより選択</t>
    <phoneticPr fontId="9"/>
  </si>
  <si>
    <t>記入者名</t>
    <rPh sb="0" eb="3">
      <t>キニュウシャ</t>
    </rPh>
    <rPh sb="3" eb="4">
      <t>メイ</t>
    </rPh>
    <phoneticPr fontId="9"/>
  </si>
  <si>
    <t>所属課名
(学校においては、記入者の職名を記入)</t>
  </si>
  <si>
    <t>&lt;学校&gt;記入者名</t>
    <rPh sb="1" eb="3">
      <t>ガッコウ</t>
    </rPh>
    <rPh sb="4" eb="7">
      <t>キニュウシャ</t>
    </rPh>
    <rPh sb="7" eb="8">
      <t>メイ</t>
    </rPh>
    <phoneticPr fontId="9"/>
  </si>
  <si>
    <t>「記入者名」欄が入力されていません。</t>
    <rPh sb="1" eb="4">
      <t>キニュウシャ</t>
    </rPh>
    <rPh sb="4" eb="5">
      <t>メイ</t>
    </rPh>
    <rPh sb="6" eb="7">
      <t>ラン</t>
    </rPh>
    <rPh sb="8" eb="10">
      <t>ニュウリョク</t>
    </rPh>
    <phoneticPr fontId="9"/>
  </si>
  <si>
    <r>
      <t>※市区町村立学校のみ、記入してください。</t>
    </r>
    <r>
      <rPr>
        <sz val="9"/>
        <rFont val="ＭＳ 明朝"/>
        <family val="1"/>
        <charset val="128"/>
      </rPr>
      <t>（都道府県立学校、国立・私立の学校は記入不要です）</t>
    </r>
    <rPh sb="1" eb="3">
      <t>シク</t>
    </rPh>
    <rPh sb="3" eb="5">
      <t>チョウソン</t>
    </rPh>
    <rPh sb="5" eb="6">
      <t>リツ</t>
    </rPh>
    <rPh sb="6" eb="8">
      <t>ガッコウ</t>
    </rPh>
    <rPh sb="11" eb="13">
      <t>キニュウ</t>
    </rPh>
    <rPh sb="21" eb="25">
      <t>トドウフケン</t>
    </rPh>
    <rPh sb="25" eb="26">
      <t>リツ</t>
    </rPh>
    <rPh sb="26" eb="28">
      <t>ガッコウ</t>
    </rPh>
    <rPh sb="29" eb="31">
      <t>コクリツ</t>
    </rPh>
    <rPh sb="32" eb="34">
      <t>シリツ</t>
    </rPh>
    <rPh sb="35" eb="37">
      <t>ガッコウ</t>
    </rPh>
    <rPh sb="38" eb="40">
      <t>キニュウ</t>
    </rPh>
    <rPh sb="40" eb="42">
      <t>フヨウ</t>
    </rPh>
    <phoneticPr fontId="9"/>
  </si>
  <si>
    <t>＜学校＞所属課名</t>
    <rPh sb="1" eb="3">
      <t>ガッコウ</t>
    </rPh>
    <rPh sb="4" eb="6">
      <t>ショゾク</t>
    </rPh>
    <rPh sb="6" eb="8">
      <t>カメイ</t>
    </rPh>
    <phoneticPr fontId="9"/>
  </si>
  <si>
    <t>「所属課名」欄が入力されていません。</t>
    <rPh sb="1" eb="3">
      <t>ショゾク</t>
    </rPh>
    <rPh sb="3" eb="5">
      <t>カメイ</t>
    </rPh>
    <rPh sb="6" eb="7">
      <t>ラン</t>
    </rPh>
    <rPh sb="8" eb="10">
      <t>ニュウリョク</t>
    </rPh>
    <phoneticPr fontId="9"/>
  </si>
  <si>
    <t>＜学校＞電話番号</t>
    <rPh sb="1" eb="3">
      <t>ガッコウ</t>
    </rPh>
    <rPh sb="4" eb="6">
      <t>デンワ</t>
    </rPh>
    <rPh sb="6" eb="8">
      <t>バンゴウ</t>
    </rPh>
    <phoneticPr fontId="9"/>
  </si>
  <si>
    <t>「電話番号」欄が入力されていません。</t>
    <rPh sb="1" eb="3">
      <t>デンワ</t>
    </rPh>
    <rPh sb="3" eb="5">
      <t>バンゴウ</t>
    </rPh>
    <rPh sb="6" eb="7">
      <t>ラン</t>
    </rPh>
    <rPh sb="8" eb="10">
      <t>ニュウリョク</t>
    </rPh>
    <phoneticPr fontId="9"/>
  </si>
  <si>
    <r>
      <t>左欄に指定都市の名称を選択すると「指定都市」と自動表示します</t>
    </r>
    <r>
      <rPr>
        <b/>
        <sz val="9"/>
        <rFont val="ＭＳ 明朝"/>
        <family val="1"/>
        <charset val="128"/>
      </rPr>
      <t>↑</t>
    </r>
    <rPh sb="11" eb="13">
      <t>センタク</t>
    </rPh>
    <phoneticPr fontId="9"/>
  </si>
  <si>
    <t>黄色のセルをすべて記入し、エラーがないことを確認したら次頁に進んでください。
このシートの入力内容によって、次ページ以降の回答欄が黄色に表示されます。
特に「学校種」及び「学校名」が正しく表示されているか、ご確認ください。</t>
    <rPh sb="0" eb="2">
      <t>キイロ</t>
    </rPh>
    <rPh sb="9" eb="11">
      <t>キニュウ</t>
    </rPh>
    <rPh sb="22" eb="24">
      <t>カクニン</t>
    </rPh>
    <rPh sb="27" eb="28">
      <t>ツギ</t>
    </rPh>
    <rPh sb="28" eb="29">
      <t>ページ</t>
    </rPh>
    <rPh sb="30" eb="31">
      <t>スス</t>
    </rPh>
    <rPh sb="83" eb="84">
      <t>オヨ</t>
    </rPh>
    <rPh sb="86" eb="89">
      <t>ガッコウメイ</t>
    </rPh>
    <phoneticPr fontId="9"/>
  </si>
  <si>
    <t>※高等学校及び中等教育学校のみ、記入してください。</t>
    <rPh sb="1" eb="3">
      <t>コウトウ</t>
    </rPh>
    <rPh sb="3" eb="5">
      <t>ガッコウ</t>
    </rPh>
    <rPh sb="5" eb="6">
      <t>オヨ</t>
    </rPh>
    <rPh sb="7" eb="9">
      <t>チュウトウ</t>
    </rPh>
    <rPh sb="9" eb="11">
      <t>キョウイク</t>
    </rPh>
    <rPh sb="11" eb="13">
      <t>ガッコウ</t>
    </rPh>
    <rPh sb="16" eb="18">
      <t>キニュウ</t>
    </rPh>
    <phoneticPr fontId="9"/>
  </si>
  <si>
    <t>&lt;教委&gt;記入者名</t>
    <rPh sb="1" eb="3">
      <t>キョウイ</t>
    </rPh>
    <rPh sb="4" eb="7">
      <t>キニュウシャ</t>
    </rPh>
    <rPh sb="7" eb="8">
      <t>メイ</t>
    </rPh>
    <phoneticPr fontId="9"/>
  </si>
  <si>
    <t>番号</t>
    <rPh sb="0" eb="2">
      <t>バンゴウ</t>
    </rPh>
    <phoneticPr fontId="9"/>
  </si>
  <si>
    <t>都道府県名</t>
    <rPh sb="0" eb="4">
      <t>トドウフケン</t>
    </rPh>
    <rPh sb="4" eb="5">
      <t>メイ</t>
    </rPh>
    <phoneticPr fontId="9"/>
  </si>
  <si>
    <t>指定都市名</t>
    <rPh sb="0" eb="2">
      <t>シテイ</t>
    </rPh>
    <rPh sb="2" eb="4">
      <t>トシ</t>
    </rPh>
    <rPh sb="4" eb="5">
      <t>メイ</t>
    </rPh>
    <phoneticPr fontId="9"/>
  </si>
  <si>
    <t>※プルダウンより選択</t>
    <rPh sb="8" eb="10">
      <t>センタク</t>
    </rPh>
    <phoneticPr fontId="9"/>
  </si>
  <si>
    <t>　</t>
    <phoneticPr fontId="9"/>
  </si>
  <si>
    <t>＜教委＞所属課名</t>
    <rPh sb="1" eb="3">
      <t>キョウイ</t>
    </rPh>
    <rPh sb="4" eb="6">
      <t>ショゾク</t>
    </rPh>
    <rPh sb="6" eb="8">
      <t>カメイ</t>
    </rPh>
    <phoneticPr fontId="9"/>
  </si>
  <si>
    <t>B1</t>
    <phoneticPr fontId="9"/>
  </si>
  <si>
    <t>01</t>
    <phoneticPr fontId="9"/>
  </si>
  <si>
    <t>北海道</t>
  </si>
  <si>
    <t>1</t>
    <phoneticPr fontId="9"/>
  </si>
  <si>
    <t>札幌市</t>
    <rPh sb="0" eb="3">
      <t>サッポロシ</t>
    </rPh>
    <phoneticPr fontId="9"/>
  </si>
  <si>
    <t>都道府県教育委員会</t>
    <rPh sb="0" eb="4">
      <t>トドウフケン</t>
    </rPh>
    <rPh sb="4" eb="9">
      <t>キョウイクイインカイ</t>
    </rPh>
    <phoneticPr fontId="9"/>
  </si>
  <si>
    <t>＜教委＞電話番号</t>
    <rPh sb="1" eb="3">
      <t>キョウイ</t>
    </rPh>
    <rPh sb="4" eb="6">
      <t>デンワ</t>
    </rPh>
    <rPh sb="6" eb="8">
      <t>バンゴウ</t>
    </rPh>
    <phoneticPr fontId="9"/>
  </si>
  <si>
    <t>C1</t>
    <phoneticPr fontId="9"/>
  </si>
  <si>
    <t>02</t>
    <phoneticPr fontId="9"/>
  </si>
  <si>
    <t>青森県</t>
  </si>
  <si>
    <t>2</t>
    <phoneticPr fontId="9"/>
  </si>
  <si>
    <t>仙台市</t>
    <rPh sb="0" eb="3">
      <t>センダイシ</t>
    </rPh>
    <phoneticPr fontId="9"/>
  </si>
  <si>
    <t>指定都市教育委員会</t>
    <rPh sb="0" eb="4">
      <t>シテイトシ</t>
    </rPh>
    <rPh sb="4" eb="6">
      <t>キョウイク</t>
    </rPh>
    <rPh sb="6" eb="9">
      <t>イインカイ</t>
    </rPh>
    <phoneticPr fontId="9"/>
  </si>
  <si>
    <t>C2</t>
    <phoneticPr fontId="9"/>
  </si>
  <si>
    <t>義務教育学校</t>
    <rPh sb="0" eb="2">
      <t>ギム</t>
    </rPh>
    <rPh sb="2" eb="4">
      <t>キョウイク</t>
    </rPh>
    <rPh sb="4" eb="6">
      <t>ガッコウ</t>
    </rPh>
    <phoneticPr fontId="9"/>
  </si>
  <si>
    <t>03</t>
    <phoneticPr fontId="9"/>
  </si>
  <si>
    <t>岩手県</t>
  </si>
  <si>
    <t>3</t>
    <phoneticPr fontId="9"/>
  </si>
  <si>
    <t>私立</t>
    <rPh sb="0" eb="2">
      <t>シリツ</t>
    </rPh>
    <phoneticPr fontId="9"/>
  </si>
  <si>
    <t>さいたま市</t>
    <rPh sb="4" eb="5">
      <t>シ</t>
    </rPh>
    <phoneticPr fontId="9"/>
  </si>
  <si>
    <t>市区町村教育委員会（指定都市以外）</t>
    <rPh sb="0" eb="4">
      <t>シクチョウソン</t>
    </rPh>
    <rPh sb="4" eb="9">
      <t>キョウイクイインカイ</t>
    </rPh>
    <rPh sb="10" eb="14">
      <t>シテイトシ</t>
    </rPh>
    <rPh sb="14" eb="16">
      <t>イガイ</t>
    </rPh>
    <phoneticPr fontId="9"/>
  </si>
  <si>
    <t>D1</t>
    <phoneticPr fontId="9"/>
  </si>
  <si>
    <t>04</t>
    <phoneticPr fontId="9"/>
  </si>
  <si>
    <t>宮城県</t>
  </si>
  <si>
    <t>千葉市</t>
    <rPh sb="0" eb="3">
      <t>チバシ</t>
    </rPh>
    <phoneticPr fontId="9"/>
  </si>
  <si>
    <t>事務組合教育委員会</t>
    <rPh sb="0" eb="2">
      <t>ジム</t>
    </rPh>
    <rPh sb="2" eb="4">
      <t>クミアイ</t>
    </rPh>
    <rPh sb="4" eb="6">
      <t>キョウイク</t>
    </rPh>
    <rPh sb="6" eb="9">
      <t>イインカイ</t>
    </rPh>
    <phoneticPr fontId="9"/>
  </si>
  <si>
    <t>D2</t>
    <phoneticPr fontId="9"/>
  </si>
  <si>
    <t>中等教育学校</t>
    <rPh sb="0" eb="2">
      <t>チュウトウ</t>
    </rPh>
    <rPh sb="2" eb="4">
      <t>キョウイク</t>
    </rPh>
    <rPh sb="4" eb="6">
      <t>ガッコウ</t>
    </rPh>
    <phoneticPr fontId="9"/>
  </si>
  <si>
    <t>05</t>
    <phoneticPr fontId="9"/>
  </si>
  <si>
    <t>秋田県</t>
  </si>
  <si>
    <t>川崎市</t>
    <rPh sb="0" eb="3">
      <t>カワサキシ</t>
    </rPh>
    <phoneticPr fontId="9"/>
  </si>
  <si>
    <t>E1</t>
    <phoneticPr fontId="9"/>
  </si>
  <si>
    <t>06</t>
    <phoneticPr fontId="9"/>
  </si>
  <si>
    <t>山形県</t>
  </si>
  <si>
    <t>本校</t>
    <rPh sb="0" eb="2">
      <t>ホンコウ</t>
    </rPh>
    <phoneticPr fontId="9"/>
  </si>
  <si>
    <t>横浜市</t>
    <rPh sb="0" eb="3">
      <t>ヨコハマシ</t>
    </rPh>
    <phoneticPr fontId="9"/>
  </si>
  <si>
    <t>07</t>
    <phoneticPr fontId="9"/>
  </si>
  <si>
    <t>福島県</t>
  </si>
  <si>
    <t>分校</t>
    <rPh sb="0" eb="2">
      <t>ブンコウ</t>
    </rPh>
    <phoneticPr fontId="9"/>
  </si>
  <si>
    <t>相模原市</t>
    <rPh sb="0" eb="4">
      <t>サガミハラシ</t>
    </rPh>
    <phoneticPr fontId="9"/>
  </si>
  <si>
    <t>08</t>
    <phoneticPr fontId="9"/>
  </si>
  <si>
    <t>茨城県</t>
  </si>
  <si>
    <t>新潟市</t>
    <rPh sb="0" eb="3">
      <t>ニイガタシ</t>
    </rPh>
    <phoneticPr fontId="9"/>
  </si>
  <si>
    <t>09</t>
    <phoneticPr fontId="9"/>
  </si>
  <si>
    <t>静岡市</t>
    <rPh sb="0" eb="3">
      <t>シズオカシ</t>
    </rPh>
    <phoneticPr fontId="9"/>
  </si>
  <si>
    <t>10</t>
    <phoneticPr fontId="9"/>
  </si>
  <si>
    <t>群馬県</t>
  </si>
  <si>
    <t>浜松市</t>
    <rPh sb="0" eb="3">
      <t>ハママツシ</t>
    </rPh>
    <phoneticPr fontId="9"/>
  </si>
  <si>
    <t>11</t>
    <phoneticPr fontId="9"/>
  </si>
  <si>
    <t>埼玉県</t>
  </si>
  <si>
    <t>名古屋市</t>
    <rPh sb="0" eb="4">
      <t>ナゴヤシ</t>
    </rPh>
    <phoneticPr fontId="9"/>
  </si>
  <si>
    <t>12</t>
    <phoneticPr fontId="9"/>
  </si>
  <si>
    <t>千葉県</t>
  </si>
  <si>
    <t>京都市</t>
    <rPh sb="0" eb="3">
      <t>キョウトシ</t>
    </rPh>
    <phoneticPr fontId="9"/>
  </si>
  <si>
    <t>13</t>
    <phoneticPr fontId="9"/>
  </si>
  <si>
    <t>東京都</t>
  </si>
  <si>
    <t>大阪市</t>
    <rPh sb="0" eb="3">
      <t>オオサカシ</t>
    </rPh>
    <phoneticPr fontId="9"/>
  </si>
  <si>
    <t>14</t>
    <phoneticPr fontId="9"/>
  </si>
  <si>
    <t>神奈川県</t>
  </si>
  <si>
    <t>堺市</t>
    <rPh sb="0" eb="2">
      <t>サカイシ</t>
    </rPh>
    <phoneticPr fontId="9"/>
  </si>
  <si>
    <t>15</t>
    <phoneticPr fontId="9"/>
  </si>
  <si>
    <t>新潟県</t>
  </si>
  <si>
    <t>神戸市</t>
    <rPh sb="0" eb="3">
      <t>コウベシ</t>
    </rPh>
    <phoneticPr fontId="9"/>
  </si>
  <si>
    <t>16</t>
    <phoneticPr fontId="9"/>
  </si>
  <si>
    <t>富山県</t>
  </si>
  <si>
    <t>岡山市</t>
    <rPh sb="0" eb="3">
      <t>オカヤマシ</t>
    </rPh>
    <phoneticPr fontId="9"/>
  </si>
  <si>
    <t>17</t>
    <phoneticPr fontId="9"/>
  </si>
  <si>
    <t>石川県</t>
  </si>
  <si>
    <t>広島市</t>
    <rPh sb="0" eb="3">
      <t>ヒロシマシ</t>
    </rPh>
    <phoneticPr fontId="9"/>
  </si>
  <si>
    <t>18</t>
    <phoneticPr fontId="9"/>
  </si>
  <si>
    <t>福井県</t>
  </si>
  <si>
    <t>北九州市</t>
    <rPh sb="0" eb="4">
      <t>キタキュウシュウシ</t>
    </rPh>
    <phoneticPr fontId="9"/>
  </si>
  <si>
    <t>19</t>
    <phoneticPr fontId="9"/>
  </si>
  <si>
    <t>山梨県</t>
  </si>
  <si>
    <t>福岡市</t>
    <rPh sb="0" eb="3">
      <t>フクオカシ</t>
    </rPh>
    <phoneticPr fontId="9"/>
  </si>
  <si>
    <t>20</t>
    <phoneticPr fontId="9"/>
  </si>
  <si>
    <t>長野県</t>
  </si>
  <si>
    <t>熊本市</t>
    <rPh sb="0" eb="3">
      <t>クマモトシ</t>
    </rPh>
    <phoneticPr fontId="9"/>
  </si>
  <si>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</si>
  <si>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</si>
  <si>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</si>
  <si>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</si>
  <si>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</si>
  <si>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</si>
  <si>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</si>
  <si>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</si>
  <si>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</si>
  <si>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</si>
  <si>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</si>
  <si>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</si>
  <si>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</si>
  <si>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</si>
  <si>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</si>
  <si>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</si>
  <si>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</si>
  <si>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</si>
  <si>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</si>
  <si>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</si>
  <si>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</si>
  <si>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</si>
  <si>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</si>
  <si>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</si>
  <si>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</si>
  <si>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</si>
  <si>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</si>
  <si>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</si>
  <si>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</si>
  <si>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</si>
  <si>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</si>
  <si>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</si>
  <si>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</si>
  <si>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</si>
  <si>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</si>
  <si>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</si>
  <si>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</si>
  <si>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</si>
  <si>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</si>
  <si>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</si>
  <si>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</si>
  <si>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</si>
  <si>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</si>
  <si>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</si>
  <si>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</si>
  <si>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</si>
  <si>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</si>
  <si>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</si>
  <si>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</si>
  <si>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</si>
  <si>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</si>
  <si>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</si>
  <si>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</si>
  <si>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</si>
  <si>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本分校</t>
    <rPh sb="0" eb="1">
      <t>ホン</t>
    </rPh>
    <rPh sb="1" eb="3">
      <t>ブンコウ</t>
    </rPh>
    <phoneticPr fontId="9"/>
  </si>
  <si>
    <t>学校名</t>
  </si>
  <si>
    <t>B101110000010</t>
  </si>
  <si>
    <t>北海道教育大学附属札幌小学校</t>
  </si>
  <si>
    <t>北海道札幌市北区あいの里５－３－１－１０</t>
  </si>
  <si>
    <t>B101110000029</t>
  </si>
  <si>
    <t>北海道教育大学附属函館小学校</t>
  </si>
  <si>
    <t>北海道函館市美原３－４８－６</t>
  </si>
  <si>
    <t>B101110000038</t>
  </si>
  <si>
    <t>北海道教育大学附属旭川小学校</t>
  </si>
  <si>
    <t>北海道旭川市春光４条１丁目１ー１</t>
  </si>
  <si>
    <t>B101210110042</t>
  </si>
  <si>
    <t>札幌市立中央小学校</t>
  </si>
  <si>
    <t>北海道札幌市中央区大通東６丁目１２番地</t>
  </si>
  <si>
    <t>B101210110051</t>
  </si>
  <si>
    <t>札幌市立山鼻小学校</t>
  </si>
  <si>
    <t>北海道札幌市中央区南１４条西１０丁目１番地</t>
  </si>
  <si>
    <t>B101210110060</t>
  </si>
  <si>
    <t>札幌市立幌西小学校</t>
  </si>
  <si>
    <t>北海道札幌市中央区南１０条西１７丁目１番１号</t>
  </si>
  <si>
    <t>B101210110079</t>
  </si>
  <si>
    <t>札幌市立桑園小学校</t>
  </si>
  <si>
    <t>北海道札幌市中央区北８条西１７丁目１</t>
  </si>
  <si>
    <t>B101210110088</t>
  </si>
  <si>
    <t>札幌市立幌南小学校</t>
  </si>
  <si>
    <t>北海道札幌市中央区南２１条西５丁目１－１</t>
  </si>
  <si>
    <t>B101210110097</t>
  </si>
  <si>
    <t>札幌市立円山小学校</t>
  </si>
  <si>
    <t>北海道札幌市中央区北１条西２５丁目１－８</t>
  </si>
  <si>
    <t>B101210110104</t>
  </si>
  <si>
    <t>札幌市立二条小学校</t>
  </si>
  <si>
    <t>北海道札幌市中央区南２条西１５丁目</t>
  </si>
  <si>
    <t>B101210110122</t>
  </si>
  <si>
    <t>札幌市立日新小学校</t>
  </si>
  <si>
    <t>北海道札幌市中央区北８条西２５丁目２番１号</t>
  </si>
  <si>
    <t>B101210110131</t>
  </si>
  <si>
    <t>札幌市立緑丘小学校</t>
  </si>
  <si>
    <t>北海道札幌市中央区南十条西２２丁目３‐１</t>
  </si>
  <si>
    <t>B101210110140</t>
  </si>
  <si>
    <t>札幌市立盤渓小学校</t>
  </si>
  <si>
    <t>北海道札幌市中央区盤渓２２６番地</t>
  </si>
  <si>
    <t>B101210110159</t>
  </si>
  <si>
    <t>札幌市立宮の森小学校</t>
  </si>
  <si>
    <t>北海道札幌市中央区宮の森４条６丁目１番地１</t>
  </si>
  <si>
    <t>B101210110168</t>
  </si>
  <si>
    <t>札幌市立伏見小学校</t>
  </si>
  <si>
    <t>北海道札幌市中央区南１８条西１５丁目１番１号</t>
  </si>
  <si>
    <t>B101210110177</t>
  </si>
  <si>
    <t>札幌市立大倉山小学校</t>
  </si>
  <si>
    <t>北海道札幌市中央区宮の森３条１３丁目６－２０</t>
  </si>
  <si>
    <t>B101210110186</t>
  </si>
  <si>
    <t>札幌市立三角山小学校</t>
  </si>
  <si>
    <t>北海道札幌市中央区宮の森４条１１丁目４－１</t>
  </si>
  <si>
    <t>B101210110195</t>
  </si>
  <si>
    <t>札幌市立山鼻南小学校</t>
  </si>
  <si>
    <t>北海道札幌市中央区南２９条西１２丁目１の１</t>
  </si>
  <si>
    <t>B101210110202</t>
  </si>
  <si>
    <t>札幌市立資生館小学校</t>
  </si>
  <si>
    <t>北海道札幌市中央区南３条西７丁目</t>
  </si>
  <si>
    <t>B101210220012</t>
  </si>
  <si>
    <t>札幌市立北九条小学校</t>
  </si>
  <si>
    <t>北海道札幌市北区北９条西１丁目１</t>
  </si>
  <si>
    <t>B101210220021</t>
  </si>
  <si>
    <t>札幌市立幌北小学校</t>
  </si>
  <si>
    <t>北海道札幌市北区北１９条西２丁目１－１</t>
  </si>
  <si>
    <t>B101210220030</t>
  </si>
  <si>
    <t>札幌市立白楊小学校</t>
  </si>
  <si>
    <t>北海道札幌市北区北２４条西７丁目１の１</t>
  </si>
  <si>
    <t>B101210220049</t>
  </si>
  <si>
    <t>札幌市立新琴似小学校</t>
  </si>
  <si>
    <t>北海道札幌市北区新琴似７条３丁目２番１号</t>
  </si>
  <si>
    <t>B101210220058</t>
  </si>
  <si>
    <t>札幌市立屯田小学校</t>
  </si>
  <si>
    <t>北海道札幌市北区屯田７条６丁目２番２号</t>
  </si>
  <si>
    <t>B101210220067</t>
  </si>
  <si>
    <t>札幌市立新川小学校</t>
  </si>
  <si>
    <t>北海道札幌市北区新川５条１５丁目１番１号</t>
  </si>
  <si>
    <t>B101210220076</t>
  </si>
  <si>
    <t>札幌市立篠路小学校</t>
  </si>
  <si>
    <t>北海道札幌市北区篠路４条９丁目３－１</t>
  </si>
  <si>
    <t>B101210220085</t>
  </si>
  <si>
    <t>札幌市立茨戸小学校</t>
  </si>
  <si>
    <t>北海道札幌市北区東茨戸１条２丁目３１４－１５</t>
  </si>
  <si>
    <t>B101210220094</t>
  </si>
  <si>
    <t>札幌市立鴻城小学校</t>
  </si>
  <si>
    <t>北海道札幌市北区あいの里３条６丁目２－１</t>
  </si>
  <si>
    <t>B101210220101</t>
  </si>
  <si>
    <t>札幌市立和光小学校</t>
  </si>
  <si>
    <t>北海道札幌市北区北３４条西７丁目３番２号</t>
  </si>
  <si>
    <t>B101210220110</t>
  </si>
  <si>
    <t>札幌市立光陽小学校</t>
  </si>
  <si>
    <t>北海道札幌市北区新琴似５条１１丁目４－１</t>
  </si>
  <si>
    <t>B101210220129</t>
  </si>
  <si>
    <t>札幌市立新陽小学校</t>
  </si>
  <si>
    <t>北海道札幌市北区北２７条西１４丁目１番１号</t>
  </si>
  <si>
    <t>B101210220138</t>
  </si>
  <si>
    <t>札幌市立新琴似北小学校</t>
  </si>
  <si>
    <t>北海道札幌市北区新琴似１１条６丁目１番１号</t>
  </si>
  <si>
    <t>B101210220147</t>
  </si>
  <si>
    <t>札幌市立新川中央小学校</t>
  </si>
  <si>
    <t>北海道札幌市北区新川３条３丁目２番１号</t>
  </si>
  <si>
    <t>B101210220156</t>
  </si>
  <si>
    <t>札幌市立新琴似西小学校</t>
  </si>
  <si>
    <t>北海道札幌市北区新琴似１１条１５丁目１番５号</t>
  </si>
  <si>
    <t>B101210220165</t>
  </si>
  <si>
    <t>札幌市立太平小学校</t>
  </si>
  <si>
    <t>北海道札幌市北区篠路１条２丁目６番２０号</t>
  </si>
  <si>
    <t>B101210220174</t>
  </si>
  <si>
    <t>札幌市立新琴似南小学校</t>
  </si>
  <si>
    <t>北海道札幌市北区新琴似１条３丁目１番１号</t>
  </si>
  <si>
    <t>B101210220183</t>
  </si>
  <si>
    <t>札幌市立篠路西小学校</t>
  </si>
  <si>
    <t>北海道札幌市北区篠路５条２丁目２番１号</t>
  </si>
  <si>
    <t>B101210220192</t>
  </si>
  <si>
    <t>札幌市立新光小学校</t>
  </si>
  <si>
    <t>北海道札幌市北区新琴似１条１２丁目１番１号</t>
  </si>
  <si>
    <t>B101210220209</t>
  </si>
  <si>
    <t>札幌市立拓北小学校</t>
  </si>
  <si>
    <t>北海道札幌市北区あいの里２条１丁目２４－１</t>
  </si>
  <si>
    <t>B101210220218</t>
  </si>
  <si>
    <t>札幌市立屯田南小学校</t>
  </si>
  <si>
    <t>北海道札幌市北区屯田５条４丁目６－１</t>
  </si>
  <si>
    <t>B101210220227</t>
  </si>
  <si>
    <t>札幌市立北陽小学校</t>
  </si>
  <si>
    <t>北海道札幌市北区北３１条西９丁目２－１</t>
  </si>
  <si>
    <t>B101210220236</t>
  </si>
  <si>
    <t>札幌市立新琴似緑小学校</t>
  </si>
  <si>
    <t>北海道札幌市北区新琴似１０条１１丁目５番１号</t>
  </si>
  <si>
    <t>B101210220245</t>
  </si>
  <si>
    <t>札幌市立太平南小学校</t>
  </si>
  <si>
    <t>北海道札幌市北区太平１条１丁目２－１</t>
  </si>
  <si>
    <t>B101210220254</t>
  </si>
  <si>
    <t>札幌市立あいの里西小学校</t>
  </si>
  <si>
    <t>北海道札幌市北区あいの里２条３丁目９－１</t>
  </si>
  <si>
    <t>B101210220263</t>
  </si>
  <si>
    <t>札幌市立屯田西小学校</t>
  </si>
  <si>
    <t>北海道札幌市北区屯田６条１０丁目３番１号</t>
  </si>
  <si>
    <t>B101210220272</t>
  </si>
  <si>
    <t>札幌市立あいの里東小学校</t>
  </si>
  <si>
    <t>北海道札幌市北区あいの里３条７丁目１１－１</t>
  </si>
  <si>
    <t>B101210220281</t>
  </si>
  <si>
    <t>札幌市立百合が原小学校</t>
  </si>
  <si>
    <t>北海道札幌市北区百合が原６丁目５番１号</t>
  </si>
  <si>
    <t>B101210220290</t>
  </si>
  <si>
    <t>札幌市立屯田北小学校</t>
  </si>
  <si>
    <t>北海道札幌市北区屯田９条３丁目４－１</t>
  </si>
  <si>
    <t>B101210220815</t>
  </si>
  <si>
    <t>札幌市立幌北小学校ひまわり分校</t>
  </si>
  <si>
    <t>北海道札幌市北区北１４条西５丁目</t>
  </si>
  <si>
    <t>B101210330019</t>
  </si>
  <si>
    <t>札幌市立苗穂小学校</t>
  </si>
  <si>
    <t>北海道札幌市東区北９条東１３丁目１－１</t>
  </si>
  <si>
    <t>B101210330028</t>
  </si>
  <si>
    <t>札幌市立北光小学校</t>
  </si>
  <si>
    <t>北海道札幌市東区北１２条東６丁目１－１</t>
  </si>
  <si>
    <t>B101210330037</t>
  </si>
  <si>
    <t>札幌市立美香保小学校</t>
  </si>
  <si>
    <t>北海道札幌市東区北１８条東６丁目１番１０号</t>
  </si>
  <si>
    <t>B101210330046</t>
  </si>
  <si>
    <t>札幌市立札幌小学校</t>
  </si>
  <si>
    <t>北海道札幌市東区伏古１条２丁目１番３１号</t>
  </si>
  <si>
    <t>B101210330055</t>
  </si>
  <si>
    <t>札幌市立丘珠小学校</t>
  </si>
  <si>
    <t>北海道札幌市東区丘珠町５９３番地</t>
  </si>
  <si>
    <t>B101210330064</t>
  </si>
  <si>
    <t>札幌市立札苗小学校</t>
  </si>
  <si>
    <t>北海道札幌市東区東苗穂７条２丁目３番１号</t>
  </si>
  <si>
    <t>B101210330073</t>
  </si>
  <si>
    <t>札幌市立栄小学校</t>
  </si>
  <si>
    <t>北海道札幌市東区北４２条東１０丁目２の３</t>
  </si>
  <si>
    <t>B101210330091</t>
  </si>
  <si>
    <t>札幌市立中沼小学校</t>
  </si>
  <si>
    <t>北海道札幌市東区中沼町７３番地１０</t>
  </si>
  <si>
    <t>B101210330108</t>
  </si>
  <si>
    <t>札幌市立北園小学校</t>
  </si>
  <si>
    <t>北海道札幌市東区北２５条東４丁目３番１号</t>
  </si>
  <si>
    <t>B101210330117</t>
  </si>
  <si>
    <t>札幌市立元町小学校</t>
  </si>
  <si>
    <t>北海道札幌市東区北２５条東１７丁目１－１</t>
  </si>
  <si>
    <t>B101210330126</t>
  </si>
  <si>
    <t>札幌市立北小学校</t>
  </si>
  <si>
    <t>北海道札幌市東区北３３条東４丁目１－１</t>
  </si>
  <si>
    <t>B101210330135</t>
  </si>
  <si>
    <t>札幌市立明園小学校</t>
  </si>
  <si>
    <t>北海道札幌市東区北１９条東１４丁目１番１号</t>
  </si>
  <si>
    <t>B101210330144</t>
  </si>
  <si>
    <t>札幌市立本町小学校</t>
  </si>
  <si>
    <t>北海道札幌市東区本町２条７丁目１番３０号</t>
  </si>
  <si>
    <t>B101210330153</t>
  </si>
  <si>
    <t>札幌市立栄西小学校</t>
  </si>
  <si>
    <t>北海道札幌市東区北３９条東４丁目１番１号</t>
  </si>
  <si>
    <t>B101210330162</t>
  </si>
  <si>
    <t>札幌市立栄北小学校</t>
  </si>
  <si>
    <t>北海道札幌市東区北４７条東６丁目１－１</t>
  </si>
  <si>
    <t>B101210330171</t>
  </si>
  <si>
    <t>札幌市立元町北小学校</t>
  </si>
  <si>
    <t>北海道札幌市東区北３１条東１４丁目１</t>
  </si>
  <si>
    <t>B101210330180</t>
  </si>
  <si>
    <t>札幌市立栄東小学校</t>
  </si>
  <si>
    <t>北海道札幌市東区北４６条東１３丁目１番１号</t>
  </si>
  <si>
    <t>B101210330199</t>
  </si>
  <si>
    <t>札幌市立札苗北小学校</t>
  </si>
  <si>
    <t>北海道札幌市東区東苗穂９条３丁目２番３号</t>
  </si>
  <si>
    <t>B101210330206</t>
  </si>
  <si>
    <t>札幌市立東光小学校</t>
  </si>
  <si>
    <t>北海道札幌市東区本町２条１丁目２番３２号</t>
  </si>
  <si>
    <t>B101210330215</t>
  </si>
  <si>
    <t>札幌市立栄南小学校</t>
  </si>
  <si>
    <t>北海道札幌市東区北３７条東２０丁目３－１</t>
  </si>
  <si>
    <t>B101210330224</t>
  </si>
  <si>
    <t>札幌市立伏古小学校</t>
  </si>
  <si>
    <t>北海道札幌市東区伏古８条５丁目２番１号</t>
  </si>
  <si>
    <t>B101210330233</t>
  </si>
  <si>
    <t>札幌市立開成小学校</t>
  </si>
  <si>
    <t>北海道札幌市東区北２１条東２１丁目３－１</t>
  </si>
  <si>
    <t>B101210330242</t>
  </si>
  <si>
    <t>札幌市立栄町小学校</t>
  </si>
  <si>
    <t>北海道札幌市東区北３６条東１３丁目３番１号</t>
  </si>
  <si>
    <t>B101210330251</t>
  </si>
  <si>
    <t>札幌市立栄緑小学校</t>
  </si>
  <si>
    <t>北海道札幌市東区北５１条東１０丁目１番１号</t>
  </si>
  <si>
    <t>B101210330260</t>
  </si>
  <si>
    <t>札幌市立東苗穂小学校</t>
  </si>
  <si>
    <t>北海道札幌市東区東苗穂５条２丁目３番１号</t>
  </si>
  <si>
    <t>B101210330279</t>
  </si>
  <si>
    <t>札幌市立伏古北小学校</t>
  </si>
  <si>
    <t>北海道札幌市東区伏古１１条１丁目２－１０</t>
  </si>
  <si>
    <t>B101210330288</t>
  </si>
  <si>
    <t>札幌市立札苗緑小学校</t>
  </si>
  <si>
    <t>北海道札幌市東区東苗穂１３条４丁目９番３０号</t>
  </si>
  <si>
    <t>B101210440016</t>
  </si>
  <si>
    <t>札幌市立東橋小学校</t>
  </si>
  <si>
    <t>北海道札幌市白石区菊水８条１丁目３番２５号</t>
  </si>
  <si>
    <t>B101210440025</t>
  </si>
  <si>
    <t>札幌市立白石小学校</t>
  </si>
  <si>
    <t>北海道札幌市白石区本通１丁目北４番１号</t>
  </si>
  <si>
    <t>B101210440034</t>
  </si>
  <si>
    <t>札幌市立上白石小学校</t>
  </si>
  <si>
    <t>北海道札幌市白石区菊水上町１条３丁目５２番地</t>
  </si>
  <si>
    <t>B101210440043</t>
  </si>
  <si>
    <t>札幌市立大谷地小学校</t>
  </si>
  <si>
    <t>北海道札幌市白石区本通１８丁目南１番１号</t>
  </si>
  <si>
    <t>B101210440061</t>
  </si>
  <si>
    <t>札幌市立本郷小学校</t>
  </si>
  <si>
    <t>北海道札幌市白石区南郷通１０丁目南３番１号</t>
  </si>
  <si>
    <t>B101210440070</t>
  </si>
  <si>
    <t>札幌市立南郷小学校</t>
  </si>
  <si>
    <t>北海道札幌市白石区本郷通４丁目南３－１</t>
  </si>
  <si>
    <t>B101210440089</t>
  </si>
  <si>
    <t>札幌市立本通小学校</t>
  </si>
  <si>
    <t>北海道札幌市白石区平和通９丁目南１番１号</t>
  </si>
  <si>
    <t>B101210440098</t>
  </si>
  <si>
    <t>札幌市立東札幌小学校</t>
  </si>
  <si>
    <t>北海道札幌市白石区東札幌４条５丁目４番２０号</t>
  </si>
  <si>
    <t>B101210440105</t>
  </si>
  <si>
    <t>札幌市立北郷小学校</t>
  </si>
  <si>
    <t>北海道札幌市白石区北郷４条５丁目１番１号</t>
  </si>
  <si>
    <t>B101210440114</t>
  </si>
  <si>
    <t>札幌市立東白石小学校</t>
  </si>
  <si>
    <t>北海道札幌市白石区本通１４丁目南６番１号</t>
  </si>
  <si>
    <t>B101210440123</t>
  </si>
  <si>
    <t>札幌市立北白石小学校</t>
  </si>
  <si>
    <t>北海道札幌市白石区北郷６条３丁目５番２号</t>
  </si>
  <si>
    <t>B101210440132</t>
  </si>
  <si>
    <t>札幌市立西白石小学校</t>
  </si>
  <si>
    <t>北海道札幌市白石区中央３条５丁目２番２２号</t>
  </si>
  <si>
    <t>B101210440141</t>
  </si>
  <si>
    <t>札幌市立北都小学校</t>
  </si>
  <si>
    <t>北海道札幌市白石区北郷３条１１丁目７－１</t>
  </si>
  <si>
    <t>B101210440150</t>
  </si>
  <si>
    <t>札幌市立幌東小学校</t>
  </si>
  <si>
    <t>北海道札幌市白石区菊水６条３丁目２番６５号</t>
  </si>
  <si>
    <t>B101210440169</t>
  </si>
  <si>
    <t>札幌市立平和通小学校</t>
  </si>
  <si>
    <t>北海道札幌市白石区本通１５丁目北３番１号</t>
  </si>
  <si>
    <t>B101210440178</t>
  </si>
  <si>
    <t>札幌市立南白石小学校</t>
  </si>
  <si>
    <t>北海道札幌市白石区南郷通２丁目南６番３５号</t>
  </si>
  <si>
    <t>B101210440187</t>
  </si>
  <si>
    <t>札幌市立菊水小学校</t>
  </si>
  <si>
    <t>北海道札幌市白石区菊水元町２条３丁目２番１４号</t>
  </si>
  <si>
    <t>B101210440196</t>
  </si>
  <si>
    <t>札幌市立川北小学校</t>
  </si>
  <si>
    <t>北海道札幌市白石区川北４条２丁目２－１</t>
  </si>
  <si>
    <t>B101210440203</t>
  </si>
  <si>
    <t>札幌市立東川下小学校</t>
  </si>
  <si>
    <t>北海道札幌市白石区川下４条３丁目１－１</t>
  </si>
  <si>
    <t>B101210440212</t>
  </si>
  <si>
    <t>札幌市立米里小学校</t>
  </si>
  <si>
    <t>北海道札幌市白石区米里１条３丁目８－１</t>
  </si>
  <si>
    <t>B101210550012</t>
  </si>
  <si>
    <t>札幌市立豊平小学校</t>
  </si>
  <si>
    <t>北海道札幌市豊平区豊平５条７丁目１番２号</t>
  </si>
  <si>
    <t>B101210550021</t>
  </si>
  <si>
    <t>札幌市立東園小学校</t>
  </si>
  <si>
    <t>北海道札幌市豊平区豊平１条１２丁目１－１</t>
  </si>
  <si>
    <t>B101210550030</t>
  </si>
  <si>
    <t>札幌市立旭小学校</t>
  </si>
  <si>
    <t>北海道札幌市豊平区水車町３丁目１－２２</t>
  </si>
  <si>
    <t>B101210550049</t>
  </si>
  <si>
    <t>札幌市立月寒小学校</t>
  </si>
  <si>
    <t>北海道札幌市豊平区月寒西２条５丁目１－１</t>
  </si>
  <si>
    <t>B101210550058</t>
  </si>
  <si>
    <t>札幌市立平岸小学校</t>
  </si>
  <si>
    <t>北海道札幌市豊平区平岸２条１４丁目１番２８号</t>
  </si>
  <si>
    <t>B101210550067</t>
  </si>
  <si>
    <t>札幌市立美園小学校</t>
  </si>
  <si>
    <t>北海道札幌市豊平区平岸５条７丁目２番２１号</t>
  </si>
  <si>
    <t>B101210550076</t>
  </si>
  <si>
    <t>札幌市立豊園小学校</t>
  </si>
  <si>
    <t>北海道札幌市豊平区美園１条４丁目１－１</t>
  </si>
  <si>
    <t>B101210550085</t>
  </si>
  <si>
    <t>札幌市立西岡小学校</t>
  </si>
  <si>
    <t>北海道札幌市豊平区西岡２条９丁目１－１</t>
  </si>
  <si>
    <t>B101210550094</t>
  </si>
  <si>
    <t>札幌市立中の島小学校</t>
  </si>
  <si>
    <t>北海道札幌市豊平区中の島２条１丁目１番２２号</t>
  </si>
  <si>
    <t>B101210550101</t>
  </si>
  <si>
    <t>札幌市立月寒東小学校</t>
  </si>
  <si>
    <t>北海道札幌市豊平区月寒東３条１０丁目１番１号</t>
  </si>
  <si>
    <t>B101210550110</t>
  </si>
  <si>
    <t>札幌市立羊丘小学校</t>
  </si>
  <si>
    <t>北海道札幌市豊平区月寒東１条１６丁目３－１</t>
  </si>
  <si>
    <t>B101210550129</t>
  </si>
  <si>
    <t>札幌市立東山小学校</t>
  </si>
  <si>
    <t>北海道札幌市豊平区平岸４条１１丁目６番１号</t>
  </si>
  <si>
    <t>B101210550138</t>
  </si>
  <si>
    <t>札幌市立平岸西小学校</t>
  </si>
  <si>
    <t>北海道札幌市豊平区平岸１条１５丁目２番</t>
  </si>
  <si>
    <t>B101210550147</t>
  </si>
  <si>
    <t>札幌市立しらかば台小学校</t>
  </si>
  <si>
    <t>北海道札幌市豊平区月寒東４条１８丁目１０番４３号</t>
  </si>
  <si>
    <t>B101210550156</t>
  </si>
  <si>
    <t>札幌市立南月寒小学校</t>
  </si>
  <si>
    <t>北海道札幌市豊平区月寒西４条８丁目２－１</t>
  </si>
  <si>
    <t>B101210550165</t>
  </si>
  <si>
    <t>札幌市立みどり小学校</t>
  </si>
  <si>
    <t>北海道札幌市豊平区美園５条２丁目２番１号</t>
  </si>
  <si>
    <t>B101210550174</t>
  </si>
  <si>
    <t>札幌市立福住小学校</t>
  </si>
  <si>
    <t>北海道札幌市豊平区福住３条５丁目１番１号</t>
  </si>
  <si>
    <t>B101210550183</t>
  </si>
  <si>
    <t>札幌市立西岡南小学校</t>
  </si>
  <si>
    <t>北海道札幌市豊平区西岡４条１２丁目７番１号</t>
  </si>
  <si>
    <t>B101210550192</t>
  </si>
  <si>
    <t>札幌市立平岸高台小学校</t>
  </si>
  <si>
    <t>北海道札幌市豊平区平岸５条１８丁目１番１号</t>
  </si>
  <si>
    <t>B101210550209</t>
  </si>
  <si>
    <t>札幌市立あやめ野小学校</t>
  </si>
  <si>
    <t>北海道札幌市豊平区月寒東１条１１丁目７番３２号</t>
  </si>
  <si>
    <t>B101210550218</t>
  </si>
  <si>
    <t>札幌市立西岡北小学校</t>
  </si>
  <si>
    <t>北海道札幌市豊平区西岡３条６丁目７－２０</t>
  </si>
  <si>
    <t>B101210550815</t>
  </si>
  <si>
    <t>札幌市立平岸高台小学校のぞみ分校</t>
  </si>
  <si>
    <t>北海道札幌市豊平区平岸４条１８丁目１番２５号</t>
  </si>
  <si>
    <t>B101210660019</t>
  </si>
  <si>
    <t>札幌市立藻岩小学校</t>
  </si>
  <si>
    <t>北海道札幌市南区川沿７条２丁目３番１号</t>
  </si>
  <si>
    <t>B101210660028</t>
  </si>
  <si>
    <t>札幌市立南小学校</t>
  </si>
  <si>
    <t>北海道札幌市南区南３１条西９丁目２番の１号</t>
  </si>
  <si>
    <t>B101210660037</t>
  </si>
  <si>
    <t>札幌市立定山渓小学校</t>
  </si>
  <si>
    <t>北海道札幌市南区定山渓温泉東４丁目３０８番地</t>
  </si>
  <si>
    <t>B101210660055</t>
  </si>
  <si>
    <t>札幌市立簾舞小学校</t>
  </si>
  <si>
    <t>北海道札幌市南区簾舞１条４丁目２－１</t>
  </si>
  <si>
    <t>B101210660082</t>
  </si>
  <si>
    <t>札幌市立藤の沢小学校</t>
  </si>
  <si>
    <t>北海道札幌市南区石山５２８番地</t>
  </si>
  <si>
    <t>B101210660108</t>
  </si>
  <si>
    <t>札幌市立駒岡小学校</t>
  </si>
  <si>
    <t>北海道札幌市南区真駒内１４３番地</t>
  </si>
  <si>
    <t>B101210660135</t>
  </si>
  <si>
    <t>札幌市立澄川小学校</t>
  </si>
  <si>
    <t>北海道札幌市南区澄川５条４丁目１番１号</t>
  </si>
  <si>
    <t>B101210660162</t>
  </si>
  <si>
    <t>札幌市立澄川西小学校</t>
  </si>
  <si>
    <t>北海道札幌市南区澄川２条５丁目７－２</t>
  </si>
  <si>
    <t>B101210660171</t>
  </si>
  <si>
    <t>札幌市立藻岩北小学校</t>
  </si>
  <si>
    <t>北海道札幌市南区川沿２条３丁目７番１号</t>
  </si>
  <si>
    <t>B101210660180</t>
  </si>
  <si>
    <t>札幌市立藤野小学校</t>
  </si>
  <si>
    <t>北海道札幌市南区藤野２条７丁目７番１号</t>
  </si>
  <si>
    <t>B101210660199</t>
  </si>
  <si>
    <t>札幌市立南の沢小学校</t>
  </si>
  <si>
    <t>北海道札幌市南区南沢３条２丁目１８の１</t>
  </si>
  <si>
    <t>B101210660215</t>
  </si>
  <si>
    <t>札幌市立北の沢小学校</t>
  </si>
  <si>
    <t>北海道札幌市南区北ノ沢１７２７番地の５</t>
  </si>
  <si>
    <t>B101210660224</t>
  </si>
  <si>
    <t>札幌市立藻岩南小学校</t>
  </si>
  <si>
    <t>北海道札幌市南区川沿１８条２丁目１－１５</t>
  </si>
  <si>
    <t>B101210660233</t>
  </si>
  <si>
    <t>札幌市立澄川南小学校</t>
  </si>
  <si>
    <t>北海道札幌市南区澄川５条１３丁目７－１</t>
  </si>
  <si>
    <t>B101210660251</t>
  </si>
  <si>
    <t>札幌市立藤野南小学校</t>
  </si>
  <si>
    <t>北海道札幌市南区藤野４条６丁目２６－１</t>
  </si>
  <si>
    <t>B101210660260</t>
  </si>
  <si>
    <t>札幌市立真駒内公園小学校</t>
  </si>
  <si>
    <t>北海道札幌市南区真駒内曙町２丁目</t>
  </si>
  <si>
    <t>B101210660279</t>
  </si>
  <si>
    <t>札幌市立真駒内桜山小学校</t>
  </si>
  <si>
    <t>北海道札幌市南区真駒内泉町３丁目</t>
  </si>
  <si>
    <t>B101210660288</t>
  </si>
  <si>
    <t>札幌市立石山緑小学校</t>
  </si>
  <si>
    <t>北海道札幌市南区石山１条１丁目１番１号</t>
  </si>
  <si>
    <t>B101210660297</t>
  </si>
  <si>
    <t>芸術の森小学校</t>
  </si>
  <si>
    <t>北海道札幌市南区常盤２条３丁目</t>
  </si>
  <si>
    <t>B101210770016</t>
  </si>
  <si>
    <t>札幌市立琴似小学校</t>
  </si>
  <si>
    <t>北海道札幌市西区琴似２条７丁目１番３０号</t>
  </si>
  <si>
    <t>B101210770025</t>
  </si>
  <si>
    <t>札幌市立琴似中央小学校</t>
  </si>
  <si>
    <t>北海道札幌市西区八軒７条東１丁目１－１</t>
  </si>
  <si>
    <t>B101210770034</t>
  </si>
  <si>
    <t>札幌市立発寒小学校</t>
  </si>
  <si>
    <t>北海道札幌市西区発寒１０条４丁目１番６２号</t>
  </si>
  <si>
    <t>B101210770043</t>
  </si>
  <si>
    <t>札幌市立山の手小学校</t>
  </si>
  <si>
    <t>北海道札幌市西区山の手５条６丁目１番１号</t>
  </si>
  <si>
    <t>B101210770052</t>
  </si>
  <si>
    <t>札幌市立手稲東小学校</t>
  </si>
  <si>
    <t>北海道札幌市西区西野４条３丁目７番１号</t>
  </si>
  <si>
    <t>B101210770061</t>
  </si>
  <si>
    <t>札幌市立手稲宮丘小学校</t>
  </si>
  <si>
    <t>北海道札幌市西区宮の沢３条２丁目１番１号</t>
  </si>
  <si>
    <t>B101210770070</t>
  </si>
  <si>
    <t>札幌市立発寒西小学校</t>
  </si>
  <si>
    <t>北海道札幌市西区発寒５条７丁目１－２</t>
  </si>
  <si>
    <t>B101210770089</t>
  </si>
  <si>
    <t>札幌市立八軒小学校</t>
  </si>
  <si>
    <t>北海道札幌市西区八軒４条西１丁目１－８</t>
  </si>
  <si>
    <t>B101210770098</t>
  </si>
  <si>
    <t>札幌市立二十四軒小学校</t>
  </si>
  <si>
    <t>北海道札幌市西区二十四軒２条３丁目１番３７号</t>
  </si>
  <si>
    <t>B101210770105</t>
  </si>
  <si>
    <t>札幌市立発寒南小学校</t>
  </si>
  <si>
    <t>北海道札幌市西区発寒２条４丁目１番地１号</t>
  </si>
  <si>
    <t>B101210770114</t>
  </si>
  <si>
    <t>札幌市立西小学校</t>
  </si>
  <si>
    <t>北海道札幌市西区発寒７条１３丁目２－１</t>
  </si>
  <si>
    <t>B101210770123</t>
  </si>
  <si>
    <t>札幌市立西野小学校</t>
  </si>
  <si>
    <t>北海道札幌市西区西野８条４丁目４番１号</t>
  </si>
  <si>
    <t>B101210770132</t>
  </si>
  <si>
    <t>札幌市立発寒東小学校</t>
  </si>
  <si>
    <t>北海道札幌市西区発寒１５条２丁目２－１</t>
  </si>
  <si>
    <t>B101210770141</t>
  </si>
  <si>
    <t>札幌市立西野第二小学校</t>
  </si>
  <si>
    <t>北海道札幌市西区西野８条７丁目１番１号</t>
  </si>
  <si>
    <t>B101210770150</t>
  </si>
  <si>
    <t>札幌市立八軒西小学校</t>
  </si>
  <si>
    <t>北海道札幌市西区八軒３条西５丁目１番１号</t>
  </si>
  <si>
    <t>B101210770169</t>
  </si>
  <si>
    <t>札幌市立福井野小学校</t>
  </si>
  <si>
    <t>北海道札幌市西区福井６丁目１１番１号</t>
  </si>
  <si>
    <t>B101210770178</t>
  </si>
  <si>
    <t>札幌市立山の手南小学校</t>
  </si>
  <si>
    <t>北海道札幌市西区山の手１条９丁目６番１号</t>
  </si>
  <si>
    <t>B101210770187</t>
  </si>
  <si>
    <t>札幌市立西園小学校</t>
  </si>
  <si>
    <t>北海道札幌市西区西野１条７丁目４番１号</t>
  </si>
  <si>
    <t>B101210770196</t>
  </si>
  <si>
    <t>札幌市立八軒北小学校</t>
  </si>
  <si>
    <t>北海道札幌市西区八軒８条西６丁目１番１号</t>
  </si>
  <si>
    <t>B101210770203</t>
  </si>
  <si>
    <t>札幌市立平和小学校</t>
  </si>
  <si>
    <t>北海道札幌市西区平和３条８丁目２－１</t>
  </si>
  <si>
    <t>B101210845017</t>
  </si>
  <si>
    <t>札幌市立信濃小学校</t>
  </si>
  <si>
    <t>北海道札幌市厚別区厚別中央４条３丁目６番１号</t>
  </si>
  <si>
    <t>B101210845026</t>
  </si>
  <si>
    <t>札幌市立小野幌小学校</t>
  </si>
  <si>
    <t>北海道札幌市厚別区厚別東２条４丁目５番１号</t>
  </si>
  <si>
    <t>B101210845062</t>
  </si>
  <si>
    <t>札幌市立共栄小学校</t>
  </si>
  <si>
    <t>北海道札幌市厚別区厚別南２丁目２１－２２</t>
  </si>
  <si>
    <t>B101210845080</t>
  </si>
  <si>
    <t>札幌市立ひばりが丘小学校</t>
  </si>
  <si>
    <t>北海道札幌市厚別区厚別中央２条４丁目３番１号</t>
  </si>
  <si>
    <t>B101210845115</t>
  </si>
  <si>
    <t>札幌市立厚別西小学校</t>
  </si>
  <si>
    <t>北海道札幌市厚別区厚別西３条１丁目３－１</t>
  </si>
  <si>
    <t>B101210845124</t>
  </si>
  <si>
    <t>札幌市立厚別北小学校</t>
  </si>
  <si>
    <t>北海道札幌市厚別区厚別北２条３丁目３番１号</t>
  </si>
  <si>
    <t>B101210845133</t>
  </si>
  <si>
    <t>札幌市立大谷地東小学校</t>
  </si>
  <si>
    <t>北海道札幌市厚別区大谷地東５丁目８－１</t>
  </si>
  <si>
    <t>B101210845151</t>
  </si>
  <si>
    <t>札幌市立厚別通小学校</t>
  </si>
  <si>
    <t>北海道札幌市厚別区厚別西４条３丁目１０番３０号</t>
  </si>
  <si>
    <t>B101210845179</t>
  </si>
  <si>
    <t>札幌市立厚別東小学校</t>
  </si>
  <si>
    <t>北海道札幌市厚別区厚別東４条８丁目１番１号</t>
  </si>
  <si>
    <t>B101210845188</t>
  </si>
  <si>
    <t>札幌市立もみじの丘小学校</t>
  </si>
  <si>
    <t>北海道札幌市厚別区もみじ台東４丁目</t>
  </si>
  <si>
    <t>B101210845197</t>
  </si>
  <si>
    <t>札幌市立もみじの森小学校</t>
  </si>
  <si>
    <t>北海道札幌市厚別区もみじ台西３丁目</t>
  </si>
  <si>
    <t>B101210845204</t>
  </si>
  <si>
    <t>札幌市立ノホロの丘小学校</t>
  </si>
  <si>
    <t>北海道札幌市厚別区上野幌２条４丁目５番１号</t>
  </si>
  <si>
    <t>B101210845213</t>
  </si>
  <si>
    <t>札幌市立新札幌わかば小学校</t>
  </si>
  <si>
    <t>北海道札幌市厚別区厚別南７丁目</t>
  </si>
  <si>
    <t>B101210975019</t>
  </si>
  <si>
    <t>札幌市立手稲中央小学校</t>
  </si>
  <si>
    <t>北海道札幌市手稲区手稲本町３条２丁目６番１号</t>
  </si>
  <si>
    <t>B101210975028</t>
  </si>
  <si>
    <t>札幌市立手稲西小学校</t>
  </si>
  <si>
    <t>北海道札幌市手稲区金山３条２丁目８番６０号</t>
  </si>
  <si>
    <t>B101210975037</t>
  </si>
  <si>
    <t>札幌市立手稲北小学校</t>
  </si>
  <si>
    <t>北海道札幌市手稲区手稲山口６５３番地２号</t>
  </si>
  <si>
    <t>B101210975046</t>
  </si>
  <si>
    <t>札幌市立手稲鉄北小学校</t>
  </si>
  <si>
    <t>北海道札幌市手稲区前田２条１２丁目１番２号</t>
  </si>
  <si>
    <t>B101210975055</t>
  </si>
  <si>
    <t>札幌市立手稲山口小学校</t>
  </si>
  <si>
    <t>北海道札幌市手稲区曙１１条２丁目７番１号</t>
  </si>
  <si>
    <t>B101210975064</t>
  </si>
  <si>
    <t>札幌市立富丘小学校</t>
  </si>
  <si>
    <t>北海道札幌市手稲区富丘１条６丁目４番１号</t>
  </si>
  <si>
    <t>B101210975073</t>
  </si>
  <si>
    <t>札幌市立前田小学校</t>
  </si>
  <si>
    <t>北海道札幌市手稲区前田６条１１丁目３番１号</t>
  </si>
  <si>
    <t>B101210975082</t>
  </si>
  <si>
    <t>札幌市立前田北小学校</t>
  </si>
  <si>
    <t>北海道札幌市手稲区前田１０条１８丁目４番１号</t>
  </si>
  <si>
    <t>B101210975091</t>
  </si>
  <si>
    <t>札幌市立新陵小学校</t>
  </si>
  <si>
    <t>北海道札幌市手稲区新発寒６条６丁目３番１号</t>
  </si>
  <si>
    <t>B101210975108</t>
  </si>
  <si>
    <t>札幌市立稲穂小学校</t>
  </si>
  <si>
    <t>北海道札幌市手稲区稲穂４条５丁目１２－５</t>
  </si>
  <si>
    <t>B101210975117</t>
  </si>
  <si>
    <t>札幌市立前田中央小学校</t>
  </si>
  <si>
    <t>北海道札幌市手稲区前田８条１２丁目２番１号</t>
  </si>
  <si>
    <t>B101210975126</t>
  </si>
  <si>
    <t>札幌市立稲積小学校</t>
  </si>
  <si>
    <t>北海道札幌市手稲区前田５条７丁目１－１</t>
  </si>
  <si>
    <t>B101210975135</t>
  </si>
  <si>
    <t>札幌市立新発寒小学校</t>
  </si>
  <si>
    <t>北海道札幌市手稲区新発寒２条２丁目１１１５番地３０７</t>
  </si>
  <si>
    <t>B101210975144</t>
  </si>
  <si>
    <t>札幌市立西宮の沢小学校</t>
  </si>
  <si>
    <t>北海道札幌市手稲区西宮の沢２条４丁目１５番１号</t>
  </si>
  <si>
    <t>B101210975153</t>
  </si>
  <si>
    <t>札幌市立新陵東小学校</t>
  </si>
  <si>
    <t>北海道札幌市手稲区新発寒５条４丁目２番１号</t>
  </si>
  <si>
    <t>B101210975162</t>
  </si>
  <si>
    <t>札幌市立星置東小学校</t>
  </si>
  <si>
    <t>北海道札幌市手稲区星置２条１丁目６の１</t>
  </si>
  <si>
    <t>B101211055010</t>
  </si>
  <si>
    <t>札幌市立清田小学校</t>
  </si>
  <si>
    <t>北海道札幌市清田区清田１条４丁目３番３０号</t>
  </si>
  <si>
    <t>B101211055029</t>
  </si>
  <si>
    <t>札幌市立有明小学校</t>
  </si>
  <si>
    <t>北海道札幌市清田区有明１４１番地２</t>
  </si>
  <si>
    <t>B101211055038</t>
  </si>
  <si>
    <t>札幌市立三里塚小学校</t>
  </si>
  <si>
    <t>北海道札幌市清田区里塚２条６丁目７－１</t>
  </si>
  <si>
    <t>B101211055047</t>
  </si>
  <si>
    <t>札幌市立北野小学校</t>
  </si>
  <si>
    <t>北海道札幌市清田区北野３条２丁目１０の１</t>
  </si>
  <si>
    <t>B101211055056</t>
  </si>
  <si>
    <t>札幌市立清田南小学校</t>
  </si>
  <si>
    <t>北海道札幌市清田区清田５条２丁目１８－１</t>
  </si>
  <si>
    <t>B101211055065</t>
  </si>
  <si>
    <t>札幌市立北野台小学校</t>
  </si>
  <si>
    <t>北海道札幌市清田区北野４条５丁目４番８０号</t>
  </si>
  <si>
    <t>B101211055074</t>
  </si>
  <si>
    <t>札幌市立北野平小学校</t>
  </si>
  <si>
    <t>北海道札幌市清田区北野２条３丁目７番１号</t>
  </si>
  <si>
    <t>B101211055083</t>
  </si>
  <si>
    <t>札幌市立清田緑小学校</t>
  </si>
  <si>
    <t>北海道札幌市清田区清田７条３丁目１２番３０号</t>
  </si>
  <si>
    <t>B101211055092</t>
  </si>
  <si>
    <t>札幌市立平岡小学校</t>
  </si>
  <si>
    <t>北海道札幌市清田区平岡９条２丁目５番１号</t>
  </si>
  <si>
    <t>B101211055109</t>
  </si>
  <si>
    <t>札幌市立真栄小学校</t>
  </si>
  <si>
    <t>北海道札幌市清田区美しが丘１条１丁目１－１０</t>
  </si>
  <si>
    <t>B101211055118</t>
  </si>
  <si>
    <t>札幌市立平岡南小学校</t>
  </si>
  <si>
    <t>北海道札幌市清田区平岡２条６丁目２番１号</t>
  </si>
  <si>
    <t>B101211055127</t>
  </si>
  <si>
    <t>札幌市立平岡中央小学校</t>
  </si>
  <si>
    <t>北海道札幌市清田区平岡５条３丁目</t>
  </si>
  <si>
    <t>B101211055136</t>
  </si>
  <si>
    <t>札幌市立美しが丘小学校</t>
  </si>
  <si>
    <t>北海道札幌市清田区美しが丘２条５丁目１番１号</t>
  </si>
  <si>
    <t>B101211055145</t>
  </si>
  <si>
    <t>札幌市立平岡公園小学校</t>
  </si>
  <si>
    <t>北海道札幌市清田区平岡公園東５丁目９番１号</t>
  </si>
  <si>
    <t>B101211055154</t>
  </si>
  <si>
    <t>札幌市立美しが丘緑小学校</t>
  </si>
  <si>
    <t>北海道札幌市清田区美しが丘４条５丁目８－１</t>
  </si>
  <si>
    <t>B101220200015</t>
  </si>
  <si>
    <t>函館市立弥生小学校</t>
  </si>
  <si>
    <t>北海道函館市弥生町４番１６号</t>
  </si>
  <si>
    <t>B101220200024</t>
  </si>
  <si>
    <t>函館市立青柳小学校</t>
  </si>
  <si>
    <t>北海道函館市青柳町２２番１３号</t>
  </si>
  <si>
    <t>B101220200033</t>
  </si>
  <si>
    <t>函館市立あさひ小学校</t>
  </si>
  <si>
    <t>北海道函館市大森町６番１１号</t>
  </si>
  <si>
    <t>B101220200042</t>
  </si>
  <si>
    <t>函館市立中部小学校</t>
  </si>
  <si>
    <t>北海道函館市新川町３０－２６</t>
  </si>
  <si>
    <t>B101220200051</t>
  </si>
  <si>
    <t>函館市立北星小学校</t>
  </si>
  <si>
    <t>北海道函館市大縄町２４番２６号</t>
  </si>
  <si>
    <t>B101220200060</t>
  </si>
  <si>
    <t>函館市立八幡小学校</t>
  </si>
  <si>
    <t>北海道函館市八幡町１５番３０号</t>
  </si>
  <si>
    <t>B101220200079</t>
  </si>
  <si>
    <t>函館市立万年橋小学校</t>
  </si>
  <si>
    <t>北海道函館市吉川町６番２２号</t>
  </si>
  <si>
    <t>B101220200088</t>
  </si>
  <si>
    <t>函館市立港小学校</t>
  </si>
  <si>
    <t>北海道函館市港町１丁目２２番地１号</t>
  </si>
  <si>
    <t>B101220200097</t>
  </si>
  <si>
    <t>函館市立中島小学校</t>
  </si>
  <si>
    <t>北海道函館市中島町３０番５号</t>
  </si>
  <si>
    <t>B101220200104</t>
  </si>
  <si>
    <t>函館市立千代田小学校</t>
  </si>
  <si>
    <t>北海道函館市梁川町２３番４号</t>
  </si>
  <si>
    <t>B101220200113</t>
  </si>
  <si>
    <t>函館市立柏野小学校</t>
  </si>
  <si>
    <t>北海道函館市松陰町５番１０号</t>
  </si>
  <si>
    <t>B101220200122</t>
  </si>
  <si>
    <t>函館市立大森浜小学校</t>
  </si>
  <si>
    <t>北海道函館市金堀町３番１号</t>
  </si>
  <si>
    <t>B101220200131</t>
  </si>
  <si>
    <t>函館市立駒場小学校</t>
  </si>
  <si>
    <t>北海道函館市駒場町１番６号</t>
  </si>
  <si>
    <t>B101220200140</t>
  </si>
  <si>
    <t>函館市立深堀小学校</t>
  </si>
  <si>
    <t>北海道函館市深堀町１４－２</t>
  </si>
  <si>
    <t>B101220200159</t>
  </si>
  <si>
    <t>函館市立日吉が丘小学校</t>
  </si>
  <si>
    <t>北海道函館市日吉町２丁目３４番１号</t>
  </si>
  <si>
    <t>B101220200168</t>
  </si>
  <si>
    <t>函館市立北日吉小学校</t>
  </si>
  <si>
    <t>北海道函館市日吉町４丁目５番５号</t>
  </si>
  <si>
    <t>B101220200177</t>
  </si>
  <si>
    <t>函館市立湯川小学校</t>
  </si>
  <si>
    <t>北海道函館市湯川町３丁目４２番１号</t>
  </si>
  <si>
    <t>B101220200186</t>
  </si>
  <si>
    <t>函館市立高丘小学校</t>
  </si>
  <si>
    <t>北海道函館市高丘町３番２号</t>
  </si>
  <si>
    <t>B101220200195</t>
  </si>
  <si>
    <t>函館市立上湯川小学校</t>
  </si>
  <si>
    <t>北海道函館市上湯川町２９５番地</t>
  </si>
  <si>
    <t>B101220200202</t>
  </si>
  <si>
    <t>函館市立旭岡小学校</t>
  </si>
  <si>
    <t>北海道函館市旭丘町１丁目３３番地の１</t>
  </si>
  <si>
    <t>B101220200211</t>
  </si>
  <si>
    <t>函館市立鱒川小学校</t>
  </si>
  <si>
    <t>北海道函館市鱒川町９１番地</t>
  </si>
  <si>
    <t>B101220200248</t>
  </si>
  <si>
    <t>函館市立桔梗小学校</t>
  </si>
  <si>
    <t>北海道函館市桔梗１丁目１３番２号</t>
  </si>
  <si>
    <t>B101220200257</t>
  </si>
  <si>
    <t>函館市立中の沢小学校</t>
  </si>
  <si>
    <t>北海道函館市桔梗５丁目２５－５</t>
  </si>
  <si>
    <t>B101220200266</t>
  </si>
  <si>
    <t>函館市立北昭和小学校</t>
  </si>
  <si>
    <t>北海道函館市昭和４丁目３８番１号</t>
  </si>
  <si>
    <t>B101220200275</t>
  </si>
  <si>
    <t>函館市立昭和小学校</t>
  </si>
  <si>
    <t>北海道函館市昭和１丁目５番５号</t>
  </si>
  <si>
    <t>B101220200284</t>
  </si>
  <si>
    <t>函館市立亀田小学校</t>
  </si>
  <si>
    <t>北海道函館市富岡町１丁目１８－１</t>
  </si>
  <si>
    <t>B101220200293</t>
  </si>
  <si>
    <t>函館市立赤川小学校</t>
  </si>
  <si>
    <t>北海道函館市赤川町３６７番地</t>
  </si>
  <si>
    <t>B101220200300</t>
  </si>
  <si>
    <t>函館市立中央小学校</t>
  </si>
  <si>
    <t>北海道函館市美原２丁目２８番１号</t>
  </si>
  <si>
    <t>B101220200319</t>
  </si>
  <si>
    <t>函館市立北美原小学校</t>
  </si>
  <si>
    <t>北海道函館市北美原１丁目９番１６号</t>
  </si>
  <si>
    <t>B101220200328</t>
  </si>
  <si>
    <t>函館市立鍛神小学校</t>
  </si>
  <si>
    <t>北海道函館市鍛冶２丁目４６番４号</t>
  </si>
  <si>
    <t>B101220200337</t>
  </si>
  <si>
    <t>函館市立神山小学校</t>
  </si>
  <si>
    <t>北海道函館市神山町２３３番地の１</t>
  </si>
  <si>
    <t>B101220200346</t>
  </si>
  <si>
    <t>函館市立東山小学校</t>
  </si>
  <si>
    <t>北海道函館市東山２丁目３番１号</t>
  </si>
  <si>
    <t>B101220200355</t>
  </si>
  <si>
    <t>函館市立本通小学校</t>
  </si>
  <si>
    <t>北海道函館市本通１丁目４７－２</t>
  </si>
  <si>
    <t>B101220200364</t>
  </si>
  <si>
    <t>函館市立南本通小学校</t>
  </si>
  <si>
    <t>北海道函館市本通３丁目１０番１号</t>
  </si>
  <si>
    <t>B101220200391</t>
  </si>
  <si>
    <t>函館市立えさん小学校</t>
  </si>
  <si>
    <t>北海道函館市中浜町７９番地</t>
  </si>
  <si>
    <t>B101220200408</t>
  </si>
  <si>
    <t>函館市立椴法華小学校</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</si>
  <si>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</si>
  <si>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</si>
  <si>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</si>
  <si>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</si>
  <si>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</si>
  <si>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</si>
  <si>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</si>
  <si>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B101220300014</t>
  </si>
  <si>
    <t>小樽市立花園小学校</t>
  </si>
  <si>
    <t>北海道小樽市花園５丁目４番１号</t>
  </si>
  <si>
    <t>B101220300023</t>
  </si>
  <si>
    <t>小樽市立稲穂小学校</t>
  </si>
  <si>
    <t>北海道小樽市富岡１丁目５番１号</t>
  </si>
  <si>
    <t>B101220300032</t>
  </si>
  <si>
    <t>小樽市立長橋小学校</t>
  </si>
  <si>
    <t>北海道小樽市長橋４丁目５番１号</t>
  </si>
  <si>
    <t>B101220300041</t>
  </si>
  <si>
    <t>小樽市立潮見台小学校</t>
  </si>
  <si>
    <t>北海道小樽市新富町９番１３号</t>
  </si>
  <si>
    <t>B101220300050</t>
  </si>
  <si>
    <t>小樽市立高島小学校</t>
  </si>
  <si>
    <t>北海道小樽市高島５丁目６番１号</t>
  </si>
  <si>
    <t>B101220300069</t>
  </si>
  <si>
    <t>小樽市立奥沢小学校</t>
  </si>
  <si>
    <t>北海道小樽市奥沢２丁目５番１号</t>
  </si>
  <si>
    <t>B101220300078</t>
  </si>
  <si>
    <t>小樽市立銭函小学校</t>
  </si>
  <si>
    <t>北海道小樽市見晴町５番２号</t>
  </si>
  <si>
    <t>B101220300087</t>
  </si>
  <si>
    <t>小樽市立忍路中央小学校</t>
  </si>
  <si>
    <t>北海道小樽市忍路１－１７１</t>
  </si>
  <si>
    <t>B101220300096</t>
  </si>
  <si>
    <t>小樽市立桜小学校</t>
  </si>
  <si>
    <t>北海道小樽市桜１丁目１６番１号</t>
  </si>
  <si>
    <t>B101220300103</t>
  </si>
  <si>
    <t>小樽市立朝里小学校</t>
  </si>
  <si>
    <t>北海道小樽市新光２丁目６番１号</t>
  </si>
  <si>
    <t>B101220300112</t>
  </si>
  <si>
    <t>小樽市立塩谷小学校</t>
  </si>
  <si>
    <t>北海道小樽市塩谷２丁目１８番１号</t>
  </si>
  <si>
    <t>B101220300121</t>
  </si>
  <si>
    <t>小樽市立張碓小学校</t>
  </si>
  <si>
    <t>北海道小樽市春香町２１５番地</t>
  </si>
  <si>
    <t>B101220300130</t>
  </si>
  <si>
    <t>小樽市立幸小学校</t>
  </si>
  <si>
    <t>北海道小樽市幸４丁目２１番１号</t>
  </si>
  <si>
    <t>B101220300149</t>
  </si>
  <si>
    <t>小樽市立桂岡小学校</t>
  </si>
  <si>
    <t>北海道小樽市桂岡町２３番１号</t>
  </si>
  <si>
    <t>B101220300158</t>
  </si>
  <si>
    <t>小樽市立望洋台小学校</t>
  </si>
  <si>
    <t>北海道小樽市望洋台１丁目８番２５号</t>
  </si>
  <si>
    <t>B101220300167</t>
  </si>
  <si>
    <t>小樽市立手宮中央小学校</t>
  </si>
  <si>
    <t>北海道小樽市末広町１３番５号</t>
  </si>
  <si>
    <t>B101220300176</t>
  </si>
  <si>
    <t>小樽市立山の手小学校</t>
  </si>
  <si>
    <t>北海道小樽市花園５丁目２番２０号</t>
  </si>
  <si>
    <t>B101220400013</t>
  </si>
  <si>
    <t>旭川市立日章小学校</t>
  </si>
  <si>
    <t>北海道旭川市６条通５丁目</t>
  </si>
  <si>
    <t>B101220400022</t>
  </si>
  <si>
    <t>旭川市立朝日小学校</t>
  </si>
  <si>
    <t>北海道旭川市５条通２１丁目</t>
  </si>
  <si>
    <t>B101220400031</t>
  </si>
  <si>
    <t>旭川市立青雲小学校</t>
  </si>
  <si>
    <t>北海道旭川市曙１条２丁目</t>
  </si>
  <si>
    <t>B101220400040</t>
  </si>
  <si>
    <t>旭川市立大有小学校</t>
  </si>
  <si>
    <t>北海道旭川市旭町１条６丁目２２６４番地</t>
  </si>
  <si>
    <t>B101220400059</t>
  </si>
  <si>
    <t>旭川市立啓明小学校</t>
  </si>
  <si>
    <t>北海道旭川市南２条通２２丁目</t>
  </si>
  <si>
    <t>B101220400068</t>
  </si>
  <si>
    <t>旭川市立正和小学校</t>
  </si>
  <si>
    <t>北海道旭川市大雪通８丁目</t>
  </si>
  <si>
    <t>B101220400077</t>
  </si>
  <si>
    <t>旭川市立春光小学校</t>
  </si>
  <si>
    <t>北海道旭川市末広１条１丁目４番８号</t>
  </si>
  <si>
    <t>B101220400086</t>
  </si>
  <si>
    <t>旭川市立北鎮小学校</t>
  </si>
  <si>
    <t>北海道旭川市春光６条６丁目１番１号</t>
  </si>
  <si>
    <t>B101220400095</t>
  </si>
  <si>
    <t>旭川市立高台小学校</t>
  </si>
  <si>
    <t>北海道旭川市春光台４条４丁目</t>
  </si>
  <si>
    <t>B101220400102</t>
  </si>
  <si>
    <t>旭川市立近文小学校</t>
  </si>
  <si>
    <t>北海道旭川市緑町１７丁目</t>
  </si>
  <si>
    <t>B101220400111</t>
  </si>
  <si>
    <t>旭川市立東五条小学校</t>
  </si>
  <si>
    <t>北海道旭川市東５条５丁目２－２４</t>
  </si>
  <si>
    <t>B101220400120</t>
  </si>
  <si>
    <t>旭川市立向陵小学校</t>
  </si>
  <si>
    <t>北海道旭川市住吉５条１丁目１番１号</t>
  </si>
  <si>
    <t>B101220400139</t>
  </si>
  <si>
    <t>旭川市立新町小学校</t>
  </si>
  <si>
    <t>北海道旭川市４条西３丁目２番１号</t>
  </si>
  <si>
    <t>B101220400148</t>
  </si>
  <si>
    <t>旭川市立東町小学校</t>
  </si>
  <si>
    <t>北海道旭川市豊岡３条１丁目２番２０号</t>
  </si>
  <si>
    <t>B101220400157</t>
  </si>
  <si>
    <t>旭川市立大町小学校</t>
  </si>
  <si>
    <t>北海道旭川市大町１条１丁目</t>
  </si>
  <si>
    <t>B101220400166</t>
  </si>
  <si>
    <t>旭川市立新富小学校</t>
  </si>
  <si>
    <t>北海道旭川市新富２条２丁目１１番３号</t>
  </si>
  <si>
    <t>B101220400175</t>
  </si>
  <si>
    <t>旭川市立千代田小学校</t>
  </si>
  <si>
    <t>北海道旭川市東光８条３丁目</t>
  </si>
  <si>
    <t>B101220400184</t>
  </si>
  <si>
    <t>旭川市立神居小学校</t>
  </si>
  <si>
    <t>北海道旭川市神居４条６丁目</t>
  </si>
  <si>
    <t>B101220400193</t>
  </si>
  <si>
    <t>旭川市立雨紛小学校</t>
  </si>
  <si>
    <t>北海道旭川市神居町雨紛３８０番地</t>
  </si>
  <si>
    <t>B101220400200</t>
  </si>
  <si>
    <t>旭川市立富沢小学校</t>
  </si>
  <si>
    <t>北海道旭川市神居町富沢１３２番地</t>
  </si>
  <si>
    <t>B101220400219</t>
  </si>
  <si>
    <t>旭川市立台場小学校</t>
  </si>
  <si>
    <t>北海道旭川市神居町台場２７４番地</t>
  </si>
  <si>
    <t>B101220400228</t>
  </si>
  <si>
    <t>旭川市立江丹別小学校</t>
  </si>
  <si>
    <t>北海道旭川市江丹別町中央</t>
  </si>
  <si>
    <t>B101220400237</t>
  </si>
  <si>
    <t>旭川市立嵐山小学校</t>
  </si>
  <si>
    <t>北海道旭川市江丹別町嵐山１４３番地</t>
  </si>
  <si>
    <t>B101220400246</t>
  </si>
  <si>
    <t>旭川市立永山小学校</t>
  </si>
  <si>
    <t>北海道旭川市永山５条１８丁目２－１</t>
  </si>
  <si>
    <t>B101220400255</t>
  </si>
  <si>
    <t>旭川市立永山東小学校</t>
  </si>
  <si>
    <t>北海道旭川市永山町１３丁目</t>
  </si>
  <si>
    <t>B101220400264</t>
  </si>
  <si>
    <t>旭川市立永山西小学校</t>
  </si>
  <si>
    <t>北海道旭川市永山７条１１丁目１番４号</t>
  </si>
  <si>
    <t>B101220400273</t>
  </si>
  <si>
    <t>旭川市立旭川小学校</t>
  </si>
  <si>
    <t>北海道旭川市東旭川南１条６丁目</t>
  </si>
  <si>
    <t>B101220400291</t>
  </si>
  <si>
    <t>旭川市立旭川第三小学校</t>
  </si>
  <si>
    <t>北海道旭川市東光８条８丁目１番２８号</t>
  </si>
  <si>
    <t>B101220400308</t>
  </si>
  <si>
    <t>旭川市立旭川第五小学校</t>
  </si>
  <si>
    <t>北海道旭川市東旭川町東桜岡７２</t>
  </si>
  <si>
    <t>B101220400317</t>
  </si>
  <si>
    <t>旭川市立豊岡小学校</t>
  </si>
  <si>
    <t>北海道旭川市豊岡１０条３丁目</t>
  </si>
  <si>
    <t>B101220400326</t>
  </si>
  <si>
    <t>旭川市立神楽小学校</t>
  </si>
  <si>
    <t>北海道旭川市神楽５条８丁目１番６号</t>
  </si>
  <si>
    <t>B101220400335</t>
  </si>
  <si>
    <t>旭川市立西神楽小学校</t>
  </si>
  <si>
    <t>北海道旭川市西神楽北２条３丁目</t>
  </si>
  <si>
    <t>B101220400344</t>
  </si>
  <si>
    <t>旭川市立西御料地小学校</t>
  </si>
  <si>
    <t>北海道旭川市西御料１条２丁目</t>
  </si>
  <si>
    <t>B101220400353</t>
  </si>
  <si>
    <t>旭川市立神楽岡小学校</t>
  </si>
  <si>
    <t>北海道旭川市神楽岡１４条３丁目</t>
  </si>
  <si>
    <t>B101220400362</t>
  </si>
  <si>
    <t>旭川市立北光小学校</t>
  </si>
  <si>
    <t>北海道旭川市旭町１条１６丁目</t>
  </si>
  <si>
    <t>B101220400371</t>
  </si>
  <si>
    <t>旭川市立知新小学校</t>
  </si>
  <si>
    <t>北海道旭川市８条通１３丁目</t>
  </si>
  <si>
    <t>B101220400380</t>
  </si>
  <si>
    <t>旭川市立東栄小学校</t>
  </si>
  <si>
    <t>北海道旭川市東光４条６丁目４番８号</t>
  </si>
  <si>
    <t>B101220400399</t>
  </si>
  <si>
    <t>旭川市立末広小学校</t>
  </si>
  <si>
    <t>北海道旭川市末広６条２丁目</t>
  </si>
  <si>
    <t>B101220400406</t>
  </si>
  <si>
    <t>旭川市立愛宕小学校</t>
  </si>
  <si>
    <t>北海道旭川市豊岡８条６丁目</t>
  </si>
  <si>
    <t>B101220400415</t>
  </si>
  <si>
    <t>旭川市立緑が丘小学校</t>
  </si>
  <si>
    <t>北海道旭川市緑が丘３条４丁目１番地</t>
  </si>
  <si>
    <t>B101220400424</t>
  </si>
  <si>
    <t>旭川市立神居東小学校</t>
  </si>
  <si>
    <t>北海道旭川市神居１条１７丁目１番３７号</t>
  </si>
  <si>
    <t>B101220400433</t>
  </si>
  <si>
    <t>旭川市立東光小学校</t>
  </si>
  <si>
    <t>北海道旭川市東光１７条６丁目３番１号</t>
  </si>
  <si>
    <t>B101220400442</t>
  </si>
  <si>
    <t>旭川市立陵雲小学校</t>
  </si>
  <si>
    <t>北海道旭川市末広１条７丁目</t>
  </si>
  <si>
    <t>B101220400451</t>
  </si>
  <si>
    <t>旭川市立忠和小学校</t>
  </si>
  <si>
    <t>北海道旭川市忠和４条４丁目</t>
  </si>
  <si>
    <t>B101220400460</t>
  </si>
  <si>
    <t>旭川市立近文第一小学校</t>
  </si>
  <si>
    <t>北海道旭川市東鷹栖３線１０号</t>
  </si>
  <si>
    <t>B101220400479</t>
  </si>
  <si>
    <t>旭川市立近文第二小学校</t>
  </si>
  <si>
    <t>北海道旭川市東鷹栖４線１６号２５０番地</t>
  </si>
  <si>
    <t>B101220400488</t>
  </si>
  <si>
    <t>旭川市立永山南小学校</t>
  </si>
  <si>
    <t>北海道旭川市永山９条６丁目１番２０号</t>
  </si>
  <si>
    <t>B101220400497</t>
  </si>
  <si>
    <t>旭川市立末広北小学校</t>
  </si>
  <si>
    <t>北海道旭川市末広５条１１丁目</t>
  </si>
  <si>
    <t>B101220400503</t>
  </si>
  <si>
    <t>旭川市立緑新小学校</t>
  </si>
  <si>
    <t>北海道旭川市神楽岡４条５丁目</t>
  </si>
  <si>
    <t>B101220400512</t>
  </si>
  <si>
    <t>旭川市立愛宕東小学校</t>
  </si>
  <si>
    <t>北海道旭川市豊岡７条９丁目１番３号</t>
  </si>
  <si>
    <t>B101220400521</t>
  </si>
  <si>
    <t>旭川市立共栄小学校</t>
  </si>
  <si>
    <t>北海道旭川市豊岡２条１０丁目１番１号</t>
  </si>
  <si>
    <t>B101220500021</t>
  </si>
  <si>
    <t>室蘭市立喜門岱小学校</t>
  </si>
  <si>
    <t>北海道室蘭市石川町２８２番地３６</t>
  </si>
  <si>
    <t>B101220500030</t>
  </si>
  <si>
    <t>室蘭市立八丁平小学校</t>
  </si>
  <si>
    <t>北海道室蘭市八丁平４丁目４２－１</t>
  </si>
  <si>
    <t>B101220500049</t>
  </si>
  <si>
    <t>室蘭市立海陽小学校</t>
  </si>
  <si>
    <t>北海道室蘭市東町３－１８－１</t>
  </si>
  <si>
    <t>B101220500058</t>
  </si>
  <si>
    <t>室蘭市立地球岬小学校</t>
  </si>
  <si>
    <t>北海道室蘭市母恋北町２丁目１２番８号</t>
  </si>
  <si>
    <t>B101220500067</t>
  </si>
  <si>
    <t>室蘭市立旭ヶ丘小学校</t>
  </si>
  <si>
    <t>北海道室蘭市宮の森町１丁目５番５号</t>
  </si>
  <si>
    <t>B101220500076</t>
  </si>
  <si>
    <t>室蘭市立みなと小学校</t>
  </si>
  <si>
    <t>北海道室蘭市港南町２丁目１０番１号</t>
  </si>
  <si>
    <t>B101220500085</t>
  </si>
  <si>
    <t>室蘭市立蘭北小学校</t>
  </si>
  <si>
    <t>北海道室蘭市港北町４丁目１３番１号</t>
  </si>
  <si>
    <t>B101220500094</t>
  </si>
  <si>
    <t>室蘭市立白蘭小学校</t>
  </si>
  <si>
    <t>北海道室蘭市白鳥台２丁目２番１号</t>
  </si>
  <si>
    <t>B101220500101</t>
  </si>
  <si>
    <t>室蘭市立天神小学校</t>
  </si>
  <si>
    <t>北海道室蘭市水元町５番１号</t>
  </si>
  <si>
    <t>B101220600011</t>
  </si>
  <si>
    <t>釧路市立城山小学校</t>
  </si>
  <si>
    <t>北海道釧路市城山１－１４－３５</t>
  </si>
  <si>
    <t>B101220600020</t>
  </si>
  <si>
    <t>釧路市立湖畔小学校</t>
  </si>
  <si>
    <t>北海道釧路市武佐２丁目２７番１６号</t>
  </si>
  <si>
    <t>B101220600039</t>
  </si>
  <si>
    <t>釧路市立桜が丘小学校</t>
  </si>
  <si>
    <t>北海道釧路市桜ヶ岡２－４－２２</t>
  </si>
  <si>
    <t>B101220600048</t>
  </si>
  <si>
    <t>釧路市立鳥取小学校</t>
  </si>
  <si>
    <t>北海道釧路市鳥取北３丁目１３番２４号</t>
  </si>
  <si>
    <t>B101220600057</t>
  </si>
  <si>
    <t>釧路市立共栄小学校</t>
  </si>
  <si>
    <t>北海道釧路市双葉町４番１７号</t>
  </si>
  <si>
    <t>B101220600066</t>
  </si>
  <si>
    <t>釧路市立朝陽小学校</t>
  </si>
  <si>
    <t>北海道釧路市桜ヶ岡５丁目３番５２号</t>
  </si>
  <si>
    <t>B101220600075</t>
  </si>
  <si>
    <t>釧路市立光陽小学校</t>
  </si>
  <si>
    <t>北海道釧路市光陽町１５番１７号</t>
  </si>
  <si>
    <t>B101220600084</t>
  </si>
  <si>
    <t>釧路市立大楽毛小学校</t>
  </si>
  <si>
    <t>北海道釧路市大楽毛４丁目１０番１１号</t>
  </si>
  <si>
    <t>B101220600093</t>
  </si>
  <si>
    <t>釧路市立清明小学校</t>
  </si>
  <si>
    <t>北海道釧路市緑ヶ岡４丁目８番７号</t>
  </si>
  <si>
    <t>B101220600100</t>
  </si>
  <si>
    <t>釧路市立新陽小学校</t>
  </si>
  <si>
    <t>北海道釧路市新富士町４丁目６番８号</t>
  </si>
  <si>
    <t>B101220600119</t>
  </si>
  <si>
    <t>釧路市立山花小学校</t>
  </si>
  <si>
    <t>北海道釧路市山花１４線１３２番地</t>
  </si>
  <si>
    <t>B101220600128</t>
  </si>
  <si>
    <t>釧路市立愛国小学校</t>
  </si>
  <si>
    <t>北海道釧路市愛国西１－２５－３</t>
  </si>
  <si>
    <t>B101220600137</t>
  </si>
  <si>
    <t>釧路市立鳥取西小学校</t>
  </si>
  <si>
    <t>北海道釧路市鳥取北７丁目５番５号</t>
  </si>
  <si>
    <t>B101220600146</t>
  </si>
  <si>
    <t>釧路市立武佐小学校</t>
  </si>
  <si>
    <t>北海道釧路市武佐４丁目３番４２号</t>
  </si>
  <si>
    <t>B101220600155</t>
  </si>
  <si>
    <t>釧路市立美原小学校</t>
  </si>
  <si>
    <t>北海道釧路市美原４丁目２番３８号</t>
  </si>
  <si>
    <t>B101220600164</t>
  </si>
  <si>
    <t>釧路市立昭和小学校</t>
  </si>
  <si>
    <t>北海道釧路市昭和中央３丁目１２番２号</t>
  </si>
  <si>
    <t>B101220600173</t>
  </si>
  <si>
    <t>釧路市立阿寒小学校</t>
  </si>
  <si>
    <t>北海道釧路市阿寒町富士見１丁目１７番１号</t>
  </si>
  <si>
    <t>B101220600191</t>
  </si>
  <si>
    <t>釧路市立音別小学校</t>
  </si>
  <si>
    <t>北海道釧路市音別町中園２丁目１番地</t>
  </si>
  <si>
    <t>B101220600208</t>
  </si>
  <si>
    <t>釧路市立興津小学校</t>
  </si>
  <si>
    <t>北海道釧路市興津３丁目１０番１３号</t>
  </si>
  <si>
    <t>B101220600217</t>
  </si>
  <si>
    <t>釧路市立鶴野小学校</t>
  </si>
  <si>
    <t>北海道釧路市鶴野５８番５１５７</t>
  </si>
  <si>
    <t>B101220600226</t>
  </si>
  <si>
    <t>釧路市立芦野小学校</t>
  </si>
  <si>
    <t>北海道釧路市芦野１丁目１３番１号</t>
  </si>
  <si>
    <t>B101220600235</t>
  </si>
  <si>
    <t>釧路市立東雲小学校</t>
  </si>
  <si>
    <t>北海道釧路市白樺台３丁目１９番２４号</t>
  </si>
  <si>
    <t>B101220600244</t>
  </si>
  <si>
    <t>釧路市立中央小学校</t>
  </si>
  <si>
    <t>北海道釧路市寿１丁目２番１６号</t>
  </si>
  <si>
    <t>B101220600253</t>
  </si>
  <si>
    <t>釧路市立青葉小学校</t>
  </si>
  <si>
    <t>北海道釧路市新川町３番７号</t>
  </si>
  <si>
    <t>B101220600262</t>
  </si>
  <si>
    <t>釧路市立釧路小学校</t>
  </si>
  <si>
    <t>北海道釧路市浦見２丁目２番３８号</t>
  </si>
  <si>
    <t>B101220700010</t>
  </si>
  <si>
    <t>帯広市立西小学校</t>
  </si>
  <si>
    <t>北海道帯広市西２３条南１丁目８３番地</t>
  </si>
  <si>
    <t>B101220700029</t>
  </si>
  <si>
    <t>帯広市立川西小学校</t>
  </si>
  <si>
    <t>北海道帯広市川西町西３線６６番地</t>
  </si>
  <si>
    <t>B101220700038</t>
  </si>
  <si>
    <t>帯広市立清川小学校</t>
  </si>
  <si>
    <t>北海道帯広市清川町西３線１２７番地</t>
  </si>
  <si>
    <t>B101220700047</t>
  </si>
  <si>
    <t>帯広市立広野小学校</t>
  </si>
  <si>
    <t>北海道帯広市広野町西１線１４９番地</t>
  </si>
  <si>
    <t>B101220700056</t>
  </si>
  <si>
    <t>帯広市立大正小学校</t>
  </si>
  <si>
    <t>北海道帯広市大正町５５０番地の３</t>
  </si>
  <si>
    <t>B101220700065</t>
  </si>
  <si>
    <t>帯広市立愛国小学校</t>
  </si>
  <si>
    <t>北海道帯広市愛国町基線２３番地</t>
  </si>
  <si>
    <t>B101220700074</t>
  </si>
  <si>
    <t>帯広市立帯広小学校</t>
  </si>
  <si>
    <t>北海道帯広市西８条南５丁目１番地</t>
  </si>
  <si>
    <t>B101220700083</t>
  </si>
  <si>
    <t>帯広市立柏小学校</t>
  </si>
  <si>
    <t>北海道帯広市東８条南１１丁目１番地</t>
  </si>
  <si>
    <t>B101220700092</t>
  </si>
  <si>
    <t>帯広市立明星小学校</t>
  </si>
  <si>
    <t>北海道帯広市西４条南２３丁目１番地</t>
  </si>
  <si>
    <t>B101220700109</t>
  </si>
  <si>
    <t>帯広市立緑丘小学校</t>
  </si>
  <si>
    <t>北海道帯広市西１４条南１７丁目２番地</t>
  </si>
  <si>
    <t>B101220700118</t>
  </si>
  <si>
    <t>帯広市立北栄小学校</t>
  </si>
  <si>
    <t>北海道帯広市西７条南１丁目２番地</t>
  </si>
  <si>
    <t>B101220700127</t>
  </si>
  <si>
    <t>帯広市立光南小学校</t>
  </si>
  <si>
    <t>北海道帯広市東５条南２０丁目１番地</t>
  </si>
  <si>
    <t>B101220700136</t>
  </si>
  <si>
    <t>帯広市立東小学校</t>
  </si>
  <si>
    <t>北海道帯広市東７条南２丁目１番地</t>
  </si>
  <si>
    <t>B101220700145</t>
  </si>
  <si>
    <t>帯広市立稲田小学校</t>
  </si>
  <si>
    <t>北海道帯広市西１５条南３９丁目１番１号</t>
  </si>
  <si>
    <t>B101220700154</t>
  </si>
  <si>
    <t>帯広市立啓西小学校</t>
  </si>
  <si>
    <t>北海道帯広市柏林台中町４丁目１番地</t>
  </si>
  <si>
    <t>B101220700163</t>
  </si>
  <si>
    <t>帯広市立豊成小学校</t>
  </si>
  <si>
    <t>北海道帯広市清流西１丁目１番地１</t>
  </si>
  <si>
    <t>B101220700181</t>
  </si>
  <si>
    <t>帯広市立栄小学校</t>
  </si>
  <si>
    <t>北海道帯広市西１７条北１丁目４４番地２９</t>
  </si>
  <si>
    <t>B101220700190</t>
  </si>
  <si>
    <t>帯広市立若葉小学校</t>
  </si>
  <si>
    <t>北海道帯広市西１７条南６丁目１番地</t>
  </si>
  <si>
    <t>B101220700207</t>
  </si>
  <si>
    <t>帯広市立広陽小学校</t>
  </si>
  <si>
    <t>北海道帯広市西１９条南３丁目２０番３号</t>
  </si>
  <si>
    <t>B101220700216</t>
  </si>
  <si>
    <t>帯広市立花園小学校</t>
  </si>
  <si>
    <t>北海道帯広市公園東町２丁目３番地</t>
  </si>
  <si>
    <t>B101220700225</t>
  </si>
  <si>
    <t>帯広市立啓北小学校</t>
  </si>
  <si>
    <t>北海道帯広市西１４条北７丁目３番地</t>
  </si>
  <si>
    <t>B101220700234</t>
  </si>
  <si>
    <t>帯広市立開西小学校</t>
  </si>
  <si>
    <t>北海道帯広市西２２条南３丁目３番地</t>
  </si>
  <si>
    <t>B101220700243</t>
  </si>
  <si>
    <t>帯広市立明和小学校</t>
  </si>
  <si>
    <t>北海道帯広市西１９条南４丁目２４番地</t>
  </si>
  <si>
    <t>B101220700252</t>
  </si>
  <si>
    <t>帯広市立森の里小学校</t>
  </si>
  <si>
    <t>北海道帯広市西２２条南４丁目３番地</t>
  </si>
  <si>
    <t>B101220700261</t>
  </si>
  <si>
    <t>帯広市立つつじが丘小学校</t>
  </si>
  <si>
    <t>北海道帯広市西２４条南３丁目３９番地</t>
  </si>
  <si>
    <t>B101220800019</t>
  </si>
  <si>
    <t>北見市立中央小学校</t>
  </si>
  <si>
    <t>北海道北見市中央町３－５１</t>
  </si>
  <si>
    <t>B101220800028</t>
  </si>
  <si>
    <t>北見市立東小学校</t>
  </si>
  <si>
    <t>北海道北見市大町１５９</t>
  </si>
  <si>
    <t>B101220800037</t>
  </si>
  <si>
    <t>北見市立西小学校</t>
  </si>
  <si>
    <t>北海道北見市とん田東町６８８番地</t>
  </si>
  <si>
    <t>B101220800046</t>
  </si>
  <si>
    <t>北見市立南小学校</t>
  </si>
  <si>
    <t>北海道北見市南仲町３丁目２番４０号</t>
  </si>
  <si>
    <t>B101220800055</t>
  </si>
  <si>
    <t>北見市立北小学校</t>
  </si>
  <si>
    <t>北海道北見市寿町６丁目１番２０号</t>
  </si>
  <si>
    <t>B101220800064</t>
  </si>
  <si>
    <t>北見市立上常呂小学校</t>
  </si>
  <si>
    <t>北海道北見市上ところ２８番地</t>
  </si>
  <si>
    <t>B101220800073</t>
  </si>
  <si>
    <t>北見市立相内小学校</t>
  </si>
  <si>
    <t>北海道北見市相内町２８７番地</t>
  </si>
  <si>
    <t>B101220800091</t>
  </si>
  <si>
    <t>北見市立東相内小学校</t>
  </si>
  <si>
    <t>北海道北見市東相内町１７８番地</t>
  </si>
  <si>
    <t>B101220800108</t>
  </si>
  <si>
    <t>北見市立豊地小学校</t>
  </si>
  <si>
    <t>北海道北見市豊地２８５番地</t>
  </si>
  <si>
    <t>B101220800117</t>
  </si>
  <si>
    <t>北見市立大正小学校</t>
  </si>
  <si>
    <t>北海道北見市大正６４－２</t>
  </si>
  <si>
    <t>B101220800126</t>
  </si>
  <si>
    <t>北見市立若松小学校</t>
  </si>
  <si>
    <t>北海道北見市若松１５５番地</t>
  </si>
  <si>
    <t>B101220800135</t>
  </si>
  <si>
    <t>北見市立小泉小学校</t>
  </si>
  <si>
    <t>北海道北見市春光町６丁目４－５１</t>
  </si>
  <si>
    <t>B101220800144</t>
  </si>
  <si>
    <t>北見市立三輪小学校</t>
  </si>
  <si>
    <t>北海道北見市中央三輪８丁目１４番地</t>
  </si>
  <si>
    <t>B101220800153</t>
  </si>
  <si>
    <t>北見市立高栄小学校</t>
  </si>
  <si>
    <t>北海道北見市高栄西町９丁目３番２号</t>
  </si>
  <si>
    <t>B101220800162</t>
  </si>
  <si>
    <t>北見市立端野小学校</t>
  </si>
  <si>
    <t>北海道北見市端野町三区１０３３番地３</t>
  </si>
  <si>
    <t>B101220800171</t>
  </si>
  <si>
    <t>北見市立留辺蘂小学校</t>
  </si>
  <si>
    <t>北海道北見市留辺蘂町栄町１８番地１</t>
  </si>
  <si>
    <t>B101220800180</t>
  </si>
  <si>
    <t>北見市立常呂小学校</t>
  </si>
  <si>
    <t>北海道北見市常呂町字常呂５０３番地</t>
  </si>
  <si>
    <t>B101220800199</t>
  </si>
  <si>
    <t>北見市立錦水小学校</t>
  </si>
  <si>
    <t>北海道北見市常呂町字岐阜３２９番地</t>
  </si>
  <si>
    <t>B101220800206</t>
  </si>
  <si>
    <t>北見市立川沿小学校</t>
  </si>
  <si>
    <t>北海道北見市常呂町字豊川６３番地</t>
  </si>
  <si>
    <t>B101220800215</t>
  </si>
  <si>
    <t>北見市立北光小学校</t>
  </si>
  <si>
    <t>北海道北見市錦町１８１番地の３</t>
  </si>
  <si>
    <t>B101220800224</t>
  </si>
  <si>
    <t>北見市立緑小学校</t>
  </si>
  <si>
    <t>北海道北見市緑町２丁目１－１</t>
  </si>
  <si>
    <t>B101220800242</t>
  </si>
  <si>
    <t>北見市立美山小学校</t>
  </si>
  <si>
    <t>北海道北見市美山町３６番地の８</t>
  </si>
  <si>
    <t>B101220900018</t>
  </si>
  <si>
    <t>夕張市立ゆうばり小学校</t>
  </si>
  <si>
    <t>北海道夕張市清水沢清陵町１４番地</t>
  </si>
  <si>
    <t>B101221000015</t>
  </si>
  <si>
    <t>岩見沢市立岩見沢小学校</t>
  </si>
  <si>
    <t>北海道岩見沢市２条東５丁目１番地</t>
  </si>
  <si>
    <t>B101221000024</t>
  </si>
  <si>
    <t>岩見沢市立中央小学校</t>
  </si>
  <si>
    <t>北海道岩見沢市７条西１６丁目７番地３</t>
  </si>
  <si>
    <t>B101221000033</t>
  </si>
  <si>
    <t>岩見沢市立南小学校</t>
  </si>
  <si>
    <t>北海道岩見沢市９条東２丁目</t>
  </si>
  <si>
    <t>B101221000042</t>
  </si>
  <si>
    <t>岩見沢市立志文小学校</t>
  </si>
  <si>
    <t>北海道岩見沢市志文町１５８－２</t>
  </si>
  <si>
    <t>B101221000051</t>
  </si>
  <si>
    <t>岩見沢市立幌向小学校</t>
  </si>
  <si>
    <t>北海道岩見沢市幌向南２条１丁目１８０番地</t>
  </si>
  <si>
    <t>B101221000060</t>
  </si>
  <si>
    <t>岩見沢市立東小学校</t>
  </si>
  <si>
    <t>北海道岩見沢市東町２条７丁目</t>
  </si>
  <si>
    <t>B101221000079</t>
  </si>
  <si>
    <t>岩見沢市立メープル小学校</t>
  </si>
  <si>
    <t>北海道岩見沢市上志文町１０７番地１</t>
  </si>
  <si>
    <t>B101221000088</t>
  </si>
  <si>
    <t>岩見沢市立美園小学校</t>
  </si>
  <si>
    <t>北海道岩見沢市美園５条４丁目４番１号</t>
  </si>
  <si>
    <t>B101221000097</t>
  </si>
  <si>
    <t>岩見沢市立日の出小学校</t>
  </si>
  <si>
    <t>北海道岩見沢市かえで町２丁目１番１号</t>
  </si>
  <si>
    <t>B101221000104</t>
  </si>
  <si>
    <t>岩見沢市立第一小学校</t>
  </si>
  <si>
    <t>北海道岩見沢市緑町３丁目７番１号</t>
  </si>
  <si>
    <t>B101221000113</t>
  </si>
  <si>
    <t>岩見沢市立第二小学校</t>
  </si>
  <si>
    <t>北海道岩見沢市上幌向南３条７丁目６２４番地</t>
  </si>
  <si>
    <t>B101221000122</t>
  </si>
  <si>
    <t>岩見沢市立栗沢小学校</t>
  </si>
  <si>
    <t>北海道岩見沢市栗沢町南幸穂６６番地</t>
  </si>
  <si>
    <t>B101221000131</t>
  </si>
  <si>
    <t>岩見沢市立北真小学校</t>
  </si>
  <si>
    <t>北海道岩見沢市稔町３０番地７</t>
  </si>
  <si>
    <t>B101221000140</t>
  </si>
  <si>
    <t>岩見沢市立北村小学校</t>
  </si>
  <si>
    <t>北海道岩見沢市北村中央４７２５番地</t>
  </si>
  <si>
    <t>B101221100014</t>
  </si>
  <si>
    <t>網走市立網走小学校</t>
  </si>
  <si>
    <t>北海道網走市桂町１丁目１番１号</t>
  </si>
  <si>
    <t>B101221100023</t>
  </si>
  <si>
    <t>網走市立中央小学校</t>
  </si>
  <si>
    <t>北海道網走市向陽ヶ丘４丁目６７番地１</t>
  </si>
  <si>
    <t>B101221100032</t>
  </si>
  <si>
    <t>網走市立西小学校</t>
  </si>
  <si>
    <t>北海道網走市新町１丁目３４番地</t>
  </si>
  <si>
    <t>B101221100041</t>
  </si>
  <si>
    <t>網走市立呼人小学校</t>
  </si>
  <si>
    <t>北海道網走市字呼人３３９番地３</t>
  </si>
  <si>
    <t>B101221100050</t>
  </si>
  <si>
    <t>網走市立南小学校</t>
  </si>
  <si>
    <t>北海道網走市鱒浦１丁目１１－１</t>
  </si>
  <si>
    <t>B101221100069</t>
  </si>
  <si>
    <t>網走市立潮見小学校</t>
  </si>
  <si>
    <t>北海道網走市潮見４丁目１１１番地</t>
  </si>
  <si>
    <t>B101221100078</t>
  </si>
  <si>
    <t>網走市立東小学校</t>
  </si>
  <si>
    <t>北海道網走市字藻琴２２５番地</t>
  </si>
  <si>
    <t>B101221100087</t>
  </si>
  <si>
    <t>網走市立白鳥台小学校</t>
  </si>
  <si>
    <t>北海道網走市字北浜２０１番地１３</t>
  </si>
  <si>
    <t>B101221100096</t>
  </si>
  <si>
    <t>網走市立西が丘小学校</t>
  </si>
  <si>
    <t>北海道網走市字卯原内１８２番地１</t>
  </si>
  <si>
    <t>B101221200013</t>
  </si>
  <si>
    <t>留萌市立留萌小学校</t>
  </si>
  <si>
    <t>北海道留萌市寿町２丁目１０番地</t>
  </si>
  <si>
    <t>B101221200022</t>
  </si>
  <si>
    <t>留萌市立東光小学校</t>
  </si>
  <si>
    <t>北海道留萌市住之江町４丁目７３</t>
  </si>
  <si>
    <t>B101221200031</t>
  </si>
  <si>
    <t>留萌市立港北小学校</t>
  </si>
  <si>
    <t>北海道留萌市元町３丁目８２番地</t>
  </si>
  <si>
    <t>B101221200040</t>
  </si>
  <si>
    <t>留萌市立潮静小学校</t>
  </si>
  <si>
    <t>北海道留萌市潮静３丁目１４６番地</t>
  </si>
  <si>
    <t>B101221200059</t>
  </si>
  <si>
    <t>留萌市立緑丘小学校</t>
  </si>
  <si>
    <t>北海道留萌市千鳥町３丁目２２番地</t>
  </si>
  <si>
    <t>B101221300012</t>
  </si>
  <si>
    <t>苫小牧市立澄川小学校</t>
  </si>
  <si>
    <t>北海道苫小牧市澄川町２丁目４番６号</t>
  </si>
  <si>
    <t>B101221300021</t>
  </si>
  <si>
    <t>苫小牧市立苫小牧東小学校</t>
  </si>
  <si>
    <t>北海道苫小牧市旭町１丁目７番１０号</t>
  </si>
  <si>
    <t>B101221300030</t>
  </si>
  <si>
    <t>苫小牧市立苫小牧西小学校</t>
  </si>
  <si>
    <t>北海道苫小牧市矢代町３－７－１６</t>
  </si>
  <si>
    <t>B101221300049</t>
  </si>
  <si>
    <t>苫小牧市立若草小学校</t>
  </si>
  <si>
    <t>北海道苫小牧市若草町１丁目４番５号</t>
  </si>
  <si>
    <t>B101221300058</t>
  </si>
  <si>
    <t>苫小牧市立緑小学校</t>
  </si>
  <si>
    <t>北海道苫小牧市三光町２丁目６番５号</t>
  </si>
  <si>
    <t>B101221300067</t>
  </si>
  <si>
    <t>苫小牧市立北光小学校</t>
  </si>
  <si>
    <t>北海道苫小牧市北光町３丁目８番２</t>
  </si>
  <si>
    <t>B101221300076</t>
  </si>
  <si>
    <t>苫小牧市立勇払小学校</t>
  </si>
  <si>
    <t>北海道苫小牧市字勇払１４９番地</t>
  </si>
  <si>
    <t>B101221300085</t>
  </si>
  <si>
    <t>苫小牧市立大成小学校</t>
  </si>
  <si>
    <t>北海道苫小牧市大成町２丁目３番２号</t>
  </si>
  <si>
    <t>B101221300094</t>
  </si>
  <si>
    <t>苫小牧市立錦岡小学校</t>
  </si>
  <si>
    <t>北海道苫小牧市宮前町２丁目３０－２</t>
  </si>
  <si>
    <t>B101221300101</t>
  </si>
  <si>
    <t>苫小牧市立樽前小学校</t>
  </si>
  <si>
    <t>北海道苫小牧市字樽前１０２番地</t>
  </si>
  <si>
    <t>B101221300110</t>
  </si>
  <si>
    <t>苫小牧市立沼ノ端小学校</t>
  </si>
  <si>
    <t>北海道苫小牧市東開町６丁目１番１号</t>
  </si>
  <si>
    <t>B101221300138</t>
  </si>
  <si>
    <t>苫小牧市立清水小学校</t>
  </si>
  <si>
    <t>北海道苫小牧市清水町２丁目１０番１６号</t>
  </si>
  <si>
    <t>B101221300147</t>
  </si>
  <si>
    <t>苫小牧市立美園小学校</t>
  </si>
  <si>
    <t>北海道苫小牧市美園町４丁目２６番２号</t>
  </si>
  <si>
    <t>B101221300156</t>
  </si>
  <si>
    <t>苫小牧市立日新小学校</t>
  </si>
  <si>
    <t>北海道苫小牧市日新町３丁目１番７号</t>
  </si>
  <si>
    <t>B101221300165</t>
  </si>
  <si>
    <t>苫小牧市立糸井小学校</t>
  </si>
  <si>
    <t>北海道苫小牧市日吉町４丁目１２－６</t>
  </si>
  <si>
    <t>B101221300174</t>
  </si>
  <si>
    <t>苫小牧市立北星小学校</t>
  </si>
  <si>
    <t>北海道苫小牧市桜木町３丁目８番６号</t>
  </si>
  <si>
    <t>B101221300183</t>
  </si>
  <si>
    <t>苫小牧市立豊川小学校</t>
  </si>
  <si>
    <t>北海道苫小牧市豊川町４丁目７－１４</t>
  </si>
  <si>
    <t>B101221300192</t>
  </si>
  <si>
    <t>苫小牧市立泉野小学校</t>
  </si>
  <si>
    <t>北海道苫小牧市川沿町４丁目５番１号</t>
  </si>
  <si>
    <t>B101221300209</t>
  </si>
  <si>
    <t>苫小牧市立明野小学校</t>
  </si>
  <si>
    <t>北海道苫小牧市明野新町６－３－１</t>
  </si>
  <si>
    <t>B101221300218</t>
  </si>
  <si>
    <t>苫小牧市立拓勇小学校</t>
  </si>
  <si>
    <t>北海道苫小牧市拓勇東町４丁目８番１号</t>
  </si>
  <si>
    <t>B101221300227</t>
  </si>
  <si>
    <t>苫小牧市立ウトナイ小学校</t>
  </si>
  <si>
    <t>北海道苫小牧市ウトナイ北３丁目２番１号</t>
  </si>
  <si>
    <t>B101221300236</t>
  </si>
  <si>
    <t>苫小牧市立拓進小学校</t>
  </si>
  <si>
    <t>北海道苫小牧市拓勇西町３丁目８番１号</t>
  </si>
  <si>
    <t>B101221400011</t>
  </si>
  <si>
    <t>稚内市立稚内中央小学校</t>
  </si>
  <si>
    <t>北海道稚内市宝来４丁目１番３５号</t>
  </si>
  <si>
    <t>B101221400020</t>
  </si>
  <si>
    <t>稚内市立稚内南小学校</t>
  </si>
  <si>
    <t>北海道稚内市緑１丁目１１番８号</t>
  </si>
  <si>
    <t>B101221400039</t>
  </si>
  <si>
    <t>稚内市立稚内東小学校</t>
  </si>
  <si>
    <t>北海道稚内市潮見５丁目１番５号</t>
  </si>
  <si>
    <t>B101221400048</t>
  </si>
  <si>
    <t>稚内市立声問小学校</t>
  </si>
  <si>
    <t>北海道稚内市声問５丁目７番２１号</t>
  </si>
  <si>
    <t>B101221400066</t>
  </si>
  <si>
    <t>稚内市立宗谷小学校</t>
  </si>
  <si>
    <t>北海道稚内市大字宗谷村字宗谷</t>
  </si>
  <si>
    <t>B101221400075</t>
  </si>
  <si>
    <t>稚内市立大岬小学校</t>
  </si>
  <si>
    <t>北海道稚内市宗谷岬１２番１２号</t>
  </si>
  <si>
    <t>B101221400084</t>
  </si>
  <si>
    <t>稚内市立富磯小学校</t>
  </si>
  <si>
    <t>北海道稚内市大字宗谷村字富磯</t>
  </si>
  <si>
    <t>B101221400093</t>
  </si>
  <si>
    <t>稚内市立稚内港小学校</t>
  </si>
  <si>
    <t>北海道稚内市港４丁目９４</t>
  </si>
  <si>
    <t>B101221400100</t>
  </si>
  <si>
    <t>稚内市立潮見が丘小学校</t>
  </si>
  <si>
    <t>北海道稚内市富岡４丁目３番３号</t>
  </si>
  <si>
    <t>B101221400119</t>
  </si>
  <si>
    <t>稚内市立天北小学校</t>
  </si>
  <si>
    <t>北海道稚内市大字声問村字沼川</t>
  </si>
  <si>
    <t>B101221500029</t>
  </si>
  <si>
    <t>美唄市立中央小学校</t>
  </si>
  <si>
    <t>北海道美唄市西４条北１丁目３番２号</t>
  </si>
  <si>
    <t>B101221500038</t>
  </si>
  <si>
    <t>美唄市立東小学校</t>
  </si>
  <si>
    <t>北海道美唄市東７条北１丁目３－１</t>
  </si>
  <si>
    <t>B101221600019</t>
  </si>
  <si>
    <t>芦別市立芦別小学校</t>
  </si>
  <si>
    <t>北海道芦別市北２条東１丁目１番地</t>
  </si>
  <si>
    <t>B101221600028</t>
  </si>
  <si>
    <t>芦別市立上芦別小学校</t>
  </si>
  <si>
    <t>北海道芦別市上芦別町７９番地</t>
  </si>
  <si>
    <t>B101221700018</t>
  </si>
  <si>
    <t>江別市立江別第二小学校</t>
  </si>
  <si>
    <t>北海道江別市野幌代々木町３９番地</t>
  </si>
  <si>
    <t>B101221700027</t>
  </si>
  <si>
    <t>江別市立豊幌小学校</t>
  </si>
  <si>
    <t>北海道江別市豊幌４１９番地</t>
  </si>
  <si>
    <t>B101221700036</t>
  </si>
  <si>
    <t>江別市立江別太小学校</t>
  </si>
  <si>
    <t>北海道江別市朝日町２５番地</t>
  </si>
  <si>
    <t>B101221700045</t>
  </si>
  <si>
    <t>江別市立大麻小学校</t>
  </si>
  <si>
    <t>北海道江別市大麻宮町２番地</t>
  </si>
  <si>
    <t>B101221700054</t>
  </si>
  <si>
    <t>江別市立対雁小学校</t>
  </si>
  <si>
    <t>北海道江別市見晴台１７番地の１</t>
  </si>
  <si>
    <t>B101221700063</t>
  </si>
  <si>
    <t>江別市立野幌小学校</t>
  </si>
  <si>
    <t>北海道江別市西野幌２５２番地</t>
  </si>
  <si>
    <t>B101221700072</t>
  </si>
  <si>
    <t>江別市立東野幌小学校</t>
  </si>
  <si>
    <t>北海道江別市東野幌町４８番地</t>
  </si>
  <si>
    <t>B101221700081</t>
  </si>
  <si>
    <t>江別市立大麻東小学校</t>
  </si>
  <si>
    <t>北海道江別市大麻東町３２番地</t>
  </si>
  <si>
    <t>B101221700090</t>
  </si>
  <si>
    <t>江別市立大麻西小学校</t>
  </si>
  <si>
    <t>北海道江別市大麻扇町１番地</t>
  </si>
  <si>
    <t>B101221700107</t>
  </si>
  <si>
    <t>江別市立中央小学校</t>
  </si>
  <si>
    <t>北海道江別市向ヶ丘５４番地</t>
  </si>
  <si>
    <t>B101221700116</t>
  </si>
  <si>
    <t>江別市立大麻泉小学校</t>
  </si>
  <si>
    <t>北海道江別市大麻泉町２７番地</t>
  </si>
  <si>
    <t>B101221700125</t>
  </si>
  <si>
    <t>江別市立野幌若葉小学校</t>
  </si>
  <si>
    <t>北海道江別市野幌若葉町５番地の３</t>
  </si>
  <si>
    <t>B101221700134</t>
  </si>
  <si>
    <t>江別市立北光小学校</t>
  </si>
  <si>
    <t>北海道江別市篠津８０５番地の３</t>
  </si>
  <si>
    <t>B101221700143</t>
  </si>
  <si>
    <t>江別市立文京台小学校</t>
  </si>
  <si>
    <t>北海道江別市文京台７０番地</t>
  </si>
  <si>
    <t>B101221700152</t>
  </si>
  <si>
    <t>江別市立いずみ野小学校</t>
  </si>
  <si>
    <t>北海道江別市対雁１１３番地１</t>
  </si>
  <si>
    <t>B101221700161</t>
  </si>
  <si>
    <t>江別市立上江別小学校</t>
  </si>
  <si>
    <t>北海道江別市ゆめみ野南町９番地の３</t>
  </si>
  <si>
    <t>B101221700170</t>
  </si>
  <si>
    <t>江別市立江別第一小学校</t>
  </si>
  <si>
    <t>北海道江別市緑町西１丁目３７番地</t>
  </si>
  <si>
    <t>B101221800044</t>
  </si>
  <si>
    <t>赤平市立赤平小学校</t>
  </si>
  <si>
    <t>北海道赤平市東文京町４丁目６番地</t>
  </si>
  <si>
    <t>B101221900016</t>
  </si>
  <si>
    <t>紋別市立紋別小学校</t>
  </si>
  <si>
    <t>北海道紋別市花園町５丁目４番１５号</t>
  </si>
  <si>
    <t>B101221900025</t>
  </si>
  <si>
    <t>紋別市立潮見小学校</t>
  </si>
  <si>
    <t>北海道紋別市潮見町３丁目８－１２</t>
  </si>
  <si>
    <t>B101221900034</t>
  </si>
  <si>
    <t>紋別市立上渚滑小学校</t>
  </si>
  <si>
    <t>北海道紋別市上渚滑町６丁目</t>
  </si>
  <si>
    <t>B101221900043</t>
  </si>
  <si>
    <t>紋別市立渚滑小学校</t>
  </si>
  <si>
    <t>北海道紋別市渚滑町八丁目１４番地</t>
  </si>
  <si>
    <t>B101221900061</t>
  </si>
  <si>
    <t>紋別市立南丘小学校</t>
  </si>
  <si>
    <t>北海道紋別市南が丘町７丁目５１－１</t>
  </si>
  <si>
    <t>B101222000013</t>
  </si>
  <si>
    <t>士別市立士別小学校</t>
  </si>
  <si>
    <t>北海道士別市東３条北３丁目</t>
  </si>
  <si>
    <t>B101222000022</t>
  </si>
  <si>
    <t>士別市立士別南小学校</t>
  </si>
  <si>
    <t>北海道士別市東４条１４丁目３１３０番地</t>
  </si>
  <si>
    <t>B101222000031</t>
  </si>
  <si>
    <t>士別市立上士別小学校</t>
  </si>
  <si>
    <t>北海道士別市上士別町１６線南６番地</t>
  </si>
  <si>
    <t>B101222000040</t>
  </si>
  <si>
    <t>士別市立多寄小学校</t>
  </si>
  <si>
    <t>北海道士別市多寄町３７線西１番地</t>
  </si>
  <si>
    <t>B101222000059</t>
  </si>
  <si>
    <t>士別市立温根別小学校</t>
  </si>
  <si>
    <t>北海道士別市温根別町南１線</t>
  </si>
  <si>
    <t>B101222000068</t>
  </si>
  <si>
    <t>士別市立糸魚小学校</t>
  </si>
  <si>
    <t>北海道士別市朝日町中央４０５０番地</t>
  </si>
  <si>
    <t>B101222100012</t>
  </si>
  <si>
    <t>名寄市立名寄小学校</t>
  </si>
  <si>
    <t>北海道名寄市西１条南１丁目２番地</t>
  </si>
  <si>
    <t>B101222100021</t>
  </si>
  <si>
    <t>名寄市立名寄南小学校</t>
  </si>
  <si>
    <t>北海道名寄市西６条南１２丁目</t>
  </si>
  <si>
    <t>B101222100030</t>
  </si>
  <si>
    <t>名寄市立名寄東小学校</t>
  </si>
  <si>
    <t>北海道名寄市東３条南３丁目１１番地</t>
  </si>
  <si>
    <t>B101222100049</t>
  </si>
  <si>
    <t>名寄市立名寄西小学校</t>
  </si>
  <si>
    <t>北海道名寄市西７条南１丁目１８番地</t>
  </si>
  <si>
    <t>B101222100058</t>
  </si>
  <si>
    <t>名寄市立中名寄小学校</t>
  </si>
  <si>
    <t>北海道名寄市字日彰２８５番地</t>
  </si>
  <si>
    <t>B101222100076</t>
  </si>
  <si>
    <t>名寄市立風連中央小学校</t>
  </si>
  <si>
    <t>北海道名寄市風連町西町２０１番地</t>
  </si>
  <si>
    <t>B101222200011</t>
  </si>
  <si>
    <t>三笠市立三笠小学校</t>
  </si>
  <si>
    <t>北海道三笠市本郷町４８５番地１</t>
  </si>
  <si>
    <t>B101222200020</t>
  </si>
  <si>
    <t>三笠市立岡山小学校</t>
  </si>
  <si>
    <t>北海道三笠市岡山６０番地の２</t>
  </si>
  <si>
    <t>B101222300010</t>
  </si>
  <si>
    <t>根室市立北斗小学校</t>
  </si>
  <si>
    <t>北海道根室市北斗町３丁目５番地</t>
  </si>
  <si>
    <t>B101222300029</t>
  </si>
  <si>
    <t>根室市立花咲小学校</t>
  </si>
  <si>
    <t>北海道根室市栄町１丁目１番地</t>
  </si>
  <si>
    <t>B101222300038</t>
  </si>
  <si>
    <t>根室市立花咲港小学校</t>
  </si>
  <si>
    <t>北海道根室市花咲港２０９番地</t>
  </si>
  <si>
    <t>北海道根室市落石東１３５番地</t>
  </si>
  <si>
    <t>B101222300065</t>
  </si>
  <si>
    <t>根室市立成央小学校</t>
  </si>
  <si>
    <t>北海道根室市光洋町１丁目２５番地</t>
  </si>
  <si>
    <t>B101222300083</t>
  </si>
  <si>
    <t>伊達市立星の丘小学校</t>
  </si>
  <si>
    <t>北海道伊達市松ヶ枝町２４０番地５</t>
  </si>
  <si>
    <t>B101222400019</t>
  </si>
  <si>
    <t>千歳市立千歳小学校</t>
  </si>
  <si>
    <t>北海道千歳市本町３丁目４－１</t>
  </si>
  <si>
    <t>B101222400028</t>
  </si>
  <si>
    <t>千歳市立北進小学校</t>
  </si>
  <si>
    <t>北海道千歳市北栄１丁目２番６号</t>
  </si>
  <si>
    <t>B101222400037</t>
  </si>
  <si>
    <t>千歳市立北栄小学校</t>
  </si>
  <si>
    <t>北海道千歳市北栄１丁目１０－２</t>
  </si>
  <si>
    <t>B101222400046</t>
  </si>
  <si>
    <t>千歳市立末広小学校</t>
  </si>
  <si>
    <t>北海道千歳市富丘２丁目６番２号</t>
  </si>
  <si>
    <t>B101222400055</t>
  </si>
  <si>
    <t>千歳市立緑小学校</t>
  </si>
  <si>
    <t>北海道千歳市緑町４丁目４番１号</t>
  </si>
  <si>
    <t>B101222400064</t>
  </si>
  <si>
    <t>千歳市立千歳第二小学校</t>
  </si>
  <si>
    <t>北海道千歳市清流１丁目４番１号</t>
  </si>
  <si>
    <t>B101222400073</t>
  </si>
  <si>
    <t>千歳市立駒里小学校</t>
  </si>
  <si>
    <t>北海道千歳市駒里９４５番地</t>
  </si>
  <si>
    <t>B101222400082</t>
  </si>
  <si>
    <t>千歳市立支笏湖小学校</t>
  </si>
  <si>
    <t>北海道千歳市支笏湖温泉２番地</t>
  </si>
  <si>
    <t>B101222400091</t>
  </si>
  <si>
    <t>千歳市立日の出小学校</t>
  </si>
  <si>
    <t>北海道千歳市日の出２丁目３番２０号</t>
  </si>
  <si>
    <t>B101222400108</t>
  </si>
  <si>
    <t>千歳市立信濃小学校</t>
  </si>
  <si>
    <t>北海道千歳市信濃２丁目３４番１２号</t>
  </si>
  <si>
    <t>B101222400117</t>
  </si>
  <si>
    <t>千歳市立高台小学校</t>
  </si>
  <si>
    <t>北海道千歳市富丘１丁目１９－４</t>
  </si>
  <si>
    <t>B101222400126</t>
  </si>
  <si>
    <t>千歳市立東小学校</t>
  </si>
  <si>
    <t>北海道千歳市東丘８２４番地の３０</t>
  </si>
  <si>
    <t>B101222400135</t>
  </si>
  <si>
    <t>千歳市立祝梅小学校</t>
  </si>
  <si>
    <t>北海道千歳市梅ヶ丘３丁目２番１号</t>
  </si>
  <si>
    <t>B101222400144</t>
  </si>
  <si>
    <t>千歳市立桜木小学校</t>
  </si>
  <si>
    <t>北海道千歳市自由ヶ丘７丁目１番１号</t>
  </si>
  <si>
    <t>B101222400153</t>
  </si>
  <si>
    <t>千歳市立向陽台小学校</t>
  </si>
  <si>
    <t>北海道千歳市若草５丁目１番地</t>
  </si>
  <si>
    <t>B101222400162</t>
  </si>
  <si>
    <t>千歳市立北陽小学校</t>
  </si>
  <si>
    <t>北海道千歳市北陽３丁目９番１号</t>
  </si>
  <si>
    <t>B101222400171</t>
  </si>
  <si>
    <t>千歳市立泉沢小学校</t>
  </si>
  <si>
    <t>北海道千歳市柏陽２丁目９番地</t>
  </si>
  <si>
    <t>B101222400180</t>
  </si>
  <si>
    <t>千歳市立みどり台小学校</t>
  </si>
  <si>
    <t>北海道千歳市みどり台北５丁目３番地１</t>
  </si>
  <si>
    <t>B101222500018</t>
  </si>
  <si>
    <t>滝川市立滝川第一小学校</t>
  </si>
  <si>
    <t>北海道滝川市一の坂町西２丁目１番７０号</t>
  </si>
  <si>
    <t>B101222500027</t>
  </si>
  <si>
    <t>滝川市立滝川第二小学校</t>
  </si>
  <si>
    <t>北海道滝川市滝の川町東１丁目１番４５号</t>
  </si>
  <si>
    <t>B101222500036</t>
  </si>
  <si>
    <t>滝川市立滝川第三小学校</t>
  </si>
  <si>
    <t>北海道滝川市花月町２丁目２－１２</t>
  </si>
  <si>
    <t>B101222500045</t>
  </si>
  <si>
    <t>滝川市立西小学校</t>
  </si>
  <si>
    <t>北海道滝川市西町６丁目７－１７</t>
  </si>
  <si>
    <t>B101222500054</t>
  </si>
  <si>
    <t>滝川市立東小学校</t>
  </si>
  <si>
    <t>北海道滝川市文京町２丁目１番１号</t>
  </si>
  <si>
    <t>B101222500063</t>
  </si>
  <si>
    <t>滝川市立江部乙小学校</t>
  </si>
  <si>
    <t>北海道滝川市江部乙町東１３丁目１４２６番地</t>
  </si>
  <si>
    <t>B101222600017</t>
  </si>
  <si>
    <t>砂川市立砂川小学校</t>
  </si>
  <si>
    <t>北海道砂川市西３条南８丁目１－１</t>
  </si>
  <si>
    <t>B101222600026</t>
  </si>
  <si>
    <t>砂川市立豊沼小学校</t>
  </si>
  <si>
    <t>北海道砂川市東５条南１７丁目２２７番地</t>
  </si>
  <si>
    <t>B101222600035</t>
  </si>
  <si>
    <t>砂川市立空知太小学校</t>
  </si>
  <si>
    <t>北海道砂川市空知太西５条６丁目３－１</t>
  </si>
  <si>
    <t>B101222600044</t>
  </si>
  <si>
    <t>砂川市立北光小学校</t>
  </si>
  <si>
    <t>北海道砂川市北光２２２番地１</t>
  </si>
  <si>
    <t>B101222600053</t>
  </si>
  <si>
    <t>砂川市立中央小学校</t>
  </si>
  <si>
    <t>北海道砂川市晴見１条北７丁目６９番地９</t>
  </si>
  <si>
    <t>B101222800015</t>
  </si>
  <si>
    <t>深川市立深川小学校</t>
  </si>
  <si>
    <t>北海道深川市西町２３番１８号</t>
  </si>
  <si>
    <t>B101222800024</t>
  </si>
  <si>
    <t>深川市立一已小学校</t>
  </si>
  <si>
    <t>北海道深川市稲穂町２丁目１番９号</t>
  </si>
  <si>
    <t>B101222800033</t>
  </si>
  <si>
    <t>深川市立北新小学校</t>
  </si>
  <si>
    <t>北海道深川市一已町字一已２０４６番地</t>
  </si>
  <si>
    <t>B101222800042</t>
  </si>
  <si>
    <t>深川市立納内小学校</t>
  </si>
  <si>
    <t>北海道深川市納内町２丁目１３番１１号</t>
  </si>
  <si>
    <t>B101222800051</t>
  </si>
  <si>
    <t>深川市立音江小学校</t>
  </si>
  <si>
    <t>北海道深川市音江町２丁目４番１号</t>
  </si>
  <si>
    <t>B101222800060</t>
  </si>
  <si>
    <t>深川市立多度志小学校</t>
  </si>
  <si>
    <t>北海道深川市多度志１１６０番地</t>
  </si>
  <si>
    <t>B101222900014</t>
  </si>
  <si>
    <t>富良野市立富良野小学校</t>
  </si>
  <si>
    <t>北海道富良野市若松町１０－１</t>
  </si>
  <si>
    <t>B101222900023</t>
  </si>
  <si>
    <t>富良野市立扇山小学校</t>
  </si>
  <si>
    <t>北海道富良野市緑町８番２０号</t>
  </si>
  <si>
    <t>B101222900032</t>
  </si>
  <si>
    <t>富良野市立麓郷小学校</t>
  </si>
  <si>
    <t>北海道富良野市南麓郷中３１番地</t>
  </si>
  <si>
    <t>B101222900041</t>
  </si>
  <si>
    <t>富良野市立鳥沼小学校</t>
  </si>
  <si>
    <t>北海道富良野市字東鳥沼の１</t>
  </si>
  <si>
    <t>B101222900078</t>
  </si>
  <si>
    <t>富良野市立山部小学校</t>
  </si>
  <si>
    <t>北海道富良野市山部東町８番６４号</t>
  </si>
  <si>
    <t>B101222900087</t>
  </si>
  <si>
    <t>富良野市立東小学校</t>
  </si>
  <si>
    <t>北海道富良野市北麻町８番１号</t>
  </si>
  <si>
    <t>B101223000011</t>
  </si>
  <si>
    <t>登別市立青葉小学校</t>
  </si>
  <si>
    <t>北海道登別市青葉町３番地３</t>
  </si>
  <si>
    <t>B101223000020</t>
  </si>
  <si>
    <t>登別市立幌別小学校</t>
  </si>
  <si>
    <t>北海道登別市中央町６丁目１９番地１</t>
  </si>
  <si>
    <t>B101223000039</t>
  </si>
  <si>
    <t>登別市立幌別西小学校</t>
  </si>
  <si>
    <t>北海道登別市片倉町５丁目１３番地</t>
  </si>
  <si>
    <t>B101223000048</t>
  </si>
  <si>
    <t>登別市立登別小学校</t>
  </si>
  <si>
    <t>北海道登別市登別本町３丁目２５－２</t>
  </si>
  <si>
    <t>B101223000057</t>
  </si>
  <si>
    <t>登別市立鷲別小学校</t>
  </si>
  <si>
    <t>北海道登別市鷲別町４丁目３６番地２１</t>
  </si>
  <si>
    <t>B101223000066</t>
  </si>
  <si>
    <t>登別市立富岸小学校</t>
  </si>
  <si>
    <t>北海道登別市富岸町２丁目１７番地４</t>
  </si>
  <si>
    <t>B101223000075</t>
  </si>
  <si>
    <t>登別市立幌別東小学校</t>
  </si>
  <si>
    <t>北海道登別市幌別町８丁目１６－１</t>
  </si>
  <si>
    <t>B101223000084</t>
  </si>
  <si>
    <t>登別市立若草小学校</t>
  </si>
  <si>
    <t>北海道登別市若草町１丁目１番地２</t>
  </si>
  <si>
    <t>B101223100010</t>
  </si>
  <si>
    <t>恵庭市立恵庭小学校</t>
  </si>
  <si>
    <t>北海道恵庭市福住町２丁目９－１３</t>
  </si>
  <si>
    <t>B101223100029</t>
  </si>
  <si>
    <t>恵庭市立島松小学校</t>
  </si>
  <si>
    <t>北海道恵庭市中島松４１８</t>
  </si>
  <si>
    <t>B101223100038</t>
  </si>
  <si>
    <t>恵庭市立柏小学校</t>
  </si>
  <si>
    <t>北海道恵庭市文京町３丁目３－３</t>
  </si>
  <si>
    <t>B101223100047</t>
  </si>
  <si>
    <t>恵庭市立和光小学校</t>
  </si>
  <si>
    <t>北海道恵庭市和光町２丁目１０番１号</t>
  </si>
  <si>
    <t>B101223100056</t>
  </si>
  <si>
    <t>恵庭市立松恵小学校</t>
  </si>
  <si>
    <t>北海道恵庭市中央４５２番地の２</t>
  </si>
  <si>
    <t>B101223100065</t>
  </si>
  <si>
    <t>恵庭市立若草小学校</t>
  </si>
  <si>
    <t>北海道恵庭市中島町４丁目５－１</t>
  </si>
  <si>
    <t>B101223100074</t>
  </si>
  <si>
    <t>恵庭市立恵み野小学校</t>
  </si>
  <si>
    <t>北海道恵庭市恵み野南４丁目１番１</t>
  </si>
  <si>
    <t>B101223100083</t>
  </si>
  <si>
    <t>恵庭市立恵み野旭小学校</t>
  </si>
  <si>
    <t>北海道恵庭市恵み野北４丁目１番１</t>
  </si>
  <si>
    <t>B101223300018</t>
  </si>
  <si>
    <t>伊達市立伊達小学校</t>
  </si>
  <si>
    <t>北海道伊達市元町７８－１</t>
  </si>
  <si>
    <t>B101223300027</t>
  </si>
  <si>
    <t>伊達市立伊達西小学校</t>
  </si>
  <si>
    <t>北海道伊達市末永町８番地２１</t>
  </si>
  <si>
    <t>B101223300063</t>
  </si>
  <si>
    <t>伊達市立関内小学校</t>
  </si>
  <si>
    <t>北海道伊達市東関内町７８－１</t>
  </si>
  <si>
    <t>B101223300072</t>
  </si>
  <si>
    <t>伊達市立東小学校</t>
  </si>
  <si>
    <t>北海道伊達市弄月町２０７番地</t>
  </si>
  <si>
    <t>B101223400017</t>
  </si>
  <si>
    <t>北広島市立東部小学校</t>
  </si>
  <si>
    <t>北海道北広島市中央４丁目４番地</t>
  </si>
  <si>
    <t>B101223400026</t>
  </si>
  <si>
    <t>北広島市立西部小学校</t>
  </si>
  <si>
    <t>北海道北広島市輪厚５０８番地３</t>
  </si>
  <si>
    <t>B101223400035</t>
  </si>
  <si>
    <t>北広島市立大曲小学校</t>
  </si>
  <si>
    <t>北海道北広島市大曲柏葉２丁目１４番地６</t>
  </si>
  <si>
    <t>B101223400044</t>
  </si>
  <si>
    <t>北広島市立西の里小学校</t>
  </si>
  <si>
    <t>北海道北広島市西の里４０１番地</t>
  </si>
  <si>
    <t>B101223400053</t>
  </si>
  <si>
    <t>北広島市立北の台小学校</t>
  </si>
  <si>
    <t>北海道北広島市共栄町４丁目６番地１</t>
  </si>
  <si>
    <t>B101223400062</t>
  </si>
  <si>
    <t>北広島市立大曲東小学校</t>
  </si>
  <si>
    <t>北海道北広島市大曲光２丁目８番地</t>
  </si>
  <si>
    <t>B101223400071</t>
  </si>
  <si>
    <t>北広島市立西の里小学校陽香分校</t>
  </si>
  <si>
    <t>北海道北広島市西の里１０１５番地</t>
  </si>
  <si>
    <t>B101223400080</t>
  </si>
  <si>
    <t>北広島市立双葉小学校</t>
  </si>
  <si>
    <t>北海道北広島市若葉町３丁目１２番地</t>
  </si>
  <si>
    <t>B101223400099</t>
  </si>
  <si>
    <t>北広島市立緑ヶ丘小学校</t>
  </si>
  <si>
    <t>北海道北広島市高台町２丁目１番地</t>
  </si>
  <si>
    <t>B101223500016</t>
  </si>
  <si>
    <t>石狩市立花川小学校</t>
  </si>
  <si>
    <t>北海道石狩市花畔１条１丁目７番地</t>
  </si>
  <si>
    <t>B101223500025</t>
  </si>
  <si>
    <t>石狩市立生振小学校</t>
  </si>
  <si>
    <t>北海道石狩市生振３７５番地１</t>
  </si>
  <si>
    <t>B101223500034</t>
  </si>
  <si>
    <t>石狩市立南線小学校</t>
  </si>
  <si>
    <t>北海道石狩市花川南３条１丁目１８番地</t>
  </si>
  <si>
    <t>B101223500043</t>
  </si>
  <si>
    <t>石狩市立双葉小学校</t>
  </si>
  <si>
    <t>北海道石狩市花川北４条３丁目１番地</t>
  </si>
  <si>
    <t>B101223500052</t>
  </si>
  <si>
    <t>石狩市立浜益小学校</t>
  </si>
  <si>
    <t>北海道石狩市浜益区柏木１番地１７</t>
  </si>
  <si>
    <t>B101223500061</t>
  </si>
  <si>
    <t>石狩市立花川南小学校</t>
  </si>
  <si>
    <t>北海道石狩市花川南６条５丁目１番地</t>
  </si>
  <si>
    <t>B101223500070</t>
  </si>
  <si>
    <t>石狩市立紅南小学校</t>
  </si>
  <si>
    <t>北海道石狩市花川北１－６－１</t>
  </si>
  <si>
    <t>B101223500089</t>
  </si>
  <si>
    <t>石狩市立緑苑台小学校</t>
  </si>
  <si>
    <t>北海道石狩市緑苑台中央３丁目６０３番地</t>
  </si>
  <si>
    <t>B101223500098</t>
  </si>
  <si>
    <t>石狩市立石狩八幡小学校</t>
  </si>
  <si>
    <t>北海道石狩市八幡４丁目１６７番地</t>
  </si>
  <si>
    <t>B101223600015</t>
  </si>
  <si>
    <t>北斗市立石別小学校</t>
  </si>
  <si>
    <t>北海道北斗市当別２丁目５番１号</t>
  </si>
  <si>
    <t>B101223600024</t>
  </si>
  <si>
    <t>北斗市立茂辺地小学校</t>
  </si>
  <si>
    <t>北海道北斗市茂辺地３丁目４番１２号</t>
  </si>
  <si>
    <t>B101223600033</t>
  </si>
  <si>
    <t>北斗市立谷川小学校</t>
  </si>
  <si>
    <t>北海道北斗市富川２丁目２番１号</t>
  </si>
  <si>
    <t>B101223600042</t>
  </si>
  <si>
    <t>北斗市立沖川小学校</t>
  </si>
  <si>
    <t>北海道北斗市清川５９５番地</t>
  </si>
  <si>
    <t>B101223600051</t>
  </si>
  <si>
    <t>北斗市立上磯小学校</t>
  </si>
  <si>
    <t>北海道北斗市中野通２００番地</t>
  </si>
  <si>
    <t>B101223600060</t>
  </si>
  <si>
    <t>北斗市立浜分小学校</t>
  </si>
  <si>
    <t>北海道北斗市追分１丁目１１－３１</t>
  </si>
  <si>
    <t>B101223600079</t>
  </si>
  <si>
    <t>北斗市立萩野小学校</t>
  </si>
  <si>
    <t>北海道北斗市開発３９３－９</t>
  </si>
  <si>
    <t>B101223600088</t>
  </si>
  <si>
    <t>北斗市立島川小学校</t>
  </si>
  <si>
    <t>北海道北斗市一本木７７－１</t>
  </si>
  <si>
    <t>B101223600097</t>
  </si>
  <si>
    <t>北斗市立大野小学校</t>
  </si>
  <si>
    <t>北海道北斗市本町２丁目１２番６号</t>
  </si>
  <si>
    <t>B101223600104</t>
  </si>
  <si>
    <t>北斗市立市渡小学校</t>
  </si>
  <si>
    <t>北海道北斗市市渡２４２番地</t>
  </si>
  <si>
    <t>B101223600113</t>
  </si>
  <si>
    <t>北斗市立久根別小学校</t>
  </si>
  <si>
    <t>北海道北斗市東浜１丁目１１番１号</t>
  </si>
  <si>
    <t>B101230300022</t>
  </si>
  <si>
    <t>当別町立西当別小学校</t>
  </si>
  <si>
    <t>北海道石狩郡当別町太美町１４８１番地</t>
  </si>
  <si>
    <t>B101230400012</t>
  </si>
  <si>
    <t>新篠津村立新篠津小学校</t>
  </si>
  <si>
    <t>北海道石狩郡新篠津村第４６線北１０番地</t>
  </si>
  <si>
    <t>B101233100019</t>
  </si>
  <si>
    <t>松前町立大島小学校</t>
  </si>
  <si>
    <t>北海道松前郡松前町字江良８１３番地の２</t>
  </si>
  <si>
    <t>B101233100028</t>
  </si>
  <si>
    <t>松前町立小島小学校</t>
  </si>
  <si>
    <t>北海道松前郡松前町字赤神４０３番地</t>
  </si>
  <si>
    <t>B101233100037</t>
  </si>
  <si>
    <t>松前町立松城小学校</t>
  </si>
  <si>
    <t>北海道松前郡松前町字唐津１１３番地の１</t>
  </si>
  <si>
    <t>B101233200018</t>
  </si>
  <si>
    <t>福島町立吉岡小学校</t>
  </si>
  <si>
    <t>北海道松前郡福島町字吉岡２５２番地</t>
  </si>
  <si>
    <t>B101233200027</t>
  </si>
  <si>
    <t>福島町立福島小学校</t>
  </si>
  <si>
    <t>北海道松前郡福島町字月崎３５７</t>
  </si>
  <si>
    <t>B101233300026</t>
  </si>
  <si>
    <t>知内町立知内小学校</t>
  </si>
  <si>
    <t>北海道上磯郡知内町字重内１６番地７</t>
  </si>
  <si>
    <t>B101233300035</t>
  </si>
  <si>
    <t>知内町立涌元小学校</t>
  </si>
  <si>
    <t>北海道上磯郡知内町字涌元２４７</t>
  </si>
  <si>
    <t>B101233400016</t>
  </si>
  <si>
    <t>木古内町立木古内小学校</t>
  </si>
  <si>
    <t>北海道上磯郡木古内町字本町４９６番地の１</t>
  </si>
  <si>
    <t>B101233700013</t>
  </si>
  <si>
    <t>七飯町立峠下小学校</t>
  </si>
  <si>
    <t>北海道亀田郡七飯町字峠下４２０番地１</t>
  </si>
  <si>
    <t>B101233700022</t>
  </si>
  <si>
    <t>七飯町立七重小学校</t>
  </si>
  <si>
    <t>北海道亀田郡七飯町字本町６丁目２－１１</t>
  </si>
  <si>
    <t>B101233700031</t>
  </si>
  <si>
    <t>七飯町立藤城小学校</t>
  </si>
  <si>
    <t>北海道亀田郡七飯町字藤城２６８</t>
  </si>
  <si>
    <t>B101233700040</t>
  </si>
  <si>
    <t>七飯町立大中山小学校</t>
  </si>
  <si>
    <t>北海道亀田郡七飯町大中山２丁目１番５号</t>
  </si>
  <si>
    <t>B101234300015</t>
  </si>
  <si>
    <t>鹿部町立鹿部小学校</t>
  </si>
  <si>
    <t>北海道茅部郡鹿部町字宮浜３１４－１</t>
  </si>
  <si>
    <t>B101234500022</t>
  </si>
  <si>
    <t>森町立森小学校</t>
  </si>
  <si>
    <t>北海道茅部郡森町字清澄町２７番地の１</t>
  </si>
  <si>
    <t>B101234500031</t>
  </si>
  <si>
    <t>森町立鷲ノ木小学校</t>
  </si>
  <si>
    <t>北海道茅部郡森町字鳥崎町１９５</t>
  </si>
  <si>
    <t>B101234500059</t>
  </si>
  <si>
    <t>森町立石谷小学校</t>
  </si>
  <si>
    <t>北海道茅部郡森町字蛯谷町１５３</t>
  </si>
  <si>
    <t>B101234500077</t>
  </si>
  <si>
    <t>森町立濁川小学校</t>
  </si>
  <si>
    <t>北海道茅部郡森町字濁川２０１番地</t>
  </si>
  <si>
    <t>B101234500086</t>
  </si>
  <si>
    <t>森町立さわら小学校</t>
  </si>
  <si>
    <t>北海道茅部郡森町字砂原１丁目４１－１</t>
  </si>
  <si>
    <t>B101234600012</t>
  </si>
  <si>
    <t>八雲町立落部小学校</t>
  </si>
  <si>
    <t>北海道二海郡八雲町落部３１３</t>
  </si>
  <si>
    <t>B101234600021</t>
  </si>
  <si>
    <t>八雲町立東野小学校</t>
  </si>
  <si>
    <t>北海道二海郡八雲町東野４６９番地</t>
  </si>
  <si>
    <t>B101234600030</t>
  </si>
  <si>
    <t>八雲町立山越小学校</t>
  </si>
  <si>
    <t>北海道二海郡八雲町山越４７４－２</t>
  </si>
  <si>
    <t>B101234600049</t>
  </si>
  <si>
    <t>八雲町立野田生小学校</t>
  </si>
  <si>
    <t>北海道二海郡八雲町野田生４５７－２</t>
  </si>
  <si>
    <t>B101234600058</t>
  </si>
  <si>
    <t>八雲町立浜松小学校</t>
  </si>
  <si>
    <t>北海道二海郡八雲町浜松２３９番地</t>
  </si>
  <si>
    <t>B101234600067</t>
  </si>
  <si>
    <t>八雲町立八雲小学校</t>
  </si>
  <si>
    <t>北海道二海郡八雲町住初町１４０番地</t>
  </si>
  <si>
    <t>B101234600085</t>
  </si>
  <si>
    <t>八雲町立熊石小学校</t>
  </si>
  <si>
    <t>北海道二海郡八雲町熊石雲石町７４４番地</t>
  </si>
  <si>
    <t>B101234700011</t>
  </si>
  <si>
    <t>長万部町立長万部小学校</t>
  </si>
  <si>
    <t>北海道山越郡長万部町字長万部３ー５</t>
  </si>
  <si>
    <t>B101236100012</t>
  </si>
  <si>
    <t>江差町立江差北小学校</t>
  </si>
  <si>
    <t>北海道檜山郡江差町字水堀町１４７</t>
  </si>
  <si>
    <t>B101236100021</t>
  </si>
  <si>
    <t>江差町立江差小学校</t>
  </si>
  <si>
    <t>北海道檜山郡江差町字本町１７０番地</t>
  </si>
  <si>
    <t>B101236100030</t>
  </si>
  <si>
    <t>江差町立南が丘小学校</t>
  </si>
  <si>
    <t>北海道檜山郡江差町字南浜町３７０</t>
  </si>
  <si>
    <t>B101236200011</t>
  </si>
  <si>
    <t>上ノ国町立上ノ国小学校</t>
  </si>
  <si>
    <t>北海道檜山郡上ノ国町字大留７０番地</t>
  </si>
  <si>
    <t>B101236200020</t>
  </si>
  <si>
    <t>上ノ国町立河北小学校</t>
  </si>
  <si>
    <t>北海道檜山郡上ノ国町字中須田９２０－６</t>
  </si>
  <si>
    <t>B101236300010</t>
  </si>
  <si>
    <t>厚沢部町立館小学校</t>
  </si>
  <si>
    <t>北海道檜山郡厚沢部町館町１８７－１</t>
  </si>
  <si>
    <t>B101236300029</t>
  </si>
  <si>
    <t>厚沢部町立鶉小学校</t>
  </si>
  <si>
    <t>北海道檜山郡厚沢部町鶉町２１２－３</t>
  </si>
  <si>
    <t>B101236300038</t>
  </si>
  <si>
    <t>厚沢部町立厚沢部小学校</t>
  </si>
  <si>
    <t>北海道檜山郡厚沢部町新町１０４番地</t>
  </si>
  <si>
    <t>B101236400019</t>
  </si>
  <si>
    <t>乙部町立乙部小学校</t>
  </si>
  <si>
    <t>北海道爾志郡乙部町字緑町６４１番地</t>
  </si>
  <si>
    <t>B101236400037</t>
  </si>
  <si>
    <t>乙部町立明和小学校</t>
  </si>
  <si>
    <t>北海道爾志郡乙部町字潮見１８３番地</t>
  </si>
  <si>
    <t>B101236700016</t>
  </si>
  <si>
    <t>奥尻町立奥尻小学校</t>
  </si>
  <si>
    <t>北海道奥尻郡奥尻町字宮津４０</t>
  </si>
  <si>
    <t>B101236700025</t>
  </si>
  <si>
    <t>奥尻町立青苗小学校</t>
  </si>
  <si>
    <t>北海道奥尻郡奥尻町字富里３６番地</t>
  </si>
  <si>
    <t>B101237000011</t>
  </si>
  <si>
    <t>今金町立種川小学校</t>
  </si>
  <si>
    <t>北海道瀬棚郡今金町字種川３６９</t>
  </si>
  <si>
    <t>B101237000020</t>
  </si>
  <si>
    <t>今金町立今金小学校</t>
  </si>
  <si>
    <t>北海道瀬棚郡今金町字今金１０８番地</t>
  </si>
  <si>
    <t>B101237100010</t>
  </si>
  <si>
    <t>せたな町立久遠小学校</t>
  </si>
  <si>
    <t>北海道久遠郡せたな町大成区都３６６番地</t>
  </si>
  <si>
    <t>B101237100029</t>
  </si>
  <si>
    <t>せたな町立瀬棚小学校</t>
  </si>
  <si>
    <t>北海道久遠郡せたな町瀬棚区本町５１３－１</t>
  </si>
  <si>
    <t>B101237100047</t>
  </si>
  <si>
    <t>せたな町立北檜山小学校</t>
  </si>
  <si>
    <t>北海道久遠郡せたな町北檜山区豊岡２００番地</t>
  </si>
  <si>
    <t>B101239100016</t>
  </si>
  <si>
    <t>島牧村立島牧小学校</t>
  </si>
  <si>
    <t>北海道島牧郡島牧村字元町８４番地</t>
  </si>
  <si>
    <t>B101239200015</t>
  </si>
  <si>
    <t>寿都町立寿都小学校</t>
  </si>
  <si>
    <t>北海道寿都郡寿都町字矢追町８０１番地１</t>
  </si>
  <si>
    <t>B101239200024</t>
  </si>
  <si>
    <t>寿都町立潮路小学校</t>
  </si>
  <si>
    <t>北海道寿都郡寿都町字歌棄町歌棄１５５</t>
  </si>
  <si>
    <t>B101239300014</t>
  </si>
  <si>
    <t>黒松内町立黒松内小学校</t>
  </si>
  <si>
    <t>北海道寿都郡黒松内町字黒松内３５７－１</t>
  </si>
  <si>
    <t>B101239300023</t>
  </si>
  <si>
    <t>黒松内町立白井川小学校</t>
  </si>
  <si>
    <t>北海道寿都郡黒松内町字白井川１６番地３５</t>
  </si>
  <si>
    <t>B101239400013</t>
  </si>
  <si>
    <t>蘭越町立蘭越小学校</t>
  </si>
  <si>
    <t>北海道磯谷郡蘭越町蘭越町２２６番地</t>
  </si>
  <si>
    <t>B101239400022</t>
  </si>
  <si>
    <t>蘭越町立昆布小学校</t>
  </si>
  <si>
    <t>北海道磯谷郡蘭越町昆布町２１０番地</t>
  </si>
  <si>
    <t>B101239500012</t>
  </si>
  <si>
    <t>ニセコ町立ニセコ小学校</t>
  </si>
  <si>
    <t>北海道虻田郡ニセコ町字富士見１２番地</t>
  </si>
  <si>
    <t>B101239500021</t>
  </si>
  <si>
    <t>ニセコ町立近藤小学校</t>
  </si>
  <si>
    <t>北海道虻田郡ニセコ町字近藤２６６</t>
  </si>
  <si>
    <t>B101239600011</t>
  </si>
  <si>
    <t>真狩村立真狩小学校</t>
  </si>
  <si>
    <t>北海道虻田郡真狩村字真狩５６番地</t>
  </si>
  <si>
    <t>B101239700010</t>
  </si>
  <si>
    <t>留寿都村立留寿都小学校</t>
  </si>
  <si>
    <t>北海道虻田郡留寿都村字留寿都１７４番地</t>
  </si>
  <si>
    <t>B101239800019</t>
  </si>
  <si>
    <t>喜茂別町立喜茂別小学校</t>
  </si>
  <si>
    <t>北海道虻田郡喜茂別町字喜茂別３３６番地</t>
  </si>
  <si>
    <t>B101239800028</t>
  </si>
  <si>
    <t>喜茂別町立鈴川小学校</t>
  </si>
  <si>
    <t>北海道虻田郡喜茂別町字鈴川４２番地９</t>
  </si>
  <si>
    <t>B101239900018</t>
  </si>
  <si>
    <t>京極町立京極小学校</t>
  </si>
  <si>
    <t>北海道虻田郡京極町字三崎９１番地</t>
  </si>
  <si>
    <t>B101240000015</t>
  </si>
  <si>
    <t>倶知安町立倶知安小学校</t>
  </si>
  <si>
    <t>北海道虻田郡倶知安町南３条東３丁目</t>
  </si>
  <si>
    <t>B101240000024</t>
  </si>
  <si>
    <t>倶知安町立北陽小学校</t>
  </si>
  <si>
    <t>北海道虻田郡倶知安町北６条西２丁目</t>
  </si>
  <si>
    <t>B101240000033</t>
  </si>
  <si>
    <t>倶知安町立東小学校</t>
  </si>
  <si>
    <t>北海道虻田郡倶知安町北４条東９丁目</t>
  </si>
  <si>
    <t>B101240000042</t>
  </si>
  <si>
    <t>倶知安町立西小学校</t>
  </si>
  <si>
    <t>北海道虻田郡倶知安町南６条西３丁目１３番地</t>
  </si>
  <si>
    <t>B101240000051</t>
  </si>
  <si>
    <t>倶知安町立西小学校樺山分校</t>
  </si>
  <si>
    <t>北海道虻田郡倶知安町字樺山１０９番地</t>
  </si>
  <si>
    <t>B101240100014</t>
  </si>
  <si>
    <t>共和町立東陽小学校</t>
  </si>
  <si>
    <t>北海道岩内郡共和町国富２０－２</t>
  </si>
  <si>
    <t>B101240100023</t>
  </si>
  <si>
    <t>共和町立北辰小学校</t>
  </si>
  <si>
    <t>北海道岩内郡共和町発足２９００番地</t>
  </si>
  <si>
    <t>B101240100032</t>
  </si>
  <si>
    <t>共和町立西陵小学校</t>
  </si>
  <si>
    <t>北海道岩内郡共和町梨野舞納４２番地３</t>
  </si>
  <si>
    <t>B101240200013</t>
  </si>
  <si>
    <t>岩内町立岩内西小学校</t>
  </si>
  <si>
    <t>北海道岩内郡岩内町字野束１７２番地</t>
  </si>
  <si>
    <t>B101240200022</t>
  </si>
  <si>
    <t>岩内町立岩内東小学校</t>
  </si>
  <si>
    <t>北海道岩内郡岩内町字東山１３０番地</t>
  </si>
  <si>
    <t>B101240300012</t>
  </si>
  <si>
    <t>泊村立泊小学校</t>
  </si>
  <si>
    <t>北海道古宇郡泊村大字盃村１３４</t>
  </si>
  <si>
    <t>B101240400011</t>
  </si>
  <si>
    <t>神恵内村立神恵内小学校</t>
  </si>
  <si>
    <t>北海道古宇郡神恵内村大字神恵内村字横澗１５４番地</t>
  </si>
  <si>
    <t>B101240500010</t>
  </si>
  <si>
    <t>積丹町立美国小学校</t>
  </si>
  <si>
    <t>北海道積丹郡積丹町大字美国町大沢２１４</t>
  </si>
  <si>
    <t>B101240500029</t>
  </si>
  <si>
    <t>積丹町立野塚小学校</t>
  </si>
  <si>
    <t>北海道積丹郡積丹町大字野塚町３２６番地</t>
  </si>
  <si>
    <t>B101240500038</t>
  </si>
  <si>
    <t>積丹町立余別小学校</t>
  </si>
  <si>
    <t>北海道積丹郡積丹町大字余別町５４４番地</t>
  </si>
  <si>
    <t>B101240500047</t>
  </si>
  <si>
    <t>積丹町立日司小学校</t>
  </si>
  <si>
    <t>北海道積丹郡積丹町大字日司町２３３－１</t>
  </si>
  <si>
    <t>B101240600019</t>
  </si>
  <si>
    <t>古平町立古平小学校</t>
  </si>
  <si>
    <t>北海道古平郡古平町大字浜町３７０番地</t>
  </si>
  <si>
    <t>B101240700018</t>
  </si>
  <si>
    <t>仁木町立仁木小学校</t>
  </si>
  <si>
    <t>北海道余市郡仁木町西町１丁目５２番地４</t>
  </si>
  <si>
    <t>B101240700027</t>
  </si>
  <si>
    <t>仁木町立銀山小学校</t>
  </si>
  <si>
    <t>北海道余市郡仁木町銀山２丁目４４６番地</t>
  </si>
  <si>
    <t>B101240800017</t>
  </si>
  <si>
    <t>余市町立黒川小学校</t>
  </si>
  <si>
    <t>北海道余市郡余市町黒川町９－１４７</t>
  </si>
  <si>
    <t>B101240800026</t>
  </si>
  <si>
    <t>余市町立沢町小学校</t>
  </si>
  <si>
    <t>北海道余市郡余市町沢町４丁目２２番地</t>
  </si>
  <si>
    <t>B101240800035</t>
  </si>
  <si>
    <t>余市町立大川小学校</t>
  </si>
  <si>
    <t>北海道余市郡余市町大川町１０丁目１番地</t>
  </si>
  <si>
    <t>B101240800044</t>
  </si>
  <si>
    <t>余市町立登小学校</t>
  </si>
  <si>
    <t>北海道余市郡余市町登町１０１５番地</t>
  </si>
  <si>
    <t>B101240900016</t>
  </si>
  <si>
    <t>赤井川村立赤井川小学校</t>
  </si>
  <si>
    <t>北海道余市郡赤井川村字赤井川７２</t>
  </si>
  <si>
    <t>B101240900025</t>
  </si>
  <si>
    <t>赤井川村立都小学校</t>
  </si>
  <si>
    <t>北海道余市郡赤井川村字都１１３番地</t>
  </si>
  <si>
    <t>B101242300018</t>
  </si>
  <si>
    <t>南幌町立南幌小学校</t>
  </si>
  <si>
    <t>北海道空知郡南幌町美園２丁目６番１号</t>
  </si>
  <si>
    <t>B101242400017</t>
  </si>
  <si>
    <t>奈井江町立奈井江小学校</t>
  </si>
  <si>
    <t>北海道空知郡奈井江町字奈井江１６２番地</t>
  </si>
  <si>
    <t>B101242500016</t>
  </si>
  <si>
    <t>上砂川町立中央小学校</t>
  </si>
  <si>
    <t>北海道空知郡上砂川町東鶉南１条４丁目１－１</t>
  </si>
  <si>
    <t>B101242700014</t>
  </si>
  <si>
    <t>由仁町立由仁小学校</t>
  </si>
  <si>
    <t>北海道夕張郡由仁町新光１６２番地</t>
  </si>
  <si>
    <t>B101242800013</t>
  </si>
  <si>
    <t>長沼町立長沼小学校</t>
  </si>
  <si>
    <t>北海道夕張郡長沼町銀座北１丁目３番１号</t>
  </si>
  <si>
    <t>B101242900012</t>
  </si>
  <si>
    <t>栗山町立栗山小学校</t>
  </si>
  <si>
    <t>北海道夕張郡栗山町中央３丁目３１１番地</t>
  </si>
  <si>
    <t>B101242900021</t>
  </si>
  <si>
    <t>栗山町立角田小学校</t>
  </si>
  <si>
    <t>北海道夕張郡栗山町角田１７－３</t>
  </si>
  <si>
    <t>B101242900030</t>
  </si>
  <si>
    <t>栗山町立継立小学校</t>
  </si>
  <si>
    <t>北海道夕張郡栗山町字継立１９１－１</t>
  </si>
  <si>
    <t>B101243000019</t>
  </si>
  <si>
    <t>月形町立月形小学校</t>
  </si>
  <si>
    <t>北海道樺戸郡月形町字神園１番地</t>
  </si>
  <si>
    <t>B101243100018</t>
  </si>
  <si>
    <t>浦臼町立浦臼小学校</t>
  </si>
  <si>
    <t>北海道樺戸郡浦臼町字浦臼内１８３番地４</t>
  </si>
  <si>
    <t>B101243200017</t>
  </si>
  <si>
    <t>新十津川町立新十津川小学校</t>
  </si>
  <si>
    <t>北海道樺戸郡新十津川町字中央５２０－１</t>
  </si>
  <si>
    <t>B101243300016</t>
  </si>
  <si>
    <t>妹背牛町立妹背牛小学校</t>
  </si>
  <si>
    <t>北海道雨竜郡妹背牛町字妹背牛４３２</t>
  </si>
  <si>
    <t>B101243400015</t>
  </si>
  <si>
    <t>秩父別町立秩父別小学校</t>
  </si>
  <si>
    <t>北海道雨竜郡秩父別町１８７４番地</t>
  </si>
  <si>
    <t>B101243600013</t>
  </si>
  <si>
    <t>雨竜町立雨竜小学校</t>
  </si>
  <si>
    <t>北海道雨竜郡雨竜町字満寿２８番地２６</t>
  </si>
  <si>
    <t>B101243700012</t>
  </si>
  <si>
    <t>北竜町立真竜小学校</t>
  </si>
  <si>
    <t>北海道雨竜郡北竜町字和１０－１</t>
  </si>
  <si>
    <t>B101243800011</t>
  </si>
  <si>
    <t>沼田町立沼田小学校</t>
  </si>
  <si>
    <t>北海道雨竜郡沼田町本通６丁目３番２６号</t>
  </si>
  <si>
    <t>B101245200012</t>
  </si>
  <si>
    <t>鷹栖町立鷹栖小学校</t>
  </si>
  <si>
    <t>北海道上川郡鷹栖町北１条１丁目４番地</t>
  </si>
  <si>
    <t>B101245200021</t>
  </si>
  <si>
    <t>鷹栖町立北野小学校</t>
  </si>
  <si>
    <t>北海道上川郡鷹栖町１２線３号３番地</t>
  </si>
  <si>
    <t>B101245300011</t>
  </si>
  <si>
    <t>東神楽町立東神楽小学校</t>
  </si>
  <si>
    <t>北海道上川郡東神楽町南３条東１丁目２番１号</t>
  </si>
  <si>
    <t>B101245300020</t>
  </si>
  <si>
    <t>東神楽町立東聖小学校</t>
  </si>
  <si>
    <t>北海道上川郡東神楽町ひじり野南１条２丁目１番１号</t>
  </si>
  <si>
    <t>B101245300048</t>
  </si>
  <si>
    <t>東神楽町立志比内小学校</t>
  </si>
  <si>
    <t>北海道上川郡東神楽町字志比内７５番地</t>
  </si>
  <si>
    <t>B101245400010</t>
  </si>
  <si>
    <t>当麻町立当麻小学校</t>
  </si>
  <si>
    <t>北海道上川郡当麻町３条東３丁目１３番１号</t>
  </si>
  <si>
    <t>B101245400029</t>
  </si>
  <si>
    <t>当麻町立宇園別小学校</t>
  </si>
  <si>
    <t>北海道上川郡当麻町宇園別２区</t>
  </si>
  <si>
    <t>B101245600018</t>
  </si>
  <si>
    <t>愛別町立愛別小学校</t>
  </si>
  <si>
    <t>北海道上川郡愛別町字北町３２７番地</t>
  </si>
  <si>
    <t>B101245700017</t>
  </si>
  <si>
    <t>上川町立上川小学校</t>
  </si>
  <si>
    <t>北海道上川郡上川町新町３７９番地</t>
  </si>
  <si>
    <t>B101245800016</t>
  </si>
  <si>
    <t>東川町立東川小学校</t>
  </si>
  <si>
    <t>北海道上川郡東川町西４号北８番地</t>
  </si>
  <si>
    <t>B101245800025</t>
  </si>
  <si>
    <t>東川町立東川第一小学校</t>
  </si>
  <si>
    <t>北海道上川郡東川町西１０号北２４番地</t>
  </si>
  <si>
    <t>B101245800034</t>
  </si>
  <si>
    <t>東川町立東川第二小学校</t>
  </si>
  <si>
    <t>北海道上川郡東川町西４号北３２番地</t>
  </si>
  <si>
    <t>B101245800043</t>
  </si>
  <si>
    <t>東川町立東川第三小学校</t>
  </si>
  <si>
    <t>北海道上川郡東川町東８号南１</t>
  </si>
  <si>
    <t>B101245900015</t>
  </si>
  <si>
    <t>美瑛町立美瑛小学校</t>
  </si>
  <si>
    <t>北海道上川郡美瑛町西町２丁目１番１号</t>
  </si>
  <si>
    <t>B101245900024</t>
  </si>
  <si>
    <t>美瑛町立美馬牛小学校</t>
  </si>
  <si>
    <t>北海道上川郡美瑛町美馬牛南２丁目２－５８号</t>
  </si>
  <si>
    <t>B101245900033</t>
  </si>
  <si>
    <t>美瑛町立美沢小学校</t>
  </si>
  <si>
    <t>北海道上川郡美瑛町字美沢中央</t>
  </si>
  <si>
    <t>B101245900042</t>
  </si>
  <si>
    <t>美瑛町立明徳小学校</t>
  </si>
  <si>
    <t>北海道上川郡美瑛町字朗根内町内</t>
  </si>
  <si>
    <t>B101245900051</t>
  </si>
  <si>
    <t>美瑛町立美瑛東小学校</t>
  </si>
  <si>
    <t>北海道上川郡美瑛町丸山２丁目８番１５号</t>
  </si>
  <si>
    <t>B101245900060</t>
  </si>
  <si>
    <t>美瑛町立宇莫別小学校</t>
  </si>
  <si>
    <t>北海道上川郡美瑛町字中宇莫別第２</t>
  </si>
  <si>
    <t>B101246000012</t>
  </si>
  <si>
    <t>上富良野町立上富良野小学校</t>
  </si>
  <si>
    <t>北海道空知郡上富良野町宮町１丁目３－１３</t>
  </si>
  <si>
    <t>B101246000021</t>
  </si>
  <si>
    <t>上富良野町立東中小学校</t>
  </si>
  <si>
    <t>北海道空知郡上富良野町東８線北１８号</t>
  </si>
  <si>
    <t>B101246000030</t>
  </si>
  <si>
    <t>上富良野町立上富良野西小学校</t>
  </si>
  <si>
    <t>北海道空知郡上富良野町扇町３丁目</t>
  </si>
  <si>
    <t>B101246100011</t>
  </si>
  <si>
    <t>中富良野町立中富良野小学校</t>
  </si>
  <si>
    <t>北海道空知郡中富良野町北町８番８号</t>
  </si>
  <si>
    <t>B101246100020</t>
  </si>
  <si>
    <t>中富良野町立旭中小学校</t>
  </si>
  <si>
    <t>北海道空知郡中富良野町東９線北１２号</t>
  </si>
  <si>
    <t>B101246100048</t>
  </si>
  <si>
    <t>中富良野町立西中小学校</t>
  </si>
  <si>
    <t>北海道空知郡中富良野町東１線北１８号</t>
  </si>
  <si>
    <t>B101246200010</t>
  </si>
  <si>
    <t>南富良野町立南富良野小学校</t>
  </si>
  <si>
    <t>北海道空知郡南富良野町幾寅８４４番地</t>
  </si>
  <si>
    <t>B101246200029</t>
  </si>
  <si>
    <t>南富良野町立南富良野西小学校</t>
  </si>
  <si>
    <t>北海道空知郡南富良野町字下金山９９４番地</t>
  </si>
  <si>
    <t>B101246300019</t>
  </si>
  <si>
    <t>占冠村立占冠中央小学校</t>
  </si>
  <si>
    <t>北海道勇払郡占冠村字中央</t>
  </si>
  <si>
    <t>B101246400018</t>
  </si>
  <si>
    <t>和寒町立和寒小学校</t>
  </si>
  <si>
    <t>北海道上川郡和寒町字北町４２番地</t>
  </si>
  <si>
    <t>B101246500017</t>
  </si>
  <si>
    <t>剣淵町立剣淵小学校</t>
  </si>
  <si>
    <t>北海道上川郡剣淵町西町２３番地１</t>
  </si>
  <si>
    <t>B101246800014</t>
  </si>
  <si>
    <t>下川町立下川小学校</t>
  </si>
  <si>
    <t>北海道上川郡下川町西町４０番地</t>
  </si>
  <si>
    <t>B101246900013</t>
  </si>
  <si>
    <t>美深町立美深小学校</t>
  </si>
  <si>
    <t>北海道中川郡美深町字敷島１０８番地</t>
  </si>
  <si>
    <t>B101246900022</t>
  </si>
  <si>
    <t>美深町立仁宇布小学校</t>
  </si>
  <si>
    <t>北海道中川郡美深町字仁宇布２５２</t>
  </si>
  <si>
    <t>B101247000010</t>
  </si>
  <si>
    <t>音威子府村立音威子府小学校</t>
  </si>
  <si>
    <t>北海道中川郡音威子府村字音威子府４５１</t>
  </si>
  <si>
    <t>B101247100019</t>
  </si>
  <si>
    <t>中川町立中央小学校</t>
  </si>
  <si>
    <t>北海道中川郡中川町字中川２２１番地１</t>
  </si>
  <si>
    <t>B101247200018</t>
  </si>
  <si>
    <t>幌加内町立幌加内小学校</t>
  </si>
  <si>
    <t>北海道雨竜郡幌加内町字幌加内</t>
  </si>
  <si>
    <t>B101247200027</t>
  </si>
  <si>
    <t>幌加内町立朱鞠内小学校</t>
  </si>
  <si>
    <t>北海道雨竜郡幌加内町字朱鞠内</t>
  </si>
  <si>
    <t>B101248100017</t>
  </si>
  <si>
    <t>増毛町立増毛小学校</t>
  </si>
  <si>
    <t>北海道増毛郡増毛町暑寒町２丁目３８番地</t>
  </si>
  <si>
    <t>B101248200016</t>
  </si>
  <si>
    <t>小平町立小平小学校</t>
  </si>
  <si>
    <t>北海道留萌郡小平町小平町３６６－１</t>
  </si>
  <si>
    <t>B101248200025</t>
  </si>
  <si>
    <t>小平町立鬼鹿小学校</t>
  </si>
  <si>
    <t>北海道留萌郡小平町鬼鹿田代６４の１</t>
  </si>
  <si>
    <t>B101248300015</t>
  </si>
  <si>
    <t>苫前町立苫前小学校</t>
  </si>
  <si>
    <t>北海道苫前郡苫前町字苫前３８５番地の１</t>
  </si>
  <si>
    <t>B101248300024</t>
  </si>
  <si>
    <t>苫前町立古丹別小学校</t>
  </si>
  <si>
    <t>北海道苫前郡苫前町字古丹別４３０番地の３</t>
  </si>
  <si>
    <t>B101248400014</t>
  </si>
  <si>
    <t>羽幌町立羽幌小学校</t>
  </si>
  <si>
    <t>北海道苫前郡羽幌町南５条５丁目１番地</t>
  </si>
  <si>
    <t>B101248400023</t>
  </si>
  <si>
    <t>羽幌町立天売小学校</t>
  </si>
  <si>
    <t>北海道苫前郡羽幌町大字天売字和浦１２１番地</t>
  </si>
  <si>
    <t>B101248400032</t>
  </si>
  <si>
    <t>羽幌町立焼尻小学校</t>
  </si>
  <si>
    <t>北海道苫前郡羽幌町大字焼尻字豊崎１０５番地</t>
  </si>
  <si>
    <t>B101248500013</t>
  </si>
  <si>
    <t>初山別村立初山別小学校</t>
  </si>
  <si>
    <t>北海道苫前郡初山別村字初山別１７３番地</t>
  </si>
  <si>
    <t>B101248600012</t>
  </si>
  <si>
    <t>遠別町立遠別小学校</t>
  </si>
  <si>
    <t>北海道天塩郡遠別町本町５丁目１５番地</t>
  </si>
  <si>
    <t>B101248700011</t>
  </si>
  <si>
    <t>天塩町立天塩小学校</t>
  </si>
  <si>
    <t>北海道天塩郡天塩町新栄通４丁目１１５８番地の１</t>
  </si>
  <si>
    <t>B101248700020</t>
  </si>
  <si>
    <t>天塩町立啓徳小学校</t>
  </si>
  <si>
    <t>北海道天塩郡天塩町オヌプナイ３４７０－１</t>
  </si>
  <si>
    <t>B101251100011</t>
  </si>
  <si>
    <t>猿払村立鬼志別小学校</t>
  </si>
  <si>
    <t>北海道宗谷郡猿払村鬼志別北町１７８番地</t>
  </si>
  <si>
    <t>B101251100020</t>
  </si>
  <si>
    <t>猿払村立知来別小学校</t>
  </si>
  <si>
    <t>北海道宗谷郡猿払村知来別１０８１番地</t>
  </si>
  <si>
    <t>B101251100039</t>
  </si>
  <si>
    <t>猿払村立浜鬼志別小学校</t>
  </si>
  <si>
    <t>北海道宗谷郡猿払村浜鬼志別２７８番地１</t>
  </si>
  <si>
    <t>B101251100048</t>
  </si>
  <si>
    <t>猿払村立浅茅野小学校</t>
  </si>
  <si>
    <t>北海道宗谷郡猿払村浅茅野３３６番１</t>
  </si>
  <si>
    <t>B101251200010</t>
  </si>
  <si>
    <t>浜頓別町立浜頓別小学校</t>
  </si>
  <si>
    <t>北海道枝幸郡浜頓別町旭ヶ丘３丁目１５番地</t>
  </si>
  <si>
    <t>B101251300019</t>
  </si>
  <si>
    <t>中頓別町立中頓別小学校</t>
  </si>
  <si>
    <t>北海道枝幸郡中頓別町字中頓別９９８番地</t>
  </si>
  <si>
    <t>B101251400018</t>
  </si>
  <si>
    <t>枝幸町立枝幸小学校</t>
  </si>
  <si>
    <t>北海道枝幸郡枝幸町新栄町６２７</t>
  </si>
  <si>
    <t>B101251400027</t>
  </si>
  <si>
    <t>枝幸町立目梨泊小学校</t>
  </si>
  <si>
    <t>北海道枝幸郡枝幸町目梨泊６０８９</t>
  </si>
  <si>
    <t>B101251400036</t>
  </si>
  <si>
    <t>枝幸町立岡島小学校</t>
  </si>
  <si>
    <t>北海道枝幸郡枝幸町岡島４８００番地</t>
  </si>
  <si>
    <t>B101251400045</t>
  </si>
  <si>
    <t>枝幸町立山臼小学校</t>
  </si>
  <si>
    <t>北海道枝幸郡枝幸町山臼４７７０番地</t>
  </si>
  <si>
    <t>B101251400081</t>
  </si>
  <si>
    <t>枝幸町立歌登小学校</t>
  </si>
  <si>
    <t>北海道枝幸郡枝幸町歌登西町</t>
  </si>
  <si>
    <t>B101251500062</t>
  </si>
  <si>
    <t>枝幸町立風烈布小学校</t>
  </si>
  <si>
    <t>北海道枝幸郡枝幸町風烈布６２８番地</t>
  </si>
  <si>
    <t>B101251500071</t>
  </si>
  <si>
    <t>枝幸町立音標小学校</t>
  </si>
  <si>
    <t>北海道枝幸郡枝幸町音標１５３番地１</t>
  </si>
  <si>
    <t>B101251600016</t>
  </si>
  <si>
    <t>豊富町立豊富小学校</t>
  </si>
  <si>
    <t>北海道天塩郡豊富町大通１丁目</t>
  </si>
  <si>
    <t>B101251600025</t>
  </si>
  <si>
    <t>豊富町立兜沼小学校</t>
  </si>
  <si>
    <t>北海道天塩郡豊富町字兜沼</t>
  </si>
  <si>
    <t>B101251700015</t>
  </si>
  <si>
    <t>礼文町立礼文小学校</t>
  </si>
  <si>
    <t>北海道礼文郡礼文町大字香深村字トンナイ９１４番地</t>
  </si>
  <si>
    <t>B101251700024</t>
  </si>
  <si>
    <t>礼文町立香深井小学校</t>
  </si>
  <si>
    <t>北海道礼文郡礼文町大字香深村字カフカイ３０１番地</t>
  </si>
  <si>
    <t>B101251700033</t>
  </si>
  <si>
    <t>礼文町立船泊小学校</t>
  </si>
  <si>
    <t>北海道礼文郡礼文町大字船泊村字大備３９３番地</t>
  </si>
  <si>
    <t>B101251800014</t>
  </si>
  <si>
    <t>利尻町立沓形小学校</t>
  </si>
  <si>
    <t>北海道利尻郡利尻町沓形字日出町６３番地</t>
  </si>
  <si>
    <t>B101251800023</t>
  </si>
  <si>
    <t>利尻町立仙法志小学校</t>
  </si>
  <si>
    <t>北海道利尻郡利尻町仙法志字本町</t>
  </si>
  <si>
    <t>B101251900013</t>
  </si>
  <si>
    <t>利尻富士町立鴛泊小学校</t>
  </si>
  <si>
    <t>北海道利尻郡利尻富士町鴛泊字本町９２番地</t>
  </si>
  <si>
    <t>B101251900022</t>
  </si>
  <si>
    <t>利尻富士町立利尻小学校</t>
  </si>
  <si>
    <t>北海道利尻郡利尻富士町鬼脇字鬼脇３１８番地</t>
  </si>
  <si>
    <t>B101252000010</t>
  </si>
  <si>
    <t>幌延町立幌延小学校</t>
  </si>
  <si>
    <t>北海道天塩郡幌延町東町２５番地</t>
  </si>
  <si>
    <t>B101252000029</t>
  </si>
  <si>
    <t>幌延町立問寒別小学校</t>
  </si>
  <si>
    <t>北海道天塩郡幌延町字問寒別１３０番地</t>
  </si>
  <si>
    <t>B101254300013</t>
  </si>
  <si>
    <t>美幌町立美幌小学校</t>
  </si>
  <si>
    <t>北海道網走郡美幌町字西２条北４丁目１番地</t>
  </si>
  <si>
    <t>B101254300022</t>
  </si>
  <si>
    <t>美幌町立東陽小学校</t>
  </si>
  <si>
    <t>北海道網走郡美幌町字栄町３丁目６番地</t>
  </si>
  <si>
    <t>B101254300031</t>
  </si>
  <si>
    <t>美幌町立旭小学校</t>
  </si>
  <si>
    <t>北海道網走郡美幌町字稲美１４０－２</t>
  </si>
  <si>
    <t>B101254400012</t>
  </si>
  <si>
    <t>津別町立津別小学校</t>
  </si>
  <si>
    <t>北海道網走郡津別町幸町６８番地</t>
  </si>
  <si>
    <t>B101254500011</t>
  </si>
  <si>
    <t>斜里町立斜里小学校</t>
  </si>
  <si>
    <t>北海道斜里郡斜里町文光町２９番地２</t>
  </si>
  <si>
    <t>B101254500020</t>
  </si>
  <si>
    <t>斜里町立朝日小学校</t>
  </si>
  <si>
    <t>北海道斜里郡斜里町朝日町６番地２</t>
  </si>
  <si>
    <t>B101254600010</t>
  </si>
  <si>
    <t>清里町立清里小学校</t>
  </si>
  <si>
    <t>北海道斜里郡清里町羽衣町３３番地</t>
  </si>
  <si>
    <t>B101254700019</t>
  </si>
  <si>
    <t>小清水町立小清水小学校</t>
  </si>
  <si>
    <t>北海道斜里郡小清水町南町１丁目２２番５号</t>
  </si>
  <si>
    <t>B101254900017</t>
  </si>
  <si>
    <t>訓子府町立訓子府小学校</t>
  </si>
  <si>
    <t>北海道常呂郡訓子府町仲町６５番地</t>
  </si>
  <si>
    <t>B101254900026</t>
  </si>
  <si>
    <t>訓子府町立居武士小学校</t>
  </si>
  <si>
    <t>北海道常呂郡訓子府町大谷５番地２</t>
  </si>
  <si>
    <t>B101255000013</t>
  </si>
  <si>
    <t>置戸町立置戸小学校</t>
  </si>
  <si>
    <t>北海道常呂郡置戸町置戸２５８－１</t>
  </si>
  <si>
    <t>B101255200011</t>
  </si>
  <si>
    <t>佐呂間町立佐呂間小学校</t>
  </si>
  <si>
    <t>北海道常呂郡佐呂間町幸町１－１</t>
  </si>
  <si>
    <t>B101255200020</t>
  </si>
  <si>
    <t>佐呂間町立若佐小学校</t>
  </si>
  <si>
    <t>北海道常呂郡佐呂間町字中園３８－１</t>
  </si>
  <si>
    <t>B101255200039</t>
  </si>
  <si>
    <t>佐呂間町立浜佐呂間小学校</t>
  </si>
  <si>
    <t>北海道常呂郡佐呂間町字浜佐呂間１６７</t>
  </si>
  <si>
    <t>B101255500018</t>
  </si>
  <si>
    <t>遠軽町立生田原小学校</t>
  </si>
  <si>
    <t>北海道紋別郡遠軽町生田原７１０－１</t>
  </si>
  <si>
    <t>B101255500027</t>
  </si>
  <si>
    <t>遠軽町立安国小学校</t>
  </si>
  <si>
    <t>北海道紋別郡遠軽町生田原安国２７１番地１</t>
  </si>
  <si>
    <t>B101255500036</t>
  </si>
  <si>
    <t>遠軽町立遠軽小学校</t>
  </si>
  <si>
    <t>北海道紋別郡遠軽町西町３丁目３番地１５</t>
  </si>
  <si>
    <t>B101255500045</t>
  </si>
  <si>
    <t>遠軽町立東小学校</t>
  </si>
  <si>
    <t>北海道紋別郡遠軽町１条通北５丁目</t>
  </si>
  <si>
    <t>B101255500054</t>
  </si>
  <si>
    <t>遠軽町立南小学校</t>
  </si>
  <si>
    <t>北海道紋別郡遠軽町南町３丁目４</t>
  </si>
  <si>
    <t>B101255500072</t>
  </si>
  <si>
    <t>遠軽町立丸瀬布小学校</t>
  </si>
  <si>
    <t>北海道紋別郡遠軽町丸瀬布東町１１３番地</t>
  </si>
  <si>
    <t>B101255500081</t>
  </si>
  <si>
    <t>遠軽町立白滝小学校</t>
  </si>
  <si>
    <t>北海道紋別郡遠軽町白滝９４２番地</t>
  </si>
  <si>
    <t>B101255500090</t>
  </si>
  <si>
    <t>遠軽町立東小学校望の岡分校</t>
  </si>
  <si>
    <t>北海道紋別郡遠軽町留岡３４</t>
  </si>
  <si>
    <t>B101255900014</t>
  </si>
  <si>
    <t>湧別町立上湧別小学校</t>
  </si>
  <si>
    <t>北海道紋別郡湧別町上湧別屯田市街地９８番地の１</t>
  </si>
  <si>
    <t>B101255900023</t>
  </si>
  <si>
    <t>湧別町立中湧別小学校</t>
  </si>
  <si>
    <t>北海道紋別郡湧別町中湧別南町９１４番地</t>
  </si>
  <si>
    <t>B101255900032</t>
  </si>
  <si>
    <t>湧別町立開盛小学校</t>
  </si>
  <si>
    <t>北海道紋別郡湧別町開盛４６２番地の３</t>
  </si>
  <si>
    <t>B101255900041</t>
  </si>
  <si>
    <t>湧別町立富美小学校</t>
  </si>
  <si>
    <t>北海道紋別郡湧別町富美５６８</t>
  </si>
  <si>
    <t>B101256000011</t>
  </si>
  <si>
    <t>滝上町立滝上小学校</t>
  </si>
  <si>
    <t>北海道紋別郡滝上町滝見町</t>
  </si>
  <si>
    <t>B101256100010</t>
  </si>
  <si>
    <t>興部町立興部小学校</t>
  </si>
  <si>
    <t>北海道紋別郡興部町字興部緑ヶ丘７４５番地</t>
  </si>
  <si>
    <t>B101256100029</t>
  </si>
  <si>
    <t>興部町立沙留小学校</t>
  </si>
  <si>
    <t>北海道紋別郡興部町字沙留３２８番地</t>
  </si>
  <si>
    <t>B101256200019</t>
  </si>
  <si>
    <t>西興部村立西興部小学校</t>
  </si>
  <si>
    <t>北海道紋別郡西興部村字西興部２４０番地</t>
  </si>
  <si>
    <t>B101256300018</t>
  </si>
  <si>
    <t>雄武町立雄武小学校</t>
  </si>
  <si>
    <t>北海道紋別郡雄武町字雄武１３８１番地の１</t>
  </si>
  <si>
    <t>B101256300027</t>
  </si>
  <si>
    <t>雄武町立沢木小学校</t>
  </si>
  <si>
    <t>北海道紋別郡雄武町字沢木５３３番地</t>
  </si>
  <si>
    <t>B101256400017</t>
  </si>
  <si>
    <t>大空町立東藻琴小学校</t>
  </si>
  <si>
    <t>北海道網走郡大空町東藻琴２６８番地</t>
  </si>
  <si>
    <t>B101256400026</t>
  </si>
  <si>
    <t>大空町立女満別小学校</t>
  </si>
  <si>
    <t>北海道網走郡大空町女満別夕陽台１丁目１番１号</t>
  </si>
  <si>
    <t>B101257100018</t>
  </si>
  <si>
    <t>豊浦町立豊浦小学校</t>
  </si>
  <si>
    <t>北海道虻田郡豊浦町字船見町９５番地３</t>
  </si>
  <si>
    <t>B101257100027</t>
  </si>
  <si>
    <t>豊浦町立大岸小学校</t>
  </si>
  <si>
    <t>北海道虻田郡豊浦町字大岸９１番地１</t>
  </si>
  <si>
    <t>B101257100036</t>
  </si>
  <si>
    <t>豊浦町立礼文華小学校</t>
  </si>
  <si>
    <t>北海道虻田郡豊浦町字礼文華１６９番地</t>
  </si>
  <si>
    <t>B101257500014</t>
  </si>
  <si>
    <t>壮瞥町立壮瞥小学校</t>
  </si>
  <si>
    <t>北海道有珠郡壮瞥町字滝之町４３５番地</t>
  </si>
  <si>
    <t>B101257500023</t>
  </si>
  <si>
    <t>壮瞥町立久保内小学校</t>
  </si>
  <si>
    <t>北海道有珠郡壮瞥町字南久保内１４２</t>
  </si>
  <si>
    <t>B101257800011</t>
  </si>
  <si>
    <t>白老町立白老小学校</t>
  </si>
  <si>
    <t>北海道白老郡白老町緑丘３丁目１番１号</t>
  </si>
  <si>
    <t>B101257800020</t>
  </si>
  <si>
    <t>白老町立虎杖小学校</t>
  </si>
  <si>
    <t>北海道白老郡白老町字虎杖浜１７４</t>
  </si>
  <si>
    <t>B101257800039</t>
  </si>
  <si>
    <t>白老町立竹浦小学校</t>
  </si>
  <si>
    <t>北海道白老郡白老町字竹浦１９８番地８</t>
  </si>
  <si>
    <t>B101257800048</t>
  </si>
  <si>
    <t>白老町立萩野小学校</t>
  </si>
  <si>
    <t>北海道白老郡白老町字萩野２８６番地</t>
  </si>
  <si>
    <t>B101258100016</t>
  </si>
  <si>
    <t>厚真町立厚真中央小学校</t>
  </si>
  <si>
    <t>北海道勇払郡厚真町字新町９２番地</t>
  </si>
  <si>
    <t>B101258100025</t>
  </si>
  <si>
    <t>厚真町立上厚真小学校</t>
  </si>
  <si>
    <t>北海道勇払郡厚真町字厚和５９番地の３</t>
  </si>
  <si>
    <t>B101258400013</t>
  </si>
  <si>
    <t>洞爺湖町立虻田小学校</t>
  </si>
  <si>
    <t>北海道虻田郡洞爺湖町栄町５９番地</t>
  </si>
  <si>
    <t>B101258400022</t>
  </si>
  <si>
    <t>洞爺湖町立洞爺湖温泉小学校</t>
  </si>
  <si>
    <t>北海道虻田郡洞爺湖町月浦４４－４０</t>
  </si>
  <si>
    <t>B101258400031</t>
  </si>
  <si>
    <t>洞爺湖町立とうや小学校</t>
  </si>
  <si>
    <t>北海道虻田郡洞爺湖町洞爺町５９－７</t>
  </si>
  <si>
    <t>B101258500049</t>
  </si>
  <si>
    <t>安平町立追分小学校</t>
  </si>
  <si>
    <t>北海道勇払郡安平町追分柏が丘２２番地</t>
  </si>
  <si>
    <t>B101258600011</t>
  </si>
  <si>
    <t>むかわ町立鵡川中央小学校</t>
  </si>
  <si>
    <t>北海道勇払郡むかわ町花園１丁目１４番地</t>
  </si>
  <si>
    <t>B101258600039</t>
  </si>
  <si>
    <t>むかわ町立穂別小学校</t>
  </si>
  <si>
    <t>北海道勇払郡むかわ町穂別１１４－２</t>
  </si>
  <si>
    <t>B101260100012</t>
  </si>
  <si>
    <t>日高町立日高小学校</t>
  </si>
  <si>
    <t>北海道沙流郡日高町松風町２丁目２５４－１</t>
  </si>
  <si>
    <t>B101260100021</t>
  </si>
  <si>
    <t>日高町立厚賀小学校</t>
  </si>
  <si>
    <t>北海道沙流郡日高町字厚賀町１３９番地の２</t>
  </si>
  <si>
    <t>B101260100030</t>
  </si>
  <si>
    <t>日高町立富川小学校</t>
  </si>
  <si>
    <t>北海道沙流郡日高町富川東１丁目１番１号</t>
  </si>
  <si>
    <t>B101260100049</t>
  </si>
  <si>
    <t>日高町立門別小学校</t>
  </si>
  <si>
    <t>北海道沙流郡日高町字緑町２６</t>
  </si>
  <si>
    <t>B101260200011</t>
  </si>
  <si>
    <t>平取町立平取小学校</t>
  </si>
  <si>
    <t>北海道沙流郡平取町本町１０５番地６</t>
  </si>
  <si>
    <t>B101260200020</t>
  </si>
  <si>
    <t>平取町立紫雲古津小学校</t>
  </si>
  <si>
    <t>北海道沙流郡平取町字紫雲古津３８番地５</t>
  </si>
  <si>
    <t>B101260200039</t>
  </si>
  <si>
    <t>平取町立振内小学校</t>
  </si>
  <si>
    <t>北海道沙流郡平取町振内町３０－２</t>
  </si>
  <si>
    <t>B101260200048</t>
  </si>
  <si>
    <t>平取町立貫気別小学校</t>
  </si>
  <si>
    <t>北海道沙流郡平取町字貫気別９１－６</t>
  </si>
  <si>
    <t>B101260200057</t>
  </si>
  <si>
    <t>平取町立二風谷小学校</t>
  </si>
  <si>
    <t>北海道沙流郡平取町字二風谷２８－１</t>
  </si>
  <si>
    <t>B101260400019</t>
  </si>
  <si>
    <t>新冠町立新冠小学校</t>
  </si>
  <si>
    <t>北海道新冠郡新冠町字中央町２０－１</t>
  </si>
  <si>
    <t>B101260700016</t>
  </si>
  <si>
    <t>浦河町立浦河小学校</t>
  </si>
  <si>
    <t>北海道浦河郡浦河町常盤町１４</t>
  </si>
  <si>
    <t>B101260700025</t>
  </si>
  <si>
    <t>浦河町立堺町小学校</t>
  </si>
  <si>
    <t>北海道浦河郡浦河町堺町西３丁目４－１</t>
  </si>
  <si>
    <t>B101260700034</t>
  </si>
  <si>
    <t>浦河町立荻伏小学校</t>
  </si>
  <si>
    <t>北海道浦河郡浦河町荻伏町３５６</t>
  </si>
  <si>
    <t>B101260700043</t>
  </si>
  <si>
    <t>浦河町立浦河東部小学校</t>
  </si>
  <si>
    <t>北海道浦河郡浦河町字西幌別３３</t>
  </si>
  <si>
    <t>B101260800015</t>
  </si>
  <si>
    <t>様似町立様似小学校</t>
  </si>
  <si>
    <t>北海道様似郡様似町栄町２１５</t>
  </si>
  <si>
    <t>B101260900014</t>
  </si>
  <si>
    <t>えりも町立えりも小学校</t>
  </si>
  <si>
    <t>北海道幌泉郡えりも町字新浜２４２－１</t>
  </si>
  <si>
    <t>B101260900032</t>
  </si>
  <si>
    <t>えりも町立笛舞小学校</t>
  </si>
  <si>
    <t>北海道幌泉郡えりも町字笛舞４７８－１</t>
  </si>
  <si>
    <t>B101260900041</t>
  </si>
  <si>
    <t>えりも町立えりも岬小学校</t>
  </si>
  <si>
    <t>北海道幌泉郡えりも町字えりも岬２３９番地</t>
  </si>
  <si>
    <t>B101260900050</t>
  </si>
  <si>
    <t>えりも町立庶野小学校</t>
  </si>
  <si>
    <t>北海道幌泉郡えりも町字庶野５０６番地の３</t>
  </si>
  <si>
    <t>B101261000011</t>
  </si>
  <si>
    <t>新ひだか町立高静小学校</t>
  </si>
  <si>
    <t>北海道日高郡新ひだか町静内こうせい町２丁目９番１号</t>
  </si>
  <si>
    <t>B101261000020</t>
  </si>
  <si>
    <t>新ひだか町立静内小学校</t>
  </si>
  <si>
    <t>北海道日高郡新ひだか町静内緑町３丁目５番１号</t>
  </si>
  <si>
    <t>B101261000057</t>
  </si>
  <si>
    <t>新ひだか町立三石小学校</t>
  </si>
  <si>
    <t>北海道日高郡新ひだか町三石本町２２２番地の１</t>
  </si>
  <si>
    <t>B101263100016</t>
  </si>
  <si>
    <t>音更町立音更小学校</t>
  </si>
  <si>
    <t>北海道河東郡音更町元町１番地</t>
  </si>
  <si>
    <t>B101263100025</t>
  </si>
  <si>
    <t>音更町立下音更小学校</t>
  </si>
  <si>
    <t>北海道河東郡音更町木野西通１２丁目８</t>
  </si>
  <si>
    <t>B101263100034</t>
  </si>
  <si>
    <t>音更町立駒場小学校</t>
  </si>
  <si>
    <t>北海道河東郡音更町駒場北町２番地</t>
  </si>
  <si>
    <t>B101263100043</t>
  </si>
  <si>
    <t>音更町立下士幌小学校</t>
  </si>
  <si>
    <t>北海道河東郡音更町字下士幌北２線東５１番地</t>
  </si>
  <si>
    <t>B101263100052</t>
  </si>
  <si>
    <t>音更町立西中音更小学校</t>
  </si>
  <si>
    <t>北海道河東郡音更町字西中音更北１５線７番地</t>
  </si>
  <si>
    <t>B101263100061</t>
  </si>
  <si>
    <t>音更町立東士狩小学校</t>
  </si>
  <si>
    <t>北海道河東郡音更町字東士狩西７線５２番地</t>
  </si>
  <si>
    <t>B101263100070</t>
  </si>
  <si>
    <t>音更町立東士幌小学校</t>
  </si>
  <si>
    <t>北海道河東郡音更町字東音更東４線１５番地</t>
  </si>
  <si>
    <t>B101263100098</t>
  </si>
  <si>
    <t>音更町立木野東小学校</t>
  </si>
  <si>
    <t>北海道河東郡音更町木野東通５丁目６番地</t>
  </si>
  <si>
    <t>B101263100105</t>
  </si>
  <si>
    <t>音更町立柳町小学校</t>
  </si>
  <si>
    <t>北海道河東郡音更町柳町南区１４番地</t>
  </si>
  <si>
    <t>B101263100114</t>
  </si>
  <si>
    <t>音更町立緑陽台小学校</t>
  </si>
  <si>
    <t>北海道河東郡音更町字下音更北７線西７番地</t>
  </si>
  <si>
    <t>B101263100123</t>
  </si>
  <si>
    <t>音更町立鈴蘭小学校</t>
  </si>
  <si>
    <t>北海道河東郡音更町すずらん台北町２丁目１番地</t>
  </si>
  <si>
    <t>B101263200015</t>
  </si>
  <si>
    <t>士幌町立士幌小学校</t>
  </si>
  <si>
    <t>北海道河東郡士幌町字士幌西２線１６４番地</t>
  </si>
  <si>
    <t>B101263200024</t>
  </si>
  <si>
    <t>士幌町立中士幌小学校</t>
  </si>
  <si>
    <t>北海道河東郡士幌町字中士幌西２線８８番地</t>
  </si>
  <si>
    <t>B101263200033</t>
  </si>
  <si>
    <t>士幌町立上居辺小学校</t>
  </si>
  <si>
    <t>北海道河東郡士幌町字士幌東７線１７５番地</t>
  </si>
  <si>
    <t>B101263300014</t>
  </si>
  <si>
    <t>上士幌町立上士幌小学校</t>
  </si>
  <si>
    <t>北海道河東郡上士幌町字上士幌東１線２３３番地</t>
  </si>
  <si>
    <t>B101263400013</t>
  </si>
  <si>
    <t>鹿追町立鹿追小学校</t>
  </si>
  <si>
    <t>北海道河東郡鹿追町東町３丁目２番地</t>
  </si>
  <si>
    <t>B101263400022</t>
  </si>
  <si>
    <t>鹿追町立瓜幕小学校</t>
  </si>
  <si>
    <t>北海道河東郡鹿追町瓜幕東３丁目８番地</t>
  </si>
  <si>
    <t>B101263400031</t>
  </si>
  <si>
    <t>鹿追町立通明小学校</t>
  </si>
  <si>
    <t>北海道河東郡鹿追町中瓜幕西２０線２５番地</t>
  </si>
  <si>
    <t>B101263400040</t>
  </si>
  <si>
    <t>鹿追町立上幌内小学校</t>
  </si>
  <si>
    <t>北海道河東郡鹿追町上幌内４線南３番地１７</t>
  </si>
  <si>
    <t>B101263400059</t>
  </si>
  <si>
    <t>鹿追町立笹川小学校</t>
  </si>
  <si>
    <t>北海道河東郡鹿追町笹川北９線１０番地３１</t>
  </si>
  <si>
    <t>B101263500012</t>
  </si>
  <si>
    <t>新得町立新得小学校</t>
  </si>
  <si>
    <t>北海道上川郡新得町西２条北１丁目１番地</t>
  </si>
  <si>
    <t>B101263500021</t>
  </si>
  <si>
    <t>新得町立屈足南小学校</t>
  </si>
  <si>
    <t>北海道上川郡新得町屈足柏町２丁目６３番地</t>
  </si>
  <si>
    <t>B101263600011</t>
  </si>
  <si>
    <t>清水町立清水小学校</t>
  </si>
  <si>
    <t>北海道上川郡清水町字清水第２線７１番地</t>
  </si>
  <si>
    <t>B101263600020</t>
  </si>
  <si>
    <t>清水町立御影小学校</t>
  </si>
  <si>
    <t>北海道上川郡清水町御影東２条３丁目１</t>
  </si>
  <si>
    <t>B101263700010</t>
  </si>
  <si>
    <t>芽室町立芽室小学校</t>
  </si>
  <si>
    <t>北海道河西郡芽室町東４条南２丁目１番地</t>
  </si>
  <si>
    <t>B101263700029</t>
  </si>
  <si>
    <t>芽室町立上美生小学校</t>
  </si>
  <si>
    <t>北海道河西郡芽室町上美生４線３８番地</t>
  </si>
  <si>
    <t>B101263700038</t>
  </si>
  <si>
    <t>芽室町立芽室西小学校</t>
  </si>
  <si>
    <t>北海道河西郡芽室町西３条６丁目２番地</t>
  </si>
  <si>
    <t>B101263700047</t>
  </si>
  <si>
    <t>芽室町立芽室南小学校</t>
  </si>
  <si>
    <t>北海道河西郡芽室町新生南６線２５番地</t>
  </si>
  <si>
    <t>B101263800019</t>
  </si>
  <si>
    <t>中札内村立中札内小学校</t>
  </si>
  <si>
    <t>北海道河西郡中札内村東１条南７丁目２</t>
  </si>
  <si>
    <t>B101263800028</t>
  </si>
  <si>
    <t>中札内村立上札内小学校</t>
  </si>
  <si>
    <t>北海道河西郡中札内村上札内１３４番地</t>
  </si>
  <si>
    <t>B101263900018</t>
  </si>
  <si>
    <t>更別村立更別小学校</t>
  </si>
  <si>
    <t>北海道河西郡更別村緑町</t>
  </si>
  <si>
    <t>B101263900027</t>
  </si>
  <si>
    <t>更別村立上更別小学校</t>
  </si>
  <si>
    <t>北海道河西郡更別村字上更別南１３線１０３番地</t>
  </si>
  <si>
    <t>B101264100014</t>
  </si>
  <si>
    <t>大樹町立大樹小学校</t>
  </si>
  <si>
    <t>北海道広尾郡大樹町東本通５４番地</t>
  </si>
  <si>
    <t>B101264200013</t>
  </si>
  <si>
    <t>広尾町立広尾小学校</t>
  </si>
  <si>
    <t>北海道広尾郡広尾町公園通南４丁目９番地</t>
  </si>
  <si>
    <t>B101264200022</t>
  </si>
  <si>
    <t>広尾町立豊似小学校</t>
  </si>
  <si>
    <t>北海道広尾郡広尾町字紋別１８線５０番地</t>
  </si>
  <si>
    <t>B101264300012</t>
  </si>
  <si>
    <t>幕別町立幕別小学校</t>
  </si>
  <si>
    <t>北海道中川郡幕別町緑町２６</t>
  </si>
  <si>
    <t>B101264300021</t>
  </si>
  <si>
    <t>幕別町立糠内小学校</t>
  </si>
  <si>
    <t>北海道中川郡幕別町字糠内２７２番地</t>
  </si>
  <si>
    <t>B101264300049</t>
  </si>
  <si>
    <t>幕別町立明倫小学校</t>
  </si>
  <si>
    <t>北海道中川郡幕別町明倫３８番地</t>
  </si>
  <si>
    <t>B101264300058</t>
  </si>
  <si>
    <t>幕別町立途別小学校</t>
  </si>
  <si>
    <t>北海道中川郡幕別町字途別２２２番地１</t>
  </si>
  <si>
    <t>B101264300067</t>
  </si>
  <si>
    <t>幕別町立白人小学校</t>
  </si>
  <si>
    <t>北海道中川郡幕別町札内青葉町１８５番地</t>
  </si>
  <si>
    <t>B101264300076</t>
  </si>
  <si>
    <t>幕別町立札内南小学校</t>
  </si>
  <si>
    <t>北海道中川郡幕別町札内文京町２９番地</t>
  </si>
  <si>
    <t>B101264300085</t>
  </si>
  <si>
    <t>幕別町立札内北小学校</t>
  </si>
  <si>
    <t>北海道中川郡幕別町札内北町１１７番地の１</t>
  </si>
  <si>
    <t>B101264300094</t>
  </si>
  <si>
    <t>幕別町立忠類小学校</t>
  </si>
  <si>
    <t>北海道中川郡幕別町忠類白銀町４２６番地</t>
  </si>
  <si>
    <t>B101264400011</t>
  </si>
  <si>
    <t>池田町立池田小学校</t>
  </si>
  <si>
    <t>北海道中川郡池田町字西３条７丁目３番地</t>
  </si>
  <si>
    <t>B101264500010</t>
  </si>
  <si>
    <t>豊頃町立大津小学校</t>
  </si>
  <si>
    <t>北海道中川郡豊頃町大津幸町１０１番地</t>
  </si>
  <si>
    <t>B101264500029</t>
  </si>
  <si>
    <t>豊頃町立豊頃小学校</t>
  </si>
  <si>
    <t>北海道中川郡豊頃町中央若葉町２２番地</t>
  </si>
  <si>
    <t>B101264600019</t>
  </si>
  <si>
    <t>本別町立本別中央小学校</t>
  </si>
  <si>
    <t>北海道中川郡本別町弥生町２２番地１</t>
  </si>
  <si>
    <t>B101264600028</t>
  </si>
  <si>
    <t>本別町立勇足小学校</t>
  </si>
  <si>
    <t>北海道中川郡本別町勇足１５０番地１</t>
  </si>
  <si>
    <t>B101264600037</t>
  </si>
  <si>
    <t>本別町立仙美里小学校</t>
  </si>
  <si>
    <t>北海道中川郡本別町仙美里元町８０番地</t>
  </si>
  <si>
    <t>B101264700018</t>
  </si>
  <si>
    <t>足寄町立大誉地小学校</t>
  </si>
  <si>
    <t>北海道足寄郡足寄町大誉地本町２－５</t>
  </si>
  <si>
    <t>B101264700027</t>
  </si>
  <si>
    <t>足寄町立芽登小学校</t>
  </si>
  <si>
    <t>北海道足寄郡足寄町芽登本町１９６番地</t>
  </si>
  <si>
    <t>B101264700036</t>
  </si>
  <si>
    <t>足寄町立螺湾小学校</t>
  </si>
  <si>
    <t>北海道足寄郡足寄町螺湾本町６５番地</t>
  </si>
  <si>
    <t>B101264700045</t>
  </si>
  <si>
    <t>足寄町立足寄小学校</t>
  </si>
  <si>
    <t>北海道足寄郡足寄町南６条３丁目１番地</t>
  </si>
  <si>
    <t>B101264800017</t>
  </si>
  <si>
    <t>陸別町立陸別小学校</t>
  </si>
  <si>
    <t>北海道足寄郡陸別町字陸別原野基線３３１番地</t>
  </si>
  <si>
    <t>B101264900016</t>
  </si>
  <si>
    <t>浦幌町立浦幌小学校</t>
  </si>
  <si>
    <t>北海道十勝郡浦幌町字住吉町１番地の１</t>
  </si>
  <si>
    <t>B101264900025</t>
  </si>
  <si>
    <t>浦幌町立上浦幌中央小学校</t>
  </si>
  <si>
    <t>北海道十勝郡浦幌町字宝生１７１番地</t>
  </si>
  <si>
    <t>B101266100019</t>
  </si>
  <si>
    <t>釧路町立別保小学校</t>
  </si>
  <si>
    <t>北海道釧路郡釧路町別保１０丁目２４番地１</t>
  </si>
  <si>
    <t>B101266100028</t>
  </si>
  <si>
    <t>釧路町立遠矢小学校</t>
  </si>
  <si>
    <t>北海道釧路郡釧路町南陽台１０丁目１番地</t>
  </si>
  <si>
    <t>B101266100037</t>
  </si>
  <si>
    <t>釧路町立昆布森小学校</t>
  </si>
  <si>
    <t>北海道釧路郡釧路町昆布森３丁目１０６番地</t>
  </si>
  <si>
    <t>B101266100046</t>
  </si>
  <si>
    <t>釧路町立知方学小学校</t>
  </si>
  <si>
    <t>北海道釧路郡釧路町大字仙鳳趾村字知方学４１番地</t>
  </si>
  <si>
    <t>B101266100055</t>
  </si>
  <si>
    <t>釧路町立富原小学校</t>
  </si>
  <si>
    <t>北海道釧路郡釧路町富原２番地</t>
  </si>
  <si>
    <t>B101266200018</t>
  </si>
  <si>
    <t>厚岸町立厚岸小学校</t>
  </si>
  <si>
    <t>北海道厚岸郡厚岸町梅香町２丁目３番地</t>
  </si>
  <si>
    <t>B101266200027</t>
  </si>
  <si>
    <t>厚岸町立真龍小学校</t>
  </si>
  <si>
    <t>北海道厚岸郡厚岸町字真栄２丁目１番地</t>
  </si>
  <si>
    <t>B101266200036</t>
  </si>
  <si>
    <t>厚岸町立太田小学校</t>
  </si>
  <si>
    <t>北海道厚岸郡厚岸町太田４の通り３２番地１</t>
  </si>
  <si>
    <t>B101266200045</t>
  </si>
  <si>
    <t>厚岸町立高知小学校</t>
  </si>
  <si>
    <t>北海道厚岸郡厚岸町若松３０７番地</t>
  </si>
  <si>
    <t>B101266300017</t>
  </si>
  <si>
    <t>浜中町立霧多布小学校</t>
  </si>
  <si>
    <t>北海道厚岸郡浜中町霧多布東４条１丁目１３番地</t>
  </si>
  <si>
    <t>B101266300026</t>
  </si>
  <si>
    <t>浜中町立散布小学校</t>
  </si>
  <si>
    <t>北海道厚岸郡浜中町火散布１３３番地</t>
  </si>
  <si>
    <t>B101266300035</t>
  </si>
  <si>
    <t>浜中町立浜中小学校</t>
  </si>
  <si>
    <t>北海道厚岸郡浜中町浜中桜西７６番地</t>
  </si>
  <si>
    <t>B101266300044</t>
  </si>
  <si>
    <t>浜中町立茶内小学校</t>
  </si>
  <si>
    <t>北海道厚岸郡浜中町茶内橋北西３９番地</t>
  </si>
  <si>
    <t>B101266400016</t>
  </si>
  <si>
    <t>標茶町立標茶小学校</t>
  </si>
  <si>
    <t>北海道川上郡標茶町川上１丁目２４番地</t>
  </si>
  <si>
    <t>B101266400025</t>
  </si>
  <si>
    <t>標茶町立磯分内小学校</t>
  </si>
  <si>
    <t>北海道川上郡標茶町字熊牛原野１５線西３番地１</t>
  </si>
  <si>
    <t>B101266400034</t>
  </si>
  <si>
    <t>標茶町立虹別小学校</t>
  </si>
  <si>
    <t>北海道川上郡標茶町字虹別原野６７線１０８番地</t>
  </si>
  <si>
    <t>B101266400043</t>
  </si>
  <si>
    <t>標茶町立中茶安別小学校</t>
  </si>
  <si>
    <t>北海道川上郡標茶町中チャンベツ原野基線３５番地２</t>
  </si>
  <si>
    <t>B101266400052</t>
  </si>
  <si>
    <t>標茶町立塘路小学校</t>
  </si>
  <si>
    <t>北海道川上郡標茶町塘路８番地１</t>
  </si>
  <si>
    <t>B101266400061</t>
  </si>
  <si>
    <t>標茶町立沼幌小学校</t>
  </si>
  <si>
    <t>北海道川上郡標茶町字ヌマオロ原野６０番地１</t>
  </si>
  <si>
    <t>B101266500015</t>
  </si>
  <si>
    <t>弟子屈町立弟子屈小学校</t>
  </si>
  <si>
    <t>北海道川上郡弟子屈町中央２－１－１</t>
  </si>
  <si>
    <t>B101266500024</t>
  </si>
  <si>
    <t>弟子屈町立川湯小学校</t>
  </si>
  <si>
    <t>北海道川上郡弟子屈町川湯温泉４丁目１５番１０号</t>
  </si>
  <si>
    <t>B101266500033</t>
  </si>
  <si>
    <t>弟子屈町立和琴小学校</t>
  </si>
  <si>
    <t>北海道川上郡弟子屈町字屈斜路２６０番地</t>
  </si>
  <si>
    <t>B101266500042</t>
  </si>
  <si>
    <t>弟子屈町立美留和小学校</t>
  </si>
  <si>
    <t>北海道川上郡弟子屈町字美留和５５線８２番地</t>
  </si>
  <si>
    <t>B101266700013</t>
  </si>
  <si>
    <t>鶴居村立鶴居小学校</t>
  </si>
  <si>
    <t>北海道阿寒郡鶴居村鶴居西２丁目２７番地</t>
  </si>
  <si>
    <t>B101266700022</t>
  </si>
  <si>
    <t>鶴居村立幌呂小学校</t>
  </si>
  <si>
    <t>北海道阿寒郡鶴居村幌呂東４－１４</t>
  </si>
  <si>
    <t>B101266700031</t>
  </si>
  <si>
    <t>鶴居村立下幌呂小学校</t>
  </si>
  <si>
    <t>北海道阿寒郡鶴居村字幌呂原野４５５番２</t>
  </si>
  <si>
    <t>B101266800021</t>
  </si>
  <si>
    <t>白糠町立茶路小学校</t>
  </si>
  <si>
    <t>北海道白糠郡白糠町マカヨ１番地１</t>
  </si>
  <si>
    <t>B101269100013</t>
  </si>
  <si>
    <t>別海町立野付小学校</t>
  </si>
  <si>
    <t>北海道野付郡別海町尾岱沼潮見町２１７番地</t>
  </si>
  <si>
    <t>B101269100022</t>
  </si>
  <si>
    <t>別海町立上風連小学校</t>
  </si>
  <si>
    <t>北海道野付郡別海町上風連１８１番地の４</t>
  </si>
  <si>
    <t>B101269100031</t>
  </si>
  <si>
    <t>別海町立中西別小学校</t>
  </si>
  <si>
    <t>北海道野付郡別海町中西別光町４８番地</t>
  </si>
  <si>
    <t>B101269100040</t>
  </si>
  <si>
    <t>別海町立別海中央小学校</t>
  </si>
  <si>
    <t>北海道野付郡別海町別海旭町４３１番地</t>
  </si>
  <si>
    <t>B101269100059</t>
  </si>
  <si>
    <t>別海町立中春別小学校</t>
  </si>
  <si>
    <t>北海道野付郡別海町中春別西町３４</t>
  </si>
  <si>
    <t>B101269100068</t>
  </si>
  <si>
    <t>別海町立西春別小学校</t>
  </si>
  <si>
    <t>北海道野付郡別海町西春別宮園町５０番地</t>
  </si>
  <si>
    <t>B101269100077</t>
  </si>
  <si>
    <t>別海町立上西春別小学校</t>
  </si>
  <si>
    <t>北海道野付郡別海町西春別駅前西町２番地</t>
  </si>
  <si>
    <t>B101269100086</t>
  </si>
  <si>
    <t>別海町立上春別小学校</t>
  </si>
  <si>
    <t>北海道野付郡別海町上春別１２３</t>
  </si>
  <si>
    <t>B101269200012</t>
  </si>
  <si>
    <t>中標津町立中標津小学校</t>
  </si>
  <si>
    <t>北海道標津郡中標津町西９条北１丁目２番地</t>
  </si>
  <si>
    <t>B101269200021</t>
  </si>
  <si>
    <t>中標津町立中標津東小学校</t>
  </si>
  <si>
    <t>北海道標津郡中標津町東７条南７丁目１５番地</t>
  </si>
  <si>
    <t>B101269200030</t>
  </si>
  <si>
    <t>中標津町立丸山小学校</t>
  </si>
  <si>
    <t>北海道標津郡中標津町丸山２丁目４番地</t>
  </si>
  <si>
    <t>B101269300011</t>
  </si>
  <si>
    <t>標津町立標津小学校</t>
  </si>
  <si>
    <t>北海道標津郡標津町南１条西３丁目１番地４ー１号</t>
  </si>
  <si>
    <t>B101269300020</t>
  </si>
  <si>
    <t>標津町立川北小学校</t>
  </si>
  <si>
    <t>北海道標津郡標津町字川北基線１３番地１</t>
  </si>
  <si>
    <t>B101269400010</t>
  </si>
  <si>
    <t>羅臼町立羅臼小学校</t>
  </si>
  <si>
    <t>北海道目梨郡羅臼町本町４１番地</t>
  </si>
  <si>
    <t>B101269400029</t>
  </si>
  <si>
    <t>羅臼町立春松小学校</t>
  </si>
  <si>
    <t>北海道目梨郡羅臼町八木浜町１９０番地</t>
  </si>
  <si>
    <t>B101310200014</t>
  </si>
  <si>
    <t>札幌三育小学校</t>
  </si>
  <si>
    <t>北海道札幌市北区拓北４条１丁目１４－１</t>
  </si>
  <si>
    <t>B101310500011</t>
  </si>
  <si>
    <t>田中学園立命館慶祥小学校</t>
  </si>
  <si>
    <t>北海道札幌市豊平区西岡１条７丁目２－１</t>
  </si>
  <si>
    <t>B101320200503</t>
  </si>
  <si>
    <t>函館三育小学校</t>
  </si>
  <si>
    <t>北海道函館市桔梗５丁目２６番１号</t>
  </si>
  <si>
    <t>B101342800011</t>
  </si>
  <si>
    <t>まおい学びのさと小学校</t>
  </si>
  <si>
    <t>北海道夕張郡長沼町東２線北１５番地</t>
  </si>
  <si>
    <t>B101357100105</t>
  </si>
  <si>
    <t>北海道シュタイナー学園いずみの学校初等部</t>
  </si>
  <si>
    <t>北海道虻田郡豊浦町東雲町８３番地２</t>
  </si>
  <si>
    <t>C101110000018</t>
  </si>
  <si>
    <t>北海道教育大学附属札幌中学校</t>
  </si>
  <si>
    <t>北海道札幌市北区あいの里５－３－１－１１</t>
  </si>
  <si>
    <t>C101110000027</t>
  </si>
  <si>
    <t>北海道教育大学附属函館中学校</t>
  </si>
  <si>
    <t>C101110000036</t>
  </si>
  <si>
    <t>北海道教育大学附属旭川中学校</t>
  </si>
  <si>
    <t>北海道旭川市春光４－２－１－１</t>
  </si>
  <si>
    <t>C101210110013</t>
  </si>
  <si>
    <t>札幌市立柏中学校</t>
  </si>
  <si>
    <t>北海道札幌市中央区南２１条西５丁目１番２号</t>
  </si>
  <si>
    <t>C101210110022</t>
  </si>
  <si>
    <t>札幌市立中央中学校</t>
  </si>
  <si>
    <t>北海道札幌市中央区北４条東３丁目</t>
  </si>
  <si>
    <t>C101210110031</t>
  </si>
  <si>
    <t>札幌市立中島中学校</t>
  </si>
  <si>
    <t>北海道札幌市中央区南１２条西７丁目２番１号</t>
  </si>
  <si>
    <t>C101210110040</t>
  </si>
  <si>
    <t>札幌市立啓明中学校</t>
  </si>
  <si>
    <t>北海道札幌市中央区南９条西２２丁目２－１</t>
  </si>
  <si>
    <t>C101210110059</t>
  </si>
  <si>
    <t>札幌市立向陵中学校</t>
  </si>
  <si>
    <t>北海道札幌市中央区北４条西２８丁目１－３０</t>
  </si>
  <si>
    <t>C101210110068</t>
  </si>
  <si>
    <t>札幌市立伏見中学校</t>
  </si>
  <si>
    <t>北海道札幌市中央区南１６条西１７丁目１－３５</t>
  </si>
  <si>
    <t>C101210110077</t>
  </si>
  <si>
    <t>札幌市立宮の森中学校</t>
  </si>
  <si>
    <t>北海道札幌市中央区宮の森１条１６丁目５番１号</t>
  </si>
  <si>
    <t>C101210110086</t>
  </si>
  <si>
    <t>札幌市立山鼻中学校</t>
  </si>
  <si>
    <t>北海道札幌市中央区南２３条西１３丁目１－１</t>
  </si>
  <si>
    <t>C101210110095</t>
  </si>
  <si>
    <t>札幌市立星友館中学校</t>
  </si>
  <si>
    <t>C101210220010</t>
  </si>
  <si>
    <t>札幌市立北辰中学校</t>
  </si>
  <si>
    <t>北海道札幌市北区北１８条西２丁目２－１</t>
  </si>
  <si>
    <t>C101210220029</t>
  </si>
  <si>
    <t>札幌市立新琴似中学校</t>
  </si>
  <si>
    <t>北海道札幌市北区新琴似７条４丁目１－１</t>
  </si>
  <si>
    <t>C101210220038</t>
  </si>
  <si>
    <t>札幌市立篠路中学校</t>
  </si>
  <si>
    <t>北海道札幌市北区篠路町篠路３６８番地</t>
  </si>
  <si>
    <t>C101210220047</t>
  </si>
  <si>
    <t>札幌市立北陽中学校</t>
  </si>
  <si>
    <t>北海道札幌市北区北３４条西７丁目３－１</t>
  </si>
  <si>
    <t>C101210220056</t>
  </si>
  <si>
    <t>札幌市立新琴似北中学校</t>
  </si>
  <si>
    <t>北海道札幌市北区新琴似１０条１０丁目２番４６号</t>
  </si>
  <si>
    <t>C101210220065</t>
  </si>
  <si>
    <t>札幌市立新川中学校</t>
  </si>
  <si>
    <t>北海道札幌市北区新川４条３丁目１番１号</t>
  </si>
  <si>
    <t>C101210220074</t>
  </si>
  <si>
    <t>札幌市立光陽中学校</t>
  </si>
  <si>
    <t>北海道札幌市北区新琴似４条１１丁目７番１号</t>
  </si>
  <si>
    <t>C101210220083</t>
  </si>
  <si>
    <t>札幌市立太平中学校</t>
  </si>
  <si>
    <t>北海道札幌市北区太平８条２丁目１番１号</t>
  </si>
  <si>
    <t>C101210220092</t>
  </si>
  <si>
    <t>札幌市立屯田中央中学校</t>
  </si>
  <si>
    <t>北海道札幌市北区屯田６条８丁目１－１</t>
  </si>
  <si>
    <t>C101210220109</t>
  </si>
  <si>
    <t>札幌市立篠路西中学校</t>
  </si>
  <si>
    <t>北海道札幌市北区篠路６条２丁目１番５０号</t>
  </si>
  <si>
    <t>C101210220118</t>
  </si>
  <si>
    <t>札幌市立新川西中学校</t>
  </si>
  <si>
    <t>北海道札幌市北区新川４条１５丁目１番１号</t>
  </si>
  <si>
    <t>C101210220127</t>
  </si>
  <si>
    <t>札幌市立上篠路中学校</t>
  </si>
  <si>
    <t>北海道札幌市北区篠路町上篠路１１６番地１４</t>
  </si>
  <si>
    <t>C101210220136</t>
  </si>
  <si>
    <t>札幌市立あいの里東中学校</t>
  </si>
  <si>
    <t>北海道札幌市北区あいの里２条７丁目１４番１号</t>
  </si>
  <si>
    <t>C101210220145</t>
  </si>
  <si>
    <t>札幌市立屯田北中学校</t>
  </si>
  <si>
    <t>北海道札幌市北区屯田９条４丁目２－１</t>
  </si>
  <si>
    <t>C101210220813</t>
  </si>
  <si>
    <t>札幌市立北辰中学校ひまわり分校</t>
  </si>
  <si>
    <t>C101210330017</t>
  </si>
  <si>
    <t>札幌市立美香保中学校</t>
  </si>
  <si>
    <t>北海道札幌市東区北１７条東６丁目１番１号</t>
  </si>
  <si>
    <t>C101210330026</t>
  </si>
  <si>
    <t>札幌市立北栄中学校</t>
  </si>
  <si>
    <t>北海道札幌市東区北３３条東２丁目１－１</t>
  </si>
  <si>
    <t>C101210330035</t>
  </si>
  <si>
    <t>札幌市立札幌中学校</t>
  </si>
  <si>
    <t>北海道札幌市東区伏古８条１丁目１－２８</t>
  </si>
  <si>
    <t>C101210330053</t>
  </si>
  <si>
    <t>札幌市立東栄中学校</t>
  </si>
  <si>
    <t>北海道札幌市東区本町１条７丁目２番７号</t>
  </si>
  <si>
    <t>C101210330062</t>
  </si>
  <si>
    <t>札幌市立明園中学校</t>
  </si>
  <si>
    <t>北海道札幌市東区北２２条東１２丁目１番１号</t>
  </si>
  <si>
    <t>C101210330071</t>
  </si>
  <si>
    <t>札幌市立栄中学校</t>
  </si>
  <si>
    <t>北海道札幌市東区北４６条東６丁目１番１号</t>
  </si>
  <si>
    <t>C101210330080</t>
  </si>
  <si>
    <t>札幌市立札苗中学校</t>
  </si>
  <si>
    <t>北海道札幌市東区東苗穂７条１丁目１番１号</t>
  </si>
  <si>
    <t>C101210330099</t>
  </si>
  <si>
    <t>札幌市立栄南中学校</t>
  </si>
  <si>
    <t>北海道札幌市東区北３６条東１６丁目１番１号</t>
  </si>
  <si>
    <t>C101210330106</t>
  </si>
  <si>
    <t>札幌市立元町中学校</t>
  </si>
  <si>
    <t>北海道札幌市東区北２８条東２０丁目１番１号</t>
  </si>
  <si>
    <t>C101210330115</t>
  </si>
  <si>
    <t>札幌市立丘珠中学校</t>
  </si>
  <si>
    <t>北海道札幌市東区丘珠町６７４番地</t>
  </si>
  <si>
    <t>C101210330124</t>
  </si>
  <si>
    <t>札幌市立栄町中学校</t>
  </si>
  <si>
    <t>北海道札幌市東区北３６条東１４丁目１番１号</t>
  </si>
  <si>
    <t>C101210330133</t>
  </si>
  <si>
    <t>札幌市立札苗北中学校</t>
  </si>
  <si>
    <t>北海道札幌市東区東苗穂１０条３丁目１６番２０号</t>
  </si>
  <si>
    <t>C101210440014</t>
  </si>
  <si>
    <t>札幌市立幌東中学校</t>
  </si>
  <si>
    <t>北海道札幌市白石区菊水６条３丁目２－５１</t>
  </si>
  <si>
    <t>C101210440023</t>
  </si>
  <si>
    <t>札幌市立白石中学校</t>
  </si>
  <si>
    <t>北海道札幌市白石区本郷通６丁目南１－１</t>
  </si>
  <si>
    <t>C101210440041</t>
  </si>
  <si>
    <t>札幌市立日章中学校</t>
  </si>
  <si>
    <t>北海道札幌市白石区東札幌４条５丁目１番１号</t>
  </si>
  <si>
    <t>C101210440050</t>
  </si>
  <si>
    <t>札幌市立柏丘中学校</t>
  </si>
  <si>
    <t>北海道札幌市白石区平和通８丁目北３番１号</t>
  </si>
  <si>
    <t>C101210440069</t>
  </si>
  <si>
    <t>札幌市立東白石中学校</t>
  </si>
  <si>
    <t>北海道札幌市白石区南郷通１５丁目北４番１号</t>
  </si>
  <si>
    <t>C101210440078</t>
  </si>
  <si>
    <t>札幌市立北白石中学校</t>
  </si>
  <si>
    <t>北海道札幌市白石区北郷６条３丁目５番１号</t>
  </si>
  <si>
    <t>C101210440087</t>
  </si>
  <si>
    <t>札幌市立北都中学校</t>
  </si>
  <si>
    <t>北海道札幌市白石区川下７４９番地５６</t>
  </si>
  <si>
    <t>C101210440096</t>
  </si>
  <si>
    <t>札幌市立米里中学校</t>
  </si>
  <si>
    <t>北海道札幌市白石区米里１条４丁目５番１号</t>
  </si>
  <si>
    <t>C101210550010</t>
  </si>
  <si>
    <t>札幌市立八条中学校</t>
  </si>
  <si>
    <t>北海道札幌市豊平区豊平８条１３丁目２番１号</t>
  </si>
  <si>
    <t>C101210550029</t>
  </si>
  <si>
    <t>札幌市立月寒中学校</t>
  </si>
  <si>
    <t>北海道札幌市豊平区月寒東２条２丁目４－５４</t>
  </si>
  <si>
    <t>C101210550038</t>
  </si>
  <si>
    <t>札幌市立平岸中学校</t>
  </si>
  <si>
    <t>北海道札幌市豊平区平岸１条２１丁目３－１</t>
  </si>
  <si>
    <t>C101210550047</t>
  </si>
  <si>
    <t>札幌市立陵陽中学校</t>
  </si>
  <si>
    <t>北海道札幌市豊平区平岸６条１１丁目１番２５号</t>
  </si>
  <si>
    <t>C101210550056</t>
  </si>
  <si>
    <t>札幌市立羊丘中学校</t>
  </si>
  <si>
    <t>北海道札幌市豊平区福住１条３丁目１６番１号</t>
  </si>
  <si>
    <t>C101210550065</t>
  </si>
  <si>
    <t>札幌市立東月寒中学校</t>
  </si>
  <si>
    <t>北海道札幌市豊平区月寒東３条１８丁目１番７２号</t>
  </si>
  <si>
    <t>C101210550074</t>
  </si>
  <si>
    <t>札幌市立西岡中学校</t>
  </si>
  <si>
    <t>北海道札幌市豊平区西岡３条１２丁目１番１号</t>
  </si>
  <si>
    <t>C101210550083</t>
  </si>
  <si>
    <t>札幌市立中の島中学校</t>
  </si>
  <si>
    <t>北海道札幌市豊平区中の島２条３丁目９－１</t>
  </si>
  <si>
    <t>C101210550092</t>
  </si>
  <si>
    <t>札幌市立西岡北中学校</t>
  </si>
  <si>
    <t>北海道札幌市豊平区西岡３条８丁目１番１号</t>
  </si>
  <si>
    <t>C101210550109</t>
  </si>
  <si>
    <t>札幌市立あやめ野中学校</t>
  </si>
  <si>
    <t>北海道札幌市豊平区月寒東３条１１丁目１５番１号</t>
  </si>
  <si>
    <t>C101210550813</t>
  </si>
  <si>
    <t>札幌市立平岸中学校のぞみ分校</t>
  </si>
  <si>
    <t>C101210660017</t>
  </si>
  <si>
    <t>札幌市立藻岩中学校</t>
  </si>
  <si>
    <t>北海道札幌市南区川沿７条３丁目４番ー１</t>
  </si>
  <si>
    <t>C101210660026</t>
  </si>
  <si>
    <t>札幌市立石山中学校</t>
  </si>
  <si>
    <t>北海道札幌市南区石山２条８丁目７－１</t>
  </si>
  <si>
    <t>C101210660035</t>
  </si>
  <si>
    <t>札幌市立定山渓中学校</t>
  </si>
  <si>
    <t>北海道札幌市南区定山渓温泉西１丁目３１番地</t>
  </si>
  <si>
    <t>C101210660044</t>
  </si>
  <si>
    <t>札幌市立簾舞中学校</t>
  </si>
  <si>
    <t>北海道札幌市南区簾舞３条３丁目３番３３号</t>
  </si>
  <si>
    <t>C101210660062</t>
  </si>
  <si>
    <t>札幌市立常盤中学校</t>
  </si>
  <si>
    <t>北海道札幌市南区常盤２条２丁目２１番１号</t>
  </si>
  <si>
    <t>C101210660071</t>
  </si>
  <si>
    <t>札幌市立真駒内中学校</t>
  </si>
  <si>
    <t>北海道札幌市南区真駒内幸町３丁目１番１号</t>
  </si>
  <si>
    <t>C101210660080</t>
  </si>
  <si>
    <t>札幌市立澄川中学校</t>
  </si>
  <si>
    <t>北海道札幌市南区澄川６条６丁目１番１０号</t>
  </si>
  <si>
    <t>C101210660099</t>
  </si>
  <si>
    <t>札幌市立真駒内曙中学校</t>
  </si>
  <si>
    <t>北海道札幌市南区真駒内曙町２丁目１－２</t>
  </si>
  <si>
    <t>C101210660106</t>
  </si>
  <si>
    <t>札幌市立藤野中学校</t>
  </si>
  <si>
    <t>北海道札幌市南区藤野５条６丁目３番１号</t>
  </si>
  <si>
    <t>C101210660115</t>
  </si>
  <si>
    <t>札幌市立南が丘中学校</t>
  </si>
  <si>
    <t>北海道札幌市南区南沢２条１丁目１７－１</t>
  </si>
  <si>
    <t>C101210770014</t>
  </si>
  <si>
    <t>札幌市立琴似中学校</t>
  </si>
  <si>
    <t>北海道札幌市西区山の手４条２丁目１番１号</t>
  </si>
  <si>
    <t>C101210770023</t>
  </si>
  <si>
    <t>札幌市立陵北中学校</t>
  </si>
  <si>
    <t>北海道札幌市西区二十四軒２条３丁目１－２３</t>
  </si>
  <si>
    <t>C101210770032</t>
  </si>
  <si>
    <t>札幌市立八軒中学校</t>
  </si>
  <si>
    <t>北海道札幌市西区八軒８条西８丁目１番１号</t>
  </si>
  <si>
    <t>C101210770041</t>
  </si>
  <si>
    <t>札幌市立手稲東中学校</t>
  </si>
  <si>
    <t>北海道札幌市西区西野２条５丁目３番１号</t>
  </si>
  <si>
    <t>C101210770050</t>
  </si>
  <si>
    <t>札幌市立発寒中学校</t>
  </si>
  <si>
    <t>北海道札幌市西区発寒５条７丁目１番１号</t>
  </si>
  <si>
    <t>C101210770069</t>
  </si>
  <si>
    <t>札幌市立西陵中学校</t>
  </si>
  <si>
    <t>北海道札幌市西区発寒１５条２丁目５番１号</t>
  </si>
  <si>
    <t>C101210770078</t>
  </si>
  <si>
    <t>札幌市立西野中学校</t>
  </si>
  <si>
    <t>北海道札幌市西区西野８条７丁目５番１号</t>
  </si>
  <si>
    <t>C101210770087</t>
  </si>
  <si>
    <t>札幌市立八軒東中学校</t>
  </si>
  <si>
    <t>北海道札幌市西区八軒２条東３丁目１番２０号</t>
  </si>
  <si>
    <t>C101210770096</t>
  </si>
  <si>
    <t>札幌市立宮の丘中学校</t>
  </si>
  <si>
    <t>北海道札幌市西区西野３条１０丁目９－１</t>
  </si>
  <si>
    <t>C101210770103</t>
  </si>
  <si>
    <t>札幌市立福井野中学校</t>
  </si>
  <si>
    <t>北海道札幌市西区福井６丁目１２番１０号</t>
  </si>
  <si>
    <t>C101210845015</t>
  </si>
  <si>
    <t>札幌市立信濃中学校</t>
  </si>
  <si>
    <t>北海道札幌市厚別区厚別中央３条２丁目３番１号</t>
  </si>
  <si>
    <t>C101210845024</t>
  </si>
  <si>
    <t>札幌市立もみじ台中学校</t>
  </si>
  <si>
    <t>北海道札幌市厚別区もみじ台西１丁目１番地</t>
  </si>
  <si>
    <t>C101210845042</t>
  </si>
  <si>
    <t>札幌市立青葉中学校</t>
  </si>
  <si>
    <t>北海道札幌市厚別区青葉町１０丁目１－１</t>
  </si>
  <si>
    <t>C101210845051</t>
  </si>
  <si>
    <t>札幌市立厚別中学校</t>
  </si>
  <si>
    <t>北海道札幌市厚別区厚別東３条５丁目１－１</t>
  </si>
  <si>
    <t>C101210845060</t>
  </si>
  <si>
    <t>札幌市立厚別南中学校</t>
  </si>
  <si>
    <t>北海道札幌市厚別区大谷地東７丁目１－１</t>
  </si>
  <si>
    <t>C101210845079</t>
  </si>
  <si>
    <t>札幌市立上野幌中学校</t>
  </si>
  <si>
    <t>北海道札幌市厚別区上野幌２条３丁目１０番１号</t>
  </si>
  <si>
    <t>C101210845088</t>
  </si>
  <si>
    <t>札幌市立厚別北中学校</t>
  </si>
  <si>
    <t>北海道札幌市厚別区厚別町小野幌７７４番地５</t>
  </si>
  <si>
    <t>C101210975017</t>
  </si>
  <si>
    <t>札幌市立手稲中学校</t>
  </si>
  <si>
    <t>北海道札幌市手稲区富丘３条５丁目２番１号</t>
  </si>
  <si>
    <t>C101210975026</t>
  </si>
  <si>
    <t>札幌市立手稲西中学校</t>
  </si>
  <si>
    <t>北海道札幌市手稲区金山３条２丁目８－７</t>
  </si>
  <si>
    <t>C101210975035</t>
  </si>
  <si>
    <t>札幌市立稲陵中学校</t>
  </si>
  <si>
    <t>北海道札幌市手稲区曙７条２丁目６－５０</t>
  </si>
  <si>
    <t>C101210975044</t>
  </si>
  <si>
    <t>札幌市立前田中学校</t>
  </si>
  <si>
    <t>北海道札幌市手稲区前田７条１３丁目１番１号</t>
  </si>
  <si>
    <t>C101210975053</t>
  </si>
  <si>
    <t>札幌市立稲積中学校</t>
  </si>
  <si>
    <t>北海道札幌市手稲区前田４条５丁目２番１号</t>
  </si>
  <si>
    <t>C101210975062</t>
  </si>
  <si>
    <t>札幌市立稲穂中学校</t>
  </si>
  <si>
    <t>北海道札幌市手稲区稲穂４条２丁目１８番１０号</t>
  </si>
  <si>
    <t>C101210975071</t>
  </si>
  <si>
    <t>札幌市立新陵中学校</t>
  </si>
  <si>
    <t>北海道札幌市手稲区新発寒５条４丁目４－１</t>
  </si>
  <si>
    <t>C101210975080</t>
  </si>
  <si>
    <t>札幌市立前田北中学校</t>
  </si>
  <si>
    <t>北海道札幌市手稲区前田１０条１５丁目８番１号</t>
  </si>
  <si>
    <t>C101210975099</t>
  </si>
  <si>
    <t>札幌市立星置中学校</t>
  </si>
  <si>
    <t>北海道札幌市手稲区星置３条５丁目１３番１号</t>
  </si>
  <si>
    <t>C101211055018</t>
  </si>
  <si>
    <t>札幌市立清田中学校</t>
  </si>
  <si>
    <t>北海道札幌市清田区清田３条３丁目７番１号</t>
  </si>
  <si>
    <t>C101211055027</t>
  </si>
  <si>
    <t>札幌市立北野中学校</t>
  </si>
  <si>
    <t>北海道札幌市清田区北野２条３丁目７番３０号</t>
  </si>
  <si>
    <t>C101211055036</t>
  </si>
  <si>
    <t>札幌市立平岡中学校</t>
  </si>
  <si>
    <t>北海道札幌市清田区平岡２条５丁目４番１０号</t>
  </si>
  <si>
    <t>C101211055045</t>
  </si>
  <si>
    <t>札幌市立北野台中学校</t>
  </si>
  <si>
    <t>北海道札幌市清田区北野４条４丁目１３－１</t>
  </si>
  <si>
    <t>C101211055054</t>
  </si>
  <si>
    <t>札幌市立真栄中学校</t>
  </si>
  <si>
    <t>北海道札幌市清田区美しが丘１条１丁目２番１０号</t>
  </si>
  <si>
    <t>C101211055063</t>
  </si>
  <si>
    <t>札幌市立平岡中央中学校</t>
  </si>
  <si>
    <t>北海道札幌市清田区平岡５条４丁目７番１号</t>
  </si>
  <si>
    <t>C101211055072</t>
  </si>
  <si>
    <t>札幌市立平岡緑中学校</t>
  </si>
  <si>
    <t>北海道札幌市清田区平岡公園東９丁目１１番１号</t>
  </si>
  <si>
    <t>C101220200013</t>
  </si>
  <si>
    <t>函館市立青柳中学校</t>
  </si>
  <si>
    <t>北海道函館市青柳町１０番７号</t>
  </si>
  <si>
    <t>C101220200022</t>
  </si>
  <si>
    <t>函館市立港中学校</t>
  </si>
  <si>
    <t>北海道函館市港町２丁目１０番１号</t>
  </si>
  <si>
    <t>C101220200031</t>
  </si>
  <si>
    <t>函館市立巴中学校</t>
  </si>
  <si>
    <t>北海道函館市的場町１２番７号</t>
  </si>
  <si>
    <t>C101220200040</t>
  </si>
  <si>
    <t>函館市立深堀中学校</t>
  </si>
  <si>
    <t>北海道函館市深堀町２８番１号</t>
  </si>
  <si>
    <t>C101220200059</t>
  </si>
  <si>
    <t>函館市立湯川中学校</t>
  </si>
  <si>
    <t>北海道函館市湯川町２丁目４１番１号</t>
  </si>
  <si>
    <t>C101220200068</t>
  </si>
  <si>
    <t>函館市立戸倉中学校</t>
  </si>
  <si>
    <t>北海道函館市戸倉町２６番１号</t>
  </si>
  <si>
    <t>C101220200077</t>
  </si>
  <si>
    <t>函館市立旭岡中学校</t>
  </si>
  <si>
    <t>北海道函館市西旭岡町３丁目５番地</t>
  </si>
  <si>
    <t>C101220200086</t>
  </si>
  <si>
    <t>函館市立鱒川中学校</t>
  </si>
  <si>
    <t>C101220200095</t>
  </si>
  <si>
    <t>函館市立銭亀沢中学校</t>
  </si>
  <si>
    <t>北海道函館市豊原町１４０番３０号</t>
  </si>
  <si>
    <t>C101220200102</t>
  </si>
  <si>
    <t>函館市立赤川中学校</t>
  </si>
  <si>
    <t>北海道函館市赤川町１２５番地</t>
  </si>
  <si>
    <t>C101220200111</t>
  </si>
  <si>
    <t>函館市立桔梗中学校</t>
  </si>
  <si>
    <t>北海道函館市桔梗町４２９番地の４</t>
  </si>
  <si>
    <t>C101220200120</t>
  </si>
  <si>
    <t>函館市立亀田中学校</t>
  </si>
  <si>
    <t>北海道函館市美原３丁目３０番３号</t>
  </si>
  <si>
    <t>C101220200139</t>
  </si>
  <si>
    <t>函館市立五稜郭中学校</t>
  </si>
  <si>
    <t>北海道函館市富岡町１丁目１８番２号</t>
  </si>
  <si>
    <t>C101220200148</t>
  </si>
  <si>
    <t>函館市立本通中学校</t>
  </si>
  <si>
    <t>北海道函館市本通２丁目５６番７号</t>
  </si>
  <si>
    <t>C101220200157</t>
  </si>
  <si>
    <t>函館市立北中学校</t>
  </si>
  <si>
    <t>北海道函館市山の手３丁目５８番１号</t>
  </si>
  <si>
    <t>C101220200184</t>
  </si>
  <si>
    <t>函館市立恵山中学校</t>
  </si>
  <si>
    <t>北海道函館市柏野９番地</t>
  </si>
  <si>
    <t>C101220200193</t>
  </si>
  <si>
    <t>函館市立椴法華中学校</t>
  </si>
  <si>
    <t>北海道函館市新浜町１５１番地１</t>
  </si>
  <si>
    <t>C101220200228</t>
  </si>
  <si>
    <t>函館市立南茅部中学校</t>
  </si>
  <si>
    <t>北海道函館市安浦町３６６番地</t>
  </si>
  <si>
    <t>C101220300012</t>
  </si>
  <si>
    <t>小樽市立長橋中学校</t>
  </si>
  <si>
    <t>北海道小樽市長橋４丁目１６番１号</t>
  </si>
  <si>
    <t>C101220300021</t>
  </si>
  <si>
    <t>小樽市立潮見台中学校</t>
  </si>
  <si>
    <t>北海道小樽市潮見台１丁目１７番１号</t>
  </si>
  <si>
    <t>C101220300030</t>
  </si>
  <si>
    <t>小樽市立菁園中学校</t>
  </si>
  <si>
    <t>北海道小樽市花園５－４－２</t>
  </si>
  <si>
    <t>C101220300049</t>
  </si>
  <si>
    <t>小樽市立西陵中学校</t>
  </si>
  <si>
    <t>北海道小樽市富岡２丁目２６－１</t>
  </si>
  <si>
    <t>C101220300058</t>
  </si>
  <si>
    <t>小樽市立松ヶ枝中学校</t>
  </si>
  <si>
    <t>北海道小樽市最上１丁目３１番１号</t>
  </si>
  <si>
    <t>C101220300067</t>
  </si>
  <si>
    <t>小樽市立向陽中学校</t>
  </si>
  <si>
    <t>北海道小樽市天神１丁目７番１１号</t>
  </si>
  <si>
    <t>C101220300076</t>
  </si>
  <si>
    <t>小樽市立朝里中学校</t>
  </si>
  <si>
    <t>北海道小樽市新光３丁目７番１号</t>
  </si>
  <si>
    <t>C101220300085</t>
  </si>
  <si>
    <t>小樽市立桜町中学校</t>
  </si>
  <si>
    <t>北海道小樽市桜１丁目２９番１号</t>
  </si>
  <si>
    <t>C101220300094</t>
  </si>
  <si>
    <t>小樽市立銭函中学校</t>
  </si>
  <si>
    <t>北海道小樽市見晴町２番１２号</t>
  </si>
  <si>
    <t>C101220300101</t>
  </si>
  <si>
    <t>小樽市立忍路中学校</t>
  </si>
  <si>
    <t>C101220300110</t>
  </si>
  <si>
    <t>小樽市立望洋台中学校</t>
  </si>
  <si>
    <t>北海道小樽市望洋台３丁目６番１号</t>
  </si>
  <si>
    <t>C101220300129</t>
  </si>
  <si>
    <t>小樽市立北陵中学校</t>
  </si>
  <si>
    <t>北海道小樽市清水町５番１号</t>
  </si>
  <si>
    <t>C101220400011</t>
  </si>
  <si>
    <t>旭川市立明星中学校</t>
  </si>
  <si>
    <t>北海道旭川市東５条１丁目１番１０号</t>
  </si>
  <si>
    <t>C101220400020</t>
  </si>
  <si>
    <t>旭川市立光陽中学校</t>
  </si>
  <si>
    <t>北海道旭川市豊岡３条１丁目３番５号</t>
  </si>
  <si>
    <t>C101220400039</t>
  </si>
  <si>
    <t>旭川市立北星中学校</t>
  </si>
  <si>
    <t>北海道旭川市住吉５条１丁目２番１号</t>
  </si>
  <si>
    <t>C101220400048</t>
  </si>
  <si>
    <t>旭川市立六合中学校</t>
  </si>
  <si>
    <t>北海道旭川市末広３条２丁目</t>
  </si>
  <si>
    <t>C101220400057</t>
  </si>
  <si>
    <t>旭川市立北門中学校</t>
  </si>
  <si>
    <t>北海道旭川市錦町１５丁目</t>
  </si>
  <si>
    <t>C101220400066</t>
  </si>
  <si>
    <t>旭川市立東光中学校</t>
  </si>
  <si>
    <t>北海道旭川市東光８条２丁目</t>
  </si>
  <si>
    <t>C101220400075</t>
  </si>
  <si>
    <t>旭川市立神居中学校</t>
  </si>
  <si>
    <t>北海道旭川市神居４条５丁目１番８号</t>
  </si>
  <si>
    <t>C101220400084</t>
  </si>
  <si>
    <t>旭川市立江丹別中学校</t>
  </si>
  <si>
    <t>C101220400093</t>
  </si>
  <si>
    <t>旭川市立嵐山中学校</t>
  </si>
  <si>
    <t>C101220400100</t>
  </si>
  <si>
    <t>旭川市立永山中学校</t>
  </si>
  <si>
    <t>北海道旭川市永山７条１９丁目１番１号</t>
  </si>
  <si>
    <t>C101220400119</t>
  </si>
  <si>
    <t>旭川市立旭川中学校</t>
  </si>
  <si>
    <t>北海道旭川市東旭川南１条６丁目１－２６</t>
  </si>
  <si>
    <t>C101220400128</t>
  </si>
  <si>
    <t>旭川市立桜岡中学校</t>
  </si>
  <si>
    <t>C101220400137</t>
  </si>
  <si>
    <t>旭川市立神楽中学校</t>
  </si>
  <si>
    <t>北海道旭川市神楽６条１２丁目</t>
  </si>
  <si>
    <t>C101220400146</t>
  </si>
  <si>
    <t>旭川市立西神楽中学校</t>
  </si>
  <si>
    <t>北海道旭川市西神楽南２条４丁目</t>
  </si>
  <si>
    <t>C101220400155</t>
  </si>
  <si>
    <t>旭川市立啓北中学校</t>
  </si>
  <si>
    <t>北海道旭川市春光２条７丁目</t>
  </si>
  <si>
    <t>C101220400164</t>
  </si>
  <si>
    <t>旭川市立東陽中学校</t>
  </si>
  <si>
    <t>北海道旭川市豊岡２条７丁目３番地</t>
  </si>
  <si>
    <t>C101220400173</t>
  </si>
  <si>
    <t>旭川市立緑が丘中学校</t>
  </si>
  <si>
    <t>北海道旭川市緑が丘３条４丁目２番地</t>
  </si>
  <si>
    <t>C101220400182</t>
  </si>
  <si>
    <t>旭川市立春光台中学校</t>
  </si>
  <si>
    <t>北海道旭川市春光台５条３丁目１２番地</t>
  </si>
  <si>
    <t>C101220400191</t>
  </si>
  <si>
    <t>旭川市立東鷹栖中学校</t>
  </si>
  <si>
    <t>北海道旭川市東鷹栖４条５丁目６３９番地３</t>
  </si>
  <si>
    <t>C101220400208</t>
  </si>
  <si>
    <t>旭川市立神居東中学校</t>
  </si>
  <si>
    <t>北海道旭川市神居４条１９丁目７０番地の３</t>
  </si>
  <si>
    <t>C101220400217</t>
  </si>
  <si>
    <t>旭川市立永山南中学校</t>
  </si>
  <si>
    <t>北海道旭川市永山町５丁目１１８番地</t>
  </si>
  <si>
    <t>C101220400226</t>
  </si>
  <si>
    <t>旭川市立広陵中学校</t>
  </si>
  <si>
    <t>北海道旭川市末広２条７丁目２－４１</t>
  </si>
  <si>
    <t>C101220400235</t>
  </si>
  <si>
    <t>旭川市立東明中学校</t>
  </si>
  <si>
    <t>北海道旭川市東光１６条７丁目１番１号</t>
  </si>
  <si>
    <t>C101220400244</t>
  </si>
  <si>
    <t>旭川市立愛宕中学校</t>
  </si>
  <si>
    <t>北海道旭川市豊岡８条１０丁目</t>
  </si>
  <si>
    <t>C101220400253</t>
  </si>
  <si>
    <t>旭川市立忠和中学校</t>
  </si>
  <si>
    <t>北海道旭川市忠和１条４丁目</t>
  </si>
  <si>
    <t>C101220400262</t>
  </si>
  <si>
    <t>旭川市立中央中学校</t>
  </si>
  <si>
    <t>北海道旭川市１０条通１１丁目</t>
  </si>
  <si>
    <t>C101220500010</t>
  </si>
  <si>
    <t>室蘭市立港北中学校</t>
  </si>
  <si>
    <t>北海道室蘭市柏木町３６１番地１</t>
  </si>
  <si>
    <t>C101220500029</t>
  </si>
  <si>
    <t>室蘭市立本室蘭中学校</t>
  </si>
  <si>
    <t>北海道室蘭市白鳥台２丁目５番１号</t>
  </si>
  <si>
    <t>C101220500038</t>
  </si>
  <si>
    <t>室蘭市立東明中学校</t>
  </si>
  <si>
    <t>北海道室蘭市高砂町４丁目９番１号</t>
  </si>
  <si>
    <t>C101220500047</t>
  </si>
  <si>
    <t>室蘭市立星蘭中学校</t>
  </si>
  <si>
    <t>北海道室蘭市母恋南町１丁目３２番地２２</t>
  </si>
  <si>
    <t>C101220500056</t>
  </si>
  <si>
    <t>室蘭市立翔陽中学校</t>
  </si>
  <si>
    <t>北海道室蘭市東町５丁目１１番１号</t>
  </si>
  <si>
    <t>C101220500065</t>
  </si>
  <si>
    <t>室蘭市立桜蘭中学校</t>
  </si>
  <si>
    <t>北海道室蘭市知利別町１－１１－３</t>
  </si>
  <si>
    <t>C101220500074</t>
  </si>
  <si>
    <t>室蘭市立室蘭西中学校</t>
  </si>
  <si>
    <t>北海道室蘭市山手町２丁目１０番地１</t>
  </si>
  <si>
    <t>C101220600019</t>
  </si>
  <si>
    <t>釧路市立北中学校</t>
  </si>
  <si>
    <t>北海道釧路市喜多町１番２３号</t>
  </si>
  <si>
    <t>C101220600028</t>
  </si>
  <si>
    <t>釧路市立春採中学校</t>
  </si>
  <si>
    <t>北海道釧路市春採５－１－１９</t>
  </si>
  <si>
    <t>C101220600037</t>
  </si>
  <si>
    <t>釧路市立鳥取中学校</t>
  </si>
  <si>
    <t>北海道釧路市昭和町２－５－５３</t>
  </si>
  <si>
    <t>C101220600046</t>
  </si>
  <si>
    <t>釧路市立共栄中学校</t>
  </si>
  <si>
    <t>北海道釧路市花園町９番４０号</t>
  </si>
  <si>
    <t>C101220600055</t>
  </si>
  <si>
    <t>釧路市立景雲中学校</t>
  </si>
  <si>
    <t>北海道釧路市東川町１６番１号</t>
  </si>
  <si>
    <t>C101220600064</t>
  </si>
  <si>
    <t>釧路市立山花中学校</t>
  </si>
  <si>
    <t>C101220600073</t>
  </si>
  <si>
    <t>釧路市立大楽毛中学校</t>
  </si>
  <si>
    <t>北海道釧路市大楽毛１丁目１０番１</t>
  </si>
  <si>
    <t>C101220600082</t>
  </si>
  <si>
    <t>釧路市立桜が丘中学校</t>
  </si>
  <si>
    <t>北海道釧路市桜ヶ岡６丁目２７番１２号</t>
  </si>
  <si>
    <t>C101220600091</t>
  </si>
  <si>
    <t>釧路市立阿寒中学校</t>
  </si>
  <si>
    <t>北海道釧路市阿寒町北新町２丁目４番１号</t>
  </si>
  <si>
    <t>C101220600117</t>
  </si>
  <si>
    <t>釧路市立音別中学校</t>
  </si>
  <si>
    <t>北海道釧路市音別町中園２－２</t>
  </si>
  <si>
    <t>C101220600126</t>
  </si>
  <si>
    <t>釧路市立美原中学校</t>
  </si>
  <si>
    <t>北海道釧路市美原４丁目７番１号</t>
  </si>
  <si>
    <t>C101220600135</t>
  </si>
  <si>
    <t>釧路市立鳥取西中学校</t>
  </si>
  <si>
    <t>北海道釧路市鳥取北９丁目７番１号</t>
  </si>
  <si>
    <t>C101220600144</t>
  </si>
  <si>
    <t>釧路市立幣舞中学校</t>
  </si>
  <si>
    <t>北海道釧路市春湖台１番３号</t>
  </si>
  <si>
    <t>C101220600153</t>
  </si>
  <si>
    <t>釧路市立青陵中学校</t>
  </si>
  <si>
    <t>北海道釧路市緑ヶ岡６丁目９番４２号</t>
  </si>
  <si>
    <t>C101220700018</t>
  </si>
  <si>
    <t>帯広市立川西中学校</t>
  </si>
  <si>
    <t>北海道帯広市川西町西３線６０番地</t>
  </si>
  <si>
    <t>C101220700027</t>
  </si>
  <si>
    <t>帯広市立清川中学校</t>
  </si>
  <si>
    <t>北海道帯広市清川町西２線１２６番地</t>
  </si>
  <si>
    <t>C101220700036</t>
  </si>
  <si>
    <t>帯広市立八千代中学校</t>
  </si>
  <si>
    <t>C101220700045</t>
  </si>
  <si>
    <t>帯広市立帯広第二中学校</t>
  </si>
  <si>
    <t>北海道帯広市西２４条南１丁目７番地</t>
  </si>
  <si>
    <t>C101220700054</t>
  </si>
  <si>
    <t>帯広市立帯広第七中学校</t>
  </si>
  <si>
    <t>北海道帯広市大正町４４４番地の２</t>
  </si>
  <si>
    <t>C101220700063</t>
  </si>
  <si>
    <t>帯広市立帯広第一中学校</t>
  </si>
  <si>
    <t>北海道帯広市西１３条北７丁目１番地</t>
  </si>
  <si>
    <t>C101220700072</t>
  </si>
  <si>
    <t>帯広市立帯広第四中学校</t>
  </si>
  <si>
    <t>北海道帯広市西５条南２５丁目１番地</t>
  </si>
  <si>
    <t>C101220700081</t>
  </si>
  <si>
    <t>帯広市立帯広第五中学校</t>
  </si>
  <si>
    <t>北海道帯広市西１６条南４丁目２９番４２号</t>
  </si>
  <si>
    <t>C101220700090</t>
  </si>
  <si>
    <t>帯広市立帯広第八中学校</t>
  </si>
  <si>
    <t>C101220700116</t>
  </si>
  <si>
    <t>帯広市立南町中学校</t>
  </si>
  <si>
    <t>北海道帯広市西１７条南３５丁目１番１号</t>
  </si>
  <si>
    <t>C101220700125</t>
  </si>
  <si>
    <t>帯広市立西陵中学校</t>
  </si>
  <si>
    <t>北海道帯広市西１８条南２丁目２番地</t>
  </si>
  <si>
    <t>C101220700134</t>
  </si>
  <si>
    <t>帯広市立緑園中学校</t>
  </si>
  <si>
    <t>北海道帯広市西２２条南４丁目２番地</t>
  </si>
  <si>
    <t>C101220700143</t>
  </si>
  <si>
    <t>帯広市立翔陽中学校</t>
  </si>
  <si>
    <t>北海道帯広市東６条南１２丁目２番地</t>
  </si>
  <si>
    <t>C101220700152</t>
  </si>
  <si>
    <t>北見市立北光中学校</t>
  </si>
  <si>
    <t>北海道北見市北光３２８番地</t>
  </si>
  <si>
    <t>C101220800017</t>
  </si>
  <si>
    <t>北見市立東陵中学校</t>
  </si>
  <si>
    <t>北海道北見市東陵町１７３番地</t>
  </si>
  <si>
    <t>C101220800026</t>
  </si>
  <si>
    <t>北見市立南中学校</t>
  </si>
  <si>
    <t>北海道北見市南町１丁目２番６４号</t>
  </si>
  <si>
    <t>C101220800035</t>
  </si>
  <si>
    <t>北見市立北中学校</t>
  </si>
  <si>
    <t>北海道北見市美山町３１番地</t>
  </si>
  <si>
    <t>C101220800044</t>
  </si>
  <si>
    <t>北見市立光西中学校</t>
  </si>
  <si>
    <t>北海道北見市光西町１８３番地</t>
  </si>
  <si>
    <t>C101220800053</t>
  </si>
  <si>
    <t>北見市立上常呂中学校</t>
  </si>
  <si>
    <t>北海道北見市広郷１９５</t>
  </si>
  <si>
    <t>C101220800062</t>
  </si>
  <si>
    <t>北見市立相内中学校</t>
  </si>
  <si>
    <t>北海道北見市相内町１５番地</t>
  </si>
  <si>
    <t>C101220800071</t>
  </si>
  <si>
    <t>北見市立東相内中学校</t>
  </si>
  <si>
    <t>北海道北見市東相内町２５番地</t>
  </si>
  <si>
    <t>C101220800080</t>
  </si>
  <si>
    <t>北見市立高栄中学校</t>
  </si>
  <si>
    <t>北海道北見市高栄西町１０丁目１２番１号</t>
  </si>
  <si>
    <t>C101220800099</t>
  </si>
  <si>
    <t>北見市立小泉中学校</t>
  </si>
  <si>
    <t>北海道北見市田端町３２番地２６</t>
  </si>
  <si>
    <t>C101220800106</t>
  </si>
  <si>
    <t>北見市立端野中学校</t>
  </si>
  <si>
    <t>北海道北見市端野町３区１０４５番地３</t>
  </si>
  <si>
    <t>C101220800115</t>
  </si>
  <si>
    <t>北見市立留辺蘂中学校</t>
  </si>
  <si>
    <t>北海道北見市留辺蘂町旭西１９３</t>
  </si>
  <si>
    <t>C101220800124</t>
  </si>
  <si>
    <t>北見市立常呂中学校</t>
  </si>
  <si>
    <t>北海道北見市常呂町字土佐４０番地１</t>
  </si>
  <si>
    <t>C101220900016</t>
  </si>
  <si>
    <t>夕張市立夕張中学校</t>
  </si>
  <si>
    <t>北海道夕張市南清水沢３丁目６３番地</t>
  </si>
  <si>
    <t>C101221000013</t>
  </si>
  <si>
    <t>岩見沢市立東光中学校</t>
  </si>
  <si>
    <t>北海道岩見沢市５条東１４丁目</t>
  </si>
  <si>
    <t>C101221000022</t>
  </si>
  <si>
    <t>岩見沢市立光陵中学校</t>
  </si>
  <si>
    <t>北海道岩見沢市春日町１丁目１０番３７号</t>
  </si>
  <si>
    <t>C101221000031</t>
  </si>
  <si>
    <t>岩見沢市立緑中学校</t>
  </si>
  <si>
    <t>北海道岩見沢市北本町西２丁目２－１</t>
  </si>
  <si>
    <t>C101221000040</t>
  </si>
  <si>
    <t>岩見沢市立豊中学校</t>
  </si>
  <si>
    <t>北海道岩見沢市幌向南２条１丁目５９番地</t>
  </si>
  <si>
    <t>C101221000059</t>
  </si>
  <si>
    <t>岩見沢市立上幌向中学校</t>
  </si>
  <si>
    <t>北海道岩見沢市上幌向北１条４丁目７４２</t>
  </si>
  <si>
    <t>C101221000068</t>
  </si>
  <si>
    <t>岩見沢市立北村中学校</t>
  </si>
  <si>
    <t>北海道岩見沢市北村中央２０２－４</t>
  </si>
  <si>
    <t>C101221000077</t>
  </si>
  <si>
    <t>岩見沢市立栗沢中学校</t>
  </si>
  <si>
    <t>北海道岩見沢市栗沢町南幸穂２７番地</t>
  </si>
  <si>
    <t>C101221000086</t>
  </si>
  <si>
    <t>岩見沢市立清園中学校</t>
  </si>
  <si>
    <t>北海道岩見沢市志文町９２７番地</t>
  </si>
  <si>
    <t>C101221000095</t>
  </si>
  <si>
    <t>岩見沢市立明成中学校</t>
  </si>
  <si>
    <t>北海道岩見沢市かえで町１丁目１－１</t>
  </si>
  <si>
    <t>C101221100012</t>
  </si>
  <si>
    <t>網走市立第一中学校</t>
  </si>
  <si>
    <t>北海道網走市台町１丁目１３番地の１</t>
  </si>
  <si>
    <t>C101221100021</t>
  </si>
  <si>
    <t>網走市立第二中学校</t>
  </si>
  <si>
    <t>北海道網走市向陽ヶ丘６丁目１番１号</t>
  </si>
  <si>
    <t>C101221100030</t>
  </si>
  <si>
    <t>網走市立呼人中学校</t>
  </si>
  <si>
    <t>北海道網走市字呼人３３９番地の３</t>
  </si>
  <si>
    <t>C101221100049</t>
  </si>
  <si>
    <t>網走市立第三中学校</t>
  </si>
  <si>
    <t>北海道網走市潮見１８８番地</t>
  </si>
  <si>
    <t>C101221100058</t>
  </si>
  <si>
    <t>網走市立第四中学校</t>
  </si>
  <si>
    <t>北海道網走市字藻琴３５番地</t>
  </si>
  <si>
    <t>C101221100067</t>
  </si>
  <si>
    <t>網走市立第五中学校</t>
  </si>
  <si>
    <t>北海道網走市字卯原内４１番地</t>
  </si>
  <si>
    <t>C101221200011</t>
  </si>
  <si>
    <t>留萌市立留萌中学校</t>
  </si>
  <si>
    <t>北海道留萌市千鳥町３丁目</t>
  </si>
  <si>
    <t>C101221200020</t>
  </si>
  <si>
    <t>留萌市立港南中学校</t>
  </si>
  <si>
    <t>北海道留萌市沖見町２丁目１４１</t>
  </si>
  <si>
    <t>C101221300010</t>
  </si>
  <si>
    <t>苫小牧市立苫小牧東中学校</t>
  </si>
  <si>
    <t>C101221300029</t>
  </si>
  <si>
    <t>苫小牧市立勇払中学校</t>
  </si>
  <si>
    <t>北海道苫小牧市勇払１３２番地</t>
  </si>
  <si>
    <t>C101221300038</t>
  </si>
  <si>
    <t>苫小牧市立光洋中学校</t>
  </si>
  <si>
    <t>北海道苫小牧市光洋町２丁目５番２号</t>
  </si>
  <si>
    <t>C101221300047</t>
  </si>
  <si>
    <t>苫小牧市立啓北中学校</t>
  </si>
  <si>
    <t>北海道苫小牧市啓北町２丁目１２番１１号</t>
  </si>
  <si>
    <t>C101221300056</t>
  </si>
  <si>
    <t>苫小牧市立和光中学校</t>
  </si>
  <si>
    <t>北海道苫小牧市双葉町１丁目１１番３号</t>
  </si>
  <si>
    <t>C101221300065</t>
  </si>
  <si>
    <t>苫小牧市立凌雲中学校</t>
  </si>
  <si>
    <t>北海道苫小牧市青雲町２丁目１５番３号</t>
  </si>
  <si>
    <t>C101221300083</t>
  </si>
  <si>
    <t>苫小牧市立沼ノ端中学校</t>
  </si>
  <si>
    <t>北海道苫小牧市東開町６－１－２</t>
  </si>
  <si>
    <t>C101221300092</t>
  </si>
  <si>
    <t>苫小牧市立開成中学校</t>
  </si>
  <si>
    <t>北海道苫小牧市清水町２丁目９番２号</t>
  </si>
  <si>
    <t>C101221300118</t>
  </si>
  <si>
    <t>苫小牧市立明倫中学校</t>
  </si>
  <si>
    <t>北海道苫小牧市日新町３丁目５番１３号</t>
  </si>
  <si>
    <t>C101221300127</t>
  </si>
  <si>
    <t>苫小牧市立啓明中学校</t>
  </si>
  <si>
    <t>北海道苫小牧市はまなす町２丁目２番２号</t>
  </si>
  <si>
    <t>C101221300136</t>
  </si>
  <si>
    <t>苫小牧市立明野中学校</t>
  </si>
  <si>
    <t>北海道苫小牧市明野新町３丁目１３番１号</t>
  </si>
  <si>
    <t>C101221300145</t>
  </si>
  <si>
    <t>苫小牧市立緑陵中学校</t>
  </si>
  <si>
    <t>北海道苫小牧市のぞみ町３丁目１０番１号</t>
  </si>
  <si>
    <t>C101221300154</t>
  </si>
  <si>
    <t>苫小牧市立青翔中学校</t>
  </si>
  <si>
    <t>北海道苫小牧市択勇東町６丁目１５番１号</t>
  </si>
  <si>
    <t>C101221300163</t>
  </si>
  <si>
    <t>苫小牧市立ウトナイ中学校</t>
  </si>
  <si>
    <t>北海道苫小牧市ウトナイ北２丁目５番</t>
  </si>
  <si>
    <t>C101221400019</t>
  </si>
  <si>
    <t>稚内市立稚内中学校</t>
  </si>
  <si>
    <t>北海道稚内市宝来５丁目７番３１号</t>
  </si>
  <si>
    <t>C101221400028</t>
  </si>
  <si>
    <t>稚内市立稚内南中学校</t>
  </si>
  <si>
    <t>北海道稚内市緑１丁目２５６１番地</t>
  </si>
  <si>
    <t>C101221400037</t>
  </si>
  <si>
    <t>稚内市立稚内東中学校</t>
  </si>
  <si>
    <t>北海道稚内市潮見５丁目１番２９号</t>
  </si>
  <si>
    <t>C101221400055</t>
  </si>
  <si>
    <t>稚内市立宗谷中学校</t>
  </si>
  <si>
    <t>北海道稚内市大字宗谷村字清浜</t>
  </si>
  <si>
    <t>C101221400064</t>
  </si>
  <si>
    <t>稚内市立潮見が丘中学校</t>
  </si>
  <si>
    <t>北海道稚内市若葉台１丁目２２９０番地７</t>
  </si>
  <si>
    <t>C101221400073</t>
  </si>
  <si>
    <t>稚内市立天北中学校</t>
  </si>
  <si>
    <t>C101221500018</t>
  </si>
  <si>
    <t>美唄市立美唄中学校</t>
  </si>
  <si>
    <t>北海道美唄市西４条北３丁目３番１号</t>
  </si>
  <si>
    <t>C101221500036</t>
  </si>
  <si>
    <t>美唄市立東中学校</t>
  </si>
  <si>
    <t>北海道美唄市東７条北２丁目１－１</t>
  </si>
  <si>
    <t>C101221600017</t>
  </si>
  <si>
    <t>芦別市立芦別中学校</t>
  </si>
  <si>
    <t>北海道芦別市北６条東１丁目７番地</t>
  </si>
  <si>
    <t>C101221700016</t>
  </si>
  <si>
    <t>江別市立江別第一中学校</t>
  </si>
  <si>
    <t>北海道江別市上江別西町４０番地</t>
  </si>
  <si>
    <t>C101221700025</t>
  </si>
  <si>
    <t>江別市立江別第二中学校</t>
  </si>
  <si>
    <t>北海道江別市野幌代々木町５３番地</t>
  </si>
  <si>
    <t>C101221700034</t>
  </si>
  <si>
    <t>江別市立江別第三中学校</t>
  </si>
  <si>
    <t>北海道江別市牧場町２１番地</t>
  </si>
  <si>
    <t>C101221700043</t>
  </si>
  <si>
    <t>江別市立野幌中学校</t>
  </si>
  <si>
    <t>北海道江別市西野幌９２番地の３</t>
  </si>
  <si>
    <t>C101221700052</t>
  </si>
  <si>
    <t>江別市立大麻中学校</t>
  </si>
  <si>
    <t>北海道江別市大麻宮町１番地</t>
  </si>
  <si>
    <t>C101221700061</t>
  </si>
  <si>
    <t>江別市立大麻東中学校</t>
  </si>
  <si>
    <t>北海道江別市大麻６９７番地</t>
  </si>
  <si>
    <t>C101221700070</t>
  </si>
  <si>
    <t>江別市立江陽中学校</t>
  </si>
  <si>
    <t>北海道江別市萌えぎ野中央１０番地の２</t>
  </si>
  <si>
    <t>C101221700089</t>
  </si>
  <si>
    <t>江別市立中央中学校</t>
  </si>
  <si>
    <t>北海道江別市新栄台５７番地</t>
  </si>
  <si>
    <t>C101221800015</t>
  </si>
  <si>
    <t>赤平市立赤平中学校</t>
  </si>
  <si>
    <t>北海道赤平市北文京町１丁目２番地</t>
  </si>
  <si>
    <t>C101221900014</t>
  </si>
  <si>
    <t>紋別市立紋別中学校</t>
  </si>
  <si>
    <t>北海道紋別市南が丘町２丁目１番地５３号</t>
  </si>
  <si>
    <t>C101221900023</t>
  </si>
  <si>
    <t>紋別市立潮見中学校</t>
  </si>
  <si>
    <t>北海道紋別市落石町１丁目２１の３</t>
  </si>
  <si>
    <t>C101221900032</t>
  </si>
  <si>
    <t>紋別市立渚滑中学校</t>
  </si>
  <si>
    <t>北海道紋別市渚滑町８丁目６番地の１</t>
  </si>
  <si>
    <t>C101222000011</t>
  </si>
  <si>
    <t>士別市立士別中学校</t>
  </si>
  <si>
    <t>北海道士別市東６条北９丁目</t>
  </si>
  <si>
    <t>C101222000020</t>
  </si>
  <si>
    <t>士別市立士別南中学校</t>
  </si>
  <si>
    <t>北海道士別市東４条１７丁目</t>
  </si>
  <si>
    <t>C101222000039</t>
  </si>
  <si>
    <t>士別市立上士別中学校</t>
  </si>
  <si>
    <t>北海道士別市上士別町１６線南２番地</t>
  </si>
  <si>
    <t>C101222000048</t>
  </si>
  <si>
    <t>士別市立朝日中学校</t>
  </si>
  <si>
    <t>北海道士別市朝日中央４０５０</t>
  </si>
  <si>
    <t>C101222100010</t>
  </si>
  <si>
    <t>名寄市立名寄中学校</t>
  </si>
  <si>
    <t>北海道名寄市字豊栄１０１番地</t>
  </si>
  <si>
    <t>C101222100029</t>
  </si>
  <si>
    <t>名寄市立名寄東中学校</t>
  </si>
  <si>
    <t>北海道名寄市西２条北８丁目１番地３</t>
  </si>
  <si>
    <t>C101222100047</t>
  </si>
  <si>
    <t>名寄市立風連中学校</t>
  </si>
  <si>
    <t>北海道名寄市風連町新生町１６７番地１</t>
  </si>
  <si>
    <t>C101222200019</t>
  </si>
  <si>
    <t>三笠市立三笠中学校</t>
  </si>
  <si>
    <t>北海道三笠市本郷町４８４</t>
  </si>
  <si>
    <t>C101222200028</t>
  </si>
  <si>
    <t>三笠市立萱野中学校</t>
  </si>
  <si>
    <t>北海道三笠市萱野１９２</t>
  </si>
  <si>
    <t>C101222300018</t>
  </si>
  <si>
    <t>根室市立光洋中学校</t>
  </si>
  <si>
    <t>北海道根室市光洋町２丁目１２番地</t>
  </si>
  <si>
    <t>C101222300027</t>
  </si>
  <si>
    <t>根室市立柏陵中学校</t>
  </si>
  <si>
    <t>北海道根室市西浜町４丁目１番地</t>
  </si>
  <si>
    <t>C101222400017</t>
  </si>
  <si>
    <t>千歳市立千歳中学校</t>
  </si>
  <si>
    <t>北海道千歳市栄町４丁目３５番地</t>
  </si>
  <si>
    <t>C101222400026</t>
  </si>
  <si>
    <t>千歳市立北進中学校</t>
  </si>
  <si>
    <t>C101222400035</t>
  </si>
  <si>
    <t>千歳市立青葉中学校</t>
  </si>
  <si>
    <t>北海道千歳市豊里４丁目１番１号</t>
  </si>
  <si>
    <t>C101222400044</t>
  </si>
  <si>
    <t>千歳市立東千歳中学校</t>
  </si>
  <si>
    <t>北海道千歳市幌加７３１番地の１１７</t>
  </si>
  <si>
    <t>C101222400053</t>
  </si>
  <si>
    <t>千歳市立駒里中学校</t>
  </si>
  <si>
    <t>C101222400062</t>
  </si>
  <si>
    <t>千歳市立富丘中学校</t>
  </si>
  <si>
    <t>北海道千歳市あずさ１丁目２番１号</t>
  </si>
  <si>
    <t>C101222400071</t>
  </si>
  <si>
    <t>千歳市立北斗中学校</t>
  </si>
  <si>
    <t>北海道千歳市北斗５丁目１番１号</t>
  </si>
  <si>
    <t>C101222400080</t>
  </si>
  <si>
    <t>千歳市立向陽台中学校</t>
  </si>
  <si>
    <t>北海道千歳市若草５－５</t>
  </si>
  <si>
    <t>C101222400099</t>
  </si>
  <si>
    <t>千歳市立勇舞中学校</t>
  </si>
  <si>
    <t>北海道千歳市勇舞１丁目４番地１</t>
  </si>
  <si>
    <t>C101222500016</t>
  </si>
  <si>
    <t>滝川市立江陵中学校</t>
  </si>
  <si>
    <t>北海道滝川市黄金町西１丁目７番１８号</t>
  </si>
  <si>
    <t>C101222500025</t>
  </si>
  <si>
    <t>滝川市立明苑中学校</t>
  </si>
  <si>
    <t>北海道滝川市新町４丁目９番１号</t>
  </si>
  <si>
    <t>C101222500034</t>
  </si>
  <si>
    <t>滝川市立開西中学校</t>
  </si>
  <si>
    <t>北海道滝川市西町３丁目７番１２号</t>
  </si>
  <si>
    <t>C101222600024</t>
  </si>
  <si>
    <t>砂川市立砂川中学校</t>
  </si>
  <si>
    <t>北海道砂川市吉野２条南５丁目１番１号</t>
  </si>
  <si>
    <t>C101222800013</t>
  </si>
  <si>
    <t>深川市立深川中学校</t>
  </si>
  <si>
    <t>北海道深川市文光町１３番３号</t>
  </si>
  <si>
    <t>C101222800022</t>
  </si>
  <si>
    <t>深川市立一已中学校</t>
  </si>
  <si>
    <t>北海道深川市稲穂町１丁目８番３号</t>
  </si>
  <si>
    <t>C101222900012</t>
  </si>
  <si>
    <t>富良野市立富良野東中学校</t>
  </si>
  <si>
    <t>北海道富良野市瑞穂町１－３０</t>
  </si>
  <si>
    <t>C101222900021</t>
  </si>
  <si>
    <t>富良野市立富良野西中学校</t>
  </si>
  <si>
    <t>北海道富良野市桂木町１番１号</t>
  </si>
  <si>
    <t>C101222900030</t>
  </si>
  <si>
    <t>富良野市立麓郷中学校</t>
  </si>
  <si>
    <t>北海道富良野市字南麓郷</t>
  </si>
  <si>
    <t>C101223000019</t>
  </si>
  <si>
    <t>登別市立幌別中学校</t>
  </si>
  <si>
    <t>北海道登別市千歳町３丁目１－３</t>
  </si>
  <si>
    <t>C101223000028</t>
  </si>
  <si>
    <t>登別市立鷲別中学校</t>
  </si>
  <si>
    <t>北海道登別市鷲別町４－３６－６</t>
  </si>
  <si>
    <t>C101223000037</t>
  </si>
  <si>
    <t>登別市立登別中学校</t>
  </si>
  <si>
    <t>北海道登別市登別本町１丁目１番地１</t>
  </si>
  <si>
    <t>C101223000046</t>
  </si>
  <si>
    <t>登別市立西陵中学校</t>
  </si>
  <si>
    <t>北海道登別市片倉町５丁目１２番地１</t>
  </si>
  <si>
    <t>C101223000055</t>
  </si>
  <si>
    <t>登別市立緑陽中学校</t>
  </si>
  <si>
    <t>北海道登別市富岸町１丁目１１番地１</t>
  </si>
  <si>
    <t>C101223100018</t>
  </si>
  <si>
    <t>恵庭市立恵庭中学校</t>
  </si>
  <si>
    <t>北海道恵庭市文京町３丁目４番５号</t>
  </si>
  <si>
    <t>C101223100027</t>
  </si>
  <si>
    <t>恵庭市立恵北中学校</t>
  </si>
  <si>
    <t>北海道恵庭市中島松２３０番地</t>
  </si>
  <si>
    <t>C101223100036</t>
  </si>
  <si>
    <t>恵庭市立恵明中学校</t>
  </si>
  <si>
    <t>北海道恵庭市黄金北４丁目１番地の１</t>
  </si>
  <si>
    <t>C101223100045</t>
  </si>
  <si>
    <t>恵庭市立柏陽中学校</t>
  </si>
  <si>
    <t>北海道恵庭市柏陽町３丁目２６５番地</t>
  </si>
  <si>
    <t>C101223100054</t>
  </si>
  <si>
    <t>恵庭市立恵み野中学校</t>
  </si>
  <si>
    <t>北海道恵庭市恵み野東１丁目１の２</t>
  </si>
  <si>
    <t>C101223300016</t>
  </si>
  <si>
    <t>伊達市立伊達中学校</t>
  </si>
  <si>
    <t>北海道伊達市舟岡町２２６－１２</t>
  </si>
  <si>
    <t>C101223300025</t>
  </si>
  <si>
    <t>伊達市立光陵中学校</t>
  </si>
  <si>
    <t>北海道伊達市館山町４９－１</t>
  </si>
  <si>
    <t>C101223300034</t>
  </si>
  <si>
    <t>伊達市立星の丘中学校</t>
  </si>
  <si>
    <t>C101223400015</t>
  </si>
  <si>
    <t>北広島市立東部中学校</t>
  </si>
  <si>
    <t>北海道北広島市美咲き野１丁目１２番地１</t>
  </si>
  <si>
    <t>C101223400024</t>
  </si>
  <si>
    <t>北広島市立西部中学校</t>
  </si>
  <si>
    <t>北海道北広島市輪厚中央１丁目１２－１</t>
  </si>
  <si>
    <t>C101223400033</t>
  </si>
  <si>
    <t>北広島市立西の里中学校</t>
  </si>
  <si>
    <t>北海道北広島市西の里７９０番地</t>
  </si>
  <si>
    <t>C101223400042</t>
  </si>
  <si>
    <t>北広島市立大曲中学校</t>
  </si>
  <si>
    <t>北海道北広島市大曲中央２丁目４番地１</t>
  </si>
  <si>
    <t>C101223400051</t>
  </si>
  <si>
    <t>北広島市立広葉中学校</t>
  </si>
  <si>
    <t>北海道北広島市広葉町５丁目１番地</t>
  </si>
  <si>
    <t>C101223400060</t>
  </si>
  <si>
    <t>北広島市立緑陽中学校</t>
  </si>
  <si>
    <t>北海道北広島市緑陽町３丁目４番地</t>
  </si>
  <si>
    <t>C101223400079</t>
  </si>
  <si>
    <t>北広島市立西の里中学校陽香分校</t>
  </si>
  <si>
    <t>北海道北広島市西の里１０１５</t>
  </si>
  <si>
    <t>C101223500014</t>
  </si>
  <si>
    <t>石狩市立石狩中学校</t>
  </si>
  <si>
    <t>北海道石狩市志美２９３番地３０</t>
  </si>
  <si>
    <t>C101223500023</t>
  </si>
  <si>
    <t>石狩市立花川南中学校</t>
  </si>
  <si>
    <t>北海道石狩市花川南９－４－９４</t>
  </si>
  <si>
    <t>C101223500032</t>
  </si>
  <si>
    <t>石狩市立浜益中学校</t>
  </si>
  <si>
    <t>北海道石狩市浜益区浜益５０番地２２</t>
  </si>
  <si>
    <t>C101223500041</t>
  </si>
  <si>
    <t>石狩市立花川北中学校</t>
  </si>
  <si>
    <t>北海道石狩市花川北３条４丁目１３０番地</t>
  </si>
  <si>
    <t>C101223500050</t>
  </si>
  <si>
    <t>石狩市立花川中学校</t>
  </si>
  <si>
    <t>北海道石狩市花川北４条１丁目２番地１</t>
  </si>
  <si>
    <t>C101223500069</t>
  </si>
  <si>
    <t>石狩市立樽川中学校</t>
  </si>
  <si>
    <t>北海道石狩市樽川６条３丁目６００</t>
  </si>
  <si>
    <t>C101223600013</t>
  </si>
  <si>
    <t>北斗市立石別中学校</t>
  </si>
  <si>
    <t>北海道北斗市三ツ石２７０番地</t>
  </si>
  <si>
    <t>C101223600022</t>
  </si>
  <si>
    <t>北斗市立茂辺地中学校</t>
  </si>
  <si>
    <t>C101223600031</t>
  </si>
  <si>
    <t>北斗市立上磯中学校</t>
  </si>
  <si>
    <t>北海道北斗市中野通３２０－４</t>
  </si>
  <si>
    <t>C101223600040</t>
  </si>
  <si>
    <t>北斗市立浜分中学校</t>
  </si>
  <si>
    <t>北海道北斗市追分１丁目１７番１号</t>
  </si>
  <si>
    <t>C101223600059</t>
  </si>
  <si>
    <t>北斗市立大野中学校</t>
  </si>
  <si>
    <t>北海道北斗市本町５５４－１</t>
  </si>
  <si>
    <t>C101230300020</t>
  </si>
  <si>
    <t>当別町立西当別中学校</t>
  </si>
  <si>
    <t>北海道石狩郡当別町獅子内５１３４番地１</t>
  </si>
  <si>
    <t>C101230400010</t>
  </si>
  <si>
    <t>新篠津村立新篠津中学校</t>
  </si>
  <si>
    <t>北海道石狩郡新篠津村第４７線北７番地</t>
  </si>
  <si>
    <t>C101233100017</t>
  </si>
  <si>
    <t>松前町立松前中学校</t>
  </si>
  <si>
    <t>北海道松前郡松前町字博多２６５番地</t>
  </si>
  <si>
    <t>C101233200016</t>
  </si>
  <si>
    <t>福島町立福島中学校</t>
  </si>
  <si>
    <t>北海道松前郡福島町字月崎３２２－１</t>
  </si>
  <si>
    <t>C101233300015</t>
  </si>
  <si>
    <t>知内町立知内中学校</t>
  </si>
  <si>
    <t>北海道上磯郡知内町字重内２２－１</t>
  </si>
  <si>
    <t>C101233400014</t>
  </si>
  <si>
    <t>木古内町立木古内中学校</t>
  </si>
  <si>
    <t>北海道上磯郡木古内町字木古内１９４番地の５</t>
  </si>
  <si>
    <t>C101233700011</t>
  </si>
  <si>
    <t>七飯町立七飯中学校</t>
  </si>
  <si>
    <t>北海道亀田郡七飯町字本町６丁目９番１号</t>
  </si>
  <si>
    <t>C101233700020</t>
  </si>
  <si>
    <t>七飯町立大中山中学校</t>
  </si>
  <si>
    <t>北海道亀田郡七飯町大中山３丁目２９１－１</t>
  </si>
  <si>
    <t>C101234300013</t>
  </si>
  <si>
    <t>鹿部町立鹿部中学校</t>
  </si>
  <si>
    <t>北海道茅部郡鹿部町宮浜２８１</t>
  </si>
  <si>
    <t>C101234500011</t>
  </si>
  <si>
    <t>森町立砂原中学校</t>
  </si>
  <si>
    <t>北海道茅部郡森町砂原２丁目１８８－１４</t>
  </si>
  <si>
    <t>C101234500020</t>
  </si>
  <si>
    <t>森町立森中学校</t>
  </si>
  <si>
    <t>北海道茅部郡森町字上台町３２６－１</t>
  </si>
  <si>
    <t>C101234600010</t>
  </si>
  <si>
    <t>八雲町立落部中学校</t>
  </si>
  <si>
    <t>北海道二海郡八雲町落部３４７番地</t>
  </si>
  <si>
    <t>C101234600029</t>
  </si>
  <si>
    <t>八雲町立野田生中学校</t>
  </si>
  <si>
    <t>北海道二海郡八雲町野田生１４６－１</t>
  </si>
  <si>
    <t>C101234600038</t>
  </si>
  <si>
    <t>八雲町立八雲中学校</t>
  </si>
  <si>
    <t>北海道二海郡八雲町東雲町３１番地</t>
  </si>
  <si>
    <t>C101234600047</t>
  </si>
  <si>
    <t>八雲町立熊石中学校</t>
  </si>
  <si>
    <t>北海道二海郡八雲町熊石雲石町４９２番地</t>
  </si>
  <si>
    <t>C101234700019</t>
  </si>
  <si>
    <t>長万部町立長万部中学校</t>
  </si>
  <si>
    <t>北海道山越郡長万部町字栄原１３８番地</t>
  </si>
  <si>
    <t>C101236100010</t>
  </si>
  <si>
    <t>江差町立江差北中学校</t>
  </si>
  <si>
    <t>北海道檜山郡江差町字水堀町１４７番地</t>
  </si>
  <si>
    <t>C101236100029</t>
  </si>
  <si>
    <t>江差町立江差中学校</t>
  </si>
  <si>
    <t>北海道檜山郡江差町字陣屋町無番地</t>
  </si>
  <si>
    <t>C101236200019</t>
  </si>
  <si>
    <t>上ノ国町立上ノ国中学校</t>
  </si>
  <si>
    <t>北海道檜山郡上ノ国町字勝山３９番地</t>
  </si>
  <si>
    <t>C101236300018</t>
  </si>
  <si>
    <t>厚沢部町立厚沢部中学校</t>
  </si>
  <si>
    <t>北海道檜山郡厚沢部町新町２５０番地</t>
  </si>
  <si>
    <t>C101236400017</t>
  </si>
  <si>
    <t>乙部町立乙部中学校</t>
  </si>
  <si>
    <t>北海道爾志郡乙部町字緑町１３９番地</t>
  </si>
  <si>
    <t>C101236700014</t>
  </si>
  <si>
    <t>奥尻町立奥尻中学校</t>
  </si>
  <si>
    <t>北海道奥尻郡奥尻町字赤石４１１番地２</t>
  </si>
  <si>
    <t>C101237000019</t>
  </si>
  <si>
    <t>今金町立今金中学校</t>
  </si>
  <si>
    <t>北海道瀬棚郡今金町今金４４５－６</t>
  </si>
  <si>
    <t>C101237100018</t>
  </si>
  <si>
    <t>せたな町立大成中学校</t>
  </si>
  <si>
    <t>北海道久遠郡せたな町大成区都４２１番地</t>
  </si>
  <si>
    <t>C101237100027</t>
  </si>
  <si>
    <t>せたな町立瀬棚中学校</t>
  </si>
  <si>
    <t>北海道久遠郡せたな町瀬棚区共和４０４番地１</t>
  </si>
  <si>
    <t>C101237100036</t>
  </si>
  <si>
    <t>せたな町立北檜山中学校</t>
  </si>
  <si>
    <t>北海道久遠郡せたな町北檜山区豊岡２３３</t>
  </si>
  <si>
    <t>C101239100014</t>
  </si>
  <si>
    <t>島牧村立島牧中学校</t>
  </si>
  <si>
    <t>北海道島牧郡島牧村字小川１１８番地</t>
  </si>
  <si>
    <t>C101239200013</t>
  </si>
  <si>
    <t>寿都町立寿都中学校</t>
  </si>
  <si>
    <t>北海道寿都郡寿都町字六条町２９０－１</t>
  </si>
  <si>
    <t>C101239300012</t>
  </si>
  <si>
    <t>黒松内町立黒松内中学校</t>
  </si>
  <si>
    <t>北海道寿都郡黒松内町字旭野４８番地の１</t>
  </si>
  <si>
    <t>C101239300021</t>
  </si>
  <si>
    <t>黒松内町立白井川中学校</t>
  </si>
  <si>
    <t>北海道寿都郡黒松内町字白井川１７番地９</t>
  </si>
  <si>
    <t>C101239400011</t>
  </si>
  <si>
    <t>蘭越町立蘭越中学校</t>
  </si>
  <si>
    <t>北海道磯谷郡蘭越町蘭越町５１４番地１</t>
  </si>
  <si>
    <t>C101239500010</t>
  </si>
  <si>
    <t>ニセコ町立ニセコ中学校</t>
  </si>
  <si>
    <t>北海道虻田郡ニセコ町字富士見１４３番地</t>
  </si>
  <si>
    <t>C101239600019</t>
  </si>
  <si>
    <t>真狩村立真狩中学校</t>
  </si>
  <si>
    <t>北海道虻田郡真狩村字見晴４８番地</t>
  </si>
  <si>
    <t>C101239700018</t>
  </si>
  <si>
    <t>留寿都村立留寿都中学校</t>
  </si>
  <si>
    <t>北海道虻田郡留寿都村字留寿都１７９番地</t>
  </si>
  <si>
    <t>C101239800017</t>
  </si>
  <si>
    <t>喜茂別町立喜茂別中学校</t>
  </si>
  <si>
    <t>北海道虻田郡喜茂別町喜茂別２５８番地の１</t>
  </si>
  <si>
    <t>C101239900016</t>
  </si>
  <si>
    <t>京極町立京極中学校</t>
  </si>
  <si>
    <t>C101240000013</t>
  </si>
  <si>
    <t>倶知安町立倶知安中学校</t>
  </si>
  <si>
    <t>北海道虻田郡倶知安町北５条西２丁目</t>
  </si>
  <si>
    <t>C101240100012</t>
  </si>
  <si>
    <t>共和町立共和中学校</t>
  </si>
  <si>
    <t>北海道岩内郡共和町幌似２１１９番地</t>
  </si>
  <si>
    <t>C101240200011</t>
  </si>
  <si>
    <t>岩内町立岩内第一中学校</t>
  </si>
  <si>
    <t>北海道岩内郡岩内町字宮園３１３番地</t>
  </si>
  <si>
    <t>C101240200020</t>
  </si>
  <si>
    <t>岩内町立岩内第二中学校</t>
  </si>
  <si>
    <t>北海道岩内郡岩内町字野束４１番地</t>
  </si>
  <si>
    <t>C101240300010</t>
  </si>
  <si>
    <t>泊村立泊中学校</t>
  </si>
  <si>
    <t>北海道古宇郡泊村大字茅沼村字南坂の上６の３</t>
  </si>
  <si>
    <t>C101240400019</t>
  </si>
  <si>
    <t>神恵内村立神恵内中学校</t>
  </si>
  <si>
    <t>北海道古宇郡神恵内村大字神恵内村字横澗１１番地の７</t>
  </si>
  <si>
    <t>C101240500018</t>
  </si>
  <si>
    <t>積丹町立美国中学校</t>
  </si>
  <si>
    <t>北海道積丹郡積丹町大字美国町字大沢３５１</t>
  </si>
  <si>
    <t>C101240600017</t>
  </si>
  <si>
    <t>古平町立古平中学校</t>
  </si>
  <si>
    <t>北海道古平郡古平町大字浜町３８５</t>
  </si>
  <si>
    <t>C101240700016</t>
  </si>
  <si>
    <t>仁木町立仁木中学校</t>
  </si>
  <si>
    <t>北海道余市郡仁木町北町４丁目５２番地</t>
  </si>
  <si>
    <t>C101240700025</t>
  </si>
  <si>
    <t>仁木町立銀山中学校</t>
  </si>
  <si>
    <t>北海道余市郡仁木町銀山２丁目１１３番地</t>
  </si>
  <si>
    <t>C101240800015</t>
  </si>
  <si>
    <t>余市町立東中学校</t>
  </si>
  <si>
    <t>北海道余市郡余市町朝日町７１番地</t>
  </si>
  <si>
    <t>C101240800024</t>
  </si>
  <si>
    <t>余市町立旭中学校</t>
  </si>
  <si>
    <t>北海道余市郡余市町大川町１６丁目１番地</t>
  </si>
  <si>
    <t>C101240900014</t>
  </si>
  <si>
    <t>赤井川村立赤井川中学校</t>
  </si>
  <si>
    <t>北海道余市郡赤井川村字赤井川６７番地</t>
  </si>
  <si>
    <t>C101242300016</t>
  </si>
  <si>
    <t>南幌町立南幌中学校</t>
  </si>
  <si>
    <t>北海道空知郡南幌町栄町３丁目３番２号</t>
  </si>
  <si>
    <t>C101242400015</t>
  </si>
  <si>
    <t>奈井江町立奈井江中学校</t>
  </si>
  <si>
    <t>北海道空知郡奈井江町字奈井江１４７－１</t>
  </si>
  <si>
    <t>C101242500014</t>
  </si>
  <si>
    <t>上砂川町立上砂川中学校</t>
  </si>
  <si>
    <t>北海道空知郡上砂川町鶉１条２丁目２－１</t>
  </si>
  <si>
    <t>C101242700012</t>
  </si>
  <si>
    <t>由仁町立由仁中学校</t>
  </si>
  <si>
    <t>北海道夕張郡由仁町新光５０番地１</t>
  </si>
  <si>
    <t>C101242800011</t>
  </si>
  <si>
    <t>長沼町立長沼中学校</t>
  </si>
  <si>
    <t>北海道夕張郡長沼町中央南２丁目３番１号</t>
  </si>
  <si>
    <t>C101242900010</t>
  </si>
  <si>
    <t>栗山町立栗山中学校</t>
  </si>
  <si>
    <t>北海道夕張郡栗山町字湯地６０番地９</t>
  </si>
  <si>
    <t>C101243000017</t>
  </si>
  <si>
    <t>月形町立月形中学校</t>
  </si>
  <si>
    <t>北海道樺戸郡月形町１０５４番地１</t>
  </si>
  <si>
    <t>C101243100016</t>
  </si>
  <si>
    <t>浦臼町立浦臼中学校</t>
  </si>
  <si>
    <t>北海道樺戸郡浦臼町字ウラウシナイ１８３の１２１</t>
  </si>
  <si>
    <t>C101243200015</t>
  </si>
  <si>
    <t>新十津川町立新十津川中学校</t>
  </si>
  <si>
    <t>北海道樺戸郡新十津川町字中央２５番地１</t>
  </si>
  <si>
    <t>C101243300014</t>
  </si>
  <si>
    <t>妹背牛町立妹背牛中学校</t>
  </si>
  <si>
    <t>北海道雨竜郡妹背牛町字妹背牛２５２番地</t>
  </si>
  <si>
    <t>C101243400013</t>
  </si>
  <si>
    <t>秩父別町立秩父別中学校</t>
  </si>
  <si>
    <t>北海道雨竜郡秩父別町１５３６番地</t>
  </si>
  <si>
    <t>C101243600011</t>
  </si>
  <si>
    <t>雨竜町立雨竜中学校</t>
  </si>
  <si>
    <t>C101243700010</t>
  </si>
  <si>
    <t>北竜町立北竜中学校</t>
  </si>
  <si>
    <t>北海道雨竜郡北竜町字板谷１５０番地</t>
  </si>
  <si>
    <t>C101243800019</t>
  </si>
  <si>
    <t>沼田町立沼田中学校</t>
  </si>
  <si>
    <t>北海道雨竜郡沼田町西町１番９号</t>
  </si>
  <si>
    <t>C101245200010</t>
  </si>
  <si>
    <t>鷹栖町立鷹栖中学校</t>
  </si>
  <si>
    <t>北海道上川郡鷹栖町１１線６号</t>
  </si>
  <si>
    <t>C101245300019</t>
  </si>
  <si>
    <t>東神楽町立東神楽中学校</t>
  </si>
  <si>
    <t>北海道上川郡東神楽町南１条西３丁目６番１号</t>
  </si>
  <si>
    <t>C101245400018</t>
  </si>
  <si>
    <t>当麻町立当麻中学校</t>
  </si>
  <si>
    <t>北海道上川郡当麻町５条西４丁目５番１号</t>
  </si>
  <si>
    <t>C101245600016</t>
  </si>
  <si>
    <t>愛別町立愛別中学校</t>
  </si>
  <si>
    <t>北海道上川郡愛別町字東町２２１番地の１</t>
  </si>
  <si>
    <t>C101245700015</t>
  </si>
  <si>
    <t>上川町立上川中学校</t>
  </si>
  <si>
    <t>北海道上川郡上川町北町１１４番地</t>
  </si>
  <si>
    <t>C101245800014</t>
  </si>
  <si>
    <t>東川町立東川中学校</t>
  </si>
  <si>
    <t>北海道上川郡東川町北町１丁目５番１号</t>
  </si>
  <si>
    <t>C101245900013</t>
  </si>
  <si>
    <t>美瑛町立美瑛中学校</t>
  </si>
  <si>
    <t>北海道上川郡美瑛町字美瑛原野４線</t>
  </si>
  <si>
    <t>C101245900022</t>
  </si>
  <si>
    <t>美瑛町立美馬牛中学校</t>
  </si>
  <si>
    <t>北海道上川郡美瑛町美馬牛北３丁目７－１</t>
  </si>
  <si>
    <t>C101246000010</t>
  </si>
  <si>
    <t>上富良野町立上富良野中学校</t>
  </si>
  <si>
    <t>北海道空知郡上富良野町旭町１丁目１番５号</t>
  </si>
  <si>
    <t>C101246100019</t>
  </si>
  <si>
    <t>中富良野町立中富良野中学校</t>
  </si>
  <si>
    <t>北海道空知郡中富良野町南町９番１９号</t>
  </si>
  <si>
    <t>C101246200018</t>
  </si>
  <si>
    <t>南富良野町立南富良野中学校</t>
  </si>
  <si>
    <t>北海道空知郡南富良野町幾寅１０５２</t>
  </si>
  <si>
    <t>C101246300017</t>
  </si>
  <si>
    <t>占冠村立占冠中学校</t>
  </si>
  <si>
    <t>C101246400016</t>
  </si>
  <si>
    <t>和寒町立和寒中学校</t>
  </si>
  <si>
    <t>北海道上川郡和寒町字日ノ出１１番地</t>
  </si>
  <si>
    <t>C101246500015</t>
  </si>
  <si>
    <t>剣淵町立剣淵中学校</t>
  </si>
  <si>
    <t>北海道上川郡剣淵町西町２０番１号</t>
  </si>
  <si>
    <t>C101246800012</t>
  </si>
  <si>
    <t>下川町立下川中学校</t>
  </si>
  <si>
    <t>北海道上川郡下川町南町４１７番地</t>
  </si>
  <si>
    <t>C101246900011</t>
  </si>
  <si>
    <t>美深町立美深中学校</t>
  </si>
  <si>
    <t>北海道中川郡美深町西１条南７丁目</t>
  </si>
  <si>
    <t>C101246900020</t>
  </si>
  <si>
    <t>美深町立仁宇布中学校</t>
  </si>
  <si>
    <t>北海道中川郡美深町字荷宇布２５２</t>
  </si>
  <si>
    <t>C101247000018</t>
  </si>
  <si>
    <t>音威子府村立音威子府中学校</t>
  </si>
  <si>
    <t>北海道中川郡音威子府村字音威子府４５０番地１</t>
  </si>
  <si>
    <t>C101247100017</t>
  </si>
  <si>
    <t>中川町立中川中学校</t>
  </si>
  <si>
    <t>北海道中川郡中川町字中川２２４番地２２</t>
  </si>
  <si>
    <t>C101247200016</t>
  </si>
  <si>
    <t>幌加内町立幌加内中学校</t>
  </si>
  <si>
    <t>C101248000034</t>
  </si>
  <si>
    <t>余市町立西中学校</t>
  </si>
  <si>
    <t>北海道余市郡余市町梅川町３３９番地</t>
  </si>
  <si>
    <t>C101248100015</t>
  </si>
  <si>
    <t>増毛町立増毛中学校</t>
  </si>
  <si>
    <t>北海道増毛郡増毛町南暑寒町５丁目</t>
  </si>
  <si>
    <t>C101248200014</t>
  </si>
  <si>
    <t>小平町立小平中学校</t>
  </si>
  <si>
    <t>北海道留萌郡小平町字小平町４０１－７</t>
  </si>
  <si>
    <t>C101248300013</t>
  </si>
  <si>
    <t>苫前町立苫前中学校</t>
  </si>
  <si>
    <t>北海道苫前郡苫前町字旭１８番地の２</t>
  </si>
  <si>
    <t>C101248400012</t>
  </si>
  <si>
    <t>羽幌町立羽幌中学校</t>
  </si>
  <si>
    <t>北海道苫前郡羽幌町北５条３丁目２番地</t>
  </si>
  <si>
    <t>C101248400021</t>
  </si>
  <si>
    <t>羽幌町立天売中学校</t>
  </si>
  <si>
    <t>C101248400030</t>
  </si>
  <si>
    <t>羽幌町立焼尻中学校</t>
  </si>
  <si>
    <t>C101248500011</t>
  </si>
  <si>
    <t>初山別村立初山別中学校</t>
  </si>
  <si>
    <t>北海道苫前郡初山別村初山別１７３の１</t>
  </si>
  <si>
    <t>C101248600010</t>
  </si>
  <si>
    <t>遠別町立遠別中学校</t>
  </si>
  <si>
    <t>北海道天塩郡遠別町幸和４０５</t>
  </si>
  <si>
    <t>C101248700019</t>
  </si>
  <si>
    <t>天塩町立天塩中学校</t>
  </si>
  <si>
    <t>北海道天塩郡天塩町字川口５７０５－１</t>
  </si>
  <si>
    <t>C101251100019</t>
  </si>
  <si>
    <t>猿払村立拓心中学校</t>
  </si>
  <si>
    <t>北海道宗谷郡猿払村鬼志別北町１８４番地</t>
  </si>
  <si>
    <t>C101251200018</t>
  </si>
  <si>
    <t>浜頓別町立浜頓別中学校</t>
  </si>
  <si>
    <t>北海道枝幸郡浜頓別町北４条１丁目１番地</t>
  </si>
  <si>
    <t>C101251300017</t>
  </si>
  <si>
    <t>中頓別町立中頓別中学校</t>
  </si>
  <si>
    <t>北海道枝幸郡中頓別町字中頓別３０５番地</t>
  </si>
  <si>
    <t>C101251400016</t>
  </si>
  <si>
    <t>枝幸町立枝幸中学校</t>
  </si>
  <si>
    <t>北海道枝幸郡枝幸町栄町６１３番地１</t>
  </si>
  <si>
    <t>C101251400025</t>
  </si>
  <si>
    <t>枝幸町立枝幸南中学校</t>
  </si>
  <si>
    <t>北海道枝幸郡枝幸町風烈布１２０３番地１</t>
  </si>
  <si>
    <t>C101251400034</t>
  </si>
  <si>
    <t>枝幸町立歌登中学校</t>
  </si>
  <si>
    <t>北海道枝幸郡枝幸町歌登桧垣町１３６－１</t>
  </si>
  <si>
    <t>C101251600014</t>
  </si>
  <si>
    <t>豊富町立豊富中学校</t>
  </si>
  <si>
    <t>北海道天塩郡豊富町西豊富</t>
  </si>
  <si>
    <t>C101251600023</t>
  </si>
  <si>
    <t>豊富町立兜沼中学校</t>
  </si>
  <si>
    <t>C101251700013</t>
  </si>
  <si>
    <t>礼文町立香深中学校</t>
  </si>
  <si>
    <t>C101251700022</t>
  </si>
  <si>
    <t>礼文町立船泊中学校</t>
  </si>
  <si>
    <t>北海道礼文郡礼文町大字船泊村字ヲションナイ２０２番地</t>
  </si>
  <si>
    <t>C101251800012</t>
  </si>
  <si>
    <t>利尻町立利尻中学校</t>
  </si>
  <si>
    <t>北海道利尻郡利尻町沓形字神居２１６番地２</t>
  </si>
  <si>
    <t>C101251900011</t>
  </si>
  <si>
    <t>利尻富士町立鴛泊中学校</t>
  </si>
  <si>
    <t>北海道利尻郡利尻富士町鴛泊字栄町２２５番地</t>
  </si>
  <si>
    <t>C101251900020</t>
  </si>
  <si>
    <t>利尻富士町立鬼脇中学校</t>
  </si>
  <si>
    <t>北海道利尻郡利尻富士町鬼脇字清川１９８番地</t>
  </si>
  <si>
    <t>C101252000018</t>
  </si>
  <si>
    <t>幌延町立幌延中学校</t>
  </si>
  <si>
    <t>北海道天塩郡幌延町字幌延１０２番地</t>
  </si>
  <si>
    <t>C101252000027</t>
  </si>
  <si>
    <t>幌延町立問寒別中学校</t>
  </si>
  <si>
    <t>北海道天塩郡幌延町字問寒別１３０</t>
  </si>
  <si>
    <t>C101254300011</t>
  </si>
  <si>
    <t>美幌町立美幌中学校</t>
  </si>
  <si>
    <t>北海道網走郡美幌町字稲美１３０番地の５</t>
  </si>
  <si>
    <t>C101254300020</t>
  </si>
  <si>
    <t>美幌町立北中学校</t>
  </si>
  <si>
    <t>北海道網走郡美幌町字鳥里４丁目１番地</t>
  </si>
  <si>
    <t>C101254400010</t>
  </si>
  <si>
    <t>津別町立津別中学校</t>
  </si>
  <si>
    <t>北海道網走郡津別町豊永６番地</t>
  </si>
  <si>
    <t>C101254500019</t>
  </si>
  <si>
    <t>斜里町立斜里中学校</t>
  </si>
  <si>
    <t>北海道斜里郡斜里町文光町５１番地</t>
  </si>
  <si>
    <t>C101254600018</t>
  </si>
  <si>
    <t>清里町立清里中学校</t>
  </si>
  <si>
    <t>北海道斜里郡清里町羽衣町５８番地</t>
  </si>
  <si>
    <t>C101254700017</t>
  </si>
  <si>
    <t>小清水町立小清水中学校</t>
  </si>
  <si>
    <t>北海道斜里郡小清水町元町２丁目１９番７号</t>
  </si>
  <si>
    <t>C101254900015</t>
  </si>
  <si>
    <t>訓子府町立訓子府中学校</t>
  </si>
  <si>
    <t>北海道常呂郡訓子府町東町４１０番地</t>
  </si>
  <si>
    <t>C101255000011</t>
  </si>
  <si>
    <t>置戸町立置戸中学校</t>
  </si>
  <si>
    <t>北海道常呂郡置戸町字拓殖４７番地１</t>
  </si>
  <si>
    <t>C101255200019</t>
  </si>
  <si>
    <t>佐呂間町立佐呂間中学校</t>
  </si>
  <si>
    <t>北海道常呂郡佐呂間町字幸町９番地１</t>
  </si>
  <si>
    <t>C101255500016</t>
  </si>
  <si>
    <t>遠軽町立生田原中学校</t>
  </si>
  <si>
    <t>北海道紋別郡遠軽町生田原７１２</t>
  </si>
  <si>
    <t>C101255500025</t>
  </si>
  <si>
    <t>遠軽町立安国中学校</t>
  </si>
  <si>
    <t>北海道紋別郡遠軽町生田原安国２２番地１</t>
  </si>
  <si>
    <t>C101255500034</t>
  </si>
  <si>
    <t>遠軽町立遠軽中学校</t>
  </si>
  <si>
    <t>北海道紋別郡遠軽町大通北５丁目２番地</t>
  </si>
  <si>
    <t>C101255500043</t>
  </si>
  <si>
    <t>遠軽町立丸瀬布中学校</t>
  </si>
  <si>
    <t>北海道紋別郡遠軽町丸瀬布新町７８番地</t>
  </si>
  <si>
    <t>C101255500052</t>
  </si>
  <si>
    <t>遠軽町立白滝中学校</t>
  </si>
  <si>
    <t>C101255500061</t>
  </si>
  <si>
    <t>遠軽町立南中学校</t>
  </si>
  <si>
    <t>北海道紋別郡遠軽町東町５丁目４番地８２</t>
  </si>
  <si>
    <t>C101255500070</t>
  </si>
  <si>
    <t>遠軽町立遠軽中学校望の岡分校</t>
  </si>
  <si>
    <t>C101255900012</t>
  </si>
  <si>
    <t>湧別町立上湧別中学校</t>
  </si>
  <si>
    <t>北海道紋別郡湧別町上湧別屯田市街地１番地の１</t>
  </si>
  <si>
    <t>C101256000019</t>
  </si>
  <si>
    <t>滝上町立滝上中学校</t>
  </si>
  <si>
    <t>北海道紋別郡滝上町字サクルー原野２３３４－１</t>
  </si>
  <si>
    <t>C101256100018</t>
  </si>
  <si>
    <t>興部町立興部中学校</t>
  </si>
  <si>
    <t>北海道紋別郡興部町字興部１０４番地２</t>
  </si>
  <si>
    <t>C101256200017</t>
  </si>
  <si>
    <t>西興部村立西興部中学校</t>
  </si>
  <si>
    <t>北海道紋別郡西興部村字西興部３７４</t>
  </si>
  <si>
    <t>C101256300016</t>
  </si>
  <si>
    <t>雄武町立雄武中学校</t>
  </si>
  <si>
    <t>北海道紋別郡雄武町字雄武１４９０番地</t>
  </si>
  <si>
    <t>C101256400015</t>
  </si>
  <si>
    <t>大空町立東藻琴中学校</t>
  </si>
  <si>
    <t>北海道網走郡大空町東藻琴５７番地</t>
  </si>
  <si>
    <t>C101256400024</t>
  </si>
  <si>
    <t>大空町立女満別中学校</t>
  </si>
  <si>
    <t>北海道網走郡大空町女満別東陽３丁目２番１号</t>
  </si>
  <si>
    <t>C101257100016</t>
  </si>
  <si>
    <t>豊浦町立豊浦中学校</t>
  </si>
  <si>
    <t>北海道虻田郡豊浦町字船見町１２３番地２</t>
  </si>
  <si>
    <t>C101257500012</t>
  </si>
  <si>
    <t>壮瞥町立壮瞥中学校</t>
  </si>
  <si>
    <t>北海道有珠郡壮瞥町滝之町４２０</t>
  </si>
  <si>
    <t>C101257800019</t>
  </si>
  <si>
    <t>白老町立白老中学校</t>
  </si>
  <si>
    <t>北海道白老郡白老町東町５丁目３番１号</t>
  </si>
  <si>
    <t>C101257800028</t>
  </si>
  <si>
    <t>白老町立白翔中学校</t>
  </si>
  <si>
    <t>C101258100014</t>
  </si>
  <si>
    <t>厚真町立厚真中学校</t>
  </si>
  <si>
    <t>北海道勇払郡厚真町新町４６４番地</t>
  </si>
  <si>
    <t>C101258100023</t>
  </si>
  <si>
    <t>厚真町立厚南中学校</t>
  </si>
  <si>
    <t>北海道勇払郡厚真町字富野７５番地の２</t>
  </si>
  <si>
    <t>C101258400011</t>
  </si>
  <si>
    <t>洞爺湖町立虻田中学校</t>
  </si>
  <si>
    <t>北海道虻田郡洞爺湖町入江１９０</t>
  </si>
  <si>
    <t>C101258400020</t>
  </si>
  <si>
    <t>洞爺湖町立洞爺中学校</t>
  </si>
  <si>
    <t>北海道虻田郡洞爺湖町洞爺町４０１－１４</t>
  </si>
  <si>
    <t>C101258500029</t>
  </si>
  <si>
    <t>安平町立追分中学校</t>
  </si>
  <si>
    <t>北海道勇払郡安平町追分本町６丁目５６番地</t>
  </si>
  <si>
    <t>C101258600019</t>
  </si>
  <si>
    <t>むかわ町立鵡川中学校</t>
  </si>
  <si>
    <t>北海道勇払郡むかわ町文京４丁目２番地</t>
  </si>
  <si>
    <t>C101258600028</t>
  </si>
  <si>
    <t>むかわ町立穂別中学校</t>
  </si>
  <si>
    <t>北海道勇払郡むかわ町穂別１１６番地</t>
  </si>
  <si>
    <t>C101260100010</t>
  </si>
  <si>
    <t>日高町立日高中学校</t>
  </si>
  <si>
    <t>北海道沙流郡日高町宮下町３丁目４４２番地の１</t>
  </si>
  <si>
    <t>C101260100029</t>
  </si>
  <si>
    <t>日高町立厚賀中学校</t>
  </si>
  <si>
    <t>北海道沙流郡日高町字厚賀町２１６番地の１</t>
  </si>
  <si>
    <t>C101260100038</t>
  </si>
  <si>
    <t>日高町立富川中学校</t>
  </si>
  <si>
    <t>北海道沙流郡日高町富川北７丁目３番６号</t>
  </si>
  <si>
    <t>C101260100047</t>
  </si>
  <si>
    <t>日高町立門別中学校</t>
  </si>
  <si>
    <t>北海道沙流郡日高町門別本町２３９－１</t>
  </si>
  <si>
    <t>C101260200019</t>
  </si>
  <si>
    <t>平取町立平取中学校</t>
  </si>
  <si>
    <t>北海道沙流郡平取町本町１１６番地３</t>
  </si>
  <si>
    <t>C101260200028</t>
  </si>
  <si>
    <t>平取町立振内中学校</t>
  </si>
  <si>
    <t>北海道沙流郡平取町振内町１０１－１</t>
  </si>
  <si>
    <t>C101260400017</t>
  </si>
  <si>
    <t>新冠町立新冠中学校</t>
  </si>
  <si>
    <t>北海道新冠郡新冠町字北星町２１番地の２</t>
  </si>
  <si>
    <t>C101260700014</t>
  </si>
  <si>
    <t>浦河町立浦河第一中学校</t>
  </si>
  <si>
    <t>北海道浦河郡浦河町堺町東６丁目４８５番地６</t>
  </si>
  <si>
    <t>C101260700023</t>
  </si>
  <si>
    <t>浦河町立浦河第二中学校</t>
  </si>
  <si>
    <t>北海道浦河郡浦河町字西幌別１８番地</t>
  </si>
  <si>
    <t>C101260700032</t>
  </si>
  <si>
    <t>浦河町立荻伏中学校</t>
  </si>
  <si>
    <t>北海道浦河郡浦河町荻伏町５２７番地</t>
  </si>
  <si>
    <t>C101260800013</t>
  </si>
  <si>
    <t>様似町立様似中学校</t>
  </si>
  <si>
    <t>北海道様似郡様似町錦町５３番地５</t>
  </si>
  <si>
    <t>C101260900012</t>
  </si>
  <si>
    <t>えりも町立えりも中学校</t>
  </si>
  <si>
    <t>北海道幌泉郡えりも町字新浜２０７番地の３</t>
  </si>
  <si>
    <t>C101261000019</t>
  </si>
  <si>
    <t>新ひだか町立静内中学校</t>
  </si>
  <si>
    <t>北海道日高郡新ひだか町静内山手町１丁目９番１号</t>
  </si>
  <si>
    <t>C101261000028</t>
  </si>
  <si>
    <t>新ひだか町立静内第三中学校</t>
  </si>
  <si>
    <t>北海道日高郡新ひだか町静内神森６０</t>
  </si>
  <si>
    <t>C101261000037</t>
  </si>
  <si>
    <t>新ひだか町立三石中学校</t>
  </si>
  <si>
    <t>北海道日高郡新ひだか町三石旭町９６番地１</t>
  </si>
  <si>
    <t>C101263100014</t>
  </si>
  <si>
    <t>音更町立音更中学校</t>
  </si>
  <si>
    <t>北海道河東郡音更町雄飛が丘１番地</t>
  </si>
  <si>
    <t>C101263100023</t>
  </si>
  <si>
    <t>音更町立下音更中学校</t>
  </si>
  <si>
    <t>北海道河東郡音更町中鈴蘭南１丁目４番地</t>
  </si>
  <si>
    <t>C101263100032</t>
  </si>
  <si>
    <t>音更町立駒場中学校</t>
  </si>
  <si>
    <t>北海道河東郡音更町駒場南１番地１</t>
  </si>
  <si>
    <t>C101263100041</t>
  </si>
  <si>
    <t>音更町立緑南中学校</t>
  </si>
  <si>
    <t>北海道河東郡音更町字下士幌北２線東２５番地</t>
  </si>
  <si>
    <t>C101263100050</t>
  </si>
  <si>
    <t>音更町立共栄中学校</t>
  </si>
  <si>
    <t>北海道河東郡音更町木野西通１６丁目２番地</t>
  </si>
  <si>
    <t>C101263200013</t>
  </si>
  <si>
    <t>士幌町立士幌町中央中学校</t>
  </si>
  <si>
    <t>北海道河東郡士幌町字士幌幹西１線１６３番地</t>
  </si>
  <si>
    <t>C101263300012</t>
  </si>
  <si>
    <t>上士幌町立上士幌中学校</t>
  </si>
  <si>
    <t>北海道河東郡上士幌町字上士幌東４線２４３番地</t>
  </si>
  <si>
    <t>C101263400011</t>
  </si>
  <si>
    <t>鹿追町立鹿追中学校</t>
  </si>
  <si>
    <t>北海道河東郡鹿追町鹿追北４線８番地</t>
  </si>
  <si>
    <t>C101263400020</t>
  </si>
  <si>
    <t>鹿追町立瓜幕中学校</t>
  </si>
  <si>
    <t>北海道河東郡鹿追町瓜幕西２７線２３番地</t>
  </si>
  <si>
    <t>C101263500010</t>
  </si>
  <si>
    <t>新得町立新得中学校</t>
  </si>
  <si>
    <t>北海道上川郡新得町西４条南１町目１番地</t>
  </si>
  <si>
    <t>C101263500029</t>
  </si>
  <si>
    <t>新得町立屈足中学校</t>
  </si>
  <si>
    <t>北海道上川郡新得町屈足緑町西４丁目５番地</t>
  </si>
  <si>
    <t>C101263600019</t>
  </si>
  <si>
    <t>清水町立清水中学校</t>
  </si>
  <si>
    <t>北海道上川郡清水町本通１１丁目２番地</t>
  </si>
  <si>
    <t>C101263600028</t>
  </si>
  <si>
    <t>清水町立御影中学校</t>
  </si>
  <si>
    <t>北海道上川郡清水町字御影南２線７３番地</t>
  </si>
  <si>
    <t>C101263700018</t>
  </si>
  <si>
    <t>芽室町立芽室中学校</t>
  </si>
  <si>
    <t>北海道河西郡芽室町東６条南３丁目１番地</t>
  </si>
  <si>
    <t>C101263700027</t>
  </si>
  <si>
    <t>芽室町立上美生中学校</t>
  </si>
  <si>
    <t>北海道河西郡芽室町上美生５線３１番地５</t>
  </si>
  <si>
    <t>C101263700036</t>
  </si>
  <si>
    <t>芽室町立芽室西中学校</t>
  </si>
  <si>
    <t>北海道河西郡芽室町芽室南２線３０番地</t>
  </si>
  <si>
    <t>C101263800017</t>
  </si>
  <si>
    <t>中札内村立中札内中学校</t>
  </si>
  <si>
    <t>北海道河西郡中札内村東１条南５丁目２４番地</t>
  </si>
  <si>
    <t>C101263900016</t>
  </si>
  <si>
    <t>更別村立更別中央中学校</t>
  </si>
  <si>
    <t>北海道河西郡更別村字更別南３線９０番地</t>
  </si>
  <si>
    <t>C101264100012</t>
  </si>
  <si>
    <t>大樹町立大樹中学校</t>
  </si>
  <si>
    <t>北海道広尾郡大樹町鏡町１番地</t>
  </si>
  <si>
    <t>C101264200011</t>
  </si>
  <si>
    <t>広尾町立広尾中学校</t>
  </si>
  <si>
    <t>北海道広尾郡広尾町並木通東１丁目１１番地</t>
  </si>
  <si>
    <t>C101264300010</t>
  </si>
  <si>
    <t>幕別町立幕別中学校</t>
  </si>
  <si>
    <t>北海道中川郡幕別町緑町２０番地</t>
  </si>
  <si>
    <t>C101264300029</t>
  </si>
  <si>
    <t>幕別町立糠内中学校</t>
  </si>
  <si>
    <t>北海道中川郡幕別町字糠内２６２番地</t>
  </si>
  <si>
    <t>C101264300038</t>
  </si>
  <si>
    <t>幕別町立札内中学校</t>
  </si>
  <si>
    <t>C101264300047</t>
  </si>
  <si>
    <t>幕別町立札内東中学校</t>
  </si>
  <si>
    <t>北海道中川郡幕別町札内青葉町１８５番地の４</t>
  </si>
  <si>
    <t>C101264300056</t>
  </si>
  <si>
    <t>幕別町立忠類中学校</t>
  </si>
  <si>
    <t>北海道中川郡幕別町忠類栄町２９７番地１</t>
  </si>
  <si>
    <t>C101264400019</t>
  </si>
  <si>
    <t>池田町立池田中学校</t>
  </si>
  <si>
    <t>北海道中川郡池田町字西３条９丁目１番地</t>
  </si>
  <si>
    <t>C101264500018</t>
  </si>
  <si>
    <t>豊頃町立豊頃中学校</t>
  </si>
  <si>
    <t>北海道中川郡豊頃町中央若葉町１１番地</t>
  </si>
  <si>
    <t>C101264600017</t>
  </si>
  <si>
    <t>本別町立本別中学校</t>
  </si>
  <si>
    <t>北海道中川郡本別町弥生町３０番地</t>
  </si>
  <si>
    <t>C101264600026</t>
  </si>
  <si>
    <t>本別町立勇足中学校</t>
  </si>
  <si>
    <t>北海道中川郡本別町勇足１３３番地の１</t>
  </si>
  <si>
    <t>C101264700016</t>
  </si>
  <si>
    <t>足寄町立足寄中学校</t>
  </si>
  <si>
    <t>北海道足寄郡足寄町里見が丘４番地の４</t>
  </si>
  <si>
    <t>C101264800015</t>
  </si>
  <si>
    <t>陸別町立陸別中学校</t>
  </si>
  <si>
    <t>北海道足寄郡陸別町字陸別原野基線３３４番地</t>
  </si>
  <si>
    <t>C101264900014</t>
  </si>
  <si>
    <t>浦幌町立浦幌中学校</t>
  </si>
  <si>
    <t>北海道十勝郡浦幌町字万年３３９番地の１</t>
  </si>
  <si>
    <t>C101264900023</t>
  </si>
  <si>
    <t>浦幌町立上浦幌中学校</t>
  </si>
  <si>
    <t>北海道十勝郡浦幌町字宝生１６４番地４</t>
  </si>
  <si>
    <t>C101266100017</t>
  </si>
  <si>
    <t>釧路町立別保中学校</t>
  </si>
  <si>
    <t>北海道釧路郡釧路町別保南２－４４－１</t>
  </si>
  <si>
    <t>C101266100026</t>
  </si>
  <si>
    <t>釧路町立遠矢中学校</t>
  </si>
  <si>
    <t>北海道釧路郡釧路町鳥通西６丁目１番地</t>
  </si>
  <si>
    <t>C101266100035</t>
  </si>
  <si>
    <t>釧路町立昆布森中学校</t>
  </si>
  <si>
    <t>北海道釧路郡釧路町昆布森３丁目１１０番地</t>
  </si>
  <si>
    <t>C101266100044</t>
  </si>
  <si>
    <t>釧路町立富原中学校</t>
  </si>
  <si>
    <t>C101266300015</t>
  </si>
  <si>
    <t>浜中町立霧多布中学校</t>
  </si>
  <si>
    <t>北海道厚岸郡浜中町暮帰別西１丁目１６０番地</t>
  </si>
  <si>
    <t>C101266300024</t>
  </si>
  <si>
    <t>浜中町立散布中学校</t>
  </si>
  <si>
    <t>C101266300033</t>
  </si>
  <si>
    <t>浜中町立浜中中学校</t>
  </si>
  <si>
    <t>北海道厚岸郡浜中町浜中桜西５０番地</t>
  </si>
  <si>
    <t>C101266300042</t>
  </si>
  <si>
    <t>浜中町立茶内中学校</t>
  </si>
  <si>
    <t>C101266400014</t>
  </si>
  <si>
    <t>標茶町立標茶中学校</t>
  </si>
  <si>
    <t>北海道川上郡標茶町常盤９丁目１番地</t>
  </si>
  <si>
    <t>C101266400023</t>
  </si>
  <si>
    <t>標茶町立虹別中学校</t>
  </si>
  <si>
    <t>北海道川上郡標茶町字虹別原野６７線１０３－４</t>
  </si>
  <si>
    <t>C101266400032</t>
  </si>
  <si>
    <t>標茶町立中茶安別中学校</t>
  </si>
  <si>
    <t>C101266400041</t>
  </si>
  <si>
    <t>標茶町立塘路中学校</t>
  </si>
  <si>
    <t>北海道川上郡標茶町字塘路８番地１</t>
  </si>
  <si>
    <t>C101266500013</t>
  </si>
  <si>
    <t>弟子屈町立弟子屈中学校</t>
  </si>
  <si>
    <t>北海道川上郡弟子屈町美里１丁目３番１号</t>
  </si>
  <si>
    <t>C101266500022</t>
  </si>
  <si>
    <t>弟子屈町立川湯中学校</t>
  </si>
  <si>
    <t>北海道川上郡弟子屈町川湯温泉７丁目３番１１号</t>
  </si>
  <si>
    <t>C101266700011</t>
  </si>
  <si>
    <t>鶴居村立鶴居中学校</t>
  </si>
  <si>
    <t>北海道阿寒郡鶴居村鶴居東２－３１－１</t>
  </si>
  <si>
    <t>C101266700020</t>
  </si>
  <si>
    <t>鶴居村立幌呂中学校</t>
  </si>
  <si>
    <t>北海道阿寒郡鶴居村幌呂東２丁目２１番地</t>
  </si>
  <si>
    <t>C101266800029</t>
  </si>
  <si>
    <t>白糠町立茶路中学校</t>
  </si>
  <si>
    <t>C101268200012</t>
  </si>
  <si>
    <t>厚岸町立厚岸中学校</t>
  </si>
  <si>
    <t>北海道厚岸郡厚岸町梅香町１丁目５番地</t>
  </si>
  <si>
    <t>C101268200021</t>
  </si>
  <si>
    <t>厚岸町立真龍中学校</t>
  </si>
  <si>
    <t>北海道厚岸郡厚岸町白浜１丁目５番地</t>
  </si>
  <si>
    <t>C101268200030</t>
  </si>
  <si>
    <t>厚岸町立太田中学校</t>
  </si>
  <si>
    <t>北海道厚岸郡厚岸町太田５の通り２７番地１</t>
  </si>
  <si>
    <t>C101268200049</t>
  </si>
  <si>
    <t>厚岸町立高知中学校</t>
  </si>
  <si>
    <t>C101269100011</t>
  </si>
  <si>
    <t>別海町立野付中学校</t>
  </si>
  <si>
    <t>北海道野付郡別海町尾岱沼潮見町２０３番地</t>
  </si>
  <si>
    <t>C101269100020</t>
  </si>
  <si>
    <t>別海町立上風連中学校</t>
  </si>
  <si>
    <t>北海道野付郡別海町上風連１８２番地３</t>
  </si>
  <si>
    <t>C101269100039</t>
  </si>
  <si>
    <t>別海町立中西別中学校</t>
  </si>
  <si>
    <t>北海道野付郡別海町中西別朝日町１４</t>
  </si>
  <si>
    <t>C101269100048</t>
  </si>
  <si>
    <t>別海町立別海中央中学校</t>
  </si>
  <si>
    <t>北海道野付郡別海町別海緑町１１６－４</t>
  </si>
  <si>
    <t>C101269100057</t>
  </si>
  <si>
    <t>別海町立西春別中学校</t>
  </si>
  <si>
    <t>北海道野付郡別海町西春別本久町１</t>
  </si>
  <si>
    <t>C101269100066</t>
  </si>
  <si>
    <t>別海町立中春別中学校</t>
  </si>
  <si>
    <t>北海道野付郡別海町中春別南町１７</t>
  </si>
  <si>
    <t>C101269100075</t>
  </si>
  <si>
    <t>別海町立上西春別中学校</t>
  </si>
  <si>
    <t>北海道野付郡別海町西春別駅前西町２７０番地１</t>
  </si>
  <si>
    <t>C101269100084</t>
  </si>
  <si>
    <t>別海町立上春別中学校</t>
  </si>
  <si>
    <t>北海道野付郡別海町上春別旭町３０番地</t>
  </si>
  <si>
    <t>C101269200010</t>
  </si>
  <si>
    <t>中標津町立中標津中学校</t>
  </si>
  <si>
    <t>北海道標津郡中標津町丸山２丁目１番地</t>
  </si>
  <si>
    <t>C101269220025</t>
  </si>
  <si>
    <t>中標津町立広陵中学校</t>
  </si>
  <si>
    <t>北海道標津郡中標津町東１０条南７丁目１番地</t>
  </si>
  <si>
    <t>C101269300019</t>
  </si>
  <si>
    <t>標津町立標津中学校</t>
  </si>
  <si>
    <t>北海道標津郡標津町南１条西３丁目１番地５</t>
  </si>
  <si>
    <t>C101269300028</t>
  </si>
  <si>
    <t>標津町立川北中学校</t>
  </si>
  <si>
    <t>北海道標津郡標津町字川北９３番地３</t>
  </si>
  <si>
    <t>C101269400018</t>
  </si>
  <si>
    <t>羅臼町立知床未来中学校</t>
  </si>
  <si>
    <t>北海道目梨郡羅臼町栄町１０４番地２</t>
  </si>
  <si>
    <t>C101310100013</t>
  </si>
  <si>
    <t>北星学園女子中学校</t>
  </si>
  <si>
    <t>北海道札幌市中央区南４条西１７丁目２番２号</t>
  </si>
  <si>
    <t>C101310100022</t>
  </si>
  <si>
    <t>札幌聖心女子学院中学校</t>
  </si>
  <si>
    <t>北海道札幌市中央区宮の森２条１６丁目１０番１号</t>
  </si>
  <si>
    <t>C101310200012</t>
  </si>
  <si>
    <t>藤女子中学校</t>
  </si>
  <si>
    <t>北海道札幌市北区北１６条西２丁目１－２</t>
  </si>
  <si>
    <t>C101310300011</t>
  </si>
  <si>
    <t>札幌光星中学校</t>
  </si>
  <si>
    <t>北海道札幌市東区北１３条東９丁目１番１号</t>
  </si>
  <si>
    <t>C101310300020</t>
  </si>
  <si>
    <t>札幌大谷中学校</t>
  </si>
  <si>
    <t>北海道札幌市東区北１６条東９丁目</t>
  </si>
  <si>
    <t>C101310800016</t>
  </si>
  <si>
    <t>星槎もみじ中学校</t>
  </si>
  <si>
    <t>北海道札幌市厚別区もみじ台北５丁目１２－１</t>
  </si>
  <si>
    <t>C101311000012</t>
  </si>
  <si>
    <t>北嶺中学校</t>
  </si>
  <si>
    <t>北海道札幌市清田区真栄４４８番地１</t>
  </si>
  <si>
    <t>C101320200226</t>
  </si>
  <si>
    <t>遺愛女子中学校</t>
  </si>
  <si>
    <t>北海道函館市杉並町２３－１１</t>
  </si>
  <si>
    <t>C101320200235</t>
  </si>
  <si>
    <t>函館白百合学園中学校</t>
  </si>
  <si>
    <t>北海道函館市山の手２丁目６－３</t>
  </si>
  <si>
    <t>C101320200244</t>
  </si>
  <si>
    <t>函館ラ・サール中学校</t>
  </si>
  <si>
    <t>北海道函館市日吉町１－１２－１</t>
  </si>
  <si>
    <t>C101320300207</t>
  </si>
  <si>
    <t>双葉中学校</t>
  </si>
  <si>
    <t>北海道小樽市住ノ江１丁目３番３号</t>
  </si>
  <si>
    <t>C101320500107</t>
  </si>
  <si>
    <t>海星学院中学校</t>
  </si>
  <si>
    <t>北海道室蘭市高砂町３－７－７</t>
  </si>
  <si>
    <t>C101320600204</t>
  </si>
  <si>
    <t>武修館中学校</t>
  </si>
  <si>
    <t>北海道釧路市武佐５－９－１</t>
  </si>
  <si>
    <t>C101321700103</t>
  </si>
  <si>
    <t>立命館慶祥中学校</t>
  </si>
  <si>
    <t>北海道江別市西野幌６４０－１</t>
  </si>
  <si>
    <t>C101323400102</t>
  </si>
  <si>
    <t>札幌日本大学中学校</t>
  </si>
  <si>
    <t>北海道北広島市虹ヶ丘５丁目７番地１</t>
  </si>
  <si>
    <t>C101357100103</t>
  </si>
  <si>
    <t>北海道シュタイナー学園いずみの学校中等部</t>
  </si>
  <si>
    <t>北海道虻田郡豊浦町字東雲町８３番地２</t>
  </si>
  <si>
    <t>C201110000017</t>
  </si>
  <si>
    <t>北海道教育大学附属釧路義務教育学校</t>
  </si>
  <si>
    <t>北海道釧路市桜ヶ岡７－１２－４８</t>
  </si>
  <si>
    <t>C201210330089</t>
  </si>
  <si>
    <t>札幌市立義務教育学校福移学園</t>
  </si>
  <si>
    <t>北海道札幌市東区中沼町２４０番地</t>
  </si>
  <si>
    <t>C201220200012</t>
  </si>
  <si>
    <t>戸井学園</t>
  </si>
  <si>
    <t>北海道函館市釜谷町２２７番地</t>
  </si>
  <si>
    <t>C201220600018</t>
  </si>
  <si>
    <t>阿寒湖義務教育学校</t>
  </si>
  <si>
    <t>北海道釧路市阿寒湖町阿寒湖温泉６丁目４番１号</t>
  </si>
  <si>
    <t>C201220700017</t>
  </si>
  <si>
    <t>帯広市立大空学園義務教育学校</t>
  </si>
  <si>
    <t>北海道帯広市大空町１１丁目４番地</t>
  </si>
  <si>
    <t>C201220800016</t>
  </si>
  <si>
    <t>北見市立おんねゆ学園</t>
  </si>
  <si>
    <t>北海道北見市留辺蘂町温根湯温泉２２８番地２</t>
  </si>
  <si>
    <t>C201221300019</t>
  </si>
  <si>
    <t>苫小牧市立植苗小中学校</t>
  </si>
  <si>
    <t>北海道苫小牧市字植苗５０</t>
  </si>
  <si>
    <t>C201222300017</t>
  </si>
  <si>
    <t>根室市立歯舞学園</t>
  </si>
  <si>
    <t>北海道根室市歯舞３丁目１７８番地</t>
  </si>
  <si>
    <t>C201222300026</t>
  </si>
  <si>
    <t>根室市立海星学校</t>
  </si>
  <si>
    <t>北海道根室市西和田２１９番地</t>
  </si>
  <si>
    <t>C201222700013</t>
  </si>
  <si>
    <t>歌志内学園</t>
  </si>
  <si>
    <t>北海道歌志内市字文殊２００番地</t>
  </si>
  <si>
    <t>C201222900011</t>
  </si>
  <si>
    <t>富良野市立樹海学校</t>
  </si>
  <si>
    <t>北海道富良野市字老節布５００７番地１</t>
  </si>
  <si>
    <t>C201223300015</t>
  </si>
  <si>
    <t>伊達市立大滝徳舜瞥学校</t>
  </si>
  <si>
    <t>北海道伊達市大滝区優徳町９０番地１１</t>
  </si>
  <si>
    <t>C201223500013</t>
  </si>
  <si>
    <t>石狩市立厚田学園</t>
  </si>
  <si>
    <t>北海道石狩市厚田区厚田１７１番地１</t>
  </si>
  <si>
    <t>C201230300010</t>
  </si>
  <si>
    <t>当別町立とうべつ学園</t>
  </si>
  <si>
    <t>北海道石狩郡当別町下川町１２５番地</t>
  </si>
  <si>
    <t>C201233700010</t>
  </si>
  <si>
    <t>七飯町立大沼岳陽学校</t>
  </si>
  <si>
    <t>北海道亀田郡七飯町字上軍川１８０番地２</t>
  </si>
  <si>
    <t>C201233700029</t>
  </si>
  <si>
    <t>七飯町立大沼岳陽学校鈴蘭谷分校</t>
  </si>
  <si>
    <t>北海道亀田郡七飯町字西大沼８番地１</t>
  </si>
  <si>
    <t>C201245500016</t>
  </si>
  <si>
    <t>比布町立比布中央学校</t>
  </si>
  <si>
    <t>北海道上川郡比布町寿町４丁目１番１号</t>
  </si>
  <si>
    <t>C201246300016</t>
  </si>
  <si>
    <t>占冠村立トマム学校</t>
  </si>
  <si>
    <t>北海道勇払郡占冠村字トマム原野１３８０番地の１</t>
  </si>
  <si>
    <t>C201254500018</t>
  </si>
  <si>
    <t>斜里町立知床ウトロ学校</t>
  </si>
  <si>
    <t>北海道斜里郡斜里町ウトロ高原２０番地</t>
  </si>
  <si>
    <t>C201255900011</t>
  </si>
  <si>
    <t>湧別町立芭露学園</t>
  </si>
  <si>
    <t>北海道紋別郡湧別町芭露４１１番地</t>
  </si>
  <si>
    <t>C201255900021</t>
  </si>
  <si>
    <t>湧別町立ゆうべつ学園</t>
  </si>
  <si>
    <t>北海道紋別郡湧別町錦町２２３番地</t>
  </si>
  <si>
    <t>C201258500019</t>
  </si>
  <si>
    <t>安平町立早来学園</t>
  </si>
  <si>
    <t>北海道勇払郡安平町早来大町１６９番地１</t>
  </si>
  <si>
    <t>C201263500019</t>
  </si>
  <si>
    <t>新得町立富村牛小中学校</t>
  </si>
  <si>
    <t>北海道上川郡新得町字屈足トムラウシ２５７番地１</t>
  </si>
  <si>
    <t>C201266800019</t>
  </si>
  <si>
    <t>白糠町立庶路学園</t>
  </si>
  <si>
    <t>北海道白糠郡白糠町西庶路学園通１丁目１番地</t>
  </si>
  <si>
    <t>C201266800028</t>
  </si>
  <si>
    <t>白糠町立白糠学園</t>
  </si>
  <si>
    <t>北海道白糠郡白糠町西５条北２丁目１番地２</t>
  </si>
  <si>
    <t>C201269200019</t>
  </si>
  <si>
    <t>中標津町立計根別学園</t>
  </si>
  <si>
    <t>北海道標津郡中標津町計根別本通東８丁目１番地１</t>
  </si>
  <si>
    <t>D101210100013</t>
  </si>
  <si>
    <t>北海道札幌西高等学校</t>
  </si>
  <si>
    <t>北海道札幌市中央区宮の森４条８丁目１</t>
  </si>
  <si>
    <t>D101210100022</t>
  </si>
  <si>
    <t>北海道札幌南高等学校</t>
  </si>
  <si>
    <t>北海道札幌市中央区南１８条西６丁目１－１</t>
  </si>
  <si>
    <t>D101210100031</t>
  </si>
  <si>
    <t>市立札幌旭丘高等学校</t>
  </si>
  <si>
    <t>北海道札幌市中央区旭ヶ丘６丁目５－１８</t>
  </si>
  <si>
    <t>D101210100040</t>
  </si>
  <si>
    <t>市立札幌大通高等学校</t>
  </si>
  <si>
    <t>北海道札幌市中央区北２条西１１丁目</t>
  </si>
  <si>
    <t>D101210200012</t>
  </si>
  <si>
    <t>北海道札幌北高等学校</t>
  </si>
  <si>
    <t>北海道札幌市北区北２５条西１１丁目１－１</t>
  </si>
  <si>
    <t>D101210200021</t>
  </si>
  <si>
    <t>北海道札幌工業高等学校</t>
  </si>
  <si>
    <t>北海道札幌市北区北２０条西１３丁目</t>
  </si>
  <si>
    <t>D101210200030</t>
  </si>
  <si>
    <t>北海道札幌北陵高等学校</t>
  </si>
  <si>
    <t>北海道札幌市北区屯田７条８丁目５－１</t>
  </si>
  <si>
    <t>D101210200049</t>
  </si>
  <si>
    <t>北海道札幌英藍高等学校</t>
  </si>
  <si>
    <t>北海道札幌市北区篠路町篠路３７２－６７</t>
  </si>
  <si>
    <t>D101210200058</t>
  </si>
  <si>
    <t>北海道札幌国際情報高等学校</t>
  </si>
  <si>
    <t>北海道札幌市北区新川７１７番１</t>
  </si>
  <si>
    <t>D101210200067</t>
  </si>
  <si>
    <t>北海道有朋高等学校</t>
  </si>
  <si>
    <t>北海道札幌市北区屯田９条７丁目５</t>
  </si>
  <si>
    <t>D101210200076</t>
  </si>
  <si>
    <t>市立札幌新川高等学校</t>
  </si>
  <si>
    <t>北海道札幌市北区新川５条１４丁目１－１</t>
  </si>
  <si>
    <t>D101210300011</t>
  </si>
  <si>
    <t>北海道札幌丘珠高等学校</t>
  </si>
  <si>
    <t>北海道札幌市東区北丘珠１条２丁目５８９－１</t>
  </si>
  <si>
    <t>D101210300020</t>
  </si>
  <si>
    <t>北海道札幌東陵高等学校</t>
  </si>
  <si>
    <t>北海道札幌市東区東苗穂１０条１丁目２－２１</t>
  </si>
  <si>
    <t>D101210300039</t>
  </si>
  <si>
    <t>北海道札幌東豊高等学校</t>
  </si>
  <si>
    <t>北海道札幌市東区東雁来町３７６－１</t>
  </si>
  <si>
    <t>D101210400010</t>
  </si>
  <si>
    <t>北海道札幌東高等学校</t>
  </si>
  <si>
    <t>北海道札幌市白石区菊水９条３丁目１－５</t>
  </si>
  <si>
    <t>D101210400029</t>
  </si>
  <si>
    <t>北海道札幌白石高等学校</t>
  </si>
  <si>
    <t>北海道札幌市白石区川北２２６１番地</t>
  </si>
  <si>
    <t>D101210400038</t>
  </si>
  <si>
    <t>北海道札幌白陵高等学校</t>
  </si>
  <si>
    <t>北海道札幌市白石区東米里２０６２－１０</t>
  </si>
  <si>
    <t>D101210500019</t>
  </si>
  <si>
    <t>北海道札幌月寒高等学校</t>
  </si>
  <si>
    <t>北海道札幌市豊平区月寒東１条３丁目４－５４</t>
  </si>
  <si>
    <t>D101210500028</t>
  </si>
  <si>
    <t>市立札幌平岸高等学校</t>
  </si>
  <si>
    <t>北海道札幌市豊平区平岸５条１８丁目１番２号</t>
  </si>
  <si>
    <t>D101210600018</t>
  </si>
  <si>
    <t>北海道札幌南陵高等学校</t>
  </si>
  <si>
    <t>北海道札幌市南区藤野５条１０丁目１－１</t>
  </si>
  <si>
    <t>D101210600027</t>
  </si>
  <si>
    <t>市立札幌啓北商業高等学校</t>
  </si>
  <si>
    <t>北海道札幌市南区石山１条２丁目１５－１</t>
  </si>
  <si>
    <t>D101210600036</t>
  </si>
  <si>
    <t>市立札幌藻岩高等学校</t>
  </si>
  <si>
    <t>北海道札幌市南区川沿３条２丁目１番１号</t>
  </si>
  <si>
    <t>D101210700017</t>
  </si>
  <si>
    <t>北海道札幌西陵高等学校</t>
  </si>
  <si>
    <t>北海道札幌市西区平和３－４－２－１</t>
  </si>
  <si>
    <t>D101210700026</t>
  </si>
  <si>
    <t>北海道札幌琴似工業高等学校</t>
  </si>
  <si>
    <t>北海道札幌市西区発寒１３条１１丁目３番１号</t>
  </si>
  <si>
    <t>D101210800016</t>
  </si>
  <si>
    <t>北海道札幌啓成高等学校</t>
  </si>
  <si>
    <t>北海道札幌市厚別区厚別東４条８丁目６番１号</t>
  </si>
  <si>
    <t>D101210800025</t>
  </si>
  <si>
    <t>北海道札幌東商業高等学校</t>
  </si>
  <si>
    <t>北海道札幌市厚別区厚別中央３条５丁目６番１０号</t>
  </si>
  <si>
    <t>D101210800034</t>
  </si>
  <si>
    <t>北海道札幌厚別高等学校</t>
  </si>
  <si>
    <t>北海道札幌市厚別区厚別町山本７５０－１５</t>
  </si>
  <si>
    <t>D101210900015</t>
  </si>
  <si>
    <t>北海道札幌手稲高等学校</t>
  </si>
  <si>
    <t>北海道札幌市手稲区手稲前田４９７番地２</t>
  </si>
  <si>
    <t>D101210900024</t>
  </si>
  <si>
    <t>北海道札幌あすかぜ高等学校</t>
  </si>
  <si>
    <t>北海道札幌市手稲区手稲山口２５４番地</t>
  </si>
  <si>
    <t>D101210900033</t>
  </si>
  <si>
    <t>北海道札幌稲雲高等学校</t>
  </si>
  <si>
    <t>北海道札幌市手稲区手稲本町６条４丁目１番１号</t>
  </si>
  <si>
    <t>D101211000012</t>
  </si>
  <si>
    <t>北海道札幌真栄高等学校</t>
  </si>
  <si>
    <t>北海道札幌市清田区真栄２３６－１</t>
  </si>
  <si>
    <t>D101211000021</t>
  </si>
  <si>
    <t>北海道札幌平岡高等学校</t>
  </si>
  <si>
    <t>北海道札幌市清田区平岡４条６丁目１３－１</t>
  </si>
  <si>
    <t>D101211000030</t>
  </si>
  <si>
    <t>市立札幌清田高等学校</t>
  </si>
  <si>
    <t>北海道札幌市清田区北野３条４丁目６－１</t>
  </si>
  <si>
    <t>D101220200011</t>
  </si>
  <si>
    <t>北海道函館中部高等学校</t>
  </si>
  <si>
    <t>北海道函館市時任町１１－３</t>
  </si>
  <si>
    <t>D101220200020</t>
  </si>
  <si>
    <t>北海道函館西高等学校</t>
  </si>
  <si>
    <t>北海道函館市元町７番１７号</t>
  </si>
  <si>
    <t>D101220200039</t>
  </si>
  <si>
    <t>北海道函館商業高等学校</t>
  </si>
  <si>
    <t>北海道函館市昭和１－１７－１</t>
  </si>
  <si>
    <t>D101220200048</t>
  </si>
  <si>
    <t>北海道函館工業高等学校</t>
  </si>
  <si>
    <t>北海道函館市川原町５－１３</t>
  </si>
  <si>
    <t>D101220200057</t>
  </si>
  <si>
    <t>北海道南茅部高等学校</t>
  </si>
  <si>
    <t>北海道函館市川汲町１５６０</t>
  </si>
  <si>
    <t>D101220200075</t>
  </si>
  <si>
    <t>市立函館高等学校</t>
  </si>
  <si>
    <t>北海道函館市柳町１１－５</t>
  </si>
  <si>
    <t>D101220300010</t>
  </si>
  <si>
    <t>北海道小樽潮陵高等学校</t>
  </si>
  <si>
    <t>北海道小樽市潮見台２丁目１－１</t>
  </si>
  <si>
    <t>D101220300029</t>
  </si>
  <si>
    <t>北海道小樽桜陽高等学校</t>
  </si>
  <si>
    <t>北海道小樽市長橋３丁目１９番１号</t>
  </si>
  <si>
    <t>D101220300038</t>
  </si>
  <si>
    <t>北海道小樽未来創造高等学校</t>
  </si>
  <si>
    <t>北海道小樽市最上１丁目２９－１</t>
  </si>
  <si>
    <t>D101220300047</t>
  </si>
  <si>
    <t>北海道小樽水産高等学校</t>
  </si>
  <si>
    <t>北海道小樽市若竹町９－１</t>
  </si>
  <si>
    <t>D101220400019</t>
  </si>
  <si>
    <t>北海道旭川東高等学校</t>
  </si>
  <si>
    <t>北海道旭川市６条通１１丁目左</t>
  </si>
  <si>
    <t>D101220400028</t>
  </si>
  <si>
    <t>北海道旭川西高等学校</t>
  </si>
  <si>
    <t>北海道旭川市川端町５条９丁目１番８号</t>
  </si>
  <si>
    <t>D101220400037</t>
  </si>
  <si>
    <t>北海道旭川北高等学校</t>
  </si>
  <si>
    <t>北海道旭川市花咲町３</t>
  </si>
  <si>
    <t>D101220400046</t>
  </si>
  <si>
    <t>北海道旭川商業高等学校</t>
  </si>
  <si>
    <t>北海道旭川市曙３条３丁目</t>
  </si>
  <si>
    <t>D101220400055</t>
  </si>
  <si>
    <t>北海道旭川工業高等学校</t>
  </si>
  <si>
    <t>北海道旭川市緑が丘東４条１丁目１番１号</t>
  </si>
  <si>
    <t>D101220400064</t>
  </si>
  <si>
    <t>北海道旭川農業高等学校</t>
  </si>
  <si>
    <t>北海道旭川市永山町１４丁目１５３番地</t>
  </si>
  <si>
    <t>D101220400073</t>
  </si>
  <si>
    <t>北海道旭川南高等学校</t>
  </si>
  <si>
    <t>北海道旭川市緑が丘東３条３丁目１－１</t>
  </si>
  <si>
    <t>D101220400082</t>
  </si>
  <si>
    <t>北海道旭川永嶺高等学校</t>
  </si>
  <si>
    <t>北海道旭川市永山町３丁目１０２</t>
  </si>
  <si>
    <t>D101220500018</t>
  </si>
  <si>
    <t>北海道室蘭栄高等学校</t>
  </si>
  <si>
    <t>北海道室蘭市東町３－２９－５</t>
  </si>
  <si>
    <t>D101220500027</t>
  </si>
  <si>
    <t>北海道室蘭清水丘高等学校</t>
  </si>
  <si>
    <t>北海道室蘭市増市町２－６－１６</t>
  </si>
  <si>
    <t>D101220500036</t>
  </si>
  <si>
    <t>北海道室蘭工業高等学校</t>
  </si>
  <si>
    <t>北海道室蘭市宮の森町３－１－１</t>
  </si>
  <si>
    <t>D101220500045</t>
  </si>
  <si>
    <t>北海道室蘭東翔高等学校</t>
  </si>
  <si>
    <t>北海道室蘭市高砂町４丁目３５番１号</t>
  </si>
  <si>
    <t>D101220600017</t>
  </si>
  <si>
    <t>北海道釧路湖陵高等学校</t>
  </si>
  <si>
    <t>北海道釧路市緑ヶ岡３－１－３１</t>
  </si>
  <si>
    <t>D101220600026</t>
  </si>
  <si>
    <t>北海道釧路江南高等学校</t>
  </si>
  <si>
    <t>北海道釧路市光陽町２４－１７</t>
  </si>
  <si>
    <t>D101220600035</t>
  </si>
  <si>
    <t>北海道釧路商業高等学校</t>
  </si>
  <si>
    <t>北海道釧路市昭和中央５－１０－１</t>
  </si>
  <si>
    <t>D101220600044</t>
  </si>
  <si>
    <t>北海道釧路工業高等学校</t>
  </si>
  <si>
    <t>北海道釧路市鶴ケ岱３丁目５番１号</t>
  </si>
  <si>
    <t>D101220600053</t>
  </si>
  <si>
    <t>北海道阿寒高等学校</t>
  </si>
  <si>
    <t>北海道釧路市阿寒町仲町２丁目７－１</t>
  </si>
  <si>
    <t>D101220600062</t>
  </si>
  <si>
    <t>北海道釧路北陽高等学校</t>
  </si>
  <si>
    <t>北海道釧路市緑ヶ岡１丁目１１－８</t>
  </si>
  <si>
    <t>D101220600071</t>
  </si>
  <si>
    <t>北海道釧路明輝高等学校</t>
  </si>
  <si>
    <t>北海道釧路市愛国西１丁目３８番７号</t>
  </si>
  <si>
    <t>D101220700016</t>
  </si>
  <si>
    <t>北海道帯広柏葉高等学校</t>
  </si>
  <si>
    <t>北海道帯広市東５－南１－１</t>
  </si>
  <si>
    <t>D101220700025</t>
  </si>
  <si>
    <t>北海道帯広三条高等学校</t>
  </si>
  <si>
    <t>北海道帯広市西２３条南２丁目１２番地</t>
  </si>
  <si>
    <t>D101220700034</t>
  </si>
  <si>
    <t>北海道帯広工業高等学校</t>
  </si>
  <si>
    <t>北海道帯広市稲田町基線１４番地７</t>
  </si>
  <si>
    <t>D101220700043</t>
  </si>
  <si>
    <t>北海道帯広農業高等学校</t>
  </si>
  <si>
    <t>北海道帯広市稲田町西１－９</t>
  </si>
  <si>
    <t>D101220700052</t>
  </si>
  <si>
    <t>北海道帯広南商業高等学校</t>
  </si>
  <si>
    <t>北海道帯広市西２１条南５丁目３６番地１</t>
  </si>
  <si>
    <t>D101220700061</t>
  </si>
  <si>
    <t>北海道帯広緑陽高等学校</t>
  </si>
  <si>
    <t>北海道帯広市南の森東３丁目１番１号</t>
  </si>
  <si>
    <t>D101220800015</t>
  </si>
  <si>
    <t>北海道北見北斗高等学校</t>
  </si>
  <si>
    <t>北海道北見市北斗町１－１</t>
  </si>
  <si>
    <t>D101220800024</t>
  </si>
  <si>
    <t>北海道北見柏陽高等学校</t>
  </si>
  <si>
    <t>北海道北見市柏陽町５６７－１</t>
  </si>
  <si>
    <t>D101220800033</t>
  </si>
  <si>
    <t>北海道北見工業高等学校</t>
  </si>
  <si>
    <t>北海道北見市東相内町６０２番地</t>
  </si>
  <si>
    <t>D101220800042</t>
  </si>
  <si>
    <t>北海道留辺蘂高等学校</t>
  </si>
  <si>
    <t>北海道北見市留辺蘂町旭公園１０４－５</t>
  </si>
  <si>
    <t>D101220800051</t>
  </si>
  <si>
    <t>北海道常呂高等学校</t>
  </si>
  <si>
    <t>北海道北見市字常呂５７４番地２</t>
  </si>
  <si>
    <t>D101220800060</t>
  </si>
  <si>
    <t>北海道北見商業高等学校</t>
  </si>
  <si>
    <t>北海道北見市端野町３区５８３－１</t>
  </si>
  <si>
    <t>D101220800079</t>
  </si>
  <si>
    <t>北海道北見緑陵高等学校</t>
  </si>
  <si>
    <t>北海道北見市大正２５５番地</t>
  </si>
  <si>
    <t>D101220900014</t>
  </si>
  <si>
    <t>北海道夕張高等学校</t>
  </si>
  <si>
    <t>北海道夕張市南清水沢３丁目４９番地</t>
  </si>
  <si>
    <t>D101221000011</t>
  </si>
  <si>
    <t>北海道岩見沢東高等学校</t>
  </si>
  <si>
    <t>北海道岩見沢市東山８丁目１番１号</t>
  </si>
  <si>
    <t>D101221000020</t>
  </si>
  <si>
    <t>北海道岩見沢西高等学校</t>
  </si>
  <si>
    <t>北海道岩見沢市並木町３０</t>
  </si>
  <si>
    <t>D101221000039</t>
  </si>
  <si>
    <t>北海道岩見沢農業高等学校</t>
  </si>
  <si>
    <t>北海道岩見沢市並木町１番地５</t>
  </si>
  <si>
    <t>D101221000048</t>
  </si>
  <si>
    <t>北海道岩見沢緑陵高等学校</t>
  </si>
  <si>
    <t>北海道岩見沢市緑ヶ丘７４番地２</t>
  </si>
  <si>
    <t>D101221100010</t>
  </si>
  <si>
    <t>北海道網走南ケ丘高等学校</t>
  </si>
  <si>
    <t>北海道網走市台町２丁目１３－１</t>
  </si>
  <si>
    <t>D101221100029</t>
  </si>
  <si>
    <t>北海道網走桂陽高等学校</t>
  </si>
  <si>
    <t>北海道網走市向陽ヶ丘６丁目２－１</t>
  </si>
  <si>
    <t>D101221200019</t>
  </si>
  <si>
    <t>北海道留萌高等学校</t>
  </si>
  <si>
    <t>北海道留萌市千鳥町４丁目９１番</t>
  </si>
  <si>
    <t>D101221300018</t>
  </si>
  <si>
    <t>北海道苫小牧東高等学校</t>
  </si>
  <si>
    <t>北海道苫小牧市清水町２丁目１２番２０号</t>
  </si>
  <si>
    <t>D101221300027</t>
  </si>
  <si>
    <t>北海道苫小牧西高等学校</t>
  </si>
  <si>
    <t>北海道苫小牧市青葉町１丁目１－１</t>
  </si>
  <si>
    <t>D101221300036</t>
  </si>
  <si>
    <t>北海道苫小牧工業高等学校</t>
  </si>
  <si>
    <t>北海道苫小牧市字高丘６番２２</t>
  </si>
  <si>
    <t>D101221300045</t>
  </si>
  <si>
    <t>北海道苫小牧南高等学校</t>
  </si>
  <si>
    <t>北海道苫小牧市のぞみ町２丁目１－２</t>
  </si>
  <si>
    <t>D101221300054</t>
  </si>
  <si>
    <t>北海道苫小牧総合経済高等学校</t>
  </si>
  <si>
    <t>北海道苫小牧市新開町４－７－２</t>
  </si>
  <si>
    <t>D101221400017</t>
  </si>
  <si>
    <t>北海道稚内高等学校</t>
  </si>
  <si>
    <t>北海道稚内市栄１丁目４－１</t>
  </si>
  <si>
    <t>D101221500016</t>
  </si>
  <si>
    <t>北海道美唄聖華高等学校</t>
  </si>
  <si>
    <t>北海道美唄市東６条北２丁目１番１号</t>
  </si>
  <si>
    <t>D101221500025</t>
  </si>
  <si>
    <t>北海道美唄尚栄高等学校</t>
  </si>
  <si>
    <t>北海道美唄市西１条南６丁目</t>
  </si>
  <si>
    <t>D101221600015</t>
  </si>
  <si>
    <t>北海道芦別高等学校</t>
  </si>
  <si>
    <t>北海道芦別市本町４０－１３</t>
  </si>
  <si>
    <t>D101221700014</t>
  </si>
  <si>
    <t>北海道江別高等学校</t>
  </si>
  <si>
    <t>北海道江別市上江別４４４番地１</t>
  </si>
  <si>
    <t>D101221700023</t>
  </si>
  <si>
    <t>北海道野幌高等学校</t>
  </si>
  <si>
    <t>北海道江別市元野幌７４０</t>
  </si>
  <si>
    <t>D101221700032</t>
  </si>
  <si>
    <t>北海道大麻高等学校</t>
  </si>
  <si>
    <t>北海道江別市大麻ひかり町２番地</t>
  </si>
  <si>
    <t>D101221900012</t>
  </si>
  <si>
    <t>北海道紋別高等学校</t>
  </si>
  <si>
    <t>北海道紋別市南が丘町６丁目３番４７号</t>
  </si>
  <si>
    <t>D101222000019</t>
  </si>
  <si>
    <t>北海道士別東高等学校</t>
  </si>
  <si>
    <t>北海道士別市上士別町１５線南３番地</t>
  </si>
  <si>
    <t>D101222000028</t>
  </si>
  <si>
    <t>北海道士別翔雲高等学校</t>
  </si>
  <si>
    <t>北海道士別市東６条北６丁目２４番地</t>
  </si>
  <si>
    <t>D101222100018</t>
  </si>
  <si>
    <t>北海道名寄高等学校</t>
  </si>
  <si>
    <t>北海道名寄市徳田２０４番地１</t>
  </si>
  <si>
    <t>D101222100027</t>
  </si>
  <si>
    <t>北海道名寄産業高等学校</t>
  </si>
  <si>
    <t>北海道名寄市西５条北５－１</t>
  </si>
  <si>
    <t>D101222200017</t>
  </si>
  <si>
    <t>北海道三笠高等学校</t>
  </si>
  <si>
    <t>北海道三笠市若草町３９７番地</t>
  </si>
  <si>
    <t>D101222300016</t>
  </si>
  <si>
    <t>北海道根室高等学校</t>
  </si>
  <si>
    <t>北海道根室市牧の内１４６番地</t>
  </si>
  <si>
    <t>D101222400015</t>
  </si>
  <si>
    <t>北海道千歳高等学校</t>
  </si>
  <si>
    <t>北海道千歳市北栄１－４－１</t>
  </si>
  <si>
    <t>D101222400024</t>
  </si>
  <si>
    <t>北海道千歳北陽高等学校</t>
  </si>
  <si>
    <t>北海道千歳市北陽２丁目１０－５３</t>
  </si>
  <si>
    <t>D101222500014</t>
  </si>
  <si>
    <t>北海道滝川高等学校</t>
  </si>
  <si>
    <t>北海道滝川市緑町４丁目５－７７</t>
  </si>
  <si>
    <t>D101222500023</t>
  </si>
  <si>
    <t>北海道滝川工業高等学校</t>
  </si>
  <si>
    <t>北海道滝川市二の坂町西１丁目１－５</t>
  </si>
  <si>
    <t>D101222500032</t>
  </si>
  <si>
    <t>北海道滝川西高等学校</t>
  </si>
  <si>
    <t>北海道滝川市西町６丁目３番１号</t>
  </si>
  <si>
    <t>D101222600013</t>
  </si>
  <si>
    <t>北海道砂川高等学校</t>
  </si>
  <si>
    <t>北海道砂川市吉野２条南４丁目１番１号</t>
  </si>
  <si>
    <t>D101222800011</t>
  </si>
  <si>
    <t>北海道深川西高等学校</t>
  </si>
  <si>
    <t>北海道深川市西町７－３１</t>
  </si>
  <si>
    <t>D101222800020</t>
  </si>
  <si>
    <t>北海道深川東高等学校</t>
  </si>
  <si>
    <t>北海道深川市８条５番１０号</t>
  </si>
  <si>
    <t>D101222900010</t>
  </si>
  <si>
    <t>北海道富良野高等学校</t>
  </si>
  <si>
    <t>北海道富良野市末広町１－１</t>
  </si>
  <si>
    <t>D101222900029</t>
  </si>
  <si>
    <t>北海道富良野緑峰高等学校</t>
  </si>
  <si>
    <t>北海道富良野市西町１－１</t>
  </si>
  <si>
    <t>D101223000017</t>
  </si>
  <si>
    <t>北海道登別青嶺高等学校</t>
  </si>
  <si>
    <t>北海道登別市青葉町４２－１</t>
  </si>
  <si>
    <t>D101223100016</t>
  </si>
  <si>
    <t>北海道恵庭南高等学校</t>
  </si>
  <si>
    <t>北海道恵庭市白樺町４丁目１－１</t>
  </si>
  <si>
    <t>D101223100025</t>
  </si>
  <si>
    <t>北海道恵庭北高等学校</t>
  </si>
  <si>
    <t>北海道恵庭市南島松３５９－１</t>
  </si>
  <si>
    <t>D101223300032</t>
  </si>
  <si>
    <t>北海道伊達開来高等学校</t>
  </si>
  <si>
    <t>北海道伊達市竹原町４４</t>
  </si>
  <si>
    <t>D101223400013</t>
  </si>
  <si>
    <t>北海道北広島高等学校</t>
  </si>
  <si>
    <t>北海道北広島市共栄３０５－３</t>
  </si>
  <si>
    <t>D101223400022</t>
  </si>
  <si>
    <t>北海道北広島西高等学校</t>
  </si>
  <si>
    <t>北海道北広島市西の里東３丁目３－３</t>
  </si>
  <si>
    <t>D101223500012</t>
  </si>
  <si>
    <t>北海道石狩翔陽高等学校</t>
  </si>
  <si>
    <t>北海道石狩市花川東１２８番地３１</t>
  </si>
  <si>
    <t>D101223500021</t>
  </si>
  <si>
    <t>北海道石狩南高等学校</t>
  </si>
  <si>
    <t>北海道石狩市花川南８条５丁目１番</t>
  </si>
  <si>
    <t>D101223600011</t>
  </si>
  <si>
    <t>北海道函館水産高等学校</t>
  </si>
  <si>
    <t>北海道北斗市七重浜２丁目１５－３</t>
  </si>
  <si>
    <t>D101223600020</t>
  </si>
  <si>
    <t>北海道大野農業高等学校</t>
  </si>
  <si>
    <t>北海道北斗市向野２丁目２６番地１号</t>
  </si>
  <si>
    <t>D101223600039</t>
  </si>
  <si>
    <t>北海道上磯高等学校</t>
  </si>
  <si>
    <t>北海道北斗市中野通３丁目６－１</t>
  </si>
  <si>
    <t>D101230300019</t>
  </si>
  <si>
    <t>北海道当別高等学校</t>
  </si>
  <si>
    <t>北海道石狩郡当別町春日町８４番地</t>
  </si>
  <si>
    <t>D101233100015</t>
  </si>
  <si>
    <t>北海道松前高等学校</t>
  </si>
  <si>
    <t>北海道松前郡松前町字建石２１６番地</t>
  </si>
  <si>
    <t>D101233200014</t>
  </si>
  <si>
    <t>北海道福島商業高等学校</t>
  </si>
  <si>
    <t>北海道松前郡福島町字三岳１６１</t>
  </si>
  <si>
    <t>D101233300013</t>
  </si>
  <si>
    <t>北海道知内高等学校</t>
  </si>
  <si>
    <t>北海道上磯郡知内町字重内９８４</t>
  </si>
  <si>
    <t>D101233700019</t>
  </si>
  <si>
    <t>北海道七飯高等学校</t>
  </si>
  <si>
    <t>北海道亀田郡七飯町鳴川５丁目１３ー１</t>
  </si>
  <si>
    <t>D101234500019</t>
  </si>
  <si>
    <t>北海道森高等学校</t>
  </si>
  <si>
    <t>北海道茅部郡森町上台町３２６－４８</t>
  </si>
  <si>
    <t>D101234600018</t>
  </si>
  <si>
    <t>北海道八雲高等学校</t>
  </si>
  <si>
    <t>北海道二海郡八雲町住初町８８番地</t>
  </si>
  <si>
    <t>D101234700017</t>
  </si>
  <si>
    <t>北海道長万部高等学校</t>
  </si>
  <si>
    <t>北海道山越郡長万部町字栄原１４３－１</t>
  </si>
  <si>
    <t>D101236100018</t>
  </si>
  <si>
    <t>北海道江差高等学校</t>
  </si>
  <si>
    <t>北海道檜山郡江差町伏木戸町４６０番地１</t>
  </si>
  <si>
    <t>D101236200017</t>
  </si>
  <si>
    <t>北海道上ノ国高等学校</t>
  </si>
  <si>
    <t>北海道檜山郡上ノ国町字大留３５１</t>
  </si>
  <si>
    <t>D101236700012</t>
  </si>
  <si>
    <t>北海道奥尻高等学校</t>
  </si>
  <si>
    <t>D101237100016</t>
  </si>
  <si>
    <t>北海道檜山北高等学校</t>
  </si>
  <si>
    <t>北海道久遠郡せたな町北檜山区丹羽３６０－１</t>
  </si>
  <si>
    <t>D101239200011</t>
  </si>
  <si>
    <t>北海道寿都高等学校</t>
  </si>
  <si>
    <t>北海道寿都郡寿都町字新栄町１３６</t>
  </si>
  <si>
    <t>D101239400019</t>
  </si>
  <si>
    <t>北海道蘭越高等学校</t>
  </si>
  <si>
    <t>北海道磯谷郡蘭越町蘭越町４７５－１６</t>
  </si>
  <si>
    <t>D101239500018</t>
  </si>
  <si>
    <t>北海道ニセコ高等学校</t>
  </si>
  <si>
    <t>北海道虻田郡ニセコ町字富士見１４１－９</t>
  </si>
  <si>
    <t>D101239600017</t>
  </si>
  <si>
    <t>北海道真狩高等学校</t>
  </si>
  <si>
    <t>北海道虻田郡真狩村字光６番地</t>
  </si>
  <si>
    <t>D101239700016</t>
  </si>
  <si>
    <t>北海道留寿都高等学校</t>
  </si>
  <si>
    <t>北海道虻田郡留寿都村字留寿都１７９－１</t>
  </si>
  <si>
    <t>D101240000011</t>
  </si>
  <si>
    <t>北海道倶知安高等学校</t>
  </si>
  <si>
    <t>北海道虻田郡倶知安町北７条西２丁目１</t>
  </si>
  <si>
    <t>D101240000020</t>
  </si>
  <si>
    <t>北海道倶知安農業高等学校</t>
  </si>
  <si>
    <t>北海道虻田郡倶知安町旭１５番地</t>
  </si>
  <si>
    <t>D101240200019</t>
  </si>
  <si>
    <t>北海道岩内高等学校</t>
  </si>
  <si>
    <t>北海道岩内郡岩内町字宮園４３－１</t>
  </si>
  <si>
    <t>D101240800013</t>
  </si>
  <si>
    <t>北海道余市紅志高等学校</t>
  </si>
  <si>
    <t>北海道余市郡余市町沢町６丁目１</t>
  </si>
  <si>
    <t>D101242400013</t>
  </si>
  <si>
    <t>北海道奈井江商業高等学校</t>
  </si>
  <si>
    <t>北海道空知郡奈井江町南町２区</t>
  </si>
  <si>
    <t>D101242800019</t>
  </si>
  <si>
    <t>北海道長沼高等学校</t>
  </si>
  <si>
    <t>北海道夕張郡長沼町旭町南２丁目１１－１</t>
  </si>
  <si>
    <t>D101242900018</t>
  </si>
  <si>
    <t>北海道栗山高等学校</t>
  </si>
  <si>
    <t>北海道夕張郡栗山町中里６４－１８</t>
  </si>
  <si>
    <t>D101243000015</t>
  </si>
  <si>
    <t>北海道月形高等学校</t>
  </si>
  <si>
    <t>北海道樺戸郡月形町１０５６番地</t>
  </si>
  <si>
    <t>D101243200013</t>
  </si>
  <si>
    <t>北海道新十津川農業高等学校</t>
  </si>
  <si>
    <t>北海道樺戸郡新十津川町字中央１３番地</t>
  </si>
  <si>
    <t>D101245200018</t>
  </si>
  <si>
    <t>北海道鷹栖高等学校</t>
  </si>
  <si>
    <t>北海道上川郡鷹栖町南１条１丁目２－１</t>
  </si>
  <si>
    <t>D101245700013</t>
  </si>
  <si>
    <t>北海道上川高等学校</t>
  </si>
  <si>
    <t>北海道上川郡上川町東町１４８番地</t>
  </si>
  <si>
    <t>D101245800012</t>
  </si>
  <si>
    <t>北海道東川高等学校</t>
  </si>
  <si>
    <t>北海道上川郡東川町北町２丁目１２－１</t>
  </si>
  <si>
    <t>D101245900011</t>
  </si>
  <si>
    <t>北海道美瑛高等学校</t>
  </si>
  <si>
    <t>北海道上川郡美瑛町旭町１丁目９－２</t>
  </si>
  <si>
    <t>D101246000018</t>
  </si>
  <si>
    <t>北海道上富良野高等学校</t>
  </si>
  <si>
    <t>北海道空知郡上富良野町東町３丁目１－３</t>
  </si>
  <si>
    <t>D101246200016</t>
  </si>
  <si>
    <t>北海道南富良野高等学校</t>
  </si>
  <si>
    <t>北海道空知郡南富良野町字幾寅１８５３番地の２</t>
  </si>
  <si>
    <t>D101246500013</t>
  </si>
  <si>
    <t>北海道剣淵高等学校</t>
  </si>
  <si>
    <t>北海道上川郡剣淵町仲町２２番１号</t>
  </si>
  <si>
    <t>D101246800010</t>
  </si>
  <si>
    <t>北海道下川商業高等学校</t>
  </si>
  <si>
    <t>北海道上川郡下川町北町１３７―１</t>
  </si>
  <si>
    <t>D101246900019</t>
  </si>
  <si>
    <t>北海道美深高等学校</t>
  </si>
  <si>
    <t>北海道中川郡美深町字西町４０番地</t>
  </si>
  <si>
    <t>D101247000016</t>
  </si>
  <si>
    <t>北海道おといねっぷ美術工芸高等学校</t>
  </si>
  <si>
    <t>北海道中川郡音威子府村字音威子府１８１－１</t>
  </si>
  <si>
    <t>D101247200014</t>
  </si>
  <si>
    <t>北海道幌加内高等学校</t>
  </si>
  <si>
    <t>北海道雨竜郡幌加内町字平和</t>
  </si>
  <si>
    <t>D101248300011</t>
  </si>
  <si>
    <t>北海道苫前商業高等学校</t>
  </si>
  <si>
    <t>北海道苫前郡苫前町字古丹別２７３番地４</t>
  </si>
  <si>
    <t>D101248400010</t>
  </si>
  <si>
    <t>北海道羽幌高等学校</t>
  </si>
  <si>
    <t>北海道苫前郡羽幌町南町８</t>
  </si>
  <si>
    <t>D101248400029</t>
  </si>
  <si>
    <t>北海道天売高等学校</t>
  </si>
  <si>
    <t>北海道苫前郡羽幌町大字天売字前浜１００番地</t>
  </si>
  <si>
    <t>D101248600018</t>
  </si>
  <si>
    <t>北海道遠別農業高等学校</t>
  </si>
  <si>
    <t>北海道天塩郡遠別町字北浜７４番地</t>
  </si>
  <si>
    <t>D101248700017</t>
  </si>
  <si>
    <t>北海道天塩高等学校</t>
  </si>
  <si>
    <t>北海道天塩郡天塩町字川口１４６４番地の４</t>
  </si>
  <si>
    <t>D101251200016</t>
  </si>
  <si>
    <t>北海道浜頓別高等学校</t>
  </si>
  <si>
    <t>北海道枝幸郡浜頓別町緑ヶ丘５丁目１５番地</t>
  </si>
  <si>
    <t>D101251400014</t>
  </si>
  <si>
    <t>北海道枝幸高等学校</t>
  </si>
  <si>
    <t>北海道枝幸郡枝幸町北幸町５２９－２</t>
  </si>
  <si>
    <t>D101251600012</t>
  </si>
  <si>
    <t>北海道豊富高等学校</t>
  </si>
  <si>
    <t>北海道天塩郡豊富町字上サロベツ４７５番地</t>
  </si>
  <si>
    <t>D101251700011</t>
  </si>
  <si>
    <t>北海道礼文高等学校</t>
  </si>
  <si>
    <t>北海道礼文郡礼文町大字船泊村字ヲチカフナイ２７番地</t>
  </si>
  <si>
    <t>D101251800010</t>
  </si>
  <si>
    <t>北海道利尻高等学校</t>
  </si>
  <si>
    <t>北海道利尻郡利尻町沓形字神居１８９－１</t>
  </si>
  <si>
    <t>D101254300019</t>
  </si>
  <si>
    <t>北海道美幌高等学校</t>
  </si>
  <si>
    <t>北海道網走郡美幌町報徳９４番地</t>
  </si>
  <si>
    <t>D101254400018</t>
  </si>
  <si>
    <t>北海道津別高等学校</t>
  </si>
  <si>
    <t>北海道網走郡津別町字共和３２番地２</t>
  </si>
  <si>
    <t>D101254500017</t>
  </si>
  <si>
    <t>北海道斜里高等学校</t>
  </si>
  <si>
    <t>北海道斜里郡斜里町文光町５－１</t>
  </si>
  <si>
    <t>D101254600016</t>
  </si>
  <si>
    <t>北海道清里高等学校</t>
  </si>
  <si>
    <t>北海道斜里郡清里町羽衣町３８番地</t>
  </si>
  <si>
    <t>D101254900013</t>
  </si>
  <si>
    <t>北海道訓子府高等学校</t>
  </si>
  <si>
    <t>北海道常呂郡訓子府町東幸町１５７番地</t>
  </si>
  <si>
    <t>D101255000019</t>
  </si>
  <si>
    <t>北海道置戸高等学校</t>
  </si>
  <si>
    <t>北海道常呂郡置戸町字置戸２５６－８</t>
  </si>
  <si>
    <t>D101255200017</t>
  </si>
  <si>
    <t>北海道佐呂間高等学校</t>
  </si>
  <si>
    <t>北海道常呂郡佐呂間町字北３１１番地１</t>
  </si>
  <si>
    <t>D101255500014</t>
  </si>
  <si>
    <t>北海道遠軽高等学校</t>
  </si>
  <si>
    <t>北海道紋別郡遠軽町南町１丁目</t>
  </si>
  <si>
    <t>D101255900010</t>
  </si>
  <si>
    <t>北海道湧別高等学校</t>
  </si>
  <si>
    <t>北海道紋別郡湧別町中湧別南町８４６－２</t>
  </si>
  <si>
    <t>D101256100016</t>
  </si>
  <si>
    <t>北海道興部高等学校</t>
  </si>
  <si>
    <t>北海道紋別郡興部町字興部１２５番地１</t>
  </si>
  <si>
    <t>D101256300014</t>
  </si>
  <si>
    <t>北海道雄武高等学校</t>
  </si>
  <si>
    <t>北海道紋別郡雄武町字雄武１４９５番地</t>
  </si>
  <si>
    <t>D101256400031</t>
  </si>
  <si>
    <t>北海道大空高等学校</t>
  </si>
  <si>
    <t>北海道網走郡大空町東藻琴７９番地</t>
  </si>
  <si>
    <t>D101257500010</t>
  </si>
  <si>
    <t>北海道壮瞥高等学校</t>
  </si>
  <si>
    <t>北海道有珠郡壮瞥町字滝之町２３５－１３</t>
  </si>
  <si>
    <t>D101257800017</t>
  </si>
  <si>
    <t>北海道白老東高等学校</t>
  </si>
  <si>
    <t>北海道白老郡白老町日の出町５丁目１７番地３</t>
  </si>
  <si>
    <t>D101258100012</t>
  </si>
  <si>
    <t>北海道厚真高等学校</t>
  </si>
  <si>
    <t>北海道勇払郡厚真町字本郷２３４－３</t>
  </si>
  <si>
    <t>D101258400019</t>
  </si>
  <si>
    <t>北海道虻田高等学校</t>
  </si>
  <si>
    <t>北海道虻田郡洞爺湖町高砂町１２７ー５</t>
  </si>
  <si>
    <t>D101258500018</t>
  </si>
  <si>
    <t>北海道追分高等学校</t>
  </si>
  <si>
    <t>北海道勇払郡安平町追分本町７－８</t>
  </si>
  <si>
    <t>D101258600017</t>
  </si>
  <si>
    <t>北海道穂別高等学校</t>
  </si>
  <si>
    <t>北海道勇払郡むかわ町穂別１２７番地３</t>
  </si>
  <si>
    <t>D101258600026</t>
  </si>
  <si>
    <t>北海道鵡川高等学校</t>
  </si>
  <si>
    <t>北海道勇払郡むかわ町福住４－２－１</t>
  </si>
  <si>
    <t>D101260100018</t>
  </si>
  <si>
    <t>北海道富川高等学校</t>
  </si>
  <si>
    <t>北海道沙流郡日高町富川西１２丁目６９－１０９</t>
  </si>
  <si>
    <t>D101260100027</t>
  </si>
  <si>
    <t>北海道日高高等学校</t>
  </si>
  <si>
    <t>北海道沙流郡日高町松風町１丁目１１６番地の２</t>
  </si>
  <si>
    <t>D101260200017</t>
  </si>
  <si>
    <t>北海道平取高等学校</t>
  </si>
  <si>
    <t>北海道沙流郡平取町本町１０９－２</t>
  </si>
  <si>
    <t>D101260700012</t>
  </si>
  <si>
    <t>北海道浦河高等学校</t>
  </si>
  <si>
    <t>北海道浦河郡浦河町東町かしわ１丁目５－１</t>
  </si>
  <si>
    <t>D101260900010</t>
  </si>
  <si>
    <t>北海道えりも高等学校</t>
  </si>
  <si>
    <t>北海道幌泉郡えりも町字新浜２０８番地の２</t>
  </si>
  <si>
    <t>D101261000017</t>
  </si>
  <si>
    <t>北海道静内高等学校</t>
  </si>
  <si>
    <t>北海道日高郡新ひだか町静内ときわ町１丁目１－１</t>
  </si>
  <si>
    <t>D101261000026</t>
  </si>
  <si>
    <t>北海道静内農業高等学校</t>
  </si>
  <si>
    <t>北海道日高郡新ひだか町静内田原７９７番地</t>
  </si>
  <si>
    <t>D101263100012</t>
  </si>
  <si>
    <t>北海道音更高等学校</t>
  </si>
  <si>
    <t>北海道河東郡音更町駒場西１番地</t>
  </si>
  <si>
    <t>D101263200011</t>
  </si>
  <si>
    <t>北海道士幌高等学校</t>
  </si>
  <si>
    <t>北海道河東郡士幌町字上音更２１番地１５</t>
  </si>
  <si>
    <t>D101263300010</t>
  </si>
  <si>
    <t>北海道上士幌高等学校</t>
  </si>
  <si>
    <t>北海道河東郡上士幌町字上士幌東１線２２７</t>
  </si>
  <si>
    <t>D101263400019</t>
  </si>
  <si>
    <t>北海道鹿追高等学校</t>
  </si>
  <si>
    <t>北海道河東郡鹿追町西町１丁目８番地</t>
  </si>
  <si>
    <t>D101263600017</t>
  </si>
  <si>
    <t>北海道清水高等学校</t>
  </si>
  <si>
    <t>北海道上川郡清水町北２条西２丁目２番地</t>
  </si>
  <si>
    <t>D101263700016</t>
  </si>
  <si>
    <t>北海道芽室高等学校</t>
  </si>
  <si>
    <t>北海道河西郡芽室町東めむろ１条北１丁目６番地</t>
  </si>
  <si>
    <t>D101263900014</t>
  </si>
  <si>
    <t>北海道更別農業高等学校</t>
  </si>
  <si>
    <t>北海道河西郡更別村字更別基線９５</t>
  </si>
  <si>
    <t>D101264100010</t>
  </si>
  <si>
    <t>北海道大樹高等学校</t>
  </si>
  <si>
    <t>北海道広尾郡大樹町緑町１番地</t>
  </si>
  <si>
    <t>D101264200019</t>
  </si>
  <si>
    <t>北海道広尾高等学校</t>
  </si>
  <si>
    <t>北海道広尾郡広尾町並木通東１丁目１０番地</t>
  </si>
  <si>
    <t>D101264300018</t>
  </si>
  <si>
    <t>北海道幕別清陵高等学校</t>
  </si>
  <si>
    <t>北海道中川郡幕別町依田１０１－１</t>
  </si>
  <si>
    <t>D101264400017</t>
  </si>
  <si>
    <t>北海道池田高等学校</t>
  </si>
  <si>
    <t>北海道中川郡池田町字清見ヶ丘１３番地</t>
  </si>
  <si>
    <t>D101264600015</t>
  </si>
  <si>
    <t>北海道本別高等学校</t>
  </si>
  <si>
    <t>北海道中川郡本別町弥生町４９－２</t>
  </si>
  <si>
    <t>D101264700014</t>
  </si>
  <si>
    <t>北海道足寄高等学校</t>
  </si>
  <si>
    <t>北海道足寄郡足寄町里見が丘５－１１</t>
  </si>
  <si>
    <t>D101266100015</t>
  </si>
  <si>
    <t>北海道釧路東高等学校</t>
  </si>
  <si>
    <t>北海道釧路郡釧路町富原３番地１</t>
  </si>
  <si>
    <t>D101266200014</t>
  </si>
  <si>
    <t>北海道厚岸翔洋高等学校</t>
  </si>
  <si>
    <t>北海道厚岸郡厚岸町湾月１－２０</t>
  </si>
  <si>
    <t>D101266300013</t>
  </si>
  <si>
    <t>北海道霧多布高等学校</t>
  </si>
  <si>
    <t>北海道厚岸郡浜中町新川東２丁目４１</t>
  </si>
  <si>
    <t>D101266400012</t>
  </si>
  <si>
    <t>北海道標茶高等学校</t>
  </si>
  <si>
    <t>北海道川上郡標茶町常盤１０丁目１</t>
  </si>
  <si>
    <t>D101266500011</t>
  </si>
  <si>
    <t>北海道弟子屈高等学校</t>
  </si>
  <si>
    <t>北海道川上郡弟子屈町高栄３丁目３番２０</t>
  </si>
  <si>
    <t>D101266800018</t>
  </si>
  <si>
    <t>北海道白糠高等学校</t>
  </si>
  <si>
    <t>北海道白糠郡白糠町西４条北２丁目２－８</t>
  </si>
  <si>
    <t>D101269100019</t>
  </si>
  <si>
    <t>北海道別海高等学校</t>
  </si>
  <si>
    <t>北海道野付郡別海町別海緑町７０－１</t>
  </si>
  <si>
    <t>D101269200018</t>
  </si>
  <si>
    <t>北海道中標津高等学校</t>
  </si>
  <si>
    <t>北海道標津郡中標津町西６条南５丁目１番地</t>
  </si>
  <si>
    <t>D101269200027</t>
  </si>
  <si>
    <t>北海道中標津農業高等学校</t>
  </si>
  <si>
    <t>北海道標津郡中標津町計根別南２条西１丁目１番地</t>
  </si>
  <si>
    <t>D101269300017</t>
  </si>
  <si>
    <t>北海道標津高等学校</t>
  </si>
  <si>
    <t>北海道標津郡標津町南２条西５丁目２－２</t>
  </si>
  <si>
    <t>D101269400016</t>
  </si>
  <si>
    <t>北海道羅臼高等学校</t>
  </si>
  <si>
    <t>北海道目梨郡羅臼町礼文町９－３</t>
  </si>
  <si>
    <t>D101310100100</t>
  </si>
  <si>
    <t>北星学園女子高等学校</t>
  </si>
  <si>
    <t>D101310100119</t>
  </si>
  <si>
    <t>札幌静修高等学校</t>
  </si>
  <si>
    <t>北海道札幌市中央区南１６条西６丁目２－１</t>
  </si>
  <si>
    <t>D101310100128</t>
  </si>
  <si>
    <t>札幌龍谷学園高等学校</t>
  </si>
  <si>
    <t>北海道札幌市中央区北４条西１９丁目１ー２</t>
  </si>
  <si>
    <t>D101310100137</t>
  </si>
  <si>
    <t>札幌聖心女子学院高等学校</t>
  </si>
  <si>
    <t>北海道札幌市中央区宮の森２条１６丁目１０－１</t>
  </si>
  <si>
    <t>D101310200109</t>
  </si>
  <si>
    <t>藤女子高等学校</t>
  </si>
  <si>
    <t>D101310200118</t>
  </si>
  <si>
    <t>札幌創成高等学校</t>
  </si>
  <si>
    <t>北海道札幌市北区北２９条西２丁目１－１</t>
  </si>
  <si>
    <t>D101310300108</t>
  </si>
  <si>
    <t>札幌大谷高等学校</t>
  </si>
  <si>
    <t>北海道札幌市東区北１６条東９丁目１－１</t>
  </si>
  <si>
    <t>D101310300117</t>
  </si>
  <si>
    <t>札幌北斗高等学校</t>
  </si>
  <si>
    <t>北海道札幌市東区北１５条東２丁目１－１０</t>
  </si>
  <si>
    <t>D101310300126</t>
  </si>
  <si>
    <t>札幌光星高等学校</t>
  </si>
  <si>
    <t>北海道札幌市東区北１３条東９丁目１－１</t>
  </si>
  <si>
    <t>D101310500106</t>
  </si>
  <si>
    <t>北海高等学校</t>
  </si>
  <si>
    <t>北海道札幌市豊平区旭町４丁目１－４１</t>
  </si>
  <si>
    <t>D101310500115</t>
  </si>
  <si>
    <t>北海学園札幌高等学校</t>
  </si>
  <si>
    <t>北海道札幌市豊平区旭町４丁目１－４２</t>
  </si>
  <si>
    <t>D101310500124</t>
  </si>
  <si>
    <t>北海道科学大学高等学校</t>
  </si>
  <si>
    <t>北海道札幌市手稲区前田７条１５丁目４－２</t>
  </si>
  <si>
    <t>D101310500133</t>
  </si>
  <si>
    <t>札幌第一高等学校</t>
  </si>
  <si>
    <t>北海道札幌市豊平区月寒西１条９丁目１０－１５</t>
  </si>
  <si>
    <t>D101310500204</t>
  </si>
  <si>
    <t>池上学院高等学校</t>
  </si>
  <si>
    <t>北海道札幌市豊平区豊平３条５丁目１番３８号</t>
  </si>
  <si>
    <t>D101310600105</t>
  </si>
  <si>
    <t>札幌新陽高等学校</t>
  </si>
  <si>
    <t>北海道札幌市南区澄川５条７丁目１－１</t>
  </si>
  <si>
    <t>D101310600114</t>
  </si>
  <si>
    <t>北海道文教大学附属高等学校</t>
  </si>
  <si>
    <t>北海道恵庭市黄金中央５丁目２０７番地１１</t>
  </si>
  <si>
    <t>D101310600123</t>
  </si>
  <si>
    <t>東海大学付属札幌高等学校</t>
  </si>
  <si>
    <t>北海道札幌市南区南沢５条１丁目１番１号</t>
  </si>
  <si>
    <t>D101310700104</t>
  </si>
  <si>
    <t>札幌山の手高等学校</t>
  </si>
  <si>
    <t>北海道札幌市西区山の手２条８丁目５－１２</t>
  </si>
  <si>
    <t>D101310800103</t>
  </si>
  <si>
    <t>北星学園大学附属高等学校</t>
  </si>
  <si>
    <t>北海道札幌市厚別区厚別町下野幌３８番地</t>
  </si>
  <si>
    <t>D101310800201</t>
  </si>
  <si>
    <t>星槎国際高等学校</t>
  </si>
  <si>
    <t>D101311000109</t>
  </si>
  <si>
    <t>北嶺高等学校</t>
  </si>
  <si>
    <t>北海道札幌市清田区真栄４４８－１</t>
  </si>
  <si>
    <t>D101320200108</t>
  </si>
  <si>
    <t>函館大学付属有斗高等学校</t>
  </si>
  <si>
    <t>北海道函館市湯川町２丁目４３－１</t>
  </si>
  <si>
    <t>D101320200117</t>
  </si>
  <si>
    <t>函館大学付属柏稜高等学校</t>
  </si>
  <si>
    <t>北海道函館市柏木町１番３４</t>
  </si>
  <si>
    <t>D101320200126</t>
  </si>
  <si>
    <t>遺愛女子高等学校</t>
  </si>
  <si>
    <t>北海道函館市杉並町２３―１１</t>
  </si>
  <si>
    <t>D101320200135</t>
  </si>
  <si>
    <t>函館白百合学園高等学校</t>
  </si>
  <si>
    <t>D101320200144</t>
  </si>
  <si>
    <t>函館大谷高等学校</t>
  </si>
  <si>
    <t>北海道函館市鍛治１－２－３</t>
  </si>
  <si>
    <t>D101320200153</t>
  </si>
  <si>
    <t>清尚学院高等学校</t>
  </si>
  <si>
    <t>北海道函館市亀田本町５－１７</t>
  </si>
  <si>
    <t>D101320200162</t>
  </si>
  <si>
    <t>函館大妻高等学校</t>
  </si>
  <si>
    <t>北海道函館市柳町１４ー２３</t>
  </si>
  <si>
    <t>D101320200171</t>
  </si>
  <si>
    <t>函館ラ・サール高等学校</t>
  </si>
  <si>
    <t>D101320300107</t>
  </si>
  <si>
    <t>北照高等学校</t>
  </si>
  <si>
    <t>北海道小樽市最上２丁目５－１</t>
  </si>
  <si>
    <t>D101320300116</t>
  </si>
  <si>
    <t>小樽双葉高等学校</t>
  </si>
  <si>
    <t>北海道小樽市住ノ江１丁目３－１７</t>
  </si>
  <si>
    <t>D101320300125</t>
  </si>
  <si>
    <t>小樽明峰高等学校</t>
  </si>
  <si>
    <t>北海道小樽市最上１－１４－１７</t>
  </si>
  <si>
    <t>D101320400106</t>
  </si>
  <si>
    <t>旭川志峯高等学校</t>
  </si>
  <si>
    <t>北海道旭川市永山７条１６丁目３－１６</t>
  </si>
  <si>
    <t>D101320400115</t>
  </si>
  <si>
    <t>旭川実業高等学校</t>
  </si>
  <si>
    <t>北海道旭川市末広８－１</t>
  </si>
  <si>
    <t>D101320400124</t>
  </si>
  <si>
    <t>旭川龍谷高等学校</t>
  </si>
  <si>
    <t>北海道旭川市東旭川町共栄１５－２</t>
  </si>
  <si>
    <t>D101320400133</t>
  </si>
  <si>
    <t>旭川藤星高等学校</t>
  </si>
  <si>
    <t>北海道旭川市花咲町６丁目３８９９</t>
  </si>
  <si>
    <t>D101320400142</t>
  </si>
  <si>
    <t>旭川明成高等学校</t>
  </si>
  <si>
    <t>北海道旭川市緑町１４丁目２９０８</t>
  </si>
  <si>
    <t>D101320500105</t>
  </si>
  <si>
    <t>北海道大谷室蘭高等学校</t>
  </si>
  <si>
    <t>北海道室蘭市八丁平３丁目１番１号</t>
  </si>
  <si>
    <t>D101320500114</t>
  </si>
  <si>
    <t>海星学院高等学校</t>
  </si>
  <si>
    <t>D101320600104</t>
  </si>
  <si>
    <t>武修館高等学校</t>
  </si>
  <si>
    <t>北海道釧路市武佐５丁目９番１号</t>
  </si>
  <si>
    <t>D101320700103</t>
  </si>
  <si>
    <t>帯広大谷高等学校</t>
  </si>
  <si>
    <t>北海道帯広市西１９条南４丁目３５番１号</t>
  </si>
  <si>
    <t>D101320700112</t>
  </si>
  <si>
    <t>帯広北高等学校</t>
  </si>
  <si>
    <t>北海道帯広市稲田町基線８番地２</t>
  </si>
  <si>
    <t>D101320800102</t>
  </si>
  <si>
    <t>北見藤高等学校</t>
  </si>
  <si>
    <t>北海道北見市三楽町２１３番地</t>
  </si>
  <si>
    <t>D101321300105</t>
  </si>
  <si>
    <t>苫小牧中央高等学校</t>
  </si>
  <si>
    <t>北海道苫小牧市光洋町３丁目１３番２号</t>
  </si>
  <si>
    <t>D101321300114</t>
  </si>
  <si>
    <t>駒澤大学附属苫小牧高等学校</t>
  </si>
  <si>
    <t>北海道苫小牧市美園町１－９－３</t>
  </si>
  <si>
    <t>D101321400104</t>
  </si>
  <si>
    <t>稚内大谷高等学校</t>
  </si>
  <si>
    <t>北海道稚内市富岡１丁目１番１号</t>
  </si>
  <si>
    <t>D101321700101</t>
  </si>
  <si>
    <t>立命館慶祥高等学校</t>
  </si>
  <si>
    <t>D101321700110</t>
  </si>
  <si>
    <t>酪農学園大学附属とわの森三愛高等学校</t>
  </si>
  <si>
    <t>北海道江別市文京台緑町５６９番地</t>
  </si>
  <si>
    <t>D101322800108</t>
  </si>
  <si>
    <t>クラーク記念国際高等学校</t>
  </si>
  <si>
    <t>北海道深川市納内町３丁目２番４０号</t>
  </si>
  <si>
    <t>D101323400100</t>
  </si>
  <si>
    <t>札幌日本大学高等学校</t>
  </si>
  <si>
    <t>D101340700012</t>
  </si>
  <si>
    <t>北海道芸術高等学校</t>
  </si>
  <si>
    <t>北海道余市郡仁木町東町５丁目４番地１</t>
  </si>
  <si>
    <t>D101340800100</t>
  </si>
  <si>
    <t>北星学園余市高等学校</t>
  </si>
  <si>
    <t>北海道余市郡余市町黒川町９６番地</t>
  </si>
  <si>
    <t>D101346400101</t>
  </si>
  <si>
    <t>北海道上川郡和寒町字三和４１２番地</t>
  </si>
  <si>
    <t>D101357800104</t>
  </si>
  <si>
    <t>北海道栄高等学校</t>
  </si>
  <si>
    <t>北海道白老郡白老町緑丘４－６７６</t>
  </si>
  <si>
    <t>D101363700103</t>
  </si>
  <si>
    <t>白樺学園高等学校</t>
  </si>
  <si>
    <t>北海道河西郡芽室町北伏古東７線１０番１</t>
  </si>
  <si>
    <t>D201210300010</t>
  </si>
  <si>
    <t>市立札幌開成中等教育学校</t>
  </si>
  <si>
    <t>北海道札幌市東区北２２条東２１丁目１番１号</t>
  </si>
  <si>
    <t>D201223000016</t>
  </si>
  <si>
    <t>北海道登別明日中等教育学校</t>
  </si>
  <si>
    <t>北海道登別市片倉町５丁目１８－２</t>
  </si>
  <si>
    <t>E101110000013</t>
  </si>
  <si>
    <t>北海道教育大学附属特別支援学校</t>
  </si>
  <si>
    <t>北海道函館市美原３－４８－１</t>
  </si>
  <si>
    <t>E101210100010</t>
  </si>
  <si>
    <t>北海道札幌視覚支援学校</t>
  </si>
  <si>
    <t>北海道札幌市中央区南１４条西１２丁目１－１</t>
  </si>
  <si>
    <t>E101210100029</t>
  </si>
  <si>
    <t>北海道札幌伏見支援学校</t>
  </si>
  <si>
    <t>北海道札幌市中央区伏見４丁目４－２１</t>
  </si>
  <si>
    <t>E101210200019</t>
  </si>
  <si>
    <t>市立札幌豊明高等支援学校</t>
  </si>
  <si>
    <t>北海道札幌市北区西茨戸４条１丁目１番１号</t>
  </si>
  <si>
    <t>E101210200028</t>
  </si>
  <si>
    <t>北海道札幌聾学校</t>
  </si>
  <si>
    <t>北海道札幌市北区北２６条西１２丁目１番</t>
  </si>
  <si>
    <t>E101210200037</t>
  </si>
  <si>
    <t>北海道札幌市北区南あいの里３丁目１番１０号</t>
  </si>
  <si>
    <t>E101210200046</t>
  </si>
  <si>
    <t>北海道札幌あいの里高等支援学校</t>
  </si>
  <si>
    <t>北海道札幌市北区あいの里４条７丁目１－１</t>
  </si>
  <si>
    <t>E101210400017</t>
  </si>
  <si>
    <t>北海道札幌市白石区東米里２０６２番地１０</t>
  </si>
  <si>
    <t>E101210600015</t>
  </si>
  <si>
    <t>市立札幌豊成支援学校</t>
  </si>
  <si>
    <t>北海道札幌市南区南３０条西８丁目１番５０号</t>
  </si>
  <si>
    <t>E101210600024</t>
  </si>
  <si>
    <t>北海道札幌市南区真駒内東町２丁目２－１</t>
  </si>
  <si>
    <t>E101210600033</t>
  </si>
  <si>
    <t>北海道札幌伏見支援学校もなみ学園分校</t>
  </si>
  <si>
    <t>北海道札幌市南区石山東３丁目４番１号</t>
  </si>
  <si>
    <t>E101210600042</t>
  </si>
  <si>
    <t>市立札幌みなみの杜高等支援学校</t>
  </si>
  <si>
    <t>北海道札幌市南区真駒内上町４丁目７－１</t>
  </si>
  <si>
    <t>E101210700014</t>
  </si>
  <si>
    <t>北海道札幌市西区山の手５条８丁目</t>
  </si>
  <si>
    <t>E101210700023</t>
  </si>
  <si>
    <t>市立札幌北翔支援学校</t>
  </si>
  <si>
    <t>北海道札幌市西区発寒１１条６丁目２番１号</t>
  </si>
  <si>
    <t>E101210700032</t>
  </si>
  <si>
    <t>北海道札幌市西区山の手５条８丁目１番３８号</t>
  </si>
  <si>
    <t>E101210800013</t>
  </si>
  <si>
    <t>北海道札幌市厚別区厚別町山本７５１－２０６</t>
  </si>
  <si>
    <t>E101210900012</t>
  </si>
  <si>
    <t>北海道札幌市手稲区稲穂３条７丁目６－１</t>
  </si>
  <si>
    <t>E101210900021</t>
  </si>
  <si>
    <t>北海道札幌市手稲区星置３条８丁目２番１号</t>
  </si>
  <si>
    <t>E101210900030</t>
  </si>
  <si>
    <t>北海道札幌市手稲区手稲前田４８５－３</t>
  </si>
  <si>
    <t>E101210900049</t>
  </si>
  <si>
    <t>北海道札幌稲穂高等支援学校</t>
  </si>
  <si>
    <t>北海道札幌市手稲区稲穂４条７丁目１２番１号</t>
  </si>
  <si>
    <t>E101210900058</t>
  </si>
  <si>
    <t>北海道札幌市手稲区手稲山口７４０番地１</t>
  </si>
  <si>
    <t>E101220200018</t>
  </si>
  <si>
    <t>北海道函館盲学校</t>
  </si>
  <si>
    <t>北海道函館市田家町１９－１２</t>
  </si>
  <si>
    <t>E101220200027</t>
  </si>
  <si>
    <t>北海道函館聾学校</t>
  </si>
  <si>
    <t>北海道函館市深堀町２７－８</t>
  </si>
  <si>
    <t>E101220200036</t>
  </si>
  <si>
    <t>北海道函館市旭岡町２番地</t>
  </si>
  <si>
    <t>E101220200054</t>
  </si>
  <si>
    <t>北海道函館高等支援学校</t>
  </si>
  <si>
    <t>北海道函館市石川町１８１番地８</t>
  </si>
  <si>
    <t>E101220300017</t>
  </si>
  <si>
    <t>北海道高等聾学校</t>
  </si>
  <si>
    <t>北海道小樽市銭函１－５－１</t>
  </si>
  <si>
    <t>E101220300026</t>
  </si>
  <si>
    <t>北海道小樽高等支援学校</t>
  </si>
  <si>
    <t>北海道小樽市銭函１丁目１０番１号</t>
  </si>
  <si>
    <t>E101220400016</t>
  </si>
  <si>
    <t>北海道旭川盲学校</t>
  </si>
  <si>
    <t>北海道旭川市旭町２条１５丁目</t>
  </si>
  <si>
    <t>E101220400025</t>
  </si>
  <si>
    <t>北海道旭川聾学校</t>
  </si>
  <si>
    <t>北海道旭川市住吉５－２－８－２０</t>
  </si>
  <si>
    <t>E101220400034</t>
  </si>
  <si>
    <t>北海道旭川市春光台２条１丁目</t>
  </si>
  <si>
    <t>E101220400043</t>
  </si>
  <si>
    <t>北海道旭川高等支援学校</t>
  </si>
  <si>
    <t>北海道旭川市５条西５丁目</t>
  </si>
  <si>
    <t>E101220500015</t>
  </si>
  <si>
    <t>北海道室蘭聾学校</t>
  </si>
  <si>
    <t>北海道室蘭市水元町５６－２４</t>
  </si>
  <si>
    <t>E101220500024</t>
  </si>
  <si>
    <t>北海道室蘭市八丁平３－７－２７</t>
  </si>
  <si>
    <t>E101220600014</t>
  </si>
  <si>
    <t>北海道釧路市暁町１１－１</t>
  </si>
  <si>
    <t>E101220600023</t>
  </si>
  <si>
    <t>北海道釧路鶴野支援学校</t>
  </si>
  <si>
    <t>北海道釧路市鶴野５８番９２</t>
  </si>
  <si>
    <t>E101220700013</t>
  </si>
  <si>
    <t>北海道帯広盲学校</t>
  </si>
  <si>
    <t>北海道帯広市西２５条南２丁目９番地１</t>
  </si>
  <si>
    <t>E101220700022</t>
  </si>
  <si>
    <t>北海道帯広聾学校</t>
  </si>
  <si>
    <t>北海道帯広市西２５条南２丁目７－８</t>
  </si>
  <si>
    <t>E101220700031</t>
  </si>
  <si>
    <t>北海道帯広市西２５南２－７－３</t>
  </si>
  <si>
    <t>E101220800012</t>
  </si>
  <si>
    <t>北海道北見支援学校</t>
  </si>
  <si>
    <t>北海道北見市川東２２９番地１</t>
  </si>
  <si>
    <t>E101220900011</t>
  </si>
  <si>
    <t>北海道夕張市千代田７番地１</t>
  </si>
  <si>
    <t>E101221000018</t>
  </si>
  <si>
    <t>北海道岩見沢市東町２－８－９６０－３</t>
  </si>
  <si>
    <t>E101221100017</t>
  </si>
  <si>
    <t>北海道網走市字呼人１４９番地２</t>
  </si>
  <si>
    <t>E101221300015</t>
  </si>
  <si>
    <t>北海道苫小牧支援学校</t>
  </si>
  <si>
    <t>北海道苫小牧市明徳町３丁目１０番３号</t>
  </si>
  <si>
    <t>E101221400014</t>
  </si>
  <si>
    <t>北海道稚内市声問５－２３－７</t>
  </si>
  <si>
    <t>E101221500013</t>
  </si>
  <si>
    <t>北海道美唄市東７条南３丁目１ー１</t>
  </si>
  <si>
    <t>E101221900019</t>
  </si>
  <si>
    <t>北海道紋別市大山町３丁目１４番地</t>
  </si>
  <si>
    <t>E101221900028</t>
  </si>
  <si>
    <t>北海道紋別市渚滑町元新１丁目１５２－１</t>
  </si>
  <si>
    <t>E101222400012</t>
  </si>
  <si>
    <t>北海道千歳高等支援学校</t>
  </si>
  <si>
    <t>北海道千歳市真々地２丁目３－１</t>
  </si>
  <si>
    <t>E101223300011</t>
  </si>
  <si>
    <t>北海道伊達市伊達市松ヶ枝町１０５－１３</t>
  </si>
  <si>
    <t>E101223400010</t>
  </si>
  <si>
    <t>北海道北広島市輪厚６２１番地１</t>
  </si>
  <si>
    <t>E101223400029</t>
  </si>
  <si>
    <t>北海道北広島市共栄２７４－１</t>
  </si>
  <si>
    <t>E101223600018</t>
  </si>
  <si>
    <t>北海道北斗市当別６９７番地５５</t>
  </si>
  <si>
    <t>E101223600027</t>
  </si>
  <si>
    <t>北海道北斗高等支援学校</t>
  </si>
  <si>
    <t>北海道北斗市中野通３丁目６番１号</t>
  </si>
  <si>
    <t>E101230400015</t>
  </si>
  <si>
    <t>北海道石狩郡新篠津村第４５線北１３番地</t>
  </si>
  <si>
    <t>E101233700016</t>
  </si>
  <si>
    <t>北海道亀田郡七飯町鳴川５－２１－１</t>
  </si>
  <si>
    <t>E101237000014</t>
  </si>
  <si>
    <t>北海道瀬棚郡今金町字今金４５４－１</t>
  </si>
  <si>
    <t>E101239300017</t>
  </si>
  <si>
    <t>北海道寿都郡黒松内町字黒松内５６４</t>
  </si>
  <si>
    <t>E101240800010</t>
  </si>
  <si>
    <t>北海道余市郡余市町梅川町３７７－３</t>
  </si>
  <si>
    <t>E101242300011</t>
  </si>
  <si>
    <t>北海道空知郡南幌町緑町５丁目１番１号</t>
  </si>
  <si>
    <t>E101243600016</t>
  </si>
  <si>
    <t>北海道雨竜郡雨竜町字尾白利加９２番地の２１</t>
  </si>
  <si>
    <t>E101245200015</t>
  </si>
  <si>
    <t>北海道上川郡鷹栖町北野西３条２丁目１番１号</t>
  </si>
  <si>
    <t>E101245600011</t>
  </si>
  <si>
    <t>北海道上川郡愛別町字南町２７番地</t>
  </si>
  <si>
    <t>E101245800019</t>
  </si>
  <si>
    <t>北海道上川郡東川町新栄南１丁目２番５号</t>
  </si>
  <si>
    <t>E101246900016</t>
  </si>
  <si>
    <t>北海道中川郡美深町字西町２５番地</t>
  </si>
  <si>
    <t>E101248200019</t>
  </si>
  <si>
    <t>北海道留萌郡小平町字鬼鹿田代５７７－２</t>
  </si>
  <si>
    <t>E101255500011</t>
  </si>
  <si>
    <t>北海道紋別郡遠軽町生田原安国３０２－２</t>
  </si>
  <si>
    <t>E101260200014</t>
  </si>
  <si>
    <t>北海道沙流郡平取町本町１１２－７</t>
  </si>
  <si>
    <t>E101261000014</t>
  </si>
  <si>
    <t>北海道日高郡新ひだか町静内ときわ町１－１－３５</t>
  </si>
  <si>
    <t>E101263500015</t>
  </si>
  <si>
    <t>北海道新得高等支援学校</t>
  </si>
  <si>
    <t>北海道上川郡新得町西２条南７丁目２</t>
  </si>
  <si>
    <t>E101263800012</t>
  </si>
  <si>
    <t>北海道河西郡中札内村東５条南１丁目８番地</t>
  </si>
  <si>
    <t>E101264300015</t>
  </si>
  <si>
    <t>北海道中川郡幕別町南町８１番地１</t>
  </si>
  <si>
    <t>E101269200015</t>
  </si>
  <si>
    <t>北海道中標津支援学校</t>
  </si>
  <si>
    <t>北海道標津郡中標津町東１３条北７丁目１５番地</t>
  </si>
  <si>
    <t>E101321100104</t>
  </si>
  <si>
    <t>日本体育大学附属高等支援学校</t>
  </si>
  <si>
    <t>北海道網走市大曲１丁目６番１号</t>
  </si>
  <si>
    <t>B102110000019</t>
  </si>
  <si>
    <t>弘前大学教育学部附属小学校</t>
  </si>
  <si>
    <t>青森県弘前市学園町１－１</t>
  </si>
  <si>
    <t>B102210000017</t>
  </si>
  <si>
    <t>青森市立造道小学校</t>
  </si>
  <si>
    <t>青森県青森市造道３－４－１６</t>
  </si>
  <si>
    <t>B102210000026</t>
  </si>
  <si>
    <t>青森市立浪打小学校</t>
  </si>
  <si>
    <t>青森県青森市浪打１－４－１</t>
  </si>
  <si>
    <t>B102210000035</t>
  </si>
  <si>
    <t>青森市立佃小学校</t>
  </si>
  <si>
    <t>青森県青森市佃２－６－１</t>
  </si>
  <si>
    <t>B102210000044</t>
  </si>
  <si>
    <t>青森市立合浦小学校</t>
  </si>
  <si>
    <t>青森県青森市茶屋町３２－１７</t>
  </si>
  <si>
    <t>B102210000053</t>
  </si>
  <si>
    <t>青森市立堤小学校</t>
  </si>
  <si>
    <t>青森県青森市松原２－４－４</t>
  </si>
  <si>
    <t>B102210000062</t>
  </si>
  <si>
    <t>青森市立莨町小学校</t>
  </si>
  <si>
    <t>青森県青森市青柳２－７－２５</t>
  </si>
  <si>
    <t>B102210000071</t>
  </si>
  <si>
    <t>青森市立橋本小学校</t>
  </si>
  <si>
    <t>青森県青森市橋本１－９－１７</t>
  </si>
  <si>
    <t>B102210000080</t>
  </si>
  <si>
    <t>青森市立浦町小学校</t>
  </si>
  <si>
    <t>青森県青森市中央２－１７－１３</t>
  </si>
  <si>
    <t>B102210000099</t>
  </si>
  <si>
    <t>青森市立長島小学校</t>
  </si>
  <si>
    <t>青森県青森市長島３－８－１</t>
  </si>
  <si>
    <t>B102210000106</t>
  </si>
  <si>
    <t>青森市立古川小学校</t>
  </si>
  <si>
    <t>青森県青森市古川３－７－１４</t>
  </si>
  <si>
    <t>B102210000115</t>
  </si>
  <si>
    <t>青森市立甲田小学校</t>
  </si>
  <si>
    <t>青森県青森市金沢１－６－１</t>
  </si>
  <si>
    <t>B102210000124</t>
  </si>
  <si>
    <t>青森市立千刈小学校</t>
  </si>
  <si>
    <t>青森県青森市千刈１－１０－２０</t>
  </si>
  <si>
    <t>B102210000133</t>
  </si>
  <si>
    <t>青森市立篠田小学校</t>
  </si>
  <si>
    <t>青森県青森市篠田３－１６－２</t>
  </si>
  <si>
    <t>B102210000142</t>
  </si>
  <si>
    <t>青森市立沖館小学校</t>
  </si>
  <si>
    <t>青森県青森市沖館５－３－１</t>
  </si>
  <si>
    <t>B102210000151</t>
  </si>
  <si>
    <t>青森市立油川小学校</t>
  </si>
  <si>
    <t>青森県青森市油川字船岡３６</t>
  </si>
  <si>
    <t>B102210000160</t>
  </si>
  <si>
    <t>青森市立荒川小学校</t>
  </si>
  <si>
    <t>青森県青森市荒川柴田９２－５</t>
  </si>
  <si>
    <t>B102210000179</t>
  </si>
  <si>
    <t>青森市立高田小学校</t>
  </si>
  <si>
    <t>青森県青森市高田字川瀬２００－５</t>
  </si>
  <si>
    <t>B102210000188</t>
  </si>
  <si>
    <t>青森市立原別小学校</t>
  </si>
  <si>
    <t>青森県青森市原別字袖崎８</t>
  </si>
  <si>
    <t>B102210000197</t>
  </si>
  <si>
    <t>青森市立浜館小学校</t>
  </si>
  <si>
    <t>青森県青森市田屋敷字下り松１７</t>
  </si>
  <si>
    <t>B102210000204</t>
  </si>
  <si>
    <t>青森市立筒井小学校</t>
  </si>
  <si>
    <t>青森県青森市筒井１－１－１</t>
  </si>
  <si>
    <t>B102210000213</t>
  </si>
  <si>
    <t>青森市立横内小学校</t>
  </si>
  <si>
    <t>青森県青森市野尻字野田６０</t>
  </si>
  <si>
    <t>B102210000222</t>
  </si>
  <si>
    <t>青森市立新城小学校</t>
  </si>
  <si>
    <t>青森県青森市新城字平岡２６６－１４</t>
  </si>
  <si>
    <t>B102210000231</t>
  </si>
  <si>
    <t>青森市立野内小学校</t>
  </si>
  <si>
    <t>青森県青森市野内字菊川１５５</t>
  </si>
  <si>
    <t>B102210000240</t>
  </si>
  <si>
    <t>青森市立金沢小学校</t>
  </si>
  <si>
    <t>青森県青森市金沢４－５－１</t>
  </si>
  <si>
    <t>B102210000259</t>
  </si>
  <si>
    <t>青森市立三内小学校</t>
  </si>
  <si>
    <t>青森県青森市里見１－９－１</t>
  </si>
  <si>
    <t>B102210000268</t>
  </si>
  <si>
    <t>青森市立浜田小学校</t>
  </si>
  <si>
    <t>青森県青森市浜田字豊田３６－２</t>
  </si>
  <si>
    <t>B102210000277</t>
  </si>
  <si>
    <t>青森市立小柳小学校</t>
  </si>
  <si>
    <t>青森県青森市小柳４－６－１</t>
  </si>
  <si>
    <t>B102210000286</t>
  </si>
  <si>
    <t>青森市立泉川小学校</t>
  </si>
  <si>
    <t>青森県青森市浪館字泉川１－１</t>
  </si>
  <si>
    <t>B102210000295</t>
  </si>
  <si>
    <t>青森市立浪館小学校</t>
  </si>
  <si>
    <t>青森県青森市浪館前田３－２３－１</t>
  </si>
  <si>
    <t>B102210000302</t>
  </si>
  <si>
    <t>青森市立幸畑小学校</t>
  </si>
  <si>
    <t>青森県青森市幸畑字松元５０－２</t>
  </si>
  <si>
    <t>B102210000311</t>
  </si>
  <si>
    <t>青森市立大野小学校</t>
  </si>
  <si>
    <t>青森県青森市東大野１－３－１</t>
  </si>
  <si>
    <t>B102210000320</t>
  </si>
  <si>
    <t>青森市立戸山西小学校</t>
  </si>
  <si>
    <t>青森県青森市蛍沢３－１－１</t>
  </si>
  <si>
    <t>B102210000339</t>
  </si>
  <si>
    <t>青森市立筒井南小学校</t>
  </si>
  <si>
    <t>青森県青森市筒井字八ッ橋４６－１</t>
  </si>
  <si>
    <t>B102210000348</t>
  </si>
  <si>
    <t>青森市立三内西小学校</t>
  </si>
  <si>
    <t>青森県青森市三内字丸山８６－１</t>
  </si>
  <si>
    <t>B102210000357</t>
  </si>
  <si>
    <t>青森市立新城中央小学校</t>
  </si>
  <si>
    <t>青森県青森市新城字平岡１４１－１</t>
  </si>
  <si>
    <t>B102210000366</t>
  </si>
  <si>
    <t>青森市立東陽小学校</t>
  </si>
  <si>
    <t>青森県青森市宮田字玉水１８１－１</t>
  </si>
  <si>
    <t>B102210000375</t>
  </si>
  <si>
    <t>青森市立北小学校</t>
  </si>
  <si>
    <t>青森県青森市清水字浜元１８１</t>
  </si>
  <si>
    <t>B102210000384</t>
  </si>
  <si>
    <t>弘前市立自得小学校</t>
  </si>
  <si>
    <t>青森県弘前市鬼沢字菖蒲沢１０９－４</t>
  </si>
  <si>
    <t>B102210000428</t>
  </si>
  <si>
    <t>弘前市立高杉小学校</t>
  </si>
  <si>
    <t>青森県弘前市高杉字神原７－１</t>
  </si>
  <si>
    <t>B102210000437</t>
  </si>
  <si>
    <t>弘前市立船沢小学校</t>
  </si>
  <si>
    <t>青森県弘前市細越字早稲田４２</t>
  </si>
  <si>
    <t>B102210000446</t>
  </si>
  <si>
    <t>弘前市立三省小学校</t>
  </si>
  <si>
    <t>青森県弘前市中崎字野脇１４２－２</t>
  </si>
  <si>
    <t>B102210000455</t>
  </si>
  <si>
    <t>弘前市立致遠小学校</t>
  </si>
  <si>
    <t>青森県弘前市浜の町北１－７－１</t>
  </si>
  <si>
    <t>B102210000464</t>
  </si>
  <si>
    <t>弘前市立城東小学校</t>
  </si>
  <si>
    <t>青森県弘前市大久保字西田１０５－４０</t>
  </si>
  <si>
    <t>B102210000473</t>
  </si>
  <si>
    <t>弘前市立福村小学校</t>
  </si>
  <si>
    <t>青森県弘前市福村１－１－１</t>
  </si>
  <si>
    <t>B102210000482</t>
  </si>
  <si>
    <t>弘前市立豊田小学校</t>
  </si>
  <si>
    <t>青森県弘前市豊田１－４－１</t>
  </si>
  <si>
    <t>B102210000491</t>
  </si>
  <si>
    <t>弘前市立堀越小学校</t>
  </si>
  <si>
    <t>青森県弘前市門外１－３－３</t>
  </si>
  <si>
    <t>B102210000507</t>
  </si>
  <si>
    <t>弘前市立文京小学校</t>
  </si>
  <si>
    <t>青森県弘前市中野１－１－１</t>
  </si>
  <si>
    <t>B102210000516</t>
  </si>
  <si>
    <t>弘前市立千年小学校</t>
  </si>
  <si>
    <t>青森県弘前市小栗山字川合１１９－７</t>
  </si>
  <si>
    <t>B102210000525</t>
  </si>
  <si>
    <t>弘前市立大和沢小学校</t>
  </si>
  <si>
    <t>青森県弘前市狼森字天王１２－１</t>
  </si>
  <si>
    <t>B102210000534</t>
  </si>
  <si>
    <t>弘前市立小沢小学校</t>
  </si>
  <si>
    <t>青森県弘前市大開２－５－１</t>
  </si>
  <si>
    <t>B102210000543</t>
  </si>
  <si>
    <t>弘前市立青柳小学校</t>
  </si>
  <si>
    <t>青森県弘前市悪戸字村元７－２</t>
  </si>
  <si>
    <t>B102210000552</t>
  </si>
  <si>
    <t>弘前市立東目屋小学校</t>
  </si>
  <si>
    <t>青森県弘前市桜庭字清水流３９</t>
  </si>
  <si>
    <t>B102210000561</t>
  </si>
  <si>
    <t>弘前市立和徳小学校</t>
  </si>
  <si>
    <t>青森県弘前市代官町１０７－３</t>
  </si>
  <si>
    <t>B102210000570</t>
  </si>
  <si>
    <t>弘前市立時敏小学校</t>
  </si>
  <si>
    <t>青森県弘前市宮園１－５－１</t>
  </si>
  <si>
    <t>B102210000589</t>
  </si>
  <si>
    <t>弘前市立城西小学校</t>
  </si>
  <si>
    <t>青森県弘前市新町２３６－１</t>
  </si>
  <si>
    <t>B102210000598</t>
  </si>
  <si>
    <t>弘前市立第三大成小学校</t>
  </si>
  <si>
    <t>青森県弘前市富田町４７</t>
  </si>
  <si>
    <t>B102210000605</t>
  </si>
  <si>
    <t>弘前市立朝陽小学校</t>
  </si>
  <si>
    <t>青森県弘前市在府町３６</t>
  </si>
  <si>
    <t>B102210000614</t>
  </si>
  <si>
    <t>弘前市立桔梗野小学校</t>
  </si>
  <si>
    <t>青森県弘前市桔梗野２ー２１</t>
  </si>
  <si>
    <t>B102210000623</t>
  </si>
  <si>
    <t>弘前市立石川小学校</t>
  </si>
  <si>
    <t>青森県弘前市石川字庄司川添１９－１</t>
  </si>
  <si>
    <t>B102210000632</t>
  </si>
  <si>
    <t>弘前市立西小学校</t>
  </si>
  <si>
    <t>青森県弘前市茜町３－２－１</t>
  </si>
  <si>
    <t>B102210000641</t>
  </si>
  <si>
    <t>弘前市立松原小学校</t>
  </si>
  <si>
    <t>青森県弘前市松原東２－１７</t>
  </si>
  <si>
    <t>B102210000650</t>
  </si>
  <si>
    <t>弘前市立東小学校</t>
  </si>
  <si>
    <t>青森県弘前市城東中央５－６－１</t>
  </si>
  <si>
    <t>B102210000669</t>
  </si>
  <si>
    <t>弘前市立北小学校</t>
  </si>
  <si>
    <t>青森県弘前市青山３－１５－１</t>
  </si>
  <si>
    <t>B102210000678</t>
  </si>
  <si>
    <t>弘前市立大成小学校</t>
  </si>
  <si>
    <t>青森県弘前市御幸町１３－１</t>
  </si>
  <si>
    <t>B102210000687</t>
  </si>
  <si>
    <t>弘前市立裾野小学校</t>
  </si>
  <si>
    <t>青森県弘前市十面沢字轡２９３</t>
  </si>
  <si>
    <t>B102210000696</t>
  </si>
  <si>
    <t>八戸市立八戸小学校</t>
  </si>
  <si>
    <t>青森県八戸市長根３－２４－１</t>
  </si>
  <si>
    <t>B102210000703</t>
  </si>
  <si>
    <t>八戸市立吹上小学校</t>
  </si>
  <si>
    <t>青森県八戸市吹上１－１４－３６</t>
  </si>
  <si>
    <t>B102210000712</t>
  </si>
  <si>
    <t>八戸市立長者小学校</t>
  </si>
  <si>
    <t>青森県八戸市長者３－２－１</t>
  </si>
  <si>
    <t>B102210000721</t>
  </si>
  <si>
    <t>八戸市立中居林小学校</t>
  </si>
  <si>
    <t>青森県八戸市石手洗字一本木２９</t>
  </si>
  <si>
    <t>B102210000730</t>
  </si>
  <si>
    <t>八戸市立柏崎小学校</t>
  </si>
  <si>
    <t>青森県八戸市青葉２－７－１</t>
  </si>
  <si>
    <t>B102210000749</t>
  </si>
  <si>
    <t>八戸市立小中野小学校</t>
  </si>
  <si>
    <t>青森県八戸市小中野５－２－１７</t>
  </si>
  <si>
    <t>B102210000758</t>
  </si>
  <si>
    <t>八戸市立江陽小学校</t>
  </si>
  <si>
    <t>青森県八戸市江陽５－９－２４</t>
  </si>
  <si>
    <t>B102210000767</t>
  </si>
  <si>
    <t>八戸市立湊小学校</t>
  </si>
  <si>
    <t>青森県八戸市湊町字中道７－１</t>
  </si>
  <si>
    <t>B102210000776</t>
  </si>
  <si>
    <t>八戸市立青潮小学校</t>
  </si>
  <si>
    <t>青森県八戸市湊町字鮫ノ口２３－４</t>
  </si>
  <si>
    <t>B102210000785</t>
  </si>
  <si>
    <t>八戸市立白銀小学校</t>
  </si>
  <si>
    <t>青森県八戸市白銀町字大久保道１－１</t>
  </si>
  <si>
    <t>B102210000794</t>
  </si>
  <si>
    <t>八戸市立町畑小学校</t>
  </si>
  <si>
    <t>青森県八戸市大久保字下町畑２９－２</t>
  </si>
  <si>
    <t>B102210000801</t>
  </si>
  <si>
    <t>八戸市立鮫小学校</t>
  </si>
  <si>
    <t>青森県八戸市鮫町字上手代森１９</t>
  </si>
  <si>
    <t>B102210000810</t>
  </si>
  <si>
    <t>八戸市立種差小学校</t>
  </si>
  <si>
    <t>青森県八戸市鮫町字赤コウ５５－５９</t>
  </si>
  <si>
    <t>B102210000829</t>
  </si>
  <si>
    <t>八戸市立大久喜小学校</t>
  </si>
  <si>
    <t>青森県八戸市鮫町字大作平４４－２９</t>
  </si>
  <si>
    <t>B102210000838</t>
  </si>
  <si>
    <t>八戸市立金浜小学校</t>
  </si>
  <si>
    <t>青森県八戸市金浜字外ノ久保４３－３</t>
  </si>
  <si>
    <t>B102210000847</t>
  </si>
  <si>
    <t>八戸市立根城小学校</t>
  </si>
  <si>
    <t>青森県八戸市根城４－２２－２７</t>
  </si>
  <si>
    <t>B102210000856</t>
  </si>
  <si>
    <t>八戸市立田面木小学校</t>
  </si>
  <si>
    <t>青森県八戸市田面木字山道下タ１３－２</t>
  </si>
  <si>
    <t>B102210000865</t>
  </si>
  <si>
    <t>八戸市立下長小学校</t>
  </si>
  <si>
    <t>青森県八戸市長苗代字太古殿１－１</t>
  </si>
  <si>
    <t>B102210000874</t>
  </si>
  <si>
    <t>八戸市立根岸小学校</t>
  </si>
  <si>
    <t>青森県八戸市日計５－８－１</t>
  </si>
  <si>
    <t>B102210000883</t>
  </si>
  <si>
    <t>八戸市立是川小学校</t>
  </si>
  <si>
    <t>青森県八戸市是川４－１</t>
  </si>
  <si>
    <t>B102210000892</t>
  </si>
  <si>
    <t>八戸市立三条小学校</t>
  </si>
  <si>
    <t>青森県八戸市尻内町字三条目４－４</t>
  </si>
  <si>
    <t>B102210000909</t>
  </si>
  <si>
    <t>八戸市立明治小学校</t>
  </si>
  <si>
    <t>青森県八戸市八幡字館ノ下１２－２</t>
  </si>
  <si>
    <t>B102210000918</t>
  </si>
  <si>
    <t>八戸市立桔梗野小学校</t>
  </si>
  <si>
    <t>青森県八戸市市川町字尻引前山３１－２</t>
  </si>
  <si>
    <t>B102210000927</t>
  </si>
  <si>
    <t>八戸市立轟木小学校</t>
  </si>
  <si>
    <t>青森県八戸市市川町字和野２２－４</t>
  </si>
  <si>
    <t>B102210000936</t>
  </si>
  <si>
    <t>八戸市立多賀小学校</t>
  </si>
  <si>
    <t>青森県八戸市市川町字古館３０－１</t>
  </si>
  <si>
    <t>B102210000945</t>
  </si>
  <si>
    <t>八戸市立豊崎小学校</t>
  </si>
  <si>
    <t>青森県八戸市豊崎町字下永福寺１２－３</t>
  </si>
  <si>
    <t>B102210000954</t>
  </si>
  <si>
    <t>八戸市立新井田小学校</t>
  </si>
  <si>
    <t>青森県八戸市新井田字館平２０</t>
  </si>
  <si>
    <t>B102210000963</t>
  </si>
  <si>
    <t>八戸市立旭ヶ丘小学校</t>
  </si>
  <si>
    <t>青森県八戸市旭ヶ丘１－１－６</t>
  </si>
  <si>
    <t>B102210000972</t>
  </si>
  <si>
    <t>八戸市立多賀台小学校</t>
  </si>
  <si>
    <t>青森県八戸市多賀台３－９</t>
  </si>
  <si>
    <t>B102210000981</t>
  </si>
  <si>
    <t>八戸市立白鴎小学校</t>
  </si>
  <si>
    <t>青森県八戸市白銀町字中平１３－３</t>
  </si>
  <si>
    <t>B102210000990</t>
  </si>
  <si>
    <t>八戸市立城下小学校</t>
  </si>
  <si>
    <t>青森県八戸市城下４－３－４２</t>
  </si>
  <si>
    <t>B102210001007</t>
  </si>
  <si>
    <t>八戸市立図南小学校</t>
  </si>
  <si>
    <t>青森県八戸市糠塚字大開４－１</t>
  </si>
  <si>
    <t>B102210001016</t>
  </si>
  <si>
    <t>八戸市立高館小学校</t>
  </si>
  <si>
    <t>青森県八戸市河原木字小田５６－１６</t>
  </si>
  <si>
    <t>B102210001025</t>
  </si>
  <si>
    <t>八戸市立江南小学校</t>
  </si>
  <si>
    <t>青森県八戸市根城９－２２－５０</t>
  </si>
  <si>
    <t>B102210001034</t>
  </si>
  <si>
    <t>八戸市立城北小学校</t>
  </si>
  <si>
    <t>青森県八戸市石堂１－２２－６</t>
  </si>
  <si>
    <t>B102210001043</t>
  </si>
  <si>
    <t>八戸市立西園小学校</t>
  </si>
  <si>
    <t>青森県八戸市尻内町字嶋田２４－１</t>
  </si>
  <si>
    <t>B102210001052</t>
  </si>
  <si>
    <t>八戸市立白銀南小学校</t>
  </si>
  <si>
    <t>青森県八戸市大久保字鷹待場３８－２</t>
  </si>
  <si>
    <t>B102210001070</t>
  </si>
  <si>
    <t>八戸市立白山台小学校</t>
  </si>
  <si>
    <t>青森県八戸市東白山台２－３１－１</t>
  </si>
  <si>
    <t>B102210001089</t>
  </si>
  <si>
    <t>八戸市立西白山台小学校</t>
  </si>
  <si>
    <t>青森県八戸市西白山台４－１５－１</t>
  </si>
  <si>
    <t>B102210001098</t>
  </si>
  <si>
    <t>黒石市立東英小学校</t>
  </si>
  <si>
    <t>青森県黒石市上山形字築館９－１</t>
  </si>
  <si>
    <t>B102210001105</t>
  </si>
  <si>
    <t>黒石市立六郷小学校</t>
  </si>
  <si>
    <t>青森県黒石市三島宮元３８０－１</t>
  </si>
  <si>
    <t>B102210001114</t>
  </si>
  <si>
    <t>黒石市立黒石小学校</t>
  </si>
  <si>
    <t>青森県黒石市株梗木字中渡１－１</t>
  </si>
  <si>
    <t>B102210001123</t>
  </si>
  <si>
    <t>黒石市立黒石東小学校</t>
  </si>
  <si>
    <t>青森県黒石市春日町７０</t>
  </si>
  <si>
    <t>B102210001132</t>
  </si>
  <si>
    <t>五所川原市立五所川原小学校</t>
  </si>
  <si>
    <t>青森県五所川原市新宮字岡田１６１</t>
  </si>
  <si>
    <t>B102210001141</t>
  </si>
  <si>
    <t>五所川原市立南小学校</t>
  </si>
  <si>
    <t>青森県五所川原市字蓮沼２</t>
  </si>
  <si>
    <t>B102210001150</t>
  </si>
  <si>
    <t>五所川原市立栄小学校</t>
  </si>
  <si>
    <t>青森県五所川原市姥萢字船橋１５６－２</t>
  </si>
  <si>
    <t>B102210001169</t>
  </si>
  <si>
    <t>五所川原市立松島小学校</t>
  </si>
  <si>
    <t>青森県五所川原市米田字八ッ橋８</t>
  </si>
  <si>
    <t>B102210001178</t>
  </si>
  <si>
    <t>五所川原市立中央小学校</t>
  </si>
  <si>
    <t>青森県五所川原市松島町２－９４</t>
  </si>
  <si>
    <t>B102210001187</t>
  </si>
  <si>
    <t>五所川原市立三輪小学校</t>
  </si>
  <si>
    <t>青森県五所川原市七ツ館字虫流６－５</t>
  </si>
  <si>
    <t>B102210001196</t>
  </si>
  <si>
    <t>五所川原市立三好小学校</t>
  </si>
  <si>
    <t>青森県五所川原市鶴ヶ岡字唐橋２５－２</t>
  </si>
  <si>
    <t>B102210001203</t>
  </si>
  <si>
    <t>五所川原市立東峰小学校</t>
  </si>
  <si>
    <t>青森県五所川原市神山字山越１－２６</t>
  </si>
  <si>
    <t>B102210001212</t>
  </si>
  <si>
    <t>五所川原市立いずみ小学校</t>
  </si>
  <si>
    <t>青森県五所川原市飯詰字石田１８４</t>
  </si>
  <si>
    <t>B102210001221</t>
  </si>
  <si>
    <t>十和田市立三本木小学校</t>
  </si>
  <si>
    <t>青森県十和田市東三番町３６－１</t>
  </si>
  <si>
    <t>B102210001230</t>
  </si>
  <si>
    <t>十和田市立北園小学校</t>
  </si>
  <si>
    <t>青森県十和田市西十一番町５０－１８</t>
  </si>
  <si>
    <t>B102210001249</t>
  </si>
  <si>
    <t>十和田市立南小学校</t>
  </si>
  <si>
    <t>青森県十和田市西十五番町３－１</t>
  </si>
  <si>
    <t>B102210001258</t>
  </si>
  <si>
    <t>十和田市立東小学校</t>
  </si>
  <si>
    <t>青森県十和田市一本木沢１－１－１</t>
  </si>
  <si>
    <t>B102210001267</t>
  </si>
  <si>
    <t>十和田市立西小学校</t>
  </si>
  <si>
    <t>青森県十和田市三本木字西金崎６－２</t>
  </si>
  <si>
    <t>B102210001285</t>
  </si>
  <si>
    <t>十和田市立藤坂小学校</t>
  </si>
  <si>
    <t>青森県十和田市相坂字小林３５５－１</t>
  </si>
  <si>
    <t>B102210001294</t>
  </si>
  <si>
    <t>十和田市立高清水小学校</t>
  </si>
  <si>
    <t>青森県十和田市相坂字高清水９００</t>
  </si>
  <si>
    <t>B102210001310</t>
  </si>
  <si>
    <t>十和田市立深持小学校</t>
  </si>
  <si>
    <t>青森県十和田市深持字林１２－３</t>
  </si>
  <si>
    <t>B102210001338</t>
  </si>
  <si>
    <t>十和田市立ちとせ小学校</t>
  </si>
  <si>
    <t>青森県十和田市元町西６－２－１</t>
  </si>
  <si>
    <t>B102210001347</t>
  </si>
  <si>
    <t>十和田市立四和小学校</t>
  </si>
  <si>
    <t>青森県十和田市米田字高谷１４０</t>
  </si>
  <si>
    <t>B102210001356</t>
  </si>
  <si>
    <t>三沢市立古間木小学校</t>
  </si>
  <si>
    <t>青森県三沢市古間木１－１５２－１３９</t>
  </si>
  <si>
    <t>B102210001365</t>
  </si>
  <si>
    <t>三沢市立上久保小学校</t>
  </si>
  <si>
    <t>青森県三沢市大町１－３－９</t>
  </si>
  <si>
    <t>B102210001374</t>
  </si>
  <si>
    <t>三沢市立岡三沢小学校</t>
  </si>
  <si>
    <t>青森県三沢市岡三沢３－１－１</t>
  </si>
  <si>
    <t>B102210001383</t>
  </si>
  <si>
    <t>三沢市立三沢小学校</t>
  </si>
  <si>
    <t>青森県三沢市三沢字園沢９３－２</t>
  </si>
  <si>
    <t>B102210001392</t>
  </si>
  <si>
    <t>三沢市立三川目小学校</t>
  </si>
  <si>
    <t>青森県三沢市鹿中２－１４５－４５９</t>
  </si>
  <si>
    <t>B102210001409</t>
  </si>
  <si>
    <t>三沢市立木崎野小学校</t>
  </si>
  <si>
    <t>青森県三沢市東町４－２</t>
  </si>
  <si>
    <t>B102210001418</t>
  </si>
  <si>
    <t>三沢市立おおぞら小学校</t>
  </si>
  <si>
    <t>青森県三沢市三沢字庭構１０８４－３３</t>
  </si>
  <si>
    <t>B102210001427</t>
  </si>
  <si>
    <t>むつ市立第一田名部小学校</t>
  </si>
  <si>
    <t>青森県むつ市柳町２－７－１</t>
  </si>
  <si>
    <t>B102210001436</t>
  </si>
  <si>
    <t>むつ市立第二田名部小学校</t>
  </si>
  <si>
    <t>青森県むつ市小川町１－１８－１０</t>
  </si>
  <si>
    <t>B102210001445</t>
  </si>
  <si>
    <t>むつ市立第三田名部小学校</t>
  </si>
  <si>
    <t>青森県むつ市田名部字赤川ノ内並木１４－１９６</t>
  </si>
  <si>
    <t>B102210001454</t>
  </si>
  <si>
    <t>むつ市立奥内小学校</t>
  </si>
  <si>
    <t>青森県むつ市奥内字中野４０</t>
  </si>
  <si>
    <t>B102210001463</t>
  </si>
  <si>
    <t>むつ市立関根小学校</t>
  </si>
  <si>
    <t>青森県むつ市関根字北関根９９－２</t>
  </si>
  <si>
    <t>B102210001472</t>
  </si>
  <si>
    <t>むつ市立大平小学校</t>
  </si>
  <si>
    <t>青森県むつ市大平町８－６</t>
  </si>
  <si>
    <t>B102210001481</t>
  </si>
  <si>
    <t>むつ市立大湊小学校</t>
  </si>
  <si>
    <t>青森県むつ市大湊上町４３－３２</t>
  </si>
  <si>
    <t>B102210001490</t>
  </si>
  <si>
    <t>むつ市立苫生小学校</t>
  </si>
  <si>
    <t>青森県むつ市金曲１－５－１０</t>
  </si>
  <si>
    <t>B102210001506</t>
  </si>
  <si>
    <t>平内町立小湊小学校</t>
  </si>
  <si>
    <t>青森県東津軽郡平内町小湊字後萢１５</t>
  </si>
  <si>
    <t>B102210001515</t>
  </si>
  <si>
    <t>平内町立山口小学校</t>
  </si>
  <si>
    <t>青森県東津軽郡平内町山口字小沢２０－１</t>
  </si>
  <si>
    <t>B102210001524</t>
  </si>
  <si>
    <t>平内町立東小学校</t>
  </si>
  <si>
    <t>青森県東津軽郡平内町口広字水須３－９</t>
  </si>
  <si>
    <t>B102210001533</t>
  </si>
  <si>
    <t>外ヶ浜町立蟹田小学校</t>
  </si>
  <si>
    <t>青森県東津軽郡外ヶ浜町字蟹田鰐ヶ淵２４－２</t>
  </si>
  <si>
    <t>B102210001542</t>
  </si>
  <si>
    <t>今別町立今別小学校</t>
  </si>
  <si>
    <t>青森県東津軽郡今別町今別字中沢２０５</t>
  </si>
  <si>
    <t>B102210001551</t>
  </si>
  <si>
    <t>蓬田村立蓬田小学校</t>
  </si>
  <si>
    <t>青森県東津軽郡蓬田村阿弥陀川字汐干１９８</t>
  </si>
  <si>
    <t>B102210001560</t>
  </si>
  <si>
    <t>外ヶ浜町立三厩小学校</t>
  </si>
  <si>
    <t>青森県東津軽郡外ヶ浜町字三厩桃ヶ丘１</t>
  </si>
  <si>
    <t>B102210001579</t>
  </si>
  <si>
    <t>弘前市立岩木小学校</t>
  </si>
  <si>
    <t>青森県弘前市五代字前田４５１</t>
  </si>
  <si>
    <t>B102210001588</t>
  </si>
  <si>
    <t>弘前市立常盤野小学校</t>
  </si>
  <si>
    <t>青森県弘前市常盤野字湯の沢４５－４</t>
  </si>
  <si>
    <t>B102210001597</t>
  </si>
  <si>
    <t>弘前市立相馬小学校</t>
  </si>
  <si>
    <t>青森県弘前市黒滝字二ノ松本２－４</t>
  </si>
  <si>
    <t>B102210001604</t>
  </si>
  <si>
    <t>西目屋村立西目屋小学校</t>
  </si>
  <si>
    <t>青森県中津軽郡西目屋村田代字稲元１２１－１</t>
  </si>
  <si>
    <t>B102210001613</t>
  </si>
  <si>
    <t>鰺ヶ沢町立西海小学校</t>
  </si>
  <si>
    <t>青森県西津軽郡鰺ヶ沢町舞戸町字小夜１９０</t>
  </si>
  <si>
    <t>B102210001622</t>
  </si>
  <si>
    <t>鰺ヶ沢町立舞戸小学校</t>
  </si>
  <si>
    <t>青森県西津軽郡鰺ヶ沢町舞戸町字久富２７</t>
  </si>
  <si>
    <t>B102210001631</t>
  </si>
  <si>
    <t>つがる市立向陽小学校</t>
  </si>
  <si>
    <t>青森県つがる市木造日向６２－１</t>
  </si>
  <si>
    <t>B102210001640</t>
  </si>
  <si>
    <t>つがる市立穂波小学校</t>
  </si>
  <si>
    <t>青森県つがる市木造菊川喜久野４３</t>
  </si>
  <si>
    <t>B102210001659</t>
  </si>
  <si>
    <t>つがる市立瑞穂小学校</t>
  </si>
  <si>
    <t>青森県つがる市木造大畑座八１</t>
  </si>
  <si>
    <t>B102210001668</t>
  </si>
  <si>
    <t>深浦町立修道小学校</t>
  </si>
  <si>
    <t>青森県西津軽郡深浦町関字栃沢８５－１</t>
  </si>
  <si>
    <t>B102210001677</t>
  </si>
  <si>
    <t>深浦町立深浦小学校</t>
  </si>
  <si>
    <t>青森県西津軽郡深浦町深浦字寅平６２－６</t>
  </si>
  <si>
    <t>B102210001686</t>
  </si>
  <si>
    <t>深浦町立いわさき小学校</t>
  </si>
  <si>
    <t>青森県西津軽郡深浦町正道尻小礒１３－２</t>
  </si>
  <si>
    <t>B102210001695</t>
  </si>
  <si>
    <t>つがる市立森田小学校</t>
  </si>
  <si>
    <t>青森県つがる市森田町森田屏風山２－２</t>
  </si>
  <si>
    <t>B102210001711</t>
  </si>
  <si>
    <t>つがる市立柏小学校</t>
  </si>
  <si>
    <t>青森県つがる市柏広須福島１２６－２</t>
  </si>
  <si>
    <t>B102210001720</t>
  </si>
  <si>
    <t>つがる市立稲垣小学校</t>
  </si>
  <si>
    <t>青森県つがる市稲垣町豊川宮藤２７</t>
  </si>
  <si>
    <t>B102210001739</t>
  </si>
  <si>
    <t>つがる市立車力小学校</t>
  </si>
  <si>
    <t>青森県つがる市車力町屏風山１－２１４</t>
  </si>
  <si>
    <t>B102210001748</t>
  </si>
  <si>
    <t>藤崎町立藤崎小学校</t>
  </si>
  <si>
    <t>青森県南津軽郡藤崎町藤崎字西村井５－１</t>
  </si>
  <si>
    <t>B102210001757</t>
  </si>
  <si>
    <t>藤崎町立藤崎中央小学校</t>
  </si>
  <si>
    <t>青森県南津軽郡藤崎町水沼字浅田１１</t>
  </si>
  <si>
    <t>B102210001766</t>
  </si>
  <si>
    <t>大鰐町立大鰐小学校</t>
  </si>
  <si>
    <t>青森県南津軽郡大鰐町大鰐字羽黒館５４</t>
  </si>
  <si>
    <t>B102210001775</t>
  </si>
  <si>
    <t>平川市立金田小学校</t>
  </si>
  <si>
    <t>青森県平川市南田中北原１２０－１</t>
  </si>
  <si>
    <t>B102210001784</t>
  </si>
  <si>
    <t>平川市立猿賀小学校</t>
  </si>
  <si>
    <t>青森県平川市猿賀明堂１３６－２</t>
  </si>
  <si>
    <t>B102210001793</t>
  </si>
  <si>
    <t>青森市立女鹿沢小学校</t>
  </si>
  <si>
    <t>青森県青森市浪岡下十川字扇田１９－２</t>
  </si>
  <si>
    <t>B102210001800</t>
  </si>
  <si>
    <t>青森市立浪岡野沢小学校</t>
  </si>
  <si>
    <t>青森県青森市浪岡吉野田字平野５１－２</t>
  </si>
  <si>
    <t>B102210001828</t>
  </si>
  <si>
    <t>青森市立本郷小学校</t>
  </si>
  <si>
    <t>青森県青森市浪岡本郷字一本柳４</t>
  </si>
  <si>
    <t>B102210001837</t>
  </si>
  <si>
    <t>青森市立浪岡北小学校</t>
  </si>
  <si>
    <t>青森県青森市浪岡浪岡字淋城２９</t>
  </si>
  <si>
    <t>B102210001846</t>
  </si>
  <si>
    <t>青森市立浪岡南小学校</t>
  </si>
  <si>
    <t>青森県青森市浪岡北中野字北畠３</t>
  </si>
  <si>
    <t>B102210001855</t>
  </si>
  <si>
    <t>平川市立柏木小学校</t>
  </si>
  <si>
    <t>青森県平川市柏木町柳田８－２</t>
  </si>
  <si>
    <t>B102210001864</t>
  </si>
  <si>
    <t>平川市立大坊小学校</t>
  </si>
  <si>
    <t>青森県平川市岩館下リ松７２－２</t>
  </si>
  <si>
    <t>B102210001873</t>
  </si>
  <si>
    <t>平川市立小和森小学校</t>
  </si>
  <si>
    <t>青森県平川市大光寺字二村井１６６</t>
  </si>
  <si>
    <t>B102210001882</t>
  </si>
  <si>
    <t>平川市立松崎小学校</t>
  </si>
  <si>
    <t>青森県平川市館山上亀岡５－１</t>
  </si>
  <si>
    <t>B102210001891</t>
  </si>
  <si>
    <t>平川市立竹館小学校</t>
  </si>
  <si>
    <t>青森県平川市沖館永田３４－３</t>
  </si>
  <si>
    <t>B102210001908</t>
  </si>
  <si>
    <t>平川市立平賀東小学校</t>
  </si>
  <si>
    <t>青森県平川市尾崎川合６９</t>
  </si>
  <si>
    <t>B102210001917</t>
  </si>
  <si>
    <t>藤崎町立常盤小学校</t>
  </si>
  <si>
    <t>青森県南津軽郡藤崎町常盤字三西田２３</t>
  </si>
  <si>
    <t>B102210001926</t>
  </si>
  <si>
    <t>田舎館村立田舎館小学校</t>
  </si>
  <si>
    <t>青森県南津軽郡田舎館村大根子牧ヶ袋８０</t>
  </si>
  <si>
    <t>B102210001935</t>
  </si>
  <si>
    <t>平川市立碇ヶ関小学校</t>
  </si>
  <si>
    <t>青森県平川市碇ヶ関三笠山１００－２</t>
  </si>
  <si>
    <t>B102210001944</t>
  </si>
  <si>
    <t>板柳町立小阿弥小学校</t>
  </si>
  <si>
    <t>青森県北津軽郡板柳町大俵字富永３９－２</t>
  </si>
  <si>
    <t>B102210001953</t>
  </si>
  <si>
    <t>板柳町立板柳北小学校</t>
  </si>
  <si>
    <t>青森県北津軽郡板柳町赤田字田川１３</t>
  </si>
  <si>
    <t>B102210001962</t>
  </si>
  <si>
    <t>板柳町立板柳南小学校</t>
  </si>
  <si>
    <t>青森県北津軽郡板柳町辻字岸田７５－１</t>
  </si>
  <si>
    <t>B102210001971</t>
  </si>
  <si>
    <t>板柳町立板柳東小学校</t>
  </si>
  <si>
    <t>青森県北津軽郡板柳町常海橋字稲葉１９７－２１</t>
  </si>
  <si>
    <t>B102210001980</t>
  </si>
  <si>
    <t>五所川原市立金木小学校</t>
  </si>
  <si>
    <t>青森県五所川原市金木町芦野８４－５４</t>
  </si>
  <si>
    <t>B102210001999</t>
  </si>
  <si>
    <t>中泊町立武田小学校</t>
  </si>
  <si>
    <t>青森県北津軽郡中泊町富野字千歳３０５－１</t>
  </si>
  <si>
    <t>B102210002006</t>
  </si>
  <si>
    <t>中泊町立薄市小学校</t>
  </si>
  <si>
    <t>青森県北津軽郡中泊町薄市字飛石田野沢１８７－８</t>
  </si>
  <si>
    <t>B102210002015</t>
  </si>
  <si>
    <t>中泊町立中里小学校</t>
  </si>
  <si>
    <t>青森県北津軽郡中泊町中里字亀山２５１－１</t>
  </si>
  <si>
    <t>B102210002024</t>
  </si>
  <si>
    <t>鶴田町立鶴田小学校</t>
  </si>
  <si>
    <t>青森県北津軽郡鶴田町鶴田字鷹ノ尾１１－２</t>
  </si>
  <si>
    <t>B102210002033</t>
  </si>
  <si>
    <t>五所川原市立市浦小学校</t>
  </si>
  <si>
    <t>青森県五所川原市相内岩井８５</t>
  </si>
  <si>
    <t>B102210002042</t>
  </si>
  <si>
    <t>中泊町立小泊小学校</t>
  </si>
  <si>
    <t>青森県北津軽郡中泊町小泊字砂山１０７６－３</t>
  </si>
  <si>
    <t>B102210002051</t>
  </si>
  <si>
    <t>野辺地町立野辺地小学校</t>
  </si>
  <si>
    <t>青森県上北郡野辺地町字寺ノ沢４２－４</t>
  </si>
  <si>
    <t>B102210002060</t>
  </si>
  <si>
    <t>野辺地町立若葉小学校</t>
  </si>
  <si>
    <t>青森県上北郡野辺地町字石神裏１６</t>
  </si>
  <si>
    <t>B102210002088</t>
  </si>
  <si>
    <t>七戸町立七戸小学校</t>
  </si>
  <si>
    <t>青森県上北郡七戸町字上町野１３０</t>
  </si>
  <si>
    <t>B102210002097</t>
  </si>
  <si>
    <t>七戸町立城南小学校</t>
  </si>
  <si>
    <t>青森県上北郡七戸町字舘野３２－５８</t>
  </si>
  <si>
    <t>B102210002104</t>
  </si>
  <si>
    <t>おいらせ町立百石小学校</t>
  </si>
  <si>
    <t>青森県上北郡おいらせ町牛込平２０－１</t>
  </si>
  <si>
    <t>B102210002113</t>
  </si>
  <si>
    <t>おいらせ町立甲洋小学校</t>
  </si>
  <si>
    <t>青森県上北郡おいらせ町一川目４－６－１０</t>
  </si>
  <si>
    <t>B102210002122</t>
  </si>
  <si>
    <t>十和田市立沢田小学校</t>
  </si>
  <si>
    <t>青森県十和田市沢田字田屋２９</t>
  </si>
  <si>
    <t>B102210002131</t>
  </si>
  <si>
    <t>十和田市立法奥小学校</t>
  </si>
  <si>
    <t>青森県十和田市奥瀬字下川目１０２－２</t>
  </si>
  <si>
    <t>B102210002140</t>
  </si>
  <si>
    <t>十和田市立十和田湖小学校</t>
  </si>
  <si>
    <t>青森県十和田市奥瀬字十和田湖畔宇樽部４２０</t>
  </si>
  <si>
    <t>B102210002159</t>
  </si>
  <si>
    <t>六戸町立六戸小学校</t>
  </si>
  <si>
    <t>青森県上北郡六戸町犬落瀬字明土６３</t>
  </si>
  <si>
    <t>B102210002168</t>
  </si>
  <si>
    <t>六戸町立開知小学校</t>
  </si>
  <si>
    <t>青森県上北郡六戸町犬落瀬字権現沢１４－１５９</t>
  </si>
  <si>
    <t>B102210002177</t>
  </si>
  <si>
    <t>六戸町立大曲小学校</t>
  </si>
  <si>
    <t>青森県上北郡六戸町犬落瀬字柳沢９１－８６</t>
  </si>
  <si>
    <t>B102210002186</t>
  </si>
  <si>
    <t>横浜町立横浜小学校</t>
  </si>
  <si>
    <t>青森県上北郡横浜町字林ノ後３２－１</t>
  </si>
  <si>
    <t>B102210002195</t>
  </si>
  <si>
    <t>東北町立上北小学校</t>
  </si>
  <si>
    <t>青森県上北郡東北町上野字堤向２２－１</t>
  </si>
  <si>
    <t>B102210002202</t>
  </si>
  <si>
    <t>東北町立甲地小学校</t>
  </si>
  <si>
    <t>青森県上北郡東北町字往来ノ下５０</t>
  </si>
  <si>
    <t>B102210002211</t>
  </si>
  <si>
    <t>東北町立東北小学校</t>
  </si>
  <si>
    <t>青森県上北郡東北町塔ノ沢山１－４８４</t>
  </si>
  <si>
    <t>B102210002220</t>
  </si>
  <si>
    <t>おいらせ町立下田小学校</t>
  </si>
  <si>
    <t>青森県上北郡おいらせ町舘越３８－１</t>
  </si>
  <si>
    <t>B102210002239</t>
  </si>
  <si>
    <t>おいらせ町立木内々小学校</t>
  </si>
  <si>
    <t>青森県上北郡おいらせ町染屋１０１－７</t>
  </si>
  <si>
    <t>B102210002248</t>
  </si>
  <si>
    <t>おいらせ町立木ノ下小学校</t>
  </si>
  <si>
    <t>青森県上北郡おいらせ町青葉６－５０－１８４</t>
  </si>
  <si>
    <t>B102210002257</t>
  </si>
  <si>
    <t>七戸町立天間林小学校</t>
  </si>
  <si>
    <t>青森県上北郡七戸町森ノ上１８０－１</t>
  </si>
  <si>
    <t>B102210002266</t>
  </si>
  <si>
    <t>六ヶ所村立泊小学校</t>
  </si>
  <si>
    <t>青森県上北郡六ヶ所村泊字川原７５－１７</t>
  </si>
  <si>
    <t>B102210002275</t>
  </si>
  <si>
    <t>六ヶ所村立尾駮小学校</t>
  </si>
  <si>
    <t>青森県上北郡六ヶ所村尾駮字野附１３０４－１</t>
  </si>
  <si>
    <t>B102210002284</t>
  </si>
  <si>
    <t>六ヶ所村立千歳平小学校</t>
  </si>
  <si>
    <t>青森県上北郡六ヶ所村倉内字笹崎３９６</t>
  </si>
  <si>
    <t>B102210002293</t>
  </si>
  <si>
    <t>六ヶ所村立南小学校</t>
  </si>
  <si>
    <t>青森県上北郡六ヶ所村倉内字湯沢１２－８</t>
  </si>
  <si>
    <t>B102210002300</t>
  </si>
  <si>
    <t>むつ市立川内小学校</t>
  </si>
  <si>
    <t>青森県むつ市川内町休所５－１</t>
  </si>
  <si>
    <t>B102210002319</t>
  </si>
  <si>
    <t>むつ市立大畑小学校</t>
  </si>
  <si>
    <t>青森県むつ市大畑町伊勢堂１－１</t>
  </si>
  <si>
    <t>B102210002337</t>
  </si>
  <si>
    <t>むつ市立正津川小学校</t>
  </si>
  <si>
    <t>青森県むつ市大畑町正津川平１１４－２０</t>
  </si>
  <si>
    <t>B102210002346</t>
  </si>
  <si>
    <t>大間町立大間小学校</t>
  </si>
  <si>
    <t>青森県下北郡大間町大間字狼丁３７－２</t>
  </si>
  <si>
    <t>B102210002355</t>
  </si>
  <si>
    <t>大間町立奥戸小学校</t>
  </si>
  <si>
    <t>青森県下北郡大間町奥戸字館の上９６－６９</t>
  </si>
  <si>
    <t>B102210002364</t>
  </si>
  <si>
    <t>東通村立東通小学校</t>
  </si>
  <si>
    <t>青森県下北郡東通村砂子又字沢内９－４</t>
  </si>
  <si>
    <t>B102210002373</t>
  </si>
  <si>
    <t>風間浦村立風間浦小学校</t>
  </si>
  <si>
    <t>青森県下北郡風間浦村易国間字古野１８－２</t>
  </si>
  <si>
    <t>B102210002382</t>
  </si>
  <si>
    <t>佐井村立佐井小学校</t>
  </si>
  <si>
    <t>青森県下北郡佐井村佐井字糠森１０３－３</t>
  </si>
  <si>
    <t>B102210002391</t>
  </si>
  <si>
    <t>佐井村立牛滝小学校</t>
  </si>
  <si>
    <t>青森県下北郡佐井村長後牛滝川目９９</t>
  </si>
  <si>
    <t>B102210002408</t>
  </si>
  <si>
    <t>むつ市立脇野沢小学校</t>
  </si>
  <si>
    <t>青森県むつ市脇野沢瀬野川目８５－２</t>
  </si>
  <si>
    <t>B102210002417</t>
  </si>
  <si>
    <t>三戸町立三戸小学校</t>
  </si>
  <si>
    <t>青森県三戸郡三戸町梅内字権現林１</t>
  </si>
  <si>
    <t>B102210002426</t>
  </si>
  <si>
    <t>三戸町立斗川小学校</t>
  </si>
  <si>
    <t>青森県三戸郡三戸町斗内字清水田５０</t>
  </si>
  <si>
    <t>B102210002444</t>
  </si>
  <si>
    <t>五戸町立五戸小学校</t>
  </si>
  <si>
    <t>青森県三戸郡五戸町字天満後２２－１</t>
  </si>
  <si>
    <t>B102210002453</t>
  </si>
  <si>
    <t>五戸町立切谷内小学校</t>
  </si>
  <si>
    <t>青森県三戸郡五戸町切谷内字高田川原２４－１</t>
  </si>
  <si>
    <t>B102210002462</t>
  </si>
  <si>
    <t>五戸町立上市川小学校</t>
  </si>
  <si>
    <t>青森県三戸郡五戸町上市川字御兵糧３</t>
  </si>
  <si>
    <t>B102210002471</t>
  </si>
  <si>
    <t>五戸町立倉石小学校</t>
  </si>
  <si>
    <t>青森県三戸郡五戸町倉石中市字田茂平４０</t>
  </si>
  <si>
    <t>B102210002480</t>
  </si>
  <si>
    <t>田子町立田子小学校</t>
  </si>
  <si>
    <t>青森県三戸郡田子町田子字野々上平４</t>
  </si>
  <si>
    <t>B102210002541</t>
  </si>
  <si>
    <t>南部町立南部小学校</t>
  </si>
  <si>
    <t>青森県三戸郡南部町沖田面字久保１０－１</t>
  </si>
  <si>
    <t>B102210002569</t>
  </si>
  <si>
    <t>階上町立赤保内小学校</t>
  </si>
  <si>
    <t>青森県三戸郡階上町赤保内字耳ヶ吠６－１</t>
  </si>
  <si>
    <t>B102210002578</t>
  </si>
  <si>
    <t>階上町立道仏小学校</t>
  </si>
  <si>
    <t>青森県三戸郡階上町道仏字外窪２１－１</t>
  </si>
  <si>
    <t>B102210002603</t>
  </si>
  <si>
    <t>階上町立階上小学校</t>
  </si>
  <si>
    <t>青森県三戸郡階上町鳥屋部字大鶴音１－２</t>
  </si>
  <si>
    <t>B102210002612</t>
  </si>
  <si>
    <t>階上町立石鉢小学校</t>
  </si>
  <si>
    <t>青森県三戸郡階上町角柄折字石鉢１４－２</t>
  </si>
  <si>
    <t>B102210002649</t>
  </si>
  <si>
    <t>南部町立福地小学校</t>
  </si>
  <si>
    <t>青森県三戸郡南部町大字福田字源次郎平７－１</t>
  </si>
  <si>
    <t>B102210002658</t>
  </si>
  <si>
    <t>八戸市立島守小学校</t>
  </si>
  <si>
    <t>青森県八戸市南郷島守字小平１５－１</t>
  </si>
  <si>
    <t>B102210002667</t>
  </si>
  <si>
    <t>八戸市立南郷小学校</t>
  </si>
  <si>
    <t>青森県八戸市南郷市野沢字石窪３２－１０</t>
  </si>
  <si>
    <t>B102210002676</t>
  </si>
  <si>
    <t>新郷村立新郷小学校</t>
  </si>
  <si>
    <t>青森県三戸郡新郷村戸来字大久保８８</t>
  </si>
  <si>
    <t>B102210002694</t>
  </si>
  <si>
    <t>弘前市立新和小学校</t>
  </si>
  <si>
    <t>青森県弘前市青女子字桜苅２９２－４</t>
  </si>
  <si>
    <t>B102210002701</t>
  </si>
  <si>
    <t>十和田市立大深内小学校</t>
  </si>
  <si>
    <t>青森県十和田市洞内字千刈田２４－６</t>
  </si>
  <si>
    <t>B102210002710</t>
  </si>
  <si>
    <t>南部町立名川小学校</t>
  </si>
  <si>
    <t>青森県三戸郡南部町平字広場８</t>
  </si>
  <si>
    <t>C102110000017</t>
  </si>
  <si>
    <t>弘前大学教育学部附属中学校</t>
  </si>
  <si>
    <t>C102210000015</t>
  </si>
  <si>
    <t>青森市立造道中学校</t>
  </si>
  <si>
    <t>青森県青森市岡造道２－１４－１</t>
  </si>
  <si>
    <t>C102210000024</t>
  </si>
  <si>
    <t>青森市立浪打中学校</t>
  </si>
  <si>
    <t>青森県青森市合浦１－１１－１０</t>
  </si>
  <si>
    <t>C102210000033</t>
  </si>
  <si>
    <t>青森市立佃中学校</t>
  </si>
  <si>
    <t>青森県青森市中佃２－７－１</t>
  </si>
  <si>
    <t>C102210000042</t>
  </si>
  <si>
    <t>青森市立浦町中学校</t>
  </si>
  <si>
    <t>青森県青森市勝田２－２５－１２</t>
  </si>
  <si>
    <t>C102210000051</t>
  </si>
  <si>
    <t>青森市立古川中学校</t>
  </si>
  <si>
    <t>青森県青森市久須志２－９－１</t>
  </si>
  <si>
    <t>C102210000060</t>
  </si>
  <si>
    <t>青森市立甲田中学校</t>
  </si>
  <si>
    <t>青森県青森市金沢３－１１－１</t>
  </si>
  <si>
    <t>C102210000079</t>
  </si>
  <si>
    <t>青森市立沖館中学校</t>
  </si>
  <si>
    <t>青森県青森市沖館５－１９－１</t>
  </si>
  <si>
    <t>C102210000088</t>
  </si>
  <si>
    <t>青森市立油川中学校</t>
  </si>
  <si>
    <t>青森県青森市羽白字沢田４７１</t>
  </si>
  <si>
    <t>C102210000097</t>
  </si>
  <si>
    <t>青森市立荒川中学校</t>
  </si>
  <si>
    <t>青森県青森市金浜字稲田１０７</t>
  </si>
  <si>
    <t>C102210000104</t>
  </si>
  <si>
    <t>青森市立筒井中学校</t>
  </si>
  <si>
    <t>青森県青森市桜川８－１５－１</t>
  </si>
  <si>
    <t>C102210000113</t>
  </si>
  <si>
    <t>青森市立横内中学校</t>
  </si>
  <si>
    <t>青森県青森市四ツ石字里見６４－６</t>
  </si>
  <si>
    <t>C102210000122</t>
  </si>
  <si>
    <t>青森市立新城中学校</t>
  </si>
  <si>
    <t>青森県青森市新城字平岡１６０－１０</t>
  </si>
  <si>
    <t>C102210000131</t>
  </si>
  <si>
    <t>青森市立西中学校</t>
  </si>
  <si>
    <t>青森県青森市浪館志田３６</t>
  </si>
  <si>
    <t>C102210000140</t>
  </si>
  <si>
    <t>青森市立南中学校</t>
  </si>
  <si>
    <t>青森県青森市緑２－６－１</t>
  </si>
  <si>
    <t>C102210000159</t>
  </si>
  <si>
    <t>青森市立東中学校</t>
  </si>
  <si>
    <t>青森県青森市八幡林字熊谷２８</t>
  </si>
  <si>
    <t>C102210000168</t>
  </si>
  <si>
    <t>青森市立戸山中学校</t>
  </si>
  <si>
    <t>青森県青森市赤坂１－１－１</t>
  </si>
  <si>
    <t>C102210000177</t>
  </si>
  <si>
    <t>青森市立三内中学校</t>
  </si>
  <si>
    <t>青森県青森市三内丸山１０８－４</t>
  </si>
  <si>
    <t>C102210000186</t>
  </si>
  <si>
    <t>青森市立北中学校</t>
  </si>
  <si>
    <t>青森県青森市清水字浜元１３５－１</t>
  </si>
  <si>
    <t>C102210000195</t>
  </si>
  <si>
    <t>弘前市立新和中学校</t>
  </si>
  <si>
    <t>青森県弘前市種市小島５７－２</t>
  </si>
  <si>
    <t>C102210000202</t>
  </si>
  <si>
    <t>弘前市立船沢中学校</t>
  </si>
  <si>
    <t>青森県弘前市富栄字浅井名１</t>
  </si>
  <si>
    <t>C102210000211</t>
  </si>
  <si>
    <t>弘前市立東目屋中学校</t>
  </si>
  <si>
    <t>青森県弘前市桜庭字清水流６３－３</t>
  </si>
  <si>
    <t>C102210000220</t>
  </si>
  <si>
    <t>弘前市立第一中学校</t>
  </si>
  <si>
    <t>青森県弘前市和徳町３６３－１３</t>
  </si>
  <si>
    <t>C102210000239</t>
  </si>
  <si>
    <t>弘前市立第二中学校</t>
  </si>
  <si>
    <t>青森県弘前市平岡町７２</t>
  </si>
  <si>
    <t>C102210000248</t>
  </si>
  <si>
    <t>弘前市立第三中学校</t>
  </si>
  <si>
    <t>青森県弘前市豊原１－３－３</t>
  </si>
  <si>
    <t>C102210000257</t>
  </si>
  <si>
    <t>弘前市立第四中学校</t>
  </si>
  <si>
    <t>青森県弘前市樹木５－２－６</t>
  </si>
  <si>
    <t>C102210000266</t>
  </si>
  <si>
    <t>弘前市立第五中学校</t>
  </si>
  <si>
    <t>青森県弘前市川先２－４－１</t>
  </si>
  <si>
    <t>C102210000275</t>
  </si>
  <si>
    <t>弘前市立石川中学校</t>
  </si>
  <si>
    <t>C102210000284</t>
  </si>
  <si>
    <t>弘前市立北辰中学校</t>
  </si>
  <si>
    <t>青森県弘前市高杉字五反田１９１</t>
  </si>
  <si>
    <t>C102210000293</t>
  </si>
  <si>
    <t>弘前市立裾野中学校</t>
  </si>
  <si>
    <t>青森県弘前市十面沢字湯ヶ森４０</t>
  </si>
  <si>
    <t>C102210000300</t>
  </si>
  <si>
    <t>弘前市立南中学校</t>
  </si>
  <si>
    <t>青森県弘前市原ヶ平字山中２０－１３</t>
  </si>
  <si>
    <t>C102210000319</t>
  </si>
  <si>
    <t>弘前市立東中学校</t>
  </si>
  <si>
    <t>青森県弘前市末広３－２－１</t>
  </si>
  <si>
    <t>C102210000328</t>
  </si>
  <si>
    <t>八戸市立第一中学校</t>
  </si>
  <si>
    <t>青森県八戸市吹上２－１７－１</t>
  </si>
  <si>
    <t>C102210000337</t>
  </si>
  <si>
    <t>八戸市立第二中学校</t>
  </si>
  <si>
    <t>青森県八戸市長根３－２３－１</t>
  </si>
  <si>
    <t>C102210000346</t>
  </si>
  <si>
    <t>八戸市立第三中学校</t>
  </si>
  <si>
    <t>青森県八戸市青葉３－１３－３６</t>
  </si>
  <si>
    <t>C102210000355</t>
  </si>
  <si>
    <t>八戸市立長者中学校</t>
  </si>
  <si>
    <t>青森県八戸市沢里字休場２８－１</t>
  </si>
  <si>
    <t>C102210000364</t>
  </si>
  <si>
    <t>八戸市立小中野中学校</t>
  </si>
  <si>
    <t>青森県八戸市小中野３－９－２６</t>
  </si>
  <si>
    <t>C102210000373</t>
  </si>
  <si>
    <t>八戸市立湊中学校</t>
  </si>
  <si>
    <t>青森県八戸市白銀町右新井田道１３－２</t>
  </si>
  <si>
    <t>C102210000382</t>
  </si>
  <si>
    <t>八戸市立白銀中学校</t>
  </si>
  <si>
    <t>青森県八戸市白銀町字栗沢道３８</t>
  </si>
  <si>
    <t>C102210000391</t>
  </si>
  <si>
    <t>八戸市立鮫中学校</t>
  </si>
  <si>
    <t>青森県八戸市鮫町字古馬屋２３－５</t>
  </si>
  <si>
    <t>C102210000408</t>
  </si>
  <si>
    <t>八戸市立南浜中学校</t>
  </si>
  <si>
    <t>青森県八戸市鮫町字子猪越１５－２</t>
  </si>
  <si>
    <t>C102210000417</t>
  </si>
  <si>
    <t>八戸市立根城中学校</t>
  </si>
  <si>
    <t>青森県八戸市根城５－１１－４２</t>
  </si>
  <si>
    <t>C102210000426</t>
  </si>
  <si>
    <t>八戸市立下長中学校</t>
  </si>
  <si>
    <t>青森県八戸市河原木字河原木後７７－２</t>
  </si>
  <si>
    <t>C102210000435</t>
  </si>
  <si>
    <t>八戸市立是川中学校</t>
  </si>
  <si>
    <t>青森県八戸市是川字細越河原３－１</t>
  </si>
  <si>
    <t>C102210000444</t>
  </si>
  <si>
    <t>八戸市立三条中学校</t>
  </si>
  <si>
    <t>青森県八戸市尻内町字中根市２</t>
  </si>
  <si>
    <t>C102210000453</t>
  </si>
  <si>
    <t>八戸市立明治中学校</t>
  </si>
  <si>
    <t>青森県八戸市八幡字上ミ沢２３－１</t>
  </si>
  <si>
    <t>C102210000462</t>
  </si>
  <si>
    <t>八戸市立市川中学校</t>
  </si>
  <si>
    <t>青森県八戸市市川町字赤畑３４－２</t>
  </si>
  <si>
    <t>C102210000471</t>
  </si>
  <si>
    <t>八戸市立豊崎中学校</t>
  </si>
  <si>
    <t>青森県八戸市豊崎町字上七崎１－１</t>
  </si>
  <si>
    <t>C102210000480</t>
  </si>
  <si>
    <t>八戸市立大館中学校</t>
  </si>
  <si>
    <t>青森県八戸市新井田字市子林１７－１</t>
  </si>
  <si>
    <t>C102210000499</t>
  </si>
  <si>
    <t>八戸市立江陽中学校</t>
  </si>
  <si>
    <t>青森県八戸市江陽１－１－３３</t>
  </si>
  <si>
    <t>C102210000505</t>
  </si>
  <si>
    <t>八戸市立北稜中学校</t>
  </si>
  <si>
    <t>青森県八戸市河原木字八太郎山１０－１３９</t>
  </si>
  <si>
    <t>C102210000514</t>
  </si>
  <si>
    <t>八戸市立東中学校</t>
  </si>
  <si>
    <t>青森県八戸市湊高台２－１４－８</t>
  </si>
  <si>
    <t>C102210000523</t>
  </si>
  <si>
    <t>八戸市立白銀南中学校</t>
  </si>
  <si>
    <t>青森県八戸市大久保字生平１</t>
  </si>
  <si>
    <t>C102210000532</t>
  </si>
  <si>
    <t>八戸市立白山台中学校</t>
  </si>
  <si>
    <t>青森県八戸市西白山台３－２４－１</t>
  </si>
  <si>
    <t>C102210000541</t>
  </si>
  <si>
    <t>黒石市立中郷中学校</t>
  </si>
  <si>
    <t>C102210000550</t>
  </si>
  <si>
    <t>黒石市立黒石中学校</t>
  </si>
  <si>
    <t>青森県黒石市柵ノ木４－１</t>
  </si>
  <si>
    <t>C102210000569</t>
  </si>
  <si>
    <t>五所川原市立五所川原第一中学校</t>
  </si>
  <si>
    <t>青森県五所川原市松島町３－１</t>
  </si>
  <si>
    <t>C102210000578</t>
  </si>
  <si>
    <t>五所川原市立五所川原第三中学校</t>
  </si>
  <si>
    <t>青森県五所川原市広田字藤浦１０５－１</t>
  </si>
  <si>
    <t>C102210000587</t>
  </si>
  <si>
    <t>五所川原市立五所川原第二中学校</t>
  </si>
  <si>
    <t>青森県五所川原市羽野木沢字隈無１７９－２</t>
  </si>
  <si>
    <t>C102210000596</t>
  </si>
  <si>
    <t>五所川原市立五所川原第四中学校</t>
  </si>
  <si>
    <t>青森県五所川原市沖飯詰字男鹿２７４－１</t>
  </si>
  <si>
    <t>C102210000603</t>
  </si>
  <si>
    <t>十和田市立三本木中学校</t>
  </si>
  <si>
    <t>青森県十和田市西十三番町５－２４</t>
  </si>
  <si>
    <t>C102210000612</t>
  </si>
  <si>
    <t>十和田市立切田中学校</t>
  </si>
  <si>
    <t>青森県十和田市切田字平林３８７</t>
  </si>
  <si>
    <t>C102210000621</t>
  </si>
  <si>
    <t>十和田市立大深内中学校</t>
  </si>
  <si>
    <t>C102210000630</t>
  </si>
  <si>
    <t>十和田市立甲東中学校</t>
  </si>
  <si>
    <t>青森県十和田市深持字南平３３０</t>
  </si>
  <si>
    <t>C102210000649</t>
  </si>
  <si>
    <t>十和田市立十和田中学校</t>
  </si>
  <si>
    <t>青森県十和田市東十六番町２７－１</t>
  </si>
  <si>
    <t>C102210000658</t>
  </si>
  <si>
    <t>十和田市立四和中学校</t>
  </si>
  <si>
    <t>C102210000667</t>
  </si>
  <si>
    <t>十和田市立東中学校</t>
  </si>
  <si>
    <t>青森県十和田市東二十二番町２９－１</t>
  </si>
  <si>
    <t>C102210000676</t>
  </si>
  <si>
    <t>青森県立三本木高等学校附属中学校</t>
  </si>
  <si>
    <t>青森県十和田市西五番町７－１</t>
  </si>
  <si>
    <t>C102210000685</t>
  </si>
  <si>
    <t>三沢市立第一中学校</t>
  </si>
  <si>
    <t>青森県三沢市松園町２－１－３４</t>
  </si>
  <si>
    <t>C102210000694</t>
  </si>
  <si>
    <t>三沢市立第二中学校</t>
  </si>
  <si>
    <t>青森県三沢市三沢字園沢９７－２</t>
  </si>
  <si>
    <t>C102210000701</t>
  </si>
  <si>
    <t>三沢市立第三中学校</t>
  </si>
  <si>
    <t>C102210000710</t>
  </si>
  <si>
    <t>三沢市立第五中学校</t>
  </si>
  <si>
    <t>青森県三沢市古間木山１４１－１１１</t>
  </si>
  <si>
    <t>C102210000729</t>
  </si>
  <si>
    <t>三沢市立堀口中学校</t>
  </si>
  <si>
    <t>青森県三沢市三沢字堀口９４－１４３</t>
  </si>
  <si>
    <t>C102210000738</t>
  </si>
  <si>
    <t>むつ市立田名部中学校</t>
  </si>
  <si>
    <t>青森県むつ市緑町２２－８</t>
  </si>
  <si>
    <t>C102210000747</t>
  </si>
  <si>
    <t>むつ市立むつ中学校</t>
  </si>
  <si>
    <t>青森県むつ市栗山町１７－２</t>
  </si>
  <si>
    <t>C102210000756</t>
  </si>
  <si>
    <t>むつ市立関根中学校</t>
  </si>
  <si>
    <t>C102210000765</t>
  </si>
  <si>
    <t>むつ市立近川中学校</t>
  </si>
  <si>
    <t>青森県むつ市奥内字江豚沢１－２</t>
  </si>
  <si>
    <t>C102210000774</t>
  </si>
  <si>
    <t>むつ市立大平中学校</t>
  </si>
  <si>
    <t>青森県むつ市並川町２－４</t>
  </si>
  <si>
    <t>C102210000783</t>
  </si>
  <si>
    <t>むつ市立大湊中学校</t>
  </si>
  <si>
    <t>青森県むつ市桜木町１９－１</t>
  </si>
  <si>
    <t>C102210000827</t>
  </si>
  <si>
    <t>外ヶ浜町立蟹田中学校</t>
  </si>
  <si>
    <t>青森県東津軽郡外ヶ浜町字蟹田田ノ沢７８</t>
  </si>
  <si>
    <t>C102210000836</t>
  </si>
  <si>
    <t>今別町立今別中学校</t>
  </si>
  <si>
    <t>青森県東津軽郡今別町山崎字山崎１０８－２</t>
  </si>
  <si>
    <t>C102210000845</t>
  </si>
  <si>
    <t>蓬田村立蓬田中学校</t>
  </si>
  <si>
    <t>青森県東津軽郡蓬田村郷沢字浜田１３８</t>
  </si>
  <si>
    <t>C102210000854</t>
  </si>
  <si>
    <t>外ヶ浜町立三厩中学校</t>
  </si>
  <si>
    <t>青森県東津軽郡外ヶ浜町字三厩下平５－１</t>
  </si>
  <si>
    <t>C102210000863</t>
  </si>
  <si>
    <t>鰺ヶ沢町立鰺ヶ沢中学校</t>
  </si>
  <si>
    <t>青森県西津軽郡鰺ヶ沢町赤石町字大和田２７</t>
  </si>
  <si>
    <t>C102210000872</t>
  </si>
  <si>
    <t>つがる市立木造中学校</t>
  </si>
  <si>
    <t>青森県つがる市木造浮巣２０</t>
  </si>
  <si>
    <t>C102210000881</t>
  </si>
  <si>
    <t>深浦町立深浦中学校</t>
  </si>
  <si>
    <t>青森県西津軽郡深浦町深浦字蓙野６０</t>
  </si>
  <si>
    <t>C102210000890</t>
  </si>
  <si>
    <t>深浦町立大戸瀬中学校</t>
  </si>
  <si>
    <t>青森県西津軽郡深浦町北金ヶ沢字榊原上野２０８－２３</t>
  </si>
  <si>
    <t>C102210000916</t>
  </si>
  <si>
    <t>つがる市立森田中学校</t>
  </si>
  <si>
    <t>青森県つがる市森田町森田屏風山２－１</t>
  </si>
  <si>
    <t>C102210000925</t>
  </si>
  <si>
    <t>つがる市立柏中学校</t>
  </si>
  <si>
    <t>青森県つがる市泊広須福島８２</t>
  </si>
  <si>
    <t>C102210000934</t>
  </si>
  <si>
    <t>つがる市立稲垣中学校</t>
  </si>
  <si>
    <t>青森県つがる市稲垣町豊川宮川４５－１</t>
  </si>
  <si>
    <t>C102210000943</t>
  </si>
  <si>
    <t>つがる市立車力中学校</t>
  </si>
  <si>
    <t>C102210000952</t>
  </si>
  <si>
    <t>弘前市立津軽中学校</t>
  </si>
  <si>
    <t>青森県弘前市五代字早稲田４７８</t>
  </si>
  <si>
    <t>C102210000961</t>
  </si>
  <si>
    <t>弘前市立常盤野中学校</t>
  </si>
  <si>
    <t>C102210000970</t>
  </si>
  <si>
    <t>弘前市立相馬中学校</t>
  </si>
  <si>
    <t>青森県弘前市紙漉沢字山越４８</t>
  </si>
  <si>
    <t>C102210000989</t>
  </si>
  <si>
    <t>藤崎町立藤崎中学校</t>
  </si>
  <si>
    <t>青森県南津軽郡藤崎町藤崎字西豊田９０－１</t>
  </si>
  <si>
    <t>C102210000998</t>
  </si>
  <si>
    <t>大鰐町立大鰐中学校</t>
  </si>
  <si>
    <t>青森県南津軽郡大鰐町虹貝字篠塚２４－１</t>
  </si>
  <si>
    <t>C102210001005</t>
  </si>
  <si>
    <t>平川市立尾上中学校</t>
  </si>
  <si>
    <t>青森県平川市中佐渡南田４９</t>
  </si>
  <si>
    <t>C102210001014</t>
  </si>
  <si>
    <t>青森市立浪岡中学校</t>
  </si>
  <si>
    <t>青森県青森市浪岡浪岡字稲盛１</t>
  </si>
  <si>
    <t>C102210001023</t>
  </si>
  <si>
    <t>平川市立平賀西中学校</t>
  </si>
  <si>
    <t>青森県平川市大光寺白山１３－２</t>
  </si>
  <si>
    <t>C102210001032</t>
  </si>
  <si>
    <t>平川市立平賀東中学校</t>
  </si>
  <si>
    <t>青森県平川市新館字後野１０４ー１</t>
  </si>
  <si>
    <t>C102210001041</t>
  </si>
  <si>
    <t>藤崎町立明徳中学校</t>
  </si>
  <si>
    <t>青森県南津軽郡藤崎町常盤字一西田２１－１</t>
  </si>
  <si>
    <t>C102210001050</t>
  </si>
  <si>
    <t>田舎館村立田舎館中学校</t>
  </si>
  <si>
    <t>青森県南津軽郡田舎館村畑中字観妙寺４０－１</t>
  </si>
  <si>
    <t>C102210001069</t>
  </si>
  <si>
    <t>平川市立碇ヶ関中学校</t>
  </si>
  <si>
    <t>C102210001078</t>
  </si>
  <si>
    <t>板柳町立板柳中学校</t>
  </si>
  <si>
    <t>青森県北津軽郡板柳町三千石字五十嵐１０３</t>
  </si>
  <si>
    <t>C102210001087</t>
  </si>
  <si>
    <t>五所川原市立金木中学校</t>
  </si>
  <si>
    <t>青森県五所川原市金木町芦野８４－９</t>
  </si>
  <si>
    <t>C102210001096</t>
  </si>
  <si>
    <t>中泊町立中里中学校</t>
  </si>
  <si>
    <t>青森県北津軽郡中泊町中里字宝森３０９</t>
  </si>
  <si>
    <t>C102210001103</t>
  </si>
  <si>
    <t>鶴田町立鶴田中学校</t>
  </si>
  <si>
    <t>青森県北津軽郡鶴田町鶴田字渡舟８０－１</t>
  </si>
  <si>
    <t>C102210001112</t>
  </si>
  <si>
    <t>五所川原市立市浦中学校</t>
  </si>
  <si>
    <t>青森県五所川原市相内岩井８１</t>
  </si>
  <si>
    <t>C102210001121</t>
  </si>
  <si>
    <t>中泊町立小泊中学校</t>
  </si>
  <si>
    <t>C102210001130</t>
  </si>
  <si>
    <t>野辺地町立野辺地中学校</t>
  </si>
  <si>
    <t>青森県上北郡野辺地町浜掛１１－５</t>
  </si>
  <si>
    <t>C102210001149</t>
  </si>
  <si>
    <t>七戸町立七戸中学校</t>
  </si>
  <si>
    <t>青森県上北郡七戸町字鶴児平１９１</t>
  </si>
  <si>
    <t>C102210001158</t>
  </si>
  <si>
    <t>おいらせ町立百石中学校</t>
  </si>
  <si>
    <t>青森県上北郡おいらせ町東下谷地１１６</t>
  </si>
  <si>
    <t>C102210001167</t>
  </si>
  <si>
    <t>十和田市立十和田湖中学校</t>
  </si>
  <si>
    <t>C102210001176</t>
  </si>
  <si>
    <t>十和田市立第一中学校</t>
  </si>
  <si>
    <t>C102210001185</t>
  </si>
  <si>
    <t>六戸町立六戸中学校</t>
  </si>
  <si>
    <t>青森県上北郡六戸町犬落瀬字柴山２－９０</t>
  </si>
  <si>
    <t>C102210001194</t>
  </si>
  <si>
    <t>六戸町立七百中学校</t>
  </si>
  <si>
    <t>青森県上北郡六戸町犬落瀬字権現沢５４－４１</t>
  </si>
  <si>
    <t>C102210001201</t>
  </si>
  <si>
    <t>横浜町立横浜中学校</t>
  </si>
  <si>
    <t>青森県上北郡横浜町字上イタヤノ木９１－１７</t>
  </si>
  <si>
    <t>C102210001210</t>
  </si>
  <si>
    <t>東北町立上北中学校</t>
  </si>
  <si>
    <t>青森県上北郡東北町上北南４－３２ー１</t>
  </si>
  <si>
    <t>C102210001229</t>
  </si>
  <si>
    <t>東北町立東北中学校</t>
  </si>
  <si>
    <t>青森県上北郡東北町塔ノ沢山１－１１</t>
  </si>
  <si>
    <t>C102210001238</t>
  </si>
  <si>
    <t>おいらせ町立下田中学校</t>
  </si>
  <si>
    <t>青森県上北郡おいらせ町立蛇１１４－３</t>
  </si>
  <si>
    <t>C102210001247</t>
  </si>
  <si>
    <t>おいらせ町立木ノ下中学校</t>
  </si>
  <si>
    <t>青森県上北郡おいらせ町上久保２２－２</t>
  </si>
  <si>
    <t>C102210001256</t>
  </si>
  <si>
    <t>七戸町立天間林中学校</t>
  </si>
  <si>
    <t>青森県上北郡七戸町字森ノ上１６－４</t>
  </si>
  <si>
    <t>C102210001265</t>
  </si>
  <si>
    <t>六ヶ所村立泊中学校</t>
  </si>
  <si>
    <t>青森県上北郡六ヶ所村泊川原７５ー１７</t>
  </si>
  <si>
    <t>C102210001274</t>
  </si>
  <si>
    <t>六ヶ所村立第一中学校</t>
  </si>
  <si>
    <t>青森県上北郡六ヶ所村尾駮字野附１０５４</t>
  </si>
  <si>
    <t>C102210001283</t>
  </si>
  <si>
    <t>六ヶ所村立第二中学校</t>
  </si>
  <si>
    <t>青森県上北郡六ヶ所村倉内字湯沢１１２－１</t>
  </si>
  <si>
    <t>C102210001292</t>
  </si>
  <si>
    <t>むつ市立川内中学校</t>
  </si>
  <si>
    <t>C102210001309</t>
  </si>
  <si>
    <t>むつ市立大畑中学校</t>
  </si>
  <si>
    <t>青森県むつ市大畑町兎沢１７－７</t>
  </si>
  <si>
    <t>C102210001318</t>
  </si>
  <si>
    <t>大間町立大間中学校</t>
  </si>
  <si>
    <t>青森県下北郡大間町大間字大間平３１－１</t>
  </si>
  <si>
    <t>C102210001336</t>
  </si>
  <si>
    <t>東通村立東通中学校</t>
  </si>
  <si>
    <t>C102210001345</t>
  </si>
  <si>
    <t>風間浦村立風間浦中学校</t>
  </si>
  <si>
    <t>青森県下北郡風間浦村易国間字古野１８－１</t>
  </si>
  <si>
    <t>C102210001354</t>
  </si>
  <si>
    <t>佐井村立佐井中学校</t>
  </si>
  <si>
    <t>青森県下北郡佐井村佐井字中道７５</t>
  </si>
  <si>
    <t>C102210001363</t>
  </si>
  <si>
    <t>佐井村立牛滝中学校</t>
  </si>
  <si>
    <t>C102210001372</t>
  </si>
  <si>
    <t>むつ市立脇野沢中学校</t>
  </si>
  <si>
    <t>C102210001381</t>
  </si>
  <si>
    <t>三戸町立三戸中学校</t>
  </si>
  <si>
    <t>青森県三戸郡三戸町梅内権現林１</t>
  </si>
  <si>
    <t>C102210001407</t>
  </si>
  <si>
    <t>五戸町立五戸中学校</t>
  </si>
  <si>
    <t>青森県三戸郡五戸町豊間内字地蔵平１－２７６</t>
  </si>
  <si>
    <t>C102210001416</t>
  </si>
  <si>
    <t>五戸町立川内中学校</t>
  </si>
  <si>
    <t>青森県三戸郡五戸町上市川字赤川々原１</t>
  </si>
  <si>
    <t>C102210001425</t>
  </si>
  <si>
    <t>田子町立田子中学校</t>
  </si>
  <si>
    <t>青森県三戸郡田子町田子字風張２７－１</t>
  </si>
  <si>
    <t>C102210001434</t>
  </si>
  <si>
    <t>南部町立名川中学校</t>
  </si>
  <si>
    <t>青森県三戸郡南部町下名久井字白山８１</t>
  </si>
  <si>
    <t>C102210001443</t>
  </si>
  <si>
    <t>南部町立南部中学校</t>
  </si>
  <si>
    <t>青森県三戸郡南部町沖田面字沖中１０１</t>
  </si>
  <si>
    <t>C102210001452</t>
  </si>
  <si>
    <t>階上町立道仏中学校</t>
  </si>
  <si>
    <t>青森県三戸郡階上町道仏字蓬窪４－７</t>
  </si>
  <si>
    <t>C102210001461</t>
  </si>
  <si>
    <t>階上町立階上中学校</t>
  </si>
  <si>
    <t>青森県三戸郡階上町赤保内字柳沢１５－２</t>
  </si>
  <si>
    <t>C102210001470</t>
  </si>
  <si>
    <t>南部町立福地中学校</t>
  </si>
  <si>
    <t>青森県三戸郡南部町福田字板橋１－２</t>
  </si>
  <si>
    <t>C102210001498</t>
  </si>
  <si>
    <t>八戸市立中沢中学校</t>
  </si>
  <si>
    <t>青森県八戸市南郷市野沢字黄檗７</t>
  </si>
  <si>
    <t>C102210001504</t>
  </si>
  <si>
    <t>八戸市立島守中学校</t>
  </si>
  <si>
    <t>青森県八戸市南郷島守字馬場３７</t>
  </si>
  <si>
    <t>C102210001513</t>
  </si>
  <si>
    <t>五戸町立倉石中学校</t>
  </si>
  <si>
    <t>青森県三戸郡五戸町倉石中市字上ミ平３６</t>
  </si>
  <si>
    <t>C102210001531</t>
  </si>
  <si>
    <t>新郷村立新郷中学校</t>
  </si>
  <si>
    <t>青森県三戸郡新郷村西越字佐野平２１</t>
  </si>
  <si>
    <t>C102210001541</t>
  </si>
  <si>
    <t>平内町立平内中学校</t>
  </si>
  <si>
    <t>青森県東津軽郡平内町小湊字新道４６－２６</t>
  </si>
  <si>
    <t>C102310000013</t>
  </si>
  <si>
    <t>青森山田中学校</t>
  </si>
  <si>
    <t>青森県青森市青葉３－１３－４０</t>
  </si>
  <si>
    <t>C102310000022</t>
  </si>
  <si>
    <t>青森明の星中学校</t>
  </si>
  <si>
    <t>青森県青森市浪打２－６－３２</t>
  </si>
  <si>
    <t>C102310000031</t>
  </si>
  <si>
    <t>弘前学院聖愛中学校</t>
  </si>
  <si>
    <t>青森県弘前市原ヶ平字山元１１２－２１</t>
  </si>
  <si>
    <t>C102310000040</t>
  </si>
  <si>
    <t>八戸聖ウルスラ学院中学校</t>
  </si>
  <si>
    <t>青森県八戸市田面木字上野平５３－２</t>
  </si>
  <si>
    <t>C102310000059</t>
  </si>
  <si>
    <t>八戸工業大学第二高等学校附属中学校</t>
  </si>
  <si>
    <t>青森県八戸市妙字大開６７</t>
  </si>
  <si>
    <t>C102310000068</t>
  </si>
  <si>
    <t>東奥義塾中学校</t>
  </si>
  <si>
    <t>青森県弘前市石川長者森６１ー１</t>
  </si>
  <si>
    <t>D102210000013</t>
  </si>
  <si>
    <t>青森県立青森高等学校</t>
  </si>
  <si>
    <t>青森県青森市桜川８－１－２</t>
  </si>
  <si>
    <t>D102210000022</t>
  </si>
  <si>
    <t>青森県立青森西高等学校</t>
  </si>
  <si>
    <t>青森県青森市新城字平岡２６６－２０</t>
  </si>
  <si>
    <t>D102210000031</t>
  </si>
  <si>
    <t>青森県立青森東高等学校</t>
  </si>
  <si>
    <t>青森県青森市原別３－１－１</t>
  </si>
  <si>
    <t>D102210000040</t>
  </si>
  <si>
    <t>青森県立弘前高等学校</t>
  </si>
  <si>
    <t>青森県弘前市新寺町１－１</t>
  </si>
  <si>
    <t>D102210000059</t>
  </si>
  <si>
    <t>青森県立弘前中央高等学校</t>
  </si>
  <si>
    <t>青森県弘前市蔵主町７－１</t>
  </si>
  <si>
    <t>D102210000068</t>
  </si>
  <si>
    <t>青森県立弘前南高等学校</t>
  </si>
  <si>
    <t>青森県弘前市大開４－１－１</t>
  </si>
  <si>
    <t>D102210000077</t>
  </si>
  <si>
    <t>青森県立八戸高等学校</t>
  </si>
  <si>
    <t>青森県八戸市長者４－４－１</t>
  </si>
  <si>
    <t>D102210000086</t>
  </si>
  <si>
    <t>青森県立八戸東高等学校</t>
  </si>
  <si>
    <t>青森県八戸市類家１－４－４７</t>
  </si>
  <si>
    <t>D102210000095</t>
  </si>
  <si>
    <t>青森県立八戸北高等学校</t>
  </si>
  <si>
    <t>青森県八戸市大久保町道８－３</t>
  </si>
  <si>
    <t>D102210000111</t>
  </si>
  <si>
    <t>青森県立木造高等学校</t>
  </si>
  <si>
    <t>青森県つがる市木造日向７３－２</t>
  </si>
  <si>
    <t>D102210000120</t>
  </si>
  <si>
    <t>青森県立鰺ヶ沢高等学校</t>
  </si>
  <si>
    <t>青森県西津軽郡鰺ヶ沢町舞戸町字小夜７２</t>
  </si>
  <si>
    <t>D102210000139</t>
  </si>
  <si>
    <t>青森県立五所川原高等学校</t>
  </si>
  <si>
    <t>青森県五所川原市中平井町３－３</t>
  </si>
  <si>
    <t>D102210000175</t>
  </si>
  <si>
    <t>青森県立浪岡高等学校</t>
  </si>
  <si>
    <t>青森県青森市浪岡浪岡字稲村１０１－２</t>
  </si>
  <si>
    <t>D102210000184</t>
  </si>
  <si>
    <t>青森県立野辺地高等学校</t>
  </si>
  <si>
    <t>青森県上北郡野辺地町松ノ木１０６－１</t>
  </si>
  <si>
    <t>D102210000193</t>
  </si>
  <si>
    <t>青森県立七戸高等学校</t>
  </si>
  <si>
    <t>青森県上北郡七戸町字舘野４７－３１</t>
  </si>
  <si>
    <t>D102210000200</t>
  </si>
  <si>
    <t>青森県立三本木高等学校</t>
  </si>
  <si>
    <t>D102210000219</t>
  </si>
  <si>
    <t>青森県立三沢高等学校</t>
  </si>
  <si>
    <t>青森県三沢市松園町１－１</t>
  </si>
  <si>
    <t>D102210000228</t>
  </si>
  <si>
    <t>青森県立田名部高等学校</t>
  </si>
  <si>
    <t>青森県むつ市海老川町６－１８</t>
  </si>
  <si>
    <t>D102210000237</t>
  </si>
  <si>
    <t>青森県立大湊高等学校</t>
  </si>
  <si>
    <t>青森県むつ市大湊字大近川４４－８４</t>
  </si>
  <si>
    <t>D102210000255</t>
  </si>
  <si>
    <t>青森県立三戸高等学校</t>
  </si>
  <si>
    <t>青森県三戸郡三戸町川守田字白坂ノ上３－１</t>
  </si>
  <si>
    <t>D102210000264</t>
  </si>
  <si>
    <t>青森県立柏木農業高等学校</t>
  </si>
  <si>
    <t>青森県平川市荒田上駒田１３０</t>
  </si>
  <si>
    <t>D102210000273</t>
  </si>
  <si>
    <t>青森県立五所川原農林高等学校</t>
  </si>
  <si>
    <t>青森県五所川原市一野坪字朝日田１２－３７</t>
  </si>
  <si>
    <t>D102210000291</t>
  </si>
  <si>
    <t>青森県立名久井農業高等学校</t>
  </si>
  <si>
    <t>青森県三戸郡南部町下名久井字下諏訪平１</t>
  </si>
  <si>
    <t>D102210000308</t>
  </si>
  <si>
    <t>青森県立青森工業高等学校</t>
  </si>
  <si>
    <t>青森県青森市馬屋尻字清水流２０４－１</t>
  </si>
  <si>
    <t>D102210000317</t>
  </si>
  <si>
    <t>青森県立弘前工業高等学校</t>
  </si>
  <si>
    <t>青森県弘前市馬屋町６－２</t>
  </si>
  <si>
    <t>D102210000326</t>
  </si>
  <si>
    <t>青森県立八戸工業高等学校</t>
  </si>
  <si>
    <t>青森県八戸市江陽１－２－２７</t>
  </si>
  <si>
    <t>D102210000344</t>
  </si>
  <si>
    <t>青森県立十和田工業高等学校</t>
  </si>
  <si>
    <t>青森県十和田市三本木字下平２１５－１</t>
  </si>
  <si>
    <t>D102210000353</t>
  </si>
  <si>
    <t>青森県立むつ工業高等学校</t>
  </si>
  <si>
    <t>青森県むつ市文京町２２－７</t>
  </si>
  <si>
    <t>D102210000362</t>
  </si>
  <si>
    <t>青森県立八戸水産高等学校</t>
  </si>
  <si>
    <t>青森県八戸市白銀町字人形沢６－１</t>
  </si>
  <si>
    <t>D102210000371</t>
  </si>
  <si>
    <t>青森県立青森商業高等学校</t>
  </si>
  <si>
    <t>青森県青森市戸山字安原７－１</t>
  </si>
  <si>
    <t>D102210000380</t>
  </si>
  <si>
    <t>青森県立三沢商業高等学校</t>
  </si>
  <si>
    <t>青森県三沢市春日台２－１５４</t>
  </si>
  <si>
    <t>D102210000406</t>
  </si>
  <si>
    <t>青森県立八戸商業高等学校</t>
  </si>
  <si>
    <t>青森県八戸市十日市字塚ノ下３－１</t>
  </si>
  <si>
    <t>D102210000424</t>
  </si>
  <si>
    <t>青森県立六ヶ所高等学校</t>
  </si>
  <si>
    <t>青森県上北郡六ヶ所村倉内字笹崎３０５</t>
  </si>
  <si>
    <t>D102210000433</t>
  </si>
  <si>
    <t>青森県立青森南高等学校</t>
  </si>
  <si>
    <t>青森県青森市西大野２－１２－４０</t>
  </si>
  <si>
    <t>D102210000442</t>
  </si>
  <si>
    <t>青森県立八戸西高等学校</t>
  </si>
  <si>
    <t>青森県八戸市尻内町字中根市１４</t>
  </si>
  <si>
    <t>D102210000451</t>
  </si>
  <si>
    <t>青森県立青森北高等学校</t>
  </si>
  <si>
    <t>青森県青森市羽白字富田８０－７</t>
  </si>
  <si>
    <t>D102210000460</t>
  </si>
  <si>
    <t>青森県立青森中央高等学校</t>
  </si>
  <si>
    <t>青森県青森市東大野１－２２－１</t>
  </si>
  <si>
    <t>D102210000479</t>
  </si>
  <si>
    <t>青森県立弘前実業高等学校</t>
  </si>
  <si>
    <t>青森県弘前市中野３－６－１０</t>
  </si>
  <si>
    <t>D102210000503</t>
  </si>
  <si>
    <t>青森県立北斗高等学校</t>
  </si>
  <si>
    <t>青森県青森市松原２－１－２４</t>
  </si>
  <si>
    <t>D102210000512</t>
  </si>
  <si>
    <t>青森県立八戸中央高等学校</t>
  </si>
  <si>
    <t>青森県八戸市諏訪１－２－１７</t>
  </si>
  <si>
    <t>D102210000521</t>
  </si>
  <si>
    <t>青森県立百石高等学校</t>
  </si>
  <si>
    <t>青森県上北郡おいらせ町苗平谷地４６</t>
  </si>
  <si>
    <t>D102210000549</t>
  </si>
  <si>
    <t>青森県立大間高等学校</t>
  </si>
  <si>
    <t>青森県下北郡大間町大間字大間平２０－４３</t>
  </si>
  <si>
    <t>D102210000594</t>
  </si>
  <si>
    <t>青森県立尾上総合高等学校</t>
  </si>
  <si>
    <t>青森県平川市高木松元７－６</t>
  </si>
  <si>
    <t>D102210000601</t>
  </si>
  <si>
    <t>青森県立黒石高等学校</t>
  </si>
  <si>
    <t>青森県黒石市西ヶ丘６５</t>
  </si>
  <si>
    <t>D102210000610</t>
  </si>
  <si>
    <t>青森県立三本木農業恵拓高等学校</t>
  </si>
  <si>
    <t>青森県十和田市相坂高清水７８－９２</t>
  </si>
  <si>
    <t>D102210000629</t>
  </si>
  <si>
    <t>青森県立五所川原工科高等学校</t>
  </si>
  <si>
    <t>青森県五所川原市湊船越１９２</t>
  </si>
  <si>
    <t>D102310000011</t>
  </si>
  <si>
    <t>弘前学院聖愛高等学校</t>
  </si>
  <si>
    <t>D102310000020</t>
  </si>
  <si>
    <t>柴田学園大学附属柴田学園高等学校</t>
  </si>
  <si>
    <t>青森県弘前市豊原１－２－１</t>
  </si>
  <si>
    <t>D102310000039</t>
  </si>
  <si>
    <t>東奥義塾高等学校</t>
  </si>
  <si>
    <t>青森県弘前市石川字長者森６１－１</t>
  </si>
  <si>
    <t>D102310000048</t>
  </si>
  <si>
    <t>東奥学園高等学校</t>
  </si>
  <si>
    <t>青森県青森市勝田２－１１－１</t>
  </si>
  <si>
    <t>D102310000057</t>
  </si>
  <si>
    <t>青森山田高等学校</t>
  </si>
  <si>
    <t>D102310000066</t>
  </si>
  <si>
    <t>青森明の星高等学校</t>
  </si>
  <si>
    <t>D102310000075</t>
  </si>
  <si>
    <t>千葉学園高等学校</t>
  </si>
  <si>
    <t>青森県八戸市類家１－１－１１</t>
  </si>
  <si>
    <t>D102310000084</t>
  </si>
  <si>
    <t>八戸聖ウルスラ学院高等学校</t>
  </si>
  <si>
    <t>D102310000093</t>
  </si>
  <si>
    <t>八戸学院光星高等学校</t>
  </si>
  <si>
    <t>青森県八戸市湊高台６－１４－５</t>
  </si>
  <si>
    <t>D102310000100</t>
  </si>
  <si>
    <t>八戸工業大学第一高等学校</t>
  </si>
  <si>
    <t>青森県八戸市白銀町字右岩淵通７－１０</t>
  </si>
  <si>
    <t>D102310000119</t>
  </si>
  <si>
    <t>五所川原第一高等学校</t>
  </si>
  <si>
    <t>青森県五所川原市元町４２</t>
  </si>
  <si>
    <t>D102310000128</t>
  </si>
  <si>
    <t>青森県北津軽郡鶴田町鶴田字小泉３６９－１</t>
  </si>
  <si>
    <t>D102310000137</t>
  </si>
  <si>
    <t>弘前東高等学校</t>
  </si>
  <si>
    <t>青森県弘前市川先４－４－１</t>
  </si>
  <si>
    <t>D102310000146</t>
  </si>
  <si>
    <t>八戸学院野辺地西高等学校</t>
  </si>
  <si>
    <t>青森県上北郡野辺地町字枇杷野５１－６</t>
  </si>
  <si>
    <t>D102310000155</t>
  </si>
  <si>
    <t>松風塾高等学校</t>
  </si>
  <si>
    <t>青森県東津軽郡平内町外童子字滝ノ沢３７</t>
  </si>
  <si>
    <t>D102310000164</t>
  </si>
  <si>
    <t>八戸工業大学第二高等学校</t>
  </si>
  <si>
    <t>D102310000173</t>
  </si>
  <si>
    <t>向陵高等学校</t>
  </si>
  <si>
    <t>青森県八戸市田向２－２－６</t>
  </si>
  <si>
    <t>E102110000012</t>
  </si>
  <si>
    <t>弘前大学教育学部附属特別支援学校</t>
  </si>
  <si>
    <t>青森県弘前市富野町１－７６</t>
  </si>
  <si>
    <t>E102210000010</t>
  </si>
  <si>
    <t>青森県立盲学校</t>
  </si>
  <si>
    <t>青森県青森市矢田前字浅井２４－２</t>
  </si>
  <si>
    <t>E102210000029</t>
  </si>
  <si>
    <t>青森県立八戸盲学校</t>
  </si>
  <si>
    <t>青森県八戸市柏崎６－２９－２４</t>
  </si>
  <si>
    <t>E102210000038</t>
  </si>
  <si>
    <t>青森県立青森聾学校</t>
  </si>
  <si>
    <t>青森県青森市安田字稲森１２５－１</t>
  </si>
  <si>
    <t>E102210000047</t>
  </si>
  <si>
    <t>青森県立弘前聾学校</t>
  </si>
  <si>
    <t>青森県弘前市原ヶ平３－３－１</t>
  </si>
  <si>
    <t>E102210000056</t>
  </si>
  <si>
    <t>青森県立八戸聾学校</t>
  </si>
  <si>
    <t>E102210000065</t>
  </si>
  <si>
    <t>青森県青森市石江字江渡１０１－１</t>
  </si>
  <si>
    <t>E102210000074</t>
  </si>
  <si>
    <t>青森県青森市戸山字宮崎５６</t>
  </si>
  <si>
    <t>E102210000083</t>
  </si>
  <si>
    <t>青森県青森市西田沢字浜田３６８</t>
  </si>
  <si>
    <t>E102210000092</t>
  </si>
  <si>
    <t>青森県青森市戸山字宮崎２２－２</t>
  </si>
  <si>
    <t>E102210000109</t>
  </si>
  <si>
    <t>青森県青森市東造道１－７－１</t>
  </si>
  <si>
    <t>E102210000118</t>
  </si>
  <si>
    <t>青森県八戸市大久保字行人塚１０－１</t>
  </si>
  <si>
    <t>E102210000127</t>
  </si>
  <si>
    <t>青森県青森市浪岡女鹿沢字平野２１５－６</t>
  </si>
  <si>
    <t>E102210000136</t>
  </si>
  <si>
    <t>青森県弘前市中別所字平山１４０－８</t>
  </si>
  <si>
    <t>E102210000145</t>
  </si>
  <si>
    <t>青森県八戸市松館字水野平２０－１９</t>
  </si>
  <si>
    <t>E102210000154</t>
  </si>
  <si>
    <t>青森県つがる市森田町床舞鶴喰１０４－５</t>
  </si>
  <si>
    <t>E102210000163</t>
  </si>
  <si>
    <t>青森県上北郡七戸町字蛇坂５７－３１</t>
  </si>
  <si>
    <t>E102210000172</t>
  </si>
  <si>
    <t>青森県むつ市奥内字栖立場１－１１０</t>
  </si>
  <si>
    <t>E102210000181</t>
  </si>
  <si>
    <t>青森県黒石市温湯字がむし堤沢５－３</t>
  </si>
  <si>
    <t>E102210000190</t>
  </si>
  <si>
    <t>青森県弘前市中別所向野２２７－６</t>
  </si>
  <si>
    <t>E102210000207</t>
  </si>
  <si>
    <t>青森県立八戸高等支援学校</t>
  </si>
  <si>
    <t>青森県八戸市鮫町小舟渡平９－２９１</t>
  </si>
  <si>
    <t>B103110000018</t>
  </si>
  <si>
    <t>岩手大学教育学部附属小学校</t>
  </si>
  <si>
    <t>岩手県盛岡市加賀野２－６－１</t>
  </si>
  <si>
    <t>B103220100014</t>
  </si>
  <si>
    <t>盛岡市立仁王小学校</t>
  </si>
  <si>
    <t>岩手県盛岡市本町通り二丁目１８－１</t>
  </si>
  <si>
    <t>B103220100023</t>
  </si>
  <si>
    <t>盛岡市立城南小学校</t>
  </si>
  <si>
    <t>岩手県盛岡市若園町９－２０</t>
  </si>
  <si>
    <t>B103220100032</t>
  </si>
  <si>
    <t>盛岡市立桜城小学校</t>
  </si>
  <si>
    <t>岩手県盛岡市大通三丁目８－１</t>
  </si>
  <si>
    <t>B103220100041</t>
  </si>
  <si>
    <t>盛岡市立厨川小学校</t>
  </si>
  <si>
    <t>岩手県盛岡市前九年一丁目２－１</t>
  </si>
  <si>
    <t>B103220100050</t>
  </si>
  <si>
    <t>盛岡市立仙北小学校</t>
  </si>
  <si>
    <t>岩手県盛岡市仙北二丁目１９－１</t>
  </si>
  <si>
    <t>B103220100069</t>
  </si>
  <si>
    <t>盛岡市立杜陵小学校</t>
  </si>
  <si>
    <t>岩手県盛岡市肴町１－６</t>
  </si>
  <si>
    <t>B103220100078</t>
  </si>
  <si>
    <t>盛岡市立山岸小学校</t>
  </si>
  <si>
    <t>岩手県盛岡市山岸二丁目１３－１</t>
  </si>
  <si>
    <t>B103220100087</t>
  </si>
  <si>
    <t>盛岡市立大慈寺小学校</t>
  </si>
  <si>
    <t>岩手県盛岡市大慈寺町６－４７</t>
  </si>
  <si>
    <t>B103220100096</t>
  </si>
  <si>
    <t>盛岡市立米内小学校</t>
  </si>
  <si>
    <t>岩手県盛岡市上米内字米内沢５０－９</t>
  </si>
  <si>
    <t>B103220100103</t>
  </si>
  <si>
    <t>盛岡市立土淵小学校</t>
  </si>
  <si>
    <t>岩手県盛岡市土淵字幅２－３</t>
  </si>
  <si>
    <t>B103220100112</t>
  </si>
  <si>
    <t>盛岡市立中野小学校</t>
  </si>
  <si>
    <t>岩手県盛岡市中野二丁目１２－１</t>
  </si>
  <si>
    <t>B103220100121</t>
  </si>
  <si>
    <t>盛岡市立本宮小学校</t>
  </si>
  <si>
    <t>岩手県盛岡市本宮２－２５－１</t>
  </si>
  <si>
    <t>B103220100130</t>
  </si>
  <si>
    <t>盛岡市立青山小学校</t>
  </si>
  <si>
    <t>岩手県盛岡市青山二丁目７－２</t>
  </si>
  <si>
    <t>B103220100149</t>
  </si>
  <si>
    <t>盛岡市立北厨川小学校</t>
  </si>
  <si>
    <t>岩手県盛岡市厨川三丁目５－１</t>
  </si>
  <si>
    <t>B103220100158</t>
  </si>
  <si>
    <t>盛岡市立河北小学校</t>
  </si>
  <si>
    <t>岩手県盛岡市長田町１６－１</t>
  </si>
  <si>
    <t>B103220100167</t>
  </si>
  <si>
    <t>盛岡市立上田小学校</t>
  </si>
  <si>
    <t>岩手県盛岡市上田三丁目１６－４５</t>
  </si>
  <si>
    <t>B103220100176</t>
  </si>
  <si>
    <t>盛岡市立山王小学校</t>
  </si>
  <si>
    <t>岩手県盛岡市小杉山３―１</t>
  </si>
  <si>
    <t>B103220100185</t>
  </si>
  <si>
    <t>盛岡市立緑が丘小学校</t>
  </si>
  <si>
    <t>岩手県盛岡市黒石野一丁目６－１</t>
  </si>
  <si>
    <t>B103220100194</t>
  </si>
  <si>
    <t>盛岡市立太田小学校</t>
  </si>
  <si>
    <t>岩手県盛岡市上太田上吉本１－１</t>
  </si>
  <si>
    <t>B103220100201</t>
  </si>
  <si>
    <t>盛岡市立太田東小学校</t>
  </si>
  <si>
    <t>岩手県盛岡市上太田上野屋敷８－１</t>
  </si>
  <si>
    <t>B103220100229</t>
  </si>
  <si>
    <t>盛岡市立城北小学校</t>
  </si>
  <si>
    <t>岩手県盛岡市みたけ三丁目１２－１</t>
  </si>
  <si>
    <t>B103220100238</t>
  </si>
  <si>
    <t>盛岡市立大新小学校</t>
  </si>
  <si>
    <t>岩手県盛岡市南青山町６－１０</t>
  </si>
  <si>
    <t>B103220100247</t>
  </si>
  <si>
    <t>盛岡市立松園小学校</t>
  </si>
  <si>
    <t>岩手県盛岡市松園三丁目１２－１</t>
  </si>
  <si>
    <t>B103220100256</t>
  </si>
  <si>
    <t>盛岡市立玉山小学校</t>
  </si>
  <si>
    <t>岩手県盛岡市日戸字市の坪５３</t>
  </si>
  <si>
    <t>B103220100265</t>
  </si>
  <si>
    <t>盛岡市立渋民小学校</t>
  </si>
  <si>
    <t>岩手県盛岡市渋民字鶴塚１１４</t>
  </si>
  <si>
    <t>B103220100274</t>
  </si>
  <si>
    <t>盛岡市立生出小学校</t>
  </si>
  <si>
    <t>岩手県盛岡市下田字仲平５９－３６</t>
  </si>
  <si>
    <t>B103220100283</t>
  </si>
  <si>
    <t>盛岡市立巻堀小学校</t>
  </si>
  <si>
    <t>岩手県盛岡市巻堀字巻堀１２－１</t>
  </si>
  <si>
    <t>B103220100292</t>
  </si>
  <si>
    <t>盛岡市立好摩小学校</t>
  </si>
  <si>
    <t>岩手県盛岡市好摩字夏間木７０－６０</t>
  </si>
  <si>
    <t>B103220100309</t>
  </si>
  <si>
    <t>盛岡市立見前小学校</t>
  </si>
  <si>
    <t>岩手県盛岡市西見前１８－１７－２</t>
  </si>
  <si>
    <t>B103220100318</t>
  </si>
  <si>
    <t>盛岡市立飯岡小学校</t>
  </si>
  <si>
    <t>岩手県盛岡市下飯岡８－４８</t>
  </si>
  <si>
    <t>B103220100327</t>
  </si>
  <si>
    <t>盛岡市立羽場小学校</t>
  </si>
  <si>
    <t>岩手県盛岡市羽場１７－５５－２</t>
  </si>
  <si>
    <t>B103220100336</t>
  </si>
  <si>
    <t>盛岡市立永井小学校</t>
  </si>
  <si>
    <t>岩手県盛岡市永井１０－１６</t>
  </si>
  <si>
    <t>B103220100345</t>
  </si>
  <si>
    <t>盛岡市立手代森小学校</t>
  </si>
  <si>
    <t>岩手県盛岡市手代森２２－４７</t>
  </si>
  <si>
    <t>B103220100354</t>
  </si>
  <si>
    <t>盛岡市立津志田小学校</t>
  </si>
  <si>
    <t>岩手県盛岡市津志田中央一丁目８－４０</t>
  </si>
  <si>
    <t>B103220100363</t>
  </si>
  <si>
    <t>盛岡市立見前南小学校</t>
  </si>
  <si>
    <t>岩手県盛岡市西見前１３－１６７</t>
  </si>
  <si>
    <t>B103220100372</t>
  </si>
  <si>
    <t>盛岡市立月が丘小学校</t>
  </si>
  <si>
    <t>岩手県滝沢市穴口３２８</t>
  </si>
  <si>
    <t>B103220100381</t>
  </si>
  <si>
    <t>盛岡市立高松小学校</t>
  </si>
  <si>
    <t>岩手県盛岡市上田堤二丁目３１－１２</t>
  </si>
  <si>
    <t>B103220100390</t>
  </si>
  <si>
    <t>盛岡市立東松園小学校</t>
  </si>
  <si>
    <t>岩手県盛岡市東松園二丁目５－１</t>
  </si>
  <si>
    <t>B103220100407</t>
  </si>
  <si>
    <t>盛岡市立都南東小学校</t>
  </si>
  <si>
    <t>岩手県盛岡市乙部１２－１６－１</t>
  </si>
  <si>
    <t>B103220100416</t>
  </si>
  <si>
    <t>盛岡市立北松園小学校</t>
  </si>
  <si>
    <t>岩手県盛岡市北松園二丁目１２－１</t>
  </si>
  <si>
    <t>B103220100425</t>
  </si>
  <si>
    <t>盛岡市立向中野小学校</t>
  </si>
  <si>
    <t>岩手県盛岡市向中野２－３９－２７</t>
  </si>
  <si>
    <t>B103220200013</t>
  </si>
  <si>
    <t>宮古市立宮古小学校</t>
  </si>
  <si>
    <t>岩手県宮古市横町５－１</t>
  </si>
  <si>
    <t>B103220200022</t>
  </si>
  <si>
    <t>宮古市立鍬ヶ崎小学校</t>
  </si>
  <si>
    <t>岩手県宮古市熊野町６ー３３</t>
  </si>
  <si>
    <t>B103220200031</t>
  </si>
  <si>
    <t>宮古市立磯鶏小学校</t>
  </si>
  <si>
    <t>岩手県宮古市上村二丁目４－１</t>
  </si>
  <si>
    <t>B103220200040</t>
  </si>
  <si>
    <t>宮古市立山口小学校</t>
  </si>
  <si>
    <t>岩手県宮古市鴨崎町３－２５</t>
  </si>
  <si>
    <t>B103220200059</t>
  </si>
  <si>
    <t>宮古市立高浜小学校</t>
  </si>
  <si>
    <t>岩手県宮古市高浜四丁目７－２２</t>
  </si>
  <si>
    <t>B103220200077</t>
  </si>
  <si>
    <t>宮古市立花輪小学校</t>
  </si>
  <si>
    <t>岩手県宮古市花輪４－２６</t>
  </si>
  <si>
    <t>B103220200086</t>
  </si>
  <si>
    <t>宮古市立津軽石小学校</t>
  </si>
  <si>
    <t>岩手県宮古市津軽石４－８２</t>
  </si>
  <si>
    <t>B103220200102</t>
  </si>
  <si>
    <t>宮古市立重茂小学校</t>
  </si>
  <si>
    <t>岩手県宮古市重茂２－１２</t>
  </si>
  <si>
    <t>B103220200111</t>
  </si>
  <si>
    <t>宮古市立崎山小学校</t>
  </si>
  <si>
    <t>岩手県宮古市崎山３－２</t>
  </si>
  <si>
    <t>B103220200120</t>
  </si>
  <si>
    <t>宮古市立千徳小学校</t>
  </si>
  <si>
    <t>岩手県宮古市西ヶ丘一丁目２－１</t>
  </si>
  <si>
    <t>B103220200139</t>
  </si>
  <si>
    <t>宮古市立新里小学校</t>
  </si>
  <si>
    <t>岩手県宮古市刈屋１１－４８－３</t>
  </si>
  <si>
    <t>B103220200148</t>
  </si>
  <si>
    <t>宮古市立田老第一小学校</t>
  </si>
  <si>
    <t>岩手県宮古市田老字館が森１５５－２</t>
  </si>
  <si>
    <t>B103220200157</t>
  </si>
  <si>
    <t>宮古市立川井小学校</t>
  </si>
  <si>
    <t>岩手県宮古市川井５－１０１－１</t>
  </si>
  <si>
    <t>B103220300012</t>
  </si>
  <si>
    <t>大船渡市立盛小学校</t>
  </si>
  <si>
    <t>岩手県大船渡市盛町字沢川３０</t>
  </si>
  <si>
    <t>B103220300021</t>
  </si>
  <si>
    <t>大船渡市立大船渡小学校</t>
  </si>
  <si>
    <t>B103220300030</t>
  </si>
  <si>
    <t>大船渡市立末崎小学校</t>
  </si>
  <si>
    <t>B103220300049</t>
  </si>
  <si>
    <t>大船渡市立猪川小学校</t>
  </si>
  <si>
    <t>岩手県大船渡市猪川町字轆轤石２３</t>
  </si>
  <si>
    <t>B103220300058</t>
  </si>
  <si>
    <t>大船渡市立立根小学校</t>
  </si>
  <si>
    <t>岩手県大船渡市立根町字上ノ台１９－２</t>
  </si>
  <si>
    <t>B103220300067</t>
  </si>
  <si>
    <t>大船渡市立日頃市小学校</t>
  </si>
  <si>
    <t>岩手県大船渡市日頃市町字関谷４８</t>
  </si>
  <si>
    <t>B103220300076</t>
  </si>
  <si>
    <t>大船渡市立大船渡北小学校</t>
  </si>
  <si>
    <t>岩手県大船渡市大船渡町字山馬越６８－２</t>
  </si>
  <si>
    <t>B103220300085</t>
  </si>
  <si>
    <t>大船渡市立赤崎小学校</t>
  </si>
  <si>
    <t>岩手県大船渡市赤崎町字山口８－４</t>
  </si>
  <si>
    <t>B103220300094</t>
  </si>
  <si>
    <t>大船渡市立綾里小学校</t>
  </si>
  <si>
    <t>B103220300101</t>
  </si>
  <si>
    <t>大船渡市立越喜来小学校</t>
  </si>
  <si>
    <t>岩手県大船渡市三陸町越喜来字小出２４－４</t>
  </si>
  <si>
    <t>B103220300110</t>
  </si>
  <si>
    <t>大船渡市立吉浜小学校</t>
  </si>
  <si>
    <t>岩手県大船渡市三陸町吉浜字扇洞１８５</t>
  </si>
  <si>
    <t>B103220500010</t>
  </si>
  <si>
    <t>花巻市立花巻小学校</t>
  </si>
  <si>
    <t>岩手県花巻市花城町５－１３</t>
  </si>
  <si>
    <t>B103220500029</t>
  </si>
  <si>
    <t>花巻市立南城小学校</t>
  </si>
  <si>
    <t>岩手県花巻市南城１１０－１</t>
  </si>
  <si>
    <t>B103220500038</t>
  </si>
  <si>
    <t>花巻市立矢沢小学校</t>
  </si>
  <si>
    <t>岩手県花巻市高木２０－８１－１</t>
  </si>
  <si>
    <t>B103220500047</t>
  </si>
  <si>
    <t>花巻市立湯本小学校</t>
  </si>
  <si>
    <t>岩手県花巻市大畑３－３３１－１</t>
  </si>
  <si>
    <t>B103220500056</t>
  </si>
  <si>
    <t>花巻市立宮野目小学校</t>
  </si>
  <si>
    <t>岩手県花巻市西宮野目６－３５３－１</t>
  </si>
  <si>
    <t>B103220500065</t>
  </si>
  <si>
    <t>花巻市立湯口小学校</t>
  </si>
  <si>
    <t>岩手県花巻市円万寺字法船９６－６</t>
  </si>
  <si>
    <t>B103220500074</t>
  </si>
  <si>
    <t>花巻市立若葉小学校</t>
  </si>
  <si>
    <t>岩手県花巻市若葉町二丁目１７－３０</t>
  </si>
  <si>
    <t>B103220500083</t>
  </si>
  <si>
    <t>花巻市立太田小学校</t>
  </si>
  <si>
    <t>岩手県花巻市太田３２－６１</t>
  </si>
  <si>
    <t>B103220500092</t>
  </si>
  <si>
    <t>花巻市立笹間第一小学校</t>
  </si>
  <si>
    <t>岩手県花巻市中笹間１５－１</t>
  </si>
  <si>
    <t>B103220500118</t>
  </si>
  <si>
    <t>花巻市立桜台小学校</t>
  </si>
  <si>
    <t>岩手県花巻市下幅２９２</t>
  </si>
  <si>
    <t>B103220500127</t>
  </si>
  <si>
    <t>花巻市立大迫小学校</t>
  </si>
  <si>
    <t>岩手県花巻市大迫町大迫１８－３</t>
  </si>
  <si>
    <t>B103220500154</t>
  </si>
  <si>
    <t>花巻市立新堀小学校</t>
  </si>
  <si>
    <t>岩手県花巻市石鳥谷町新堀４６－２－１</t>
  </si>
  <si>
    <t>B103220500163</t>
  </si>
  <si>
    <t>花巻市立八幡小学校</t>
  </si>
  <si>
    <t>岩手県花巻市石鳥谷町八幡１－１２５－１</t>
  </si>
  <si>
    <t>B103220500172</t>
  </si>
  <si>
    <t>花巻市立八重畑小学校</t>
  </si>
  <si>
    <t>岩手県花巻市石鳥谷町猪鼻７－３８－１</t>
  </si>
  <si>
    <t>B103220500181</t>
  </si>
  <si>
    <t>花巻市立石鳥谷小学校</t>
  </si>
  <si>
    <t>岩手県花巻市石鳥谷町好地７－３４－１</t>
  </si>
  <si>
    <t>B103220500190</t>
  </si>
  <si>
    <t>花巻市立東和小学校</t>
  </si>
  <si>
    <t>岩手県花巻市東和町安俵１１区１２－１</t>
  </si>
  <si>
    <t>B103220600019</t>
  </si>
  <si>
    <t>北上市立黒沢尻東小学校</t>
  </si>
  <si>
    <t>岩手県北上市中野町一丁目８－１</t>
  </si>
  <si>
    <t>B103220600028</t>
  </si>
  <si>
    <t>北上市立黒沢尻西小学校</t>
  </si>
  <si>
    <t>岩手県北上市本石町１丁目６－７１</t>
  </si>
  <si>
    <t>B103220600055</t>
  </si>
  <si>
    <t>北上市立飯豊小学校</t>
  </si>
  <si>
    <t>岩手県北上市村崎野１１－１０１</t>
  </si>
  <si>
    <t>B103220600064</t>
  </si>
  <si>
    <t>北上市立二子小学校</t>
  </si>
  <si>
    <t>岩手県北上市二子町鳥喰２２－２</t>
  </si>
  <si>
    <t>B103220600073</t>
  </si>
  <si>
    <t>北上市立更木小学校</t>
  </si>
  <si>
    <t>岩手県北上市更木１２－６１</t>
  </si>
  <si>
    <t>B103220600108</t>
  </si>
  <si>
    <t>北上市立南小学校</t>
  </si>
  <si>
    <t>岩手県北上市相去町葛西檀１２－２</t>
  </si>
  <si>
    <t>B103220600117</t>
  </si>
  <si>
    <t>北上市立黒沢尻北小学校</t>
  </si>
  <si>
    <t>岩手県北上市常盤台一丁目２２－３３</t>
  </si>
  <si>
    <t>B103220600126</t>
  </si>
  <si>
    <t>北上市立鬼柳小学校</t>
  </si>
  <si>
    <t>岩手県北上市鬼柳町都鳥３５</t>
  </si>
  <si>
    <t>B103220600135</t>
  </si>
  <si>
    <t>北上市立笠松小学校</t>
  </si>
  <si>
    <t>岩手県北上市竪川目１地割１番地１０</t>
  </si>
  <si>
    <t>B103220600144</t>
  </si>
  <si>
    <t>北上市立和賀西小学校</t>
  </si>
  <si>
    <t>岩手県北上市和賀町横川目７－１３４－３</t>
  </si>
  <si>
    <t>B103220600153</t>
  </si>
  <si>
    <t>北上市立和賀東小学校</t>
  </si>
  <si>
    <t>岩手県北上市和賀町藤根１７－１００－２</t>
  </si>
  <si>
    <t>B103220600162</t>
  </si>
  <si>
    <t>北上市立江釣子小学校</t>
  </si>
  <si>
    <t>岩手県北上市上江釣子１６－２００</t>
  </si>
  <si>
    <t>B103220600171</t>
  </si>
  <si>
    <t>北上市立いわさき小学校</t>
  </si>
  <si>
    <t>岩手県北上市和賀町岩崎１８－５３－３</t>
  </si>
  <si>
    <t>B103220600180</t>
  </si>
  <si>
    <t>北上市立東桜小学校</t>
  </si>
  <si>
    <t>岩手県北上市立花６地割１番地１</t>
  </si>
  <si>
    <t>B103220700018</t>
  </si>
  <si>
    <t>久慈市立久慈小学校</t>
  </si>
  <si>
    <t>岩手県久慈市栄町３１－１４９</t>
  </si>
  <si>
    <t>B103220700027</t>
  </si>
  <si>
    <t>久慈市立久慈湊小学校</t>
  </si>
  <si>
    <t>岩手県久慈市湊町１５－１０－１</t>
  </si>
  <si>
    <t>B103220700036</t>
  </si>
  <si>
    <t>久慈市立長内小学校</t>
  </si>
  <si>
    <t>岩手県久慈市長内町２５－４１</t>
  </si>
  <si>
    <t>B103220700045</t>
  </si>
  <si>
    <t>久慈市立小久慈小学校</t>
  </si>
  <si>
    <t>岩手県久慈市小久慈町２４－５１</t>
  </si>
  <si>
    <t>B103220700054</t>
  </si>
  <si>
    <t>久慈市立大川目小学校</t>
  </si>
  <si>
    <t>岩手県久慈市大川目町１４－４５－１</t>
  </si>
  <si>
    <t>B103220700063</t>
  </si>
  <si>
    <t>久慈市立夏井小学校</t>
  </si>
  <si>
    <t>岩手県久慈市夏井町夏井３－５７－１</t>
  </si>
  <si>
    <t>B103220700072</t>
  </si>
  <si>
    <t>久慈市立平山小学校</t>
  </si>
  <si>
    <t>岩手県久慈市夏井町早坂１４－５１－７</t>
  </si>
  <si>
    <t>B103220700081</t>
  </si>
  <si>
    <t>久慈市立侍浜小学校</t>
  </si>
  <si>
    <t>岩手県久慈市侍浜町保土沢８－２７－１</t>
  </si>
  <si>
    <t>B103220700090</t>
  </si>
  <si>
    <t>久慈市立宇部小学校</t>
  </si>
  <si>
    <t>岩手県久慈市宇部町５－１３２－８</t>
  </si>
  <si>
    <t>B103220700107</t>
  </si>
  <si>
    <t>久慈市立久喜小学校</t>
  </si>
  <si>
    <t>岩手県久慈市宇部町１９－１９２－１</t>
  </si>
  <si>
    <t>B103220700116</t>
  </si>
  <si>
    <t>久慈市立小袖小学校</t>
  </si>
  <si>
    <t>岩手県久慈市宇部町２３－１２８－３</t>
  </si>
  <si>
    <t>B103220700125</t>
  </si>
  <si>
    <t>久慈市立山形小学校</t>
  </si>
  <si>
    <t>岩手県久慈市山形町川井１０－１３ー１</t>
  </si>
  <si>
    <t>B103220700143</t>
  </si>
  <si>
    <t>久慈市立来内小学校</t>
  </si>
  <si>
    <t>岩手県久慈市山形町来内２２－４９ー１</t>
  </si>
  <si>
    <t>B103220800017</t>
  </si>
  <si>
    <t>遠野市立遠野小学校</t>
  </si>
  <si>
    <t>岩手県遠野市東舘町１１－２８</t>
  </si>
  <si>
    <t>B103220800026</t>
  </si>
  <si>
    <t>遠野市立綾織小学校</t>
  </si>
  <si>
    <t>岩手県遠野市綾織町下綾織１３－１３－５</t>
  </si>
  <si>
    <t>B103220800035</t>
  </si>
  <si>
    <t>遠野市立青笹小学校</t>
  </si>
  <si>
    <t>岩手県遠野市青笹町青笹１１－１</t>
  </si>
  <si>
    <t>B103220800044</t>
  </si>
  <si>
    <t>遠野市立上郷小学校</t>
  </si>
  <si>
    <t>岩手県遠野市上郷町佐比内４６－５６－１</t>
  </si>
  <si>
    <t>B103220800053</t>
  </si>
  <si>
    <t>遠野市立遠野北小学校</t>
  </si>
  <si>
    <t>岩手県遠野市松崎町白岩字薬研淵４３</t>
  </si>
  <si>
    <t>B103220800062</t>
  </si>
  <si>
    <t>遠野市立附馬牛小学校</t>
  </si>
  <si>
    <t>岩手県遠野市附馬牛町下附馬牛１１－４３－１</t>
  </si>
  <si>
    <t>B103220800071</t>
  </si>
  <si>
    <t>遠野市立土淵小学校</t>
  </si>
  <si>
    <t>岩手県遠野市土淵町土淵６－１</t>
  </si>
  <si>
    <t>B103220800080</t>
  </si>
  <si>
    <t>遠野市立達曽部小学校</t>
  </si>
  <si>
    <t>岩手県遠野市宮守町達曽部１５－１０</t>
  </si>
  <si>
    <t>B103220800099</t>
  </si>
  <si>
    <t>遠野市立宮守小学校</t>
  </si>
  <si>
    <t>岩手県遠野市宮守町下宮守２６－６</t>
  </si>
  <si>
    <t>B103220800106</t>
  </si>
  <si>
    <t>遠野市立鱒沢小学校</t>
  </si>
  <si>
    <t>岩手県遠野市宮守町下鱒沢１７－５</t>
  </si>
  <si>
    <t>B103220800115</t>
  </si>
  <si>
    <t>遠野市立小友小学校</t>
  </si>
  <si>
    <t>岩手県遠野市小友町１６－１３３</t>
  </si>
  <si>
    <t>B103220900016</t>
  </si>
  <si>
    <t>一関市立一関小学校</t>
  </si>
  <si>
    <t>岩手県一関市字鳴神３３－１</t>
  </si>
  <si>
    <t>B103220900025</t>
  </si>
  <si>
    <t>一関市立山目小学校</t>
  </si>
  <si>
    <t>岩手県一関市幸町２－４７</t>
  </si>
  <si>
    <t>B103220900034</t>
  </si>
  <si>
    <t>一関市立赤荻小学校</t>
  </si>
  <si>
    <t>岩手県一関市赤荻字桜町１８１－１</t>
  </si>
  <si>
    <t>B103220900043</t>
  </si>
  <si>
    <t>一関市立中里小学校</t>
  </si>
  <si>
    <t>岩手県一関市蘭梅町７－１</t>
  </si>
  <si>
    <t>B103220900052</t>
  </si>
  <si>
    <t>一関市立滝沢小学校</t>
  </si>
  <si>
    <t>岩手県一関市滝沢字寺下４６</t>
  </si>
  <si>
    <t>B103220900061</t>
  </si>
  <si>
    <t>一関市立南小学校</t>
  </si>
  <si>
    <t>岩手県一関市南町３－３</t>
  </si>
  <si>
    <t>B103220900070</t>
  </si>
  <si>
    <t>一関市立弥栄小学校</t>
  </si>
  <si>
    <t>岩手県一関市弥栄字大奈良３３－４</t>
  </si>
  <si>
    <t>B103220900089</t>
  </si>
  <si>
    <t>一関市立厳美小学校</t>
  </si>
  <si>
    <t>岩手県一関市厳美町字上ノ台５５ー２</t>
  </si>
  <si>
    <t>B103220900098</t>
  </si>
  <si>
    <t>一関市立舞川小学校</t>
  </si>
  <si>
    <t>岩手県一関市舞川字館ノ越２０－４</t>
  </si>
  <si>
    <t>B103220900105</t>
  </si>
  <si>
    <t>一関市立萩荘小学校</t>
  </si>
  <si>
    <t>岩手県一関市萩荘字境ノ神２５３</t>
  </si>
  <si>
    <t>B103220900114</t>
  </si>
  <si>
    <t>一関市立川崎小学校</t>
  </si>
  <si>
    <t>岩手県一関市川崎町薄衣泉台５０</t>
  </si>
  <si>
    <t>B103220900178</t>
  </si>
  <si>
    <t>一関市立大東小学校</t>
  </si>
  <si>
    <t>岩手県一関市大東町摺沢上堺ノ沢７０</t>
  </si>
  <si>
    <t>B103220900187</t>
  </si>
  <si>
    <t>一関市立大原小学校</t>
  </si>
  <si>
    <t>岩手県一関市大東町大原字七切６３－１</t>
  </si>
  <si>
    <t>B103220900196</t>
  </si>
  <si>
    <t>一関市立猿沢小学校</t>
  </si>
  <si>
    <t>岩手県一関市大東町猿沢字上ノ洞１２－１</t>
  </si>
  <si>
    <t>B103220900203</t>
  </si>
  <si>
    <t>一関市立興田小学校</t>
  </si>
  <si>
    <t>岩手県一関市大東町鳥海字鞭柳１０４－１</t>
  </si>
  <si>
    <t>B103220900212</t>
  </si>
  <si>
    <t>一関市立東山小学校</t>
  </si>
  <si>
    <t>岩手県一関市東山町長坂東本町１２</t>
  </si>
  <si>
    <t>B103220900221</t>
  </si>
  <si>
    <t>一関市立藤沢小学校</t>
  </si>
  <si>
    <t>岩手県一関市藤沢町藤沢字仁郷５０－１</t>
  </si>
  <si>
    <t>B103220900230</t>
  </si>
  <si>
    <t>一関市立黄海小学校</t>
  </si>
  <si>
    <t>岩手県一関市藤沢町黄海字天堤１１－１</t>
  </si>
  <si>
    <t>B103220900285</t>
  </si>
  <si>
    <t>一関市立千厩小学校</t>
  </si>
  <si>
    <t>岩手県一関市千厩町千厩字上駒場１０－２</t>
  </si>
  <si>
    <t>B103220900294</t>
  </si>
  <si>
    <t>一関市立室根小学校</t>
  </si>
  <si>
    <t>岩手県一関市室根町矢越字五反田７３－１</t>
  </si>
  <si>
    <t>B103220900301</t>
  </si>
  <si>
    <t>一関市立花泉小学校</t>
  </si>
  <si>
    <t>岩手県一関市花泉町涌津字下原３０４番地</t>
  </si>
  <si>
    <t>B103221000013</t>
  </si>
  <si>
    <t>陸前高田市立高田小学校</t>
  </si>
  <si>
    <t>岩手県陸前高田市高田町字太田５１０番地</t>
  </si>
  <si>
    <t>B103221000022</t>
  </si>
  <si>
    <t>陸前高田市立気仙小学校</t>
  </si>
  <si>
    <t>岩手県陸前高田市気仙町字愛宕下３１３番地</t>
  </si>
  <si>
    <t>B103221000031</t>
  </si>
  <si>
    <t>陸前高田市立広田小学校</t>
  </si>
  <si>
    <t>B103221000040</t>
  </si>
  <si>
    <t>陸前高田市立小友小学校</t>
  </si>
  <si>
    <t>B103221000059</t>
  </si>
  <si>
    <t>陸前高田市立米崎小学校</t>
  </si>
  <si>
    <t>B103221000068</t>
  </si>
  <si>
    <t>陸前高田市立矢作小学校</t>
  </si>
  <si>
    <t>B103221000077</t>
  </si>
  <si>
    <t>陸前高田市立竹駒小学校</t>
  </si>
  <si>
    <t>B103221000086</t>
  </si>
  <si>
    <t>陸前高田市立横田小学校</t>
  </si>
  <si>
    <t>B103221100012</t>
  </si>
  <si>
    <t>釜石市立白山小学校</t>
  </si>
  <si>
    <t>岩手県釜石市嬉石町三丁目６－１</t>
  </si>
  <si>
    <t>B103221100021</t>
  </si>
  <si>
    <t>釜石市立平田小学校</t>
  </si>
  <si>
    <t>岩手県釜石市平田町二丁目１０２番地</t>
  </si>
  <si>
    <t>B103221100030</t>
  </si>
  <si>
    <t>釜石市立甲子小学校</t>
  </si>
  <si>
    <t>岩手県釜石市甲子町９－８７</t>
  </si>
  <si>
    <t>B103221100049</t>
  </si>
  <si>
    <t>釜石市立鵜住居小学校</t>
  </si>
  <si>
    <t>岩手県釜石市鵜住居町１３－２０－３</t>
  </si>
  <si>
    <t>B103221100058</t>
  </si>
  <si>
    <t>釜石市立栗林小学校</t>
  </si>
  <si>
    <t>岩手県釜石市栗林町１６－４６</t>
  </si>
  <si>
    <t>B103221100067</t>
  </si>
  <si>
    <t>釜石市立唐丹小学校</t>
  </si>
  <si>
    <t>岩手県釜石市唐丹町字小白浜３１４</t>
  </si>
  <si>
    <t>B103221100076</t>
  </si>
  <si>
    <t>釜石市立双葉小学校</t>
  </si>
  <si>
    <t>岩手県釜石市新町１－５８</t>
  </si>
  <si>
    <t>B103221100085</t>
  </si>
  <si>
    <t>釜石市立釜石小学校</t>
  </si>
  <si>
    <t>岩手県釜石市大渡町３－１４－８</t>
  </si>
  <si>
    <t>B103221100094</t>
  </si>
  <si>
    <t>釜石市立小佐野小学校</t>
  </si>
  <si>
    <t>岩手県釜石市小佐野町三丁目５－３７</t>
  </si>
  <si>
    <t>B103221300010</t>
  </si>
  <si>
    <t>二戸市立福岡小学校</t>
  </si>
  <si>
    <t>岩手県二戸市福岡字下川又１５</t>
  </si>
  <si>
    <t>B103221300029</t>
  </si>
  <si>
    <t>二戸市立仁左平小学校</t>
  </si>
  <si>
    <t>岩手県二戸市仁左平字下構５５</t>
  </si>
  <si>
    <t>B103221300038</t>
  </si>
  <si>
    <t>二戸市立中央小学校</t>
  </si>
  <si>
    <t>岩手県二戸市堀野字下タ川原７１－１</t>
  </si>
  <si>
    <t>B103221300047</t>
  </si>
  <si>
    <t>二戸市立石切所小学校</t>
  </si>
  <si>
    <t>岩手県二戸市石切所字田尻平４</t>
  </si>
  <si>
    <t>B103221300056</t>
  </si>
  <si>
    <t>二戸市立御返地小学校</t>
  </si>
  <si>
    <t>岩手県二戸市安比字上大簗平７－２</t>
  </si>
  <si>
    <t>B103221300065</t>
  </si>
  <si>
    <t>二戸市立二戸西小学校</t>
  </si>
  <si>
    <t>岩手県二戸市上斗米字梅木９－１</t>
  </si>
  <si>
    <t>B103221300074</t>
  </si>
  <si>
    <t>二戸市立浄法寺小学校</t>
  </si>
  <si>
    <t>岩手県二戸市浄法寺町海上田３－７</t>
  </si>
  <si>
    <t>B103221300083</t>
  </si>
  <si>
    <t>二戸市立金田一小学校</t>
  </si>
  <si>
    <t>岩手県二戸市金田一字野月１９－２</t>
  </si>
  <si>
    <t>B103221400019</t>
  </si>
  <si>
    <t>八幡平市立大更小学校</t>
  </si>
  <si>
    <t>岩手県八幡平市大更２１－７０</t>
  </si>
  <si>
    <t>B103221400028</t>
  </si>
  <si>
    <t>八幡平市立田頭小学校</t>
  </si>
  <si>
    <t>岩手県八幡平市田頭１９－４３</t>
  </si>
  <si>
    <t>B103221400037</t>
  </si>
  <si>
    <t>八幡平市立平笠小学校</t>
  </si>
  <si>
    <t>岩手県八幡平市平笠１２－６２</t>
  </si>
  <si>
    <t>B103221400046</t>
  </si>
  <si>
    <t>八幡平市立平舘小学校</t>
  </si>
  <si>
    <t>岩手県八幡平市平舘９－３５－１</t>
  </si>
  <si>
    <t>B103221400055</t>
  </si>
  <si>
    <t>八幡平市立寺田小学校</t>
  </si>
  <si>
    <t>岩手県八幡平市西根寺田１５－３０</t>
  </si>
  <si>
    <t>B103221400064</t>
  </si>
  <si>
    <t>八幡平市立松野小学校</t>
  </si>
  <si>
    <t>岩手県八幡平市野駄１１－１５７</t>
  </si>
  <si>
    <t>B103221400073</t>
  </si>
  <si>
    <t>八幡平市立寄木小学校</t>
  </si>
  <si>
    <t>岩手県八幡平市松尾寄木２７－１０３</t>
  </si>
  <si>
    <t>B103221400082</t>
  </si>
  <si>
    <t>八幡平市立柏台小学校</t>
  </si>
  <si>
    <t>岩手県八幡平市柏台二丁目７－１０</t>
  </si>
  <si>
    <t>B103221400091</t>
  </si>
  <si>
    <t>八幡平市立田山小学校</t>
  </si>
  <si>
    <t>岩手県八幡平市下モ川原２０</t>
  </si>
  <si>
    <t>B103221400108</t>
  </si>
  <si>
    <t>八幡平市立安代小学校</t>
  </si>
  <si>
    <t>岩手県八幡平市清水２１０</t>
  </si>
  <si>
    <t>B103221500018</t>
  </si>
  <si>
    <t>奥州市立水沢小学校</t>
  </si>
  <si>
    <t>岩手県奥州市水沢字堀ノ内４－２</t>
  </si>
  <si>
    <t>B103221500027</t>
  </si>
  <si>
    <t>奥州市立水沢南小学校</t>
  </si>
  <si>
    <t>岩手県奥州市水沢福吉町３－２４</t>
  </si>
  <si>
    <t>B103221500036</t>
  </si>
  <si>
    <t>奥州市立常盤小学校</t>
  </si>
  <si>
    <t>岩手県奥州市水沢神明町一丁目１－５</t>
  </si>
  <si>
    <t>B103221500045</t>
  </si>
  <si>
    <t>奥州市立佐倉河小学校</t>
  </si>
  <si>
    <t>岩手県奥州市水沢佐倉河字曽根７</t>
  </si>
  <si>
    <t>B103221500054</t>
  </si>
  <si>
    <t>奥州市立真城小学校</t>
  </si>
  <si>
    <t>岩手県奥州市水沢真城字高田４４－１</t>
  </si>
  <si>
    <t>B103221500063</t>
  </si>
  <si>
    <t>奥州市立姉体小学校</t>
  </si>
  <si>
    <t>岩手県奥州市水沢姉体町字京原７０</t>
  </si>
  <si>
    <t>B103221500072</t>
  </si>
  <si>
    <t>奥州市立羽田小学校</t>
  </si>
  <si>
    <t>岩手県奥州市水沢羽田町字洗田３６２</t>
  </si>
  <si>
    <t>B103221500090</t>
  </si>
  <si>
    <t>奥州市立岩谷堂小学校</t>
  </si>
  <si>
    <t>岩手県奥州市江刺岩谷堂字一本松３２</t>
  </si>
  <si>
    <t>B103221500107</t>
  </si>
  <si>
    <t>奥州市立江刺愛宕小学校</t>
  </si>
  <si>
    <t>岩手県奥州市江刺愛宕字西下川原８</t>
  </si>
  <si>
    <t>B103221500116</t>
  </si>
  <si>
    <t>奥州市立田原小学校</t>
  </si>
  <si>
    <t>岩手県奥州市江刺田原字駒場１０８</t>
  </si>
  <si>
    <t>B103221500205</t>
  </si>
  <si>
    <t>奥州市立稲瀬小学校</t>
  </si>
  <si>
    <t>岩手県奥州市江刺稲瀬字下台１２</t>
  </si>
  <si>
    <t>B103221500214</t>
  </si>
  <si>
    <t>奥州市立前沢小学校</t>
  </si>
  <si>
    <t>岩手県奥州市前沢字河ノ畑７１－１</t>
  </si>
  <si>
    <t>B103221500223</t>
  </si>
  <si>
    <t>奥州市立南都田小学校</t>
  </si>
  <si>
    <t>岩手県奥州市胆沢南都田字塚田１２６</t>
  </si>
  <si>
    <t>B103221500232</t>
  </si>
  <si>
    <t>奥州市立若柳小学校</t>
  </si>
  <si>
    <t>岩手県奥州市胆沢若柳字箸塚１８１</t>
  </si>
  <si>
    <t>B103221500250</t>
  </si>
  <si>
    <t>奥州市立胆沢第一小学校</t>
  </si>
  <si>
    <t>岩手県奥州市胆沢小山字道場３０</t>
  </si>
  <si>
    <t>B103221500269</t>
  </si>
  <si>
    <t>奥州市立衣里小学校</t>
  </si>
  <si>
    <t>岩手県奥州市衣川堰下７－２</t>
  </si>
  <si>
    <t>B103221500278</t>
  </si>
  <si>
    <t>奥州市立衣川小学校</t>
  </si>
  <si>
    <t>岩手県奥州市衣川古戸４１４－１</t>
  </si>
  <si>
    <t>B103221500287</t>
  </si>
  <si>
    <t>奥州市立江刺ひがし小学校</t>
  </si>
  <si>
    <t>岩手県奥州市江刺玉里字大松沢１０８</t>
  </si>
  <si>
    <t>B103221600017</t>
  </si>
  <si>
    <t>滝沢市立篠木小学校</t>
  </si>
  <si>
    <t>岩手県滝沢市篠木中屋敷６０</t>
  </si>
  <si>
    <t>B103221600026</t>
  </si>
  <si>
    <t>滝沢市立滝沢小学校</t>
  </si>
  <si>
    <t>岩手県滝沢市外山８６－１９</t>
  </si>
  <si>
    <t>B103221600035</t>
  </si>
  <si>
    <t>滝沢市立滝沢第二小学校</t>
  </si>
  <si>
    <t>岩手県滝沢市巣子１５６－８</t>
  </si>
  <si>
    <t>B103221600044</t>
  </si>
  <si>
    <t>滝沢市立鵜飼小学校</t>
  </si>
  <si>
    <t>岩手県滝沢市鵜飼洞畑８７－１</t>
  </si>
  <si>
    <t>B103221600053</t>
  </si>
  <si>
    <t>滝沢市立一本木小学校</t>
  </si>
  <si>
    <t>岩手県滝沢市柳原２２</t>
  </si>
  <si>
    <t>B103221600062</t>
  </si>
  <si>
    <t>滝沢市立姥屋敷小学校</t>
  </si>
  <si>
    <t>岩手県滝沢市鵜飼安達１１７－１９</t>
  </si>
  <si>
    <t>B103221600071</t>
  </si>
  <si>
    <t>滝沢市立柳沢小学校</t>
  </si>
  <si>
    <t>岩手県滝沢市柳沢１１７１</t>
  </si>
  <si>
    <t>B103221600080</t>
  </si>
  <si>
    <t>滝沢市立滝沢東小学校</t>
  </si>
  <si>
    <t>岩手県滝沢市狼久保７９５－１</t>
  </si>
  <si>
    <t>B103221600099</t>
  </si>
  <si>
    <t>滝沢市立滝沢中央小学校</t>
  </si>
  <si>
    <t>岩手県滝沢市室小路２７５</t>
  </si>
  <si>
    <t>B103230100013</t>
  </si>
  <si>
    <t>雫石町立雫石小学校</t>
  </si>
  <si>
    <t>岩手県岩手郡雫石町源大堂５０</t>
  </si>
  <si>
    <t>B103230100022</t>
  </si>
  <si>
    <t>雫石町立七ツ森小学校</t>
  </si>
  <si>
    <t>岩手県岩手郡雫石町七ツ森１６－２４０</t>
  </si>
  <si>
    <t>B103230100031</t>
  </si>
  <si>
    <t>雫石町立御明神小学校</t>
  </si>
  <si>
    <t>岩手県岩手郡雫石町上野上屋敷２６</t>
  </si>
  <si>
    <t>B103230100040</t>
  </si>
  <si>
    <t>雫石町立御所小学校</t>
  </si>
  <si>
    <t>岩手県岩手郡雫石町西安庭４１－１５２－１</t>
  </si>
  <si>
    <t>B103230100059</t>
  </si>
  <si>
    <t>雫石町立西山小学校</t>
  </si>
  <si>
    <t>岩手県岩手郡雫石町長山羽上８１</t>
  </si>
  <si>
    <t>B103230200012</t>
  </si>
  <si>
    <t>葛巻町立葛巻小学校</t>
  </si>
  <si>
    <t>岩手県岩手郡葛巻町葛巻１２－３７－１</t>
  </si>
  <si>
    <t>B103230200021</t>
  </si>
  <si>
    <t>葛巻町立小屋瀬小学校</t>
  </si>
  <si>
    <t>岩手県岩手郡葛巻町葛巻２８－２２－５</t>
  </si>
  <si>
    <t>B103230200030</t>
  </si>
  <si>
    <t>葛巻町立江刈小学校</t>
  </si>
  <si>
    <t>岩手県岩手郡葛巻町江刈１０－２０６－２０</t>
  </si>
  <si>
    <t>B103230200049</t>
  </si>
  <si>
    <t>葛巻町立五日市小学校</t>
  </si>
  <si>
    <t>岩手県岩手郡葛巻町江刈２５―５４―３</t>
  </si>
  <si>
    <t>B103230300011</t>
  </si>
  <si>
    <t>岩手町立沼宮内小学校</t>
  </si>
  <si>
    <t>岩手県岩手郡岩手町沼宮内９－５７－２</t>
  </si>
  <si>
    <t>B103230300020</t>
  </si>
  <si>
    <t>岩手町立川口小学校</t>
  </si>
  <si>
    <t>岩手県岩手郡岩手町川口１５－９１－２</t>
  </si>
  <si>
    <t>B103230300039</t>
  </si>
  <si>
    <t>岩手町立一方井小学校</t>
  </si>
  <si>
    <t>岩手県岩手郡岩手町一方井１５－４５－１</t>
  </si>
  <si>
    <t>B103232100019</t>
  </si>
  <si>
    <t>紫波町立日詰小学校</t>
  </si>
  <si>
    <t>岩手県紫波郡紫波町日詰字朝日田２２８－１</t>
  </si>
  <si>
    <t>B103232100028</t>
  </si>
  <si>
    <t>紫波町立赤石小学校</t>
  </si>
  <si>
    <t>岩手県紫波郡紫波町南日詰字箱清水１７２－１</t>
  </si>
  <si>
    <t>B103232100037</t>
  </si>
  <si>
    <t>紫波町立古館小学校</t>
  </si>
  <si>
    <t>岩手県紫波郡紫波町高水寺字土手７９</t>
  </si>
  <si>
    <t>B103232100126</t>
  </si>
  <si>
    <t>紫波町立西の杜小学校</t>
  </si>
  <si>
    <t>岩手県紫波郡紫波町稲藤字牡丹野３０</t>
  </si>
  <si>
    <t>B103232100135</t>
  </si>
  <si>
    <t>紫波町立紫波東小学校</t>
  </si>
  <si>
    <t>岩手県紫波郡紫波町犬吠森字間木沢７０番地</t>
  </si>
  <si>
    <t>B103232200018</t>
  </si>
  <si>
    <t>矢巾町立徳田小学校</t>
  </si>
  <si>
    <t>岩手県紫波郡矢巾町大字西徳田６－５３</t>
  </si>
  <si>
    <t>B103232200027</t>
  </si>
  <si>
    <t>矢巾町立煙山小学校</t>
  </si>
  <si>
    <t>岩手県紫波郡矢巾町大字北矢幅１－２</t>
  </si>
  <si>
    <t>B103232200036</t>
  </si>
  <si>
    <t>矢巾町立不動小学校</t>
  </si>
  <si>
    <t>岩手県紫波郡矢巾町大字室岡１２－５０</t>
  </si>
  <si>
    <t>B103232200045</t>
  </si>
  <si>
    <t>矢巾町立矢巾東小学校</t>
  </si>
  <si>
    <t>岩手県紫波郡矢巾町医大通２丁目３－１</t>
  </si>
  <si>
    <t>B103236600015</t>
  </si>
  <si>
    <t>西和賀町立湯田小学校</t>
  </si>
  <si>
    <t>岩手県和賀郡西和賀町湯田２０－５７－７</t>
  </si>
  <si>
    <t>B103236600024</t>
  </si>
  <si>
    <t>西和賀町立沢内小学校</t>
  </si>
  <si>
    <t>岩手県和賀郡西和賀町沢内字泉沢７－３９－２</t>
  </si>
  <si>
    <t>B103238100016</t>
  </si>
  <si>
    <t>金ケ崎町立金ケ崎小学校</t>
  </si>
  <si>
    <t>岩手県胆沢郡金ケ崎町西根大谷１２０</t>
  </si>
  <si>
    <t>B103238100025</t>
  </si>
  <si>
    <t>金ケ崎町立第一小学校</t>
  </si>
  <si>
    <t>岩手県胆沢郡金ケ崎町西根二ツ堤４５－２４</t>
  </si>
  <si>
    <t>B103238100034</t>
  </si>
  <si>
    <t>金ケ崎町立三ケ尻小学校</t>
  </si>
  <si>
    <t>岩手県胆沢郡金ケ崎町三ヶ尻十三本塚１６－２</t>
  </si>
  <si>
    <t>B103238100043</t>
  </si>
  <si>
    <t>金ケ崎町立永岡小学校</t>
  </si>
  <si>
    <t>岩手県胆沢郡金ケ崎町永沢堀切後下５</t>
  </si>
  <si>
    <t>B103238100052</t>
  </si>
  <si>
    <t>金ケ崎町立西小学校</t>
  </si>
  <si>
    <t>岩手県胆沢郡金ケ崎町西根高谷野原２３</t>
  </si>
  <si>
    <t>B103240200011</t>
  </si>
  <si>
    <t>平泉町立平泉小学校</t>
  </si>
  <si>
    <t>岩手県西磐井郡平泉町平泉字倉町１５５</t>
  </si>
  <si>
    <t>B103240200020</t>
  </si>
  <si>
    <t>平泉町立長島小学校</t>
  </si>
  <si>
    <t>岩手県西磐井郡平泉町長島字砂子沢３３</t>
  </si>
  <si>
    <t>B103244100014</t>
  </si>
  <si>
    <t>住田町立世田米小学校</t>
  </si>
  <si>
    <t>岩手県気仙郡住田町世田米字川向５５－１</t>
  </si>
  <si>
    <t>B103244100023</t>
  </si>
  <si>
    <t>住田町立有住小学校</t>
  </si>
  <si>
    <t>岩手県気仙郡住田町上有住字山脈地５－２</t>
  </si>
  <si>
    <t>B103246100019</t>
  </si>
  <si>
    <t>大槌町立吉里吉里小学校</t>
  </si>
  <si>
    <t>岩手県上閉伊郡大槌町吉里吉里二丁目４－１</t>
  </si>
  <si>
    <t>B103248200014</t>
  </si>
  <si>
    <t>山田町立豊間根小学校</t>
  </si>
  <si>
    <t>岩手県下閉伊郡山田町豊間根７－５８－１</t>
  </si>
  <si>
    <t>B103248200032</t>
  </si>
  <si>
    <t>山田町立山田小学校</t>
  </si>
  <si>
    <t>岩手県下閉伊郡山田町飯岡７－２８－２</t>
  </si>
  <si>
    <t>B103248300013</t>
  </si>
  <si>
    <t>岩泉町立岩泉小学校</t>
  </si>
  <si>
    <t>岩手県下閉伊郡岩泉町岩泉字和川原４－２</t>
  </si>
  <si>
    <t>B103248300031</t>
  </si>
  <si>
    <t>岩泉町立釜津田小学校</t>
  </si>
  <si>
    <t>岩手県下閉伊郡岩泉町釜津田字沢口３７</t>
  </si>
  <si>
    <t>B103248300059</t>
  </si>
  <si>
    <t>岩泉町立有芸小学校</t>
  </si>
  <si>
    <t>岩手県下閉伊郡岩泉町上有芸字運名根３－４</t>
  </si>
  <si>
    <t>B103248300068</t>
  </si>
  <si>
    <t>岩泉町立小本小学校</t>
  </si>
  <si>
    <t>岩手県下閉伊郡岩泉町小本字南中野１４５</t>
  </si>
  <si>
    <t>B103248300077</t>
  </si>
  <si>
    <t>岩泉町立小川小学校</t>
  </si>
  <si>
    <t>岩手県下閉伊郡岩泉町門字町３２－３</t>
  </si>
  <si>
    <t>B103248400012</t>
  </si>
  <si>
    <t>田野畑村立田野畑小学校</t>
  </si>
  <si>
    <t>岩手県下閉伊郡田野畑村田野畑１３６</t>
  </si>
  <si>
    <t>B103248500011</t>
  </si>
  <si>
    <t>普代村立普代小学校</t>
  </si>
  <si>
    <t>岩手県下閉伊郡普代村１４字宇留部５８－６</t>
  </si>
  <si>
    <t>B103250100011</t>
  </si>
  <si>
    <t>軽米町立軽米小学校</t>
  </si>
  <si>
    <t>岩手県九戸郡軽米町大字軽米５－３４－２</t>
  </si>
  <si>
    <t>B103250100020</t>
  </si>
  <si>
    <t>軽米町立小軽米小学校</t>
  </si>
  <si>
    <t>岩手県九戸郡軽米町大字小軽米７－２５－１</t>
  </si>
  <si>
    <t>B103250100039</t>
  </si>
  <si>
    <t>軽米町立晴山小学校</t>
  </si>
  <si>
    <t>岩手県九戸郡軽米町大字晴山２３－３５</t>
  </si>
  <si>
    <t>B103250300019</t>
  </si>
  <si>
    <t>野田村立野田小学校</t>
  </si>
  <si>
    <t>岩手県九戸郡野田村大字野田１２－６１－１８</t>
  </si>
  <si>
    <t>B103250600016</t>
  </si>
  <si>
    <t>九戸村立伊保内小学校</t>
  </si>
  <si>
    <t>岩手県九戸郡九戸村大字伊保内７－１０－１</t>
  </si>
  <si>
    <t>B103250600025</t>
  </si>
  <si>
    <t>九戸村立長興寺小学校</t>
  </si>
  <si>
    <t>岩手県九戸郡九戸村大字長興寺８－４９</t>
  </si>
  <si>
    <t>B103250600034</t>
  </si>
  <si>
    <t>九戸村立戸田小学校</t>
  </si>
  <si>
    <t>岩手県九戸郡九戸村大字戸田１６－７４－４</t>
  </si>
  <si>
    <t>B103250600043</t>
  </si>
  <si>
    <t>九戸村立山根小学校</t>
  </si>
  <si>
    <t>岩手県九戸郡九戸村大字山根１０－３－４</t>
  </si>
  <si>
    <t>B103250600052</t>
  </si>
  <si>
    <t>九戸村立江刺家小学校</t>
  </si>
  <si>
    <t>岩手県九戸郡九戸村大字江刺家１０－１２－２</t>
  </si>
  <si>
    <t>B103250700015</t>
  </si>
  <si>
    <t>洋野町立種市小学校</t>
  </si>
  <si>
    <t>岩手県九戸郡洋野町種市２０－３３－３</t>
  </si>
  <si>
    <t>B103250700024</t>
  </si>
  <si>
    <t>洋野町立角浜小学校</t>
  </si>
  <si>
    <t>岩手県九戸郡洋野町種市４３－１０１－１０</t>
  </si>
  <si>
    <t>B103250700033</t>
  </si>
  <si>
    <t>洋野町立宿戸小学校</t>
  </si>
  <si>
    <t>岩手県九戸郡洋野町種市７－１１７－８</t>
  </si>
  <si>
    <t>B103250700042</t>
  </si>
  <si>
    <t>洋野町立中野小学校</t>
  </si>
  <si>
    <t>岩手県九戸郡洋野町中野１－９０－５</t>
  </si>
  <si>
    <t>B103250700051</t>
  </si>
  <si>
    <t>洋野町立大野小学校</t>
  </si>
  <si>
    <t>岩手県九戸郡洋野町大野９－１－１</t>
  </si>
  <si>
    <t>B103250700060</t>
  </si>
  <si>
    <t>洋野町立林郷小学校</t>
  </si>
  <si>
    <t>岩手県九戸郡洋野町大野４７－９</t>
  </si>
  <si>
    <t>B103250700079</t>
  </si>
  <si>
    <t>洋野町立帯島小学校</t>
  </si>
  <si>
    <t>岩手県九戸郡洋野町帯島５－２２－１</t>
  </si>
  <si>
    <t>B103252400014</t>
  </si>
  <si>
    <t>一戸町立一戸小学校</t>
  </si>
  <si>
    <t>岩手県二戸郡一戸町一戸字砂森１４９－１３</t>
  </si>
  <si>
    <t>B103252400023</t>
  </si>
  <si>
    <t>岩手県二戸郡一戸町一戸字砂森６０－１</t>
  </si>
  <si>
    <t>B103252400032</t>
  </si>
  <si>
    <t>一戸町立小鳥谷小学校</t>
  </si>
  <si>
    <t>岩手県二戸郡一戸町小鳥谷字仁昌寺４３－２</t>
  </si>
  <si>
    <t>B103252400041</t>
  </si>
  <si>
    <t>一戸町立奥中山小学校</t>
  </si>
  <si>
    <t>岩手県二戸郡一戸町奥中山字西田子７５－４</t>
  </si>
  <si>
    <t>B103252400050</t>
  </si>
  <si>
    <t>一戸町立一戸南小学校</t>
  </si>
  <si>
    <t>岩手県二戸郡一戸町西法寺字関屋６２－１</t>
  </si>
  <si>
    <t>B103252400069</t>
  </si>
  <si>
    <t>一戸町立鳥海小学校</t>
  </si>
  <si>
    <t>岩手県二戸郡一戸町中里字中前田１５</t>
  </si>
  <si>
    <t>B103320100012</t>
  </si>
  <si>
    <t>盛岡白百合学園小学校</t>
  </si>
  <si>
    <t>岩手県盛岡市山岸四丁目２９－１６</t>
  </si>
  <si>
    <t>C103110000016</t>
  </si>
  <si>
    <t>岩手大学教育学部附属中学校</t>
  </si>
  <si>
    <t>岩手県盛岡市加賀野３－９－１</t>
  </si>
  <si>
    <t>C103220100012</t>
  </si>
  <si>
    <t>盛岡市立下橋中学校</t>
  </si>
  <si>
    <t>岩手県盛岡市馬場町１－１</t>
  </si>
  <si>
    <t>C103220100021</t>
  </si>
  <si>
    <t>盛岡市立下小路中学校</t>
  </si>
  <si>
    <t>岩手県盛岡市愛宕町１－１</t>
  </si>
  <si>
    <t>C103220100030</t>
  </si>
  <si>
    <t>盛岡市立厨川中学校</t>
  </si>
  <si>
    <t>岩手県盛岡市青山二丁目７－１</t>
  </si>
  <si>
    <t>C103220100049</t>
  </si>
  <si>
    <t>盛岡市立上田中学校</t>
  </si>
  <si>
    <t>岩手県盛岡市上田二丁目１－１</t>
  </si>
  <si>
    <t>C103220100058</t>
  </si>
  <si>
    <t>盛岡市立河南中学校</t>
  </si>
  <si>
    <t>岩手県盛岡市茶畑二丁目１７－１</t>
  </si>
  <si>
    <t>C103220100067</t>
  </si>
  <si>
    <t>盛岡市立仙北中学校</t>
  </si>
  <si>
    <t>岩手県盛岡市仙北三丁目１８－１</t>
  </si>
  <si>
    <t>C103220100076</t>
  </si>
  <si>
    <t>盛岡市立大宮中学校</t>
  </si>
  <si>
    <t>岩手県盛岡市本宮字大宮５－１</t>
  </si>
  <si>
    <t>C103220100085</t>
  </si>
  <si>
    <t>盛岡市立米内中学校</t>
  </si>
  <si>
    <t>岩手県盛岡市桜台二丁目１９－１</t>
  </si>
  <si>
    <t>C103220100094</t>
  </si>
  <si>
    <t>盛岡市立土淵中学校</t>
  </si>
  <si>
    <t>C103220100101</t>
  </si>
  <si>
    <t>盛岡市立黒石野中学校</t>
  </si>
  <si>
    <t>岩手県盛岡市黒石野三丁目１５－１</t>
  </si>
  <si>
    <t>C103220100110</t>
  </si>
  <si>
    <t>盛岡市立黒石野中学校北杜分校</t>
  </si>
  <si>
    <t>岩手県盛岡市厨川二丁目３－１</t>
  </si>
  <si>
    <t>C103220100129</t>
  </si>
  <si>
    <t>盛岡市立城西中学校</t>
  </si>
  <si>
    <t>岩手県盛岡市城西町４－１</t>
  </si>
  <si>
    <t>C103220100138</t>
  </si>
  <si>
    <t>盛岡市立城東中学校</t>
  </si>
  <si>
    <t>岩手県盛岡市東新庄一丁目３０－１</t>
  </si>
  <si>
    <t>C103220100147</t>
  </si>
  <si>
    <t>盛岡市立北陵中学校</t>
  </si>
  <si>
    <t>岩手県滝沢市穴口４１９</t>
  </si>
  <si>
    <t>C103220100156</t>
  </si>
  <si>
    <t>盛岡市立松園中学校</t>
  </si>
  <si>
    <t>岩手県盛岡市東松園二丁目１４－１</t>
  </si>
  <si>
    <t>C103220100165</t>
  </si>
  <si>
    <t>盛岡市立玉山中学校</t>
  </si>
  <si>
    <t>岩手県盛岡市日戸字鷹高３９－２</t>
  </si>
  <si>
    <t>C103220100174</t>
  </si>
  <si>
    <t>盛岡市立巻堀中学校</t>
  </si>
  <si>
    <t>岩手県盛岡市好摩字夏間木７０－１</t>
  </si>
  <si>
    <t>C103220100183</t>
  </si>
  <si>
    <t>盛岡市立渋民中学校</t>
  </si>
  <si>
    <t>岩手県盛岡市下田字下田１０６</t>
  </si>
  <si>
    <t>C103220100192</t>
  </si>
  <si>
    <t>盛岡市立見前中学校</t>
  </si>
  <si>
    <t>岩手県盛岡市津志田１４－３４</t>
  </si>
  <si>
    <t>C103220100209</t>
  </si>
  <si>
    <t>盛岡市立飯岡中学校</t>
  </si>
  <si>
    <t>岩手県盛岡市下飯岡６－５１－１</t>
  </si>
  <si>
    <t>C103220100218</t>
  </si>
  <si>
    <t>盛岡市立乙部中学校</t>
  </si>
  <si>
    <t>岩手県盛岡市黒川２１－５１</t>
  </si>
  <si>
    <t>C103220100227</t>
  </si>
  <si>
    <t>盛岡市立見前南中学校</t>
  </si>
  <si>
    <t>岩手県盛岡市西見前１６－７３</t>
  </si>
  <si>
    <t>C103220100236</t>
  </si>
  <si>
    <t>盛岡市立北松園中学校</t>
  </si>
  <si>
    <t>岩手県盛岡市北松園四丁目３４－１</t>
  </si>
  <si>
    <t>C103220200011</t>
  </si>
  <si>
    <t>宮古市立第一中学校</t>
  </si>
  <si>
    <t>岩手県宮古市宮町二丁目５－７</t>
  </si>
  <si>
    <t>C103220200020</t>
  </si>
  <si>
    <t>宮古市立第二中学校</t>
  </si>
  <si>
    <t>岩手県宮古市日の出町７－１</t>
  </si>
  <si>
    <t>C103220200039</t>
  </si>
  <si>
    <t>宮古市立河南中学校</t>
  </si>
  <si>
    <t>岩手県宮古市河南一丁目１－１</t>
  </si>
  <si>
    <t>C103220200048</t>
  </si>
  <si>
    <t>宮古市立宮古西中学校</t>
  </si>
  <si>
    <t>岩手県宮古市西ヶ丘２－１－１</t>
  </si>
  <si>
    <t>C103220200057</t>
  </si>
  <si>
    <t>宮古市立花輪中学校</t>
  </si>
  <si>
    <t>岩手県宮古市花輪第５－１３２</t>
  </si>
  <si>
    <t>C103220200066</t>
  </si>
  <si>
    <t>宮古市立津軽石中学校</t>
  </si>
  <si>
    <t>岩手県宮古市津軽石１１－５７</t>
  </si>
  <si>
    <t>C103220200075</t>
  </si>
  <si>
    <t>宮古市立重茂中学校</t>
  </si>
  <si>
    <t>岩手県宮古市重茂２－１</t>
  </si>
  <si>
    <t>C103220200084</t>
  </si>
  <si>
    <t>宮古市立崎山中学校</t>
  </si>
  <si>
    <t>岩手県宮古市崎山３－１－１</t>
  </si>
  <si>
    <t>C103220200093</t>
  </si>
  <si>
    <t>宮古市立田老第一中学校</t>
  </si>
  <si>
    <t>岩手県宮古市田老字館が森３</t>
  </si>
  <si>
    <t>C103220200100</t>
  </si>
  <si>
    <t>宮古市立新里中学校</t>
  </si>
  <si>
    <t>岩手県宮古市刈屋１５－１３３</t>
  </si>
  <si>
    <t>C103220200119</t>
  </si>
  <si>
    <t>宮古市立川井中学校</t>
  </si>
  <si>
    <t>C103220300010</t>
  </si>
  <si>
    <t>大船渡市立第一中学校</t>
  </si>
  <si>
    <t>岩手県大船渡市立根町字宮田８９</t>
  </si>
  <si>
    <t>C103220300029</t>
  </si>
  <si>
    <t>大船渡市立大船渡中学校</t>
  </si>
  <si>
    <t>岩手県大船渡市大船渡町永沢９４－１</t>
  </si>
  <si>
    <t>C103220300038</t>
  </si>
  <si>
    <t>大船渡市立末崎中学校</t>
  </si>
  <si>
    <t>岩手県大船渡市末崎町字平林７２－１３</t>
  </si>
  <si>
    <t>C103220300065</t>
  </si>
  <si>
    <t>大船渡市立東朋中学校</t>
  </si>
  <si>
    <t>岩手県大船渡市赤崎町字山口１０７－１</t>
  </si>
  <si>
    <t>C103220500018</t>
  </si>
  <si>
    <t>花巻市立花巻中学校</t>
  </si>
  <si>
    <t>岩手県花巻市若葉町２－１６－２２</t>
  </si>
  <si>
    <t>C103220500027</t>
  </si>
  <si>
    <t>花巻市立南城中学校</t>
  </si>
  <si>
    <t>岩手県花巻市南城２５１</t>
  </si>
  <si>
    <t>C103220500036</t>
  </si>
  <si>
    <t>花巻市立矢沢中学校</t>
  </si>
  <si>
    <t>岩手県花巻市高松５－４２</t>
  </si>
  <si>
    <t>C103220500045</t>
  </si>
  <si>
    <t>花巻市立湯本中学校</t>
  </si>
  <si>
    <t>岩手県花巻市湯本４－１</t>
  </si>
  <si>
    <t>C103220500054</t>
  </si>
  <si>
    <t>花巻市立宮野目中学校</t>
  </si>
  <si>
    <t>岩手県花巻市西宮野目６－１５６－２</t>
  </si>
  <si>
    <t>C103220500063</t>
  </si>
  <si>
    <t>花巻市立湯口中学校</t>
  </si>
  <si>
    <t>岩手県花巻市円万寺字法船２３</t>
  </si>
  <si>
    <t>C103220500072</t>
  </si>
  <si>
    <t>花巻市立西南中学校</t>
  </si>
  <si>
    <t>岩手県花巻市轟木７－１２</t>
  </si>
  <si>
    <t>C103220500081</t>
  </si>
  <si>
    <t>花巻市立花巻北中学校</t>
  </si>
  <si>
    <t>岩手県花巻市天下田１８２</t>
  </si>
  <si>
    <t>C103220500090</t>
  </si>
  <si>
    <t>花巻市立大迫中学校</t>
  </si>
  <si>
    <t>岩手県花巻市大迫町外川目２７－２２－１</t>
  </si>
  <si>
    <t>C103220500107</t>
  </si>
  <si>
    <t>花巻市立石鳥谷中学校</t>
  </si>
  <si>
    <t>岩手県花巻市石鳥谷町八幡６－３７－１</t>
  </si>
  <si>
    <t>C103220500116</t>
  </si>
  <si>
    <t>花巻市立東和中学校</t>
  </si>
  <si>
    <t>岩手県花巻市東和町土沢５－２０</t>
  </si>
  <si>
    <t>C103220600017</t>
  </si>
  <si>
    <t>北上市立北上中学校</t>
  </si>
  <si>
    <t>岩手県北上市黒沢尻一丁目１－１</t>
  </si>
  <si>
    <t>C103220600026</t>
  </si>
  <si>
    <t>北上市立飯豊中学校</t>
  </si>
  <si>
    <t>岩手県北上市村崎野１１－２００</t>
  </si>
  <si>
    <t>C103220600035</t>
  </si>
  <si>
    <t>北上市立南中学校</t>
  </si>
  <si>
    <t>岩手県北上市相去町滝の沢７－２</t>
  </si>
  <si>
    <t>C103220600044</t>
  </si>
  <si>
    <t>北上市立北上北中学校</t>
  </si>
  <si>
    <t>岩手県北上市二子町秋子沢１３</t>
  </si>
  <si>
    <t>C103220600053</t>
  </si>
  <si>
    <t>北上市立上野中学校</t>
  </si>
  <si>
    <t>岩手県北上市上野町四丁目１０－８</t>
  </si>
  <si>
    <t>C103220600062</t>
  </si>
  <si>
    <t>北上市立東陵中学校</t>
  </si>
  <si>
    <t>岩手県北上市立花１－８</t>
  </si>
  <si>
    <t>C103220600071</t>
  </si>
  <si>
    <t>北上市立和賀西中学校</t>
  </si>
  <si>
    <t>岩手県北上市和賀町横川目１３－６４－１</t>
  </si>
  <si>
    <t>C103220600080</t>
  </si>
  <si>
    <t>北上市立和賀東中学校</t>
  </si>
  <si>
    <t>岩手県北上市和賀町長沼６－１</t>
  </si>
  <si>
    <t>C103220600099</t>
  </si>
  <si>
    <t>北上市立江釣子中学校</t>
  </si>
  <si>
    <t>岩手県北上市上江釣子１７－１７２－１</t>
  </si>
  <si>
    <t>C103220700016</t>
  </si>
  <si>
    <t>久慈市立久慈中学校</t>
  </si>
  <si>
    <t>岩手県久慈市栄町３２ー８８－５</t>
  </si>
  <si>
    <t>C103220700025</t>
  </si>
  <si>
    <t>久慈市立長内中学校</t>
  </si>
  <si>
    <t>岩手県久慈市小久慈町３９－２－２</t>
  </si>
  <si>
    <t>C103220700034</t>
  </si>
  <si>
    <t>久慈市立大川目中学校</t>
  </si>
  <si>
    <t>岩手県久慈市大川目町１３－１０５</t>
  </si>
  <si>
    <t>C103220700043</t>
  </si>
  <si>
    <t>久慈市立夏井中学校</t>
  </si>
  <si>
    <t>岩手県久慈市夏井町早坂３－２０</t>
  </si>
  <si>
    <t>C103220700052</t>
  </si>
  <si>
    <t>久慈市立侍浜中学校</t>
  </si>
  <si>
    <t>岩手県久慈市侍浜町本町９－１５２</t>
  </si>
  <si>
    <t>C103220700061</t>
  </si>
  <si>
    <t>久慈市立宇部中学校</t>
  </si>
  <si>
    <t>岩手県久慈市宇部町６－１３３－１３</t>
  </si>
  <si>
    <t>C103220700070</t>
  </si>
  <si>
    <t>久慈市立三崎中学校</t>
  </si>
  <si>
    <t>岩手県久慈市宇部町２２－９６１</t>
  </si>
  <si>
    <t>C103220700089</t>
  </si>
  <si>
    <t>久慈市立山形中学校</t>
  </si>
  <si>
    <t>岩手県久慈市山形町川井１０－８７－１１</t>
  </si>
  <si>
    <t>C103220800015</t>
  </si>
  <si>
    <t>遠野市立遠野中学校</t>
  </si>
  <si>
    <t>岩手県遠野市松崎町白岩１１－３０</t>
  </si>
  <si>
    <t>C103220800024</t>
  </si>
  <si>
    <t>遠野市立遠野東中学校</t>
  </si>
  <si>
    <t>岩手県遠野市青笹町青笹１０－１６</t>
  </si>
  <si>
    <t>C103220800033</t>
  </si>
  <si>
    <t>遠野市立遠野西中学校</t>
  </si>
  <si>
    <t>岩手県遠野市宮守町下宮守３９－６５</t>
  </si>
  <si>
    <t>C103220900014</t>
  </si>
  <si>
    <t>一関市立一関中学校</t>
  </si>
  <si>
    <t>岩手県一関市真柴字中田１８</t>
  </si>
  <si>
    <t>C103220900023</t>
  </si>
  <si>
    <t>一関市立桜町中学校</t>
  </si>
  <si>
    <t>岩手県一関市三関字桜町３９－２</t>
  </si>
  <si>
    <t>C103220900032</t>
  </si>
  <si>
    <t>一関市立厳美中学校</t>
  </si>
  <si>
    <t>岩手県一関市厳美町字上ノ台４５番地１</t>
  </si>
  <si>
    <t>C103220900041</t>
  </si>
  <si>
    <t>一関市立舞川中学校</t>
  </si>
  <si>
    <t>岩手県一関市舞川字中入９２－８</t>
  </si>
  <si>
    <t>C103220900050</t>
  </si>
  <si>
    <t>一関市立萩荘中学校</t>
  </si>
  <si>
    <t>岩手県一関市萩荘字境ノ神２４０</t>
  </si>
  <si>
    <t>C103220900069</t>
  </si>
  <si>
    <t>岩手県立一関第一高等学校附属中学校</t>
  </si>
  <si>
    <t>岩手県一関市磐井町９－１</t>
  </si>
  <si>
    <t>C103220900078</t>
  </si>
  <si>
    <t>一関市立花泉中学校</t>
  </si>
  <si>
    <t>岩手県一関市花泉町涌津字古川８</t>
  </si>
  <si>
    <t>C103220900087</t>
  </si>
  <si>
    <t>一関市立千厩中学校</t>
  </si>
  <si>
    <t>岩手県一関市千厩町千厩字上駒場１９５－５</t>
  </si>
  <si>
    <t>C103220900096</t>
  </si>
  <si>
    <t>一関市立磐井中学校</t>
  </si>
  <si>
    <t>岩手県一関市山目字館４６－１</t>
  </si>
  <si>
    <t>C103220900130</t>
  </si>
  <si>
    <t>一関市立藤沢中学校</t>
  </si>
  <si>
    <t>岩手県一関市藤沢町藤沢字狩野４０－３</t>
  </si>
  <si>
    <t>C103220900149</t>
  </si>
  <si>
    <t>一関市立東山中学校</t>
  </si>
  <si>
    <t>岩手県一関市東山町長坂字北山谷４６</t>
  </si>
  <si>
    <t>C103220900158</t>
  </si>
  <si>
    <t>一関市立室根中学校</t>
  </si>
  <si>
    <t>岩手県一関市室根町矢越字五反田４１－２</t>
  </si>
  <si>
    <t>C103220900167</t>
  </si>
  <si>
    <t>一関市立川崎中学校</t>
  </si>
  <si>
    <t>岩手県一関市川崎町薄衣字上段１</t>
  </si>
  <si>
    <t>C103220900176</t>
  </si>
  <si>
    <t>一関市立一関東中学校</t>
  </si>
  <si>
    <t>岩手県一関市滝沢字寺田下８１－２</t>
  </si>
  <si>
    <t>C103220900185</t>
  </si>
  <si>
    <t>一関市立大東中学校</t>
  </si>
  <si>
    <t>岩手県一関市大東町摺沢字上堺ノ沢２１番地１</t>
  </si>
  <si>
    <t>C103221000011</t>
  </si>
  <si>
    <t>陸前高田市立高田東中学校</t>
  </si>
  <si>
    <t>C103221000020</t>
  </si>
  <si>
    <t>陸前高田市立高田第一中学校</t>
  </si>
  <si>
    <t>C103221100010</t>
  </si>
  <si>
    <t>釜石市立甲子中学校</t>
  </si>
  <si>
    <t>岩手県釜石市甲子町９－１５６</t>
  </si>
  <si>
    <t>C103221100029</t>
  </si>
  <si>
    <t>釜石市立唐丹中学校</t>
  </si>
  <si>
    <t>C103221100038</t>
  </si>
  <si>
    <t>釜石市立大平中学校</t>
  </si>
  <si>
    <t>岩手県釜石市大平町三丁目６－１</t>
  </si>
  <si>
    <t>C103221100047</t>
  </si>
  <si>
    <t>釜石市立釜石東中学校</t>
  </si>
  <si>
    <t>C103221100056</t>
  </si>
  <si>
    <t>釜石市立釜石中学校</t>
  </si>
  <si>
    <t>岩手県釜石市中妻町１－６－８</t>
  </si>
  <si>
    <t>C103221300018</t>
  </si>
  <si>
    <t>二戸市立福岡中学校</t>
  </si>
  <si>
    <t>岩手県二戸市福岡字下川又２２－１</t>
  </si>
  <si>
    <t>C103221300027</t>
  </si>
  <si>
    <t>二戸市立浄法寺中学校</t>
  </si>
  <si>
    <t>岩手県二戸市浄法寺町小池５０－１</t>
  </si>
  <si>
    <t>C103221300036</t>
  </si>
  <si>
    <t>二戸市立金田一中学校</t>
  </si>
  <si>
    <t>岩手県二戸市金田一字野月５５</t>
  </si>
  <si>
    <t>C103221400017</t>
  </si>
  <si>
    <t>八幡平市立西根中学校</t>
  </si>
  <si>
    <t>岩手県八幡平市大更２４－２５</t>
  </si>
  <si>
    <t>C103221400026</t>
  </si>
  <si>
    <t>八幡平市立西根第一中学校</t>
  </si>
  <si>
    <t>岩手県八幡平市堀切１２－４０</t>
  </si>
  <si>
    <t>C103221400035</t>
  </si>
  <si>
    <t>八幡平市立松尾中学校</t>
  </si>
  <si>
    <t>岩手県八幡平市野駄１４－５７</t>
  </si>
  <si>
    <t>C103221400044</t>
  </si>
  <si>
    <t>八幡平市立安代中学校</t>
  </si>
  <si>
    <t>岩手県八幡平市清水５０</t>
  </si>
  <si>
    <t>C103221500016</t>
  </si>
  <si>
    <t>奥州市立水沢中学校</t>
  </si>
  <si>
    <t>岩手県奥州市水沢字南丑沢１０ー１</t>
  </si>
  <si>
    <t>C103221500025</t>
  </si>
  <si>
    <t>奥州市立東水沢中学校</t>
  </si>
  <si>
    <t>岩手県奥州市水沢佐倉河字瀬ノ上２－５</t>
  </si>
  <si>
    <t>C103221500034</t>
  </si>
  <si>
    <t>奥州市立水沢南中学校</t>
  </si>
  <si>
    <t>岩手県奥州市水沢真城字大檀３９－１</t>
  </si>
  <si>
    <t>C103221500052</t>
  </si>
  <si>
    <t>奥州市立江刺第一中学校</t>
  </si>
  <si>
    <t>岩手県奥州市江刺岩谷堂字小境１</t>
  </si>
  <si>
    <t>C103221500070</t>
  </si>
  <si>
    <t>奥州市立前沢中学校</t>
  </si>
  <si>
    <t>岩手県奥州市前沢字久田３１</t>
  </si>
  <si>
    <t>C103221500089</t>
  </si>
  <si>
    <t>奥州市立衣川中学校</t>
  </si>
  <si>
    <t>岩手県奥州市衣川古戸４０３－１</t>
  </si>
  <si>
    <t>C103221500098</t>
  </si>
  <si>
    <t>奥州市立胆沢中学校</t>
  </si>
  <si>
    <t>岩手県奥州市胆沢南都田字蛸の手６－１</t>
  </si>
  <si>
    <t>C103221600015</t>
  </si>
  <si>
    <t>滝沢市立滝沢南中学校</t>
  </si>
  <si>
    <t>岩手県滝沢市鵜飼滝向１１－１</t>
  </si>
  <si>
    <t>C103221600024</t>
  </si>
  <si>
    <t>滝沢市立滝沢第二中学校</t>
  </si>
  <si>
    <t>岩手県滝沢市巣子１５２－９１</t>
  </si>
  <si>
    <t>C103221600033</t>
  </si>
  <si>
    <t>滝沢市立一本木中学校</t>
  </si>
  <si>
    <t>岩手県滝沢市巣子１４８</t>
  </si>
  <si>
    <t>C103221600042</t>
  </si>
  <si>
    <t>滝沢市立姥屋敷中学校</t>
  </si>
  <si>
    <t>C103221600051</t>
  </si>
  <si>
    <t>滝沢市立柳沢中学校</t>
  </si>
  <si>
    <t>C103221600060</t>
  </si>
  <si>
    <t>滝沢市立滝沢中学校</t>
  </si>
  <si>
    <t>岩手県滝沢市外山８６－２０</t>
  </si>
  <si>
    <t>C103230100011</t>
  </si>
  <si>
    <t>雫石町立雫石中学校</t>
  </si>
  <si>
    <t>岩手県岩手郡雫石町柿木７４－１</t>
  </si>
  <si>
    <t>C103230200010</t>
  </si>
  <si>
    <t>葛巻町立葛巻中学校</t>
  </si>
  <si>
    <t>岩手県岩手郡葛巻町葛巻２０－９１</t>
  </si>
  <si>
    <t>C103230200029</t>
  </si>
  <si>
    <t>葛巻町立小屋瀬中学校</t>
  </si>
  <si>
    <t>岩手県岩手郡葛巻町葛巻２８－７６－７０</t>
  </si>
  <si>
    <t>C103230200038</t>
  </si>
  <si>
    <t>葛巻町立江刈中学校</t>
  </si>
  <si>
    <t>岩手県岩手郡葛巻町江刈１６－５４－２</t>
  </si>
  <si>
    <t>C103230300019</t>
  </si>
  <si>
    <t>岩手町立川口中学校</t>
  </si>
  <si>
    <t>岩手県岩手郡岩手町川口１７－２４－１３</t>
  </si>
  <si>
    <t>C103230300028</t>
  </si>
  <si>
    <t>岩手町立一方井中学校</t>
  </si>
  <si>
    <t>岩手県岩手郡岩手町一方井１５－７９</t>
  </si>
  <si>
    <t>C103230300037</t>
  </si>
  <si>
    <t>岩手町立沼宮内中学校</t>
  </si>
  <si>
    <t>岩手県岩手郡岩手町五日市８－３０－２</t>
  </si>
  <si>
    <t>C103232100017</t>
  </si>
  <si>
    <t>紫波町立紫波第一中学校</t>
  </si>
  <si>
    <t>岩手県紫波郡紫波町平沢字松田４２－２</t>
  </si>
  <si>
    <t>C103232100026</t>
  </si>
  <si>
    <t>紫波町立紫波第二中学校</t>
  </si>
  <si>
    <t>岩手県紫波郡紫波町犬吠森字間木沢７０</t>
  </si>
  <si>
    <t>C103232100035</t>
  </si>
  <si>
    <t>紫波町立紫波第三中学校</t>
  </si>
  <si>
    <t>岩手県紫波郡紫波町稲藤字牡丹野５－１</t>
  </si>
  <si>
    <t>C103232200016</t>
  </si>
  <si>
    <t>矢巾町立矢巾中学校</t>
  </si>
  <si>
    <t>岩手県紫波郡矢巾町大字白沢５－２２０</t>
  </si>
  <si>
    <t>C103232200025</t>
  </si>
  <si>
    <t>矢巾町立矢巾北中学校</t>
  </si>
  <si>
    <t>岩手県紫波郡矢巾町大字上矢次７－１１５</t>
  </si>
  <si>
    <t>C103236600013</t>
  </si>
  <si>
    <t>西和賀町立湯田中学校</t>
  </si>
  <si>
    <t>岩手県和賀郡西和賀町川尻４０－１９０－３７</t>
  </si>
  <si>
    <t>C103236600022</t>
  </si>
  <si>
    <t>西和賀町立沢内中学校</t>
  </si>
  <si>
    <t>岩手県和賀郡西和賀町沢内字太田１－１３</t>
  </si>
  <si>
    <t>C103238100014</t>
  </si>
  <si>
    <t>金ケ崎町立金ケ崎中学校</t>
  </si>
  <si>
    <t>岩手県胆沢郡金ケ崎町西根菖蒲沢２７－１</t>
  </si>
  <si>
    <t>C103240200019</t>
  </si>
  <si>
    <t>平泉町立平泉中学校</t>
  </si>
  <si>
    <t>岩手県西磐井郡平泉町平泉字倉町２３</t>
  </si>
  <si>
    <t>岩手県気仙郡住田町世田米字大崎７２－１</t>
  </si>
  <si>
    <t>C103246100026</t>
  </si>
  <si>
    <t>大槌町立吉里吉里中学校</t>
  </si>
  <si>
    <t>岩手県上閉伊郡大槌町吉里吉里一丁目２１５</t>
  </si>
  <si>
    <t>C103248200012</t>
  </si>
  <si>
    <t>山田町立山田中学校</t>
  </si>
  <si>
    <t>岩手県下閉伊郡山田町織笠１４－３２－１</t>
  </si>
  <si>
    <t>C103248300011</t>
  </si>
  <si>
    <t>岩泉町立岩泉中学校</t>
  </si>
  <si>
    <t>岩手県下閉伊郡岩泉町岩泉字一ツ石４</t>
  </si>
  <si>
    <t>C103248300039</t>
  </si>
  <si>
    <t>岩泉町立小川中学校</t>
  </si>
  <si>
    <t>岩手県下閉伊郡岩泉町門字町向３９－１</t>
  </si>
  <si>
    <t>C103248300048</t>
  </si>
  <si>
    <t>岩泉町立小本中学校</t>
  </si>
  <si>
    <t>C103248400010</t>
  </si>
  <si>
    <t>田野畑村立田野畑中学校</t>
  </si>
  <si>
    <t>岩手県下閉伊郡田野畑村松前沢８７</t>
  </si>
  <si>
    <t>C103248500019</t>
  </si>
  <si>
    <t>普代村立普代中学校</t>
  </si>
  <si>
    <t>岩手県下閉伊郡普代村１４字宇留部４５</t>
  </si>
  <si>
    <t>C103250100019</t>
  </si>
  <si>
    <t>軽米町立軽米中学校</t>
  </si>
  <si>
    <t>岩手県九戸郡軽米町大字軽米６－１７ー１</t>
  </si>
  <si>
    <t>C103250300017</t>
  </si>
  <si>
    <t>野田村立野田中学校</t>
  </si>
  <si>
    <t>岩手県九戸郡野田村野田２２－１１４－１３</t>
  </si>
  <si>
    <t>C103250600014</t>
  </si>
  <si>
    <t>九戸村立九戸中学校</t>
  </si>
  <si>
    <t>岩手県九戸郡九戸村大字山根１０－３</t>
  </si>
  <si>
    <t>C103250700013</t>
  </si>
  <si>
    <t>洋野町立種市中学校</t>
  </si>
  <si>
    <t>岩手県九戸郡洋野町種市２５－２９</t>
  </si>
  <si>
    <t>C103250700022</t>
  </si>
  <si>
    <t>洋野町立中野中学校</t>
  </si>
  <si>
    <t>岩手県九戸郡洋野町中野２－４５－７</t>
  </si>
  <si>
    <t>C103250700031</t>
  </si>
  <si>
    <t>洋野町立大野中学校</t>
  </si>
  <si>
    <t>岩手県九戸郡洋野町大野９－３９－１</t>
  </si>
  <si>
    <t>C103252400012</t>
  </si>
  <si>
    <t>一戸町立一戸中学校</t>
  </si>
  <si>
    <t>岩手県二戸郡一戸町一戸字砂森１２</t>
  </si>
  <si>
    <t>C103252400021</t>
  </si>
  <si>
    <t>C103252400030</t>
  </si>
  <si>
    <t>一戸町立奥中山中学校</t>
  </si>
  <si>
    <t>岩手県二戸郡一戸町中山字軽井沢７６－２</t>
  </si>
  <si>
    <t>C103320100010</t>
  </si>
  <si>
    <t>岩手中学校</t>
  </si>
  <si>
    <t>岩手県盛岡市長田町７－６０</t>
  </si>
  <si>
    <t>C103320100029</t>
  </si>
  <si>
    <t>盛岡白百合学園中学校</t>
  </si>
  <si>
    <t>C103320100038</t>
  </si>
  <si>
    <t>盛岡中央高等学校附属中学校</t>
  </si>
  <si>
    <t>岩手県盛岡市みたけ４－２６－８</t>
  </si>
  <si>
    <t>C203246100016</t>
  </si>
  <si>
    <t>大槌町立大槌学園</t>
  </si>
  <si>
    <t>岩手県上閉伊郡大槌町大槌１５－７１－９</t>
  </si>
  <si>
    <t>D103210000012</t>
  </si>
  <si>
    <t>岩手県立盛岡第一高等学校</t>
  </si>
  <si>
    <t>岩手県盛岡市上田三丁目２－１</t>
  </si>
  <si>
    <t>D103210000021</t>
  </si>
  <si>
    <t>岩手県立盛岡第二高等学校</t>
  </si>
  <si>
    <t>岩手県盛岡市上ノ橋町７－５７</t>
  </si>
  <si>
    <t>D103210000030</t>
  </si>
  <si>
    <t>岩手県立盛岡第三高等学校</t>
  </si>
  <si>
    <t>岩手県盛岡市高松四丁目１７－１６</t>
  </si>
  <si>
    <t>D103210000049</t>
  </si>
  <si>
    <t>岩手県立盛岡第四高等学校</t>
  </si>
  <si>
    <t>岩手県盛岡市津志田２６－１７－１</t>
  </si>
  <si>
    <t>D103210000058</t>
  </si>
  <si>
    <t>岩手県立盛岡北高等学校</t>
  </si>
  <si>
    <t>岩手県滝沢市牧野林２９８－１</t>
  </si>
  <si>
    <t>D103210000067</t>
  </si>
  <si>
    <t>岩手県立盛岡南高等学校</t>
  </si>
  <si>
    <t>岩手県盛岡市西見前２０－１１３－１</t>
  </si>
  <si>
    <t>D103210000076</t>
  </si>
  <si>
    <t>岩手県立不来方高等学校</t>
  </si>
  <si>
    <t>岩手県紫波郡矢巾町大字南矢幅９－１－１</t>
  </si>
  <si>
    <t>D103210000085</t>
  </si>
  <si>
    <t>岩手県立杜陵高等学校</t>
  </si>
  <si>
    <t>岩手県盛岡市上田二丁目３－１</t>
  </si>
  <si>
    <t>D103210000094</t>
  </si>
  <si>
    <t>岩手県立杜陵高等学校奥州校</t>
  </si>
  <si>
    <t>岩手県奥州市水沢西町３－２０</t>
  </si>
  <si>
    <t>D103210000101</t>
  </si>
  <si>
    <t>岩手県立盛岡農業高等学校</t>
  </si>
  <si>
    <t>岩手県滝沢市砂込１４６３番地</t>
  </si>
  <si>
    <t>D103210000110</t>
  </si>
  <si>
    <t>岩手県立盛岡工業高等学校</t>
  </si>
  <si>
    <t>岩手県盛岡市羽場１８－１１－１</t>
  </si>
  <si>
    <t>D103210000129</t>
  </si>
  <si>
    <t>岩手県立盛岡商業高等学校</t>
  </si>
  <si>
    <t>岩手県盛岡市本宮二丁目３５－１</t>
  </si>
  <si>
    <t>D103210000138</t>
  </si>
  <si>
    <t>岩手県立沼宮内高等学校</t>
  </si>
  <si>
    <t>岩手県岩手郡岩手町五日市１０－４</t>
  </si>
  <si>
    <t>D103210000147</t>
  </si>
  <si>
    <t>岩手県立葛巻高等学校</t>
  </si>
  <si>
    <t>岩手県岩手郡葛巻町葛巻５－１７８－１</t>
  </si>
  <si>
    <t>D103210000156</t>
  </si>
  <si>
    <t>岩手県立平舘高等学校</t>
  </si>
  <si>
    <t>岩手県八幡平市平舘２５－６</t>
  </si>
  <si>
    <t>D103210000165</t>
  </si>
  <si>
    <t>岩手県立雫石高等学校</t>
  </si>
  <si>
    <t>岩手県岩手郡雫石町柿木３６－１</t>
  </si>
  <si>
    <t>D103210000174</t>
  </si>
  <si>
    <t>岩手県立紫波総合高等学校</t>
  </si>
  <si>
    <t>岩手県紫波郡紫波町日詰字朝日田１</t>
  </si>
  <si>
    <t>D103210000183</t>
  </si>
  <si>
    <t>岩手県立花巻北高等学校</t>
  </si>
  <si>
    <t>岩手県花巻市本館５４</t>
  </si>
  <si>
    <t>D103210000192</t>
  </si>
  <si>
    <t>岩手県立花巻南高等学校</t>
  </si>
  <si>
    <t>岩手県花巻市中北万丁目２８８－１</t>
  </si>
  <si>
    <t>D103210000209</t>
  </si>
  <si>
    <t>岩手県立花巻農業高等学校</t>
  </si>
  <si>
    <t>岩手県花巻市葛１－６８</t>
  </si>
  <si>
    <t>D103210000218</t>
  </si>
  <si>
    <t>岩手県立花北青雲高等学校</t>
  </si>
  <si>
    <t>岩手県花巻市石鳥谷町北寺林１１－１８２５－１</t>
  </si>
  <si>
    <t>D103210000227</t>
  </si>
  <si>
    <t>岩手県立大迫高等学校</t>
  </si>
  <si>
    <t>岩手県花巻市大迫町大迫９－１９－１</t>
  </si>
  <si>
    <t>D103210000236</t>
  </si>
  <si>
    <t>岩手県立遠野高等学校</t>
  </si>
  <si>
    <t>岩手県遠野市六日町３－１７</t>
  </si>
  <si>
    <t>D103210000245</t>
  </si>
  <si>
    <t>岩手県立遠野緑峰高等学校</t>
  </si>
  <si>
    <t>岩手県遠野市松崎町白岩２１－１４－１</t>
  </si>
  <si>
    <t>D103210000254</t>
  </si>
  <si>
    <t>岩手県立黒沢尻北高等学校</t>
  </si>
  <si>
    <t>岩手県北上市常盤台一丁目１－６９</t>
  </si>
  <si>
    <t>D103210000263</t>
  </si>
  <si>
    <t>岩手県立北上翔南高等学校</t>
  </si>
  <si>
    <t>岩手県北上市相去町高前檀１３</t>
  </si>
  <si>
    <t>D103210000272</t>
  </si>
  <si>
    <t>岩手県立黒沢尻工業高等学校</t>
  </si>
  <si>
    <t>岩手県北上市村崎野２４－１９</t>
  </si>
  <si>
    <t>D103210000281</t>
  </si>
  <si>
    <t>岩手県立西和賀高等学校</t>
  </si>
  <si>
    <t>岩手県和賀郡西和賀町湯田１９－２５－２</t>
  </si>
  <si>
    <t>D103210000290</t>
  </si>
  <si>
    <t>岩手県立水沢高等学校</t>
  </si>
  <si>
    <t>岩手県奥州市水沢龍ケ馬場５－１</t>
  </si>
  <si>
    <t>D103210000307</t>
  </si>
  <si>
    <t>岩手県立水沢農業高等学校</t>
  </si>
  <si>
    <t>岩手県奥州市胆沢小山字笹森１</t>
  </si>
  <si>
    <t>D103210000316</t>
  </si>
  <si>
    <t>岩手県立水沢工業高等学校</t>
  </si>
  <si>
    <t>岩手県奥州市水沢佐倉河字道下１００－１</t>
  </si>
  <si>
    <t>D103210000325</t>
  </si>
  <si>
    <t>岩手県立水沢商業高等学校</t>
  </si>
  <si>
    <t>岩手県奥州市水沢字土器田１</t>
  </si>
  <si>
    <t>D103210000334</t>
  </si>
  <si>
    <t>岩手県立前沢高等学校</t>
  </si>
  <si>
    <t>岩手県奥州市前沢字狐石３６－１</t>
  </si>
  <si>
    <t>D103210000343</t>
  </si>
  <si>
    <t>岩手県立金ケ崎高等学校</t>
  </si>
  <si>
    <t>岩手県胆沢郡金ケ崎町西根荒巻４３－１</t>
  </si>
  <si>
    <t>D103210000352</t>
  </si>
  <si>
    <t>岩手県立岩谷堂高等学校</t>
  </si>
  <si>
    <t>岩手県奥州市江刺岩谷堂字根岸１１６</t>
  </si>
  <si>
    <t>D103210000361</t>
  </si>
  <si>
    <t>岩手県立一関第一高等学校</t>
  </si>
  <si>
    <t>D103210000370</t>
  </si>
  <si>
    <t>岩手県立一関第二高等学校</t>
  </si>
  <si>
    <t>岩手県一関市赤荻字野中２３－１</t>
  </si>
  <si>
    <t>D103210000389</t>
  </si>
  <si>
    <t>岩手県立一関工業高等学校</t>
  </si>
  <si>
    <t>岩手県一関市萩荘字釜ヶ渕５０</t>
  </si>
  <si>
    <t>D103210000398</t>
  </si>
  <si>
    <t>岩手県立花泉高等学校</t>
  </si>
  <si>
    <t>岩手県一関市花泉町花泉字林の沢１７－９</t>
  </si>
  <si>
    <t>D103210000405</t>
  </si>
  <si>
    <t>岩手県立大東高等学校</t>
  </si>
  <si>
    <t>岩手県一関市大東町摺沢字堀河ノ沢３４－４</t>
  </si>
  <si>
    <t>D103210000414</t>
  </si>
  <si>
    <t>岩手県立千厩高等学校</t>
  </si>
  <si>
    <t>岩手県一関市千厩町千厩字石堂４５－２</t>
  </si>
  <si>
    <t>D103210000423</t>
  </si>
  <si>
    <t>岩手県立高田高等学校</t>
  </si>
  <si>
    <t>D103210000432</t>
  </si>
  <si>
    <t>岩手県立大船渡高等学校</t>
  </si>
  <si>
    <t>岩手県大船渡市猪川町字長洞７－１</t>
  </si>
  <si>
    <t>D103210000441</t>
  </si>
  <si>
    <t>岩手県立大船渡東高等学校</t>
  </si>
  <si>
    <t>岩手県大船渡市立根町字冷清水１－１</t>
  </si>
  <si>
    <t>D103210000450</t>
  </si>
  <si>
    <t>岩手県立住田高等学校</t>
  </si>
  <si>
    <t>岩手県気仙郡住田町世田米字川口１２－１</t>
  </si>
  <si>
    <t>D103210000469</t>
  </si>
  <si>
    <t>岩手県立釜石高等学校</t>
  </si>
  <si>
    <t>岩手県釜石市甲子町１０－６１４－１</t>
  </si>
  <si>
    <t>D103210000478</t>
  </si>
  <si>
    <t>岩手県立釜石商工高等学校</t>
  </si>
  <si>
    <t>岩手県釜石市大平町３－２－１</t>
  </si>
  <si>
    <t>D103210000487</t>
  </si>
  <si>
    <t>岩手県立大槌高等学校</t>
  </si>
  <si>
    <t>岩手県上閉伊郡大槌町大槌１５－７１－１</t>
  </si>
  <si>
    <t>D103210000496</t>
  </si>
  <si>
    <t>岩手県立山田高等学校</t>
  </si>
  <si>
    <t>岩手県下閉伊郡山田町織笠８－６－２</t>
  </si>
  <si>
    <t>D103210000502</t>
  </si>
  <si>
    <t>岩手県立宮古高等学校</t>
  </si>
  <si>
    <t>岩手県宮古市宮町２－１－１</t>
  </si>
  <si>
    <t>D103210000511</t>
  </si>
  <si>
    <t>岩手県立宮古北高等学校</t>
  </si>
  <si>
    <t>岩手県宮古市田老字八幡水神４３番２</t>
  </si>
  <si>
    <t>D103210000520</t>
  </si>
  <si>
    <t>岩手県立宮古商工高等学校</t>
  </si>
  <si>
    <t>岩手県宮古市磯鶏三丁目５－１</t>
  </si>
  <si>
    <t>D103210000539</t>
  </si>
  <si>
    <t>岩手県立宮古水産高等学校</t>
  </si>
  <si>
    <t>岩手県宮古市磯鶏三丁目９－１</t>
  </si>
  <si>
    <t>D103210000548</t>
  </si>
  <si>
    <t>岩手県立岩泉高等学校</t>
  </si>
  <si>
    <t>岩手県下閉伊郡岩泉町岩泉字松橋４</t>
  </si>
  <si>
    <t>D103210000557</t>
  </si>
  <si>
    <t>岩手県立久慈高等学校</t>
  </si>
  <si>
    <t>岩手県久慈市畑田２６－９６</t>
  </si>
  <si>
    <t>D103210000566</t>
  </si>
  <si>
    <t>岩手県立久慈高等学校長内校</t>
  </si>
  <si>
    <t>岩手県久慈市川崎町１－１５</t>
  </si>
  <si>
    <t>D103210000575</t>
  </si>
  <si>
    <t>岩手県立久慈東高等学校</t>
  </si>
  <si>
    <t>岩手県久慈市門前３６－１０</t>
  </si>
  <si>
    <t>D103210000584</t>
  </si>
  <si>
    <t>岩手県立久慈工業高等学校</t>
  </si>
  <si>
    <t>岩手県九戸郡野田村大字野田２６－６２－１７</t>
  </si>
  <si>
    <t>D103210000593</t>
  </si>
  <si>
    <t>岩手県立種市高等学校</t>
  </si>
  <si>
    <t>岩手県九戸郡洋野町種市３８―９４―１１０</t>
  </si>
  <si>
    <t>D103210000600</t>
  </si>
  <si>
    <t>岩手県立大野高等学校</t>
  </si>
  <si>
    <t>岩手県九戸郡洋野町大野５８－１２－５５</t>
  </si>
  <si>
    <t>D103210000619</t>
  </si>
  <si>
    <t>岩手県立軽米高等学校</t>
  </si>
  <si>
    <t>岩手県九戸郡軽米町大字軽米９－３４－１</t>
  </si>
  <si>
    <t>D103210000628</t>
  </si>
  <si>
    <t>岩手県立伊保内高等学校</t>
  </si>
  <si>
    <t>岩手県九戸郡九戸村大字伊保内１－６１－１２</t>
  </si>
  <si>
    <t>D103210000637</t>
  </si>
  <si>
    <t>岩手県立福岡高等学校</t>
  </si>
  <si>
    <t>岩手県二戸市福岡字上平１０</t>
  </si>
  <si>
    <t>岩手県二戸郡一戸町一戸字蒔前６０－１</t>
  </si>
  <si>
    <t>D103210000664</t>
  </si>
  <si>
    <t>盛岡市立高等学校</t>
  </si>
  <si>
    <t>岩手県盛岡市上太田上川原９６番地</t>
  </si>
  <si>
    <t>D103310000010</t>
  </si>
  <si>
    <t>岩手高等学校</t>
  </si>
  <si>
    <t>D103310000029</t>
  </si>
  <si>
    <t>岩手女子高等学校</t>
  </si>
  <si>
    <t>岩手県盛岡市大沢川原一丁目５－３４</t>
  </si>
  <si>
    <t>D103310000038</t>
  </si>
  <si>
    <t>盛岡白百合学園高等学校</t>
  </si>
  <si>
    <t>D103310000047</t>
  </si>
  <si>
    <t>江南義塾盛岡高等学校</t>
  </si>
  <si>
    <t>岩手県盛岡市前九年３丁目８番２０号</t>
  </si>
  <si>
    <t>D103310000056</t>
  </si>
  <si>
    <t>盛岡誠桜高等学校</t>
  </si>
  <si>
    <t>岩手県盛岡市高松一丁目２１番１４号</t>
  </si>
  <si>
    <t>D103310000065</t>
  </si>
  <si>
    <t>盛岡大学附属高等学校</t>
  </si>
  <si>
    <t>岩手県盛岡市厨川５－４－１</t>
  </si>
  <si>
    <t>D103310000074</t>
  </si>
  <si>
    <t>盛岡スコーレ高等学校</t>
  </si>
  <si>
    <t>岩手県盛岡市向中野５－５－１</t>
  </si>
  <si>
    <t>D103310000083</t>
  </si>
  <si>
    <t>盛岡中央高等学校</t>
  </si>
  <si>
    <t>岩手県盛岡市みたけ四丁目２６－１</t>
  </si>
  <si>
    <t>D103310000092</t>
  </si>
  <si>
    <t>花巻東高等学校</t>
  </si>
  <si>
    <t>岩手県花巻市松園町５５－１</t>
  </si>
  <si>
    <t>D103310000109</t>
  </si>
  <si>
    <t>専修大学北上高等学校</t>
  </si>
  <si>
    <t>岩手県北上市新殻町二丁目４－６４</t>
  </si>
  <si>
    <t>D103310000118</t>
  </si>
  <si>
    <t>協和学院水沢第一高等学校</t>
  </si>
  <si>
    <t>岩手県奥州市水沢字森下２０－１</t>
  </si>
  <si>
    <t>D103310000127</t>
  </si>
  <si>
    <t>一関学院高等学校</t>
  </si>
  <si>
    <t>岩手県一関市八幡町５－２４</t>
  </si>
  <si>
    <t>D103310000136</t>
  </si>
  <si>
    <t>一関修紅高等学校</t>
  </si>
  <si>
    <t>岩手県一関市東花王町６－１</t>
  </si>
  <si>
    <t>E103110000011</t>
  </si>
  <si>
    <t>岩手大学教育学部附属特別支援学校</t>
  </si>
  <si>
    <t>岩手県盛岡市東安庭３－４－２０</t>
  </si>
  <si>
    <t>E103220100017</t>
  </si>
  <si>
    <t>岩手県立盛岡視覚支援学校</t>
  </si>
  <si>
    <t>岩手県盛岡市北山一丁目１０－１</t>
  </si>
  <si>
    <t>E103220100026</t>
  </si>
  <si>
    <t>岩手県立盛岡聴覚支援学校</t>
  </si>
  <si>
    <t>岩手県盛岡市乙部４－７８－２</t>
  </si>
  <si>
    <t>E103220100035</t>
  </si>
  <si>
    <t>岩手県立盛岡峰南高等支援学校</t>
  </si>
  <si>
    <t>岩手県盛岡市下飯岡１１－１５２</t>
  </si>
  <si>
    <t>E103220100044</t>
  </si>
  <si>
    <t>岩手県立盛岡青松支援学校</t>
  </si>
  <si>
    <t>岩手県盛岡市上田字松屋敷１１－２５</t>
  </si>
  <si>
    <t>E103220100053</t>
  </si>
  <si>
    <t>岩手県立盛岡ひがし支援学校</t>
  </si>
  <si>
    <t>岩手県盛岡市手代森６－１０－１４</t>
  </si>
  <si>
    <t>E103220200016</t>
  </si>
  <si>
    <t>岩手県立宮古恵風支援学校</t>
  </si>
  <si>
    <t>岩手県宮古市崎山第５－８８</t>
  </si>
  <si>
    <t>E103220300015</t>
  </si>
  <si>
    <t>岩手県立気仙光陵支援学校</t>
  </si>
  <si>
    <t>岩手県大船渡市立根町字宮田３３－３</t>
  </si>
  <si>
    <t>E103220500013</t>
  </si>
  <si>
    <t>岩手県立花巻清風支援学校</t>
  </si>
  <si>
    <t>岩手県花巻市太田２７－２０７－４</t>
  </si>
  <si>
    <t>E103220700011</t>
  </si>
  <si>
    <t>岩手県立久慈拓陽支援学校</t>
  </si>
  <si>
    <t>岩手県久慈市侍浜町堀切１０－５６－４６</t>
  </si>
  <si>
    <t>E103220900019</t>
  </si>
  <si>
    <t>岩手県立一関清明支援学校</t>
  </si>
  <si>
    <t>岩手県一関市赤荻字上台９６－５</t>
  </si>
  <si>
    <t>E103221100015</t>
  </si>
  <si>
    <t>岩手県立釜石祥雲支援学校</t>
  </si>
  <si>
    <t>岩手県釜石市平田町３丁目１７００番</t>
  </si>
  <si>
    <t>E103221500011</t>
  </si>
  <si>
    <t>岩手県立前沢明峰支援学校</t>
  </si>
  <si>
    <t>岩手県奥州市前沢字田畠１８－１</t>
  </si>
  <si>
    <t>E103221600010</t>
  </si>
  <si>
    <t>岩手県立盛岡みたけ支援学校</t>
  </si>
  <si>
    <t>岩手県滝沢市穴口２１８番地４</t>
  </si>
  <si>
    <t>E103232200011</t>
  </si>
  <si>
    <t>岩手県立盛岡となん支援学校</t>
  </si>
  <si>
    <t>岩手県紫波郡矢巾町医大通２丁目１－５</t>
  </si>
  <si>
    <t>E103252400017</t>
  </si>
  <si>
    <t>岩手県立みたけ支援学校奥中山校</t>
  </si>
  <si>
    <t>岩手県二戸郡一戸町奥中山字西田子１０５４－１</t>
  </si>
  <si>
    <t>E103352400015</t>
  </si>
  <si>
    <t>岩手県二戸郡一戸町中山字軽井沢４９－３３</t>
  </si>
  <si>
    <t>B104110000017</t>
  </si>
  <si>
    <t>宮城教育大学附属小学校</t>
  </si>
  <si>
    <t>宮城県仙台市青葉区上杉６－４－１</t>
  </si>
  <si>
    <t>B104221010010</t>
  </si>
  <si>
    <t>仙台市立東二番丁小学校</t>
  </si>
  <si>
    <t>宮城県仙台市青葉区一番町２－１－４</t>
  </si>
  <si>
    <t>B104221010029</t>
  </si>
  <si>
    <t>仙台市立木町通小学校</t>
  </si>
  <si>
    <t>宮城県仙台市青葉区木町通１－７－３６</t>
  </si>
  <si>
    <t>B104221010038</t>
  </si>
  <si>
    <t>仙台市立立町小学校</t>
  </si>
  <si>
    <t>宮城県仙台市青葉区立町８－１</t>
  </si>
  <si>
    <t>B104221010047</t>
  </si>
  <si>
    <t>仙台市立東六番丁小学校</t>
  </si>
  <si>
    <t>宮城県仙台市青葉区宮町１－２－１</t>
  </si>
  <si>
    <t>B104221010056</t>
  </si>
  <si>
    <t>仙台市立片平丁小学校</t>
  </si>
  <si>
    <t>宮城県仙台市青葉区片平１－７－１</t>
  </si>
  <si>
    <t>B104221010065</t>
  </si>
  <si>
    <t>仙台市立上杉山通小学校</t>
  </si>
  <si>
    <t>宮城県仙台市青葉区上杉１－１０－１</t>
  </si>
  <si>
    <t>B104221010074</t>
  </si>
  <si>
    <t>仙台市立通町小学校</t>
  </si>
  <si>
    <t>宮城県仙台市青葉区通町１－１－１</t>
  </si>
  <si>
    <t>B104221010083</t>
  </si>
  <si>
    <t>仙台市立八幡小学校</t>
  </si>
  <si>
    <t>宮城県仙台市青葉区八幡２－９－１</t>
  </si>
  <si>
    <t>B104221010092</t>
  </si>
  <si>
    <t>仙台市立旭丘小学校</t>
  </si>
  <si>
    <t>宮城県仙台市青葉区旭ヶ丘３－２７－１</t>
  </si>
  <si>
    <t>B104221010109</t>
  </si>
  <si>
    <t>仙台市立北六番丁小学校</t>
  </si>
  <si>
    <t>宮城県仙台市青葉区宮町４－４－１７</t>
  </si>
  <si>
    <t>B104221010118</t>
  </si>
  <si>
    <t>仙台市立小松島小学校</t>
  </si>
  <si>
    <t>宮城県仙台市青葉区小松島２－１－１</t>
  </si>
  <si>
    <t>B104221010127</t>
  </si>
  <si>
    <t>仙台市立国見小学校</t>
  </si>
  <si>
    <t>宮城県仙台市青葉区国見２－１６－１</t>
  </si>
  <si>
    <t>B104221010136</t>
  </si>
  <si>
    <t>仙台市立荒巻小学校</t>
  </si>
  <si>
    <t>宮城県仙台市青葉区荒巻神明町２１－１</t>
  </si>
  <si>
    <t>B104221010145</t>
  </si>
  <si>
    <t>仙台市立台原小学校</t>
  </si>
  <si>
    <t>宮城県仙台市青葉区台原５－１６－１</t>
  </si>
  <si>
    <t>B104221010154</t>
  </si>
  <si>
    <t>仙台市立中山小学校</t>
  </si>
  <si>
    <t>宮城県仙台市青葉区中山１－６－１</t>
  </si>
  <si>
    <t>B104221010163</t>
  </si>
  <si>
    <t>仙台市立北仙台小学校</t>
  </si>
  <si>
    <t>宮城県仙台市青葉区東勝山３－６－１</t>
  </si>
  <si>
    <t>B104221010172</t>
  </si>
  <si>
    <t>仙台市立折立小学校</t>
  </si>
  <si>
    <t>宮城県仙台市青葉区折立４－２－１</t>
  </si>
  <si>
    <t>B104221010181</t>
  </si>
  <si>
    <t>仙台市立広瀬小学校</t>
  </si>
  <si>
    <t>宮城県仙台市青葉区下愛子字二本松４０</t>
  </si>
  <si>
    <t>B104221010190</t>
  </si>
  <si>
    <t>仙台市立上愛子小学校</t>
  </si>
  <si>
    <t>宮城県仙台市青葉区上愛子字白沢１４</t>
  </si>
  <si>
    <t>B104221010207</t>
  </si>
  <si>
    <t>仙台市立大沢小学校</t>
  </si>
  <si>
    <t>宮城県仙台市青葉区芋沢字長坂２２</t>
  </si>
  <si>
    <t>B104221010216</t>
  </si>
  <si>
    <t>仙台市立川前小学校</t>
  </si>
  <si>
    <t>宮城県仙台市青葉区芋沢字赤坂１６</t>
  </si>
  <si>
    <t>B104221010225</t>
  </si>
  <si>
    <t>仙台市立桜丘小学校</t>
  </si>
  <si>
    <t>宮城県仙台市青葉区桜ヶ丘８－１－１</t>
  </si>
  <si>
    <t>B104221010234</t>
  </si>
  <si>
    <t>仙台市立川平小学校</t>
  </si>
  <si>
    <t>宮城県仙台市青葉区川平３－３６－１</t>
  </si>
  <si>
    <t>B104221010243</t>
  </si>
  <si>
    <t>仙台市立吉成小学校</t>
  </si>
  <si>
    <t>宮城県仙台市青葉区吉成１－１２－２</t>
  </si>
  <si>
    <t>B104221010252</t>
  </si>
  <si>
    <t>仙台市立南吉成小学校</t>
  </si>
  <si>
    <t>宮城県仙台市青葉区南吉成５－１８－１</t>
  </si>
  <si>
    <t>B104221010261</t>
  </si>
  <si>
    <t>仙台市立栗生小学校</t>
  </si>
  <si>
    <t>宮城県仙台市青葉区栗生６－６－１</t>
  </si>
  <si>
    <t>B104221010270</t>
  </si>
  <si>
    <t>仙台市立木町通小学校東北大学病院分校</t>
  </si>
  <si>
    <t>宮城県仙台市青葉区星陵町１－１</t>
  </si>
  <si>
    <t>B104221010289</t>
  </si>
  <si>
    <t>仙台市立愛子小学校</t>
  </si>
  <si>
    <t>宮城県仙台市青葉区上愛子字新宮前１</t>
  </si>
  <si>
    <t>B104221010298</t>
  </si>
  <si>
    <t>仙台市立錦ケ丘小学校</t>
  </si>
  <si>
    <t>宮城県仙台市青葉区錦ケ丘７－２８－１</t>
  </si>
  <si>
    <t>B104221020018</t>
  </si>
  <si>
    <t>仙台市立榴岡小学校</t>
  </si>
  <si>
    <t>宮城県仙台市宮城野区榴ケ岡１０３－２</t>
  </si>
  <si>
    <t>B104221020027</t>
  </si>
  <si>
    <t>仙台市立原町小学校</t>
  </si>
  <si>
    <t>宮城県仙台市宮城野区原町２－６－１</t>
  </si>
  <si>
    <t>B104221020036</t>
  </si>
  <si>
    <t>仙台市立岩切小学校</t>
  </si>
  <si>
    <t>宮城県仙台市宮城野区岩切字今市東１－２</t>
  </si>
  <si>
    <t>B104221020045</t>
  </si>
  <si>
    <t>仙台市立高砂小学校</t>
  </si>
  <si>
    <t>宮城県仙台市宮城野区福田町１－１１－１</t>
  </si>
  <si>
    <t>B104221020054</t>
  </si>
  <si>
    <t>仙台市立岡田小学校</t>
  </si>
  <si>
    <t>宮城県仙台市宮城野区岡田字北在家６７</t>
  </si>
  <si>
    <t>B104221020063</t>
  </si>
  <si>
    <t>仙台市立東仙台小学校</t>
  </si>
  <si>
    <t>宮城県仙台市宮城野区東仙台５－２６－１</t>
  </si>
  <si>
    <t>B104221020072</t>
  </si>
  <si>
    <t>仙台市立新田小学校</t>
  </si>
  <si>
    <t>宮城県仙台市宮城野区新田４－３０－１</t>
  </si>
  <si>
    <t>B104221020081</t>
  </si>
  <si>
    <t>仙台市立宮城野小学校</t>
  </si>
  <si>
    <t>宮城県仙台市宮城野区東宮城野２－１</t>
  </si>
  <si>
    <t>B104221020090</t>
  </si>
  <si>
    <t>仙台市立福室小学校</t>
  </si>
  <si>
    <t>宮城県仙台市宮城野区福室５－１６－１</t>
  </si>
  <si>
    <t>B104221020107</t>
  </si>
  <si>
    <t>仙台市立鶴谷小学校</t>
  </si>
  <si>
    <t>宮城県仙台市宮城野区鶴ヶ谷３－１７</t>
  </si>
  <si>
    <t>B104221020116</t>
  </si>
  <si>
    <t>仙台市立幸町小学校</t>
  </si>
  <si>
    <t>宮城県仙台市宮城野区幸町２－１９－１</t>
  </si>
  <si>
    <t>B104221020125</t>
  </si>
  <si>
    <t>仙台市立鶴谷東小学校</t>
  </si>
  <si>
    <t>宮城県仙台市宮城野区鶴ヶ谷６－２</t>
  </si>
  <si>
    <t>B104221020134</t>
  </si>
  <si>
    <t>仙台市立燕沢小学校</t>
  </si>
  <si>
    <t>宮城県仙台市宮城野区燕沢東３－８－１</t>
  </si>
  <si>
    <t>B104221020143</t>
  </si>
  <si>
    <t>仙台市立中野栄小学校</t>
  </si>
  <si>
    <t>宮城県仙台市宮城野区栄３－１２－１</t>
  </si>
  <si>
    <t>B104221020152</t>
  </si>
  <si>
    <t>仙台市立枡江小学校</t>
  </si>
  <si>
    <t>宮城県仙台市宮城野区枡江１５－１</t>
  </si>
  <si>
    <t>B104221020161</t>
  </si>
  <si>
    <t>仙台市立鶴巻小学校</t>
  </si>
  <si>
    <t>宮城県仙台市宮城野区鶴巻１－１５－１</t>
  </si>
  <si>
    <t>B104221020170</t>
  </si>
  <si>
    <t>仙台市立東宮城野小学校</t>
  </si>
  <si>
    <t>宮城県仙台市宮城野区東宮城野５－１</t>
  </si>
  <si>
    <t>B104221020189</t>
  </si>
  <si>
    <t>仙台市立田子小学校</t>
  </si>
  <si>
    <t>宮城県仙台市宮城野区田子２－１－１</t>
  </si>
  <si>
    <t>B104221020198</t>
  </si>
  <si>
    <t>仙台市立幸町南小学校</t>
  </si>
  <si>
    <t>宮城県仙台市宮城野区幸町５－２－１</t>
  </si>
  <si>
    <t>B104221020205</t>
  </si>
  <si>
    <t>仙台市立西山小学校</t>
  </si>
  <si>
    <t>宮城県仙台市宮城野区燕沢２－２３－１</t>
  </si>
  <si>
    <t>B104221030016</t>
  </si>
  <si>
    <t>仙台市立南材木町小学校</t>
  </si>
  <si>
    <t>宮城県仙台市若林区南材木町８４</t>
  </si>
  <si>
    <t>B104221030025</t>
  </si>
  <si>
    <t>仙台市立荒町小学校</t>
  </si>
  <si>
    <t>宮城県仙台市若林区荒町８６</t>
  </si>
  <si>
    <t>B104221030034</t>
  </si>
  <si>
    <t>仙台市立連坊小路小学校</t>
  </si>
  <si>
    <t>宮城県仙台市若林区連坊１－７－２７</t>
  </si>
  <si>
    <t>B104221030043</t>
  </si>
  <si>
    <t>仙台市立南小泉小学校</t>
  </si>
  <si>
    <t>宮城県仙台市若林区一本杉町１７－１０</t>
  </si>
  <si>
    <t>B104221030052</t>
  </si>
  <si>
    <t>仙台市立六郷小学校</t>
  </si>
  <si>
    <t>宮城県仙台市若林区六郷１１－１１</t>
  </si>
  <si>
    <t>B104221030061</t>
  </si>
  <si>
    <t>仙台市立七郷小学校</t>
  </si>
  <si>
    <t>宮城県仙台市若林区荒井３－１７－１</t>
  </si>
  <si>
    <t>B104221030070</t>
  </si>
  <si>
    <t>仙台市立若林小学校</t>
  </si>
  <si>
    <t>宮城県仙台市若林区若林４－３－１</t>
  </si>
  <si>
    <t>B104221030089</t>
  </si>
  <si>
    <t>仙台市立遠見塚小学校</t>
  </si>
  <si>
    <t>宮城県仙台市若林区遠見塚１－２２－１</t>
  </si>
  <si>
    <t>B104221030098</t>
  </si>
  <si>
    <t>仙台市立大和小学校</t>
  </si>
  <si>
    <t>宮城県仙台市若林区大和町３－１６－１</t>
  </si>
  <si>
    <t>B104221030105</t>
  </si>
  <si>
    <t>仙台市立沖野小学校</t>
  </si>
  <si>
    <t>宮城県仙台市若林区沖野３－２０－１</t>
  </si>
  <si>
    <t>B104221030114</t>
  </si>
  <si>
    <t>仙台市立古城小学校</t>
  </si>
  <si>
    <t>宮城県仙台市若林区古城２－１－１</t>
  </si>
  <si>
    <t>B104221030123</t>
  </si>
  <si>
    <t>仙台市立蒲町小学校</t>
  </si>
  <si>
    <t>宮城県仙台市若林区蒲町４１－１</t>
  </si>
  <si>
    <t>B104221030132</t>
  </si>
  <si>
    <t>仙台市立沖野東小学校</t>
  </si>
  <si>
    <t>宮城県仙台市若林区沖野字高野南８９</t>
  </si>
  <si>
    <t>B104221030141</t>
  </si>
  <si>
    <t>仙台市立荒井小学校</t>
  </si>
  <si>
    <t>宮城県仙台市若林区伊在３－２－１</t>
  </si>
  <si>
    <t>B104221040014</t>
  </si>
  <si>
    <t>仙台市立長町小学校</t>
  </si>
  <si>
    <t>宮城県仙台市太白区長町４－６－１</t>
  </si>
  <si>
    <t>B104221040023</t>
  </si>
  <si>
    <t>仙台市立向山小学校</t>
  </si>
  <si>
    <t>宮城県仙台市太白区向山３－１９－１</t>
  </si>
  <si>
    <t>B104221040032</t>
  </si>
  <si>
    <t>仙台市立西多賀小学校</t>
  </si>
  <si>
    <t>宮城県仙台市太白区西多賀２－３－１</t>
  </si>
  <si>
    <t>B104221040041</t>
  </si>
  <si>
    <t>仙台市立中田小学校</t>
  </si>
  <si>
    <t>宮城県仙台市太白区中田４－１－１</t>
  </si>
  <si>
    <t>B104221040050</t>
  </si>
  <si>
    <t>仙台市立四郎丸小学校</t>
  </si>
  <si>
    <t>宮城県仙台市太白区四郎丸字吹上６－３</t>
  </si>
  <si>
    <t>B104221040069</t>
  </si>
  <si>
    <t>仙台市立東長町小学校</t>
  </si>
  <si>
    <t>宮城県仙台市太白区郡山６－５－１</t>
  </si>
  <si>
    <t>B104221040078</t>
  </si>
  <si>
    <t>仙台市立鹿野小学校</t>
  </si>
  <si>
    <t>宮城県仙台市太白区鹿野２－９－１</t>
  </si>
  <si>
    <t>B104221040087</t>
  </si>
  <si>
    <t>仙台市立生出小学校</t>
  </si>
  <si>
    <t>宮城県仙台市太白区茂庭字中の瀬西５－２</t>
  </si>
  <si>
    <t>B104221040103</t>
  </si>
  <si>
    <t>仙台市立八本松小学校</t>
  </si>
  <si>
    <t>宮城県仙台市太白区八本松１－１６－１</t>
  </si>
  <si>
    <t>B104221040112</t>
  </si>
  <si>
    <t>仙台市立上野山小学校</t>
  </si>
  <si>
    <t>宮城県仙台市太白区上野山１－２０－１</t>
  </si>
  <si>
    <t>B104221040121</t>
  </si>
  <si>
    <t>仙台市立八木山小学校</t>
  </si>
  <si>
    <t>宮城県仙台市太白区八木山本町１－４０－１</t>
  </si>
  <si>
    <t>B104221040130</t>
  </si>
  <si>
    <t>仙台市立秋保小学校</t>
  </si>
  <si>
    <t>宮城県仙台市太白区秋保町長袋字町１５</t>
  </si>
  <si>
    <t>B104221040149</t>
  </si>
  <si>
    <t>仙台市立湯元小学校</t>
  </si>
  <si>
    <t>宮城県仙台市太白区秋保町湯元字湯向２９－３</t>
  </si>
  <si>
    <t>B104221040158</t>
  </si>
  <si>
    <t>仙台市立馬場小学校</t>
  </si>
  <si>
    <t>宮城県仙台市太白区秋保町馬場字町北２５</t>
  </si>
  <si>
    <t>B104221040167</t>
  </si>
  <si>
    <t>仙台市立金剛沢小学校</t>
  </si>
  <si>
    <t>宮城県仙台市太白区金剛沢１－１－１</t>
  </si>
  <si>
    <t>B104221040176</t>
  </si>
  <si>
    <t>仙台市立大野田小学校</t>
  </si>
  <si>
    <t>宮城県仙台市太白区大野田５－２７－２</t>
  </si>
  <si>
    <t>B104221040185</t>
  </si>
  <si>
    <t>仙台市立袋原小学校</t>
  </si>
  <si>
    <t>宮城県仙台市太白区中田町字法地南４－２</t>
  </si>
  <si>
    <t>B104221040194</t>
  </si>
  <si>
    <t>仙台市立八木山南小学校</t>
  </si>
  <si>
    <t>宮城県仙台市太白区八木山南５－３－２</t>
  </si>
  <si>
    <t>B104221040201</t>
  </si>
  <si>
    <t>仙台市立太白小学校</t>
  </si>
  <si>
    <t>宮城県仙台市太白区太白１－５－１</t>
  </si>
  <si>
    <t>B104221040210</t>
  </si>
  <si>
    <t>仙台市立芦口小学校</t>
  </si>
  <si>
    <t>宮城県仙台市太白区芦の口１－１</t>
  </si>
  <si>
    <t>B104221040229</t>
  </si>
  <si>
    <t>仙台市立東四郎丸小学校</t>
  </si>
  <si>
    <t>宮城県仙台市太白区四郎丸字昭和北１</t>
  </si>
  <si>
    <t>B104221040238</t>
  </si>
  <si>
    <t>仙台市立人来田小学校</t>
  </si>
  <si>
    <t>宮城県仙台市太白区人来田１－１－１</t>
  </si>
  <si>
    <t>B104221040247</t>
  </si>
  <si>
    <t>仙台市立西中田小学校</t>
  </si>
  <si>
    <t>宮城県仙台市太白区西中田７－７－１</t>
  </si>
  <si>
    <t>B104221040256</t>
  </si>
  <si>
    <t>仙台市立郡山小学校</t>
  </si>
  <si>
    <t>宮城県仙台市太白区郡山字行新田１－１</t>
  </si>
  <si>
    <t>B104221040265</t>
  </si>
  <si>
    <t>仙台市立茂庭台小学校</t>
  </si>
  <si>
    <t>宮城県仙台市太白区茂庭台４－１７－１</t>
  </si>
  <si>
    <t>B104221040274</t>
  </si>
  <si>
    <t>仙台市立長町南小学校</t>
  </si>
  <si>
    <t>宮城県仙台市太白区長町７－２３－１</t>
  </si>
  <si>
    <t>B104221040283</t>
  </si>
  <si>
    <t>仙台市立柳生小学校</t>
  </si>
  <si>
    <t>宮城県仙台市太白区柳生字台畑１００</t>
  </si>
  <si>
    <t>B104221040292</t>
  </si>
  <si>
    <t>仙台市立富沢小学校</t>
  </si>
  <si>
    <t>宮城県仙台市太白区富沢西４丁目１２－１</t>
  </si>
  <si>
    <t>B104221050011</t>
  </si>
  <si>
    <t>仙台市立根白石小学校</t>
  </si>
  <si>
    <t>宮城県仙台市泉区根白石字杉下前１５</t>
  </si>
  <si>
    <t>B104221050020</t>
  </si>
  <si>
    <t>仙台市立実沢小学校</t>
  </si>
  <si>
    <t>宮城県仙台市泉区実沢字一本橋２０</t>
  </si>
  <si>
    <t>B104221050039</t>
  </si>
  <si>
    <t>仙台市立福岡小学校</t>
  </si>
  <si>
    <t>宮城県仙台市泉区福岡字堰添１０</t>
  </si>
  <si>
    <t>B104221050048</t>
  </si>
  <si>
    <t>仙台市立七北田小学校</t>
  </si>
  <si>
    <t>宮城県仙台市泉区七北田字東裏９０</t>
  </si>
  <si>
    <t>B104221050057</t>
  </si>
  <si>
    <t>仙台市立野村小学校</t>
  </si>
  <si>
    <t>宮城県仙台市泉区野村字東原前７</t>
  </si>
  <si>
    <t>B104221050066</t>
  </si>
  <si>
    <t>仙台市立黒松小学校</t>
  </si>
  <si>
    <t>宮城県仙台市泉区黒松３－１１－１</t>
  </si>
  <si>
    <t>B104221050075</t>
  </si>
  <si>
    <t>仙台市立南光台小学校</t>
  </si>
  <si>
    <t>宮城県仙台市泉区南光台７－１０－１</t>
  </si>
  <si>
    <t>B104221050084</t>
  </si>
  <si>
    <t>仙台市立将監小学校</t>
  </si>
  <si>
    <t>宮城県仙台市泉区将監３－１０－１</t>
  </si>
  <si>
    <t>B104221050093</t>
  </si>
  <si>
    <t>仙台市立向陽台小学校</t>
  </si>
  <si>
    <t>宮城県仙台市泉区向陽台５－６－１２</t>
  </si>
  <si>
    <t>B104221050100</t>
  </si>
  <si>
    <t>仙台市立将監西小学校</t>
  </si>
  <si>
    <t>宮城県仙台市泉区将監１０－２９－１</t>
  </si>
  <si>
    <t>B104221050119</t>
  </si>
  <si>
    <t>仙台市立南光台東小学校</t>
  </si>
  <si>
    <t>宮城県仙台市泉区南光台東２－１６－１</t>
  </si>
  <si>
    <t>B104221050128</t>
  </si>
  <si>
    <t>仙台市立高森小学校</t>
  </si>
  <si>
    <t>宮城県仙台市泉区高森３－１</t>
  </si>
  <si>
    <t>B104221050137</t>
  </si>
  <si>
    <t>仙台市立松森小学校</t>
  </si>
  <si>
    <t>宮城県仙台市泉区鶴が丘２－２</t>
  </si>
  <si>
    <t>B104221050146</t>
  </si>
  <si>
    <t>仙台市立泉ケ丘小学校</t>
  </si>
  <si>
    <t>宮城県仙台市泉区明通４－１２－１</t>
  </si>
  <si>
    <t>B104221050155</t>
  </si>
  <si>
    <t>仙台市立加茂小学校</t>
  </si>
  <si>
    <t>宮城県仙台市泉区加茂４－３</t>
  </si>
  <si>
    <t>B104221050164</t>
  </si>
  <si>
    <t>仙台市立将監中央小学校</t>
  </si>
  <si>
    <t>宮城県仙台市泉区将監１０－３－１</t>
  </si>
  <si>
    <t>B104221050173</t>
  </si>
  <si>
    <t>仙台市立長命ヶ丘小学校</t>
  </si>
  <si>
    <t>宮城県仙台市泉区長命ヶ丘５－１４－１</t>
  </si>
  <si>
    <t>B104221050182</t>
  </si>
  <si>
    <t>仙台市立八乙女小学校</t>
  </si>
  <si>
    <t>宮城県仙台市泉区松森字不動１４８</t>
  </si>
  <si>
    <t>B104221050191</t>
  </si>
  <si>
    <t>仙台市立鶴が丘小学校</t>
  </si>
  <si>
    <t>宮城県仙台市泉区鶴が丘１－３５０</t>
  </si>
  <si>
    <t>B104221050208</t>
  </si>
  <si>
    <t>仙台市立寺岡小学校</t>
  </si>
  <si>
    <t>宮城県仙台市泉区寺岡２－１４－１</t>
  </si>
  <si>
    <t>B104221050217</t>
  </si>
  <si>
    <t>仙台市立南中山小学校</t>
  </si>
  <si>
    <t>宮城県仙台市泉区南中山２－２４－１４</t>
  </si>
  <si>
    <t>B104221050226</t>
  </si>
  <si>
    <t>仙台市立虹の丘小学校</t>
  </si>
  <si>
    <t>宮城県仙台市泉区虹の丘１－１０－１</t>
  </si>
  <si>
    <t>B104221050235</t>
  </si>
  <si>
    <t>仙台市立住吉台小学校</t>
  </si>
  <si>
    <t>宮城県仙台市泉区住吉台西４－１－１</t>
  </si>
  <si>
    <t>B104221050244</t>
  </si>
  <si>
    <t>仙台市立館小学校</t>
  </si>
  <si>
    <t>宮城県仙台市泉区館７－１－１７</t>
  </si>
  <si>
    <t>B104221050253</t>
  </si>
  <si>
    <t>仙台市立高森東小学校</t>
  </si>
  <si>
    <t>宮城県仙台市泉区高森７－１－１</t>
  </si>
  <si>
    <t>B104221050262</t>
  </si>
  <si>
    <t>仙台市立北中山小学校</t>
  </si>
  <si>
    <t>宮城県仙台市泉区北中山２－２７－５</t>
  </si>
  <si>
    <t>B104221050271</t>
  </si>
  <si>
    <t>仙台市立桂小学校</t>
  </si>
  <si>
    <t>宮城県仙台市泉区桂３－１－１</t>
  </si>
  <si>
    <t>B104221050280</t>
  </si>
  <si>
    <t>仙台市立市名坂小学校</t>
  </si>
  <si>
    <t>宮城県仙台市泉区市名坂字高玉１</t>
  </si>
  <si>
    <t>B104221050299</t>
  </si>
  <si>
    <t>仙台市立泉松陵小学校</t>
  </si>
  <si>
    <t>宮城県仙台市泉区泉松陵３－３５</t>
  </si>
  <si>
    <t>B104222020016</t>
  </si>
  <si>
    <t>石巻市立石巻小学校</t>
  </si>
  <si>
    <t>宮城県石巻市泉町１－１－２</t>
  </si>
  <si>
    <t>B104222020025</t>
  </si>
  <si>
    <t>石巻市立住吉小学校</t>
  </si>
  <si>
    <t>宮城県石巻市住吉町２－４－２７</t>
  </si>
  <si>
    <t>B104222020034</t>
  </si>
  <si>
    <t>石巻市立湊小学校</t>
  </si>
  <si>
    <t>宮城県石巻市吉野町１－３－２１</t>
  </si>
  <si>
    <t>B104222020043</t>
  </si>
  <si>
    <t>石巻市立釜小学校</t>
  </si>
  <si>
    <t>宮城県石巻市大街道西２－５－１</t>
  </si>
  <si>
    <t>B104222020052</t>
  </si>
  <si>
    <t>石巻市立山下小学校</t>
  </si>
  <si>
    <t>宮城県石巻市山下町１－１０－１０</t>
  </si>
  <si>
    <t>B104222020070</t>
  </si>
  <si>
    <t>石巻市立蛇田小学校</t>
  </si>
  <si>
    <t>宮城県石巻市蛇田字上中埣９７－１</t>
  </si>
  <si>
    <t>B104222020089</t>
  </si>
  <si>
    <t>石巻市立渡波小学校</t>
  </si>
  <si>
    <t>宮城県石巻市渡波町１－５－２２</t>
  </si>
  <si>
    <t>B104222020098</t>
  </si>
  <si>
    <t>石巻市立向陽小学校</t>
  </si>
  <si>
    <t>宮城県石巻市向陽町４－１３－２４</t>
  </si>
  <si>
    <t>B104222020105</t>
  </si>
  <si>
    <t>石巻市立飯野川小学校</t>
  </si>
  <si>
    <t>宮城県石巻市相野谷字旧屋敷５６</t>
  </si>
  <si>
    <t>B104222020114</t>
  </si>
  <si>
    <t>石巻市立大谷地小学校</t>
  </si>
  <si>
    <t>宮城県石巻市小船越字角田１６－２</t>
  </si>
  <si>
    <t>B104222020123</t>
  </si>
  <si>
    <t>石巻市立二俣小学校</t>
  </si>
  <si>
    <t>宮城県石巻市大森字大平６</t>
  </si>
  <si>
    <t>B104222020132</t>
  </si>
  <si>
    <t>石巻市立広渕小学校</t>
  </si>
  <si>
    <t>宮城県石巻市広渕字町北２３３</t>
  </si>
  <si>
    <t>B104222020141</t>
  </si>
  <si>
    <t>石巻市立須江小学校</t>
  </si>
  <si>
    <t>宮城県石巻市須江字代官４３</t>
  </si>
  <si>
    <t>B104222020150</t>
  </si>
  <si>
    <t>石巻市立北村小学校</t>
  </si>
  <si>
    <t>宮城県石巻市北村字幕ケ崎一１７</t>
  </si>
  <si>
    <t>B104222020169</t>
  </si>
  <si>
    <t>石巻市立前谷地小学校</t>
  </si>
  <si>
    <t>宮城県石巻市前谷地字沖埣１２５</t>
  </si>
  <si>
    <t>B104222020178</t>
  </si>
  <si>
    <t>石巻市立和渕小学校</t>
  </si>
  <si>
    <t>宮城県石巻市和渕字佐沼川２００</t>
  </si>
  <si>
    <t>B104222020187</t>
  </si>
  <si>
    <t>石巻市立鹿又小学校</t>
  </si>
  <si>
    <t>宮城県石巻市鹿又字矢袋屋敷合３１</t>
  </si>
  <si>
    <t>B104222020196</t>
  </si>
  <si>
    <t>石巻市立中津山第一小学校</t>
  </si>
  <si>
    <t>宮城県石巻市桃生町給人町字東町９６</t>
  </si>
  <si>
    <t>B104222020203</t>
  </si>
  <si>
    <t>石巻市立中津山第二小学校</t>
  </si>
  <si>
    <t>宮城県石巻市桃生町中津山字江下５７</t>
  </si>
  <si>
    <t>B104222020212</t>
  </si>
  <si>
    <t>石巻市立桃生小学校</t>
  </si>
  <si>
    <t>宮城県石巻市桃生町樫崎字高附５</t>
  </si>
  <si>
    <t>B104222020221</t>
  </si>
  <si>
    <t>石巻市立鮎川小学校</t>
  </si>
  <si>
    <t>宮城県石巻市鮎川浜清崎山１－１</t>
  </si>
  <si>
    <t>B104222020230</t>
  </si>
  <si>
    <t>石巻市立大原小学校</t>
  </si>
  <si>
    <t>宮城県石巻市大原浜大光寺１</t>
  </si>
  <si>
    <t>B104222020249</t>
  </si>
  <si>
    <t>石巻市立寄磯小学校</t>
  </si>
  <si>
    <t>宮城県石巻市寄磯浜五梅沢２４</t>
  </si>
  <si>
    <t>B104222020258</t>
  </si>
  <si>
    <t>石巻市立貞山小学校</t>
  </si>
  <si>
    <t>宮城県石巻市貞山５－３－１</t>
  </si>
  <si>
    <t>B104222020267</t>
  </si>
  <si>
    <t>石巻市立開北小学校</t>
  </si>
  <si>
    <t>宮城県石巻市大橋１－２－１</t>
  </si>
  <si>
    <t>B104222020276</t>
  </si>
  <si>
    <t>石巻市立万石浦小学校</t>
  </si>
  <si>
    <t>宮城県石巻市渡波字境釜１－１</t>
  </si>
  <si>
    <t>B104222020285</t>
  </si>
  <si>
    <t>石巻市立大街道小学校</t>
  </si>
  <si>
    <t>宮城県石巻市大街道南１－３－１</t>
  </si>
  <si>
    <t>B104222020294</t>
  </si>
  <si>
    <t>石巻市立中里小学校</t>
  </si>
  <si>
    <t>宮城県石巻市中里５－７－１</t>
  </si>
  <si>
    <t>B104222020301</t>
  </si>
  <si>
    <t>石巻市立稲井小学校</t>
  </si>
  <si>
    <t>宮城県石巻市真野字八の坪１１６－１</t>
  </si>
  <si>
    <t>B104222020310</t>
  </si>
  <si>
    <t>石巻市立鹿妻小学校</t>
  </si>
  <si>
    <t>宮城県石巻市鹿妻北２－２－１</t>
  </si>
  <si>
    <t>B104222020329</t>
  </si>
  <si>
    <t>石巻市立北上小学校</t>
  </si>
  <si>
    <t>宮城県石巻市北上町十三浜字小田９３－４</t>
  </si>
  <si>
    <t>B104222020338</t>
  </si>
  <si>
    <t>石巻市立雄勝小学校</t>
  </si>
  <si>
    <t>宮城県石巻市雄勝町大浜字小滝浜２－２</t>
  </si>
  <si>
    <t>B104222030014</t>
  </si>
  <si>
    <t>塩竈市立第一小学校</t>
  </si>
  <si>
    <t>宮城県塩竈市泉ケ岡１－１</t>
  </si>
  <si>
    <t>B104222030023</t>
  </si>
  <si>
    <t>塩竈市立第二小学校</t>
  </si>
  <si>
    <t>宮城県塩竈市小松崎１０－１</t>
  </si>
  <si>
    <t>B104222030032</t>
  </si>
  <si>
    <t>塩竈市立第三小学校</t>
  </si>
  <si>
    <t>宮城県塩竈市花立町１５－１</t>
  </si>
  <si>
    <t>B104222030041</t>
  </si>
  <si>
    <t>塩竈市立浦戸小学校</t>
  </si>
  <si>
    <t>宮城県塩竈市浦戸野々島字馬越８</t>
  </si>
  <si>
    <t>B104222030050</t>
  </si>
  <si>
    <t>塩竈市立月見ヶ丘小学校</t>
  </si>
  <si>
    <t>宮城県塩竈市月見ヶ丘２－１</t>
  </si>
  <si>
    <t>B104222030069</t>
  </si>
  <si>
    <t>塩竈市立杉の入小学校</t>
  </si>
  <si>
    <t>宮城県塩竈市杉の入１－１９－１</t>
  </si>
  <si>
    <t>B104222030078</t>
  </si>
  <si>
    <t>塩竈市立玉川小学校</t>
  </si>
  <si>
    <t>宮城県塩竈市玉川２－９－１</t>
  </si>
  <si>
    <t>B104222050019</t>
  </si>
  <si>
    <t>気仙沼市立気仙沼小学校</t>
  </si>
  <si>
    <t>宮城県気仙沼市笹が陣３－１</t>
  </si>
  <si>
    <t>B104222050028</t>
  </si>
  <si>
    <t>気仙沼市立九条小学校</t>
  </si>
  <si>
    <t>宮城県気仙沼市九条３２７</t>
  </si>
  <si>
    <t>B104222050037</t>
  </si>
  <si>
    <t>気仙沼市立松岩小学校</t>
  </si>
  <si>
    <t>宮城県気仙沼市松崎五駄鱈５</t>
  </si>
  <si>
    <t>B104222050046</t>
  </si>
  <si>
    <t>気仙沼市立鹿折小学校</t>
  </si>
  <si>
    <t>宮城県気仙沼市西八幡町５４－１</t>
  </si>
  <si>
    <t>B104222050055</t>
  </si>
  <si>
    <t>気仙沼市立階上小学校</t>
  </si>
  <si>
    <t>宮城県気仙沼市長磯鳥子沢２３</t>
  </si>
  <si>
    <t>B104222050064</t>
  </si>
  <si>
    <t>気仙沼市立新城小学校</t>
  </si>
  <si>
    <t>宮城県気仙沼市茗荷沢２３９－１３</t>
  </si>
  <si>
    <t>B104222050073</t>
  </si>
  <si>
    <t>気仙沼市立月立小学校</t>
  </si>
  <si>
    <t>宮城県気仙沼市塚沢６５</t>
  </si>
  <si>
    <t>B104222050082</t>
  </si>
  <si>
    <t>気仙沼市立大島小学校</t>
  </si>
  <si>
    <t>宮城県気仙沼市高井４０－２</t>
  </si>
  <si>
    <t>B104222050091</t>
  </si>
  <si>
    <t>気仙沼市立津谷小学校</t>
  </si>
  <si>
    <t>宮城県気仙沼市本吉町津谷松岡１２６</t>
  </si>
  <si>
    <t>B104222050117</t>
  </si>
  <si>
    <t>気仙沼市立大谷小学校</t>
  </si>
  <si>
    <t>宮城県気仙沼市本吉町三島２８</t>
  </si>
  <si>
    <t>B104222050126</t>
  </si>
  <si>
    <t>気仙沼市立唐桑小学校</t>
  </si>
  <si>
    <t>宮城県気仙沼市唐桑町明戸２０８－６</t>
  </si>
  <si>
    <t>B104222050144</t>
  </si>
  <si>
    <t>気仙沼市立面瀬小学校</t>
  </si>
  <si>
    <t>宮城県気仙沼市松崎下赤田５８</t>
  </si>
  <si>
    <t>B104222060017</t>
  </si>
  <si>
    <t>白石市立白石第一小学校</t>
  </si>
  <si>
    <t>宮城県白石市字半沢屋敷前２－２</t>
  </si>
  <si>
    <t>B104222060026</t>
  </si>
  <si>
    <t>白石市立白石第二小学校</t>
  </si>
  <si>
    <t>宮城県白石市字白石沖２９</t>
  </si>
  <si>
    <t>B104222060035</t>
  </si>
  <si>
    <t>白石市立福岡小学校公立刈田綜合病院分校</t>
  </si>
  <si>
    <t>宮城県白石市福岡蔵本字下原沖３６</t>
  </si>
  <si>
    <t>B104222060044</t>
  </si>
  <si>
    <t>白石市立越河小学校</t>
  </si>
  <si>
    <t>宮城県白石市越河字丑山下４４</t>
  </si>
  <si>
    <t>B104222060053</t>
  </si>
  <si>
    <t>白石市立大平小学校</t>
  </si>
  <si>
    <t>宮城県白石市大平森合字権現山１</t>
  </si>
  <si>
    <t>B104222060062</t>
  </si>
  <si>
    <t>白石市立大鷹沢小学校</t>
  </si>
  <si>
    <t>宮城県白石市大鷹沢三沢字５－２４－１</t>
  </si>
  <si>
    <t>B104222060071</t>
  </si>
  <si>
    <t>白石市立白川小学校</t>
  </si>
  <si>
    <t>宮城県白石市白川津田字大淵３０</t>
  </si>
  <si>
    <t>B104222060080</t>
  </si>
  <si>
    <t>白石市立福岡小学校</t>
  </si>
  <si>
    <t>宮城県白石市福岡蔵本字陣場１</t>
  </si>
  <si>
    <t>B104222060099</t>
  </si>
  <si>
    <t>白石市立福岡小学校八宮分校</t>
  </si>
  <si>
    <t>宮城県白石市福岡八宮字坂の上１４－１６</t>
  </si>
  <si>
    <t>B104222060106</t>
  </si>
  <si>
    <t>白石市立福岡小学校長峰分校</t>
  </si>
  <si>
    <t>宮城県白石市福岡蔵本字長峰１４</t>
  </si>
  <si>
    <t>B104222060115</t>
  </si>
  <si>
    <t>白石市立福岡小学校不忘分校</t>
  </si>
  <si>
    <t>宮城県白石市福岡八宮字不忘１０７</t>
  </si>
  <si>
    <t>B104222060124</t>
  </si>
  <si>
    <t>白石市立深谷小学校</t>
  </si>
  <si>
    <t>宮城県白石市福岡深谷字松田２３</t>
  </si>
  <si>
    <t>B104222060133</t>
  </si>
  <si>
    <t>白石市立深谷小学校三住分校</t>
  </si>
  <si>
    <t>宮城県白石市福岡深谷字三住７０－３</t>
  </si>
  <si>
    <t>B104222060142</t>
  </si>
  <si>
    <t>白石市立小原小学校</t>
  </si>
  <si>
    <t>宮城県白石市小原字伊勢原道上１</t>
  </si>
  <si>
    <t>B104222060151</t>
  </si>
  <si>
    <t>白石市立白石南小学校</t>
  </si>
  <si>
    <t>宮城県白石市越河平字平合２３－１</t>
  </si>
  <si>
    <t>B104222070015</t>
  </si>
  <si>
    <t>名取市立増田小学校</t>
  </si>
  <si>
    <t>宮城県名取市増田３－９－２０</t>
  </si>
  <si>
    <t>B104222070024</t>
  </si>
  <si>
    <t>名取市立高舘小学校</t>
  </si>
  <si>
    <t>宮城県名取市高舘吉田字長六反１１７－３</t>
  </si>
  <si>
    <t>B104222070033</t>
  </si>
  <si>
    <t>名取市立愛島小学校</t>
  </si>
  <si>
    <t>宮城県名取市愛島笠島字東蔵神３４</t>
  </si>
  <si>
    <t>B104222070042</t>
  </si>
  <si>
    <t>名取市立館腰小学校</t>
  </si>
  <si>
    <t>宮城県名取市植松１－２－１７</t>
  </si>
  <si>
    <t>B104222070051</t>
  </si>
  <si>
    <t>名取市立下増田小学校</t>
  </si>
  <si>
    <t>宮城県名取市美田園７－２３－３</t>
  </si>
  <si>
    <t>B104222070060</t>
  </si>
  <si>
    <t>名取市立不二が丘小学校</t>
  </si>
  <si>
    <t>宮城県名取市名取が丘６－１１－１</t>
  </si>
  <si>
    <t>B104222070079</t>
  </si>
  <si>
    <t>名取市立増田西小学校</t>
  </si>
  <si>
    <t>宮城県名取市手倉田字堰根３３０</t>
  </si>
  <si>
    <t>B104222070088</t>
  </si>
  <si>
    <t>名取市立ゆりが丘小学校</t>
  </si>
  <si>
    <t>宮城県名取市ゆりが丘３－２１</t>
  </si>
  <si>
    <t>B104222070097</t>
  </si>
  <si>
    <t>名取市立相互台小学校</t>
  </si>
  <si>
    <t>宮城県名取市相互台１－２７－１</t>
  </si>
  <si>
    <t>B104222070104</t>
  </si>
  <si>
    <t>名取市立那智が丘小学校</t>
  </si>
  <si>
    <t>宮城県名取市那智が丘２－１－１</t>
  </si>
  <si>
    <t>B104222080013</t>
  </si>
  <si>
    <t>角田市立角田小学校</t>
  </si>
  <si>
    <t>宮城県角田市角田字牛舘４１</t>
  </si>
  <si>
    <t>B104222080040</t>
  </si>
  <si>
    <t>角田市立桜小学校</t>
  </si>
  <si>
    <t>宮城県角田市佐倉字小山７８－１</t>
  </si>
  <si>
    <t>B104222080068</t>
  </si>
  <si>
    <t>角田市立北郷小学校</t>
  </si>
  <si>
    <t>宮城県角田市岡字阿弥陀入１１－２</t>
  </si>
  <si>
    <t>B104222080086</t>
  </si>
  <si>
    <t>角田市立横倉小学校</t>
  </si>
  <si>
    <t>宮城県角田市横倉字杉の堂７</t>
  </si>
  <si>
    <t>B104222080095</t>
  </si>
  <si>
    <t>角田市立金津小学校</t>
  </si>
  <si>
    <t>宮城県角田市尾山荒町１２５－１</t>
  </si>
  <si>
    <t>B104222090011</t>
  </si>
  <si>
    <t>多賀城市立多賀城小学校</t>
  </si>
  <si>
    <t>宮城県多賀城市伝上山１－１－１</t>
  </si>
  <si>
    <t>B104222090020</t>
  </si>
  <si>
    <t>多賀城市立多賀城東小学校</t>
  </si>
  <si>
    <t>宮城県多賀城市笠神５－８－１</t>
  </si>
  <si>
    <t>B104222090039</t>
  </si>
  <si>
    <t>多賀城市立山王小学校</t>
  </si>
  <si>
    <t>宮城県多賀城市新田字北３２０</t>
  </si>
  <si>
    <t>B104222090048</t>
  </si>
  <si>
    <t>多賀城市立天真小学校</t>
  </si>
  <si>
    <t>宮城県多賀城市鶴ヶ谷２－２１－１</t>
  </si>
  <si>
    <t>B104222090057</t>
  </si>
  <si>
    <t>多賀城市立城南小学校</t>
  </si>
  <si>
    <t>宮城県多賀城市城南１－１７－１</t>
  </si>
  <si>
    <t>B104222090066</t>
  </si>
  <si>
    <t>多賀城市立多賀城八幡小学校</t>
  </si>
  <si>
    <t>宮城県多賀城市八幡字六貫田１７２</t>
  </si>
  <si>
    <t>B104222110017</t>
  </si>
  <si>
    <t>岩沼市立岩沼小学校</t>
  </si>
  <si>
    <t>宮城県岩沼市中央２－１－１</t>
  </si>
  <si>
    <t>B104222110026</t>
  </si>
  <si>
    <t>岩沼市立玉浦小学校</t>
  </si>
  <si>
    <t>宮城県岩沼市早股字小林３９６－１</t>
  </si>
  <si>
    <t>B104222110035</t>
  </si>
  <si>
    <t>岩沼市立岩沼西小学校</t>
  </si>
  <si>
    <t>宮城県岩沼市松ヶ丘１－１７</t>
  </si>
  <si>
    <t>B104222110044</t>
  </si>
  <si>
    <t>岩沼市立岩沼南小学校</t>
  </si>
  <si>
    <t>宮城県岩沼市桑原４－４－１</t>
  </si>
  <si>
    <t>B104222120015</t>
  </si>
  <si>
    <t>登米市立佐沼小学校</t>
  </si>
  <si>
    <t>宮城県登米市迫町佐沼字錦１０８</t>
  </si>
  <si>
    <t>B104222120024</t>
  </si>
  <si>
    <t>登米市立北方小学校</t>
  </si>
  <si>
    <t>宮城県登米市迫町北方字富永１１０－５</t>
  </si>
  <si>
    <t>B104222120033</t>
  </si>
  <si>
    <t>登米市立登米小学校</t>
  </si>
  <si>
    <t>宮城県登米市登米町寺池桜小路６</t>
  </si>
  <si>
    <t>B104222120042</t>
  </si>
  <si>
    <t>登米市立米谷小学校</t>
  </si>
  <si>
    <t>宮城県登米市東和町米谷字越路７５</t>
  </si>
  <si>
    <t>B104222120051</t>
  </si>
  <si>
    <t>登米市立錦織小学校</t>
  </si>
  <si>
    <t>宮城県登米市東和町錦織字山居沢１５</t>
  </si>
  <si>
    <t>B104222120060</t>
  </si>
  <si>
    <t>登米市立米川小学校</t>
  </si>
  <si>
    <t>宮城県登米市東和町米川字東綱木３１</t>
  </si>
  <si>
    <t>B104222120079</t>
  </si>
  <si>
    <t>登米市立石森小学校</t>
  </si>
  <si>
    <t>宮城県登米市中田町石森字前田２９</t>
  </si>
  <si>
    <t>B104222120088</t>
  </si>
  <si>
    <t>登米市立加賀野小学校</t>
  </si>
  <si>
    <t>宮城県登米市中田町石森字加賀野１－１７－１</t>
  </si>
  <si>
    <t>B104222120097</t>
  </si>
  <si>
    <t>登米市立浅水小学校</t>
  </si>
  <si>
    <t>宮城県登米市中田町浅水字下川面１８８</t>
  </si>
  <si>
    <t>B104222120104</t>
  </si>
  <si>
    <t>登米市立豊里小学校</t>
  </si>
  <si>
    <t>宮城県登米市豊里町上町裏１００</t>
  </si>
  <si>
    <t>B104222120113</t>
  </si>
  <si>
    <t>登米市立中津山小学校</t>
  </si>
  <si>
    <t>宮城県登米市米山町中津山字城内前４</t>
  </si>
  <si>
    <t>B104222120122</t>
  </si>
  <si>
    <t>登米市立米岡小学校</t>
  </si>
  <si>
    <t>宮城県登米市米山町西野字古舘廻２７－２</t>
  </si>
  <si>
    <t>B104222120131</t>
  </si>
  <si>
    <t>登米市立米山東小学校</t>
  </si>
  <si>
    <t>宮城県登米市米山町字桜岡鈴根１</t>
  </si>
  <si>
    <t>B104222120140</t>
  </si>
  <si>
    <t>登米市立石越小学校</t>
  </si>
  <si>
    <t>宮城県登米市石越町北郷字長根１３４</t>
  </si>
  <si>
    <t>B104222120159</t>
  </si>
  <si>
    <t>登米市立南方小学校</t>
  </si>
  <si>
    <t>宮城県登米市南方町山成９５－６</t>
  </si>
  <si>
    <t>B104222120168</t>
  </si>
  <si>
    <t>登米市立西郷小学校</t>
  </si>
  <si>
    <t>宮城県登米市南方町尼池１０－１</t>
  </si>
  <si>
    <t>B104222120177</t>
  </si>
  <si>
    <t>登米市立東郷小学校</t>
  </si>
  <si>
    <t>宮城県登米市南方町堂地１９３－２</t>
  </si>
  <si>
    <t>B104222120202</t>
  </si>
  <si>
    <t>登米市立宝江小学校</t>
  </si>
  <si>
    <t>宮城県登米市中田町宝江新井田字後田２２</t>
  </si>
  <si>
    <t>B104222120211</t>
  </si>
  <si>
    <t>登米市立上沼小学校</t>
  </si>
  <si>
    <t>宮城県登米市中田町上沼字弥勒寺大下９１－２</t>
  </si>
  <si>
    <t>B104222120220</t>
  </si>
  <si>
    <t>登米市立新田小学校</t>
  </si>
  <si>
    <t>宮城県登米市迫町新田字山居３７－１</t>
  </si>
  <si>
    <t>B104222120239</t>
  </si>
  <si>
    <t>登米市立津山小学校</t>
  </si>
  <si>
    <t>B104222130013</t>
  </si>
  <si>
    <t>栗原市立宮野小学校</t>
  </si>
  <si>
    <t>宮城県栗原市築館字上宮野台２９１</t>
  </si>
  <si>
    <t>B104222130022</t>
  </si>
  <si>
    <t>栗原市立高清水小学校</t>
  </si>
  <si>
    <t>宮城県栗原市高清水西善光寺２１</t>
  </si>
  <si>
    <t>B104222130031</t>
  </si>
  <si>
    <t>栗原市立瀬峰小学校</t>
  </si>
  <si>
    <t>宮城県栗原市瀬峰清水山１５－１</t>
  </si>
  <si>
    <t>B104222130040</t>
  </si>
  <si>
    <t>栗原市立花山小学校</t>
  </si>
  <si>
    <t>宮城県栗原市花山字本沢鯨ケ森３３－３</t>
  </si>
  <si>
    <t>B104222130059</t>
  </si>
  <si>
    <t>栗原市立志波姫小学校</t>
  </si>
  <si>
    <t>宮城県栗原市志波姫沼崎新田６４</t>
  </si>
  <si>
    <t>B104222130068</t>
  </si>
  <si>
    <t>栗原市立栗駒南小学校</t>
  </si>
  <si>
    <t>宮城県栗原市栗駒稲屋敷後原前９－２</t>
  </si>
  <si>
    <t>B104222130077</t>
  </si>
  <si>
    <t>栗原市立鶯沢小学校</t>
  </si>
  <si>
    <t>宮城県栗原市鶯沢南郷辻前１０</t>
  </si>
  <si>
    <t>B104222130086</t>
  </si>
  <si>
    <t>栗原市立栗駒小学校</t>
  </si>
  <si>
    <t>宮城県栗原市栗駒岩ヶ崎下小路１</t>
  </si>
  <si>
    <t>B104222130095</t>
  </si>
  <si>
    <t>栗原市立一迫小学校</t>
  </si>
  <si>
    <t>宮城県栗原市一迫真坂字新道満３０</t>
  </si>
  <si>
    <t>B104222130102</t>
  </si>
  <si>
    <t>栗原市立若柳小学校</t>
  </si>
  <si>
    <t>宮城県栗原市若柳字川北塚原５５</t>
  </si>
  <si>
    <t>B104222130120</t>
  </si>
  <si>
    <t>栗原市立築館小学校</t>
  </si>
  <si>
    <t>宮城県栗原市築館薬師１－６－１</t>
  </si>
  <si>
    <t>B104222140011</t>
  </si>
  <si>
    <t>東松島市立矢本東小学校</t>
  </si>
  <si>
    <t>宮城県東松島市矢本字大溜１２６－１</t>
  </si>
  <si>
    <t>B104222140020</t>
  </si>
  <si>
    <t>東松島市立大曲小学校</t>
  </si>
  <si>
    <t>宮城県東松島市大曲字寺前５－２</t>
  </si>
  <si>
    <t>B104222140039</t>
  </si>
  <si>
    <t>東松島市立赤井小学校</t>
  </si>
  <si>
    <t>宮城県東松島市赤井字中二号１１－１</t>
  </si>
  <si>
    <t>B104222140048</t>
  </si>
  <si>
    <t>東松島市立赤井南小学校</t>
  </si>
  <si>
    <t>宮城県東松島市赤井字川前一１０７</t>
  </si>
  <si>
    <t>B104222140057</t>
  </si>
  <si>
    <t>東松島市立大塩小学校</t>
  </si>
  <si>
    <t>宮城県東松島市大塩字中沢下５</t>
  </si>
  <si>
    <t>B104222140066</t>
  </si>
  <si>
    <t>東松島市立矢本西小学校</t>
  </si>
  <si>
    <t>宮城県東松島市矢本字四反走６３</t>
  </si>
  <si>
    <t>B104222140075</t>
  </si>
  <si>
    <t>東松島市立鳴瀬桜華小学校</t>
  </si>
  <si>
    <t>B104222140084</t>
  </si>
  <si>
    <t>東松島市立宮野森小学校</t>
  </si>
  <si>
    <t>宮城県東松島市野蒜ヶ丘２－１－１</t>
  </si>
  <si>
    <t>B104222150018</t>
  </si>
  <si>
    <t>大崎市立古川第一小学校</t>
  </si>
  <si>
    <t>宮城県大崎市古川二ノ構７－６７</t>
  </si>
  <si>
    <t>B104222150027</t>
  </si>
  <si>
    <t>大崎市立古川第二小学校</t>
  </si>
  <si>
    <t>宮城県大崎市古川福沼３－１６－１</t>
  </si>
  <si>
    <t>B104222150090</t>
  </si>
  <si>
    <t>大崎市立敷玉小学校</t>
  </si>
  <si>
    <t>宮城県大崎市古川石森字石神１０－１</t>
  </si>
  <si>
    <t>B104222150116</t>
  </si>
  <si>
    <t>大崎市立松山小学校</t>
  </si>
  <si>
    <t>宮城県大崎市松山千石字舛形１３３</t>
  </si>
  <si>
    <t>B104222150125</t>
  </si>
  <si>
    <t>大崎市立三本木小学校</t>
  </si>
  <si>
    <t>宮城県大崎市三本木字天王沢１９</t>
  </si>
  <si>
    <t>B104222150134</t>
  </si>
  <si>
    <t>大崎市立鹿島台小学校</t>
  </si>
  <si>
    <t>宮城県大崎市鹿島台平渡字上戸１</t>
  </si>
  <si>
    <t>B104222150143</t>
  </si>
  <si>
    <t>大崎市立鳴子小学校</t>
  </si>
  <si>
    <t>宮城県大崎市鳴子温泉字湯元２９</t>
  </si>
  <si>
    <t>B104222150152</t>
  </si>
  <si>
    <t>大崎市立川渡小学校</t>
  </si>
  <si>
    <t>宮城県大崎市鳴子温泉字築沢２９</t>
  </si>
  <si>
    <t>B104222150161</t>
  </si>
  <si>
    <t>大崎市立鬼首小学校</t>
  </si>
  <si>
    <t>宮城県大崎市鳴子温泉鬼首字八幡原１９</t>
  </si>
  <si>
    <t>B104222150170</t>
  </si>
  <si>
    <t>大崎市立田尻小学校</t>
  </si>
  <si>
    <t>宮城県大崎市田尻通木字一所谷１０－３</t>
  </si>
  <si>
    <t>B104222150189</t>
  </si>
  <si>
    <t>大崎市立沼部小学校</t>
  </si>
  <si>
    <t>宮城県大崎市田尻沼部字山崎一７</t>
  </si>
  <si>
    <t>B104222150198</t>
  </si>
  <si>
    <t>大崎市立大貫小学校</t>
  </si>
  <si>
    <t>宮城県大崎市田尻大貫字境３７－１</t>
  </si>
  <si>
    <t>B104222150205</t>
  </si>
  <si>
    <t>大崎市立岩出山小学校</t>
  </si>
  <si>
    <t>宮城県大崎市岩出山字城山３１</t>
  </si>
  <si>
    <t>B104222150214</t>
  </si>
  <si>
    <t>大崎市立古川第三小学校</t>
  </si>
  <si>
    <t>宮城県大崎市古川金五輪１－１３－１</t>
  </si>
  <si>
    <t>B104222150232</t>
  </si>
  <si>
    <t>大崎市立古川第四小学校</t>
  </si>
  <si>
    <t>宮城県大崎市古川大宮８－２－１</t>
  </si>
  <si>
    <t>B104222150241</t>
  </si>
  <si>
    <t>大崎市立下伊場野小学校</t>
  </si>
  <si>
    <t>宮城県大崎市松山下伊場野字大柳２２</t>
  </si>
  <si>
    <t>B104222150250</t>
  </si>
  <si>
    <t>大崎市立古川第五小学校</t>
  </si>
  <si>
    <t>宮城県大崎市古川穂波３－５－７</t>
  </si>
  <si>
    <t>B104222150269</t>
  </si>
  <si>
    <t>大崎市立古川北小学校</t>
  </si>
  <si>
    <t>宮城県大崎市古川荒谷字樋の口６２－２</t>
  </si>
  <si>
    <t>B104222160016</t>
  </si>
  <si>
    <t>富谷市立富谷小学校</t>
  </si>
  <si>
    <t>宮城県富谷市富谷字狸屋敷８５</t>
  </si>
  <si>
    <t>B104222160025</t>
  </si>
  <si>
    <t>富谷市立富ケ丘小学校</t>
  </si>
  <si>
    <t>宮城県富谷市富ヶ丘１－１７－３７</t>
  </si>
  <si>
    <t>B104222160034</t>
  </si>
  <si>
    <t>富谷市立東向陽台小学校</t>
  </si>
  <si>
    <t>宮城県富谷市明石台１－３７－１３</t>
  </si>
  <si>
    <t>B104222160043</t>
  </si>
  <si>
    <t>富谷市立あけの平小学校</t>
  </si>
  <si>
    <t>宮城県富谷市あけの平２－１８－１</t>
  </si>
  <si>
    <t>B104222160052</t>
  </si>
  <si>
    <t>富谷市立日吉台小学校</t>
  </si>
  <si>
    <t>宮城県富谷市日吉台１－１３－１</t>
  </si>
  <si>
    <t>B104222160061</t>
  </si>
  <si>
    <t>富谷市立成田東小学校</t>
  </si>
  <si>
    <t>宮城県富谷市成田６－３６－１</t>
  </si>
  <si>
    <t>B104222160070</t>
  </si>
  <si>
    <t>富谷市立成田小学校</t>
  </si>
  <si>
    <t>宮城県富谷市成田３－１－１</t>
  </si>
  <si>
    <t>B104222160089</t>
  </si>
  <si>
    <t>富谷市立明石台小学校</t>
  </si>
  <si>
    <t>宮城県富谷市明石台５－１５－１</t>
  </si>
  <si>
    <t>B104223010016</t>
  </si>
  <si>
    <t>蔵王町立宮小学校</t>
  </si>
  <si>
    <t>宮城県刈田郡蔵王町宮字井戸井３３</t>
  </si>
  <si>
    <t>B104223010025</t>
  </si>
  <si>
    <t>蔵王町立遠刈田小学校</t>
  </si>
  <si>
    <t>宮城県刈田郡蔵王町遠刈田温泉字小妻坂山２５</t>
  </si>
  <si>
    <t>B104223010034</t>
  </si>
  <si>
    <t>蔵王町立円田小学校</t>
  </si>
  <si>
    <t>宮城県刈田郡蔵王町大字円田字堀の内２８</t>
  </si>
  <si>
    <t>B104223010043</t>
  </si>
  <si>
    <t>蔵王町立平沢小学校</t>
  </si>
  <si>
    <t>宮城県刈田郡蔵王町大字平沢字台屋敷６２</t>
  </si>
  <si>
    <t>B104223010052</t>
  </si>
  <si>
    <t>蔵王町立永野小学校</t>
  </si>
  <si>
    <t>宮城県刈田郡蔵王町大字円田字北浦１６</t>
  </si>
  <si>
    <t>B104223020014</t>
  </si>
  <si>
    <t>七ヶ宿町立七ヶ宿小学校</t>
  </si>
  <si>
    <t>宮城県刈田郡七ヶ宿町字利津保１６－１</t>
  </si>
  <si>
    <t>B104223210014</t>
  </si>
  <si>
    <t>大河原町立大河原小学校</t>
  </si>
  <si>
    <t>宮城県柴田郡大河原町字町１００</t>
  </si>
  <si>
    <t>B104223210023</t>
  </si>
  <si>
    <t>大河原町立金ケ瀬小学校</t>
  </si>
  <si>
    <t>宮城県柴田郡大河原町金ヶ瀬字居掛２１</t>
  </si>
  <si>
    <t>B104223210032</t>
  </si>
  <si>
    <t>大河原町立大河原南小学校</t>
  </si>
  <si>
    <t>宮城県柴田郡大河原町大谷字鷺沼入２７－１</t>
  </si>
  <si>
    <t>B104223220012</t>
  </si>
  <si>
    <t>村田町立村田第二小学校</t>
  </si>
  <si>
    <t>宮城県柴田郡村田町大字沼辺字籠田７２</t>
  </si>
  <si>
    <t>B104223220021</t>
  </si>
  <si>
    <t>村田町立村田小学校</t>
  </si>
  <si>
    <t>宮城県柴田郡村田町大字村田字迫６</t>
  </si>
  <si>
    <t>B104223230010</t>
  </si>
  <si>
    <t>柴田町立槻木小学校</t>
  </si>
  <si>
    <t>宮城県柴田郡柴田町槻木駅西２－１４－１</t>
  </si>
  <si>
    <t>B104223230029</t>
  </si>
  <si>
    <t>柴田町立柴田小学校</t>
  </si>
  <si>
    <t>宮城県柴田郡柴田町大字葉坂字鍛冶内３０</t>
  </si>
  <si>
    <t>B104223230038</t>
  </si>
  <si>
    <t>柴田町立船岡小学校</t>
  </si>
  <si>
    <t>宮城県柴田郡柴田町船岡東１－２－６０</t>
  </si>
  <si>
    <t>B104223230047</t>
  </si>
  <si>
    <t>柴田町立船迫小学校</t>
  </si>
  <si>
    <t>宮城県柴田郡柴田町西船迫３－１－３</t>
  </si>
  <si>
    <t>B104223230056</t>
  </si>
  <si>
    <t>柴田町立西住小学校</t>
  </si>
  <si>
    <t>宮城県柴田郡柴田町船岡字大住町１６－１</t>
  </si>
  <si>
    <t>B104223230065</t>
  </si>
  <si>
    <t>柴田町立東船岡小学校</t>
  </si>
  <si>
    <t>宮城県柴田郡柴田町大字上名生字下中川９３－１</t>
  </si>
  <si>
    <t>B104223240018</t>
  </si>
  <si>
    <t>川崎町立川崎小学校</t>
  </si>
  <si>
    <t>宮城県柴田郡川崎町大字前川字館山西５－１</t>
  </si>
  <si>
    <t>B104223240027</t>
  </si>
  <si>
    <t>川崎町立川崎第二小学校</t>
  </si>
  <si>
    <t>宮城県柴田郡川崎町大字今宿字町尻１</t>
  </si>
  <si>
    <t>B104223240045</t>
  </si>
  <si>
    <t>川崎町立富岡小学校</t>
  </si>
  <si>
    <t>宮城県柴田郡川崎町大字支倉字川向４９－５</t>
  </si>
  <si>
    <t>B104223410012</t>
  </si>
  <si>
    <t>丸森町立丸森小学校</t>
  </si>
  <si>
    <t>宮城県伊具郡丸森町字菱川内３９－１</t>
  </si>
  <si>
    <t>B104223410067</t>
  </si>
  <si>
    <t>丸森町立舘矢間小学校</t>
  </si>
  <si>
    <t>宮城県伊具郡丸森町舘矢間舘山字玉川２９－１</t>
  </si>
  <si>
    <t>B104223610010</t>
  </si>
  <si>
    <t>亘理町立亘理小学校</t>
  </si>
  <si>
    <t>宮城県亘理郡亘理町字下小路２２－２</t>
  </si>
  <si>
    <t>B104223610029</t>
  </si>
  <si>
    <t>亘理町立吉田小学校</t>
  </si>
  <si>
    <t>宮城県亘理郡亘理町吉田字宮前６３</t>
  </si>
  <si>
    <t>B104223610038</t>
  </si>
  <si>
    <t>亘理町立長瀞小学校</t>
  </si>
  <si>
    <t>宮城県亘理郡亘理町長瀞字南原１９３－７６</t>
  </si>
  <si>
    <t>B104223610047</t>
  </si>
  <si>
    <t>亘理町立逢隈小学校</t>
  </si>
  <si>
    <t>宮城県亘理郡亘理町逢隈田沢字鈴木堀９３－１</t>
  </si>
  <si>
    <t>B104223610056</t>
  </si>
  <si>
    <t>亘理町立高屋小学校</t>
  </si>
  <si>
    <t>宮城県亘理郡亘理町逢隈高屋字保戸原５４－２</t>
  </si>
  <si>
    <t>B104223610065</t>
  </si>
  <si>
    <t>亘理町立荒浜小学校</t>
  </si>
  <si>
    <t>宮城県亘理郡亘理町荒浜字隈潟６７</t>
  </si>
  <si>
    <t>B104223620018</t>
  </si>
  <si>
    <t>山元町立坂元小学校</t>
  </si>
  <si>
    <t>宮城県亘理郡山元町坂元字舘下１５９－１</t>
  </si>
  <si>
    <t>B104223620027</t>
  </si>
  <si>
    <t>山元町立山下小学校</t>
  </si>
  <si>
    <t>宮城県亘理郡山元町山寺字樋前１２</t>
  </si>
  <si>
    <t>B104223620036</t>
  </si>
  <si>
    <t>山元町立山下第一小学校</t>
  </si>
  <si>
    <t>宮城県亘理郡山元町大平字握６</t>
  </si>
  <si>
    <t>B104223620045</t>
  </si>
  <si>
    <t>山元町立山下第二小学校</t>
  </si>
  <si>
    <t>宮城県亘理郡山元町つばめの杜１－３</t>
  </si>
  <si>
    <t>B104224010014</t>
  </si>
  <si>
    <t>松島町立松島第一小学校</t>
  </si>
  <si>
    <t>宮城県宮城郡松島町松島字道珍浜１０</t>
  </si>
  <si>
    <t>B104224010023</t>
  </si>
  <si>
    <t>松島町立松島第二小学校</t>
  </si>
  <si>
    <t>宮城県宮城郡松島町高城字反町五１４</t>
  </si>
  <si>
    <t>B104224010032</t>
  </si>
  <si>
    <t>松島町立松島第五小学校</t>
  </si>
  <si>
    <t>宮城県宮城郡松島町幡谷字新田５－１</t>
  </si>
  <si>
    <t>B104224040018</t>
  </si>
  <si>
    <t>七ヶ浜町立亦楽小学校</t>
  </si>
  <si>
    <t>宮城県宮城郡七ヶ浜町代ヶ崎浜字細田５４－１</t>
  </si>
  <si>
    <t>B104224040027</t>
  </si>
  <si>
    <t>七ヶ浜町立松ヶ浜小学校</t>
  </si>
  <si>
    <t>宮城県宮城郡七ヶ浜町松ヶ浜字神明裏５２</t>
  </si>
  <si>
    <t>B104224040036</t>
  </si>
  <si>
    <t>七ヶ浜町立汐見小学校</t>
  </si>
  <si>
    <t>宮城県宮城郡七ヶ浜町汐見台３－１－３</t>
  </si>
  <si>
    <t>B104224060013</t>
  </si>
  <si>
    <t>利府町立利府小学校</t>
  </si>
  <si>
    <t>宮城県宮城郡利府町利府字城内１</t>
  </si>
  <si>
    <t>B104224060022</t>
  </si>
  <si>
    <t>利府町立利府第二小学校</t>
  </si>
  <si>
    <t>宮城県宮城郡利府町神谷沢字後沢３１－１</t>
  </si>
  <si>
    <t>B104224060031</t>
  </si>
  <si>
    <t>利府町立利府第三小学校</t>
  </si>
  <si>
    <t>宮城県宮城郡利府町森郷字後楽東１－５</t>
  </si>
  <si>
    <t>B104224060040</t>
  </si>
  <si>
    <t>利府町立しらかし台小学校</t>
  </si>
  <si>
    <t>宮城県宮城郡利府町しらかし台１－９</t>
  </si>
  <si>
    <t>B104224060059</t>
  </si>
  <si>
    <t>利府町立青山小学校</t>
  </si>
  <si>
    <t>宮城県宮城郡利府町青山３－４５－１</t>
  </si>
  <si>
    <t>B104224060068</t>
  </si>
  <si>
    <t>利府町立菅谷台小学校</t>
  </si>
  <si>
    <t>宮城県宮城郡利府町菅谷台４－４０</t>
  </si>
  <si>
    <t>B104224210012</t>
  </si>
  <si>
    <t>大和町立吉岡小学校</t>
  </si>
  <si>
    <t>宮城県黒川郡大和町吉岡字町裏３２</t>
  </si>
  <si>
    <t>B104224210021</t>
  </si>
  <si>
    <t>大和町立宮床小学校</t>
  </si>
  <si>
    <t>宮城県黒川郡大和町宮床字四辻８５－６</t>
  </si>
  <si>
    <t>B104224210030</t>
  </si>
  <si>
    <t>大和町立吉田小学校</t>
  </si>
  <si>
    <t>宮城県黒川郡大和町吉田字寺野東６２－１</t>
  </si>
  <si>
    <t>B104224210049</t>
  </si>
  <si>
    <t>大和町立鶴巣小学校</t>
  </si>
  <si>
    <t>宮城県黒川郡大和町鶴巣北目大崎字岸１７２</t>
  </si>
  <si>
    <t>B104224210058</t>
  </si>
  <si>
    <t>大和町立落合小学校</t>
  </si>
  <si>
    <t>宮城県黒川郡大和町落合相川字若木１６４－１</t>
  </si>
  <si>
    <t>B104224210067</t>
  </si>
  <si>
    <t>大和町立小野小学校</t>
  </si>
  <si>
    <t>宮城県黒川郡大和町もみじヶ丘２－３</t>
  </si>
  <si>
    <t>B104224220010</t>
  </si>
  <si>
    <t>大郷町立大郷小学校</t>
  </si>
  <si>
    <t>宮城県黒川郡大郷町中村字屋敷前９８</t>
  </si>
  <si>
    <t>B104224240016</t>
  </si>
  <si>
    <t>大衡村立大衡小学校</t>
  </si>
  <si>
    <t>宮城県黒川郡大衡村大衡字平林１３</t>
  </si>
  <si>
    <t>B104224450011</t>
  </si>
  <si>
    <t>加美町立中新田小学校</t>
  </si>
  <si>
    <t>宮城県加美郡加美町字西田４－７－１</t>
  </si>
  <si>
    <t>B104224450020</t>
  </si>
  <si>
    <t>加美町立広原小学校</t>
  </si>
  <si>
    <t>宮城県加美郡加美町上狼塚字東北原１２－１</t>
  </si>
  <si>
    <t>B104224450039</t>
  </si>
  <si>
    <t>加美町立鳴瀬小学校</t>
  </si>
  <si>
    <t>宮城県加美郡加美町四日市場字舟橋２５０</t>
  </si>
  <si>
    <t>B104224450048</t>
  </si>
  <si>
    <t>加美町立東小野田小学校</t>
  </si>
  <si>
    <t>宮城県加美郡加美町字南寺宿４５</t>
  </si>
  <si>
    <t>B104224450057</t>
  </si>
  <si>
    <t>加美町立鹿原小学校</t>
  </si>
  <si>
    <t>宮城県加美郡加美町字鹿原水堀３－１</t>
  </si>
  <si>
    <t>B104224450066</t>
  </si>
  <si>
    <t>加美町立西小野田小学校</t>
  </si>
  <si>
    <t>宮城県加美郡加美町字上野目高畑５</t>
  </si>
  <si>
    <t>B104224450075</t>
  </si>
  <si>
    <t>加美町立宮崎小学校</t>
  </si>
  <si>
    <t>宮城県加美郡加美町宮崎字屋敷１－６－２</t>
  </si>
  <si>
    <t>B104224450084</t>
  </si>
  <si>
    <t>加美町立賀美石小学校</t>
  </si>
  <si>
    <t>宮城県加美郡加美町鳥屋ヶ崎字神明１２７</t>
  </si>
  <si>
    <t>B104225010011</t>
  </si>
  <si>
    <t>涌谷町立涌谷第一小学校</t>
  </si>
  <si>
    <t>宮城県遠田郡涌谷町字立町１５</t>
  </si>
  <si>
    <t>B104225010020</t>
  </si>
  <si>
    <t>涌谷町立月将館小学校</t>
  </si>
  <si>
    <t>宮城県遠田郡涌谷町涌谷字小人町１</t>
  </si>
  <si>
    <t>B104225010039</t>
  </si>
  <si>
    <t>涌谷町立箟岳白山小学校</t>
  </si>
  <si>
    <t>宮城県遠田郡涌谷町太田字台７８－２</t>
  </si>
  <si>
    <t>B104225050012</t>
  </si>
  <si>
    <t>美里町立小牛田小学校</t>
  </si>
  <si>
    <t>宮城県遠田郡美里町牛飼字清水江２２０</t>
  </si>
  <si>
    <t>B104225050021</t>
  </si>
  <si>
    <t>美里町立不動堂小学校</t>
  </si>
  <si>
    <t>宮城県遠田郡美里町峯山１２－１</t>
  </si>
  <si>
    <t>B104225050030</t>
  </si>
  <si>
    <t>美里町立北浦小学校</t>
  </si>
  <si>
    <t>宮城県遠田郡美里町北浦字浦田上１２９</t>
  </si>
  <si>
    <t>B104225050049</t>
  </si>
  <si>
    <t>美里町立中埣小学校</t>
  </si>
  <si>
    <t>宮城県遠田郡美里町荻埣字朝日壇７８</t>
  </si>
  <si>
    <t>B104225050058</t>
  </si>
  <si>
    <t>美里町立青生小学校</t>
  </si>
  <si>
    <t>宮城県遠田郡美里町青生字中ノ橋１２８－１</t>
  </si>
  <si>
    <t>B104225050067</t>
  </si>
  <si>
    <t>美里町立南郷小学校</t>
  </si>
  <si>
    <t>宮城県遠田郡美里町木間塚字高田５</t>
  </si>
  <si>
    <t>B104225810013</t>
  </si>
  <si>
    <t>女川町立女川小学校</t>
  </si>
  <si>
    <t>宮城県牡鹿郡女川町女川１－２－１</t>
  </si>
  <si>
    <t>B104226060018</t>
  </si>
  <si>
    <t>南三陸町立志津川小学校</t>
  </si>
  <si>
    <t>宮城県本吉郡南三陸町志津川字城場７５－２</t>
  </si>
  <si>
    <t>B104226060027</t>
  </si>
  <si>
    <t>南三陸町立戸倉小学校</t>
  </si>
  <si>
    <t>宮城県本吉郡南三陸町戸倉字宇津野５０－１</t>
  </si>
  <si>
    <t>B104226060036</t>
  </si>
  <si>
    <t>南三陸町立入谷小学校</t>
  </si>
  <si>
    <t>宮城県本吉郡南三陸町入谷字童子下１９３－２</t>
  </si>
  <si>
    <t>B104226060045</t>
  </si>
  <si>
    <t>南三陸町立伊里前小学校</t>
  </si>
  <si>
    <t>宮城県本吉郡南三陸町歌津字伊里前１１３</t>
  </si>
  <si>
    <t>B104226060054</t>
  </si>
  <si>
    <t>南三陸町立名足小学校</t>
  </si>
  <si>
    <t>宮城県本吉郡南三陸町歌津字中山１４</t>
  </si>
  <si>
    <t>B104391010011</t>
  </si>
  <si>
    <t>聖ドミニコ学院小学校</t>
  </si>
  <si>
    <t>宮城県仙台市青葉区角五郎２－２－１４</t>
  </si>
  <si>
    <t>B104391030017</t>
  </si>
  <si>
    <t>聖ウルスラ学院英智小学校</t>
  </si>
  <si>
    <t>宮城県仙台市若林区一本杉町１－２</t>
  </si>
  <si>
    <t>B104391040015</t>
  </si>
  <si>
    <t>ろりぽっぷ小学校</t>
  </si>
  <si>
    <t>宮城県仙台市太白区坪沼長田中９番１</t>
  </si>
  <si>
    <t>B104391050012</t>
  </si>
  <si>
    <t>仙台白百合学園小学校</t>
  </si>
  <si>
    <t>宮城県仙台市泉区紫山１－２－１</t>
  </si>
  <si>
    <t>B104391050021</t>
  </si>
  <si>
    <t>ホライゾン学園仙台小学校</t>
  </si>
  <si>
    <t>宮城県仙台市泉区高森４－２－５４０</t>
  </si>
  <si>
    <t>B104393410013</t>
  </si>
  <si>
    <t>啓明宮城小学校</t>
  </si>
  <si>
    <t>宮城県伊具郡丸森町雁歌６２</t>
  </si>
  <si>
    <t>C104110000015</t>
  </si>
  <si>
    <t>宮城教育大学附属中学校</t>
  </si>
  <si>
    <t>C104211030015</t>
  </si>
  <si>
    <t>宮城県仙台二華中学校</t>
  </si>
  <si>
    <t>宮城県仙台市若林区連坊１－４－１</t>
  </si>
  <si>
    <t>C104212150017</t>
  </si>
  <si>
    <t>宮城県古川黎明中学校</t>
  </si>
  <si>
    <t>宮城県大崎市古川諏訪１－４－２６</t>
  </si>
  <si>
    <t>C104221010018</t>
  </si>
  <si>
    <t>仙台市立第一中学校</t>
  </si>
  <si>
    <t>宮城県仙台市青葉区八幡４－１６－１</t>
  </si>
  <si>
    <t>C104221010027</t>
  </si>
  <si>
    <t>仙台市立第二中学校</t>
  </si>
  <si>
    <t>宮城県仙台市青葉区木町通２－４－１</t>
  </si>
  <si>
    <t>C104221010036</t>
  </si>
  <si>
    <t>仙台市立三条中学校</t>
  </si>
  <si>
    <t>宮城県仙台市青葉区三条町３－１</t>
  </si>
  <si>
    <t>C104221010045</t>
  </si>
  <si>
    <t>仙台市立上杉山中学校</t>
  </si>
  <si>
    <t>宮城県仙台市青葉区上杉６－７－１</t>
  </si>
  <si>
    <t>C104221010054</t>
  </si>
  <si>
    <t>仙台市立五城中学校</t>
  </si>
  <si>
    <t>宮城県仙台市青葉区東照宮１－３－１</t>
  </si>
  <si>
    <t>C104221010063</t>
  </si>
  <si>
    <t>仙台市立五橋中学校</t>
  </si>
  <si>
    <t>宮城県仙台市青葉区五橋２－２－１</t>
  </si>
  <si>
    <t>C104221010072</t>
  </si>
  <si>
    <t>仙台市立台原中学校</t>
  </si>
  <si>
    <t>宮城県仙台市青葉区台原５－１９－１</t>
  </si>
  <si>
    <t>C104221010081</t>
  </si>
  <si>
    <t>仙台市立北仙台中学校</t>
  </si>
  <si>
    <t>宮城県仙台市青葉区東勝山２－３１－１</t>
  </si>
  <si>
    <t>C104221010090</t>
  </si>
  <si>
    <t>仙台市立中山中学校</t>
  </si>
  <si>
    <t>宮城県仙台市青葉区中山６－１６－１</t>
  </si>
  <si>
    <t>C104221010107</t>
  </si>
  <si>
    <t>仙台市立広瀬中学校</t>
  </si>
  <si>
    <t>宮城県仙台市青葉区愛子中央１－９－１</t>
  </si>
  <si>
    <t>C104221010116</t>
  </si>
  <si>
    <t>仙台市立大沢中学校</t>
  </si>
  <si>
    <t>宮城県仙台市青葉区赤坂１－２－１</t>
  </si>
  <si>
    <t>C104221010125</t>
  </si>
  <si>
    <t>仙台市立桜丘中学校</t>
  </si>
  <si>
    <t>宮城県仙台市青葉区桜ヶ丘８－２－１</t>
  </si>
  <si>
    <t>C104221010134</t>
  </si>
  <si>
    <t>仙台市立吉成中学校</t>
  </si>
  <si>
    <t>宮城県仙台市青葉区吉成１－１２－１</t>
  </si>
  <si>
    <t>C104221010143</t>
  </si>
  <si>
    <t>仙台市立折立中学校</t>
  </si>
  <si>
    <t>宮城県仙台市青葉区折立３－１９－１</t>
  </si>
  <si>
    <t>C104221010152</t>
  </si>
  <si>
    <t>仙台市立南吉成中学校</t>
  </si>
  <si>
    <t>宮城県仙台市青葉区南吉成５－１８－２</t>
  </si>
  <si>
    <t>C104221010161</t>
  </si>
  <si>
    <t>仙台市立広陵中学校</t>
  </si>
  <si>
    <t>宮城県仙台市青葉区熊ヶ根字石積１－２</t>
  </si>
  <si>
    <t>C104221010170</t>
  </si>
  <si>
    <t>仙台市立第二中学校東北大学病院分校</t>
  </si>
  <si>
    <t>C104221010189</t>
  </si>
  <si>
    <t>仙台市立錦ケ丘中学校</t>
  </si>
  <si>
    <t>宮城県仙台市青葉区錦ヶ丘１－１－７</t>
  </si>
  <si>
    <t>C104221020016</t>
  </si>
  <si>
    <t>仙台市立東華中学校</t>
  </si>
  <si>
    <t>宮城県仙台市宮城野区宮城野２－１４－２７</t>
  </si>
  <si>
    <t>C104221020025</t>
  </si>
  <si>
    <t>仙台市立宮城野中学校</t>
  </si>
  <si>
    <t>宮城県仙台市宮城野区五輪１－４－２５</t>
  </si>
  <si>
    <t>C104221020034</t>
  </si>
  <si>
    <t>仙台市立岩切中学校</t>
  </si>
  <si>
    <t>宮城県仙台市宮城野区岩切字三所南２３－２</t>
  </si>
  <si>
    <t>C104221020043</t>
  </si>
  <si>
    <t>仙台市立高砂中学校</t>
  </si>
  <si>
    <t>宮城県仙台市宮城野区白鳥１－３２－１</t>
  </si>
  <si>
    <t>C104221020052</t>
  </si>
  <si>
    <t>仙台市立東仙台中学校</t>
  </si>
  <si>
    <t>宮城県仙台市宮城野区東仙台２－１６－１</t>
  </si>
  <si>
    <t>C104221020061</t>
  </si>
  <si>
    <t>仙台市立鶴谷中学校</t>
  </si>
  <si>
    <t>宮城県仙台市宮城野区鶴ヶ谷５－２４</t>
  </si>
  <si>
    <t>C104221020070</t>
  </si>
  <si>
    <t>仙台市立中野中学校</t>
  </si>
  <si>
    <t>宮城県仙台市宮城野区中野字高橋前６５</t>
  </si>
  <si>
    <t>C104221020089</t>
  </si>
  <si>
    <t>仙台市立幸町中学校</t>
  </si>
  <si>
    <t>宮城県仙台市宮城野区幸町１－１５－１</t>
  </si>
  <si>
    <t>C104221020098</t>
  </si>
  <si>
    <t>仙台市立西山中学校</t>
  </si>
  <si>
    <t>宮城県仙台市宮城野区燕沢２－２１－１</t>
  </si>
  <si>
    <t>C104221020105</t>
  </si>
  <si>
    <t>仙台市立田子中学校</t>
  </si>
  <si>
    <t>宮城県仙台市宮城野区田子２－１２－１</t>
  </si>
  <si>
    <t>C104221030014</t>
  </si>
  <si>
    <t>仙台市立八軒中学校</t>
  </si>
  <si>
    <t>宮城県仙台市若林区南小泉八軒小路９－１</t>
  </si>
  <si>
    <t>C104221030023</t>
  </si>
  <si>
    <t>仙台市立南小泉中学校</t>
  </si>
  <si>
    <t>宮城県仙台市若林区一本杉町２－１</t>
  </si>
  <si>
    <t>C104221030032</t>
  </si>
  <si>
    <t>仙台市立六郷中学校</t>
  </si>
  <si>
    <t>宮城県仙台市若林区六郷１３－１</t>
  </si>
  <si>
    <t>C104221030041</t>
  </si>
  <si>
    <t>仙台市立七郷中学校</t>
  </si>
  <si>
    <t>宮城県仙台市若林区荒井８－１－１</t>
  </si>
  <si>
    <t>C104221030050</t>
  </si>
  <si>
    <t>仙台市立蒲町中学校</t>
  </si>
  <si>
    <t>宮城県仙台市若林区蒲町９－１</t>
  </si>
  <si>
    <t>C104221030069</t>
  </si>
  <si>
    <t>仙台市立沖野中学校</t>
  </si>
  <si>
    <t>宮城県仙台市若林区沖野２－２９－５０</t>
  </si>
  <si>
    <t>C104221040012</t>
  </si>
  <si>
    <t>仙台市立愛宕中学校</t>
  </si>
  <si>
    <t>宮城県仙台市太白区萩ヶ丘９－１</t>
  </si>
  <si>
    <t>C104221040021</t>
  </si>
  <si>
    <t>仙台市立長町中学校</t>
  </si>
  <si>
    <t>宮城県仙台市太白区鹿野１－８－１</t>
  </si>
  <si>
    <t>C104221040030</t>
  </si>
  <si>
    <t>仙台市立中田中学校</t>
  </si>
  <si>
    <t>宮城県仙台市太白区中田５－１５－１</t>
  </si>
  <si>
    <t>C104221040049</t>
  </si>
  <si>
    <t>仙台市立西多賀中学校</t>
  </si>
  <si>
    <t>宮城県仙台市太白区西多賀３－１０－１</t>
  </si>
  <si>
    <t>C104221040058</t>
  </si>
  <si>
    <t>仙台市立郡山中学校</t>
  </si>
  <si>
    <t>宮城県仙台市太白区郡山５－１０－１</t>
  </si>
  <si>
    <t>C104221040067</t>
  </si>
  <si>
    <t>仙台市立生出中学校</t>
  </si>
  <si>
    <t>宮城県仙台市太白区茂庭字中ノ瀬西２－２</t>
  </si>
  <si>
    <t>C104221040076</t>
  </si>
  <si>
    <t>仙台市立八木山中学校</t>
  </si>
  <si>
    <t>宮城県仙台市太白区八木山東２－２７－１</t>
  </si>
  <si>
    <t>C104221040085</t>
  </si>
  <si>
    <t>仙台市立山田中学校</t>
  </si>
  <si>
    <t>宮城県仙台市太白区山田北前町３６－１</t>
  </si>
  <si>
    <t>C104221040094</t>
  </si>
  <si>
    <t>仙台市立秋保中学校</t>
  </si>
  <si>
    <t>宮城県仙台市太白区秋保町長袋字大原４５－５</t>
  </si>
  <si>
    <t>C104221040101</t>
  </si>
  <si>
    <t>仙台市立袋原中学校</t>
  </si>
  <si>
    <t>宮城県仙台市太白区袋原４－２７－１</t>
  </si>
  <si>
    <t>C104221040110</t>
  </si>
  <si>
    <t>仙台市立人来田中学校</t>
  </si>
  <si>
    <t>宮城県仙台市太白区人来田１－３５－１</t>
  </si>
  <si>
    <t>C104221040129</t>
  </si>
  <si>
    <t>仙台市立富沢中学校</t>
  </si>
  <si>
    <t>宮城県仙台市太白区富沢２－４－１</t>
  </si>
  <si>
    <t>C104221040138</t>
  </si>
  <si>
    <t>仙台市立茂庭台中学校</t>
  </si>
  <si>
    <t>宮城県仙台市太白区茂庭台５－３－１</t>
  </si>
  <si>
    <t>C104221040147</t>
  </si>
  <si>
    <t>仙台市立柳生中学校</t>
  </si>
  <si>
    <t>宮城県仙台市太白区柳生３－７－３</t>
  </si>
  <si>
    <t>C104221050019</t>
  </si>
  <si>
    <t>仙台市立根白石中学校</t>
  </si>
  <si>
    <t>宮城県仙台市泉区根白石字東鹿野５４</t>
  </si>
  <si>
    <t>C104221050028</t>
  </si>
  <si>
    <t>仙台市立七北田中学校</t>
  </si>
  <si>
    <t>宮城県仙台市泉区七北田字東裏１００</t>
  </si>
  <si>
    <t>C104221050037</t>
  </si>
  <si>
    <t>仙台市立八乙女中学校</t>
  </si>
  <si>
    <t>宮城県仙台市泉区旭丘堤２－１－１</t>
  </si>
  <si>
    <t>C104221050046</t>
  </si>
  <si>
    <t>仙台市立将監中学校</t>
  </si>
  <si>
    <t>宮城県仙台市泉区将監９－１２－１</t>
  </si>
  <si>
    <t>C104221050055</t>
  </si>
  <si>
    <t>仙台市立南光台中学校</t>
  </si>
  <si>
    <t>宮城県仙台市泉区南光台７－２４－１</t>
  </si>
  <si>
    <t>C104221050064</t>
  </si>
  <si>
    <t>仙台市立向陽台中学校</t>
  </si>
  <si>
    <t>宮城県仙台市泉区市名坂字天神沢３８－４</t>
  </si>
  <si>
    <t>C104221050073</t>
  </si>
  <si>
    <t>仙台市立加茂中学校</t>
  </si>
  <si>
    <t>宮城県仙台市泉区加茂３－１</t>
  </si>
  <si>
    <t>C104221050082</t>
  </si>
  <si>
    <t>仙台市立将監東中学校</t>
  </si>
  <si>
    <t>宮城県仙台市泉区将監３－２－１５</t>
  </si>
  <si>
    <t>C104221050091</t>
  </si>
  <si>
    <t>仙台市立鶴が丘中学校</t>
  </si>
  <si>
    <t>宮城県仙台市泉区鶴が丘２－１－１</t>
  </si>
  <si>
    <t>C104221050108</t>
  </si>
  <si>
    <t>仙台市立寺岡中学校</t>
  </si>
  <si>
    <t>宮城県仙台市泉区寺岡２－１３－１</t>
  </si>
  <si>
    <t>C104221050117</t>
  </si>
  <si>
    <t>仙台市立南光台東中学校</t>
  </si>
  <si>
    <t>宮城県仙台市泉区南光台東３－１－１</t>
  </si>
  <si>
    <t>C104221050126</t>
  </si>
  <si>
    <t>仙台市立長命ケ丘中学校</t>
  </si>
  <si>
    <t>宮城県仙台市泉区長命ヶ丘２－１１－１</t>
  </si>
  <si>
    <t>C104221050135</t>
  </si>
  <si>
    <t>仙台市立南中山中学校</t>
  </si>
  <si>
    <t>宮城県仙台市泉区南中山２－２６－１</t>
  </si>
  <si>
    <t>C104221050144</t>
  </si>
  <si>
    <t>仙台市立高森中学校</t>
  </si>
  <si>
    <t>宮城県仙台市泉区高森６－２</t>
  </si>
  <si>
    <t>C104221050153</t>
  </si>
  <si>
    <t>仙台市立住吉台中学校</t>
  </si>
  <si>
    <t>宮城県仙台市泉区住吉台西４－１－２</t>
  </si>
  <si>
    <t>C104221050162</t>
  </si>
  <si>
    <t>仙台市立松陵中学校</t>
  </si>
  <si>
    <t>宮城県仙台市泉区松陵５－３２</t>
  </si>
  <si>
    <t>C104221050171</t>
  </si>
  <si>
    <t>仙台市立館中学校</t>
  </si>
  <si>
    <t>宮城県仙台市泉区館６－１７－１</t>
  </si>
  <si>
    <t>C104222020014</t>
  </si>
  <si>
    <t>石巻市立石巻中学校</t>
  </si>
  <si>
    <t>C104222020023</t>
  </si>
  <si>
    <t>石巻市立住吉中学校</t>
  </si>
  <si>
    <t>宮城県石巻市東中里３－３－１</t>
  </si>
  <si>
    <t>C104222020041</t>
  </si>
  <si>
    <t>石巻市立湊中学校</t>
  </si>
  <si>
    <t>宮城県石巻市湊東１－１３－１</t>
  </si>
  <si>
    <t>C104222020069</t>
  </si>
  <si>
    <t>石巻市立蛇田中学校</t>
  </si>
  <si>
    <t>宮城県石巻市茜平５－３－１</t>
  </si>
  <si>
    <t>C104222020078</t>
  </si>
  <si>
    <t>石巻市立渡波中学校</t>
  </si>
  <si>
    <t>宮城県石巻市さくら町４－１</t>
  </si>
  <si>
    <t>C104222020087</t>
  </si>
  <si>
    <t>石巻市立稲井中学校</t>
  </si>
  <si>
    <t>宮城県石巻市真野字八の坪１１６</t>
  </si>
  <si>
    <t>C104222020096</t>
  </si>
  <si>
    <t>石巻市立飯野川中学校</t>
  </si>
  <si>
    <t>宮城県石巻市相野谷字旧会所前３４</t>
  </si>
  <si>
    <t>C104222020103</t>
  </si>
  <si>
    <t>石巻市立桃生中学校</t>
  </si>
  <si>
    <t>宮城県石巻市桃生町寺崎字植立２０</t>
  </si>
  <si>
    <t>C104222020112</t>
  </si>
  <si>
    <t>石巻市立河北中学校</t>
  </si>
  <si>
    <t>宮城県石巻市小船越字山畑２５０</t>
  </si>
  <si>
    <t>C104222020121</t>
  </si>
  <si>
    <t>石巻市立山下中学校</t>
  </si>
  <si>
    <t>宮城県石巻市貞山５－３－２</t>
  </si>
  <si>
    <t>C104222020130</t>
  </si>
  <si>
    <t>石巻市立北上中学校</t>
  </si>
  <si>
    <t>宮城県石巻市北上町十三浜字小田９３－１</t>
  </si>
  <si>
    <t>C104222020149</t>
  </si>
  <si>
    <t>石巻市立河南東中学校</t>
  </si>
  <si>
    <t>宮城県石巻市須江字糠塚３－３</t>
  </si>
  <si>
    <t>C104222020158</t>
  </si>
  <si>
    <t>石巻市立河南西中学校</t>
  </si>
  <si>
    <t>宮城県石巻市北村字小崎一３７－２</t>
  </si>
  <si>
    <t>C104222020167</t>
  </si>
  <si>
    <t>石巻市立青葉中学校</t>
  </si>
  <si>
    <t>宮城県石巻市門脇字一番谷地５１－１０</t>
  </si>
  <si>
    <t>C104222020176</t>
  </si>
  <si>
    <t>石巻市立万石浦中学校</t>
  </si>
  <si>
    <t>宮城県石巻市流留字七勺２１</t>
  </si>
  <si>
    <t>C104222020185</t>
  </si>
  <si>
    <t>石巻市立牡鹿中学校</t>
  </si>
  <si>
    <t>宮城県石巻市鮎川浜鬼形山１－２４</t>
  </si>
  <si>
    <t>C104222020194</t>
  </si>
  <si>
    <t>石巻市立雄勝中学校</t>
  </si>
  <si>
    <t>C104222030012</t>
  </si>
  <si>
    <t>塩竈市立第一中学校</t>
  </si>
  <si>
    <t>宮城県塩竈市みのが丘３－１</t>
  </si>
  <si>
    <t>C104222030021</t>
  </si>
  <si>
    <t>塩竈市立第二中学校</t>
  </si>
  <si>
    <t>宮城県塩竈市楓町２－１０－１</t>
  </si>
  <si>
    <t>C104222030030</t>
  </si>
  <si>
    <t>塩竈市立第三中学校</t>
  </si>
  <si>
    <t>宮城県多賀城市笠神２－１－１</t>
  </si>
  <si>
    <t>C104222030049</t>
  </si>
  <si>
    <t>塩竈市立玉川中学校</t>
  </si>
  <si>
    <t>宮城県塩竈市権現堂１９－１</t>
  </si>
  <si>
    <t>C104222030058</t>
  </si>
  <si>
    <t>塩竈市立浦戸中学校</t>
  </si>
  <si>
    <t>C104222050017</t>
  </si>
  <si>
    <t>気仙沼市立気仙沼中学校</t>
  </si>
  <si>
    <t>宮城県気仙沼市笹が陣４－１</t>
  </si>
  <si>
    <t>C104222050026</t>
  </si>
  <si>
    <t>気仙沼市立松岩中学校</t>
  </si>
  <si>
    <t>宮城県気仙沼市松崎柳沢１８６</t>
  </si>
  <si>
    <t>C104222050035</t>
  </si>
  <si>
    <t>気仙沼市立鹿折中学校</t>
  </si>
  <si>
    <t>宮城県気仙沼市大峠山１－２６３</t>
  </si>
  <si>
    <t>C104222050044</t>
  </si>
  <si>
    <t>気仙沼市立階上中学校</t>
  </si>
  <si>
    <t>宮城県気仙沼市長磯中原１２５</t>
  </si>
  <si>
    <t>C104222050062</t>
  </si>
  <si>
    <t>気仙沼市立津谷中学校</t>
  </si>
  <si>
    <t>宮城県気仙沼市本吉町津谷桜子２</t>
  </si>
  <si>
    <t>C104222050071</t>
  </si>
  <si>
    <t>気仙沼市立大谷中学校</t>
  </si>
  <si>
    <t>宮城県気仙沼市本吉町三島６０－４</t>
  </si>
  <si>
    <t>C104222050080</t>
  </si>
  <si>
    <t>気仙沼市立唐桑中学校</t>
  </si>
  <si>
    <t>宮城県気仙沼市唐桑町北中１３０</t>
  </si>
  <si>
    <t>C104222050106</t>
  </si>
  <si>
    <t>気仙沼市立面瀬中学校</t>
  </si>
  <si>
    <t>宮城県気仙沼市岩月寺沢４４</t>
  </si>
  <si>
    <t>C104222050115</t>
  </si>
  <si>
    <t>気仙沼市立新月中学校</t>
  </si>
  <si>
    <t>宮城県気仙沼市字切通１００</t>
  </si>
  <si>
    <t>C104222060015</t>
  </si>
  <si>
    <t>白石市立白石中学校</t>
  </si>
  <si>
    <t>宮城県白石市南町１－２－７９</t>
  </si>
  <si>
    <t>C104222060024</t>
  </si>
  <si>
    <t>白石市立福岡中学校公立刈田綜合病院分校</t>
  </si>
  <si>
    <t>C104222060033</t>
  </si>
  <si>
    <t>白石市立福岡中学校</t>
  </si>
  <si>
    <t>宮城県白石市福岡長袋山ノ下２５</t>
  </si>
  <si>
    <t>C104222060042</t>
  </si>
  <si>
    <t>白石市立小原中学校</t>
  </si>
  <si>
    <t>C104222060051</t>
  </si>
  <si>
    <t>白石市立東中学校</t>
  </si>
  <si>
    <t>宮城県白石市大鷹沢三沢字熊野堂６－３</t>
  </si>
  <si>
    <t>C104222060060</t>
  </si>
  <si>
    <t>白石市立白石南中学校</t>
  </si>
  <si>
    <t>C104222070013</t>
  </si>
  <si>
    <t>名取市立増田中学校</t>
  </si>
  <si>
    <t>宮城県名取市増田字柳田２３０</t>
  </si>
  <si>
    <t>C104222070022</t>
  </si>
  <si>
    <t>名取市立第一中学校</t>
  </si>
  <si>
    <t>宮城県名取市小山１－８－１</t>
  </si>
  <si>
    <t>C104222070031</t>
  </si>
  <si>
    <t>名取市立第二中学校</t>
  </si>
  <si>
    <t>宮城県名取市高舘吉田字吉合９０</t>
  </si>
  <si>
    <t>C104222070040</t>
  </si>
  <si>
    <t>名取市立みどり台中学校</t>
  </si>
  <si>
    <t>宮城県名取市みどり台１－４</t>
  </si>
  <si>
    <t>C104222080011</t>
  </si>
  <si>
    <t>角田市立角田中学校</t>
  </si>
  <si>
    <t>宮城県角田市角田字牛舘１－２</t>
  </si>
  <si>
    <t>C104222080039</t>
  </si>
  <si>
    <t>角田市立北角田中学校</t>
  </si>
  <si>
    <t>宮城県角田市江尻字前原５０</t>
  </si>
  <si>
    <t>C104222090019</t>
  </si>
  <si>
    <t>多賀城市立多賀城中学校</t>
  </si>
  <si>
    <t>宮城県多賀城市鶴ヶ谷１－９－１</t>
  </si>
  <si>
    <t>C104222090028</t>
  </si>
  <si>
    <t>多賀城市立第二中学校</t>
  </si>
  <si>
    <t>宮城県多賀城市南宮字八幡１７０</t>
  </si>
  <si>
    <t>C104222090037</t>
  </si>
  <si>
    <t>多賀城市立東豊中学校</t>
  </si>
  <si>
    <t>宮城県多賀城市笠神５－４－１</t>
  </si>
  <si>
    <t>C104222090046</t>
  </si>
  <si>
    <t>多賀城市立高崎中学校</t>
  </si>
  <si>
    <t>宮城県多賀城市高崎２－２５－１</t>
  </si>
  <si>
    <t>C104222110015</t>
  </si>
  <si>
    <t>岩沼市立岩沼中学校</t>
  </si>
  <si>
    <t>宮城県岩沼市桑原４－８－１</t>
  </si>
  <si>
    <t>C104222110024</t>
  </si>
  <si>
    <t>岩沼市立岩沼北中学校</t>
  </si>
  <si>
    <t>宮城県岩沼市相の原２－３－１</t>
  </si>
  <si>
    <t>C104222110033</t>
  </si>
  <si>
    <t>岩沼市立玉浦中学校</t>
  </si>
  <si>
    <t>宮城県岩沼市恵み野２－４－１</t>
  </si>
  <si>
    <t>C104222110042</t>
  </si>
  <si>
    <t>岩沼市立岩沼西中学校</t>
  </si>
  <si>
    <t>宮城県岩沼市三色吉字竹１１</t>
  </si>
  <si>
    <t>C104222120013</t>
  </si>
  <si>
    <t>登米市立佐沼中学校</t>
  </si>
  <si>
    <t>宮城県登米市迫町佐沼字沼向４</t>
  </si>
  <si>
    <t>C104222120022</t>
  </si>
  <si>
    <t>登米市立新田中学校</t>
  </si>
  <si>
    <t>C104222120031</t>
  </si>
  <si>
    <t>登米市立登米中学校</t>
  </si>
  <si>
    <t>宮城県登米市登米町大字日根牛小川向１０</t>
  </si>
  <si>
    <t>C104222120040</t>
  </si>
  <si>
    <t>登米市立豊里中学校</t>
  </si>
  <si>
    <t>C104222120059</t>
  </si>
  <si>
    <t>登米市立米山中学校</t>
  </si>
  <si>
    <t>宮城県登米市米山町西野字西小路２</t>
  </si>
  <si>
    <t>C104222120068</t>
  </si>
  <si>
    <t>登米市立石越中学校</t>
  </si>
  <si>
    <t>宮城県登米市石越町南郷字矢作４８</t>
  </si>
  <si>
    <t>C104222120077</t>
  </si>
  <si>
    <t>登米市立南方中学校</t>
  </si>
  <si>
    <t>宮城県登米市南方町西山成前２１－１</t>
  </si>
  <si>
    <t>C104222120086</t>
  </si>
  <si>
    <t>登米市立中田中学校</t>
  </si>
  <si>
    <t>宮城県登米市中田町宝江黒沼字新西野７０</t>
  </si>
  <si>
    <t>C104222120095</t>
  </si>
  <si>
    <t>登米市立津山中学校</t>
  </si>
  <si>
    <t>宮城県登米市津山町柳津字舘石６</t>
  </si>
  <si>
    <t>C104222120102</t>
  </si>
  <si>
    <t>登米市立東和中学校</t>
  </si>
  <si>
    <t>宮城県登米市東和町米谷字細野３５</t>
  </si>
  <si>
    <t>C104222130011</t>
  </si>
  <si>
    <t>栗原市立築館中学校</t>
  </si>
  <si>
    <t>宮城県栗原市築館高田２－８－１</t>
  </si>
  <si>
    <t>C104222130020</t>
  </si>
  <si>
    <t>栗原市立若柳中学校</t>
  </si>
  <si>
    <t>宮城県栗原市若柳川南袋２５</t>
  </si>
  <si>
    <t>C104222130048</t>
  </si>
  <si>
    <t>栗原市立志波姫中学校</t>
  </si>
  <si>
    <t>宮城県栗原市志波姫沼崎大谷地５－１</t>
  </si>
  <si>
    <t>C104222130057</t>
  </si>
  <si>
    <t>栗原市立栗原西中学校</t>
  </si>
  <si>
    <t>宮城県栗原市一迫真坂字鶴町１２３</t>
  </si>
  <si>
    <t>C104222130066</t>
  </si>
  <si>
    <t>栗原市立栗駒中学校</t>
  </si>
  <si>
    <t>宮城県栗原市栗駒中野大柳１００</t>
  </si>
  <si>
    <t>C104222130075</t>
  </si>
  <si>
    <t>栗原市立栗原南中学校</t>
  </si>
  <si>
    <t>宮城県栗原市瀬峰下田２－１</t>
  </si>
  <si>
    <t>C104222140019</t>
  </si>
  <si>
    <t>東松島市立矢本第一中学校</t>
  </si>
  <si>
    <t>宮城県東松島市小松字上浮足１９４</t>
  </si>
  <si>
    <t>C104222140028</t>
  </si>
  <si>
    <t>東松島市立矢本第二中学校</t>
  </si>
  <si>
    <t>宮城県東松島市赤井字川前一１６－１</t>
  </si>
  <si>
    <t>C104222140037</t>
  </si>
  <si>
    <t>東松島市立鳴瀬未来中学校</t>
  </si>
  <si>
    <t>宮城県東松島市野蒜字上野蒜２３２</t>
  </si>
  <si>
    <t>C104222150016</t>
  </si>
  <si>
    <t>大崎市立古川中学校</t>
  </si>
  <si>
    <t>宮城県大崎市古川ニノ構７－５４</t>
  </si>
  <si>
    <t>C104222150025</t>
  </si>
  <si>
    <t>大崎市立古川北中学校</t>
  </si>
  <si>
    <t>宮城県大崎市古川荒谷字権現山５</t>
  </si>
  <si>
    <t>C104222150043</t>
  </si>
  <si>
    <t>大崎市立松山中学校</t>
  </si>
  <si>
    <t>宮城県大崎市松山千石字新広岡台１５０</t>
  </si>
  <si>
    <t>C104222150052</t>
  </si>
  <si>
    <t>大崎市立三本木中学校</t>
  </si>
  <si>
    <t>宮城県大崎市三本木字鹿野沢７８－２</t>
  </si>
  <si>
    <t>C104222150061</t>
  </si>
  <si>
    <t>大崎市立鹿島台中学校</t>
  </si>
  <si>
    <t>宮城県大崎市鹿島台平渡字狸沢５０</t>
  </si>
  <si>
    <t>C104222150070</t>
  </si>
  <si>
    <t>大崎市立田尻中学校</t>
  </si>
  <si>
    <t>宮城県大崎市田尻沼部字早稲田１５</t>
  </si>
  <si>
    <t>C104222150089</t>
  </si>
  <si>
    <t>大崎市立古川東中学校</t>
  </si>
  <si>
    <t>宮城県大崎市古川旭４－５－１</t>
  </si>
  <si>
    <t>C104222150098</t>
  </si>
  <si>
    <t>大崎市立岩出山中学校</t>
  </si>
  <si>
    <t>宮城県大崎市岩出山字松沢２０２－１</t>
  </si>
  <si>
    <t>C104222150105</t>
  </si>
  <si>
    <t>大崎市立古川南中学校</t>
  </si>
  <si>
    <t>宮城県大崎市古川穂波３－６－４７</t>
  </si>
  <si>
    <t>C104222150114</t>
  </si>
  <si>
    <t>大崎市立鳴子中学校</t>
  </si>
  <si>
    <t>宮城県大崎市鳴子温泉字町西９７－１</t>
  </si>
  <si>
    <t>C104222160014</t>
  </si>
  <si>
    <t>富谷市立富谷中学校</t>
  </si>
  <si>
    <t>宮城県富谷市穀田字土間沢１－９</t>
  </si>
  <si>
    <t>C104222160023</t>
  </si>
  <si>
    <t>富谷市立富谷第二中学校</t>
  </si>
  <si>
    <t>宮城県富谷市あけの平３－８６</t>
  </si>
  <si>
    <t>C104222160032</t>
  </si>
  <si>
    <t>富谷市立東向陽台中学校</t>
  </si>
  <si>
    <t>宮城県富谷市明石台１－１４</t>
  </si>
  <si>
    <t>C104222160041</t>
  </si>
  <si>
    <t>富谷市立日吉台中学校</t>
  </si>
  <si>
    <t>宮城県富谷市日吉台３－１９－２</t>
  </si>
  <si>
    <t>C104222160050</t>
  </si>
  <si>
    <t>富谷市立成田中学校</t>
  </si>
  <si>
    <t>宮城県富谷市成田３－３４－１</t>
  </si>
  <si>
    <t>C104223010014</t>
  </si>
  <si>
    <t>蔵王町立宮中学校</t>
  </si>
  <si>
    <t>宮城県刈田郡蔵王町宮字馬飼１６</t>
  </si>
  <si>
    <t>C104223010023</t>
  </si>
  <si>
    <t>蔵王町立遠刈田中学校</t>
  </si>
  <si>
    <t>宮城県刈田郡蔵王町遠刈田温泉字小妻坂山１６</t>
  </si>
  <si>
    <t>C104223010032</t>
  </si>
  <si>
    <t>蔵王町立円田中学校</t>
  </si>
  <si>
    <t>宮城県刈田郡蔵王町大字平沢字伊原沢下２３</t>
  </si>
  <si>
    <t>C104223020012</t>
  </si>
  <si>
    <t>七ヶ宿町立七ヶ宿中学校</t>
  </si>
  <si>
    <t>宮城県刈田郡七ヶ宿町字瀬見原１</t>
  </si>
  <si>
    <t>C104223210012</t>
  </si>
  <si>
    <t>大河原町立大河原中学校</t>
  </si>
  <si>
    <t>宮城県柴田郡大河原町字東１</t>
  </si>
  <si>
    <t>C104223210021</t>
  </si>
  <si>
    <t>大河原町立金ケ瀬中学校</t>
  </si>
  <si>
    <t>宮城県柴田郡大河原町金ヶ瀬字原７４</t>
  </si>
  <si>
    <t>C104223220010</t>
  </si>
  <si>
    <t>村田町立村田第一中学校</t>
  </si>
  <si>
    <t>宮城県柴田郡村田町大字村田字七小路９２</t>
  </si>
  <si>
    <t>C104223220029</t>
  </si>
  <si>
    <t>村田町立村田第二中学校</t>
  </si>
  <si>
    <t>宮城県柴田郡村田町大字沼辺字二丁町３２</t>
  </si>
  <si>
    <t>C104223230018</t>
  </si>
  <si>
    <t>柴田町立槻木中学校</t>
  </si>
  <si>
    <t>宮城県柴田郡柴田町槻木東２－３－１</t>
  </si>
  <si>
    <t>C104223230027</t>
  </si>
  <si>
    <t>柴田町立船岡中学校</t>
  </si>
  <si>
    <t>宮城県柴田郡柴田町船岡字七作２６</t>
  </si>
  <si>
    <t>C104223230036</t>
  </si>
  <si>
    <t>柴田町立船迫中学校</t>
  </si>
  <si>
    <t>宮城県柴田郡柴田町西船迫４－１－２</t>
  </si>
  <si>
    <t>C104223240016</t>
  </si>
  <si>
    <t>川崎町立川崎中学校</t>
  </si>
  <si>
    <t>宮城県柴田郡川崎町大字前川字伊勢原１２</t>
  </si>
  <si>
    <t>C104223240025</t>
  </si>
  <si>
    <t>川崎町立富岡中学校</t>
  </si>
  <si>
    <t>宮城県柴田郡川崎町大字支倉字落田郷山８－３</t>
  </si>
  <si>
    <t>C104223410010</t>
  </si>
  <si>
    <t>丸森町立丸森中学校</t>
  </si>
  <si>
    <t>宮城県伊具郡丸森町字田町南２４－２</t>
  </si>
  <si>
    <t>C104223610018</t>
  </si>
  <si>
    <t>亘理町立亘理中学校</t>
  </si>
  <si>
    <t>宮城県亘理郡亘理町沼頭１</t>
  </si>
  <si>
    <t>C104223610027</t>
  </si>
  <si>
    <t>亘理町立荒浜中学校</t>
  </si>
  <si>
    <t>宮城県亘理郡亘理町荒浜字東木倉７０－１</t>
  </si>
  <si>
    <t>C104223610036</t>
  </si>
  <si>
    <t>亘理町立吉田中学校</t>
  </si>
  <si>
    <t>宮城県亘理郡亘理町吉田字松元２３８－１４</t>
  </si>
  <si>
    <t>C104223610045</t>
  </si>
  <si>
    <t>亘理町立逢隈中学校</t>
  </si>
  <si>
    <t>宮城県亘理郡亘理町逢隈牛袋字南西河原２－６</t>
  </si>
  <si>
    <t>C104223620034</t>
  </si>
  <si>
    <t>山元町立山元中学校</t>
  </si>
  <si>
    <t>宮城県亘理郡山元町山寺字畑中２９</t>
  </si>
  <si>
    <t>C104224010012</t>
  </si>
  <si>
    <t>松島町立松島中学校</t>
  </si>
  <si>
    <t>宮城県宮城郡松島町高城字三居山一６－１</t>
  </si>
  <si>
    <t>C104224040016</t>
  </si>
  <si>
    <t>七ヶ浜町立七ヶ浜中学校</t>
  </si>
  <si>
    <t>宮城県宮城郡七ヶ浜町吉田浜字小浜７</t>
  </si>
  <si>
    <t>C104224040025</t>
  </si>
  <si>
    <t>七ヶ浜町立向洋中学校</t>
  </si>
  <si>
    <t>宮城県宮城郡七ヶ浜町遠山１－９－１８</t>
  </si>
  <si>
    <t>C104224060011</t>
  </si>
  <si>
    <t>利府町立利府中学校</t>
  </si>
  <si>
    <t>宮城県宮城郡利府町森郷字古戸６</t>
  </si>
  <si>
    <t>C104224060020</t>
  </si>
  <si>
    <t>利府町立しらかし台中学校</t>
  </si>
  <si>
    <t>宮城県宮城郡利府町しらかし台２－６</t>
  </si>
  <si>
    <t>C104224060039</t>
  </si>
  <si>
    <t>利府町立利府西中学校</t>
  </si>
  <si>
    <t>宮城県宮城郡利府町菅谷字新洞風１７</t>
  </si>
  <si>
    <t>C104224210010</t>
  </si>
  <si>
    <t>大和町立宮床中学校</t>
  </si>
  <si>
    <t>宮城県黒川郡大和町宮床字四辻１３－７</t>
  </si>
  <si>
    <t>C104224210029</t>
  </si>
  <si>
    <t>大和町立大和中学校</t>
  </si>
  <si>
    <t>宮城県黒川郡大和町吉岡字権現堂２５</t>
  </si>
  <si>
    <t>C104224220018</t>
  </si>
  <si>
    <t>大郷町立大郷中学校</t>
  </si>
  <si>
    <t>宮城県黒川郡大郷町粕川字東長崎３</t>
  </si>
  <si>
    <t>C104224240014</t>
  </si>
  <si>
    <t>大衡村立大衡中学校</t>
  </si>
  <si>
    <t>宮城県黒川郡大衡村大衡字枛木１４５－１</t>
  </si>
  <si>
    <t>C104224450019</t>
  </si>
  <si>
    <t>加美町立中新田中学校</t>
  </si>
  <si>
    <t>宮城県加美郡加美町字一本杉１２</t>
  </si>
  <si>
    <t>C104224450047</t>
  </si>
  <si>
    <t>加美町立鳴峰中学校</t>
  </si>
  <si>
    <t>宮城県加美郡加美町字中原２３－４１</t>
  </si>
  <si>
    <t>C104225010019</t>
  </si>
  <si>
    <t>涌谷町立涌谷中学校</t>
  </si>
  <si>
    <t>宮城県遠田郡涌谷町涌谷字内林１－１０</t>
  </si>
  <si>
    <t>C104225050010</t>
  </si>
  <si>
    <t>美里町立小牛田中学校</t>
  </si>
  <si>
    <t>宮城県遠田郡美里町牛飼字新西原３１０</t>
  </si>
  <si>
    <t>C104225050029</t>
  </si>
  <si>
    <t>美里町立不動堂中学校</t>
  </si>
  <si>
    <t>宮城県遠田郡美里町字志賀殿７２</t>
  </si>
  <si>
    <t>C104225050038</t>
  </si>
  <si>
    <t>美里町立南郷中学校</t>
  </si>
  <si>
    <t>宮城県遠田郡美里町木間塚字高田６６</t>
  </si>
  <si>
    <t>C104225810011</t>
  </si>
  <si>
    <t>女川町立女川中学校</t>
  </si>
  <si>
    <t>C104226060016</t>
  </si>
  <si>
    <t>南三陸町立志津川中学校</t>
  </si>
  <si>
    <t>宮城県本吉郡南三陸町志津川字助作１－１</t>
  </si>
  <si>
    <t>C104226060025</t>
  </si>
  <si>
    <t>南三陸町立歌津中学校</t>
  </si>
  <si>
    <t>宮城県本吉郡南三陸町歌津字伊里前１２３</t>
  </si>
  <si>
    <t>C104391010019</t>
  </si>
  <si>
    <t>尚絅学院中学校</t>
  </si>
  <si>
    <t>宮城県仙台市青葉区八幡１－９－２７</t>
  </si>
  <si>
    <t>C104391010028</t>
  </si>
  <si>
    <t>宮城学院中学校</t>
  </si>
  <si>
    <t>宮城県仙台市青葉区桜ヶ丘９－１－１</t>
  </si>
  <si>
    <t>C104391010037</t>
  </si>
  <si>
    <t>聖ドミニコ学院中学校</t>
  </si>
  <si>
    <t>C104391020017</t>
  </si>
  <si>
    <t>東北学院中学校</t>
  </si>
  <si>
    <t>宮城県仙台市宮城野区小鶴字高野１２３－１</t>
  </si>
  <si>
    <t>C104391020026</t>
  </si>
  <si>
    <t>秀光中学校</t>
  </si>
  <si>
    <t>宮城県仙台市宮城野区宮城野２－４－１</t>
  </si>
  <si>
    <t>C104391030015</t>
  </si>
  <si>
    <t>聖ウルスラ学院英智中学校</t>
  </si>
  <si>
    <t>C104391050010</t>
  </si>
  <si>
    <t>仙台白百合学園中学校</t>
  </si>
  <si>
    <t>C104392150017</t>
  </si>
  <si>
    <t>古川学園中学校</t>
  </si>
  <si>
    <t>宮城県大崎市古川中里６－２－８</t>
  </si>
  <si>
    <t>C204222070012</t>
  </si>
  <si>
    <t>名取市立閖上小中学校</t>
  </si>
  <si>
    <t>宮城県名取市閖上西１－２５</t>
  </si>
  <si>
    <t>C204222130010</t>
  </si>
  <si>
    <t>栗原市立金成小中学校</t>
  </si>
  <si>
    <t>宮城県栗原市金成小迫高見山３５－３</t>
  </si>
  <si>
    <t>C204222150016</t>
  </si>
  <si>
    <t>大崎市立古川西小中学校</t>
  </si>
  <si>
    <t>宮城県大崎市古川渋井字全壮１９１</t>
  </si>
  <si>
    <t>C204224440011</t>
  </si>
  <si>
    <t>色麻町立色麻学園</t>
  </si>
  <si>
    <t>宮城県加美郡色麻町四竃字狐塚３７番地の１</t>
  </si>
  <si>
    <t>D104211010017</t>
  </si>
  <si>
    <t>宮城県仙台第二高等学校</t>
  </si>
  <si>
    <t>宮城県仙台市青葉区川内澱橋通１</t>
  </si>
  <si>
    <t>D104211010026</t>
  </si>
  <si>
    <t>宮城県宮城第一高等学校</t>
  </si>
  <si>
    <t>宮城県仙台市青葉区八幡１－６－２</t>
  </si>
  <si>
    <t>D104211010035</t>
  </si>
  <si>
    <t>宮城県工業高等学校</t>
  </si>
  <si>
    <t>宮城県仙台市青葉区米ヶ袋３－２－１</t>
  </si>
  <si>
    <t>D104211010044</t>
  </si>
  <si>
    <t>宮城県第二工業高等学校</t>
  </si>
  <si>
    <t>D104211010053</t>
  </si>
  <si>
    <t>宮城県宮城広瀬高等学校</t>
  </si>
  <si>
    <t>宮城県仙台市青葉区落合４－４－１</t>
  </si>
  <si>
    <t>D104211020015</t>
  </si>
  <si>
    <t>宮城県仙台第三高等学校</t>
  </si>
  <si>
    <t>宮城県仙台市宮城野区鶴ヶ谷１－１９</t>
  </si>
  <si>
    <t>D104211020024</t>
  </si>
  <si>
    <t>宮城県宮城野高等学校</t>
  </si>
  <si>
    <t>宮城県仙台市宮城野区田子２－３６－１</t>
  </si>
  <si>
    <t>D104211030013</t>
  </si>
  <si>
    <t>宮城県仙台第一高等学校</t>
  </si>
  <si>
    <t>宮城県仙台市若林区元茶畑４</t>
  </si>
  <si>
    <t>D104211030022</t>
  </si>
  <si>
    <t>宮城県仙台二華高等学校</t>
  </si>
  <si>
    <t>D104211030031</t>
  </si>
  <si>
    <t>宮城県仙台東高等学校</t>
  </si>
  <si>
    <t>宮城県仙台市若林区下飯田字高野東７０</t>
  </si>
  <si>
    <t>D104211040011</t>
  </si>
  <si>
    <t>宮城県仙台三桜高等学校</t>
  </si>
  <si>
    <t>宮城県仙台市太白区門前町９－２</t>
  </si>
  <si>
    <t>D104211040020</t>
  </si>
  <si>
    <t>宮城県仙台向山高等学校</t>
  </si>
  <si>
    <t>宮城県仙台市太白区八木山緑町１－１</t>
  </si>
  <si>
    <t>D104211040039</t>
  </si>
  <si>
    <t>宮城県仙台南高等学校</t>
  </si>
  <si>
    <t>宮城県仙台市太白区根岸町１４－１</t>
  </si>
  <si>
    <t>D104211040048</t>
  </si>
  <si>
    <t>宮城県仙台西高等学校</t>
  </si>
  <si>
    <t>宮城県仙台市太白区御堂平５－１</t>
  </si>
  <si>
    <t>D104211050018</t>
  </si>
  <si>
    <t>宮城県泉高等学校</t>
  </si>
  <si>
    <t>宮城県仙台市泉区将監１０－３９－１</t>
  </si>
  <si>
    <t>D104211050027</t>
  </si>
  <si>
    <t>宮城県泉松陵高等学校</t>
  </si>
  <si>
    <t>宮城県仙台市泉区鶴が丘４－２６－１</t>
  </si>
  <si>
    <t>D104211050036</t>
  </si>
  <si>
    <t>宮城県泉館山高等学校</t>
  </si>
  <si>
    <t>宮城県仙台市泉区長命ヶ丘東１</t>
  </si>
  <si>
    <t>D104212020013</t>
  </si>
  <si>
    <t>宮城県石巻高等学校</t>
  </si>
  <si>
    <t>宮城県石巻市大手町３－１５</t>
  </si>
  <si>
    <t>D104212020022</t>
  </si>
  <si>
    <t>宮城県石巻好文館高等学校</t>
  </si>
  <si>
    <t>宮城県石巻市貞山３－４－１</t>
  </si>
  <si>
    <t>D104212020031</t>
  </si>
  <si>
    <t>宮城県石巻商業高等学校</t>
  </si>
  <si>
    <t>宮城県石巻市南境字大樋２０</t>
  </si>
  <si>
    <t>D104212020040</t>
  </si>
  <si>
    <t>宮城県石巻工業高等学校</t>
  </si>
  <si>
    <t>宮城県石巻市貞山５－１－１</t>
  </si>
  <si>
    <t>D104212020059</t>
  </si>
  <si>
    <t>宮城県水産高等学校</t>
  </si>
  <si>
    <t>宮城県石巻市宇田川町１－２４</t>
  </si>
  <si>
    <t>D104212020068</t>
  </si>
  <si>
    <t>宮城県石巻北高等学校飯野川校</t>
  </si>
  <si>
    <t>宮城県石巻市相野谷字五味前上４０</t>
  </si>
  <si>
    <t>D104212020077</t>
  </si>
  <si>
    <t>宮城県石巻北高等学校</t>
  </si>
  <si>
    <t>宮城県石巻市鹿又字用水向１２６</t>
  </si>
  <si>
    <t>D104212030011</t>
  </si>
  <si>
    <t>宮城県塩釜高等学校</t>
  </si>
  <si>
    <t>宮城県塩竈市泉ヶ岡１０－１</t>
  </si>
  <si>
    <t>D104212050016</t>
  </si>
  <si>
    <t>宮城県気仙沼向洋高等学校</t>
  </si>
  <si>
    <t>宮城県気仙沼市長磯牧通７８</t>
  </si>
  <si>
    <t>D104212050025</t>
  </si>
  <si>
    <t>宮城県本吉響高等学校</t>
  </si>
  <si>
    <t>宮城県気仙沼市本吉町津谷桜子２－２４</t>
  </si>
  <si>
    <t>D104212050034</t>
  </si>
  <si>
    <t>宮城県気仙沼高等学校</t>
  </si>
  <si>
    <t>宮城県気仙沼市常楽１３０</t>
  </si>
  <si>
    <t>D104212060014</t>
  </si>
  <si>
    <t>宮城県白石工業高等学校</t>
  </si>
  <si>
    <t>宮城県白石市郡山字鹿野４３</t>
  </si>
  <si>
    <t>D104212060023</t>
  </si>
  <si>
    <t>宮城県白石高等学校</t>
  </si>
  <si>
    <t>宮城県白石市八幡町９－１０</t>
  </si>
  <si>
    <t>D104212070012</t>
  </si>
  <si>
    <t>宮城県農業高等学校</t>
  </si>
  <si>
    <t>宮城県名取市高舘吉田字吉合６６</t>
  </si>
  <si>
    <t>D104212070021</t>
  </si>
  <si>
    <t>宮城県名取北高等学校</t>
  </si>
  <si>
    <t>宮城県名取市増田字柳田１０３</t>
  </si>
  <si>
    <t>D104212070030</t>
  </si>
  <si>
    <t>宮城県美田園高等学校</t>
  </si>
  <si>
    <t>宮城県名取市美田園２－１－４</t>
  </si>
  <si>
    <t>D104212080010</t>
  </si>
  <si>
    <t>宮城県角田高等学校</t>
  </si>
  <si>
    <t>宮城県角田市角田字牛舘１</t>
  </si>
  <si>
    <t>D104212090018</t>
  </si>
  <si>
    <t>宮城県多賀城高等学校</t>
  </si>
  <si>
    <t>宮城県多賀城市笠神２－１７－１</t>
  </si>
  <si>
    <t>D104212090027</t>
  </si>
  <si>
    <t>宮城県貞山高等学校</t>
  </si>
  <si>
    <t>宮城県多賀城市鶴ヶ谷１－１０－２</t>
  </si>
  <si>
    <t>D104212110014</t>
  </si>
  <si>
    <t>宮城県名取高等学校</t>
  </si>
  <si>
    <t>宮城県岩沼市字朝日５０</t>
  </si>
  <si>
    <t>D104212120012</t>
  </si>
  <si>
    <t>宮城県佐沼高等学校</t>
  </si>
  <si>
    <t>宮城県登米市迫町佐沼字末広１</t>
  </si>
  <si>
    <t>D104212120021</t>
  </si>
  <si>
    <t>宮城県登米高等学校</t>
  </si>
  <si>
    <t>宮城県登米市登米町寺池桜小路３</t>
  </si>
  <si>
    <t>D104212120030</t>
  </si>
  <si>
    <t>宮城県登米総合産業高等学校</t>
  </si>
  <si>
    <t>宮城県登米市中田町上沼字北桜場２２３－１</t>
  </si>
  <si>
    <t>D104212130010</t>
  </si>
  <si>
    <t>宮城県栗原市栗駒中野愛宕下１－３</t>
  </si>
  <si>
    <t>D104212130029</t>
  </si>
  <si>
    <t>宮城県一迫商業高等学校</t>
  </si>
  <si>
    <t>宮城県栗原市一迫真坂字町東１３３</t>
  </si>
  <si>
    <t>D104212130038</t>
  </si>
  <si>
    <t>宮城県迫桜高等学校</t>
  </si>
  <si>
    <t>宮城県栗原市若柳字川南戸ノ西１８４</t>
  </si>
  <si>
    <t>D104212130047</t>
  </si>
  <si>
    <t>宮城県築館高等学校</t>
  </si>
  <si>
    <t>宮城県栗原市築館字下宮野町浦２２</t>
  </si>
  <si>
    <t>D104212140018</t>
  </si>
  <si>
    <t>宮城県石巻西高等学校</t>
  </si>
  <si>
    <t>宮城県東松島市赤井字七反谷地２７</t>
  </si>
  <si>
    <t>D104212140027</t>
  </si>
  <si>
    <t>宮城県東松島高等学校</t>
  </si>
  <si>
    <t>宮城県東松島市矢本字上河戸１６</t>
  </si>
  <si>
    <t>D104212150015</t>
  </si>
  <si>
    <t>宮城県古川高等学校</t>
  </si>
  <si>
    <t>宮城県大崎市古川南町２－３－１７</t>
  </si>
  <si>
    <t>D104212150024</t>
  </si>
  <si>
    <t>宮城県古川黎明高等学校</t>
  </si>
  <si>
    <t>D104212150033</t>
  </si>
  <si>
    <t>宮城県松山高等学校</t>
  </si>
  <si>
    <t>宮城県大崎市松山千石字松山１－１</t>
  </si>
  <si>
    <t>D104212150042</t>
  </si>
  <si>
    <t>宮城県古川工業高等学校</t>
  </si>
  <si>
    <t>宮城県大崎市古川北町４－７－１</t>
  </si>
  <si>
    <t>D104212150051</t>
  </si>
  <si>
    <t>宮城県岩出山高等学校</t>
  </si>
  <si>
    <t>宮城県大崎市岩出山字城山２</t>
  </si>
  <si>
    <t>D104212150060</t>
  </si>
  <si>
    <t>宮城県鹿島台商業高等学校</t>
  </si>
  <si>
    <t>宮城県大崎市鹿島台広長字杢師前４４</t>
  </si>
  <si>
    <t>D104212150079</t>
  </si>
  <si>
    <t>宮城県田尻さくら高等学校</t>
  </si>
  <si>
    <t>宮城県大崎市田尻沼部字中新堀１３７</t>
  </si>
  <si>
    <t>D104212160013</t>
  </si>
  <si>
    <t>宮城県富谷高等学校</t>
  </si>
  <si>
    <t>宮城県富谷市成田２－１－１</t>
  </si>
  <si>
    <t>D104213010013</t>
  </si>
  <si>
    <t>宮城県蔵王高等学校</t>
  </si>
  <si>
    <t>宮城県刈田郡蔵王町大字曲竹字濁川添赤岩１－７</t>
  </si>
  <si>
    <t>D104213020011</t>
  </si>
  <si>
    <t>宮城県刈田郡七ヶ宿町字沢上山４－２</t>
  </si>
  <si>
    <t>D104213210011</t>
  </si>
  <si>
    <t>宮城県柴田農林高等学校</t>
  </si>
  <si>
    <t>宮城県柴田郡大河原町字上川原７－２</t>
  </si>
  <si>
    <t>D104213210020</t>
  </si>
  <si>
    <t>宮城県大河原商業高等学校</t>
  </si>
  <si>
    <t>宮城県柴田郡大河原町大谷字西原前１５４－６</t>
  </si>
  <si>
    <t>D104213210039</t>
  </si>
  <si>
    <t>宮城県大河原産業高等学校</t>
  </si>
  <si>
    <t>D104213220019</t>
  </si>
  <si>
    <t>宮城県村田高等学校</t>
  </si>
  <si>
    <t>宮城県柴田郡村田町大字村田字金谷１</t>
  </si>
  <si>
    <t>D104213230017</t>
  </si>
  <si>
    <t>宮城県柴田高等学校</t>
  </si>
  <si>
    <t>宮城県柴田郡柴田町大字本船迫字十八津入７－３</t>
  </si>
  <si>
    <t>D104213240015</t>
  </si>
  <si>
    <t>宮城県柴田農林高等学校川崎校</t>
  </si>
  <si>
    <t>宮城県柴田郡川崎町前川字北原２５</t>
  </si>
  <si>
    <t>D104213410019</t>
  </si>
  <si>
    <t>宮城県伊具高等学校</t>
  </si>
  <si>
    <t>宮城県伊具郡丸森町字雁歌５１</t>
  </si>
  <si>
    <t>D104213610017</t>
  </si>
  <si>
    <t>宮城県亘理高等学校</t>
  </si>
  <si>
    <t>宮城県亘理郡亘理町字舘南５６－２</t>
  </si>
  <si>
    <t>D104214010011</t>
  </si>
  <si>
    <t>宮城県松島高等学校</t>
  </si>
  <si>
    <t>宮城県宮城郡松島町高城字迎山３－５</t>
  </si>
  <si>
    <t>D104214060010</t>
  </si>
  <si>
    <t>宮城県利府高等学校</t>
  </si>
  <si>
    <t>宮城県宮城郡利府町青葉台１－１－１</t>
  </si>
  <si>
    <t>D104214210019</t>
  </si>
  <si>
    <t>宮城県黒川高等学校</t>
  </si>
  <si>
    <t>宮城県黒川郡大和町吉岡字東柴崎６２</t>
  </si>
  <si>
    <t>D104214440011</t>
  </si>
  <si>
    <t>宮城県加美農業高等学校</t>
  </si>
  <si>
    <t>宮城県加美郡色麻町黒沢字北條１５２</t>
  </si>
  <si>
    <t>D104214450018</t>
  </si>
  <si>
    <t>宮城県中新田高等学校</t>
  </si>
  <si>
    <t>宮城県加美郡加美町字一本柳南２８</t>
  </si>
  <si>
    <t>D104215010018</t>
  </si>
  <si>
    <t>宮城県涌谷高等学校</t>
  </si>
  <si>
    <t>宮城県遠田郡涌谷町涌谷字八方谷三・１</t>
  </si>
  <si>
    <t>D104215050019</t>
  </si>
  <si>
    <t>宮城県小牛田農林高等学校</t>
  </si>
  <si>
    <t>宮城県遠田郡美里町牛飼字伊勢堂裏３０</t>
  </si>
  <si>
    <t>D104215050028</t>
  </si>
  <si>
    <t>宮城県南郷高等学校</t>
  </si>
  <si>
    <t>宮城県遠田郡美里町大柳字天神原７</t>
  </si>
  <si>
    <t>D104216060015</t>
  </si>
  <si>
    <t>宮城県南三陸高等学校</t>
  </si>
  <si>
    <t>宮城県本吉郡南三陸町志津川字廻舘９２－２</t>
  </si>
  <si>
    <t>D104221010016</t>
  </si>
  <si>
    <t>仙台市立仙台高等学校</t>
  </si>
  <si>
    <t>宮城県仙台市青葉区国見６－５２－１</t>
  </si>
  <si>
    <t>D104221020014</t>
  </si>
  <si>
    <t>仙台市立仙台工業高等学校</t>
  </si>
  <si>
    <t>宮城県仙台市宮城野区東宮城野３－１</t>
  </si>
  <si>
    <t>D104221020023</t>
  </si>
  <si>
    <t>仙台市立仙台大志高等学校</t>
  </si>
  <si>
    <t>宮城県仙台市宮城野区五輪１－４－１０</t>
  </si>
  <si>
    <t>D104221050017</t>
  </si>
  <si>
    <t>仙台市立仙台商業高等学校</t>
  </si>
  <si>
    <t>宮城県仙台市泉区七北田字古内７５</t>
  </si>
  <si>
    <t>D104222020012</t>
  </si>
  <si>
    <t>石巻市立桜坂高等学校</t>
  </si>
  <si>
    <t>宮城県石巻市日和が丘２－１１－８</t>
  </si>
  <si>
    <t>D104391010017</t>
  </si>
  <si>
    <t>宮城学院高等学校</t>
  </si>
  <si>
    <t>D104391010026</t>
  </si>
  <si>
    <t>尚絅学院高等学校</t>
  </si>
  <si>
    <t>D104391010035</t>
  </si>
  <si>
    <t>常盤木学園高等学校</t>
  </si>
  <si>
    <t>宮城県仙台市青葉区小田原４－３－２０</t>
  </si>
  <si>
    <t>D104391010044</t>
  </si>
  <si>
    <t>仙台大学附属明成高等学校</t>
  </si>
  <si>
    <t>宮城県仙台市青葉区川平２－２６－１</t>
  </si>
  <si>
    <t>D104391010053</t>
  </si>
  <si>
    <t>東北高等学校</t>
  </si>
  <si>
    <t>宮城県仙台市青葉区小松島４－３－１</t>
  </si>
  <si>
    <t>D104391010062</t>
  </si>
  <si>
    <t>聖ドミニコ学院高等学校</t>
  </si>
  <si>
    <t>D104391020015</t>
  </si>
  <si>
    <t>東北学院高等学校</t>
  </si>
  <si>
    <t>D104391020024</t>
  </si>
  <si>
    <t>仙台育英学園高等学校</t>
  </si>
  <si>
    <t>D104391030013</t>
  </si>
  <si>
    <t>聖和学園高等学校</t>
  </si>
  <si>
    <t>宮城県仙台市若林区木ノ下３－４－１</t>
  </si>
  <si>
    <t>D104391030022</t>
  </si>
  <si>
    <t>聖ウルスラ学院英智高等学校</t>
  </si>
  <si>
    <t>D104391040011</t>
  </si>
  <si>
    <t>仙台城南高等学校</t>
  </si>
  <si>
    <t>宮城県仙台市太白区八木山松波町５－１</t>
  </si>
  <si>
    <t>D104391050018</t>
  </si>
  <si>
    <t>仙台白百合学園高等学校</t>
  </si>
  <si>
    <t>D104391050027</t>
  </si>
  <si>
    <t>東北生活文化大学高等学校</t>
  </si>
  <si>
    <t>宮城県仙台市泉区虹の丘１－１８</t>
  </si>
  <si>
    <t>D104391050036</t>
  </si>
  <si>
    <t>東北学院榴ケ岡高等学校</t>
  </si>
  <si>
    <t>宮城県仙台市泉区天神沢２－２－１</t>
  </si>
  <si>
    <t>D104392050016</t>
  </si>
  <si>
    <t>東陵高等学校</t>
  </si>
  <si>
    <t>宮城県気仙沼市大峠山１－１</t>
  </si>
  <si>
    <t>D104392120012</t>
  </si>
  <si>
    <t>飛鳥未来きずな高等学校</t>
  </si>
  <si>
    <t>宮城県登米市米山町中津山字筒場埣２１５</t>
  </si>
  <si>
    <t>D104392140018</t>
  </si>
  <si>
    <t>日本ウェルネス宮城高等学校</t>
  </si>
  <si>
    <t>宮城県東松島市小野字裏丁１</t>
  </si>
  <si>
    <t>D104392150015</t>
  </si>
  <si>
    <t>古川学園高等学校</t>
  </si>
  <si>
    <t>D104392150024</t>
  </si>
  <si>
    <t>大崎中央高等学校</t>
  </si>
  <si>
    <t>宮城県大崎市古川福沼１－２７－１</t>
  </si>
  <si>
    <t>D104393020011</t>
  </si>
  <si>
    <t>西山学院高等学校</t>
  </si>
  <si>
    <t>宮城県刈田郡七ヶ宿町矢立平４－５</t>
  </si>
  <si>
    <t>D204221010015</t>
  </si>
  <si>
    <t>仙台市立仙台青陵中等教育学校</t>
  </si>
  <si>
    <t>宮城県仙台市青葉区国見ケ丘７－１４４</t>
  </si>
  <si>
    <t>E104110000010</t>
  </si>
  <si>
    <t>宮城教育大学附属特別支援学校</t>
  </si>
  <si>
    <t>宮城県仙台市青葉区青葉区荒巻字青葉３９５－２</t>
  </si>
  <si>
    <t>E104211010014</t>
  </si>
  <si>
    <t>宮城県立視覚支援学校</t>
  </si>
  <si>
    <t>宮城県仙台市青葉区上杉６－５－１</t>
  </si>
  <si>
    <t>E104211010023</t>
  </si>
  <si>
    <t>宮城県立拓桃支援学校</t>
  </si>
  <si>
    <t>宮城県仙台市青葉区落合４－３－１７－２</t>
  </si>
  <si>
    <t>E104211010032</t>
  </si>
  <si>
    <t>宮城県立小松島支援学校</t>
  </si>
  <si>
    <t>宮城県仙台市青葉区小松島新堤２－１</t>
  </si>
  <si>
    <t>E104211040018</t>
  </si>
  <si>
    <t>宮城県立聴覚支援学校</t>
  </si>
  <si>
    <t>宮城県仙台市太白区八本松２－７－２９</t>
  </si>
  <si>
    <t>E104211040027</t>
  </si>
  <si>
    <t>宮城県立西多賀支援学校</t>
  </si>
  <si>
    <t>宮城県仙台市太白区鈎取本町２－１１－１７</t>
  </si>
  <si>
    <t>E104211050015</t>
  </si>
  <si>
    <t>宮城県立光明支援学校</t>
  </si>
  <si>
    <t>宮城県仙台市泉区南中山５－１－１</t>
  </si>
  <si>
    <t>E104211050024</t>
  </si>
  <si>
    <t>宮城県小松島支援学校松陵校</t>
  </si>
  <si>
    <t>宮城県仙台市泉区松陵４－２８－２</t>
  </si>
  <si>
    <t>E104212020010</t>
  </si>
  <si>
    <t>宮城県立石巻支援学校</t>
  </si>
  <si>
    <t>宮城県石巻市蛇田字新立野４１０－１</t>
  </si>
  <si>
    <t>E104212030018</t>
  </si>
  <si>
    <t>宮城県立利府支援学校塩釜校</t>
  </si>
  <si>
    <t>E104212050013</t>
  </si>
  <si>
    <t>宮城県立気仙沼支援学校</t>
  </si>
  <si>
    <t>宮城県気仙沼市松崎柳沢２１６－７</t>
  </si>
  <si>
    <t>E104212060011</t>
  </si>
  <si>
    <t>宮城県立角田支援学校白石校</t>
  </si>
  <si>
    <t>E104212070019</t>
  </si>
  <si>
    <t>宮城県立名取支援学校</t>
  </si>
  <si>
    <t>宮城県名取市高舘吉田字東真坂６－１１</t>
  </si>
  <si>
    <t>E104212070028</t>
  </si>
  <si>
    <t>宮城県立名取支援学校名取が丘校</t>
  </si>
  <si>
    <t>E104212080017</t>
  </si>
  <si>
    <t>宮城県立角田支援学校</t>
  </si>
  <si>
    <t>宮城県角田市島田字御蔵林２４－１</t>
  </si>
  <si>
    <t>E104212110011</t>
  </si>
  <si>
    <t>宮城県立支援学校岩沼高等学園</t>
  </si>
  <si>
    <t>宮城県岩沼市北長谷字豊田１－１</t>
  </si>
  <si>
    <t>E104212120019</t>
  </si>
  <si>
    <t>宮城県立迫支援学校</t>
  </si>
  <si>
    <t>宮城県登米市迫町北方字大洞５９－１０</t>
  </si>
  <si>
    <t>E104212130017</t>
  </si>
  <si>
    <t>宮城県立金成支援学校</t>
  </si>
  <si>
    <t>宮城県栗原市金成沢辺小崎８７－１</t>
  </si>
  <si>
    <t>E104212150012</t>
  </si>
  <si>
    <t>宮城県立古川支援学校</t>
  </si>
  <si>
    <t>宮城県大崎市古川飯川字熊野８７</t>
  </si>
  <si>
    <t>E104212160010</t>
  </si>
  <si>
    <t>宮城県立利府支援学校富谷校</t>
  </si>
  <si>
    <t>E104213230014</t>
  </si>
  <si>
    <t>宮城県立船岡支援学校</t>
  </si>
  <si>
    <t>宮城県柴田郡柴田町船岡南２－３－１</t>
  </si>
  <si>
    <t>E104213620012</t>
  </si>
  <si>
    <t>宮城県立山元支援学校</t>
  </si>
  <si>
    <t>宮城県亘理郡山元町高瀬字合戦原１００－２</t>
  </si>
  <si>
    <t>E104214060017</t>
  </si>
  <si>
    <t>宮城県立利府支援学校</t>
  </si>
  <si>
    <t>宮城県宮城郡利府町沢乙字向山２６</t>
  </si>
  <si>
    <t>E104215050016</t>
  </si>
  <si>
    <t>宮城県立聴覚支援学校小牛田校</t>
  </si>
  <si>
    <t>宮城県遠田郡美里町北浦字船入１</t>
  </si>
  <si>
    <t>E104215050025</t>
  </si>
  <si>
    <t>宮城県立支援学校小牛田高等学園</t>
  </si>
  <si>
    <t>E104215810017</t>
  </si>
  <si>
    <t>宮城県立支援学校女川高等学園</t>
  </si>
  <si>
    <t>宮城県牡鹿郡女川町浦宿浜字十二神６０－３</t>
  </si>
  <si>
    <t>E104221020011</t>
  </si>
  <si>
    <t>仙台市立鶴谷特別支援学校</t>
  </si>
  <si>
    <t>宮城県仙台市宮城野区鶴ヶ谷５－２２－１</t>
  </si>
  <si>
    <t>E104391010014</t>
  </si>
  <si>
    <t>支援学校仙台みらい高等学園</t>
  </si>
  <si>
    <t>宮城県仙台市青葉区荒巻字青葉３９３</t>
  </si>
  <si>
    <t>E104391020012</t>
  </si>
  <si>
    <t>いずみ高等支援学校</t>
  </si>
  <si>
    <t>宮城県仙台市宮城野区安養寺２－１－１</t>
  </si>
  <si>
    <t>B105110000016</t>
  </si>
  <si>
    <t>秋田大学教育文化学部附属小学校</t>
  </si>
  <si>
    <t>秋田県秋田市保戸野原の町１３－１</t>
  </si>
  <si>
    <t>B105220101011</t>
  </si>
  <si>
    <t>秋田市立保戸野小学校</t>
  </si>
  <si>
    <t>秋田県秋田市保戸野すわ町９－６０</t>
  </si>
  <si>
    <t>B105220101020</t>
  </si>
  <si>
    <t>秋田市立明徳小学校</t>
  </si>
  <si>
    <t>秋田県秋田市千秋公園１－１３</t>
  </si>
  <si>
    <t>B105220101039</t>
  </si>
  <si>
    <t>秋田市立築山小学校</t>
  </si>
  <si>
    <t>秋田県秋田市楢山古川新町５５－１</t>
  </si>
  <si>
    <t>B105220101048</t>
  </si>
  <si>
    <t>秋田市立旭北小学校</t>
  </si>
  <si>
    <t>秋田県秋田市山王３－１－３５</t>
  </si>
  <si>
    <t>B105220101057</t>
  </si>
  <si>
    <t>秋田市立中通小学校</t>
  </si>
  <si>
    <t>秋田県秋田市中通５－８－２２</t>
  </si>
  <si>
    <t>B105220101066</t>
  </si>
  <si>
    <t>秋田市立旭南小学校</t>
  </si>
  <si>
    <t>秋田県秋田市旭南１丁目１５－１</t>
  </si>
  <si>
    <t>B105220101075</t>
  </si>
  <si>
    <t>秋田市立牛島小学校</t>
  </si>
  <si>
    <t>秋田県秋田市牛島東６－６－１</t>
  </si>
  <si>
    <t>B105220101084</t>
  </si>
  <si>
    <t>秋田市立川尻小学校</t>
  </si>
  <si>
    <t>秋田県秋田市川尻みよし町８－３１</t>
  </si>
  <si>
    <t>B105220101093</t>
  </si>
  <si>
    <t>秋田市立旭川小学校</t>
  </si>
  <si>
    <t>秋田県秋田市手形字才ノ浜６３</t>
  </si>
  <si>
    <t>B105220101119</t>
  </si>
  <si>
    <t>秋田市立土崎小学校</t>
  </si>
  <si>
    <t>秋田県秋田市土崎港中央三丁目１－７８</t>
  </si>
  <si>
    <t>B105220101128</t>
  </si>
  <si>
    <t>秋田市立港北小学校</t>
  </si>
  <si>
    <t>秋田県秋田市土崎港北４－６－１</t>
  </si>
  <si>
    <t>B105220101137</t>
  </si>
  <si>
    <t>秋田市立土崎南小学校</t>
  </si>
  <si>
    <t>秋田県秋田市土崎港東一丁目６－３９</t>
  </si>
  <si>
    <t>B105220101146</t>
  </si>
  <si>
    <t>秋田市立高清水小学校</t>
  </si>
  <si>
    <t>秋田県秋田市将軍野南１－２－１６</t>
  </si>
  <si>
    <t>B105220101155</t>
  </si>
  <si>
    <t>秋田市立広面小学校</t>
  </si>
  <si>
    <t>秋田県秋田市広面字蟹沢２９</t>
  </si>
  <si>
    <t>B105220101164</t>
  </si>
  <si>
    <t>秋田市立日新小学校</t>
  </si>
  <si>
    <t>秋田県秋田市新屋栗田町２４－１</t>
  </si>
  <si>
    <t>B105220101173</t>
  </si>
  <si>
    <t>秋田市立太平小学校</t>
  </si>
  <si>
    <t>秋田県秋田市太平目長崎字上目長崎１４４</t>
  </si>
  <si>
    <t>B105220101208</t>
  </si>
  <si>
    <t>秋田市立外旭川小学校</t>
  </si>
  <si>
    <t>秋田県秋田市外旭川字梶ノ目２６２－２</t>
  </si>
  <si>
    <t>B105220101217</t>
  </si>
  <si>
    <t>秋田市立飯島小学校</t>
  </si>
  <si>
    <t>秋田県秋田市飯島鼠田２－２－１</t>
  </si>
  <si>
    <t>B105220101226</t>
  </si>
  <si>
    <t>秋田市立下新城小学校</t>
  </si>
  <si>
    <t>秋田県秋田市下新城笠岡字佐戸反１０</t>
  </si>
  <si>
    <t>B105220101244</t>
  </si>
  <si>
    <t>秋田市立浜田小学校</t>
  </si>
  <si>
    <t>秋田県秋田市浜田字自在山４７－２</t>
  </si>
  <si>
    <t>B105220101253</t>
  </si>
  <si>
    <t>秋田市立豊岩小学校</t>
  </si>
  <si>
    <t>秋田県秋田市豊岩豊巻字内縄尻９０</t>
  </si>
  <si>
    <t>B105220101262</t>
  </si>
  <si>
    <t>秋田市立仁井田小学校</t>
  </si>
  <si>
    <t>秋田県秋田市仁井田本町４－７－１</t>
  </si>
  <si>
    <t>B105220101271</t>
  </si>
  <si>
    <t>秋田市立四ツ小屋小学校</t>
  </si>
  <si>
    <t>秋田県秋田市四ツ小屋字街道東２５６－１</t>
  </si>
  <si>
    <t>B105220101280</t>
  </si>
  <si>
    <t>秋田市立上北手小学校</t>
  </si>
  <si>
    <t>秋田県秋田市上北手猿田字館ノ下３８</t>
  </si>
  <si>
    <t>B105220101299</t>
  </si>
  <si>
    <t>秋田市立下北手小学校</t>
  </si>
  <si>
    <t>秋田県秋田市下北手松崎字谷崎２０２－１</t>
  </si>
  <si>
    <t>B105220101306</t>
  </si>
  <si>
    <t>秋田市立下浜小学校</t>
  </si>
  <si>
    <t>秋田県秋田市下浜羽川字水垂９２</t>
  </si>
  <si>
    <t>B105220101333</t>
  </si>
  <si>
    <t>秋田市立金足西小学校</t>
  </si>
  <si>
    <t>秋田県秋田市金足大清水字大清水台１</t>
  </si>
  <si>
    <t>B105220101342</t>
  </si>
  <si>
    <t>秋田市立勝平小学校</t>
  </si>
  <si>
    <t>秋田県秋田市新屋松美ガ丘北町１４－１</t>
  </si>
  <si>
    <t>B105220101351</t>
  </si>
  <si>
    <t>秋田市立八橋小学校</t>
  </si>
  <si>
    <t>秋田県秋田市八橋大沼町７－１</t>
  </si>
  <si>
    <t>B105220101360</t>
  </si>
  <si>
    <t>秋田市立東小学校</t>
  </si>
  <si>
    <t>秋田県秋田市東通２－１１－１</t>
  </si>
  <si>
    <t>B105220101379</t>
  </si>
  <si>
    <t>秋田市立泉小学校</t>
  </si>
  <si>
    <t>秋田県秋田市泉中央６－２－１</t>
  </si>
  <si>
    <t>B105220101388</t>
  </si>
  <si>
    <t>秋田市立大住小学校</t>
  </si>
  <si>
    <t>秋田県秋田市仁井田字西潟敷３３</t>
  </si>
  <si>
    <t>B105220101397</t>
  </si>
  <si>
    <t>秋田市立桜小学校</t>
  </si>
  <si>
    <t>秋田県秋田市桜４－１２－１</t>
  </si>
  <si>
    <t>B105220101404</t>
  </si>
  <si>
    <t>秋田市立飯島南小学校</t>
  </si>
  <si>
    <t>秋田県秋田市飯島西袋１－１－２</t>
  </si>
  <si>
    <t>B105220101413</t>
  </si>
  <si>
    <t>秋田市立寺内小学校</t>
  </si>
  <si>
    <t>秋田県秋田市寺内堂ノ沢二丁目１４－１</t>
  </si>
  <si>
    <t>B105220101422</t>
  </si>
  <si>
    <t>秋田市立御所野小学校</t>
  </si>
  <si>
    <t>秋田県秋田市御所野元町５－１－１</t>
  </si>
  <si>
    <t>B105220101431</t>
  </si>
  <si>
    <t>秋田市立勝平小学校千秋分校</t>
  </si>
  <si>
    <t>秋田県秋田市新屋下川原町１－２</t>
  </si>
  <si>
    <t>B105220114061</t>
  </si>
  <si>
    <t>秋田市立戸島小学校</t>
  </si>
  <si>
    <t>秋田県秋田市河辺戸島字本町１２３</t>
  </si>
  <si>
    <t>B105220114070</t>
  </si>
  <si>
    <t>秋田市立河辺小学校</t>
  </si>
  <si>
    <t>秋田県秋田市河辺和田字岡村１６４</t>
  </si>
  <si>
    <t>B105220114089</t>
  </si>
  <si>
    <t>秋田市立岩見三内小学校</t>
  </si>
  <si>
    <t>秋田県秋田市河辺三内字外川原３９</t>
  </si>
  <si>
    <t>B105220114178</t>
  </si>
  <si>
    <t>秋田市立雄和小学校</t>
  </si>
  <si>
    <t>秋田県秋田市雄和石田字蟹沢４０</t>
  </si>
  <si>
    <t>B105220201546</t>
  </si>
  <si>
    <t>能代市立第四小学校</t>
  </si>
  <si>
    <t>秋田県能代市字藤山３</t>
  </si>
  <si>
    <t>B105220201555</t>
  </si>
  <si>
    <t>能代市立第五小学校</t>
  </si>
  <si>
    <t>秋田県能代市鰄渕字中嶋古屋布２５</t>
  </si>
  <si>
    <t>B105220201564</t>
  </si>
  <si>
    <t>能代市立向能代小学校</t>
  </si>
  <si>
    <t>秋田県能代市向能代字上野越２５－１</t>
  </si>
  <si>
    <t>B105220201617</t>
  </si>
  <si>
    <t>能代市立浅内小学校</t>
  </si>
  <si>
    <t>秋田県能代市浅内字上ノ山２３６</t>
  </si>
  <si>
    <t>B105220201653</t>
  </si>
  <si>
    <t>能代市立渟城西小学校</t>
  </si>
  <si>
    <t>秋田県能代市盤若町２－１</t>
  </si>
  <si>
    <t>B105220201662</t>
  </si>
  <si>
    <t>能代市立渟城南小学校</t>
  </si>
  <si>
    <t>秋田県能代市若松町２－２４</t>
  </si>
  <si>
    <t>B105220212115</t>
  </si>
  <si>
    <t>能代市立二ツ井小学校</t>
  </si>
  <si>
    <t>秋田県能代市二ツ井町字上台２５－１</t>
  </si>
  <si>
    <t>B105220302018</t>
  </si>
  <si>
    <t>横手市立横手南小学校</t>
  </si>
  <si>
    <t>秋田県横手市羽黒町４－３６</t>
  </si>
  <si>
    <t>B105220302054</t>
  </si>
  <si>
    <t>横手市立旭小学校</t>
  </si>
  <si>
    <t>秋田県横手市赤坂字城野岡２２２</t>
  </si>
  <si>
    <t>B105220302063</t>
  </si>
  <si>
    <t>横手市立栄小学校</t>
  </si>
  <si>
    <t>秋田県横手市大屋寺内字長谷下６－３</t>
  </si>
  <si>
    <t>B105220302107</t>
  </si>
  <si>
    <t>横手市立朝倉小学校</t>
  </si>
  <si>
    <t>秋田県横手市睦成字碇１８５</t>
  </si>
  <si>
    <t>B105220302116</t>
  </si>
  <si>
    <t>横手市立横手北小学校</t>
  </si>
  <si>
    <t>秋田県横手市八幡字下長田５０</t>
  </si>
  <si>
    <t>B105220318083</t>
  </si>
  <si>
    <t>横手市立増田小学校</t>
  </si>
  <si>
    <t>秋田県横手市増田町増田字土肥館１４１</t>
  </si>
  <si>
    <t>B105220318118</t>
  </si>
  <si>
    <t>横手市立浅舞小学校</t>
  </si>
  <si>
    <t>秋田県横手市平鹿町浅舞字八幡小路１８</t>
  </si>
  <si>
    <t>B105220318136</t>
  </si>
  <si>
    <t>横手市立吉田小学校</t>
  </si>
  <si>
    <t>秋田県横手市平鹿町上吉田字大道８８－３</t>
  </si>
  <si>
    <t>B105220318145</t>
  </si>
  <si>
    <t>横手市立醍醐小学校</t>
  </si>
  <si>
    <t>秋田県横手市平鹿町醍醐字大橋７</t>
  </si>
  <si>
    <t>B105220318305</t>
  </si>
  <si>
    <t>横手市立雄物川小学校</t>
  </si>
  <si>
    <t>秋田県横手市雄物川町今宿字鳴田３５</t>
  </si>
  <si>
    <t>B105220318314</t>
  </si>
  <si>
    <t>横手市立大森小学校</t>
  </si>
  <si>
    <t>秋田県横手市大森町字中田１－４</t>
  </si>
  <si>
    <t>B105220318608</t>
  </si>
  <si>
    <t>横手市立山内小学校</t>
  </si>
  <si>
    <t>秋田県横手市山内土渕字菅生３７－１</t>
  </si>
  <si>
    <t>B105220318742</t>
  </si>
  <si>
    <t>横手市立大雄小学校</t>
  </si>
  <si>
    <t>秋田県横手市大雄字田根森５０</t>
  </si>
  <si>
    <t>B105220319554</t>
  </si>
  <si>
    <t>横手市立十文字小学校</t>
  </si>
  <si>
    <t>秋田県横手市十文字町十五野新田字坊主沢５－１</t>
  </si>
  <si>
    <t>B105220402516</t>
  </si>
  <si>
    <t>大館市立桂城小学校</t>
  </si>
  <si>
    <t>秋田県大館市水門町１－１２</t>
  </si>
  <si>
    <t>B105220402525</t>
  </si>
  <si>
    <t>大館市立城南小学校</t>
  </si>
  <si>
    <t>秋田県大館市字桜町９</t>
  </si>
  <si>
    <t>B105220402534</t>
  </si>
  <si>
    <t>大館市立城西小学校</t>
  </si>
  <si>
    <t>秋田県大館市城西町８－１</t>
  </si>
  <si>
    <t>B105220402543</t>
  </si>
  <si>
    <t>大館市立有浦小学校</t>
  </si>
  <si>
    <t>秋田県大館市有浦四丁目６－５５</t>
  </si>
  <si>
    <t>B105220402552</t>
  </si>
  <si>
    <t>大館市立釈迦内小学校</t>
  </si>
  <si>
    <t>秋田県大館市釈迦内字相染台２４</t>
  </si>
  <si>
    <t>B105220402570</t>
  </si>
  <si>
    <t>大館市立長木小学校</t>
  </si>
  <si>
    <t>秋田県大館市上代野字八幡岱４５</t>
  </si>
  <si>
    <t>B105220402598</t>
  </si>
  <si>
    <t>大館市立川口小学校</t>
  </si>
  <si>
    <t>秋田県大館市川口字隼人岱１０８－６８</t>
  </si>
  <si>
    <t>B105220402605</t>
  </si>
  <si>
    <t>大館市立上川沿小学校</t>
  </si>
  <si>
    <t>秋田県大館市餌釣字前田７５</t>
  </si>
  <si>
    <t>B105220402641</t>
  </si>
  <si>
    <t>大館市立成章小学校</t>
  </si>
  <si>
    <t>秋田県大館市十二所字大平１９０</t>
  </si>
  <si>
    <t>B105220402678</t>
  </si>
  <si>
    <t>大館市立花岡小学校</t>
  </si>
  <si>
    <t>秋田県大館市花岡町字根井下２２</t>
  </si>
  <si>
    <t>B105220402687</t>
  </si>
  <si>
    <t>大館市立矢立小学校</t>
  </si>
  <si>
    <t>秋田県大館市白沢字白沢１１４９</t>
  </si>
  <si>
    <t>B105220402703</t>
  </si>
  <si>
    <t>大館市立南小学校</t>
  </si>
  <si>
    <t>秋田県大館市下川原字向野６</t>
  </si>
  <si>
    <t>B105220411212</t>
  </si>
  <si>
    <t>大館市立扇田小学校</t>
  </si>
  <si>
    <t>秋田県大館市比内町扇田字白砂１３１</t>
  </si>
  <si>
    <t>B105220411221</t>
  </si>
  <si>
    <t>大館市立西館小学校</t>
  </si>
  <si>
    <t>秋田県大館市比内町笹館字前田野７７</t>
  </si>
  <si>
    <t>B105220411267</t>
  </si>
  <si>
    <t>大館市立東館小学校</t>
  </si>
  <si>
    <t>秋田県大館市比内町独鈷字独鈷９０－１</t>
  </si>
  <si>
    <t>B105220411711</t>
  </si>
  <si>
    <t>大館市立早口小学校</t>
  </si>
  <si>
    <t>秋田県大館市長坂字坂地岱１２</t>
  </si>
  <si>
    <t>B105220411766</t>
  </si>
  <si>
    <t>大館市立山瀬小学校</t>
  </si>
  <si>
    <t>秋田県大館市岩瀬字上軽石野３９－１８</t>
  </si>
  <si>
    <t>B105220603513</t>
  </si>
  <si>
    <t>男鹿市立船川第一小学校</t>
  </si>
  <si>
    <t>秋田県男鹿市船川港船川字漆畑３６－１</t>
  </si>
  <si>
    <t>B105220603559</t>
  </si>
  <si>
    <t>男鹿市立脇本第一小学校</t>
  </si>
  <si>
    <t>秋田県男鹿市脇本脇本字上野１－１</t>
  </si>
  <si>
    <t>B105220603568</t>
  </si>
  <si>
    <t>男鹿市立船越小学校</t>
  </si>
  <si>
    <t>秋田県男鹿市船越字本町７</t>
  </si>
  <si>
    <t>B105220603657</t>
  </si>
  <si>
    <t>男鹿市立北陽小学校</t>
  </si>
  <si>
    <t>秋田県男鹿市北浦北浦表町字表町１９</t>
  </si>
  <si>
    <t>B105220603666</t>
  </si>
  <si>
    <t>男鹿市立美里小学校</t>
  </si>
  <si>
    <t>秋田県男鹿市鵜木字松木沢境９０</t>
  </si>
  <si>
    <t>B105220613619</t>
  </si>
  <si>
    <t>男鹿市立払戸小学校</t>
  </si>
  <si>
    <t>秋田県男鹿市払戸字渡部９７</t>
  </si>
  <si>
    <t>B105220704021</t>
  </si>
  <si>
    <t>湯沢市立湯沢西小学校</t>
  </si>
  <si>
    <t>秋田県湯沢市字万石２６</t>
  </si>
  <si>
    <t>B105220704049</t>
  </si>
  <si>
    <t>湯沢市立山田小学校</t>
  </si>
  <si>
    <t>秋田県湯沢市山田字土生原５２</t>
  </si>
  <si>
    <t>B105220704156</t>
  </si>
  <si>
    <t>湯沢市立湯沢東小学校</t>
  </si>
  <si>
    <t>秋田県湯沢市杉沢新所字八斗場３３</t>
  </si>
  <si>
    <t>B105220719177</t>
  </si>
  <si>
    <t>湯沢市立雄勝小学校</t>
  </si>
  <si>
    <t>秋田県湯沢市横堀字板橋５</t>
  </si>
  <si>
    <t>B105220719514</t>
  </si>
  <si>
    <t>湯沢市立皆瀬小学校</t>
  </si>
  <si>
    <t>秋田県湯沢市皆瀬字下菅生２７</t>
  </si>
  <si>
    <t>B105220719569</t>
  </si>
  <si>
    <t>湯沢市立稲川小学校</t>
  </si>
  <si>
    <t>秋田県湯沢市川連町字道下８６</t>
  </si>
  <si>
    <t>B105220910012</t>
  </si>
  <si>
    <t>鹿角市立花輪小学校</t>
  </si>
  <si>
    <t>秋田県鹿角市花輪字中花輪８８</t>
  </si>
  <si>
    <t>B105220910156</t>
  </si>
  <si>
    <t>鹿角市立大湯小学校</t>
  </si>
  <si>
    <t>秋田県鹿角市十和田大湯字権現堂１５－１</t>
  </si>
  <si>
    <t>B105220910218</t>
  </si>
  <si>
    <t>鹿角市立十和田小学校</t>
  </si>
  <si>
    <t>秋田県鹿角市十和田毛馬内字上新田１－１</t>
  </si>
  <si>
    <t>B105220910414</t>
  </si>
  <si>
    <t>鹿角市立尾去沢小学校</t>
  </si>
  <si>
    <t>秋田県鹿角市尾去沢字上山２０１－１</t>
  </si>
  <si>
    <t>B105220910584</t>
  </si>
  <si>
    <t>鹿角市立八幡平小学校</t>
  </si>
  <si>
    <t>秋田県鹿角市八幡平字長嶺川原１</t>
  </si>
  <si>
    <t>B105220919521</t>
  </si>
  <si>
    <t>鹿角市立柴平小学校</t>
  </si>
  <si>
    <t>秋田県鹿角市花輪字高市向３５</t>
  </si>
  <si>
    <t>B105221003018</t>
  </si>
  <si>
    <t>由利本荘市立新山小学校</t>
  </si>
  <si>
    <t>秋田県由利本荘市石脇字山ノ神１１</t>
  </si>
  <si>
    <t>B105221003027</t>
  </si>
  <si>
    <t>由利本荘市立鶴舞小学校</t>
  </si>
  <si>
    <t>秋田県由利本荘市水林</t>
  </si>
  <si>
    <t>B105221003036</t>
  </si>
  <si>
    <t>由利本荘市立子吉小学校</t>
  </si>
  <si>
    <t>秋田県由利本荘市薬師堂字堂ノ下９３－２</t>
  </si>
  <si>
    <t>B105221003054</t>
  </si>
  <si>
    <t>由利本荘市立小友小学校</t>
  </si>
  <si>
    <t>秋田県由利本荘市館前字後田２０</t>
  </si>
  <si>
    <t>B105221003116</t>
  </si>
  <si>
    <t>由利本荘市立尾崎小学校</t>
  </si>
  <si>
    <t>秋田県由利本荘市桜小路１</t>
  </si>
  <si>
    <t>B105221015210</t>
  </si>
  <si>
    <t>由利本荘市立矢島小学校</t>
  </si>
  <si>
    <t>秋田県由利本荘市矢島町城内字八森６</t>
  </si>
  <si>
    <t>B105221015336</t>
  </si>
  <si>
    <t>由利本荘市立岩城小学校</t>
  </si>
  <si>
    <t>秋田県由利本荘市立岩城赤平字新鶴巻４</t>
  </si>
  <si>
    <t>B105221015470</t>
  </si>
  <si>
    <t>由利本荘市立由利小学校</t>
  </si>
  <si>
    <t>秋田県由利本荘市前郷字金神１１０</t>
  </si>
  <si>
    <t>B105221015513</t>
  </si>
  <si>
    <t>由利本荘市立西目小学校</t>
  </si>
  <si>
    <t>秋田県由利本荘市西目町沼田字新屋下３７－１</t>
  </si>
  <si>
    <t>B105221015728</t>
  </si>
  <si>
    <t>由利本荘市立鳥海小学校</t>
  </si>
  <si>
    <t>秋田県由利本荘市鳥海町上川内字西野１４－１</t>
  </si>
  <si>
    <t>B105221015880</t>
  </si>
  <si>
    <t>由利本荘市立東由利小学校</t>
  </si>
  <si>
    <t>秋田県由利本荘市東由利法内字宮ノ前２４３</t>
  </si>
  <si>
    <t>B105221015915</t>
  </si>
  <si>
    <t>由利本荘市立岩谷小学校</t>
  </si>
  <si>
    <t>秋田県由利本荘市岩谷町字十二柳２</t>
  </si>
  <si>
    <t>B105221015997</t>
  </si>
  <si>
    <t>由利本荘市立大内小学校</t>
  </si>
  <si>
    <t>秋田県由利本荘市松本字小及位野７８</t>
  </si>
  <si>
    <t>B105221113131</t>
  </si>
  <si>
    <t>潟上市立大豊小学校</t>
  </si>
  <si>
    <t>秋田県潟上市昭和大久保字高田２２</t>
  </si>
  <si>
    <t>B105221113319</t>
  </si>
  <si>
    <t>潟上市立飯田川小学校</t>
  </si>
  <si>
    <t>秋田県潟上市飯田川和田妹川字岩崎１２－１２</t>
  </si>
  <si>
    <t>B105221113417</t>
  </si>
  <si>
    <t>潟上市立天王小学校</t>
  </si>
  <si>
    <t>秋田県潟上市天王字児玉８２</t>
  </si>
  <si>
    <t>B105221113426</t>
  </si>
  <si>
    <t>潟上市立出戸小学校</t>
  </si>
  <si>
    <t>秋田県潟上市天王字北野２３１－２</t>
  </si>
  <si>
    <t>B105221113435</t>
  </si>
  <si>
    <t>潟上市立東湖小学校</t>
  </si>
  <si>
    <t>秋田県潟上市天王字宮の後３０３</t>
  </si>
  <si>
    <t>B105221113444</t>
  </si>
  <si>
    <t>潟上市立追分小学校</t>
  </si>
  <si>
    <t>秋田県潟上市天王字追分西２６－７</t>
  </si>
  <si>
    <t>B105221204514</t>
  </si>
  <si>
    <t>大仙市立大曲小学校</t>
  </si>
  <si>
    <t>秋田県大仙市大曲花園町４－８８</t>
  </si>
  <si>
    <t>B105221204532</t>
  </si>
  <si>
    <t>大仙市立東大曲小学校</t>
  </si>
  <si>
    <t>秋田県大仙市大曲字下高畑８１</t>
  </si>
  <si>
    <t>B105221204541</t>
  </si>
  <si>
    <t>大仙市立花館小学校</t>
  </si>
  <si>
    <t>秋田県大仙市花館中町１－４０</t>
  </si>
  <si>
    <t>B105221204550</t>
  </si>
  <si>
    <t>大仙市立内小友小学校</t>
  </si>
  <si>
    <t>秋田県大仙市内小友字四ツ村３５</t>
  </si>
  <si>
    <t>B105221204578</t>
  </si>
  <si>
    <t>大仙市立大川西根小学校</t>
  </si>
  <si>
    <t>秋田県大仙市大曲西根字小館２０</t>
  </si>
  <si>
    <t>B105221204587</t>
  </si>
  <si>
    <t>大仙市立藤木小学校</t>
  </si>
  <si>
    <t>秋田県大仙市藤木字街道下６７</t>
  </si>
  <si>
    <t>B105221204596</t>
  </si>
  <si>
    <t>大仙市立四ツ屋小学校</t>
  </si>
  <si>
    <t>秋田県大仙市四ツ屋字下古道８１</t>
  </si>
  <si>
    <t>B105221204612</t>
  </si>
  <si>
    <t>大仙市立角間川小学校</t>
  </si>
  <si>
    <t>秋田県大仙市角間川町字大浦町９９</t>
  </si>
  <si>
    <t>B105221216547</t>
  </si>
  <si>
    <t>大仙市立神岡小学校</t>
  </si>
  <si>
    <t>秋田県大仙市神宮寺字神宮寺５２</t>
  </si>
  <si>
    <t>B105221216716</t>
  </si>
  <si>
    <t>大仙市立西仙北小学校</t>
  </si>
  <si>
    <t>秋田県大仙市刈和野字上ノ台３２２</t>
  </si>
  <si>
    <t>B105221217047</t>
  </si>
  <si>
    <t>大仙市立清水小学校</t>
  </si>
  <si>
    <t>秋田県大仙市清水字上大蔵８６</t>
  </si>
  <si>
    <t>B105221217074</t>
  </si>
  <si>
    <t>大仙市立中仙小学校</t>
  </si>
  <si>
    <t>秋田県大仙市長野字六日町２１５</t>
  </si>
  <si>
    <t>B105221217323</t>
  </si>
  <si>
    <t>大仙市立協和小学校</t>
  </si>
  <si>
    <t>秋田県大仙市協和境字岸館３７</t>
  </si>
  <si>
    <t>B105221217458</t>
  </si>
  <si>
    <t>大仙市立南外小学校</t>
  </si>
  <si>
    <t>秋田県大仙市南外字田中田１７</t>
  </si>
  <si>
    <t>B105221217519</t>
  </si>
  <si>
    <t>大仙市立高梨小学校</t>
  </si>
  <si>
    <t>秋田県大仙市高梨字新屋敷１</t>
  </si>
  <si>
    <t>B105221217528</t>
  </si>
  <si>
    <t>大仙市立横堀小学校</t>
  </si>
  <si>
    <t>秋田県大仙市福田字穴沢４</t>
  </si>
  <si>
    <t>B105221217715</t>
  </si>
  <si>
    <t>大仙市立太田東小学校</t>
  </si>
  <si>
    <t>秋田県大仙市太田町斉内字高野１－９３</t>
  </si>
  <si>
    <t>B105221217724</t>
  </si>
  <si>
    <t>大仙市立太田南小学校</t>
  </si>
  <si>
    <t>秋田県大仙市太田町横沢字窪関南２９８</t>
  </si>
  <si>
    <t>B105221217733</t>
  </si>
  <si>
    <t>大仙市立太田北小学校</t>
  </si>
  <si>
    <t>秋田県大仙市太田町国見字国見田１１５</t>
  </si>
  <si>
    <t>B105221219544</t>
  </si>
  <si>
    <t>大仙市立豊成小学校</t>
  </si>
  <si>
    <t>秋田県大仙市豊川字下水無４７</t>
  </si>
  <si>
    <t>B105221311015</t>
  </si>
  <si>
    <t>北秋田市立鷹巣小学校</t>
  </si>
  <si>
    <t>秋田県北秋田市鷹巣字南中家下３７－１</t>
  </si>
  <si>
    <t>B105221311024</t>
  </si>
  <si>
    <t>北秋田市立鷹巣東小学校</t>
  </si>
  <si>
    <t>秋田県北秋田市栄字田沢古川布２５２</t>
  </si>
  <si>
    <t>B105221311033</t>
  </si>
  <si>
    <t>北秋田市立綴子小学校</t>
  </si>
  <si>
    <t>秋田県北秋田市綴子字街道下５９</t>
  </si>
  <si>
    <t>B105221311417</t>
  </si>
  <si>
    <t>北秋田市立米内沢小学校</t>
  </si>
  <si>
    <t>秋田県北秋田市本城字中島１－２</t>
  </si>
  <si>
    <t>B105221311854</t>
  </si>
  <si>
    <t>北秋田市立合川小学校</t>
  </si>
  <si>
    <t>秋田県北秋田市李岱字家向２６－１</t>
  </si>
  <si>
    <t>B105221319534</t>
  </si>
  <si>
    <t>北秋田市立清鷹小学校</t>
  </si>
  <si>
    <t>秋田県北秋田市脇神字塚ノ岱１６５－１</t>
  </si>
  <si>
    <t>B105221415010</t>
  </si>
  <si>
    <t>にかほ市立平沢小学校</t>
  </si>
  <si>
    <t>秋田県にかほ市平沢字画書面３７－１</t>
  </si>
  <si>
    <t>B105221415029</t>
  </si>
  <si>
    <t>にかほ市立院内小学校</t>
  </si>
  <si>
    <t>秋田県にかほ市小国字郷ノ町８５</t>
  </si>
  <si>
    <t>B105221415074</t>
  </si>
  <si>
    <t>にかほ市立金浦小学校</t>
  </si>
  <si>
    <t>秋田県にかほ市金浦字背長森３９</t>
  </si>
  <si>
    <t>B105221415118</t>
  </si>
  <si>
    <t>にかほ市立象潟小学校</t>
  </si>
  <si>
    <t>秋田県にかほ市象潟町字妙見下７７－２</t>
  </si>
  <si>
    <t>B105221516866</t>
  </si>
  <si>
    <t>仙北市立白岩小学校</t>
  </si>
  <si>
    <t>秋田県仙北市角館町白岩新西野１６２</t>
  </si>
  <si>
    <t>B105221516884</t>
  </si>
  <si>
    <t>仙北市立角館小学校</t>
  </si>
  <si>
    <t>秋田県仙北市角館町西野川原５６－１</t>
  </si>
  <si>
    <t>B105221517179</t>
  </si>
  <si>
    <t>仙北市立神代小学校</t>
  </si>
  <si>
    <t>秋田県仙北市田沢湖神代字珍重屋敷４８</t>
  </si>
  <si>
    <t>B105221517188</t>
  </si>
  <si>
    <t>仙北市立生保内小学校</t>
  </si>
  <si>
    <t>秋田県仙北市田沢湖生保内字武蔵野１１１</t>
  </si>
  <si>
    <t>B105221517614</t>
  </si>
  <si>
    <t>仙北市立西明寺小学校</t>
  </si>
  <si>
    <t>秋田県仙北市西木町門屋字六本杉６</t>
  </si>
  <si>
    <t>B105221517623</t>
  </si>
  <si>
    <t>仙北市立桧木内小学校</t>
  </si>
  <si>
    <t>秋田県仙北市西木町桧木内字高屋１１０</t>
  </si>
  <si>
    <t>B105230310311</t>
  </si>
  <si>
    <t>小坂町立小坂小学校</t>
  </si>
  <si>
    <t>秋田県鹿角郡小坂町小坂字赤神４－１</t>
  </si>
  <si>
    <t>B105232711928</t>
  </si>
  <si>
    <t>上小阿仁村立上小阿仁小学校</t>
  </si>
  <si>
    <t>秋田県北秋田郡上小阿仁村小沢田字上ノ岱９７</t>
  </si>
  <si>
    <t>B105234812049</t>
  </si>
  <si>
    <t>三種町立琴丘小学校</t>
  </si>
  <si>
    <t>秋田県山本郡三種町鹿渡字東二本柳２３</t>
  </si>
  <si>
    <t>B105234812423</t>
  </si>
  <si>
    <t>三種町立森岳小学校</t>
  </si>
  <si>
    <t>秋田県山本郡三種町森岳字東囲１７７</t>
  </si>
  <si>
    <t>B105234812432</t>
  </si>
  <si>
    <t>三種町立金岡小学校</t>
  </si>
  <si>
    <t>秋田県山本郡三種町豊岡金田字茂呂沢７８－２</t>
  </si>
  <si>
    <t>B105234812717</t>
  </si>
  <si>
    <t>三種町立浜口小学校</t>
  </si>
  <si>
    <t>秋田県山本郡三種町浜田字福沢５７</t>
  </si>
  <si>
    <t>B105234812735</t>
  </si>
  <si>
    <t>三種町立湖北小学校</t>
  </si>
  <si>
    <t>秋田県山本郡三種町鵜川字上谷地２８</t>
  </si>
  <si>
    <t>B105234912315</t>
  </si>
  <si>
    <t>八峰町立八森小学校</t>
  </si>
  <si>
    <t>秋田県山本郡八峰町八森字滝の上１１７</t>
  </si>
  <si>
    <t>B105234912841</t>
  </si>
  <si>
    <t>八峰町立峰浜小学校</t>
  </si>
  <si>
    <t>秋田県山本郡八峰町峰浜水沢字カッチキ台７－１</t>
  </si>
  <si>
    <t>B105236113013</t>
  </si>
  <si>
    <t>五城目町立五城目小学校</t>
  </si>
  <si>
    <t>秋田県南秋田郡五城目町上樋口字堂社８－１</t>
  </si>
  <si>
    <t>B105236313244</t>
  </si>
  <si>
    <t>八郎潟町立八郎潟小学校</t>
  </si>
  <si>
    <t>秋田県南秋田郡八郎潟町字大道１１１</t>
  </si>
  <si>
    <t>B105236813711</t>
  </si>
  <si>
    <t>大潟村立大潟小学校</t>
  </si>
  <si>
    <t>秋田県南秋田郡大潟村字中央５－１</t>
  </si>
  <si>
    <t>B105243416950</t>
  </si>
  <si>
    <t>美郷町立六郷小学校</t>
  </si>
  <si>
    <t>秋田県仙北郡美郷町六郷字赤城１</t>
  </si>
  <si>
    <t>B105243417879</t>
  </si>
  <si>
    <t>美郷町立千畑小学校</t>
  </si>
  <si>
    <t>秋田県仙北郡美郷町土崎字上野乙１－４</t>
  </si>
  <si>
    <t>B105243417940</t>
  </si>
  <si>
    <t>美郷町立仙南小学校</t>
  </si>
  <si>
    <t>秋田県仙北郡美郷町飯詰字轌町２６－１</t>
  </si>
  <si>
    <t>B105246319247</t>
  </si>
  <si>
    <t>羽後町立三輪小学校</t>
  </si>
  <si>
    <t>秋田県雄勝郡羽後町貝沢字拾三本塚７</t>
  </si>
  <si>
    <t>B105246319363</t>
  </si>
  <si>
    <t>羽後町立羽後明成小学校</t>
  </si>
  <si>
    <t>秋田県雄勝郡羽後町足田字大谷地２２３</t>
  </si>
  <si>
    <t>B105246319372</t>
  </si>
  <si>
    <t>羽後町立西馬音内小学校</t>
  </si>
  <si>
    <t>秋田県雄勝郡羽後町西馬音内字祭ノ神１９</t>
  </si>
  <si>
    <t>B105246319381</t>
  </si>
  <si>
    <t>羽後町立高瀬小学校</t>
  </si>
  <si>
    <t>秋田県雄勝郡羽後町田代字畑中４５</t>
  </si>
  <si>
    <t>B105246419415</t>
  </si>
  <si>
    <t>東成瀬村立東成瀬小学校</t>
  </si>
  <si>
    <t>秋田県雄勝郡東成瀬村田子内字上野８</t>
  </si>
  <si>
    <t>C105110000014</t>
  </si>
  <si>
    <t>秋田大学教育文化学部附属中学校</t>
  </si>
  <si>
    <t>秋田県秋田市保戸野原の町７－７５</t>
  </si>
  <si>
    <t>C105220136018</t>
  </si>
  <si>
    <t>秋田市立秋田東中学校</t>
  </si>
  <si>
    <t>秋田県秋田市手形休下町１０－５１</t>
  </si>
  <si>
    <t>C105220136027</t>
  </si>
  <si>
    <t>秋田市立秋田南中学校</t>
  </si>
  <si>
    <t>秋田県秋田市南通宮田１５－１</t>
  </si>
  <si>
    <t>C105220136036</t>
  </si>
  <si>
    <t>秋田市立山王中学校</t>
  </si>
  <si>
    <t>秋田県秋田市山王三丁目１－２４</t>
  </si>
  <si>
    <t>C105220136054</t>
  </si>
  <si>
    <t>秋田市立土崎中学校</t>
  </si>
  <si>
    <t>秋田県秋田市土崎港北１－３－１</t>
  </si>
  <si>
    <t>C105220136072</t>
  </si>
  <si>
    <t>秋田市立秋田西中学校</t>
  </si>
  <si>
    <t>秋田県秋田市新屋大川町１９－７５</t>
  </si>
  <si>
    <t>C105220136090</t>
  </si>
  <si>
    <t>秋田市立外旭川中学校</t>
  </si>
  <si>
    <t>秋田県秋田市外旭川字梶ノ目５０</t>
  </si>
  <si>
    <t>C105220136107</t>
  </si>
  <si>
    <t>秋田市立秋田北中学校</t>
  </si>
  <si>
    <t>秋田県秋田市下新城中野字街道端西２４１－９０</t>
  </si>
  <si>
    <t>C105220136134</t>
  </si>
  <si>
    <t>秋田市立城南中学校</t>
  </si>
  <si>
    <t>秋田県秋田市楢山城南町４－１</t>
  </si>
  <si>
    <t>C105220136161</t>
  </si>
  <si>
    <t>秋田市立城東中学校</t>
  </si>
  <si>
    <t>秋田県秋田市広面字鍋沼１７</t>
  </si>
  <si>
    <t>C105220136170</t>
  </si>
  <si>
    <t>秋田市立泉中学校</t>
  </si>
  <si>
    <t>秋田県秋田市泉北２－６－１</t>
  </si>
  <si>
    <t>C105220136189</t>
  </si>
  <si>
    <t>秋田市立将軍野中学校</t>
  </si>
  <si>
    <t>秋田県秋田市将軍野南１－１２－１</t>
  </si>
  <si>
    <t>C105220136198</t>
  </si>
  <si>
    <t>秋田市立御野場中学校</t>
  </si>
  <si>
    <t>秋田県秋田市仁井田字中新田２２３</t>
  </si>
  <si>
    <t>C105220136205</t>
  </si>
  <si>
    <t>秋田市立勝平中学校</t>
  </si>
  <si>
    <t>秋田県秋田市新屋北浜町１３－１</t>
  </si>
  <si>
    <t>C105220136214</t>
  </si>
  <si>
    <t>秋田市立飯島中学校</t>
  </si>
  <si>
    <t>秋田県秋田市飯島字田尻堰越４８</t>
  </si>
  <si>
    <t>C105220136223</t>
  </si>
  <si>
    <t>秋田市立桜中学校</t>
  </si>
  <si>
    <t>秋田県秋田市桜台１－１－１</t>
  </si>
  <si>
    <t>C105220136232</t>
  </si>
  <si>
    <t>秋田市立御所野学院中学校</t>
  </si>
  <si>
    <t>秋田県秋田市御所野地蔵田４－１－１</t>
  </si>
  <si>
    <t>C105220136241</t>
  </si>
  <si>
    <t>秋田市立勝平中学校千秋分校</t>
  </si>
  <si>
    <t>C105220136250</t>
  </si>
  <si>
    <t>秋田県立秋田南高等学校中等部</t>
  </si>
  <si>
    <t>秋田県秋田市仁井田緑町４－１</t>
  </si>
  <si>
    <t>C105220144018</t>
  </si>
  <si>
    <t>秋田市立岩見三内中学校</t>
  </si>
  <si>
    <t>C105220144027</t>
  </si>
  <si>
    <t>秋田市立河辺中学校</t>
  </si>
  <si>
    <t>秋田県秋田市河辺北野田高屋字雷谷地８４</t>
  </si>
  <si>
    <t>C105220144116</t>
  </si>
  <si>
    <t>秋田市立雄和中学校</t>
  </si>
  <si>
    <t>C105220236516</t>
  </si>
  <si>
    <t>能代市立能代第一中学校</t>
  </si>
  <si>
    <t>秋田県能代市盤若町８－１１</t>
  </si>
  <si>
    <t>C105220236525</t>
  </si>
  <si>
    <t>能代市立能代第二中学校</t>
  </si>
  <si>
    <t>秋田県能代市字豊祥岱１－４６</t>
  </si>
  <si>
    <t>C105220236543</t>
  </si>
  <si>
    <t>能代市立東雲中学校</t>
  </si>
  <si>
    <t>秋田県能代市向能代字トトメキ１０６－１</t>
  </si>
  <si>
    <t>C105220236598</t>
  </si>
  <si>
    <t>能代市立能代南中学校</t>
  </si>
  <si>
    <t>秋田県能代市河戸川字中野２４１</t>
  </si>
  <si>
    <t>C105220236605</t>
  </si>
  <si>
    <t>能代市立能代東中学校</t>
  </si>
  <si>
    <t>秋田県能代市扇田字東扇田２５１－１</t>
  </si>
  <si>
    <t>C105220242171</t>
  </si>
  <si>
    <t>能代市立二ツ井中学校</t>
  </si>
  <si>
    <t>秋田県能代市二ツ井町字下野７６－２</t>
  </si>
  <si>
    <t>C105220337079</t>
  </si>
  <si>
    <t>横手市立横手南中学校</t>
  </si>
  <si>
    <t>秋田県横手市赤坂字郷士館３２－１</t>
  </si>
  <si>
    <t>C105220337088</t>
  </si>
  <si>
    <t>横手市立横手明峰中学校</t>
  </si>
  <si>
    <t>秋田県横手市大雄字藤巻西１０</t>
  </si>
  <si>
    <t>C105220337097</t>
  </si>
  <si>
    <t>横手市立横手北中学校</t>
  </si>
  <si>
    <t>秋田県横手市静町字鶴田３７</t>
  </si>
  <si>
    <t>C105220348012</t>
  </si>
  <si>
    <t>横手市立増田中学校</t>
  </si>
  <si>
    <t>秋田県横手市増田町増田字若松２７</t>
  </si>
  <si>
    <t>C105220348147</t>
  </si>
  <si>
    <t>横手市立平鹿中学校</t>
  </si>
  <si>
    <t>秋田県横手市平鹿町浅舞字一関向３－１</t>
  </si>
  <si>
    <t>C105220348414</t>
  </si>
  <si>
    <t>横手市立十文字中学校</t>
  </si>
  <si>
    <t>秋田県横手市十文字町十五野新田字梨木境１３４－１</t>
  </si>
  <si>
    <t>C105220350017</t>
  </si>
  <si>
    <t>秋田県立横手清陵学院中学校</t>
  </si>
  <si>
    <t>秋田県横手市大沢字前田１４７－１</t>
  </si>
  <si>
    <t>C105220437513</t>
  </si>
  <si>
    <t>大館市立第一中学校</t>
  </si>
  <si>
    <t>秋田県大館市北神明町１０－１</t>
  </si>
  <si>
    <t>C105220437568</t>
  </si>
  <si>
    <t>大館市立下川沿中学校</t>
  </si>
  <si>
    <t>秋田県大館市川口字隼人岱１０８－６９</t>
  </si>
  <si>
    <t>C105220437586</t>
  </si>
  <si>
    <t>大館市立南中学校</t>
  </si>
  <si>
    <t>秋田県大館市二井田字小石台２０</t>
  </si>
  <si>
    <t>C105220437595</t>
  </si>
  <si>
    <t>大館市立成章中学校</t>
  </si>
  <si>
    <t>秋田県大館市猿間字中谷地１０</t>
  </si>
  <si>
    <t>C105220437620</t>
  </si>
  <si>
    <t>大館市立東中学校</t>
  </si>
  <si>
    <t>秋田県大館市有浦五丁目２－８</t>
  </si>
  <si>
    <t>C105220437639</t>
  </si>
  <si>
    <t>秋田県立大館国際情報学院中学校</t>
  </si>
  <si>
    <t>秋田県大館市松木字大上２５－１</t>
  </si>
  <si>
    <t>C105220437648</t>
  </si>
  <si>
    <t>大館市立北陽中学校</t>
  </si>
  <si>
    <t>秋田県大館市釈迦内字長者森１</t>
  </si>
  <si>
    <t>C105220441152</t>
  </si>
  <si>
    <t>大館市立比内中学校</t>
  </si>
  <si>
    <t>秋田県大館市比内町扇田字新館野中岱１２</t>
  </si>
  <si>
    <t>C105220441474</t>
  </si>
  <si>
    <t>大館市立田代中学校</t>
  </si>
  <si>
    <t>秋田県大館市岩瀬字下軽石野２－２</t>
  </si>
  <si>
    <t>C105220638618</t>
  </si>
  <si>
    <t>男鹿市立男鹿東中学校</t>
  </si>
  <si>
    <t>秋田県男鹿市船越字根木１６９</t>
  </si>
  <si>
    <t>C105220638636</t>
  </si>
  <si>
    <t>男鹿市立男鹿南中学校</t>
  </si>
  <si>
    <t>秋田県男鹿市船川港南平沢字上大畑台３０</t>
  </si>
  <si>
    <t>C105220739028</t>
  </si>
  <si>
    <t>湯沢市立湯沢北中学校</t>
  </si>
  <si>
    <t>C105220739046</t>
  </si>
  <si>
    <t>湯沢市立山田中学校</t>
  </si>
  <si>
    <t>秋田県湯沢市山田字下館１０</t>
  </si>
  <si>
    <t>C105220739073</t>
  </si>
  <si>
    <t>湯沢市立湯沢南中学校</t>
  </si>
  <si>
    <t>秋田県湯沢市南台６－１</t>
  </si>
  <si>
    <t>C105220749044</t>
  </si>
  <si>
    <t>湯沢市立稲川中学校</t>
  </si>
  <si>
    <t>秋田県湯沢市三梨町字間明田１４０</t>
  </si>
  <si>
    <t>C105220749151</t>
  </si>
  <si>
    <t>湯沢市立雄勝中学校</t>
  </si>
  <si>
    <t>C105220749516</t>
  </si>
  <si>
    <t>湯沢市立皆瀬中学校</t>
  </si>
  <si>
    <t>秋田県湯沢市皆瀬字下菅生２４－１</t>
  </si>
  <si>
    <t>C105220940167</t>
  </si>
  <si>
    <t>鹿角市立十和田中学校</t>
  </si>
  <si>
    <t>秋田県鹿角市十和田毛馬内字上土ヶ久保２２－１</t>
  </si>
  <si>
    <t>C105220940318</t>
  </si>
  <si>
    <t>鹿角市立尾去沢中学校</t>
  </si>
  <si>
    <t>秋田県鹿角市尾去沢字上山２３９－１</t>
  </si>
  <si>
    <t>C105220940416</t>
  </si>
  <si>
    <t>鹿角市立八幡平中学校</t>
  </si>
  <si>
    <t>秋田県鹿角市八幡平字諸田４－１</t>
  </si>
  <si>
    <t>C105220950020</t>
  </si>
  <si>
    <t>鹿角市立花輪中学校</t>
  </si>
  <si>
    <t>秋田県鹿角市花輪字陣場１２５</t>
  </si>
  <si>
    <t>C105221038024</t>
  </si>
  <si>
    <t>由利本荘市立本荘南中学校</t>
  </si>
  <si>
    <t>秋田県由利本荘市水林４６６</t>
  </si>
  <si>
    <t>C105221038079</t>
  </si>
  <si>
    <t>由利本荘市立本荘北中学校</t>
  </si>
  <si>
    <t>秋田県由利本荘市石脇字山ノ神１１－３０４</t>
  </si>
  <si>
    <t>C105221038088</t>
  </si>
  <si>
    <t>由利本荘市立本荘東中学校</t>
  </si>
  <si>
    <t>秋田県由利本荘市薬師堂字境橋７７</t>
  </si>
  <si>
    <t>C105221045212</t>
  </si>
  <si>
    <t>由利本荘市立矢島中学校</t>
  </si>
  <si>
    <t>秋田県由利本荘市矢島町七日町字助の渕１－４</t>
  </si>
  <si>
    <t>C105221045338</t>
  </si>
  <si>
    <t>由利本荘市立岩城中学校</t>
  </si>
  <si>
    <t>秋田県由利本荘市岩城二古字向村２０－１</t>
  </si>
  <si>
    <t>C105221045418</t>
  </si>
  <si>
    <t>由利本荘市立由利中学校</t>
  </si>
  <si>
    <t>秋田県由利本荘市前郷字根堀台３９</t>
  </si>
  <si>
    <t>C105221045515</t>
  </si>
  <si>
    <t>由利本荘市立西目中学校</t>
  </si>
  <si>
    <t>秋田県由利本荘市西目町出戸字浜山６－１０７</t>
  </si>
  <si>
    <t>C105221045668</t>
  </si>
  <si>
    <t>由利本荘市立鳥海中学校</t>
  </si>
  <si>
    <t>秋田県由利本荘市鳥海町上川内字西野１０８</t>
  </si>
  <si>
    <t>C105221045739</t>
  </si>
  <si>
    <t>由利本荘市立東由利中学校</t>
  </si>
  <si>
    <t>秋田県由利本荘市東由利老方字台山８５</t>
  </si>
  <si>
    <t>C105221045962</t>
  </si>
  <si>
    <t>由利本荘市立大内中学校</t>
  </si>
  <si>
    <t>秋田県由利本荘市中館字堤台６</t>
  </si>
  <si>
    <t>C105221143419</t>
  </si>
  <si>
    <t>潟上市立天王中学校</t>
  </si>
  <si>
    <t>秋田県潟上市天王字宮の後３</t>
  </si>
  <si>
    <t>C105221143428</t>
  </si>
  <si>
    <t>潟上市立天王南中学校</t>
  </si>
  <si>
    <t>秋田県潟上市天王字上北野４－３８</t>
  </si>
  <si>
    <t>C105221143712</t>
  </si>
  <si>
    <t>潟上市立羽城中学校</t>
  </si>
  <si>
    <t>秋田県潟上市昭和大久保字元木田１４５</t>
  </si>
  <si>
    <t>C105221239511</t>
  </si>
  <si>
    <t>大仙市立大曲中学校</t>
  </si>
  <si>
    <t>秋田県大仙市若竹町７－１７</t>
  </si>
  <si>
    <t>C105221239520</t>
  </si>
  <si>
    <t>大仙市立大曲西中学校</t>
  </si>
  <si>
    <t>秋田県大仙市内小友字中沢１７６－１</t>
  </si>
  <si>
    <t>C105221239557</t>
  </si>
  <si>
    <t>大仙市立大曲南中学校</t>
  </si>
  <si>
    <t>秋田県大仙市藤木字上野中７０－２</t>
  </si>
  <si>
    <t>C105221246512</t>
  </si>
  <si>
    <t>大仙市立平和中学校</t>
  </si>
  <si>
    <t>秋田県大仙市神宮寺字荒屋２０</t>
  </si>
  <si>
    <t>C105221246674</t>
  </si>
  <si>
    <t>大仙市立西仙北中学校</t>
  </si>
  <si>
    <t>秋田県大仙市刈和野字田中蟻塚１２</t>
  </si>
  <si>
    <t>C105221247012</t>
  </si>
  <si>
    <t>大仙市立中仙中学校</t>
  </si>
  <si>
    <t>秋田県大仙市長野字新山５－１</t>
  </si>
  <si>
    <t>C105221247218</t>
  </si>
  <si>
    <t>大仙市立協和中学校</t>
  </si>
  <si>
    <t>秋田県大仙市協和境字岸館９０</t>
  </si>
  <si>
    <t>C105221247441</t>
  </si>
  <si>
    <t>大仙市立南外中学校</t>
  </si>
  <si>
    <t>秋田県大仙市南外字赤平台野１９－１</t>
  </si>
  <si>
    <t>C105221247511</t>
  </si>
  <si>
    <t>大仙市立仙北中学校</t>
  </si>
  <si>
    <t>秋田県大仙市堀見内字西福嶋２９</t>
  </si>
  <si>
    <t>C105221247717</t>
  </si>
  <si>
    <t>大仙市立太田中学校</t>
  </si>
  <si>
    <t>秋田県大仙市太田町太田字新田田尻７６</t>
  </si>
  <si>
    <t>C105221341017</t>
  </si>
  <si>
    <t>北秋田市立鷹巣中学校</t>
  </si>
  <si>
    <t>秋田県北秋田市坊沢字下上野７９</t>
  </si>
  <si>
    <t>C105221341231</t>
  </si>
  <si>
    <t>北秋田市立森吉中学校</t>
  </si>
  <si>
    <t>秋田県北秋田市桂瀬字下柏木岱１</t>
  </si>
  <si>
    <t>C105221341516</t>
  </si>
  <si>
    <t>北秋田市立合川中学校</t>
  </si>
  <si>
    <t>秋田県北秋田市李岱字家向１</t>
  </si>
  <si>
    <t>C105221445012</t>
  </si>
  <si>
    <t>にかほ市立仁賀保中学校</t>
  </si>
  <si>
    <t>秋田県にかほ市院内字ヒシカタ４０</t>
  </si>
  <si>
    <t>C105221445076</t>
  </si>
  <si>
    <t>にかほ市立金浦中学校</t>
  </si>
  <si>
    <t>秋田県にかほ市金浦字谷地中３０－３</t>
  </si>
  <si>
    <t>C105221445110</t>
  </si>
  <si>
    <t>にかほ市立象潟中学校</t>
  </si>
  <si>
    <t>秋田県にかほ市象潟町字屋敷田１０８</t>
  </si>
  <si>
    <t>C105221546813</t>
  </si>
  <si>
    <t>仙北市立角館中学校</t>
  </si>
  <si>
    <t>秋田県仙北市角館町小勝田小倉前７３</t>
  </si>
  <si>
    <t>C105221547117</t>
  </si>
  <si>
    <t>仙北市立生保内中学校</t>
  </si>
  <si>
    <t>秋田県仙北市田沢湖生保内字武蔵野１０５－１</t>
  </si>
  <si>
    <t>C105221547144</t>
  </si>
  <si>
    <t>仙北市立神代中学校</t>
  </si>
  <si>
    <t>秋田県仙北市田沢湖神代字野中清水２４４</t>
  </si>
  <si>
    <t>C105221547616</t>
  </si>
  <si>
    <t>仙北市立西明寺中学校</t>
  </si>
  <si>
    <t>秋田県仙北市西木町上荒井字上橋元２８０－１</t>
  </si>
  <si>
    <t>C105221547625</t>
  </si>
  <si>
    <t>仙北市立桧木内中学校</t>
  </si>
  <si>
    <t>秋田県仙北市西木町桧木内字高屋２－３</t>
  </si>
  <si>
    <t>C105230340215</t>
  </si>
  <si>
    <t>小坂町立小坂中学校</t>
  </si>
  <si>
    <t>C105232741617</t>
  </si>
  <si>
    <t>上小阿仁村立上小阿仁中学校</t>
  </si>
  <si>
    <t>C105234842014</t>
  </si>
  <si>
    <t>三種町立琴丘中学校</t>
  </si>
  <si>
    <t>秋田県山本郡三種町鹿渡字盤若台８９</t>
  </si>
  <si>
    <t>C105234842345</t>
  </si>
  <si>
    <t>三種町立山本中学校</t>
  </si>
  <si>
    <t>秋田県山本郡三種町森岳字関ノ台１８</t>
  </si>
  <si>
    <t>C105234842531</t>
  </si>
  <si>
    <t>三種町立八竜中学校</t>
  </si>
  <si>
    <t>秋田県山本郡三種町鵜川字西本田１０</t>
  </si>
  <si>
    <t>C105234942228</t>
  </si>
  <si>
    <t>八峰町立八峰中学校</t>
  </si>
  <si>
    <t>秋田県山本郡八峰町峰浜田中字野田沢４０－１</t>
  </si>
  <si>
    <t>C105236143015</t>
  </si>
  <si>
    <t>五城目町立五城目第一中学校</t>
  </si>
  <si>
    <t>秋田県南秋田郡五城目町高崎字広ケ野２００</t>
  </si>
  <si>
    <t>C105236343219</t>
  </si>
  <si>
    <t>八郎潟町立八郎潟中学校</t>
  </si>
  <si>
    <t>秋田県南秋田郡八郎潟町夜叉袋字大嶋田１０７</t>
  </si>
  <si>
    <t>C105236843811</t>
  </si>
  <si>
    <t>大潟村立大潟中学校</t>
  </si>
  <si>
    <t>C105243446925</t>
  </si>
  <si>
    <t>美郷町立美郷中学校</t>
  </si>
  <si>
    <t>秋田県仙北郡美郷町六郷字作山１３－３</t>
  </si>
  <si>
    <t>C105246349310</t>
  </si>
  <si>
    <t>羽後町立羽後中学校</t>
  </si>
  <si>
    <t>秋田県雄勝郡羽後町字雄勝野１</t>
  </si>
  <si>
    <t>C105246449417</t>
  </si>
  <si>
    <t>東成瀬村立東成瀬中学校</t>
  </si>
  <si>
    <t>秋田県雄勝郡東成瀬村田子内字上林１８</t>
  </si>
  <si>
    <t>C105320149618</t>
  </si>
  <si>
    <t>聖霊女子短期大学付属中学校</t>
  </si>
  <si>
    <t>秋田県秋田市南通みその町４－８２</t>
  </si>
  <si>
    <t>C205221300122</t>
  </si>
  <si>
    <t>北秋田市立義務教育学校阿仁学園</t>
  </si>
  <si>
    <t>秋田県北秋田市阿仁水無字上岱１３－２</t>
  </si>
  <si>
    <t>C205234600131</t>
  </si>
  <si>
    <t>藤里町立義務教育学校藤里学園</t>
  </si>
  <si>
    <t>秋田県山本郡藤里町藤琴字鳥谷場２１８</t>
  </si>
  <si>
    <t>C205236600118</t>
  </si>
  <si>
    <t>井川町立井川義務教育学校</t>
  </si>
  <si>
    <t>秋田県南秋田郡井川町坂本字山崎３８</t>
  </si>
  <si>
    <t>D105220155469</t>
  </si>
  <si>
    <t>秋田県立秋田高等学校</t>
  </si>
  <si>
    <t>秋田県秋田市手形字中台１</t>
  </si>
  <si>
    <t>D105220155487</t>
  </si>
  <si>
    <t>秋田県立秋田南高等学校</t>
  </si>
  <si>
    <t>D105220155502</t>
  </si>
  <si>
    <t>秋田県立秋田北高等学校</t>
  </si>
  <si>
    <t>秋田県秋田市千秋中島町８－１</t>
  </si>
  <si>
    <t>D105220155520</t>
  </si>
  <si>
    <t>秋田県立秋田明徳館高等学校</t>
  </si>
  <si>
    <t>秋田県秋田市中通二丁目１－５１</t>
  </si>
  <si>
    <t>D105220155548</t>
  </si>
  <si>
    <t>秋田県立新屋高等学校</t>
  </si>
  <si>
    <t>秋田県秋田市豊岩石田坂字鎌塚７７－３</t>
  </si>
  <si>
    <t>D105220156155</t>
  </si>
  <si>
    <t>秋田県立金足農業高等学校</t>
  </si>
  <si>
    <t>秋田県秋田市金足追分字海老穴１０２－４</t>
  </si>
  <si>
    <t>D105220156404</t>
  </si>
  <si>
    <t>秋田県立秋田工業高等学校</t>
  </si>
  <si>
    <t>秋田県秋田市保戸野金砂町３－１</t>
  </si>
  <si>
    <t>D105220158019</t>
  </si>
  <si>
    <t>秋田県立秋田中央高等学校</t>
  </si>
  <si>
    <t>秋田県秋田市土崎港南三丁目２－７８</t>
  </si>
  <si>
    <t>D105220158028</t>
  </si>
  <si>
    <t>秋田市立秋田商業高等学校</t>
  </si>
  <si>
    <t>秋田県秋田市新屋勝平台１－１</t>
  </si>
  <si>
    <t>D105220158046</t>
  </si>
  <si>
    <t>秋田市立御所野学院高等学校</t>
  </si>
  <si>
    <t>D105220255333</t>
  </si>
  <si>
    <t>秋田県立能代高等学校</t>
  </si>
  <si>
    <t>秋田県能代市字高塙２－１</t>
  </si>
  <si>
    <t>D105220255413</t>
  </si>
  <si>
    <t>秋田県立能代松陽高等学校</t>
  </si>
  <si>
    <t>秋田県能代市緑町４－７</t>
  </si>
  <si>
    <t>D105220259080</t>
  </si>
  <si>
    <t>秋田県立能代科学技術高等学校</t>
  </si>
  <si>
    <t>秋田県能代市盤若町３－１</t>
  </si>
  <si>
    <t>D105220355797</t>
  </si>
  <si>
    <t>秋田県立横手高等学校</t>
  </si>
  <si>
    <t>秋田県横手市睦成字鶴谷地６８</t>
  </si>
  <si>
    <t>D105220355813</t>
  </si>
  <si>
    <t>秋田県立横手城南高等学校</t>
  </si>
  <si>
    <t>秋田県横手市根岸町２－１４</t>
  </si>
  <si>
    <t>D105220355868</t>
  </si>
  <si>
    <t>秋田県立増田高等学校</t>
  </si>
  <si>
    <t>秋田県横手市増田町増田字一本柳１３７</t>
  </si>
  <si>
    <t>D105220355902</t>
  </si>
  <si>
    <t>秋田県立平成高等学校</t>
  </si>
  <si>
    <t>秋田県横手市平鹿町上吉田字角掛６０</t>
  </si>
  <si>
    <t>D105220355911</t>
  </si>
  <si>
    <t>秋田県立雄物川高等学校</t>
  </si>
  <si>
    <t>秋田県横手市雄物川町今宿字まみ袋１２５</t>
  </si>
  <si>
    <t>D105220358053</t>
  </si>
  <si>
    <t>秋田県立横手清陵学院高等学校</t>
  </si>
  <si>
    <t>D105220455180</t>
  </si>
  <si>
    <t>秋田県立大館国際情報学院高等学校</t>
  </si>
  <si>
    <t>D105220455199</t>
  </si>
  <si>
    <t>秋田県立大館鳳鳴高等学校</t>
  </si>
  <si>
    <t>秋田県大館市字金坂後６</t>
  </si>
  <si>
    <t>D105220455279</t>
  </si>
  <si>
    <t>秋田県立大館桂桜高等学校</t>
  </si>
  <si>
    <t>秋田県大館市片山町三丁目１０－４３</t>
  </si>
  <si>
    <t>D105220656418</t>
  </si>
  <si>
    <t>秋田県立男鹿工業高等学校</t>
  </si>
  <si>
    <t>秋田県男鹿市船越字内子１－１</t>
  </si>
  <si>
    <t>D105220658069</t>
  </si>
  <si>
    <t>秋田県立男鹿海洋高等学校</t>
  </si>
  <si>
    <t>秋田県男鹿市船川港南平沢字大畑台４２</t>
  </si>
  <si>
    <t>D105220755935</t>
  </si>
  <si>
    <t>秋田県立湯沢高等学校</t>
  </si>
  <si>
    <t>秋田県湯沢市字新町２７</t>
  </si>
  <si>
    <t>D105220756042</t>
  </si>
  <si>
    <t>秋田県立湯沢翔北高等学校</t>
  </si>
  <si>
    <t>秋田県湯沢市湯ノ原二丁目１－１</t>
  </si>
  <si>
    <t>D105220759076</t>
  </si>
  <si>
    <t>秋田県立湯沢翔北高等学校雄勝校</t>
  </si>
  <si>
    <t>秋田県湯沢市下院内字小白岩１９７－２</t>
  </si>
  <si>
    <t>秋田県鹿角市花輪字明堂長根１２</t>
  </si>
  <si>
    <t>D105221055556</t>
  </si>
  <si>
    <t>秋田県立本荘高等学校</t>
  </si>
  <si>
    <t>秋田県由利本荘市陳場岱６</t>
  </si>
  <si>
    <t>D105221055609</t>
  </si>
  <si>
    <t>秋田県立由利高等学校</t>
  </si>
  <si>
    <t>秋田県由利本荘市川口字愛宕山１－１</t>
  </si>
  <si>
    <t>D105221055627</t>
  </si>
  <si>
    <t>秋田県立矢島高等学校</t>
  </si>
  <si>
    <t>秋田県由利本荘市矢島町七日町字助の渕１－５</t>
  </si>
  <si>
    <t>D105221056207</t>
  </si>
  <si>
    <t>秋田県立西目高等学校</t>
  </si>
  <si>
    <t>秋田県由利本荘市西目町沼田字新道下２－１４２</t>
  </si>
  <si>
    <t>D105221056421</t>
  </si>
  <si>
    <t>秋田県立由利工業高等学校</t>
  </si>
  <si>
    <t>秋田県由利本荘市石脇字田尻３０</t>
  </si>
  <si>
    <t>D105221155519</t>
  </si>
  <si>
    <t>秋田県立秋田西高等学校</t>
  </si>
  <si>
    <t>秋田県潟上市天王字追分西２６－１</t>
  </si>
  <si>
    <t>D105221255661</t>
  </si>
  <si>
    <t>秋田県立西仙北高等学校</t>
  </si>
  <si>
    <t>秋田県大仙市刈和野字北ノ沢嶋山５－１</t>
  </si>
  <si>
    <t>D105221255689</t>
  </si>
  <si>
    <t>秋田県立大曲高等学校</t>
  </si>
  <si>
    <t>秋田県大仙市大曲栄町６－７</t>
  </si>
  <si>
    <t>D105221256232</t>
  </si>
  <si>
    <t>秋田県立大曲農業高等学校</t>
  </si>
  <si>
    <t>秋田県大仙市大曲金谷町２６－９</t>
  </si>
  <si>
    <t>D105221256250</t>
  </si>
  <si>
    <t>秋田県立大曲農業高等学校太田分校</t>
  </si>
  <si>
    <t>秋田県大仙市太田町横沢字窪関南２６８－１</t>
  </si>
  <si>
    <t>D105221256447</t>
  </si>
  <si>
    <t>秋田県立大曲工業高等学校</t>
  </si>
  <si>
    <t>秋田県大仙市大曲若葉町３－１７</t>
  </si>
  <si>
    <t>D105221355303</t>
  </si>
  <si>
    <t>秋田県立秋田北鷹高等学校</t>
  </si>
  <si>
    <t>秋田県北秋田市伊勢町１－１</t>
  </si>
  <si>
    <t>D105221455641</t>
  </si>
  <si>
    <t>秋田県立仁賀保高等学校</t>
  </si>
  <si>
    <t>秋田県にかほ市象潟町字下浜山３－３</t>
  </si>
  <si>
    <t>D105221555784</t>
  </si>
  <si>
    <t>秋田県立角館高等学校</t>
  </si>
  <si>
    <t>秋田県仙北市角館町細越町３７</t>
  </si>
  <si>
    <t>D105236155401</t>
  </si>
  <si>
    <t>秋田県立五城目高等学校</t>
  </si>
  <si>
    <t>秋田県南秋田郡五城目町大川西野字田屋下１００</t>
  </si>
  <si>
    <t>D105243455707</t>
  </si>
  <si>
    <t>秋田県立六郷高等学校</t>
  </si>
  <si>
    <t>秋田県仙北郡美郷町六郷字馬場５２</t>
  </si>
  <si>
    <t>D105246356014</t>
  </si>
  <si>
    <t>秋田県立羽後高等学校</t>
  </si>
  <si>
    <t>秋田県雄勝郡羽後町字大戸１</t>
  </si>
  <si>
    <t>D105320159016</t>
  </si>
  <si>
    <t>聖霊女子短期大学付属高等学校</t>
  </si>
  <si>
    <t>D105320159025</t>
  </si>
  <si>
    <t>国学館高等学校</t>
  </si>
  <si>
    <t>秋田県秋田市千秋明徳町３－３１</t>
  </si>
  <si>
    <t>D105320159034</t>
  </si>
  <si>
    <t>秋田令和高等学校</t>
  </si>
  <si>
    <t>秋田県秋田市千秋矢留町４－１７</t>
  </si>
  <si>
    <t>D105320159043</t>
  </si>
  <si>
    <t>ノースアジア大学明桜高等学校</t>
  </si>
  <si>
    <t>秋田県秋田市下北手桜字守沢８－１</t>
  </si>
  <si>
    <t>D105321259068</t>
  </si>
  <si>
    <t>秋田修英高等学校</t>
  </si>
  <si>
    <t>秋田県大仙市大曲須和町１－１－３０</t>
  </si>
  <si>
    <t>E105110000019</t>
  </si>
  <si>
    <t>秋田大学教育文化学部附属特別支援学校</t>
  </si>
  <si>
    <t>E105220197117</t>
  </si>
  <si>
    <t>秋田県立視覚支援学校</t>
  </si>
  <si>
    <t>秋田県秋田市南ケ丘一丁目１－１</t>
  </si>
  <si>
    <t>E105220198116</t>
  </si>
  <si>
    <t>秋田県立聴覚支援学校</t>
  </si>
  <si>
    <t>E105220199222</t>
  </si>
  <si>
    <t>秋田県立栗田支援学校</t>
  </si>
  <si>
    <t>秋田県秋田市新屋栗田町１０－１０</t>
  </si>
  <si>
    <t>E105220199268</t>
  </si>
  <si>
    <t>秋田県立秋田きらり支援学校</t>
  </si>
  <si>
    <t>E105220299230</t>
  </si>
  <si>
    <t>秋田県立能代支援学校</t>
  </si>
  <si>
    <t>秋田県能代市真壁地字トトメキ沢１３５</t>
  </si>
  <si>
    <t>E105220399195</t>
  </si>
  <si>
    <t>秋田県立横手支援学校</t>
  </si>
  <si>
    <t>秋田県横手市赤坂字仁坂１０５－１</t>
  </si>
  <si>
    <t>E105220499130</t>
  </si>
  <si>
    <t>秋田県立比内支援学校</t>
  </si>
  <si>
    <t>秋田県大館市比内町達子字前田野１－２</t>
  </si>
  <si>
    <t>E105220799155</t>
  </si>
  <si>
    <t>秋田県立稲川支援学校</t>
  </si>
  <si>
    <t>秋田県湯沢市駒形町字八面寺下谷地３３－２</t>
  </si>
  <si>
    <t>E105220999162</t>
  </si>
  <si>
    <t>秋田県立比内支援学校かづの校</t>
  </si>
  <si>
    <t>秋田県鹿角市花輪字案内２</t>
  </si>
  <si>
    <t>E105221099249</t>
  </si>
  <si>
    <t>秋田県立ゆり支援学校</t>
  </si>
  <si>
    <t>秋田県由利本荘市水林４５６－３</t>
  </si>
  <si>
    <t>E105221199257</t>
  </si>
  <si>
    <t>秋田県立支援学校天王みどり学園</t>
  </si>
  <si>
    <t>秋田県潟上市天王字追分西２７－１８</t>
  </si>
  <si>
    <t>E105221299201</t>
  </si>
  <si>
    <t>秋田県立大曲支援学校</t>
  </si>
  <si>
    <t>秋田県大仙市大曲西根字下成沢１２２</t>
  </si>
  <si>
    <t>E105221399175</t>
  </si>
  <si>
    <t>秋田県立比内支援学校たかのす校</t>
  </si>
  <si>
    <t>秋田県北秋田市七日市字家向４９の内</t>
  </si>
  <si>
    <t>E105221599271</t>
  </si>
  <si>
    <t>秋田県立大曲支援学校せんぼく校</t>
  </si>
  <si>
    <t>秋田県仙北市角館町小館７７－２</t>
  </si>
  <si>
    <t>B106110000015</t>
  </si>
  <si>
    <t>山形大学附属小学校</t>
  </si>
  <si>
    <t>山形県山形市松波２－７－２</t>
  </si>
  <si>
    <t>B106220120017</t>
  </si>
  <si>
    <t>山形市立第一小学校</t>
  </si>
  <si>
    <t>山形県山形市本町一丁目５番２４号</t>
  </si>
  <si>
    <t>B106220120026</t>
  </si>
  <si>
    <t>山形市立第二小学校</t>
  </si>
  <si>
    <t>山形県山形市香澄町３－９－３８</t>
  </si>
  <si>
    <t>B106220120035</t>
  </si>
  <si>
    <t>山形市立第三小学校</t>
  </si>
  <si>
    <t>山形県山形市宮町５－７－５８</t>
  </si>
  <si>
    <t>B106220120044</t>
  </si>
  <si>
    <t>山形市立第四小学校</t>
  </si>
  <si>
    <t>山形県山形市相生町４－３７</t>
  </si>
  <si>
    <t>B106220120053</t>
  </si>
  <si>
    <t>山形市立第五小学校</t>
  </si>
  <si>
    <t>山形県山形市東原町１－１－９</t>
  </si>
  <si>
    <t>B106220120062</t>
  </si>
  <si>
    <t>山形市立第六小学校</t>
  </si>
  <si>
    <t>山形県山形市鉄砲町二丁目９番５５号</t>
  </si>
  <si>
    <t>B106220120071</t>
  </si>
  <si>
    <t>山形市立第七小学校</t>
  </si>
  <si>
    <t>山形県山形市城北町２－９－３７</t>
  </si>
  <si>
    <t>B106220120080</t>
  </si>
  <si>
    <t>山形市立第八小学校</t>
  </si>
  <si>
    <t>山形県山形市小白川町２－８－３６</t>
  </si>
  <si>
    <t>B106220120099</t>
  </si>
  <si>
    <t>山形市立第九小学校</t>
  </si>
  <si>
    <t>山形県山形市馬見ヶ崎２－５－１</t>
  </si>
  <si>
    <t>B106220120106</t>
  </si>
  <si>
    <t>山形市立第十小学校</t>
  </si>
  <si>
    <t>山形県山形市やよい２－６－１</t>
  </si>
  <si>
    <t>B106220120115</t>
  </si>
  <si>
    <t>山形市立鈴川小学校</t>
  </si>
  <si>
    <t>山形県山形市鈴川町３－７－１０</t>
  </si>
  <si>
    <t>B106220120124</t>
  </si>
  <si>
    <t>山形市立千歳小学校</t>
  </si>
  <si>
    <t>山形県山形市落合町１３５９</t>
  </si>
  <si>
    <t>B106220120133</t>
  </si>
  <si>
    <t>山形市立金井小学校</t>
  </si>
  <si>
    <t>山形県山形市陣場３－７－６０</t>
  </si>
  <si>
    <t>B106220120142</t>
  </si>
  <si>
    <t>山形市立大郷小学校</t>
  </si>
  <si>
    <t>山形県山形市大字中野５０６番地</t>
  </si>
  <si>
    <t>B106220120151</t>
  </si>
  <si>
    <t>山形市立明治小学校</t>
  </si>
  <si>
    <t>山形県山形市大字灰塚４５４</t>
  </si>
  <si>
    <t>B106220120160</t>
  </si>
  <si>
    <t>山形市立出羽小学校</t>
  </si>
  <si>
    <t>山形県山形市大字漆山３１６９</t>
  </si>
  <si>
    <t>B106220120179</t>
  </si>
  <si>
    <t>山形市立楯山小学校</t>
  </si>
  <si>
    <t>山形県山形市大字青柳字一本木６４番地</t>
  </si>
  <si>
    <t>B106220120188</t>
  </si>
  <si>
    <t>山形市立高瀬小学校</t>
  </si>
  <si>
    <t>山形県山形市大字下東山１２６４</t>
  </si>
  <si>
    <t>B106220120197</t>
  </si>
  <si>
    <t>山形市立山寺小学校</t>
  </si>
  <si>
    <t>山形県山形市山寺１６５０</t>
  </si>
  <si>
    <t>B106220120204</t>
  </si>
  <si>
    <t>山形市立東沢小学校</t>
  </si>
  <si>
    <t>山形県山形市防原町４－１５</t>
  </si>
  <si>
    <t>B106220120213</t>
  </si>
  <si>
    <t>山形市立滝山小学校</t>
  </si>
  <si>
    <t>山形県山形市小立４－１３－８６</t>
  </si>
  <si>
    <t>B106220120222</t>
  </si>
  <si>
    <t>山形市立南沼原小学校</t>
  </si>
  <si>
    <t>B106220120231</t>
  </si>
  <si>
    <t>山形市立蔵王第一小学校</t>
  </si>
  <si>
    <t>山形県山形市成沢西４－３－１７</t>
  </si>
  <si>
    <t>B106220120240</t>
  </si>
  <si>
    <t>山形市立蔵王第二小学校</t>
  </si>
  <si>
    <t>山形県山形市蔵王上野字南坂２１１６</t>
  </si>
  <si>
    <t>B106220120259</t>
  </si>
  <si>
    <t>山形市立蔵王第三小学校</t>
  </si>
  <si>
    <t>山形県山形市蔵王温泉字丈二田７２７</t>
  </si>
  <si>
    <t>B106220120268</t>
  </si>
  <si>
    <t>山形市立南山形小学校</t>
  </si>
  <si>
    <t>山形県山形市大字松原字東河原１８８</t>
  </si>
  <si>
    <t>B106220120277</t>
  </si>
  <si>
    <t>山形市立本沢小学校</t>
  </si>
  <si>
    <t>山形県山形市大字長谷堂１１１１番地の１</t>
  </si>
  <si>
    <t>B106220120286</t>
  </si>
  <si>
    <t>山形市立西山形小学校</t>
  </si>
  <si>
    <t>B106220120295</t>
  </si>
  <si>
    <t>山形市立村木沢小学校</t>
  </si>
  <si>
    <t>山形県山形市大字村木沢６０４６</t>
  </si>
  <si>
    <t>B106220120302</t>
  </si>
  <si>
    <t>山形市立大曽根小学校</t>
  </si>
  <si>
    <t>山形県山形市大字上反田２７８番地</t>
  </si>
  <si>
    <t>B106220120311</t>
  </si>
  <si>
    <t>山形市立南小学校</t>
  </si>
  <si>
    <t>山形県山形市青田２－１－１</t>
  </si>
  <si>
    <t>B106220120320</t>
  </si>
  <si>
    <t>山形市立西小学校</t>
  </si>
  <si>
    <t>山形県山形市西田３－２－１</t>
  </si>
  <si>
    <t>B106220120339</t>
  </si>
  <si>
    <t>山形市立東小学校</t>
  </si>
  <si>
    <t>山形県山形市泉町１９－３１</t>
  </si>
  <si>
    <t>B106220120348</t>
  </si>
  <si>
    <t>山形市立宮浦小学校</t>
  </si>
  <si>
    <t>山形県山形市宮浦１７－３</t>
  </si>
  <si>
    <t>B106220120357</t>
  </si>
  <si>
    <t>山形市立桜田小学校</t>
  </si>
  <si>
    <t>山形県山形市桜田東１－１－３０</t>
  </si>
  <si>
    <t>B106220120366</t>
  </si>
  <si>
    <t>山形市立みはらしの丘小学校</t>
  </si>
  <si>
    <t>山形県山形市みはらしの丘三丁目４番地</t>
  </si>
  <si>
    <t>B106220220016</t>
  </si>
  <si>
    <t>米沢市立興譲小学校</t>
  </si>
  <si>
    <t>山形県米沢市丸の内２－１－５８</t>
  </si>
  <si>
    <t>B106220220025</t>
  </si>
  <si>
    <t>米沢市立東部小学校</t>
  </si>
  <si>
    <t>山形県米沢市東１－６－１０２</t>
  </si>
  <si>
    <t>B106220220034</t>
  </si>
  <si>
    <t>米沢市立西部小学校</t>
  </si>
  <si>
    <t>山形県米沢市直江町５－３４</t>
  </si>
  <si>
    <t>B106220220043</t>
  </si>
  <si>
    <t>米沢市立南部小学校</t>
  </si>
  <si>
    <t>山形県米沢市門東町１－２－３１</t>
  </si>
  <si>
    <t>B106220220052</t>
  </si>
  <si>
    <t>米沢市立北部小学校</t>
  </si>
  <si>
    <t>山形県米沢市中央７－４－３３</t>
  </si>
  <si>
    <t>B106220220061</t>
  </si>
  <si>
    <t>米沢市立愛宕小学校</t>
  </si>
  <si>
    <t>山形県米沢市御廟３－１０－１</t>
  </si>
  <si>
    <t>B106220220070</t>
  </si>
  <si>
    <t>米沢市立万世小学校</t>
  </si>
  <si>
    <t>山形県米沢市八幡原５－３９４８－４</t>
  </si>
  <si>
    <t>B106220220105</t>
  </si>
  <si>
    <t>米沢市立南原小学校</t>
  </si>
  <si>
    <t>山形県米沢市大字南原笹野町２９８４</t>
  </si>
  <si>
    <t>B106220220114</t>
  </si>
  <si>
    <t>米沢市立南原小学校李山分校</t>
  </si>
  <si>
    <t>山形県米沢市大字李山８０６</t>
  </si>
  <si>
    <t>B106220220187</t>
  </si>
  <si>
    <t>米沢市立広幡小学校</t>
  </si>
  <si>
    <t>山形県米沢市広幡町上小菅１３９６</t>
  </si>
  <si>
    <t>B106220220196</t>
  </si>
  <si>
    <t>米沢市立六郷小学校</t>
  </si>
  <si>
    <t>山形県米沢市六郷町一漆４０－１</t>
  </si>
  <si>
    <t>B106220220203</t>
  </si>
  <si>
    <t>米沢市立塩井小学校</t>
  </si>
  <si>
    <t>B106220220212</t>
  </si>
  <si>
    <t>米沢市立窪田小学校</t>
  </si>
  <si>
    <t>山形県米沢市窪田町窪田６５５－３</t>
  </si>
  <si>
    <t>B106220220221</t>
  </si>
  <si>
    <t>米沢市立上郷小学校</t>
  </si>
  <si>
    <t>山形県米沢市大字竹井１３８３</t>
  </si>
  <si>
    <t>B106220220230</t>
  </si>
  <si>
    <t>米沢市立松川小学校</t>
  </si>
  <si>
    <t>山形県米沢市通町４－１０－１５</t>
  </si>
  <si>
    <t>B106220320015</t>
  </si>
  <si>
    <t>鶴岡市立朝暘第一小学校</t>
  </si>
  <si>
    <t>山形県鶴岡市文園町２－１</t>
  </si>
  <si>
    <t>B106220320024</t>
  </si>
  <si>
    <t>鶴岡市立朝暘第二小学校</t>
  </si>
  <si>
    <t>山形県鶴岡市東原町２５－１</t>
  </si>
  <si>
    <t>B106220320033</t>
  </si>
  <si>
    <t>鶴岡市立朝暘第三小学校</t>
  </si>
  <si>
    <t>山形県鶴岡市新形町１７－２４</t>
  </si>
  <si>
    <t>B106220320042</t>
  </si>
  <si>
    <t>鶴岡市立朝暘第四小学校</t>
  </si>
  <si>
    <t>山形県鶴岡市柳田字田中２８－１</t>
  </si>
  <si>
    <t>B106220320051</t>
  </si>
  <si>
    <t>鶴岡市立朝暘第五小学校</t>
  </si>
  <si>
    <t>山形県鶴岡市切添町１５番４号</t>
  </si>
  <si>
    <t>B106220320060</t>
  </si>
  <si>
    <t>鶴岡市立朝暘第六小学校</t>
  </si>
  <si>
    <t>山形県鶴岡市淀川町９－７０</t>
  </si>
  <si>
    <t>B106220320079</t>
  </si>
  <si>
    <t>鶴岡市立斎小学校</t>
  </si>
  <si>
    <t>山形県鶴岡市我老林字野中川原５１</t>
  </si>
  <si>
    <t>B106220320088</t>
  </si>
  <si>
    <t>鶴岡市立黄金小学校</t>
  </si>
  <si>
    <t>山形県鶴岡市青龍寺字北内４８</t>
  </si>
  <si>
    <t>B106220320097</t>
  </si>
  <si>
    <t>鶴岡市立大泉小学校</t>
  </si>
  <si>
    <t>山形県鶴岡市白山字西野１４８</t>
  </si>
  <si>
    <t>B106220320104</t>
  </si>
  <si>
    <t>鶴岡市立京田小学校</t>
  </si>
  <si>
    <t>山形県鶴岡市高田字下村１０４</t>
  </si>
  <si>
    <t>B106220320113</t>
  </si>
  <si>
    <t>鶴岡市立上郷小学校</t>
  </si>
  <si>
    <t>山形県鶴岡市みずほ３３番地３</t>
  </si>
  <si>
    <t>B106220320122</t>
  </si>
  <si>
    <t>鶴岡市立豊浦小学校</t>
  </si>
  <si>
    <t>山形県鶴岡市三瀬字菖蒲田８８番１</t>
  </si>
  <si>
    <t>B106220320131</t>
  </si>
  <si>
    <t>鶴岡市立湯野浜小学校</t>
  </si>
  <si>
    <t>山形県鶴岡市湯野浜１－１６－３８</t>
  </si>
  <si>
    <t>B106220320140</t>
  </si>
  <si>
    <t>鶴岡市立大山小学校</t>
  </si>
  <si>
    <t>山形県鶴岡市大山二丁目２０番１号</t>
  </si>
  <si>
    <t>B106220320159</t>
  </si>
  <si>
    <t>鶴岡市立西郷小学校</t>
  </si>
  <si>
    <t>山形県鶴岡市下川字樋渡１００</t>
  </si>
  <si>
    <t>B106220320168</t>
  </si>
  <si>
    <t>鶴岡市立藤島小学校</t>
  </si>
  <si>
    <t>山形県鶴岡市藤の花２－１－１</t>
  </si>
  <si>
    <t>B106220320177</t>
  </si>
  <si>
    <t>鶴岡市立東栄小学校</t>
  </si>
  <si>
    <t>山形県鶴岡市川尻字町上１４</t>
  </si>
  <si>
    <t>B106220320186</t>
  </si>
  <si>
    <t>鶴岡市立渡前小学校</t>
  </si>
  <si>
    <t>山形県鶴岡市渡前字中屋敷１</t>
  </si>
  <si>
    <t>B106220320195</t>
  </si>
  <si>
    <t>鶴岡市立羽黒小学校</t>
  </si>
  <si>
    <t>山形県鶴岡市羽黒町荒川字花沢４</t>
  </si>
  <si>
    <t>B106220320202</t>
  </si>
  <si>
    <t>鶴岡市立広瀬小学校</t>
  </si>
  <si>
    <t>山形県鶴岡市羽黒町後田字下田元９番地</t>
  </si>
  <si>
    <t>B106220320211</t>
  </si>
  <si>
    <t>鶴岡市立櫛引東小学校</t>
  </si>
  <si>
    <t>山形県鶴岡市黒川字小在家９０</t>
  </si>
  <si>
    <t>B106220320220</t>
  </si>
  <si>
    <t>鶴岡市立櫛引西小学校</t>
  </si>
  <si>
    <t>山形県鶴岡市上山添字文栄１</t>
  </si>
  <si>
    <t>B106220320239</t>
  </si>
  <si>
    <t>鶴岡市立櫛引南小学校</t>
  </si>
  <si>
    <t>山形県鶴岡市東荒屋字竹ノ内２１２</t>
  </si>
  <si>
    <t>B106220320248</t>
  </si>
  <si>
    <t>鶴岡市立あさひ小学校</t>
  </si>
  <si>
    <t>山形県鶴岡市下名川字落合２</t>
  </si>
  <si>
    <t>B106220320257</t>
  </si>
  <si>
    <t>鶴岡市立あつみ小学校</t>
  </si>
  <si>
    <t>山形県鶴岡市温海字萩田２４０－１</t>
  </si>
  <si>
    <t>B106220320266</t>
  </si>
  <si>
    <t>鶴岡市立鼠ヶ関小学校</t>
  </si>
  <si>
    <t>山形県鶴岡市鼠ヶ関字横路４９７－２</t>
  </si>
  <si>
    <t>B106220420014</t>
  </si>
  <si>
    <t>酒田市立浜田小学校</t>
  </si>
  <si>
    <t>山形県酒田市浜田１－５－４６</t>
  </si>
  <si>
    <t>B106220420023</t>
  </si>
  <si>
    <t>酒田市立松陵小学校</t>
  </si>
  <si>
    <t>山形県酒田市住吉町９－３６</t>
  </si>
  <si>
    <t>B106220420032</t>
  </si>
  <si>
    <t>酒田市立飛島小学校</t>
  </si>
  <si>
    <t>山形県酒田市飛島字中村甲２８３</t>
  </si>
  <si>
    <t>B106220420041</t>
  </si>
  <si>
    <t>酒田市立西荒瀬小学校</t>
  </si>
  <si>
    <t>山形県酒田市宮海字新林６６０番地</t>
  </si>
  <si>
    <t>B106220420050</t>
  </si>
  <si>
    <t>酒田市立鳥海小学校</t>
  </si>
  <si>
    <t>山形県酒田市本楯字前田９４－１</t>
  </si>
  <si>
    <t>B106220420069</t>
  </si>
  <si>
    <t>酒田市立新堀小学校</t>
  </si>
  <si>
    <t>山形県酒田市木川字アラコウヤ３２番地</t>
  </si>
  <si>
    <t>B106220420078</t>
  </si>
  <si>
    <t>酒田市立広野小学校</t>
  </si>
  <si>
    <t>山形県酒田市広野字中通５３</t>
  </si>
  <si>
    <t>B106220420087</t>
  </si>
  <si>
    <t>酒田市立浜中小学校</t>
  </si>
  <si>
    <t>山形県酒田市浜中字上村３７０－２</t>
  </si>
  <si>
    <t>B106220420096</t>
  </si>
  <si>
    <t>酒田市立黒森小学校</t>
  </si>
  <si>
    <t>山形県酒田市黒森字一の木４５０</t>
  </si>
  <si>
    <t>B106220420103</t>
  </si>
  <si>
    <t>酒田市立宮野浦小学校</t>
  </si>
  <si>
    <t>山形県酒田市宮野浦１ー１１ー１</t>
  </si>
  <si>
    <t>B106220420112</t>
  </si>
  <si>
    <t>酒田市立十坂小学校</t>
  </si>
  <si>
    <t>山形県酒田市坂野辺新田字地続山９８７－１</t>
  </si>
  <si>
    <t>B106220420121</t>
  </si>
  <si>
    <t>酒田市立一條小学校</t>
  </si>
  <si>
    <t>山形県酒田市寺田字沖１－１</t>
  </si>
  <si>
    <t>B106220420130</t>
  </si>
  <si>
    <t>酒田市立八幡小学校</t>
  </si>
  <si>
    <t>山形県酒田市観音寺字古楯１番地１</t>
  </si>
  <si>
    <t>B106220420158</t>
  </si>
  <si>
    <t>酒田市立若浜小学校</t>
  </si>
  <si>
    <t>山形県酒田市若浜町１－１</t>
  </si>
  <si>
    <t>B106220420167</t>
  </si>
  <si>
    <t>酒田市立琢成小学校</t>
  </si>
  <si>
    <t>山形県酒田市栄町１０－８</t>
  </si>
  <si>
    <t>B106220420176</t>
  </si>
  <si>
    <t>酒田市立泉小学校</t>
  </si>
  <si>
    <t>山形県酒田市東泉町４－４－１</t>
  </si>
  <si>
    <t>B106220420185</t>
  </si>
  <si>
    <t>酒田市立富士見小学校</t>
  </si>
  <si>
    <t>山形県酒田市富士見町２－１０－１</t>
  </si>
  <si>
    <t>B106220420194</t>
  </si>
  <si>
    <t>酒田市立松原小学校</t>
  </si>
  <si>
    <t>山形県酒田市亀ヶ崎５－８－２５</t>
  </si>
  <si>
    <t>B106220420201</t>
  </si>
  <si>
    <t>酒田市立南平田小学校</t>
  </si>
  <si>
    <t>山形県酒田市飛鳥字腰巻９９</t>
  </si>
  <si>
    <t>B106220420210</t>
  </si>
  <si>
    <t>酒田市立平田小学校</t>
  </si>
  <si>
    <t>山形県酒田市荻島字面桜８</t>
  </si>
  <si>
    <t>B106220420229</t>
  </si>
  <si>
    <t>酒田市立亀ケ崎小学校</t>
  </si>
  <si>
    <t>山形県酒田市亀ヶ崎２－３－５５</t>
  </si>
  <si>
    <t>B106220420238</t>
  </si>
  <si>
    <t>酒田市立松山小学校</t>
  </si>
  <si>
    <t>山形県酒田市山寺字見初沢１５７－１</t>
  </si>
  <si>
    <t>B106220520013</t>
  </si>
  <si>
    <t>新庄市立新庄小学校</t>
  </si>
  <si>
    <t>山形県新庄市城西町６－２４</t>
  </si>
  <si>
    <t>B106220520031</t>
  </si>
  <si>
    <t>新庄市立日新小学校</t>
  </si>
  <si>
    <t>山形県新庄市下金沢町１６－４</t>
  </si>
  <si>
    <t>B106220520059</t>
  </si>
  <si>
    <t>新庄市立本合海小学校</t>
  </si>
  <si>
    <t>山形県新庄市本合海１２８</t>
  </si>
  <si>
    <t>B106220520068</t>
  </si>
  <si>
    <t>新庄市立升形小学校</t>
  </si>
  <si>
    <t>山形県新庄市大字升形８００－９</t>
  </si>
  <si>
    <t>B106220620012</t>
  </si>
  <si>
    <t>寒河江市立寒河江小学校</t>
  </si>
  <si>
    <t>山形県寒河江市丸内１－３－８</t>
  </si>
  <si>
    <t>B106220620021</t>
  </si>
  <si>
    <t>寒河江市立寒河江中部小学校</t>
  </si>
  <si>
    <t>山形県寒河江市元町２－１９</t>
  </si>
  <si>
    <t>B106220620030</t>
  </si>
  <si>
    <t>寒河江市立南部小学校</t>
  </si>
  <si>
    <t>山形県寒河江市大字高屋字北江１１</t>
  </si>
  <si>
    <t>B106220620049</t>
  </si>
  <si>
    <t>寒河江市立西根小学校</t>
  </si>
  <si>
    <t>山形県寒河江市西根１７０</t>
  </si>
  <si>
    <t>B106220620058</t>
  </si>
  <si>
    <t>寒河江市立柴橋小学校</t>
  </si>
  <si>
    <t>山形県寒河江市柴橋１９２３</t>
  </si>
  <si>
    <t>B106220620067</t>
  </si>
  <si>
    <t>寒河江市立高松小学校</t>
  </si>
  <si>
    <t>山形県寒河江市米沢６４３－２</t>
  </si>
  <si>
    <t>B106220620076</t>
  </si>
  <si>
    <t>寒河江市立醍醐小学校</t>
  </si>
  <si>
    <t>山形県寒河江市日和田６－１</t>
  </si>
  <si>
    <t>B106220620085</t>
  </si>
  <si>
    <t>寒河江市立白岩小学校</t>
  </si>
  <si>
    <t>山形県寒河江市白岩１８４８</t>
  </si>
  <si>
    <t>B106220620094</t>
  </si>
  <si>
    <t>寒河江市立三泉小学校</t>
  </si>
  <si>
    <t>山形県寒河江市中河原１９１－１</t>
  </si>
  <si>
    <t>B106220720011</t>
  </si>
  <si>
    <t>上山市立上山小学校</t>
  </si>
  <si>
    <t>山形県上山市元城内５－５</t>
  </si>
  <si>
    <t>B106220720039</t>
  </si>
  <si>
    <t>上山市立中川小学校</t>
  </si>
  <si>
    <t>山形県上山市金谷字水神河原１１８９ー２</t>
  </si>
  <si>
    <t>B106220720048</t>
  </si>
  <si>
    <t>上山市立南小学校</t>
  </si>
  <si>
    <t>山形県上山市けやきの森１－１</t>
  </si>
  <si>
    <t>B106220720057</t>
  </si>
  <si>
    <t>上山市立宮川小学校</t>
  </si>
  <si>
    <t>山形県上山市須田板字原際７８４－１</t>
  </si>
  <si>
    <t>B106220820010</t>
  </si>
  <si>
    <t>村山市立楯岡小学校</t>
  </si>
  <si>
    <t>山形県村山市楯岡楯１８番１号</t>
  </si>
  <si>
    <t>B106220820029</t>
  </si>
  <si>
    <t>村山市立西郷小学校</t>
  </si>
  <si>
    <t>山形県村山市名取１２１７</t>
  </si>
  <si>
    <t>B106220820038</t>
  </si>
  <si>
    <t>村山市立袖崎小学校</t>
  </si>
  <si>
    <t>山形県村山市土生田２６３</t>
  </si>
  <si>
    <t>B106220820047</t>
  </si>
  <si>
    <t>村山市立大久保小学校</t>
  </si>
  <si>
    <t>山形県村山市大久保甲１－１</t>
  </si>
  <si>
    <t>B106220820056</t>
  </si>
  <si>
    <t>村山市立冨本小学校</t>
  </si>
  <si>
    <t>山形県村山市大字湯野沢１１２９番地</t>
  </si>
  <si>
    <t>B106220820065</t>
  </si>
  <si>
    <t>村山市立戸沢小学校</t>
  </si>
  <si>
    <t>山形県村山市大字長善寺２９３－２</t>
  </si>
  <si>
    <t>B106220820074</t>
  </si>
  <si>
    <t>村山市立富並小学校</t>
  </si>
  <si>
    <t>山形県村山市大字富並２１６９</t>
  </si>
  <si>
    <t>B106220920019</t>
  </si>
  <si>
    <t>長井市立長井小学校</t>
  </si>
  <si>
    <t>山形県長井市ままの上５－２</t>
  </si>
  <si>
    <t>B106220920028</t>
  </si>
  <si>
    <t>長井市立致芳小学校</t>
  </si>
  <si>
    <t>山形県長井市五十川１０９１</t>
  </si>
  <si>
    <t>B106220920037</t>
  </si>
  <si>
    <t>長井市立西根小学校</t>
  </si>
  <si>
    <t>山形県長井市草岡３７５</t>
  </si>
  <si>
    <t>B106220920046</t>
  </si>
  <si>
    <t>長井市立平野小学校</t>
  </si>
  <si>
    <t>山形県長井市九野本３１１８</t>
  </si>
  <si>
    <t>B106220920055</t>
  </si>
  <si>
    <t>長井市立豊田小学校</t>
  </si>
  <si>
    <t>山形県長井市歌丸９７６</t>
  </si>
  <si>
    <t>B106220920064</t>
  </si>
  <si>
    <t>長井市立伊佐沢小学校</t>
  </si>
  <si>
    <t>山形県長井市上伊佐沢２０２７番地</t>
  </si>
  <si>
    <t>B106221020016</t>
  </si>
  <si>
    <t>天童市立天童中部小学校</t>
  </si>
  <si>
    <t>山形県天童市老野森二丁目６番４号</t>
  </si>
  <si>
    <t>B106221020025</t>
  </si>
  <si>
    <t>天童市立山口小学校</t>
  </si>
  <si>
    <t>山形県天童市山口１９１９</t>
  </si>
  <si>
    <t>B106221020034</t>
  </si>
  <si>
    <t>天童市立成生小学校</t>
  </si>
  <si>
    <t>山形県天童市高木８３６</t>
  </si>
  <si>
    <t>B106221020043</t>
  </si>
  <si>
    <t>天童市立蔵増小学校</t>
  </si>
  <si>
    <t>山形県天童市蔵増６７６</t>
  </si>
  <si>
    <t>B106221020052</t>
  </si>
  <si>
    <t>天童市立寺津小学校</t>
  </si>
  <si>
    <t>山形県天童市寺津１３５０</t>
  </si>
  <si>
    <t>B106221020061</t>
  </si>
  <si>
    <t>天童市立高擶小学校</t>
  </si>
  <si>
    <t>山形県天童市高擶北２３９</t>
  </si>
  <si>
    <t>B106221020070</t>
  </si>
  <si>
    <t>天童市立干布小学校</t>
  </si>
  <si>
    <t>山形県天童市大字干布５８０</t>
  </si>
  <si>
    <t>B106221020089</t>
  </si>
  <si>
    <t>天童市立津山小学校</t>
  </si>
  <si>
    <t>山形県天童市貫津５９１</t>
  </si>
  <si>
    <t>B106221020098</t>
  </si>
  <si>
    <t>天童市立荒谷小学校</t>
  </si>
  <si>
    <t>山形県天童市大字荒谷７８５７</t>
  </si>
  <si>
    <t>B106221020105</t>
  </si>
  <si>
    <t>天童市立天童南部小学校</t>
  </si>
  <si>
    <t>山形県天童市田鶴町４－２－１０</t>
  </si>
  <si>
    <t>B106221020114</t>
  </si>
  <si>
    <t>天童市立天童北部小学校</t>
  </si>
  <si>
    <t>山形県天童市乱川４－２－２５</t>
  </si>
  <si>
    <t>B106221020123</t>
  </si>
  <si>
    <t>天童市立長岡小学校</t>
  </si>
  <si>
    <t>山形県天童市東長岡３－３－１</t>
  </si>
  <si>
    <t>B106221120015</t>
  </si>
  <si>
    <t>東根市立東根小学校</t>
  </si>
  <si>
    <t>山形県東根市本丸南１－１－１</t>
  </si>
  <si>
    <t>B106221120024</t>
  </si>
  <si>
    <t>東根市立神町小学校</t>
  </si>
  <si>
    <t>山形県東根市神町南三丁目２－３</t>
  </si>
  <si>
    <t>B106221120033</t>
  </si>
  <si>
    <t>東根市立東郷小学校</t>
  </si>
  <si>
    <t>山形県東根市大字泉郷乙１９２２</t>
  </si>
  <si>
    <t>B106221120042</t>
  </si>
  <si>
    <t>東根市立高崎小学校</t>
  </si>
  <si>
    <t>山形県東根市観音寺２１６２</t>
  </si>
  <si>
    <t>B106221120051</t>
  </si>
  <si>
    <t>東根市立大富小学校</t>
  </si>
  <si>
    <t>山形県東根市大字羽入８４１</t>
  </si>
  <si>
    <t>B106221120060</t>
  </si>
  <si>
    <t>東根市立小田島小学校</t>
  </si>
  <si>
    <t>山形県東根市大字郡山４１１－１</t>
  </si>
  <si>
    <t>B106221120079</t>
  </si>
  <si>
    <t>東根市立長瀞小学校</t>
  </si>
  <si>
    <t>山形県東根市長瀞１８８－１</t>
  </si>
  <si>
    <t>B106221120088</t>
  </si>
  <si>
    <t>東根市立東根中部小学校</t>
  </si>
  <si>
    <t>山形県東根市中央二丁目５番１号</t>
  </si>
  <si>
    <t>B106221120097</t>
  </si>
  <si>
    <t>東根市立大森小学校</t>
  </si>
  <si>
    <t>山形県東根市神町北二丁目１番１号</t>
  </si>
  <si>
    <t>B106221220014</t>
  </si>
  <si>
    <t>尾花沢市立福原小学校</t>
  </si>
  <si>
    <t>山形県尾花沢市大字寺内１１７０</t>
  </si>
  <si>
    <t>B106221220023</t>
  </si>
  <si>
    <t>尾花沢市立尾花沢小学校</t>
  </si>
  <si>
    <t>山形県尾花沢市梺町３－３－１</t>
  </si>
  <si>
    <t>B106221220032</t>
  </si>
  <si>
    <t>尾花沢市立宮沢小学校</t>
  </si>
  <si>
    <t>山形県尾花沢市大字丹生１９３３</t>
  </si>
  <si>
    <t>B106221220041</t>
  </si>
  <si>
    <t>尾花沢市立玉野小学校</t>
  </si>
  <si>
    <t>山形県尾花沢市大字鶴巻田５８０</t>
  </si>
  <si>
    <t>B106221220050</t>
  </si>
  <si>
    <t>尾花沢市立常盤小学校</t>
  </si>
  <si>
    <t>山形県尾花沢市延沢７８３</t>
  </si>
  <si>
    <t>B106221320013</t>
  </si>
  <si>
    <t>南陽市立沖郷小学校</t>
  </si>
  <si>
    <t>山形県南陽市高梨４６０</t>
  </si>
  <si>
    <t>B106221320022</t>
  </si>
  <si>
    <t>南陽市立梨郷小学校</t>
  </si>
  <si>
    <t>山形県南陽市竹原１３９</t>
  </si>
  <si>
    <t>B106221320031</t>
  </si>
  <si>
    <t>南陽市立赤湯小学校</t>
  </si>
  <si>
    <t>山形県南陽市長岡９９４</t>
  </si>
  <si>
    <t>B106221320040</t>
  </si>
  <si>
    <t>南陽市立中川小学校</t>
  </si>
  <si>
    <t>山形県南陽市川樋２５</t>
  </si>
  <si>
    <t>B106221320059</t>
  </si>
  <si>
    <t>南陽市立荻小学校</t>
  </si>
  <si>
    <t>山形県南陽市荻１０３３番地</t>
  </si>
  <si>
    <t>B106221320068</t>
  </si>
  <si>
    <t>南陽市立宮内小学校</t>
  </si>
  <si>
    <t>山形県南陽市宮内３４１５</t>
  </si>
  <si>
    <t>B106221320077</t>
  </si>
  <si>
    <t>南陽市立漆山小学校</t>
  </si>
  <si>
    <t>山形県南陽市漆山１７３１</t>
  </si>
  <si>
    <t>B106230120016</t>
  </si>
  <si>
    <t>山辺町立山辺小学校</t>
  </si>
  <si>
    <t>山形県東村山郡山辺町山辺５５</t>
  </si>
  <si>
    <t>B106230120025</t>
  </si>
  <si>
    <t>山辺町立相模小学校</t>
  </si>
  <si>
    <t>山形県東村山郡山辺町根際２２８３</t>
  </si>
  <si>
    <t>B106230220015</t>
  </si>
  <si>
    <t>中山町立長崎小学校</t>
  </si>
  <si>
    <t>山形県東村山郡中山町長崎１０９２</t>
  </si>
  <si>
    <t>B106230220024</t>
  </si>
  <si>
    <t>中山町立豊田小学校</t>
  </si>
  <si>
    <t>山形県東村山郡中山町大字土橋６４５</t>
  </si>
  <si>
    <t>B106232120012</t>
  </si>
  <si>
    <t>河北町立西里小学校</t>
  </si>
  <si>
    <t>山形県西村山郡河北町西里５６２番地</t>
  </si>
  <si>
    <t>B106232120021</t>
  </si>
  <si>
    <t>河北町立溝延小学校</t>
  </si>
  <si>
    <t>山形県西村山郡河北町大字溝延字小堤３１２ー１</t>
  </si>
  <si>
    <t>B106232120030</t>
  </si>
  <si>
    <t>河北町立谷地中部小学校</t>
  </si>
  <si>
    <t>山形県西村山郡河北町谷地字所岡７３</t>
  </si>
  <si>
    <t>B106232120049</t>
  </si>
  <si>
    <t>河北町立谷地南部小学校</t>
  </si>
  <si>
    <t>山形県西村山郡河北町谷地荒町東１－７－１</t>
  </si>
  <si>
    <t>B106232120058</t>
  </si>
  <si>
    <t>河北町立谷地西部小学校</t>
  </si>
  <si>
    <t>山形県西村山郡河北町谷地字布田５５</t>
  </si>
  <si>
    <t>B106232120067</t>
  </si>
  <si>
    <t>河北町立北谷地小学校</t>
  </si>
  <si>
    <t>山形県西村山郡河北町大字吉田３６７</t>
  </si>
  <si>
    <t>B106232220011</t>
  </si>
  <si>
    <t>西川町立西川小学校</t>
  </si>
  <si>
    <t>山形県西村山郡西川町大字海味１２３４</t>
  </si>
  <si>
    <t>B106232320010</t>
  </si>
  <si>
    <t>朝日町立西五百川小学校</t>
  </si>
  <si>
    <t>山形県西村山郡朝日町大字常盤い１８１－１</t>
  </si>
  <si>
    <t>B106232320029</t>
  </si>
  <si>
    <t>朝日町立宮宿小学校</t>
  </si>
  <si>
    <t>山形県西村山郡朝日町大字宮宿１０２１</t>
  </si>
  <si>
    <t>B106232320038</t>
  </si>
  <si>
    <t>朝日町立大谷小学校</t>
  </si>
  <si>
    <t>山形県西村山郡朝日町大字大谷１１４７</t>
  </si>
  <si>
    <t>B106232420019</t>
  </si>
  <si>
    <t>大江町立左沢小学校</t>
  </si>
  <si>
    <t>山形県西村山郡大江町大字左沢８１６－２</t>
  </si>
  <si>
    <t>B106232420028</t>
  </si>
  <si>
    <t>大江町立本郷東小学校</t>
  </si>
  <si>
    <t>山形県西村山郡大江町本郷丙２７５－２</t>
  </si>
  <si>
    <t>B106232420037</t>
  </si>
  <si>
    <t>大江町立左沢小学校藤田の丘分校</t>
  </si>
  <si>
    <t>山形県西村山郡大江町藤田８３７－４</t>
  </si>
  <si>
    <t>B106234120018</t>
  </si>
  <si>
    <t>大石田町立大石田小学校</t>
  </si>
  <si>
    <t>山形県北村山郡大石田町大石田乙１０５番地の１</t>
  </si>
  <si>
    <t>B106234120027</t>
  </si>
  <si>
    <t>大石田町立大石田南小学校</t>
  </si>
  <si>
    <t>山形県北村山郡大石田町大字田沢１５４４－３</t>
  </si>
  <si>
    <t>B106234120036</t>
  </si>
  <si>
    <t>大石田町立大石田北小学校</t>
  </si>
  <si>
    <t>山形県北村山郡大石田町大字岩ヶ袋３３８番地５</t>
  </si>
  <si>
    <t>B106236120013</t>
  </si>
  <si>
    <t>金山町立金山小学校</t>
  </si>
  <si>
    <t>山形県最上郡金山町金山１０８－２</t>
  </si>
  <si>
    <t>B106236220012</t>
  </si>
  <si>
    <t>最上町立大堀小学校</t>
  </si>
  <si>
    <t>山形県最上郡最上町志茂１２７</t>
  </si>
  <si>
    <t>B106236220021</t>
  </si>
  <si>
    <t>最上町立向町小学校</t>
  </si>
  <si>
    <t>山形県最上郡最上町大字向町８６９－１</t>
  </si>
  <si>
    <t>B106236320011</t>
  </si>
  <si>
    <t>舟形町立舟形小学校</t>
  </si>
  <si>
    <t>山形県最上郡舟形町舟形４５６０</t>
  </si>
  <si>
    <t>B106236420010</t>
  </si>
  <si>
    <t>真室川町立真室川小学校</t>
  </si>
  <si>
    <t>山形県最上郡真室川町川の内２１０４－２</t>
  </si>
  <si>
    <t>B106236420029</t>
  </si>
  <si>
    <t>真室川町立真室川あさひ小学校</t>
  </si>
  <si>
    <t>山形県最上郡真室川町大字大沢１３８６－２</t>
  </si>
  <si>
    <t>B106236420038</t>
  </si>
  <si>
    <t>真室川町立真室川北部小学校</t>
  </si>
  <si>
    <t>山形県最上郡真室川町釜渕８１７－３７</t>
  </si>
  <si>
    <t>B106236520019</t>
  </si>
  <si>
    <t>大蔵村立大蔵小学校</t>
  </si>
  <si>
    <t>山形県最上郡大蔵村清水２６８８</t>
  </si>
  <si>
    <t>B106236620018</t>
  </si>
  <si>
    <t>鮭川村立鮭川小学校</t>
  </si>
  <si>
    <t>B106238120019</t>
  </si>
  <si>
    <t>高畠町立高畠小学校</t>
  </si>
  <si>
    <t>山形県東置賜郡高畠町高畠３５４７</t>
  </si>
  <si>
    <t>B106238120028</t>
  </si>
  <si>
    <t>高畠町立二井宿小学校</t>
  </si>
  <si>
    <t>山形県東置賜郡高畠町二井宿２７５０</t>
  </si>
  <si>
    <t>B106238120037</t>
  </si>
  <si>
    <t>高畠町立屋代小学校</t>
  </si>
  <si>
    <t>山形県東置賜郡高畠町大字深沼３０</t>
  </si>
  <si>
    <t>B106238120046</t>
  </si>
  <si>
    <t>高畠町立亀岡小学校</t>
  </si>
  <si>
    <t>山形県東置賜郡高畠町亀岡２９１６</t>
  </si>
  <si>
    <t>B106238120055</t>
  </si>
  <si>
    <t>高畠町立和田小学校</t>
  </si>
  <si>
    <t>山形県東置賜郡高畠町元和田１３０６</t>
  </si>
  <si>
    <t>B106238120064</t>
  </si>
  <si>
    <t>高畠町立糠野目小学校</t>
  </si>
  <si>
    <t>山形県東置賜郡高畠町上平柳２０７０</t>
  </si>
  <si>
    <t>B106238220018</t>
  </si>
  <si>
    <t>川西町立大塚小学校</t>
  </si>
  <si>
    <t>山形県東置賜郡川西町大字大塚３０３０</t>
  </si>
  <si>
    <t>B106238220027</t>
  </si>
  <si>
    <t>川西町立犬川小学校</t>
  </si>
  <si>
    <t>山形県東置賜郡川西町大字小松８２３</t>
  </si>
  <si>
    <t>B106238220036</t>
  </si>
  <si>
    <t>川西町立小松小学校</t>
  </si>
  <si>
    <t>山形県東置賜郡川西町大字上小松１４８６</t>
  </si>
  <si>
    <t>B106238220045</t>
  </si>
  <si>
    <t>川西町立中郡小学校</t>
  </si>
  <si>
    <t>山形県東置賜郡川西町大字莅２３９</t>
  </si>
  <si>
    <t>B106238220054</t>
  </si>
  <si>
    <t>川西町立吉島小学校</t>
  </si>
  <si>
    <t>山形県東置賜郡川西町大字洲島２３８１</t>
  </si>
  <si>
    <t>B106240120015</t>
  </si>
  <si>
    <t>小国町立叶水小学校</t>
  </si>
  <si>
    <t>山形県西置賜郡小国町叶水３０１</t>
  </si>
  <si>
    <t>B106240120024</t>
  </si>
  <si>
    <t>小国町立小国小学校</t>
  </si>
  <si>
    <t>山形県西置賜郡小国町大字岩井沢６７３</t>
  </si>
  <si>
    <t>B106240220014</t>
  </si>
  <si>
    <t>白鷹町立蚕桑小学校</t>
  </si>
  <si>
    <t>山形県西置賜郡白鷹町横田尻３５８４－１</t>
  </si>
  <si>
    <t>B106240220023</t>
  </si>
  <si>
    <t>白鷹町立鮎貝小学校</t>
  </si>
  <si>
    <t>山形県西置賜郡白鷹町鮎貝５２１５</t>
  </si>
  <si>
    <t>B106240220032</t>
  </si>
  <si>
    <t>白鷹町立荒砥小学校</t>
  </si>
  <si>
    <t>山形県西置賜郡白鷹町荒砥乙５４０－１</t>
  </si>
  <si>
    <t>B106240220041</t>
  </si>
  <si>
    <t>白鷹町立東根小学校</t>
  </si>
  <si>
    <t>山形県西置賜郡白鷹町大字畔藤５０３１番地</t>
  </si>
  <si>
    <t>B106240320013</t>
  </si>
  <si>
    <t>飯豊町立第一小学校</t>
  </si>
  <si>
    <t>山形県西置賜郡飯豊町大字萩生６７７番地</t>
  </si>
  <si>
    <t>B106240320022</t>
  </si>
  <si>
    <t>飯豊町立第二小学校</t>
  </si>
  <si>
    <t>山形県西置賜郡飯豊町小白川３３６０</t>
  </si>
  <si>
    <t>B106240320031</t>
  </si>
  <si>
    <t>飯豊町立手ノ子小学校</t>
  </si>
  <si>
    <t>山形県西置賜郡飯豊町大字手ノ子１６９４</t>
  </si>
  <si>
    <t>B106240320040</t>
  </si>
  <si>
    <t>飯豊町立添川小学校</t>
  </si>
  <si>
    <t>山形県西置賜郡飯豊町大字添川２９３４－１</t>
  </si>
  <si>
    <t>B106242620016</t>
  </si>
  <si>
    <t>三川町立横山小学校</t>
  </si>
  <si>
    <t>山形県東田川郡三川町大字横山字大正１４０</t>
  </si>
  <si>
    <t>B106242620025</t>
  </si>
  <si>
    <t>三川町立東郷小学校</t>
  </si>
  <si>
    <t>山形県東田川郡三川町大字神花字六瀬２９７－１</t>
  </si>
  <si>
    <t>B106242620034</t>
  </si>
  <si>
    <t>三川町立押切小学校</t>
  </si>
  <si>
    <t>山形県東田川郡三川町大字押切新田字高前１</t>
  </si>
  <si>
    <t>B106242820014</t>
  </si>
  <si>
    <t>庄内町立立川小学校</t>
  </si>
  <si>
    <t>山形県東田川郡庄内町大字狩川字松葉５－１</t>
  </si>
  <si>
    <t>B106242820023</t>
  </si>
  <si>
    <t>庄内町立余目第一小学校</t>
  </si>
  <si>
    <t>山形県東田川郡庄内町余目字南田１０５－１</t>
  </si>
  <si>
    <t>B106242820032</t>
  </si>
  <si>
    <t>庄内町立余目第二小学校</t>
  </si>
  <si>
    <t>山形県東田川郡庄内町払田字村東６８</t>
  </si>
  <si>
    <t>B106242820041</t>
  </si>
  <si>
    <t>庄内町立余目第三小学校</t>
  </si>
  <si>
    <t>山形県東田川郡庄内町廿六木字三百地６番地１</t>
  </si>
  <si>
    <t>B106242820050</t>
  </si>
  <si>
    <t>庄内町立余目第四小学校</t>
  </si>
  <si>
    <t>山形県東田川郡庄内町主殿新田字赤渕２１－１</t>
  </si>
  <si>
    <t>B106246120067</t>
  </si>
  <si>
    <t>遊佐町立遊佐小学校</t>
  </si>
  <si>
    <t>山形県飽海郡遊佐町吉出字和田１３</t>
  </si>
  <si>
    <t>C106110000013</t>
  </si>
  <si>
    <t>山形大学附属中学校</t>
  </si>
  <si>
    <t>山形県山形市松波２－７－３</t>
  </si>
  <si>
    <t>C106220130013</t>
  </si>
  <si>
    <t>山形市立第一中学校</t>
  </si>
  <si>
    <t>山形県山形市松波３－１－１５</t>
  </si>
  <si>
    <t>C106220130022</t>
  </si>
  <si>
    <t>山形市立第二中学校</t>
  </si>
  <si>
    <t>山形県山形市西崎６２</t>
  </si>
  <si>
    <t>C106220130031</t>
  </si>
  <si>
    <t>山形市立第三中学校</t>
  </si>
  <si>
    <t>山形県山形市双葉町２－１－１０</t>
  </si>
  <si>
    <t>C106220130040</t>
  </si>
  <si>
    <t>山形市立第四中学校</t>
  </si>
  <si>
    <t>山形県山形市花楯二丁目１０番４８号</t>
  </si>
  <si>
    <t>C106220130059</t>
  </si>
  <si>
    <t>山形市立第五中学校</t>
  </si>
  <si>
    <t>山形県山形市薬師町１－１４－１０</t>
  </si>
  <si>
    <t>C106220130068</t>
  </si>
  <si>
    <t>山形市立第六中学校</t>
  </si>
  <si>
    <t>山形県山形市南原町２－３－５５</t>
  </si>
  <si>
    <t>C106220130077</t>
  </si>
  <si>
    <t>山形市立第七中学校</t>
  </si>
  <si>
    <t>山形県山形市天神町２５２０</t>
  </si>
  <si>
    <t>C106220130086</t>
  </si>
  <si>
    <t>山形市立第八中学校</t>
  </si>
  <si>
    <t>山形県山形市大字村木沢字河原田１６２０－２</t>
  </si>
  <si>
    <t>C106220130095</t>
  </si>
  <si>
    <t>山形市立第九中学校</t>
  </si>
  <si>
    <t>山形県山形市大字津金沢字中谷地６５７</t>
  </si>
  <si>
    <t>C106220130102</t>
  </si>
  <si>
    <t>山形市立第十中学校</t>
  </si>
  <si>
    <t>山形県山形市若宮１－１０－１２</t>
  </si>
  <si>
    <t>C106220130111</t>
  </si>
  <si>
    <t>山形市立金井中学校</t>
  </si>
  <si>
    <t>山形県山形市陣場三丁目１２－２５</t>
  </si>
  <si>
    <t>C106220130120</t>
  </si>
  <si>
    <t>山形市立高楯中学校</t>
  </si>
  <si>
    <t>山形県山形市大字中里３８番地</t>
  </si>
  <si>
    <t>C106220130139</t>
  </si>
  <si>
    <t>山形市立山寺中学校</t>
  </si>
  <si>
    <t>C106220130148</t>
  </si>
  <si>
    <t>山形市立蔵王第一中学校</t>
  </si>
  <si>
    <t>山形県山形市蔵王南成沢３４番地</t>
  </si>
  <si>
    <t>C106220130157</t>
  </si>
  <si>
    <t>山形市立蔵王第二中学校</t>
  </si>
  <si>
    <t>C106220230012</t>
  </si>
  <si>
    <t>米沢市立第一中学校</t>
  </si>
  <si>
    <t>山形県米沢市駅前４－３－５１</t>
  </si>
  <si>
    <t>C106220230021</t>
  </si>
  <si>
    <t>米沢市立第二中学校</t>
  </si>
  <si>
    <t>山形県米沢市林泉寺２－２－５</t>
  </si>
  <si>
    <t>C106220230030</t>
  </si>
  <si>
    <t>米沢市立第三中学校</t>
  </si>
  <si>
    <t>山形県米沢市舘山２－４－５８</t>
  </si>
  <si>
    <t>C106220230049</t>
  </si>
  <si>
    <t>米沢市立第四中学校</t>
  </si>
  <si>
    <t>山形県米沢市春日４－２－６９</t>
  </si>
  <si>
    <t>C106220230058</t>
  </si>
  <si>
    <t>米沢市立第五中学校</t>
  </si>
  <si>
    <t>山形県米沢市東大通１－１－８２</t>
  </si>
  <si>
    <t>C106220230067</t>
  </si>
  <si>
    <t>米沢市立第六中学校</t>
  </si>
  <si>
    <t>山形県米沢市六郷町西藤泉１６０番地</t>
  </si>
  <si>
    <t>C106220230076</t>
  </si>
  <si>
    <t>米沢市立第七中学校</t>
  </si>
  <si>
    <t>山形県米沢市大字川井１０８－３</t>
  </si>
  <si>
    <t>C106220330011</t>
  </si>
  <si>
    <t>鶴岡市立鶴岡第一中学校</t>
  </si>
  <si>
    <t>山形県鶴岡市道田町１－８２</t>
  </si>
  <si>
    <t>C106220330020</t>
  </si>
  <si>
    <t>鶴岡市立鶴岡第二中学校</t>
  </si>
  <si>
    <t>山形県鶴岡市宝田２－８－３４</t>
  </si>
  <si>
    <t>C106220330039</t>
  </si>
  <si>
    <t>鶴岡市立鶴岡第三中学校</t>
  </si>
  <si>
    <t>山形県鶴岡市城南町２５番１号</t>
  </si>
  <si>
    <t>C106220330048</t>
  </si>
  <si>
    <t>鶴岡市立鶴岡第四中学校</t>
  </si>
  <si>
    <t>山形県鶴岡市小真木原町３－１</t>
  </si>
  <si>
    <t>C106220330057</t>
  </si>
  <si>
    <t>鶴岡市立鶴岡第五中学校</t>
  </si>
  <si>
    <t>山形県鶴岡市大山字若柳２７１</t>
  </si>
  <si>
    <t>C106220330066</t>
  </si>
  <si>
    <t>鶴岡市立豊浦中学校</t>
  </si>
  <si>
    <t>山形県鶴岡市三瀬横町３３－２</t>
  </si>
  <si>
    <t>C106220330075</t>
  </si>
  <si>
    <t>鶴岡市立藤島中学校</t>
  </si>
  <si>
    <t>山形県鶴岡市藤島字笹花８６－１</t>
  </si>
  <si>
    <t>C106220330084</t>
  </si>
  <si>
    <t>鶴岡市立羽黒中学校</t>
  </si>
  <si>
    <t>山形県鶴岡市羽黒町荒川字宮東２８－１</t>
  </si>
  <si>
    <t>C106220330093</t>
  </si>
  <si>
    <t>鶴岡市立櫛引中学校</t>
  </si>
  <si>
    <t>山形県鶴岡市上山添字文栄８６</t>
  </si>
  <si>
    <t>C106220330100</t>
  </si>
  <si>
    <t>鶴岡市立朝日中学校</t>
  </si>
  <si>
    <t>山形県鶴岡市本郷字笹目５０</t>
  </si>
  <si>
    <t>C106220330119</t>
  </si>
  <si>
    <t>鶴岡市立温海中学校</t>
  </si>
  <si>
    <t>山形県鶴岡市大岩川字黒岩３５</t>
  </si>
  <si>
    <t>C106220430010</t>
  </si>
  <si>
    <t>酒田市立第一中学校</t>
  </si>
  <si>
    <t>山形県酒田市住吉町１０－７０</t>
  </si>
  <si>
    <t>C106220430029</t>
  </si>
  <si>
    <t>酒田市立第二中学校</t>
  </si>
  <si>
    <t>山形県酒田市新橋４－１９－３</t>
  </si>
  <si>
    <t>C106220430038</t>
  </si>
  <si>
    <t>酒田市立第三中学校</t>
  </si>
  <si>
    <t>山形県酒田市松原南１３－１</t>
  </si>
  <si>
    <t>C106220430047</t>
  </si>
  <si>
    <t>酒田市立第四中学校</t>
  </si>
  <si>
    <t>山形県酒田市錦町１－３２－１</t>
  </si>
  <si>
    <t>C106220430056</t>
  </si>
  <si>
    <t>酒田市立第六中学校</t>
  </si>
  <si>
    <t>山形県酒田市下安町１３番地の１</t>
  </si>
  <si>
    <t>C106220430065</t>
  </si>
  <si>
    <t>酒田市立飛島中学校</t>
  </si>
  <si>
    <t>C106220430074</t>
  </si>
  <si>
    <t>酒田市立鳥海八幡中学校</t>
  </si>
  <si>
    <t>山形県酒田市小泉字前田９１－１</t>
  </si>
  <si>
    <t>C106220430083</t>
  </si>
  <si>
    <t>酒田市立東部中学校</t>
  </si>
  <si>
    <t>山形県酒田市飛鳥字堂之後３０</t>
  </si>
  <si>
    <t>C106220530019</t>
  </si>
  <si>
    <t>新庄市立新庄中学校</t>
  </si>
  <si>
    <t>山形県新庄市堀端町５－８１</t>
  </si>
  <si>
    <t>C106220530037</t>
  </si>
  <si>
    <t>新庄市立日新中学校</t>
  </si>
  <si>
    <t>山形県新庄市松本１３６</t>
  </si>
  <si>
    <t>C106220530046</t>
  </si>
  <si>
    <t>新庄市立八向中学校</t>
  </si>
  <si>
    <t>山形県新庄市大字升形１６４７－２４</t>
  </si>
  <si>
    <t>C106220630018</t>
  </si>
  <si>
    <t>寒河江市立陵東中学校</t>
  </si>
  <si>
    <t>山形県寒河江市大字西根４３０</t>
  </si>
  <si>
    <t>C106220630027</t>
  </si>
  <si>
    <t>寒河江市立陵南中学校</t>
  </si>
  <si>
    <t>山形県寒河江市内ノ袋１－１１－１</t>
  </si>
  <si>
    <t>C106220630036</t>
  </si>
  <si>
    <t>寒河江市立陵西中学校</t>
  </si>
  <si>
    <t>山形県寒河江市大字八鍬字富沢８３６番地</t>
  </si>
  <si>
    <t>C106220730017</t>
  </si>
  <si>
    <t>上山市立宮川中学校</t>
  </si>
  <si>
    <t>山形県上山市牧野字中原１９４５－２</t>
  </si>
  <si>
    <t>C106220730026</t>
  </si>
  <si>
    <t>上山市立南中学校</t>
  </si>
  <si>
    <t>山形県上山市長清水３－７－１</t>
  </si>
  <si>
    <t>C106220730035</t>
  </si>
  <si>
    <t>上山市立北中学校</t>
  </si>
  <si>
    <t>山形県上山市泉川字松ノ木１１０</t>
  </si>
  <si>
    <t>C106220830016</t>
  </si>
  <si>
    <t>村山市立楯岡中学校</t>
  </si>
  <si>
    <t>山形県村山市楯岡新高田１１－３</t>
  </si>
  <si>
    <t>C106220830025</t>
  </si>
  <si>
    <t>村山市立葉山中学校</t>
  </si>
  <si>
    <t>山形県村山市大字稲下１７５７</t>
  </si>
  <si>
    <t>C106220930015</t>
  </si>
  <si>
    <t>長井市立長井南中学校</t>
  </si>
  <si>
    <t>山形県長井市泉１８１９－１</t>
  </si>
  <si>
    <t>C106220930024</t>
  </si>
  <si>
    <t>長井市立長井北中学校</t>
  </si>
  <si>
    <t>山形県長井市成田２８８３</t>
  </si>
  <si>
    <t>C106221030012</t>
  </si>
  <si>
    <t>天童市立第一中学校</t>
  </si>
  <si>
    <t>山形県天童市大字原町１０番地１</t>
  </si>
  <si>
    <t>C106221030021</t>
  </si>
  <si>
    <t>天童市立第二中学校</t>
  </si>
  <si>
    <t>山形県天童市久野本１６７４番地</t>
  </si>
  <si>
    <t>C106221030030</t>
  </si>
  <si>
    <t>天童市立第三中学校</t>
  </si>
  <si>
    <t>山形県天童市矢野目１２８５番地</t>
  </si>
  <si>
    <t>C106221030049</t>
  </si>
  <si>
    <t>天童市立第四中学校</t>
  </si>
  <si>
    <t>山形県天童市柏木町１－３－１</t>
  </si>
  <si>
    <t>C106221130011</t>
  </si>
  <si>
    <t>東根市立第一中学校</t>
  </si>
  <si>
    <t>山形県東根市鷺の宿１－１</t>
  </si>
  <si>
    <t>C106221130020</t>
  </si>
  <si>
    <t>東根市立第二中学校</t>
  </si>
  <si>
    <t>山形県東根市蟹沢９５０－１５</t>
  </si>
  <si>
    <t>C106221130039</t>
  </si>
  <si>
    <t>東根市立第三中学校</t>
  </si>
  <si>
    <t>山形県東根市泉郷乙１９２２</t>
  </si>
  <si>
    <t>C106221130048</t>
  </si>
  <si>
    <t>東根市立大富中学校</t>
  </si>
  <si>
    <t>山形県東根市柏原３の１の１</t>
  </si>
  <si>
    <t>C106221130057</t>
  </si>
  <si>
    <t>東根市立神町中学校</t>
  </si>
  <si>
    <t>山形県東根市神町北５－１１－１</t>
  </si>
  <si>
    <t>C106221130066</t>
  </si>
  <si>
    <t>山形県立東桜学館中学校</t>
  </si>
  <si>
    <t>山形県東根市中央南一丁目７番１号</t>
  </si>
  <si>
    <t>C106221230010</t>
  </si>
  <si>
    <t>尾花沢市立福原中学校</t>
  </si>
  <si>
    <t>山形県尾花沢市大字野黒沢２０８</t>
  </si>
  <si>
    <t>C106221230029</t>
  </si>
  <si>
    <t>尾花沢市立尾花沢中学校</t>
  </si>
  <si>
    <t>山形県尾花沢市横町２－２－８０</t>
  </si>
  <si>
    <t>C106221330019</t>
  </si>
  <si>
    <t>南陽市立沖郷中学校</t>
  </si>
  <si>
    <t>山形県南陽市高梨５９４－３</t>
  </si>
  <si>
    <t>C106221330028</t>
  </si>
  <si>
    <t>南陽市立赤湯中学校</t>
  </si>
  <si>
    <t>山形県南陽市椚塚１８１５</t>
  </si>
  <si>
    <t>C106221330037</t>
  </si>
  <si>
    <t>南陽市立宮内中学校</t>
  </si>
  <si>
    <t>山形県南陽市宮内２３０３番地の２</t>
  </si>
  <si>
    <t>C106230130012</t>
  </si>
  <si>
    <t>山辺町立山辺中学校</t>
  </si>
  <si>
    <t>山形県東村山郡山辺町清水１番地１</t>
  </si>
  <si>
    <t>C106230230011</t>
  </si>
  <si>
    <t>中山町立中山中学校</t>
  </si>
  <si>
    <t>山形県東村山郡中山町大字長崎４８８０</t>
  </si>
  <si>
    <t>C106232130018</t>
  </si>
  <si>
    <t>河北町立河北中学校</t>
  </si>
  <si>
    <t>山形県西村山郡河北町谷地中央４丁目１２－１</t>
  </si>
  <si>
    <t>C106232230017</t>
  </si>
  <si>
    <t>西川町立西川中学校</t>
  </si>
  <si>
    <t>山形県西村山郡西川町大字吉川２２７－２８</t>
  </si>
  <si>
    <t>C106232330016</t>
  </si>
  <si>
    <t>朝日町立朝日中学校</t>
  </si>
  <si>
    <t>山形県西村山郡朝日町大字宮宿１０８</t>
  </si>
  <si>
    <t>C106232430015</t>
  </si>
  <si>
    <t>大江町立大江中学校</t>
  </si>
  <si>
    <t>山形県西村山郡大江町本郷己６０５</t>
  </si>
  <si>
    <t>C106232430024</t>
  </si>
  <si>
    <t>大江町立大江中学校藤田の丘分校</t>
  </si>
  <si>
    <t>C106234130014</t>
  </si>
  <si>
    <t>大石田町立大石田中学校</t>
  </si>
  <si>
    <t>山形県北村山郡大石田町大石田丁２１８－１</t>
  </si>
  <si>
    <t>C106236130019</t>
  </si>
  <si>
    <t>金山町立金山中学校</t>
  </si>
  <si>
    <t>山形県最上郡金山町大字金山６４１</t>
  </si>
  <si>
    <t>C106236230018</t>
  </si>
  <si>
    <t>最上町立最上中学校</t>
  </si>
  <si>
    <t>山形県最上郡最上町向町７６０</t>
  </si>
  <si>
    <t>C106236330017</t>
  </si>
  <si>
    <t>舟形町立舟形中学校</t>
  </si>
  <si>
    <t>山形県最上郡舟形町舟形５５５－４</t>
  </si>
  <si>
    <t>C106236430016</t>
  </si>
  <si>
    <t>真室川町立真室川中学校</t>
  </si>
  <si>
    <t>山形県最上郡真室川町大沢５０１６－２６</t>
  </si>
  <si>
    <t>C106236530015</t>
  </si>
  <si>
    <t>大蔵村立大蔵中学校</t>
  </si>
  <si>
    <t>山形県最上郡大蔵村清水２７２２</t>
  </si>
  <si>
    <t>C106236630014</t>
  </si>
  <si>
    <t>鮭川村立鮭川中学校</t>
  </si>
  <si>
    <t>山形県最上郡鮭川村大字庭月２５１０番１</t>
  </si>
  <si>
    <t>C106238130015</t>
  </si>
  <si>
    <t>高畠町立高畠中学校</t>
  </si>
  <si>
    <t>山形県東置賜郡高畠町大字相森５５０番地</t>
  </si>
  <si>
    <t>C106238230014</t>
  </si>
  <si>
    <t>川西町立川西中学校</t>
  </si>
  <si>
    <t>山形県東置賜郡川西町中小松２４９３</t>
  </si>
  <si>
    <t>C106240130011</t>
  </si>
  <si>
    <t>小国町立叶水中学校</t>
  </si>
  <si>
    <t>山形県西置賜郡小国町大字叶水３０１</t>
  </si>
  <si>
    <t>C106240130020</t>
  </si>
  <si>
    <t>小国町立小国中学校</t>
  </si>
  <si>
    <t>山形県西置賜郡小国町岩井沢７１９</t>
  </si>
  <si>
    <t>C106240230010</t>
  </si>
  <si>
    <t>白鷹町立白鷹中学校</t>
  </si>
  <si>
    <t>山形県西置賜郡白鷹町大字荒砥乙１１５８番地</t>
  </si>
  <si>
    <t>C106240330019</t>
  </si>
  <si>
    <t>飯豊町立飯豊中学校</t>
  </si>
  <si>
    <t>山形県西置賜郡飯豊町椿１８６２</t>
  </si>
  <si>
    <t>C106242630012</t>
  </si>
  <si>
    <t>三川町立三川中学校</t>
  </si>
  <si>
    <t>山形県東田川郡三川町大字横山字堤１０５</t>
  </si>
  <si>
    <t>C106242830010</t>
  </si>
  <si>
    <t>庄内町立立川中学校</t>
  </si>
  <si>
    <t>山形県東田川郡庄内町狩川字松葉１－１</t>
  </si>
  <si>
    <t>C106242830029</t>
  </si>
  <si>
    <t>庄内町立余目中学校</t>
  </si>
  <si>
    <t>山形県東田川郡庄内町余目字猿田３０番地</t>
  </si>
  <si>
    <t>C106246130018</t>
  </si>
  <si>
    <t>遊佐町立遊佐中学校</t>
  </si>
  <si>
    <t>山形県飽海郡遊佐町小原田字上川原１８－１</t>
  </si>
  <si>
    <t>C206220540016</t>
  </si>
  <si>
    <t>新庄市立萩野学園</t>
  </si>
  <si>
    <t>山形県新庄市大字泉田字往還東３９８番地の１</t>
  </si>
  <si>
    <t>C206220540025</t>
  </si>
  <si>
    <t>新庄市立明倫学園</t>
  </si>
  <si>
    <t>山形県新庄市十日町２６７５番地の３</t>
  </si>
  <si>
    <t>C206236740010</t>
  </si>
  <si>
    <t>戸沢村立戸沢学園</t>
  </si>
  <si>
    <t>山形県最上郡戸沢村大字蔵岡２９０５番地７号</t>
  </si>
  <si>
    <t>D106220150016</t>
  </si>
  <si>
    <t>山形市立商業高等学校</t>
  </si>
  <si>
    <t>山形県山形市あかねヶ丘１－９－１</t>
  </si>
  <si>
    <t>D106220150025</t>
  </si>
  <si>
    <t>山形県立山形東高等学校</t>
  </si>
  <si>
    <t>山形県山形市緑町１－５－８７</t>
  </si>
  <si>
    <t>D106220150034</t>
  </si>
  <si>
    <t>山形県立山形南高等学校</t>
  </si>
  <si>
    <t>山形県山形市東原町４－６－１６</t>
  </si>
  <si>
    <t>D106220150043</t>
  </si>
  <si>
    <t>山形県立山形西高等学校</t>
  </si>
  <si>
    <t>山形県山形市鉄砲町１－１５－６４</t>
  </si>
  <si>
    <t>D106220150052</t>
  </si>
  <si>
    <t>山形県立山形北高等学校</t>
  </si>
  <si>
    <t>山形県山形市緑町２ー２－７</t>
  </si>
  <si>
    <t>D106220150061</t>
  </si>
  <si>
    <t>山形県立山形工業高等学校</t>
  </si>
  <si>
    <t>山形県山形市緑町一丁目５－１２</t>
  </si>
  <si>
    <t>D106220150070</t>
  </si>
  <si>
    <t>山形県立山形中央高等学校</t>
  </si>
  <si>
    <t>山形県山形市鉄砲町２－１０－７３</t>
  </si>
  <si>
    <t>D106220150089</t>
  </si>
  <si>
    <t>山形県立霞城学園高等学校</t>
  </si>
  <si>
    <t>山形県山形市城南町１－１－１</t>
  </si>
  <si>
    <t>D106220250015</t>
  </si>
  <si>
    <t>山形県立米沢興譲館高等学校</t>
  </si>
  <si>
    <t>山形県米沢市大字笹野１１０１</t>
  </si>
  <si>
    <t>D106220250024</t>
  </si>
  <si>
    <t>山形県立米沢東高等学校</t>
  </si>
  <si>
    <t>山形県米沢市丸の内２－５－６３</t>
  </si>
  <si>
    <t>D106220250033</t>
  </si>
  <si>
    <t>山形県立米沢工業高等学校</t>
  </si>
  <si>
    <t>山形県米沢市大字川井３００番地</t>
  </si>
  <si>
    <t>D106220250042</t>
  </si>
  <si>
    <t>山形県立米沢商業高等学校</t>
  </si>
  <si>
    <t>山形県米沢市本町３－１－１２</t>
  </si>
  <si>
    <t>山形県鶴岡市若葉町１６－５</t>
  </si>
  <si>
    <t>D106220350041</t>
  </si>
  <si>
    <t>山形県立鶴岡工業高等学校</t>
  </si>
  <si>
    <t>山形県鶴岡市家中新町８－１</t>
  </si>
  <si>
    <t>D106220350050</t>
  </si>
  <si>
    <t>山形県立加茂水産高等学校</t>
  </si>
  <si>
    <t>山形県鶴岡市加茂字大崩５９５</t>
  </si>
  <si>
    <t>D106220350069</t>
  </si>
  <si>
    <t>山形県立庄内農業高等学校</t>
  </si>
  <si>
    <t>山形県鶴岡市藤島字古楯跡２２１</t>
  </si>
  <si>
    <t>D106220350078</t>
  </si>
  <si>
    <t>山形県立鶴岡中央高等学校</t>
  </si>
  <si>
    <t>山形県鶴岡市大宝寺字日本国４１０</t>
  </si>
  <si>
    <t>D106220450013</t>
  </si>
  <si>
    <t>山形県立酒田東高等学校</t>
  </si>
  <si>
    <t>山形県酒田市亀ヶ崎１－３－６０</t>
  </si>
  <si>
    <t>D106220450022</t>
  </si>
  <si>
    <t>山形県立酒田西高等学校</t>
  </si>
  <si>
    <t>山形県酒田市東泉町５－９－５</t>
  </si>
  <si>
    <t>D106220450031</t>
  </si>
  <si>
    <t>山形県立酒田光陵高等学校</t>
  </si>
  <si>
    <t>山形県酒田市北千日堂前字松境７番地の３</t>
  </si>
  <si>
    <t>D106220550012</t>
  </si>
  <si>
    <t>山形県立新庄北高等学校</t>
  </si>
  <si>
    <t>山形県新庄市大字飛田字備前川６１</t>
  </si>
  <si>
    <t>D106220550021</t>
  </si>
  <si>
    <t>山形県立新庄南高等学校</t>
  </si>
  <si>
    <t>山形県新庄市城南町５－５</t>
  </si>
  <si>
    <t>D106220550030</t>
  </si>
  <si>
    <t>山形県立新庄神室産業高等学校</t>
  </si>
  <si>
    <t>山形県新庄市松本３７０</t>
  </si>
  <si>
    <t>D106220650011</t>
  </si>
  <si>
    <t>山形県立寒河江高等学校</t>
  </si>
  <si>
    <t>山形県寒河江市六供町２－３－９</t>
  </si>
  <si>
    <t>D106220650020</t>
  </si>
  <si>
    <t>山形県立寒河江工業高等学校</t>
  </si>
  <si>
    <t>山形県寒河江市緑町１４８</t>
  </si>
  <si>
    <t>D106220750010</t>
  </si>
  <si>
    <t>山形県立上山明新館高等学校</t>
  </si>
  <si>
    <t>山形県上山市仙石６５０</t>
  </si>
  <si>
    <t>D106220850019</t>
  </si>
  <si>
    <t>山形県立村山産業高等学校</t>
  </si>
  <si>
    <t>山形県村山市楯岡北町１－３－１</t>
  </si>
  <si>
    <t>D106220950018</t>
  </si>
  <si>
    <t>山形県立長井高等学校</t>
  </si>
  <si>
    <t>山形県長井市四ツ谷２－５－１</t>
  </si>
  <si>
    <t>D106220950027</t>
  </si>
  <si>
    <t>山形県立長井工業高等学校</t>
  </si>
  <si>
    <t>山形県長井市幸町９番１７号</t>
  </si>
  <si>
    <t>D106221050015</t>
  </si>
  <si>
    <t>山形県立天童高等学校</t>
  </si>
  <si>
    <t>山形県天童市大字山元８５０</t>
  </si>
  <si>
    <t>D106221150014</t>
  </si>
  <si>
    <t>山形県立東桜学館高等学校</t>
  </si>
  <si>
    <t>D106221250013</t>
  </si>
  <si>
    <t>山形県立北村山高等学校</t>
  </si>
  <si>
    <t>山形県尾花沢市大字尾花沢１５９３</t>
  </si>
  <si>
    <t>D106221350012</t>
  </si>
  <si>
    <t>山形県立南陽高等学校</t>
  </si>
  <si>
    <t>山形県南陽市宮内４６００</t>
  </si>
  <si>
    <t>D106230150015</t>
  </si>
  <si>
    <t>山形県立山辺高等学校</t>
  </si>
  <si>
    <t>山形県東村山郡山辺町大字山辺３０２８</t>
  </si>
  <si>
    <t>D106232150011</t>
  </si>
  <si>
    <t>山形県立谷地高等学校</t>
  </si>
  <si>
    <t>山形県西村山郡河北町谷地字田中１７０</t>
  </si>
  <si>
    <t>D106232450018</t>
  </si>
  <si>
    <t>山形県立左沢高等学校</t>
  </si>
  <si>
    <t>山形県西村山郡大江町大字藤田字山中８１６－３</t>
  </si>
  <si>
    <t>D106236150012</t>
  </si>
  <si>
    <t>山形県立新庄南高等学校金山校</t>
  </si>
  <si>
    <t>山形県最上郡金山町大字金山２４８－２</t>
  </si>
  <si>
    <t>D106236250011</t>
  </si>
  <si>
    <t>山形県立新庄北高等学校最上校</t>
  </si>
  <si>
    <t>山形県最上郡最上町大字向町字水上８６９－２</t>
  </si>
  <si>
    <t>D106236450019</t>
  </si>
  <si>
    <t>山形県立新庄神室産業高等学校真室川校</t>
  </si>
  <si>
    <t>山形県最上郡真室川町大字新町字塩野９４７</t>
  </si>
  <si>
    <t>D106238150018</t>
  </si>
  <si>
    <t>山形県立高畠高等学校</t>
  </si>
  <si>
    <t>山形県東置賜郡高畠町大字一本柳２７８８</t>
  </si>
  <si>
    <t>D106238250017</t>
  </si>
  <si>
    <t>山形県立置賜農業高等学校</t>
  </si>
  <si>
    <t>山形県東置賜郡川西町上小松３７２３</t>
  </si>
  <si>
    <t>D106240150014</t>
  </si>
  <si>
    <t>山形県立小国高等学校</t>
  </si>
  <si>
    <t>山形県西置賜郡小国町大字岩井沢６２１</t>
  </si>
  <si>
    <t>D106240250013</t>
  </si>
  <si>
    <t>山形県立荒砥高等学校</t>
  </si>
  <si>
    <t>山形県西置賜郡白鷹町荒砥甲３６７</t>
  </si>
  <si>
    <t>D106242850013</t>
  </si>
  <si>
    <t>山形県立庄内総合高等学校</t>
  </si>
  <si>
    <t>山形県東田川郡庄内町廿六木三ツ車８</t>
  </si>
  <si>
    <t>D106246150011</t>
  </si>
  <si>
    <t>山形県立遊佐高等学校</t>
  </si>
  <si>
    <t>山形県飽海郡遊佐町遊佐字堅田２１－１</t>
  </si>
  <si>
    <t>D106320151013</t>
  </si>
  <si>
    <t>東北文教大学山形城北高等学校</t>
  </si>
  <si>
    <t>山形県山形市肴町１－１３</t>
  </si>
  <si>
    <t>D106320151022</t>
  </si>
  <si>
    <t>山形学院高等学校</t>
  </si>
  <si>
    <t>山形県山形市香澄町３－１０－８</t>
  </si>
  <si>
    <t>D106320151031</t>
  </si>
  <si>
    <t>日本大学山形高等学校</t>
  </si>
  <si>
    <t>山形県山形市鳥居ヶ丘４－５５</t>
  </si>
  <si>
    <t>D106320151040</t>
  </si>
  <si>
    <t>山形明正高等学校</t>
  </si>
  <si>
    <t>山形県山形市飯田１－１－８</t>
  </si>
  <si>
    <t>D106320151059</t>
  </si>
  <si>
    <t>惺山高等学校</t>
  </si>
  <si>
    <t>山形県山形市城西町３－１３－７</t>
  </si>
  <si>
    <t>D106320151068</t>
  </si>
  <si>
    <t>東海大学山形高等学校</t>
  </si>
  <si>
    <t>山形県山形市成沢西３－４－５</t>
  </si>
  <si>
    <t>D106320251012</t>
  </si>
  <si>
    <t>九里学園高等学校</t>
  </si>
  <si>
    <t>山形県米沢市門東町１－１－７２</t>
  </si>
  <si>
    <t>D106320251021</t>
  </si>
  <si>
    <t>米沢中央高等学校</t>
  </si>
  <si>
    <t>山形県米沢市中央７－５－７０－４</t>
  </si>
  <si>
    <t>D106320351011</t>
  </si>
  <si>
    <t>羽黒高等学校</t>
  </si>
  <si>
    <t>山形県鶴岡市羽黒町手向字薬師沢１９８</t>
  </si>
  <si>
    <t>D106320351020</t>
  </si>
  <si>
    <t>鶴岡東高等学校</t>
  </si>
  <si>
    <t>山形県鶴岡市切添町２２－３０</t>
  </si>
  <si>
    <t>D106320451010</t>
  </si>
  <si>
    <t>和順館高等学校</t>
  </si>
  <si>
    <t>山形県酒田市南千日町４－５０</t>
  </si>
  <si>
    <t>D106320451029</t>
  </si>
  <si>
    <t>酒田南高等学校</t>
  </si>
  <si>
    <t>山形県酒田市浜田１－３－４７</t>
  </si>
  <si>
    <t>D106320551019</t>
  </si>
  <si>
    <t>新庄東高等学校</t>
  </si>
  <si>
    <t>山形県新庄市松本５９６</t>
  </si>
  <si>
    <t>D106321051012</t>
  </si>
  <si>
    <t>創学館高等学校</t>
  </si>
  <si>
    <t>山形県天童市清池東２－１０－１</t>
  </si>
  <si>
    <t>D106340151011</t>
  </si>
  <si>
    <t>基督教独立学園高等学校</t>
  </si>
  <si>
    <t>山形県西置賜郡小国町叶水８２６</t>
  </si>
  <si>
    <t>E106110000018</t>
  </si>
  <si>
    <t>山形大学附属特別支援学校</t>
  </si>
  <si>
    <t>山形県山形市飯田西３－２－５５</t>
  </si>
  <si>
    <t>E106220160011</t>
  </si>
  <si>
    <t>山形県立山形聾学校</t>
  </si>
  <si>
    <t>山形県山形市谷柏２０</t>
  </si>
  <si>
    <t>E106220160020</t>
  </si>
  <si>
    <t>山形県山形市行才１１６</t>
  </si>
  <si>
    <t>E106220160039</t>
  </si>
  <si>
    <t>山形県立村山特別支援学校</t>
  </si>
  <si>
    <t>山形県山形市大字谷柏元下谷柏４３</t>
  </si>
  <si>
    <t>E106220160048</t>
  </si>
  <si>
    <t>山形県立村山特別支援学校山形校</t>
  </si>
  <si>
    <t>E106220260010</t>
  </si>
  <si>
    <t>山形県米沢市太田町４丁目１－１０２</t>
  </si>
  <si>
    <t>E106220360019</t>
  </si>
  <si>
    <t>山形県鶴岡市大塚町５－４４</t>
  </si>
  <si>
    <t>E106220360028</t>
  </si>
  <si>
    <t>山形県鶴岡市稲生１－２０－３３</t>
  </si>
  <si>
    <t>E106220370035</t>
  </si>
  <si>
    <t>山形県上山市宮脇６００番地</t>
  </si>
  <si>
    <t>E106220460018</t>
  </si>
  <si>
    <t>山形県立酒田特別支援学校</t>
  </si>
  <si>
    <t>山形県酒田市宮海字新林３０７</t>
  </si>
  <si>
    <t>E106220560017</t>
  </si>
  <si>
    <t>山形県新庄市金沢字金沢山１８９４－４</t>
  </si>
  <si>
    <t>E106220660016</t>
  </si>
  <si>
    <t>山形県立楯岡特別支援学校寒河江校</t>
  </si>
  <si>
    <t>山形県寒河江市大字米沢６４３－２</t>
  </si>
  <si>
    <t>E106220760015</t>
  </si>
  <si>
    <t>山形県立山形盲学校</t>
  </si>
  <si>
    <t>山形県上山市金谷字金ヶ瀬１１１１</t>
  </si>
  <si>
    <t>E106220760024</t>
  </si>
  <si>
    <t>山形県上山市河崎３丁目７－１</t>
  </si>
  <si>
    <t>E106220860014</t>
  </si>
  <si>
    <t>山形県立楯岡特別支援学校</t>
  </si>
  <si>
    <t>山形県村山市楯岡北町１－８－１</t>
  </si>
  <si>
    <t>E106220960013</t>
  </si>
  <si>
    <t>E106220960022</t>
  </si>
  <si>
    <t>山形県長井市小出３７７０番地１</t>
  </si>
  <si>
    <t>E106221060010</t>
  </si>
  <si>
    <t>山形県立村山特別支援学校天童校</t>
  </si>
  <si>
    <t>E106232460013</t>
  </si>
  <si>
    <t>山形県立楯岡特別支援学校大江校</t>
  </si>
  <si>
    <t>山形県西村山郡大江町大字三郷丙１４０３番地の１</t>
  </si>
  <si>
    <t>B107110000014</t>
  </si>
  <si>
    <t>福島大学附属小学校</t>
  </si>
  <si>
    <t>福島県福島市新浜町４－６</t>
  </si>
  <si>
    <t>B107220130014</t>
  </si>
  <si>
    <t>福島市立福島第一小学校</t>
  </si>
  <si>
    <t>福島県福島市杉妻町１－２４</t>
  </si>
  <si>
    <t>B107220130023</t>
  </si>
  <si>
    <t>福島市立福島第二小学校</t>
  </si>
  <si>
    <t>福島県福島市浜田町２－１</t>
  </si>
  <si>
    <t>B107220130032</t>
  </si>
  <si>
    <t>福島市立福島第三小学校</t>
  </si>
  <si>
    <t>福島県福島市松浪町３－４６</t>
  </si>
  <si>
    <t>B107220130041</t>
  </si>
  <si>
    <t>福島市立福島第四小学校</t>
  </si>
  <si>
    <t>福島県福島市天神町１１－３１</t>
  </si>
  <si>
    <t>B107220130050</t>
  </si>
  <si>
    <t>福島市立清明小学校</t>
  </si>
  <si>
    <t>福島県福島市清明町９－３１</t>
  </si>
  <si>
    <t>B107220130069</t>
  </si>
  <si>
    <t>福島市立三河台小学校</t>
  </si>
  <si>
    <t>福島県福島市三河南町１７－７</t>
  </si>
  <si>
    <t>B107220130078</t>
  </si>
  <si>
    <t>福島市立森合小学校</t>
  </si>
  <si>
    <t>福島県福島市森合字中谷地２－３</t>
  </si>
  <si>
    <t>B107220130087</t>
  </si>
  <si>
    <t>福島市立渡利小学校</t>
  </si>
  <si>
    <t>福島県福島市渡利字八幡町１２０番地</t>
  </si>
  <si>
    <t>B107220130096</t>
  </si>
  <si>
    <t>福島市立南向台小学校</t>
  </si>
  <si>
    <t>福島県福島市南向台２－３６－１</t>
  </si>
  <si>
    <t>B107220130103</t>
  </si>
  <si>
    <t>福島市立杉妻小学校</t>
  </si>
  <si>
    <t>福島県福島市伏拝字沢口１８番地</t>
  </si>
  <si>
    <t>B107220130112</t>
  </si>
  <si>
    <t>福島市立蓬莱小学校</t>
  </si>
  <si>
    <t>福島県福島市蓬莱町四丁目２番１号</t>
  </si>
  <si>
    <t>B107220130121</t>
  </si>
  <si>
    <t>福島市立蓬莱東小学校</t>
  </si>
  <si>
    <t>福島県福島市蓬莱町七丁目１－１</t>
  </si>
  <si>
    <t>B107220130130</t>
  </si>
  <si>
    <t>福島市立清水小学校</t>
  </si>
  <si>
    <t>福島県福島市南沢又字柳清水２０</t>
  </si>
  <si>
    <t>B107220130149</t>
  </si>
  <si>
    <t>福島市立北沢又小学校</t>
  </si>
  <si>
    <t>福島県福島市北沢又字愛宕１</t>
  </si>
  <si>
    <t>B107220130158</t>
  </si>
  <si>
    <t>福島市立御山小学校</t>
  </si>
  <si>
    <t>福島県福島市御山字長滝１－１</t>
  </si>
  <si>
    <t>B107220130167</t>
  </si>
  <si>
    <t>福島市立岡山小学校</t>
  </si>
  <si>
    <t>福島県福島市山口字上中田４３</t>
  </si>
  <si>
    <t>B107220130176</t>
  </si>
  <si>
    <t>福島市立鎌田小学校</t>
  </si>
  <si>
    <t>福島県福島市丸子字石名田６</t>
  </si>
  <si>
    <t>B107220130185</t>
  </si>
  <si>
    <t>福島市立月輪小学校</t>
  </si>
  <si>
    <t>福島県福島市鎌田字早津小屋１２</t>
  </si>
  <si>
    <t>B107220130194</t>
  </si>
  <si>
    <t>福島市立瀬上小学校</t>
  </si>
  <si>
    <t>福島県福島市瀬上町字一ノ坪２８番地</t>
  </si>
  <si>
    <t>B107220130201</t>
  </si>
  <si>
    <t>福島市立余目小学校</t>
  </si>
  <si>
    <t>福島県福島市宮代字瘤石４５</t>
  </si>
  <si>
    <t>B107220130210</t>
  </si>
  <si>
    <t>福島市立矢野目小学校</t>
  </si>
  <si>
    <t>福島県福島市南矢野目字関端２－１</t>
  </si>
  <si>
    <t>B107220130229</t>
  </si>
  <si>
    <t>福島市立大笹生小学校</t>
  </si>
  <si>
    <t>福島県福島市大笹生字緑田１</t>
  </si>
  <si>
    <t>B107220130238</t>
  </si>
  <si>
    <t>福島市立笹谷小学校</t>
  </si>
  <si>
    <t>福島県福島市笹谷字上町１８</t>
  </si>
  <si>
    <t>B107220130247</t>
  </si>
  <si>
    <t>福島市立吉井田小学校</t>
  </si>
  <si>
    <t>福島県福島市吉倉字桜内４８</t>
  </si>
  <si>
    <t>B107220130256</t>
  </si>
  <si>
    <t>福島市立荒井小学校</t>
  </si>
  <si>
    <t>福島県福島市荒井北３丁目７－４</t>
  </si>
  <si>
    <t>B107220130265</t>
  </si>
  <si>
    <t>福島市立立子山小学校</t>
  </si>
  <si>
    <t>福島県福島市立子山字仲森３８番地の１</t>
  </si>
  <si>
    <t>B107220130274</t>
  </si>
  <si>
    <t>福島市立佐倉小学校</t>
  </si>
  <si>
    <t>福島県福島市上名倉字大光内１</t>
  </si>
  <si>
    <t>B107220130283</t>
  </si>
  <si>
    <t>福島市立佐原小学校</t>
  </si>
  <si>
    <t>福島県福島市佐原字田中前２４</t>
  </si>
  <si>
    <t>B107220130292</t>
  </si>
  <si>
    <t>福島市立飯坂小学校</t>
  </si>
  <si>
    <t>福島県福島市飯坂町字桜下１</t>
  </si>
  <si>
    <t>B107220130318</t>
  </si>
  <si>
    <t>福島市立平野小学校</t>
  </si>
  <si>
    <t>福島県福島市飯坂町平野字石堂１０番地</t>
  </si>
  <si>
    <t>B107220130327</t>
  </si>
  <si>
    <t>福島市立湯野小学校</t>
  </si>
  <si>
    <t>福島県福島市飯坂町湯野字台７</t>
  </si>
  <si>
    <t>B107220130345</t>
  </si>
  <si>
    <t>福島市立松川小学校</t>
  </si>
  <si>
    <t>福島県福島市松川町字南諏訪原３１－１</t>
  </si>
  <si>
    <t>B107220130363</t>
  </si>
  <si>
    <t>福島市立金谷川小学校</t>
  </si>
  <si>
    <t>福島県福島市松川町浅川字陳場２１</t>
  </si>
  <si>
    <t>B107220130372</t>
  </si>
  <si>
    <t>福島市立下川崎小学校</t>
  </si>
  <si>
    <t>福島県福島市松川町沼袋字戸ノ内８３２－３</t>
  </si>
  <si>
    <t>B107220130381</t>
  </si>
  <si>
    <t>福島市立鳥川小学校</t>
  </si>
  <si>
    <t>福島県福島市上鳥渡字茶中４０</t>
  </si>
  <si>
    <t>B107220130390</t>
  </si>
  <si>
    <t>福島市立大森小学校</t>
  </si>
  <si>
    <t>福島県福島市大森字南中道４</t>
  </si>
  <si>
    <t>B107220130407</t>
  </si>
  <si>
    <t>福島市立平田小学校</t>
  </si>
  <si>
    <t>福島県福島市小田字本内２６</t>
  </si>
  <si>
    <t>B107220130416</t>
  </si>
  <si>
    <t>福島市立平石小学校</t>
  </si>
  <si>
    <t>福島県福島市平石字長屋敷１－１</t>
  </si>
  <si>
    <t>B107220130425</t>
  </si>
  <si>
    <t>福島市立野田小学校</t>
  </si>
  <si>
    <t>福島県福島市笹木野字町尻２番地</t>
  </si>
  <si>
    <t>B107220130434</t>
  </si>
  <si>
    <t>福島市立庭坂小学校</t>
  </si>
  <si>
    <t>福島県福島市町庭坂字愛宕堂１－１</t>
  </si>
  <si>
    <t>B107220130443</t>
  </si>
  <si>
    <t>福島市立庭塚小学校</t>
  </si>
  <si>
    <t>福島県福島市在庭坂字薬師田１９</t>
  </si>
  <si>
    <t>B107220130452</t>
  </si>
  <si>
    <t>福島市立水保小学校</t>
  </si>
  <si>
    <t>福島県福島市土船字原野町１９－１</t>
  </si>
  <si>
    <t>B107220130461</t>
  </si>
  <si>
    <t>福島市立飯野小学校</t>
  </si>
  <si>
    <t>福島県福島市飯野町明治字遠久内２</t>
  </si>
  <si>
    <t>B107220230013</t>
  </si>
  <si>
    <t>会津若松市立鶴城小学校</t>
  </si>
  <si>
    <t>福島県会津若松市栄町７番７号</t>
  </si>
  <si>
    <t>B107220230022</t>
  </si>
  <si>
    <t>会津若松市立城北小学校</t>
  </si>
  <si>
    <t>福島県会津若松市城北町２番１号</t>
  </si>
  <si>
    <t>B107220230031</t>
  </si>
  <si>
    <t>会津若松市立行仁小学校</t>
  </si>
  <si>
    <t>福島県会津若松市行仁町６－１</t>
  </si>
  <si>
    <t>B107220230040</t>
  </si>
  <si>
    <t>会津若松市立城西小学校</t>
  </si>
  <si>
    <t>福島県会津若松市川原町４番１号</t>
  </si>
  <si>
    <t>B107220230059</t>
  </si>
  <si>
    <t>会津若松市立謹教小学校</t>
  </si>
  <si>
    <t>福島県会津若松市米代１丁目５番３３号</t>
  </si>
  <si>
    <t>B107220230068</t>
  </si>
  <si>
    <t>会津若松市立日新小学校</t>
  </si>
  <si>
    <t>福島県会津若松市日新町７番４０号</t>
  </si>
  <si>
    <t>福島県会津若松市湊町大字共和字上馬渡１７１</t>
  </si>
  <si>
    <t>B107220230086</t>
  </si>
  <si>
    <t>会津若松市立一箕小学校</t>
  </si>
  <si>
    <t>B107220230095</t>
  </si>
  <si>
    <t>会津若松市立松長小学校</t>
  </si>
  <si>
    <t>福島県会津若松市一箕町松長４－９－２</t>
  </si>
  <si>
    <t>B107220230102</t>
  </si>
  <si>
    <t>会津若松市立永和小学校</t>
  </si>
  <si>
    <t>福島県会津若松市高野町大字上高野字村内４３番地の１</t>
  </si>
  <si>
    <t>B107220230111</t>
  </si>
  <si>
    <t>会津若松市立神指小学校</t>
  </si>
  <si>
    <t>福島県会津若松市神指町大字高瀬字大道東１０８番地の３</t>
  </si>
  <si>
    <t>B107220230120</t>
  </si>
  <si>
    <t>会津若松市立門田小学校</t>
  </si>
  <si>
    <t>福島県会津若松市門田町大字中野字村前１番地の１</t>
  </si>
  <si>
    <t>B107220230139</t>
  </si>
  <si>
    <t>会津若松市立城南小学校</t>
  </si>
  <si>
    <t>福島県会津若松市門田町大字黒岩字大坪２５－１</t>
  </si>
  <si>
    <t>B107220230148</t>
  </si>
  <si>
    <t>会津若松市立大戸小学校</t>
  </si>
  <si>
    <t>福島県会津若松市大戸町上三寄大豆田１１６番地</t>
  </si>
  <si>
    <t>B107220230157</t>
  </si>
  <si>
    <t>会津若松市立東山小学校</t>
  </si>
  <si>
    <t>福島県会津若松市慶山１丁目２番１号</t>
  </si>
  <si>
    <t>B107220230166</t>
  </si>
  <si>
    <t>会津若松市立小金井小学校</t>
  </si>
  <si>
    <t>福島県会津若松市門田町大字日吉字小金井４８</t>
  </si>
  <si>
    <t>B107220230175</t>
  </si>
  <si>
    <t>会津若松市立荒舘小学校</t>
  </si>
  <si>
    <t>福島県会津若松市北会津町下荒井字八幡前１３</t>
  </si>
  <si>
    <t>B107220230184</t>
  </si>
  <si>
    <t>会津若松市立川南小学校</t>
  </si>
  <si>
    <t>福島県会津若松市北会津町小松４９０番地の２</t>
  </si>
  <si>
    <t>B107220330012</t>
  </si>
  <si>
    <t>郡山市立日和田小学校</t>
  </si>
  <si>
    <t>福島県郡山市日和田町字日向１９番地</t>
  </si>
  <si>
    <t>B107220330021</t>
  </si>
  <si>
    <t>郡山市立高倉小学校</t>
  </si>
  <si>
    <t>福島県郡山市日和田町高倉字舘腰２５－３</t>
  </si>
  <si>
    <t>B107220330030</t>
  </si>
  <si>
    <t>郡山市立行健小学校</t>
  </si>
  <si>
    <t>福島県郡山市富久山町久保田字空谷地２３－１</t>
  </si>
  <si>
    <t>B107220330049</t>
  </si>
  <si>
    <t>郡山市立行健第二小学校</t>
  </si>
  <si>
    <t>福島県郡山市富久山町八山田字八津１１－２</t>
  </si>
  <si>
    <t>B107220330058</t>
  </si>
  <si>
    <t>郡山市立明健小学校</t>
  </si>
  <si>
    <t>福島県郡山市富久山町八山田字大森新田７０番地</t>
  </si>
  <si>
    <t>B107220330067</t>
  </si>
  <si>
    <t>郡山市立小泉小学校</t>
  </si>
  <si>
    <t>福島県郡山市富久山町北小泉字清水５０番地</t>
  </si>
  <si>
    <t>B107220330076</t>
  </si>
  <si>
    <t>郡山市立行徳小学校</t>
  </si>
  <si>
    <t>福島県郡山市富久山町久保田字三御堂１４３－１</t>
  </si>
  <si>
    <t>B107220330085</t>
  </si>
  <si>
    <t>郡山市立安積第一小学校</t>
  </si>
  <si>
    <t>福島県郡山市安積荒井本町１２５番地</t>
  </si>
  <si>
    <t>B107220330094</t>
  </si>
  <si>
    <t>郡山市立安積第二小学校</t>
  </si>
  <si>
    <t>福島県郡山市三穂田町川田字柿ノ木５５番地</t>
  </si>
  <si>
    <t>B107220330101</t>
  </si>
  <si>
    <t>郡山市立安積第三小学校</t>
  </si>
  <si>
    <t>福島県郡山市安積町成田字北山崎１８番地の３</t>
  </si>
  <si>
    <t>B107220330110</t>
  </si>
  <si>
    <t>郡山市立永盛小学校</t>
  </si>
  <si>
    <t>福島県郡山市安積町日出山字新鍬１４</t>
  </si>
  <si>
    <t>B107220330129</t>
  </si>
  <si>
    <t>郡山市立柴宮小学校</t>
  </si>
  <si>
    <t>福島県郡山市安積町荒井字萬海７－１</t>
  </si>
  <si>
    <t>B107220330138</t>
  </si>
  <si>
    <t>郡山市立穂積小学校</t>
  </si>
  <si>
    <t>福島県郡山市三穂田町八幡字北山１番地の１</t>
  </si>
  <si>
    <t>B107220330147</t>
  </si>
  <si>
    <t>郡山市立三和小学校</t>
  </si>
  <si>
    <t>福島県郡山市三穂田町富岡字柿ノ口１４ー１</t>
  </si>
  <si>
    <t>B107220330156</t>
  </si>
  <si>
    <t>郡山市立多田野小学校</t>
  </si>
  <si>
    <t>福島県郡山市逢瀬町多田野字南大界１</t>
  </si>
  <si>
    <t>B107220330165</t>
  </si>
  <si>
    <t>郡山市立多田野小学校堀口分校</t>
  </si>
  <si>
    <t>福島県郡山市逢瀬町多田野字上古川林９－１</t>
  </si>
  <si>
    <t>B107220330174</t>
  </si>
  <si>
    <t>郡山市立河内小学校</t>
  </si>
  <si>
    <t>福島県郡山市逢瀬町河内字町東１３－１</t>
  </si>
  <si>
    <t>B107220330183</t>
  </si>
  <si>
    <t>郡山市立片平小学校</t>
  </si>
  <si>
    <t>福島県郡山市片平町字小林３－１</t>
  </si>
  <si>
    <t>B107220330192</t>
  </si>
  <si>
    <t>郡山市立喜久田小学校</t>
  </si>
  <si>
    <t>福島県郡山市喜久田町堀之内字上馬面３</t>
  </si>
  <si>
    <t>B107220330209</t>
  </si>
  <si>
    <t>郡山市立熱海小学校</t>
  </si>
  <si>
    <t>福島県郡山市熱海町高玉字樋口１７０番地</t>
  </si>
  <si>
    <t>B107220330218</t>
  </si>
  <si>
    <t>郡山市立熱海小学校石筵分校</t>
  </si>
  <si>
    <t>福島県郡山市熱海町石筵字原田３１１－１</t>
  </si>
  <si>
    <t>B107220330227</t>
  </si>
  <si>
    <t>郡山市立安子島小学校</t>
  </si>
  <si>
    <t>福島県郡山市熱海町安子島字桜畑７８－１</t>
  </si>
  <si>
    <t>B107220330236</t>
  </si>
  <si>
    <t>郡山市立守山小学校</t>
  </si>
  <si>
    <t>福島県郡山市田村町守山字三の丸１番地</t>
  </si>
  <si>
    <t>B107220330245</t>
  </si>
  <si>
    <t>郡山市立御代田小学校</t>
  </si>
  <si>
    <t>福島県郡山市田村町御代田字中林８番地</t>
  </si>
  <si>
    <t>B107220330254</t>
  </si>
  <si>
    <t>郡山市立高瀬小学校</t>
  </si>
  <si>
    <t>福島県郡山市田村町上行合字艮耕地２２－３</t>
  </si>
  <si>
    <t>B107220330263</t>
  </si>
  <si>
    <t>郡山市立谷田川小学校</t>
  </si>
  <si>
    <t>福島県郡山市田村町谷田川字北表２１</t>
  </si>
  <si>
    <t>B107220330272</t>
  </si>
  <si>
    <t>郡山市立金透小学校</t>
  </si>
  <si>
    <t>福島県郡山市堂前町５－２１</t>
  </si>
  <si>
    <t>B107220330281</t>
  </si>
  <si>
    <t>郡山市立芳山小学校</t>
  </si>
  <si>
    <t>福島県郡山市長者２－８－２４</t>
  </si>
  <si>
    <t>B107220330290</t>
  </si>
  <si>
    <t>郡山市立橘小学校</t>
  </si>
  <si>
    <t>福島県郡山市堤下町４－４</t>
  </si>
  <si>
    <t>B107220330307</t>
  </si>
  <si>
    <t>郡山市立小原田小学校</t>
  </si>
  <si>
    <t>福島県郡山市小原田４丁目５番１８号</t>
  </si>
  <si>
    <t>B107220330316</t>
  </si>
  <si>
    <t>郡山市立開成小学校</t>
  </si>
  <si>
    <t>福島県郡山市開成３丁目１４番７号</t>
  </si>
  <si>
    <t>B107220330325</t>
  </si>
  <si>
    <t>郡山市立芳賀小学校</t>
  </si>
  <si>
    <t>福島県郡山市芳賀二丁目２０番１７号</t>
  </si>
  <si>
    <t>B107220330334</t>
  </si>
  <si>
    <t>郡山市立桃見台小学校</t>
  </si>
  <si>
    <t>福島県郡山市桃見台１２番３号</t>
  </si>
  <si>
    <t>B107220330343</t>
  </si>
  <si>
    <t>郡山市立赤木小学校</t>
  </si>
  <si>
    <t>福島県郡山市赤木町７－４１</t>
  </si>
  <si>
    <t>B107220330352</t>
  </si>
  <si>
    <t>郡山市立薫小学校</t>
  </si>
  <si>
    <t>福島県郡山市鶴見坦２－１９－７</t>
  </si>
  <si>
    <t>B107220330361</t>
  </si>
  <si>
    <t>郡山市立富田小学校</t>
  </si>
  <si>
    <t>福島県郡山市町東３－１４７</t>
  </si>
  <si>
    <t>B107220330370</t>
  </si>
  <si>
    <t>郡山市立富田東小学校</t>
  </si>
  <si>
    <t>福島県郡山市富田町字天神林３６</t>
  </si>
  <si>
    <t>B107220330389</t>
  </si>
  <si>
    <t>郡山市立富田西小学校</t>
  </si>
  <si>
    <t>福島県郡山市富田町大十内８５－５</t>
  </si>
  <si>
    <t>B107220330398</t>
  </si>
  <si>
    <t>郡山市立大槻小学校</t>
  </si>
  <si>
    <t>福島県郡山市大槻町字城の内１２０</t>
  </si>
  <si>
    <t>B107220330405</t>
  </si>
  <si>
    <t>郡山市立白岩小学校</t>
  </si>
  <si>
    <t>福島県郡山市白岩町字柿ノ口１－１</t>
  </si>
  <si>
    <t>B107220330414</t>
  </si>
  <si>
    <t>郡山市立東芳小学校</t>
  </si>
  <si>
    <t>福島県郡山市阿久津町字大闇２５０</t>
  </si>
  <si>
    <t>B107220330423</t>
  </si>
  <si>
    <t>郡山市立桜小学校</t>
  </si>
  <si>
    <t>福島県郡山市字山崎５</t>
  </si>
  <si>
    <t>B107220330432</t>
  </si>
  <si>
    <t>郡山市立桑野小学校</t>
  </si>
  <si>
    <t>福島県郡山市亀田１－３６－１７</t>
  </si>
  <si>
    <t>B107220330441</t>
  </si>
  <si>
    <t>郡山市立大島小学校</t>
  </si>
  <si>
    <t>福島県郡山市並木４丁目１０番地</t>
  </si>
  <si>
    <t>B107220330450</t>
  </si>
  <si>
    <t>郡山市立緑ケ丘第一小学校</t>
  </si>
  <si>
    <t>福島県郡山市緑ケ丘東１－２０－１</t>
  </si>
  <si>
    <t>B107220330469</t>
  </si>
  <si>
    <t>郡山市立小山田小学校</t>
  </si>
  <si>
    <t>福島県郡山市大槻町字六角２６番地</t>
  </si>
  <si>
    <t>B107220330478</t>
  </si>
  <si>
    <t>郡山市立大成小学校</t>
  </si>
  <si>
    <t>福島県郡山市鳴神二丁目５５番地</t>
  </si>
  <si>
    <t>B107220330487</t>
  </si>
  <si>
    <t>郡山市立朝日が丘小学校</t>
  </si>
  <si>
    <t>福島県郡山市御前南４丁目１</t>
  </si>
  <si>
    <t>B107220330496</t>
  </si>
  <si>
    <t>郡山市立宮城小学校</t>
  </si>
  <si>
    <t>福島県郡山市中田町高倉字宮ノ脇２１８ー１</t>
  </si>
  <si>
    <t>B107220330502</t>
  </si>
  <si>
    <t>郡山市立海老根小学校</t>
  </si>
  <si>
    <t>福島県郡山市中田町海老根字椚山１５０</t>
  </si>
  <si>
    <t>B107220330511</t>
  </si>
  <si>
    <t>郡山市立御舘小学校</t>
  </si>
  <si>
    <t>福島県郡山市中田町中津川字町田前２７８</t>
  </si>
  <si>
    <t>B107220430011</t>
  </si>
  <si>
    <t>いわき市立平第一小学校</t>
  </si>
  <si>
    <t>福島県いわき市平字揚土５</t>
  </si>
  <si>
    <t>B107220430020</t>
  </si>
  <si>
    <t>いわき市立平第二小学校</t>
  </si>
  <si>
    <t>福島県いわき市平梅香町７－１</t>
  </si>
  <si>
    <t>B107220430039</t>
  </si>
  <si>
    <t>いわき市立平第三小学校</t>
  </si>
  <si>
    <t>福島県いわき市平字作町３－４－２</t>
  </si>
  <si>
    <t>B107220430048</t>
  </si>
  <si>
    <t>いわき市立平第四小学校</t>
  </si>
  <si>
    <t>福島県いわき市平下平窪字諸荷５９番地の１</t>
  </si>
  <si>
    <t>B107220430057</t>
  </si>
  <si>
    <t>いわき市立平第五小学校</t>
  </si>
  <si>
    <t>福島県いわき市平下荒川字川前５４番地の１</t>
  </si>
  <si>
    <t>B107220430066</t>
  </si>
  <si>
    <t>いわき市立平第六小学校</t>
  </si>
  <si>
    <t>福島県いわき市平中神谷字石脇２２番地</t>
  </si>
  <si>
    <t>B107220430075</t>
  </si>
  <si>
    <t>いわき市立郷ケ丘小学校</t>
  </si>
  <si>
    <t>福島県いわき市郷ヶ丘３－５０－１８</t>
  </si>
  <si>
    <t>B107220430084</t>
  </si>
  <si>
    <t>いわき市立中央台北小学校</t>
  </si>
  <si>
    <t>福島県いわき市中央台飯野３－２－１</t>
  </si>
  <si>
    <t>B107220430093</t>
  </si>
  <si>
    <t>いわき市立中央台南小学校</t>
  </si>
  <si>
    <t>福島県いわき市中央台鹿島２－１－１</t>
  </si>
  <si>
    <t>B107220430100</t>
  </si>
  <si>
    <t>いわき市立中央台東小学校</t>
  </si>
  <si>
    <t>福島県いわき市中央台高久２－２４</t>
  </si>
  <si>
    <t>B107220430119</t>
  </si>
  <si>
    <t>いわき市立豊間小学校</t>
  </si>
  <si>
    <t>福島県いわき市平薄磯字南作３５８番地の１</t>
  </si>
  <si>
    <t>B107220430128</t>
  </si>
  <si>
    <t>いわき市立高久小学校</t>
  </si>
  <si>
    <t>福島県いわき市平下高久字原極４６番地の１</t>
  </si>
  <si>
    <t>B107220430137</t>
  </si>
  <si>
    <t>いわき市立夏井小学校</t>
  </si>
  <si>
    <t>福島県いわき市平上大越字塚越１</t>
  </si>
  <si>
    <t>B107220430146</t>
  </si>
  <si>
    <t>いわき市立草野小学校</t>
  </si>
  <si>
    <t>福島県いわき市平下神谷字宿２５</t>
  </si>
  <si>
    <t>B107220430164</t>
  </si>
  <si>
    <t>いわき市立赤井小学校</t>
  </si>
  <si>
    <t>福島県いわき市平赤井字田町４９</t>
  </si>
  <si>
    <t>B107220430173</t>
  </si>
  <si>
    <t>いわき市立四倉小学校</t>
  </si>
  <si>
    <t>福島県いわき市四倉町字西四丁目３－３</t>
  </si>
  <si>
    <t>B107220430182</t>
  </si>
  <si>
    <t>いわき市立大浦小学校</t>
  </si>
  <si>
    <t>福島県いわき市四倉町狐塚字松橋２７番地</t>
  </si>
  <si>
    <t>B107220430208</t>
  </si>
  <si>
    <t>いわき市立久之浜第一小学校</t>
  </si>
  <si>
    <t>福島県いわき市久之浜町久之浜字糠塚３番地の１</t>
  </si>
  <si>
    <t>B107220430217</t>
  </si>
  <si>
    <t>いわき市立久之浜第二小学校</t>
  </si>
  <si>
    <t>福島県いわき市大久町大久字矢ノ目沢２番地の１</t>
  </si>
  <si>
    <t>B107220430226</t>
  </si>
  <si>
    <t>いわき市立小川小学校</t>
  </si>
  <si>
    <t>福島県いわき市小川町上平字田之尻４</t>
  </si>
  <si>
    <t>B107220430235</t>
  </si>
  <si>
    <t>いわき市立小玉小学校</t>
  </si>
  <si>
    <t>福島県いわき市小川町西小川字小玉２番地の１</t>
  </si>
  <si>
    <t>B107220430271</t>
  </si>
  <si>
    <t>いわき市立内町小学校</t>
  </si>
  <si>
    <t>福島県いわき市内郷内町水之出３７番地</t>
  </si>
  <si>
    <t>B107220430280</t>
  </si>
  <si>
    <t>いわき市立綴小学校</t>
  </si>
  <si>
    <t>福島県いわき市内郷綴町秋山８８</t>
  </si>
  <si>
    <t>B107220430299</t>
  </si>
  <si>
    <t>いわき市立御厩小学校</t>
  </si>
  <si>
    <t>福島県いわき市内郷御厩町二丁目１２１</t>
  </si>
  <si>
    <t>B107220430306</t>
  </si>
  <si>
    <t>いわき市立高坂小学校</t>
  </si>
  <si>
    <t>福島県いわき市内郷高坂町台３５番地</t>
  </si>
  <si>
    <t>B107220430315</t>
  </si>
  <si>
    <t>いわき市立宮小学校</t>
  </si>
  <si>
    <t>福島県いわき市内郷宮町滝１２番地の４</t>
  </si>
  <si>
    <t>B107220430324</t>
  </si>
  <si>
    <t>いわき市立高野小学校</t>
  </si>
  <si>
    <t>福島県いわき市内郷高野町中倉８２番地の３</t>
  </si>
  <si>
    <t>B107220430333</t>
  </si>
  <si>
    <t>いわき市立好間第一小学校</t>
  </si>
  <si>
    <t>福島県いわき市好間町上好間字馬場前１４番地</t>
  </si>
  <si>
    <t>B107220430342</t>
  </si>
  <si>
    <t>いわき市立好間第二小学校</t>
  </si>
  <si>
    <t>福島県いわき市好間町今新田字手倉２</t>
  </si>
  <si>
    <t>B107220430351</t>
  </si>
  <si>
    <t>いわき市立好間第四小学校</t>
  </si>
  <si>
    <t>福島県いわき市好間町大利字戸作田６５番地</t>
  </si>
  <si>
    <t>B107220430360</t>
  </si>
  <si>
    <t>いわき市立三和小学校</t>
  </si>
  <si>
    <t>福島県いわき市三和町下市萱字竹ノ内１２６</t>
  </si>
  <si>
    <t>B107220430379</t>
  </si>
  <si>
    <t>いわき市立小名浜第一小学校</t>
  </si>
  <si>
    <t>福島県いわき市小名浜岡小名字台ノ上１－１</t>
  </si>
  <si>
    <t>B107220430388</t>
  </si>
  <si>
    <t>いわき市立小名浜第二小学校</t>
  </si>
  <si>
    <t>福島県いわき市小名浜愛宕町３－２</t>
  </si>
  <si>
    <t>B107220430397</t>
  </si>
  <si>
    <t>いわき市立小名浜第三小学校</t>
  </si>
  <si>
    <t>福島県いわき市小名浜住吉字搦町７番地の１</t>
  </si>
  <si>
    <t>B107220430404</t>
  </si>
  <si>
    <t>いわき市立小名浜東小学校</t>
  </si>
  <si>
    <t>福島県いわき市小名浜諏訪町３７－１</t>
  </si>
  <si>
    <t>B107220430413</t>
  </si>
  <si>
    <t>いわき市立小名浜西小学校</t>
  </si>
  <si>
    <t>福島県いわき市小名浜大原小滝山３</t>
  </si>
  <si>
    <t>B107220430422</t>
  </si>
  <si>
    <t>いわき市立鹿島小学校</t>
  </si>
  <si>
    <t>福島県いわき市鹿島町走熊字中島１番地の１</t>
  </si>
  <si>
    <t>B107220430431</t>
  </si>
  <si>
    <t>いわき市立江名小学校</t>
  </si>
  <si>
    <t>福島県いわき市江名字天ケ作１５４番地</t>
  </si>
  <si>
    <t>B107220430440</t>
  </si>
  <si>
    <t>いわき市立永崎小学校</t>
  </si>
  <si>
    <t>福島県いわき市永崎字川畑１５９番地の５</t>
  </si>
  <si>
    <t>B107220430459</t>
  </si>
  <si>
    <t>いわき市立泉小学校</t>
  </si>
  <si>
    <t>福島県いわき市泉町字小山４８－２</t>
  </si>
  <si>
    <t>B107220430468</t>
  </si>
  <si>
    <t>いわき市立泉北小学校</t>
  </si>
  <si>
    <t>福島県いわき市泉町玉露字定田６９</t>
  </si>
  <si>
    <t>B107220430477</t>
  </si>
  <si>
    <t>いわき市立渡辺小学校</t>
  </si>
  <si>
    <t>福島県いわき市渡辺町田部字岸１７番地の１</t>
  </si>
  <si>
    <t>B107220430486</t>
  </si>
  <si>
    <t>いわき市立湯本第一小学校</t>
  </si>
  <si>
    <t>福島県いわき市常磐湯本町栄田１１番地の１０</t>
  </si>
  <si>
    <t>B107220430495</t>
  </si>
  <si>
    <t>いわき市立湯本第二小学校</t>
  </si>
  <si>
    <t>福島県いわき市常磐湯本町日渡３５番地</t>
  </si>
  <si>
    <t>B107220430501</t>
  </si>
  <si>
    <t>いわき市立湯本第三小学校</t>
  </si>
  <si>
    <t>福島県いわき市常磐水野谷町竜ヶ沢３６番地</t>
  </si>
  <si>
    <t>B107220430510</t>
  </si>
  <si>
    <t>いわき市立長倉小学校</t>
  </si>
  <si>
    <t>福島県いわき市常磐上湯長谷町上ノ台９９番地の２</t>
  </si>
  <si>
    <t>B107220430529</t>
  </si>
  <si>
    <t>いわき市立磐崎小学校</t>
  </si>
  <si>
    <t>福島県いわき市常磐下湯長谷町勝善１４番地の１３</t>
  </si>
  <si>
    <t>B107220430538</t>
  </si>
  <si>
    <t>いわき市立藤原小学校</t>
  </si>
  <si>
    <t>福島県いわき市常磐藤原町斑堂１１５－２</t>
  </si>
  <si>
    <t>B107220430547</t>
  </si>
  <si>
    <t>いわき市立植田小学校</t>
  </si>
  <si>
    <t>福島県いわき市東田町向山１番地</t>
  </si>
  <si>
    <t>B107220430556</t>
  </si>
  <si>
    <t>いわき市立汐見が丘小学校</t>
  </si>
  <si>
    <t>福島県いわき市小浜町西ノ作３５８番地</t>
  </si>
  <si>
    <t>B107220430565</t>
  </si>
  <si>
    <t>いわき市立錦小学校</t>
  </si>
  <si>
    <t>福島県いわき市錦町鳥居東１番地の１</t>
  </si>
  <si>
    <t>B107220430574</t>
  </si>
  <si>
    <t>いわき市立錦東小学校</t>
  </si>
  <si>
    <t>福島県いわき市錦町鷺内６４－５</t>
  </si>
  <si>
    <t>B107220430583</t>
  </si>
  <si>
    <t>いわき市立菊田小学校</t>
  </si>
  <si>
    <t>福島県いわき市山田町林崎前５６番地</t>
  </si>
  <si>
    <t>B107220430592</t>
  </si>
  <si>
    <t>いわき市立勿来第一小学校</t>
  </si>
  <si>
    <t>福島県いわき市勿来町窪田伊賀屋敷１番地の１</t>
  </si>
  <si>
    <t>B107220430609</t>
  </si>
  <si>
    <t>いわき市立勿来第二小学校</t>
  </si>
  <si>
    <t>福島県いわき市勿来町関田和久７５番地</t>
  </si>
  <si>
    <t>B107220430618</t>
  </si>
  <si>
    <t>いわき市立勿来第三小学校</t>
  </si>
  <si>
    <t>福島県いわき市勿来町酒井北ノ内１番地</t>
  </si>
  <si>
    <t>B107220430627</t>
  </si>
  <si>
    <t>いわき市立川部小学校</t>
  </si>
  <si>
    <t>福島県いわき市川部町川原６５－１</t>
  </si>
  <si>
    <t>B107220430636</t>
  </si>
  <si>
    <t>福島県いわき市遠野町上遠野字本町６８番地</t>
  </si>
  <si>
    <t>B107220430654</t>
  </si>
  <si>
    <t>いわき市立田人小学校</t>
  </si>
  <si>
    <t>福島県いわき市田人町黒田字中野１８番地の１</t>
  </si>
  <si>
    <t>B107220530010</t>
  </si>
  <si>
    <t>白河市立白河第一小学校</t>
  </si>
  <si>
    <t>福島県白河市菖蒲沢４１番地１</t>
  </si>
  <si>
    <t>B107220530029</t>
  </si>
  <si>
    <t>白河市立白河第二小学校</t>
  </si>
  <si>
    <t>福島県白河市日影２番地８</t>
  </si>
  <si>
    <t>B107220530038</t>
  </si>
  <si>
    <t>白河市立白河第三小学校</t>
  </si>
  <si>
    <t>福島県白河市寺小路６４番地２</t>
  </si>
  <si>
    <t>B107220530047</t>
  </si>
  <si>
    <t>白河市立白河第四小学校</t>
  </si>
  <si>
    <t>福島県白河市久田野豆柄山３番地</t>
  </si>
  <si>
    <t>B107220530056</t>
  </si>
  <si>
    <t>白河市立白河第五小学校</t>
  </si>
  <si>
    <t>福島県白河市白坂陣場３１７番地</t>
  </si>
  <si>
    <t>B107220530065</t>
  </si>
  <si>
    <t>白河市立小田川小学校</t>
  </si>
  <si>
    <t>福島県白河市泉田池ノ上２３９番地</t>
  </si>
  <si>
    <t>B107220530074</t>
  </si>
  <si>
    <t>白河市立五箇小学校</t>
  </si>
  <si>
    <t>福島県白河市田島１６５番地２</t>
  </si>
  <si>
    <t>B107220530083</t>
  </si>
  <si>
    <t>白河市立関辺小学校</t>
  </si>
  <si>
    <t>福島県白河市関辺松並２６番地</t>
  </si>
  <si>
    <t>B107220530092</t>
  </si>
  <si>
    <t>白河市立みさか小学校</t>
  </si>
  <si>
    <t>福島県白河市字みさか２丁目１２０番地</t>
  </si>
  <si>
    <t>B107220530109</t>
  </si>
  <si>
    <t>白河市立表郷小学校</t>
  </si>
  <si>
    <t>福島県白河市表郷金山字瀬戸原１０８</t>
  </si>
  <si>
    <t>B107220530118</t>
  </si>
  <si>
    <t>白河市立小野田小学校</t>
  </si>
  <si>
    <t>福島県白河市東下野出島字髪内１９５番地</t>
  </si>
  <si>
    <t>B107220530127</t>
  </si>
  <si>
    <t>白河市立釜子小学校</t>
  </si>
  <si>
    <t>福島県白河市東釜子字西ノ内１番地</t>
  </si>
  <si>
    <t>B107220530163</t>
  </si>
  <si>
    <t>白河市立大信小学校</t>
  </si>
  <si>
    <t>福島県白河市大信中新城字愛宕山１０８番地１</t>
  </si>
  <si>
    <t>B107220730018</t>
  </si>
  <si>
    <t>須賀川市立第一小学校</t>
  </si>
  <si>
    <t>福島県須賀川市大黒町１００番地</t>
  </si>
  <si>
    <t>B107220730027</t>
  </si>
  <si>
    <t>須賀川市立第二小学校</t>
  </si>
  <si>
    <t>福島県須賀川市弘法坦１５１番地</t>
  </si>
  <si>
    <t>B107220730036</t>
  </si>
  <si>
    <t>須賀川市立第三小学校</t>
  </si>
  <si>
    <t>福島県須賀川市朝日田５３番地</t>
  </si>
  <si>
    <t>B107220730045</t>
  </si>
  <si>
    <t>須賀川市立西袋第一小学校</t>
  </si>
  <si>
    <t>福島県須賀川市日向町１１５番地</t>
  </si>
  <si>
    <t>B107220730054</t>
  </si>
  <si>
    <t>須賀川市立西袋第二小学校</t>
  </si>
  <si>
    <t>福島県須賀川市大字袋田字小田切２１番地</t>
  </si>
  <si>
    <t>B107220730072</t>
  </si>
  <si>
    <t>須賀川市立小塩江小学校</t>
  </si>
  <si>
    <t>福島県須賀川市塩田字作田１</t>
  </si>
  <si>
    <t>B107220730081</t>
  </si>
  <si>
    <t>須賀川市立阿武隈小学校</t>
  </si>
  <si>
    <t>福島県須賀川市古舘７０</t>
  </si>
  <si>
    <t>B107220730090</t>
  </si>
  <si>
    <t>須賀川市立仁井田小学校</t>
  </si>
  <si>
    <t>福島県須賀川市仁井田字長者井戸１１１－１</t>
  </si>
  <si>
    <t>B107220730107</t>
  </si>
  <si>
    <t>須賀川市立柏城小学校</t>
  </si>
  <si>
    <t>福島県須賀川市滑川字東町１２７番地</t>
  </si>
  <si>
    <t>B107220730116</t>
  </si>
  <si>
    <t>須賀川市立大東小学校</t>
  </si>
  <si>
    <t>福島県須賀川市大字雨田字芳ヶ平７２番地</t>
  </si>
  <si>
    <t>B107220730125</t>
  </si>
  <si>
    <t>須賀川市立大東小学校上小山田分校</t>
  </si>
  <si>
    <t>福島県須賀川市上小山田字小林１０番地</t>
  </si>
  <si>
    <t>B107220730134</t>
  </si>
  <si>
    <t>須賀川市立大森小学校</t>
  </si>
  <si>
    <t>福島県須賀川市狸森字杉内９０番地</t>
  </si>
  <si>
    <t>B107220730143</t>
  </si>
  <si>
    <t>須賀川市立長沼小学校</t>
  </si>
  <si>
    <t>福島県須賀川市長沼字殿町８５</t>
  </si>
  <si>
    <t>B107220730152</t>
  </si>
  <si>
    <t>須賀川市立長沼東小学校</t>
  </si>
  <si>
    <t>福島県須賀川市桙衝字下沖５８</t>
  </si>
  <si>
    <t>B107220730161</t>
  </si>
  <si>
    <t>須賀川市立白方小学校</t>
  </si>
  <si>
    <t>福島県須賀川市今泉字梅田１８１</t>
  </si>
  <si>
    <t>B107220730170</t>
  </si>
  <si>
    <t>須賀川市立白江小学校</t>
  </si>
  <si>
    <t>福島県須賀川市大久保字室貫２６</t>
  </si>
  <si>
    <t>B107220830017</t>
  </si>
  <si>
    <t>喜多方市立第一小学校</t>
  </si>
  <si>
    <t>福島県喜多方市字水上６８６８番地</t>
  </si>
  <si>
    <t>B107220830026</t>
  </si>
  <si>
    <t>喜多方市立第二小学校</t>
  </si>
  <si>
    <t>福島県喜多方市字六百苅７３７３</t>
  </si>
  <si>
    <t>B107220830035</t>
  </si>
  <si>
    <t>喜多方市立松山小学校</t>
  </si>
  <si>
    <t>福島県喜多方市松山町村松字大坪１９４３－１</t>
  </si>
  <si>
    <t>B107220830044</t>
  </si>
  <si>
    <t>喜多方市立上三宮小学校</t>
  </si>
  <si>
    <t>福島県喜多方市上三宮町上三宮字下松原２５６１－１</t>
  </si>
  <si>
    <t>B107220830053</t>
  </si>
  <si>
    <t>喜多方市立第三小学校</t>
  </si>
  <si>
    <t>福島県喜多方市岩月町喜多方字林崎５９１－１</t>
  </si>
  <si>
    <t>B107220830062</t>
  </si>
  <si>
    <t>喜多方市立関柴小学校</t>
  </si>
  <si>
    <t>福島県喜多方市関柴町三津井字下政所８５０</t>
  </si>
  <si>
    <t>B107220830071</t>
  </si>
  <si>
    <t>喜多方市立熊倉小学校</t>
  </si>
  <si>
    <t>福島県喜多方市熊倉町熊倉クネ添１４３３番地</t>
  </si>
  <si>
    <t>B107220830080</t>
  </si>
  <si>
    <t>喜多方市立豊川小学校</t>
  </si>
  <si>
    <t>福島県喜多方市豊川町一井字八百苅６８８</t>
  </si>
  <si>
    <t>B107220830099</t>
  </si>
  <si>
    <t>喜多方市立慶徳小学校</t>
  </si>
  <si>
    <t>福島県喜多方市慶徳町豊岡字今町３８１番地</t>
  </si>
  <si>
    <t>B107220830106</t>
  </si>
  <si>
    <t>喜多方市立熱塩小学校</t>
  </si>
  <si>
    <t>福島県喜多方市熱塩加納町山田字堂ノ下甲１６１３</t>
  </si>
  <si>
    <t>B107220830115</t>
  </si>
  <si>
    <t>喜多方市立加納小学校</t>
  </si>
  <si>
    <t>福島県喜多方市熱塩加納町加納字西土合甲１３２５</t>
  </si>
  <si>
    <t>B107220830124</t>
  </si>
  <si>
    <t>喜多方市立堂島小学校</t>
  </si>
  <si>
    <t>福島県喜多方市塩川町大字四奈川字西鎧召２０７６－１</t>
  </si>
  <si>
    <t>B107220830133</t>
  </si>
  <si>
    <t>喜多方市立塩川小学校</t>
  </si>
  <si>
    <t>福島県喜多方市塩川町字東栄町２－１－１</t>
  </si>
  <si>
    <t>B107220830142</t>
  </si>
  <si>
    <t>喜多方市立姥堂小学校</t>
  </si>
  <si>
    <t>福島県喜多方市塩川町小府根字曽谷田１５１－１</t>
  </si>
  <si>
    <t>B107220830151</t>
  </si>
  <si>
    <t>喜多方市立駒形小学校</t>
  </si>
  <si>
    <t>福島県喜多方市塩川町中屋沢字竹屋丙３２－１</t>
  </si>
  <si>
    <t>B107220830160</t>
  </si>
  <si>
    <t>喜多方市立山都小学校</t>
  </si>
  <si>
    <t>福島県喜多方市山都町字上ノ原道西９０５の２</t>
  </si>
  <si>
    <t>B107220830179</t>
  </si>
  <si>
    <t>喜多方市立高郷小学校</t>
  </si>
  <si>
    <t>福島県喜多方市高郷町上郷字堀田戊２８７</t>
  </si>
  <si>
    <t>B107220930016</t>
  </si>
  <si>
    <t>相馬市立大野小学校</t>
  </si>
  <si>
    <t>福島県相馬市大坪字東畑７</t>
  </si>
  <si>
    <t>B107220930025</t>
  </si>
  <si>
    <t>相馬市立山上小学校</t>
  </si>
  <si>
    <t>福島県相馬市山上字柳下３２－２</t>
  </si>
  <si>
    <t>B107220930034</t>
  </si>
  <si>
    <t>相馬市立八幡小学校</t>
  </si>
  <si>
    <t>福島県相馬市坪田字清水前９番地の３</t>
  </si>
  <si>
    <t>B107220930043</t>
  </si>
  <si>
    <t>相馬市立中村第一小学校</t>
  </si>
  <si>
    <t>福島県相馬市中村字大手先一番地</t>
  </si>
  <si>
    <t>B107220930052</t>
  </si>
  <si>
    <t>相馬市立中村第二小学校</t>
  </si>
  <si>
    <t>福島県相馬市尾浜字細田１</t>
  </si>
  <si>
    <t>B107220930061</t>
  </si>
  <si>
    <t>相馬市立桜丘小学校</t>
  </si>
  <si>
    <t>福島県相馬市中村字桜ヶ丘１７９番地</t>
  </si>
  <si>
    <t>B107220930070</t>
  </si>
  <si>
    <t>相馬市立飯豊小学校</t>
  </si>
  <si>
    <t>福島県相馬市大曲字天神前４２</t>
  </si>
  <si>
    <t>B107220930089</t>
  </si>
  <si>
    <t>相馬市立磯部小学校</t>
  </si>
  <si>
    <t>福島県相馬市磯部字上ノ台４６７－２</t>
  </si>
  <si>
    <t>B107220930098</t>
  </si>
  <si>
    <t>相馬市立日立木小学校</t>
  </si>
  <si>
    <t>福島県相馬市日下石字神明前１４番地</t>
  </si>
  <si>
    <t>B107221030013</t>
  </si>
  <si>
    <t>二本松市立二本松南小学校</t>
  </si>
  <si>
    <t>福島県二本松市亀谷２－１２３</t>
  </si>
  <si>
    <t>B107221030022</t>
  </si>
  <si>
    <t>二本松市立二本松北小学校</t>
  </si>
  <si>
    <t>福島県二本松市郭内一丁目１番地</t>
  </si>
  <si>
    <t>B107221030031</t>
  </si>
  <si>
    <t>二本松市立塩沢小学校</t>
  </si>
  <si>
    <t>福島県二本松市塩沢町一丁目２３８－１</t>
  </si>
  <si>
    <t>B107221030040</t>
  </si>
  <si>
    <t>二本松市立岳下小学校</t>
  </si>
  <si>
    <t>福島県二本松市大壇１７５－１</t>
  </si>
  <si>
    <t>B107221030059</t>
  </si>
  <si>
    <t>二本松市立安達太良小学校</t>
  </si>
  <si>
    <t>福島県二本松市岳温泉１－１７７－１</t>
  </si>
  <si>
    <t>B107221030068</t>
  </si>
  <si>
    <t>二本松市立原瀬小学校</t>
  </si>
  <si>
    <t>福島県二本松市原セ才木３８０</t>
  </si>
  <si>
    <t>B107221030077</t>
  </si>
  <si>
    <t>二本松市立杉田小学校</t>
  </si>
  <si>
    <t>福島県二本松市中江１９５－１</t>
  </si>
  <si>
    <t>B107221030086</t>
  </si>
  <si>
    <t>二本松市立石井小学校</t>
  </si>
  <si>
    <t>福島県二本松市小高内３</t>
  </si>
  <si>
    <t>B107221030095</t>
  </si>
  <si>
    <t>二本松市立大平小学校</t>
  </si>
  <si>
    <t>福島県二本松市竹ノ内２２番地１</t>
  </si>
  <si>
    <t>B107221030102</t>
  </si>
  <si>
    <t>二本松市立油井小学校</t>
  </si>
  <si>
    <t>福島県二本松市油井字台５</t>
  </si>
  <si>
    <t>B107221030111</t>
  </si>
  <si>
    <t>二本松市立渋川小学校</t>
  </si>
  <si>
    <t>福島県二本松市渋川字神明森２７番地</t>
  </si>
  <si>
    <t>B107221030120</t>
  </si>
  <si>
    <t>二本松市立川崎小学校</t>
  </si>
  <si>
    <t>福島県二本松市上川崎字上種田１</t>
  </si>
  <si>
    <t>B107221030139</t>
  </si>
  <si>
    <t>二本松市立小浜小学校</t>
  </si>
  <si>
    <t>福島県二本松市小浜字藤町１００</t>
  </si>
  <si>
    <t>B107221030148</t>
  </si>
  <si>
    <t>二本松市立新殿小学校</t>
  </si>
  <si>
    <t>福島県二本松市西新殿字永作１０</t>
  </si>
  <si>
    <t>B107221030157</t>
  </si>
  <si>
    <t>二本松市立旭小学校</t>
  </si>
  <si>
    <t>福島県二本松市田沢字鳥上４４</t>
  </si>
  <si>
    <t>B107221030166</t>
  </si>
  <si>
    <t>二本松市立東和小学校</t>
  </si>
  <si>
    <t>福島県二本松市針道字大町西４６</t>
  </si>
  <si>
    <t>B107221130012</t>
  </si>
  <si>
    <t>田村市立滝根小学校</t>
  </si>
  <si>
    <t>福島県田村市滝根町神俣字弥五郎内２８番地</t>
  </si>
  <si>
    <t>B107221130021</t>
  </si>
  <si>
    <t>田村市立大越小学校</t>
  </si>
  <si>
    <t>福島県田村市大越町上大越字元池７０</t>
  </si>
  <si>
    <t>B107221130030</t>
  </si>
  <si>
    <t>田村市立都路小学校</t>
  </si>
  <si>
    <t>福島県田村市都路町古道字北町２４</t>
  </si>
  <si>
    <t>B107221130049</t>
  </si>
  <si>
    <t>田村市立常葉小学校</t>
  </si>
  <si>
    <t>福島県田村市常葉町常葉字上野１３０</t>
  </si>
  <si>
    <t>B107221130067</t>
  </si>
  <si>
    <t>田村市立船引南小学校</t>
  </si>
  <si>
    <t>福島県田村市船引町堀越字丸森２</t>
  </si>
  <si>
    <t>B107221130076</t>
  </si>
  <si>
    <t>田村市立船引小学校</t>
  </si>
  <si>
    <t>福島県田村市船引町船引字南元町１番地</t>
  </si>
  <si>
    <t>B107221130085</t>
  </si>
  <si>
    <t>田村市立美山小学校</t>
  </si>
  <si>
    <t>福島県田村市船引町北鹿又字後和田３０</t>
  </si>
  <si>
    <t>B107221230011</t>
  </si>
  <si>
    <t>南相馬市立原町第一小学校</t>
  </si>
  <si>
    <t>福島県南相馬市原町区東町二丁目６６</t>
  </si>
  <si>
    <t>B107221230020</t>
  </si>
  <si>
    <t>南相馬市立原町第二小学校</t>
  </si>
  <si>
    <t>福島県南相馬市原町区橋本町一丁目１０１</t>
  </si>
  <si>
    <t>B107221230039</t>
  </si>
  <si>
    <t>南相馬市立原町第三小学校</t>
  </si>
  <si>
    <t>福島県南相馬市原町区上町一丁目１３</t>
  </si>
  <si>
    <t>B107221230048</t>
  </si>
  <si>
    <t>南相馬市立高平小学校</t>
  </si>
  <si>
    <t>福島県南相馬市原町区下北高平字古舘２２</t>
  </si>
  <si>
    <t>B107221230057</t>
  </si>
  <si>
    <t>南相馬市立大甕小学校</t>
  </si>
  <si>
    <t>福島県南相馬市原町区大甕字鶴蒔８</t>
  </si>
  <si>
    <t>B107221230066</t>
  </si>
  <si>
    <t>南相馬市立太田小学校</t>
  </si>
  <si>
    <t>福島県南相馬市原町区益田字塩釜２３６</t>
  </si>
  <si>
    <t>B107221230075</t>
  </si>
  <si>
    <t>南相馬市立石神第一小学校</t>
  </si>
  <si>
    <t>福島県南相馬市原町区北長野字北原田２８８</t>
  </si>
  <si>
    <t>B107221230084</t>
  </si>
  <si>
    <t>南相馬市立石神第二小学校</t>
  </si>
  <si>
    <t>福島県南相馬市原町区大木戸字西原１</t>
  </si>
  <si>
    <t>B107221230093</t>
  </si>
  <si>
    <t>南相馬市立鹿島小学校</t>
  </si>
  <si>
    <t>福島県南相馬市鹿島区鹿島字広町１３</t>
  </si>
  <si>
    <t>B107221230119</t>
  </si>
  <si>
    <t>南相馬市立上真野小学校</t>
  </si>
  <si>
    <t>福島県南相馬市鹿島区浮田字一丁田８１</t>
  </si>
  <si>
    <t>B107221230128</t>
  </si>
  <si>
    <t>南相馬市立小高小学校</t>
  </si>
  <si>
    <t>福島県南相馬市小高区関場１－７７－１</t>
  </si>
  <si>
    <t>B107221330010</t>
  </si>
  <si>
    <t>福島県伊達市舘ノ内２０</t>
  </si>
  <si>
    <t>B107221330029</t>
  </si>
  <si>
    <t>伊達市立伊達東小学校</t>
  </si>
  <si>
    <t>福島県伊達市伏黒字土井ノ内４２</t>
  </si>
  <si>
    <t>B107221330038</t>
  </si>
  <si>
    <t>伊達市立梁川小学校</t>
  </si>
  <si>
    <t>福島県伊達市梁川町字北本町２１番地１</t>
  </si>
  <si>
    <t>B107221330047</t>
  </si>
  <si>
    <t>伊達市立堰本小学校</t>
  </si>
  <si>
    <t>福島県伊達市梁川町新田字南荒野３３</t>
  </si>
  <si>
    <t>B107221330056</t>
  </si>
  <si>
    <t>伊達市立粟野小学校</t>
  </si>
  <si>
    <t>福島県伊達市梁川町粟野字沼頭２８</t>
  </si>
  <si>
    <t>B107221330065</t>
  </si>
  <si>
    <t>伊達市立大田小学校</t>
  </si>
  <si>
    <t>福島県伊達市保原町大泉字前原内１１１</t>
  </si>
  <si>
    <t>B107221330074</t>
  </si>
  <si>
    <t>伊達市立保原小学校</t>
  </si>
  <si>
    <t>福島県伊達市保原町字弥生町１５番地</t>
  </si>
  <si>
    <t>B107221330083</t>
  </si>
  <si>
    <t>伊達市立上保原小学校</t>
  </si>
  <si>
    <t>福島県伊達市保原町上保原字無苦代内１１</t>
  </si>
  <si>
    <t>B107221330092</t>
  </si>
  <si>
    <t>伊達市立柱沢小学校</t>
  </si>
  <si>
    <t>福島県伊達市保原町所沢字東畑１００</t>
  </si>
  <si>
    <t>B107221330109</t>
  </si>
  <si>
    <t>伊達市立掛田小学校</t>
  </si>
  <si>
    <t>福島県伊達市霊山町掛田字高ノ上２</t>
  </si>
  <si>
    <t>B107221330118</t>
  </si>
  <si>
    <t>伊達市立小国小学校</t>
  </si>
  <si>
    <t>福島県伊達市霊山町下小国字中島２６－１</t>
  </si>
  <si>
    <t>B107221330145</t>
  </si>
  <si>
    <t>伊達市立月舘学園小学校</t>
  </si>
  <si>
    <t>福島県伊達市月舘町月舘字久保田１番地</t>
  </si>
  <si>
    <t>B107221430019</t>
  </si>
  <si>
    <t>本宮市立本宮小学校</t>
  </si>
  <si>
    <t>福島県本宮市本宮字舘ノ越４８</t>
  </si>
  <si>
    <t>B107221430028</t>
  </si>
  <si>
    <t>本宮市立本宮まゆみ小学校</t>
  </si>
  <si>
    <t>福島県本宮市本宮字舞台１</t>
  </si>
  <si>
    <t>B107221430037</t>
  </si>
  <si>
    <t>本宮市立五百川小学校</t>
  </si>
  <si>
    <t>福島県本宮市荒井字西畑１－１</t>
  </si>
  <si>
    <t>B107221430046</t>
  </si>
  <si>
    <t>本宮市立岩根小学校</t>
  </si>
  <si>
    <t>福島県本宮市岩根字下年神１２</t>
  </si>
  <si>
    <t>B107221430055</t>
  </si>
  <si>
    <t>本宮市立糠沢小学校</t>
  </si>
  <si>
    <t>福島県本宮市糠沢字原２３</t>
  </si>
  <si>
    <t>B107221430064</t>
  </si>
  <si>
    <t>本宮市立和田小学校</t>
  </si>
  <si>
    <t>福島県本宮市和田字学校前１</t>
  </si>
  <si>
    <t>B107221430073</t>
  </si>
  <si>
    <t>本宮市立白岩小学校</t>
  </si>
  <si>
    <t>福島県本宮市白岩字馬場１９３－１</t>
  </si>
  <si>
    <t>B107230130013</t>
  </si>
  <si>
    <t>伊達郡桑折町立醸芳小学校</t>
  </si>
  <si>
    <t>福島県伊達郡桑折町字桑島三２－８</t>
  </si>
  <si>
    <t>B107230130022</t>
  </si>
  <si>
    <t>伊達郡桑折町立睦合小学校</t>
  </si>
  <si>
    <t>福島県伊達郡桑折町大字成田字堰上４６－３</t>
  </si>
  <si>
    <t>B107230130031</t>
  </si>
  <si>
    <t>伊達郡桑折町立半田醸芳小学校</t>
  </si>
  <si>
    <t>福島県伊達郡桑折町南半田字上田町５</t>
  </si>
  <si>
    <t>B107230130040</t>
  </si>
  <si>
    <t>伊達郡桑折町立伊達崎小学校</t>
  </si>
  <si>
    <t>福島県伊達郡桑折町大字下郡字細町１</t>
  </si>
  <si>
    <t>B107230330011</t>
  </si>
  <si>
    <t>国見町立国見小学校</t>
  </si>
  <si>
    <t>福島県伊達郡国見町大字藤田字町尻一　２番地</t>
  </si>
  <si>
    <t>B107230830025</t>
  </si>
  <si>
    <t>川俣町立川俣小学校</t>
  </si>
  <si>
    <t>福島県伊達郡川俣町字宮前３６番地</t>
  </si>
  <si>
    <t>B107230830061</t>
  </si>
  <si>
    <t>川俣町立山木屋小学校</t>
  </si>
  <si>
    <t>福島県伊達郡川俣町山木屋字小塚山９番地の１</t>
  </si>
  <si>
    <t>B107232230018</t>
  </si>
  <si>
    <t>大玉村立大山小学校</t>
  </si>
  <si>
    <t>福島県安達郡大玉村大山字谷地１</t>
  </si>
  <si>
    <t>B107232230027</t>
  </si>
  <si>
    <t>大玉村立玉井小学校</t>
  </si>
  <si>
    <t>福島県安達郡大玉村玉井字細田２８－３</t>
  </si>
  <si>
    <t>B107234230014</t>
  </si>
  <si>
    <t>鏡石町立第一小学校</t>
  </si>
  <si>
    <t>福島県岩瀬郡鏡石町中央１番地</t>
  </si>
  <si>
    <t>B107234230023</t>
  </si>
  <si>
    <t>鏡石町立第二小学校</t>
  </si>
  <si>
    <t>福島県岩瀬郡鏡石町豊郷中２３８</t>
  </si>
  <si>
    <t>B107234430012</t>
  </si>
  <si>
    <t>天栄村立広戸小学校</t>
  </si>
  <si>
    <t>福島県岩瀬郡天栄村大字飯豊字新山２８</t>
  </si>
  <si>
    <t>B107234430021</t>
  </si>
  <si>
    <t>天栄村立大里小学校</t>
  </si>
  <si>
    <t>福島県岩瀬郡天栄村大字大里字畑田２５</t>
  </si>
  <si>
    <t>B107234430030</t>
  </si>
  <si>
    <t>天栄村立牧本小学校</t>
  </si>
  <si>
    <t>福島県岩瀬郡天栄村大字牧之内字文舎３５番地</t>
  </si>
  <si>
    <t>B107234430049</t>
  </si>
  <si>
    <t>天栄村立湯本小学校</t>
  </si>
  <si>
    <t>福島県岩瀬郡天栄村大字田良尾字野仲３６</t>
  </si>
  <si>
    <t>B107236230019</t>
  </si>
  <si>
    <t>南会津郡下郷町立旭田小学校</t>
  </si>
  <si>
    <t>福島県南会津郡下郷町塩生字金堀場１９３５－１</t>
  </si>
  <si>
    <t>B107236230028</t>
  </si>
  <si>
    <t>南会津郡下郷町立江川小学校</t>
  </si>
  <si>
    <t>福島県南会津郡下郷町大字湯野上字杉ノ内乙５４８番地</t>
  </si>
  <si>
    <t>B107236230037</t>
  </si>
  <si>
    <t>南会津郡下郷町立楢原小学校</t>
  </si>
  <si>
    <t>福島県南会津郡下郷町大字豊成字山崎６４０７－２</t>
  </si>
  <si>
    <t>B107236430017</t>
  </si>
  <si>
    <t>南会津郡檜枝岐村立檜枝岐小学校</t>
  </si>
  <si>
    <t>福島県南会津郡檜枝岐村字下ノ原９３９</t>
  </si>
  <si>
    <t>B107236730014</t>
  </si>
  <si>
    <t>南会津郡只見町立只見小学校</t>
  </si>
  <si>
    <t>福島県南会津郡只見町大字只見字上ノ原１７３５－１</t>
  </si>
  <si>
    <t>B107236730023</t>
  </si>
  <si>
    <t>南会津郡只見町立朝日小学校</t>
  </si>
  <si>
    <t>福島県南会津郡只見町大字黒谷字九日田２３０－１</t>
  </si>
  <si>
    <t>B107236730032</t>
  </si>
  <si>
    <t>南会津郡只見町立明和小学校</t>
  </si>
  <si>
    <t>福島県南会津郡只見町大字小林字上照岡１３３６</t>
  </si>
  <si>
    <t>B107236830013</t>
  </si>
  <si>
    <t>南会津郡南会津町立田島小学校</t>
  </si>
  <si>
    <t>福島県南会津郡南会津町田島字会下甲３３１６番地</t>
  </si>
  <si>
    <t>B107236830022</t>
  </si>
  <si>
    <t>南会津郡南会津町立田島第二小学校</t>
  </si>
  <si>
    <t>福島県南会津郡南会津町長野字於三段３４０</t>
  </si>
  <si>
    <t>B107236830031</t>
  </si>
  <si>
    <t>南会津町立桧沢小学校</t>
  </si>
  <si>
    <t>福島県南会津郡南会津町福米沢字宮ノ前１３８０</t>
  </si>
  <si>
    <t>B107236830040</t>
  </si>
  <si>
    <t>南会津郡南会津町立荒海小学校</t>
  </si>
  <si>
    <t>福島県南会津郡南会津町関本字大道上４９５番地</t>
  </si>
  <si>
    <t>B107236830059</t>
  </si>
  <si>
    <t>南会津郡南会津町立舘岩小学校</t>
  </si>
  <si>
    <t>福島県南会津郡南会津町松戸原３</t>
  </si>
  <si>
    <t>B107236830068</t>
  </si>
  <si>
    <t>南会津郡南会津町立伊南小学校</t>
  </si>
  <si>
    <t>福島県南会津郡南会津町古町字石原５２５</t>
  </si>
  <si>
    <t>B107236830077</t>
  </si>
  <si>
    <t>南会津町立南郷小学校</t>
  </si>
  <si>
    <t>福島県南会津郡南会津町山口字舟場８８５－１</t>
  </si>
  <si>
    <t>B107240230011</t>
  </si>
  <si>
    <t>耶麻郡北塩原村立さくら小学校</t>
  </si>
  <si>
    <t>福島県耶麻郡北塩原村大字北山字北畑４２７５番地</t>
  </si>
  <si>
    <t>B107240230020</t>
  </si>
  <si>
    <t>耶麻郡北塩原村立裏磐悌小学校</t>
  </si>
  <si>
    <t>福島県耶麻郡北塩原村大字桧原字剣ヶ峯１０９３番地７３２</t>
  </si>
  <si>
    <t>B107240530018</t>
  </si>
  <si>
    <t>耶麻郡西会津町立西会津小学校</t>
  </si>
  <si>
    <t>福島県耶麻郡西会津町尾野本字新森野６６</t>
  </si>
  <si>
    <t>B107240730016</t>
  </si>
  <si>
    <t>耶麻郡磐梯町立磐梯第一小学校</t>
  </si>
  <si>
    <t>福島県耶麻郡磐梯町大字磐梯字水口２５２８番地</t>
  </si>
  <si>
    <t>B107240730025</t>
  </si>
  <si>
    <t>耶麻郡磐梯町立磐悌第二小学校</t>
  </si>
  <si>
    <t>福島県耶麻郡磐梯町大字大谷字屋敷前３３</t>
  </si>
  <si>
    <t>福島県耶麻郡猪苗代町大字千代田字前田甲３１２－１</t>
  </si>
  <si>
    <t>B107240830033</t>
  </si>
  <si>
    <t>耶麻郡猪苗代町立猪苗代小学校</t>
  </si>
  <si>
    <t>福島県耶麻郡猪苗代町茶園５７７０</t>
  </si>
  <si>
    <t>B107242130018</t>
  </si>
  <si>
    <t>会津坂下町立坂下南小学校</t>
  </si>
  <si>
    <t>福島県河沼郡会津坂下町字石田甲６５０</t>
  </si>
  <si>
    <t>B107242130027</t>
  </si>
  <si>
    <t>会津坂下町立坂下東小学校</t>
  </si>
  <si>
    <t>福島県河沼郡会津坂下町字上口７０５番地</t>
  </si>
  <si>
    <t>B107242230017</t>
  </si>
  <si>
    <t>河沼郡湯川村立笈川小学校</t>
  </si>
  <si>
    <t>福島県河沼郡湯川村大字笈川字舘２４番地</t>
  </si>
  <si>
    <t>B107242230026</t>
  </si>
  <si>
    <t>河沼郡湯川村立勝常小学校</t>
  </si>
  <si>
    <t>福島県河沼郡湯川村大字勝常字堂後８２７番地</t>
  </si>
  <si>
    <t>B107242330016</t>
  </si>
  <si>
    <t>河沼郡柳津町立柳津小学校</t>
  </si>
  <si>
    <t>福島県河沼郡柳津町大字柳津字上村道下乙１５８０</t>
  </si>
  <si>
    <t>B107242330025</t>
  </si>
  <si>
    <t>河沼郡柳津町立西山小学校</t>
  </si>
  <si>
    <t>福島県河沼郡柳津町大字砂子原字居平３１６</t>
  </si>
  <si>
    <t>B107244430011</t>
  </si>
  <si>
    <t>大沼郡三島町立三島小学校</t>
  </si>
  <si>
    <t>福島県大沼郡三島町大字宮下字建堀１８４６番地</t>
  </si>
  <si>
    <t>B107244530010</t>
  </si>
  <si>
    <t>大沼郡金山町立金山小学校</t>
  </si>
  <si>
    <t>福島県大沼郡金山町大字川口字馬場３２４番地</t>
  </si>
  <si>
    <t>B107244530029</t>
  </si>
  <si>
    <t>大沼郡金山町立横田小学校</t>
  </si>
  <si>
    <t>福島県大沼郡金山町大字横田字上原１０７０番地</t>
  </si>
  <si>
    <t>B107244630019</t>
  </si>
  <si>
    <t>大沼郡昭和村立昭和小学校</t>
  </si>
  <si>
    <t>福島県大沼郡昭和村下中津川字二十苅２５５番地</t>
  </si>
  <si>
    <t>B107244730018</t>
  </si>
  <si>
    <t>大沼郡会津美里町立高田小学校</t>
  </si>
  <si>
    <t>福島県大沼郡会津美里町字法憧寺南甲３５０５</t>
  </si>
  <si>
    <t>B107244730027</t>
  </si>
  <si>
    <t>大沼郡会津美里町立宮川小学校</t>
  </si>
  <si>
    <t>福島県大沼郡会津美里町冨川字上中川１６１－１</t>
  </si>
  <si>
    <t>B107244730045</t>
  </si>
  <si>
    <t>大沼郡会津美里町立新鶴小学校</t>
  </si>
  <si>
    <t>福島県大沼郡会津美里町鶴野辺字北三百苅７７５</t>
  </si>
  <si>
    <t>B107246130019</t>
  </si>
  <si>
    <t>西白河郡西郷村立熊倉小学校</t>
  </si>
  <si>
    <t>福島県西白河郡西郷村大字熊倉字折口原３３番地１</t>
  </si>
  <si>
    <t>B107246130028</t>
  </si>
  <si>
    <t>西白河郡西郷村立小田倉小学校</t>
  </si>
  <si>
    <t>福島県西白河郡西郷村大字小田倉字原中１８９番地</t>
  </si>
  <si>
    <t>B107246130037</t>
  </si>
  <si>
    <t>西白河郡西郷村立米小学校</t>
  </si>
  <si>
    <t>福島県西白河郡西郷村米字向山５９－１</t>
  </si>
  <si>
    <t>B107246130046</t>
  </si>
  <si>
    <t>西白河郡西郷村立羽太小学校</t>
  </si>
  <si>
    <t>福島県西白河郡西郷村羽太字新宿５２</t>
  </si>
  <si>
    <t>B107246130055</t>
  </si>
  <si>
    <t>西白河郡西郷村立川谷小学校</t>
  </si>
  <si>
    <t>福島県西白河郡西郷村真船字蒲日向２６９</t>
  </si>
  <si>
    <t>B107246430016</t>
  </si>
  <si>
    <t>西白河郡泉崎村立泉崎第一小学校</t>
  </si>
  <si>
    <t>福島県西白河郡泉崎村泉崎字高屋原７１</t>
  </si>
  <si>
    <t>B107246430025</t>
  </si>
  <si>
    <t>西白河郡泉崎村立泉崎第二小学校</t>
  </si>
  <si>
    <t>福島県西白河郡泉崎村北平山字新田東山４８－２</t>
  </si>
  <si>
    <t>B107246530015</t>
  </si>
  <si>
    <t>西白河郡中島村立滑津小学校</t>
  </si>
  <si>
    <t>福島県西白河郡中島村大字滑津字羽黒前２番地</t>
  </si>
  <si>
    <t>B107246530024</t>
  </si>
  <si>
    <t>西白河郡中島村立吉子川小学校</t>
  </si>
  <si>
    <t>福島県西白河郡中島村大字二子塚字家来４７</t>
  </si>
  <si>
    <t>B107246630014</t>
  </si>
  <si>
    <t>矢吹町立中畑小学校</t>
  </si>
  <si>
    <t>福島県西白河郡矢吹町中畑３２９</t>
  </si>
  <si>
    <t>B107246630023</t>
  </si>
  <si>
    <t>矢吹町立三神小学校</t>
  </si>
  <si>
    <t>福島県西白河郡矢吹町神田西１３０－２</t>
  </si>
  <si>
    <t>B107246630032</t>
  </si>
  <si>
    <t>矢吹町立矢吹小学校</t>
  </si>
  <si>
    <t>福島県西白河郡矢吹町中町１００</t>
  </si>
  <si>
    <t>B107246630041</t>
  </si>
  <si>
    <t>西白河郡矢吹町立善郷小学校</t>
  </si>
  <si>
    <t>福島県西白河郡矢吹町小松３８４－２</t>
  </si>
  <si>
    <t>B107248130015</t>
  </si>
  <si>
    <t>棚倉町立棚倉小学校</t>
  </si>
  <si>
    <t>福島県東白川郡棚倉町大字棚倉字北町１１８番地１</t>
  </si>
  <si>
    <t>B107248130024</t>
  </si>
  <si>
    <t>棚倉町立社川小学校</t>
  </si>
  <si>
    <t>福島県東白川郡棚倉町逆川字山梨子山１９</t>
  </si>
  <si>
    <t>B107248130033</t>
  </si>
  <si>
    <t>棚倉町立高野小学校</t>
  </si>
  <si>
    <t>福島県東白川郡棚倉町大字山際字仙石１０３</t>
  </si>
  <si>
    <t>B107248130042</t>
  </si>
  <si>
    <t>棚倉町立近津小学校</t>
  </si>
  <si>
    <t>福島県東白川郡棚倉町大字下山本字桃木田３４</t>
  </si>
  <si>
    <t>B107248230014</t>
  </si>
  <si>
    <t>東白川郡矢祭町立矢祭小学校</t>
  </si>
  <si>
    <t>福島県東白川郡矢祭町大字東舘字下上野内１０番地</t>
  </si>
  <si>
    <t>B107248330013</t>
  </si>
  <si>
    <t>塙町立塙小学校</t>
  </si>
  <si>
    <t>福島県東白川郡塙町大字台宿字下川原５</t>
  </si>
  <si>
    <t>B107248330022</t>
  </si>
  <si>
    <t>塙町立笹原小学校</t>
  </si>
  <si>
    <t>福島県東白川郡塙町大字川上字馬場７７</t>
  </si>
  <si>
    <t>B107248430012</t>
  </si>
  <si>
    <t>東白川郡鮫川村立鮫川小学校</t>
  </si>
  <si>
    <t>福島県東白川郡鮫川村大字赤坂中野字道少田８６</t>
  </si>
  <si>
    <t>B107250130011</t>
  </si>
  <si>
    <t>石川町立石川小学校</t>
  </si>
  <si>
    <t>福島県石川郡石川町大字双里字川向２番地の１</t>
  </si>
  <si>
    <t>B107250130039</t>
  </si>
  <si>
    <t>石川郡石川町立野木沢小学校</t>
  </si>
  <si>
    <t>福島県石川郡石川町大字曲木字燈籠場５番地</t>
  </si>
  <si>
    <t>B107250230010</t>
  </si>
  <si>
    <t>石川郡玉川村立玉川第一小学校</t>
  </si>
  <si>
    <t>福島県石川郡玉川村小高字中村前５０</t>
  </si>
  <si>
    <t>B107250230029</t>
  </si>
  <si>
    <t>石川郡玉川村立須釜小学校</t>
  </si>
  <si>
    <t>福島県石川郡玉川村大字南須釜字堂ノ内２００</t>
  </si>
  <si>
    <t>B107250330019</t>
  </si>
  <si>
    <t>平田村立蓬田小学校</t>
  </si>
  <si>
    <t>福島県石川郡平田村上蓬田字上宿１</t>
  </si>
  <si>
    <t>B107250330028</t>
  </si>
  <si>
    <t>平田村立小平小学校</t>
  </si>
  <si>
    <t>福島県石川郡平田村北方字蛇石５９</t>
  </si>
  <si>
    <t>B107250430018</t>
  </si>
  <si>
    <t>浅川町立浅川小学校</t>
  </si>
  <si>
    <t>福島県石川郡浅川町大字浅川字荒町１０８</t>
  </si>
  <si>
    <t>B107250530017</t>
  </si>
  <si>
    <t>石川郡古殿町立古殿小学校</t>
  </si>
  <si>
    <t>福島県石川郡古殿町大字田口字寺前２０８番１</t>
  </si>
  <si>
    <t>B107252130017</t>
  </si>
  <si>
    <t>三春町立三春小学校</t>
  </si>
  <si>
    <t>福島県田村郡三春町字大町１５７</t>
  </si>
  <si>
    <t>B107252130026</t>
  </si>
  <si>
    <t>三春町立岩江小学校</t>
  </si>
  <si>
    <t>福島県田村郡三春町上舞木字大谷ツ２４</t>
  </si>
  <si>
    <t>B107252130035</t>
  </si>
  <si>
    <t>三春町立御木沢小学校</t>
  </si>
  <si>
    <t>福島県田村郡三春町樋ノ口１１１</t>
  </si>
  <si>
    <t>B107252130044</t>
  </si>
  <si>
    <t>三春町立中妻小学校</t>
  </si>
  <si>
    <t>福島県田村郡三春町大字沼沢字神ノ上１３９</t>
  </si>
  <si>
    <t>B107252130053</t>
  </si>
  <si>
    <t>三春町立中郷小学校</t>
  </si>
  <si>
    <t>福島県田村郡三春町柴原字神久保２３５</t>
  </si>
  <si>
    <t>B107252130062</t>
  </si>
  <si>
    <t>三春町立沢石小学校</t>
  </si>
  <si>
    <t>福島県田村郡三春町富沢字石田６８番地</t>
  </si>
  <si>
    <t>B107252230016</t>
  </si>
  <si>
    <t>小野町立小野小学校</t>
  </si>
  <si>
    <t>福島県田村郡小野町大字小野新町字万景４３</t>
  </si>
  <si>
    <t>B107254130013</t>
  </si>
  <si>
    <t>双葉郡広野町立広野小学校</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</si>
  <si>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</si>
  <si>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</si>
  <si>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</si>
  <si>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</si>
  <si>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</si>
  <si>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</si>
  <si>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</si>
  <si>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B107254630018</t>
  </si>
  <si>
    <t>双葉町立双葉南小学校</t>
  </si>
  <si>
    <t>福島県双葉郡双葉町大字新山字清戸迫１番地１</t>
  </si>
  <si>
    <t>B107254630027</t>
  </si>
  <si>
    <t>双葉町立双葉北小学校</t>
  </si>
  <si>
    <t>福島県双葉郡双葉町大字長塚字越田６３番地１</t>
  </si>
  <si>
    <t>B107254730071</t>
  </si>
  <si>
    <t>浪江町立なみえ創成小学校</t>
  </si>
  <si>
    <t>福島県双葉郡浪江町大字幾世橋字来福寺西７３</t>
  </si>
  <si>
    <t>B107254830016</t>
  </si>
  <si>
    <t>双葉郡葛尾村立葛尾小学校</t>
  </si>
  <si>
    <t>福島県双葉郡葛尾村大字落合字西ノ内５０</t>
  </si>
  <si>
    <t>B107256130018</t>
  </si>
  <si>
    <t>相馬郡新地町立福田小学校</t>
  </si>
  <si>
    <t>福島県相馬郡新地町大字福田字中里１６</t>
  </si>
  <si>
    <t>B107256130027</t>
  </si>
  <si>
    <t>相馬郡新地町立新地小学校</t>
  </si>
  <si>
    <t>福島県相馬郡新地町谷地小屋字愛宕１</t>
  </si>
  <si>
    <t>B107256130036</t>
  </si>
  <si>
    <t>相馬郡新地町立駒ケ嶺小学校</t>
  </si>
  <si>
    <t>福島県相馬郡新地町駒ケ嶺字新町前５２</t>
  </si>
  <si>
    <t>B107320131011</t>
  </si>
  <si>
    <t>桜の聖母学院小学校</t>
  </si>
  <si>
    <t>福島県福島市花園町４－８</t>
  </si>
  <si>
    <t>B107320231010</t>
  </si>
  <si>
    <t>会津若松ザベリオ学園小学校</t>
  </si>
  <si>
    <t>福島県会津若松市西栄町１－１８</t>
  </si>
  <si>
    <t>B107320331019</t>
  </si>
  <si>
    <t>郡山ザベリオ学園小学校</t>
  </si>
  <si>
    <t>福島県郡山市大槻町字古屋敷１０２</t>
  </si>
  <si>
    <t>B107320431018</t>
  </si>
  <si>
    <t>いわき秀英小学校</t>
  </si>
  <si>
    <t>福島県いわき市泉町字滝ノ沢３－１</t>
  </si>
  <si>
    <t>C107110000012</t>
  </si>
  <si>
    <t>福島大学附属中学校</t>
  </si>
  <si>
    <t>福島県福島市浜田町１２－２６</t>
  </si>
  <si>
    <t>C107220140010</t>
  </si>
  <si>
    <t>福島市立福島第一中学校</t>
  </si>
  <si>
    <t>福島県福島市南町４８０</t>
  </si>
  <si>
    <t>C107220140029</t>
  </si>
  <si>
    <t>福島市立福島第二中学校</t>
  </si>
  <si>
    <t>福島県福島市桜木町５－２０</t>
  </si>
  <si>
    <t>C107220140038</t>
  </si>
  <si>
    <t>福島市立福島第三中学校</t>
  </si>
  <si>
    <t>福島県福島市古川４４－２</t>
  </si>
  <si>
    <t>C107220140047</t>
  </si>
  <si>
    <t>福島市立福島第四中学校</t>
  </si>
  <si>
    <t>福島県福島市南平５－８</t>
  </si>
  <si>
    <t>C107220140056</t>
  </si>
  <si>
    <t>福島市立岳陽中学校</t>
  </si>
  <si>
    <t>福島県福島市須川町１－３３</t>
  </si>
  <si>
    <t>C107220140065</t>
  </si>
  <si>
    <t>福島市立渡利中学校</t>
  </si>
  <si>
    <t>福島県福島市渡利字平内町１０６</t>
  </si>
  <si>
    <t>C107220140074</t>
  </si>
  <si>
    <t>福島市立蓬莱中学校</t>
  </si>
  <si>
    <t>福島県福島市蓬莱町五丁目１４番１号</t>
  </si>
  <si>
    <t>C107220140083</t>
  </si>
  <si>
    <t>福島市立清水中学校</t>
  </si>
  <si>
    <t>福島県福島市南沢又字清水端２３</t>
  </si>
  <si>
    <t>C107220140092</t>
  </si>
  <si>
    <t>福島市立信陵中学校</t>
  </si>
  <si>
    <t>福島県福島市笹谷字島原２</t>
  </si>
  <si>
    <t>C107220140109</t>
  </si>
  <si>
    <t>福島市立北信中学校</t>
  </si>
  <si>
    <t>福島県福島市鎌田字御仮家２０</t>
  </si>
  <si>
    <t>C107220140118</t>
  </si>
  <si>
    <t>福島市立西信中学校</t>
  </si>
  <si>
    <t>福島県福島市上名倉字道上６</t>
  </si>
  <si>
    <t>C107220140136</t>
  </si>
  <si>
    <t>福島市立大鳥中学校</t>
  </si>
  <si>
    <t>福島県福島市飯坂町字舘１１</t>
  </si>
  <si>
    <t>C107220140145</t>
  </si>
  <si>
    <t>福島市立平野中学校</t>
  </si>
  <si>
    <t>福島県福島市飯坂町平野字舘ノ前３－３</t>
  </si>
  <si>
    <t>C107220140154</t>
  </si>
  <si>
    <t>福島市立西根中学校</t>
  </si>
  <si>
    <t>福島県福島市飯坂町湯野字大平２</t>
  </si>
  <si>
    <t>C107220140163</t>
  </si>
  <si>
    <t>福島市立松陵中学校</t>
  </si>
  <si>
    <t>福島県福島市松川町字上桜内３－４</t>
  </si>
  <si>
    <t>C107220140172</t>
  </si>
  <si>
    <t>福島市立信夫中学校</t>
  </si>
  <si>
    <t>福島県福島市大森字南内町３１－１</t>
  </si>
  <si>
    <t>C107220140181</t>
  </si>
  <si>
    <t>福島市立野田中学校</t>
  </si>
  <si>
    <t>福島県福島市笹木野字市街道２８－１</t>
  </si>
  <si>
    <t>C107220140190</t>
  </si>
  <si>
    <t>福島市立吾妻中学校</t>
  </si>
  <si>
    <t>福島県福島市町庭坂字原田８番地</t>
  </si>
  <si>
    <t>C107220140207</t>
  </si>
  <si>
    <t>福島市立飯野中学校</t>
  </si>
  <si>
    <t>福島県福島市飯野町西志保井１－１</t>
  </si>
  <si>
    <t>C107220240019</t>
  </si>
  <si>
    <t>会津若松市立第一中学校</t>
  </si>
  <si>
    <t>福島県会津若松市蚕養町１１番１号</t>
  </si>
  <si>
    <t>C107220240028</t>
  </si>
  <si>
    <t>会津若松市立第二中学校</t>
  </si>
  <si>
    <t>福島県会津若松市城前１番７号</t>
  </si>
  <si>
    <t>C107220240037</t>
  </si>
  <si>
    <t>会津若松市立第三中学校</t>
  </si>
  <si>
    <t>福島県会津若松市湯川町４番２０号</t>
  </si>
  <si>
    <t>C107220240046</t>
  </si>
  <si>
    <t>会津若松市立第四中学校</t>
  </si>
  <si>
    <t>福島県会津若松市桜町１１０番地</t>
  </si>
  <si>
    <t>C107220240055</t>
  </si>
  <si>
    <t>会津若松市立第五中学校</t>
  </si>
  <si>
    <t>福島県会津若松市門田町大字御山字村下３１４番地</t>
  </si>
  <si>
    <t>C107220240064</t>
  </si>
  <si>
    <t>会津若松市立第六中学校</t>
  </si>
  <si>
    <t>福島県会津若松市神指町大字黒川字湯川東２９６番地</t>
  </si>
  <si>
    <t>C107220240082</t>
  </si>
  <si>
    <t>会津若松市立一箕中学校</t>
  </si>
  <si>
    <t>福島県会津若松市一箕町大字八幡字堰下７０番地</t>
  </si>
  <si>
    <t>C107220240091</t>
  </si>
  <si>
    <t>会津若松市立大戸中学校</t>
  </si>
  <si>
    <t>福島県会津若松市大戸町上三寄香塩２１１番地の１</t>
  </si>
  <si>
    <t>C107220240108</t>
  </si>
  <si>
    <t>会津若松市立北会津中学校</t>
  </si>
  <si>
    <t>福島県会津若松市北会津町中荒井２１０７番地の１</t>
  </si>
  <si>
    <t>C107220240126</t>
  </si>
  <si>
    <t>会津学鳳中学校</t>
  </si>
  <si>
    <t>福島県会津若松市一箕町大字八幡字八幡１－１</t>
  </si>
  <si>
    <t>C107220340018</t>
  </si>
  <si>
    <t>郡山市立日和田中学校</t>
  </si>
  <si>
    <t>福島県郡山市日和田町字中林２７</t>
  </si>
  <si>
    <t>C107220340027</t>
  </si>
  <si>
    <t>郡山市立行健中学校</t>
  </si>
  <si>
    <t>福島県郡山市富久山町久保田字大原１６</t>
  </si>
  <si>
    <t>C107220340036</t>
  </si>
  <si>
    <t>郡山市立明健中学校</t>
  </si>
  <si>
    <t>福島県郡山市富久山町八山田字大森新田７０</t>
  </si>
  <si>
    <t>C107220340045</t>
  </si>
  <si>
    <t>郡山市立安積中学校</t>
  </si>
  <si>
    <t>福島県郡山市成山町１</t>
  </si>
  <si>
    <t>C107220340054</t>
  </si>
  <si>
    <t>郡山市立安積第二中学校</t>
  </si>
  <si>
    <t>福島県郡山市安積町成田字兎田向１－１</t>
  </si>
  <si>
    <t>C107220340063</t>
  </si>
  <si>
    <t>郡山市立三穂田中学校</t>
  </si>
  <si>
    <t>福島県郡山市三穂田町富岡字葛幡２０</t>
  </si>
  <si>
    <t>C107220340072</t>
  </si>
  <si>
    <t>郡山市立逢瀬中学校</t>
  </si>
  <si>
    <t>福島県郡山市逢瀬町多田野字長倉山１－１</t>
  </si>
  <si>
    <t>C107220340081</t>
  </si>
  <si>
    <t>郡山市立片平中学校</t>
  </si>
  <si>
    <t>福島県郡山市片平町字大笠松４</t>
  </si>
  <si>
    <t>C107220340090</t>
  </si>
  <si>
    <t>郡山市立喜久田中学校</t>
  </si>
  <si>
    <t>福島県郡山市喜久田町堀之内字下上ノ台１９</t>
  </si>
  <si>
    <t>C107220340107</t>
  </si>
  <si>
    <t>郡山市立熱海中学校</t>
  </si>
  <si>
    <t>福島県郡山市熱海町玉川字阿曽沢山１９－２</t>
  </si>
  <si>
    <t>C107220340116</t>
  </si>
  <si>
    <t>郡山市立守山中学校</t>
  </si>
  <si>
    <t>福島県郡山市田村町山中字団子田１７７－２</t>
  </si>
  <si>
    <t>C107220340125</t>
  </si>
  <si>
    <t>郡山市立高瀬中学校</t>
  </si>
  <si>
    <t>福島県郡山市田村町上行合字北山田１</t>
  </si>
  <si>
    <t>C107220340134</t>
  </si>
  <si>
    <t>郡山市立郡山第一中学校</t>
  </si>
  <si>
    <t>福島県郡山市菜根２丁目１番３１号</t>
  </si>
  <si>
    <t>C107220340143</t>
  </si>
  <si>
    <t>郡山市立郡山第二中学校</t>
  </si>
  <si>
    <t>福島県郡山市神明町５番１０号</t>
  </si>
  <si>
    <t>C107220340152</t>
  </si>
  <si>
    <t>郡山市立郡山第三中学校</t>
  </si>
  <si>
    <t>福島県郡山市菜根３－１－１３</t>
  </si>
  <si>
    <t>C107220340161</t>
  </si>
  <si>
    <t>郡山市立郡山第四中学校</t>
  </si>
  <si>
    <t>福島県郡山市横塚６－２５－３１</t>
  </si>
  <si>
    <t>C107220340170</t>
  </si>
  <si>
    <t>郡山市立郡山第五中学校</t>
  </si>
  <si>
    <t>福島県郡山市桜木２丁目２０番５号</t>
  </si>
  <si>
    <t>C107220340189</t>
  </si>
  <si>
    <t>郡山市立郡山第六中学校</t>
  </si>
  <si>
    <t>福島県郡山市富田町字十文字２</t>
  </si>
  <si>
    <t>C107220340198</t>
  </si>
  <si>
    <t>郡山市立郡山第七中学校</t>
  </si>
  <si>
    <t>福島県郡山市御前南二丁目１１０</t>
  </si>
  <si>
    <t>C107220340205</t>
  </si>
  <si>
    <t>郡山市立緑ケ丘中学校</t>
  </si>
  <si>
    <t>福島県郡山市緑ケ丘西４－１－１</t>
  </si>
  <si>
    <t>C107220340214</t>
  </si>
  <si>
    <t>郡山市立富田中学校</t>
  </si>
  <si>
    <t>福島県郡山市富田町字細田８３－１</t>
  </si>
  <si>
    <t>C107220340223</t>
  </si>
  <si>
    <t>郡山市立大槻中学校</t>
  </si>
  <si>
    <t>福島県郡山市大槻町西ノ宮西４－１</t>
  </si>
  <si>
    <t>C107220340232</t>
  </si>
  <si>
    <t>郡山市立小原田中学校</t>
  </si>
  <si>
    <t>福島県郡山市小原田三丁目２０番地４１号</t>
  </si>
  <si>
    <t>C107220340241</t>
  </si>
  <si>
    <t>郡山市立宮城中学校</t>
  </si>
  <si>
    <t>福島県郡山市中田町高倉字古御舘１７８－１</t>
  </si>
  <si>
    <t>C107220340250</t>
  </si>
  <si>
    <t>郡山市立御舘中学校</t>
  </si>
  <si>
    <t>福島県郡山市中田町中津川字町田前３８８</t>
  </si>
  <si>
    <t>C107220440017</t>
  </si>
  <si>
    <t>いわき市立平第一中学校</t>
  </si>
  <si>
    <t>福島県いわき市平字揚土１</t>
  </si>
  <si>
    <t>C107220440026</t>
  </si>
  <si>
    <t>いわき市立平第二中学校</t>
  </si>
  <si>
    <t>福島県いわき市平鎌田字味噌能２番地</t>
  </si>
  <si>
    <t>C107220440035</t>
  </si>
  <si>
    <t>いわき市立平第三中学校</t>
  </si>
  <si>
    <t>福島県いわき市平谷川瀬字吉野作５６番地の２</t>
  </si>
  <si>
    <t>C107220440044</t>
  </si>
  <si>
    <t>いわき市立中央台北中学校</t>
  </si>
  <si>
    <t>福島県いわき市中央台飯野五丁目２番地の１</t>
  </si>
  <si>
    <t>C107220440053</t>
  </si>
  <si>
    <t>いわき市立中央台南中学校</t>
  </si>
  <si>
    <t>福島県いわき市中央台鹿島二丁目４２番地の１</t>
  </si>
  <si>
    <t>C107220440062</t>
  </si>
  <si>
    <t>いわき市立豊間中学校</t>
  </si>
  <si>
    <t>福島県いわき市平薄磯字南作６２番地</t>
  </si>
  <si>
    <t>C107220440071</t>
  </si>
  <si>
    <t>いわき市立藤間中学校</t>
  </si>
  <si>
    <t>福島県いわき市平藤間字千ヶ久保７６番地の６</t>
  </si>
  <si>
    <t>C107220440080</t>
  </si>
  <si>
    <t>いわき市立草野中学校</t>
  </si>
  <si>
    <t>C107220440099</t>
  </si>
  <si>
    <t>いわき市立赤井中学校</t>
  </si>
  <si>
    <t>福島県いわき市平赤井字大門１３</t>
  </si>
  <si>
    <t>C107220440106</t>
  </si>
  <si>
    <t>いわき市立四倉中学校</t>
  </si>
  <si>
    <t>福島県いわき市四倉町字東１丁目６５番地</t>
  </si>
  <si>
    <t>C107220440124</t>
  </si>
  <si>
    <t>いわき市立久之浜中学校</t>
  </si>
  <si>
    <t>福島県いわき市久之浜町久之浜字大場７２番地の１</t>
  </si>
  <si>
    <t>C107220440133</t>
  </si>
  <si>
    <t>いわき市立小川中学校</t>
  </si>
  <si>
    <t>福島県いわき市小川町上平字竹ノ内６３番地</t>
  </si>
  <si>
    <t>C107220440179</t>
  </si>
  <si>
    <t>いわき市立内郷第一中学校</t>
  </si>
  <si>
    <t>福島県いわき市内郷高坂町立野１２９番地の１</t>
  </si>
  <si>
    <t>C107220440188</t>
  </si>
  <si>
    <t>いわき市立内郷第二中学校</t>
  </si>
  <si>
    <t>福島県いわき市内郷宮町金坂１１４番地</t>
  </si>
  <si>
    <t>C107220440197</t>
  </si>
  <si>
    <t>いわき市立内郷第三中学校</t>
  </si>
  <si>
    <t>C107220440204</t>
  </si>
  <si>
    <t>いわき市立好間中学校</t>
  </si>
  <si>
    <t>福島県いわき市好間町小谷作字竹ノ内１番地の１</t>
  </si>
  <si>
    <t>C107220440213</t>
  </si>
  <si>
    <t>いわき市立三和中学校</t>
  </si>
  <si>
    <t>福島県いわき市三和町中寺字桶ノ口４－２</t>
  </si>
  <si>
    <t>C107220440222</t>
  </si>
  <si>
    <t>いわき市立小名浜第一中学校</t>
  </si>
  <si>
    <t>福島県いわき市小名浜岡小名字山田作９番地の１</t>
  </si>
  <si>
    <t>C107220440231</t>
  </si>
  <si>
    <t>いわき市立小名浜第二中学校</t>
  </si>
  <si>
    <t>福島県いわき市小名浜岡小名字池袋１１</t>
  </si>
  <si>
    <t>C107220440240</t>
  </si>
  <si>
    <t>いわき市立玉川中学校</t>
  </si>
  <si>
    <t>福島県いわき市小名浜玉川町西２４番地</t>
  </si>
  <si>
    <t>C107220440259</t>
  </si>
  <si>
    <t>いわき市立江名中学校</t>
  </si>
  <si>
    <t>福島県いわき市永崎字館１</t>
  </si>
  <si>
    <t>C107220440268</t>
  </si>
  <si>
    <t>いわき市立泉中学校</t>
  </si>
  <si>
    <t>福島県いわき市泉町玉露字吉野作４２番地</t>
  </si>
  <si>
    <t>C107220440277</t>
  </si>
  <si>
    <t>いわき市立湯本第一中学校</t>
  </si>
  <si>
    <t>福島県いわき市常磐湯本町吹谷１１番地の１</t>
  </si>
  <si>
    <t>C107220440286</t>
  </si>
  <si>
    <t>いわき市立湯本第二中学校</t>
  </si>
  <si>
    <t>福島県いわき市常磐湯本町上浅貝１０３番地の２</t>
  </si>
  <si>
    <t>C107220440295</t>
  </si>
  <si>
    <t>いわき市立湯本第三中学校</t>
  </si>
  <si>
    <t>福島県いわき市常磐湯本町高倉３番地の３</t>
  </si>
  <si>
    <t>C107220440302</t>
  </si>
  <si>
    <t>いわき市立磐崎中学校</t>
  </si>
  <si>
    <t>福島県いわき市常磐下湯長谷町家中跡２８番地の５</t>
  </si>
  <si>
    <t>C107220440311</t>
  </si>
  <si>
    <t>いわき市立植田中学校</t>
  </si>
  <si>
    <t>福島県いわき市植田町根小屋２５番地の４</t>
  </si>
  <si>
    <t>C107220440320</t>
  </si>
  <si>
    <t>いわき市立植田東中学校</t>
  </si>
  <si>
    <t>福島県いわき市石塚町国分１７５番地の２</t>
  </si>
  <si>
    <t>C107220440339</t>
  </si>
  <si>
    <t>いわき市立錦中学校</t>
  </si>
  <si>
    <t>福島県いわき市錦町飯盛町１番地の１</t>
  </si>
  <si>
    <t>C107220440348</t>
  </si>
  <si>
    <t>いわき市立勿来第一中学校</t>
  </si>
  <si>
    <t>福島県いわき市勿来町窪田伊賀屋敷１０２番地の２</t>
  </si>
  <si>
    <t>C107220440357</t>
  </si>
  <si>
    <t>いわき市立勿来第二中学校</t>
  </si>
  <si>
    <t>福島県いわき市勿来町関田北作６</t>
  </si>
  <si>
    <t>C107220440366</t>
  </si>
  <si>
    <t>いわき市立川部中学校</t>
  </si>
  <si>
    <t>福島県いわき市川部町坂下１８番地の１</t>
  </si>
  <si>
    <t>C107220440375</t>
  </si>
  <si>
    <t>福島県いわき市遠野町上遠野字根小屋３０</t>
  </si>
  <si>
    <t>C107220440393</t>
  </si>
  <si>
    <t>いわき市立田人中学校</t>
  </si>
  <si>
    <t>C107220540016</t>
  </si>
  <si>
    <t>白河市立白河中央中学校</t>
  </si>
  <si>
    <t>福島県白河市明戸７２番地５</t>
  </si>
  <si>
    <t>C107220540025</t>
  </si>
  <si>
    <t>白河市立白河第二中学校</t>
  </si>
  <si>
    <t>福島県白河市和尚壇２番地１</t>
  </si>
  <si>
    <t>C107220540034</t>
  </si>
  <si>
    <t>白河市立東北中学校</t>
  </si>
  <si>
    <t>福島県白河市泉田南之内１</t>
  </si>
  <si>
    <t>C107220540043</t>
  </si>
  <si>
    <t>白河市立白河南中学校</t>
  </si>
  <si>
    <t>福島県白河市白坂芳野６８番地１</t>
  </si>
  <si>
    <t>C107220540061</t>
  </si>
  <si>
    <t>白河市立表郷中学校</t>
  </si>
  <si>
    <t>福島県白河市表郷番沢字柳沼６０</t>
  </si>
  <si>
    <t>C107220540070</t>
  </si>
  <si>
    <t>白河市立東中学校</t>
  </si>
  <si>
    <t>福島県白河市東釜子字狐内２５</t>
  </si>
  <si>
    <t>C107220540089</t>
  </si>
  <si>
    <t>白河市立大信中学校</t>
  </si>
  <si>
    <t>福島県白河市大信町屋字渋川山７０</t>
  </si>
  <si>
    <t>C107220740014</t>
  </si>
  <si>
    <t>須賀川市立第一中学校</t>
  </si>
  <si>
    <t>福島県須賀川市稲荷町１３０</t>
  </si>
  <si>
    <t>C107220740023</t>
  </si>
  <si>
    <t>須賀川市立第二中学校</t>
  </si>
  <si>
    <t>福島県須賀川市岩瀬森４６番地</t>
  </si>
  <si>
    <t>C107220740032</t>
  </si>
  <si>
    <t>須賀川市立第三中学校</t>
  </si>
  <si>
    <t>福島県須賀川市朝日田５４</t>
  </si>
  <si>
    <t>C107220740041</t>
  </si>
  <si>
    <t>須賀川市立西袋中学校</t>
  </si>
  <si>
    <t>福島県須賀川市吉美根字土橋６８０番地</t>
  </si>
  <si>
    <t>C107220740069</t>
  </si>
  <si>
    <t>須賀川市立小塩江中学校</t>
  </si>
  <si>
    <t>福島県須賀川市塩田字中丸木８５番地</t>
  </si>
  <si>
    <t>C107220740078</t>
  </si>
  <si>
    <t>須賀川市立仁井田中学校</t>
  </si>
  <si>
    <t>福島県須賀川市仁井田字北明石田３０番地</t>
  </si>
  <si>
    <t>C107220740087</t>
  </si>
  <si>
    <t>須賀川市立大東中学校</t>
  </si>
  <si>
    <t>福島県須賀川市雨田字芳ヶ平６２</t>
  </si>
  <si>
    <t>C107220740096</t>
  </si>
  <si>
    <t>須賀川市立長沼中学校</t>
  </si>
  <si>
    <t>福島県須賀川市志茂字六角５</t>
  </si>
  <si>
    <t>C107220740103</t>
  </si>
  <si>
    <t>須賀川市立岩瀬中学校</t>
  </si>
  <si>
    <t>福島県須賀川市柱田字南谷地前４２</t>
  </si>
  <si>
    <t>C107220840013</t>
  </si>
  <si>
    <t>喜多方市立第一中学校</t>
  </si>
  <si>
    <t>福島県喜多方市字谷地田上７５７３番地</t>
  </si>
  <si>
    <t>C107220840022</t>
  </si>
  <si>
    <t>喜多方市立第二中学校</t>
  </si>
  <si>
    <t>福島県喜多方市字常盤台２５番地</t>
  </si>
  <si>
    <t>C107220840031</t>
  </si>
  <si>
    <t>喜多方市立第三中学校</t>
  </si>
  <si>
    <t>福島県喜多方市字南原３４７５番地</t>
  </si>
  <si>
    <t>C107220840040</t>
  </si>
  <si>
    <t>喜多方市立会北中学校</t>
  </si>
  <si>
    <t>福島県喜多方市熱塩加納町米岡字下台乙８３９</t>
  </si>
  <si>
    <t>C107220840059</t>
  </si>
  <si>
    <t>喜多方市立塩川中学校</t>
  </si>
  <si>
    <t>福島県喜多方市塩川町字高道１５５１</t>
  </si>
  <si>
    <t>C107220840068</t>
  </si>
  <si>
    <t>喜多方市立山都中学校</t>
  </si>
  <si>
    <t>福島県喜多方市山都町字上ノ原道西８７５</t>
  </si>
  <si>
    <t>C107220840077</t>
  </si>
  <si>
    <t>喜多方市立高郷中学校</t>
  </si>
  <si>
    <t>福島県喜多方市高郷町上郷字中平９４</t>
  </si>
  <si>
    <t>C107220940012</t>
  </si>
  <si>
    <t>相馬市立中村第一中学校</t>
  </si>
  <si>
    <t>福島県相馬市中村字本町１３２番地の１</t>
  </si>
  <si>
    <t>C107220940021</t>
  </si>
  <si>
    <t>相馬市立中村第二中学校</t>
  </si>
  <si>
    <t>福島県相馬市和田字北迫１８５－１３</t>
  </si>
  <si>
    <t>C107220940030</t>
  </si>
  <si>
    <t>相馬市立向陽中学校</t>
  </si>
  <si>
    <t>福島県相馬市中野字桜町７６</t>
  </si>
  <si>
    <t>C107220940049</t>
  </si>
  <si>
    <t>相馬市立磯部中学校</t>
  </si>
  <si>
    <t>福島県相馬市磯部字狐穴６４７</t>
  </si>
  <si>
    <t>C107221040019</t>
  </si>
  <si>
    <t>二本松市立二本松第一中学校</t>
  </si>
  <si>
    <t>福島県二本松市郭内二丁目５６－１</t>
  </si>
  <si>
    <t>C107221040028</t>
  </si>
  <si>
    <t>二本松市立二本松第二中学校</t>
  </si>
  <si>
    <t>福島県二本松市沖３－３０１</t>
  </si>
  <si>
    <t>C107221040037</t>
  </si>
  <si>
    <t>二本松市立二本松第三中学校</t>
  </si>
  <si>
    <t>福島県二本松市大作１６５</t>
  </si>
  <si>
    <t>C107221040046</t>
  </si>
  <si>
    <t>二本松市立安達中学校</t>
  </si>
  <si>
    <t>福島県二本松市油井字田向１００番地</t>
  </si>
  <si>
    <t>C107221040055</t>
  </si>
  <si>
    <t>二本松市立小浜中学校</t>
  </si>
  <si>
    <t>福島県二本松市小浜字反町４１１</t>
  </si>
  <si>
    <t>C107221040064</t>
  </si>
  <si>
    <t>二本松市立岩代中学校</t>
  </si>
  <si>
    <t>福島県二本松市西新殿字一本木１８８</t>
  </si>
  <si>
    <t>C107221040073</t>
  </si>
  <si>
    <t>二本松市立東和中学校</t>
  </si>
  <si>
    <t>福島県二本松市針道字大町西１</t>
  </si>
  <si>
    <t>C107221140018</t>
  </si>
  <si>
    <t>田村市立滝根中学校</t>
  </si>
  <si>
    <t>福島県田村市滝根町神俣字中広土１９２番地</t>
  </si>
  <si>
    <t>C107221140027</t>
  </si>
  <si>
    <t>田村市立大越中学校</t>
  </si>
  <si>
    <t>福島県田村市大越町上大越字古町２３０番地</t>
  </si>
  <si>
    <t>C107221140036</t>
  </si>
  <si>
    <t>田村市立都路中学校</t>
  </si>
  <si>
    <t>福島県田村市都路町古道字北町４番地の６</t>
  </si>
  <si>
    <t>C107221140045</t>
  </si>
  <si>
    <t>田村市立常葉中学校</t>
  </si>
  <si>
    <t>福島県田村市常葉町常葉字上野１７５番地</t>
  </si>
  <si>
    <t>C107221140054</t>
  </si>
  <si>
    <t>田村市立船引南中学校</t>
  </si>
  <si>
    <t>福島県田村市船引町堀越字丸森７０番地</t>
  </si>
  <si>
    <t>C107221140063</t>
  </si>
  <si>
    <t>田村市立船引中学校</t>
  </si>
  <si>
    <t>福島県田村市船引町東部台２丁目１番地</t>
  </si>
  <si>
    <t>C107221240017</t>
  </si>
  <si>
    <t>南相馬市立原町第一中学校</t>
  </si>
  <si>
    <t>福島県南相馬市原町区南町三丁目２３</t>
  </si>
  <si>
    <t>C107221240026</t>
  </si>
  <si>
    <t>南相馬市立原町第二中学校</t>
  </si>
  <si>
    <t>福島県南相馬市原町区桜井町１－１５２</t>
  </si>
  <si>
    <t>C107221240035</t>
  </si>
  <si>
    <t>南相馬市立原町第三中学校</t>
  </si>
  <si>
    <t>福島県南相馬市原町区下太田字川内前１２番地の２</t>
  </si>
  <si>
    <t>C107221240044</t>
  </si>
  <si>
    <t>南相馬市立石神中学校</t>
  </si>
  <si>
    <t>福島県南相馬市原町区石神字北畑４７番地の１</t>
  </si>
  <si>
    <t>C107221240053</t>
  </si>
  <si>
    <t>南相馬市立鹿島中学校</t>
  </si>
  <si>
    <t>福島県南相馬市鹿島区寺内字落合２８</t>
  </si>
  <si>
    <t>C107221240062</t>
  </si>
  <si>
    <t>南相馬市立小高中学校</t>
  </si>
  <si>
    <t>福島県南相馬市小高区吉名字中坪１</t>
  </si>
  <si>
    <t>C107221340016</t>
  </si>
  <si>
    <t>福島県伊達市箱崎字沖１１０</t>
  </si>
  <si>
    <t>C107221340025</t>
  </si>
  <si>
    <t>伊達市立梁川中学校</t>
  </si>
  <si>
    <t>福島県伊達市梁川町字菖蒲沢１４１番地６</t>
  </si>
  <si>
    <t>C107221340034</t>
  </si>
  <si>
    <t>伊達市立松陽中学校</t>
  </si>
  <si>
    <t>福島県伊達市保原町大柳字向山１</t>
  </si>
  <si>
    <t>C107221340043</t>
  </si>
  <si>
    <t>伊達市立桃陵中学校</t>
  </si>
  <si>
    <t>福島県伊達市保原町字豊田１－１</t>
  </si>
  <si>
    <t>C107221340052</t>
  </si>
  <si>
    <t>伊達市立霊山中学校</t>
  </si>
  <si>
    <t>福島県伊達市霊山町掛田字下川原３０</t>
  </si>
  <si>
    <t>C107221340061</t>
  </si>
  <si>
    <t>伊達市立月舘学園中学校</t>
  </si>
  <si>
    <t>C107221440015</t>
  </si>
  <si>
    <t>本宮市立本宮第一中学校</t>
  </si>
  <si>
    <t>福島県本宮市本宮字懸鉄１５</t>
  </si>
  <si>
    <t>C107221440024</t>
  </si>
  <si>
    <t>本宮市立本宮第二中学校</t>
  </si>
  <si>
    <t>福島県本宮市荒井字団子森２８</t>
  </si>
  <si>
    <t>C107221440033</t>
  </si>
  <si>
    <t>本宮市立白沢中学校</t>
  </si>
  <si>
    <t>福島県本宮市白岩字柳内８３５</t>
  </si>
  <si>
    <t>C107230140019</t>
  </si>
  <si>
    <t>伊達郡桑折町立醸芳中学校</t>
  </si>
  <si>
    <t>福島県伊達郡桑折町大字上郡字柳下５</t>
  </si>
  <si>
    <t>C107230340017</t>
  </si>
  <si>
    <t>国見町立県北中学校</t>
  </si>
  <si>
    <t>福島県伊達郡国見町大字森山字西上野２０</t>
  </si>
  <si>
    <t>C107230840012</t>
  </si>
  <si>
    <t>川俣町立川俣中学校</t>
  </si>
  <si>
    <t>福島県伊達郡川俣町字宮ノ脇１４</t>
  </si>
  <si>
    <t>C107230840021</t>
  </si>
  <si>
    <t>川俣町立山木屋中学校</t>
  </si>
  <si>
    <t>福島県伊達郡川俣町山木屋字小塚山９－１</t>
  </si>
  <si>
    <t>C107232240014</t>
  </si>
  <si>
    <t>大玉村立大玉中学校</t>
  </si>
  <si>
    <t>福島県安達郡大玉村玉井字的場９３</t>
  </si>
  <si>
    <t>C107234240010</t>
  </si>
  <si>
    <t>鏡石町立鏡石中学校</t>
  </si>
  <si>
    <t>福島県岩瀬郡鏡石町旭町１５８</t>
  </si>
  <si>
    <t>C107234440018</t>
  </si>
  <si>
    <t>天栄村立天栄中学校</t>
  </si>
  <si>
    <t>福島県岩瀬郡天栄村白子字西原５</t>
  </si>
  <si>
    <t>C107236240015</t>
  </si>
  <si>
    <t>南会津郡下郷町立下郷中学校</t>
  </si>
  <si>
    <t>福島県南会津郡下郷町中妻字大百刈５</t>
  </si>
  <si>
    <t>C107236440013</t>
  </si>
  <si>
    <t>南会津郡檜枝岐村立檜枝岐中学校</t>
  </si>
  <si>
    <t>福島県南会津郡檜枝岐村字下ノ原８９２</t>
  </si>
  <si>
    <t>C107236740010</t>
  </si>
  <si>
    <t>南会津郡只見町立只見中学校</t>
  </si>
  <si>
    <t>福島県南会津郡只見町大字黒谷字上野３００</t>
  </si>
  <si>
    <t>C107236840019</t>
  </si>
  <si>
    <t>南会津郡南会津町立田島中学校</t>
  </si>
  <si>
    <t>福島県南会津郡南会津町田島字後原甲３４３７番地</t>
  </si>
  <si>
    <t>C107236840028</t>
  </si>
  <si>
    <t>南会津郡南会津町立荒海中学校</t>
  </si>
  <si>
    <t>福島県南会津郡南会津町糸沢字馬場原４４６番地１５</t>
  </si>
  <si>
    <t>C107236840037</t>
  </si>
  <si>
    <t>南会津郡南会津町立舘岩中学校</t>
  </si>
  <si>
    <t>福島県南会津郡南会津町水石１９番地</t>
  </si>
  <si>
    <t>C107236840046</t>
  </si>
  <si>
    <t>南会津町立南会津中学校</t>
  </si>
  <si>
    <t>福島県南会津郡南会津町鴇巣字平林５７３番地</t>
  </si>
  <si>
    <t>C107240240017</t>
  </si>
  <si>
    <t>北塩原村立第一中学校</t>
  </si>
  <si>
    <t>福島県耶麻郡北塩原村大字北山字上ノ台２８５０</t>
  </si>
  <si>
    <t>C107240240026</t>
  </si>
  <si>
    <t>北塩原村立裏磐梯中学校</t>
  </si>
  <si>
    <t>福島県耶麻郡北塩原村大字桧原字剣ヶ峯１０９３－７３２</t>
  </si>
  <si>
    <t>C107240540014</t>
  </si>
  <si>
    <t>耶麻郡西会津町立西会津中学校</t>
  </si>
  <si>
    <t>福島県耶麻郡西会津町尾野本字新森野８７</t>
  </si>
  <si>
    <t>C107240740012</t>
  </si>
  <si>
    <t>耶麻郡磐梯町立磐梯中学校</t>
  </si>
  <si>
    <t>福島県耶麻郡磐梯町大字磐梯字仁渡９１４</t>
  </si>
  <si>
    <t>C107240840048</t>
  </si>
  <si>
    <t>猪苗代町立猪苗代中学校</t>
  </si>
  <si>
    <t>福島県耶麻郡猪苗代町大字千代田字中島５番地の１</t>
  </si>
  <si>
    <t>C107242140014</t>
  </si>
  <si>
    <t>会津坂下町立坂下中学校</t>
  </si>
  <si>
    <t>福島県河沼郡会津坂下町字惣六８３</t>
  </si>
  <si>
    <t>C107242240013</t>
  </si>
  <si>
    <t>河沼郡湯川村立湯川中学校</t>
  </si>
  <si>
    <t>福島県河沼郡湯川村大字笈川字殿田３７番地</t>
  </si>
  <si>
    <t>C107242340012</t>
  </si>
  <si>
    <t>柳津町立会津柳津学園中学校</t>
  </si>
  <si>
    <t>C107244440017</t>
  </si>
  <si>
    <t>三島町立三島中学校</t>
  </si>
  <si>
    <t>福島県大沼郡三島町大字宮下字上ノ原２０９９番地</t>
  </si>
  <si>
    <t>C107244540016</t>
  </si>
  <si>
    <t>福島県大沼郡金山町大字川口字谷地４００番地</t>
  </si>
  <si>
    <t>C107244640015</t>
  </si>
  <si>
    <t>昭和村立昭和中学校</t>
  </si>
  <si>
    <t>福島県大沼郡昭和村下中津川字中島向１７５５</t>
  </si>
  <si>
    <t>C107244740014</t>
  </si>
  <si>
    <t>大沼郡会津美里町立高田中学校</t>
  </si>
  <si>
    <t>福島県大沼郡会津美里町字布才地５７０番地</t>
  </si>
  <si>
    <t>福島県大沼郡会津美里町川原町１９３３</t>
  </si>
  <si>
    <t>C107244740032</t>
  </si>
  <si>
    <t>大沼郡会津美里町立新鶴中学校</t>
  </si>
  <si>
    <t>福島県大沼郡会津美里町鶴野辺字北三百苅８３０番地</t>
  </si>
  <si>
    <t>C107246140015</t>
  </si>
  <si>
    <t>西白河郡西郷村立西郷第一中学校</t>
  </si>
  <si>
    <t>福島県西白河郡西郷村大字熊倉字火打山５</t>
  </si>
  <si>
    <t>C107246140024</t>
  </si>
  <si>
    <t>西白河郡西郷村立西郷第二中学校</t>
  </si>
  <si>
    <t>福島県西白河郡西郷村大字小田倉字上野原４５９－１</t>
  </si>
  <si>
    <t>C107246140033</t>
  </si>
  <si>
    <t>西白河郡西郷村立川谷中学校</t>
  </si>
  <si>
    <t>福島県西白河郡西郷村大字真船字蒲日向２６９</t>
  </si>
  <si>
    <t>C107246440012</t>
  </si>
  <si>
    <t>西白河郡泉崎村立泉崎中学校</t>
  </si>
  <si>
    <t>福島県西白河郡泉崎村泉崎字上陣場１４</t>
  </si>
  <si>
    <t>C107246540011</t>
  </si>
  <si>
    <t>西白河郡中島村立中島中学校</t>
  </si>
  <si>
    <t>福島県西白河郡中島村大字滑津字中島西１４</t>
  </si>
  <si>
    <t>C107246640010</t>
  </si>
  <si>
    <t>矢吹町立矢吹中学校</t>
  </si>
  <si>
    <t>福島県西白河郡矢吹町文京町１１８番地</t>
  </si>
  <si>
    <t>C107248140011</t>
  </si>
  <si>
    <t>棚倉町立棚倉中学校</t>
  </si>
  <si>
    <t>福島県東白川郡棚倉町大字棚倉字城跡８８－５</t>
  </si>
  <si>
    <t>C107248240010</t>
  </si>
  <si>
    <t>東白川郡矢祭町立矢祭中学校</t>
  </si>
  <si>
    <t>福島県東白川郡矢祭町東舘字大寄４０</t>
  </si>
  <si>
    <t>C107248340019</t>
  </si>
  <si>
    <t>塙町立塙中学校</t>
  </si>
  <si>
    <t>福島県東白川郡塙町大字竹之内字草田３</t>
  </si>
  <si>
    <t>C107248440018</t>
  </si>
  <si>
    <t>東白川郡鮫川村立鮫川中学校</t>
  </si>
  <si>
    <t>福島県東白川郡鮫川村大字赤坂中野字巡ヶ作１３０－４</t>
  </si>
  <si>
    <t>C107250140017</t>
  </si>
  <si>
    <t>石川町立石川中学校</t>
  </si>
  <si>
    <t>福島県石川郡石川町大字双里字川向１６５番地</t>
  </si>
  <si>
    <t>C107250240016</t>
  </si>
  <si>
    <t>玉川村立玉川中学校</t>
  </si>
  <si>
    <t>福島県石川郡玉川村大字中字前作田７１</t>
  </si>
  <si>
    <t>C107250340015</t>
  </si>
  <si>
    <t>平田村立ひらた清風中学校</t>
  </si>
  <si>
    <t>福島県石川郡平田村大字永田字堂作１４５番地１</t>
  </si>
  <si>
    <t>C107250440014</t>
  </si>
  <si>
    <t>浅川町立浅川中学校</t>
  </si>
  <si>
    <t>福島県石川郡浅川町大字浅川字大明塚１２０</t>
  </si>
  <si>
    <t>C107250540013</t>
  </si>
  <si>
    <t>古殿町立古殿中学校</t>
  </si>
  <si>
    <t>福島県石川郡古殿町大字松川字横川４６２</t>
  </si>
  <si>
    <t>C107252140013</t>
  </si>
  <si>
    <t>三春町立三春中学校</t>
  </si>
  <si>
    <t>福島県田村郡三春町大字貝山字泉沢１００番地の４</t>
  </si>
  <si>
    <t>C107252140022</t>
  </si>
  <si>
    <t>三春町立岩江中学校</t>
  </si>
  <si>
    <t>福島県田村郡三春町上舞木字向田５３</t>
  </si>
  <si>
    <t>C107252240012</t>
  </si>
  <si>
    <t>田村郡小野町立小野中学校</t>
  </si>
  <si>
    <t>福島県田村郡小野町大字谷津作字和久５９</t>
  </si>
  <si>
    <t>C107254140019</t>
  </si>
  <si>
    <t>双葉郡広野町立広野中学校</t>
  </si>
  <si>
    <t>福島県双葉郡広野町大字下浅見川字築地１２</t>
  </si>
  <si>
    <t>C107254140028</t>
  </si>
  <si>
    <t>福島県立ふたば未来学園中学校</t>
  </si>
  <si>
    <t>福島県双葉郡広野町中央台１丁目６番地３</t>
  </si>
  <si>
    <t>C107254240018</t>
  </si>
  <si>
    <t>楢葉町立楢葉中学校</t>
  </si>
  <si>
    <t>福島県双葉郡楢葉町北田字鐘突堂２－１</t>
  </si>
  <si>
    <t>C107254340053</t>
  </si>
  <si>
    <t>富岡町立富岡中学校</t>
  </si>
  <si>
    <t>C107254640014</t>
  </si>
  <si>
    <t>双葉郡双葉町立双葉中学校</t>
  </si>
  <si>
    <t>福島県双葉郡双葉町大字新山字東舘１</t>
  </si>
  <si>
    <t>C107254740040</t>
  </si>
  <si>
    <t>浪江町立なみえ創成中学校</t>
  </si>
  <si>
    <t>C107254840012</t>
  </si>
  <si>
    <t>葛尾村立葛尾中学校</t>
  </si>
  <si>
    <t>福島県双葉郡葛尾村大字落合字菅ノ又１４－２</t>
  </si>
  <si>
    <t>C107256140014</t>
  </si>
  <si>
    <t>相馬郡新地町立尚英中学校</t>
  </si>
  <si>
    <t>福島県相馬郡新地町谷地小屋字愛宕３８</t>
  </si>
  <si>
    <t>C107320141017</t>
  </si>
  <si>
    <t>桜の聖母学院中学校</t>
  </si>
  <si>
    <t>福島県福島市野田町七丁目１１―１</t>
  </si>
  <si>
    <t>C107320141026</t>
  </si>
  <si>
    <t>福島成蹊中学校</t>
  </si>
  <si>
    <t>福島県福島市腰浜町１５－２１</t>
  </si>
  <si>
    <t>C107320241016</t>
  </si>
  <si>
    <t>会津若松ザベリオ学園中学校</t>
  </si>
  <si>
    <t>C107320341015</t>
  </si>
  <si>
    <t>郡山ザベリオ学園中学校</t>
  </si>
  <si>
    <t>C107320441014</t>
  </si>
  <si>
    <t>東日本国際大学附属昌平中学校</t>
  </si>
  <si>
    <t>福島県いわき市平上片寄字上ノ内１５２</t>
  </si>
  <si>
    <t>C107320441023</t>
  </si>
  <si>
    <t>磐城緑蔭中学校</t>
  </si>
  <si>
    <t>福島県いわき市平南白土字勝負田１１</t>
  </si>
  <si>
    <t>C107320441032</t>
  </si>
  <si>
    <t>いわき秀英中学校</t>
  </si>
  <si>
    <t>C107350141014</t>
  </si>
  <si>
    <t>石川義塾中学校</t>
  </si>
  <si>
    <t>福島県石川郡石川町字大室５０２番地</t>
  </si>
  <si>
    <t>C207220250015</t>
  </si>
  <si>
    <t>会津若松市立河東学園</t>
  </si>
  <si>
    <t>福島県会津若松市河東町南高野字金剛田１</t>
  </si>
  <si>
    <t>C207220350014</t>
  </si>
  <si>
    <t>郡山市立西田学園義務教育学校</t>
  </si>
  <si>
    <t>福島県郡山市西田町鬼生田字杉内７３４－１</t>
  </si>
  <si>
    <t>C207220350023</t>
  </si>
  <si>
    <t>郡山市立湖南小中学校</t>
  </si>
  <si>
    <t>福島県郡山市湖南町三代字京塚５８１番地の１</t>
  </si>
  <si>
    <t>C207220750010</t>
  </si>
  <si>
    <t>須賀川市立義務教育学校稲田学園</t>
  </si>
  <si>
    <t>福島県須賀川市岩渕字岡谷地１</t>
  </si>
  <si>
    <t>C207254450012</t>
  </si>
  <si>
    <t>川内村立川内小中学園</t>
  </si>
  <si>
    <t>福島県双葉郡川内村大字上川内字沼畑１２５</t>
  </si>
  <si>
    <t>C207254550011</t>
  </si>
  <si>
    <t>大熊町立学び舎ゆめの森</t>
  </si>
  <si>
    <t>C207256450017</t>
  </si>
  <si>
    <t>飯舘村立いいたて希望の里学園</t>
  </si>
  <si>
    <t>福島県相馬郡飯舘村伊丹沢字山田３８０</t>
  </si>
  <si>
    <t>D107220160013</t>
  </si>
  <si>
    <t>福島県立福島高等学校</t>
  </si>
  <si>
    <t>福島県福島市森合町５－７２</t>
  </si>
  <si>
    <t>D107220160022</t>
  </si>
  <si>
    <t>福島県立橘高等学校</t>
  </si>
  <si>
    <t>福島県福島市宮下町７－４１</t>
  </si>
  <si>
    <t>D107220160031</t>
  </si>
  <si>
    <t>福島県立福島商業高等学校</t>
  </si>
  <si>
    <t>福島県福島市丸子字辰之尾１</t>
  </si>
  <si>
    <t>D107220160040</t>
  </si>
  <si>
    <t>福島県立福島明成高等学校</t>
  </si>
  <si>
    <t>福島県福島市永井川字北原田１</t>
  </si>
  <si>
    <t>D107220160059</t>
  </si>
  <si>
    <t>福島県立福島工業高等学校</t>
  </si>
  <si>
    <t>福島県福島市森合字小松原１番地</t>
  </si>
  <si>
    <t>D107220160068</t>
  </si>
  <si>
    <t>福島県立福島西高等学校</t>
  </si>
  <si>
    <t>福島県福島市方木田字上原３７</t>
  </si>
  <si>
    <t>D107220160077</t>
  </si>
  <si>
    <t>福島県立福島北高等学校</t>
  </si>
  <si>
    <t>福島県福島市飯坂町字後畑１</t>
  </si>
  <si>
    <t>D107220160086</t>
  </si>
  <si>
    <t>福島県立福島東高等学校</t>
  </si>
  <si>
    <t>福島県福島市浜田町１２－２１</t>
  </si>
  <si>
    <t>D107220160095</t>
  </si>
  <si>
    <t>福島県立福島南高等学校</t>
  </si>
  <si>
    <t>福島県福島市渡利字七社宮１７</t>
  </si>
  <si>
    <t>D107220160111</t>
  </si>
  <si>
    <t>福島県立ふくしま新世高等学校</t>
  </si>
  <si>
    <t>福島県福島市渡利字七社宮１７番地</t>
  </si>
  <si>
    <t>D107220260012</t>
  </si>
  <si>
    <t>福島県立会津高等学校</t>
  </si>
  <si>
    <t>福島県会津若松市表町３－１</t>
  </si>
  <si>
    <t>D107220260021</t>
  </si>
  <si>
    <t>福島県立葵高等学校</t>
  </si>
  <si>
    <t>福島県会津若松市西栄町４－６１</t>
  </si>
  <si>
    <t>D107220260030</t>
  </si>
  <si>
    <t>福島県立会津学鳳高等学校</t>
  </si>
  <si>
    <t>D107220260049</t>
  </si>
  <si>
    <t>福島県立若松商業高等学校</t>
  </si>
  <si>
    <t>福島県会津若松市米代１－３－３１</t>
  </si>
  <si>
    <t>D107220260058</t>
  </si>
  <si>
    <t>福島県立会津工業高等学校</t>
  </si>
  <si>
    <t>福島県会津若松市徒之町１番３７号</t>
  </si>
  <si>
    <t>D107220260067</t>
  </si>
  <si>
    <t>福島県立会津第二高等学校</t>
  </si>
  <si>
    <t>福島県会津若松市徒之町１－３７</t>
  </si>
  <si>
    <t>D107220360011</t>
  </si>
  <si>
    <t>福島県立安積高等学校</t>
  </si>
  <si>
    <t>福島県郡山市開成５丁目２５－６３</t>
  </si>
  <si>
    <t>D107220360039</t>
  </si>
  <si>
    <t>福島県立安積黎明高等学校</t>
  </si>
  <si>
    <t>福島県郡山市長者２－３－３</t>
  </si>
  <si>
    <t>D107220360048</t>
  </si>
  <si>
    <t>福島県立郡山東高等学校</t>
  </si>
  <si>
    <t>福島県郡山市山根町１３－４５</t>
  </si>
  <si>
    <t>D107220360057</t>
  </si>
  <si>
    <t>福島県立郡山商業高等学校</t>
  </si>
  <si>
    <t>福島県郡山市菜根５－６－７</t>
  </si>
  <si>
    <t>D107220360066</t>
  </si>
  <si>
    <t>福島県立郡山北工業高等学校</t>
  </si>
  <si>
    <t>福島県郡山市八山田２－２２４</t>
  </si>
  <si>
    <t>D107220360075</t>
  </si>
  <si>
    <t>福島県立郡山高等学校</t>
  </si>
  <si>
    <t>福島県郡山市大槻町上篠林３</t>
  </si>
  <si>
    <t>D107220360084</t>
  </si>
  <si>
    <t>福島県立あさか開成高等学校</t>
  </si>
  <si>
    <t>福島県郡山市桃見台１５－１</t>
  </si>
  <si>
    <t>D107220360093</t>
  </si>
  <si>
    <t>福島県立湖南高等学校</t>
  </si>
  <si>
    <t>福島県郡山市湖南町福良字車ノ上８４５３－１</t>
  </si>
  <si>
    <t>D107220361056</t>
  </si>
  <si>
    <t>福島県立郡山萌世高等学校</t>
  </si>
  <si>
    <t>福島県郡山市駅前２－１１－１</t>
  </si>
  <si>
    <t>D107220460010</t>
  </si>
  <si>
    <t>福島県立磐城高等学校</t>
  </si>
  <si>
    <t>福島県いわき市平字高月７</t>
  </si>
  <si>
    <t>D107220460029</t>
  </si>
  <si>
    <t>福島県立磐城桜が丘高等学校</t>
  </si>
  <si>
    <t>福島県いわき市平字桜町５</t>
  </si>
  <si>
    <t>D107220460038</t>
  </si>
  <si>
    <t>福島県立平工業高等学校</t>
  </si>
  <si>
    <t>福島県いわき市平下荒川字中剃１－３</t>
  </si>
  <si>
    <t>D107220460047</t>
  </si>
  <si>
    <t>福島県立平商業高等学校</t>
  </si>
  <si>
    <t>福島県いわき市平中塩字一水口３７－１</t>
  </si>
  <si>
    <t>D107220460056</t>
  </si>
  <si>
    <t>福島県立いわき総合高等学校</t>
  </si>
  <si>
    <t>福島県いわき市内郷内町駒谷３－１</t>
  </si>
  <si>
    <t>D107220460109</t>
  </si>
  <si>
    <t>福島県立磐城農業高等学校</t>
  </si>
  <si>
    <t>福島県いわき市植田町小名田６０</t>
  </si>
  <si>
    <t>D107220460118</t>
  </si>
  <si>
    <t>福島県立勿来高等学校</t>
  </si>
  <si>
    <t>福島県いわき市勿来町窪田町通２－１</t>
  </si>
  <si>
    <t>D107220460127</t>
  </si>
  <si>
    <t>福島県立勿来工業高等学校</t>
  </si>
  <si>
    <t>福島県いわき市植田町堂の作１０</t>
  </si>
  <si>
    <t>D107220460136</t>
  </si>
  <si>
    <t>福島県立好間高等学校</t>
  </si>
  <si>
    <t>福島県いわき市好間町上好間字上川原２５</t>
  </si>
  <si>
    <t>D107220460154</t>
  </si>
  <si>
    <t>福島県立四倉高等学校</t>
  </si>
  <si>
    <t>福島県いわき市四倉町字５丁目４番地</t>
  </si>
  <si>
    <t>D107220460163</t>
  </si>
  <si>
    <t>福島県立小名浜海星高等学校</t>
  </si>
  <si>
    <t>福島県いわき市小名浜下神白字武城２３</t>
  </si>
  <si>
    <t>D107220460172</t>
  </si>
  <si>
    <t>福島県立いわき湯本高等学校</t>
  </si>
  <si>
    <t>福島県いわき市常磐上湯長谷町五反田５５番地</t>
  </si>
  <si>
    <t>D107220461037</t>
  </si>
  <si>
    <t>福島県立いわき光洋高等学校</t>
  </si>
  <si>
    <t>福島県いわき市中央台高久４－１</t>
  </si>
  <si>
    <t>D107220461064</t>
  </si>
  <si>
    <t>福島県立いわき翠の杜高等学校</t>
  </si>
  <si>
    <t>福島県いわき市内郷綴町板宮２番地</t>
  </si>
  <si>
    <t>D107220560019</t>
  </si>
  <si>
    <t>福島県立白河高等学校</t>
  </si>
  <si>
    <t>福島県白河市南登リ町５４</t>
  </si>
  <si>
    <t>D107220560028</t>
  </si>
  <si>
    <t>福島県立白河旭高等学校</t>
  </si>
  <si>
    <t>福島県白河市旭町１－３</t>
  </si>
  <si>
    <t>D107220560037</t>
  </si>
  <si>
    <t>福島県立白河実業高等学校</t>
  </si>
  <si>
    <t>福島県白河市瀬戸原６－１</t>
  </si>
  <si>
    <t>D107220560046</t>
  </si>
  <si>
    <t>福島県立白河第二高等学校</t>
  </si>
  <si>
    <t>福島県白河市南登町５４</t>
  </si>
  <si>
    <t>D107220760026</t>
  </si>
  <si>
    <t>福島県立須賀川桐陽高等学校</t>
  </si>
  <si>
    <t>福島県須賀川市陣場町１２８</t>
  </si>
  <si>
    <t>D107220760035</t>
  </si>
  <si>
    <t>福島県立清陵情報高等学校</t>
  </si>
  <si>
    <t>福島県須賀川市滑川字西町１７９－６</t>
  </si>
  <si>
    <t>D107220760053</t>
  </si>
  <si>
    <t>福島県立須賀川創英館高等学校</t>
  </si>
  <si>
    <t>福島県須賀川市緑町８８番地</t>
  </si>
  <si>
    <t>D107220860034</t>
  </si>
  <si>
    <t>福島県立喜多方桐桜高等学校</t>
  </si>
  <si>
    <t>福島県喜多方市豊川町米室字高吉４３４４－５</t>
  </si>
  <si>
    <t>D107220860052</t>
  </si>
  <si>
    <t>福島県立喜多方高等学校</t>
  </si>
  <si>
    <t>福島県喜多方市桜ガ丘一丁目１２９番地</t>
  </si>
  <si>
    <t>D107220960015</t>
  </si>
  <si>
    <t>福島県立相馬高等学校</t>
  </si>
  <si>
    <t>福島県相馬市中村字大手先５７－１</t>
  </si>
  <si>
    <t>D107220960033</t>
  </si>
  <si>
    <t>福島県立相馬総合高等学校</t>
  </si>
  <si>
    <t>福島県相馬市北飯渕字阿弥陀堂２００番地</t>
  </si>
  <si>
    <t>D107221060012</t>
  </si>
  <si>
    <t>福島県立安達高等学校</t>
  </si>
  <si>
    <t>福島県二本松市郭内２丁目３４７番地</t>
  </si>
  <si>
    <t>D107221060049</t>
  </si>
  <si>
    <t>福島県立二本松実業高等学校</t>
  </si>
  <si>
    <t>福島県二本松市榎戸１－５８－２</t>
  </si>
  <si>
    <t>D107221160011</t>
  </si>
  <si>
    <t>福島県立船引高等学校</t>
  </si>
  <si>
    <t>福島県田村市船引町船引石崎１５の３</t>
  </si>
  <si>
    <t>D107221260010</t>
  </si>
  <si>
    <t>福島県立原町高等学校</t>
  </si>
  <si>
    <t>福島県南相馬市原町区西町三丁目３８０</t>
  </si>
  <si>
    <t>D107221260029</t>
  </si>
  <si>
    <t>福島県立相馬農業高等学校</t>
  </si>
  <si>
    <t>福島県南相馬市原町区三島町１－６５</t>
  </si>
  <si>
    <t>D107221260038</t>
  </si>
  <si>
    <t>福島県立小高産業技術高等学校</t>
  </si>
  <si>
    <t>福島県南相馬市小高区吉名字玉ノ木平７８</t>
  </si>
  <si>
    <t>D107221360037</t>
  </si>
  <si>
    <t>福島県立伊達高等学校</t>
  </si>
  <si>
    <t>福島県伊達市保原町字元木２３番地</t>
  </si>
  <si>
    <t>D107221460018</t>
  </si>
  <si>
    <t>福島県立本宮高等学校</t>
  </si>
  <si>
    <t>福島県本宮市大字高木字井戸上４５</t>
  </si>
  <si>
    <t>D107230860015</t>
  </si>
  <si>
    <t>福島県立川俣高等学校</t>
  </si>
  <si>
    <t>福島県伊達郡川俣町飯坂字諏訪山１番地</t>
  </si>
  <si>
    <t>D107234260013</t>
  </si>
  <si>
    <t>福島県立岩瀬農業高等学校</t>
  </si>
  <si>
    <t>福島県岩瀬郡鏡石町桜町２０７</t>
  </si>
  <si>
    <t>D107236760013</t>
  </si>
  <si>
    <t>福島県立只見高等学校</t>
  </si>
  <si>
    <t>福島県南会津郡只見町大字只見字根岸２３５８</t>
  </si>
  <si>
    <t>D107236860030</t>
  </si>
  <si>
    <t>福島県立南会津高等学校</t>
  </si>
  <si>
    <t>福島県南会津郡南会津町田島字田部原２６０番地</t>
  </si>
  <si>
    <t>D107240560017</t>
  </si>
  <si>
    <t>福島県立西会津高等学校</t>
  </si>
  <si>
    <t>福島県耶麻郡西会津町野沢字上條道東甲２５６番地</t>
  </si>
  <si>
    <t>D107240860014</t>
  </si>
  <si>
    <t>福島県立猪苗代高等学校</t>
  </si>
  <si>
    <t>福島県耶麻郡猪苗代町字窪南３６６４</t>
  </si>
  <si>
    <t>D107242160026</t>
  </si>
  <si>
    <t>福島県立会津農林高等学校</t>
  </si>
  <si>
    <t>福島県河沼郡会津坂下町字曲田１３９１番地</t>
  </si>
  <si>
    <t>D107244560019</t>
  </si>
  <si>
    <t>福島県立川口高等学校</t>
  </si>
  <si>
    <t>福島県大沼郡金山町大字川口字蛇沢２４３４－２</t>
  </si>
  <si>
    <t>D107244760026</t>
  </si>
  <si>
    <t>福島県立会津西陵高等学校</t>
  </si>
  <si>
    <t>福島県大沼郡会津美里町字法憧寺北甲３４７３番地</t>
  </si>
  <si>
    <t>D107246660013</t>
  </si>
  <si>
    <t>福島県立光南高等学校</t>
  </si>
  <si>
    <t>福島県西白河郡矢吹町田町５３２</t>
  </si>
  <si>
    <t>D107248160014</t>
  </si>
  <si>
    <t>福島県立修明高等学校</t>
  </si>
  <si>
    <t>福島県東白川郡棚倉町大字棚倉字東中居６３番地</t>
  </si>
  <si>
    <t>D107250160010</t>
  </si>
  <si>
    <t>福島県立石川高等学校</t>
  </si>
  <si>
    <t>福島県石川郡石川町高田２００－１</t>
  </si>
  <si>
    <t>D107252160016</t>
  </si>
  <si>
    <t>福島県立田村高等学校</t>
  </si>
  <si>
    <t>福島県田村郡三春町持合畑８８－１</t>
  </si>
  <si>
    <t>D107252260015</t>
  </si>
  <si>
    <t>福島県立小野高等学校</t>
  </si>
  <si>
    <t>福島県田村郡小野町小野新町字宿ノ後６３</t>
  </si>
  <si>
    <t>D107254160012</t>
  </si>
  <si>
    <t>ふたば未来学園高等学校</t>
  </si>
  <si>
    <t>D107254360010</t>
  </si>
  <si>
    <t>福島県立富岡高等学校</t>
  </si>
  <si>
    <t>福島県双葉郡富岡町大字小浜字中央６３２</t>
  </si>
  <si>
    <t>D107254560018</t>
  </si>
  <si>
    <t>福島県立双葉翔陽高等学校</t>
  </si>
  <si>
    <t>福島県双葉郡大熊町大字下野上字原１</t>
  </si>
  <si>
    <t>D107254660017</t>
  </si>
  <si>
    <t>福島県立双葉高等学校</t>
  </si>
  <si>
    <t>福島県双葉郡双葉町大字新山字広町８０</t>
  </si>
  <si>
    <t>D107254760016</t>
  </si>
  <si>
    <t>福島県立浪江高等学校</t>
  </si>
  <si>
    <t>福島県双葉郡浪江町大字酒田字東２－９－１</t>
  </si>
  <si>
    <t>D107254760025</t>
  </si>
  <si>
    <t>福島県立浪江高等学校津島校</t>
  </si>
  <si>
    <t>福島県双葉郡浪江町大字下津島字大和久５６－１６</t>
  </si>
  <si>
    <t>D107320161010</t>
  </si>
  <si>
    <t>学校法人松韻学園福島高等学校</t>
  </si>
  <si>
    <t>福島県福島市御山町９－１</t>
  </si>
  <si>
    <t>D107320161029</t>
  </si>
  <si>
    <t>福島成蹊高等学校</t>
  </si>
  <si>
    <t>福島県福島市上浜町５－１０</t>
  </si>
  <si>
    <t>D107320161038</t>
  </si>
  <si>
    <t>桜の聖母学院高等学校</t>
  </si>
  <si>
    <t>福島県福島市野田町七丁目１１－１</t>
  </si>
  <si>
    <t>D107320161047</t>
  </si>
  <si>
    <t>福島東稜高等学校</t>
  </si>
  <si>
    <t>福島県福島市山居上３番地</t>
  </si>
  <si>
    <t>D107320161056</t>
  </si>
  <si>
    <t>学校法人福島南高等学園</t>
  </si>
  <si>
    <t>福島県福島市太平寺字児子塚３５</t>
  </si>
  <si>
    <t>D107320261019</t>
  </si>
  <si>
    <t>会津北嶺高等学校</t>
  </si>
  <si>
    <t>福島県会津若松市相生町３－２</t>
  </si>
  <si>
    <t>D107320261028</t>
  </si>
  <si>
    <t>会津若松ザベリオ学園高等学校</t>
  </si>
  <si>
    <t>D107320261037</t>
  </si>
  <si>
    <t>学校法人温知会仁愛高等学校</t>
  </si>
  <si>
    <t>福島県会津若松市鶴賀町１－５</t>
  </si>
  <si>
    <t>D107320361018</t>
  </si>
  <si>
    <t>帝京安積高等学校</t>
  </si>
  <si>
    <t>福島県郡山市安積町日出山字神明下４３</t>
  </si>
  <si>
    <t>D107320361027</t>
  </si>
  <si>
    <t>日本大学東北高等学校</t>
  </si>
  <si>
    <t>福島県郡山市田村町徳定字中河原１</t>
  </si>
  <si>
    <t>D107320361036</t>
  </si>
  <si>
    <t>学校法人尚志学園尚志高等学校</t>
  </si>
  <si>
    <t>福島県郡山市大槻町字坦ノ腰２番地</t>
  </si>
  <si>
    <t>D107320361045</t>
  </si>
  <si>
    <t>郡山女子大学附属高等学校</t>
  </si>
  <si>
    <t>福島県郡山市開成三丁目２５番２号</t>
  </si>
  <si>
    <t>D107320461017</t>
  </si>
  <si>
    <t>学校法人山﨑学園福島県磐城第一高等学校</t>
  </si>
  <si>
    <t>福島県いわき市内郷御厩町上宿１１</t>
  </si>
  <si>
    <t>D107320461026</t>
  </si>
  <si>
    <t>学校法人山﨑学園磐城緑蔭高等学校</t>
  </si>
  <si>
    <t>D107320461044</t>
  </si>
  <si>
    <t>東日本国際大学附属昌平高等学校</t>
  </si>
  <si>
    <t>D107320461053</t>
  </si>
  <si>
    <t>いわき秀英高等学校</t>
  </si>
  <si>
    <t>D107321361016</t>
  </si>
  <si>
    <t>聖光学院高等学校</t>
  </si>
  <si>
    <t>福島県伊達市六角３</t>
  </si>
  <si>
    <t>D107350161017</t>
  </si>
  <si>
    <t>学校法人石川高等学校</t>
  </si>
  <si>
    <t>福島県石川郡石川町字大室５０２</t>
  </si>
  <si>
    <t>D107354461016</t>
  </si>
  <si>
    <t>大智学園高等学校</t>
  </si>
  <si>
    <t>福島県双葉郡川内村大字上川内字町分１４３番地</t>
  </si>
  <si>
    <t>E107110000017</t>
  </si>
  <si>
    <t>福島大学附属特別支援学校</t>
  </si>
  <si>
    <t>福島県福島市八木田字並柳７１</t>
  </si>
  <si>
    <t>E107220170018</t>
  </si>
  <si>
    <t>福島県立視覚支援学校</t>
  </si>
  <si>
    <t>福島県福島市森合町６番３４号</t>
  </si>
  <si>
    <t>E107220170027</t>
  </si>
  <si>
    <t>福島県立聴覚支援学校福島校</t>
  </si>
  <si>
    <t>福島県福島市森合町６－３４</t>
  </si>
  <si>
    <t>E107220170036</t>
  </si>
  <si>
    <t>福島県立大笹生支援学校</t>
  </si>
  <si>
    <t>福島県福島市大笹生字俎板山１８２－２</t>
  </si>
  <si>
    <t>E107220170045</t>
  </si>
  <si>
    <t>福島県立須賀川支援学校医大校</t>
  </si>
  <si>
    <t>福島県福島市光が丘１番地</t>
  </si>
  <si>
    <t>E107220170054</t>
  </si>
  <si>
    <t>福島県福島市立ふくしま支援学校</t>
  </si>
  <si>
    <t>福島県福島市山居１４６－１</t>
  </si>
  <si>
    <t>E107220270017</t>
  </si>
  <si>
    <t>福島県立聴覚支援学校会津校</t>
  </si>
  <si>
    <t>福島県会津若松市一箕町鶴賀字下柳原１０２</t>
  </si>
  <si>
    <t>E107220270026</t>
  </si>
  <si>
    <t>福島県立会津支援学校</t>
  </si>
  <si>
    <t>福島県会津若松市一箕町大字鶴賀字下柳原１０２</t>
  </si>
  <si>
    <t>E107220270035</t>
  </si>
  <si>
    <t>福島県立会津支援学校竹田校</t>
  </si>
  <si>
    <t>福島県会津若松市山鹿町３－２７</t>
  </si>
  <si>
    <t>E107220370016</t>
  </si>
  <si>
    <t>福島県立聴覚支援学校</t>
  </si>
  <si>
    <t>福島県郡山市大槻町字西ノ宮西３２</t>
  </si>
  <si>
    <t>E107220370025</t>
  </si>
  <si>
    <t>福島県立郡山支援学校</t>
  </si>
  <si>
    <t>福島県郡山市富田町字上ノ台１番地</t>
  </si>
  <si>
    <t>E107220370034</t>
  </si>
  <si>
    <t>福島県立あぶくま支援学校</t>
  </si>
  <si>
    <t>福島県郡山市中田町赤沼字杉並１３９</t>
  </si>
  <si>
    <t>E107220370043</t>
  </si>
  <si>
    <t>福島県立須賀川支援学校郡山校</t>
  </si>
  <si>
    <t>福島県郡山市桜木２－２１－１３</t>
  </si>
  <si>
    <t>E107220470015</t>
  </si>
  <si>
    <t>福島県立聴覚支援学校平校</t>
  </si>
  <si>
    <t>福島県いわき市平馬目字馬目崎６１番地</t>
  </si>
  <si>
    <t>E107220470024</t>
  </si>
  <si>
    <t>福島県立平支援学校</t>
  </si>
  <si>
    <t>福島県いわき市平上平窪字羽黒４０－４５</t>
  </si>
  <si>
    <t>E107220470033</t>
  </si>
  <si>
    <t>福島県立いわき支援学校</t>
  </si>
  <si>
    <t>福島県いわき市平上神谷字石ノ町１３－１</t>
  </si>
  <si>
    <t>E107220470042</t>
  </si>
  <si>
    <t>福島県立いわき支援学校くぼた校</t>
  </si>
  <si>
    <t>E107220770012</t>
  </si>
  <si>
    <t>福島県立須賀川支援学校</t>
  </si>
  <si>
    <t>E107220970010</t>
  </si>
  <si>
    <t>福島県立相馬支援学校</t>
  </si>
  <si>
    <t>福島県南相馬市鹿島区寺内字鷺内７９</t>
  </si>
  <si>
    <t>E107221170016</t>
  </si>
  <si>
    <t>福島県立たむら支援学校</t>
  </si>
  <si>
    <t>福島県田村市船引町春山字道ノ原５１</t>
  </si>
  <si>
    <t>E107221370014</t>
  </si>
  <si>
    <t>福島県立だて支援学校</t>
  </si>
  <si>
    <t>福島県伊達市保原町大泉字大舘７８</t>
  </si>
  <si>
    <t>E107240870019</t>
  </si>
  <si>
    <t>福島県立猪苗代支援学校</t>
  </si>
  <si>
    <t>福島県耶麻郡猪苗代町長田字並柳西３９６６－２</t>
  </si>
  <si>
    <t>E107246170013</t>
  </si>
  <si>
    <t>福島県立西郷支援学校</t>
  </si>
  <si>
    <t>福島県西白河郡西郷村真船字芝原１５１－１</t>
  </si>
  <si>
    <t>E107250170015</t>
  </si>
  <si>
    <t>福島県立石川支援学校</t>
  </si>
  <si>
    <t>福島県石川郡石川町字猫啼３６０－３</t>
  </si>
  <si>
    <t>E107250270014</t>
  </si>
  <si>
    <t>福島県立石川支援学校たまかわ校</t>
  </si>
  <si>
    <t>福島県石川郡玉川村大字川辺字舘１７１番地</t>
  </si>
  <si>
    <t>E107254370015</t>
  </si>
  <si>
    <t>B108110000013</t>
  </si>
  <si>
    <t>茨城大学教育学部附属小学校</t>
  </si>
  <si>
    <t>茨城県水戸市三の丸２－６－８</t>
  </si>
  <si>
    <t>B108220100019</t>
  </si>
  <si>
    <t>水戸市立三の丸小学校</t>
  </si>
  <si>
    <t>茨城県水戸市三の丸１－６－５１</t>
  </si>
  <si>
    <t>B108220100028</t>
  </si>
  <si>
    <t>水戸市立五軒小学校</t>
  </si>
  <si>
    <t>茨城県水戸市金町３－２－２５</t>
  </si>
  <si>
    <t>B108220100037</t>
  </si>
  <si>
    <t>水戸市立新荘小学校</t>
  </si>
  <si>
    <t>茨城県水戸市新荘２－１１－１</t>
  </si>
  <si>
    <t>B108220100046</t>
  </si>
  <si>
    <t>水戸市立城東小学校</t>
  </si>
  <si>
    <t>茨城県水戸市城東２－７－６２</t>
  </si>
  <si>
    <t>B108220100055</t>
  </si>
  <si>
    <t>水戸市立浜田小学校</t>
  </si>
  <si>
    <t>茨城県水戸市浜田１－１－１</t>
  </si>
  <si>
    <t>B108220100064</t>
  </si>
  <si>
    <t>水戸市立常磐小学校</t>
  </si>
  <si>
    <t>茨城県水戸市西原１－３－１２</t>
  </si>
  <si>
    <t>B108220100073</t>
  </si>
  <si>
    <t>水戸市立緑岡小学校</t>
  </si>
  <si>
    <t>茨城県水戸市見川町２５６３</t>
  </si>
  <si>
    <t>B108220100082</t>
  </si>
  <si>
    <t>水戸市立見川小学校</t>
  </si>
  <si>
    <t>茨城県水戸市見川２－９６－３</t>
  </si>
  <si>
    <t>B108220100091</t>
  </si>
  <si>
    <t>水戸市立寿小学校</t>
  </si>
  <si>
    <t>茨城県水戸市平須町１８０９－１</t>
  </si>
  <si>
    <t>B108220100108</t>
  </si>
  <si>
    <t>水戸市立上大野小学校</t>
  </si>
  <si>
    <t>茨城県水戸市東大野１０６－１</t>
  </si>
  <si>
    <t>B108220100117</t>
  </si>
  <si>
    <t>水戸市立酒門小学校</t>
  </si>
  <si>
    <t>茨城県水戸市酒門町１４４５－１</t>
  </si>
  <si>
    <t>B108220100126</t>
  </si>
  <si>
    <t>水戸市立吉田小学校</t>
  </si>
  <si>
    <t>茨城県水戸市元吉田町１７５７－１</t>
  </si>
  <si>
    <t>B108220100135</t>
  </si>
  <si>
    <t>水戸市立渡里小学校</t>
  </si>
  <si>
    <t>茨城県水戸市堀町４６８－１</t>
  </si>
  <si>
    <t>B108220100144</t>
  </si>
  <si>
    <t>水戸市立柳河小学校</t>
  </si>
  <si>
    <t>茨城県水戸市柳河町３１８－１</t>
  </si>
  <si>
    <t>B108220100153</t>
  </si>
  <si>
    <t>水戸市立石川小学校</t>
  </si>
  <si>
    <t>茨城県水戸市石川４－４０３５</t>
  </si>
  <si>
    <t>B108220100162</t>
  </si>
  <si>
    <t>水戸市立飯富小学校</t>
  </si>
  <si>
    <t>茨城県水戸市飯富町４４２０－１</t>
  </si>
  <si>
    <t>B108220100171</t>
  </si>
  <si>
    <t>水戸市立河和田小学校</t>
  </si>
  <si>
    <t>茨城県水戸市河和田町１０１９</t>
  </si>
  <si>
    <t>B108220100180</t>
  </si>
  <si>
    <t>水戸市立上中妻小学校</t>
  </si>
  <si>
    <t>茨城県水戸市大塚町１０８６ー２</t>
  </si>
  <si>
    <t>B108220100199</t>
  </si>
  <si>
    <t>水戸市立千波小学校</t>
  </si>
  <si>
    <t>茨城県水戸市千波町１５３８ー１</t>
  </si>
  <si>
    <t>B108220100206</t>
  </si>
  <si>
    <t>水戸市立梅が丘小学校</t>
  </si>
  <si>
    <t>茨城県水戸市姫子１－８２７－２</t>
  </si>
  <si>
    <t>B108220100215</t>
  </si>
  <si>
    <t>水戸市立双葉台小学校</t>
  </si>
  <si>
    <t>茨城県水戸市双葉台５丁目２６番地</t>
  </si>
  <si>
    <t>B108220100224</t>
  </si>
  <si>
    <t>水戸市立笠原小学校</t>
  </si>
  <si>
    <t>茨城県水戸市笠原３４７－１７</t>
  </si>
  <si>
    <t>B108220100233</t>
  </si>
  <si>
    <t>水戸市立赤塚小学校</t>
  </si>
  <si>
    <t>茨城県水戸市河和田２丁目２１１６番地の１</t>
  </si>
  <si>
    <t>B108220100242</t>
  </si>
  <si>
    <t>水戸市立吉沢小学校</t>
  </si>
  <si>
    <t>茨城県水戸市吉沢町１６９－１</t>
  </si>
  <si>
    <t>B108220100251</t>
  </si>
  <si>
    <t>水戸市立堀原小学校</t>
  </si>
  <si>
    <t>茨城県水戸市新原１－７－１</t>
  </si>
  <si>
    <t>B108220100260</t>
  </si>
  <si>
    <t>水戸市立下大野小学校</t>
  </si>
  <si>
    <t>茨城県水戸市塩崎町６６６</t>
  </si>
  <si>
    <t>B108220100279</t>
  </si>
  <si>
    <t>水戸市立稲荷第一小学校</t>
  </si>
  <si>
    <t>茨城県水戸市大串町１４２－１</t>
  </si>
  <si>
    <t>B108220100288</t>
  </si>
  <si>
    <t>水戸市立稲荷第二小学校</t>
  </si>
  <si>
    <t>茨城県水戸市百合が丘町９９７－２０４</t>
  </si>
  <si>
    <t>B108220100297</t>
  </si>
  <si>
    <t>水戸市立大場小学校</t>
  </si>
  <si>
    <t>茨城県水戸市大場町２４８９</t>
  </si>
  <si>
    <t>B108220100304</t>
  </si>
  <si>
    <t>水戸市立鯉淵小学校</t>
  </si>
  <si>
    <t>茨城県水戸市鯉淵町３０００</t>
  </si>
  <si>
    <t>B108220100313</t>
  </si>
  <si>
    <t>水戸市立妻里小学校</t>
  </si>
  <si>
    <t>茨城県水戸市中原町６８２</t>
  </si>
  <si>
    <t>B108220100322</t>
  </si>
  <si>
    <t>水戸市立内原小学校</t>
  </si>
  <si>
    <t>茨城県水戸市内原町１４５１</t>
  </si>
  <si>
    <t>B108220200018</t>
  </si>
  <si>
    <t>日立市立助川小学校</t>
  </si>
  <si>
    <t>茨城県日立市助川町２－１５－１</t>
  </si>
  <si>
    <t>B108220200027</t>
  </si>
  <si>
    <t>日立市立会瀬小学校</t>
  </si>
  <si>
    <t>茨城県日立市会瀬町２－１７－１０</t>
  </si>
  <si>
    <t>B108220200036</t>
  </si>
  <si>
    <t>日立市立宮田小学校</t>
  </si>
  <si>
    <t>茨城県日立市本宮町２－９－１</t>
  </si>
  <si>
    <t>B108220200045</t>
  </si>
  <si>
    <t>日立市立仲町小学校</t>
  </si>
  <si>
    <t>茨城県日立市宮田町５－５－１</t>
  </si>
  <si>
    <t>B108220200054</t>
  </si>
  <si>
    <t>日立市立中小路小学校</t>
  </si>
  <si>
    <t>茨城県日立市平和町２－４－１</t>
  </si>
  <si>
    <t>B108220200063</t>
  </si>
  <si>
    <t>日立市立大久保小学校</t>
  </si>
  <si>
    <t>茨城県日立市末広町１－１－１</t>
  </si>
  <si>
    <t>B108220200072</t>
  </si>
  <si>
    <t>日立市立河原子小学校</t>
  </si>
  <si>
    <t>茨城県日立市河原子町４－３－４</t>
  </si>
  <si>
    <t>B108220200081</t>
  </si>
  <si>
    <t>日立市立油縄子小学校</t>
  </si>
  <si>
    <t>茨城県日立市鮎川町３丁目１１番１号</t>
  </si>
  <si>
    <t>B108220200090</t>
  </si>
  <si>
    <t>日立市立成沢小学校</t>
  </si>
  <si>
    <t>茨城県日立市中成沢町３－１６－８</t>
  </si>
  <si>
    <t>B108220200107</t>
  </si>
  <si>
    <t>日立市立水木小学校</t>
  </si>
  <si>
    <t>茨城県日立市水木町１－６－１</t>
  </si>
  <si>
    <t>B108220200116</t>
  </si>
  <si>
    <t>日立市立大沼小学校</t>
  </si>
  <si>
    <t>茨城県日立市東大沼町２－１－８</t>
  </si>
  <si>
    <t>B108220200125</t>
  </si>
  <si>
    <t>日立市立日高小学校</t>
  </si>
  <si>
    <t>茨城県日立市日高町２－１２－１</t>
  </si>
  <si>
    <t>B108220200134</t>
  </si>
  <si>
    <t>日立市立久慈小学校</t>
  </si>
  <si>
    <t>茨城県日立市久慈町１－２３－１</t>
  </si>
  <si>
    <t>B108220200170</t>
  </si>
  <si>
    <t>日立市立豊浦小学校</t>
  </si>
  <si>
    <t>茨城県日立市折笠町７４１</t>
  </si>
  <si>
    <t>B108220200189</t>
  </si>
  <si>
    <t>日立市立諏訪小学校</t>
  </si>
  <si>
    <t>茨城県日立市諏訪町３－１０－１</t>
  </si>
  <si>
    <t>B108220200198</t>
  </si>
  <si>
    <t>日立市立金沢小学校</t>
  </si>
  <si>
    <t>茨城県日立市金沢町５－２－１</t>
  </si>
  <si>
    <t>B108220200205</t>
  </si>
  <si>
    <t>日立市立滑川小学校</t>
  </si>
  <si>
    <t>茨城県日立市滑川本町１ー２０ー７</t>
  </si>
  <si>
    <t>B108220200214</t>
  </si>
  <si>
    <t>日立市立大みか小学校</t>
  </si>
  <si>
    <t>茨城県日立市大みか町３丁目１９番１５号</t>
  </si>
  <si>
    <t>B108220200223</t>
  </si>
  <si>
    <t>日立市立田尻小学校</t>
  </si>
  <si>
    <t>茨城県日立市田尻町４－３９－１</t>
  </si>
  <si>
    <t>B108220200232</t>
  </si>
  <si>
    <t>日立市立塙山小学校</t>
  </si>
  <si>
    <t>茨城県日立市金沢町２－１４－１</t>
  </si>
  <si>
    <t>B108220200241</t>
  </si>
  <si>
    <t>日立市立櫛形小学校</t>
  </si>
  <si>
    <t>茨城県日立市十王町伊師本郷５０８</t>
  </si>
  <si>
    <t>B108220200250</t>
  </si>
  <si>
    <t>日立市立山部小学校</t>
  </si>
  <si>
    <t>茨城県日立市十王町山部８４１</t>
  </si>
  <si>
    <t>B108220300017</t>
  </si>
  <si>
    <t>土浦市立土浦小学校</t>
  </si>
  <si>
    <t>茨城県土浦市大手町１３－３２</t>
  </si>
  <si>
    <t>B108220300026</t>
  </si>
  <si>
    <t>土浦市立土浦第二小学校</t>
  </si>
  <si>
    <t>茨城県土浦市富士崎２―１－４１</t>
  </si>
  <si>
    <t>B108220300035</t>
  </si>
  <si>
    <t>土浦市立下高津小学校</t>
  </si>
  <si>
    <t>茨城県土浦市下高津４－２－９</t>
  </si>
  <si>
    <t>B108220300044</t>
  </si>
  <si>
    <t>土浦市立東小学校</t>
  </si>
  <si>
    <t>茨城県土浦市中４５５</t>
  </si>
  <si>
    <t>B108220300053</t>
  </si>
  <si>
    <t>土浦市立大岩田小学校</t>
  </si>
  <si>
    <t>茨城県土浦市大岩田２０６６－１</t>
  </si>
  <si>
    <t>B108220300062</t>
  </si>
  <si>
    <t>土浦市立真鍋小学校</t>
  </si>
  <si>
    <t>茨城県土浦市真鍋４－３－１</t>
  </si>
  <si>
    <t>B108220300071</t>
  </si>
  <si>
    <t>土浦市立都和小学校</t>
  </si>
  <si>
    <t>茨城県土浦市並木五丁目４８２６番地２</t>
  </si>
  <si>
    <t>B108220300080</t>
  </si>
  <si>
    <t>土浦市立荒川沖小学校</t>
  </si>
  <si>
    <t>茨城県土浦市荒川沖東３－２４－３</t>
  </si>
  <si>
    <t>B108220300099</t>
  </si>
  <si>
    <t>土浦市立中村小学校</t>
  </si>
  <si>
    <t>茨城県土浦市中村南５―２９―５</t>
  </si>
  <si>
    <t>B108220300106</t>
  </si>
  <si>
    <t>土浦市立上大津東小学校</t>
  </si>
  <si>
    <t>茨城県土浦市沖宿町２４８９</t>
  </si>
  <si>
    <t>B108220300115</t>
  </si>
  <si>
    <t>土浦市立神立小学校</t>
  </si>
  <si>
    <t>茨城県土浦市中神立町４番地</t>
  </si>
  <si>
    <t>B108220300124</t>
  </si>
  <si>
    <t>土浦市立右籾小学校</t>
  </si>
  <si>
    <t>茨城県土浦市右籾１７２８―３</t>
  </si>
  <si>
    <t>B108220300133</t>
  </si>
  <si>
    <t>土浦市立都和南小学校</t>
  </si>
  <si>
    <t>茨城県土浦市常名３０９０</t>
  </si>
  <si>
    <t>B108220300142</t>
  </si>
  <si>
    <t>土浦市立乙戸小学校</t>
  </si>
  <si>
    <t>茨城県土浦市乙戸南２―１―１</t>
  </si>
  <si>
    <t>B108220300151</t>
  </si>
  <si>
    <t>土浦市立菅谷小学校</t>
  </si>
  <si>
    <t>茨城県土浦市菅谷町１４６４―８</t>
  </si>
  <si>
    <t>B108220400016</t>
  </si>
  <si>
    <t>古河市立古河第一小学校</t>
  </si>
  <si>
    <t>茨城県古河市中央町３－１０－１</t>
  </si>
  <si>
    <t>B108220400025</t>
  </si>
  <si>
    <t>古河市立古河第二小学校</t>
  </si>
  <si>
    <t>茨城県古河市本町２－１０－４５</t>
  </si>
  <si>
    <t>B108220400034</t>
  </si>
  <si>
    <t>古河市立古河第三小学校</t>
  </si>
  <si>
    <t>茨城県古河市旭町１－１８－４</t>
  </si>
  <si>
    <t>B108220400043</t>
  </si>
  <si>
    <t>古河市立古河第四小学校</t>
  </si>
  <si>
    <t>茨城県古河市中田１２２１</t>
  </si>
  <si>
    <t>B108220400052</t>
  </si>
  <si>
    <t>古河市立古河第五小学校</t>
  </si>
  <si>
    <t>茨城県古河市横山町３－１３－２７</t>
  </si>
  <si>
    <t>B108220400061</t>
  </si>
  <si>
    <t>古河市立古河第六小学校</t>
  </si>
  <si>
    <t>茨城県古河市北町１６－４７</t>
  </si>
  <si>
    <t>B108220400070</t>
  </si>
  <si>
    <t>古河市立古河第七小学校</t>
  </si>
  <si>
    <t>茨城県古河市三和１７６番地１</t>
  </si>
  <si>
    <t>B108220400089</t>
  </si>
  <si>
    <t>古河市立上辺見小学校</t>
  </si>
  <si>
    <t>茨城県古河市上辺見１１６４番地</t>
  </si>
  <si>
    <t>B108220400098</t>
  </si>
  <si>
    <t>古河市立上大野小学校</t>
  </si>
  <si>
    <t>茨城県古河市上大野１４２５</t>
  </si>
  <si>
    <t>B108220400105</t>
  </si>
  <si>
    <t>古河市立小堤小学校</t>
  </si>
  <si>
    <t>茨城県古河市小堤１８１５の１</t>
  </si>
  <si>
    <t>B108220400114</t>
  </si>
  <si>
    <t>古河市立下大野小学校</t>
  </si>
  <si>
    <t>茨城県古河市下大野７３４－２</t>
  </si>
  <si>
    <t>B108220400123</t>
  </si>
  <si>
    <t>古河市立釈迦小学校</t>
  </si>
  <si>
    <t>茨城県古河市釈迦２７１</t>
  </si>
  <si>
    <t>B108220400132</t>
  </si>
  <si>
    <t>古河市立駒羽根小学校</t>
  </si>
  <si>
    <t>茨城県古河市駒羽根１３６４</t>
  </si>
  <si>
    <t>B108220400141</t>
  </si>
  <si>
    <t>古河市立西牛谷小学校</t>
  </si>
  <si>
    <t>茨城県古河市西牛谷６５０</t>
  </si>
  <si>
    <t>B108220400150</t>
  </si>
  <si>
    <t>古河市立水海小学校</t>
  </si>
  <si>
    <t>茨城県古河市水海５４２－１</t>
  </si>
  <si>
    <t>B108220400169</t>
  </si>
  <si>
    <t>古河市立下辺見小学校</t>
  </si>
  <si>
    <t>茨城県古河市下辺見２４００</t>
  </si>
  <si>
    <t>B108220400178</t>
  </si>
  <si>
    <t>古河市立中央小学校</t>
  </si>
  <si>
    <t>茨城県古河市下大野１５７３番地２０</t>
  </si>
  <si>
    <t>B108220400187</t>
  </si>
  <si>
    <t>古河市立八俣小学校</t>
  </si>
  <si>
    <t>茨城県古河市東山田１８１４</t>
  </si>
  <si>
    <t>B108220400196</t>
  </si>
  <si>
    <t>古河市立諸川小学校</t>
  </si>
  <si>
    <t>茨城県古河市諸川１０９７番地</t>
  </si>
  <si>
    <t>B108220400203</t>
  </si>
  <si>
    <t>古河市立大和田小学校</t>
  </si>
  <si>
    <t>茨城県古河市大和田８２２</t>
  </si>
  <si>
    <t>B108220400212</t>
  </si>
  <si>
    <t>古河市立駒込小学校</t>
  </si>
  <si>
    <t>茨城県古河市駒込８９９－３</t>
  </si>
  <si>
    <t>B108220400221</t>
  </si>
  <si>
    <t>古河市立名崎小学校</t>
  </si>
  <si>
    <t>茨城県古河市尾崎４２００</t>
  </si>
  <si>
    <t>B108220400230</t>
  </si>
  <si>
    <t>古河市立仁連小学校</t>
  </si>
  <si>
    <t>茨城県古河市仁連６０７</t>
  </si>
  <si>
    <t>B108220500015</t>
  </si>
  <si>
    <t>石岡市立石岡小学校</t>
  </si>
  <si>
    <t>茨城県石岡市総社１－２－１０</t>
  </si>
  <si>
    <t>B108220500024</t>
  </si>
  <si>
    <t>石岡市立府中小学校</t>
  </si>
  <si>
    <t>茨城県石岡市若松１－１１－１８</t>
  </si>
  <si>
    <t>B108220500042</t>
  </si>
  <si>
    <t>石岡市立東小学校</t>
  </si>
  <si>
    <t>茨城県石岡市旭台１－１１－３</t>
  </si>
  <si>
    <t>B108220500088</t>
  </si>
  <si>
    <t>石岡市立南小学校</t>
  </si>
  <si>
    <t>茨城県石岡市南台四丁目１番１号</t>
  </si>
  <si>
    <t>B108220500097</t>
  </si>
  <si>
    <t>石岡市立杉並小学校</t>
  </si>
  <si>
    <t>茨城県石岡市杉並２－３－１</t>
  </si>
  <si>
    <t>B108220500104</t>
  </si>
  <si>
    <t>石岡市立柿岡小学校</t>
  </si>
  <si>
    <t>茨城県石岡市柿岡２１５９－２</t>
  </si>
  <si>
    <t>B108220500113</t>
  </si>
  <si>
    <t>石岡市立園部小学校</t>
  </si>
  <si>
    <t>茨城県石岡市宮ケ崎６</t>
  </si>
  <si>
    <t>B108220500122</t>
  </si>
  <si>
    <t>石岡市立東成井小学校</t>
  </si>
  <si>
    <t>茨城県石岡市東成井９９６</t>
  </si>
  <si>
    <t>B108220500131</t>
  </si>
  <si>
    <t>石岡市立瓦会小学校</t>
  </si>
  <si>
    <t>茨城県石岡市瓦谷１１３５番地２</t>
  </si>
  <si>
    <t>B108220500140</t>
  </si>
  <si>
    <t>石岡市立林小学校</t>
  </si>
  <si>
    <t>茨城県石岡市下林８５７－１</t>
  </si>
  <si>
    <t>B108220500159</t>
  </si>
  <si>
    <t>石岡市立恋瀬小学校</t>
  </si>
  <si>
    <t>茨城県石岡市小見８３２番地１</t>
  </si>
  <si>
    <t>B108220500168</t>
  </si>
  <si>
    <t>石岡市立葦穂小学校</t>
  </si>
  <si>
    <t>茨城県石岡市小屋１０５４番地</t>
  </si>
  <si>
    <t>B108220500177</t>
  </si>
  <si>
    <t>石岡市立吉生小学校</t>
  </si>
  <si>
    <t>茨城県石岡市吉生５１３－２</t>
  </si>
  <si>
    <t>B108220500186</t>
  </si>
  <si>
    <t>石岡市立小幡小学校</t>
  </si>
  <si>
    <t>茨城県石岡市小幡４０８０</t>
  </si>
  <si>
    <t>B108220500195</t>
  </si>
  <si>
    <t>石岡市立小桜小学校</t>
  </si>
  <si>
    <t>茨城県石岡市川又７４６</t>
  </si>
  <si>
    <t>B108220700013</t>
  </si>
  <si>
    <t>結城市立結城小学校</t>
  </si>
  <si>
    <t>茨城県結城市結城１９２７</t>
  </si>
  <si>
    <t>B108220700022</t>
  </si>
  <si>
    <t>結城市立城南小学校</t>
  </si>
  <si>
    <t>茨城県結城市城南町一丁目１１番地</t>
  </si>
  <si>
    <t>B108220700031</t>
  </si>
  <si>
    <t>結城市立絹川小学校</t>
  </si>
  <si>
    <t>茨城県結城市小森２２２７</t>
  </si>
  <si>
    <t>B108220700040</t>
  </si>
  <si>
    <t>結城市立江川北小学校</t>
  </si>
  <si>
    <t>茨城県結城市田間１４２１</t>
  </si>
  <si>
    <t>B108220700059</t>
  </si>
  <si>
    <t>結城市立江川南小学校</t>
  </si>
  <si>
    <t>茨城県結城市北南茂呂８１</t>
  </si>
  <si>
    <t>B108220700068</t>
  </si>
  <si>
    <t>結城市立山川小学校</t>
  </si>
  <si>
    <t>茨城県結城市今宿１１６４－１</t>
  </si>
  <si>
    <t>B108220700077</t>
  </si>
  <si>
    <t>結城市立上山川小学校</t>
  </si>
  <si>
    <t>茨城県結城市上山川３３８８</t>
  </si>
  <si>
    <t>B108220700086</t>
  </si>
  <si>
    <t>結城市立結城西小学校</t>
  </si>
  <si>
    <t>茨城県結城市結城１０２９０－１</t>
  </si>
  <si>
    <t>B108220700095</t>
  </si>
  <si>
    <t>結城市立城西小学校</t>
  </si>
  <si>
    <t>茨城県結城市結城９６３３－１</t>
  </si>
  <si>
    <t>B108220800012</t>
  </si>
  <si>
    <t>龍ケ崎市立龍ケ崎小学校</t>
  </si>
  <si>
    <t>茨城県龍ケ崎市３３１６</t>
  </si>
  <si>
    <t>B108220800021</t>
  </si>
  <si>
    <t>龍ケ崎市立馴柴小学校</t>
  </si>
  <si>
    <t>茨城県龍ケ崎市若柴町３１３５</t>
  </si>
  <si>
    <t>B108220800030</t>
  </si>
  <si>
    <t>龍ケ崎市立八原小学校</t>
  </si>
  <si>
    <t>茨城県龍ケ崎市藤ケ丘１－２２－４</t>
  </si>
  <si>
    <t>B108220800049</t>
  </si>
  <si>
    <t>龍ケ崎市立大宮小学校</t>
  </si>
  <si>
    <t>茨城県龍ケ崎市大徳町４９４５</t>
  </si>
  <si>
    <t>B108220800058</t>
  </si>
  <si>
    <t>龍ケ崎市立川原代小学校</t>
  </si>
  <si>
    <t>茨城県龍ケ崎市川原代町３５１８</t>
  </si>
  <si>
    <t>B108220800067</t>
  </si>
  <si>
    <t>龍ケ崎市立龍ケ崎西小学校</t>
  </si>
  <si>
    <t>茨城県龍ケ崎市８８１０番地</t>
  </si>
  <si>
    <t>B108220800076</t>
  </si>
  <si>
    <t>龍ケ崎市立松葉小学校</t>
  </si>
  <si>
    <t>茨城県龍ケ崎市松葉２－９</t>
  </si>
  <si>
    <t>B108220800085</t>
  </si>
  <si>
    <t>龍ケ崎市立長山小学校</t>
  </si>
  <si>
    <t>茨城県龍ケ崎市長山５－７－１</t>
  </si>
  <si>
    <t>B108220800094</t>
  </si>
  <si>
    <t>龍ケ崎市立馴馬台小学校</t>
  </si>
  <si>
    <t>茨城県龍ケ崎市平台４－２３－１</t>
  </si>
  <si>
    <t>B108220800101</t>
  </si>
  <si>
    <t>龍ケ崎市立久保台小学校</t>
  </si>
  <si>
    <t>茨城県龍ケ崎市久保台２－３</t>
  </si>
  <si>
    <t>B108220800110</t>
  </si>
  <si>
    <t>龍ケ崎市立城ノ内小学校</t>
  </si>
  <si>
    <t>茨城県龍ケ崎市城ノ内５－２７</t>
  </si>
  <si>
    <t>B108221000018</t>
  </si>
  <si>
    <t>下妻市立下妻小学校</t>
  </si>
  <si>
    <t>茨城県下妻市下妻乙３８６</t>
  </si>
  <si>
    <t>B108221000027</t>
  </si>
  <si>
    <t>下妻市立上妻小学校</t>
  </si>
  <si>
    <t>茨城県下妻市半谷４２６番地</t>
  </si>
  <si>
    <t>B108221000036</t>
  </si>
  <si>
    <t>下妻市立大宝小学校</t>
  </si>
  <si>
    <t>茨城県下妻市大宝６２５</t>
  </si>
  <si>
    <t>B108221000045</t>
  </si>
  <si>
    <t>下妻市立騰波ノ江小学校</t>
  </si>
  <si>
    <t>茨城県下妻市若柳甲６４４</t>
  </si>
  <si>
    <t>B108221000054</t>
  </si>
  <si>
    <t>下妻市立高道祖小学校</t>
  </si>
  <si>
    <t>茨城県下妻市高道祖２６３８－１</t>
  </si>
  <si>
    <t>B108221000063</t>
  </si>
  <si>
    <t>下妻市立総上小学校</t>
  </si>
  <si>
    <t>茨城県下妻市小島１１１６</t>
  </si>
  <si>
    <t>B108221000072</t>
  </si>
  <si>
    <t>下妻市立豊加美小学校</t>
  </si>
  <si>
    <t>茨城県下妻市加養１２８</t>
  </si>
  <si>
    <t>B108221000081</t>
  </si>
  <si>
    <t>下妻市立大形小学校</t>
  </si>
  <si>
    <t>茨城県下妻市別府１９９</t>
  </si>
  <si>
    <t>B108221000090</t>
  </si>
  <si>
    <t>下妻市立宗道小学校</t>
  </si>
  <si>
    <t>茨城県下妻市本宗道１２０</t>
  </si>
  <si>
    <t>B108221100017</t>
  </si>
  <si>
    <t>常総市立水海道小学校</t>
  </si>
  <si>
    <t>茨城県常総市水海道天満町２５１６－１</t>
  </si>
  <si>
    <t>B108221100035</t>
  </si>
  <si>
    <t>常総市立菅原小学校</t>
  </si>
  <si>
    <t>茨城県常総市大生郷町１６１５</t>
  </si>
  <si>
    <t>B108221100044</t>
  </si>
  <si>
    <t>常総市立豊岡小学校</t>
  </si>
  <si>
    <t>茨城県常総市豊岡町丙３３６２番地</t>
  </si>
  <si>
    <t>B108221100053</t>
  </si>
  <si>
    <t>常総市立五箇小学校</t>
  </si>
  <si>
    <t>茨城県常総市上蛇町１５０８</t>
  </si>
  <si>
    <t>B108221100062</t>
  </si>
  <si>
    <t>常総市立三妻小学校</t>
  </si>
  <si>
    <t>茨城県常総市中妻町４１４６</t>
  </si>
  <si>
    <t>B108221100071</t>
  </si>
  <si>
    <t>常総市立大生小学校</t>
  </si>
  <si>
    <t>茨城県常総市平町４１５番地１</t>
  </si>
  <si>
    <t>B108221100080</t>
  </si>
  <si>
    <t>常総市立絹西小学校</t>
  </si>
  <si>
    <t>茨城県常総市坂手町７３０３－３</t>
  </si>
  <si>
    <t>B108221100099</t>
  </si>
  <si>
    <t>常総市立菅生小学校</t>
  </si>
  <si>
    <t>茨城県常総市菅生町４７１１</t>
  </si>
  <si>
    <t>B108221100106</t>
  </si>
  <si>
    <t>常総市立石下小学校</t>
  </si>
  <si>
    <t>茨城県常総市新石下１９０７－１</t>
  </si>
  <si>
    <t>B108221100115</t>
  </si>
  <si>
    <t>常総市立岡田小学校</t>
  </si>
  <si>
    <t>茨城県常総市向石下１０２０</t>
  </si>
  <si>
    <t>B108221100124</t>
  </si>
  <si>
    <t>常総市立玉小学校</t>
  </si>
  <si>
    <t>茨城県常総市若宮戸７９４</t>
  </si>
  <si>
    <t>B108221100133</t>
  </si>
  <si>
    <t>常総市立豊田小学校</t>
  </si>
  <si>
    <t>茨城県常総市豊田２２４６</t>
  </si>
  <si>
    <t>B108221100142</t>
  </si>
  <si>
    <t>常総市立飯沼小学校</t>
  </si>
  <si>
    <t>茨城県常総市鴻野山８５９番地１</t>
  </si>
  <si>
    <t>B108221200016</t>
  </si>
  <si>
    <t>常陸太田市立世矢小学校</t>
  </si>
  <si>
    <t>茨城県常陸太田市真弓町１８５５</t>
  </si>
  <si>
    <t>B108221200052</t>
  </si>
  <si>
    <t>常陸太田市立誉田小学校</t>
  </si>
  <si>
    <t>茨城県常陸太田市増井町１３０３番地</t>
  </si>
  <si>
    <t>B108221200061</t>
  </si>
  <si>
    <t>常陸太田市立太田小学校</t>
  </si>
  <si>
    <t>茨城県常陸太田市中城町１５１</t>
  </si>
  <si>
    <t>B108221200070</t>
  </si>
  <si>
    <t>常陸太田市立機初小学校</t>
  </si>
  <si>
    <t>茨城県常陸太田市幡町９２９</t>
  </si>
  <si>
    <t>B108221200105</t>
  </si>
  <si>
    <t>常陸太田市立金砂郷小学校</t>
  </si>
  <si>
    <t>茨城県常陸太田市大里町４４０１</t>
  </si>
  <si>
    <t>B108221200114</t>
  </si>
  <si>
    <t>常陸太田市立里美小学校</t>
  </si>
  <si>
    <t>茨城県常陸太田市大中町６０－１</t>
  </si>
  <si>
    <t>B108221200123</t>
  </si>
  <si>
    <t>常陸太田市立水府小学校</t>
  </si>
  <si>
    <t>茨城県常陸太田市町田町６９６</t>
  </si>
  <si>
    <t>B108221200132</t>
  </si>
  <si>
    <t>常陸太田市立峰山小学校</t>
  </si>
  <si>
    <t>茨城県常陸太田市谷河原町２９８</t>
  </si>
  <si>
    <t>B108221400014</t>
  </si>
  <si>
    <t>高萩市立高萩小学校</t>
  </si>
  <si>
    <t>茨城県高萩市安良川１０４８</t>
  </si>
  <si>
    <t>B108221400023</t>
  </si>
  <si>
    <t>高萩市立秋山小学校</t>
  </si>
  <si>
    <t>茨城県高萩市島名２１６１－１</t>
  </si>
  <si>
    <t>B108221400032</t>
  </si>
  <si>
    <t>高萩市立松岡小学校</t>
  </si>
  <si>
    <t>茨城県高萩市下手綱４３</t>
  </si>
  <si>
    <t>B108221400041</t>
  </si>
  <si>
    <t>高萩市立東小学校</t>
  </si>
  <si>
    <t>茨城県高萩市有明町１－１４１</t>
  </si>
  <si>
    <t>B108221500013</t>
  </si>
  <si>
    <t>北茨城市立中郷第一小学校</t>
  </si>
  <si>
    <t>茨城県北茨城市中郷町上桜井２９０５－１</t>
  </si>
  <si>
    <t>B108221500022</t>
  </si>
  <si>
    <t>北茨城市立中郷第二小学校</t>
  </si>
  <si>
    <t>茨城県北茨城市中郷町小野矢指７２０番３</t>
  </si>
  <si>
    <t>B108221500031</t>
  </si>
  <si>
    <t>北茨城市立石岡小学校</t>
  </si>
  <si>
    <t>茨城県北茨城市中郷町石岡８２３</t>
  </si>
  <si>
    <t>B108221500040</t>
  </si>
  <si>
    <t>北茨城市立精華小学校</t>
  </si>
  <si>
    <t>茨城県北茨城市磯原町磯原４丁目３６番地</t>
  </si>
  <si>
    <t>B108221500059</t>
  </si>
  <si>
    <t>北茨城市立明徳小学校</t>
  </si>
  <si>
    <t>茨城県北茨城市磯原町木皿７２６</t>
  </si>
  <si>
    <t>B108221500068</t>
  </si>
  <si>
    <t>北茨城市立中妻小学校</t>
  </si>
  <si>
    <t>茨城県北茨城市華川町中妻４５６</t>
  </si>
  <si>
    <t>B108221500077</t>
  </si>
  <si>
    <t>北茨城市立華川小学校</t>
  </si>
  <si>
    <t>茨城県北茨城市華川町上小津田８４</t>
  </si>
  <si>
    <t>B108221500086</t>
  </si>
  <si>
    <t>北茨城市立関南小学校</t>
  </si>
  <si>
    <t>茨城県北茨城市関南町神岡下１７２</t>
  </si>
  <si>
    <t>B108221500095</t>
  </si>
  <si>
    <t>北茨城市立大津小学校</t>
  </si>
  <si>
    <t>茨城県北茨城市大津町２３０１－１４</t>
  </si>
  <si>
    <t>B108221500102</t>
  </si>
  <si>
    <t>北茨城市立平潟小学校</t>
  </si>
  <si>
    <t>茨城県北茨城市平潟町１０７７</t>
  </si>
  <si>
    <t>B108221500111</t>
  </si>
  <si>
    <t>北茨城市立関本小学校</t>
  </si>
  <si>
    <t>茨城県北茨城市関本町関本上１４７０</t>
  </si>
  <si>
    <t>B108221600012</t>
  </si>
  <si>
    <t>笠間市立笠間小学校</t>
  </si>
  <si>
    <t>茨城県笠間市笠間２６８９－１</t>
  </si>
  <si>
    <t>B108221600021</t>
  </si>
  <si>
    <t>笠間市立稲田小学校</t>
  </si>
  <si>
    <t>茨城県笠間市稲田２１５１－２</t>
  </si>
  <si>
    <t>B108221600030</t>
  </si>
  <si>
    <t>笠間市立宍戸小学校</t>
  </si>
  <si>
    <t>茨城県笠間市平町２２番地</t>
  </si>
  <si>
    <t>B108221600049</t>
  </si>
  <si>
    <t>笠間市立友部小学校</t>
  </si>
  <si>
    <t>茨城県笠間市美原３－３－１</t>
  </si>
  <si>
    <t>B108221600058</t>
  </si>
  <si>
    <t>笠間市立北川根小学校</t>
  </si>
  <si>
    <t>茨城県笠間市湯崎１０８５－１</t>
  </si>
  <si>
    <t>B108221600067</t>
  </si>
  <si>
    <t>笠間市立大原小学校</t>
  </si>
  <si>
    <t>茨城県笠間市小原３５２２－１</t>
  </si>
  <si>
    <t>B108221600076</t>
  </si>
  <si>
    <t>笠間市立友部第二小学校</t>
  </si>
  <si>
    <t>茨城県笠間市平町１７１８－９３</t>
  </si>
  <si>
    <t>B108221600085</t>
  </si>
  <si>
    <t>笠間市立岩間第一小学校</t>
  </si>
  <si>
    <t>茨城県笠間市下郷４１４０－１</t>
  </si>
  <si>
    <t>B108221600094</t>
  </si>
  <si>
    <t>笠間市立岩間第二小学校</t>
  </si>
  <si>
    <t>茨城県笠間市押辺５２９－１</t>
  </si>
  <si>
    <t>B108221600101</t>
  </si>
  <si>
    <t>笠間市立岩間第三小学校</t>
  </si>
  <si>
    <t>茨城県笠間市市野谷１５４２－１９</t>
  </si>
  <si>
    <t>B108221700011</t>
  </si>
  <si>
    <t>取手市立取手小学校</t>
  </si>
  <si>
    <t>茨城県取手市東５－３－１</t>
  </si>
  <si>
    <t>B108221700020</t>
  </si>
  <si>
    <t>取手市立白山小学校</t>
  </si>
  <si>
    <t>茨城県取手市白山２－３－１８</t>
  </si>
  <si>
    <t>B108221700039</t>
  </si>
  <si>
    <t>取手市立永山小学校</t>
  </si>
  <si>
    <t>茨城県取手市下高井２３４０</t>
  </si>
  <si>
    <t>B108221700048</t>
  </si>
  <si>
    <t>取手市立寺原小学校</t>
  </si>
  <si>
    <t>茨城県取手市井野台５－１４－１</t>
  </si>
  <si>
    <t>B108221700057</t>
  </si>
  <si>
    <t>取手市立高井小学校</t>
  </si>
  <si>
    <t>茨城県取手市ゆめみ野三丁目２２番地１</t>
  </si>
  <si>
    <t>B108221700066</t>
  </si>
  <si>
    <t>取手市立取手東小学校</t>
  </si>
  <si>
    <t>茨城県取手市吉田４００</t>
  </si>
  <si>
    <t>B108221700075</t>
  </si>
  <si>
    <t>取手市立戸頭小学校</t>
  </si>
  <si>
    <t>茨城県取手市戸頭三丁目２１－１</t>
  </si>
  <si>
    <t>B108221700084</t>
  </si>
  <si>
    <t>取手市立取手西小学校</t>
  </si>
  <si>
    <t>茨城県取手市稲７０</t>
  </si>
  <si>
    <t>B108221700093</t>
  </si>
  <si>
    <t>取手市立藤代小学校</t>
  </si>
  <si>
    <t>茨城県取手市藤代５３</t>
  </si>
  <si>
    <t>B108221700100</t>
  </si>
  <si>
    <t>取手市立山王小学校</t>
  </si>
  <si>
    <t>茨城県取手市山王３８０</t>
  </si>
  <si>
    <t>B108221700119</t>
  </si>
  <si>
    <t>取手市立六郷小学校</t>
  </si>
  <si>
    <t>茨城県取手市清水３７３－１</t>
  </si>
  <si>
    <t>B108221700128</t>
  </si>
  <si>
    <t>取手市立久賀小学校</t>
  </si>
  <si>
    <t>茨城県取手市萱場６０</t>
  </si>
  <si>
    <t>B108221700137</t>
  </si>
  <si>
    <t>取手市立宮和田小学校</t>
  </si>
  <si>
    <t>茨城県取手市藤代南３－１１－１</t>
  </si>
  <si>
    <t>B108221700146</t>
  </si>
  <si>
    <t>取手市立桜が丘小学校</t>
  </si>
  <si>
    <t>茨城県取手市桜が丘二丁目１７番１号</t>
  </si>
  <si>
    <t>B108221900019</t>
  </si>
  <si>
    <t>牛久市立牛久小学校</t>
  </si>
  <si>
    <t>茨城県牛久市牛久町２６１９</t>
  </si>
  <si>
    <t>B108221900028</t>
  </si>
  <si>
    <t>牛久市立岡田小学校</t>
  </si>
  <si>
    <t>茨城県牛久市岡見町２０５０－２</t>
  </si>
  <si>
    <t>B108221900037</t>
  </si>
  <si>
    <t>牛久市立牛久第二小学校</t>
  </si>
  <si>
    <t>茨城県牛久市田宮町５３０</t>
  </si>
  <si>
    <t>B108221900046</t>
  </si>
  <si>
    <t>牛久市立中根小学校</t>
  </si>
  <si>
    <t>茨城県牛久市中根町２３５番地</t>
  </si>
  <si>
    <t>B108221900055</t>
  </si>
  <si>
    <t>牛久市立向台小学校</t>
  </si>
  <si>
    <t>茨城県牛久市牛久町１６０６番地</t>
  </si>
  <si>
    <t>B108221900064</t>
  </si>
  <si>
    <t>牛久市立神谷小学校</t>
  </si>
  <si>
    <t>茨城県牛久市神谷４－１４</t>
  </si>
  <si>
    <t>B108221900073</t>
  </si>
  <si>
    <t>牛久市立ひたち野うしく小学校</t>
  </si>
  <si>
    <t>茨城県牛久市ひたち野西２丁目１１番地</t>
  </si>
  <si>
    <t>B108222000016</t>
  </si>
  <si>
    <t>つくば市立茎崎第一小学校</t>
  </si>
  <si>
    <t>茨城県つくば市高崎２２９０番地</t>
  </si>
  <si>
    <t>B108222000025</t>
  </si>
  <si>
    <t>つくば市立茎崎第二小学校</t>
  </si>
  <si>
    <t>茨城県つくば市上岩崎１０７６</t>
  </si>
  <si>
    <t>B108222000034</t>
  </si>
  <si>
    <t>つくば市立茎崎第三小学校</t>
  </si>
  <si>
    <t>茨城県つくば市小茎７９８－１</t>
  </si>
  <si>
    <t>B108222000043</t>
  </si>
  <si>
    <t>つくば市立栄小学校</t>
  </si>
  <si>
    <t>茨城県つくば市金田５４</t>
  </si>
  <si>
    <t>B108222000052</t>
  </si>
  <si>
    <t>つくば市立九重小学校</t>
  </si>
  <si>
    <t>茨城県つくば市上ノ室２１２６</t>
  </si>
  <si>
    <t>B108222000061</t>
  </si>
  <si>
    <t>つくば市立桜南小学校</t>
  </si>
  <si>
    <t>茨城県つくば市大角豆７８９－１</t>
  </si>
  <si>
    <t>B108222000070</t>
  </si>
  <si>
    <t>つくば市立栗原小学校</t>
  </si>
  <si>
    <t>茨城県つくば市栗原２０１８</t>
  </si>
  <si>
    <t>B108222000089</t>
  </si>
  <si>
    <t>つくば市立竹園東小学校</t>
  </si>
  <si>
    <t>茨城県つくば市竹園３丁目１３番地</t>
  </si>
  <si>
    <t>B108222000098</t>
  </si>
  <si>
    <t>つくば市立並木小学校</t>
  </si>
  <si>
    <t>茨城県つくば市並木２－１２</t>
  </si>
  <si>
    <t>B108222000105</t>
  </si>
  <si>
    <t>つくば市立吾妻小学校</t>
  </si>
  <si>
    <t>茨城県つくば市吾妻２－１６</t>
  </si>
  <si>
    <t>B108222000114</t>
  </si>
  <si>
    <t>つくば市立竹園西小学校</t>
  </si>
  <si>
    <t>茨城県つくば市竹園２－１９－４</t>
  </si>
  <si>
    <t>B108222000123</t>
  </si>
  <si>
    <t>つくば市立谷田部小学校</t>
  </si>
  <si>
    <t>茨城県つくば市谷田部２９３８</t>
  </si>
  <si>
    <t>B108222000132</t>
  </si>
  <si>
    <t>つくば市立真瀬小学校</t>
  </si>
  <si>
    <t>茨城県つくば市真瀬２１０３</t>
  </si>
  <si>
    <t>B108222000141</t>
  </si>
  <si>
    <t>つくば市立島名小学校</t>
  </si>
  <si>
    <t>茨城県つくば市島名５３７－１</t>
  </si>
  <si>
    <t>B108222000150</t>
  </si>
  <si>
    <t>つくば市立葛城小学校</t>
  </si>
  <si>
    <t>茨城県つくば市苅間６８９</t>
  </si>
  <si>
    <t>B108222000169</t>
  </si>
  <si>
    <t>つくば市立柳橋小学校</t>
  </si>
  <si>
    <t>茨城県つくば市柳橋３６０番地</t>
  </si>
  <si>
    <t>B108222000178</t>
  </si>
  <si>
    <t>つくば市立小野川小学校</t>
  </si>
  <si>
    <t>茨城県つくば市館野７３１</t>
  </si>
  <si>
    <t>B108222000187</t>
  </si>
  <si>
    <t>つくば市立松代小学校</t>
  </si>
  <si>
    <t>茨城県つくば市松代３－３－１</t>
  </si>
  <si>
    <t>B108222000196</t>
  </si>
  <si>
    <t>つくば市立手代木南小学校</t>
  </si>
  <si>
    <t>茨城県つくば市松代４－２４</t>
  </si>
  <si>
    <t>B108222000203</t>
  </si>
  <si>
    <t>つくば市立谷田部南小学校</t>
  </si>
  <si>
    <t>茨城県つくば市境田１９１－１</t>
  </si>
  <si>
    <t>B108222000212</t>
  </si>
  <si>
    <t>つくば市立二の宮小学校</t>
  </si>
  <si>
    <t>茨城県つくば市二の宮４－１１</t>
  </si>
  <si>
    <t>B108222000221</t>
  </si>
  <si>
    <t>つくば市立東小学校</t>
  </si>
  <si>
    <t>茨城県つくば市東２－２４－１</t>
  </si>
  <si>
    <t>B108222000230</t>
  </si>
  <si>
    <t>つくば市立上郷小学校</t>
  </si>
  <si>
    <t>茨城県つくば市上郷２４９９番地</t>
  </si>
  <si>
    <t>B108222000249</t>
  </si>
  <si>
    <t>つくば市立沼崎小学校</t>
  </si>
  <si>
    <t>茨城県つくば市沼崎１６５０</t>
  </si>
  <si>
    <t>B108222000258</t>
  </si>
  <si>
    <t>つくば市立今鹿島小学校</t>
  </si>
  <si>
    <t>茨城県つくば市今鹿島１７６２</t>
  </si>
  <si>
    <t>B108222000267</t>
  </si>
  <si>
    <t>つくば市立大曽根小学校</t>
  </si>
  <si>
    <t>茨城県つくば市大曽根２９１７</t>
  </si>
  <si>
    <t>B108222000276</t>
  </si>
  <si>
    <t>つくば市立前野小学校</t>
  </si>
  <si>
    <t>茨城県つくば市前野１３６７</t>
  </si>
  <si>
    <t>B108222000285</t>
  </si>
  <si>
    <t>つくば市立要小学校</t>
  </si>
  <si>
    <t>茨城県つくば市要４４９－１</t>
  </si>
  <si>
    <t>B108222000294</t>
  </si>
  <si>
    <t>つくば市立吉沼小学校</t>
  </si>
  <si>
    <t>茨城県つくば市吉沼１０１０</t>
  </si>
  <si>
    <t>B108222000301</t>
  </si>
  <si>
    <t>つくば市立香取台小学校</t>
  </si>
  <si>
    <t>茨城県つくば市島名１７１６番地（香取台Ａ５０街区１画地）</t>
  </si>
  <si>
    <t>B108222000310</t>
  </si>
  <si>
    <t>つくば市立研究学園小学校</t>
  </si>
  <si>
    <t>茨城県つくば市研究学園二丁目２６番地</t>
  </si>
  <si>
    <t>B108222100015</t>
  </si>
  <si>
    <t>ひたちなか市立那珂湊第一小学校</t>
  </si>
  <si>
    <t>茨城県ひたちなか市山ノ上町１番１号</t>
  </si>
  <si>
    <t>B108222100024</t>
  </si>
  <si>
    <t>ひたちなか市立那珂湊第二小学校</t>
  </si>
  <si>
    <t>茨城県ひたちなか市富士ノ上１０－１</t>
  </si>
  <si>
    <t>B108222100033</t>
  </si>
  <si>
    <t>ひたちなか市立那珂湊第三小学校</t>
  </si>
  <si>
    <t>茨城県ひたちなか市西十三奉行１３２５１－１</t>
  </si>
  <si>
    <t>B108222100079</t>
  </si>
  <si>
    <t>ひたちなか市立中根小学校</t>
  </si>
  <si>
    <t>茨城県ひたちなか市中根１８６３</t>
  </si>
  <si>
    <t>B108222100088</t>
  </si>
  <si>
    <t>ひたちなか市立勝倉小学校</t>
  </si>
  <si>
    <t>茨城県ひたちなか市勝倉３０１０</t>
  </si>
  <si>
    <t>B108222100097</t>
  </si>
  <si>
    <t>ひたちなか市立三反田小学校</t>
  </si>
  <si>
    <t>茨城県ひたちなか市三反田３０６５番地</t>
  </si>
  <si>
    <t>B108222100104</t>
  </si>
  <si>
    <t>ひたちなか市立枝川小学校</t>
  </si>
  <si>
    <t>茨城県ひたちなか市枝川１６０</t>
  </si>
  <si>
    <t>B108222100113</t>
  </si>
  <si>
    <t>ひたちなか市立東石川小学校</t>
  </si>
  <si>
    <t>茨城県ひたちなか市東石川１－１－１</t>
  </si>
  <si>
    <t>B108222100122</t>
  </si>
  <si>
    <t>ひたちなか市立市毛小学校</t>
  </si>
  <si>
    <t>茨城県ひたちなか市市毛８２５</t>
  </si>
  <si>
    <t>B108222100131</t>
  </si>
  <si>
    <t>ひたちなか市立前渡小学校</t>
  </si>
  <si>
    <t>茨城県ひたちなか市馬渡３０９</t>
  </si>
  <si>
    <t>B108222100140</t>
  </si>
  <si>
    <t>ひたちなか市立佐野小学校</t>
  </si>
  <si>
    <t>茨城県ひたちなか市稲田７６</t>
  </si>
  <si>
    <t>B108222100159</t>
  </si>
  <si>
    <t>ひたちなか市立堀口小学校</t>
  </si>
  <si>
    <t>茨城県ひたちなか市堀口５８８</t>
  </si>
  <si>
    <t>B108222100168</t>
  </si>
  <si>
    <t>ひたちなか市立高野小学校</t>
  </si>
  <si>
    <t>茨城県ひたちなか市高野４７４</t>
  </si>
  <si>
    <t>B108222100177</t>
  </si>
  <si>
    <t>ひたちなか市立田彦小学校</t>
  </si>
  <si>
    <t>茨城県ひたちなか市田彦１４５７</t>
  </si>
  <si>
    <t>B108222100186</t>
  </si>
  <si>
    <t>ひたちなか市立津田小学校</t>
  </si>
  <si>
    <t>茨城県ひたちなか市津田東一丁目１番地１</t>
  </si>
  <si>
    <t>B108222100195</t>
  </si>
  <si>
    <t>ひたちなか市立長堀小学校</t>
  </si>
  <si>
    <t>茨城県ひたちなか市長堀町３－５－１</t>
  </si>
  <si>
    <t>B108222100202</t>
  </si>
  <si>
    <t>ひたちなか市立外野小学校</t>
  </si>
  <si>
    <t>茨城県ひたちなか市外野１丁目３０番１号</t>
  </si>
  <si>
    <t>B108222200014</t>
  </si>
  <si>
    <t>鹿嶋市立大同東小学校</t>
  </si>
  <si>
    <t>茨城県鹿嶋市荒井３７３</t>
  </si>
  <si>
    <t>B108222200023</t>
  </si>
  <si>
    <t>鹿嶋市立大同西小学校</t>
  </si>
  <si>
    <t>茨城県鹿嶋市武井２６４</t>
  </si>
  <si>
    <t>B108222200032</t>
  </si>
  <si>
    <t>鹿嶋市立中野東小学校</t>
  </si>
  <si>
    <t>茨城県鹿嶋市荒野１２２１</t>
  </si>
  <si>
    <t>B108222200041</t>
  </si>
  <si>
    <t>鹿嶋市立中野西小学校</t>
  </si>
  <si>
    <t>茨城県鹿嶋市中１７２９－３</t>
  </si>
  <si>
    <t>B108222200050</t>
  </si>
  <si>
    <t>鹿嶋市立波野小学校</t>
  </si>
  <si>
    <t>茨城県鹿嶋市明石５１６</t>
  </si>
  <si>
    <t>B108222200069</t>
  </si>
  <si>
    <t>鹿嶋市立豊郷小学校</t>
  </si>
  <si>
    <t>茨城県鹿嶋市須賀１１７０</t>
  </si>
  <si>
    <t>B108222200078</t>
  </si>
  <si>
    <t>鹿嶋市立豊津小学校</t>
  </si>
  <si>
    <t>茨城県鹿嶋市大船津２３２８－１</t>
  </si>
  <si>
    <t>B108222200087</t>
  </si>
  <si>
    <t>鹿嶋市立鹿島小学校</t>
  </si>
  <si>
    <t>茨城県鹿嶋市城山４－３－４３</t>
  </si>
  <si>
    <t>B108222200096</t>
  </si>
  <si>
    <t>鹿嶋市立高松小学校</t>
  </si>
  <si>
    <t>茨城県鹿嶋市粟生３０１</t>
  </si>
  <si>
    <t>B108222200103</t>
  </si>
  <si>
    <t>鹿嶋市立平井小学校</t>
  </si>
  <si>
    <t>茨城県鹿嶋市平井２０－２</t>
  </si>
  <si>
    <t>B108222200112</t>
  </si>
  <si>
    <t>鹿嶋市立三笠小学校</t>
  </si>
  <si>
    <t>茨城県鹿嶋市宮中２０４２－１</t>
  </si>
  <si>
    <t>B108222200121</t>
  </si>
  <si>
    <t>鹿嶋市立鉢形小学校</t>
  </si>
  <si>
    <t>茨城県鹿嶋市鉢形台３－１５－１</t>
  </si>
  <si>
    <t>B108222300013</t>
  </si>
  <si>
    <t>潮来市立潮来小学校</t>
  </si>
  <si>
    <t>茨城県潮来市潮来４７１</t>
  </si>
  <si>
    <t>B108222300031</t>
  </si>
  <si>
    <t>潮来市立延方小学校</t>
  </si>
  <si>
    <t>茨城県潮来市小泉２０９０</t>
  </si>
  <si>
    <t>B108222300040</t>
  </si>
  <si>
    <t>潮来市立津知小学校</t>
  </si>
  <si>
    <t>茨城県潮来市辻８２９－１</t>
  </si>
  <si>
    <t>B108222300059</t>
  </si>
  <si>
    <t>潮来市立日の出小学校</t>
  </si>
  <si>
    <t>茨城県潮来市日の出３－１２－１</t>
  </si>
  <si>
    <t>B108222300068</t>
  </si>
  <si>
    <t>潮来市立牛堀小学校</t>
  </si>
  <si>
    <t>茨城県潮来市堀之内１２１９－１</t>
  </si>
  <si>
    <t>B108222400012</t>
  </si>
  <si>
    <t>守谷市立守谷小学校</t>
  </si>
  <si>
    <t>茨城県守谷市本町８５８</t>
  </si>
  <si>
    <t>B108222400021</t>
  </si>
  <si>
    <t>守谷市立大井沢小学校</t>
  </si>
  <si>
    <t>茨城県守谷市薬師台四丁目１２番地</t>
  </si>
  <si>
    <t>B108222400030</t>
  </si>
  <si>
    <t>守谷市立大野小学校</t>
  </si>
  <si>
    <t>茨城県守谷市野木崎４９２</t>
  </si>
  <si>
    <t>B108222400049</t>
  </si>
  <si>
    <t>守谷市立高野小学校</t>
  </si>
  <si>
    <t>茨城県守谷市高野１３４２</t>
  </si>
  <si>
    <t>B108222400058</t>
  </si>
  <si>
    <t>守谷市立黒内小学校</t>
  </si>
  <si>
    <t>茨城県守谷市百合ケ丘二丁目２３４９</t>
  </si>
  <si>
    <t>B108222400067</t>
  </si>
  <si>
    <t>守谷市立御所ケ丘小学校</t>
  </si>
  <si>
    <t>茨城県守谷市御所ケ丘５－１５</t>
  </si>
  <si>
    <t>B108222400076</t>
  </si>
  <si>
    <t>守谷市立郷州小学校</t>
  </si>
  <si>
    <t>茨城県守谷市みずき野５―４―１</t>
  </si>
  <si>
    <t>B108222400085</t>
  </si>
  <si>
    <t>守谷市立松前台小学校</t>
  </si>
  <si>
    <t>茨城県守谷市松前台２－１６</t>
  </si>
  <si>
    <t>B108222400094</t>
  </si>
  <si>
    <t>守谷市立松ケ丘小学校</t>
  </si>
  <si>
    <t>茨城県守谷市松ケ丘４－１２</t>
  </si>
  <si>
    <t>B108222500011</t>
  </si>
  <si>
    <t>常陸大宮市立御前山小学校</t>
  </si>
  <si>
    <t>茨城県常陸大宮市野口３２１７番地</t>
  </si>
  <si>
    <t>B108222500020</t>
  </si>
  <si>
    <t>常陸大宮市立村田小学校</t>
  </si>
  <si>
    <t>茨城県常陸大宮市上村田１２５９－１</t>
  </si>
  <si>
    <t>B108222500039</t>
  </si>
  <si>
    <t>常陸大宮市立上野小学校</t>
  </si>
  <si>
    <t>茨城県常陸大宮市根本２３１</t>
  </si>
  <si>
    <t>B108222500048</t>
  </si>
  <si>
    <t>常陸大宮市立大宮小学校</t>
  </si>
  <si>
    <t>茨城県常陸大宮市北町１１６</t>
  </si>
  <si>
    <t>B108222500057</t>
  </si>
  <si>
    <t>常陸大宮市立大賀小学校</t>
  </si>
  <si>
    <t>茨城県常陸大宮市小祝２１８－２</t>
  </si>
  <si>
    <t>B108222500066</t>
  </si>
  <si>
    <t>常陸大宮市立大宮西小学校</t>
  </si>
  <si>
    <t>茨城県常陸大宮市抽ヶ台町２９０６－８</t>
  </si>
  <si>
    <t>B108222500075</t>
  </si>
  <si>
    <t>常陸大宮市立山方小学校</t>
  </si>
  <si>
    <t>茨城県常陸大宮市山方３２９２</t>
  </si>
  <si>
    <t>B108222500084</t>
  </si>
  <si>
    <t>常陸大宮市立山方南小学校</t>
  </si>
  <si>
    <t>茨城県常陸大宮市野上１０６７</t>
  </si>
  <si>
    <t>B108222500093</t>
  </si>
  <si>
    <t>常陸大宮市立大宮北小学校</t>
  </si>
  <si>
    <t>茨城県常陸大宮市東野３３２３番地</t>
  </si>
  <si>
    <t>B108222500100</t>
  </si>
  <si>
    <t>常陸大宮市立美和小学校</t>
  </si>
  <si>
    <t>茨城県常陸大宮市小野田２２番地</t>
  </si>
  <si>
    <t>B108222500119</t>
  </si>
  <si>
    <t>常陸大宮市立緒川小学校</t>
  </si>
  <si>
    <t>茨城県常陸大宮市上小瀬７５１番地</t>
  </si>
  <si>
    <t>B108222600010</t>
  </si>
  <si>
    <t>那珂市立横堀小学校</t>
  </si>
  <si>
    <t>茨城県那珂市横堀１５０２－１</t>
  </si>
  <si>
    <t>B108222600029</t>
  </si>
  <si>
    <t>那珂市立額田小学校</t>
  </si>
  <si>
    <t>茨城県那珂市額田北郷３１１</t>
  </si>
  <si>
    <t>B108222600038</t>
  </si>
  <si>
    <t>那珂市立菅谷小学校</t>
  </si>
  <si>
    <t>茨城県那珂市菅谷２３７８－１</t>
  </si>
  <si>
    <t>B108222600047</t>
  </si>
  <si>
    <t>那珂市立五台小学校</t>
  </si>
  <si>
    <t>茨城県那珂市東木倉９６０－１</t>
  </si>
  <si>
    <t>B108222600056</t>
  </si>
  <si>
    <t>那珂市立芳野小学校</t>
  </si>
  <si>
    <t>茨城県那珂市飯田３９９２</t>
  </si>
  <si>
    <t>B108222600065</t>
  </si>
  <si>
    <t>那珂市立木崎小学校</t>
  </si>
  <si>
    <t>茨城県那珂市門部２７６５</t>
  </si>
  <si>
    <t>B108222600074</t>
  </si>
  <si>
    <t>那珂市立菅谷西小学校</t>
  </si>
  <si>
    <t>茨城県那珂市菅谷４５４２－１</t>
  </si>
  <si>
    <t>B108222600083</t>
  </si>
  <si>
    <t>那珂市立菅谷東小学校</t>
  </si>
  <si>
    <t>茨城県那珂市菅谷８９１－２</t>
  </si>
  <si>
    <t>B108222600092</t>
  </si>
  <si>
    <t>那珂市立瓜連小学校</t>
  </si>
  <si>
    <t>茨城県那珂市瓜連１２９６</t>
  </si>
  <si>
    <t>B108222700019</t>
  </si>
  <si>
    <t>筑西市立下館小学校</t>
  </si>
  <si>
    <t>茨城県筑西市甲３９２－１</t>
  </si>
  <si>
    <t>B108222700028</t>
  </si>
  <si>
    <t>筑西市立伊讃小学校</t>
  </si>
  <si>
    <t>茨城県筑西市西谷貝４６９番地</t>
  </si>
  <si>
    <t>B108222700037</t>
  </si>
  <si>
    <t>筑西市立川島小学校</t>
  </si>
  <si>
    <t>茨城県筑西市伊讃美１８５９</t>
  </si>
  <si>
    <t>B108222700046</t>
  </si>
  <si>
    <t>筑西市立竹島小学校</t>
  </si>
  <si>
    <t>茨城県筑西市稲野辺２６</t>
  </si>
  <si>
    <t>B108222700055</t>
  </si>
  <si>
    <t>筑西市立養蚕小学校</t>
  </si>
  <si>
    <t>茨城県筑西市下中山２９８</t>
  </si>
  <si>
    <t>B108222700064</t>
  </si>
  <si>
    <t>筑西市立河間小学校</t>
  </si>
  <si>
    <t>茨城県筑西市羽方１４－２</t>
  </si>
  <si>
    <t>B108222700073</t>
  </si>
  <si>
    <t>筑西市立中小学校</t>
  </si>
  <si>
    <t>茨城県筑西市中舘１１２２番地１</t>
  </si>
  <si>
    <t>B108222700082</t>
  </si>
  <si>
    <t>筑西市立五所小学校</t>
  </si>
  <si>
    <t>茨城県筑西市山崎１４１９番地１</t>
  </si>
  <si>
    <t>B108222700091</t>
  </si>
  <si>
    <t>筑西市立大田小学校</t>
  </si>
  <si>
    <t>茨城県筑西市西方１７４８－１</t>
  </si>
  <si>
    <t>B108222700108</t>
  </si>
  <si>
    <t>筑西市立嘉田生崎小学校</t>
  </si>
  <si>
    <t>茨城県筑西市西石田５８７</t>
  </si>
  <si>
    <t>B108222700117</t>
  </si>
  <si>
    <t>筑西市立関城西小学校</t>
  </si>
  <si>
    <t>茨城県筑西市関本中３８８</t>
  </si>
  <si>
    <t>B108222700126</t>
  </si>
  <si>
    <t>筑西市立関城東小学校</t>
  </si>
  <si>
    <t>茨城県筑西市藤ヶ谷６７８</t>
  </si>
  <si>
    <t>B108222700180</t>
  </si>
  <si>
    <t>筑西市立古里小学校</t>
  </si>
  <si>
    <t>茨城県筑西市桑山２４９８－１</t>
  </si>
  <si>
    <t>B108222700199</t>
  </si>
  <si>
    <t>筑西市立新治小学校</t>
  </si>
  <si>
    <t>茨城県筑西市門井１８９０－２</t>
  </si>
  <si>
    <t>B108222700206</t>
  </si>
  <si>
    <t>筑西市立小栗小学校</t>
  </si>
  <si>
    <t>茨城県筑西市小栗５５４５</t>
  </si>
  <si>
    <t>B108222800018</t>
  </si>
  <si>
    <t>坂東市立七重小学校</t>
  </si>
  <si>
    <t>茨城県坂東市借宿６８３－２</t>
  </si>
  <si>
    <t>B108222800027</t>
  </si>
  <si>
    <t>坂東市立弓馬田小学校</t>
  </si>
  <si>
    <t>茨城県坂東市馬立３０－１</t>
  </si>
  <si>
    <t>B108222800036</t>
  </si>
  <si>
    <t>坂東市立飯島小学校</t>
  </si>
  <si>
    <t>茨城県坂東市幸田新田１４６８－１</t>
  </si>
  <si>
    <t>B108222800045</t>
  </si>
  <si>
    <t>坂東市立神大実小学校</t>
  </si>
  <si>
    <t>茨城県坂東市猫実８０５</t>
  </si>
  <si>
    <t>B108222800054</t>
  </si>
  <si>
    <t>坂東市立岩井第一小学校</t>
  </si>
  <si>
    <t>茨城県坂東市岩井２０２９－１</t>
  </si>
  <si>
    <t>B108222800063</t>
  </si>
  <si>
    <t>坂東市立岩井第二小学校</t>
  </si>
  <si>
    <t>茨城県坂東市辺田１１７２－７</t>
  </si>
  <si>
    <t>B108222800072</t>
  </si>
  <si>
    <t>坂東市立七郷小学校</t>
  </si>
  <si>
    <t>茨城県坂東市矢作８７－１</t>
  </si>
  <si>
    <t>B108222800081</t>
  </si>
  <si>
    <t>坂東市立中川小学校</t>
  </si>
  <si>
    <t>茨城県坂東市小山１０８</t>
  </si>
  <si>
    <t>B108222800090</t>
  </si>
  <si>
    <t>坂東市立長須小学校</t>
  </si>
  <si>
    <t>茨城県坂東市長須１２４３</t>
  </si>
  <si>
    <t>B108222800107</t>
  </si>
  <si>
    <t>坂東市立生子菅小学校</t>
  </si>
  <si>
    <t>茨城県坂東市生子２２１９</t>
  </si>
  <si>
    <t>B108222800116</t>
  </si>
  <si>
    <t>坂東市立逆井山小学校</t>
  </si>
  <si>
    <t>茨城県坂東市逆井１８２５－３０</t>
  </si>
  <si>
    <t>B108222800125</t>
  </si>
  <si>
    <t>坂東市立沓掛小学校</t>
  </si>
  <si>
    <t>茨城県坂東市沓掛３７７５</t>
  </si>
  <si>
    <t>B108222800134</t>
  </si>
  <si>
    <t>坂東市立内野山小学校</t>
  </si>
  <si>
    <t>茨城県坂東市内野山８４９</t>
  </si>
  <si>
    <t>B108222900017</t>
  </si>
  <si>
    <t>稲敷市立江戸崎小学校</t>
  </si>
  <si>
    <t>茨城県稲敷市江戸崎甲３１９４</t>
  </si>
  <si>
    <t>B108222900026</t>
  </si>
  <si>
    <t>稲敷市立沼里小学校</t>
  </si>
  <si>
    <t>茨城県稲敷市沼田２６６１－１</t>
  </si>
  <si>
    <t>B108222900035</t>
  </si>
  <si>
    <t>稲敷市立高田小学校</t>
  </si>
  <si>
    <t>茨城県稲敷市高田８５４</t>
  </si>
  <si>
    <t>B108222900044</t>
  </si>
  <si>
    <t>稲敷市立新利根小学校</t>
  </si>
  <si>
    <t>茨城県稲敷市柴崎７２１８－４</t>
  </si>
  <si>
    <t>B108222900080</t>
  </si>
  <si>
    <t>稲敷市立あずま東小学校</t>
  </si>
  <si>
    <t>茨城県稲敷市佐原下手１番地１</t>
  </si>
  <si>
    <t>B108222900099</t>
  </si>
  <si>
    <t>稲敷市立あずま西小学校</t>
  </si>
  <si>
    <t>茨城県稲敷市福田１１２５</t>
  </si>
  <si>
    <t>B108222900106</t>
  </si>
  <si>
    <t>稲敷市立あずま北小学校</t>
  </si>
  <si>
    <t>茨城県稲敷市伊佐部１６７３</t>
  </si>
  <si>
    <t>B108222900115</t>
  </si>
  <si>
    <t>稲敷市立桜川小学校</t>
  </si>
  <si>
    <t>茨城県稲敷市稲敷市柏木４番地５</t>
  </si>
  <si>
    <t>B108223000014</t>
  </si>
  <si>
    <t>かすみがうら市立霞ヶ浦北小学校</t>
  </si>
  <si>
    <t>茨城県かすみがうら市下軽部１２３２</t>
  </si>
  <si>
    <t>B108223000023</t>
  </si>
  <si>
    <t>かすみがうら市立霞ヶ浦南小学校</t>
  </si>
  <si>
    <t>茨城県かすみがうら市深谷３６６０－１</t>
  </si>
  <si>
    <t>B108223000078</t>
  </si>
  <si>
    <t>かすみがうら市立下稲吉小学校</t>
  </si>
  <si>
    <t>茨城県かすみがうら市下稲吉１６２３番地の５</t>
  </si>
  <si>
    <t>B108223000087</t>
  </si>
  <si>
    <t>かすみがうら市立下稲吉東小学校</t>
  </si>
  <si>
    <t>茨城県かすみがうら市下稲吉２２８６</t>
  </si>
  <si>
    <t>B108223100013</t>
  </si>
  <si>
    <t>桜川市立岩瀬小学校</t>
  </si>
  <si>
    <t>茨城県桜川市鍬田５５３－５</t>
  </si>
  <si>
    <t>B108223100022</t>
  </si>
  <si>
    <t>桜川市立坂戸小学校</t>
  </si>
  <si>
    <t>茨城県桜川市西飯岡５１２－４</t>
  </si>
  <si>
    <t>B108223100031</t>
  </si>
  <si>
    <t>桜川市立羽黒小学校</t>
  </si>
  <si>
    <t>茨城県桜川市友部２０１</t>
  </si>
  <si>
    <t>B108223100059</t>
  </si>
  <si>
    <t>桜川市立南飯田小学校</t>
  </si>
  <si>
    <t>茨城県桜川市南飯田１－１</t>
  </si>
  <si>
    <t>B108223100068</t>
  </si>
  <si>
    <t>桜川市立谷貝小学校</t>
  </si>
  <si>
    <t>茨城県桜川市真壁町下谷貝１１４６番地１</t>
  </si>
  <si>
    <t>B108223100077</t>
  </si>
  <si>
    <t>桜川市立樺穂小学校</t>
  </si>
  <si>
    <t>茨城県桜川市真壁町長岡４３７</t>
  </si>
  <si>
    <t>B108223100086</t>
  </si>
  <si>
    <t>桜川市立雨引小学校</t>
  </si>
  <si>
    <t>茨城県桜川市本木１５９１</t>
  </si>
  <si>
    <t>B108223100095</t>
  </si>
  <si>
    <t>桜川市立大国小学校</t>
  </si>
  <si>
    <t>茨城県桜川市大国玉５９７</t>
  </si>
  <si>
    <t>B108223200012</t>
  </si>
  <si>
    <t>神栖市立息栖小学校</t>
  </si>
  <si>
    <t>茨城県神栖市平泉２７８０番地</t>
  </si>
  <si>
    <t>B108223200021</t>
  </si>
  <si>
    <t>神栖市立深芝小学校</t>
  </si>
  <si>
    <t>茨城県神栖市深芝南三丁目８番地</t>
  </si>
  <si>
    <t>B108223200030</t>
  </si>
  <si>
    <t>神栖市立軽野小学校</t>
  </si>
  <si>
    <t>茨城県神栖市知手２－２</t>
  </si>
  <si>
    <t>B108223200049</t>
  </si>
  <si>
    <t>神栖市立軽野東小学校</t>
  </si>
  <si>
    <t>茨城県神栖市奥野谷５７４６－２</t>
  </si>
  <si>
    <t>B108223200058</t>
  </si>
  <si>
    <t>神栖市立大野原小学校</t>
  </si>
  <si>
    <t>茨城県神栖市大野原中央２－１－８</t>
  </si>
  <si>
    <t>B108223200067</t>
  </si>
  <si>
    <t>神栖市立横瀬小学校</t>
  </si>
  <si>
    <t>茨城県神栖市横瀬１２７６－１５</t>
  </si>
  <si>
    <t>B108223200076</t>
  </si>
  <si>
    <t>神栖市立大野原西小学校</t>
  </si>
  <si>
    <t>茨城県神栖市大野原５－１－４５</t>
  </si>
  <si>
    <t>B108223200085</t>
  </si>
  <si>
    <t>神栖市立柳川小学校</t>
  </si>
  <si>
    <t>茨城県神栖市柳川中央１－９－１０</t>
  </si>
  <si>
    <t>B108223200094</t>
  </si>
  <si>
    <t>神栖市立太田小学校</t>
  </si>
  <si>
    <t>茨城県神栖市太田５９８－２</t>
  </si>
  <si>
    <t>B108223200101</t>
  </si>
  <si>
    <t>神栖市立須田小学校</t>
  </si>
  <si>
    <t>茨城県神栖市須田１１７７－１３</t>
  </si>
  <si>
    <t>B108223200110</t>
  </si>
  <si>
    <t>神栖市立波崎西小学校</t>
  </si>
  <si>
    <t>茨城県神栖市波崎５０１１</t>
  </si>
  <si>
    <t>B108223200129</t>
  </si>
  <si>
    <t>神栖市立植松小学校</t>
  </si>
  <si>
    <t>茨城県神栖市土合本町４－９８０９－２</t>
  </si>
  <si>
    <t>B108223200138</t>
  </si>
  <si>
    <t>神栖市立波崎小学校</t>
  </si>
  <si>
    <t>茨城県神栖市波崎８７５９</t>
  </si>
  <si>
    <t>B108223200147</t>
  </si>
  <si>
    <t>神栖市立やたべ土合小学校</t>
  </si>
  <si>
    <t>茨城県神栖市土合南３－１６－３６</t>
  </si>
  <si>
    <t>B108223300011</t>
  </si>
  <si>
    <t>行方市立麻生小学校</t>
  </si>
  <si>
    <t>茨城県行方市麻生１１４７－１</t>
  </si>
  <si>
    <t>B108223300020</t>
  </si>
  <si>
    <t>行方市立麻生東小学校</t>
  </si>
  <si>
    <t>茨城県行方市蔵川５４９</t>
  </si>
  <si>
    <t>B108223300039</t>
  </si>
  <si>
    <t>行方市立北浦小学校</t>
  </si>
  <si>
    <t>茨城県行方市内宿３５８－２</t>
  </si>
  <si>
    <t>B108223300048</t>
  </si>
  <si>
    <t>行方市立玉造小学校</t>
  </si>
  <si>
    <t>茨城県行方市玉造甲３２００</t>
  </si>
  <si>
    <t>B108223400010</t>
  </si>
  <si>
    <t>鉾田市立旭東小学校</t>
  </si>
  <si>
    <t>茨城県鉾田市荒地６０４</t>
  </si>
  <si>
    <t>B108223400029</t>
  </si>
  <si>
    <t>鉾田市立旭南小学校</t>
  </si>
  <si>
    <t>茨城県鉾田市樅山５７６－１６</t>
  </si>
  <si>
    <t>B108223400038</t>
  </si>
  <si>
    <t>鉾田市立旭北小学校</t>
  </si>
  <si>
    <t>茨城県鉾田市田崎３８５２</t>
  </si>
  <si>
    <t>B108223400047</t>
  </si>
  <si>
    <t>鉾田市立旭西小学校</t>
  </si>
  <si>
    <t>茨城県鉾田市鹿田９０４－５</t>
  </si>
  <si>
    <t>B108223400056</t>
  </si>
  <si>
    <t>鉾田市立鉾田北小学校</t>
  </si>
  <si>
    <t>茨城県鉾田市上冨田１０１１－１</t>
  </si>
  <si>
    <t>B108223400065</t>
  </si>
  <si>
    <t>鉾田市立鉾田南小学校</t>
  </si>
  <si>
    <t>茨城県鉾田市烟田１０５９番地１</t>
  </si>
  <si>
    <t>B108223400118</t>
  </si>
  <si>
    <t>鉾田市立大洋小学校</t>
  </si>
  <si>
    <t>茨城県鉾田市上沢９２２番地１</t>
  </si>
  <si>
    <t>B108223500019</t>
  </si>
  <si>
    <t>つくばみらい市立小張小学校</t>
  </si>
  <si>
    <t>茨城県つくばみらい市小張１６６１番地</t>
  </si>
  <si>
    <t>B108223500028</t>
  </si>
  <si>
    <t>つくばみらい市立豊小学校</t>
  </si>
  <si>
    <t>茨城県つくばみらい市豊体１６９２</t>
  </si>
  <si>
    <t>B108223500037</t>
  </si>
  <si>
    <t>つくばみらい市立陽光台小学校</t>
  </si>
  <si>
    <t>茨城県つくばみらい市陽光台３丁目１番地</t>
  </si>
  <si>
    <t>B108223500046</t>
  </si>
  <si>
    <t>つくばみらい市立富士見ヶ丘小学校</t>
  </si>
  <si>
    <t>茨城県つくばみらい市富士見ヶ丘２－１８－１</t>
  </si>
  <si>
    <t>B108223500055</t>
  </si>
  <si>
    <t>つくばみらい市立伊奈小学校</t>
  </si>
  <si>
    <t>茨城県つくばみらい市谷井田２０４７</t>
  </si>
  <si>
    <t>B108223500064</t>
  </si>
  <si>
    <t>つくばみらい市立伊奈東小学校</t>
  </si>
  <si>
    <t>茨城県つくばみらい市板橋２３７９</t>
  </si>
  <si>
    <t>B108223500091</t>
  </si>
  <si>
    <t>つくばみらい市立福岡小学校</t>
  </si>
  <si>
    <t>茨城県つくばみらい市福岡９７１</t>
  </si>
  <si>
    <t>B108223500108</t>
  </si>
  <si>
    <t>つくばみらい市立小絹小学校</t>
  </si>
  <si>
    <t>茨城県つくばみらい市小絹８５８</t>
  </si>
  <si>
    <t>B108223500117</t>
  </si>
  <si>
    <t>つくばみらい市立谷和原小学校</t>
  </si>
  <si>
    <t>茨城県つくばみらい市加藤２４１</t>
  </si>
  <si>
    <t>B108223600045</t>
  </si>
  <si>
    <t>小美玉市立小川南小学校</t>
  </si>
  <si>
    <t>茨城県小美玉市小川６８６番地１</t>
  </si>
  <si>
    <t>B108223600054</t>
  </si>
  <si>
    <t>小美玉市立竹原小学校</t>
  </si>
  <si>
    <t>茨城県小美玉市竹原５７１</t>
  </si>
  <si>
    <t>B108223600063</t>
  </si>
  <si>
    <t>小美玉市立羽鳥小学校</t>
  </si>
  <si>
    <t>茨城県小美玉市羽鳥９３２</t>
  </si>
  <si>
    <t>B108223600072</t>
  </si>
  <si>
    <t>小美玉市立堅倉小学校</t>
  </si>
  <si>
    <t>茨城県小美玉市堅倉１６９８－６</t>
  </si>
  <si>
    <t>B108223600081</t>
  </si>
  <si>
    <t>小美玉市立納場小学校</t>
  </si>
  <si>
    <t>茨城県小美玉市納場４４４</t>
  </si>
  <si>
    <t>B108230200017</t>
  </si>
  <si>
    <t>茨城町立長岡小学校</t>
  </si>
  <si>
    <t>茨城県東茨城郡茨城町長岡３１６８</t>
  </si>
  <si>
    <t>B108230200026</t>
  </si>
  <si>
    <t>茨城町立大戸小学校</t>
  </si>
  <si>
    <t>茨城県東茨城郡茨城町大戸１７３０－１</t>
  </si>
  <si>
    <t>B108230200035</t>
  </si>
  <si>
    <t>茨城町立青葉小学校</t>
  </si>
  <si>
    <t>茨城県東茨城郡茨城町駒場７００</t>
  </si>
  <si>
    <t>B108230200044</t>
  </si>
  <si>
    <t>茨城町立葵小学校</t>
  </si>
  <si>
    <t>茨城県東茨城郡茨城町長岡３７１５</t>
  </si>
  <si>
    <t>B108230900010</t>
  </si>
  <si>
    <t>大洗町立大洗小学校</t>
  </si>
  <si>
    <t>茨城県東茨城郡大洗町磯浜町５３１６－１</t>
  </si>
  <si>
    <t>B108230900029</t>
  </si>
  <si>
    <t>大洗町立南小学校</t>
  </si>
  <si>
    <t>茨城県東茨城郡大洗町大貫町１２１２－１４</t>
  </si>
  <si>
    <t>B108231000017</t>
  </si>
  <si>
    <t>城里町立石塚小学校</t>
  </si>
  <si>
    <t>茨城県東茨城郡城里町石塚２４９７</t>
  </si>
  <si>
    <t>B108231000026</t>
  </si>
  <si>
    <t>城里町立常北小学校</t>
  </si>
  <si>
    <t>茨城県東茨城郡城里町上青山４１０</t>
  </si>
  <si>
    <t>B108231000035</t>
  </si>
  <si>
    <t>城里町立七会小学校</t>
  </si>
  <si>
    <t>茨城県東茨城郡城里町塩子２６８２</t>
  </si>
  <si>
    <t>B108231000044</t>
  </si>
  <si>
    <t>城里町立桂小学校</t>
  </si>
  <si>
    <t>茨城県東茨城郡城里町孫根２９１</t>
  </si>
  <si>
    <t>B108231000053</t>
  </si>
  <si>
    <t>城里町立沢山小学校</t>
  </si>
  <si>
    <t>茨城県東茨城郡城里町下阿野沢１５６</t>
  </si>
  <si>
    <t>B108234100010</t>
  </si>
  <si>
    <t>東海村立白方小学校</t>
  </si>
  <si>
    <t>茨城県那珂郡東海村白方２００９</t>
  </si>
  <si>
    <t>B108234100029</t>
  </si>
  <si>
    <t>東海村立照沼小学校</t>
  </si>
  <si>
    <t>茨城県那珂郡東海村照沼９０５－２</t>
  </si>
  <si>
    <t>B108234100038</t>
  </si>
  <si>
    <t>東海村立中丸小学校</t>
  </si>
  <si>
    <t>茨城県那珂郡東海村村松２１２４－８</t>
  </si>
  <si>
    <t>B108234100047</t>
  </si>
  <si>
    <t>東海村立石神小学校</t>
  </si>
  <si>
    <t>茨城県那珂郡東海村石神外宿１０５５</t>
  </si>
  <si>
    <t>B108234100056</t>
  </si>
  <si>
    <t>東海村立舟石川小学校</t>
  </si>
  <si>
    <t>茨城県那珂郡東海村舟石川６９０－１</t>
  </si>
  <si>
    <t>B108234100065</t>
  </si>
  <si>
    <t>東海村立村松小学校</t>
  </si>
  <si>
    <t>茨城県那珂郡東海村村松１４４３－２</t>
  </si>
  <si>
    <t>B108236400012</t>
  </si>
  <si>
    <t>大子町立依上小学校</t>
  </si>
  <si>
    <t>茨城県久慈郡大子町下金沢２１７－１</t>
  </si>
  <si>
    <t>B108236400021</t>
  </si>
  <si>
    <t>大子町立だいご小学校</t>
  </si>
  <si>
    <t>茨城県久慈郡大子町大子４６０</t>
  </si>
  <si>
    <t>B108236400030</t>
  </si>
  <si>
    <t>大子町立袋田小学校</t>
  </si>
  <si>
    <t>茨城県久慈郡大子町袋田１４５７－１</t>
  </si>
  <si>
    <t>B108236400049</t>
  </si>
  <si>
    <t>大子町立上小川小学校</t>
  </si>
  <si>
    <t>茨城県久慈郡大子町頃藤５０１７－２</t>
  </si>
  <si>
    <t>B108236400058</t>
  </si>
  <si>
    <t>大子町立生瀬小学校</t>
  </si>
  <si>
    <t>茨城県久慈郡大子町高柴１９７４</t>
  </si>
  <si>
    <t>B108236400067</t>
  </si>
  <si>
    <t>大子町立さはら小学校</t>
  </si>
  <si>
    <t>茨城県久慈郡大子町左貫１９９０－３</t>
  </si>
  <si>
    <t>B108244200018</t>
  </si>
  <si>
    <t>美浦村立安中小学校</t>
  </si>
  <si>
    <t>茨城県稲敷郡美浦村土浦１９７９－１</t>
  </si>
  <si>
    <t>B108244200027</t>
  </si>
  <si>
    <t>美浦村立木原小学校</t>
  </si>
  <si>
    <t>茨城県稲敷郡美浦村木原１５６７</t>
  </si>
  <si>
    <t>B108244200036</t>
  </si>
  <si>
    <t>美浦村立大谷小学校</t>
  </si>
  <si>
    <t>茨城県稲敷郡美浦村興津３６６</t>
  </si>
  <si>
    <t>B108244300017</t>
  </si>
  <si>
    <t>阿見町立阿見小学校</t>
  </si>
  <si>
    <t>茨城県稲敷郡阿見町中央２－１－５</t>
  </si>
  <si>
    <t>B108244300026</t>
  </si>
  <si>
    <t>阿見町立本郷小学校</t>
  </si>
  <si>
    <t>茨城県稲敷郡阿見町荒川本郷１４００</t>
  </si>
  <si>
    <t>B108244300035</t>
  </si>
  <si>
    <t>阿見町立君原小学校</t>
  </si>
  <si>
    <t>茨城県稲敷郡阿見町塙１４５</t>
  </si>
  <si>
    <t>B108244300044</t>
  </si>
  <si>
    <t>阿見町立舟島小学校</t>
  </si>
  <si>
    <t>茨城県稲敷郡阿見町島津３９２８</t>
  </si>
  <si>
    <t>B108244300053</t>
  </si>
  <si>
    <t>阿見町立阿見第一小学校</t>
  </si>
  <si>
    <t>茨城県稲敷郡阿見町岡崎３－１９</t>
  </si>
  <si>
    <t>B108244300062</t>
  </si>
  <si>
    <t>阿見町立阿見第二小学校</t>
  </si>
  <si>
    <t>茨城県稲敷郡阿見町阿見４９８８</t>
  </si>
  <si>
    <t>B108244300071</t>
  </si>
  <si>
    <t>阿見町立あさひ小学校</t>
  </si>
  <si>
    <t>茨城県稲敷郡阿見町本郷１－５－１</t>
  </si>
  <si>
    <t>B108252100012</t>
  </si>
  <si>
    <t>八千代町立中結城小学校</t>
  </si>
  <si>
    <t>茨城県結城郡八千代町菅谷３５１</t>
  </si>
  <si>
    <t>B108252100021</t>
  </si>
  <si>
    <t>八千代町立安静小学校</t>
  </si>
  <si>
    <t>茨城県結城郡八千代町大字蕗田８２０</t>
  </si>
  <si>
    <t>B108252100030</t>
  </si>
  <si>
    <t>八千代町立下結城小学校</t>
  </si>
  <si>
    <t>茨城県結城郡八千代町平塚３７４０</t>
  </si>
  <si>
    <t>B108252100049</t>
  </si>
  <si>
    <t>八千代町立川西小学校</t>
  </si>
  <si>
    <t>茨城県結城郡八千代町久下田４４０</t>
  </si>
  <si>
    <t>B108252100058</t>
  </si>
  <si>
    <t>八千代町立西豊田小学校</t>
  </si>
  <si>
    <t>茨城県結城郡八千代町太田３６５</t>
  </si>
  <si>
    <t>B108254600013</t>
  </si>
  <si>
    <t>境町立境小学校</t>
  </si>
  <si>
    <t>茨城県猿島郡境町２９３</t>
  </si>
  <si>
    <t>B108254600022</t>
  </si>
  <si>
    <t>境町立静小学校</t>
  </si>
  <si>
    <t>茨城県猿島郡境町塚崎７０４</t>
  </si>
  <si>
    <t>B108254600031</t>
  </si>
  <si>
    <t>境町立長田小学校</t>
  </si>
  <si>
    <t>茨城県猿島郡境町蛇池４０９</t>
  </si>
  <si>
    <t>B108254600040</t>
  </si>
  <si>
    <t>境町立猿島小学校</t>
  </si>
  <si>
    <t>茨城県猿島郡境町大歩３３３</t>
  </si>
  <si>
    <t>B108254600059</t>
  </si>
  <si>
    <t>境町立森戸小学校</t>
  </si>
  <si>
    <t>茨城県猿島郡境町百戸１２５２</t>
  </si>
  <si>
    <t>B108256400047</t>
  </si>
  <si>
    <t>利根町立利根小学校</t>
  </si>
  <si>
    <t>茨城県北相馬郡利根町布川４２３０</t>
  </si>
  <si>
    <t>B108320100017</t>
  </si>
  <si>
    <t>リリーベール小学校</t>
  </si>
  <si>
    <t>茨城県水戸市藤が原３丁目１１１７－１２８８</t>
  </si>
  <si>
    <t>B108320100026</t>
  </si>
  <si>
    <t>水戸英宏小学校</t>
  </si>
  <si>
    <t>茨城県水戸市千波町２３６９－１</t>
  </si>
  <si>
    <t>B108320200016</t>
  </si>
  <si>
    <t>久慈川三育小学校</t>
  </si>
  <si>
    <t>茨城県日立市留町１０９７－２</t>
  </si>
  <si>
    <t>B108321700019</t>
  </si>
  <si>
    <t>江戸川学園取手小学校</t>
  </si>
  <si>
    <t>茨城県取手市野々井１５６７－３</t>
  </si>
  <si>
    <t>B108322400010</t>
  </si>
  <si>
    <t>つくば国際大学東風小学校</t>
  </si>
  <si>
    <t>茨城県守谷市百合ヶ丘１丁目字岩４８０８番地１５</t>
  </si>
  <si>
    <t>B108323000012</t>
  </si>
  <si>
    <t>青葉台初等学部</t>
  </si>
  <si>
    <t>茨城県かすみがうら市上稲吉中山１５１８番地</t>
  </si>
  <si>
    <t>B108323500017</t>
  </si>
  <si>
    <t>開智望小学校</t>
  </si>
  <si>
    <t>茨城県つくばみらい市筒戸字諏訪３４００番</t>
  </si>
  <si>
    <t>C108110000011</t>
  </si>
  <si>
    <t>茨城大学教育学部附属中学校</t>
  </si>
  <si>
    <t>茨城県水戸市文京１－３－３２</t>
  </si>
  <si>
    <t>C108220100017</t>
  </si>
  <si>
    <t>水戸市立第一中学校</t>
  </si>
  <si>
    <t>茨城県水戸市東原３－１－１</t>
  </si>
  <si>
    <t>C108220100026</t>
  </si>
  <si>
    <t>水戸市立第二中学校</t>
  </si>
  <si>
    <t>茨城県水戸市三の丸２－９－２２</t>
  </si>
  <si>
    <t>C108220100035</t>
  </si>
  <si>
    <t>水戸市立第三中学校</t>
  </si>
  <si>
    <t>茨城県水戸市朝日町２８８２－１</t>
  </si>
  <si>
    <t>C108220100044</t>
  </si>
  <si>
    <t>水戸市立第四中学校</t>
  </si>
  <si>
    <t>茨城県水戸市元吉田町１９８７－３</t>
  </si>
  <si>
    <t>C108220100053</t>
  </si>
  <si>
    <t>水戸市立第五中学校</t>
  </si>
  <si>
    <t>茨城県水戸市堀町１１６６－１</t>
  </si>
  <si>
    <t>C108220100062</t>
  </si>
  <si>
    <t>水戸市立緑岡中学校</t>
  </si>
  <si>
    <t>茨城県水戸市見川町２５６３－８１</t>
  </si>
  <si>
    <t>C108220100071</t>
  </si>
  <si>
    <t>水戸市立飯富中学校</t>
  </si>
  <si>
    <t>茨城県水戸市飯富町４４７９－１</t>
  </si>
  <si>
    <t>C108220100080</t>
  </si>
  <si>
    <t>水戸市立赤塚中学校</t>
  </si>
  <si>
    <t>茨城県水戸市河和田１－１７０８－４</t>
  </si>
  <si>
    <t>C108220100099</t>
  </si>
  <si>
    <t>水戸市立見川中学校</t>
  </si>
  <si>
    <t>茨城県水戸市見川２丁目９８番地</t>
  </si>
  <si>
    <t>C108220100106</t>
  </si>
  <si>
    <t>水戸市立双葉台中学校</t>
  </si>
  <si>
    <t>茨城県水戸市双葉台５丁目２７番地</t>
  </si>
  <si>
    <t>C108220100115</t>
  </si>
  <si>
    <t>水戸市立笠原中学校</t>
  </si>
  <si>
    <t>茨城県水戸市笠原町４１７－３</t>
  </si>
  <si>
    <t>C108220100124</t>
  </si>
  <si>
    <t>水戸市立石川中学校</t>
  </si>
  <si>
    <t>茨城県水戸市堀町２３０４－２</t>
  </si>
  <si>
    <t>C108220100133</t>
  </si>
  <si>
    <t>水戸市立千波中学校</t>
  </si>
  <si>
    <t>茨城県水戸市元吉田町５９９番地の２</t>
  </si>
  <si>
    <t>C108220100142</t>
  </si>
  <si>
    <t>水戸市立常澄中学校</t>
  </si>
  <si>
    <t>茨城県水戸市塩崎町１０１６</t>
  </si>
  <si>
    <t>C108220100151</t>
  </si>
  <si>
    <t>水戸市立内原中学校</t>
  </si>
  <si>
    <t>茨城県水戸市内原町１４６３番地の２９</t>
  </si>
  <si>
    <t>C108220190018</t>
  </si>
  <si>
    <t>茨城県立水戸第一高等学校附属中学校</t>
  </si>
  <si>
    <t>茨城県水戸市三の丸３－１０－１</t>
  </si>
  <si>
    <t>C108220200016</t>
  </si>
  <si>
    <t>日立市立助川中学校</t>
  </si>
  <si>
    <t>茨城県日立市鹿島町３－５－１</t>
  </si>
  <si>
    <t>C108220200025</t>
  </si>
  <si>
    <t>日立市立平沢中学校</t>
  </si>
  <si>
    <t>茨城県日立市高鈴町１－１５－１</t>
  </si>
  <si>
    <t>C108220200034</t>
  </si>
  <si>
    <t>日立市立駒王中学校</t>
  </si>
  <si>
    <t>茨城県日立市神峰町３－２－３２</t>
  </si>
  <si>
    <t>C108220200043</t>
  </si>
  <si>
    <t>日立市立多賀中学校</t>
  </si>
  <si>
    <t>茨城県日立市鮎川町３―１１―２</t>
  </si>
  <si>
    <t>C108220200052</t>
  </si>
  <si>
    <t>日立市立大久保中学校</t>
  </si>
  <si>
    <t>茨城県日立市末広町５－１２－３４</t>
  </si>
  <si>
    <t>C108220200061</t>
  </si>
  <si>
    <t>日立市立泉丘中学校</t>
  </si>
  <si>
    <t>茨城県日立市水木町２－９－１</t>
  </si>
  <si>
    <t>C108220200070</t>
  </si>
  <si>
    <t>日立市立日高中学校</t>
  </si>
  <si>
    <t>茨城県日立市小木津町３－２６－１</t>
  </si>
  <si>
    <t>C108220200089</t>
  </si>
  <si>
    <t>日立市立坂本中学校</t>
  </si>
  <si>
    <t>茨城県日立市石名坂町１－３０－１</t>
  </si>
  <si>
    <t>C108220200098</t>
  </si>
  <si>
    <t>日立市立久慈中学校</t>
  </si>
  <si>
    <t>茨城県日立市久慈町６－２０－２</t>
  </si>
  <si>
    <t>C108220200114</t>
  </si>
  <si>
    <t>日立市立豊浦中学校</t>
  </si>
  <si>
    <t>茨城県日立市川尻町３－１１－１</t>
  </si>
  <si>
    <t>C108220200123</t>
  </si>
  <si>
    <t>日立市立河原子中学校</t>
  </si>
  <si>
    <t>茨城県日立市東多賀町４－１０－１０</t>
  </si>
  <si>
    <t>C108220200132</t>
  </si>
  <si>
    <t>日立市立台原中学校</t>
  </si>
  <si>
    <t>茨城県日立市台原町１－９－１</t>
  </si>
  <si>
    <t>C108220200141</t>
  </si>
  <si>
    <t>日立市立滑川中学校</t>
  </si>
  <si>
    <t>茨城県日立市東滑川町３－１７－１</t>
  </si>
  <si>
    <t>C108220200150</t>
  </si>
  <si>
    <t>日立市立十王中学校</t>
  </si>
  <si>
    <t>茨城県日立市十王町友部６００</t>
  </si>
  <si>
    <t>C108220290017</t>
  </si>
  <si>
    <t>茨城県立日立第一高等学校附属中学校</t>
  </si>
  <si>
    <t>茨城県日立市若葉町３－１５－１</t>
  </si>
  <si>
    <t>C108220300015</t>
  </si>
  <si>
    <t>土浦市立土浦第一中学校</t>
  </si>
  <si>
    <t>茨城県土浦市文京町３－８</t>
  </si>
  <si>
    <t>C108220300024</t>
  </si>
  <si>
    <t>土浦市立土浦第二中学校</t>
  </si>
  <si>
    <t>茨城県土浦市東真鍋町２１番７号</t>
  </si>
  <si>
    <t>C108220300033</t>
  </si>
  <si>
    <t>土浦市立土浦第三中学校</t>
  </si>
  <si>
    <t>茨城県土浦市中村南１－２５－１５</t>
  </si>
  <si>
    <t>C108220300042</t>
  </si>
  <si>
    <t>土浦市立土浦第四中学校</t>
  </si>
  <si>
    <t>茨城県土浦市中高津３－１０－４</t>
  </si>
  <si>
    <t>C108220300051</t>
  </si>
  <si>
    <t>土浦市立土浦第五中学校</t>
  </si>
  <si>
    <t>茨城県土浦市手野町３２１８－１</t>
  </si>
  <si>
    <t>C108220300060</t>
  </si>
  <si>
    <t>土浦市立土浦第六中学校</t>
  </si>
  <si>
    <t>茨城県土浦市右籾４２８</t>
  </si>
  <si>
    <t>C108220300079</t>
  </si>
  <si>
    <t>土浦市立都和中学校</t>
  </si>
  <si>
    <t>茨城県土浦市大字中貫１２２２の２</t>
  </si>
  <si>
    <t>C108220390016</t>
  </si>
  <si>
    <t>茨城県立土浦第一高等学校附属中学校</t>
  </si>
  <si>
    <t>茨城県土浦市真鍋４－４－２</t>
  </si>
  <si>
    <t>C108220400014</t>
  </si>
  <si>
    <t>古河市立古河第一中学校</t>
  </si>
  <si>
    <t>茨城県古河市常盤町１１番２６号</t>
  </si>
  <si>
    <t>C108220400023</t>
  </si>
  <si>
    <t>古河市立古河第二中学校</t>
  </si>
  <si>
    <t>茨城県古河市鴻巣７８０</t>
  </si>
  <si>
    <t>C108220400032</t>
  </si>
  <si>
    <t>古河市立古河第三中学校</t>
  </si>
  <si>
    <t>茨城県古河市下山町９番５号</t>
  </si>
  <si>
    <t>C108220400041</t>
  </si>
  <si>
    <t>古河市立総和中学校</t>
  </si>
  <si>
    <t>茨城県古河市女沼２９０－１</t>
  </si>
  <si>
    <t>C108220400050</t>
  </si>
  <si>
    <t>古河市立総和北中学校</t>
  </si>
  <si>
    <t>茨城県古河市小堤１７７５</t>
  </si>
  <si>
    <t>C108220400069</t>
  </si>
  <si>
    <t>古河市立総和南中学校</t>
  </si>
  <si>
    <t>茨城県古河市磯部１７７３</t>
  </si>
  <si>
    <t>C108220400078</t>
  </si>
  <si>
    <t>古河市立三和中学校</t>
  </si>
  <si>
    <t>茨城県古河市東山田４７２</t>
  </si>
  <si>
    <t>C108220400087</t>
  </si>
  <si>
    <t>古河市立三和北中学校</t>
  </si>
  <si>
    <t>茨城県古河市諸川１９９５</t>
  </si>
  <si>
    <t>C108220400096</t>
  </si>
  <si>
    <t>古河市立三和東中学校</t>
  </si>
  <si>
    <t>茨城県古河市尾崎４５１５</t>
  </si>
  <si>
    <t>C108220500013</t>
  </si>
  <si>
    <t>石岡市立石岡中学校</t>
  </si>
  <si>
    <t>茨城県石岡市東石岡４－２－１</t>
  </si>
  <si>
    <t>C108220500022</t>
  </si>
  <si>
    <t>石岡市立府中中学校</t>
  </si>
  <si>
    <t>茨城県石岡市若松二丁目６番５号</t>
  </si>
  <si>
    <t>C108220500031</t>
  </si>
  <si>
    <t>石岡市立国府中学校</t>
  </si>
  <si>
    <t>茨城県石岡市総社２－１２－１</t>
  </si>
  <si>
    <t>C108220500040</t>
  </si>
  <si>
    <t>石岡市立園部中学校</t>
  </si>
  <si>
    <t>茨城県石岡市山崎１８６２</t>
  </si>
  <si>
    <t>C108220500059</t>
  </si>
  <si>
    <t>石岡市立八郷中学校</t>
  </si>
  <si>
    <t>茨城県石岡市柿岡３５１３番地２</t>
  </si>
  <si>
    <t>C108220700011</t>
  </si>
  <si>
    <t>結城市立結城中学校</t>
  </si>
  <si>
    <t>茨城県結城市小田林２６００</t>
  </si>
  <si>
    <t>C108220700020</t>
  </si>
  <si>
    <t>結城市立結城南中学校</t>
  </si>
  <si>
    <t>茨城県結城市大木１１２３</t>
  </si>
  <si>
    <t>C108220700039</t>
  </si>
  <si>
    <t>結城市立結城東中学校</t>
  </si>
  <si>
    <t>茨城県結城市結城３３８１</t>
  </si>
  <si>
    <t>C108220800038</t>
  </si>
  <si>
    <t>龍ケ崎市立長山中学校</t>
  </si>
  <si>
    <t>茨城県龍ケ崎市長山３－１</t>
  </si>
  <si>
    <t>C108220800047</t>
  </si>
  <si>
    <t>龍ケ崎市立城西中学校</t>
  </si>
  <si>
    <t>茨城県龍ケ崎市川原代町７１０</t>
  </si>
  <si>
    <t>C108220800056</t>
  </si>
  <si>
    <t>龍ケ崎市立中根台中学校</t>
  </si>
  <si>
    <t>茨城県龍ケ崎市中根台１－１２</t>
  </si>
  <si>
    <t>C108220800065</t>
  </si>
  <si>
    <t>龍ケ崎市立城ノ内中学校</t>
  </si>
  <si>
    <t>茨城県龍ケ崎市城ノ内５－３</t>
  </si>
  <si>
    <t>C108220800074</t>
  </si>
  <si>
    <t>龍ケ崎市立龍ケ崎中学校</t>
  </si>
  <si>
    <t>茨城県龍ケ崎市３７７７番地</t>
  </si>
  <si>
    <t>C108220890011</t>
  </si>
  <si>
    <t>茨城県立竜ヶ崎第一高等学校附属中学校</t>
  </si>
  <si>
    <t>茨城県龍ケ崎市平畑２４８</t>
  </si>
  <si>
    <t>C108221000016</t>
  </si>
  <si>
    <t>下妻市立下妻中学校</t>
  </si>
  <si>
    <t>茨城県下妻市長塚乙３８番地１</t>
  </si>
  <si>
    <t>C108221000025</t>
  </si>
  <si>
    <t>下妻市立東部中学校</t>
  </si>
  <si>
    <t>茨城県下妻市大串１２７９</t>
  </si>
  <si>
    <t>C108221000034</t>
  </si>
  <si>
    <t>下妻市立千代川中学校</t>
  </si>
  <si>
    <t>茨城県下妻市鎌庭２７７７</t>
  </si>
  <si>
    <t>C108221090017</t>
  </si>
  <si>
    <t>茨城県立下妻第一高等学校附属中学校</t>
  </si>
  <si>
    <t>茨城県下妻市下妻乙２２６－１</t>
  </si>
  <si>
    <t>C108221100015</t>
  </si>
  <si>
    <t>常総市立水海道中学校</t>
  </si>
  <si>
    <t>茨城県常総市小山戸町６１</t>
  </si>
  <si>
    <t>C108221100024</t>
  </si>
  <si>
    <t>常総市立水海道西中学校</t>
  </si>
  <si>
    <t>茨城県常総市豊岡町乙１００５ー１</t>
  </si>
  <si>
    <t>C108221100033</t>
  </si>
  <si>
    <t>常総市立鬼怒中学校</t>
  </si>
  <si>
    <t>茨城県常総市中妻町４１８０</t>
  </si>
  <si>
    <t>C108221100042</t>
  </si>
  <si>
    <t>常総市立石下中学校</t>
  </si>
  <si>
    <t>茨城県常総市本石下１０００－１</t>
  </si>
  <si>
    <t>C108221100051</t>
  </si>
  <si>
    <t>常総市立石下西中学校</t>
  </si>
  <si>
    <t>茨城県常総市杉山９１０番地１</t>
  </si>
  <si>
    <t>C108221190016</t>
  </si>
  <si>
    <t>茨城県立水海道第一高等学校附属中学校</t>
  </si>
  <si>
    <t>茨城県常総市亀岡町２５４３</t>
  </si>
  <si>
    <t>C108221200014</t>
  </si>
  <si>
    <t>常陸太田市立太田中学校</t>
  </si>
  <si>
    <t>茨城県常陸太田市新宿町４６６</t>
  </si>
  <si>
    <t>C108221200023</t>
  </si>
  <si>
    <t>常陸太田市立世矢中学校</t>
  </si>
  <si>
    <t>茨城県常陸太田市真弓町１８７８</t>
  </si>
  <si>
    <t>C108221200032</t>
  </si>
  <si>
    <t>常陸太田市立峰山中学校</t>
  </si>
  <si>
    <t>茨城県常陸太田市磯部町１６２０</t>
  </si>
  <si>
    <t>C108221200041</t>
  </si>
  <si>
    <t>常陸太田市立瑞竜中学校</t>
  </si>
  <si>
    <t>茨城県常陸太田市瑞龍町５７０</t>
  </si>
  <si>
    <t>C108221200050</t>
  </si>
  <si>
    <t>常陸太田市立金砂郷中学校</t>
  </si>
  <si>
    <t>茨城県常陸太田市大里町３５７７</t>
  </si>
  <si>
    <t>C108221200069</t>
  </si>
  <si>
    <t>常陸太田市立水府中学校</t>
  </si>
  <si>
    <t>C108221200078</t>
  </si>
  <si>
    <t>常陸太田市立里美中学校</t>
  </si>
  <si>
    <t>C108221290015</t>
  </si>
  <si>
    <t>茨城県立太田第一高等学校附属中学校</t>
  </si>
  <si>
    <t>茨城県常陸太田市栄町５８</t>
  </si>
  <si>
    <t>C108221400012</t>
  </si>
  <si>
    <t>高萩市立高萩中学校</t>
  </si>
  <si>
    <t>茨城県高萩市高浜町１－７７</t>
  </si>
  <si>
    <t>C108221400021</t>
  </si>
  <si>
    <t>高萩市立松岡中学校</t>
  </si>
  <si>
    <t>茨城県高萩市下手綱４</t>
  </si>
  <si>
    <t>C108221400030</t>
  </si>
  <si>
    <t>高萩市立秋山中学校</t>
  </si>
  <si>
    <t>茨城県高萩市高萩２７３</t>
  </si>
  <si>
    <t>C108221500011</t>
  </si>
  <si>
    <t>北茨城市立中郷中学校</t>
  </si>
  <si>
    <t>茨城県北茨城市中郷町足洗５０８</t>
  </si>
  <si>
    <t>C108221500020</t>
  </si>
  <si>
    <t>北茨城市立磯原中学校</t>
  </si>
  <si>
    <t>茨城県北茨城市磯原町豊田９７９番地１</t>
  </si>
  <si>
    <t>C108221500048</t>
  </si>
  <si>
    <t>北茨城市立常北中学校</t>
  </si>
  <si>
    <t>茨城県北茨城市大津町２４４８</t>
  </si>
  <si>
    <t>C108221500057</t>
  </si>
  <si>
    <t>北茨城市立関本中学校</t>
  </si>
  <si>
    <t>C108221600010</t>
  </si>
  <si>
    <t>笠間市立笠間中学校</t>
  </si>
  <si>
    <t>茨城県笠間市笠間２７０２</t>
  </si>
  <si>
    <t>C108221600029</t>
  </si>
  <si>
    <t>笠間市立稲田中学校</t>
  </si>
  <si>
    <t>茨城県笠間市稲田２１４５－３</t>
  </si>
  <si>
    <t>C108221600038</t>
  </si>
  <si>
    <t>笠間市立友部中学校</t>
  </si>
  <si>
    <t>茨城県笠間市中央４－１－１</t>
  </si>
  <si>
    <t>C108221600047</t>
  </si>
  <si>
    <t>笠間市立友部第二中学校</t>
  </si>
  <si>
    <t>茨城県笠間市旭町５１０－１</t>
  </si>
  <si>
    <t>C108221600056</t>
  </si>
  <si>
    <t>笠間市立岩間中学校</t>
  </si>
  <si>
    <t>茨城県笠間市下郷４９９７番地１</t>
  </si>
  <si>
    <t>C108221700019</t>
  </si>
  <si>
    <t>取手市立取手第一中学校</t>
  </si>
  <si>
    <t>茨城県取手市吉田４７０</t>
  </si>
  <si>
    <t>C108221700028</t>
  </si>
  <si>
    <t>取手市立取手第二中学校</t>
  </si>
  <si>
    <t>茨城県取手市寺田５１４７</t>
  </si>
  <si>
    <t>C108221700037</t>
  </si>
  <si>
    <t>取手市立永山中学校</t>
  </si>
  <si>
    <t>茨城県取手市下高井２３１１</t>
  </si>
  <si>
    <t>C108221700046</t>
  </si>
  <si>
    <t>取手市立戸頭中学校</t>
  </si>
  <si>
    <t>茨城県取手市戸頭７－１－１</t>
  </si>
  <si>
    <t>C108221700055</t>
  </si>
  <si>
    <t>取手市立藤代中学校</t>
  </si>
  <si>
    <t>茨城県取手市椚木１３４３</t>
  </si>
  <si>
    <t>C108221700064</t>
  </si>
  <si>
    <t>取手市立藤代南中学校</t>
  </si>
  <si>
    <t>茨城県取手市中田８８０</t>
  </si>
  <si>
    <t>C108221900017</t>
  </si>
  <si>
    <t>牛久市立牛久第一中学校</t>
  </si>
  <si>
    <t>茨城県牛久市柏田町１０１７－２</t>
  </si>
  <si>
    <t>C108221900026</t>
  </si>
  <si>
    <t>牛久市立牛久第三中学校</t>
  </si>
  <si>
    <t>茨城県牛久市城中町１８３０－１</t>
  </si>
  <si>
    <t>C108221900035</t>
  </si>
  <si>
    <t>牛久市立下根中学校</t>
  </si>
  <si>
    <t>茨城県牛久市下根町８２９</t>
  </si>
  <si>
    <t>C108221900044</t>
  </si>
  <si>
    <t>牛久市立牛久南中学校</t>
  </si>
  <si>
    <t>茨城県牛久市さくら台１－７３－１</t>
  </si>
  <si>
    <t>C108221900053</t>
  </si>
  <si>
    <t>牛久市立ひたち野うしく中学校</t>
  </si>
  <si>
    <t>茨城県牛久市東猯穴町１３４１－１</t>
  </si>
  <si>
    <t>C108222000014</t>
  </si>
  <si>
    <t>つくば市立茎崎中学校</t>
  </si>
  <si>
    <t>茨城県つくば市小茎４５０</t>
  </si>
  <si>
    <t>C108222000023</t>
  </si>
  <si>
    <t>つくば市立高崎中学校</t>
  </si>
  <si>
    <t>茨城県つくば市高崎１７３０</t>
  </si>
  <si>
    <t>C108222000032</t>
  </si>
  <si>
    <t>つくば市立桜中学校</t>
  </si>
  <si>
    <t>茨城県つくば市さくらの森３２番地</t>
  </si>
  <si>
    <t>C108222000041</t>
  </si>
  <si>
    <t>つくば市立竹園東中学校</t>
  </si>
  <si>
    <t>茨城県つくば市竹園３－１１</t>
  </si>
  <si>
    <t>C108222000050</t>
  </si>
  <si>
    <t>つくば市立並木中学校</t>
  </si>
  <si>
    <t>茨城県つくば市並木３－８</t>
  </si>
  <si>
    <t>C108222000069</t>
  </si>
  <si>
    <t>つくば市立吾妻中学校</t>
  </si>
  <si>
    <t>茨城県つくば市天久保１－９－１</t>
  </si>
  <si>
    <t>C108222000078</t>
  </si>
  <si>
    <t>つくば市立谷田部中学校</t>
  </si>
  <si>
    <t>茨城県つくば市谷田部６１００</t>
  </si>
  <si>
    <t>C108222000087</t>
  </si>
  <si>
    <t>つくば市立高山中学校</t>
  </si>
  <si>
    <t>茨城県つくば市下河原崎５０３</t>
  </si>
  <si>
    <t>C108222000096</t>
  </si>
  <si>
    <t>つくば市立手代木中学校</t>
  </si>
  <si>
    <t>茨城県つくば市松代５－１０</t>
  </si>
  <si>
    <t>C108222000103</t>
  </si>
  <si>
    <t>つくば市立谷田部東中学校</t>
  </si>
  <si>
    <t>茨城県つくば市東２－２５－１</t>
  </si>
  <si>
    <t>C108222000112</t>
  </si>
  <si>
    <t>つくば市立豊里中学校</t>
  </si>
  <si>
    <t>茨城県つくば市高野１２１３</t>
  </si>
  <si>
    <t>C108222000121</t>
  </si>
  <si>
    <t>つくば市立大穂中学校</t>
  </si>
  <si>
    <t>茨城県つくば市篠崎４７５</t>
  </si>
  <si>
    <t>C108222000130</t>
  </si>
  <si>
    <t>つくば市立研究学園中学校</t>
  </si>
  <si>
    <t>C108222100013</t>
  </si>
  <si>
    <t>ひたちなか市立那珂湊中学校</t>
  </si>
  <si>
    <t>茨城県ひたちなか市廻り目２８９６</t>
  </si>
  <si>
    <t>C108222100040</t>
  </si>
  <si>
    <t>ひたちなか市立勝田第一中学校</t>
  </si>
  <si>
    <t>茨城県ひたちなか市大成町３８－１</t>
  </si>
  <si>
    <t>C108222100059</t>
  </si>
  <si>
    <t>ひたちなか市立勝田第二中学校</t>
  </si>
  <si>
    <t>茨城県ひたちなか市市毛９７９</t>
  </si>
  <si>
    <t>C108222100068</t>
  </si>
  <si>
    <t>ひたちなか市立勝田第三中学校</t>
  </si>
  <si>
    <t>茨城県ひたちなか市馬渡２９８２</t>
  </si>
  <si>
    <t>C108222100077</t>
  </si>
  <si>
    <t>ひたちなか市立佐野中学校</t>
  </si>
  <si>
    <t>茨城県ひたちなか市佐和１５０４</t>
  </si>
  <si>
    <t>C108222100086</t>
  </si>
  <si>
    <t>ひたちなか市立大島中学校</t>
  </si>
  <si>
    <t>茨城県ひたちなか市東大島４－６－１</t>
  </si>
  <si>
    <t>C108222100095</t>
  </si>
  <si>
    <t>ひたちなか市立田彦中学校</t>
  </si>
  <si>
    <t>茨城県ひたちなか市田彦１４４２－１</t>
  </si>
  <si>
    <t>C108222200012</t>
  </si>
  <si>
    <t>鹿嶋市立大野中学校</t>
  </si>
  <si>
    <t>茨城県鹿嶋市津賀１９２５－１</t>
  </si>
  <si>
    <t>C108222200021</t>
  </si>
  <si>
    <t>鹿嶋市立鹿島中学校</t>
  </si>
  <si>
    <t>茨城県鹿嶋市宮中２３９８－１</t>
  </si>
  <si>
    <t>C108222200030</t>
  </si>
  <si>
    <t>鹿嶋市立高松中学校</t>
  </si>
  <si>
    <t>茨城県鹿嶋市木滝２７４</t>
  </si>
  <si>
    <t>C108222200049</t>
  </si>
  <si>
    <t>鹿嶋市立鹿野中学校</t>
  </si>
  <si>
    <t>茨城県鹿嶋市城山４－７－１０</t>
  </si>
  <si>
    <t>C108222200058</t>
  </si>
  <si>
    <t>鹿嶋市立平井中学校</t>
  </si>
  <si>
    <t>茨城県鹿嶋市平井１１２５－１</t>
  </si>
  <si>
    <t>C108222290013</t>
  </si>
  <si>
    <t>茨城県立鹿島高等学校附属中学校</t>
  </si>
  <si>
    <t>茨城県鹿嶋市城山２－２－１９</t>
  </si>
  <si>
    <t>C108222300011</t>
  </si>
  <si>
    <t>潮来市立牛堀中学校</t>
  </si>
  <si>
    <t>茨城県潮来市堀之内１００９</t>
  </si>
  <si>
    <t>C108222300020</t>
  </si>
  <si>
    <t>潮来市立潮来第一中学校</t>
  </si>
  <si>
    <t>茨城県潮来市潮来１２７０</t>
  </si>
  <si>
    <t>C108222300039</t>
  </si>
  <si>
    <t>潮来市立潮来第二中学校</t>
  </si>
  <si>
    <t>茨城県潮来市新宮１８６８－１</t>
  </si>
  <si>
    <t>C108222300048</t>
  </si>
  <si>
    <t>潮来市立日の出中学校</t>
  </si>
  <si>
    <t>茨城県潮来市日の出３－９－１８</t>
  </si>
  <si>
    <t>C108222400010</t>
  </si>
  <si>
    <t>守谷市立守谷中学校</t>
  </si>
  <si>
    <t>茨城県守谷市百合ヶ丘２－２６７５</t>
  </si>
  <si>
    <t>C108222400029</t>
  </si>
  <si>
    <t>守谷市立愛宕中学校</t>
  </si>
  <si>
    <t>茨城県守谷市本町４３２５の２</t>
  </si>
  <si>
    <t>C108222400038</t>
  </si>
  <si>
    <t>守谷市立御所ケ丘中学校</t>
  </si>
  <si>
    <t>茨城県守谷市御所ケ丘４－１６</t>
  </si>
  <si>
    <t>C108222400047</t>
  </si>
  <si>
    <t>守谷市立けやき台中学校</t>
  </si>
  <si>
    <t>茨城県守谷市けやき台５―２１―１</t>
  </si>
  <si>
    <t>C108222500019</t>
  </si>
  <si>
    <t>常陸大宮市立大宮中学校</t>
  </si>
  <si>
    <t>茨城県常陸大宮市抽ケ台町３１１７</t>
  </si>
  <si>
    <t>C108222500028</t>
  </si>
  <si>
    <t>常陸大宮市立第二中学校</t>
  </si>
  <si>
    <t>茨城県常陸大宮市石沢１５５５</t>
  </si>
  <si>
    <t>C108222500037</t>
  </si>
  <si>
    <t>常陸大宮市立山方中学校</t>
  </si>
  <si>
    <t>茨城県常陸大宮市山方３２６７</t>
  </si>
  <si>
    <t>C108222500046</t>
  </si>
  <si>
    <t>常陸大宮市立明峰中学校</t>
  </si>
  <si>
    <t>茨城県常陸大宮市上小瀬１２８１</t>
  </si>
  <si>
    <t>C108222600018</t>
  </si>
  <si>
    <t>那珂市立第一中学校</t>
  </si>
  <si>
    <t>茨城県那珂市後台２５４７</t>
  </si>
  <si>
    <t>C108222600027</t>
  </si>
  <si>
    <t>那珂市立第二中学校</t>
  </si>
  <si>
    <t>茨城県那珂市額田南郷２３８６－４</t>
  </si>
  <si>
    <t>C108222600036</t>
  </si>
  <si>
    <t>那珂市立第三中学校</t>
  </si>
  <si>
    <t>茨城県那珂市飯田３６４５</t>
  </si>
  <si>
    <t>C108222600045</t>
  </si>
  <si>
    <t>那珂市立第四中学校</t>
  </si>
  <si>
    <t>茨城県那珂市菅谷２４７６</t>
  </si>
  <si>
    <t>C108222600054</t>
  </si>
  <si>
    <t>那珂市立瓜連中学校</t>
  </si>
  <si>
    <t>茨城県那珂市瓜連１０１５</t>
  </si>
  <si>
    <t>C108222700017</t>
  </si>
  <si>
    <t>筑西市立下館中学校</t>
  </si>
  <si>
    <t>茨城県筑西市岡芹１０００</t>
  </si>
  <si>
    <t>C108222700026</t>
  </si>
  <si>
    <t>筑西市立下館南中学校</t>
  </si>
  <si>
    <t>茨城県筑西市一本松５４６</t>
  </si>
  <si>
    <t>C108222700044</t>
  </si>
  <si>
    <t>筑西市立下館西中学校</t>
  </si>
  <si>
    <t>茨城県筑西市飯島６００</t>
  </si>
  <si>
    <t>C108222700053</t>
  </si>
  <si>
    <t>筑西市立関城中学校</t>
  </si>
  <si>
    <t>茨城県筑西市犬塚１００</t>
  </si>
  <si>
    <t>C108222700071</t>
  </si>
  <si>
    <t>筑西市立協和中学校</t>
  </si>
  <si>
    <t>茨城県筑西市門井１８０３－７</t>
  </si>
  <si>
    <t>C108222790018</t>
  </si>
  <si>
    <t>茨城県立下館第一高等学校附属中学校</t>
  </si>
  <si>
    <t>茨城県筑西市下中山５９０</t>
  </si>
  <si>
    <t>C108222800016</t>
  </si>
  <si>
    <t>坂東市立東中学校</t>
  </si>
  <si>
    <t>茨城県坂東市猫実１０９３－２</t>
  </si>
  <si>
    <t>C108222800025</t>
  </si>
  <si>
    <t>坂東市立岩井中学校</t>
  </si>
  <si>
    <t>茨城県坂東市上出島１０５３</t>
  </si>
  <si>
    <t>C108222800034</t>
  </si>
  <si>
    <t>坂東市立南中学校</t>
  </si>
  <si>
    <t>茨城県坂東市矢作３２６</t>
  </si>
  <si>
    <t>C108222800043</t>
  </si>
  <si>
    <t>坂東市立猿島中学校</t>
  </si>
  <si>
    <t>茨城県坂東市山２８０７</t>
  </si>
  <si>
    <t>C108222900015</t>
  </si>
  <si>
    <t>稲敷市立江戸崎中学校</t>
  </si>
  <si>
    <t>茨城県稲敷市江戸崎甲２５９５</t>
  </si>
  <si>
    <t>C108222900024</t>
  </si>
  <si>
    <t>稲敷市立新利根中学校</t>
  </si>
  <si>
    <t>茨城県稲敷市柴崎７１３９</t>
  </si>
  <si>
    <t>C108222900033</t>
  </si>
  <si>
    <t>稲敷市立桜川中学校</t>
  </si>
  <si>
    <t>茨城県稲敷市下馬渡７７０</t>
  </si>
  <si>
    <t>C108222900042</t>
  </si>
  <si>
    <t>稲敷市立東中学校</t>
  </si>
  <si>
    <t>茨城県稲敷市八千石７７</t>
  </si>
  <si>
    <t>C108223000012</t>
  </si>
  <si>
    <t>かすみがうら市立霞ヶ浦中学校</t>
  </si>
  <si>
    <t>茨城県かすみがうら市深谷３３９８－２</t>
  </si>
  <si>
    <t>C108223000030</t>
  </si>
  <si>
    <t>かすみがうら市立下稲吉中学校</t>
  </si>
  <si>
    <t>茨城県かすみがうら市下稲吉２２７３番地２</t>
  </si>
  <si>
    <t>C108223100011</t>
  </si>
  <si>
    <t>桜川市立岩瀬西中学校</t>
  </si>
  <si>
    <t>茨城県桜川市富岡５３５</t>
  </si>
  <si>
    <t>C108223100020</t>
  </si>
  <si>
    <t>桜川市立岩瀬東中学校</t>
  </si>
  <si>
    <t>茨城県桜川市磯部４６６</t>
  </si>
  <si>
    <t>C108223100039</t>
  </si>
  <si>
    <t>桜川市立桜川中学校</t>
  </si>
  <si>
    <t>茨城県桜川市真壁町亀熊５７０</t>
  </si>
  <si>
    <t>C108223100048</t>
  </si>
  <si>
    <t>桜川市立大和中学校</t>
  </si>
  <si>
    <t>茨城県桜川市羽田１０００番地</t>
  </si>
  <si>
    <t>C108223200010</t>
  </si>
  <si>
    <t>神栖市立神栖第一中学校</t>
  </si>
  <si>
    <t>茨城県神栖市知手１００－３</t>
  </si>
  <si>
    <t>C108223200029</t>
  </si>
  <si>
    <t>神栖市立神栖第二中学校</t>
  </si>
  <si>
    <t>茨城県神栖市平泉東１－６０－１</t>
  </si>
  <si>
    <t>C108223200038</t>
  </si>
  <si>
    <t>神栖市立神栖第三中学校</t>
  </si>
  <si>
    <t>茨城県神栖市知手中央７－１－１７</t>
  </si>
  <si>
    <t>C108223200047</t>
  </si>
  <si>
    <t>神栖市立神栖第四中学校</t>
  </si>
  <si>
    <t>茨城県神栖市大野原中央二丁目８－４６</t>
  </si>
  <si>
    <t>C108223200056</t>
  </si>
  <si>
    <t>神栖市立波崎第一中学校</t>
  </si>
  <si>
    <t>茨城県神栖市波崎７０７０</t>
  </si>
  <si>
    <t>C108223200065</t>
  </si>
  <si>
    <t>神栖市立波崎第二中学校</t>
  </si>
  <si>
    <t>茨城県神栖市矢田部３１２０</t>
  </si>
  <si>
    <t>C108223200074</t>
  </si>
  <si>
    <t>神栖市立波崎第三中学校</t>
  </si>
  <si>
    <t>茨城県神栖市須田２３４０－１</t>
  </si>
  <si>
    <t>C108223200083</t>
  </si>
  <si>
    <t>神栖市立波崎第四中学校</t>
  </si>
  <si>
    <t>茨城県神栖市土合北１－８－１０</t>
  </si>
  <si>
    <t>C108223300019</t>
  </si>
  <si>
    <t>行方市立麻生中学校</t>
  </si>
  <si>
    <t>茨城県行方市南３２７－３</t>
  </si>
  <si>
    <t>C108223300028</t>
  </si>
  <si>
    <t>行方市立北浦中学校</t>
  </si>
  <si>
    <t>茨城県行方市内宿３９０</t>
  </si>
  <si>
    <t>C108223300037</t>
  </si>
  <si>
    <t>行方市立玉造中学校</t>
  </si>
  <si>
    <t>茨城県行方市玉造甲２８０７</t>
  </si>
  <si>
    <t>C108223400018</t>
  </si>
  <si>
    <t>鉾田市立旭中学校</t>
  </si>
  <si>
    <t>茨城県鉾田市造谷８６３－５</t>
  </si>
  <si>
    <t>C108223400027</t>
  </si>
  <si>
    <t>鉾田市立鉾田南中学校</t>
  </si>
  <si>
    <t>茨城県鉾田市鉾田１４６９番地１</t>
  </si>
  <si>
    <t>C108223400036</t>
  </si>
  <si>
    <t>鉾田市立鉾田北中学校</t>
  </si>
  <si>
    <t>C108223400045</t>
  </si>
  <si>
    <t>鉾田市立大洋中学校</t>
  </si>
  <si>
    <t>茨城県鉾田市大蔵１３３７－１</t>
  </si>
  <si>
    <t>C108223490019</t>
  </si>
  <si>
    <t>茨城県立鉾田第一高等学校附属中学校</t>
  </si>
  <si>
    <t>茨城県鉾田市鉾田１０９０－２</t>
  </si>
  <si>
    <t>C108223500017</t>
  </si>
  <si>
    <t>つくばみらい市立伊奈中学校</t>
  </si>
  <si>
    <t>茨城県つくばみらい市野深６００</t>
  </si>
  <si>
    <t>C108223500026</t>
  </si>
  <si>
    <t>つくばみらい市立伊奈東中学校</t>
  </si>
  <si>
    <t>茨城県つくばみらい市南太田２５４</t>
  </si>
  <si>
    <t>C108223500035</t>
  </si>
  <si>
    <t>つくばみらい市立谷和原中学校</t>
  </si>
  <si>
    <t>茨城県つくばみらい市古川９５０</t>
  </si>
  <si>
    <t>C108223500044</t>
  </si>
  <si>
    <t>つくばみらい市立小絹中学校</t>
  </si>
  <si>
    <t>茨城県つくばみらい市絹の台１－１４－２</t>
  </si>
  <si>
    <t>C108223600016</t>
  </si>
  <si>
    <t>小美玉市立小川南中学校</t>
  </si>
  <si>
    <t>茨城県小美玉市小川６５０</t>
  </si>
  <si>
    <t>C108223600034</t>
  </si>
  <si>
    <t>小美玉市立美野里中学校</t>
  </si>
  <si>
    <t>茨城県小美玉市部室１１９６－３</t>
  </si>
  <si>
    <t>C108230200015</t>
  </si>
  <si>
    <t>茨城町立明光中学校</t>
  </si>
  <si>
    <t>茨城県東茨城郡茨城町谷田部５１０</t>
  </si>
  <si>
    <t>C108230200024</t>
  </si>
  <si>
    <t>茨城町立青葉中学校</t>
  </si>
  <si>
    <t>茨城県東茨城郡茨城町奥谷８６２</t>
  </si>
  <si>
    <t>C108230900018</t>
  </si>
  <si>
    <t>大洗町立第一中学校</t>
  </si>
  <si>
    <t>茨城県東茨城郡大洗町磯浜町５２４７</t>
  </si>
  <si>
    <t>C108230900027</t>
  </si>
  <si>
    <t>大洗町立南中学校</t>
  </si>
  <si>
    <t>C108231000015</t>
  </si>
  <si>
    <t>城里町立常北中学校</t>
  </si>
  <si>
    <t>茨城県東茨城郡城里町下青山１０</t>
  </si>
  <si>
    <t>C108231000024</t>
  </si>
  <si>
    <t>城里町立桂中学校</t>
  </si>
  <si>
    <t>茨城県東茨城郡城里町阿波山７９９</t>
  </si>
  <si>
    <t>C108234100018</t>
  </si>
  <si>
    <t>東海村立東海中学校</t>
  </si>
  <si>
    <t>茨城県那珂郡東海村舟石川８２５－１２</t>
  </si>
  <si>
    <t>C108234100027</t>
  </si>
  <si>
    <t>東海村立東海南中学校</t>
  </si>
  <si>
    <t>茨城県那珂郡東海村船場７８４－７</t>
  </si>
  <si>
    <t>C108236400010</t>
  </si>
  <si>
    <t>大子町立大子中学校</t>
  </si>
  <si>
    <t>茨城県久慈郡大子町池田１６４８</t>
  </si>
  <si>
    <t>C108236400029</t>
  </si>
  <si>
    <t>大子町立生瀬中学校</t>
  </si>
  <si>
    <t>茨城県久慈郡大子町内大野２９６３－１</t>
  </si>
  <si>
    <t>C108236400038</t>
  </si>
  <si>
    <t>大子町立南中学校</t>
  </si>
  <si>
    <t>茨城県久慈郡大子町頃藤３７０８</t>
  </si>
  <si>
    <t>C108236400047</t>
  </si>
  <si>
    <t>大子町立大子西中学校</t>
  </si>
  <si>
    <t>茨城県久慈郡大子町大字芦野倉７３３番地</t>
  </si>
  <si>
    <t>C108244200016</t>
  </si>
  <si>
    <t>美浦村立美浦中学校</t>
  </si>
  <si>
    <t>茨城県稲敷郡美浦村大字受領１４３５番地</t>
  </si>
  <si>
    <t>C108244300015</t>
  </si>
  <si>
    <t>阿見町立阿見中学校</t>
  </si>
  <si>
    <t>茨城県稲敷郡阿見町中央１－２－１</t>
  </si>
  <si>
    <t>C108244300024</t>
  </si>
  <si>
    <t>阿見町立朝日中学校</t>
  </si>
  <si>
    <t>茨城県稲敷郡阿見町荒川本郷１８５５－１</t>
  </si>
  <si>
    <t>C108244300033</t>
  </si>
  <si>
    <t>阿見町立竹来中学校</t>
  </si>
  <si>
    <t>茨城県稲敷郡阿見町竹来４００－１</t>
  </si>
  <si>
    <t>C108252100010</t>
  </si>
  <si>
    <t>八千代町立八千代第一中学校</t>
  </si>
  <si>
    <t>茨城県結城郡八千代町若１８０８</t>
  </si>
  <si>
    <t>C108252100029</t>
  </si>
  <si>
    <t>八千代町立東中学校</t>
  </si>
  <si>
    <t>茨城県結城郡八千代町沼森５０</t>
  </si>
  <si>
    <t>C108254200015</t>
  </si>
  <si>
    <t>五霞町立五霞中学校</t>
  </si>
  <si>
    <t>茨城県猿島郡五霞町元栗橋９５３</t>
  </si>
  <si>
    <t>C108254600011</t>
  </si>
  <si>
    <t>境町立境第一中学校</t>
  </si>
  <si>
    <t>茨城県猿島郡境町長井戸１６８２</t>
  </si>
  <si>
    <t>C108254600020</t>
  </si>
  <si>
    <t>境町立境第二中学校</t>
  </si>
  <si>
    <t>茨城県猿島郡境町伏木１３１０－１</t>
  </si>
  <si>
    <t>C108256400018</t>
  </si>
  <si>
    <t>利根町立利根中学校</t>
  </si>
  <si>
    <t>茨城県北相馬郡利根町横須賀１２７７</t>
  </si>
  <si>
    <t>C108320100015</t>
  </si>
  <si>
    <t>茨城中学校</t>
  </si>
  <si>
    <t>茨城県水戸市八幡町１６－１</t>
  </si>
  <si>
    <t>C108320100024</t>
  </si>
  <si>
    <t>水戸英宏中学校</t>
  </si>
  <si>
    <t>茨城県水戸市見川町字手負山２５８２－１５</t>
  </si>
  <si>
    <t>C108320200014</t>
  </si>
  <si>
    <t>茨城キリスト教学園中学校</t>
  </si>
  <si>
    <t>茨城県日立市大みか町６―１１－１</t>
  </si>
  <si>
    <t>C108320300013</t>
  </si>
  <si>
    <t>常総学院中学校</t>
  </si>
  <si>
    <t>茨城県土浦市中村西根１０１０</t>
  </si>
  <si>
    <t>C108320500011</t>
  </si>
  <si>
    <t>青丘学院つくば中学校</t>
  </si>
  <si>
    <t>茨城県石岡市柿岡字寺田１６０４－１</t>
  </si>
  <si>
    <t>C108321700017</t>
  </si>
  <si>
    <t>聖徳大学附属取手聖徳女子中学校</t>
  </si>
  <si>
    <t>茨城県取手市山王１０００</t>
  </si>
  <si>
    <t>C108321700026</t>
  </si>
  <si>
    <t>江戸川学園取手中学校</t>
  </si>
  <si>
    <t>茨城県取手市西１－３７－１</t>
  </si>
  <si>
    <t>C108321900015</t>
  </si>
  <si>
    <t>東洋大学附属牛久中学校</t>
  </si>
  <si>
    <t>茨城県牛久市柏田町１３６０－２</t>
  </si>
  <si>
    <t>C108322000012</t>
  </si>
  <si>
    <t>学校法人茗溪学園茗溪学園中学校</t>
  </si>
  <si>
    <t>茨城県つくば市稲荷前１－１</t>
  </si>
  <si>
    <t>C108322200010</t>
  </si>
  <si>
    <t>学校法人清真学園清真学園中学校</t>
  </si>
  <si>
    <t>茨城県鹿嶋市宮中伏見４４４８－５</t>
  </si>
  <si>
    <t>C108323000010</t>
  </si>
  <si>
    <t>青葉台中等学部</t>
  </si>
  <si>
    <t>茨城県かすみがうら市上稲吉１５１８</t>
  </si>
  <si>
    <t>C108344300013</t>
  </si>
  <si>
    <t>霞ヶ浦高等学校附属中学校</t>
  </si>
  <si>
    <t>茨城県稲敷郡阿見町青宿５０番地</t>
  </si>
  <si>
    <t>C208220100016</t>
  </si>
  <si>
    <t>水戸市立国田義務教育学校</t>
  </si>
  <si>
    <t>茨城県水戸市下国井町２５９５－１</t>
  </si>
  <si>
    <t>C208220200015</t>
  </si>
  <si>
    <t>日立市立中里小中学校</t>
  </si>
  <si>
    <t>茨城県日立市東河内町１９５３番地１</t>
  </si>
  <si>
    <t>C208220300014</t>
  </si>
  <si>
    <t>土浦市立新治学園義務教育学校</t>
  </si>
  <si>
    <t>茨城県土浦市藤沢９１３</t>
  </si>
  <si>
    <t>C208221600019</t>
  </si>
  <si>
    <t>笠間市立みなみ学園義務教育学校</t>
  </si>
  <si>
    <t>茨城県笠間市北吉原１５</t>
  </si>
  <si>
    <t>C208221900016</t>
  </si>
  <si>
    <t>牛久市立おくの義務教育学校</t>
  </si>
  <si>
    <t>茨城県牛久市久野町６７０－１</t>
  </si>
  <si>
    <t>C208222000013</t>
  </si>
  <si>
    <t>つくば市立春日学園義務教育学校</t>
  </si>
  <si>
    <t>茨城県つくば市春日２丁目４７</t>
  </si>
  <si>
    <t>C208222000022</t>
  </si>
  <si>
    <t>つくば市立秀峰筑波義務教育学校</t>
  </si>
  <si>
    <t>茨城県つくば市北条５０７３</t>
  </si>
  <si>
    <t>C208222000031</t>
  </si>
  <si>
    <t>つくば市立学園の森義務教育学校</t>
  </si>
  <si>
    <t>茨城県つくば市学園の森２－１５－１</t>
  </si>
  <si>
    <t>C208222000040</t>
  </si>
  <si>
    <t>つくば市立みどりの学園義務教育学校</t>
  </si>
  <si>
    <t>茨城県つくば市みどりの中央１２－１</t>
  </si>
  <si>
    <t>C208222100012</t>
  </si>
  <si>
    <t>ひたちなか市立美乃浜学園</t>
  </si>
  <si>
    <t>茨城県ひたちなか市磯﨑町５１３５</t>
  </si>
  <si>
    <t>C208223000011</t>
  </si>
  <si>
    <t>かすみがうら市立千代田義務教育学校</t>
  </si>
  <si>
    <t>茨城県かすみがうら市上佐谷９９０番地</t>
  </si>
  <si>
    <t>C208223100010</t>
  </si>
  <si>
    <t>桜川市立桃山学園</t>
  </si>
  <si>
    <t>茨城県桜川市真壁町伊佐々１５８</t>
  </si>
  <si>
    <t>C208223600015</t>
  </si>
  <si>
    <t>小美玉市立玉里学園義務教育学校</t>
  </si>
  <si>
    <t>茨城県小美玉市上玉里７５１番地１</t>
  </si>
  <si>
    <t>C208223600024</t>
  </si>
  <si>
    <t>小美玉市立小川北義務教育学校</t>
  </si>
  <si>
    <t>茨城県小美玉市川戸１３４７番地１</t>
  </si>
  <si>
    <t>C208244700010</t>
  </si>
  <si>
    <t>河内町立かわち学園</t>
  </si>
  <si>
    <t>茨城県稲敷郡河内町長竿５４５６－１</t>
  </si>
  <si>
    <t>D108220100015</t>
  </si>
  <si>
    <t>茨城県立水戸第一高等学校</t>
  </si>
  <si>
    <t>茨城県水戸市三の丸３丁目１０－１</t>
  </si>
  <si>
    <t>D108220100024</t>
  </si>
  <si>
    <t>茨城県立水戸第二高等学校</t>
  </si>
  <si>
    <t>茨城県水戸市大町２－２－１４</t>
  </si>
  <si>
    <t>D108220100033</t>
  </si>
  <si>
    <t>茨城県立水戸第三高等学校</t>
  </si>
  <si>
    <t>茨城県水戸市三の丸２－７－２７</t>
  </si>
  <si>
    <t>D108220100042</t>
  </si>
  <si>
    <t>茨城県立緑岡高等学校</t>
  </si>
  <si>
    <t>茨城県水戸市笠原町１２８４</t>
  </si>
  <si>
    <t>D108220100051</t>
  </si>
  <si>
    <t>茨城県立水戸工業高等学校</t>
  </si>
  <si>
    <t>茨城県水戸市元吉田町１１０１</t>
  </si>
  <si>
    <t>D108220100060</t>
  </si>
  <si>
    <t>茨城県立水戸商業高等学校</t>
  </si>
  <si>
    <t>茨城県水戸市新荘３－７－２</t>
  </si>
  <si>
    <t>D108220100079</t>
  </si>
  <si>
    <t>茨城県立水戸南高等学校</t>
  </si>
  <si>
    <t>茨城県水戸市白梅２－１０－１０</t>
  </si>
  <si>
    <t>D108220100088</t>
  </si>
  <si>
    <t>茨城県立水戸桜ノ牧高等学校</t>
  </si>
  <si>
    <t>茨城県水戸市小吹町２０７０</t>
  </si>
  <si>
    <t>D108220200014</t>
  </si>
  <si>
    <t>茨城県立日立第一高等学校</t>
  </si>
  <si>
    <t>D108220200023</t>
  </si>
  <si>
    <t>茨城県立日立第二高等学校</t>
  </si>
  <si>
    <t>茨城県日立市鹿島町３－２－１</t>
  </si>
  <si>
    <t>D108220200032</t>
  </si>
  <si>
    <t>茨城県立日立工業高等学校</t>
  </si>
  <si>
    <t>茨城県日立市城南町２－１２－１</t>
  </si>
  <si>
    <t>D108220200041</t>
  </si>
  <si>
    <t>茨城県立多賀高等学校</t>
  </si>
  <si>
    <t>茨城県日立市鮎川町３丁目９番１号</t>
  </si>
  <si>
    <t>D108220200050</t>
  </si>
  <si>
    <t>茨城県立日立商業高等学校</t>
  </si>
  <si>
    <t>茨城県日立市久慈町６－２０－１</t>
  </si>
  <si>
    <t>D108220200069</t>
  </si>
  <si>
    <t>茨城県立日立北高等学校</t>
  </si>
  <si>
    <t>茨城県日立市川尻町６－１１－１</t>
  </si>
  <si>
    <t>D108220300013</t>
  </si>
  <si>
    <t>茨城県立土浦第一高等学校</t>
  </si>
  <si>
    <t>D108220300022</t>
  </si>
  <si>
    <t>茨城県立土浦第二高等学校</t>
  </si>
  <si>
    <t>茨城県土浦市立田９－６</t>
  </si>
  <si>
    <t>D108220300031</t>
  </si>
  <si>
    <t>茨城県立土浦第三高等学校</t>
  </si>
  <si>
    <t>茨城県土浦市大岩田１５９９</t>
  </si>
  <si>
    <t>D108220300040</t>
  </si>
  <si>
    <t>茨城県立土浦工業高等学校</t>
  </si>
  <si>
    <t>茨城県土浦市真鍋６－１１－２０</t>
  </si>
  <si>
    <t>D108220300059</t>
  </si>
  <si>
    <t>茨城県立土浦湖北高等学校</t>
  </si>
  <si>
    <t>茨城県土浦市菅谷町１５２５－１</t>
  </si>
  <si>
    <t>D108220400012</t>
  </si>
  <si>
    <t>茨城県立古河第一高等学校</t>
  </si>
  <si>
    <t>茨城県古河市旭町２－４－５</t>
  </si>
  <si>
    <t>D108220400021</t>
  </si>
  <si>
    <t>茨城県立古河第二高等学校</t>
  </si>
  <si>
    <t>茨城県古河市幸町１９番１８号</t>
  </si>
  <si>
    <t>D108220400030</t>
  </si>
  <si>
    <t>茨城県立古河第三高等学校</t>
  </si>
  <si>
    <t>茨城県古河市中田新田１２－１</t>
  </si>
  <si>
    <t>D108220400049</t>
  </si>
  <si>
    <t>茨城県立総和工業高等学校</t>
  </si>
  <si>
    <t>茨城県古河市葛生１００４－１</t>
  </si>
  <si>
    <t>D108220400058</t>
  </si>
  <si>
    <t>茨城県立三和高等学校</t>
  </si>
  <si>
    <t>茨城県古河市五部５４－１</t>
  </si>
  <si>
    <t>D108220500011</t>
  </si>
  <si>
    <t>茨城県立石岡第一高等学校</t>
  </si>
  <si>
    <t>茨城県石岡市石岡１－９</t>
  </si>
  <si>
    <t>D108220500020</t>
  </si>
  <si>
    <t>茨城県立石岡第二高等学校</t>
  </si>
  <si>
    <t>茨城県石岡市府中５－１４－１４</t>
  </si>
  <si>
    <t>D108220500039</t>
  </si>
  <si>
    <t>茨城県立石岡商業高等学校</t>
  </si>
  <si>
    <t>茨城県石岡市東光台３－４－１</t>
  </si>
  <si>
    <t>D108220700019</t>
  </si>
  <si>
    <t>茨城県立結城第一高等学校</t>
  </si>
  <si>
    <t>茨城県結城市結城１０７６</t>
  </si>
  <si>
    <t>D108220700028</t>
  </si>
  <si>
    <t>茨城県立結城第二高等学校</t>
  </si>
  <si>
    <t>茨城県結城市結城７３５５</t>
  </si>
  <si>
    <t>D108220700037</t>
  </si>
  <si>
    <t>茨城県立鬼怒商業高等学校</t>
  </si>
  <si>
    <t>茨城県結城市小森１５１３－２</t>
  </si>
  <si>
    <t>D108220800018</t>
  </si>
  <si>
    <t>茨城県立竜ヶ崎第一高等学校</t>
  </si>
  <si>
    <t>D108220800027</t>
  </si>
  <si>
    <t>茨城県立竜ヶ崎第二高等学校</t>
  </si>
  <si>
    <t>茨城県龍ケ崎市３０８７番地</t>
  </si>
  <si>
    <t>D108220800036</t>
  </si>
  <si>
    <t>茨城県立竜ヶ崎南高等学校</t>
  </si>
  <si>
    <t>茨城県龍ケ崎市北方町１２０</t>
  </si>
  <si>
    <t>D108221000014</t>
  </si>
  <si>
    <t>茨城県立下妻第一高等学校</t>
  </si>
  <si>
    <t>D108221000023</t>
  </si>
  <si>
    <t>茨城県立下妻第二高等学校</t>
  </si>
  <si>
    <t>茨城県下妻市下妻乙３４７－８</t>
  </si>
  <si>
    <t>D108221100013</t>
  </si>
  <si>
    <t>茨城県立石下紫峰高等学校</t>
  </si>
  <si>
    <t>茨城県常総市新石下１１９２－３</t>
  </si>
  <si>
    <t>D108221100022</t>
  </si>
  <si>
    <t>茨城県立水海道第一高等学校</t>
  </si>
  <si>
    <t>茨城県常総市水海道亀岡町２５４３</t>
  </si>
  <si>
    <t>D108221100031</t>
  </si>
  <si>
    <t>茨城県立水海道第二高等学校</t>
  </si>
  <si>
    <t>茨城県常総市水海道橋本町３５４９－４</t>
  </si>
  <si>
    <t>D108221200012</t>
  </si>
  <si>
    <t>茨城県立太田第一高等学校</t>
  </si>
  <si>
    <t>D108221200049</t>
  </si>
  <si>
    <t>茨城県立太田西山高等学校</t>
  </si>
  <si>
    <t>茨城県常陸太田市新宿町２１０</t>
  </si>
  <si>
    <t>D108221400010</t>
  </si>
  <si>
    <t>茨城県立高萩高等学校</t>
  </si>
  <si>
    <t>茨城県高萩市大字高萩１１１１番地</t>
  </si>
  <si>
    <t>D108221400029</t>
  </si>
  <si>
    <t>茨城県立高萩清松高等学校</t>
  </si>
  <si>
    <t>茨城県高萩市赤浜１８６４</t>
  </si>
  <si>
    <t>D108221500019</t>
  </si>
  <si>
    <t>茨城県立磯原郷英高等学校</t>
  </si>
  <si>
    <t>茨城県北茨城市磯原町磯原９１２</t>
  </si>
  <si>
    <t>D108221600018</t>
  </si>
  <si>
    <t>茨城県立笠間高等学校</t>
  </si>
  <si>
    <t>茨城県笠間市笠間１６６８</t>
  </si>
  <si>
    <t>茨城県笠間市大田町３５２－１５</t>
  </si>
  <si>
    <t>D108221600036</t>
  </si>
  <si>
    <t>茨城県立ＩＴ未来高等学校</t>
  </si>
  <si>
    <t>D108221700017</t>
  </si>
  <si>
    <t>茨城県立取手第一高等学校</t>
  </si>
  <si>
    <t>茨城県取手市台宿２－４－１</t>
  </si>
  <si>
    <t>D108221700026</t>
  </si>
  <si>
    <t>茨城県立取手第二高等学校</t>
  </si>
  <si>
    <t>茨城県取手市東２－５－１</t>
  </si>
  <si>
    <t>D108221700035</t>
  </si>
  <si>
    <t>茨城県立取手松陽高等学校</t>
  </si>
  <si>
    <t>茨城県取手市小文間４７７０</t>
  </si>
  <si>
    <t>D108221700044</t>
  </si>
  <si>
    <t>茨城県立藤代高等学校</t>
  </si>
  <si>
    <t>茨城県取手市毛有６４０</t>
  </si>
  <si>
    <t>D108221700053</t>
  </si>
  <si>
    <t>茨城県立藤代紫水高等学校</t>
  </si>
  <si>
    <t>茨城県取手市紫水１－６６０</t>
  </si>
  <si>
    <t>D108221900015</t>
  </si>
  <si>
    <t>茨城県立牛久高等学校</t>
  </si>
  <si>
    <t>茨城県牛久市岡見町２０８１－１</t>
  </si>
  <si>
    <t>D108221900024</t>
  </si>
  <si>
    <t>茨城県立牛久栄進高等学校</t>
  </si>
  <si>
    <t>茨城県牛久市東猯穴町８７６</t>
  </si>
  <si>
    <t>D108222000012</t>
  </si>
  <si>
    <t>茨城県立筑波高等学校</t>
  </si>
  <si>
    <t>茨城県つくば市北条４３８７</t>
  </si>
  <si>
    <t>D108222000021</t>
  </si>
  <si>
    <t>茨城県立竹園高等学校</t>
  </si>
  <si>
    <t>茨城県つくば市竹園３丁目９番１号</t>
  </si>
  <si>
    <t>D108222000030</t>
  </si>
  <si>
    <t>茨城県立つくば工科高等学校</t>
  </si>
  <si>
    <t>茨城県つくば市谷田部１８１８</t>
  </si>
  <si>
    <t>D108222000049</t>
  </si>
  <si>
    <t>茨城県立茎崎高等学校</t>
  </si>
  <si>
    <t>茨城県つくば市茎崎４４７－８</t>
  </si>
  <si>
    <t>D108222000058</t>
  </si>
  <si>
    <t>茨城県立つくばサイエンス高等学校</t>
  </si>
  <si>
    <t>D108222100011</t>
  </si>
  <si>
    <t>茨城県立勝田高等学校</t>
  </si>
  <si>
    <t>茨城県ひたちなか市足崎１４５８</t>
  </si>
  <si>
    <t>D108222100020</t>
  </si>
  <si>
    <t>茨城県立勝田工業高等学校</t>
  </si>
  <si>
    <t>茨城県ひたちなか市松戸町３－１０－１</t>
  </si>
  <si>
    <t>D108222100039</t>
  </si>
  <si>
    <t>茨城県立佐和高等学校</t>
  </si>
  <si>
    <t>茨城県ひたちなか市稲田６３６－１</t>
  </si>
  <si>
    <t>D108222100048</t>
  </si>
  <si>
    <t>茨城県立那珂湊高等学校</t>
  </si>
  <si>
    <t>茨城県ひたちなか市山ノ上町４－６</t>
  </si>
  <si>
    <t>D108222100057</t>
  </si>
  <si>
    <t>茨城県立海洋高等学校</t>
  </si>
  <si>
    <t>茨城県ひたちなか市和田町３－１－２６</t>
  </si>
  <si>
    <t>D108222200010</t>
  </si>
  <si>
    <t>茨城県立鹿島高等学校</t>
  </si>
  <si>
    <t>D108222200029</t>
  </si>
  <si>
    <t>茨城県立鹿島灘高等学校</t>
  </si>
  <si>
    <t>茨城県鹿嶋市志崎１２１</t>
  </si>
  <si>
    <t>D108222300019</t>
  </si>
  <si>
    <t>茨城県立潮来高等学校</t>
  </si>
  <si>
    <t>茨城県潮来市須賀３０２５</t>
  </si>
  <si>
    <t>D108222400018</t>
  </si>
  <si>
    <t>茨城県立守谷高等学校</t>
  </si>
  <si>
    <t>茨城県守谷市大木７０</t>
  </si>
  <si>
    <t>D108222500017</t>
  </si>
  <si>
    <t>茨城県立小瀬高等学校</t>
  </si>
  <si>
    <t>茨城県常陸大宮市上小瀬１８８１</t>
  </si>
  <si>
    <t>D108222500026</t>
  </si>
  <si>
    <t>茨城県立常陸大宮高等学校</t>
  </si>
  <si>
    <t>茨城県常陸大宮市野中町３２５７番地２</t>
  </si>
  <si>
    <t>D108222600016</t>
  </si>
  <si>
    <t>茨城県立水戸農業高等学校</t>
  </si>
  <si>
    <t>茨城県那珂市東木倉９８３</t>
  </si>
  <si>
    <t>D108222600025</t>
  </si>
  <si>
    <t>茨城県立那珂高等学校</t>
  </si>
  <si>
    <t>茨城県那珂市後台１７１０番地１</t>
  </si>
  <si>
    <t>D108222700015</t>
  </si>
  <si>
    <t>茨城県立下館第一高等学校</t>
  </si>
  <si>
    <t>D108222700024</t>
  </si>
  <si>
    <t>茨城県立下館第二高等学校</t>
  </si>
  <si>
    <t>茨城県筑西市岡芹１－３７</t>
  </si>
  <si>
    <t>D108222700033</t>
  </si>
  <si>
    <t>茨城県立下館工業高等学校</t>
  </si>
  <si>
    <t>茨城県筑西市玉戸１３３６－１１１</t>
  </si>
  <si>
    <t>D108222700042</t>
  </si>
  <si>
    <t>茨城県立明野高等学校</t>
  </si>
  <si>
    <t>茨城県筑西市倉持１１７６－１</t>
  </si>
  <si>
    <t>D108222800032</t>
  </si>
  <si>
    <t>茨城県立坂東清風高等学校</t>
  </si>
  <si>
    <t>茨城県坂東市岩井４３１９－１</t>
  </si>
  <si>
    <t>D108222900013</t>
  </si>
  <si>
    <t>茨城県立江戸崎総合高等学校</t>
  </si>
  <si>
    <t>茨城県稲敷市江戸崎甲４７６－２</t>
  </si>
  <si>
    <t>D108223100019</t>
  </si>
  <si>
    <t>茨城県立岩瀬高等学校</t>
  </si>
  <si>
    <t>茨城県桜川市岩瀬１５１１－１</t>
  </si>
  <si>
    <t>D108223100028</t>
  </si>
  <si>
    <t>茨城県立真壁高等学校</t>
  </si>
  <si>
    <t>茨城県桜川市真壁町飯塚２１０</t>
  </si>
  <si>
    <t>D108223200018</t>
  </si>
  <si>
    <t>茨城県立神栖高等学校</t>
  </si>
  <si>
    <t>茨城県神栖市高浜１４６８</t>
  </si>
  <si>
    <t>D108223200027</t>
  </si>
  <si>
    <t>茨城県立波崎高等学校</t>
  </si>
  <si>
    <t>茨城県神栖市土合本町２－９９２８－１</t>
  </si>
  <si>
    <t>D108223200036</t>
  </si>
  <si>
    <t>茨城県立波崎柳川高等学校</t>
  </si>
  <si>
    <t>茨城県神栖市柳川１６０３－１</t>
  </si>
  <si>
    <t>D108223300017</t>
  </si>
  <si>
    <t>茨城県立玉造工業高等学校</t>
  </si>
  <si>
    <t>茨城県行方市芹沢１５５２</t>
  </si>
  <si>
    <t>D108223300026</t>
  </si>
  <si>
    <t>茨城県立麻生高等学校</t>
  </si>
  <si>
    <t>茨城県行方市麻生１８０６</t>
  </si>
  <si>
    <t>D108223400016</t>
  </si>
  <si>
    <t>茨城県立鉾田第一高等学校</t>
  </si>
  <si>
    <t>D108223400025</t>
  </si>
  <si>
    <t>茨城県立鉾田第二高等学校</t>
  </si>
  <si>
    <t>茨城県鉾田市鉾田１１５８</t>
  </si>
  <si>
    <t>D108223500015</t>
  </si>
  <si>
    <t>茨城県立伊奈高等学校</t>
  </si>
  <si>
    <t>茨城県つくばみらい市福田７１１</t>
  </si>
  <si>
    <t>D108223600014</t>
  </si>
  <si>
    <t>茨城県立中央高等学校</t>
  </si>
  <si>
    <t>茨城県小美玉市張星５００番地</t>
  </si>
  <si>
    <t>D108230200013</t>
  </si>
  <si>
    <t>茨城県立茨城東高等学校</t>
  </si>
  <si>
    <t>茨城県東茨城郡茨城町小幡２５２４</t>
  </si>
  <si>
    <t>D108230900016</t>
  </si>
  <si>
    <t>茨城県立大洗高等学校</t>
  </si>
  <si>
    <t>茨城県東茨城郡大洗町大貫町２９０８</t>
  </si>
  <si>
    <t>D108231000013</t>
  </si>
  <si>
    <t>茨城県立水戸桜ノ牧高等学校常北校</t>
  </si>
  <si>
    <t>茨城県東茨城郡城里町春園１６３４</t>
  </si>
  <si>
    <t>D108234100016</t>
  </si>
  <si>
    <t>茨城県立東海高等学校</t>
  </si>
  <si>
    <t>茨城県那珂郡東海村大字村松７７１－１</t>
  </si>
  <si>
    <t>D108236400018</t>
  </si>
  <si>
    <t>茨城県立大子清流高等学校</t>
  </si>
  <si>
    <t>茨城県久慈郡大子町大子２２４</t>
  </si>
  <si>
    <t>D108252100018</t>
  </si>
  <si>
    <t>茨城県立八千代高等学校</t>
  </si>
  <si>
    <t>茨城県結城郡八千代町平塚４８２４－２</t>
  </si>
  <si>
    <t>D108254600019</t>
  </si>
  <si>
    <t>茨城県立境高等学校</t>
  </si>
  <si>
    <t>茨城県猿島郡境町１７５</t>
  </si>
  <si>
    <t>D108320100013</t>
  </si>
  <si>
    <t>茨城高等学校</t>
  </si>
  <si>
    <t>D108320100022</t>
  </si>
  <si>
    <t>常磐大学高等学校</t>
  </si>
  <si>
    <t>茨城県水戸市新荘３－２－２８</t>
  </si>
  <si>
    <t>D108320100031</t>
  </si>
  <si>
    <t>大成女子高等学校</t>
  </si>
  <si>
    <t>茨城県水戸市五軒町３ー２ー６１</t>
  </si>
  <si>
    <t>D108320100040</t>
  </si>
  <si>
    <t>水戸女子高等学校</t>
  </si>
  <si>
    <t>茨城県水戸市上水戸１－２－１</t>
  </si>
  <si>
    <t>D108320100059</t>
  </si>
  <si>
    <t>水戸啓明高等学校</t>
  </si>
  <si>
    <t>茨城県水戸市千波町４６４－１０</t>
  </si>
  <si>
    <t>D108320100068</t>
  </si>
  <si>
    <t>水城高等学校</t>
  </si>
  <si>
    <t>茨城県水戸市白梅２－１－４５</t>
  </si>
  <si>
    <t>D108320100077</t>
  </si>
  <si>
    <t>学校法人田中学園水戸葵陵高等学校</t>
  </si>
  <si>
    <t>茨城県水戸市千波町中山２３６９－３</t>
  </si>
  <si>
    <t>D108320100086</t>
  </si>
  <si>
    <t>水戸平成学園高等学校</t>
  </si>
  <si>
    <t>茨城県水戸市根本２－５４５</t>
  </si>
  <si>
    <t>D108320100095</t>
  </si>
  <si>
    <t>EIKOデジタル・クリエイティブ高等学校</t>
  </si>
  <si>
    <t>茨城県水戸市見川町２５８２－９</t>
  </si>
  <si>
    <t>D108320200012</t>
  </si>
  <si>
    <t>明秀学園日立高等学校</t>
  </si>
  <si>
    <t>茨城県日立市神峰町３－２－２６</t>
  </si>
  <si>
    <t>D108320200021</t>
  </si>
  <si>
    <t>茨城キリスト教学園高等学校</t>
  </si>
  <si>
    <t>D108320200030</t>
  </si>
  <si>
    <t>翔洋学園高等学校</t>
  </si>
  <si>
    <t>茨城県日立市大みか町４－１－３</t>
  </si>
  <si>
    <t>D108320300011</t>
  </si>
  <si>
    <t>学校法人土浦日本大学学園土浦日本大学高等学校</t>
  </si>
  <si>
    <t>茨城県土浦市小松ヶ丘町４－４６</t>
  </si>
  <si>
    <t>D108320300020</t>
  </si>
  <si>
    <t>つくば国際大学高等学校</t>
  </si>
  <si>
    <t>茨城県土浦市真鍋１－３－５</t>
  </si>
  <si>
    <t>D108320300039</t>
  </si>
  <si>
    <t>常総学院高等学校</t>
  </si>
  <si>
    <t>D108320400010</t>
  </si>
  <si>
    <t>晃陽学園高等学校</t>
  </si>
  <si>
    <t>茨城県古河市東１－５－２６</t>
  </si>
  <si>
    <t>D108320500019</t>
  </si>
  <si>
    <t>青丘学院つくば高等学校</t>
  </si>
  <si>
    <t>D108320800016</t>
  </si>
  <si>
    <t>愛国学園大学附属龍ケ崎高等学校</t>
  </si>
  <si>
    <t>茨城県龍ケ崎市若柴町２７４７</t>
  </si>
  <si>
    <t>D108321400018</t>
  </si>
  <si>
    <t>第一学院高等学校高萩校</t>
  </si>
  <si>
    <t>茨城県高萩市赤浜２０８６－１</t>
  </si>
  <si>
    <t>D108321600016</t>
  </si>
  <si>
    <t>日本ウェルネス高等学校</t>
  </si>
  <si>
    <t>茨城県笠間市吉原１１８８</t>
  </si>
  <si>
    <t>D108321700015</t>
  </si>
  <si>
    <t>茨城県取手市西１丁目３７番１号</t>
  </si>
  <si>
    <t>D108321700024</t>
  </si>
  <si>
    <t>聖徳大学附属取手聖徳女子高等学校</t>
  </si>
  <si>
    <t>D108321900013</t>
  </si>
  <si>
    <t>学校法人東洋大学東洋大学附属牛久高等学校</t>
  </si>
  <si>
    <t>D108321900022</t>
  </si>
  <si>
    <t>つくば開成高等学校</t>
  </si>
  <si>
    <t>茨城県牛久市柏田町字新田３３１５番地１０</t>
  </si>
  <si>
    <t>D108322000010</t>
  </si>
  <si>
    <t>学校法人茗溪学園茗溪学園高等学校</t>
  </si>
  <si>
    <t>D108322000029</t>
  </si>
  <si>
    <t>学校法人温習塾つくば秀英高等学校</t>
  </si>
  <si>
    <t>茨城県つくば市島名１５１</t>
  </si>
  <si>
    <t>D108322000038</t>
  </si>
  <si>
    <t>Ｓ高等学校</t>
  </si>
  <si>
    <t>茨城県つくば市作谷５７８番２</t>
  </si>
  <si>
    <t>D108322200018</t>
  </si>
  <si>
    <t>学校法人清真学園清真学園高等学校</t>
  </si>
  <si>
    <t>D108322200027</t>
  </si>
  <si>
    <t>鹿島学園高等学校</t>
  </si>
  <si>
    <t>茨城県鹿嶋市田野辺１４１ー９</t>
  </si>
  <si>
    <t>D108323000018</t>
  </si>
  <si>
    <t>つくば国際大学東風高等学校</t>
  </si>
  <si>
    <t>茨城県かすみがうら市上土田６９０番地１</t>
  </si>
  <si>
    <t>D108323100017</t>
  </si>
  <si>
    <t>岩瀬日本大学高等学校</t>
  </si>
  <si>
    <t>茨城県桜川市友部１７３９</t>
  </si>
  <si>
    <t>D108336400016</t>
  </si>
  <si>
    <t>ルネサンス高等学校</t>
  </si>
  <si>
    <t>茨城県久慈郡大子町大字町付１５４３</t>
  </si>
  <si>
    <t>D108344300011</t>
  </si>
  <si>
    <t>茨城県稲敷郡阿見町青宿５０</t>
  </si>
  <si>
    <t>D208220400011</t>
  </si>
  <si>
    <t>茨城県立古河中等教育学校</t>
  </si>
  <si>
    <t>茨城県古河市磯部８４６</t>
  </si>
  <si>
    <t>D208222000011</t>
  </si>
  <si>
    <t>茨城県立並木中等教育学校</t>
  </si>
  <si>
    <t>茨城県つくば市並木４－５－１</t>
  </si>
  <si>
    <t>D208222100010</t>
  </si>
  <si>
    <t>茨城県立勝田中等教育学校</t>
  </si>
  <si>
    <t>D208320100012</t>
  </si>
  <si>
    <t>智学館中等教育学校</t>
  </si>
  <si>
    <t>茨城県水戸市小吹町２０９２</t>
  </si>
  <si>
    <t>D208320300010</t>
  </si>
  <si>
    <t>土浦日本大学中等教育学校</t>
  </si>
  <si>
    <t>D208323500012</t>
  </si>
  <si>
    <t>開智望中等教育学校</t>
  </si>
  <si>
    <t>茨城県つくばみらい市筒戸字諏訪３４００</t>
  </si>
  <si>
    <t>E108110000016</t>
  </si>
  <si>
    <t>茨城大学教育学部附属特別支援学校</t>
  </si>
  <si>
    <t>茨城県ひたちなか市津田１９５５</t>
  </si>
  <si>
    <t>E108220100012</t>
  </si>
  <si>
    <t>茨城県立盲学校</t>
  </si>
  <si>
    <t>茨城県水戸市袴塚１－３－１</t>
  </si>
  <si>
    <t>E108220100021</t>
  </si>
  <si>
    <t>茨城県立水戸聾学校</t>
  </si>
  <si>
    <t>茨城県水戸市千波町２８６３－１</t>
  </si>
  <si>
    <t>E108220100030</t>
  </si>
  <si>
    <t>茨城県立水戸特別支援学校</t>
  </si>
  <si>
    <t>茨城県水戸市吉沢町３９７９</t>
  </si>
  <si>
    <t>E108220100049</t>
  </si>
  <si>
    <t>茨城県立水戸飯富特別支援学校</t>
  </si>
  <si>
    <t>茨城県水戸市飯富町３４３６－２０</t>
  </si>
  <si>
    <t>E108220100058</t>
  </si>
  <si>
    <t>茨城県立水戸高等特別支援学校</t>
  </si>
  <si>
    <t>茨城県水戸市下大野町６２１２</t>
  </si>
  <si>
    <t>E108220100067</t>
  </si>
  <si>
    <t>茨城県立内原特別支援学校</t>
  </si>
  <si>
    <t>茨城県水戸市鯉淵町２５７０番地</t>
  </si>
  <si>
    <t>E108220200011</t>
  </si>
  <si>
    <t>日立市立日立特別支援学校</t>
  </si>
  <si>
    <t>茨城県日立市鮎川町３－１１－２</t>
  </si>
  <si>
    <t>E108220300010</t>
  </si>
  <si>
    <t>茨城県立土浦特別支援学校</t>
  </si>
  <si>
    <t>茨城県土浦市上高津１２３８</t>
  </si>
  <si>
    <t>E108220500018</t>
  </si>
  <si>
    <t>茨城県立石岡特別支援学校</t>
  </si>
  <si>
    <t>茨城県石岡市下青柳７１６－１</t>
  </si>
  <si>
    <t>E108220700016</t>
  </si>
  <si>
    <t>茨城県立結城特別支援学校</t>
  </si>
  <si>
    <t>茨城県結城市鹿窪１３５７－１０</t>
  </si>
  <si>
    <t>E108221000011</t>
  </si>
  <si>
    <t>茨城県立下妻特別支援学校</t>
  </si>
  <si>
    <t>茨城県下妻市半谷４９２－４</t>
  </si>
  <si>
    <t>E108221200019</t>
  </si>
  <si>
    <t>茨城県立常陸太田特別支援学校</t>
  </si>
  <si>
    <t>茨城県常陸太田市瑞龍町１０３２－１</t>
  </si>
  <si>
    <t>E108221500016</t>
  </si>
  <si>
    <t>茨城県立北茨城特別支援学校</t>
  </si>
  <si>
    <t>茨城県北茨城市中郷町小野矢指１６５７</t>
  </si>
  <si>
    <t>E108221600015</t>
  </si>
  <si>
    <t>茨城県立友部特別支援学校</t>
  </si>
  <si>
    <t>茨城県笠間市鯉淵６５５８－１</t>
  </si>
  <si>
    <t>E108221600024</t>
  </si>
  <si>
    <t>茨城県立友部東特別支援学校</t>
  </si>
  <si>
    <t>茨城県笠間市鯉淵６５２８－１</t>
  </si>
  <si>
    <t>E108222000019</t>
  </si>
  <si>
    <t>茨城県立つくば特別支援学校</t>
  </si>
  <si>
    <t>茨城県つくば市玉取２１００</t>
  </si>
  <si>
    <t>E108222100018</t>
  </si>
  <si>
    <t>茨城県立勝田特別支援学校</t>
  </si>
  <si>
    <t>茨城県ひたちなか市高場２４５２</t>
  </si>
  <si>
    <t>E108222200017</t>
  </si>
  <si>
    <t>茨城県立鹿島特別支援学校</t>
  </si>
  <si>
    <t>茨城県鹿嶋市沼尾１１９５</t>
  </si>
  <si>
    <t>E108222700012</t>
  </si>
  <si>
    <t>茨城県立協和特別支援学校</t>
  </si>
  <si>
    <t>茨城県筑西市谷永島４９５－１</t>
  </si>
  <si>
    <t>E108223500012</t>
  </si>
  <si>
    <t>茨城県立伊奈特別支援学校</t>
  </si>
  <si>
    <t>茨城県つくばみらい市青古新田３００</t>
  </si>
  <si>
    <t>E108236400015</t>
  </si>
  <si>
    <t>茨城県立大子特別支援学校</t>
  </si>
  <si>
    <t>茨城県久慈郡大子町頃藤３６０２</t>
  </si>
  <si>
    <t>E108244200011</t>
  </si>
  <si>
    <t>茨城県立美浦特別支援学校</t>
  </si>
  <si>
    <t>茨城県稲敷郡美浦村土屋字笹山３１２７</t>
  </si>
  <si>
    <t>E108244300010</t>
  </si>
  <si>
    <t>茨城県立霞ケ浦聾学校</t>
  </si>
  <si>
    <t>茨城県稲敷郡阿見町上長３－２</t>
  </si>
  <si>
    <t>E108254600016</t>
  </si>
  <si>
    <t>茨城県立境特別支援学校</t>
  </si>
  <si>
    <t>茨城県猿島郡境町塚崎２１７０</t>
  </si>
  <si>
    <t>B109110000012</t>
  </si>
  <si>
    <t>宇都宮大学共同教育学部附属小学校</t>
  </si>
  <si>
    <t>栃木県宇都宮市松原１－７－３８</t>
  </si>
  <si>
    <t>B109210000010</t>
  </si>
  <si>
    <t>宇都宮市立中央小学校</t>
  </si>
  <si>
    <t>栃木県宇都宮市中央本町１－２９</t>
  </si>
  <si>
    <t>B109210000029</t>
  </si>
  <si>
    <t>宇都宮市立東小学校</t>
  </si>
  <si>
    <t>栃木県宇都宮市東塙田１－６－１４</t>
  </si>
  <si>
    <t>B109210000038</t>
  </si>
  <si>
    <t>宇都宮市立西小学校</t>
  </si>
  <si>
    <t>栃木県宇都宮市西１－２－１３</t>
  </si>
  <si>
    <t>B109210000047</t>
  </si>
  <si>
    <t>宇都宮市立簗瀬小学校</t>
  </si>
  <si>
    <t>栃木県宇都宮市南大通り２－６－６</t>
  </si>
  <si>
    <t>B109210000056</t>
  </si>
  <si>
    <t>宇都宮市立西原小学校</t>
  </si>
  <si>
    <t>栃木県宇都宮市西原２丁目５－４２</t>
  </si>
  <si>
    <t>B109210000065</t>
  </si>
  <si>
    <t>宇都宮市立戸祭小学校</t>
  </si>
  <si>
    <t>栃木県宇都宮市戸祭１ー１０ー２５</t>
  </si>
  <si>
    <t>B109210000074</t>
  </si>
  <si>
    <t>宇都宮市立今泉小学校</t>
  </si>
  <si>
    <t>栃木県宇都宮市元今泉１－７－２９</t>
  </si>
  <si>
    <t>B109210000083</t>
  </si>
  <si>
    <t>宇都宮市立昭和小学校</t>
  </si>
  <si>
    <t>栃木県宇都宮市戸祭元町１－１５</t>
  </si>
  <si>
    <t>B109210000092</t>
  </si>
  <si>
    <t>宇都宮市立陽南小学校</t>
  </si>
  <si>
    <t>栃木県宇都宮市大和１－１０－１５</t>
  </si>
  <si>
    <t>B109210000109</t>
  </si>
  <si>
    <t>宇都宮市立桜小学校</t>
  </si>
  <si>
    <t>栃木県宇都宮市桜３丁目２番２２号</t>
  </si>
  <si>
    <t>B109210000118</t>
  </si>
  <si>
    <t>宇都宮市立錦小学校</t>
  </si>
  <si>
    <t>栃木県宇都宮市錦２－７－１５</t>
  </si>
  <si>
    <t>B109210000127</t>
  </si>
  <si>
    <t>宇都宮市立細谷小学校</t>
  </si>
  <si>
    <t>栃木県宇都宮市細谷１－４－３８</t>
  </si>
  <si>
    <t>B109210000136</t>
  </si>
  <si>
    <t>宇都宮市立峰小学校</t>
  </si>
  <si>
    <t>栃木県宇都宮市峰３－２０－１７</t>
  </si>
  <si>
    <t>B109210000145</t>
  </si>
  <si>
    <t>宇都宮市立富士見小学校</t>
  </si>
  <si>
    <t>栃木県宇都宮市鶴田町２７０８－３</t>
  </si>
  <si>
    <t>B109210000154</t>
  </si>
  <si>
    <t>宇都宮市立泉が丘小学校</t>
  </si>
  <si>
    <t>栃木県宇都宮市泉が丘７－１２－１４</t>
  </si>
  <si>
    <t>B109210000163</t>
  </si>
  <si>
    <t>宇都宮市立平石中央小学校</t>
  </si>
  <si>
    <t>栃木県宇都宮市下平出町４７９</t>
  </si>
  <si>
    <t>B109210000172</t>
  </si>
  <si>
    <t>宇都宮市立平石北小学校</t>
  </si>
  <si>
    <t>栃木県宇都宮市平出町１８０４</t>
  </si>
  <si>
    <t>B109210000181</t>
  </si>
  <si>
    <t>宇都宮市立清原中央小学校</t>
  </si>
  <si>
    <t>栃木県宇都宮市道場宿町８４８</t>
  </si>
  <si>
    <t>B109210000190</t>
  </si>
  <si>
    <t>宇都宮市立清原南小学校</t>
  </si>
  <si>
    <t>栃木県宇都宮市上籠谷町１４０１</t>
  </si>
  <si>
    <t>B109210000207</t>
  </si>
  <si>
    <t>宇都宮市立清原北小学校</t>
  </si>
  <si>
    <t>栃木県宇都宮市板戸町１７６５番地</t>
  </si>
  <si>
    <t>B109210000216</t>
  </si>
  <si>
    <t>宇都宮市立清原東小学校</t>
  </si>
  <si>
    <t>栃木県宇都宮市氷室町１７１３－１</t>
  </si>
  <si>
    <t>B109210000225</t>
  </si>
  <si>
    <t>宇都宮市立横川中央小学校</t>
  </si>
  <si>
    <t>栃木県宇都宮市屋板町１０７２</t>
  </si>
  <si>
    <t>B109210000234</t>
  </si>
  <si>
    <t>宇都宮市立横川東小学校</t>
  </si>
  <si>
    <t>栃木県宇都宮市下栗町９６３</t>
  </si>
  <si>
    <t>B109210000243</t>
  </si>
  <si>
    <t>宇都宮市立横川西小学校</t>
  </si>
  <si>
    <t>栃木県宇都宮市上横田町８５０</t>
  </si>
  <si>
    <t>B109210000252</t>
  </si>
  <si>
    <t>宇都宮市立瑞穂野北小学校</t>
  </si>
  <si>
    <t>栃木県宇都宮市下桑島町４６５</t>
  </si>
  <si>
    <t>B109210000261</t>
  </si>
  <si>
    <t>宇都宮市立瑞穂野南小学校</t>
  </si>
  <si>
    <t>栃木県宇都宮市西刑部町４４４</t>
  </si>
  <si>
    <t>B109210000270</t>
  </si>
  <si>
    <t>宇都宮市立豊郷中央小学校</t>
  </si>
  <si>
    <t>栃木県宇都宮市関堀町３３７</t>
  </si>
  <si>
    <t>B109210000289</t>
  </si>
  <si>
    <t>宇都宮市立豊郷南小学校</t>
  </si>
  <si>
    <t>栃木県宇都宮市竹林町５３２</t>
  </si>
  <si>
    <t>B109210000298</t>
  </si>
  <si>
    <t>宇都宮市立豊郷北小学校</t>
  </si>
  <si>
    <t>栃木県宇都宮市横山町４１１－３</t>
  </si>
  <si>
    <t>B109210000305</t>
  </si>
  <si>
    <t>宇都宮市立国本中央小学校</t>
  </si>
  <si>
    <t>栃木県宇都宮市宝木本町１８６４－１</t>
  </si>
  <si>
    <t>B109210000314</t>
  </si>
  <si>
    <t>宇都宮市立国本西小学校</t>
  </si>
  <si>
    <t>栃木県宇都宮市新里町丁２９２</t>
  </si>
  <si>
    <t>B109210000323</t>
  </si>
  <si>
    <t>宇都宮市立城山中央小学校</t>
  </si>
  <si>
    <t>栃木県宇都宮市大谷町１４０２</t>
  </si>
  <si>
    <t>B109210000332</t>
  </si>
  <si>
    <t>宇都宮市立明保小学校</t>
  </si>
  <si>
    <t>栃木県宇都宮市下荒針町３４５６－２</t>
  </si>
  <si>
    <t>B109210000341</t>
  </si>
  <si>
    <t>宇都宮市立城山西小学校</t>
  </si>
  <si>
    <t>栃木県宇都宮市古賀志町５８３</t>
  </si>
  <si>
    <t>B109210000350</t>
  </si>
  <si>
    <t>宇都宮市立城山東小学校</t>
  </si>
  <si>
    <t>栃木県宇都宮市駒生町２３６０</t>
  </si>
  <si>
    <t>B109210000369</t>
  </si>
  <si>
    <t>宇都宮市立富屋小学校</t>
  </si>
  <si>
    <t>栃木県宇都宮市徳次郎町６６－１</t>
  </si>
  <si>
    <t>B109210000378</t>
  </si>
  <si>
    <t>宇都宮市立篠井小学校</t>
  </si>
  <si>
    <t>栃木県宇都宮市下小池町５６９－３７</t>
  </si>
  <si>
    <t>B109210000387</t>
  </si>
  <si>
    <t>宇都宮市立姿川中央小学校</t>
  </si>
  <si>
    <t>栃木県宇都宮市下砥上町１２１</t>
  </si>
  <si>
    <t>B109210000396</t>
  </si>
  <si>
    <t>宇都宮市立姿川第一小学校</t>
  </si>
  <si>
    <t>栃木県宇都宮市西川田本町３－１１－１５</t>
  </si>
  <si>
    <t>B109210000403</t>
  </si>
  <si>
    <t>宇都宮市立姿川第二小学校</t>
  </si>
  <si>
    <t>栃木県宇都宮市砥上町５２</t>
  </si>
  <si>
    <t>B109210000412</t>
  </si>
  <si>
    <t>宇都宮市立雀宮中央小学校</t>
  </si>
  <si>
    <t>栃木県宇都宮市雀の宮３－１０－１３</t>
  </si>
  <si>
    <t>B109210000421</t>
  </si>
  <si>
    <t>宇都宮市立雀宮東小学校</t>
  </si>
  <si>
    <t>栃木県宇都宮市下反町町２５６－１</t>
  </si>
  <si>
    <t>B109210000430</t>
  </si>
  <si>
    <t>宇都宮市立雀宮南小学校</t>
  </si>
  <si>
    <t>栃木県宇都宮市南町３－３</t>
  </si>
  <si>
    <t>B109210000449</t>
  </si>
  <si>
    <t>宇都宮市立緑が丘小学校</t>
  </si>
  <si>
    <t>栃木県宇都宮市緑３－３－１２</t>
  </si>
  <si>
    <t>B109210000458</t>
  </si>
  <si>
    <t>宇都宮市立宮の原小学校</t>
  </si>
  <si>
    <t>栃木県宇都宮市宮原４－１－１４</t>
  </si>
  <si>
    <t>B109210000467</t>
  </si>
  <si>
    <t>宇都宮市立御幸小学校</t>
  </si>
  <si>
    <t>栃木県宇都宮市御幸本町４６３８－１</t>
  </si>
  <si>
    <t>B109210000476</t>
  </si>
  <si>
    <t>宇都宮市立宝木小学校</t>
  </si>
  <si>
    <t>栃木県宇都宮市駒生３３６４－２９</t>
  </si>
  <si>
    <t>B109210000485</t>
  </si>
  <si>
    <t>宇都宮市立城東小学校</t>
  </si>
  <si>
    <t>栃木県宇都宮市城東２丁目５－１７</t>
  </si>
  <si>
    <t>B109210000494</t>
  </si>
  <si>
    <t>宇都宮市立陽東小学校</t>
  </si>
  <si>
    <t>栃木県宇都宮市陽東２－１６－３６</t>
  </si>
  <si>
    <t>B109210000500</t>
  </si>
  <si>
    <t>宇都宮市立海道小学校</t>
  </si>
  <si>
    <t>栃木県宇都宮市海道町３５－１</t>
  </si>
  <si>
    <t>B109210000519</t>
  </si>
  <si>
    <t>宇都宮市立石井小学校</t>
  </si>
  <si>
    <t>栃木県宇都宮市石井町１２１３</t>
  </si>
  <si>
    <t>B109210000528</t>
  </si>
  <si>
    <t>宇都宮市立御幸が原小学校</t>
  </si>
  <si>
    <t>栃木県宇都宮市御幸ヶ原町５３－２</t>
  </si>
  <si>
    <t>B109210000537</t>
  </si>
  <si>
    <t>宇都宮市立五代小学校</t>
  </si>
  <si>
    <t>栃木県宇都宮市五代２－２２－３３</t>
  </si>
  <si>
    <t>B109210000546</t>
  </si>
  <si>
    <t>宇都宮市立陽光小学校</t>
  </si>
  <si>
    <t>栃木県宇都宮市緑５ー３ー１６</t>
  </si>
  <si>
    <t>B109210000555</t>
  </si>
  <si>
    <t>宇都宮市立瑞穂台小学校</t>
  </si>
  <si>
    <t>栃木県宇都宮市瑞穂１－２２</t>
  </si>
  <si>
    <t>B109210000564</t>
  </si>
  <si>
    <t>宇都宮市立晃宝小学校</t>
  </si>
  <si>
    <t>栃木県宇都宮市宝木本町１２６３－１</t>
  </si>
  <si>
    <t>B109210000573</t>
  </si>
  <si>
    <t>宇都宮市立新田小学校</t>
  </si>
  <si>
    <t>栃木県宇都宮市針ヶ谷１－１８－２１</t>
  </si>
  <si>
    <t>B109210000582</t>
  </si>
  <si>
    <t>宇都宮市立西が岡小学校</t>
  </si>
  <si>
    <t>栃木県宇都宮市宝木２－１０７５－１２</t>
  </si>
  <si>
    <t>B109210000591</t>
  </si>
  <si>
    <t>宇都宮市立上戸祭小学校</t>
  </si>
  <si>
    <t>栃木県宇都宮市上戸祭町２７１－１</t>
  </si>
  <si>
    <t>B109210000608</t>
  </si>
  <si>
    <t>足利市立毛野小学校</t>
  </si>
  <si>
    <t>栃木県足利市大久保町１５００</t>
  </si>
  <si>
    <t>B109210000617</t>
  </si>
  <si>
    <t>足利市立山辺小学校</t>
  </si>
  <si>
    <t>栃木県足利市八幡町３８６</t>
  </si>
  <si>
    <t>B109210000626</t>
  </si>
  <si>
    <t>足利市立三重小学校</t>
  </si>
  <si>
    <t>栃木県足利市五十部１０６０</t>
  </si>
  <si>
    <t>B109210000635</t>
  </si>
  <si>
    <t>足利市立山前小学校</t>
  </si>
  <si>
    <t>栃木県足利市山下町１２９７</t>
  </si>
  <si>
    <t>B109210000644</t>
  </si>
  <si>
    <t>足利市立北郷小学校</t>
  </si>
  <si>
    <t>栃木県足利市田島町１</t>
  </si>
  <si>
    <t>B109210000653</t>
  </si>
  <si>
    <t>足利市立大月小学校</t>
  </si>
  <si>
    <t>栃木県足利市大月町１０８９</t>
  </si>
  <si>
    <t>B109210000662</t>
  </si>
  <si>
    <t>足利市立名草小学校</t>
  </si>
  <si>
    <t>栃木県足利市名草中町１１５１－１</t>
  </si>
  <si>
    <t>B109210000671</t>
  </si>
  <si>
    <t>足利市立富田小学校</t>
  </si>
  <si>
    <t>栃木県足利市駒場町６２５</t>
  </si>
  <si>
    <t>B109210000680</t>
  </si>
  <si>
    <t>足利市立矢場川小学校</t>
  </si>
  <si>
    <t>栃木県足利市里矢場町１９９８</t>
  </si>
  <si>
    <t>B109210000699</t>
  </si>
  <si>
    <t>足利市立梁田小学校</t>
  </si>
  <si>
    <t>栃木県足利市福富町３９２－２</t>
  </si>
  <si>
    <t>B109210000706</t>
  </si>
  <si>
    <t>足利市立久野小学校</t>
  </si>
  <si>
    <t>栃木県足利市久保田町２１６</t>
  </si>
  <si>
    <t>B109210000715</t>
  </si>
  <si>
    <t>足利市立筑波小学校</t>
  </si>
  <si>
    <t>栃木県足利市小曽根町５１７</t>
  </si>
  <si>
    <t>B109210000724</t>
  </si>
  <si>
    <t>足利市立御厨小学校</t>
  </si>
  <si>
    <t>栃木県足利市福居町１９</t>
  </si>
  <si>
    <t>B109210000733</t>
  </si>
  <si>
    <t>足利市立葉鹿小学校</t>
  </si>
  <si>
    <t>栃木県足利市葉鹿町１－１４－２</t>
  </si>
  <si>
    <t>B109210000742</t>
  </si>
  <si>
    <t>足利市立小俣小学校</t>
  </si>
  <si>
    <t>栃木県足利市小俣町６７０－１</t>
  </si>
  <si>
    <t>B109210000751</t>
  </si>
  <si>
    <t>足利市立南小学校</t>
  </si>
  <si>
    <t>栃木県足利市堀込町２７１９</t>
  </si>
  <si>
    <t>B109210000760</t>
  </si>
  <si>
    <t>足利市立毛野南小学校</t>
  </si>
  <si>
    <t>栃木県足利市常見町１－４</t>
  </si>
  <si>
    <t>B109210000779</t>
  </si>
  <si>
    <t>足利市立けやき小学校</t>
  </si>
  <si>
    <t>栃木県足利市柳原町８６１</t>
  </si>
  <si>
    <t>B109210000788</t>
  </si>
  <si>
    <t>足利市立青葉小学校</t>
  </si>
  <si>
    <t>栃木県足利市大橋町１丁目２００７－１</t>
  </si>
  <si>
    <t>B109210000797</t>
  </si>
  <si>
    <t>足利市立東山小学校</t>
  </si>
  <si>
    <t>栃木県足利市助戸仲町８０６</t>
  </si>
  <si>
    <t>B109210000804</t>
  </si>
  <si>
    <t>足利市立桜小学校</t>
  </si>
  <si>
    <t>栃木県足利市千歳町８９</t>
  </si>
  <si>
    <t>B109210000813</t>
  </si>
  <si>
    <t>足利市立坂西北小学校</t>
  </si>
  <si>
    <t>栃木県足利市板倉町６６９</t>
  </si>
  <si>
    <t>B109210000822</t>
  </si>
  <si>
    <t>栃木市立栃木第三小学校</t>
  </si>
  <si>
    <t>栃木県栃木市小平町１３－３９</t>
  </si>
  <si>
    <t>B109210000831</t>
  </si>
  <si>
    <t>栃木市立栃木第四小学校</t>
  </si>
  <si>
    <t>栃木県栃木市城内町１－３－１５</t>
  </si>
  <si>
    <t>B109210000840</t>
  </si>
  <si>
    <t>栃木市立栃木第五小学校</t>
  </si>
  <si>
    <t>栃木県栃木市薗部町２－７－２５</t>
  </si>
  <si>
    <t>B109210000859</t>
  </si>
  <si>
    <t>栃木市立大宮南小学校</t>
  </si>
  <si>
    <t>栃木県栃木市藤田町１３５－２</t>
  </si>
  <si>
    <t>B109210000868</t>
  </si>
  <si>
    <t>栃木市立大宮北小学校</t>
  </si>
  <si>
    <t>栃木県栃木市大宮町１７７７－１</t>
  </si>
  <si>
    <t>B109210000877</t>
  </si>
  <si>
    <t>栃木県栃木市立吹上小学校</t>
  </si>
  <si>
    <t>栃木県栃木市吹上町１１５</t>
  </si>
  <si>
    <t>B109210000886</t>
  </si>
  <si>
    <t>栃木市立千塚小学校</t>
  </si>
  <si>
    <t>栃木県栃木市大森町１９６</t>
  </si>
  <si>
    <t>B109210000895</t>
  </si>
  <si>
    <t>栃木市立国府南小学校</t>
  </si>
  <si>
    <t>栃木県栃木市寄居町９４９－３</t>
  </si>
  <si>
    <t>B109210000902</t>
  </si>
  <si>
    <t>栃木市立国府北小学校</t>
  </si>
  <si>
    <t>栃木県栃木市大塚町１２７８</t>
  </si>
  <si>
    <t>B109210000911</t>
  </si>
  <si>
    <t>栃木市立南小学校</t>
  </si>
  <si>
    <t>栃木県栃木市沼和田町３８－１０</t>
  </si>
  <si>
    <t>B109210000920</t>
  </si>
  <si>
    <t>栃木市立皆川城東小学校</t>
  </si>
  <si>
    <t>栃木県栃木市皆川城内町４８６</t>
  </si>
  <si>
    <t>B109210000939</t>
  </si>
  <si>
    <t>栃木市立栃木中央小学校</t>
  </si>
  <si>
    <t>栃木県栃木市入舟町１３－３</t>
  </si>
  <si>
    <t>B109210000948</t>
  </si>
  <si>
    <t>佐野市立佐野小学校</t>
  </si>
  <si>
    <t>栃木県佐野市金屋下町１０番地</t>
  </si>
  <si>
    <t>B109210000957</t>
  </si>
  <si>
    <t>佐野市立天明小学校</t>
  </si>
  <si>
    <t>栃木県佐野市大祝町２３１１</t>
  </si>
  <si>
    <t>B109210000966</t>
  </si>
  <si>
    <t>佐野市立植野小学校</t>
  </si>
  <si>
    <t>栃木県佐野市植上町１２７２</t>
  </si>
  <si>
    <t>B109210000975</t>
  </si>
  <si>
    <t>佐野市立界小学校</t>
  </si>
  <si>
    <t>栃木県佐野市馬門町１５３９</t>
  </si>
  <si>
    <t>B109210000984</t>
  </si>
  <si>
    <t>佐野市立犬伏小学校</t>
  </si>
  <si>
    <t>栃木県佐野市犬伏下町１９８３</t>
  </si>
  <si>
    <t>B109210000993</t>
  </si>
  <si>
    <t>佐野市立城北小学校</t>
  </si>
  <si>
    <t>栃木県佐野市堀米町１１５６</t>
  </si>
  <si>
    <t>B109210001000</t>
  </si>
  <si>
    <t>佐野市立旗川小学校</t>
  </si>
  <si>
    <t>栃木県佐野市並木町９６４</t>
  </si>
  <si>
    <t>B109210001019</t>
  </si>
  <si>
    <t>佐野市立吾妻小学校</t>
  </si>
  <si>
    <t>栃木県佐野市上羽田町１３６９－１</t>
  </si>
  <si>
    <t>B109210001028</t>
  </si>
  <si>
    <t>佐野市立赤見小学校</t>
  </si>
  <si>
    <t>栃木県佐野市赤見町３２２９</t>
  </si>
  <si>
    <t>B109210001037</t>
  </si>
  <si>
    <t>佐野市立石塚小学校</t>
  </si>
  <si>
    <t>栃木県佐野市石塚町１４０８－２</t>
  </si>
  <si>
    <t>B109210001046</t>
  </si>
  <si>
    <t>佐野市立出流原小学校</t>
  </si>
  <si>
    <t>栃木県佐野市出流原町１０３８－１</t>
  </si>
  <si>
    <t>B109210001055</t>
  </si>
  <si>
    <t>佐野市立犬伏東小学校</t>
  </si>
  <si>
    <t>栃木県佐野市伊勢山町１５３４</t>
  </si>
  <si>
    <t>B109210001064</t>
  </si>
  <si>
    <t>鹿沼市立中央小学校</t>
  </si>
  <si>
    <t>栃木県鹿沼市今宮町１６２４</t>
  </si>
  <si>
    <t>B109210001073</t>
  </si>
  <si>
    <t>鹿沼市立東小学校</t>
  </si>
  <si>
    <t>栃木県鹿沼市東末広町１０８２</t>
  </si>
  <si>
    <t>B109210001082</t>
  </si>
  <si>
    <t>鹿沼市立北小学校</t>
  </si>
  <si>
    <t>栃木県鹿沼市泉町２４５７</t>
  </si>
  <si>
    <t>B109210001091</t>
  </si>
  <si>
    <t>鹿沼市立菊沢東小学校</t>
  </si>
  <si>
    <t>栃木県鹿沼市仁神堂町５３０</t>
  </si>
  <si>
    <t>B109210001108</t>
  </si>
  <si>
    <t>鹿沼市立菊沢西小学校</t>
  </si>
  <si>
    <t>栃木県鹿沼市見野７５</t>
  </si>
  <si>
    <t>B109210001117</t>
  </si>
  <si>
    <t>鹿沼市立石川小学校</t>
  </si>
  <si>
    <t>栃木県鹿沼市上石川１３４４</t>
  </si>
  <si>
    <t>B109210001126</t>
  </si>
  <si>
    <t>鹿沼市立津田小学校</t>
  </si>
  <si>
    <t>栃木県鹿沼市深津１３９０</t>
  </si>
  <si>
    <t>B109210001135</t>
  </si>
  <si>
    <t>鹿沼市立池ノ森小学校</t>
  </si>
  <si>
    <t>栃木県鹿沼市池ノ森７５７－１</t>
  </si>
  <si>
    <t>B109210001144</t>
  </si>
  <si>
    <t>鹿沼市立北押原小学校</t>
  </si>
  <si>
    <t>栃木県鹿沼市樅山町８２</t>
  </si>
  <si>
    <t>B109210001153</t>
  </si>
  <si>
    <t>鹿沼市立加園小学校</t>
  </si>
  <si>
    <t>栃木県鹿沼市加園２８００</t>
  </si>
  <si>
    <t>B109210001162</t>
  </si>
  <si>
    <t>鹿沼市立板荷小学校</t>
  </si>
  <si>
    <t>栃木県鹿沼市板荷２７７５</t>
  </si>
  <si>
    <t>B109210001171</t>
  </si>
  <si>
    <t>鹿沼市立南摩小学校</t>
  </si>
  <si>
    <t>栃木県鹿沼市油田町１０００</t>
  </si>
  <si>
    <t>B109210001180</t>
  </si>
  <si>
    <t>鹿沼市立上南摩小学校</t>
  </si>
  <si>
    <t>栃木県鹿沼市上南摩町７３２番地</t>
  </si>
  <si>
    <t>B109210001199</t>
  </si>
  <si>
    <t>鹿沼市立南押原小学校</t>
  </si>
  <si>
    <t>栃木県鹿沼市磯町１１７</t>
  </si>
  <si>
    <t>B109210001206</t>
  </si>
  <si>
    <t>鹿沼市立楡木小学校</t>
  </si>
  <si>
    <t>栃木県鹿沼市楡木町７０－２</t>
  </si>
  <si>
    <t>B109210001215</t>
  </si>
  <si>
    <t>鹿沼市立西小学校</t>
  </si>
  <si>
    <t>栃木県鹿沼市上日向６０６</t>
  </si>
  <si>
    <t>B109210001224</t>
  </si>
  <si>
    <t>鹿沼市立さつきが丘小学校</t>
  </si>
  <si>
    <t>栃木県鹿沼市茂呂１０８６－５</t>
  </si>
  <si>
    <t>B109210001233</t>
  </si>
  <si>
    <t>鹿沼市立みなみ小学校</t>
  </si>
  <si>
    <t>栃木県鹿沼市南上野町５０３</t>
  </si>
  <si>
    <t>B109210001242</t>
  </si>
  <si>
    <t>鹿沼市立みどりが丘小学校</t>
  </si>
  <si>
    <t>栃木県鹿沼市西茂呂３－７－１９</t>
  </si>
  <si>
    <t>B109210001251</t>
  </si>
  <si>
    <t>日光市立日光小学校</t>
  </si>
  <si>
    <t>栃木県日光市萩垣面２３９０－２</t>
  </si>
  <si>
    <t>B109210001279</t>
  </si>
  <si>
    <t>日光市立中宮祠小学校</t>
  </si>
  <si>
    <t>栃木県日光市中宮祠２４７８</t>
  </si>
  <si>
    <t>B109210001288</t>
  </si>
  <si>
    <t>日光市立小来川小学校</t>
  </si>
  <si>
    <t>栃木県日光市中小来川２８１７</t>
  </si>
  <si>
    <t>B109210001304</t>
  </si>
  <si>
    <t>日光市立今市小学校</t>
  </si>
  <si>
    <t>栃木県日光市今市５３１</t>
  </si>
  <si>
    <t>B109210001313</t>
  </si>
  <si>
    <t>日光市立今市第二小学校</t>
  </si>
  <si>
    <t>栃木県日光市瀬川２２７</t>
  </si>
  <si>
    <t>B109210001322</t>
  </si>
  <si>
    <t>日光市立落合東小学校</t>
  </si>
  <si>
    <t>栃木県日光市文挾町１０６</t>
  </si>
  <si>
    <t>B109210001331</t>
  </si>
  <si>
    <t>日光市立落合西小学校</t>
  </si>
  <si>
    <t>栃木県日光市長畑５２２－２</t>
  </si>
  <si>
    <t>B109210001340</t>
  </si>
  <si>
    <t>日光市立大桑小学校</t>
  </si>
  <si>
    <t>栃木県日光市大桑町１７９</t>
  </si>
  <si>
    <t>B109210001359</t>
  </si>
  <si>
    <t>日光市立轟小学校</t>
  </si>
  <si>
    <t>栃木県日光市轟５３</t>
  </si>
  <si>
    <t>B109210001377</t>
  </si>
  <si>
    <t>日光市立大沢小学校</t>
  </si>
  <si>
    <t>栃木県日光市大沢町９７番地</t>
  </si>
  <si>
    <t>B109210001386</t>
  </si>
  <si>
    <t>日光市立大室小学校</t>
  </si>
  <si>
    <t>栃木県日光市大室３５６</t>
  </si>
  <si>
    <t>B109210001395</t>
  </si>
  <si>
    <t>日光市立猪倉小学校</t>
  </si>
  <si>
    <t>栃木県日光市猪倉３３１４</t>
  </si>
  <si>
    <t>B109210001402</t>
  </si>
  <si>
    <t>日光市立小林小学校</t>
  </si>
  <si>
    <t>栃木県日光市小林２７０８</t>
  </si>
  <si>
    <t>B109210001411</t>
  </si>
  <si>
    <t>日光市立今市第三小学校</t>
  </si>
  <si>
    <t>栃木県日光市今市本町１８－１</t>
  </si>
  <si>
    <t>B109210001420</t>
  </si>
  <si>
    <t>日光市立南原小学校</t>
  </si>
  <si>
    <t>栃木県日光市土沢４６０</t>
  </si>
  <si>
    <t>B109210001439</t>
  </si>
  <si>
    <t>小山市立小山第一小学校</t>
  </si>
  <si>
    <t>栃木県小山市宮本町１－３－１</t>
  </si>
  <si>
    <t>B109210001448</t>
  </si>
  <si>
    <t>小山市立小山第二小学校</t>
  </si>
  <si>
    <t>栃木県小山市宮本町２－９－２０</t>
  </si>
  <si>
    <t>B109210001457</t>
  </si>
  <si>
    <t>小山市立大谷東小学校</t>
  </si>
  <si>
    <t>栃木県小山市大字横倉新田２７１</t>
  </si>
  <si>
    <t>B109210001466</t>
  </si>
  <si>
    <t>小山市立大谷南小学校</t>
  </si>
  <si>
    <t>栃木県小山市大字東野田２１４７</t>
  </si>
  <si>
    <t>B109210001475</t>
  </si>
  <si>
    <t>小山市立大谷北小学校</t>
  </si>
  <si>
    <t>栃木県小山市犬塚５－６－１０</t>
  </si>
  <si>
    <t>B109210001484</t>
  </si>
  <si>
    <t>小山市立間々田小学校</t>
  </si>
  <si>
    <t>栃木県小山市間々田１５１２</t>
  </si>
  <si>
    <t>B109210001493</t>
  </si>
  <si>
    <t>小山市立下生井小学校</t>
  </si>
  <si>
    <t>栃木県小山市下生井１５４６</t>
  </si>
  <si>
    <t>B109210001509</t>
  </si>
  <si>
    <t>小山市立網戸小学校</t>
  </si>
  <si>
    <t>栃木県小山市網戸１５１４</t>
  </si>
  <si>
    <t>B109210001518</t>
  </si>
  <si>
    <t>小山市立寒川小学校</t>
  </si>
  <si>
    <t>栃木県小山市中里８６１番地</t>
  </si>
  <si>
    <t>B109210001545</t>
  </si>
  <si>
    <t>小山市立穂積小学校</t>
  </si>
  <si>
    <t>栃木県小山市萩島２７</t>
  </si>
  <si>
    <t>B109210001554</t>
  </si>
  <si>
    <t>小山市立中小学校</t>
  </si>
  <si>
    <t>栃木県小山市南小林１０９</t>
  </si>
  <si>
    <t>B109210001563</t>
  </si>
  <si>
    <t>小山市立羽川小学校</t>
  </si>
  <si>
    <t>栃木県小山市羽川１２５</t>
  </si>
  <si>
    <t>B109210001572</t>
  </si>
  <si>
    <t>小山市立萱橋小学校</t>
  </si>
  <si>
    <t>栃木県小山市大字萱橋１１６９番地の１</t>
  </si>
  <si>
    <t>B109210001581</t>
  </si>
  <si>
    <t>小山市立旭小学校</t>
  </si>
  <si>
    <t>栃木県小山市駅南町５－６－６９</t>
  </si>
  <si>
    <t>B109210001590</t>
  </si>
  <si>
    <t>小山市立乙女小学校</t>
  </si>
  <si>
    <t>栃木県小山市乙女１９５４</t>
  </si>
  <si>
    <t>B109210001607</t>
  </si>
  <si>
    <t>小山市立小山城東小学校</t>
  </si>
  <si>
    <t>栃木県小山市城東１－１６－１</t>
  </si>
  <si>
    <t>B109210001616</t>
  </si>
  <si>
    <t>小山市立羽川西小学校</t>
  </si>
  <si>
    <t>栃木県小山市黒本７７１－２</t>
  </si>
  <si>
    <t>B109210001625</t>
  </si>
  <si>
    <t>小山市立小山第三小学校</t>
  </si>
  <si>
    <t>栃木県小山市神鳥谷４－７－５１</t>
  </si>
  <si>
    <t>B109210001634</t>
  </si>
  <si>
    <t>小山市立小山城南小学校</t>
  </si>
  <si>
    <t>栃木県小山市西城南５－２９－１</t>
  </si>
  <si>
    <t>B109210001643</t>
  </si>
  <si>
    <t>小山市立小山城北小学校</t>
  </si>
  <si>
    <t>栃木県小山市城北５－１８－１</t>
  </si>
  <si>
    <t>B109210001652</t>
  </si>
  <si>
    <t>小山市立若木小学校</t>
  </si>
  <si>
    <t>栃木県小山市若木町２－６－４４</t>
  </si>
  <si>
    <t>B109210001661</t>
  </si>
  <si>
    <t>小山市立間々田東小学校</t>
  </si>
  <si>
    <t>栃木県小山市間々田５７－２</t>
  </si>
  <si>
    <t>B109210001670</t>
  </si>
  <si>
    <t>真岡市立真岡小学校</t>
  </si>
  <si>
    <t>栃木県真岡市台町４１８４</t>
  </si>
  <si>
    <t>B109210001689</t>
  </si>
  <si>
    <t>真岡市立大内中央小学校</t>
  </si>
  <si>
    <t>栃木県真岡市飯貝４５７－１</t>
  </si>
  <si>
    <t>B109210001698</t>
  </si>
  <si>
    <t>真岡市立大内東小学校</t>
  </si>
  <si>
    <t>栃木県真岡市赤羽３０－１</t>
  </si>
  <si>
    <t>B109210001705</t>
  </si>
  <si>
    <t>真岡市立大内西小学校</t>
  </si>
  <si>
    <t>栃木県真岡市下籠谷２４７２－１</t>
  </si>
  <si>
    <t>B109210001714</t>
  </si>
  <si>
    <t>真岡市立山前小学校</t>
  </si>
  <si>
    <t>栃木県真岡市小林６７２－２</t>
  </si>
  <si>
    <t>B109210001723</t>
  </si>
  <si>
    <t>真岡市立西田井小学校</t>
  </si>
  <si>
    <t>栃木県真岡市西田井１５０５－２</t>
  </si>
  <si>
    <t>B109210001732</t>
  </si>
  <si>
    <t>真岡市立中村小学校</t>
  </si>
  <si>
    <t>栃木県真岡市中３０２</t>
  </si>
  <si>
    <t>B109210001741</t>
  </si>
  <si>
    <t>真岡市立真岡西小学校</t>
  </si>
  <si>
    <t>栃木県真岡市熊倉三丁目３３番地６</t>
  </si>
  <si>
    <t>B109210001750</t>
  </si>
  <si>
    <t>真岡市立長田小学校</t>
  </si>
  <si>
    <t>栃木県真岡市長田１３０２－１</t>
  </si>
  <si>
    <t>B109210001769</t>
  </si>
  <si>
    <t>真岡市立真岡東小学校</t>
  </si>
  <si>
    <t>栃木県真岡市東光寺１－４－１</t>
  </si>
  <si>
    <t>B109210001778</t>
  </si>
  <si>
    <t>真岡市立亀山小学校</t>
  </si>
  <si>
    <t>栃木県真岡市亀山１０３７－３</t>
  </si>
  <si>
    <t>B109210001787</t>
  </si>
  <si>
    <t>大田原市立大田原小学校</t>
  </si>
  <si>
    <t>栃木県大田原市城山１－４－３６</t>
  </si>
  <si>
    <t>B109210001796</t>
  </si>
  <si>
    <t>大田原市立西原小学校</t>
  </si>
  <si>
    <t>栃木県大田原市美原３－２－８</t>
  </si>
  <si>
    <t>B109210001803</t>
  </si>
  <si>
    <t>大田原市立紫塚小学校</t>
  </si>
  <si>
    <t>栃木県大田原市紫塚１－７－１</t>
  </si>
  <si>
    <t>B109210001812</t>
  </si>
  <si>
    <t>大田原市立親園小学校</t>
  </si>
  <si>
    <t>栃木県大田原市親園６１８</t>
  </si>
  <si>
    <t>B109210001821</t>
  </si>
  <si>
    <t>大田原市立宇田川小学校</t>
  </si>
  <si>
    <t>栃木県大田原市宇田川８２９</t>
  </si>
  <si>
    <t>B109210001830</t>
  </si>
  <si>
    <t>大田原市立市野沢小学校</t>
  </si>
  <si>
    <t>栃木県大田原市市野沢２０７７</t>
  </si>
  <si>
    <t>B109210001849</t>
  </si>
  <si>
    <t>大田原市立奥沢小学校</t>
  </si>
  <si>
    <t>栃木県大田原市奥沢１７５</t>
  </si>
  <si>
    <t>B109210001858</t>
  </si>
  <si>
    <t>大田原市立金丸小学校</t>
  </si>
  <si>
    <t>栃木県大田原市南金丸１６４０</t>
  </si>
  <si>
    <t>B109210001867</t>
  </si>
  <si>
    <t>大田原市立羽田小学校</t>
  </si>
  <si>
    <t>栃木県大田原市羽田６４４番地</t>
  </si>
  <si>
    <t>B109210001876</t>
  </si>
  <si>
    <t>大田原市立薄葉小学校</t>
  </si>
  <si>
    <t>栃木県大田原市薄葉２０１４</t>
  </si>
  <si>
    <t>B109210001885</t>
  </si>
  <si>
    <t>大田原市立石上小学校</t>
  </si>
  <si>
    <t>栃木県大田原市上石上１５２８</t>
  </si>
  <si>
    <t>B109210001894</t>
  </si>
  <si>
    <t>大田原市立佐久山小学校</t>
  </si>
  <si>
    <t>栃木県大田原市佐久山２２７１</t>
  </si>
  <si>
    <t>B109210001901</t>
  </si>
  <si>
    <t>大田原市立金丸小学校北金丸分校</t>
  </si>
  <si>
    <t>栃木県大田原市北金丸２６００－１１</t>
  </si>
  <si>
    <t>B109210001910</t>
  </si>
  <si>
    <t>矢板市立矢板小学校</t>
  </si>
  <si>
    <t>栃木県矢板市本町４－２３</t>
  </si>
  <si>
    <t>B109210001947</t>
  </si>
  <si>
    <t>矢板市立泉小学校</t>
  </si>
  <si>
    <t>栃木県矢板市泉３７８</t>
  </si>
  <si>
    <t>B109210001956</t>
  </si>
  <si>
    <t>矢板市立片岡小学校</t>
  </si>
  <si>
    <t>栃木県矢板市片岡２０９５－７９</t>
  </si>
  <si>
    <t>B109210001965</t>
  </si>
  <si>
    <t>矢板市立乙畑小学校</t>
  </si>
  <si>
    <t>栃木県矢板市乙畑１９０２</t>
  </si>
  <si>
    <t>B109210001974</t>
  </si>
  <si>
    <t>矢板市立安沢小学校</t>
  </si>
  <si>
    <t>栃木県矢板市安沢１４８２</t>
  </si>
  <si>
    <t>B109210001983</t>
  </si>
  <si>
    <t>矢板市立東小学校</t>
  </si>
  <si>
    <t>栃木県矢板市東町６１６</t>
  </si>
  <si>
    <t>B109210001992</t>
  </si>
  <si>
    <t>上三川町立本郷小学校</t>
  </si>
  <si>
    <t>栃木県河内郡上三川町東蓼沼２５１</t>
  </si>
  <si>
    <t>B109210002009</t>
  </si>
  <si>
    <t>上三川町立上三川小学校</t>
  </si>
  <si>
    <t>栃木県河内郡上三川町上三川４５９４</t>
  </si>
  <si>
    <t>B109210002018</t>
  </si>
  <si>
    <t>上三川町立坂上小学校</t>
  </si>
  <si>
    <t>栃木県河内郡上三川町坂上６２８</t>
  </si>
  <si>
    <t>B109210002027</t>
  </si>
  <si>
    <t>上三川町立明治小学校</t>
  </si>
  <si>
    <t>栃木県河内郡上三川町大山５２４</t>
  </si>
  <si>
    <t>B109210002036</t>
  </si>
  <si>
    <t>上三川町立明治南小学校</t>
  </si>
  <si>
    <t>栃木県河内郡上三川町多功１４１２</t>
  </si>
  <si>
    <t>B109210002045</t>
  </si>
  <si>
    <t>上三川町立北小学校</t>
  </si>
  <si>
    <t>栃木県河内郡上三川町上蒲生１７２５</t>
  </si>
  <si>
    <t>B109210002054</t>
  </si>
  <si>
    <t>上三川町立本郷北小学校</t>
  </si>
  <si>
    <t>栃木県河内郡上三川町西汗１５８５</t>
  </si>
  <si>
    <t>B109210002090</t>
  </si>
  <si>
    <t>下野市立祇園小学校</t>
  </si>
  <si>
    <t>栃木県下野市祇園２－２１－３</t>
  </si>
  <si>
    <t>B109210002107</t>
  </si>
  <si>
    <t>下野市立緑小学校</t>
  </si>
  <si>
    <t>栃木県下野市緑３－１６－１</t>
  </si>
  <si>
    <t>B109210002116</t>
  </si>
  <si>
    <t>宇都宮市立上河内東小学校</t>
  </si>
  <si>
    <t>栃木県宇都宮市下小倉町１３０２</t>
  </si>
  <si>
    <t>B109210002125</t>
  </si>
  <si>
    <t>宇都宮市立上河内西小学校</t>
  </si>
  <si>
    <t>栃木県宇都宮市関白町４７１</t>
  </si>
  <si>
    <t>B109210002134</t>
  </si>
  <si>
    <t>宇都宮市立上河内中央小学校</t>
  </si>
  <si>
    <t>栃木県宇都宮市中里町２０１番地１</t>
  </si>
  <si>
    <t>B109210002143</t>
  </si>
  <si>
    <t>宇都宮市立岡本小学校</t>
  </si>
  <si>
    <t>栃木県宇都宮市中岡本町２６２３</t>
  </si>
  <si>
    <t>B109210002152</t>
  </si>
  <si>
    <t>宇都宮市立白沢小学校</t>
  </si>
  <si>
    <t>栃木県宇都宮市白沢町１６４３</t>
  </si>
  <si>
    <t>B109210002161</t>
  </si>
  <si>
    <t>宇都宮市立田原小学校</t>
  </si>
  <si>
    <t>栃木県宇都宮市上田原町３５５</t>
  </si>
  <si>
    <t>B109210002170</t>
  </si>
  <si>
    <t>宇都宮市立岡本西小学校</t>
  </si>
  <si>
    <t>栃木県宇都宮市中岡本町３７０９－２</t>
  </si>
  <si>
    <t>B109210002189</t>
  </si>
  <si>
    <t>宇都宮市立岡本北小学校</t>
  </si>
  <si>
    <t>栃木県宇都宮市中岡本町２４８１－１</t>
  </si>
  <si>
    <t>B109210002198</t>
  </si>
  <si>
    <t>宇都宮市立田原西小学校</t>
  </si>
  <si>
    <t>栃木県宇都宮市立伏町８－１</t>
  </si>
  <si>
    <t>B109210002205</t>
  </si>
  <si>
    <t>栃木市立西方小学校</t>
  </si>
  <si>
    <t>栃木県栃木市西方町元７７０</t>
  </si>
  <si>
    <t>B109210002214</t>
  </si>
  <si>
    <t>栃木市立真名子小学校</t>
  </si>
  <si>
    <t>栃木県栃木市西方町真名子１０８９－１</t>
  </si>
  <si>
    <t>B109210002223</t>
  </si>
  <si>
    <t>鹿沼市立粟野小学校</t>
  </si>
  <si>
    <t>栃木県鹿沼市口粟野８０２</t>
  </si>
  <si>
    <t>B109210002232</t>
  </si>
  <si>
    <t>鹿沼市立清洲第一小学校</t>
  </si>
  <si>
    <t>栃木県鹿沼市久野６２０－１</t>
  </si>
  <si>
    <t>B109210002241</t>
  </si>
  <si>
    <t>鹿沼市立清洲第二小学校</t>
  </si>
  <si>
    <t>栃木県鹿沼市北半田１５１５</t>
  </si>
  <si>
    <t>B109210002250</t>
  </si>
  <si>
    <t>鹿沼市立粕尾小学校</t>
  </si>
  <si>
    <t>栃木県鹿沼市下粕尾１４４４－１</t>
  </si>
  <si>
    <t>B109210002269</t>
  </si>
  <si>
    <t>鹿沼市立永野小学校</t>
  </si>
  <si>
    <t>栃木県鹿沼市上永野３１０</t>
  </si>
  <si>
    <t>B109210002278</t>
  </si>
  <si>
    <t>日光市立足尾小学校</t>
  </si>
  <si>
    <t>栃木県日光市足尾町赤沢６－２</t>
  </si>
  <si>
    <t>B109210002287</t>
  </si>
  <si>
    <t>真岡市立久下田小学校</t>
  </si>
  <si>
    <t>栃木県真岡市久下田４９１</t>
  </si>
  <si>
    <t>B109210002296</t>
  </si>
  <si>
    <t>真岡市立物部小学校</t>
  </si>
  <si>
    <t>栃木県真岡市物井１１８０</t>
  </si>
  <si>
    <t>B109210002303</t>
  </si>
  <si>
    <t>真岡市立長沼小学校</t>
  </si>
  <si>
    <t>栃木県真岡市長沼７１６</t>
  </si>
  <si>
    <t>B109210002312</t>
  </si>
  <si>
    <t>益子町立田野小学校</t>
  </si>
  <si>
    <t>栃木県芳賀郡益子町大字長堤４００番地</t>
  </si>
  <si>
    <t>B109210002321</t>
  </si>
  <si>
    <t>益子町立益子小学校</t>
  </si>
  <si>
    <t>栃木県芳賀郡益子町益子４６６５</t>
  </si>
  <si>
    <t>B109210002330</t>
  </si>
  <si>
    <t>益子町立七井小学校</t>
  </si>
  <si>
    <t>栃木県芳賀郡益子町大沢２０２</t>
  </si>
  <si>
    <t>B109210002349</t>
  </si>
  <si>
    <t>益子町立益子西小学校</t>
  </si>
  <si>
    <t>栃木県芳賀郡益子町塙１３４４</t>
  </si>
  <si>
    <t>B109210002358</t>
  </si>
  <si>
    <t>茂木町立逆川小学校</t>
  </si>
  <si>
    <t>栃木県芳賀郡茂木町飯２２１０</t>
  </si>
  <si>
    <t>B109210002367</t>
  </si>
  <si>
    <t>茂木町立茂木小学校</t>
  </si>
  <si>
    <t>栃木県芳賀郡茂木町茂木１６２１</t>
  </si>
  <si>
    <t>B109210002376</t>
  </si>
  <si>
    <t>茂木町立中川小学校</t>
  </si>
  <si>
    <t>栃木県芳賀郡茂木町大字河井８５６</t>
  </si>
  <si>
    <t>B109210002385</t>
  </si>
  <si>
    <t>茂木町立須藤小学校</t>
  </si>
  <si>
    <t>栃木県芳賀郡茂木町千本４５７</t>
  </si>
  <si>
    <t>B109210002394</t>
  </si>
  <si>
    <t>市貝町立赤羽小学校</t>
  </si>
  <si>
    <t>栃木県芳賀郡市貝町赤羽２７１１</t>
  </si>
  <si>
    <t>B109210002401</t>
  </si>
  <si>
    <t>市貝町立市貝小学校</t>
  </si>
  <si>
    <t>栃木県芳賀郡市貝町市塙２１８４</t>
  </si>
  <si>
    <t>B109210002410</t>
  </si>
  <si>
    <t>芳賀町立芳賀東小学校</t>
  </si>
  <si>
    <t>栃木県芳賀郡芳賀町祖母井３８８</t>
  </si>
  <si>
    <t>B109210002429</t>
  </si>
  <si>
    <t>芳賀町立芳賀北小学校</t>
  </si>
  <si>
    <t>栃木県芳賀郡芳賀町芳志戸１０３０</t>
  </si>
  <si>
    <t>B109210002438</t>
  </si>
  <si>
    <t>芳賀町立芳賀南小学校</t>
  </si>
  <si>
    <t>栃木県芳賀郡芳賀町西水沼４１</t>
  </si>
  <si>
    <t>B109210002447</t>
  </si>
  <si>
    <t>壬生町立壬生小学校</t>
  </si>
  <si>
    <t>栃木県下都賀郡壬生町本丸２－３－７</t>
  </si>
  <si>
    <t>B109210002456</t>
  </si>
  <si>
    <t>壬生町立藤井小学校</t>
  </si>
  <si>
    <t>栃木県下都賀郡壬生町藤井１２６７</t>
  </si>
  <si>
    <t>B109210002465</t>
  </si>
  <si>
    <t>壬生町立壬生東小学校</t>
  </si>
  <si>
    <t>栃木県下都賀郡壬生町落合３－５－２１</t>
  </si>
  <si>
    <t>B109210002474</t>
  </si>
  <si>
    <t>壬生町立稲葉小学校</t>
  </si>
  <si>
    <t>栃木県下都賀郡壬生町上稲葉８８１</t>
  </si>
  <si>
    <t>B109210002483</t>
  </si>
  <si>
    <t>壬生町立羽生田小学校</t>
  </si>
  <si>
    <t>栃木県下都賀郡壬生町羽生田２１３９－１</t>
  </si>
  <si>
    <t>B109210002492</t>
  </si>
  <si>
    <t>壬生町立壬生北小学校</t>
  </si>
  <si>
    <t>栃木県下都賀郡壬生町北小林１９０</t>
  </si>
  <si>
    <t>B109210002508</t>
  </si>
  <si>
    <t>壬生町立安塚小学校</t>
  </si>
  <si>
    <t>栃木県下都賀郡壬生町大字安塚２０７８</t>
  </si>
  <si>
    <t>B109210002517</t>
  </si>
  <si>
    <t>壬生町立睦小学校</t>
  </si>
  <si>
    <t>栃木県下都賀郡壬生町壬生丁２３０－１</t>
  </si>
  <si>
    <t>B109210002526</t>
  </si>
  <si>
    <t>下野市立石橋小学校</t>
  </si>
  <si>
    <t>栃木県下野市花の木１－４</t>
  </si>
  <si>
    <t>B109210002535</t>
  </si>
  <si>
    <t>下野市立細谷小学校</t>
  </si>
  <si>
    <t>栃木県下野市細谷６９３</t>
  </si>
  <si>
    <t>B109210002544</t>
  </si>
  <si>
    <t>下野市立古山小学校</t>
  </si>
  <si>
    <t>栃木県下野市下古山３丁目１－９</t>
  </si>
  <si>
    <t>B109210002553</t>
  </si>
  <si>
    <t>下野市立石橋北小学校</t>
  </si>
  <si>
    <t>栃木県下野市上古山１９３２</t>
  </si>
  <si>
    <t>B109210002562</t>
  </si>
  <si>
    <t>下野市立国分寺小学校</t>
  </si>
  <si>
    <t>栃木県下野市小金井４－２－３</t>
  </si>
  <si>
    <t>B109210002571</t>
  </si>
  <si>
    <t>下野市立国分寺東小学校</t>
  </si>
  <si>
    <t>栃木県下野市柴８９７－１</t>
  </si>
  <si>
    <t>B109210002580</t>
  </si>
  <si>
    <t>野木町立友沼小学校</t>
  </si>
  <si>
    <t>栃木県下都賀郡野木町大字友沼９１６番地</t>
  </si>
  <si>
    <t>B109210002599</t>
  </si>
  <si>
    <t>野木町立野木小学校</t>
  </si>
  <si>
    <t>栃木県下都賀郡野木町野木２４５０－１</t>
  </si>
  <si>
    <t>B109210002606</t>
  </si>
  <si>
    <t>野木町立佐川野小学校</t>
  </si>
  <si>
    <t>栃木県下都賀郡野木町佐川野１８０８</t>
  </si>
  <si>
    <t>B109210002615</t>
  </si>
  <si>
    <t>野木町立南赤塚小学校</t>
  </si>
  <si>
    <t>栃木県下都賀郡野木町大字中谷５０８番地</t>
  </si>
  <si>
    <t>B109210002624</t>
  </si>
  <si>
    <t>野木町立新橋小学校</t>
  </si>
  <si>
    <t>栃木県下都賀郡野木町友沼５１１０－２</t>
  </si>
  <si>
    <t>B109210002633</t>
  </si>
  <si>
    <t>栃木市立大平東小学校</t>
  </si>
  <si>
    <t>栃木県栃木市大平町上高島８０９</t>
  </si>
  <si>
    <t>B109210002642</t>
  </si>
  <si>
    <t>栃木市立大平南小学校</t>
  </si>
  <si>
    <t>栃木県栃木市大平町西水代１７３２</t>
  </si>
  <si>
    <t>B109210002651</t>
  </si>
  <si>
    <t>栃木市立大平西小学校</t>
  </si>
  <si>
    <t>栃木県栃木市大平町富田１８６９</t>
  </si>
  <si>
    <t>B109210002660</t>
  </si>
  <si>
    <t>栃木市立大平中央小学校</t>
  </si>
  <si>
    <t>栃木県栃木市大平町新１３５４－２</t>
  </si>
  <si>
    <t>B109210002679</t>
  </si>
  <si>
    <t>栃木市立藤岡小学校</t>
  </si>
  <si>
    <t>栃木県栃木市藤岡町藤岡１５００</t>
  </si>
  <si>
    <t>B109210002688</t>
  </si>
  <si>
    <t>栃木市立部屋小学校</t>
  </si>
  <si>
    <t>栃木県栃木市藤岡町部屋１５８</t>
  </si>
  <si>
    <t>B109210002697</t>
  </si>
  <si>
    <t>栃木市立赤麻小学校</t>
  </si>
  <si>
    <t>栃木県栃木市藤岡町大字赤麻１７０３</t>
  </si>
  <si>
    <t>B109210002704</t>
  </si>
  <si>
    <t>栃木市立三鴨小学校</t>
  </si>
  <si>
    <t>栃木県栃木市藤岡町大字甲２７５－１</t>
  </si>
  <si>
    <t>B109210002713</t>
  </si>
  <si>
    <t>栃木市立岩舟小学校</t>
  </si>
  <si>
    <t>栃木県栃木市岩舟町静１４００－１</t>
  </si>
  <si>
    <t>B109210002722</t>
  </si>
  <si>
    <t>栃木市立静和小学校</t>
  </si>
  <si>
    <t>栃木県栃木市岩舟町静和２４３２</t>
  </si>
  <si>
    <t>B109210002731</t>
  </si>
  <si>
    <t>栃木市立合戦場小学校</t>
  </si>
  <si>
    <t>栃木県栃木市都賀町合戦場３０１</t>
  </si>
  <si>
    <t>B109210002740</t>
  </si>
  <si>
    <t>栃木市立家中小学校</t>
  </si>
  <si>
    <t>栃木県栃木市都賀町大字家中２７４０</t>
  </si>
  <si>
    <t>B109210002759</t>
  </si>
  <si>
    <t>栃木市立赤津小学校</t>
  </si>
  <si>
    <t>栃木県栃木市都賀町富張１４７</t>
  </si>
  <si>
    <t>B109210002795</t>
  </si>
  <si>
    <t>日光市立湯西川小学校</t>
  </si>
  <si>
    <t>栃木県日光市湯西川６４３</t>
  </si>
  <si>
    <t>B109210002811</t>
  </si>
  <si>
    <t>日光市立鬼怒川小学校</t>
  </si>
  <si>
    <t>栃木県日光市藤原１９</t>
  </si>
  <si>
    <t>B109210002820</t>
  </si>
  <si>
    <t>日光市立下原小学校</t>
  </si>
  <si>
    <t>栃木県日光市鬼怒川温泉大原２</t>
  </si>
  <si>
    <t>B109210002839</t>
  </si>
  <si>
    <t>日光市立三依小学校</t>
  </si>
  <si>
    <t>栃木県日光市中三依８３５－１</t>
  </si>
  <si>
    <t>B109210002848</t>
  </si>
  <si>
    <t>塩谷町立船生小学校</t>
  </si>
  <si>
    <t>栃木県塩谷郡塩谷町船生３６６０番地</t>
  </si>
  <si>
    <t>B109210002857</t>
  </si>
  <si>
    <t>塩谷町立玉生小学校</t>
  </si>
  <si>
    <t>栃木県塩谷郡塩谷町玉生３９５</t>
  </si>
  <si>
    <t>B109210002866</t>
  </si>
  <si>
    <t>塩谷町立大宮小学校</t>
  </si>
  <si>
    <t>栃木県塩谷郡塩谷町大字大宮２１６６</t>
  </si>
  <si>
    <t>B109210002875</t>
  </si>
  <si>
    <t>さくら市立氏家小学校</t>
  </si>
  <si>
    <t>栃木県さくら市氏家２４９１番地</t>
  </si>
  <si>
    <t>B109210002884</t>
  </si>
  <si>
    <t>さくら市立押上小学校</t>
  </si>
  <si>
    <t>栃木県さくら市長久保８１４</t>
  </si>
  <si>
    <t>B109210002893</t>
  </si>
  <si>
    <t>さくら市立熟田小学校</t>
  </si>
  <si>
    <t>栃木県さくら市狭間田１７０２</t>
  </si>
  <si>
    <t>B109210002900</t>
  </si>
  <si>
    <t>さくら市立上松山小学校</t>
  </si>
  <si>
    <t>栃木県さくら市氏家３４９６</t>
  </si>
  <si>
    <t>B109210002919</t>
  </si>
  <si>
    <t>さくら市立南小学校</t>
  </si>
  <si>
    <t>栃木県さくら市氏家１０６１－３</t>
  </si>
  <si>
    <t>B109210002928</t>
  </si>
  <si>
    <t>さくら市立喜連川小学校</t>
  </si>
  <si>
    <t>栃木県さくら市喜連川３９１１</t>
  </si>
  <si>
    <t>B109210002937</t>
  </si>
  <si>
    <t>高根沢町立阿久津小学校</t>
  </si>
  <si>
    <t>栃木県塩谷郡高根沢町宝積寺１１７８</t>
  </si>
  <si>
    <t>B109210002946</t>
  </si>
  <si>
    <t>高根沢町立上高根沢小学校</t>
  </si>
  <si>
    <t>栃木県塩谷郡高根沢町上高根沢２０８０</t>
  </si>
  <si>
    <t>B109210002955</t>
  </si>
  <si>
    <t>高根沢町立北小学校</t>
  </si>
  <si>
    <t>栃木県塩谷郡高根沢町飯室８７６</t>
  </si>
  <si>
    <t>B109210002964</t>
  </si>
  <si>
    <t>高根沢町立東小学校</t>
  </si>
  <si>
    <t>栃木県塩谷郡高根沢町太田７５２</t>
  </si>
  <si>
    <t>B109210002973</t>
  </si>
  <si>
    <t>高根沢町立中央小学校</t>
  </si>
  <si>
    <t>栃木県塩谷郡高根沢町石末２２４７－１</t>
  </si>
  <si>
    <t>B109210002982</t>
  </si>
  <si>
    <t>高根沢町立西小学校</t>
  </si>
  <si>
    <t>栃木県塩谷郡高根沢町光陽台三丁目２－３</t>
  </si>
  <si>
    <t>B109210002991</t>
  </si>
  <si>
    <t>那須烏山市立荒川小学校</t>
  </si>
  <si>
    <t>栃木県那須烏山市大金１３５－１</t>
  </si>
  <si>
    <t>B109210003008</t>
  </si>
  <si>
    <t>那須烏山市立江川小学校</t>
  </si>
  <si>
    <t>栃木県那須烏山市下川井１００１</t>
  </si>
  <si>
    <t>B109210003017</t>
  </si>
  <si>
    <t>那須烏山市立境小学校</t>
  </si>
  <si>
    <t>栃木県那須烏山市上境１４０４</t>
  </si>
  <si>
    <t>B109210003026</t>
  </si>
  <si>
    <t>那須烏山市立烏山小学校</t>
  </si>
  <si>
    <t>栃木県那須烏山市愛宕台２８００</t>
  </si>
  <si>
    <t>B109210003035</t>
  </si>
  <si>
    <t>那須烏山市立七合小学校</t>
  </si>
  <si>
    <t>栃木県那須烏山市谷浅見９１０番地</t>
  </si>
  <si>
    <t>B109210003044</t>
  </si>
  <si>
    <t>那珂川町立馬頭小学校</t>
  </si>
  <si>
    <t>栃木県那須郡那珂川町馬頭１６９</t>
  </si>
  <si>
    <t>B109210003053</t>
  </si>
  <si>
    <t>那珂川町立馬頭東小学校</t>
  </si>
  <si>
    <t>栃木県那須郡那珂川町大内１６４０</t>
  </si>
  <si>
    <t>B109210003062</t>
  </si>
  <si>
    <t>那珂川町立小川小学校</t>
  </si>
  <si>
    <t>栃木県那須郡那珂川町小川２８４６</t>
  </si>
  <si>
    <t>B109210003080</t>
  </si>
  <si>
    <t>大田原市立湯津上小学校</t>
  </si>
  <si>
    <t>栃木県大田原市湯津上１１５６番地</t>
  </si>
  <si>
    <t>B109210003106</t>
  </si>
  <si>
    <t>大田原市立両郷中央小学校</t>
  </si>
  <si>
    <t>栃木県大田原市中野内８０９</t>
  </si>
  <si>
    <t>B109210003115</t>
  </si>
  <si>
    <t>大田原市立須賀川小学校</t>
  </si>
  <si>
    <t>栃木県大田原市須佐木２８</t>
  </si>
  <si>
    <t>B109210003124</t>
  </si>
  <si>
    <t>那須町立高久小学校</t>
  </si>
  <si>
    <t>栃木県那須郡那須町大字高久甲３３５８－３</t>
  </si>
  <si>
    <t>B109210003133</t>
  </si>
  <si>
    <t>那須塩原市立黒磯小学校</t>
  </si>
  <si>
    <t>栃木県那須塩原市豊町２－１</t>
  </si>
  <si>
    <t>B109210003142</t>
  </si>
  <si>
    <t>那須塩原市立埼玉小学校</t>
  </si>
  <si>
    <t>栃木県那須塩原市埼玉９９</t>
  </si>
  <si>
    <t>B109210003151</t>
  </si>
  <si>
    <t>那須塩原市立鍋掛小学校</t>
  </si>
  <si>
    <t>栃木県那須塩原市鍋掛１０１９番地</t>
  </si>
  <si>
    <t>B109210003160</t>
  </si>
  <si>
    <t>那須塩原市立大原間小学校</t>
  </si>
  <si>
    <t>栃木県那須塩原市方京３－１４－６</t>
  </si>
  <si>
    <t>B109210003179</t>
  </si>
  <si>
    <t>那須塩原市立波立小学校</t>
  </si>
  <si>
    <t>栃木県那須塩原市波立２２８</t>
  </si>
  <si>
    <t>B109210003188</t>
  </si>
  <si>
    <t>那須塩原市立高林小学校</t>
  </si>
  <si>
    <t>栃木県那須塩原市高林４８３</t>
  </si>
  <si>
    <t>B109210003197</t>
  </si>
  <si>
    <t>那須塩原市立青木小学校</t>
  </si>
  <si>
    <t>栃木県那須塩原市青木１２</t>
  </si>
  <si>
    <t>B109210003204</t>
  </si>
  <si>
    <t>那須塩原市立稲村小学校</t>
  </si>
  <si>
    <t>栃木県那須塩原市埼玉８番地</t>
  </si>
  <si>
    <t>B109210003213</t>
  </si>
  <si>
    <t>那須塩原市立豊浦小学校</t>
  </si>
  <si>
    <t>栃木県那須塩原市豊浦１７</t>
  </si>
  <si>
    <t>B109210003222</t>
  </si>
  <si>
    <t>那須塩原市立共英小学校</t>
  </si>
  <si>
    <t>栃木県那須塩原市共墾社９９－１</t>
  </si>
  <si>
    <t>B109210003231</t>
  </si>
  <si>
    <t>那須塩原市立東原小学校</t>
  </si>
  <si>
    <t>栃木県那須塩原市東原４</t>
  </si>
  <si>
    <t>B109210003240</t>
  </si>
  <si>
    <t>那須塩原市立三島小学校</t>
  </si>
  <si>
    <t>栃木県那須塩原市三島１－２１</t>
  </si>
  <si>
    <t>B109210003259</t>
  </si>
  <si>
    <t>那須塩原市立槻沢小学校</t>
  </si>
  <si>
    <t>栃木県那須塩原市槻沢１</t>
  </si>
  <si>
    <t>B109210003268</t>
  </si>
  <si>
    <t>那須塩原市立東小学校</t>
  </si>
  <si>
    <t>栃木県那須塩原市太夫塚１－１９３</t>
  </si>
  <si>
    <t>B109210003277</t>
  </si>
  <si>
    <t>那須塩原市立南小学校</t>
  </si>
  <si>
    <t>栃木県那須塩原市二区町３９９</t>
  </si>
  <si>
    <t>B109210003286</t>
  </si>
  <si>
    <t>那須塩原市立西小学校</t>
  </si>
  <si>
    <t>栃木県那須塩原市四区町６６２</t>
  </si>
  <si>
    <t>B109210003295</t>
  </si>
  <si>
    <t>那須塩原市立大山小学校</t>
  </si>
  <si>
    <t>栃木県那須塩原市下永田８－７</t>
  </si>
  <si>
    <t>B109210003302</t>
  </si>
  <si>
    <t>佐野市立田沼小学校</t>
  </si>
  <si>
    <t>栃木県佐野市田沼町６０３番地</t>
  </si>
  <si>
    <t>B109210003311</t>
  </si>
  <si>
    <t>佐野市立吉水小学校</t>
  </si>
  <si>
    <t>栃木県佐野市吉水町８３２</t>
  </si>
  <si>
    <t>B109210003320</t>
  </si>
  <si>
    <t>佐野市立栃本小学校</t>
  </si>
  <si>
    <t>栃木県佐野市栃本町１０３７</t>
  </si>
  <si>
    <t>B109210003339</t>
  </si>
  <si>
    <t>佐野市立多田小学校</t>
  </si>
  <si>
    <t>栃木県佐野市多田町９９８</t>
  </si>
  <si>
    <t>B109210003384</t>
  </si>
  <si>
    <t>市貝町立小貝小学校</t>
  </si>
  <si>
    <t>栃木県芳賀郡市貝町文谷１１８８</t>
  </si>
  <si>
    <t>B109210003393</t>
  </si>
  <si>
    <t>大田原市立川西小学校</t>
  </si>
  <si>
    <t>栃木県大田原市黒羽向町６１８番地</t>
  </si>
  <si>
    <t>B109210003400</t>
  </si>
  <si>
    <t>大田原市立黒羽小学校</t>
  </si>
  <si>
    <t>栃木県大田原市黒羽田町５２５番地</t>
  </si>
  <si>
    <t>B109210003419</t>
  </si>
  <si>
    <t>栃木市立寺尾小学校</t>
  </si>
  <si>
    <t>栃木県栃木市梅沢町１１３１－１</t>
  </si>
  <si>
    <t>B109210003428</t>
  </si>
  <si>
    <t>那須町立田代友愛小学校</t>
  </si>
  <si>
    <t>栃木県那須郡那須町大字高久乙１９６－３</t>
  </si>
  <si>
    <t>B109210003437</t>
  </si>
  <si>
    <t>那須町立那須高原小学校</t>
  </si>
  <si>
    <t>栃木県那須郡那須町大字高久丙１４８２</t>
  </si>
  <si>
    <t>B109210003446</t>
  </si>
  <si>
    <t>那須町立黒田原小学校</t>
  </si>
  <si>
    <t>栃木県那須郡那須町大字寺子乙３９６８－１</t>
  </si>
  <si>
    <t>B109210003455</t>
  </si>
  <si>
    <t>那須町立学びの森小学校</t>
  </si>
  <si>
    <t>栃木県那須郡那須町大字大島１８番１</t>
  </si>
  <si>
    <t>B109210003464</t>
  </si>
  <si>
    <t>那須町立東陽小学校</t>
  </si>
  <si>
    <t>栃木県那須郡那須町大字芦野１００番地</t>
  </si>
  <si>
    <t>B109210003473</t>
  </si>
  <si>
    <t>小山市立東城南小学校</t>
  </si>
  <si>
    <t>栃木県小山市東城南３－９－５</t>
  </si>
  <si>
    <t>B109210003482</t>
  </si>
  <si>
    <t>栃木市立小野寺小学校</t>
  </si>
  <si>
    <t>栃木県栃木市岩舟町下岡６４６－５</t>
  </si>
  <si>
    <t>B109210003491</t>
  </si>
  <si>
    <t>宇都宮市立ゆいの杜小学校</t>
  </si>
  <si>
    <t>栃木県宇都宮市ゆいの杜３－１５－３０</t>
  </si>
  <si>
    <t>B109210003507</t>
  </si>
  <si>
    <t>小山市立豊田小学校</t>
  </si>
  <si>
    <t>栃木県小山市松沼４１６番地１</t>
  </si>
  <si>
    <t>B109310000018</t>
  </si>
  <si>
    <t>作新学院小学部</t>
  </si>
  <si>
    <t>栃木県宇都宮市一の沢１－１－４１</t>
  </si>
  <si>
    <t>C109110000010</t>
  </si>
  <si>
    <t>宇都宮大学共同教育学部附属中学校</t>
  </si>
  <si>
    <t>C109210000018</t>
  </si>
  <si>
    <t>宇都宮市立一条中学校</t>
  </si>
  <si>
    <t>栃木県宇都宮市京町９番２５号</t>
  </si>
  <si>
    <t>C109210000027</t>
  </si>
  <si>
    <t>宇都宮市立陽北中学校</t>
  </si>
  <si>
    <t>栃木県宇都宮市今泉町４７ー２</t>
  </si>
  <si>
    <t>C109210000036</t>
  </si>
  <si>
    <t>宇都宮市立旭中学校</t>
  </si>
  <si>
    <t>栃木県宇都宮市天神１－１－４２</t>
  </si>
  <si>
    <t>C109210000045</t>
  </si>
  <si>
    <t>宇都宮市立陽南中学校</t>
  </si>
  <si>
    <t>栃木県宇都宮市陽南２－４－５８</t>
  </si>
  <si>
    <t>C109210000054</t>
  </si>
  <si>
    <t>宇都宮市立陽西中学校</t>
  </si>
  <si>
    <t>栃木県宇都宮市陽西町１－１６</t>
  </si>
  <si>
    <t>C109210000063</t>
  </si>
  <si>
    <t>宇都宮市立星が丘中学校</t>
  </si>
  <si>
    <t>栃木県宇都宮市星が丘２－３－３１</t>
  </si>
  <si>
    <t>C109210000072</t>
  </si>
  <si>
    <t>宇都宮市立陽東中学校</t>
  </si>
  <si>
    <t>栃木県宇都宮市石井町２８００－４２</t>
  </si>
  <si>
    <t>C109210000081</t>
  </si>
  <si>
    <t>宇都宮市立泉が丘中学校</t>
  </si>
  <si>
    <t>栃木県宇都宮市泉が丘４丁目１１番４０号</t>
  </si>
  <si>
    <t>C109210000090</t>
  </si>
  <si>
    <t>宇都宮市立宮の原中学校</t>
  </si>
  <si>
    <t>栃木県宇都宮市鶴田町２６１ー３</t>
  </si>
  <si>
    <t>C109210000107</t>
  </si>
  <si>
    <t>宇都宮市立清原中学校</t>
  </si>
  <si>
    <t>栃木県宇都宮市鐺山町２３１</t>
  </si>
  <si>
    <t>C109210000116</t>
  </si>
  <si>
    <t>宇都宮市立横川中学校</t>
  </si>
  <si>
    <t>栃木県宇都宮市屋板町１４３</t>
  </si>
  <si>
    <t>C109210000125</t>
  </si>
  <si>
    <t>宇都宮市立瑞穂野中学校</t>
  </si>
  <si>
    <t>栃木県宇都宮市下桑島町１０７８</t>
  </si>
  <si>
    <t>C109210000134</t>
  </si>
  <si>
    <t>宇都宮市立豊郷中学校</t>
  </si>
  <si>
    <t>栃木県宇都宮市関堀町３５０</t>
  </si>
  <si>
    <t>C109210000143</t>
  </si>
  <si>
    <t>宇都宮市立国本中学校</t>
  </si>
  <si>
    <t>栃木県宇都宮市新里町丁１６０８―１９</t>
  </si>
  <si>
    <t>C109210000152</t>
  </si>
  <si>
    <t>宇都宮市立城山中学校</t>
  </si>
  <si>
    <t>栃木県宇都宮市大谷町１４２３</t>
  </si>
  <si>
    <t>C109210000161</t>
  </si>
  <si>
    <t>宇都宮市立姿川中学校</t>
  </si>
  <si>
    <t>栃木県宇都宮市西川田町１０３８</t>
  </si>
  <si>
    <t>C109210000170</t>
  </si>
  <si>
    <t>宇都宮市立雀宮中学校</t>
  </si>
  <si>
    <t>栃木県宇都宮市雀の宮７－２８－１６</t>
  </si>
  <si>
    <t>C109210000189</t>
  </si>
  <si>
    <t>宇都宮市立晃陽中学校</t>
  </si>
  <si>
    <t>栃木県宇都宮市徳次郎町１９６４番地</t>
  </si>
  <si>
    <t>C109210000198</t>
  </si>
  <si>
    <t>宇都宮市立鬼怒中学校</t>
  </si>
  <si>
    <t>栃木県宇都宮市平出町３７６４番地１０</t>
  </si>
  <si>
    <t>C109210000205</t>
  </si>
  <si>
    <t>宇都宮市立宝木中学校</t>
  </si>
  <si>
    <t>栃木県宇都宮市細谷町６０４</t>
  </si>
  <si>
    <t>C109210000214</t>
  </si>
  <si>
    <t>宇都宮市立若松原中学校</t>
  </si>
  <si>
    <t>栃木県宇都宮市若松原３丁目１９番２７号</t>
  </si>
  <si>
    <t>C109210000223</t>
  </si>
  <si>
    <t>足利市立第一中学校</t>
  </si>
  <si>
    <t>栃木県足利市西宮町３０４５</t>
  </si>
  <si>
    <t>C109210000232</t>
  </si>
  <si>
    <t>足利市立第二中学校</t>
  </si>
  <si>
    <t>栃木県足利市本城１－１４７２</t>
  </si>
  <si>
    <t>C109210000241</t>
  </si>
  <si>
    <t>足利市立第三中学校</t>
  </si>
  <si>
    <t>栃木県足利市常盤町６７</t>
  </si>
  <si>
    <t>C109210000250</t>
  </si>
  <si>
    <t>足利市立毛野中学校</t>
  </si>
  <si>
    <t>栃木県足利市八椚町２７</t>
  </si>
  <si>
    <t>C109210000269</t>
  </si>
  <si>
    <t>足利市立山辺中学校</t>
  </si>
  <si>
    <t>栃木県足利市西新井町３１５７</t>
  </si>
  <si>
    <t>C109210000278</t>
  </si>
  <si>
    <t>足利市立西中学校</t>
  </si>
  <si>
    <t>栃木県足利市山下町２５３９</t>
  </si>
  <si>
    <t>C109210000287</t>
  </si>
  <si>
    <t>足利市立富田中学校</t>
  </si>
  <si>
    <t>栃木県足利市駒場町３５９</t>
  </si>
  <si>
    <t>C109210000296</t>
  </si>
  <si>
    <t>足利市立協和中学校</t>
  </si>
  <si>
    <t>栃木県足利市百頭町１６０</t>
  </si>
  <si>
    <t>C109210000303</t>
  </si>
  <si>
    <t>足利市立愛宕台中学校</t>
  </si>
  <si>
    <t>栃木県足利市高松町４３３</t>
  </si>
  <si>
    <t>C109210000312</t>
  </si>
  <si>
    <t>足利市立坂西中学校</t>
  </si>
  <si>
    <t>栃木県足利市葉鹿町１４９８</t>
  </si>
  <si>
    <t>C109210000321</t>
  </si>
  <si>
    <t>足利市立北中学校</t>
  </si>
  <si>
    <t>栃木県足利市菅田町１００</t>
  </si>
  <si>
    <t>C109210000330</t>
  </si>
  <si>
    <t>栃木市立栃木東中学校</t>
  </si>
  <si>
    <t>栃木県栃木市日ノ出町１番１１号</t>
  </si>
  <si>
    <t>C109210000349</t>
  </si>
  <si>
    <t>栃木市立栃木西中学校</t>
  </si>
  <si>
    <t>栃木県栃木市片柳町２－１５－４０</t>
  </si>
  <si>
    <t>C109210000358</t>
  </si>
  <si>
    <t>栃木市立栃木南中学校</t>
  </si>
  <si>
    <t>栃木県栃木市本町５番５号</t>
  </si>
  <si>
    <t>C109210000367</t>
  </si>
  <si>
    <t>栃木市立皆川中学校</t>
  </si>
  <si>
    <t>栃木県栃木市皆川城内町１８５６</t>
  </si>
  <si>
    <t>C109210000376</t>
  </si>
  <si>
    <t>栃木市立吹上中学校</t>
  </si>
  <si>
    <t>栃木県栃木市吹上町４３４－１</t>
  </si>
  <si>
    <t>C109210000385</t>
  </si>
  <si>
    <t>栃木市立寺尾中学校</t>
  </si>
  <si>
    <t>栃木県栃木市鍋山町８６－２</t>
  </si>
  <si>
    <t>C109210000394</t>
  </si>
  <si>
    <t>栃木市立東陽中学校</t>
  </si>
  <si>
    <t>栃木県栃木市大宮町１２８７－１</t>
  </si>
  <si>
    <t>C109210000401</t>
  </si>
  <si>
    <t>佐野市立城東中学校</t>
  </si>
  <si>
    <t>栃木県佐野市若松町４０５</t>
  </si>
  <si>
    <t>C109210000410</t>
  </si>
  <si>
    <t>佐野市立西中学校</t>
  </si>
  <si>
    <t>栃木県佐野市大橋町２０２６</t>
  </si>
  <si>
    <t>C109210000429</t>
  </si>
  <si>
    <t>佐野市立南中学校</t>
  </si>
  <si>
    <t>栃木県佐野市植下町１２０５</t>
  </si>
  <si>
    <t>C109210000438</t>
  </si>
  <si>
    <t>佐野市立北中学校</t>
  </si>
  <si>
    <t>栃木県佐野市富岡町９３</t>
  </si>
  <si>
    <t>C109210000447</t>
  </si>
  <si>
    <t>佐野市立赤見中学校</t>
  </si>
  <si>
    <t>栃木県佐野市出流原町６２８－１</t>
  </si>
  <si>
    <t>C109210000456</t>
  </si>
  <si>
    <t>鹿沼市立東中学校</t>
  </si>
  <si>
    <t>栃木県鹿沼市府中町３９３</t>
  </si>
  <si>
    <t>C109210000465</t>
  </si>
  <si>
    <t>鹿沼市立西中学校</t>
  </si>
  <si>
    <t>栃木県鹿沼市日吉町５２７</t>
  </si>
  <si>
    <t>C109210000474</t>
  </si>
  <si>
    <t>鹿沼市立北中学校</t>
  </si>
  <si>
    <t>栃木県鹿沼市武子７０８</t>
  </si>
  <si>
    <t>C109210000483</t>
  </si>
  <si>
    <t>鹿沼市立北犬飼中学校</t>
  </si>
  <si>
    <t>栃木県鹿沼市上石川１５７３</t>
  </si>
  <si>
    <t>C109210000492</t>
  </si>
  <si>
    <t>鹿沼市立北押原中学校</t>
  </si>
  <si>
    <t>栃木県鹿沼市樅山町２９７</t>
  </si>
  <si>
    <t>C109210000508</t>
  </si>
  <si>
    <t>鹿沼市立加蘇中学校</t>
  </si>
  <si>
    <t>栃木県鹿沼市加園１８４１</t>
  </si>
  <si>
    <t>C109210000517</t>
  </si>
  <si>
    <t>鹿沼市立板荷中学校</t>
  </si>
  <si>
    <t>栃木県鹿沼市板荷２６７５</t>
  </si>
  <si>
    <t>C109210000526</t>
  </si>
  <si>
    <t>鹿沼市立南摩中学校</t>
  </si>
  <si>
    <t>栃木県鹿沼市西沢町１４１４</t>
  </si>
  <si>
    <t>C109210000535</t>
  </si>
  <si>
    <t>鹿沼市立南押原中学校</t>
  </si>
  <si>
    <t>栃木県鹿沼市磯町１０８５</t>
  </si>
  <si>
    <t>C109210000544</t>
  </si>
  <si>
    <t>日光市立日光中学校</t>
  </si>
  <si>
    <t>栃木県日光市久次良町２０９６－１</t>
  </si>
  <si>
    <t>C109210000553</t>
  </si>
  <si>
    <t>日光市立中宮祠中学校</t>
  </si>
  <si>
    <t>C109210000562</t>
  </si>
  <si>
    <t>日光市立東中学校</t>
  </si>
  <si>
    <t>栃木県日光市七里１０２０</t>
  </si>
  <si>
    <t>C109210000571</t>
  </si>
  <si>
    <t>日光市立小来川中学校</t>
  </si>
  <si>
    <t>C109210000580</t>
  </si>
  <si>
    <t>日光市立今市中学校</t>
  </si>
  <si>
    <t>栃木県日光市今市１６５９</t>
  </si>
  <si>
    <t>C109210000599</t>
  </si>
  <si>
    <t>日光市立落合中学校</t>
  </si>
  <si>
    <t>栃木県日光市小代３１０</t>
  </si>
  <si>
    <t>C109210000606</t>
  </si>
  <si>
    <t>日光市立豊岡中学校</t>
  </si>
  <si>
    <t>栃木県日光市芹沼１９５８</t>
  </si>
  <si>
    <t>C109210000615</t>
  </si>
  <si>
    <t>日光市立大沢中学校</t>
  </si>
  <si>
    <t>栃木県日光市大沢町９７</t>
  </si>
  <si>
    <t>C109210000624</t>
  </si>
  <si>
    <t>日光市立小林中学校</t>
  </si>
  <si>
    <t>栃木県日光市小林２３８４</t>
  </si>
  <si>
    <t>C109210000633</t>
  </si>
  <si>
    <t>日光市立東原中学校</t>
  </si>
  <si>
    <t>栃木県日光市平ヶ崎７７５－１</t>
  </si>
  <si>
    <t>C109210000642</t>
  </si>
  <si>
    <t>小山市立小山中学校</t>
  </si>
  <si>
    <t>栃木県小山市渋井７７９－１</t>
  </si>
  <si>
    <t>C109210000651</t>
  </si>
  <si>
    <t>小山市立小山第二中学校</t>
  </si>
  <si>
    <t>栃木県小山市天神町１－６－３６</t>
  </si>
  <si>
    <t>C109210000660</t>
  </si>
  <si>
    <t>小山市立大谷中学校</t>
  </si>
  <si>
    <t>栃木県小山市横倉新田９７</t>
  </si>
  <si>
    <t>C109210000679</t>
  </si>
  <si>
    <t>小山市立間々田中学校</t>
  </si>
  <si>
    <t>栃木県小山市間々田２３６４</t>
  </si>
  <si>
    <t>C109210000688</t>
  </si>
  <si>
    <t>小山市立豊田中学校</t>
  </si>
  <si>
    <t>栃木県小山市松沼３９７</t>
  </si>
  <si>
    <t>C109210000697</t>
  </si>
  <si>
    <t>小山市立美田中学校</t>
  </si>
  <si>
    <t>栃木県小山市下国府塚２８７番地</t>
  </si>
  <si>
    <t>C109210000704</t>
  </si>
  <si>
    <t>小山市立桑中学校</t>
  </si>
  <si>
    <t>栃木県小山市大字出井１８５９</t>
  </si>
  <si>
    <t>C109210000713</t>
  </si>
  <si>
    <t>小山市立小山第三中学校</t>
  </si>
  <si>
    <t>栃木県小山市犬塚３－２９－１</t>
  </si>
  <si>
    <t>C109210000722</t>
  </si>
  <si>
    <t>小山市立小山城南中学校</t>
  </si>
  <si>
    <t>栃木県小山市東城南１－２２－９</t>
  </si>
  <si>
    <t>C109210000731</t>
  </si>
  <si>
    <t>小山市立乙女中学校</t>
  </si>
  <si>
    <t>栃木県小山市乙女１７３１</t>
  </si>
  <si>
    <t>C109210000740</t>
  </si>
  <si>
    <t>真岡市立真岡中学校</t>
  </si>
  <si>
    <t>栃木県真岡市並木町３－１２０</t>
  </si>
  <si>
    <t>C109210000759</t>
  </si>
  <si>
    <t>真岡市立大内中学校</t>
  </si>
  <si>
    <t>栃木県真岡市飯貝１１５９</t>
  </si>
  <si>
    <t>C109210000768</t>
  </si>
  <si>
    <t>真岡市立山前中学校</t>
  </si>
  <si>
    <t>栃木県真岡市小林７８４</t>
  </si>
  <si>
    <t>C109210000777</t>
  </si>
  <si>
    <t>真岡市立中村中学校</t>
  </si>
  <si>
    <t>栃木県真岡市中２０３</t>
  </si>
  <si>
    <t>C109210000786</t>
  </si>
  <si>
    <t>真岡市立真岡東中学校</t>
  </si>
  <si>
    <t>栃木県真岡市田町１２５６－１８</t>
  </si>
  <si>
    <t>C109210000795</t>
  </si>
  <si>
    <t>真岡市立真岡西中学校</t>
  </si>
  <si>
    <t>栃木県真岡市西高間木５３１</t>
  </si>
  <si>
    <t>C109210000802</t>
  </si>
  <si>
    <t>大田原市立大田原中学校</t>
  </si>
  <si>
    <t>栃木県大田原市美原１－１４－２</t>
  </si>
  <si>
    <t>C109210000811</t>
  </si>
  <si>
    <t>大田原市立親園中学校</t>
  </si>
  <si>
    <t>栃木県大田原市花園１－８７</t>
  </si>
  <si>
    <t>C109210000820</t>
  </si>
  <si>
    <t>大田原市立金田北中学校</t>
  </si>
  <si>
    <t>栃木県大田原市市野沢２０６７</t>
  </si>
  <si>
    <t>C109210000839</t>
  </si>
  <si>
    <t>大田原市立金田南中学校</t>
  </si>
  <si>
    <t>栃木県大田原市南金丸１８７０－４</t>
  </si>
  <si>
    <t>C109210000848</t>
  </si>
  <si>
    <t>大田原市立野崎中学校</t>
  </si>
  <si>
    <t>栃木県大田原市薄葉２２５０</t>
  </si>
  <si>
    <t>C109210000857</t>
  </si>
  <si>
    <t>大田原市立若草中学校</t>
  </si>
  <si>
    <t>栃木県大田原市若草２－１２３４</t>
  </si>
  <si>
    <t>C109210000866</t>
  </si>
  <si>
    <t>大田原市立金田南中学校北金丸分校</t>
  </si>
  <si>
    <t>C109210000875</t>
  </si>
  <si>
    <t>矢板市立矢板中学校</t>
  </si>
  <si>
    <t>栃木県矢板市上町２０－７</t>
  </si>
  <si>
    <t>C109210000893</t>
  </si>
  <si>
    <t>矢板市立片岡中学校</t>
  </si>
  <si>
    <t>栃木県矢板市片岡２１３９</t>
  </si>
  <si>
    <t>C109210000900</t>
  </si>
  <si>
    <t>矢板市立矢板中学校沢分校</t>
  </si>
  <si>
    <t>栃木県矢板市沢８００</t>
  </si>
  <si>
    <t>C109210000919</t>
  </si>
  <si>
    <t>上三川町立本郷中学校</t>
  </si>
  <si>
    <t>栃木県河内郡上三川町東汗５２０番地</t>
  </si>
  <si>
    <t>C109210000928</t>
  </si>
  <si>
    <t>上三川町立上三川中学校</t>
  </si>
  <si>
    <t>栃木県河内郡上三川町上三川４２７９</t>
  </si>
  <si>
    <t>C109210000937</t>
  </si>
  <si>
    <t>上三川町立明治中学校</t>
  </si>
  <si>
    <t>栃木県河内郡上三川町大山２５</t>
  </si>
  <si>
    <t>C109210000955</t>
  </si>
  <si>
    <t>下野市立南河内第二中学校</t>
  </si>
  <si>
    <t>栃木県下野市祇園４－１６－３</t>
  </si>
  <si>
    <t>C109210000964</t>
  </si>
  <si>
    <t>宇都宮市立上河内中学校</t>
  </si>
  <si>
    <t>栃木県宇都宮市中里町１６２</t>
  </si>
  <si>
    <t>C109210000973</t>
  </si>
  <si>
    <t>宇都宮市立古里中学校</t>
  </si>
  <si>
    <t>栃木県宇都宮市中岡本町３１３０</t>
  </si>
  <si>
    <t>C109210000982</t>
  </si>
  <si>
    <t>宇都宮市立田原中学校</t>
  </si>
  <si>
    <t>栃木県宇都宮市下田原１７２２</t>
  </si>
  <si>
    <t>C109210000991</t>
  </si>
  <si>
    <t>宇都宮市立河内中学校</t>
  </si>
  <si>
    <t>栃木県宇都宮市中岡本町３７４３</t>
  </si>
  <si>
    <t>C109210001008</t>
  </si>
  <si>
    <t>栃木市立西方中学校</t>
  </si>
  <si>
    <t>栃木県栃木市西方町元９０８－１</t>
  </si>
  <si>
    <t>C109210001017</t>
  </si>
  <si>
    <t>鹿沼市立粟野中学校</t>
  </si>
  <si>
    <t>栃木県鹿沼市口粟野１１６０</t>
  </si>
  <si>
    <t>C109210001026</t>
  </si>
  <si>
    <t>日光市立足尾中学校</t>
  </si>
  <si>
    <t>C109210001035</t>
  </si>
  <si>
    <t>真岡市立長沼中学校</t>
  </si>
  <si>
    <t>栃木県真岡市長沼７０６</t>
  </si>
  <si>
    <t>C109210001044</t>
  </si>
  <si>
    <t>真岡市立久下田中学校</t>
  </si>
  <si>
    <t>栃木県真岡市久下田１３０４</t>
  </si>
  <si>
    <t>C109210001053</t>
  </si>
  <si>
    <t>真岡市立物部中学校</t>
  </si>
  <si>
    <t>栃木県真岡市高田１８３８</t>
  </si>
  <si>
    <t>C109210001062</t>
  </si>
  <si>
    <t>益子町立田野中学校</t>
  </si>
  <si>
    <t>栃木県芳賀郡益子町長堤４０２</t>
  </si>
  <si>
    <t>C109210001071</t>
  </si>
  <si>
    <t>益子町立益子中学校</t>
  </si>
  <si>
    <t>栃木県芳賀郡益子町益子３６１８</t>
  </si>
  <si>
    <t>C109210001080</t>
  </si>
  <si>
    <t>益子町立七井中学校</t>
  </si>
  <si>
    <t>栃木県芳賀郡益子町七井３７１</t>
  </si>
  <si>
    <t>C109210001099</t>
  </si>
  <si>
    <t>茂木町立茂木中学校</t>
  </si>
  <si>
    <t>栃木県芳賀郡茂木町茂木７２</t>
  </si>
  <si>
    <t>C109210001106</t>
  </si>
  <si>
    <t>市貝町立市貝中学校</t>
  </si>
  <si>
    <t>栃木県芳賀郡市貝町市塙４０７２</t>
  </si>
  <si>
    <t>C109210001115</t>
  </si>
  <si>
    <t>芳賀町立芳賀中学校</t>
  </si>
  <si>
    <t>栃木県芳賀郡芳賀町与能８５５－１</t>
  </si>
  <si>
    <t>C109210001124</t>
  </si>
  <si>
    <t>壬生町立南犬飼中学校</t>
  </si>
  <si>
    <t>栃木県下都賀郡壬生町北小林７４３</t>
  </si>
  <si>
    <t>C109210001133</t>
  </si>
  <si>
    <t>壬生町立壬生中学校</t>
  </si>
  <si>
    <t>栃木県下都賀郡壬生町壬生甲２７７０</t>
  </si>
  <si>
    <t>C109210001142</t>
  </si>
  <si>
    <t>下野市立石橋中学校</t>
  </si>
  <si>
    <t>栃木県下野市石橋１１３０</t>
  </si>
  <si>
    <t>C109210001151</t>
  </si>
  <si>
    <t>下野市立国分寺中学校</t>
  </si>
  <si>
    <t>栃木県下野市小金井４丁目１－８</t>
  </si>
  <si>
    <t>C109210001160</t>
  </si>
  <si>
    <t>野木町立野木中学校</t>
  </si>
  <si>
    <t>栃木県下都賀郡野木町潤島８００－１</t>
  </si>
  <si>
    <t>C109210001179</t>
  </si>
  <si>
    <t>野木町立野木第二中学校</t>
  </si>
  <si>
    <t>栃木県下都賀郡野木町野木４０４８</t>
  </si>
  <si>
    <t>C109210001188</t>
  </si>
  <si>
    <t>栃木市立大平中学校</t>
  </si>
  <si>
    <t>栃木県栃木市大平町蔵井２０２６－１</t>
  </si>
  <si>
    <t>C109210001197</t>
  </si>
  <si>
    <t>栃木市立大平南中学校</t>
  </si>
  <si>
    <t>栃木県栃木市大平町西野田８２５</t>
  </si>
  <si>
    <t>C109210001222</t>
  </si>
  <si>
    <t>栃木市立岩舟中学校</t>
  </si>
  <si>
    <t>栃木県栃木市岩舟町静３８９－１</t>
  </si>
  <si>
    <t>C109210001231</t>
  </si>
  <si>
    <t>栃木市立都賀中学校</t>
  </si>
  <si>
    <t>栃木県栃木市都賀町家中５８１８</t>
  </si>
  <si>
    <t>C109210001259</t>
  </si>
  <si>
    <t>日光市立湯西川中学校</t>
  </si>
  <si>
    <t>C109210001277</t>
  </si>
  <si>
    <t>日光市立藤原中学校</t>
  </si>
  <si>
    <t>栃木県日光市鬼怒川温泉大原７９０</t>
  </si>
  <si>
    <t>C109210001286</t>
  </si>
  <si>
    <t>日光市立三依中学校</t>
  </si>
  <si>
    <t>C109210001295</t>
  </si>
  <si>
    <t>塩谷町立塩谷中学校</t>
  </si>
  <si>
    <t>栃木県塩谷郡塩谷町飯岡１２４８</t>
  </si>
  <si>
    <t>C109210001302</t>
  </si>
  <si>
    <t>さくら市立氏家中学校</t>
  </si>
  <si>
    <t>栃木県さくら市氏家３２４３</t>
  </si>
  <si>
    <t>C109210001311</t>
  </si>
  <si>
    <t>高根沢町立阿久津中学校</t>
  </si>
  <si>
    <t>栃木県塩谷郡高根沢町中阿久津１４７０</t>
  </si>
  <si>
    <t>C109210001320</t>
  </si>
  <si>
    <t>高根沢町立北高根沢中学校</t>
  </si>
  <si>
    <t>栃木県塩谷郡高根沢町太田７５３</t>
  </si>
  <si>
    <t>C109210001339</t>
  </si>
  <si>
    <t>さくら市立喜連川中学校</t>
  </si>
  <si>
    <t>栃木県さくら市喜連川５６９１</t>
  </si>
  <si>
    <t>C109210001348</t>
  </si>
  <si>
    <t>那須烏山市立烏山中学校</t>
  </si>
  <si>
    <t>栃木県那須烏山市南１－２８１０</t>
  </si>
  <si>
    <t>C109210001357</t>
  </si>
  <si>
    <t>那珂川町立馬頭中学校</t>
  </si>
  <si>
    <t>栃木県那須郡那珂川町馬頭２５５８－１０</t>
  </si>
  <si>
    <t>C109210001366</t>
  </si>
  <si>
    <t>那珂川町立小川中学校</t>
  </si>
  <si>
    <t>栃木県那須郡那珂川町小川３０３３</t>
  </si>
  <si>
    <t>C109210001375</t>
  </si>
  <si>
    <t>大田原市立湯津上中学校</t>
  </si>
  <si>
    <t>栃木県大田原市湯津上５－５７３</t>
  </si>
  <si>
    <t>C109210001384</t>
  </si>
  <si>
    <t>大田原市立黒羽中学校</t>
  </si>
  <si>
    <t>栃木県大田原市北野上３５９７－１</t>
  </si>
  <si>
    <t>C109210001393</t>
  </si>
  <si>
    <t>那須塩原市立黒磯中学校</t>
  </si>
  <si>
    <t>栃木県那須塩原市豊町５－３</t>
  </si>
  <si>
    <t>C109210001400</t>
  </si>
  <si>
    <t>那須塩原市立東那須野中学校</t>
  </si>
  <si>
    <t>栃木県那須塩原市島方６８９</t>
  </si>
  <si>
    <t>C109210001419</t>
  </si>
  <si>
    <t>那須塩原市立高林中学校</t>
  </si>
  <si>
    <t>栃木県那須塩原市箭坪３５３</t>
  </si>
  <si>
    <t>C109210001428</t>
  </si>
  <si>
    <t>那須塩原市立日新中学校</t>
  </si>
  <si>
    <t>栃木県那須塩原市鍋掛１０８７</t>
  </si>
  <si>
    <t>C109210001437</t>
  </si>
  <si>
    <t>那須塩原市立厚崎中学校</t>
  </si>
  <si>
    <t>栃木県那須塩原市上厚崎３８５</t>
  </si>
  <si>
    <t>C109210001446</t>
  </si>
  <si>
    <t>那須塩原市立黒磯北中学校</t>
  </si>
  <si>
    <t>栃木県那須塩原市埼玉６</t>
  </si>
  <si>
    <t>C109210001455</t>
  </si>
  <si>
    <t>那須塩原市立三島中学校</t>
  </si>
  <si>
    <t>栃木県那須塩原市東三島１－１０４</t>
  </si>
  <si>
    <t>C109210001464</t>
  </si>
  <si>
    <t>那須塩原市立西那須野中学校</t>
  </si>
  <si>
    <t>栃木県那須塩原市下永田４－３</t>
  </si>
  <si>
    <t>C109210001473</t>
  </si>
  <si>
    <t>佐野市立田沼東中学校</t>
  </si>
  <si>
    <t>栃木県佐野市栃本町２２８７</t>
  </si>
  <si>
    <t>C109210001507</t>
  </si>
  <si>
    <t>那須烏山市立南那須中学校</t>
  </si>
  <si>
    <t>栃木県那須烏山市大金２８５番地</t>
  </si>
  <si>
    <t>C109210001516</t>
  </si>
  <si>
    <t>那須町立那須中学校</t>
  </si>
  <si>
    <t>栃木県那須郡那須町高久丙１番地１</t>
  </si>
  <si>
    <t>C109210001525</t>
  </si>
  <si>
    <t>栃木県立宇都宮東高等学校附属中学校</t>
  </si>
  <si>
    <t>栃木県宇都宮市石井町３３６０－１</t>
  </si>
  <si>
    <t>C109210001534</t>
  </si>
  <si>
    <t>栃木県立佐野高等学校附属中学校</t>
  </si>
  <si>
    <t>栃木県佐野市天神町７６１－１</t>
  </si>
  <si>
    <t>C109210001543</t>
  </si>
  <si>
    <t>栃木県立矢板東高等学校附属中学校</t>
  </si>
  <si>
    <t>栃木県矢板市東町４－８</t>
  </si>
  <si>
    <t>C109210001552</t>
  </si>
  <si>
    <t>那須町立那須中央中学校</t>
  </si>
  <si>
    <t>栃木県那須郡那須町大字寺子丙９２番地</t>
  </si>
  <si>
    <t>C109210001561</t>
  </si>
  <si>
    <t>栃木市立藤岡中学校</t>
  </si>
  <si>
    <t>栃木県栃木市藤岡町藤岡１０番地</t>
  </si>
  <si>
    <t>C109310000016</t>
  </si>
  <si>
    <t>作新学院中等部</t>
  </si>
  <si>
    <t>C109310000025</t>
  </si>
  <si>
    <t>白鴎大学足利中学校</t>
  </si>
  <si>
    <t>栃木県足利市伊勢南町４－３</t>
  </si>
  <si>
    <t>C109310000043</t>
  </si>
  <si>
    <t>宇都宮短期大学附属中学校</t>
  </si>
  <si>
    <t>栃木県宇都宮市睦町１－３５</t>
  </si>
  <si>
    <t>C109310000052</t>
  </si>
  <si>
    <t>國學院大學栃木中学校</t>
  </si>
  <si>
    <t>栃木県栃木市平井町６０８</t>
  </si>
  <si>
    <t>C109310000061</t>
  </si>
  <si>
    <t>文星芸術大学附属中学校</t>
  </si>
  <si>
    <t>栃木県宇都宮市睦町１－４</t>
  </si>
  <si>
    <t>C109310000070</t>
  </si>
  <si>
    <t>幸福の科学学園中学校</t>
  </si>
  <si>
    <t>栃木県那須郡那須町梁瀬４８７－１</t>
  </si>
  <si>
    <t>C109310000089</t>
  </si>
  <si>
    <t>星の杜中学校</t>
  </si>
  <si>
    <t>栃木県宇都宮市上籠谷町３７７６</t>
  </si>
  <si>
    <t>C209210000017</t>
  </si>
  <si>
    <t>小山市立絹義務教育学校</t>
  </si>
  <si>
    <t>栃木県小山市大字福良２２４０番地の１</t>
  </si>
  <si>
    <t>C209210000026</t>
  </si>
  <si>
    <t>那須塩原市立塩原小中学校</t>
  </si>
  <si>
    <t>栃木県那須塩原市中塩原３６４番地</t>
  </si>
  <si>
    <t>C209210000035</t>
  </si>
  <si>
    <t>佐野市立あそ野学園義務教育学校</t>
  </si>
  <si>
    <t>栃木県佐野市戸室町１５６</t>
  </si>
  <si>
    <t>C209210000044</t>
  </si>
  <si>
    <t>下野市立南河内小中学校</t>
  </si>
  <si>
    <t>栃木県下野市薬師寺９８６番地</t>
  </si>
  <si>
    <t>C209210000053</t>
  </si>
  <si>
    <t>佐野市立葛生義務教育学校</t>
  </si>
  <si>
    <t>栃木県佐野市葛生西３－４－１</t>
  </si>
  <si>
    <t>C209210000062</t>
  </si>
  <si>
    <t>那須塩原市立箒根学園</t>
  </si>
  <si>
    <t>栃木県那須塩原市関谷２０１８－１</t>
  </si>
  <si>
    <t>D109210000016</t>
  </si>
  <si>
    <t>栃木県立宇都宮高等学校</t>
  </si>
  <si>
    <t>栃木県宇都宮市滝の原３－５－７０</t>
  </si>
  <si>
    <t>D109210000025</t>
  </si>
  <si>
    <t>栃木県立宇都宮東高等学校</t>
  </si>
  <si>
    <t>D109210000034</t>
  </si>
  <si>
    <t>栃木県立宇都宮女子高等学校</t>
  </si>
  <si>
    <t>栃木県宇都宮市操町５－１９</t>
  </si>
  <si>
    <t>D109210000052</t>
  </si>
  <si>
    <t>栃木県立宇都宮白楊高等学校</t>
  </si>
  <si>
    <t>栃木県宇都宮市元今泉８－２－１</t>
  </si>
  <si>
    <t>D109210000061</t>
  </si>
  <si>
    <t>栃木県立宇都宮工業高等学校</t>
  </si>
  <si>
    <t>栃木県宇都宮市雀宮町５２番地</t>
  </si>
  <si>
    <t>D109210000070</t>
  </si>
  <si>
    <t>栃木県立宇都宮商業高等学校</t>
  </si>
  <si>
    <t>栃木県宇都宮市大曽３丁目１番４６号</t>
  </si>
  <si>
    <t>D109210000089</t>
  </si>
  <si>
    <t>栃木県立宇都宮南高等学校</t>
  </si>
  <si>
    <t>栃木県宇都宮市東谷町６６０－１</t>
  </si>
  <si>
    <t>D109210000098</t>
  </si>
  <si>
    <t>栃木県立宇都宮北高等学校</t>
  </si>
  <si>
    <t>栃木県宇都宮市岩曽６０６番地</t>
  </si>
  <si>
    <t>D109210000105</t>
  </si>
  <si>
    <t>栃木県立鹿沼高等学校</t>
  </si>
  <si>
    <t>栃木県鹿沼市万町９６０</t>
  </si>
  <si>
    <t>D109210000114</t>
  </si>
  <si>
    <t>栃木県立今市高等学校</t>
  </si>
  <si>
    <t>栃木県日光市千本木４３２</t>
  </si>
  <si>
    <t>D109210000123</t>
  </si>
  <si>
    <t>栃木県立今市工業高等学校</t>
  </si>
  <si>
    <t>栃木県日光市荊沢６１５</t>
  </si>
  <si>
    <t>D109210000132</t>
  </si>
  <si>
    <t>栃木県立鹿沼商工高等学校</t>
  </si>
  <si>
    <t>栃木県鹿沼市花岡町１８０－１</t>
  </si>
  <si>
    <t>D109210000141</t>
  </si>
  <si>
    <t>栃木県立鹿沼東高等学校</t>
  </si>
  <si>
    <t>栃木県鹿沼市千渡２０５０</t>
  </si>
  <si>
    <t>D109210000150</t>
  </si>
  <si>
    <t>栃木県立宇都宮清陵高等学校</t>
  </si>
  <si>
    <t>栃木県宇都宮市竹下町９０８－３</t>
  </si>
  <si>
    <t>D109210000169</t>
  </si>
  <si>
    <t>栃木県立上三川高等学校</t>
  </si>
  <si>
    <t>栃木県河内郡上三川町多功９９４－４</t>
  </si>
  <si>
    <t>D109210000178</t>
  </si>
  <si>
    <t>栃木県立小山西高等学校</t>
  </si>
  <si>
    <t>栃木県小山市松沼７４１</t>
  </si>
  <si>
    <t>D109210000187</t>
  </si>
  <si>
    <t>栃木県立日光明峰高等学校</t>
  </si>
  <si>
    <t>栃木県日光市久次良町１０４</t>
  </si>
  <si>
    <t>D109210000196</t>
  </si>
  <si>
    <t>栃木県立栃木翔南高等学校</t>
  </si>
  <si>
    <t>栃木県栃木市大平町川連３７０</t>
  </si>
  <si>
    <t>D109210000203</t>
  </si>
  <si>
    <t>栃木県立鹿沼南高等学校</t>
  </si>
  <si>
    <t>栃木県鹿沼市みなみ町８－７３</t>
  </si>
  <si>
    <t>D109210000212</t>
  </si>
  <si>
    <t>栃木県立石橋高等学校</t>
  </si>
  <si>
    <t>栃木県下野市石橋８４５</t>
  </si>
  <si>
    <t>D109210000221</t>
  </si>
  <si>
    <t>栃木県立小山高等学校</t>
  </si>
  <si>
    <t>栃木県小山市若木町２－８－５１</t>
  </si>
  <si>
    <t>D109210000230</t>
  </si>
  <si>
    <t>栃木県立小山城南高等学校</t>
  </si>
  <si>
    <t>栃木県小山市西城南４－２６－１</t>
  </si>
  <si>
    <t>D109210000249</t>
  </si>
  <si>
    <t>栃木県立栃木高等学校</t>
  </si>
  <si>
    <t>栃木県栃木市入舟町１２－４</t>
  </si>
  <si>
    <t>D109210000258</t>
  </si>
  <si>
    <t>栃木県立栃木女子高等学校</t>
  </si>
  <si>
    <t>栃木県栃木市薗部町１－２－５</t>
  </si>
  <si>
    <t>D109210000267</t>
  </si>
  <si>
    <t>栃木県立栃木農業高等学校</t>
  </si>
  <si>
    <t>栃木県栃木市平井町９１１</t>
  </si>
  <si>
    <t>D109210000276</t>
  </si>
  <si>
    <t>栃木県立栃木工業高等学校</t>
  </si>
  <si>
    <t>栃木県栃木市岩出町１２９</t>
  </si>
  <si>
    <t>D109210000285</t>
  </si>
  <si>
    <t>栃木県立栃木商業高等学校</t>
  </si>
  <si>
    <t>栃木県栃木市片柳町５－１－３０</t>
  </si>
  <si>
    <t>D109210000294</t>
  </si>
  <si>
    <t>栃木県立壬生高等学校</t>
  </si>
  <si>
    <t>栃木県下都賀郡壬生町藤井１１９４</t>
  </si>
  <si>
    <t>D109210000301</t>
  </si>
  <si>
    <t>栃木県立小山北桜高等学校</t>
  </si>
  <si>
    <t>栃木県小山市東山田４４８－２９</t>
  </si>
  <si>
    <t>D109210000310</t>
  </si>
  <si>
    <t>栃木県立佐野高等学校</t>
  </si>
  <si>
    <t>D109210000329</t>
  </si>
  <si>
    <t>栃木県立学悠館高等学校</t>
  </si>
  <si>
    <t>栃木県栃木市沼和田町２－２</t>
  </si>
  <si>
    <t>D109210000338</t>
  </si>
  <si>
    <t>栃木県立足利高等学校</t>
  </si>
  <si>
    <t>栃木県足利市本城１－１６２９</t>
  </si>
  <si>
    <t>D109210000356</t>
  </si>
  <si>
    <t>栃木県立足利工業高等学校</t>
  </si>
  <si>
    <t>栃木県足利市西宮町２９０８－１</t>
  </si>
  <si>
    <t>D109210000365</t>
  </si>
  <si>
    <t>栃木県立足利南高等学校</t>
  </si>
  <si>
    <t>栃木県足利市下渋垂町９８０</t>
  </si>
  <si>
    <t>D109210000374</t>
  </si>
  <si>
    <t>栃木県立真岡高等学校</t>
  </si>
  <si>
    <t>栃木県真岡市白布ヶ丘２４－１</t>
  </si>
  <si>
    <t>D109210000383</t>
  </si>
  <si>
    <t>栃木県立真岡女子高等学校</t>
  </si>
  <si>
    <t>栃木県真岡市台町２８１５</t>
  </si>
  <si>
    <t>D109210000392</t>
  </si>
  <si>
    <t>栃木県立真岡北陵高等学校</t>
  </si>
  <si>
    <t>栃木県真岡市下籠谷３９６</t>
  </si>
  <si>
    <t>D109210000409</t>
  </si>
  <si>
    <t>栃木県立真岡工業高等学校</t>
  </si>
  <si>
    <t>栃木県真岡市寺久保１－２－９</t>
  </si>
  <si>
    <t>D109210000418</t>
  </si>
  <si>
    <t>栃木県立茂木高等学校</t>
  </si>
  <si>
    <t>栃木県芳賀郡茂木町茂木２８８</t>
  </si>
  <si>
    <t>D109210000427</t>
  </si>
  <si>
    <t>栃木県立益子芳星高等学校</t>
  </si>
  <si>
    <t>栃木県芳賀郡益子町塙２３８２－１</t>
  </si>
  <si>
    <t>D109210000436</t>
  </si>
  <si>
    <t>栃木県立足利清風高等学校</t>
  </si>
  <si>
    <t>栃木県足利市山下町２１１０</t>
  </si>
  <si>
    <t>D109210000445</t>
  </si>
  <si>
    <t>栃木県立烏山高等学校</t>
  </si>
  <si>
    <t>栃木県那須烏山市中央３－９－８</t>
  </si>
  <si>
    <t>D109210000454</t>
  </si>
  <si>
    <t>栃木県立馬頭高等学校</t>
  </si>
  <si>
    <t>栃木県那須郡那珂川町馬頭１２９９－２</t>
  </si>
  <si>
    <t>D109210000463</t>
  </si>
  <si>
    <t>栃木県立大田原高等学校</t>
  </si>
  <si>
    <t>栃木県大田原市紫塚３－２６５１</t>
  </si>
  <si>
    <t>D109210000472</t>
  </si>
  <si>
    <t>栃木県立大田原女子高等学校</t>
  </si>
  <si>
    <t>栃木県大田原市元町１－５－４３</t>
  </si>
  <si>
    <t>D109210000481</t>
  </si>
  <si>
    <t>栃木県立黒羽高等学校</t>
  </si>
  <si>
    <t>栃木県大田原市前田７８０</t>
  </si>
  <si>
    <t>D109210000490</t>
  </si>
  <si>
    <t>栃木県立那須拓陽高等学校</t>
  </si>
  <si>
    <t>栃木県那須塩原市下永田４－３－５２</t>
  </si>
  <si>
    <t>D109210000506</t>
  </si>
  <si>
    <t>栃木県立那須清峰高等学校</t>
  </si>
  <si>
    <t>栃木県那須塩原市下永田６－４</t>
  </si>
  <si>
    <t>D109210000515</t>
  </si>
  <si>
    <t>栃木県立大田原東高等学校</t>
  </si>
  <si>
    <t>D109210000524</t>
  </si>
  <si>
    <t>栃木県立那須高等学校</t>
  </si>
  <si>
    <t>栃木県那須郡那須町寺子乙３９３２－４８</t>
  </si>
  <si>
    <t>D109210000533</t>
  </si>
  <si>
    <t>栃木県立黒磯高等学校</t>
  </si>
  <si>
    <t>栃木県那須塩原市豊町６－１</t>
  </si>
  <si>
    <t>D109210000542</t>
  </si>
  <si>
    <t>栃木県立黒磯南高等学校</t>
  </si>
  <si>
    <t>栃木県那須塩原市上厚崎７４７－２</t>
  </si>
  <si>
    <t>D109210000551</t>
  </si>
  <si>
    <t>栃木県立小山南高等学校</t>
  </si>
  <si>
    <t>栃木県小山市間々田２３－１</t>
  </si>
  <si>
    <t>D109210000560</t>
  </si>
  <si>
    <t>栃木県立佐野東高等学校</t>
  </si>
  <si>
    <t>栃木県佐野市金屋下町１２</t>
  </si>
  <si>
    <t>D109210000579</t>
  </si>
  <si>
    <t>栃木県立佐野松桜高等学校</t>
  </si>
  <si>
    <t>栃木県佐野市出流原町６４３－５</t>
  </si>
  <si>
    <t>D109210000588</t>
  </si>
  <si>
    <t>栃木県立矢板高等学校</t>
  </si>
  <si>
    <t>栃木県矢板市片俣６１８－２</t>
  </si>
  <si>
    <t>D109210000597</t>
  </si>
  <si>
    <t>栃木県立高根沢高等学校</t>
  </si>
  <si>
    <t>栃木県塩谷郡高根沢町文挟３２－２</t>
  </si>
  <si>
    <t>D109210000604</t>
  </si>
  <si>
    <t>栃木県立矢板東高等学校</t>
  </si>
  <si>
    <t>D109210000613</t>
  </si>
  <si>
    <t>栃木県立さくら清修高等学校</t>
  </si>
  <si>
    <t>栃木県さくら市氏家２８０７</t>
  </si>
  <si>
    <t>D109210000622</t>
  </si>
  <si>
    <t>栃木県立宇都宮中央高等学校</t>
  </si>
  <si>
    <t>栃木県宇都宮市若草町２－２－４６</t>
  </si>
  <si>
    <t>D109310000014</t>
  </si>
  <si>
    <t>作新学院高等学校</t>
  </si>
  <si>
    <t>D109310000023</t>
  </si>
  <si>
    <t>文星芸術大学附属高等学校</t>
  </si>
  <si>
    <t>D109310000032</t>
  </si>
  <si>
    <t>宇都宮文星女子高等学校</t>
  </si>
  <si>
    <t>栃木県宇都宮市北一の沢２４－３５</t>
  </si>
  <si>
    <t>D109310000041</t>
  </si>
  <si>
    <t>宇都宮短期大学附属高等学校</t>
  </si>
  <si>
    <t>D109310000050</t>
  </si>
  <si>
    <t>足利短期大学附属高等学校</t>
  </si>
  <si>
    <t>栃木県足利市本城３－２１２０</t>
  </si>
  <si>
    <t>D109310000069</t>
  </si>
  <si>
    <t>佐野清澄高等学校</t>
  </si>
  <si>
    <t>栃木県佐野市堀米町８４０</t>
  </si>
  <si>
    <t>D109310000078</t>
  </si>
  <si>
    <t>青藍泰斗高等学校</t>
  </si>
  <si>
    <t>栃木県佐野市葛生東２－８－３</t>
  </si>
  <si>
    <t>D109310000087</t>
  </si>
  <si>
    <t>白鴎大学足利高等学校</t>
  </si>
  <si>
    <t>栃木県足利市伊勢南町３－２</t>
  </si>
  <si>
    <t>D109310000096</t>
  </si>
  <si>
    <t>宇都宮海星女子学院高等学校</t>
  </si>
  <si>
    <t>栃木県宇都宮市上籠谷町３７７６番地</t>
  </si>
  <si>
    <t>D109310000103</t>
  </si>
  <si>
    <t>國學院大學栃木高等学校</t>
  </si>
  <si>
    <t>D109310000112</t>
  </si>
  <si>
    <t>矢板中央高等学校</t>
  </si>
  <si>
    <t>栃木県矢板市扇町２－１５１９</t>
  </si>
  <si>
    <t>D109310000121</t>
  </si>
  <si>
    <t>佐野日本大学高等学校</t>
  </si>
  <si>
    <t>栃木県佐野市石塚町２５５５</t>
  </si>
  <si>
    <t>D109310000130</t>
  </si>
  <si>
    <t>足利大学附属高等学校</t>
  </si>
  <si>
    <t>栃木県足利市福富町２１４２</t>
  </si>
  <si>
    <t>D109310000149</t>
  </si>
  <si>
    <t>幸福の科学学園高等学校</t>
  </si>
  <si>
    <t>D109310000158</t>
  </si>
  <si>
    <t>日々輝学園高等学校</t>
  </si>
  <si>
    <t>栃木県塩谷郡塩谷町２４７５－１</t>
  </si>
  <si>
    <t>D109310000167</t>
  </si>
  <si>
    <t>星の杜高等学校</t>
  </si>
  <si>
    <t>D209310000013</t>
  </si>
  <si>
    <t>佐野日本大学中等教育学校</t>
  </si>
  <si>
    <t>E109110000015</t>
  </si>
  <si>
    <t>宇都宮大学共同教育学部附属特別支援学校</t>
  </si>
  <si>
    <t>栃木県宇都宮市宝木町１－２５９２</t>
  </si>
  <si>
    <t>E109210000013</t>
  </si>
  <si>
    <t>栃木県立盲学校</t>
  </si>
  <si>
    <t>栃木県宇都宮市福岡町１２９７</t>
  </si>
  <si>
    <t>E109210000022</t>
  </si>
  <si>
    <t>栃木県立聾学校</t>
  </si>
  <si>
    <t>栃木県宇都宮市若草２－３－４８</t>
  </si>
  <si>
    <t>E109210000031</t>
  </si>
  <si>
    <t>栃木県立のざわ特別支援学校</t>
  </si>
  <si>
    <t>栃木県宇都宮市岩曽町１１７７－２</t>
  </si>
  <si>
    <t>E109210000040</t>
  </si>
  <si>
    <t>栃木県立わかくさ特別支援学校</t>
  </si>
  <si>
    <t>栃木県宇都宮市駒生町３３３７－１</t>
  </si>
  <si>
    <t>E109210000059</t>
  </si>
  <si>
    <t>栃木県立足利特別支援学校</t>
  </si>
  <si>
    <t>栃木県足利市大沼田町６１９－１</t>
  </si>
  <si>
    <t>E109210000068</t>
  </si>
  <si>
    <t>栃木県立栃木特別支援学校</t>
  </si>
  <si>
    <t>栃木県栃木市皆川城内町１０５３</t>
  </si>
  <si>
    <t>E109210000077</t>
  </si>
  <si>
    <t>栃木県立那須特別支援学校</t>
  </si>
  <si>
    <t>E109210000086</t>
  </si>
  <si>
    <t>栃木県立富屋特別支援学校</t>
  </si>
  <si>
    <t>栃木県宇都宮市徳次郎町３９－１</t>
  </si>
  <si>
    <t>E109210000095</t>
  </si>
  <si>
    <t>栃木県立岡本特別支援学校</t>
  </si>
  <si>
    <t>栃木県宇都宮市下岡本町２１６０</t>
  </si>
  <si>
    <t>E109210000102</t>
  </si>
  <si>
    <t>栃木県立益子特別支援学校</t>
  </si>
  <si>
    <t>栃木県芳賀郡益子町七井３６５０</t>
  </si>
  <si>
    <t>E109210000111</t>
  </si>
  <si>
    <t>栃木県立南那須特別支援学校</t>
  </si>
  <si>
    <t>栃木県那須烏山市藤田１１８１－１５２</t>
  </si>
  <si>
    <t>E109210000120</t>
  </si>
  <si>
    <t>栃木県立今市特別支援学校</t>
  </si>
  <si>
    <t>栃木県日光市瀬尾１６４０－２２</t>
  </si>
  <si>
    <t>E109210000139</t>
  </si>
  <si>
    <t>栃木県立国分寺特別支援学校</t>
  </si>
  <si>
    <t>栃木県下野市柴６－２</t>
  </si>
  <si>
    <t>E109210000148</t>
  </si>
  <si>
    <t>栃木県立足利中央特別支援学校</t>
  </si>
  <si>
    <t>栃木県足利市大月町８７１－３</t>
  </si>
  <si>
    <t>E109210000157</t>
  </si>
  <si>
    <t>栃木県立富屋特別支援学校鹿沼分校</t>
  </si>
  <si>
    <t>栃木県鹿沼市日吉町５２１－６</t>
  </si>
  <si>
    <t>E109210000166</t>
  </si>
  <si>
    <t>栃木県立特別支援学校宇都宮青葉高等学園</t>
  </si>
  <si>
    <t>栃木県宇都宮市京町９番３２号</t>
  </si>
  <si>
    <t>B110110000019</t>
  </si>
  <si>
    <t>群馬大学共同教育学部附属小学校</t>
  </si>
  <si>
    <t>群馬県前橋市若宮町２－８－１</t>
  </si>
  <si>
    <t>B110210000017</t>
  </si>
  <si>
    <t>前橋市立桃井小学校</t>
  </si>
  <si>
    <t>群馬県前橋市大手町２－１６－４</t>
  </si>
  <si>
    <t>B110210000026</t>
  </si>
  <si>
    <t>前橋市立中川小学校</t>
  </si>
  <si>
    <t>群馬県前橋市三河町２－１－３</t>
  </si>
  <si>
    <t>B110210000035</t>
  </si>
  <si>
    <t>前橋市立敷島小学校</t>
  </si>
  <si>
    <t>群馬県前橋市昭和町１－２２－８</t>
  </si>
  <si>
    <t>B110210000044</t>
  </si>
  <si>
    <t>前橋市立城南小学校</t>
  </si>
  <si>
    <t>群馬県前橋市六供町１－１３－２</t>
  </si>
  <si>
    <t>B110210000053</t>
  </si>
  <si>
    <t>前橋市立城東小学校</t>
  </si>
  <si>
    <t>群馬県前橋市城東町１－３５－７</t>
  </si>
  <si>
    <t>B110210000062</t>
  </si>
  <si>
    <t>前橋市立若宮小学校</t>
  </si>
  <si>
    <t>群馬県前橋市若宮町４－１２－２４</t>
  </si>
  <si>
    <t>B110210000071</t>
  </si>
  <si>
    <t>前橋市立天川小学校</t>
  </si>
  <si>
    <t>群馬県前橋市文京町３－１８－４</t>
  </si>
  <si>
    <t>B110210000080</t>
  </si>
  <si>
    <t>前橋市立岩神小学校</t>
  </si>
  <si>
    <t>群馬県前橋市岩神町４－４－１</t>
  </si>
  <si>
    <t>B110210000099</t>
  </si>
  <si>
    <t>前橋市立上川淵小学校</t>
  </si>
  <si>
    <t>群馬県前橋市朝倉町４６６番地</t>
  </si>
  <si>
    <t>B110210000106</t>
  </si>
  <si>
    <t>前橋市立下川淵小学校</t>
  </si>
  <si>
    <t>群馬県前橋市鶴光路町３８番地１</t>
  </si>
  <si>
    <t>B110210000115</t>
  </si>
  <si>
    <t>前橋市立桂萱小学校</t>
  </si>
  <si>
    <t>群馬県前橋市上泉町１７８番地</t>
  </si>
  <si>
    <t>B110210000124</t>
  </si>
  <si>
    <t>前橋市立桂萱東小学校</t>
  </si>
  <si>
    <t>群馬県前橋市堤町４７１</t>
  </si>
  <si>
    <t>B110210000133</t>
  </si>
  <si>
    <t>前橋市立芳賀小学校</t>
  </si>
  <si>
    <t>群馬県前橋市勝沢町７１９</t>
  </si>
  <si>
    <t>B110210000142</t>
  </si>
  <si>
    <t>前橋市立総社小学校</t>
  </si>
  <si>
    <t>群馬県前橋市総社町総社１６２５番地</t>
  </si>
  <si>
    <t>B110210000151</t>
  </si>
  <si>
    <t>前橋市立元総社小学校</t>
  </si>
  <si>
    <t>群馬県前橋市元総社町１－３３－１１</t>
  </si>
  <si>
    <t>B110210000160</t>
  </si>
  <si>
    <t>前橋市立東小学校</t>
  </si>
  <si>
    <t>群馬県前橋市箱田町１４５２－１</t>
  </si>
  <si>
    <t>B110210000179</t>
  </si>
  <si>
    <t>前橋市立細井小学校</t>
  </si>
  <si>
    <t>群馬県前橋市下細井町６７－１</t>
  </si>
  <si>
    <t>B110210000188</t>
  </si>
  <si>
    <t>前橋市立桃川小学校</t>
  </si>
  <si>
    <t>群馬県前橋市荒牧町１－４６－１１</t>
  </si>
  <si>
    <t>B110210000197</t>
  </si>
  <si>
    <t>前橋市立清里小学校</t>
  </si>
  <si>
    <t>群馬県前橋市青梨子町４４６</t>
  </si>
  <si>
    <t>B110210000204</t>
  </si>
  <si>
    <t>前橋市立永明小学校</t>
  </si>
  <si>
    <t>群馬県前橋市上大島町６５５</t>
  </si>
  <si>
    <t>B110210000213</t>
  </si>
  <si>
    <t>前橋市立駒形小学校</t>
  </si>
  <si>
    <t>群馬県前橋市駒形町１１７２</t>
  </si>
  <si>
    <t>B110210000222</t>
  </si>
  <si>
    <t>前橋市立荒子小学校</t>
  </si>
  <si>
    <t>群馬県前橋市荒子町１２４０</t>
  </si>
  <si>
    <t>B110210000231</t>
  </si>
  <si>
    <t>前橋市立大室小学校</t>
  </si>
  <si>
    <t>群馬県前橋市西大室町２８１７</t>
  </si>
  <si>
    <t>B110210000240</t>
  </si>
  <si>
    <t>前橋市立二之宮小学校</t>
  </si>
  <si>
    <t>群馬県前橋市二之宮町１８４１</t>
  </si>
  <si>
    <t>B110210000259</t>
  </si>
  <si>
    <t>前橋市立笂井小学校</t>
  </si>
  <si>
    <t>群馬県前橋市笂井町１１６０</t>
  </si>
  <si>
    <t>B110210000268</t>
  </si>
  <si>
    <t>前橋市立広瀬小学校</t>
  </si>
  <si>
    <t>群馬県前橋市広瀬町３－１９</t>
  </si>
  <si>
    <t>B110210000277</t>
  </si>
  <si>
    <t>前橋市立大利根小学校</t>
  </si>
  <si>
    <t>群馬県前橋市大利根町２－１２－１</t>
  </si>
  <si>
    <t>B110210000286</t>
  </si>
  <si>
    <t>前橋市立桃瀬小学校</t>
  </si>
  <si>
    <t>群馬県前橋市西片貝町三丁目３４３番地</t>
  </si>
  <si>
    <t>B110210000295</t>
  </si>
  <si>
    <t>前橋市立荒牧小学校</t>
  </si>
  <si>
    <t>群馬県前橋市荒牧町４－９－２</t>
  </si>
  <si>
    <t>B110210000302</t>
  </si>
  <si>
    <t>前橋市立勝山小学校</t>
  </si>
  <si>
    <t>群馬県前橋市総社町植野１２３</t>
  </si>
  <si>
    <t>B110210000311</t>
  </si>
  <si>
    <t>前橋市立元総社南小学校</t>
  </si>
  <si>
    <t>群馬県前橋市元総社町８０番地２</t>
  </si>
  <si>
    <t>B110210000320</t>
  </si>
  <si>
    <t>前橋市立桃木小学校</t>
  </si>
  <si>
    <t>群馬県前橋市上沖町７３２－１</t>
  </si>
  <si>
    <t>B110210000339</t>
  </si>
  <si>
    <t>前橋市立山王小学校</t>
  </si>
  <si>
    <t>群馬県前橋市山王町１６０－１</t>
  </si>
  <si>
    <t>B110210000348</t>
  </si>
  <si>
    <t>前橋市立新田小学校</t>
  </si>
  <si>
    <t>群馬県前橋市上新田町１１６０</t>
  </si>
  <si>
    <t>B110210000357</t>
  </si>
  <si>
    <t>前橋市立元総社北小学校</t>
  </si>
  <si>
    <t>群馬県前橋市総社町総社３１４９番地</t>
  </si>
  <si>
    <t>B110210000366</t>
  </si>
  <si>
    <t>高崎市立中央小学校</t>
  </si>
  <si>
    <t>群馬県高崎市常盤町４８－１</t>
  </si>
  <si>
    <t>B110210000375</t>
  </si>
  <si>
    <t>高崎市立北小学校</t>
  </si>
  <si>
    <t>群馬県高崎市請地町２０－２</t>
  </si>
  <si>
    <t>B110210000384</t>
  </si>
  <si>
    <t>高崎市立南小学校</t>
  </si>
  <si>
    <t>群馬県高崎市八島町７０－１</t>
  </si>
  <si>
    <t>B110210000393</t>
  </si>
  <si>
    <t>高崎市立東小学校</t>
  </si>
  <si>
    <t>群馬県高崎市弓町１２１－１</t>
  </si>
  <si>
    <t>B110210000400</t>
  </si>
  <si>
    <t>高崎市立西小学校</t>
  </si>
  <si>
    <t>群馬県高崎市並榎町１０９－１</t>
  </si>
  <si>
    <t>B110210000419</t>
  </si>
  <si>
    <t>高崎市立塚沢小学校</t>
  </si>
  <si>
    <t>群馬県高崎市飯玉町１３４－１</t>
  </si>
  <si>
    <t>B110210000428</t>
  </si>
  <si>
    <t>高崎市立片岡小学校</t>
  </si>
  <si>
    <t>群馬県高崎市片岡町２－１２－１</t>
  </si>
  <si>
    <t>B110210000437</t>
  </si>
  <si>
    <t>高崎市立佐野小学校</t>
  </si>
  <si>
    <t>群馬県高崎市上佐野町９１８－２</t>
  </si>
  <si>
    <t>B110210000446</t>
  </si>
  <si>
    <t>高崎市立六郷小学校</t>
  </si>
  <si>
    <t>群馬県高崎市筑縄町３２－２</t>
  </si>
  <si>
    <t>B110210000455</t>
  </si>
  <si>
    <t>高崎市立城南小学校</t>
  </si>
  <si>
    <t>群馬県高崎市新後閑町３０１－１</t>
  </si>
  <si>
    <t>B110210000464</t>
  </si>
  <si>
    <t>高崎市立城東小学校</t>
  </si>
  <si>
    <t>群馬県高崎市江木町１２８－１</t>
  </si>
  <si>
    <t>B110210000473</t>
  </si>
  <si>
    <t>高崎市立新高尾小学校</t>
  </si>
  <si>
    <t>群馬県高崎市日高町５９２－１</t>
  </si>
  <si>
    <t>B110210000482</t>
  </si>
  <si>
    <t>高崎市立中川小学校</t>
  </si>
  <si>
    <t>群馬県高崎市小八木町１８６０－１</t>
  </si>
  <si>
    <t>B110210000491</t>
  </si>
  <si>
    <t>高崎市立八幡小学校</t>
  </si>
  <si>
    <t>群馬県高崎市八幡町１７９－１</t>
  </si>
  <si>
    <t>B110210000507</t>
  </si>
  <si>
    <t>高崎市立豊岡小学校</t>
  </si>
  <si>
    <t>群馬県高崎市中豊岡町２４番地</t>
  </si>
  <si>
    <t>B110210000516</t>
  </si>
  <si>
    <t>高崎市立長野小学校</t>
  </si>
  <si>
    <t>群馬県高崎市南新波町７７－１</t>
  </si>
  <si>
    <t>B110210000525</t>
  </si>
  <si>
    <t>高崎市立大類小学校</t>
  </si>
  <si>
    <t>群馬県高崎市南大類町５４３－１</t>
  </si>
  <si>
    <t>B110210000534</t>
  </si>
  <si>
    <t>高崎市立南八幡小学校</t>
  </si>
  <si>
    <t>群馬県高崎市山名町２４－１</t>
  </si>
  <si>
    <t>B110210000543</t>
  </si>
  <si>
    <t>高崎市立倉賀野小学校</t>
  </si>
  <si>
    <t>群馬県高崎市倉賀野町１７４４</t>
  </si>
  <si>
    <t>B110210000552</t>
  </si>
  <si>
    <t>高崎市立岩鼻小学校</t>
  </si>
  <si>
    <t>群馬県高崎市台新田町１</t>
  </si>
  <si>
    <t>B110210000561</t>
  </si>
  <si>
    <t>高崎市立京ケ島小学校</t>
  </si>
  <si>
    <t>群馬県高崎市京目町４４－１</t>
  </si>
  <si>
    <t>B110210000570</t>
  </si>
  <si>
    <t>高崎市立滝川小学校</t>
  </si>
  <si>
    <t>群馬県高崎市下滝町５８５－２</t>
  </si>
  <si>
    <t>B110210000589</t>
  </si>
  <si>
    <t>高崎市立寺尾小学校</t>
  </si>
  <si>
    <t>群馬県高崎市寺尾町２９０</t>
  </si>
  <si>
    <t>B110210000598</t>
  </si>
  <si>
    <t>高崎市立東部小学校</t>
  </si>
  <si>
    <t>群馬県高崎市上大類町１３７２</t>
  </si>
  <si>
    <t>B110210000605</t>
  </si>
  <si>
    <t>高崎市立中居小学校</t>
  </si>
  <si>
    <t>群馬県高崎市中居町３ー２８－１</t>
  </si>
  <si>
    <t>B110210000614</t>
  </si>
  <si>
    <t>高崎市立北部小学校</t>
  </si>
  <si>
    <t>群馬県高崎市下小塙町７１９－１</t>
  </si>
  <si>
    <t>B110210000623</t>
  </si>
  <si>
    <t>高崎市立西部小学校</t>
  </si>
  <si>
    <t>群馬県高崎市八幡町１４１４</t>
  </si>
  <si>
    <t>B110210000632</t>
  </si>
  <si>
    <t>高崎市立乗附小学校</t>
  </si>
  <si>
    <t>群馬県高崎市乗附町１５５－１</t>
  </si>
  <si>
    <t>B110210000641</t>
  </si>
  <si>
    <t>高崎市立浜尻小学校</t>
  </si>
  <si>
    <t>群馬県高崎市浜尻町２１０番地１</t>
  </si>
  <si>
    <t>B110210000650</t>
  </si>
  <si>
    <t>高崎市立城山小学校</t>
  </si>
  <si>
    <t>群馬県高崎市城山町２－１６－１</t>
  </si>
  <si>
    <t>B110210000669</t>
  </si>
  <si>
    <t>高崎市立矢中小学校</t>
  </si>
  <si>
    <t>群馬県高崎市矢中町１６０－１</t>
  </si>
  <si>
    <t>B110210000678</t>
  </si>
  <si>
    <t>高崎市立鼻高小学校</t>
  </si>
  <si>
    <t>群馬県高崎市鼻高町５８－２</t>
  </si>
  <si>
    <t>B110210000687</t>
  </si>
  <si>
    <t>桐生市立東小学校</t>
  </si>
  <si>
    <t>群馬県桐生市仲町２丁目４番２１号</t>
  </si>
  <si>
    <t>B110210000696</t>
  </si>
  <si>
    <t>桐生市立西小学校</t>
  </si>
  <si>
    <t>群馬県桐生市小曽根町１－９</t>
  </si>
  <si>
    <t>B110210000703</t>
  </si>
  <si>
    <t>桐生市立南小学校</t>
  </si>
  <si>
    <t>群馬県桐生市新宿２丁目７番１号</t>
  </si>
  <si>
    <t>B110210000712</t>
  </si>
  <si>
    <t>桐生市立北小学校</t>
  </si>
  <si>
    <t>群馬県桐生市西久方町２－１－５</t>
  </si>
  <si>
    <t>B110210000721</t>
  </si>
  <si>
    <t>桐生市立境野小学校</t>
  </si>
  <si>
    <t>群馬県桐生市境野町６丁目１６１６－１</t>
  </si>
  <si>
    <t>B110210000730</t>
  </si>
  <si>
    <t>桐生市立広沢小学校</t>
  </si>
  <si>
    <t>群馬県桐生市広沢町四丁目２０４４番地の２</t>
  </si>
  <si>
    <t>B110210000749</t>
  </si>
  <si>
    <t>桐生市立梅田南小学校</t>
  </si>
  <si>
    <t>群馬県桐生市梅田町２丁目１７９番地</t>
  </si>
  <si>
    <t>B110210000758</t>
  </si>
  <si>
    <t>桐生市立相生小学校</t>
  </si>
  <si>
    <t>群馬県桐生市相生町２丁目４２０番地</t>
  </si>
  <si>
    <t>B110210000767</t>
  </si>
  <si>
    <t>桐生市立桜木小学校</t>
  </si>
  <si>
    <t>群馬県桐生市相生町１丁目３８３番地</t>
  </si>
  <si>
    <t>B110210000776</t>
  </si>
  <si>
    <t>桐生市立菱小学校</t>
  </si>
  <si>
    <t>群馬県桐生市菱町２丁目１９１９番地１</t>
  </si>
  <si>
    <t>B110210000785</t>
  </si>
  <si>
    <t>桐生市立天沼小学校</t>
  </si>
  <si>
    <t>群馬県桐生市相生町５丁目７１３番地１</t>
  </si>
  <si>
    <t>B110210000794</t>
  </si>
  <si>
    <t>桐生市立神明小学校</t>
  </si>
  <si>
    <t>群馬県桐生市広沢町２丁目３２４２－１</t>
  </si>
  <si>
    <t>B110210000801</t>
  </si>
  <si>
    <t>桐生市立川内小学校</t>
  </si>
  <si>
    <t>群馬県桐生市川内町３－５７２</t>
  </si>
  <si>
    <t>B110210000810</t>
  </si>
  <si>
    <t>伊勢崎市立北小学校</t>
  </si>
  <si>
    <t>群馬県伊勢崎市曲輪町２８番２４号</t>
  </si>
  <si>
    <t>B110210000829</t>
  </si>
  <si>
    <t>伊勢崎市立南小学校</t>
  </si>
  <si>
    <t>群馬県伊勢崎市上泉町３１０</t>
  </si>
  <si>
    <t>B110210000838</t>
  </si>
  <si>
    <t>伊勢崎市立殖蓮小学校</t>
  </si>
  <si>
    <t>群馬県伊勢崎市上植木本町２７６３</t>
  </si>
  <si>
    <t>B110210000847</t>
  </si>
  <si>
    <t>伊勢崎市立茂呂小学校</t>
  </si>
  <si>
    <t>群馬県伊勢崎市茂呂町２－２１６９－１</t>
  </si>
  <si>
    <t>B110210000856</t>
  </si>
  <si>
    <t>伊勢崎市立三郷小学校</t>
  </si>
  <si>
    <t>群馬県伊勢崎市波志江町１６２０</t>
  </si>
  <si>
    <t>B110210000865</t>
  </si>
  <si>
    <t>伊勢崎市立宮郷小学校</t>
  </si>
  <si>
    <t>群馬県伊勢崎市田中島町１４７５－４</t>
  </si>
  <si>
    <t>B110210000874</t>
  </si>
  <si>
    <t>伊勢崎市立名和小学校</t>
  </si>
  <si>
    <t>群馬県伊勢崎市堀口町５０２－１</t>
  </si>
  <si>
    <t>B110210000883</t>
  </si>
  <si>
    <t>伊勢崎市立豊受小学校</t>
  </si>
  <si>
    <t>群馬県伊勢崎市馬見塚町１１３０</t>
  </si>
  <si>
    <t>B110210000892</t>
  </si>
  <si>
    <t>伊勢崎市立北第二小学校</t>
  </si>
  <si>
    <t>群馬県伊勢崎市宗高町１２５</t>
  </si>
  <si>
    <t>B110210000909</t>
  </si>
  <si>
    <t>伊勢崎市立殖蓮第二小学校</t>
  </si>
  <si>
    <t>群馬県伊勢崎市下植木町１２０３番地</t>
  </si>
  <si>
    <t>B110210000918</t>
  </si>
  <si>
    <t>伊勢崎市立広瀬小学校</t>
  </si>
  <si>
    <t>群馬県伊勢崎市新栄町４０７４－１</t>
  </si>
  <si>
    <t>B110210000927</t>
  </si>
  <si>
    <t>伊勢崎市立坂東小学校</t>
  </si>
  <si>
    <t>群馬県伊勢崎市除ヶ町４２２</t>
  </si>
  <si>
    <t>B110210000936</t>
  </si>
  <si>
    <t>伊勢崎市立宮郷第二小学校</t>
  </si>
  <si>
    <t>群馬県伊勢崎市連取町３０６９－１</t>
  </si>
  <si>
    <t>B110210000945</t>
  </si>
  <si>
    <t>太田市立太田小学校</t>
  </si>
  <si>
    <t>群馬県太田市本町３１－１</t>
  </si>
  <si>
    <t>B110210000954</t>
  </si>
  <si>
    <t>太田市立九合小学校</t>
  </si>
  <si>
    <t>群馬県太田市飯塚町１５３４</t>
  </si>
  <si>
    <t>B110210000963</t>
  </si>
  <si>
    <t>太田市立沢野小学校</t>
  </si>
  <si>
    <t>群馬県太田市福沢町２２６－１</t>
  </si>
  <si>
    <t>B110210000972</t>
  </si>
  <si>
    <t>太田市立韮川小学校</t>
  </si>
  <si>
    <t>群馬県太田市台之郷町９９９</t>
  </si>
  <si>
    <t>B110210000981</t>
  </si>
  <si>
    <t>太田市立鳥之郷小学校</t>
  </si>
  <si>
    <t>群馬県太田市鶴生田町８３－２</t>
  </si>
  <si>
    <t>B110210001007</t>
  </si>
  <si>
    <t>太田市立南小学校</t>
  </si>
  <si>
    <t>群馬県太田市高林東町１３７２</t>
  </si>
  <si>
    <t>B110210001016</t>
  </si>
  <si>
    <t>太田市立休泊小学校</t>
  </si>
  <si>
    <t>群馬県太田市龍舞町３８１６－３</t>
  </si>
  <si>
    <t>B110210001025</t>
  </si>
  <si>
    <t>太田市立強戸小学校</t>
  </si>
  <si>
    <t>群馬県太田市天良町８５８－２</t>
  </si>
  <si>
    <t>B110210001034</t>
  </si>
  <si>
    <t>太田市立宝泉小学校</t>
  </si>
  <si>
    <t>群馬県太田市由良町１７３８－１</t>
  </si>
  <si>
    <t>B110210001043</t>
  </si>
  <si>
    <t>太田市立宝泉南小学校</t>
  </si>
  <si>
    <t>群馬県太田市中根町２６１－１</t>
  </si>
  <si>
    <t>B110210001052</t>
  </si>
  <si>
    <t>太田市立毛里田小学校</t>
  </si>
  <si>
    <t>群馬県太田市只上町９７０―１</t>
  </si>
  <si>
    <t>B110210001061</t>
  </si>
  <si>
    <t>太田市立中央小学校</t>
  </si>
  <si>
    <t>群馬県太田市飯田町１１６６</t>
  </si>
  <si>
    <t>B110210001070</t>
  </si>
  <si>
    <t>太田市立宝泉東小学校</t>
  </si>
  <si>
    <t>群馬県太田市藤久良町１</t>
  </si>
  <si>
    <t>B110210001098</t>
  </si>
  <si>
    <t>太田市立旭小学校</t>
  </si>
  <si>
    <t>群馬県太田市東矢島町１２４９</t>
  </si>
  <si>
    <t>B110210001105</t>
  </si>
  <si>
    <t>太田市立駒形小学校</t>
  </si>
  <si>
    <t>群馬県太田市植木野町７</t>
  </si>
  <si>
    <t>B110210001114</t>
  </si>
  <si>
    <t>太田市立城西小学校</t>
  </si>
  <si>
    <t>群馬県太田市新野町１２７</t>
  </si>
  <si>
    <t>B110210001123</t>
  </si>
  <si>
    <t>太田市立沢野中央小学校</t>
  </si>
  <si>
    <t>群馬県太田市富沢町７３</t>
  </si>
  <si>
    <t>B110210001132</t>
  </si>
  <si>
    <t>沼田市立沼田小学校</t>
  </si>
  <si>
    <t>群馬県沼田市西倉内町７４６</t>
  </si>
  <si>
    <t>B110210001141</t>
  </si>
  <si>
    <t>沼田市立沼田東小学校</t>
  </si>
  <si>
    <t>群馬県沼田市東原新町１８０１－１</t>
  </si>
  <si>
    <t>B110210001150</t>
  </si>
  <si>
    <t>沼田市立升形小学校</t>
  </si>
  <si>
    <t>群馬県沼田市栄町１４１</t>
  </si>
  <si>
    <t>B110210001169</t>
  </si>
  <si>
    <t>沼田市立利南東小学校</t>
  </si>
  <si>
    <t>群馬県沼田市上久屋町２１３５</t>
  </si>
  <si>
    <t>B110210001178</t>
  </si>
  <si>
    <t>沼田市立池田小学校</t>
  </si>
  <si>
    <t>群馬県沼田市発知新田町５３３番地</t>
  </si>
  <si>
    <t>B110210001187</t>
  </si>
  <si>
    <t>沼田市立薄根小学校</t>
  </si>
  <si>
    <t>群馬県沼田市善桂寺町３２</t>
  </si>
  <si>
    <t>B110210001196</t>
  </si>
  <si>
    <t>沼田市立川田小学校</t>
  </si>
  <si>
    <t>群馬県沼田市下川田町５４０</t>
  </si>
  <si>
    <t>B110210001203</t>
  </si>
  <si>
    <t>沼田市立沼田北小学校</t>
  </si>
  <si>
    <t>群馬県沼田市高橋場町４８９８</t>
  </si>
  <si>
    <t>B110210001212</t>
  </si>
  <si>
    <t>館林市立第一小学校</t>
  </si>
  <si>
    <t>群馬県館林市代官町９番１号</t>
  </si>
  <si>
    <t>B110210001221</t>
  </si>
  <si>
    <t>館林市立第二小学校</t>
  </si>
  <si>
    <t>群馬県館林市本町３丁目６番１号</t>
  </si>
  <si>
    <t>B110210001230</t>
  </si>
  <si>
    <t>館林市立第三小学校</t>
  </si>
  <si>
    <t>群馬県館林市尾曳町１４の１</t>
  </si>
  <si>
    <t>B110210001249</t>
  </si>
  <si>
    <t>館林市立第四小学校</t>
  </si>
  <si>
    <t>群馬県館林市大島町４３５５</t>
  </si>
  <si>
    <t>B110210001258</t>
  </si>
  <si>
    <t>館林市立第五小学校</t>
  </si>
  <si>
    <t>群馬県館林市羽附町乙１５６５番地</t>
  </si>
  <si>
    <t>B110210001267</t>
  </si>
  <si>
    <t>館林市立第六小学校</t>
  </si>
  <si>
    <t>群馬県館林市新宿２－１５－１</t>
  </si>
  <si>
    <t>B110210001276</t>
  </si>
  <si>
    <t>館林市立第七小学校</t>
  </si>
  <si>
    <t>群馬県館林市上三林町５９９番地</t>
  </si>
  <si>
    <t>B110210001285</t>
  </si>
  <si>
    <t>館林市立第八小学校</t>
  </si>
  <si>
    <t>群馬県館林市西高根町４５－１</t>
  </si>
  <si>
    <t>B110210001294</t>
  </si>
  <si>
    <t>館林市立第九小学校</t>
  </si>
  <si>
    <t>群馬県館林市足次町１７２番地</t>
  </si>
  <si>
    <t>B110210001301</t>
  </si>
  <si>
    <t>館林市立第十小学校</t>
  </si>
  <si>
    <t>群馬県館林市近藤町１７８番地の３９</t>
  </si>
  <si>
    <t>B110210001310</t>
  </si>
  <si>
    <t>館林市立美園小学校</t>
  </si>
  <si>
    <t>群馬県館林市美園町２７番１号</t>
  </si>
  <si>
    <t>B110210001329</t>
  </si>
  <si>
    <t>渋川市立渋川北小学校</t>
  </si>
  <si>
    <t>群馬県渋川市渋川６８１－２</t>
  </si>
  <si>
    <t>B110210001338</t>
  </si>
  <si>
    <t>渋川市立渋川南小学校</t>
  </si>
  <si>
    <t>群馬県渋川市渋川２５７３番地１</t>
  </si>
  <si>
    <t>B110210001347</t>
  </si>
  <si>
    <t>渋川市立金島小学校</t>
  </si>
  <si>
    <t>群馬県渋川市金井２３１０</t>
  </si>
  <si>
    <t>B110210001356</t>
  </si>
  <si>
    <t>渋川市立古巻小学校</t>
  </si>
  <si>
    <t>群馬県渋川市八木原８５２</t>
  </si>
  <si>
    <t>B110210001365</t>
  </si>
  <si>
    <t>渋川市立豊秋小学校</t>
  </si>
  <si>
    <t>群馬県渋川市石原１００１</t>
  </si>
  <si>
    <t>B110210001374</t>
  </si>
  <si>
    <t>渋川市立渋川西小学校</t>
  </si>
  <si>
    <t>群馬県渋川市金井２８１７</t>
  </si>
  <si>
    <t>B110210001383</t>
  </si>
  <si>
    <t>藤岡市立藤岡第一小学校</t>
  </si>
  <si>
    <t>群馬県藤岡市藤岡１８４８－２</t>
  </si>
  <si>
    <t>B110210001392</t>
  </si>
  <si>
    <t>藤岡市立藤岡第二小学校</t>
  </si>
  <si>
    <t>群馬県藤岡市藤岡９９１</t>
  </si>
  <si>
    <t>B110210001409</t>
  </si>
  <si>
    <t>藤岡市立神流小学校</t>
  </si>
  <si>
    <t>群馬県藤岡市下戸塚１９０</t>
  </si>
  <si>
    <t>B110210001418</t>
  </si>
  <si>
    <t>藤岡市立小野小学校</t>
  </si>
  <si>
    <t>群馬県藤岡市森５４１</t>
  </si>
  <si>
    <t>B110210001427</t>
  </si>
  <si>
    <t>藤岡市立美土里小学校</t>
  </si>
  <si>
    <t>群馬県藤岡市下大塚２２２</t>
  </si>
  <si>
    <t>B110210001436</t>
  </si>
  <si>
    <t>藤岡市立美九里東小学校</t>
  </si>
  <si>
    <t>群馬県藤岡市本郷２０６７</t>
  </si>
  <si>
    <t>B110210001445</t>
  </si>
  <si>
    <t>藤岡市立美九里西小学校</t>
  </si>
  <si>
    <t>群馬県藤岡市三本木７６９</t>
  </si>
  <si>
    <t>B110210001454</t>
  </si>
  <si>
    <t>藤岡市立平井小学校</t>
  </si>
  <si>
    <t>群馬県藤岡市緑埜３８８</t>
  </si>
  <si>
    <t>B110210001463</t>
  </si>
  <si>
    <t>藤岡市立日野小学校</t>
  </si>
  <si>
    <t>群馬県藤岡市金井６５８</t>
  </si>
  <si>
    <t>B110210001472</t>
  </si>
  <si>
    <t>富岡市立富岡小学校</t>
  </si>
  <si>
    <t>群馬県富岡市富岡１３５９</t>
  </si>
  <si>
    <t>B110210001481</t>
  </si>
  <si>
    <t>富岡市立西小学校</t>
  </si>
  <si>
    <t>群馬県富岡市七日市１０７３－１</t>
  </si>
  <si>
    <t>B110210001490</t>
  </si>
  <si>
    <t>富岡市立黒岩小学校</t>
  </si>
  <si>
    <t>群馬県富岡市下黒岩１８７０－１</t>
  </si>
  <si>
    <t>B110210001506</t>
  </si>
  <si>
    <t>富岡市立一ノ宮小学校</t>
  </si>
  <si>
    <t>群馬県富岡市一ノ宮１６－１</t>
  </si>
  <si>
    <t>B110210001515</t>
  </si>
  <si>
    <t>富岡市立高瀬小学校</t>
  </si>
  <si>
    <t>群馬県富岡市中高瀬７６１－１</t>
  </si>
  <si>
    <t>B110210001524</t>
  </si>
  <si>
    <t>富岡市立額部小学校</t>
  </si>
  <si>
    <t>群馬県富岡市南後箇２７５</t>
  </si>
  <si>
    <t>B110210001533</t>
  </si>
  <si>
    <t>富岡市立小野小学校</t>
  </si>
  <si>
    <t>群馬県富岡市相野田７１１－２</t>
  </si>
  <si>
    <t>B110210001542</t>
  </si>
  <si>
    <t>富岡市立吉田小学校</t>
  </si>
  <si>
    <t>群馬県富岡市南蛇井２７５</t>
  </si>
  <si>
    <t>B110210001551</t>
  </si>
  <si>
    <t>富岡市立丹生小学校</t>
  </si>
  <si>
    <t>群馬県富岡市上丹生３</t>
  </si>
  <si>
    <t>B110210001560</t>
  </si>
  <si>
    <t>安中市立安中小学校</t>
  </si>
  <si>
    <t>群馬県安中市安中３－１０－４３</t>
  </si>
  <si>
    <t>B110210001579</t>
  </si>
  <si>
    <t>安中市立原市小学校</t>
  </si>
  <si>
    <t>群馬県安中市原市１－１０－２３</t>
  </si>
  <si>
    <t>B110210001588</t>
  </si>
  <si>
    <t>安中市立磯部小学校</t>
  </si>
  <si>
    <t>群馬県安中市磯部４－１２－８</t>
  </si>
  <si>
    <t>B110210001597</t>
  </si>
  <si>
    <t>安中市立東横野小学校</t>
  </si>
  <si>
    <t>群馬県安中市鷺宮３１３９－２</t>
  </si>
  <si>
    <t>B110210001604</t>
  </si>
  <si>
    <t>安中市立碓東小学校</t>
  </si>
  <si>
    <t>群馬県安中市岩井６２</t>
  </si>
  <si>
    <t>B110210001613</t>
  </si>
  <si>
    <t>安中市立秋間小学校</t>
  </si>
  <si>
    <t>群馬県安中市東上秋間１８３１</t>
  </si>
  <si>
    <t>B110210001622</t>
  </si>
  <si>
    <t>安中市立後閑小学校</t>
  </si>
  <si>
    <t>群馬県安中市下後閑１９９９－１</t>
  </si>
  <si>
    <t>B110210001631</t>
  </si>
  <si>
    <t>渋川市立橘小学校</t>
  </si>
  <si>
    <t>群馬県渋川市北橘町真壁５２４</t>
  </si>
  <si>
    <t>B110210001640</t>
  </si>
  <si>
    <t>渋川市立橘北小学校</t>
  </si>
  <si>
    <t>群馬県渋川市北橘町八崎９９５</t>
  </si>
  <si>
    <t>B110210001659</t>
  </si>
  <si>
    <t>渋川市立三原田小学校</t>
  </si>
  <si>
    <t>群馬県渋川市赤城町上三原田８５１－１</t>
  </si>
  <si>
    <t>B110210001668</t>
  </si>
  <si>
    <t>渋川市立津久田小学校</t>
  </si>
  <si>
    <t>群馬県渋川市赤城町津久田１９０５</t>
  </si>
  <si>
    <t>B110210001677</t>
  </si>
  <si>
    <t>前橋市立原小学校</t>
  </si>
  <si>
    <t>群馬県前橋市富士見町原ノ郷１９３３－１</t>
  </si>
  <si>
    <t>B110210001686</t>
  </si>
  <si>
    <t>前橋市立石井小学校</t>
  </si>
  <si>
    <t>群馬県前橋市富士見町石井５４６－１</t>
  </si>
  <si>
    <t>B110210001695</t>
  </si>
  <si>
    <t>前橋市立時沢小学校</t>
  </si>
  <si>
    <t>群馬県前橋市富士見町時沢３１６４－１</t>
  </si>
  <si>
    <t>B110210001702</t>
  </si>
  <si>
    <t>前橋市立白川小学校</t>
  </si>
  <si>
    <t>群馬県前橋市富士見町小暮２４２５－６３</t>
  </si>
  <si>
    <t>B110210001711</t>
  </si>
  <si>
    <t>前橋市立大胡小学校</t>
  </si>
  <si>
    <t>群馬県前橋市堀越町１１６１</t>
  </si>
  <si>
    <t>B110210001720</t>
  </si>
  <si>
    <t>前橋市立滝窪小学校</t>
  </si>
  <si>
    <t>群馬県前橋市滝窪町１８５－１</t>
  </si>
  <si>
    <t>B110210001739</t>
  </si>
  <si>
    <t>前橋市立滝窪小学校金丸分校</t>
  </si>
  <si>
    <t>群馬県前橋市東金丸町１３６－１</t>
  </si>
  <si>
    <t>B110210001748</t>
  </si>
  <si>
    <t>前橋市立大胡東小学校</t>
  </si>
  <si>
    <t>群馬県前橋市河原浜町８７０－１</t>
  </si>
  <si>
    <t>B110210001757</t>
  </si>
  <si>
    <t>前橋市立宮城小学校</t>
  </si>
  <si>
    <t>群馬県前橋市鼻毛石町１５０７－１</t>
  </si>
  <si>
    <t>B110210001766</t>
  </si>
  <si>
    <t>前橋市立粕川小学校</t>
  </si>
  <si>
    <t>群馬県前橋市粕川町女渕５２１－２</t>
  </si>
  <si>
    <t>B110210001775</t>
  </si>
  <si>
    <t>前橋市立月田小学校</t>
  </si>
  <si>
    <t>群馬県前橋市粕川町月田２７３</t>
  </si>
  <si>
    <t>B110210001784</t>
  </si>
  <si>
    <t>前橋市立わかば小学校</t>
  </si>
  <si>
    <t>群馬県前橋市朝倉町１６５番地１</t>
  </si>
  <si>
    <t>B110210001793</t>
  </si>
  <si>
    <t>桐生市立新里中央小学校</t>
  </si>
  <si>
    <t>群馬県桐生市新里町小林甲６０</t>
  </si>
  <si>
    <t>B110210001800</t>
  </si>
  <si>
    <t>桐生市立新里東小学校</t>
  </si>
  <si>
    <t>群馬県桐生市新里町新川２０７２</t>
  </si>
  <si>
    <t>B110210001819</t>
  </si>
  <si>
    <t>桐生市立新里北小学校</t>
  </si>
  <si>
    <t>群馬県桐生市新里町大久保３０２</t>
  </si>
  <si>
    <t>B110210001846</t>
  </si>
  <si>
    <t>高崎市立下室田小学校</t>
  </si>
  <si>
    <t>群馬県高崎市下室田町１２０６</t>
  </si>
  <si>
    <t>B110210001855</t>
  </si>
  <si>
    <t>高崎市立中室田小学校</t>
  </si>
  <si>
    <t>群馬県高崎市中室田町１５６１－１</t>
  </si>
  <si>
    <t>B110210001864</t>
  </si>
  <si>
    <t>高崎市立上室田小学校</t>
  </si>
  <si>
    <t>群馬県高崎市上室田町４２１０</t>
  </si>
  <si>
    <t>B110210001873</t>
  </si>
  <si>
    <t>高崎市立里見小学校</t>
  </si>
  <si>
    <t>群馬県高崎市上里見町４２－２</t>
  </si>
  <si>
    <t>B110210001882</t>
  </si>
  <si>
    <t>高崎市立久留馬小学校</t>
  </si>
  <si>
    <t>群馬県高崎市高浜町２３２１－１</t>
  </si>
  <si>
    <t>B110210001891</t>
  </si>
  <si>
    <t>高崎市立下里見小学校</t>
  </si>
  <si>
    <t>群馬県高崎市下里見町３８０</t>
  </si>
  <si>
    <t>B110210001908</t>
  </si>
  <si>
    <t>高崎市立宮沢小学校</t>
  </si>
  <si>
    <t>群馬県高崎市宮沢町１１００－１</t>
  </si>
  <si>
    <t>B110210001917</t>
  </si>
  <si>
    <t>高崎市立倉渕小学校</t>
  </si>
  <si>
    <t>群馬県高崎市倉渕町権田３１４－１</t>
  </si>
  <si>
    <t>B110210001926</t>
  </si>
  <si>
    <t>高崎市立箕輪小学校</t>
  </si>
  <si>
    <t>群馬県高崎市箕郷町西明屋１９６－１</t>
  </si>
  <si>
    <t>B110210001935</t>
  </si>
  <si>
    <t>高崎市立車郷小学校</t>
  </si>
  <si>
    <t>群馬県高崎市箕郷町富岡２５５－１</t>
  </si>
  <si>
    <t>B110210001944</t>
  </si>
  <si>
    <t>高崎市立箕郷東小学校</t>
  </si>
  <si>
    <t>群馬県高崎市箕郷町生原９２２－２</t>
  </si>
  <si>
    <t>B110210001953</t>
  </si>
  <si>
    <t>高崎市立金古小学校</t>
  </si>
  <si>
    <t>群馬県高崎市金古町１２７１－１</t>
  </si>
  <si>
    <t>B110210001962</t>
  </si>
  <si>
    <t>高崎市立国府小学校</t>
  </si>
  <si>
    <t>群馬県高崎市後疋間町１８４－１</t>
  </si>
  <si>
    <t>B110210001971</t>
  </si>
  <si>
    <t>高崎市立堤ヶ岡小学校</t>
  </si>
  <si>
    <t>群馬県高崎市棟高町２２２７－１</t>
  </si>
  <si>
    <t>B110210001980</t>
  </si>
  <si>
    <t>高崎市立上郊小学校</t>
  </si>
  <si>
    <t>群馬県高崎市保渡田町２１０７－１</t>
  </si>
  <si>
    <t>B110210001999</t>
  </si>
  <si>
    <t>高崎市立金古南小学校</t>
  </si>
  <si>
    <t>群馬県高崎市金古町６５８</t>
  </si>
  <si>
    <t>B110210002006</t>
  </si>
  <si>
    <t>高崎市立桜山小学校</t>
  </si>
  <si>
    <t>群馬県高崎市棟高町２４８９－１</t>
  </si>
  <si>
    <t>B110210002015</t>
  </si>
  <si>
    <t>渋川市立長尾小学校</t>
  </si>
  <si>
    <t>群馬県渋川市北牧８５</t>
  </si>
  <si>
    <t>B110210002024</t>
  </si>
  <si>
    <t>渋川市立中郷小学校</t>
  </si>
  <si>
    <t>群馬県渋川市中郷２６２６</t>
  </si>
  <si>
    <t>B110210002033</t>
  </si>
  <si>
    <t>渋川市立小野上小学校</t>
  </si>
  <si>
    <t>群馬県渋川市村上３７６７番地１</t>
  </si>
  <si>
    <t>B110210002042</t>
  </si>
  <si>
    <t>渋川市立伊香保小学校</t>
  </si>
  <si>
    <t>群馬県渋川市伊香保町伊香保３２２－１</t>
  </si>
  <si>
    <t>B110210002051</t>
  </si>
  <si>
    <t>榛東村立北小学校</t>
  </si>
  <si>
    <t>群馬県北群馬郡榛東村山子田１２６１</t>
  </si>
  <si>
    <t>B110210002060</t>
  </si>
  <si>
    <t>榛東村立南小学校</t>
  </si>
  <si>
    <t>群馬県北群馬郡榛東村広馬場１１４２</t>
  </si>
  <si>
    <t>B110210002079</t>
  </si>
  <si>
    <t>吉岡町立明治小学校</t>
  </si>
  <si>
    <t>群馬県北群馬郡吉岡町北下４３３</t>
  </si>
  <si>
    <t>B110210002088</t>
  </si>
  <si>
    <t>吉岡町立駒寄小学校</t>
  </si>
  <si>
    <t>群馬県北群馬郡吉岡町漆原１０１６</t>
  </si>
  <si>
    <t>B110210002097</t>
  </si>
  <si>
    <t>高崎市立新町第一小学校</t>
  </si>
  <si>
    <t>群馬県高崎市新町３４５－１</t>
  </si>
  <si>
    <t>B110210002104</t>
  </si>
  <si>
    <t>高崎市立新町第二小学校</t>
  </si>
  <si>
    <t>群馬県高崎市新町２０１０－１</t>
  </si>
  <si>
    <t>B110210002113</t>
  </si>
  <si>
    <t>藤岡市立鬼石北小学校</t>
  </si>
  <si>
    <t>群馬県藤岡市浄法寺８４２</t>
  </si>
  <si>
    <t>B110210002122</t>
  </si>
  <si>
    <t>藤岡市立鬼石小学校</t>
  </si>
  <si>
    <t>群馬県藤岡市鬼石４３９</t>
  </si>
  <si>
    <t>B110210002131</t>
  </si>
  <si>
    <t>高崎市立吉井小学校</t>
  </si>
  <si>
    <t>群馬県高崎市吉井町吉井２３５－１</t>
  </si>
  <si>
    <t>B110210002140</t>
  </si>
  <si>
    <t>高崎市立多胡小学校</t>
  </si>
  <si>
    <t>群馬県高崎市吉井町塩２４－３</t>
  </si>
  <si>
    <t>B110210002159</t>
  </si>
  <si>
    <t>高崎市立入野小学校</t>
  </si>
  <si>
    <t>群馬県高崎市吉井町小串１３０</t>
  </si>
  <si>
    <t>B110210002168</t>
  </si>
  <si>
    <t>高崎市立岩平小学校</t>
  </si>
  <si>
    <t>群馬県高崎市吉井町下奥平２０５－１</t>
  </si>
  <si>
    <t>B110210002177</t>
  </si>
  <si>
    <t>高崎市立馬庭小学校</t>
  </si>
  <si>
    <t>群馬県高崎市吉井町馬庭１０３３－１</t>
  </si>
  <si>
    <t>B110210002186</t>
  </si>
  <si>
    <t>高崎市立吉井西小学校</t>
  </si>
  <si>
    <t>群馬県高崎市吉井町長根１９３０－１</t>
  </si>
  <si>
    <t>B110210002195</t>
  </si>
  <si>
    <t>高崎市立南陽台小学校</t>
  </si>
  <si>
    <t>群馬県高崎市吉井町南陽台３－１６－１</t>
  </si>
  <si>
    <t>B110210002202</t>
  </si>
  <si>
    <t>神流町立万場小学校</t>
  </si>
  <si>
    <t>群馬県多野郡神流町万場８４－２</t>
  </si>
  <si>
    <t>B110210002211</t>
  </si>
  <si>
    <t>上野村立上野小学校</t>
  </si>
  <si>
    <t>群馬県多野郡上野村新羽３２</t>
  </si>
  <si>
    <t>B110210002220</t>
  </si>
  <si>
    <t>富岡市立高田小学校</t>
  </si>
  <si>
    <t>群馬県富岡市妙義町下高田１５５２－１</t>
  </si>
  <si>
    <t>B110210002239</t>
  </si>
  <si>
    <t>富岡市立妙義小学校</t>
  </si>
  <si>
    <t>群馬県富岡市妙義町諸戸１５０</t>
  </si>
  <si>
    <t>B110210002248</t>
  </si>
  <si>
    <t>下仁田町立下仁田小学校</t>
  </si>
  <si>
    <t>群馬県甘楽郡下仁田町下仁田７３</t>
  </si>
  <si>
    <t>B110210002266</t>
  </si>
  <si>
    <t>甘楽町立小幡小学校</t>
  </si>
  <si>
    <t>群馬県甘楽郡甘楽町小幡８４６</t>
  </si>
  <si>
    <t>B110210002275</t>
  </si>
  <si>
    <t>甘楽町立福島小学校</t>
  </si>
  <si>
    <t>群馬県甘楽郡甘楽町福島９３９－１</t>
  </si>
  <si>
    <t>B110210002284</t>
  </si>
  <si>
    <t>甘楽町立新屋小学校</t>
  </si>
  <si>
    <t>群馬県甘楽郡甘楽町大字天引３８－１</t>
  </si>
  <si>
    <t>B110210002319</t>
  </si>
  <si>
    <t>安中市立西横野小学校</t>
  </si>
  <si>
    <t>群馬県安中市松井田町二軒在家８８７</t>
  </si>
  <si>
    <t>B110210002337</t>
  </si>
  <si>
    <t>安中市立細野小学校</t>
  </si>
  <si>
    <t>群馬県安中市松井田町新井３６５</t>
  </si>
  <si>
    <t>B110210002346</t>
  </si>
  <si>
    <t>中之条町立中之条小学校</t>
  </si>
  <si>
    <t>群馬県吾妻郡中之条町大字伊勢町１０３５－１</t>
  </si>
  <si>
    <t>B110210002355</t>
  </si>
  <si>
    <t>東吾妻町立東小学校</t>
  </si>
  <si>
    <t>群馬県吾妻郡東吾妻町箱島１５９６－１</t>
  </si>
  <si>
    <t>B110210002364</t>
  </si>
  <si>
    <t>東吾妻町立原町小学校</t>
  </si>
  <si>
    <t>群馬県吾妻郡東吾妻町大字原町５２２８</t>
  </si>
  <si>
    <t>B110210002373</t>
  </si>
  <si>
    <t>東吾妻町立太田小学校</t>
  </si>
  <si>
    <t>群馬県吾妻郡東吾妻町植栗１１０４</t>
  </si>
  <si>
    <t>B110210002382</t>
  </si>
  <si>
    <t>東吾妻町立坂上小学校</t>
  </si>
  <si>
    <t>群馬県吾妻郡東吾妻町本宿３８９</t>
  </si>
  <si>
    <t>B110210002391</t>
  </si>
  <si>
    <t>東吾妻町立岩島小学校</t>
  </si>
  <si>
    <t>群馬県吾妻郡東吾妻町岩下４６</t>
  </si>
  <si>
    <t>B110210002408</t>
  </si>
  <si>
    <t>長野原町立中央小学校</t>
  </si>
  <si>
    <t>群馬県吾妻郡長野原町大津４</t>
  </si>
  <si>
    <t>B110210002444</t>
  </si>
  <si>
    <t>嬬恋村立西部小学校</t>
  </si>
  <si>
    <t>群馬県吾妻郡嬬恋村大字大前８０５番地１</t>
  </si>
  <si>
    <t>B110210002453</t>
  </si>
  <si>
    <t>嬬恋村立東部小学校</t>
  </si>
  <si>
    <t>群馬県吾妻郡嬬恋村三原６７９－３</t>
  </si>
  <si>
    <t>B110210002462</t>
  </si>
  <si>
    <t>草津町立草津小学校</t>
  </si>
  <si>
    <t>群馬県吾妻郡草津町大字草津３－１</t>
  </si>
  <si>
    <t>B110210002471</t>
  </si>
  <si>
    <t>中之条町立六合小学校</t>
  </si>
  <si>
    <t>群馬県吾妻郡中之条町大字小雨５９９－１</t>
  </si>
  <si>
    <t>B110210002480</t>
  </si>
  <si>
    <t>高山村立高山小学校</t>
  </si>
  <si>
    <t>群馬県吾妻郡高山村大字中山２７９２－１</t>
  </si>
  <si>
    <t>B110210002499</t>
  </si>
  <si>
    <t>沼田市立白沢小学校</t>
  </si>
  <si>
    <t>群馬県沼田市白沢町高平９４－１</t>
  </si>
  <si>
    <t>B110210002505</t>
  </si>
  <si>
    <t>沼田市立多那小学校</t>
  </si>
  <si>
    <t>群馬県沼田市利根町多那７３２</t>
  </si>
  <si>
    <t>B110210002514</t>
  </si>
  <si>
    <t>沼田市立利根小学校</t>
  </si>
  <si>
    <t>群馬県沼田市利根町追貝９３</t>
  </si>
  <si>
    <t>B110210002523</t>
  </si>
  <si>
    <t>片品村立片品小学校</t>
  </si>
  <si>
    <t>群馬県利根郡片品村鎌田３９５２</t>
  </si>
  <si>
    <t>B110210002532</t>
  </si>
  <si>
    <t>川場村立川場小学校</t>
  </si>
  <si>
    <t>群馬県利根郡川場村谷地２４０２</t>
  </si>
  <si>
    <t>B110210002541</t>
  </si>
  <si>
    <t>みなかみ町立古馬牧小学校</t>
  </si>
  <si>
    <t>群馬県利根郡みなかみ町後閑１０６４</t>
  </si>
  <si>
    <t>B110210002550</t>
  </si>
  <si>
    <t>みなかみ町立桃野小学校</t>
  </si>
  <si>
    <t>群馬県利根郡みなかみ町月夜野５８３</t>
  </si>
  <si>
    <t>B110210002569</t>
  </si>
  <si>
    <t>みなかみ町立月夜野北小学校</t>
  </si>
  <si>
    <t>群馬県利根郡みなかみ町上牧８８０</t>
  </si>
  <si>
    <t>B110210002578</t>
  </si>
  <si>
    <t>みなかみ町立藤原小学校</t>
  </si>
  <si>
    <t>群馬県利根郡みなかみ町藤原３４９１</t>
  </si>
  <si>
    <t>B110210002587</t>
  </si>
  <si>
    <t>みなかみ町立新治小学校</t>
  </si>
  <si>
    <t>群馬県利根郡みなかみ町新巻２０８</t>
  </si>
  <si>
    <t>B110210002596</t>
  </si>
  <si>
    <t>みなかみ町立水上小学校</t>
  </si>
  <si>
    <t>群馬県利根郡みなかみ町湯原２２２番地</t>
  </si>
  <si>
    <t>B110210002603</t>
  </si>
  <si>
    <t>昭和村立南小学校</t>
  </si>
  <si>
    <t>群馬県利根郡昭和村大字川額１２３</t>
  </si>
  <si>
    <t>B110210002612</t>
  </si>
  <si>
    <t>昭和村立東小学校</t>
  </si>
  <si>
    <t>群馬県利根郡昭和村大字糸井１２８７</t>
  </si>
  <si>
    <t>B110210002621</t>
  </si>
  <si>
    <t>昭和村立大河原小学校</t>
  </si>
  <si>
    <t>群馬県利根郡昭和村大字糸井５４５５－３５４</t>
  </si>
  <si>
    <t>B110210002630</t>
  </si>
  <si>
    <t>伊勢崎市立赤堀小学校</t>
  </si>
  <si>
    <t>群馬県伊勢崎市西久保町１丁目７２番地</t>
  </si>
  <si>
    <t>B110210002649</t>
  </si>
  <si>
    <t>伊勢崎市立赤堀南小学校</t>
  </si>
  <si>
    <t>群馬県伊勢崎市堀下町２６４－１</t>
  </si>
  <si>
    <t>B110210002658</t>
  </si>
  <si>
    <t>伊勢崎市立赤堀東小学校</t>
  </si>
  <si>
    <t>群馬県伊勢崎市香林町１－２６０－２</t>
  </si>
  <si>
    <t>B110210002667</t>
  </si>
  <si>
    <t>伊勢崎市立あずま小学校</t>
  </si>
  <si>
    <t>群馬県伊勢崎市東町２７７０番地</t>
  </si>
  <si>
    <t>B110210002676</t>
  </si>
  <si>
    <t>伊勢崎市立あずま南小学校</t>
  </si>
  <si>
    <t>群馬県伊勢崎市三室町４２９０</t>
  </si>
  <si>
    <t>B110210002685</t>
  </si>
  <si>
    <t>伊勢崎市立あずま北小学校</t>
  </si>
  <si>
    <t>群馬県伊勢崎市国定町２－１６２７</t>
  </si>
  <si>
    <t>B110210002694</t>
  </si>
  <si>
    <t>伊勢崎市立境采女小学校</t>
  </si>
  <si>
    <t>群馬県伊勢崎市境下渕名２０２０</t>
  </si>
  <si>
    <t>B110210002701</t>
  </si>
  <si>
    <t>伊勢崎市立境剛志小学校</t>
  </si>
  <si>
    <t>群馬県伊勢崎市境下武士８３１</t>
  </si>
  <si>
    <t>B110210002710</t>
  </si>
  <si>
    <t>伊勢崎市立境小学校</t>
  </si>
  <si>
    <t>群馬県伊勢崎市境５１５</t>
  </si>
  <si>
    <t>B110210002729</t>
  </si>
  <si>
    <t>伊勢崎市立境東小学校</t>
  </si>
  <si>
    <t>群馬県伊勢崎市境米岡２５３－２</t>
  </si>
  <si>
    <t>B110210002738</t>
  </si>
  <si>
    <t>玉村町立玉村小学校</t>
  </si>
  <si>
    <t>群馬県佐波郡玉村町下新田９９－１</t>
  </si>
  <si>
    <t>B110210002747</t>
  </si>
  <si>
    <t>玉村町立上陽小学校</t>
  </si>
  <si>
    <t>群馬県佐波郡玉村町大字樋越９２１－１</t>
  </si>
  <si>
    <t>B110210002756</t>
  </si>
  <si>
    <t>玉村町立芝根小学校</t>
  </si>
  <si>
    <t>群馬県佐波郡玉村町飯倉３９</t>
  </si>
  <si>
    <t>B110210002765</t>
  </si>
  <si>
    <t>玉村町立中央小学校</t>
  </si>
  <si>
    <t>群馬県佐波郡玉村町福島４０１</t>
  </si>
  <si>
    <t>B110210002774</t>
  </si>
  <si>
    <t>玉村町立南小学校</t>
  </si>
  <si>
    <t>群馬県佐波郡玉村町角渕５０１１</t>
  </si>
  <si>
    <t>B110210002783</t>
  </si>
  <si>
    <t>太田市立尾島小学校</t>
  </si>
  <si>
    <t>群馬県太田市亀岡町甲６１－２</t>
  </si>
  <si>
    <t>B110210002792</t>
  </si>
  <si>
    <t>太田市立世良田小学校</t>
  </si>
  <si>
    <t>群馬県太田市世良田町３１１３番地７</t>
  </si>
  <si>
    <t>B110210002809</t>
  </si>
  <si>
    <t>太田市立木崎小学校</t>
  </si>
  <si>
    <t>群馬県太田市新田木崎町１１２１</t>
  </si>
  <si>
    <t>B110210002818</t>
  </si>
  <si>
    <t>太田市立生品小学校</t>
  </si>
  <si>
    <t>群馬県太田市新田村田町１３６５</t>
  </si>
  <si>
    <t>B110210002827</t>
  </si>
  <si>
    <t>太田市立綿打小学校</t>
  </si>
  <si>
    <t>群馬県太田市新田上田中町７９５－３</t>
  </si>
  <si>
    <t>B110210002836</t>
  </si>
  <si>
    <t>太田市立藪塚本町小学校</t>
  </si>
  <si>
    <t>群馬県太田市藪塚町１７４１</t>
  </si>
  <si>
    <t>B110210002845</t>
  </si>
  <si>
    <t>太田市立藪塚本町南小学校</t>
  </si>
  <si>
    <t>群馬県太田市大原町２２０１－１</t>
  </si>
  <si>
    <t>B110210002854</t>
  </si>
  <si>
    <t>みどり市立笠懸小学校</t>
  </si>
  <si>
    <t>群馬県みどり市笠懸町鹿３４６</t>
  </si>
  <si>
    <t>B110210002863</t>
  </si>
  <si>
    <t>みどり市立笠懸東小学校</t>
  </si>
  <si>
    <t>群馬県みどり市笠懸町阿左美１０１０番地</t>
  </si>
  <si>
    <t>B110210002872</t>
  </si>
  <si>
    <t>みどり市立笠懸北小学校</t>
  </si>
  <si>
    <t>群馬県みどり市笠懸町阿左美３７３０</t>
  </si>
  <si>
    <t>B110210002881</t>
  </si>
  <si>
    <t>みどり市立大間々南小学校</t>
  </si>
  <si>
    <t>群馬県みどり市大間々町大間々８８４</t>
  </si>
  <si>
    <t>B110210002890</t>
  </si>
  <si>
    <t>みどり市立大間々北小学校</t>
  </si>
  <si>
    <t>群馬県みどり市大間々町桐原６５３番地</t>
  </si>
  <si>
    <t>B110210002907</t>
  </si>
  <si>
    <t>みどり市立大間々東小学校</t>
  </si>
  <si>
    <t>群馬県みどり市大間々町大間々４５６－１</t>
  </si>
  <si>
    <t>B110210002916</t>
  </si>
  <si>
    <t>板倉町立東小学校</t>
  </si>
  <si>
    <t>群馬県邑楽郡板倉町海老瀬４８２２</t>
  </si>
  <si>
    <t>B110210002925</t>
  </si>
  <si>
    <t>板倉町立西小学校</t>
  </si>
  <si>
    <t>群馬県邑楽郡板倉町岩田９７１</t>
  </si>
  <si>
    <t>B110210002934</t>
  </si>
  <si>
    <t>明和町立明和東小学校</t>
  </si>
  <si>
    <t>群馬県邑楽郡明和町千津井２９３</t>
  </si>
  <si>
    <t>B110210002943</t>
  </si>
  <si>
    <t>明和町立明和西小学校</t>
  </si>
  <si>
    <t>群馬県邑楽郡明和町川俣２６</t>
  </si>
  <si>
    <t>B110210002952</t>
  </si>
  <si>
    <t>千代田町立東小学校</t>
  </si>
  <si>
    <t>群馬県邑楽郡千代田町上五箇３１６</t>
  </si>
  <si>
    <t>B110210002961</t>
  </si>
  <si>
    <t>千代田町立西小学校</t>
  </si>
  <si>
    <t>群馬県邑楽郡千代田町赤岩１７５５</t>
  </si>
  <si>
    <t>B110210002970</t>
  </si>
  <si>
    <t>大泉町立南小学校</t>
  </si>
  <si>
    <t>群馬県邑楽郡大泉町仙石２－１－１</t>
  </si>
  <si>
    <t>B110210002989</t>
  </si>
  <si>
    <t>大泉町立北小学校</t>
  </si>
  <si>
    <t>群馬県邑楽郡大泉町城之内１－２１－１</t>
  </si>
  <si>
    <t>B110210002998</t>
  </si>
  <si>
    <t>大泉町立西小学校</t>
  </si>
  <si>
    <t>群馬県邑楽郡大泉町古氷１０６－１</t>
  </si>
  <si>
    <t>B110210003005</t>
  </si>
  <si>
    <t>大泉町立東小学校</t>
  </si>
  <si>
    <t>群馬県邑楽郡大泉町朝日３－７－１</t>
  </si>
  <si>
    <t>B110210003014</t>
  </si>
  <si>
    <t>邑楽町立中野小学校</t>
  </si>
  <si>
    <t>群馬県邑楽郡邑楽町中野３０２１</t>
  </si>
  <si>
    <t>B110210003023</t>
  </si>
  <si>
    <t>邑楽町立高島小学校</t>
  </si>
  <si>
    <t>群馬県邑楽郡邑楽町大字藤川３７９</t>
  </si>
  <si>
    <t>B110210003032</t>
  </si>
  <si>
    <t>邑楽町立長柄小学校</t>
  </si>
  <si>
    <t>群馬県邑楽郡邑楽町篠塚１２７８</t>
  </si>
  <si>
    <t>B110210003041</t>
  </si>
  <si>
    <t>邑楽町立中野東小学校</t>
  </si>
  <si>
    <t>群馬県邑楽郡邑楽町明野５１</t>
  </si>
  <si>
    <t>B110210003050</t>
  </si>
  <si>
    <t>前橋市立荒牧小学校みやま分校</t>
  </si>
  <si>
    <t>群馬県前橋市川原町８２６</t>
  </si>
  <si>
    <t>B110210003069</t>
  </si>
  <si>
    <t>みどり市立笠懸西小学校</t>
  </si>
  <si>
    <t>群馬県みどり市笠懸町鹿３０６０番地１</t>
  </si>
  <si>
    <t>B110210003078</t>
  </si>
  <si>
    <t>安中市立松井田小学校</t>
  </si>
  <si>
    <t>群馬県安中市松井田町松井田９５３番地</t>
  </si>
  <si>
    <t>B110310000015</t>
  </si>
  <si>
    <t>ぐんま国際アカデミー初等部</t>
  </si>
  <si>
    <t>群馬県太田市西本町６９－１</t>
  </si>
  <si>
    <t>B110310000024</t>
  </si>
  <si>
    <t>フェリーチェ玉村国際小学校</t>
  </si>
  <si>
    <t>群馬県佐波郡玉村町飯塚３２８番地</t>
  </si>
  <si>
    <t>B110310000033</t>
  </si>
  <si>
    <t>共愛学園小学校</t>
  </si>
  <si>
    <t>群馬県前橋市小屋原町１０９７－２</t>
  </si>
  <si>
    <t>C110110000017</t>
  </si>
  <si>
    <t>群馬大学共同教育学部附属中学校</t>
  </si>
  <si>
    <t>群馬県前橋市上沖町６１２</t>
  </si>
  <si>
    <t>C110210000015</t>
  </si>
  <si>
    <t>前橋市立第一中学校</t>
  </si>
  <si>
    <t>群馬県前橋市南町１－２０－５</t>
  </si>
  <si>
    <t>C110210000024</t>
  </si>
  <si>
    <t>前橋市立第三中学校</t>
  </si>
  <si>
    <t>群馬県前橋市平和町２－１３－２４</t>
  </si>
  <si>
    <t>C110210000033</t>
  </si>
  <si>
    <t>前橋市立第五中学校</t>
  </si>
  <si>
    <t>群馬県前橋市文京町３－２０－５</t>
  </si>
  <si>
    <t>C110210000042</t>
  </si>
  <si>
    <t>前橋市立第六中学校</t>
  </si>
  <si>
    <t>群馬県前橋市総社町総社１７６２－１</t>
  </si>
  <si>
    <t>C110210000051</t>
  </si>
  <si>
    <t>前橋市立第七中学校</t>
  </si>
  <si>
    <t>群馬県前橋市宮地町２６０－１</t>
  </si>
  <si>
    <t>C110210000060</t>
  </si>
  <si>
    <t>前橋市立桂萱中学校</t>
  </si>
  <si>
    <t>群馬県前橋市上泉町１７５</t>
  </si>
  <si>
    <t>C110210000079</t>
  </si>
  <si>
    <t>前橋市立芳賀中学校</t>
  </si>
  <si>
    <t>群馬県前橋市鳥取町７９６</t>
  </si>
  <si>
    <t>C110210000088</t>
  </si>
  <si>
    <t>前橋市立元総社中学校</t>
  </si>
  <si>
    <t>群馬県前橋市総社町総社３０６０</t>
  </si>
  <si>
    <t>C110210000097</t>
  </si>
  <si>
    <t>前橋市立東中学校</t>
  </si>
  <si>
    <t>群馬県前橋市光が丘町３</t>
  </si>
  <si>
    <t>C110210000104</t>
  </si>
  <si>
    <t>前橋市立南橘中学校</t>
  </si>
  <si>
    <t>群馬県前橋市荒牧町９７５番地</t>
  </si>
  <si>
    <t>C110210000113</t>
  </si>
  <si>
    <t>前橋市立木瀬中学校</t>
  </si>
  <si>
    <t>群馬県前橋市小屋原町１８１１－１</t>
  </si>
  <si>
    <t>C110210000122</t>
  </si>
  <si>
    <t>前橋市立荒砥中学校</t>
  </si>
  <si>
    <t>群馬県前橋市荒子町１３３８</t>
  </si>
  <si>
    <t>C110210000159</t>
  </si>
  <si>
    <t>前橋市立鎌倉中学校</t>
  </si>
  <si>
    <t>群馬県前橋市上細井町２１３０</t>
  </si>
  <si>
    <t>C110210000168</t>
  </si>
  <si>
    <t>前橋市立箱田中学校</t>
  </si>
  <si>
    <t>群馬県前橋市前箱田町３９６－１</t>
  </si>
  <si>
    <t>C110210000177</t>
  </si>
  <si>
    <t>前橋市立南橘中学校みやま分校</t>
  </si>
  <si>
    <t>C110210000186</t>
  </si>
  <si>
    <t>前橋市立みずき中学校</t>
  </si>
  <si>
    <t>群馬県前橋市日吉町３－９－２</t>
  </si>
  <si>
    <t>C110210000195</t>
  </si>
  <si>
    <t>高崎市立第一中学校</t>
  </si>
  <si>
    <t>群馬県高崎市上和田町１６－１</t>
  </si>
  <si>
    <t>C110210000202</t>
  </si>
  <si>
    <t>高崎市立並榎中学校</t>
  </si>
  <si>
    <t>群馬県高崎市並榎町６０</t>
  </si>
  <si>
    <t>C110210000211</t>
  </si>
  <si>
    <t>高崎市立豊岡中学校</t>
  </si>
  <si>
    <t>群馬県高崎市中豊岡町３５０－２</t>
  </si>
  <si>
    <t>C110210000220</t>
  </si>
  <si>
    <t>高崎市立中尾中学校</t>
  </si>
  <si>
    <t>群馬県高崎市中尾町７９１</t>
  </si>
  <si>
    <t>C110210000239</t>
  </si>
  <si>
    <t>高崎市立塚沢中学校</t>
  </si>
  <si>
    <t>群馬県高崎市飯玉町１０９</t>
  </si>
  <si>
    <t>C110210000248</t>
  </si>
  <si>
    <t>高崎市立片岡中学校</t>
  </si>
  <si>
    <t>群馬県高崎市片岡町１－１４－１</t>
  </si>
  <si>
    <t>C110210000257</t>
  </si>
  <si>
    <t>高崎市立佐野中学校</t>
  </si>
  <si>
    <t>群馬県高崎市上中居町３４５</t>
  </si>
  <si>
    <t>C110210000266</t>
  </si>
  <si>
    <t>高崎市立南八幡中学校</t>
  </si>
  <si>
    <t>群馬県高崎市山名町３０－１</t>
  </si>
  <si>
    <t>C110210000275</t>
  </si>
  <si>
    <t>高崎市立倉賀野中学校</t>
  </si>
  <si>
    <t>群馬県高崎市倉賀野町１２７０</t>
  </si>
  <si>
    <t>C110210000284</t>
  </si>
  <si>
    <t>高崎市立高南中学校</t>
  </si>
  <si>
    <t>群馬県高崎市上滝町１０３２－２</t>
  </si>
  <si>
    <t>C110210000293</t>
  </si>
  <si>
    <t>高崎市立長野郷中学校</t>
  </si>
  <si>
    <t>群馬県高崎市上小塙町３２５－１</t>
  </si>
  <si>
    <t>C110210000300</t>
  </si>
  <si>
    <t>高崎市立大類中学校</t>
  </si>
  <si>
    <t>群馬県高崎市南大類町１４５５</t>
  </si>
  <si>
    <t>C110210000319</t>
  </si>
  <si>
    <t>高崎市立寺尾中学校</t>
  </si>
  <si>
    <t>群馬県高崎市寺尾町２７１０</t>
  </si>
  <si>
    <t>C110210000328</t>
  </si>
  <si>
    <t>高崎市立八幡中学校</t>
  </si>
  <si>
    <t>群馬県高崎市八幡町１３００―１</t>
  </si>
  <si>
    <t>C110210000337</t>
  </si>
  <si>
    <t>高崎市立矢中中学校</t>
  </si>
  <si>
    <t>群馬県高崎市矢中町７００－１</t>
  </si>
  <si>
    <t>C110210000346</t>
  </si>
  <si>
    <t>高崎市立高松中学校</t>
  </si>
  <si>
    <t>群馬県高崎市高松町５－３</t>
  </si>
  <si>
    <t>C110210000355</t>
  </si>
  <si>
    <t>桐生市立境野中学校</t>
  </si>
  <si>
    <t>群馬県桐生市境野町６－１６７３</t>
  </si>
  <si>
    <t>C110210000364</t>
  </si>
  <si>
    <t>桐生市立広沢中学校</t>
  </si>
  <si>
    <t>群馬県桐生市広沢町４－１８６４－２</t>
  </si>
  <si>
    <t>C110210000373</t>
  </si>
  <si>
    <t>桐生市立梅田中学校</t>
  </si>
  <si>
    <t>群馬県桐生市梅田町２－３４７－１</t>
  </si>
  <si>
    <t>C110210000382</t>
  </si>
  <si>
    <t>桐生市立相生中学校</t>
  </si>
  <si>
    <t>群馬県桐生市相生町５－２４７</t>
  </si>
  <si>
    <t>C110210000391</t>
  </si>
  <si>
    <t>桐生市立川内中学校</t>
  </si>
  <si>
    <t>群馬県桐生市川内町５－３５８</t>
  </si>
  <si>
    <t>C110210000408</t>
  </si>
  <si>
    <t>桐生市立桜木中学校</t>
  </si>
  <si>
    <t>群馬県桐生市広沢町１－２８７４</t>
  </si>
  <si>
    <t>C110210000417</t>
  </si>
  <si>
    <t>桐生市立中央中学校</t>
  </si>
  <si>
    <t>群馬県桐生市美原町２－１５</t>
  </si>
  <si>
    <t>C110210000426</t>
  </si>
  <si>
    <t>桐生市立清流中学校</t>
  </si>
  <si>
    <t>群馬県桐生市東３－７－１</t>
  </si>
  <si>
    <t>C110210000435</t>
  </si>
  <si>
    <t>伊勢崎市立第一中学校</t>
  </si>
  <si>
    <t>群馬県伊勢崎市茂呂町１－２４－１</t>
  </si>
  <si>
    <t>C110210000444</t>
  </si>
  <si>
    <t>伊勢崎市立第二中学校</t>
  </si>
  <si>
    <t>群馬県伊勢崎市堀口町２３７－１</t>
  </si>
  <si>
    <t>C110210000453</t>
  </si>
  <si>
    <t>伊勢崎市立第三中学校</t>
  </si>
  <si>
    <t>群馬県伊勢崎市波志江町１９０３番地１</t>
  </si>
  <si>
    <t>C110210000462</t>
  </si>
  <si>
    <t>伊勢崎市立殖蓮中学校</t>
  </si>
  <si>
    <t>群馬県伊勢崎市上植木本町２１５２－２</t>
  </si>
  <si>
    <t>C110210000471</t>
  </si>
  <si>
    <t>伊勢崎市立宮郷中学校</t>
  </si>
  <si>
    <t>群馬県伊勢崎市田中島町１０６５</t>
  </si>
  <si>
    <t>C110210000480</t>
  </si>
  <si>
    <t>伊勢崎市立第四中学校</t>
  </si>
  <si>
    <t>群馬県伊勢崎市下道寺町２６</t>
  </si>
  <si>
    <t>C110210000499</t>
  </si>
  <si>
    <t>太田市立西中学校</t>
  </si>
  <si>
    <t>群馬県太田市八幡町２４－１</t>
  </si>
  <si>
    <t>C110210000514</t>
  </si>
  <si>
    <t>太田市立東中学校</t>
  </si>
  <si>
    <t>群馬県太田市飯塚町８０</t>
  </si>
  <si>
    <t>C110210000523</t>
  </si>
  <si>
    <t>太田市立南中学校</t>
  </si>
  <si>
    <t>群馬県太田市高林北町９５５－１</t>
  </si>
  <si>
    <t>C110210000532</t>
  </si>
  <si>
    <t>太田市立休泊中学校</t>
  </si>
  <si>
    <t>群馬県太田市龍舞町３８６７－２</t>
  </si>
  <si>
    <t>C110210000541</t>
  </si>
  <si>
    <t>太田市立強戸中学校</t>
  </si>
  <si>
    <t>群馬県太田市天良町７２－３</t>
  </si>
  <si>
    <t>C110210000550</t>
  </si>
  <si>
    <t>太田市立宝泉中学校</t>
  </si>
  <si>
    <t>群馬県太田市宝町７３５</t>
  </si>
  <si>
    <t>C110210000569</t>
  </si>
  <si>
    <t>太田市立毛里田中学校</t>
  </si>
  <si>
    <t>群馬県太田市矢田堀町２４２－２</t>
  </si>
  <si>
    <t>C110210000578</t>
  </si>
  <si>
    <t>太田市立城西中学校</t>
  </si>
  <si>
    <t>群馬県太田市新野町７４</t>
  </si>
  <si>
    <t>C110210000587</t>
  </si>
  <si>
    <t>太田市立城東中学校</t>
  </si>
  <si>
    <t>群馬県太田市韮川町１</t>
  </si>
  <si>
    <t>C110210000596</t>
  </si>
  <si>
    <t>太田市立旭中学校</t>
  </si>
  <si>
    <t>群馬県太田市東矢島町１０８２</t>
  </si>
  <si>
    <t>C110210000603</t>
  </si>
  <si>
    <t>太田市立太田中学校</t>
  </si>
  <si>
    <t>群馬県太田市細谷町１５１０</t>
  </si>
  <si>
    <t>C110210000612</t>
  </si>
  <si>
    <t>沼田市立沼田中学校</t>
  </si>
  <si>
    <t>C110210000621</t>
  </si>
  <si>
    <t>沼田市立沼田西中学校</t>
  </si>
  <si>
    <t>群馬県沼田市薄根町３５８０</t>
  </si>
  <si>
    <t>C110210000630</t>
  </si>
  <si>
    <t>沼田市立池田中学校</t>
  </si>
  <si>
    <t>C110210000649</t>
  </si>
  <si>
    <t>沼田市立薄根中学校</t>
  </si>
  <si>
    <t>群馬県沼田市善桂寺町４０</t>
  </si>
  <si>
    <t>C110210000658</t>
  </si>
  <si>
    <t>沼田市立沼田南中学校</t>
  </si>
  <si>
    <t>群馬県沼田市戸鹿野町７２６</t>
  </si>
  <si>
    <t>C110210000667</t>
  </si>
  <si>
    <t>沼田市立沼田東中学校</t>
  </si>
  <si>
    <t>群馬県沼田市横塚町１１１８</t>
  </si>
  <si>
    <t>C110210000676</t>
  </si>
  <si>
    <t>館林市立第一中学校</t>
  </si>
  <si>
    <t>群馬県館林市台宿町９番１号</t>
  </si>
  <si>
    <t>C110210000685</t>
  </si>
  <si>
    <t>館林市立第二中学校</t>
  </si>
  <si>
    <t>群馬県館林市加法師町８番２０号</t>
  </si>
  <si>
    <t>C110210000694</t>
  </si>
  <si>
    <t>館林市立第四中学校</t>
  </si>
  <si>
    <t>群馬県館林市上赤生田町３４７１－１</t>
  </si>
  <si>
    <t>C110210000701</t>
  </si>
  <si>
    <t>館林市立多々良中学校</t>
  </si>
  <si>
    <t>群馬県館林市西高根町５０番地の２３</t>
  </si>
  <si>
    <t>C110210000710</t>
  </si>
  <si>
    <t>館林市立第三中学校</t>
  </si>
  <si>
    <t>群馬県館林市青柳町１７５１－７８</t>
  </si>
  <si>
    <t>C110210000729</t>
  </si>
  <si>
    <t>渋川市立渋川中学校</t>
  </si>
  <si>
    <t>群馬県渋川市渋川２５５５－２</t>
  </si>
  <si>
    <t>C110210000738</t>
  </si>
  <si>
    <t>渋川市立金島中学校</t>
  </si>
  <si>
    <t>群馬県渋川市金井２００７－１</t>
  </si>
  <si>
    <t>C110210000747</t>
  </si>
  <si>
    <t>渋川市立古巻中学校</t>
  </si>
  <si>
    <t>群馬県渋川市有馬７５３</t>
  </si>
  <si>
    <t>C110210000756</t>
  </si>
  <si>
    <t>渋川市立渋川北中学校</t>
  </si>
  <si>
    <t>群馬県渋川市金井１０４４</t>
  </si>
  <si>
    <t>C110210000765</t>
  </si>
  <si>
    <t>藤岡市立西中学校</t>
  </si>
  <si>
    <t>群馬県藤岡市上大塚６３９</t>
  </si>
  <si>
    <t>C110210000774</t>
  </si>
  <si>
    <t>藤岡市立東中学校</t>
  </si>
  <si>
    <t>群馬県藤岡市本郷７８６</t>
  </si>
  <si>
    <t>C110210000783</t>
  </si>
  <si>
    <t>藤岡市立北中学校</t>
  </si>
  <si>
    <t>群馬県藤岡市下栗須２８３―２</t>
  </si>
  <si>
    <t>C110210000792</t>
  </si>
  <si>
    <t>藤岡市立小野中学校</t>
  </si>
  <si>
    <t>群馬県藤岡市立石４０７</t>
  </si>
  <si>
    <t>C110210000809</t>
  </si>
  <si>
    <t>富岡市立富岡中学校</t>
  </si>
  <si>
    <t>群馬県富岡市七日市１１１６－１</t>
  </si>
  <si>
    <t>C110210000827</t>
  </si>
  <si>
    <t>富岡市立西中学校</t>
  </si>
  <si>
    <t>群馬県富岡市宮崎２０</t>
  </si>
  <si>
    <t>C110210000836</t>
  </si>
  <si>
    <t>富岡市立北中学校</t>
  </si>
  <si>
    <t>群馬県富岡市相野田６３６</t>
  </si>
  <si>
    <t>C110210000845</t>
  </si>
  <si>
    <t>富岡市立南中学校</t>
  </si>
  <si>
    <t>群馬県富岡市中高瀬１１１８</t>
  </si>
  <si>
    <t>C110210000854</t>
  </si>
  <si>
    <t>安中市立第一中学校</t>
  </si>
  <si>
    <t>群馬県安中市安中５－８－１</t>
  </si>
  <si>
    <t>C110210000863</t>
  </si>
  <si>
    <t>安中市立第二中学校</t>
  </si>
  <si>
    <t>群馬県安中市原市２２４５－２</t>
  </si>
  <si>
    <t>C110210000872</t>
  </si>
  <si>
    <t>渋川市立北橘中学校</t>
  </si>
  <si>
    <t>群馬県渋川市北橘町真壁４６</t>
  </si>
  <si>
    <t>C110210000881</t>
  </si>
  <si>
    <t>渋川市立赤城南中学校</t>
  </si>
  <si>
    <t>群馬県渋川市赤城町滝沢１９１－１</t>
  </si>
  <si>
    <t>C110210000890</t>
  </si>
  <si>
    <t>渋川市立赤城北中学校</t>
  </si>
  <si>
    <t>群馬県渋川市赤城町津久田２２８０</t>
  </si>
  <si>
    <t>C110210000907</t>
  </si>
  <si>
    <t>前橋市立富士見中学校</t>
  </si>
  <si>
    <t>群馬県前橋市富士見町田島９５４－１</t>
  </si>
  <si>
    <t>C110210000916</t>
  </si>
  <si>
    <t>前橋市立大胡中学校</t>
  </si>
  <si>
    <t>群馬県前橋市堀越町１１５２</t>
  </si>
  <si>
    <t>C110210000925</t>
  </si>
  <si>
    <t>前橋市立宮城中学校</t>
  </si>
  <si>
    <t>群馬県前橋市鼻毛石町１５６４－１</t>
  </si>
  <si>
    <t>C110210000934</t>
  </si>
  <si>
    <t>前橋市立粕川中学校</t>
  </si>
  <si>
    <t>群馬県前橋市粕川町西田面１３８</t>
  </si>
  <si>
    <t>C110210000943</t>
  </si>
  <si>
    <t>桐生市立新里中学校</t>
  </si>
  <si>
    <t>群馬県桐生市新里町山上８２７番地</t>
  </si>
  <si>
    <t>C110210000970</t>
  </si>
  <si>
    <t>高崎市立榛名中学校</t>
  </si>
  <si>
    <t>群馬県高崎市上里見町４３０</t>
  </si>
  <si>
    <t>C110210000989</t>
  </si>
  <si>
    <t>高崎市立倉渕中学校</t>
  </si>
  <si>
    <t>群馬県高崎市倉渕町岩氷２１５－１</t>
  </si>
  <si>
    <t>C110210000998</t>
  </si>
  <si>
    <t>高崎市立箕郷中学校</t>
  </si>
  <si>
    <t>群馬県高崎市箕郷町生原６５４</t>
  </si>
  <si>
    <t>C110210001005</t>
  </si>
  <si>
    <t>高崎市立群馬中央中学校</t>
  </si>
  <si>
    <t>群馬県高崎市金古町３５２－１</t>
  </si>
  <si>
    <t>C110210001014</t>
  </si>
  <si>
    <t>高崎市立群馬南中学校</t>
  </si>
  <si>
    <t>群馬県高崎市三ッ寺町７１２</t>
  </si>
  <si>
    <t>C110210001023</t>
  </si>
  <si>
    <t>渋川市立子持中学校</t>
  </si>
  <si>
    <t>群馬県渋川市中郷２２５８－３</t>
  </si>
  <si>
    <t>C110210001032</t>
  </si>
  <si>
    <t>渋川市立伊香保中学校</t>
  </si>
  <si>
    <t>群馬県渋川市伊香保町伊香保５４４－１６</t>
  </si>
  <si>
    <t>C110210001041</t>
  </si>
  <si>
    <t>榛東村立榛東中学校</t>
  </si>
  <si>
    <t>群馬県北群馬郡榛東村新井５９８－１</t>
  </si>
  <si>
    <t>C110210001050</t>
  </si>
  <si>
    <t>吉岡町立吉岡中学校</t>
  </si>
  <si>
    <t>群馬県北群馬郡吉岡町南下１３８３－２</t>
  </si>
  <si>
    <t>C110210001069</t>
  </si>
  <si>
    <t>高崎市立新町中学校</t>
  </si>
  <si>
    <t>群馬県高崎市新町３６１－１</t>
  </si>
  <si>
    <t>C110210001078</t>
  </si>
  <si>
    <t>藤岡市立鬼石中学校</t>
  </si>
  <si>
    <t>群馬県藤岡市鬼石２３５－１</t>
  </si>
  <si>
    <t>C110210001087</t>
  </si>
  <si>
    <t>高崎市立入野中学校</t>
  </si>
  <si>
    <t>群馬県高崎市吉井町石神３２１－１</t>
  </si>
  <si>
    <t>C110210001096</t>
  </si>
  <si>
    <t>高崎市立吉井中央中学校</t>
  </si>
  <si>
    <t>群馬県高崎市吉井町吉井川５８１</t>
  </si>
  <si>
    <t>C110210001103</t>
  </si>
  <si>
    <t>高崎市立吉井西中学校</t>
  </si>
  <si>
    <t>群馬県高崎市吉井町本郷４５</t>
  </si>
  <si>
    <t>C110210001112</t>
  </si>
  <si>
    <t>神流町立中里中学校</t>
  </si>
  <si>
    <t>群馬県多野郡神流町大字神ヶ原４２２</t>
  </si>
  <si>
    <t>C110210001121</t>
  </si>
  <si>
    <t>上野村立上野中学校</t>
  </si>
  <si>
    <t>群馬県多野郡上野村大字楢原１１３</t>
  </si>
  <si>
    <t>C110210001130</t>
  </si>
  <si>
    <t>富岡市立妙義中学校</t>
  </si>
  <si>
    <t>群馬県富岡市妙義町中里２１８</t>
  </si>
  <si>
    <t>C110210001149</t>
  </si>
  <si>
    <t>下仁田町立下仁田中学校</t>
  </si>
  <si>
    <t>群馬県甘楽郡下仁田町大字下仁田２６</t>
  </si>
  <si>
    <t>南牧村立南牧中学校</t>
  </si>
  <si>
    <t>C110210001167</t>
  </si>
  <si>
    <t>甘楽町立甘楽中学校</t>
  </si>
  <si>
    <t>群馬県甘楽郡甘楽町大字白倉１４１１</t>
  </si>
  <si>
    <t>C110210001201</t>
  </si>
  <si>
    <t>中之条町立中之条中学校</t>
  </si>
  <si>
    <t>群馬県吾妻郡中之条町大字中之条町１３９５－１</t>
  </si>
  <si>
    <t>C110210001210</t>
  </si>
  <si>
    <t>東吾妻町立東吾妻中学校</t>
  </si>
  <si>
    <t>群馬県吾妻郡東吾妻町大字原町５２３０番地</t>
  </si>
  <si>
    <t>C110210001247</t>
  </si>
  <si>
    <t>嬬恋村立嬬恋中学校</t>
  </si>
  <si>
    <t>群馬県吾妻郡嬬恋村大字大笹１６５４－２</t>
  </si>
  <si>
    <t>C110210001256</t>
  </si>
  <si>
    <t>草津町立草津中学校</t>
  </si>
  <si>
    <t>群馬県吾妻郡草津町大字草津４６４－２７</t>
  </si>
  <si>
    <t>C110210001265</t>
  </si>
  <si>
    <t>中之条町立六合中学校</t>
  </si>
  <si>
    <t>群馬県吾妻郡中之条町大字生須５４３－１</t>
  </si>
  <si>
    <t>C110210001274</t>
  </si>
  <si>
    <t>高山村立高山中学校</t>
  </si>
  <si>
    <t>群馬県吾妻郡高山村中山３７５０－１</t>
  </si>
  <si>
    <t>C110210001283</t>
  </si>
  <si>
    <t>沼田市立白沢中学校</t>
  </si>
  <si>
    <t>群馬県沼田市白沢町高平７５－１</t>
  </si>
  <si>
    <t>C110210001292</t>
  </si>
  <si>
    <t>沼田市立利根中学校</t>
  </si>
  <si>
    <t>群馬県沼田市利根町追貝３３４</t>
  </si>
  <si>
    <t>C110210001309</t>
  </si>
  <si>
    <t>沼田市立多那中学校</t>
  </si>
  <si>
    <t>C110210001318</t>
  </si>
  <si>
    <t>片品村立片品中学校</t>
  </si>
  <si>
    <t>群馬県利根郡片品村鎌田４４８０</t>
  </si>
  <si>
    <t>C110210001327</t>
  </si>
  <si>
    <t>川場村立川場中学校</t>
  </si>
  <si>
    <t>群馬県利根郡川場村谷地２４９４</t>
  </si>
  <si>
    <t>C110210001372</t>
  </si>
  <si>
    <t>群馬県利根郡昭和村大字橡久保４８８－１</t>
  </si>
  <si>
    <t>C110210001381</t>
  </si>
  <si>
    <t>伊勢崎市立赤堀中学校</t>
  </si>
  <si>
    <t>群馬県伊勢崎市西久保町２－３２９－１</t>
  </si>
  <si>
    <t>C110210001390</t>
  </si>
  <si>
    <t>伊勢崎市立あずま中学校</t>
  </si>
  <si>
    <t>群馬県伊勢崎市東町２７０７－２</t>
  </si>
  <si>
    <t>C110210001407</t>
  </si>
  <si>
    <t>伊勢崎市立境北中学校</t>
  </si>
  <si>
    <t>群馬県伊勢崎市境下渕名２０１１－１</t>
  </si>
  <si>
    <t>C110210001416</t>
  </si>
  <si>
    <t>伊勢崎市立境西中学校</t>
  </si>
  <si>
    <t>群馬県伊勢崎市境下武士８７２番地２</t>
  </si>
  <si>
    <t>C110210001425</t>
  </si>
  <si>
    <t>伊勢崎市立境南中学校</t>
  </si>
  <si>
    <t>群馬県伊勢崎市境１８８番地</t>
  </si>
  <si>
    <t>C110210001434</t>
  </si>
  <si>
    <t>玉村町立玉村中学校</t>
  </si>
  <si>
    <t>群馬県佐波郡玉村町福島９１３</t>
  </si>
  <si>
    <t>C110210001443</t>
  </si>
  <si>
    <t>玉村町立南中学校</t>
  </si>
  <si>
    <t>群馬県佐波郡玉村町上之手１７４８</t>
  </si>
  <si>
    <t>C110210001452</t>
  </si>
  <si>
    <t>太田市立尾島中学校</t>
  </si>
  <si>
    <t>群馬県太田市亀岡町５８４－１</t>
  </si>
  <si>
    <t>C110210001461</t>
  </si>
  <si>
    <t>太田市立木崎中学校</t>
  </si>
  <si>
    <t>群馬県太田市新田木崎町３０１</t>
  </si>
  <si>
    <t>C110210001470</t>
  </si>
  <si>
    <t>太田市立生品中学校</t>
  </si>
  <si>
    <t>群馬県太田市新田市野井町１２１</t>
  </si>
  <si>
    <t>C110210001489</t>
  </si>
  <si>
    <t>太田市立綿打中学校</t>
  </si>
  <si>
    <t>群馬県太田市新田上田中町１８２－１</t>
  </si>
  <si>
    <t>C110210001498</t>
  </si>
  <si>
    <t>太田市立藪塚本町中学校</t>
  </si>
  <si>
    <t>群馬県太田市大原町６９５</t>
  </si>
  <si>
    <t>C110210001504</t>
  </si>
  <si>
    <t>みどり市立笠懸中学校</t>
  </si>
  <si>
    <t>群馬県みどり市笠懸町鹿３６２－１</t>
  </si>
  <si>
    <t>C110210001513</t>
  </si>
  <si>
    <t>みどり市立笠懸南中学校</t>
  </si>
  <si>
    <t>群馬県みどり市笠懸町阿左美８２９</t>
  </si>
  <si>
    <t>C110210001522</t>
  </si>
  <si>
    <t>みどり市立大間々中学校</t>
  </si>
  <si>
    <t>群馬県みどり市大間々町桐原２１７</t>
  </si>
  <si>
    <t>C110210001531</t>
  </si>
  <si>
    <t>みどり市立大間々東中学校</t>
  </si>
  <si>
    <t>群馬県みどり市大間々町大間々１８２９－１</t>
  </si>
  <si>
    <t>C110210001540</t>
  </si>
  <si>
    <t>板倉町立板倉中学校</t>
  </si>
  <si>
    <t>群馬県邑楽郡板倉町板倉２７７０</t>
  </si>
  <si>
    <t>C110210001559</t>
  </si>
  <si>
    <t>明和町立明和中学校</t>
  </si>
  <si>
    <t>群馬県邑楽郡明和町新里２９８－１</t>
  </si>
  <si>
    <t>C110210001568</t>
  </si>
  <si>
    <t>千代田町立千代田中学校</t>
  </si>
  <si>
    <t>群馬県邑楽郡千代田町赤岩１９２０</t>
  </si>
  <si>
    <t>C110210001577</t>
  </si>
  <si>
    <t>大泉町立南中学校</t>
  </si>
  <si>
    <t>群馬県邑楽郡大泉町大字吉田２４６５</t>
  </si>
  <si>
    <t>C110210001586</t>
  </si>
  <si>
    <t>大泉町立北中学校</t>
  </si>
  <si>
    <t>群馬県邑楽郡大泉町城之内二丁目２４－１</t>
  </si>
  <si>
    <t>C110210001595</t>
  </si>
  <si>
    <t>大泉町立西中学校</t>
  </si>
  <si>
    <t>群馬県邑楽郡大泉町寄木戸５３３</t>
  </si>
  <si>
    <t>C110210001602</t>
  </si>
  <si>
    <t>邑楽町立邑楽中学校</t>
  </si>
  <si>
    <t>群馬県邑楽郡邑楽町中野２３７１</t>
  </si>
  <si>
    <t>C110210001611</t>
  </si>
  <si>
    <t>邑楽町立邑楽南中学校</t>
  </si>
  <si>
    <t>群馬県邑楽郡邑楽町篠塚１４４５</t>
  </si>
  <si>
    <t>C110210001620</t>
  </si>
  <si>
    <t>前橋市立明桜中学校</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</si>
  <si>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</si>
  <si>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</si>
  <si>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</si>
  <si>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</si>
  <si>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</si>
  <si>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</si>
  <si>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</si>
  <si>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C110210001657</t>
  </si>
  <si>
    <t>長野原町立長野原中学校</t>
  </si>
  <si>
    <t>群馬県吾妻郡長野原町大字長野原１１１０番地１</t>
  </si>
  <si>
    <t>C110210001666</t>
  </si>
  <si>
    <t>群馬県立みらい共創中学校</t>
  </si>
  <si>
    <t>群馬県伊勢崎市今泉町１丁目２３３－２</t>
  </si>
  <si>
    <t>C110310000013</t>
  </si>
  <si>
    <t>共愛学園中学校</t>
  </si>
  <si>
    <t>群馬県前橋市小屋原町１１１５－３</t>
  </si>
  <si>
    <t>C110310000022</t>
  </si>
  <si>
    <t>新島学園中学校</t>
  </si>
  <si>
    <t>群馬県安中市安中３７０２</t>
  </si>
  <si>
    <t>C110310000031</t>
  </si>
  <si>
    <t>白根開善学校中等部</t>
  </si>
  <si>
    <t>群馬県吾妻郡中之条町大字入山１－１</t>
  </si>
  <si>
    <t>C110310000040</t>
  </si>
  <si>
    <t>樹徳中学校</t>
  </si>
  <si>
    <t>群馬県桐生市稲荷町４－１２</t>
  </si>
  <si>
    <t>C110310000059</t>
  </si>
  <si>
    <t>ぐんま国際アカデミー中等部</t>
  </si>
  <si>
    <t>群馬県太田市内ヶ島町１３６１－４</t>
  </si>
  <si>
    <t>C110310000068</t>
  </si>
  <si>
    <t>桐生大学附属中学校</t>
  </si>
  <si>
    <t>群馬県桐生市小曾根町９－１７</t>
  </si>
  <si>
    <t>C110310000077</t>
  </si>
  <si>
    <t>東京農業大学第二高等学校中等部</t>
  </si>
  <si>
    <t>群馬県高崎市石原町３４３０</t>
  </si>
  <si>
    <t>C210210000014</t>
  </si>
  <si>
    <t>太田市立北の杜学園</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</si>
  <si>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</si>
  <si>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</si>
  <si>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</si>
  <si>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</si>
  <si>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</si>
  <si>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</si>
  <si>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</si>
  <si>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D110210000013</t>
  </si>
  <si>
    <t>群馬県立前橋高等学校</t>
  </si>
  <si>
    <t>群馬県前橋市下沖町３２１－１</t>
  </si>
  <si>
    <t>D110210000022</t>
  </si>
  <si>
    <t>群馬県立高崎高等学校</t>
  </si>
  <si>
    <t>群馬県高崎市八千代町２－４－１</t>
  </si>
  <si>
    <t>D110210000031</t>
  </si>
  <si>
    <t>群馬県立桐生高等学校</t>
  </si>
  <si>
    <t>群馬県桐生市美原町１－３９</t>
  </si>
  <si>
    <t>D110210000040</t>
  </si>
  <si>
    <t>群馬県立太田高等学校</t>
  </si>
  <si>
    <t>群馬県太田市西本町１２－２</t>
  </si>
  <si>
    <t>D110210000059</t>
  </si>
  <si>
    <t>群馬県立沼田高等学校</t>
  </si>
  <si>
    <t>群馬県沼田市西原新町１５１０</t>
  </si>
  <si>
    <t>D110210000068</t>
  </si>
  <si>
    <t>群馬県立渋川高等学校</t>
  </si>
  <si>
    <t>群馬県渋川市渋川６７８－３</t>
  </si>
  <si>
    <t>D110210000077</t>
  </si>
  <si>
    <t>群馬県立館林高等学校</t>
  </si>
  <si>
    <t>群馬県館林市富士原町１２４１</t>
  </si>
  <si>
    <t>D110210000095</t>
  </si>
  <si>
    <t>群馬県立榛名高等学校</t>
  </si>
  <si>
    <t>群馬県高崎市下室田町９５３</t>
  </si>
  <si>
    <t>D110210000102</t>
  </si>
  <si>
    <t>群馬県立万場高等学校</t>
  </si>
  <si>
    <t>群馬県多野郡神流町生利１５４９－１</t>
  </si>
  <si>
    <t>D110210000111</t>
  </si>
  <si>
    <t>群馬県立下仁田高等学校</t>
  </si>
  <si>
    <t>群馬県甘楽郡下仁田町下仁田５５０－１</t>
  </si>
  <si>
    <t>D110210000120</t>
  </si>
  <si>
    <t>群馬県立松井田高等学校</t>
  </si>
  <si>
    <t>群馬県安中市松井田町松井田８０３－１</t>
  </si>
  <si>
    <t>D110210000139</t>
  </si>
  <si>
    <t>群馬県立長野原高等学校</t>
  </si>
  <si>
    <t>群馬県吾妻郡長野原町与喜屋２１－１</t>
  </si>
  <si>
    <t>D110210000148</t>
  </si>
  <si>
    <t>群馬県立嬬恋高等学校</t>
  </si>
  <si>
    <t>群馬県吾妻郡嬬恋村三原４８２－１</t>
  </si>
  <si>
    <t>D110210000157</t>
  </si>
  <si>
    <t>群馬県立尾瀬高等学校</t>
  </si>
  <si>
    <t>群馬県沼田市利根町平川１４０６</t>
  </si>
  <si>
    <t>D110210000166</t>
  </si>
  <si>
    <t>群馬県立玉村高等学校</t>
  </si>
  <si>
    <t>群馬県佐波郡玉村町与六分１４</t>
  </si>
  <si>
    <t>D110210000175</t>
  </si>
  <si>
    <t>群馬県立大間々高等学校</t>
  </si>
  <si>
    <t>群馬県みどり市大間々町桐原１９３－１</t>
  </si>
  <si>
    <t>D110210000184</t>
  </si>
  <si>
    <t>群馬県立板倉高等学校</t>
  </si>
  <si>
    <t>群馬県邑楽郡板倉町板倉２４０６－２</t>
  </si>
  <si>
    <t>D110210000193</t>
  </si>
  <si>
    <t>群馬県立前橋清陵高等学校</t>
  </si>
  <si>
    <t>群馬県前橋市文京町２－２０－３</t>
  </si>
  <si>
    <t>D110210000200</t>
  </si>
  <si>
    <t>群馬県立吉井高等学校</t>
  </si>
  <si>
    <t>群馬県高崎市吉井町馬庭１４７８－１</t>
  </si>
  <si>
    <t>D110210000219</t>
  </si>
  <si>
    <t>群馬県立前橋女子高等学校</t>
  </si>
  <si>
    <t>群馬県前橋市紅雲町２－１９－１</t>
  </si>
  <si>
    <t>D110210000228</t>
  </si>
  <si>
    <t>群馬県立高崎女子高等学校</t>
  </si>
  <si>
    <t>群馬県高崎市稲荷町２０</t>
  </si>
  <si>
    <t>D110210000246</t>
  </si>
  <si>
    <t>群馬県立伊勢崎清明高等学校</t>
  </si>
  <si>
    <t>群馬県伊勢崎市今泉町２－３３１ー６</t>
  </si>
  <si>
    <t>D110210000255</t>
  </si>
  <si>
    <t>群馬県立太田女子高等学校</t>
  </si>
  <si>
    <t>群馬県太田市八幡町１６－７</t>
  </si>
  <si>
    <t>D110210000264</t>
  </si>
  <si>
    <t>群馬県立沼田女子高等学校</t>
  </si>
  <si>
    <t>群馬県沼田市東倉内町７５３－３</t>
  </si>
  <si>
    <t>D110210000273</t>
  </si>
  <si>
    <t>群馬県立館林女子高等学校</t>
  </si>
  <si>
    <t>群馬県館林市尾曳町６－１</t>
  </si>
  <si>
    <t>D110210000282</t>
  </si>
  <si>
    <t>群馬県立渋川女子高等学校</t>
  </si>
  <si>
    <t>群馬県渋川市渋川２６８４</t>
  </si>
  <si>
    <t>D110210000291</t>
  </si>
  <si>
    <t>群馬県立前橋南高等学校</t>
  </si>
  <si>
    <t>群馬県前橋市亀里町１</t>
  </si>
  <si>
    <t>D110210000308</t>
  </si>
  <si>
    <t>群馬県立西邑楽高等学校</t>
  </si>
  <si>
    <t>群馬県邑楽郡大泉町朝日２－３－１</t>
  </si>
  <si>
    <t>D110210000317</t>
  </si>
  <si>
    <t>群馬県立渋川青翠高等学校</t>
  </si>
  <si>
    <t>群馬県渋川市渋川３９１２－１</t>
  </si>
  <si>
    <t>D110210000326</t>
  </si>
  <si>
    <t>群馬県立高崎北高等学校</t>
  </si>
  <si>
    <t>群馬県高崎市井出町１０８０</t>
  </si>
  <si>
    <t>D110210000335</t>
  </si>
  <si>
    <t>群馬県立前橋東高等学校</t>
  </si>
  <si>
    <t>群馬県前橋市江木町８００</t>
  </si>
  <si>
    <t>D110210000353</t>
  </si>
  <si>
    <t>群馬県立前橋西高等学校</t>
  </si>
  <si>
    <t>群馬県前橋市清野町１８０</t>
  </si>
  <si>
    <t>D110210000362</t>
  </si>
  <si>
    <t>群馬県立太田東高等学校</t>
  </si>
  <si>
    <t>群馬県太田市台之郷町４４８</t>
  </si>
  <si>
    <t>D110210000371</t>
  </si>
  <si>
    <t>群馬県立高崎東高等学校</t>
  </si>
  <si>
    <t>群馬県高崎市元島名町１５１０</t>
  </si>
  <si>
    <t>D110210000380</t>
  </si>
  <si>
    <t>群馬県立藤岡中央高等学校</t>
  </si>
  <si>
    <t>群馬県藤岡市中栗須９０９</t>
  </si>
  <si>
    <t>D110210000399</t>
  </si>
  <si>
    <t>群馬県立伊勢崎高等学校</t>
  </si>
  <si>
    <t>群馬県伊勢崎市南千木町１６７０</t>
  </si>
  <si>
    <t>D110210000406</t>
  </si>
  <si>
    <t>群馬県立太田フレックス高等学校</t>
  </si>
  <si>
    <t>群馬県太田市下田島町１２４３－１</t>
  </si>
  <si>
    <t>D110210000415</t>
  </si>
  <si>
    <t>群馬県立安中総合学園高等学校</t>
  </si>
  <si>
    <t>群馬県安中市安中１－２－８</t>
  </si>
  <si>
    <t>D110210000424</t>
  </si>
  <si>
    <t>群馬県立勢多農林高等学校</t>
  </si>
  <si>
    <t>群馬県前橋市日吉町２－２５－１</t>
  </si>
  <si>
    <t>D110210000433</t>
  </si>
  <si>
    <t>群馬県立伊勢崎興陽高等学校</t>
  </si>
  <si>
    <t>群馬県伊勢崎市上泉町２１２</t>
  </si>
  <si>
    <t>D110210000442</t>
  </si>
  <si>
    <t>群馬県立利根実業高等学校</t>
  </si>
  <si>
    <t>群馬県沼田市栄町１６５－２</t>
  </si>
  <si>
    <t>D110210000451</t>
  </si>
  <si>
    <t>群馬県立富岡実業高等学校</t>
  </si>
  <si>
    <t>群馬県富岡市富岡４５１</t>
  </si>
  <si>
    <t>D110210000460</t>
  </si>
  <si>
    <t>群馬県立新田暁高等学校</t>
  </si>
  <si>
    <t>群馬県太田市新田大根町９９９</t>
  </si>
  <si>
    <t>D110210000479</t>
  </si>
  <si>
    <t>群馬県立大泉高等学校</t>
  </si>
  <si>
    <t>群馬県邑楽郡大泉町北小泉２－１６－１</t>
  </si>
  <si>
    <t>D110210000488</t>
  </si>
  <si>
    <t>群馬県立藤岡北高等学校</t>
  </si>
  <si>
    <t>群馬県藤岡市篠塚９０</t>
  </si>
  <si>
    <t>D110210000497</t>
  </si>
  <si>
    <t>群馬県立前橋工業高等学校</t>
  </si>
  <si>
    <t>群馬県前橋市石関町１３７－１</t>
  </si>
  <si>
    <t>D110210000503</t>
  </si>
  <si>
    <t>群馬県立高崎工業高等学校</t>
  </si>
  <si>
    <t>群馬県高崎市江木町７００</t>
  </si>
  <si>
    <t>D110210000512</t>
  </si>
  <si>
    <t>群馬県立桐生工業高等学校</t>
  </si>
  <si>
    <t>群馬県桐生市西久方町１－１－４１</t>
  </si>
  <si>
    <t>D110210000521</t>
  </si>
  <si>
    <t>群馬県立伊勢崎工業高等学校</t>
  </si>
  <si>
    <t>群馬県伊勢崎市中央町３－８</t>
  </si>
  <si>
    <t>D110210000530</t>
  </si>
  <si>
    <t>群馬県立太田工業高等学校</t>
  </si>
  <si>
    <t>群馬県太田市茂木町３８０</t>
  </si>
  <si>
    <t>D110210000549</t>
  </si>
  <si>
    <t>群馬県立藤岡工業高等学校</t>
  </si>
  <si>
    <t>群馬県藤岡市下戸塚４７－２</t>
  </si>
  <si>
    <t>D110210000558</t>
  </si>
  <si>
    <t>群馬県立前橋商業高等学校</t>
  </si>
  <si>
    <t>群馬県前橋市南町４－３５－１</t>
  </si>
  <si>
    <t>D110210000567</t>
  </si>
  <si>
    <t>群馬県立高崎商業高等学校</t>
  </si>
  <si>
    <t>群馬県高崎市東貝沢町３－４</t>
  </si>
  <si>
    <t>D110210000576</t>
  </si>
  <si>
    <t>群馬県立伊勢崎商業高等学校</t>
  </si>
  <si>
    <t>群馬県伊勢崎市波志江町１１１６</t>
  </si>
  <si>
    <t>D110210000585</t>
  </si>
  <si>
    <t>群馬県立館林商工高等学校</t>
  </si>
  <si>
    <t>群馬県邑楽郡明和町南大島６６０</t>
  </si>
  <si>
    <t>D110210000594</t>
  </si>
  <si>
    <t>群馬県立富岡高等学校</t>
  </si>
  <si>
    <t>群馬県富岡市七日市１４２５－１</t>
  </si>
  <si>
    <t>D110210000601</t>
  </si>
  <si>
    <t>群馬県立吾妻中央高等学校</t>
  </si>
  <si>
    <t>群馬県吾妻郡中之条町大字中之条町１３０３</t>
  </si>
  <si>
    <t>D110210000610</t>
  </si>
  <si>
    <t>前橋市立前橋高等学校</t>
  </si>
  <si>
    <t>群馬県前橋市上細井町２２１１番地３</t>
  </si>
  <si>
    <t>D110210000629</t>
  </si>
  <si>
    <t>桐生市立商業高等学校</t>
  </si>
  <si>
    <t>群馬県桐生市清瀬町６－１</t>
  </si>
  <si>
    <t>D110210000638</t>
  </si>
  <si>
    <t>太田市立太田高等学校</t>
  </si>
  <si>
    <t>D110210000647</t>
  </si>
  <si>
    <t>群馬県立渋川工業高等学校</t>
  </si>
  <si>
    <t>群馬県渋川市渋川８－１</t>
  </si>
  <si>
    <t>D110210000656</t>
  </si>
  <si>
    <t>利根沼田学校組合立利根商業高等学校</t>
  </si>
  <si>
    <t>群馬県利根郡みなかみ町月夜野５９１</t>
  </si>
  <si>
    <t>D110210000665</t>
  </si>
  <si>
    <t>高崎市立高崎経済大学附属高等学校</t>
  </si>
  <si>
    <t>群馬県高崎市浜川町１６５０－１</t>
  </si>
  <si>
    <t>D110210000674</t>
  </si>
  <si>
    <t>群馬県立桐生清桜高等学校</t>
  </si>
  <si>
    <t>群馬県桐生市相生町３丁目５５１－１</t>
  </si>
  <si>
    <t>D110310000011</t>
  </si>
  <si>
    <t>共愛学園高等学校</t>
  </si>
  <si>
    <t>D110310000020</t>
  </si>
  <si>
    <t>前橋育英高等学校</t>
  </si>
  <si>
    <t>群馬県前橋市朝日が丘町１３</t>
  </si>
  <si>
    <t>D110310000039</t>
  </si>
  <si>
    <t>高崎商科大学附属高等学校</t>
  </si>
  <si>
    <t>群馬県高崎市大橋町２３７－１</t>
  </si>
  <si>
    <t>D110310000048</t>
  </si>
  <si>
    <t>東京農業大学第二高等学校</t>
  </si>
  <si>
    <t>D110310000057</t>
  </si>
  <si>
    <t>桐生第一高等学校</t>
  </si>
  <si>
    <t>群馬県桐生市小曽根町１番５号</t>
  </si>
  <si>
    <t>D110310000066</t>
  </si>
  <si>
    <t>樹徳高等学校</t>
  </si>
  <si>
    <t>群馬県桐生市錦町１－１－２０</t>
  </si>
  <si>
    <t>D110310000075</t>
  </si>
  <si>
    <t>常磐高等学校</t>
  </si>
  <si>
    <t>群馬県太田市飯塚町１４１－１</t>
  </si>
  <si>
    <t>D110310000084</t>
  </si>
  <si>
    <t>関東学園大学附属高等学校</t>
  </si>
  <si>
    <t>群馬県館林市大谷町６２５</t>
  </si>
  <si>
    <t>D110310000093</t>
  </si>
  <si>
    <t>新島学園高等学校</t>
  </si>
  <si>
    <t>D110310000100</t>
  </si>
  <si>
    <t>高崎健康福祉大学高崎高等学校</t>
  </si>
  <si>
    <t>群馬県高崎市中大類町５３１</t>
  </si>
  <si>
    <t>D110310000119</t>
  </si>
  <si>
    <t>白根開善学校高等部</t>
  </si>
  <si>
    <t>D110310000128</t>
  </si>
  <si>
    <t>明和県央高等学校</t>
  </si>
  <si>
    <t>群馬県高崎市金古町２８</t>
  </si>
  <si>
    <t>D110310000137</t>
  </si>
  <si>
    <t>ぐんま国際アカデミー高等部</t>
  </si>
  <si>
    <t>D210210000012</t>
  </si>
  <si>
    <t>群馬県立中央中等教育学校</t>
  </si>
  <si>
    <t>群馬県高崎市新保田中町１８４番地</t>
  </si>
  <si>
    <t>D210210000021</t>
  </si>
  <si>
    <t>伊勢崎市立四ツ葉学園中等教育学校</t>
  </si>
  <si>
    <t>群馬県伊勢崎市上植木本町１７０２－１</t>
  </si>
  <si>
    <t>E110110000012</t>
  </si>
  <si>
    <t>群馬大学共同教育学部附属特別支援学校</t>
  </si>
  <si>
    <t>E110210000010</t>
  </si>
  <si>
    <t>群馬県立盲学校</t>
  </si>
  <si>
    <t>群馬県前橋市南町４－５－１</t>
  </si>
  <si>
    <t>E110210000029</t>
  </si>
  <si>
    <t>群馬県立聾学校</t>
  </si>
  <si>
    <t>群馬県前橋市天川原町１－４</t>
  </si>
  <si>
    <t>E110210000038</t>
  </si>
  <si>
    <t>群馬県立二葉特別支援学校</t>
  </si>
  <si>
    <t>群馬県高崎市足門町１２０</t>
  </si>
  <si>
    <t>E110210000047</t>
  </si>
  <si>
    <t>群馬県立高崎特別支援学校</t>
  </si>
  <si>
    <t>群馬県高崎市乗附町３９４７</t>
  </si>
  <si>
    <t>E110210000056</t>
  </si>
  <si>
    <t>群馬県立渋川特別支援学校</t>
  </si>
  <si>
    <t>群馬県渋川市渋川３６４１－２</t>
  </si>
  <si>
    <t>E110210000065</t>
  </si>
  <si>
    <t>群馬県立渡良瀬特別支援学校</t>
  </si>
  <si>
    <t>群馬県みどり市笠懸町鹿２８１２</t>
  </si>
  <si>
    <t>E110210000074</t>
  </si>
  <si>
    <t>前橋市立前橋特別支援学校</t>
  </si>
  <si>
    <t>群馬県前橋市東上野町４５９－１</t>
  </si>
  <si>
    <t>E110210000083</t>
  </si>
  <si>
    <t>高崎市立高崎特別支援学校</t>
  </si>
  <si>
    <t>群馬県高崎市下滝町７７２－１</t>
  </si>
  <si>
    <t>E110210000092</t>
  </si>
  <si>
    <t>群馬県立あさひ特別支援学校</t>
  </si>
  <si>
    <t>群馬県桐生市広沢町間ノ島４４０</t>
  </si>
  <si>
    <t>E110210000109</t>
  </si>
  <si>
    <t>群馬県立桐生特別支援学校</t>
  </si>
  <si>
    <t>群馬県桐生市菱町２丁目１９５５－１</t>
  </si>
  <si>
    <t>E110210000118</t>
  </si>
  <si>
    <t>群馬県立太田特別支援学校</t>
  </si>
  <si>
    <t>群馬県太田市藤阿久町２６－１</t>
  </si>
  <si>
    <t>E110210000127</t>
  </si>
  <si>
    <t>群馬県立吾妻特別支援学校</t>
  </si>
  <si>
    <t>群馬県吾妻郡中之条町伊勢町１０３５番地１</t>
  </si>
  <si>
    <t>E110210000136</t>
  </si>
  <si>
    <t>群馬県立太田高等特別支援学校</t>
  </si>
  <si>
    <t>群馬県太田市藤阿久町１２－１</t>
  </si>
  <si>
    <t>E110210000145</t>
  </si>
  <si>
    <t>群馬県立前橋高等特別支援学校</t>
  </si>
  <si>
    <t>群馬県前橋市青梨子町２３３－１</t>
  </si>
  <si>
    <t>E110210000154</t>
  </si>
  <si>
    <t>群馬県立高崎高等特別支援学校</t>
  </si>
  <si>
    <t>群馬県高崎市柴崎町１８３８－２</t>
  </si>
  <si>
    <t>E110210000163</t>
  </si>
  <si>
    <t>群馬県立赤城特別支援学校</t>
  </si>
  <si>
    <t>群馬県前橋市上小出町１－５－１５</t>
  </si>
  <si>
    <t>E110210000172</t>
  </si>
  <si>
    <t>群馬県立しろがね特別支援学校</t>
  </si>
  <si>
    <t>群馬県前橋市東大室町１７７－１</t>
  </si>
  <si>
    <t>E110210000181</t>
  </si>
  <si>
    <t>群馬県立二葉高等特別支援学校</t>
  </si>
  <si>
    <t>群馬県高崎市足門町１１０</t>
  </si>
  <si>
    <t>E110210000190</t>
  </si>
  <si>
    <t>群馬県立赤城特別支援学校小児医療センター校</t>
  </si>
  <si>
    <t>群馬県渋川市北橘町下箱田７７９</t>
  </si>
  <si>
    <t>E110210000207</t>
  </si>
  <si>
    <t>群馬県立沼田特別支援学校</t>
  </si>
  <si>
    <t>E110210000216</t>
  </si>
  <si>
    <t>群馬県立伊勢崎高等特別支援学校</t>
  </si>
  <si>
    <t>群馬県伊勢崎市境４９２</t>
  </si>
  <si>
    <t>E110210000225</t>
  </si>
  <si>
    <t>群馬県立館林高等特別支援学校</t>
  </si>
  <si>
    <t>群馬県館林市上三林町１９７</t>
  </si>
  <si>
    <t>E110210000234</t>
  </si>
  <si>
    <t>群馬県立伊勢崎特別支援学校</t>
  </si>
  <si>
    <t>群馬県伊勢崎市粕川町１００３</t>
  </si>
  <si>
    <t>E110210000243</t>
  </si>
  <si>
    <t>群馬県立館林特別支援学校</t>
  </si>
  <si>
    <t>群馬県館林市上三林町５７９－１</t>
  </si>
  <si>
    <t>E110210000252</t>
  </si>
  <si>
    <t>群馬県立富岡特別支援学校</t>
  </si>
  <si>
    <t>E110210000261</t>
  </si>
  <si>
    <t>群馬県立藤岡特別支援学校</t>
  </si>
  <si>
    <t>群馬県藤岡市本郷４６３</t>
  </si>
  <si>
    <t>E110310000018</t>
  </si>
  <si>
    <t>支援学校若葉高等学園</t>
  </si>
  <si>
    <t>群馬県前橋市苗ヶ島町２２５８－４</t>
  </si>
  <si>
    <t>B111110000018</t>
  </si>
  <si>
    <t>埼玉大学教育学部附属小学校</t>
  </si>
  <si>
    <t>埼玉県さいたま市浦和区常盤６－９－４４</t>
  </si>
  <si>
    <t>B111210100015</t>
  </si>
  <si>
    <t>さいたま市立指扇小学校</t>
  </si>
  <si>
    <t>埼玉県さいたま市西区西大宮１丁目４９番地６</t>
  </si>
  <si>
    <t>B111210100024</t>
  </si>
  <si>
    <t>さいたま市立馬宮東小学校</t>
  </si>
  <si>
    <t>埼玉県さいたま市西区大字西遊馬１８９－１</t>
  </si>
  <si>
    <t>B111210100033</t>
  </si>
  <si>
    <t>さいたま市立馬宮西小学校</t>
  </si>
  <si>
    <t>埼玉県さいたま市西区飯田新田１８９－２</t>
  </si>
  <si>
    <t>B111210100042</t>
  </si>
  <si>
    <t>さいたま市立植水小学校</t>
  </si>
  <si>
    <t>埼玉県さいたま市西区中野林２２５－１</t>
  </si>
  <si>
    <t>B111210100051</t>
  </si>
  <si>
    <t>さいたま市立大宮西小学校</t>
  </si>
  <si>
    <t>埼玉県さいたま市西区三橋５－１３５９</t>
  </si>
  <si>
    <t>B111210100060</t>
  </si>
  <si>
    <t>さいたま市立栄小学校</t>
  </si>
  <si>
    <t>埼玉県さいたま市西区飯田８１１</t>
  </si>
  <si>
    <t>B111210100079</t>
  </si>
  <si>
    <t>さいたま市立宮前小学校</t>
  </si>
  <si>
    <t>埼玉県さいたま市西区宮前町３４１番地</t>
  </si>
  <si>
    <t>B111210100088</t>
  </si>
  <si>
    <t>さいたま市立指扇北小学校</t>
  </si>
  <si>
    <t>埼玉県さいたま市西区中釘１５０６－１</t>
  </si>
  <si>
    <t>B111210200014</t>
  </si>
  <si>
    <t>さいたま市立東大成小学校</t>
  </si>
  <si>
    <t>埼玉県さいたま市北区東大成町２－１２</t>
  </si>
  <si>
    <t>B111210200023</t>
  </si>
  <si>
    <t>さいたま市立日進小学校</t>
  </si>
  <si>
    <t>埼玉県さいたま市北区日進町２－９１１</t>
  </si>
  <si>
    <t>B111210200032</t>
  </si>
  <si>
    <t>さいたま市立日進北小学校</t>
  </si>
  <si>
    <t>埼玉県さいたま市北区日進町３－１７８</t>
  </si>
  <si>
    <t>B111210200041</t>
  </si>
  <si>
    <t>さいたま市立宮原小学校</t>
  </si>
  <si>
    <t>埼玉県さいたま市北区宮原町４－１０２－６</t>
  </si>
  <si>
    <t>B111210200050</t>
  </si>
  <si>
    <t>さいたま市立植竹小学校</t>
  </si>
  <si>
    <t>埼玉県さいたま市北区植竹町２－１</t>
  </si>
  <si>
    <t>B111210200069</t>
  </si>
  <si>
    <t>さいたま市立大砂土小学校</t>
  </si>
  <si>
    <t>埼玉県さいたま市北区本郷町１</t>
  </si>
  <si>
    <t>B111210200078</t>
  </si>
  <si>
    <t>さいたま市立大宮別所小学校</t>
  </si>
  <si>
    <t>埼玉県さいたま市北区別所町４２－１</t>
  </si>
  <si>
    <t>B111210200087</t>
  </si>
  <si>
    <t>さいたま市立泰平小学校</t>
  </si>
  <si>
    <t>埼玉県さいたま市北区今羽町６２８番地</t>
  </si>
  <si>
    <t>B111210200096</t>
  </si>
  <si>
    <t>さいたま市立つばさ小学校</t>
  </si>
  <si>
    <t>埼玉県さいたま市北区宮原町３－９０２－４</t>
  </si>
  <si>
    <t>B111210300013</t>
  </si>
  <si>
    <t>さいたま市立大宮小学校</t>
  </si>
  <si>
    <t>埼玉県さいたま市大宮区大門町３－３</t>
  </si>
  <si>
    <t>B111210300022</t>
  </si>
  <si>
    <t>さいたま市立大宮東小学校</t>
  </si>
  <si>
    <t>埼玉県さいたま市大宮区堀の内町３－１４５</t>
  </si>
  <si>
    <t>B111210300031</t>
  </si>
  <si>
    <t>さいたま市立大宮南小学校</t>
  </si>
  <si>
    <t>埼玉県さいたま市大宮区吉敷町３－８７</t>
  </si>
  <si>
    <t>B111210300040</t>
  </si>
  <si>
    <t>さいたま市立大宮北小学校</t>
  </si>
  <si>
    <t>埼玉県さいたま市大宮区宮町３－８４</t>
  </si>
  <si>
    <t>B111210300059</t>
  </si>
  <si>
    <t>さいたま市立桜木小学校</t>
  </si>
  <si>
    <t>埼玉県さいたま市大宮区桜木町４－３２８－９</t>
  </si>
  <si>
    <t>B111210300068</t>
  </si>
  <si>
    <t>さいたま市立三橋小学校</t>
  </si>
  <si>
    <t>埼玉県さいたま市大宮区三橋２－２０</t>
  </si>
  <si>
    <t>B111210300077</t>
  </si>
  <si>
    <t>さいたま市立大成小学校</t>
  </si>
  <si>
    <t>埼玉県さいたま市大宮区大成町２－２８２</t>
  </si>
  <si>
    <t>B111210300086</t>
  </si>
  <si>
    <t>さいたま市立芝川小学校</t>
  </si>
  <si>
    <t>埼玉県さいたま市大宮区天沼町２丁目１０７７番地</t>
  </si>
  <si>
    <t>B111210300095</t>
  </si>
  <si>
    <t>さいたま市立上小小学校</t>
  </si>
  <si>
    <t>埼玉県さいたま市大宮区上小町１３３７－１</t>
  </si>
  <si>
    <t>B111210400012</t>
  </si>
  <si>
    <t>さいたま市立大砂土東小学校</t>
  </si>
  <si>
    <t>埼玉県さいたま市見沼区大和田町２－９９８</t>
  </si>
  <si>
    <t>B111210400021</t>
  </si>
  <si>
    <t>さいたま市立見沼小学校</t>
  </si>
  <si>
    <t>埼玉県さいたま市見沼区東大宮２－４５</t>
  </si>
  <si>
    <t>B111210400030</t>
  </si>
  <si>
    <t>さいたま市立片柳小学校</t>
  </si>
  <si>
    <t>埼玉県さいたま市見沼区大字東新井２４４－１</t>
  </si>
  <si>
    <t>B111210400049</t>
  </si>
  <si>
    <t>さいたま市立七里小学校</t>
  </si>
  <si>
    <t>埼玉県さいたま市見沼区大字東宮下３１２番地</t>
  </si>
  <si>
    <t>B111210400058</t>
  </si>
  <si>
    <t>さいたま市立春岡小学校</t>
  </si>
  <si>
    <t>埼玉県さいたま市見沼区春岡２－２９－１</t>
  </si>
  <si>
    <t>B111210400067</t>
  </si>
  <si>
    <t>さいたま市立蓮沼小学校</t>
  </si>
  <si>
    <t>埼玉県さいたま市見沼区蓮沼１０７０</t>
  </si>
  <si>
    <t>B111210400076</t>
  </si>
  <si>
    <t>さいたま市立大谷小学校</t>
  </si>
  <si>
    <t>埼玉県さいたま市見沼区大字大谷１８番地</t>
  </si>
  <si>
    <t>B111210400085</t>
  </si>
  <si>
    <t>さいたま市立島小学校</t>
  </si>
  <si>
    <t>埼玉県さいたま市見沼区島町５３３－２</t>
  </si>
  <si>
    <t>B111210400094</t>
  </si>
  <si>
    <t>さいたま市立東宮下小学校</t>
  </si>
  <si>
    <t>埼玉県さいたま市見沼区東宮下２１５番地１</t>
  </si>
  <si>
    <t>B111210400101</t>
  </si>
  <si>
    <t>さいたま市立海老沼小学校</t>
  </si>
  <si>
    <t>埼玉県さいたま市見沼区大字東新井７１０番地の５</t>
  </si>
  <si>
    <t>B111210400110</t>
  </si>
  <si>
    <t>さいたま市立春野小学校</t>
  </si>
  <si>
    <t>埼玉県さいたま市見沼区春野１－１０－１</t>
  </si>
  <si>
    <t>B111210500011</t>
  </si>
  <si>
    <t>さいたま市立与野本町小学校</t>
  </si>
  <si>
    <t>埼玉県さいたま市中央区本町東３－５－２３</t>
  </si>
  <si>
    <t>B111210500020</t>
  </si>
  <si>
    <t>さいたま市立上落合小学校</t>
  </si>
  <si>
    <t>埼玉県さいたま市中央区上落合４－１４－２４</t>
  </si>
  <si>
    <t>B111210500039</t>
  </si>
  <si>
    <t>さいたま市立大戸小学校</t>
  </si>
  <si>
    <t>埼玉県さいたま市中央区新中里１－６－２８</t>
  </si>
  <si>
    <t>B111210500048</t>
  </si>
  <si>
    <t>さいたま市立下落合小学校</t>
  </si>
  <si>
    <t>埼玉県さいたま市中央区上落合１－７－３３</t>
  </si>
  <si>
    <t>B111210500057</t>
  </si>
  <si>
    <t>さいたま市立与野西北小学校</t>
  </si>
  <si>
    <t>埼玉県さいたま市中央区円阿弥４－３－７</t>
  </si>
  <si>
    <t>B111210500066</t>
  </si>
  <si>
    <t>さいたま市立鈴谷小学校</t>
  </si>
  <si>
    <t>埼玉県さいたま市中央区鈴谷５－１－１</t>
  </si>
  <si>
    <t>B111210500075</t>
  </si>
  <si>
    <t>さいたま市立与野八幡小学校</t>
  </si>
  <si>
    <t>埼玉県さいたま市中央区本町東５－２３－１４</t>
  </si>
  <si>
    <t>B111210500084</t>
  </si>
  <si>
    <t>さいたま市立与野南小学校</t>
  </si>
  <si>
    <t>埼玉県さいたま市中央区大戸６－２－２５</t>
  </si>
  <si>
    <t>B111210600010</t>
  </si>
  <si>
    <t>さいたま市立土合小学校</t>
  </si>
  <si>
    <t>埼玉県さいたま市桜区西堀７－２１－１</t>
  </si>
  <si>
    <t>B111210600029</t>
  </si>
  <si>
    <t>さいたま市立大久保小学校</t>
  </si>
  <si>
    <t>埼玉県さいたま市桜区五関２１</t>
  </si>
  <si>
    <t>B111210600038</t>
  </si>
  <si>
    <t>さいたま市立栄和小学校</t>
  </si>
  <si>
    <t>埼玉県さいたま市桜区栄和１－７－１</t>
  </si>
  <si>
    <t>B111210600047</t>
  </si>
  <si>
    <t>さいたま市立田島小学校</t>
  </si>
  <si>
    <t>埼玉県さいたま市桜区田島１０－１２－１</t>
  </si>
  <si>
    <t>B111210600056</t>
  </si>
  <si>
    <t>さいたま市立大久保東小学校</t>
  </si>
  <si>
    <t>埼玉県さいたま市桜区大久保領家３３１</t>
  </si>
  <si>
    <t>B111210600065</t>
  </si>
  <si>
    <t>さいたま市立新開小学校</t>
  </si>
  <si>
    <t>埼玉県さいたま市桜区新開２－１８－１</t>
  </si>
  <si>
    <t>B111210600074</t>
  </si>
  <si>
    <t>さいたま市立神田小学校</t>
  </si>
  <si>
    <t>埼玉県さいたま市桜区神田５４１－１</t>
  </si>
  <si>
    <t>B111210600083</t>
  </si>
  <si>
    <t>さいたま市立中島小学校</t>
  </si>
  <si>
    <t>埼玉県さいたま市桜区中島１－２８－１</t>
  </si>
  <si>
    <t>B111210700019</t>
  </si>
  <si>
    <t>さいたま市立高砂小学校</t>
  </si>
  <si>
    <t>埼玉県さいたま市浦和区岸町４－１－２９</t>
  </si>
  <si>
    <t>B111210700028</t>
  </si>
  <si>
    <t>さいたま市立常盤小学校</t>
  </si>
  <si>
    <t>埼玉県さいたま市浦和区常盤９－３０－９</t>
  </si>
  <si>
    <t>B111210700037</t>
  </si>
  <si>
    <t>さいたま市立木崎小学校</t>
  </si>
  <si>
    <t>埼玉県さいたま市浦和区領家４－１９－４</t>
  </si>
  <si>
    <t>B111210700046</t>
  </si>
  <si>
    <t>さいたま市立仲本小学校</t>
  </si>
  <si>
    <t>埼玉県さいたま市浦和区本太２－１２－３１</t>
  </si>
  <si>
    <t>B111210700055</t>
  </si>
  <si>
    <t>さいたま市立本太小学校</t>
  </si>
  <si>
    <t>埼玉県さいたま市浦和区本太２－２６－２５</t>
  </si>
  <si>
    <t>B111210700064</t>
  </si>
  <si>
    <t>さいたま市立北浦和小学校</t>
  </si>
  <si>
    <t>埼玉県さいたま市浦和区北浦和２－１８－３</t>
  </si>
  <si>
    <t>B111210700073</t>
  </si>
  <si>
    <t>さいたま市立仲町小学校</t>
  </si>
  <si>
    <t>埼玉県さいたま市浦和区常盤８－１８－４</t>
  </si>
  <si>
    <t>B111210700082</t>
  </si>
  <si>
    <t>さいたま市立上木崎小学校</t>
  </si>
  <si>
    <t>埼玉県さいたま市浦和区上木崎３－４－３</t>
  </si>
  <si>
    <t>B111210700091</t>
  </si>
  <si>
    <t>さいたま市立岸町小学校</t>
  </si>
  <si>
    <t>埼玉県さいたま市浦和区岸町５－２０－４</t>
  </si>
  <si>
    <t>B111210700108</t>
  </si>
  <si>
    <t>さいたま市立針ヶ谷小学校</t>
  </si>
  <si>
    <t>埼玉県さいたま市浦和区領家７－２－１</t>
  </si>
  <si>
    <t>B111210700117</t>
  </si>
  <si>
    <t>さいたま市立大東小学校</t>
  </si>
  <si>
    <t>埼玉県さいたま市浦和区大東３－１４－１</t>
  </si>
  <si>
    <t>B111210700126</t>
  </si>
  <si>
    <t>さいたま市立常盤北小学校</t>
  </si>
  <si>
    <t>埼玉県さいたま市浦和区針ヶ谷４－２－１２</t>
  </si>
  <si>
    <t>B111210800018</t>
  </si>
  <si>
    <t>さいたま市立谷田小学校</t>
  </si>
  <si>
    <t>埼玉県さいたま市南区太田窪５－１０－６</t>
  </si>
  <si>
    <t>B111210800027</t>
  </si>
  <si>
    <t>さいたま市立南浦和小学校</t>
  </si>
  <si>
    <t>埼玉県さいたま市南区白幡１－１－２０</t>
  </si>
  <si>
    <t>B111210800036</t>
  </si>
  <si>
    <t>さいたま市立浦和別所小学校</t>
  </si>
  <si>
    <t>埼玉県さいたま市南区別所２－５－３４</t>
  </si>
  <si>
    <t>B111210800045</t>
  </si>
  <si>
    <t>さいたま市立大谷場小学校</t>
  </si>
  <si>
    <t>埼玉県さいたま市南区南浦和１丁目１８番３号</t>
  </si>
  <si>
    <t>B111210800054</t>
  </si>
  <si>
    <t>さいたま市立大谷場東小学校</t>
  </si>
  <si>
    <t>埼玉県さいたま市南区大谷場２－１３－５４</t>
  </si>
  <si>
    <t>B111210800063</t>
  </si>
  <si>
    <t>さいたま市立西浦和小学校</t>
  </si>
  <si>
    <t>埼玉県さいたま市南区曲本１－３－５</t>
  </si>
  <si>
    <t>B111210800072</t>
  </si>
  <si>
    <t>さいたま市立辻小学校</t>
  </si>
  <si>
    <t>埼玉県さいたま市南区辻６－３－２８</t>
  </si>
  <si>
    <t>B111210800081</t>
  </si>
  <si>
    <t>さいたま市立文蔵小学校</t>
  </si>
  <si>
    <t>埼玉県さいたま市南区文蔵５－１６－２９</t>
  </si>
  <si>
    <t>B111210800090</t>
  </si>
  <si>
    <t>さいたま市立沼影小学校</t>
  </si>
  <si>
    <t>埼玉県さいたま市南区沼影２－８－３６</t>
  </si>
  <si>
    <t>B111210800107</t>
  </si>
  <si>
    <t>さいたま市立大谷口小学校</t>
  </si>
  <si>
    <t>埼玉県さいたま市南区広ヶ谷戸２４</t>
  </si>
  <si>
    <t>B111210800116</t>
  </si>
  <si>
    <t>さいたま市立浦和大里小学校</t>
  </si>
  <si>
    <t>埼玉県さいたま市南区別所７－１４－２８</t>
  </si>
  <si>
    <t>B111210800125</t>
  </si>
  <si>
    <t>さいたま市立善前小学校</t>
  </si>
  <si>
    <t>埼玉県さいたま市南区太田窪２５００－１</t>
  </si>
  <si>
    <t>B111210800134</t>
  </si>
  <si>
    <t>さいたま市立向小学校</t>
  </si>
  <si>
    <t>埼玉県さいたま市南区大谷口５４３７番地</t>
  </si>
  <si>
    <t>B111210800143</t>
  </si>
  <si>
    <t>さいたま市立辻南小学校</t>
  </si>
  <si>
    <t>埼玉県さいたま市南区辻８－７－３２</t>
  </si>
  <si>
    <t>B111210900017</t>
  </si>
  <si>
    <t>さいたま市立三室小学校</t>
  </si>
  <si>
    <t>埼玉県さいたま市緑区三室１９９４</t>
  </si>
  <si>
    <t>B111210900026</t>
  </si>
  <si>
    <t>さいたま市立尾間木小学校</t>
  </si>
  <si>
    <t>埼玉県さいたま市緑区東浦和８－１１－５</t>
  </si>
  <si>
    <t>B111210900035</t>
  </si>
  <si>
    <t>さいたま市立原山小学校</t>
  </si>
  <si>
    <t>埼玉県さいたま市緑区原山１－３０－１２</t>
  </si>
  <si>
    <t>B111210900044</t>
  </si>
  <si>
    <t>さいたま市立大門小学校</t>
  </si>
  <si>
    <t>埼玉県さいたま市緑区大門１１８９</t>
  </si>
  <si>
    <t>B111210900053</t>
  </si>
  <si>
    <t>さいたま市立野田小学校</t>
  </si>
  <si>
    <t>埼玉県さいたま市緑区大字上野田１６</t>
  </si>
  <si>
    <t>B111210900062</t>
  </si>
  <si>
    <t>さいたま市立道祖土小学校</t>
  </si>
  <si>
    <t>埼玉県さいたま市緑区道祖土１－１－１</t>
  </si>
  <si>
    <t>B111210900071</t>
  </si>
  <si>
    <t>さいたま市立中尾小学校</t>
  </si>
  <si>
    <t>埼玉県さいたま市緑区中尾２５９６－１</t>
  </si>
  <si>
    <t>B111210900080</t>
  </si>
  <si>
    <t>さいたま市立大牧小学校</t>
  </si>
  <si>
    <t>埼玉県さいたま市緑区東浦和６－１２－３</t>
  </si>
  <si>
    <t>B111210900099</t>
  </si>
  <si>
    <t>さいたま市立芝原小学校</t>
  </si>
  <si>
    <t>埼玉県さいたま市緑区芝原２丁目５番地</t>
  </si>
  <si>
    <t>B111210900106</t>
  </si>
  <si>
    <t>さいたま市立美園小学校</t>
  </si>
  <si>
    <t>埼玉県さいたま市緑区美園５－３３</t>
  </si>
  <si>
    <t>B111210900115</t>
  </si>
  <si>
    <t>さいたま市立美園北小学校</t>
  </si>
  <si>
    <t>埼玉県さいたま市緑区美園２－１２－１１</t>
  </si>
  <si>
    <t>B111211000014</t>
  </si>
  <si>
    <t>さいたま市立岩槻小学校</t>
  </si>
  <si>
    <t>埼玉県さいたま市岩槻区本町５－６－４５</t>
  </si>
  <si>
    <t>B111211000023</t>
  </si>
  <si>
    <t>さいたま市立太田小学校</t>
  </si>
  <si>
    <t>埼玉県さいたま市岩槻区仲町１－１７－３</t>
  </si>
  <si>
    <t>B111211000032</t>
  </si>
  <si>
    <t>さいたま市立川通小学校</t>
  </si>
  <si>
    <t>埼玉県さいたま市岩槻区大字大野島４２２－１</t>
  </si>
  <si>
    <t>B111211000041</t>
  </si>
  <si>
    <t>さいたま市立柏崎小学校</t>
  </si>
  <si>
    <t>埼玉県さいたま市岩槻区大字柏崎７６２</t>
  </si>
  <si>
    <t>B111211000050</t>
  </si>
  <si>
    <t>さいたま市立和土小学校</t>
  </si>
  <si>
    <t>埼玉県さいたま市岩槻区大字黒谷１３５３</t>
  </si>
  <si>
    <t>B111211000069</t>
  </si>
  <si>
    <t>さいたま市立新和小学校</t>
  </si>
  <si>
    <t>埼玉県さいたま市岩槻区尾ヶ崎１２５２</t>
  </si>
  <si>
    <t>B111211000078</t>
  </si>
  <si>
    <t>さいたま市立慈恩寺小学校</t>
  </si>
  <si>
    <t>埼玉県さいたま市岩槻区大字慈恩寺２５９</t>
  </si>
  <si>
    <t>B111211000087</t>
  </si>
  <si>
    <t>さいたま市立河合小学校</t>
  </si>
  <si>
    <t>埼玉県さいたま市岩槻区大字平林寺３５１</t>
  </si>
  <si>
    <t>B111211000096</t>
  </si>
  <si>
    <t>さいたま市立東岩槻小学校</t>
  </si>
  <si>
    <t>埼玉県さいたま市岩槻区諏訪２－６－１</t>
  </si>
  <si>
    <t>B111211000103</t>
  </si>
  <si>
    <t>さいたま市立城北小学校</t>
  </si>
  <si>
    <t>埼玉県さいたま市岩槻区岩槻６６１９</t>
  </si>
  <si>
    <t>B111211000112</t>
  </si>
  <si>
    <t>さいたま市立徳力小学校</t>
  </si>
  <si>
    <t>埼玉県さいたま市岩槻区徳力１３６－４</t>
  </si>
  <si>
    <t>B111211000121</t>
  </si>
  <si>
    <t>さいたま市立上里小学校</t>
  </si>
  <si>
    <t>埼玉県さいたま市岩槻区上里２－２</t>
  </si>
  <si>
    <t>B111211000130</t>
  </si>
  <si>
    <t>さいたま市立西原小学校</t>
  </si>
  <si>
    <t>埼玉県さいたま市岩槻区西原６番２５号</t>
  </si>
  <si>
    <t>B111211000149</t>
  </si>
  <si>
    <t>さいたま市立城南小学校</t>
  </si>
  <si>
    <t>埼玉県さいたま市岩槻区南下新井１１９１－１</t>
  </si>
  <si>
    <t>B111220100014</t>
  </si>
  <si>
    <t>川越市立川越第一小学校</t>
  </si>
  <si>
    <t>埼玉県川越市郭町１丁目２１番地</t>
  </si>
  <si>
    <t>B111220100023</t>
  </si>
  <si>
    <t>川越市立川越小学校</t>
  </si>
  <si>
    <t>埼玉県川越市郭町１－１－１</t>
  </si>
  <si>
    <t>B111220100032</t>
  </si>
  <si>
    <t>川越市立中央小学校</t>
  </si>
  <si>
    <t>埼玉県川越市中原町１－２５</t>
  </si>
  <si>
    <t>B111220100041</t>
  </si>
  <si>
    <t>川越市立仙波小学校</t>
  </si>
  <si>
    <t>埼玉県川越市富士見町４－１</t>
  </si>
  <si>
    <t>B111220100050</t>
  </si>
  <si>
    <t>川越市立泉小学校</t>
  </si>
  <si>
    <t>埼玉県川越市小室４６３</t>
  </si>
  <si>
    <t>B111220100069</t>
  </si>
  <si>
    <t>川越市立月越小学校</t>
  </si>
  <si>
    <t>埼玉県川越市月吉町５１</t>
  </si>
  <si>
    <t>B111220100078</t>
  </si>
  <si>
    <t>川越市立芳野小学校</t>
  </si>
  <si>
    <t>埼玉県川越市鴨田３３１</t>
  </si>
  <si>
    <t>B111220100087</t>
  </si>
  <si>
    <t>川越市立古谷小学校</t>
  </si>
  <si>
    <t>埼玉県川越市古谷上５４６５</t>
  </si>
  <si>
    <t>B111220100096</t>
  </si>
  <si>
    <t>川越市立南古谷小学校</t>
  </si>
  <si>
    <t>埼玉県川越市木野目１４５１</t>
  </si>
  <si>
    <t>B111220100103</t>
  </si>
  <si>
    <t>川越市立高階小学校</t>
  </si>
  <si>
    <t>埼玉県川越市大字砂新田５８番地</t>
  </si>
  <si>
    <t>B111220100112</t>
  </si>
  <si>
    <t>川越市立福原小学校</t>
  </si>
  <si>
    <t>埼玉県川越市大字今福５０８</t>
  </si>
  <si>
    <t>B111220100121</t>
  </si>
  <si>
    <t>川越市立大東東小学校</t>
  </si>
  <si>
    <t>埼玉県川越市豊田本４－１６－１</t>
  </si>
  <si>
    <t>B111220100130</t>
  </si>
  <si>
    <t>川越市立大東西小学校</t>
  </si>
  <si>
    <t>埼玉県川越市山城３２－５</t>
  </si>
  <si>
    <t>B111220100149</t>
  </si>
  <si>
    <t>川越市立霞ケ関小学校</t>
  </si>
  <si>
    <t>埼玉県川越市笠幡１７７</t>
  </si>
  <si>
    <t>B111220100158</t>
  </si>
  <si>
    <t>川越市立霞ケ関北小学校</t>
  </si>
  <si>
    <t>埼玉県川越市伊勢原町５－１－１</t>
  </si>
  <si>
    <t>B111220100167</t>
  </si>
  <si>
    <t>川越市立名細小学校</t>
  </si>
  <si>
    <t>埼玉県川越市小堤２１４</t>
  </si>
  <si>
    <t>B111220100176</t>
  </si>
  <si>
    <t>川越市立山田小学校</t>
  </si>
  <si>
    <t>埼玉県川越市山田１６７</t>
  </si>
  <si>
    <t>B111220100185</t>
  </si>
  <si>
    <t>川越市立武蔵野小学校</t>
  </si>
  <si>
    <t>埼玉県川越市大塚新田むさし野１４－１</t>
  </si>
  <si>
    <t>B111220100194</t>
  </si>
  <si>
    <t>川越市立高階南小学校</t>
  </si>
  <si>
    <t>埼玉県川越市諏訪町１２－３</t>
  </si>
  <si>
    <t>B111220100201</t>
  </si>
  <si>
    <t>川越市立高階北小学校</t>
  </si>
  <si>
    <t>埼玉県川越市砂新田１－１６－１</t>
  </si>
  <si>
    <t>B111220100210</t>
  </si>
  <si>
    <t>川越市立今成小学校</t>
  </si>
  <si>
    <t>埼玉県川越市今成２－４２－１</t>
  </si>
  <si>
    <t>B111220100229</t>
  </si>
  <si>
    <t>川越市立高階西小学校</t>
  </si>
  <si>
    <t>埼玉県川越市藤間１１０２</t>
  </si>
  <si>
    <t>B111220100238</t>
  </si>
  <si>
    <t>川越市立霞ケ関南小学校</t>
  </si>
  <si>
    <t>埼玉県川越市かすみ野１丁目１番地４</t>
  </si>
  <si>
    <t>B111220100247</t>
  </si>
  <si>
    <t>川越市立霞ケ関東小学校</t>
  </si>
  <si>
    <t>埼玉県川越市大字的場２７３５－２</t>
  </si>
  <si>
    <t>B111220100256</t>
  </si>
  <si>
    <t>川越市立大塚小学校</t>
  </si>
  <si>
    <t>埼玉県川越市大字大塚２－１０－１</t>
  </si>
  <si>
    <t>B111220100265</t>
  </si>
  <si>
    <t>川越市立上戸小学校</t>
  </si>
  <si>
    <t>埼玉県川越市上戸３９０－１</t>
  </si>
  <si>
    <t>B111220100274</t>
  </si>
  <si>
    <t>川越市立牛子小学校</t>
  </si>
  <si>
    <t>埼玉県川越市大字牛子４１８</t>
  </si>
  <si>
    <t>B111220100283</t>
  </si>
  <si>
    <t>川越市立寺尾小学校</t>
  </si>
  <si>
    <t>埼玉県川越市大字寺尾９７９－２</t>
  </si>
  <si>
    <t>B111220100292</t>
  </si>
  <si>
    <t>川越市立霞ケ関西小学校</t>
  </si>
  <si>
    <t>埼玉県川越市笠幡３９７１－４</t>
  </si>
  <si>
    <t>B111220100309</t>
  </si>
  <si>
    <t>川越市立広谷小学校</t>
  </si>
  <si>
    <t>埼玉県川越市下広谷５５８－１</t>
  </si>
  <si>
    <t>B111220100318</t>
  </si>
  <si>
    <t>川越市立新宿小学校</t>
  </si>
  <si>
    <t>埼玉県川越市新宿町６－９－１</t>
  </si>
  <si>
    <t>B111220100327</t>
  </si>
  <si>
    <t>川越市立川越西小学校</t>
  </si>
  <si>
    <t>埼玉県川越市川鶴１－５</t>
  </si>
  <si>
    <t>B111220200013</t>
  </si>
  <si>
    <t>熊谷市立熊谷東小学校</t>
  </si>
  <si>
    <t>埼玉県熊谷市末広３－４－１</t>
  </si>
  <si>
    <t>B111220200022</t>
  </si>
  <si>
    <t>熊谷市立熊谷西小学校</t>
  </si>
  <si>
    <t>埼玉県熊谷市中央１－１</t>
  </si>
  <si>
    <t>B111220200031</t>
  </si>
  <si>
    <t>熊谷市立石原小学校</t>
  </si>
  <si>
    <t>埼玉県熊谷市石原３－１－１</t>
  </si>
  <si>
    <t>B111220200059</t>
  </si>
  <si>
    <t>熊谷市立大幡小学校</t>
  </si>
  <si>
    <t>埼玉県熊谷市大字代６８１</t>
  </si>
  <si>
    <t>B111220200068</t>
  </si>
  <si>
    <t>熊谷市立佐谷田小学校</t>
  </si>
  <si>
    <t>埼玉県熊谷市佐谷田１０３０</t>
  </si>
  <si>
    <t>B111220200077</t>
  </si>
  <si>
    <t>熊谷市立大麻生小学校</t>
  </si>
  <si>
    <t>埼玉県熊谷市大麻生５１</t>
  </si>
  <si>
    <t>B111220200086</t>
  </si>
  <si>
    <t>熊谷市立玉井小学校</t>
  </si>
  <si>
    <t>埼玉県熊谷市高柳１１６－１</t>
  </si>
  <si>
    <t>B111220200095</t>
  </si>
  <si>
    <t>熊谷市立久下小学校</t>
  </si>
  <si>
    <t>埼玉県熊谷市大字久下８０８</t>
  </si>
  <si>
    <t>B111220200102</t>
  </si>
  <si>
    <t>熊谷市立熊谷南小学校</t>
  </si>
  <si>
    <t>埼玉県熊谷市榎町３４３</t>
  </si>
  <si>
    <t>B111220200111</t>
  </si>
  <si>
    <t>熊谷市立中条小学校</t>
  </si>
  <si>
    <t>埼玉県熊谷市大字上中条８９２－１</t>
  </si>
  <si>
    <t>B111220200120</t>
  </si>
  <si>
    <t>熊谷市立吉岡小学校</t>
  </si>
  <si>
    <t>埼玉県熊谷市万吉２１０３</t>
  </si>
  <si>
    <t>B111220200139</t>
  </si>
  <si>
    <t>熊谷市立別府小学校</t>
  </si>
  <si>
    <t>埼玉県熊谷市西別府２９－１</t>
  </si>
  <si>
    <t>B111220200148</t>
  </si>
  <si>
    <t>熊谷市立三尻小学校</t>
  </si>
  <si>
    <t>埼玉県熊谷市大字三ヶ尻２８６２－１</t>
  </si>
  <si>
    <t>B111220200157</t>
  </si>
  <si>
    <t>熊谷市立奈良小学校</t>
  </si>
  <si>
    <t>埼玉県熊谷市下奈良５６１－３</t>
  </si>
  <si>
    <t>B111220200175</t>
  </si>
  <si>
    <t>熊谷市立桜木小学校</t>
  </si>
  <si>
    <t>埼玉県熊谷市桜木町２－３３－１</t>
  </si>
  <si>
    <t>B111220200184</t>
  </si>
  <si>
    <t>熊谷市立籠原小学校</t>
  </si>
  <si>
    <t>埼玉県熊谷市新堀１１４３</t>
  </si>
  <si>
    <t>B111220200193</t>
  </si>
  <si>
    <t>熊谷市立新堀小学校</t>
  </si>
  <si>
    <t>埼玉県熊谷市大字新堀１８２</t>
  </si>
  <si>
    <t>B111220200200</t>
  </si>
  <si>
    <t>熊谷市立吉見小学校</t>
  </si>
  <si>
    <t>埼玉県熊谷市箕輪７番地</t>
  </si>
  <si>
    <t>B111220200219</t>
  </si>
  <si>
    <t>熊谷市立市田小学校</t>
  </si>
  <si>
    <t>埼玉県熊谷市小泉２４３番地１</t>
  </si>
  <si>
    <t>B111220200228</t>
  </si>
  <si>
    <t>熊谷市立江南南小学校</t>
  </si>
  <si>
    <t>埼玉県熊谷市小江川１８８１</t>
  </si>
  <si>
    <t>B111220200237</t>
  </si>
  <si>
    <t>熊谷市立江南北小学校</t>
  </si>
  <si>
    <t>埼玉県熊谷市三本３５９</t>
  </si>
  <si>
    <t>B111220200246</t>
  </si>
  <si>
    <t>熊谷市立長井小学校</t>
  </si>
  <si>
    <t>埼玉県熊谷市上根３５８</t>
  </si>
  <si>
    <t>B111220200255</t>
  </si>
  <si>
    <t>熊谷市立秦小学校</t>
  </si>
  <si>
    <t>埼玉県熊谷市葛和田８３１</t>
  </si>
  <si>
    <t>B111220200264</t>
  </si>
  <si>
    <t>熊谷市立妻沼小学校</t>
  </si>
  <si>
    <t>埼玉県熊谷市妻沼１４９２</t>
  </si>
  <si>
    <t>B111220200273</t>
  </si>
  <si>
    <t>熊谷市立男沼小学校</t>
  </si>
  <si>
    <t>埼玉県熊谷市妻沼台１３７－１</t>
  </si>
  <si>
    <t>B111220200282</t>
  </si>
  <si>
    <t>熊谷市立小島小学校</t>
  </si>
  <si>
    <t>埼玉県熊谷市妻沼小島２１１１番地</t>
  </si>
  <si>
    <t>B111220200291</t>
  </si>
  <si>
    <t>熊谷市立太田小学校</t>
  </si>
  <si>
    <t>埼玉県熊谷市八木田５番地</t>
  </si>
  <si>
    <t>B111220200308</t>
  </si>
  <si>
    <t>熊谷市立妻沼南小学校</t>
  </si>
  <si>
    <t>埼玉県熊谷市弥藤吾７０４番地</t>
  </si>
  <si>
    <t>B111220200317</t>
  </si>
  <si>
    <t>熊谷市立成田星宮小学校</t>
  </si>
  <si>
    <t>埼玉県熊谷市上之２８１０－１</t>
  </si>
  <si>
    <t>B111220300012</t>
  </si>
  <si>
    <t>川口市立本町小学校</t>
  </si>
  <si>
    <t>埼玉県川口市本町２丁目４番６号</t>
  </si>
  <si>
    <t>B111220300021</t>
  </si>
  <si>
    <t>川口市立幸町小学校</t>
  </si>
  <si>
    <t>埼玉県川口市幸町３－８－３３</t>
  </si>
  <si>
    <t>B111220300030</t>
  </si>
  <si>
    <t>川口市立仲町小学校</t>
  </si>
  <si>
    <t>埼玉県川口市西川口５－６－１</t>
  </si>
  <si>
    <t>B111220300049</t>
  </si>
  <si>
    <t>川口市立上青木小学校</t>
  </si>
  <si>
    <t>埼玉県川口市上青木西３丁目８番２５号</t>
  </si>
  <si>
    <t>B111220300058</t>
  </si>
  <si>
    <t>川口市立元郷小学校</t>
  </si>
  <si>
    <t>埼玉県川口市元郷６－２－１</t>
  </si>
  <si>
    <t>B111220300067</t>
  </si>
  <si>
    <t>川口市立飯塚小学校</t>
  </si>
  <si>
    <t>埼玉県川口市飯塚２－１１－１</t>
  </si>
  <si>
    <t>B111220300076</t>
  </si>
  <si>
    <t>川口市立芝小学校</t>
  </si>
  <si>
    <t>埼玉県川口市大字芝５２１８</t>
  </si>
  <si>
    <t>B111220300085</t>
  </si>
  <si>
    <t>川口市立新郷小学校</t>
  </si>
  <si>
    <t>埼玉県川口市東本郷１３１３</t>
  </si>
  <si>
    <t>B111220300094</t>
  </si>
  <si>
    <t>川口市立神根小学校</t>
  </si>
  <si>
    <t>埼玉県川口市大字道合１１１１</t>
  </si>
  <si>
    <t>B111220300101</t>
  </si>
  <si>
    <t>川口市立神根東小学校</t>
  </si>
  <si>
    <t>埼玉県川口市大字石神１４４０番地</t>
  </si>
  <si>
    <t>B111220300110</t>
  </si>
  <si>
    <t>川口市立青木北小学校</t>
  </si>
  <si>
    <t>埼玉県川口市西青木１－１－１</t>
  </si>
  <si>
    <t>B111220300129</t>
  </si>
  <si>
    <t>川口市立領家小学校</t>
  </si>
  <si>
    <t>埼玉県川口市領家３丁目１４番１号</t>
  </si>
  <si>
    <t>B111220300138</t>
  </si>
  <si>
    <t>川口市立舟戸小学校</t>
  </si>
  <si>
    <t>埼玉県川口市舟戸町２－１</t>
  </si>
  <si>
    <t>B111220300147</t>
  </si>
  <si>
    <t>川口市立十二月田小学校</t>
  </si>
  <si>
    <t>埼玉県川口市朝日１丁目１１番１号</t>
  </si>
  <si>
    <t>B111220300156</t>
  </si>
  <si>
    <t>川口市立飯仲小学校</t>
  </si>
  <si>
    <t>埼玉県川口市南町２－３－１</t>
  </si>
  <si>
    <t>B111220300165</t>
  </si>
  <si>
    <t>川口市立並木小学校</t>
  </si>
  <si>
    <t>埼玉県川口市並木１丁目２４番１号</t>
  </si>
  <si>
    <t>B111220300174</t>
  </si>
  <si>
    <t>川口市立安行小学校</t>
  </si>
  <si>
    <t>埼玉県川口市大字安行原２０２０</t>
  </si>
  <si>
    <t>B111220300183</t>
  </si>
  <si>
    <t>川口市立原町小学校</t>
  </si>
  <si>
    <t>埼玉県川口市飯原町６番５０号</t>
  </si>
  <si>
    <t>B111220300192</t>
  </si>
  <si>
    <t>川口市立前川小学校</t>
  </si>
  <si>
    <t>埼玉県川口市本前川２－１１－１</t>
  </si>
  <si>
    <t>B111220300209</t>
  </si>
  <si>
    <t>川口市立戸塚小学校</t>
  </si>
  <si>
    <t>埼玉県川口市戸塚３－１３－５５</t>
  </si>
  <si>
    <t>B111220300218</t>
  </si>
  <si>
    <t>川口市立青木中央小学校</t>
  </si>
  <si>
    <t>埼玉県川口市中青木２丁目２１番５号</t>
  </si>
  <si>
    <t>B111220300227</t>
  </si>
  <si>
    <t>川口市立元郷南小学校</t>
  </si>
  <si>
    <t>埼玉県川口市元郷２丁目１５番２０号</t>
  </si>
  <si>
    <t>B111220300236</t>
  </si>
  <si>
    <t>川口市立芝西小学校</t>
  </si>
  <si>
    <t>埼玉県川口市芝西２丁目２０番３号</t>
  </si>
  <si>
    <t>B111220300245</t>
  </si>
  <si>
    <t>川口市立芝南小学校</t>
  </si>
  <si>
    <t>埼玉県川口市芝３丁目１７番１号</t>
  </si>
  <si>
    <t>B111220300254</t>
  </si>
  <si>
    <t>川口市立朝日東小学校</t>
  </si>
  <si>
    <t>埼玉県川口市朝日５丁目１５番１号</t>
  </si>
  <si>
    <t>B111220300263</t>
  </si>
  <si>
    <t>川口市立芝富士小学校</t>
  </si>
  <si>
    <t>埼玉県川口市芝富士２丁目１７番１号</t>
  </si>
  <si>
    <t>B111220300272</t>
  </si>
  <si>
    <t>川口市立前川東小学校</t>
  </si>
  <si>
    <t>埼玉県川口市前上町１０番１号</t>
  </si>
  <si>
    <t>B111220300281</t>
  </si>
  <si>
    <t>川口市立柳崎小学校</t>
  </si>
  <si>
    <t>埼玉県川口市柳崎４丁目４番１号</t>
  </si>
  <si>
    <t>B111220300290</t>
  </si>
  <si>
    <t>川口市立芝樋ノ爪小学校</t>
  </si>
  <si>
    <t>埼玉県川口市芝樋ノ爪２丁目１０番４８号</t>
  </si>
  <si>
    <t>B111220300307</t>
  </si>
  <si>
    <t>川口市立新郷南小学校</t>
  </si>
  <si>
    <t>埼玉県川口市江戸３－１２－１</t>
  </si>
  <si>
    <t>B111220300316</t>
  </si>
  <si>
    <t>川口市立上青木南小学校</t>
  </si>
  <si>
    <t>埼玉県川口市上青木１丁目６番４３号</t>
  </si>
  <si>
    <t>B111220300325</t>
  </si>
  <si>
    <t>川口市立根岸小学校</t>
  </si>
  <si>
    <t>埼玉県川口市安行領根岸１１３</t>
  </si>
  <si>
    <t>B111220300334</t>
  </si>
  <si>
    <t>川口市立芝中央小学校</t>
  </si>
  <si>
    <t>埼玉県川口市芝高木２－９－１</t>
  </si>
  <si>
    <t>B111220300343</t>
  </si>
  <si>
    <t>川口市立新郷東小学校</t>
  </si>
  <si>
    <t>埼玉県川口市大字峯３６１番地</t>
  </si>
  <si>
    <t>B111220300352</t>
  </si>
  <si>
    <t>川口市立朝日西小学校</t>
  </si>
  <si>
    <t>埼玉県川口市朝日４－１７－１２</t>
  </si>
  <si>
    <t>B111220300361</t>
  </si>
  <si>
    <t>川口市立慈林小学校</t>
  </si>
  <si>
    <t>埼玉県川口市安行慈林３５６番地</t>
  </si>
  <si>
    <t>B111220300370</t>
  </si>
  <si>
    <t>川口市立差間小学校</t>
  </si>
  <si>
    <t>埼玉県川口市大字差間４３０番地</t>
  </si>
  <si>
    <t>B111220300389</t>
  </si>
  <si>
    <t>川口市立東本郷小学校</t>
  </si>
  <si>
    <t>埼玉県川口市東本郷６３０</t>
  </si>
  <si>
    <t>B111220300398</t>
  </si>
  <si>
    <t>川口市立東領家小学校</t>
  </si>
  <si>
    <t>埼玉県川口市東領家３－５－９</t>
  </si>
  <si>
    <t>B111220300405</t>
  </si>
  <si>
    <t>川口市立安行東小学校</t>
  </si>
  <si>
    <t>埼玉県川口市安行出羽４丁目１番１号</t>
  </si>
  <si>
    <t>B111220300414</t>
  </si>
  <si>
    <t>川口市立在家小学校</t>
  </si>
  <si>
    <t>埼玉県川口市大字安行領在家３２３番地</t>
  </si>
  <si>
    <t>B111220300423</t>
  </si>
  <si>
    <t>川口市立戸塚東小学校</t>
  </si>
  <si>
    <t>埼玉県川口市戸塚東２丁目１８番２０号</t>
  </si>
  <si>
    <t>B111220300432</t>
  </si>
  <si>
    <t>川口市立戸塚北小学校</t>
  </si>
  <si>
    <t>埼玉県川口市東川口３－１２－１</t>
  </si>
  <si>
    <t>B111220300441</t>
  </si>
  <si>
    <t>川口市立木曽呂小学校</t>
  </si>
  <si>
    <t>埼玉県川口市大字木曽呂３８２－２</t>
  </si>
  <si>
    <t>B111220300450</t>
  </si>
  <si>
    <t>川口市立戸塚綾瀬小学校</t>
  </si>
  <si>
    <t>埼玉県川口市大字藤兵衛新田２３９－１</t>
  </si>
  <si>
    <t>B111220300469</t>
  </si>
  <si>
    <t>川口市立戸塚南小学校</t>
  </si>
  <si>
    <t>埼玉県川口市戸塚南４－１０－１</t>
  </si>
  <si>
    <t>B111220300478</t>
  </si>
  <si>
    <t>川口市立鳩ヶ谷小学校</t>
  </si>
  <si>
    <t>埼玉県川口市鳩ヶ谷本町１－６－３</t>
  </si>
  <si>
    <t>B111220300487</t>
  </si>
  <si>
    <t>川口市立中居小学校</t>
  </si>
  <si>
    <t>埼玉県川口市南鳩ヶ谷２－１－１</t>
  </si>
  <si>
    <t>B111220300496</t>
  </si>
  <si>
    <t>川口市立辻小学校</t>
  </si>
  <si>
    <t>埼玉県川口市南鳩ヶ谷７－２２－１</t>
  </si>
  <si>
    <t>B111220300502</t>
  </si>
  <si>
    <t>川口市立里小学校</t>
  </si>
  <si>
    <t>埼玉県川口市里６４５－１</t>
  </si>
  <si>
    <t>B111220300511</t>
  </si>
  <si>
    <t>川口市立桜町小学校</t>
  </si>
  <si>
    <t>埼玉県川口市桜町２－１２－１０</t>
  </si>
  <si>
    <t>B111220300520</t>
  </si>
  <si>
    <t>川口市立南鳩ヶ谷小学校</t>
  </si>
  <si>
    <t>埼玉県川口市南鳩ヶ谷５－２０－１</t>
  </si>
  <si>
    <t>B111220600019</t>
  </si>
  <si>
    <t>行田市立東小学校</t>
  </si>
  <si>
    <t>埼玉県行田市長野２丁目２６－８</t>
  </si>
  <si>
    <t>B111220600028</t>
  </si>
  <si>
    <t>行田市立西小学校</t>
  </si>
  <si>
    <t>埼玉県行田市持田３－５－９</t>
  </si>
  <si>
    <t>B111220600046</t>
  </si>
  <si>
    <t>行田市立南小学校</t>
  </si>
  <si>
    <t>埼玉県行田市佐間１－２５－４</t>
  </si>
  <si>
    <t>B111220600055</t>
  </si>
  <si>
    <t>行田市立北小学校</t>
  </si>
  <si>
    <t>埼玉県行田市大字和田９４－１</t>
  </si>
  <si>
    <t>B111220600091</t>
  </si>
  <si>
    <t>行田市立埼玉小学校</t>
  </si>
  <si>
    <t>埼玉県行田市埼玉４６１０－２</t>
  </si>
  <si>
    <t>B111220600135</t>
  </si>
  <si>
    <t>行田市立下忍小学校</t>
  </si>
  <si>
    <t>埼玉県行田市大字下忍２４５１番地</t>
  </si>
  <si>
    <t>B111220600144</t>
  </si>
  <si>
    <t>行田市立泉小学校</t>
  </si>
  <si>
    <t>埼玉県行田市持田７０</t>
  </si>
  <si>
    <t>B111220600153</t>
  </si>
  <si>
    <t>行田市立桜ヶ丘小学校</t>
  </si>
  <si>
    <t>埼玉県行田市長野１８８０</t>
  </si>
  <si>
    <t>B111220600162</t>
  </si>
  <si>
    <t>行田市立南河原小学校</t>
  </si>
  <si>
    <t>埼玉県行田市大字南河原７８２</t>
  </si>
  <si>
    <t>B111220600171</t>
  </si>
  <si>
    <t>行田市立忍小学校</t>
  </si>
  <si>
    <t>埼玉県行田市本丸７－２０</t>
  </si>
  <si>
    <t>B111220600180</t>
  </si>
  <si>
    <t>行田市立見沼小学校</t>
  </si>
  <si>
    <t>埼玉県行田市荒木１６０６</t>
  </si>
  <si>
    <t>B111220600199</t>
  </si>
  <si>
    <t>行田市立太田小学校</t>
  </si>
  <si>
    <t>埼玉県行田市小針３５２１</t>
  </si>
  <si>
    <t>B111220700018</t>
  </si>
  <si>
    <t>秩父市立秩父第一小学校</t>
  </si>
  <si>
    <t>埼玉県秩父市上宮地３６番１１号</t>
  </si>
  <si>
    <t>B111220700027</t>
  </si>
  <si>
    <t>秩父市立花の木小学校</t>
  </si>
  <si>
    <t>埼玉県秩父市上町２丁目２１番３７号</t>
  </si>
  <si>
    <t>B111220700036</t>
  </si>
  <si>
    <t>秩父市立西小学校</t>
  </si>
  <si>
    <t>埼玉県秩父市金室町９番４６号</t>
  </si>
  <si>
    <t>B111220700045</t>
  </si>
  <si>
    <t>秩父市立南小学校</t>
  </si>
  <si>
    <t>埼玉県秩父市野坂町２丁目１４番２９号</t>
  </si>
  <si>
    <t>B111220700054</t>
  </si>
  <si>
    <t>秩父市立尾田蒔小学校</t>
  </si>
  <si>
    <t>埼玉県秩父市寺尾２３７５番地</t>
  </si>
  <si>
    <t>B111220700063</t>
  </si>
  <si>
    <t>秩父市立原谷小学校</t>
  </si>
  <si>
    <t>埼玉県秩父市大野原２９９１番地</t>
  </si>
  <si>
    <t>B111220700072</t>
  </si>
  <si>
    <t>秩父市立久那小学校</t>
  </si>
  <si>
    <t>埼玉県秩父市久那２１８３番地１</t>
  </si>
  <si>
    <t>B111220700081</t>
  </si>
  <si>
    <t>秩父市立高篠小学校</t>
  </si>
  <si>
    <t>埼玉県秩父市山田２６１９番地</t>
  </si>
  <si>
    <t>B111220700090</t>
  </si>
  <si>
    <t>秩父市立大田小学校</t>
  </si>
  <si>
    <t>埼玉県秩父市太田１６６１番地</t>
  </si>
  <si>
    <t>B111220700107</t>
  </si>
  <si>
    <t>秩父市立影森小学校</t>
  </si>
  <si>
    <t>埼玉県秩父市下影森１１０４番地</t>
  </si>
  <si>
    <t>B111220700116</t>
  </si>
  <si>
    <t>秩父市立吉田小学校</t>
  </si>
  <si>
    <t>埼玉県秩父市下吉田３８３３番地</t>
  </si>
  <si>
    <t>B111220700125</t>
  </si>
  <si>
    <t>秩父市立荒川東小学校</t>
  </si>
  <si>
    <t>埼玉県秩父市荒川上田野１７５５</t>
  </si>
  <si>
    <t>B111220700134</t>
  </si>
  <si>
    <t>秩父市立荒川西小学校</t>
  </si>
  <si>
    <t>埼玉県秩父市荒川贄川８４０</t>
  </si>
  <si>
    <t>B111220800017</t>
  </si>
  <si>
    <t>所沢市立所沢小学校</t>
  </si>
  <si>
    <t>埼玉県所沢市元町７－３７</t>
  </si>
  <si>
    <t>B111220800026</t>
  </si>
  <si>
    <t>所沢市立南小学校</t>
  </si>
  <si>
    <t>埼玉県所沢市南住吉１８－２９</t>
  </si>
  <si>
    <t>B111220800035</t>
  </si>
  <si>
    <t>所沢市立北小学校</t>
  </si>
  <si>
    <t>埼玉県所沢市緑町１－１０－３３</t>
  </si>
  <si>
    <t>B111220800044</t>
  </si>
  <si>
    <t>所沢市立明峰小学校</t>
  </si>
  <si>
    <t>埼玉県所沢市北有楽町２６－２０</t>
  </si>
  <si>
    <t>B111220800053</t>
  </si>
  <si>
    <t>所沢市立松井小学校</t>
  </si>
  <si>
    <t>埼玉県所沢市大字上安松８９５番地</t>
  </si>
  <si>
    <t>B111220800062</t>
  </si>
  <si>
    <t>所沢市立柳瀬小学校</t>
  </si>
  <si>
    <t>埼玉県所沢市坂之下９６４</t>
  </si>
  <si>
    <t>B111220800071</t>
  </si>
  <si>
    <t>所沢市立富岡小学校</t>
  </si>
  <si>
    <t>埼玉県所沢市下富６４７－５</t>
  </si>
  <si>
    <t>B111220800080</t>
  </si>
  <si>
    <t>所沢市立西富小学校</t>
  </si>
  <si>
    <t>埼玉県所沢市岩岡町６７６－１</t>
  </si>
  <si>
    <t>B111220800099</t>
  </si>
  <si>
    <t>所沢市立中富小学校</t>
  </si>
  <si>
    <t>埼玉県所沢市中富１００４－１</t>
  </si>
  <si>
    <t>B111220800106</t>
  </si>
  <si>
    <t>所沢市立小手指小学校</t>
  </si>
  <si>
    <t>埼玉県所沢市小手指元町２－２９－２</t>
  </si>
  <si>
    <t>B111220800115</t>
  </si>
  <si>
    <t>所沢市立山口小学校</t>
  </si>
  <si>
    <t>埼玉県所沢市山口１５５０</t>
  </si>
  <si>
    <t>B111220800124</t>
  </si>
  <si>
    <t>所沢市立三ケ島小学校</t>
  </si>
  <si>
    <t>埼玉県所沢市三ヶ島５丁目７９１－４</t>
  </si>
  <si>
    <t>B111220800133</t>
  </si>
  <si>
    <t>所沢市立清進小学校</t>
  </si>
  <si>
    <t>埼玉県所沢市けやき台１－３８－１</t>
  </si>
  <si>
    <t>B111220800142</t>
  </si>
  <si>
    <t>所沢市立若松小学校</t>
  </si>
  <si>
    <t>埼玉県所沢市下新井１２３１－２</t>
  </si>
  <si>
    <t>B111220800151</t>
  </si>
  <si>
    <t>所沢市立伸栄小学校</t>
  </si>
  <si>
    <t>埼玉県所沢市中新井１－９３－１</t>
  </si>
  <si>
    <t>B111220800160</t>
  </si>
  <si>
    <t>所沢市立若狭小学校</t>
  </si>
  <si>
    <t>埼玉県所沢市若狭１－２９４６</t>
  </si>
  <si>
    <t>B111220800179</t>
  </si>
  <si>
    <t>所沢市立泉小学校</t>
  </si>
  <si>
    <t>埼玉県所沢市山口６５７</t>
  </si>
  <si>
    <t>B111220800188</t>
  </si>
  <si>
    <t>所沢市立安松小学校</t>
  </si>
  <si>
    <t>埼玉県所沢市大字下安松７５５－１</t>
  </si>
  <si>
    <t>B111220800197</t>
  </si>
  <si>
    <t>所沢市立美原小学校</t>
  </si>
  <si>
    <t>埼玉県所沢市並木５－１</t>
  </si>
  <si>
    <t>B111220800204</t>
  </si>
  <si>
    <t>所沢市立北秋津小学校</t>
  </si>
  <si>
    <t>埼玉県所沢市北秋津６２３</t>
  </si>
  <si>
    <t>B111220800213</t>
  </si>
  <si>
    <t>所沢市立上新井小学校</t>
  </si>
  <si>
    <t>埼玉県所沢市上新井５－３６－７</t>
  </si>
  <si>
    <t>B111220800222</t>
  </si>
  <si>
    <t>所沢市立林小学校</t>
  </si>
  <si>
    <t>埼玉県所沢市和ヶ原３－９５－８</t>
  </si>
  <si>
    <t>B111220800231</t>
  </si>
  <si>
    <t>所沢市立宮前小学校</t>
  </si>
  <si>
    <t>埼玉県所沢市東狭山ヶ丘６－２７７７－１</t>
  </si>
  <si>
    <t>B111220800240</t>
  </si>
  <si>
    <t>所沢市立牛沼小学校</t>
  </si>
  <si>
    <t>埼玉県所沢市牛沼２１</t>
  </si>
  <si>
    <t>B111220800259</t>
  </si>
  <si>
    <t>所沢市立並木小学校</t>
  </si>
  <si>
    <t>埼玉県所沢市並木６－２</t>
  </si>
  <si>
    <t>B111220800268</t>
  </si>
  <si>
    <t>所沢市立北野小学校</t>
  </si>
  <si>
    <t>埼玉県所沢市北野２－４－１</t>
  </si>
  <si>
    <t>B111220800277</t>
  </si>
  <si>
    <t>所沢市立荒幡小学校</t>
  </si>
  <si>
    <t>埼玉県所沢市荒幡６１５</t>
  </si>
  <si>
    <t>B111220800286</t>
  </si>
  <si>
    <t>所沢市立椿峰小学校</t>
  </si>
  <si>
    <t>埼玉県所沢市小手指南５－２０－１</t>
  </si>
  <si>
    <t>B111220800295</t>
  </si>
  <si>
    <t>所沢市立北中小学校</t>
  </si>
  <si>
    <t>埼玉県所沢市北中１－２５０</t>
  </si>
  <si>
    <t>B111220800302</t>
  </si>
  <si>
    <t>所沢市立東所沢小学校</t>
  </si>
  <si>
    <t>埼玉県所沢市東所沢２－２６－１</t>
  </si>
  <si>
    <t>B111220800311</t>
  </si>
  <si>
    <t>所沢市立和田小学校</t>
  </si>
  <si>
    <t>埼玉県所沢市東所沢和田１－３９</t>
  </si>
  <si>
    <t>B111220800320</t>
  </si>
  <si>
    <t>所沢市立中央小学校</t>
  </si>
  <si>
    <t>埼玉県所沢市並木８ー４</t>
  </si>
  <si>
    <t>B111220900016</t>
  </si>
  <si>
    <t>飯能市立飯能第一小学校</t>
  </si>
  <si>
    <t>埼玉県飯能市山手町１３－８</t>
  </si>
  <si>
    <t>B111220900025</t>
  </si>
  <si>
    <t>飯能市立飯能第二小学校</t>
  </si>
  <si>
    <t>埼玉県飯能市小瀬戸５４８－１</t>
  </si>
  <si>
    <t>B111220900034</t>
  </si>
  <si>
    <t>飯能市立南高麗小学校</t>
  </si>
  <si>
    <t>埼玉県飯能市下直竹３８</t>
  </si>
  <si>
    <t>B111220900043</t>
  </si>
  <si>
    <t>飯能市立加治小学校</t>
  </si>
  <si>
    <t>埼玉県飯能市川寺５００番地</t>
  </si>
  <si>
    <t>B111220900052</t>
  </si>
  <si>
    <t>飯能市立精明小学校</t>
  </si>
  <si>
    <t>埼玉県飯能市大字小久保５４－２</t>
  </si>
  <si>
    <t>B111220900061</t>
  </si>
  <si>
    <t>飯能市立原市場小学校</t>
  </si>
  <si>
    <t>埼玉県飯能市下赤工４４２－２</t>
  </si>
  <si>
    <t>B111220900070</t>
  </si>
  <si>
    <t>飯能市立富士見小学校</t>
  </si>
  <si>
    <t>埼玉県飯能市双柳１－１</t>
  </si>
  <si>
    <t>B111220900089</t>
  </si>
  <si>
    <t>飯能市立加治東小学校</t>
  </si>
  <si>
    <t>埼玉県飯能市岩沢１２４３</t>
  </si>
  <si>
    <t>B111220900098</t>
  </si>
  <si>
    <t>飯能市立双柳小学校</t>
  </si>
  <si>
    <t>埼玉県飯能市双柳１１９４</t>
  </si>
  <si>
    <t>B111220900105</t>
  </si>
  <si>
    <t>飯能市立美杉台小学校</t>
  </si>
  <si>
    <t>埼玉県飯能市美杉台１－２９</t>
  </si>
  <si>
    <t>B111220900114</t>
  </si>
  <si>
    <t>飯能市立奥武蔵小学校</t>
  </si>
  <si>
    <t>埼玉県飯能市長沢２６－２</t>
  </si>
  <si>
    <t>B111220900123</t>
  </si>
  <si>
    <t>飯能市立名栗小学校</t>
  </si>
  <si>
    <t>埼玉県飯能市大字上名栗２９４４</t>
  </si>
  <si>
    <t>B111221000013</t>
  </si>
  <si>
    <t>加須市立加須小学校</t>
  </si>
  <si>
    <t>埼玉県加須市本町４－２５</t>
  </si>
  <si>
    <t>B111221000022</t>
  </si>
  <si>
    <t>加須市立不動岡小学校</t>
  </si>
  <si>
    <t>埼玉県加須市不動岡７９８</t>
  </si>
  <si>
    <t>B111221000031</t>
  </si>
  <si>
    <t>加須市立三俣小学校</t>
  </si>
  <si>
    <t>埼玉県加須市北小浜８５０</t>
  </si>
  <si>
    <t>B111221000040</t>
  </si>
  <si>
    <t>加須市立礼羽小学校</t>
  </si>
  <si>
    <t>埼玉県加須市礼羽５６０</t>
  </si>
  <si>
    <t>B111221000059</t>
  </si>
  <si>
    <t>加須市立大桑小学校</t>
  </si>
  <si>
    <t>埼玉県加須市南大桑３３８８－１</t>
  </si>
  <si>
    <t>B111221000068</t>
  </si>
  <si>
    <t>加須市立水深小学校</t>
  </si>
  <si>
    <t>埼玉県加須市大室１６５</t>
  </si>
  <si>
    <t>B111221000077</t>
  </si>
  <si>
    <t>加須市立樋遣川小学校</t>
  </si>
  <si>
    <t>埼玉県加須市下樋遣川４２７番地</t>
  </si>
  <si>
    <t>B111221000086</t>
  </si>
  <si>
    <t>加須市立志多見小学校</t>
  </si>
  <si>
    <t>埼玉県加須市志多見６３３</t>
  </si>
  <si>
    <t>B111221000095</t>
  </si>
  <si>
    <t>加須市立大越小学校</t>
  </si>
  <si>
    <t>埼玉県加須市大越２１１５</t>
  </si>
  <si>
    <t>B111221000102</t>
  </si>
  <si>
    <t>加須市立花崎北小学校</t>
  </si>
  <si>
    <t>埼玉県加須市花崎北３－１</t>
  </si>
  <si>
    <t>B111221000111</t>
  </si>
  <si>
    <t>加須市立加須南小学校</t>
  </si>
  <si>
    <t>埼玉県加須市下高柳１９９１</t>
  </si>
  <si>
    <t>B111221000120</t>
  </si>
  <si>
    <t>加須市立騎西小学校</t>
  </si>
  <si>
    <t>埼玉県加須市騎西５２－３</t>
  </si>
  <si>
    <t>B111221000139</t>
  </si>
  <si>
    <t>加須市立田ケ谷小学校</t>
  </si>
  <si>
    <t>埼玉県加須市内田ケ谷４４７－３</t>
  </si>
  <si>
    <t>B111221000148</t>
  </si>
  <si>
    <t>加須市立種足小学校</t>
  </si>
  <si>
    <t>埼玉県加須市中種足１２３</t>
  </si>
  <si>
    <t>B111221000157</t>
  </si>
  <si>
    <t>加須市立鴻茎小学校</t>
  </si>
  <si>
    <t>埼玉県加須市鴻茎１５９６－２</t>
  </si>
  <si>
    <t>B111221000166</t>
  </si>
  <si>
    <t>加須市立高柳小学校</t>
  </si>
  <si>
    <t>埼玉県加須市上高柳８８９番地</t>
  </si>
  <si>
    <t>B111221000175</t>
  </si>
  <si>
    <t>加須市立北川辺西小学校</t>
  </si>
  <si>
    <t>埼玉県加須市麦倉１１８９</t>
  </si>
  <si>
    <t>B111221000184</t>
  </si>
  <si>
    <t>加須市立北川辺東小学校</t>
  </si>
  <si>
    <t>埼玉県加須市向古河５４</t>
  </si>
  <si>
    <t>B111221000193</t>
  </si>
  <si>
    <t>加須市立大利根東小学校</t>
  </si>
  <si>
    <t>埼玉県加須市旗井８０７番地</t>
  </si>
  <si>
    <t>B111221000200</t>
  </si>
  <si>
    <t>加須市立原道小学校</t>
  </si>
  <si>
    <t>埼玉県加須市細間６９９</t>
  </si>
  <si>
    <t>B111221000219</t>
  </si>
  <si>
    <t>加須市立豊野小学校</t>
  </si>
  <si>
    <t>埼玉県加須市生出３１３－１</t>
  </si>
  <si>
    <t>B111221000228</t>
  </si>
  <si>
    <t>加須市立元和小学校</t>
  </si>
  <si>
    <t>埼玉県加須市北下新井５２１－１</t>
  </si>
  <si>
    <t>B111221100012</t>
  </si>
  <si>
    <t>本庄市立本庄東小学校</t>
  </si>
  <si>
    <t>埼玉県本庄市日の出１－２－１</t>
  </si>
  <si>
    <t>B111221100021</t>
  </si>
  <si>
    <t>本庄市立本庄西小学校</t>
  </si>
  <si>
    <t>埼玉県本庄市千代田４－３－２</t>
  </si>
  <si>
    <t>B111221100030</t>
  </si>
  <si>
    <t>本庄市立藤田小学校</t>
  </si>
  <si>
    <t>埼玉県本庄市牧西１１７１</t>
  </si>
  <si>
    <t>B111221100049</t>
  </si>
  <si>
    <t>本庄市立仁手小学校</t>
  </si>
  <si>
    <t>埼玉県本庄市仁手６１８</t>
  </si>
  <si>
    <t>B111221100058</t>
  </si>
  <si>
    <t>本庄市立旭小学校</t>
  </si>
  <si>
    <t>埼玉県本庄市都島７８</t>
  </si>
  <si>
    <t>B111221100067</t>
  </si>
  <si>
    <t>本庄市立北泉小学校</t>
  </si>
  <si>
    <t>埼玉県本庄市北堀１８７１－１</t>
  </si>
  <si>
    <t>B111221100076</t>
  </si>
  <si>
    <t>本庄市立本庄南小学校</t>
  </si>
  <si>
    <t>埼玉県本庄市栄３－６－２４</t>
  </si>
  <si>
    <t>B111221100085</t>
  </si>
  <si>
    <t>本庄市立中央小学校</t>
  </si>
  <si>
    <t>埼玉県本庄市緑１－１６－１</t>
  </si>
  <si>
    <t>B111221100094</t>
  </si>
  <si>
    <t>本庄市立児玉小学校</t>
  </si>
  <si>
    <t>埼玉県本庄市児玉町児玉１３５５－１</t>
  </si>
  <si>
    <t>B111221100101</t>
  </si>
  <si>
    <t>本庄市立金屋小学校</t>
  </si>
  <si>
    <t>埼玉県本庄市児玉町金屋１１１６ー１</t>
  </si>
  <si>
    <t>B111221100110</t>
  </si>
  <si>
    <t>本庄市立秋平小学校</t>
  </si>
  <si>
    <t>埼玉県本庄市児玉町秋山２５３１</t>
  </si>
  <si>
    <t>B111221100129</t>
  </si>
  <si>
    <t>本庄市立本泉小学校</t>
  </si>
  <si>
    <t>埼玉県本庄市児玉町河内６６０</t>
  </si>
  <si>
    <t>B111221100138</t>
  </si>
  <si>
    <t>本庄市立共和小学校</t>
  </si>
  <si>
    <t>埼玉県本庄市児玉町蛭川８９５－１</t>
  </si>
  <si>
    <t>B111221200011</t>
  </si>
  <si>
    <t>東松山市立松山第一小学校</t>
  </si>
  <si>
    <t>埼玉県東松山市松葉町１－１－１６</t>
  </si>
  <si>
    <t>B111221200020</t>
  </si>
  <si>
    <t>東松山市立松山第二小学校</t>
  </si>
  <si>
    <t>埼玉県東松山市東平５１９－１</t>
  </si>
  <si>
    <t>B111221200039</t>
  </si>
  <si>
    <t>東松山市立大岡小学校</t>
  </si>
  <si>
    <t>埼玉県東松山市大字大谷３６９９</t>
  </si>
  <si>
    <t>B111221200048</t>
  </si>
  <si>
    <t>東松山市立唐子小学校</t>
  </si>
  <si>
    <t>埼玉県東松山市新郷６４２</t>
  </si>
  <si>
    <t>B111221200057</t>
  </si>
  <si>
    <t>東松山市立高坂小学校</t>
  </si>
  <si>
    <t>埼玉県東松山市大字高坂１１７９番地</t>
  </si>
  <si>
    <t>B111221200066</t>
  </si>
  <si>
    <t>東松山市立野本小学校</t>
  </si>
  <si>
    <t>埼玉県東松山市大字下野本６５０－２</t>
  </si>
  <si>
    <t>B111221200075</t>
  </si>
  <si>
    <t>東松山市立新明小学校</t>
  </si>
  <si>
    <t>埼玉県東松山市御茶山町７－１</t>
  </si>
  <si>
    <t>B111221200084</t>
  </si>
  <si>
    <t>東松山市立市の川小学校</t>
  </si>
  <si>
    <t>埼玉県東松山市市ノ川３０</t>
  </si>
  <si>
    <t>B111221200093</t>
  </si>
  <si>
    <t>東松山市立青鳥小学校</t>
  </si>
  <si>
    <t>埼玉県東松山市石橋１１５０－１</t>
  </si>
  <si>
    <t>B111221200100</t>
  </si>
  <si>
    <t>東松山市立新宿小学校</t>
  </si>
  <si>
    <t>埼玉県東松山市新宿町１４番地</t>
  </si>
  <si>
    <t>B111221200119</t>
  </si>
  <si>
    <t>東松山市立桜山小学校</t>
  </si>
  <si>
    <t>埼玉県東松山市桜山台５番地</t>
  </si>
  <si>
    <t>B111221400019</t>
  </si>
  <si>
    <t>春日部市立粕壁小学校</t>
  </si>
  <si>
    <t>埼玉県春日部市粕壁東３－２－１９</t>
  </si>
  <si>
    <t>B111221400028</t>
  </si>
  <si>
    <t>春日部市立内牧小学校</t>
  </si>
  <si>
    <t>埼玉県春日部市大字内牧２４１５－２</t>
  </si>
  <si>
    <t>B111221400037</t>
  </si>
  <si>
    <t>春日部市立豊春小学校</t>
  </si>
  <si>
    <t>埼玉県春日部市道順川戸３７番地１</t>
  </si>
  <si>
    <t>B111221400046</t>
  </si>
  <si>
    <t>春日部市立武里小学校</t>
  </si>
  <si>
    <t>埼玉県春日部市備後西５－５－２</t>
  </si>
  <si>
    <t>B111221400055</t>
  </si>
  <si>
    <t>春日部市立幸松小学校</t>
  </si>
  <si>
    <t>埼玉県春日部市八丁目３５３－１</t>
  </si>
  <si>
    <t>B111221400064</t>
  </si>
  <si>
    <t>春日部市立豊野小学校</t>
  </si>
  <si>
    <t>埼玉県春日部市銚子口１０８７</t>
  </si>
  <si>
    <t>B111221400073</t>
  </si>
  <si>
    <t>春日部市立八木崎小学校</t>
  </si>
  <si>
    <t>埼玉県春日部市中央４－１</t>
  </si>
  <si>
    <t>B111221400082</t>
  </si>
  <si>
    <t>春日部市立備後小学校</t>
  </si>
  <si>
    <t>埼玉県春日部市備後西３丁目２番１号</t>
  </si>
  <si>
    <t>B111221400091</t>
  </si>
  <si>
    <t>春日部市立牛島小学校</t>
  </si>
  <si>
    <t>埼玉県春日部市牛島１０８０番地</t>
  </si>
  <si>
    <t>B111221400108</t>
  </si>
  <si>
    <t>春日部市立緑小学校</t>
  </si>
  <si>
    <t>埼玉県春日部市緑町５－４－１</t>
  </si>
  <si>
    <t>B111221400117</t>
  </si>
  <si>
    <t>春日部市立上沖小学校</t>
  </si>
  <si>
    <t>埼玉県春日部市大沼５丁目４４番地</t>
  </si>
  <si>
    <t>B111221400126</t>
  </si>
  <si>
    <t>春日部市立正善小学校</t>
  </si>
  <si>
    <t>埼玉県春日部市備後東６－２－１</t>
  </si>
  <si>
    <t>B111221400135</t>
  </si>
  <si>
    <t>春日部市立立野小学校</t>
  </si>
  <si>
    <t>埼玉県春日部市大字南中曽根１０７４</t>
  </si>
  <si>
    <t>B111221400144</t>
  </si>
  <si>
    <t>春日部市立宮川小学校</t>
  </si>
  <si>
    <t>埼玉県春日部市大字新方袋１０９０</t>
  </si>
  <si>
    <t>B111221400153</t>
  </si>
  <si>
    <t>春日部市立藤塚小学校</t>
  </si>
  <si>
    <t>埼玉県春日部市藤塚８２－２</t>
  </si>
  <si>
    <t>B111221400162</t>
  </si>
  <si>
    <t>春日部市立小渕小学校</t>
  </si>
  <si>
    <t>埼玉県春日部市大字小渕９０５ー１</t>
  </si>
  <si>
    <t>B111221400171</t>
  </si>
  <si>
    <t>春日部市立武里南小学校</t>
  </si>
  <si>
    <t>埼玉県春日部市大枝８９番地武里団地２街区１棟</t>
  </si>
  <si>
    <t>B111221400180</t>
  </si>
  <si>
    <t>春日部市立武里西小学校</t>
  </si>
  <si>
    <t>埼玉県春日部市大場８２２－１</t>
  </si>
  <si>
    <t>B111221400199</t>
  </si>
  <si>
    <t>春日部市立南桜井小学校</t>
  </si>
  <si>
    <t>埼玉県春日部市下柳３</t>
  </si>
  <si>
    <t>B111221400206</t>
  </si>
  <si>
    <t>春日部市立川辺小学校</t>
  </si>
  <si>
    <t>埼玉県春日部市米島７５６番地</t>
  </si>
  <si>
    <t>B111221400215</t>
  </si>
  <si>
    <t>春日部市立桜川小学校</t>
  </si>
  <si>
    <t>埼玉県春日部市大衾４９６－１</t>
  </si>
  <si>
    <t>B111221400224</t>
  </si>
  <si>
    <t>春日部市立中野小学校</t>
  </si>
  <si>
    <t>埼玉県春日部市東中野６５４</t>
  </si>
  <si>
    <t>B111221500018</t>
  </si>
  <si>
    <t>狭山市立入間川小学校</t>
  </si>
  <si>
    <t>埼玉県狭山市鵜ノ木５－９</t>
  </si>
  <si>
    <t>B111221500027</t>
  </si>
  <si>
    <t>狭山市立堀兼小学校</t>
  </si>
  <si>
    <t>埼玉県狭山市大字堀兼１２３４</t>
  </si>
  <si>
    <t>B111221500036</t>
  </si>
  <si>
    <t>狭山市立奥富小学校</t>
  </si>
  <si>
    <t>埼玉県狭山市大字下奥富１０１９番地</t>
  </si>
  <si>
    <t>B111221500045</t>
  </si>
  <si>
    <t>狭山市立柏原小学校</t>
  </si>
  <si>
    <t>埼玉県狭山市柏原１１４１番地</t>
  </si>
  <si>
    <t>B111221500054</t>
  </si>
  <si>
    <t>狭山市立水富小学校</t>
  </si>
  <si>
    <t>埼玉県狭山市根岸２－２２－１</t>
  </si>
  <si>
    <t>B111221500063</t>
  </si>
  <si>
    <t>狭山市立南小学校</t>
  </si>
  <si>
    <t>埼玉県狭山市大字水野８１５－１</t>
  </si>
  <si>
    <t>B111221500072</t>
  </si>
  <si>
    <t>狭山市立入間川東小学校</t>
  </si>
  <si>
    <t>埼玉県狭山市入間川２－７－２３</t>
  </si>
  <si>
    <t>B111221500081</t>
  </si>
  <si>
    <t>狭山市立富士見小学校</t>
  </si>
  <si>
    <t>埼玉県狭山市中央４－１７－１</t>
  </si>
  <si>
    <t>B111221500090</t>
  </si>
  <si>
    <t>狭山市立新狭山小学校</t>
  </si>
  <si>
    <t>埼玉県狭山市入間川１１０８</t>
  </si>
  <si>
    <t>B111221500107</t>
  </si>
  <si>
    <t>狭山市立広瀬小学校</t>
  </si>
  <si>
    <t>埼玉県狭山市広瀬東４－４－１</t>
  </si>
  <si>
    <t>B111221500116</t>
  </si>
  <si>
    <t>狭山市立山王小学校</t>
  </si>
  <si>
    <t>埼玉県狭山市南入曽５５</t>
  </si>
  <si>
    <t>B111221500125</t>
  </si>
  <si>
    <t>狭山市立入間野小学校</t>
  </si>
  <si>
    <t>埼玉県狭山市大字北入曽９８０</t>
  </si>
  <si>
    <t>B111221500134</t>
  </si>
  <si>
    <t>狭山市立笹井小学校</t>
  </si>
  <si>
    <t>埼玉県狭山市笹井１７００</t>
  </si>
  <si>
    <t>B111221500143</t>
  </si>
  <si>
    <t>狭山市立御狩場小学校</t>
  </si>
  <si>
    <t>埼玉県狭山市北入曽７５５－４</t>
  </si>
  <si>
    <t>B111221500152</t>
  </si>
  <si>
    <t>狭山市立狭山台小学校</t>
  </si>
  <si>
    <t>埼玉県狭山市狭山台４－２５</t>
  </si>
  <si>
    <t>B111221600017</t>
  </si>
  <si>
    <t>羽生市立羽生北小学校</t>
  </si>
  <si>
    <t>埼玉県羽生市北２丁目１番１号</t>
  </si>
  <si>
    <t>B111221600026</t>
  </si>
  <si>
    <t>羽生市立新郷第一小学校</t>
  </si>
  <si>
    <t>埼玉県羽生市大字上新郷５７１６</t>
  </si>
  <si>
    <t>B111221600035</t>
  </si>
  <si>
    <t>羽生市立新郷第二小学校</t>
  </si>
  <si>
    <t>埼玉県羽生市大字下新郷１０９９</t>
  </si>
  <si>
    <t>B111221600044</t>
  </si>
  <si>
    <t>羽生市立須影小学校</t>
  </si>
  <si>
    <t>埼玉県羽生市大字須影６７２番地</t>
  </si>
  <si>
    <t>B111221600053</t>
  </si>
  <si>
    <t>羽生市立岩瀬小学校</t>
  </si>
  <si>
    <t>埼玉県羽生市上岩瀬１７５６</t>
  </si>
  <si>
    <t>B111221600062</t>
  </si>
  <si>
    <t>羽生市立川俣小学校</t>
  </si>
  <si>
    <t>埼玉県羽生市本川俣６２９</t>
  </si>
  <si>
    <t>B111221600071</t>
  </si>
  <si>
    <t>羽生市立井泉小学校</t>
  </si>
  <si>
    <t>埼玉県羽生市大字藤井上組２７０</t>
  </si>
  <si>
    <t>B111221600080</t>
  </si>
  <si>
    <t>羽生市立手子林小学校</t>
  </si>
  <si>
    <t>埼玉県羽生市下手子林５５５</t>
  </si>
  <si>
    <t>B111221600099</t>
  </si>
  <si>
    <t>羽生市立三田ヶ谷小学校</t>
  </si>
  <si>
    <t>埼玉県羽生市弥勒８７</t>
  </si>
  <si>
    <t>B111221600106</t>
  </si>
  <si>
    <t>羽生市立村君小学校</t>
  </si>
  <si>
    <t>埼玉県羽生市大字堤１０７</t>
  </si>
  <si>
    <t>B111221600115</t>
  </si>
  <si>
    <t>羽生市立羽生南小学校</t>
  </si>
  <si>
    <t>埼玉県羽生市南６丁目５番地１</t>
  </si>
  <si>
    <t>B111221700016</t>
  </si>
  <si>
    <t>鴻巣市立鴻巣東小学校</t>
  </si>
  <si>
    <t>埼玉県鴻巣市本町６－４－５６</t>
  </si>
  <si>
    <t>B111221700025</t>
  </si>
  <si>
    <t>鴻巣市立鴻巣南小学校</t>
  </si>
  <si>
    <t>埼玉県鴻巣市本町８－７－２３</t>
  </si>
  <si>
    <t>B111221700034</t>
  </si>
  <si>
    <t>鴻巣市立馬室小学校</t>
  </si>
  <si>
    <t>埼玉県鴻巣市滝馬室５５５</t>
  </si>
  <si>
    <t>B111221700043</t>
  </si>
  <si>
    <t>鴻巣市立田間宮小学校</t>
  </si>
  <si>
    <t>埼玉県鴻巣市糠田２９８５</t>
  </si>
  <si>
    <t>B111221700052</t>
  </si>
  <si>
    <t>鴻巣市立箕田小学校</t>
  </si>
  <si>
    <t>埼玉県鴻巣市箕田４０８番地</t>
  </si>
  <si>
    <t>B111221700089</t>
  </si>
  <si>
    <t>鴻巣市立鴻巣北小学校</t>
  </si>
  <si>
    <t>埼玉県鴻巣市神明３－１８－１０</t>
  </si>
  <si>
    <t>B111221700098</t>
  </si>
  <si>
    <t>鴻巣市立松原小学校</t>
  </si>
  <si>
    <t>埼玉県鴻巣市原馬室２４２５</t>
  </si>
  <si>
    <t>B111221700105</t>
  </si>
  <si>
    <t>鴻巣市立赤見台第一小学校</t>
  </si>
  <si>
    <t>埼玉県鴻巣市赤見台４－１９－１</t>
  </si>
  <si>
    <t>B111221700114</t>
  </si>
  <si>
    <t>鴻巣市立赤見台第二小学校</t>
  </si>
  <si>
    <t>埼玉県鴻巣市赤見台２－６－１</t>
  </si>
  <si>
    <t>B111221700123</t>
  </si>
  <si>
    <t>鴻巣市立鴻巣中央小学校</t>
  </si>
  <si>
    <t>埼玉県鴻巣市中央３０－１</t>
  </si>
  <si>
    <t>B111221700132</t>
  </si>
  <si>
    <t>鴻巣市立吹上小学校</t>
  </si>
  <si>
    <t>埼玉県鴻巣市南１－１０－５</t>
  </si>
  <si>
    <t>B111221700141</t>
  </si>
  <si>
    <t>鴻巣市立小谷小学校</t>
  </si>
  <si>
    <t>埼玉県鴻巣市小谷１８９０－１</t>
  </si>
  <si>
    <t>B111221700150</t>
  </si>
  <si>
    <t>鴻巣市立下忍小学校</t>
  </si>
  <si>
    <t>埼玉県鴻巣市鎌塚１０</t>
  </si>
  <si>
    <t>B111221700169</t>
  </si>
  <si>
    <t>鴻巣市立大芦小学校</t>
  </si>
  <si>
    <t>埼玉県鴻巣市大芦９２３－１</t>
  </si>
  <si>
    <t>B111221700178</t>
  </si>
  <si>
    <t>鴻巣市立屈巣小学校</t>
  </si>
  <si>
    <t>埼玉県鴻巣市屈巣４５１５－１</t>
  </si>
  <si>
    <t>B111221700187</t>
  </si>
  <si>
    <t>鴻巣市立共和小学校</t>
  </si>
  <si>
    <t>埼玉県鴻巣市新井１９４－２</t>
  </si>
  <si>
    <t>B111221700196</t>
  </si>
  <si>
    <t>鴻巣市立広田小学校</t>
  </si>
  <si>
    <t>埼玉県鴻巣市広田３１５６－５</t>
  </si>
  <si>
    <t>B111221800015</t>
  </si>
  <si>
    <t>深谷市立明戸小学校</t>
  </si>
  <si>
    <t>埼玉県深谷市蓮沼４１３</t>
  </si>
  <si>
    <t>B111221800024</t>
  </si>
  <si>
    <t>深谷市立幡羅小学校</t>
  </si>
  <si>
    <t>埼玉県深谷市東方町３－２５－１</t>
  </si>
  <si>
    <t>B111221800033</t>
  </si>
  <si>
    <t>深谷市立深谷小学校</t>
  </si>
  <si>
    <t>埼玉県深谷市仲町１９番１号</t>
  </si>
  <si>
    <t>B111221800042</t>
  </si>
  <si>
    <t>深谷市立桜ヶ丘小学校</t>
  </si>
  <si>
    <t>埼玉県深谷市上野台５０８</t>
  </si>
  <si>
    <t>B111221800051</t>
  </si>
  <si>
    <t>深谷市立大寄小学校</t>
  </si>
  <si>
    <t>埼玉県深谷市内ヶ島６６０</t>
  </si>
  <si>
    <t>B111221800060</t>
  </si>
  <si>
    <t>深谷市立藤沢小学校</t>
  </si>
  <si>
    <t>埼玉県深谷市人見１６２６</t>
  </si>
  <si>
    <t>B111221800079</t>
  </si>
  <si>
    <t>深谷市立深谷西小学校</t>
  </si>
  <si>
    <t>埼玉県深谷市栄町１４－１８</t>
  </si>
  <si>
    <t>B111221800088</t>
  </si>
  <si>
    <t>深谷市立常盤小学校</t>
  </si>
  <si>
    <t>埼玉県深谷市常盤町５８－２</t>
  </si>
  <si>
    <t>B111221800097</t>
  </si>
  <si>
    <t>深谷市立八基小学校</t>
  </si>
  <si>
    <t>埼玉県深谷市下手計１３００</t>
  </si>
  <si>
    <t>B111221800104</t>
  </si>
  <si>
    <t>深谷市立上柴西小学校</t>
  </si>
  <si>
    <t>埼玉県深谷市上柴町西５－１１－１</t>
  </si>
  <si>
    <t>B111221800113</t>
  </si>
  <si>
    <t>深谷市立上柴東小学校</t>
  </si>
  <si>
    <t>埼玉県深谷市上柴町東５－９－１</t>
  </si>
  <si>
    <t>B111221800122</t>
  </si>
  <si>
    <t>深谷市立豊里小学校</t>
  </si>
  <si>
    <t>埼玉県深谷市新戒６３５</t>
  </si>
  <si>
    <t>B111221800131</t>
  </si>
  <si>
    <t>深谷市立岡部小学校</t>
  </si>
  <si>
    <t>埼玉県深谷市普済寺１３０５</t>
  </si>
  <si>
    <t>B111221800140</t>
  </si>
  <si>
    <t>深谷市立榛沢小学校</t>
  </si>
  <si>
    <t>埼玉県深谷市榛沢８０２－１</t>
  </si>
  <si>
    <t>B111221800159</t>
  </si>
  <si>
    <t>深谷市立本郷小学校</t>
  </si>
  <si>
    <t>埼玉県深谷市針ヶ谷５０６</t>
  </si>
  <si>
    <t>B111221800168</t>
  </si>
  <si>
    <t>深谷市立岡部西小学校</t>
  </si>
  <si>
    <t>埼玉県深谷市岡２９４９</t>
  </si>
  <si>
    <t>B111221800177</t>
  </si>
  <si>
    <t>深谷市立川本北小学校</t>
  </si>
  <si>
    <t>埼玉県深谷市長在家１４３</t>
  </si>
  <si>
    <t>B111221800186</t>
  </si>
  <si>
    <t>深谷市立川本南小学校</t>
  </si>
  <si>
    <t>埼玉県深谷市本田４８８８</t>
  </si>
  <si>
    <t>B111221800195</t>
  </si>
  <si>
    <t>深谷市立花園小学校</t>
  </si>
  <si>
    <t>埼玉県深谷市小前田１４６３－１</t>
  </si>
  <si>
    <t>B111221900014</t>
  </si>
  <si>
    <t>上尾市立上尾小学校</t>
  </si>
  <si>
    <t>埼玉県上尾市仲町１－１１－４６</t>
  </si>
  <si>
    <t>B111221900023</t>
  </si>
  <si>
    <t>上尾市立中央小学校</t>
  </si>
  <si>
    <t>埼玉県上尾市上町１－１５－４</t>
  </si>
  <si>
    <t>B111221900032</t>
  </si>
  <si>
    <t>上尾市立大谷小学校</t>
  </si>
  <si>
    <t>埼玉県上尾市大谷本郷５２８</t>
  </si>
  <si>
    <t>B111221900041</t>
  </si>
  <si>
    <t>上尾市立平方小学校</t>
  </si>
  <si>
    <t>埼玉県上尾市平方１３４６－１</t>
  </si>
  <si>
    <t>B111221900050</t>
  </si>
  <si>
    <t>上尾市立大石小学校</t>
  </si>
  <si>
    <t>埼玉県上尾市小泉９－２８－２</t>
  </si>
  <si>
    <t>B111221900069</t>
  </si>
  <si>
    <t>上尾市立原市小学校</t>
  </si>
  <si>
    <t>埼玉県上尾市大字原市３５０８－１</t>
  </si>
  <si>
    <t>B111221900078</t>
  </si>
  <si>
    <t>上尾市立上平小学校</t>
  </si>
  <si>
    <t>埼玉県上尾市大字南１０２</t>
  </si>
  <si>
    <t>B111221900087</t>
  </si>
  <si>
    <t>上尾市立富士見小学校</t>
  </si>
  <si>
    <t>埼玉県上尾市柏座４－３－８</t>
  </si>
  <si>
    <t>B111221900096</t>
  </si>
  <si>
    <t>上尾市立尾山台小学校</t>
  </si>
  <si>
    <t>埼玉県上尾市大字瓦葺５０９－１</t>
  </si>
  <si>
    <t>B111221900103</t>
  </si>
  <si>
    <t>上尾市立東小学校</t>
  </si>
  <si>
    <t>埼玉県上尾市大字上尾村１１７１－２</t>
  </si>
  <si>
    <t>B111221900112</t>
  </si>
  <si>
    <t>上尾市立大石南小学校</t>
  </si>
  <si>
    <t>埼玉県上尾市大字畔吉１３３３</t>
  </si>
  <si>
    <t>B111221900121</t>
  </si>
  <si>
    <t>上尾市立平方東小学校</t>
  </si>
  <si>
    <t>埼玉県上尾市平方４３５４－２</t>
  </si>
  <si>
    <t>B111221900130</t>
  </si>
  <si>
    <t>上尾市立原市南小学校</t>
  </si>
  <si>
    <t>埼玉県上尾市大字原市３９９０</t>
  </si>
  <si>
    <t>B111221900149</t>
  </si>
  <si>
    <t>上尾市立鴨川小学校</t>
  </si>
  <si>
    <t>埼玉県上尾市西宮下４－４００</t>
  </si>
  <si>
    <t>B111221900158</t>
  </si>
  <si>
    <t>上尾市立芝川小学校</t>
  </si>
  <si>
    <t>埼玉県上尾市上平中央１－８－１</t>
  </si>
  <si>
    <t>B111221900167</t>
  </si>
  <si>
    <t>上尾市立瓦葺小学校</t>
  </si>
  <si>
    <t>埼玉県上尾市瓦葺２２６０</t>
  </si>
  <si>
    <t>B111221900176</t>
  </si>
  <si>
    <t>上尾市立今泉小学校</t>
  </si>
  <si>
    <t>埼玉県上尾市大字今泉２６８</t>
  </si>
  <si>
    <t>B111221900185</t>
  </si>
  <si>
    <t>上尾市立西小学校</t>
  </si>
  <si>
    <t>埼玉県上尾市今泉１－７－２</t>
  </si>
  <si>
    <t>B111221900194</t>
  </si>
  <si>
    <t>上尾市立東町小学校</t>
  </si>
  <si>
    <t>埼玉県上尾市東町３丁目１９４７番地</t>
  </si>
  <si>
    <t>B111221900201</t>
  </si>
  <si>
    <t>上尾市立平方北小学校</t>
  </si>
  <si>
    <t>埼玉県上尾市平方３６５７</t>
  </si>
  <si>
    <t>B111221900210</t>
  </si>
  <si>
    <t>上尾市立大石北小学校</t>
  </si>
  <si>
    <t>埼玉県上尾市井戸木４－２３</t>
  </si>
  <si>
    <t>B111221900229</t>
  </si>
  <si>
    <t>上尾市立上平北小学校</t>
  </si>
  <si>
    <t>埼玉県上尾市大字南２８７</t>
  </si>
  <si>
    <t>B111222100010</t>
  </si>
  <si>
    <t>草加市立草加小学校</t>
  </si>
  <si>
    <t>埼玉県草加市住吉１－１１－６４</t>
  </si>
  <si>
    <t>B111222100029</t>
  </si>
  <si>
    <t>草加市立高砂小学校</t>
  </si>
  <si>
    <t>埼玉県草加市中央１－２－５</t>
  </si>
  <si>
    <t>B111222100038</t>
  </si>
  <si>
    <t>草加市立新田小学校</t>
  </si>
  <si>
    <t>埼玉県草加市旭町６丁目１２番１１号</t>
  </si>
  <si>
    <t>B111222100047</t>
  </si>
  <si>
    <t>草加市立谷塚小学校</t>
  </si>
  <si>
    <t>埼玉県草加市谷塚仲町４４０番地</t>
  </si>
  <si>
    <t>B111222100056</t>
  </si>
  <si>
    <t>草加市立栄小学校</t>
  </si>
  <si>
    <t>埼玉県草加市松原１丁目３番２号</t>
  </si>
  <si>
    <t>B111222100065</t>
  </si>
  <si>
    <t>草加市立川柳小学校</t>
  </si>
  <si>
    <t>埼玉県草加市青柳７丁目２７番１０号</t>
  </si>
  <si>
    <t>B111222100074</t>
  </si>
  <si>
    <t>草加市立瀬崎小学校</t>
  </si>
  <si>
    <t>埼玉県草加市瀬崎２－３２－１</t>
  </si>
  <si>
    <t>B111222100083</t>
  </si>
  <si>
    <t>草加市立西町小学校</t>
  </si>
  <si>
    <t>埼玉県草加市西町２７０</t>
  </si>
  <si>
    <t>B111222100092</t>
  </si>
  <si>
    <t>草加市立新里小学校</t>
  </si>
  <si>
    <t>埼玉県草加市新里町７５９番地</t>
  </si>
  <si>
    <t>B111222100109</t>
  </si>
  <si>
    <t>草加市立花栗南小学校</t>
  </si>
  <si>
    <t>埼玉県草加市花栗４－３－１</t>
  </si>
  <si>
    <t>B111222100118</t>
  </si>
  <si>
    <t>草加市立八幡小学校</t>
  </si>
  <si>
    <t>埼玉県草加市八幡町６５番地</t>
  </si>
  <si>
    <t>B111222100127</t>
  </si>
  <si>
    <t>草加市立新栄小学校</t>
  </si>
  <si>
    <t>埼玉県草加市新栄４－９５９</t>
  </si>
  <si>
    <t>B111222100136</t>
  </si>
  <si>
    <t>草加市立清門小学校</t>
  </si>
  <si>
    <t>埼玉県草加市清門町３－３７－１</t>
  </si>
  <si>
    <t>B111222100145</t>
  </si>
  <si>
    <t>草加市立稲荷小学校</t>
  </si>
  <si>
    <t>埼玉県草加市稲荷５丁目１１－１</t>
  </si>
  <si>
    <t>B111222100154</t>
  </si>
  <si>
    <t>草加市立氷川小学校</t>
  </si>
  <si>
    <t>埼玉県草加市氷川町４４８</t>
  </si>
  <si>
    <t>B111222100163</t>
  </si>
  <si>
    <t>草加市立八幡北小学校</t>
  </si>
  <si>
    <t>埼玉県草加市八幡町１１４８番地</t>
  </si>
  <si>
    <t>B111222100172</t>
  </si>
  <si>
    <t>草加市立長栄小学校</t>
  </si>
  <si>
    <t>埼玉県草加市長栄１－７６２</t>
  </si>
  <si>
    <t>B111222100181</t>
  </si>
  <si>
    <t>草加市立青柳小学校</t>
  </si>
  <si>
    <t>埼玉県草加市青柳３丁目１７番１号</t>
  </si>
  <si>
    <t>B111222100190</t>
  </si>
  <si>
    <t>草加市立小山小学校</t>
  </si>
  <si>
    <t>埼玉県草加市小山２丁目８番１号</t>
  </si>
  <si>
    <t>B111222100207</t>
  </si>
  <si>
    <t>草加市立両新田小学校</t>
  </si>
  <si>
    <t>埼玉県草加市両新田西町５５番地</t>
  </si>
  <si>
    <t>B111222100216</t>
  </si>
  <si>
    <t>草加市立松原小学校</t>
  </si>
  <si>
    <t>埼玉県草加市松原４－２－１</t>
  </si>
  <si>
    <t>B111222200019</t>
  </si>
  <si>
    <t>越谷市立越ヶ谷小学校</t>
  </si>
  <si>
    <t>埼玉県越谷市中町１－４１</t>
  </si>
  <si>
    <t>B111222200028</t>
  </si>
  <si>
    <t>越谷市立大沢小学校</t>
  </si>
  <si>
    <t>埼玉県越谷市大沢２－１３－２１</t>
  </si>
  <si>
    <t>B111222200037</t>
  </si>
  <si>
    <t>越谷市立新方小学校</t>
  </si>
  <si>
    <t>埼玉県越谷市北川崎１７８</t>
  </si>
  <si>
    <t>B111222200046</t>
  </si>
  <si>
    <t>越谷市立桜井小学校</t>
  </si>
  <si>
    <t>埼玉県越谷市大泊１１４０</t>
  </si>
  <si>
    <t>B111222200055</t>
  </si>
  <si>
    <t>越谷市立大袋小学校</t>
  </si>
  <si>
    <t>埼玉県越谷市大竹１４７</t>
  </si>
  <si>
    <t>B111222200064</t>
  </si>
  <si>
    <t>越谷市立荻島小学校</t>
  </si>
  <si>
    <t>埼玉県越谷市南荻島９０２</t>
  </si>
  <si>
    <t>B111222200073</t>
  </si>
  <si>
    <t>越谷市立出羽小学校</t>
  </si>
  <si>
    <t>埼玉県越谷市谷中町２－６９</t>
  </si>
  <si>
    <t>B111222200082</t>
  </si>
  <si>
    <t>越谷市立蒲生小学校</t>
  </si>
  <si>
    <t>埼玉県越谷市蒲生旭町１－７５</t>
  </si>
  <si>
    <t>B111222200091</t>
  </si>
  <si>
    <t>越谷市立大相模小学校</t>
  </si>
  <si>
    <t>埼玉県越谷市大成町２－１</t>
  </si>
  <si>
    <t>B111222200108</t>
  </si>
  <si>
    <t>越谷市立増林小学校</t>
  </si>
  <si>
    <t>埼玉県越谷市増林２－５１２</t>
  </si>
  <si>
    <t>B111222200117</t>
  </si>
  <si>
    <t>越谷市立川柳小学校</t>
  </si>
  <si>
    <t>埼玉県越谷市川柳町１－４７１－１</t>
  </si>
  <si>
    <t>B111222200126</t>
  </si>
  <si>
    <t>越谷市立南越谷小学校</t>
  </si>
  <si>
    <t>埼玉県越谷市南越谷４－２１－１</t>
  </si>
  <si>
    <t>B111222200144</t>
  </si>
  <si>
    <t>越谷市立東越谷小学校</t>
  </si>
  <si>
    <t>埼玉県越谷市東越谷６丁目１０４０</t>
  </si>
  <si>
    <t>B111222200153</t>
  </si>
  <si>
    <t>越谷市立大沢北小学校</t>
  </si>
  <si>
    <t>埼玉県越谷市大林５８０</t>
  </si>
  <si>
    <t>B111222200162</t>
  </si>
  <si>
    <t>越谷市立大袋北小学校</t>
  </si>
  <si>
    <t>埼玉県越谷市大字袋山５１５</t>
  </si>
  <si>
    <t>B111222200171</t>
  </si>
  <si>
    <t>越谷市立蒲生南小学校</t>
  </si>
  <si>
    <t>埼玉県越谷市南町１－８－１</t>
  </si>
  <si>
    <t>B111222200180</t>
  </si>
  <si>
    <t>越谷市立北越谷小学校</t>
  </si>
  <si>
    <t>埼玉県越谷市北越谷３－１０－３８</t>
  </si>
  <si>
    <t>B111222200199</t>
  </si>
  <si>
    <t>越谷市立大袋東小学校</t>
  </si>
  <si>
    <t>埼玉県越谷市袋山１７５０</t>
  </si>
  <si>
    <t>B111222200206</t>
  </si>
  <si>
    <t>越谷市立平方小学校</t>
  </si>
  <si>
    <t>埼玉県越谷市大字平方２７８４番地</t>
  </si>
  <si>
    <t>B111222200215</t>
  </si>
  <si>
    <t>越谷市立弥栄小学校</t>
  </si>
  <si>
    <t>埼玉県越谷市北川崎７２５</t>
  </si>
  <si>
    <t>B111222200224</t>
  </si>
  <si>
    <t>越谷市立大間野小学校</t>
  </si>
  <si>
    <t>埼玉県越谷市大間野町２－１１５</t>
  </si>
  <si>
    <t>B111222200233</t>
  </si>
  <si>
    <t>越谷市立宮本小学校</t>
  </si>
  <si>
    <t>埼玉県越谷市宮本町５－８５</t>
  </si>
  <si>
    <t>B111222200242</t>
  </si>
  <si>
    <t>越谷市立西方小学校</t>
  </si>
  <si>
    <t>埼玉県越谷市西方２－１２－１</t>
  </si>
  <si>
    <t>B111222200251</t>
  </si>
  <si>
    <t>越谷市立鷺後小学校</t>
  </si>
  <si>
    <t>埼玉県越谷市東大沢２－１－１</t>
  </si>
  <si>
    <t>B111222200260</t>
  </si>
  <si>
    <t>越谷市立明正小学校</t>
  </si>
  <si>
    <t>埼玉県越谷市川柳町１－４０１</t>
  </si>
  <si>
    <t>B111222200279</t>
  </si>
  <si>
    <t>越谷市立千間台小学校</t>
  </si>
  <si>
    <t>埼玉県越谷市千間台西５－４</t>
  </si>
  <si>
    <t>B111222200288</t>
  </si>
  <si>
    <t>越谷市立桜井南小学校</t>
  </si>
  <si>
    <t>埼玉県越谷市下間久里２２６</t>
  </si>
  <si>
    <t>B111222200297</t>
  </si>
  <si>
    <t>越谷市立花田小学校</t>
  </si>
  <si>
    <t>埼玉県越谷市花田４－１４－１</t>
  </si>
  <si>
    <t>B111222200304</t>
  </si>
  <si>
    <t>越谷市立城ノ上小学校</t>
  </si>
  <si>
    <t>埼玉県越谷市増林６０６６－１</t>
  </si>
  <si>
    <t>B111222300018</t>
  </si>
  <si>
    <t>蕨市立東小学校</t>
  </si>
  <si>
    <t>埼玉県蕨市塚越３－１０－３６</t>
  </si>
  <si>
    <t>B111222300027</t>
  </si>
  <si>
    <t>蕨市立西小学校</t>
  </si>
  <si>
    <t>埼玉県蕨市錦町５－１１－３０</t>
  </si>
  <si>
    <t>B111222300036</t>
  </si>
  <si>
    <t>蕨市立南小学校</t>
  </si>
  <si>
    <t>埼玉県蕨市南町１－３６－６</t>
  </si>
  <si>
    <t>B111222300045</t>
  </si>
  <si>
    <t>蕨市立北小学校</t>
  </si>
  <si>
    <t>埼玉県蕨市北町２－１１－６</t>
  </si>
  <si>
    <t>B111222300054</t>
  </si>
  <si>
    <t>蕨市立中央小学校</t>
  </si>
  <si>
    <t>埼玉県蕨市中央６－８－２５</t>
  </si>
  <si>
    <t>B111222300063</t>
  </si>
  <si>
    <t>蕨市立中央東小学校</t>
  </si>
  <si>
    <t>埼玉県蕨市中央７－１８－７</t>
  </si>
  <si>
    <t>B111222300072</t>
  </si>
  <si>
    <t>蕨市立塚越小学校</t>
  </si>
  <si>
    <t>埼玉県蕨市塚越５－７－２０</t>
  </si>
  <si>
    <t>B111222400017</t>
  </si>
  <si>
    <t>戸田市立戸田第一小学校</t>
  </si>
  <si>
    <t>埼玉県戸田市上戸田３－７－５</t>
  </si>
  <si>
    <t>B111222400026</t>
  </si>
  <si>
    <t>戸田市立戸田第二小学校</t>
  </si>
  <si>
    <t>埼玉県戸田市喜沢南２－２－３７</t>
  </si>
  <si>
    <t>B111222400035</t>
  </si>
  <si>
    <t>戸田市立新曽小学校</t>
  </si>
  <si>
    <t>埼玉県戸田市新曽南２－１３－８</t>
  </si>
  <si>
    <t>B111222400044</t>
  </si>
  <si>
    <t>戸田市立美谷本小学校</t>
  </si>
  <si>
    <t>埼玉県戸田市美女木７－１１－３</t>
  </si>
  <si>
    <t>B111222400053</t>
  </si>
  <si>
    <t>戸田市立笹目小学校</t>
  </si>
  <si>
    <t>埼玉県戸田市笹目６－９－１</t>
  </si>
  <si>
    <t>B111222400062</t>
  </si>
  <si>
    <t>戸田市立戸田東小学校</t>
  </si>
  <si>
    <t>埼玉県戸田市下戸田１－１１－１５</t>
  </si>
  <si>
    <t>B111222400071</t>
  </si>
  <si>
    <t>戸田市立戸田南小学校</t>
  </si>
  <si>
    <t>埼玉県戸田市本町４－８－２</t>
  </si>
  <si>
    <t>B111222400080</t>
  </si>
  <si>
    <t>戸田市立喜沢小学校</t>
  </si>
  <si>
    <t>埼玉県戸田市喜沢１－４８－６</t>
  </si>
  <si>
    <t>B111222400099</t>
  </si>
  <si>
    <t>戸田市立笹目東小学校</t>
  </si>
  <si>
    <t>埼玉県戸田市笹目３－１７－１２</t>
  </si>
  <si>
    <t>B111222400106</t>
  </si>
  <si>
    <t>戸田市立新曽北小学校</t>
  </si>
  <si>
    <t>埼玉県戸田市大字新曽１３６７</t>
  </si>
  <si>
    <t>B111222400115</t>
  </si>
  <si>
    <t>戸田市立美女木小学校</t>
  </si>
  <si>
    <t>埼玉県戸田市美女木２－３３－１</t>
  </si>
  <si>
    <t>B111222400124</t>
  </si>
  <si>
    <t>戸田市立芦原小学校</t>
  </si>
  <si>
    <t>埼玉県戸田市大字新曽１９６１</t>
  </si>
  <si>
    <t>B111222500016</t>
  </si>
  <si>
    <t>入間市立豊岡小学校</t>
  </si>
  <si>
    <t>埼玉県入間市向陽台１－１－１４</t>
  </si>
  <si>
    <t>B111222500025</t>
  </si>
  <si>
    <t>入間市立東金子小学校</t>
  </si>
  <si>
    <t>埼玉県入間市小谷田１５２４</t>
  </si>
  <si>
    <t>B111222500034</t>
  </si>
  <si>
    <t>入間市立金子小学校</t>
  </si>
  <si>
    <t>埼玉県入間市西三ツ木１５０</t>
  </si>
  <si>
    <t>B111222500043</t>
  </si>
  <si>
    <t>入間市立宮寺小学校</t>
  </si>
  <si>
    <t>埼玉県入間市宮寺５９４－１</t>
  </si>
  <si>
    <t>B111222500052</t>
  </si>
  <si>
    <t>入間市立藤沢小学校</t>
  </si>
  <si>
    <t>埼玉県入間市上藤沢３８４</t>
  </si>
  <si>
    <t>B111222500061</t>
  </si>
  <si>
    <t>入間市立狭山小学校</t>
  </si>
  <si>
    <t>埼玉県入間市二本木６５－１</t>
  </si>
  <si>
    <t>B111222500070</t>
  </si>
  <si>
    <t>入間市立西武小学校</t>
  </si>
  <si>
    <t>埼玉県入間市野田５１２</t>
  </si>
  <si>
    <t>B111222500089</t>
  </si>
  <si>
    <t>入間市立藤沢南小学校</t>
  </si>
  <si>
    <t>埼玉県入間市上藤沢５２</t>
  </si>
  <si>
    <t>B111222500098</t>
  </si>
  <si>
    <t>入間市立黒須小学校</t>
  </si>
  <si>
    <t>埼玉県入間市春日町２－１４－６０</t>
  </si>
  <si>
    <t>B111222500105</t>
  </si>
  <si>
    <t>入間市立扇小学校</t>
  </si>
  <si>
    <t>埼玉県入間市久保稲荷４丁目１１９５番地２</t>
  </si>
  <si>
    <t>B111222500114</t>
  </si>
  <si>
    <t>入間市立藤沢東小学校</t>
  </si>
  <si>
    <t>埼玉県入間市東藤沢７－９－１</t>
  </si>
  <si>
    <t>B111222500123</t>
  </si>
  <si>
    <t>入間市立藤沢北小学校</t>
  </si>
  <si>
    <t>埼玉県入間市東町７－１－１９</t>
  </si>
  <si>
    <t>B111222500132</t>
  </si>
  <si>
    <t>入間市立仏子小学校</t>
  </si>
  <si>
    <t>埼玉県入間市仏子１６５</t>
  </si>
  <si>
    <t>B111222500141</t>
  </si>
  <si>
    <t>入間市立新久小学校</t>
  </si>
  <si>
    <t>埼玉県入間市新久５００</t>
  </si>
  <si>
    <t>B111222500150</t>
  </si>
  <si>
    <t>入間市立東町小学校</t>
  </si>
  <si>
    <t>埼玉県入間市向陽台２－１００９－３</t>
  </si>
  <si>
    <t>B111222500169</t>
  </si>
  <si>
    <t>入間市立高倉小学校</t>
  </si>
  <si>
    <t>埼玉県入間市高倉４－１４－７</t>
  </si>
  <si>
    <t>B111222700014</t>
  </si>
  <si>
    <t>朝霞市立朝霞第一小学校</t>
  </si>
  <si>
    <t>埼玉県朝霞市膝折町４－１１－７</t>
  </si>
  <si>
    <t>B111222700023</t>
  </si>
  <si>
    <t>朝霞市立朝霞第二小学校</t>
  </si>
  <si>
    <t>埼玉県朝霞市岡３－１６－１３</t>
  </si>
  <si>
    <t>B111222700032</t>
  </si>
  <si>
    <t>朝霞市立朝霞第三小学校</t>
  </si>
  <si>
    <t>埼玉県朝霞市浜崎２３０</t>
  </si>
  <si>
    <t>B111222700041</t>
  </si>
  <si>
    <t>朝霞市立朝霞第四小学校</t>
  </si>
  <si>
    <t>埼玉県朝霞市幸町１丁目６番９号</t>
  </si>
  <si>
    <t>B111222700050</t>
  </si>
  <si>
    <t>朝霞市立朝霞第五小学校</t>
  </si>
  <si>
    <t>埼玉県朝霞市泉水３－１６－１</t>
  </si>
  <si>
    <t>B111222700069</t>
  </si>
  <si>
    <t>朝霞市立朝霞第六小学校</t>
  </si>
  <si>
    <t>埼玉県朝霞市本町１－２５－１</t>
  </si>
  <si>
    <t>B111222700078</t>
  </si>
  <si>
    <t>朝霞市立朝霞第七小学校</t>
  </si>
  <si>
    <t>埼玉県朝霞市北原２－６－１</t>
  </si>
  <si>
    <t>B111222700087</t>
  </si>
  <si>
    <t>朝霞市立朝霞第八小学校</t>
  </si>
  <si>
    <t>埼玉県朝霞市栄町５－１－４１</t>
  </si>
  <si>
    <t>B111222700096</t>
  </si>
  <si>
    <t>朝霞市立朝霞第九小学校</t>
  </si>
  <si>
    <t>埼玉県朝霞市台２９５</t>
  </si>
  <si>
    <t>B111222700103</t>
  </si>
  <si>
    <t>朝霞市立朝霞第十小学校</t>
  </si>
  <si>
    <t>埼玉県朝霞市溝沼８２８－１</t>
  </si>
  <si>
    <t>B111222800013</t>
  </si>
  <si>
    <t>志木市立志木小学校</t>
  </si>
  <si>
    <t>埼玉県志木市本町１－１０－１</t>
  </si>
  <si>
    <t>B111222800022</t>
  </si>
  <si>
    <t>志木市立宗岡小学校</t>
  </si>
  <si>
    <t>埼玉県志木市中宗岡３－１－１</t>
  </si>
  <si>
    <t>B111222800031</t>
  </si>
  <si>
    <t>志木市立志木第二小学校</t>
  </si>
  <si>
    <t>埼玉県志木市館１－２－１</t>
  </si>
  <si>
    <t>B111222800040</t>
  </si>
  <si>
    <t>志木市立宗岡第二小学校</t>
  </si>
  <si>
    <t>埼玉県志木市上宗岡３－１３－１</t>
  </si>
  <si>
    <t>B111222800059</t>
  </si>
  <si>
    <t>志木市立志木第三小学校</t>
  </si>
  <si>
    <t>埼玉県志木市柏町３－２－１</t>
  </si>
  <si>
    <t>B111222800068</t>
  </si>
  <si>
    <t>志木市立宗岡第三小学校</t>
  </si>
  <si>
    <t>埼玉県志木市下宗岡１－１５－３０</t>
  </si>
  <si>
    <t>B111222800077</t>
  </si>
  <si>
    <t>志木市立志木第四小学校</t>
  </si>
  <si>
    <t>埼玉県志木市館１－４－１</t>
  </si>
  <si>
    <t>B111222800086</t>
  </si>
  <si>
    <t>志木市立宗岡第四小学校</t>
  </si>
  <si>
    <t>埼玉県志木市上宗岡１丁目１番２号</t>
  </si>
  <si>
    <t>B111222900012</t>
  </si>
  <si>
    <t>和光市立白子小学校</t>
  </si>
  <si>
    <t>埼玉県和光市白子３－２－１０</t>
  </si>
  <si>
    <t>B111222900021</t>
  </si>
  <si>
    <t>和光市立新倉小学校</t>
  </si>
  <si>
    <t>埼玉県和光市新倉２－２－３９</t>
  </si>
  <si>
    <t>B111222900030</t>
  </si>
  <si>
    <t>和光市立第三小学校</t>
  </si>
  <si>
    <t>埼玉県和光市中央１－１－４</t>
  </si>
  <si>
    <t>B111222900049</t>
  </si>
  <si>
    <t>和光市立第四小学校</t>
  </si>
  <si>
    <t>埼玉県和光市諏訪３－２０</t>
  </si>
  <si>
    <t>B111222900058</t>
  </si>
  <si>
    <t>和光市立第五小学校</t>
  </si>
  <si>
    <t>埼玉県和光市南１－５－１０</t>
  </si>
  <si>
    <t>B111222900067</t>
  </si>
  <si>
    <t>和光市立広沢小学校</t>
  </si>
  <si>
    <t>埼玉県和光市広沢１－５</t>
  </si>
  <si>
    <t>B111222900076</t>
  </si>
  <si>
    <t>和光市立北原小学校</t>
  </si>
  <si>
    <t>埼玉県和光市新倉１－５－２７</t>
  </si>
  <si>
    <t>B111222900085</t>
  </si>
  <si>
    <t>和光市立本町小学校</t>
  </si>
  <si>
    <t>埼玉県和光市本町３１－１７</t>
  </si>
  <si>
    <t>B111222900094</t>
  </si>
  <si>
    <t>和光市立下新倉小学校</t>
  </si>
  <si>
    <t>埼玉県和光市下新倉５－２１－１</t>
  </si>
  <si>
    <t>B111223000019</t>
  </si>
  <si>
    <t>新座市立大和田小学校</t>
  </si>
  <si>
    <t>埼玉県新座市大和田１－１－３０</t>
  </si>
  <si>
    <t>B111223000028</t>
  </si>
  <si>
    <t>新座市立西堀小学校</t>
  </si>
  <si>
    <t>埼玉県新座市西堀２－１８－３</t>
  </si>
  <si>
    <t>B111223000037</t>
  </si>
  <si>
    <t>新座市立片山小学校</t>
  </si>
  <si>
    <t>埼玉県新座市片山１－８－３１</t>
  </si>
  <si>
    <t>B111223000046</t>
  </si>
  <si>
    <t>新座市立第四小学校</t>
  </si>
  <si>
    <t>埼玉県新座市馬場３－６－１</t>
  </si>
  <si>
    <t>B111223000055</t>
  </si>
  <si>
    <t>新座市立八石小学校</t>
  </si>
  <si>
    <t>埼玉県新座市野寺２－８－４５</t>
  </si>
  <si>
    <t>B111223000064</t>
  </si>
  <si>
    <t>新座市立東北小学校</t>
  </si>
  <si>
    <t>埼玉県新座市北野３－１－１</t>
  </si>
  <si>
    <t>B111223000073</t>
  </si>
  <si>
    <t>新座市立野火止小学校</t>
  </si>
  <si>
    <t>埼玉県新座市野火止４－９－１</t>
  </si>
  <si>
    <t>B111223000082</t>
  </si>
  <si>
    <t>新座市立野寺小学校</t>
  </si>
  <si>
    <t>埼玉県新座市野寺５－１－２４</t>
  </si>
  <si>
    <t>B111223000091</t>
  </si>
  <si>
    <t>新座市立池田小学校</t>
  </si>
  <si>
    <t>埼玉県新座市池田４－８－４９</t>
  </si>
  <si>
    <t>B111223000108</t>
  </si>
  <si>
    <t>新座市立新堀小学校</t>
  </si>
  <si>
    <t>埼玉県新座市新堀１－１６－５</t>
  </si>
  <si>
    <t>B111223000117</t>
  </si>
  <si>
    <t>新座市立東野小学校</t>
  </si>
  <si>
    <t>埼玉県新座市野火止６－２２－１２</t>
  </si>
  <si>
    <t>B111223000126</t>
  </si>
  <si>
    <t>新座市立栄小学校</t>
  </si>
  <si>
    <t>埼玉県新座市新塚１－１－１</t>
  </si>
  <si>
    <t>B111223000135</t>
  </si>
  <si>
    <t>新座市立石神小学校</t>
  </si>
  <si>
    <t>埼玉県新座市石神１－１０－２０</t>
  </si>
  <si>
    <t>B111223000144</t>
  </si>
  <si>
    <t>新座市立新開小学校</t>
  </si>
  <si>
    <t>埼玉県新座市大和田１－２２－１０</t>
  </si>
  <si>
    <t>B111223000153</t>
  </si>
  <si>
    <t>新座市立栗原小学校</t>
  </si>
  <si>
    <t>埼玉県新座市栗原１－５－１</t>
  </si>
  <si>
    <t>B111223000162</t>
  </si>
  <si>
    <t>新座市立陣屋小学校</t>
  </si>
  <si>
    <t>埼玉県新座市野火止１－１８－２０</t>
  </si>
  <si>
    <t>B111223000171</t>
  </si>
  <si>
    <t>新座市立新座小学校</t>
  </si>
  <si>
    <t>埼玉県新座市新座３－４－１</t>
  </si>
  <si>
    <t>B111223100018</t>
  </si>
  <si>
    <t>桶川市立加納小学校</t>
  </si>
  <si>
    <t>埼玉県桶川市坂田８８３</t>
  </si>
  <si>
    <t>B111223100027</t>
  </si>
  <si>
    <t>桶川市立川田谷小学校</t>
  </si>
  <si>
    <t>埼玉県桶川市大字川田谷４２１３番地</t>
  </si>
  <si>
    <t>B111223100036</t>
  </si>
  <si>
    <t>桶川市立桶川西小学校</t>
  </si>
  <si>
    <t>埼玉県桶川市下日出谷８３６－１</t>
  </si>
  <si>
    <t>B111223100045</t>
  </si>
  <si>
    <t>桶川市立桶川東小学校</t>
  </si>
  <si>
    <t>埼玉県桶川市大字坂田西１－７－１</t>
  </si>
  <si>
    <t>B111223100054</t>
  </si>
  <si>
    <t>桶川市立日出谷小学校</t>
  </si>
  <si>
    <t>埼玉県桶川市上日出谷８８５</t>
  </si>
  <si>
    <t>B111223100063</t>
  </si>
  <si>
    <t>桶川市立朝日小学校</t>
  </si>
  <si>
    <t>埼玉県桶川市朝日２－１８－１</t>
  </si>
  <si>
    <t>B111223100072</t>
  </si>
  <si>
    <t>桶川市立桶川小学校</t>
  </si>
  <si>
    <t>埼玉県桶川市西１丁目４番２７号</t>
  </si>
  <si>
    <t>B111223200017</t>
  </si>
  <si>
    <t>久喜市立久喜小学校</t>
  </si>
  <si>
    <t>埼玉県久喜市本町２－５－１</t>
  </si>
  <si>
    <t>B111223200026</t>
  </si>
  <si>
    <t>久喜市立太田小学校</t>
  </si>
  <si>
    <t>埼玉県久喜市吉羽２－１６－１０</t>
  </si>
  <si>
    <t>B111223200053</t>
  </si>
  <si>
    <t>久喜市立清久小学校</t>
  </si>
  <si>
    <t>埼玉県久喜市六万部５９０</t>
  </si>
  <si>
    <t>B111223200062</t>
  </si>
  <si>
    <t>久喜市立青葉小学校</t>
  </si>
  <si>
    <t>埼玉県久喜市青葉１－３－１</t>
  </si>
  <si>
    <t>B111223200071</t>
  </si>
  <si>
    <t>久喜市立本町小学校</t>
  </si>
  <si>
    <t>埼玉県久喜市本町７丁目６－１</t>
  </si>
  <si>
    <t>B111223200080</t>
  </si>
  <si>
    <t>久喜市立青毛小学校</t>
  </si>
  <si>
    <t>埼玉県久喜市青毛８００</t>
  </si>
  <si>
    <t>B111223200099</t>
  </si>
  <si>
    <t>久喜市立久喜東小学校</t>
  </si>
  <si>
    <t>埼玉県久喜市東４－２５－２０</t>
  </si>
  <si>
    <t>B111223200106</t>
  </si>
  <si>
    <t>久喜市立久喜北小学校</t>
  </si>
  <si>
    <t>埼玉県久喜市北２－３０－１</t>
  </si>
  <si>
    <t>B111223200115</t>
  </si>
  <si>
    <t>久喜市立菖蒲小学校</t>
  </si>
  <si>
    <t>埼玉県久喜市菖蒲町菖蒲６２５</t>
  </si>
  <si>
    <t>B111223200124</t>
  </si>
  <si>
    <t>久喜市立小林小学校</t>
  </si>
  <si>
    <t>埼玉県久喜市菖蒲町小林２１９７</t>
  </si>
  <si>
    <t>B111223200133</t>
  </si>
  <si>
    <t>久喜市立三箇小学校</t>
  </si>
  <si>
    <t>埼玉県久喜市菖蒲町台８５２－１</t>
  </si>
  <si>
    <t>B111223200142</t>
  </si>
  <si>
    <t>久喜市立栢間小学校</t>
  </si>
  <si>
    <t>埼玉県久喜市菖蒲町下栢間２７２０</t>
  </si>
  <si>
    <t>B111223200151</t>
  </si>
  <si>
    <t>久喜市立菖蒲東小学校</t>
  </si>
  <si>
    <t>埼玉県久喜市菖蒲町菖蒲４２７番地</t>
  </si>
  <si>
    <t>B111223200160</t>
  </si>
  <si>
    <t>久喜市立栗橋西小学校</t>
  </si>
  <si>
    <t>埼玉県久喜市佐間２６６番地１</t>
  </si>
  <si>
    <t>B111223200179</t>
  </si>
  <si>
    <t>久喜市立栗橋南小学校</t>
  </si>
  <si>
    <t>埼玉県久喜市南栗橋４丁目２１－１</t>
  </si>
  <si>
    <t>B111223200188</t>
  </si>
  <si>
    <t>久喜市立栗橋小学校</t>
  </si>
  <si>
    <t>埼玉県久喜市栗橋町東３丁目３－１</t>
  </si>
  <si>
    <t>B111223200197</t>
  </si>
  <si>
    <t>久喜市立鷲宮小学校</t>
  </si>
  <si>
    <t>埼玉県久喜市葛梅１１３</t>
  </si>
  <si>
    <t>B111223200204</t>
  </si>
  <si>
    <t>久喜市立桜田小学校</t>
  </si>
  <si>
    <t>埼玉県久喜市東大輪３１１</t>
  </si>
  <si>
    <t>B111223200213</t>
  </si>
  <si>
    <t>久喜市立上内小学校</t>
  </si>
  <si>
    <t>埼玉県久喜市上内７１６</t>
  </si>
  <si>
    <t>B111223200222</t>
  </si>
  <si>
    <t>久喜市立砂原小学校</t>
  </si>
  <si>
    <t>埼玉県久喜市砂原１－４－１</t>
  </si>
  <si>
    <t>B111223200231</t>
  </si>
  <si>
    <t>久喜市立東鷲宮小学校</t>
  </si>
  <si>
    <t>埼玉県久喜市桜田３丁目１０番１</t>
  </si>
  <si>
    <t>B111223200240</t>
  </si>
  <si>
    <t>江面小学校</t>
  </si>
  <si>
    <t>埼玉県久喜市北青柳４０－１</t>
  </si>
  <si>
    <t>B111223300016</t>
  </si>
  <si>
    <t>北本市立中丸小学校</t>
  </si>
  <si>
    <t>埼玉県北本市宮内７－１４５</t>
  </si>
  <si>
    <t>B111223300025</t>
  </si>
  <si>
    <t>北本市立石戸小学校</t>
  </si>
  <si>
    <t>埼玉県北本市荒井２丁目３２０番地</t>
  </si>
  <si>
    <t>B111223300034</t>
  </si>
  <si>
    <t>北本市立南小学校</t>
  </si>
  <si>
    <t>埼玉県北本市緑３－３８７</t>
  </si>
  <si>
    <t>B111223300052</t>
  </si>
  <si>
    <t>北本市立北小学校</t>
  </si>
  <si>
    <t>埼玉県北本市深井４－４５</t>
  </si>
  <si>
    <t>B111223300061</t>
  </si>
  <si>
    <t>北本市立西小学校</t>
  </si>
  <si>
    <t>埼玉県北本市本町７－３</t>
  </si>
  <si>
    <t>B111223300070</t>
  </si>
  <si>
    <t>北本市立東小学校</t>
  </si>
  <si>
    <t>埼玉県北本市中丸６－６５</t>
  </si>
  <si>
    <t>B111223300089</t>
  </si>
  <si>
    <t>北本市立中丸東小学校</t>
  </si>
  <si>
    <t>埼玉県北本市中丸１０－２７０</t>
  </si>
  <si>
    <t>B111223400015</t>
  </si>
  <si>
    <t>八潮市立八條小学校</t>
  </si>
  <si>
    <t>埼玉県八潮市大字鶴ヶ曽根１番地</t>
  </si>
  <si>
    <t>B111223400024</t>
  </si>
  <si>
    <t>八潮市立潮止小学校</t>
  </si>
  <si>
    <t>埼玉県八潮市南川崎８２２番地</t>
  </si>
  <si>
    <t>B111223400033</t>
  </si>
  <si>
    <t>八潮市立八幡小学校</t>
  </si>
  <si>
    <t>埼玉県八潮市中央４丁目２１番地１６</t>
  </si>
  <si>
    <t>B111223400042</t>
  </si>
  <si>
    <t>八潮市立大曽根小学校</t>
  </si>
  <si>
    <t>埼玉県八潮市垳５２７番地</t>
  </si>
  <si>
    <t>B111223400051</t>
  </si>
  <si>
    <t>八潮市立松之木小学校</t>
  </si>
  <si>
    <t>埼玉県八潮市緑町３丁目９番地１</t>
  </si>
  <si>
    <t>B111223400060</t>
  </si>
  <si>
    <t>八潮市立中川小学校</t>
  </si>
  <si>
    <t>埼玉県八潮市大字大瀬１５１６番地</t>
  </si>
  <si>
    <t>B111223400079</t>
  </si>
  <si>
    <t>八潮市立八條北小学校</t>
  </si>
  <si>
    <t>埼玉県八潮市八條１１５０</t>
  </si>
  <si>
    <t>B111223400088</t>
  </si>
  <si>
    <t>八潮市立大瀬小学校</t>
  </si>
  <si>
    <t>埼玉県八潮市大瀬３－９－１</t>
  </si>
  <si>
    <t>B111223400097</t>
  </si>
  <si>
    <t>八潮市立大原小学校</t>
  </si>
  <si>
    <t>埼玉県八潮市八潮７丁目４２番地１</t>
  </si>
  <si>
    <t>B111223400104</t>
  </si>
  <si>
    <t>八潮市立柳之宮小学校</t>
  </si>
  <si>
    <t>埼玉県八潮市大字柳之宮１４０</t>
  </si>
  <si>
    <t>B111223500014</t>
  </si>
  <si>
    <t>富士見市立鶴瀬小学校</t>
  </si>
  <si>
    <t>埼玉県富士見市羽沢２－１－１</t>
  </si>
  <si>
    <t>B111223500023</t>
  </si>
  <si>
    <t>富士見市立水谷小学校</t>
  </si>
  <si>
    <t>埼玉県富士見市水谷１－１３－３</t>
  </si>
  <si>
    <t>B111223500032</t>
  </si>
  <si>
    <t>富士見市立南畑小学校</t>
  </si>
  <si>
    <t>埼玉県富士見市上南畑１２８０</t>
  </si>
  <si>
    <t>B111223500041</t>
  </si>
  <si>
    <t>富士見市立関沢小学校</t>
  </si>
  <si>
    <t>埼玉県富士見市関沢３丁目２４番１号</t>
  </si>
  <si>
    <t>B111223500050</t>
  </si>
  <si>
    <t>富士見市立勝瀬小学校</t>
  </si>
  <si>
    <t>埼玉県富士見市勝瀬６７４</t>
  </si>
  <si>
    <t>B111223500069</t>
  </si>
  <si>
    <t>富士見市立水谷東小学校</t>
  </si>
  <si>
    <t>埼玉県富士見市水子３６１４</t>
  </si>
  <si>
    <t>B111223500078</t>
  </si>
  <si>
    <t>富士見市立諏訪小学校</t>
  </si>
  <si>
    <t>埼玉県富士見市大字鶴馬１９３２－１</t>
  </si>
  <si>
    <t>B111223500087</t>
  </si>
  <si>
    <t>富士見市立みずほ台小学校</t>
  </si>
  <si>
    <t>埼玉県富士見市東みずほ台３－２１</t>
  </si>
  <si>
    <t>B111223500096</t>
  </si>
  <si>
    <t>富士見市立針ケ谷小学校</t>
  </si>
  <si>
    <t>埼玉県富士見市針ヶ谷２－３８－１</t>
  </si>
  <si>
    <t>B111223500103</t>
  </si>
  <si>
    <t>富士見市立ふじみ野小学校</t>
  </si>
  <si>
    <t>埼玉県富士見市ふじみ野東４－４－１</t>
  </si>
  <si>
    <t>B111223500112</t>
  </si>
  <si>
    <t>富士見市立つるせ台小学校</t>
  </si>
  <si>
    <t>埼玉県富士見市鶴瀬西２－９－１</t>
  </si>
  <si>
    <t>B111223700012</t>
  </si>
  <si>
    <t>三郷市立早稲田小学校</t>
  </si>
  <si>
    <t>埼玉県三郷市三郷３－２－１</t>
  </si>
  <si>
    <t>B111223700021</t>
  </si>
  <si>
    <t>三郷市立八木郷小学校</t>
  </si>
  <si>
    <t>埼玉県三郷市鷹野１丁目３５番１</t>
  </si>
  <si>
    <t>B111223700030</t>
  </si>
  <si>
    <t>三郷市立戸ヶ崎小学校</t>
  </si>
  <si>
    <t>埼玉県三郷市戸ヶ崎３丁目７６番の１</t>
  </si>
  <si>
    <t>B111223700049</t>
  </si>
  <si>
    <t>三郷市立彦成小学校</t>
  </si>
  <si>
    <t>埼玉県三郷市彦倉１－１３３</t>
  </si>
  <si>
    <t>B111223700058</t>
  </si>
  <si>
    <t>三郷市立高州小学校</t>
  </si>
  <si>
    <t>埼玉県三郷市高州２丁目２７５番地</t>
  </si>
  <si>
    <t>B111223700067</t>
  </si>
  <si>
    <t>三郷市立吹上小学校</t>
  </si>
  <si>
    <t>埼玉県三郷市寄巻９２１－１</t>
  </si>
  <si>
    <t>B111223700076</t>
  </si>
  <si>
    <t>三郷市立桜小学校</t>
  </si>
  <si>
    <t>埼玉県三郷市彦成４丁目５番１６号</t>
  </si>
  <si>
    <t>B111223700085</t>
  </si>
  <si>
    <t>三郷市立鷹野小学校</t>
  </si>
  <si>
    <t>埼玉県三郷市鷹野３－２１１</t>
  </si>
  <si>
    <t>B111223700094</t>
  </si>
  <si>
    <t>三郷市立新和小学校</t>
  </si>
  <si>
    <t>埼玉県三郷市中央２－２８－１２</t>
  </si>
  <si>
    <t>B111223700101</t>
  </si>
  <si>
    <t>三郷市立幸房小学校</t>
  </si>
  <si>
    <t>埼玉県三郷市茂田井８８</t>
  </si>
  <si>
    <t>B111223700110</t>
  </si>
  <si>
    <t>三郷市立立花小学校</t>
  </si>
  <si>
    <t>埼玉県三郷市彦成４－３－１８</t>
  </si>
  <si>
    <t>B111223700129</t>
  </si>
  <si>
    <t>三郷市立彦糸小学校</t>
  </si>
  <si>
    <t>埼玉県三郷市彦成３－１０－２３</t>
  </si>
  <si>
    <t>B111223700138</t>
  </si>
  <si>
    <t>三郷市立前谷小学校</t>
  </si>
  <si>
    <t>埼玉県三郷市戸ヶ崎２丁目６００番地</t>
  </si>
  <si>
    <t>B111223700147</t>
  </si>
  <si>
    <t>三郷市立高州東小学校</t>
  </si>
  <si>
    <t>埼玉県三郷市高州２丁目４０９番地</t>
  </si>
  <si>
    <t>B111223700156</t>
  </si>
  <si>
    <t>三郷市立彦郷小学校</t>
  </si>
  <si>
    <t>埼玉県三郷市彦成３丁目８番２９号</t>
  </si>
  <si>
    <t>B111223700165</t>
  </si>
  <si>
    <t>三郷市立丹後小学校</t>
  </si>
  <si>
    <t>埼玉県三郷市早稲田５丁目３番地</t>
  </si>
  <si>
    <t>B111223700174</t>
  </si>
  <si>
    <t>三郷市立前間小学校</t>
  </si>
  <si>
    <t>埼玉県三郷市前間１９７番地１</t>
  </si>
  <si>
    <t>B111223700183</t>
  </si>
  <si>
    <t>三郷市立瑞木小学校</t>
  </si>
  <si>
    <t>埼玉県三郷市さつき平１丁目６番１号</t>
  </si>
  <si>
    <t>B111223800011</t>
  </si>
  <si>
    <t>蓮田市立蓮田南小学校</t>
  </si>
  <si>
    <t>埼玉県蓮田市東６－９－１１</t>
  </si>
  <si>
    <t>B111223800020</t>
  </si>
  <si>
    <t>蓮田市立蓮田北小学校</t>
  </si>
  <si>
    <t>埼玉県蓮田市閏戸３２３６番地</t>
  </si>
  <si>
    <t>B111223800039</t>
  </si>
  <si>
    <t>蓮田市立平野小学校</t>
  </si>
  <si>
    <t>埼玉県蓮田市井沼９３７番地</t>
  </si>
  <si>
    <t>B111223800048</t>
  </si>
  <si>
    <t>蓮田市立黒浜小学校</t>
  </si>
  <si>
    <t>埼玉県蓮田市黒浜３０６９</t>
  </si>
  <si>
    <t>B111223800057</t>
  </si>
  <si>
    <t>蓮田市立蓮田中央小学校</t>
  </si>
  <si>
    <t>埼玉県蓮田市関山３－６－１</t>
  </si>
  <si>
    <t>B111223800066</t>
  </si>
  <si>
    <t>蓮田市立黒浜西小学校</t>
  </si>
  <si>
    <t>埼玉県蓮田市西新宿３－８４</t>
  </si>
  <si>
    <t>B111223800075</t>
  </si>
  <si>
    <t>蓮田市立黒浜南小学校</t>
  </si>
  <si>
    <t>埼玉県蓮田市黒浜７２２</t>
  </si>
  <si>
    <t>B111223800084</t>
  </si>
  <si>
    <t>蓮田市立黒浜北小学校</t>
  </si>
  <si>
    <t>埼玉県蓮田市南新宿８００</t>
  </si>
  <si>
    <t>B111223900010</t>
  </si>
  <si>
    <t>坂戸市立坂戸小学校</t>
  </si>
  <si>
    <t>埼玉県坂戸市薬師町１６５０</t>
  </si>
  <si>
    <t>B111223900029</t>
  </si>
  <si>
    <t>坂戸市立三芳野小学校</t>
  </si>
  <si>
    <t>埼玉県坂戸市大字横沼２１３番地２</t>
  </si>
  <si>
    <t>B111223900038</t>
  </si>
  <si>
    <t>坂戸市立勝呂小学校</t>
  </si>
  <si>
    <t>埼玉県坂戸市大字石井１８００番地</t>
  </si>
  <si>
    <t>B111223900047</t>
  </si>
  <si>
    <t>坂戸市立入西小学校</t>
  </si>
  <si>
    <t>埼玉県坂戸市大字新堀２６５</t>
  </si>
  <si>
    <t>B111223900056</t>
  </si>
  <si>
    <t>坂戸市立大家小学校</t>
  </si>
  <si>
    <t>埼玉県坂戸市大字森戸４４９－１</t>
  </si>
  <si>
    <t>B111223900065</t>
  </si>
  <si>
    <t>坂戸市立城山小学校</t>
  </si>
  <si>
    <t>埼玉県坂戸市多和目７８８</t>
  </si>
  <si>
    <t>B111223900074</t>
  </si>
  <si>
    <t>坂戸市立浅羽野小学校</t>
  </si>
  <si>
    <t>埼玉県坂戸市大字浅羽８１０番地</t>
  </si>
  <si>
    <t>B111223900083</t>
  </si>
  <si>
    <t>坂戸市立千代田小学校</t>
  </si>
  <si>
    <t>埼玉県坂戸市千代田２丁目１７番５号</t>
  </si>
  <si>
    <t>B111223900092</t>
  </si>
  <si>
    <t>坂戸市立片柳小学校</t>
  </si>
  <si>
    <t>埼玉県坂戸市大字片柳５０１</t>
  </si>
  <si>
    <t>B111223900109</t>
  </si>
  <si>
    <t>坂戸市立南小学校</t>
  </si>
  <si>
    <t>埼玉県坂戸市千代田４丁目８番地１</t>
  </si>
  <si>
    <t>B111223900118</t>
  </si>
  <si>
    <t>坂戸市立上谷小学校</t>
  </si>
  <si>
    <t>埼玉県坂戸市東坂戸１－１</t>
  </si>
  <si>
    <t>B111223900127</t>
  </si>
  <si>
    <t>坂戸市立桜小学校</t>
  </si>
  <si>
    <t>埼玉県坂戸市泉町３－２８－７</t>
  </si>
  <si>
    <t>B111224000017</t>
  </si>
  <si>
    <t>幸手市立幸手小学校</t>
  </si>
  <si>
    <t>埼玉県幸手市中３－１１－４１</t>
  </si>
  <si>
    <t>B111224000026</t>
  </si>
  <si>
    <t>幸手市立権現堂川小学校</t>
  </si>
  <si>
    <t>埼玉県幸手市神明内５７０</t>
  </si>
  <si>
    <t>B111224000035</t>
  </si>
  <si>
    <t>幸手市立上高野小学校</t>
  </si>
  <si>
    <t>埼玉県幸手市上高野１００９</t>
  </si>
  <si>
    <t>B111224000044</t>
  </si>
  <si>
    <t>幸手市立八代小学校</t>
  </si>
  <si>
    <t>埼玉県幸手市平須賀１－１４</t>
  </si>
  <si>
    <t>B111224000053</t>
  </si>
  <si>
    <t>幸手市立行幸小学校</t>
  </si>
  <si>
    <t>埼玉県幸手市円藤内４６０－２</t>
  </si>
  <si>
    <t>B111224000062</t>
  </si>
  <si>
    <t>幸手市立長倉小学校</t>
  </si>
  <si>
    <t>埼玉県幸手市下川崎２４２</t>
  </si>
  <si>
    <t>B111224000071</t>
  </si>
  <si>
    <t>幸手市立吉田小学校</t>
  </si>
  <si>
    <t>埼玉県幸手市惣新田３１５９</t>
  </si>
  <si>
    <t>B111224000080</t>
  </si>
  <si>
    <t>幸手市立さかえ小学校</t>
  </si>
  <si>
    <t>埼玉県幸手市栄２－９０</t>
  </si>
  <si>
    <t>B111224000099</t>
  </si>
  <si>
    <t>幸手市立さくら小学校</t>
  </si>
  <si>
    <t>埼玉県幸手市幸手７２</t>
  </si>
  <si>
    <t>B111224100016</t>
  </si>
  <si>
    <t>鶴ヶ島市立鶴ヶ島第一小学校</t>
  </si>
  <si>
    <t>埼玉県鶴ヶ島市大字脚折１８５５番地</t>
  </si>
  <si>
    <t>B111224100025</t>
  </si>
  <si>
    <t>鶴ヶ島市立鶴ヶ島第二小学校</t>
  </si>
  <si>
    <t>埼玉県鶴ヶ島市大字鶴ケ丘３５８番地の１</t>
  </si>
  <si>
    <t>B111224100034</t>
  </si>
  <si>
    <t>鶴ヶ島市立新町小学校</t>
  </si>
  <si>
    <t>埼玉県鶴ヶ島市新町４－２５－１</t>
  </si>
  <si>
    <t>B111224100043</t>
  </si>
  <si>
    <t>鶴ヶ島市立杉下小学校</t>
  </si>
  <si>
    <t>埼玉県鶴ヶ島市大字五味ヶ谷２５１番地</t>
  </si>
  <si>
    <t>B111224100052</t>
  </si>
  <si>
    <t>鶴ヶ島市立長久保小学校</t>
  </si>
  <si>
    <t>埼玉県鶴ヶ島市脚折町４－１２－１</t>
  </si>
  <si>
    <t>B111224100061</t>
  </si>
  <si>
    <t>鶴ヶ島市立栄小学校</t>
  </si>
  <si>
    <t>埼玉県鶴ヶ島市富士見４－２６－１</t>
  </si>
  <si>
    <t>B111224100070</t>
  </si>
  <si>
    <t>鶴ヶ島市立藤小学校</t>
  </si>
  <si>
    <t>埼玉県鶴ヶ島市大字藤金３３０番地</t>
  </si>
  <si>
    <t>B111224100089</t>
  </si>
  <si>
    <t>鶴ヶ島市立南小学校</t>
  </si>
  <si>
    <t>埼玉県鶴ヶ島市南町１－２６－１</t>
  </si>
  <si>
    <t>B111224200015</t>
  </si>
  <si>
    <t>日高市立高麗小学校</t>
  </si>
  <si>
    <t>埼玉県日高市梅原５－１</t>
  </si>
  <si>
    <t>B111224200024</t>
  </si>
  <si>
    <t>日高市立高麗川小学校</t>
  </si>
  <si>
    <t>埼玉県日高市南平沢３３５</t>
  </si>
  <si>
    <t>B111224200033</t>
  </si>
  <si>
    <t>日高市立高萩小学校</t>
  </si>
  <si>
    <t>埼玉県日高市高萩８００</t>
  </si>
  <si>
    <t>埼玉県日高市中鹿山５２３－３</t>
  </si>
  <si>
    <t>B111224200051</t>
  </si>
  <si>
    <t>日高市立高萩北小学校</t>
  </si>
  <si>
    <t>埼玉県日高市大字旭ケ丘８００番地</t>
  </si>
  <si>
    <t>B111224300014</t>
  </si>
  <si>
    <t>吉川市立吉川小学校</t>
  </si>
  <si>
    <t>埼玉県吉川市大字平沼７３番地</t>
  </si>
  <si>
    <t>B111224300023</t>
  </si>
  <si>
    <t>吉川市立旭小学校</t>
  </si>
  <si>
    <t>埼玉県吉川市大字南広島１９４０</t>
  </si>
  <si>
    <t>B111224300032</t>
  </si>
  <si>
    <t>吉川市立三輪野江小学校</t>
  </si>
  <si>
    <t>埼玉県吉川市大字加藤６４１番地</t>
  </si>
  <si>
    <t>B111224300041</t>
  </si>
  <si>
    <t>吉川市立関小学校</t>
  </si>
  <si>
    <t>埼玉県吉川市吉川団地１－１０</t>
  </si>
  <si>
    <t>B111224300050</t>
  </si>
  <si>
    <t>吉川市立北谷小学校</t>
  </si>
  <si>
    <t>埼玉県吉川市高富８５７番地</t>
  </si>
  <si>
    <t>B111224300069</t>
  </si>
  <si>
    <t>吉川市立栄小学校</t>
  </si>
  <si>
    <t>埼玉県吉川市中央３－２６－１</t>
  </si>
  <si>
    <t>B111224300078</t>
  </si>
  <si>
    <t>吉川市立中曽根小学校</t>
  </si>
  <si>
    <t>埼玉県吉川市中曽根２丁目４番</t>
  </si>
  <si>
    <t>B111224300087</t>
  </si>
  <si>
    <t>吉川市立美南小学校</t>
  </si>
  <si>
    <t>埼玉県吉川市美南４－１７－３</t>
  </si>
  <si>
    <t>B111224500012</t>
  </si>
  <si>
    <t>ふじみ野市立福岡小学校</t>
  </si>
  <si>
    <t>埼玉県ふじみ野市西原２－６－１</t>
  </si>
  <si>
    <t>B111224500021</t>
  </si>
  <si>
    <t>ふじみ野市立駒西小学校</t>
  </si>
  <si>
    <t>埼玉県ふじみ野市駒西３－６－１</t>
  </si>
  <si>
    <t>B111224500030</t>
  </si>
  <si>
    <t>ふじみ野市立上野台小学校</t>
  </si>
  <si>
    <t>埼玉県ふじみ野市福岡１－２－１</t>
  </si>
  <si>
    <t>B111224500049</t>
  </si>
  <si>
    <t>ふじみ野市立西小学校</t>
  </si>
  <si>
    <t>埼玉県ふじみ野市西２－１０－２５</t>
  </si>
  <si>
    <t>B111224500058</t>
  </si>
  <si>
    <t>ふじみ野市立元福小学校</t>
  </si>
  <si>
    <t>埼玉県ふじみ野市元福岡３－１５－２</t>
  </si>
  <si>
    <t>B111224500067</t>
  </si>
  <si>
    <t>ふじみ野市立さぎの森小学校</t>
  </si>
  <si>
    <t>埼玉県ふじみ野市駒林２８</t>
  </si>
  <si>
    <t>B111224500076</t>
  </si>
  <si>
    <t>ふじみ野市立大井小学校</t>
  </si>
  <si>
    <t>埼玉県ふじみ野市苗間３７番地</t>
  </si>
  <si>
    <t>B111224500085</t>
  </si>
  <si>
    <t>ふじみ野市立鶴ヶ丘小学校</t>
  </si>
  <si>
    <t>埼玉県ふじみ野市鶴ヶ岡１－３－１</t>
  </si>
  <si>
    <t>B111224500094</t>
  </si>
  <si>
    <t>ふじみ野市立東原小学校</t>
  </si>
  <si>
    <t>埼玉県ふじみ野市大井２－９－１</t>
  </si>
  <si>
    <t>B111224500101</t>
  </si>
  <si>
    <t>ふじみ野市立西原小学校</t>
  </si>
  <si>
    <t>埼玉県ふじみ野市大井武蔵野１３２２－４</t>
  </si>
  <si>
    <t>B111224500110</t>
  </si>
  <si>
    <t>ふじみ野市立亀久保小学校</t>
  </si>
  <si>
    <t>埼玉県ふじみ野市ふじみ野２－２２－１</t>
  </si>
  <si>
    <t>B111224500129</t>
  </si>
  <si>
    <t>ふじみ野市立三角小学校</t>
  </si>
  <si>
    <t>埼玉県ふじみ野市亀久保１７０９－１</t>
  </si>
  <si>
    <t>B111224500138</t>
  </si>
  <si>
    <t>ふじみ野市立東台小学校</t>
  </si>
  <si>
    <t>埼玉県ふじみ野市大井７１０－１</t>
  </si>
  <si>
    <t>B111224600011</t>
  </si>
  <si>
    <t>白岡市立篠津小学校</t>
  </si>
  <si>
    <t>埼玉県白岡市篠津２６４４</t>
  </si>
  <si>
    <t>B111224600020</t>
  </si>
  <si>
    <t>白岡市立菁莪小学校</t>
  </si>
  <si>
    <t>埼玉県白岡市上野田１０１－１</t>
  </si>
  <si>
    <t>B111224600039</t>
  </si>
  <si>
    <t>白岡市立大山小学校</t>
  </si>
  <si>
    <t>埼玉県白岡市荒井新田３３９</t>
  </si>
  <si>
    <t>B111224600048</t>
  </si>
  <si>
    <t>白岡市立南小学校</t>
  </si>
  <si>
    <t>埼玉県白岡市小久喜５２４－１</t>
  </si>
  <si>
    <t>B111224600057</t>
  </si>
  <si>
    <t>白岡市立西小学校</t>
  </si>
  <si>
    <t>埼玉県白岡市西６－３－１</t>
  </si>
  <si>
    <t>B111224600066</t>
  </si>
  <si>
    <t>白岡市立白岡東小学校</t>
  </si>
  <si>
    <t>埼玉県白岡市新白岡２－２８－１</t>
  </si>
  <si>
    <t>B111230100013</t>
  </si>
  <si>
    <t>伊奈町立小室小学校</t>
  </si>
  <si>
    <t>埼玉県北足立郡伊奈町小室７９８１</t>
  </si>
  <si>
    <t>B111230100022</t>
  </si>
  <si>
    <t>伊奈町立小針小学校</t>
  </si>
  <si>
    <t>埼玉県北足立郡伊奈町寿２－８０－１</t>
  </si>
  <si>
    <t>B111230100031</t>
  </si>
  <si>
    <t>伊奈町立南小学校</t>
  </si>
  <si>
    <t>埼玉県北足立郡伊奈町栄４－１</t>
  </si>
  <si>
    <t>B111230100040</t>
  </si>
  <si>
    <t>伊奈町立小針北小学校</t>
  </si>
  <si>
    <t>埼玉県北足立郡伊奈町内宿台５－２１４－１</t>
  </si>
  <si>
    <t>B111232400016</t>
  </si>
  <si>
    <t>三芳町立三芳小学校</t>
  </si>
  <si>
    <t>埼玉県入間郡三芳町北永井３４３</t>
  </si>
  <si>
    <t>B111232400025</t>
  </si>
  <si>
    <t>三芳町立上富小学校</t>
  </si>
  <si>
    <t>埼玉県入間郡三芳町大字上富１２６７－４</t>
  </si>
  <si>
    <t>B111232400034</t>
  </si>
  <si>
    <t>三芳町立藤久保小学校</t>
  </si>
  <si>
    <t>埼玉県入間郡三芳町藤久保７２３３番地</t>
  </si>
  <si>
    <t>B111232400043</t>
  </si>
  <si>
    <t>三芳町立唐沢小学校</t>
  </si>
  <si>
    <t>埼玉県入間郡三芳町藤久保４１０－２</t>
  </si>
  <si>
    <t>B111232400052</t>
  </si>
  <si>
    <t>三芳町立竹間沢小学校</t>
  </si>
  <si>
    <t>埼玉県入間郡三芳町竹間沢５５０－１</t>
  </si>
  <si>
    <t>B111232600014</t>
  </si>
  <si>
    <t>毛呂山町立毛呂山小学校</t>
  </si>
  <si>
    <t>埼玉県入間郡毛呂山町岩井西４－２－１</t>
  </si>
  <si>
    <t>B111232600023</t>
  </si>
  <si>
    <t>毛呂山町立川角小学校</t>
  </si>
  <si>
    <t>埼玉県入間郡毛呂山町川角１２７１－１</t>
  </si>
  <si>
    <t>B111232600032</t>
  </si>
  <si>
    <t>毛呂山町立光山小学校</t>
  </si>
  <si>
    <t>埼玉県入間郡毛呂山町市場４７５</t>
  </si>
  <si>
    <t>B111232600041</t>
  </si>
  <si>
    <t>毛呂山町立泉野小学校</t>
  </si>
  <si>
    <t>埼玉県入間郡毛呂山町岩井３５３</t>
  </si>
  <si>
    <t>B111232700013</t>
  </si>
  <si>
    <t>越生町立越生小学校</t>
  </si>
  <si>
    <t>埼玉県入間郡越生町黒岩２５１</t>
  </si>
  <si>
    <t>B111232700022</t>
  </si>
  <si>
    <t>越生町立梅園小学校</t>
  </si>
  <si>
    <t>埼玉県入間郡越生町小杉５４７</t>
  </si>
  <si>
    <t>B111234100015</t>
  </si>
  <si>
    <t>滑川町立宮前小学校</t>
  </si>
  <si>
    <t>埼玉県比企郡滑川町羽尾４８５７－１</t>
  </si>
  <si>
    <t>B111234100024</t>
  </si>
  <si>
    <t>滑川町立福田小学校</t>
  </si>
  <si>
    <t>埼玉県比企郡滑川町福田１６６０－１</t>
  </si>
  <si>
    <t>B111234100033</t>
  </si>
  <si>
    <t>滑川町立月の輪小学校</t>
  </si>
  <si>
    <t>埼玉県比企郡滑川町月の輪６－１５－３</t>
  </si>
  <si>
    <t>B111234200014</t>
  </si>
  <si>
    <t>嵐山町立菅谷小学校</t>
  </si>
  <si>
    <t>埼玉県比企郡嵐山町菅谷５７７</t>
  </si>
  <si>
    <t>B111234200023</t>
  </si>
  <si>
    <t>嵐山町立七郷小学校</t>
  </si>
  <si>
    <t>埼玉県比企郡嵐山町大字吉田１９１３</t>
  </si>
  <si>
    <t>B111234200032</t>
  </si>
  <si>
    <t>嵐山町立志賀小学校</t>
  </si>
  <si>
    <t>埼玉県比企郡嵐山町志賀５４０</t>
  </si>
  <si>
    <t>B111234300013</t>
  </si>
  <si>
    <t>小川町立八和田小学校</t>
  </si>
  <si>
    <t>埼玉県比企郡小川町上横田５２７</t>
  </si>
  <si>
    <t>B111234300022</t>
  </si>
  <si>
    <t>小川町立小川小学校</t>
  </si>
  <si>
    <t>埼玉県比企郡小川町小川３７７</t>
  </si>
  <si>
    <t>B111234300031</t>
  </si>
  <si>
    <t>小川町立竹沢小学校</t>
  </si>
  <si>
    <t>埼玉県比企郡小川町木部９０</t>
  </si>
  <si>
    <t>B111234300040</t>
  </si>
  <si>
    <t>小川町立大河小学校</t>
  </si>
  <si>
    <t>埼玉県比企郡小川町腰越２０９</t>
  </si>
  <si>
    <t>B111234300068</t>
  </si>
  <si>
    <t>小川町立みどりが丘小学校</t>
  </si>
  <si>
    <t>埼玉県比企郡小川町みどりが丘４－２１－１</t>
  </si>
  <si>
    <t>B111234600010</t>
  </si>
  <si>
    <t>川島町立中山小学校</t>
  </si>
  <si>
    <t>埼玉県比企郡川島町中山１３３３</t>
  </si>
  <si>
    <t>B111234600029</t>
  </si>
  <si>
    <t>川島町立伊草小学校</t>
  </si>
  <si>
    <t>埼玉県比企郡川島町伊草２３８－１</t>
  </si>
  <si>
    <t>B111234600038</t>
  </si>
  <si>
    <t>川島町立つばさ南小学校</t>
  </si>
  <si>
    <t>埼玉県比企郡川島町大字白井沼９４５</t>
  </si>
  <si>
    <t>B111234600047</t>
  </si>
  <si>
    <t>川島町立つばさ北小学校</t>
  </si>
  <si>
    <t>埼玉県比企郡川島町大字畑中３１</t>
  </si>
  <si>
    <t>B111234700019</t>
  </si>
  <si>
    <t>吉見町立東第一小学校</t>
  </si>
  <si>
    <t>埼玉県比企郡吉見町東野５ー２０－１</t>
  </si>
  <si>
    <t>B111234700028</t>
  </si>
  <si>
    <t>吉見町立東第二小学校</t>
  </si>
  <si>
    <t>埼玉県比企郡吉見町江和井１５５５</t>
  </si>
  <si>
    <t>B111234700037</t>
  </si>
  <si>
    <t>吉見町立南小学校</t>
  </si>
  <si>
    <t>埼玉県比企郡吉見町久保田９４２－２</t>
  </si>
  <si>
    <t>B111234700046</t>
  </si>
  <si>
    <t>吉見町立西小学校</t>
  </si>
  <si>
    <t>埼玉県比企郡吉見町和名５０</t>
  </si>
  <si>
    <t>B111234700055</t>
  </si>
  <si>
    <t>吉見町立北小学校</t>
  </si>
  <si>
    <t>埼玉県比企郡吉見町地頭方４４１</t>
  </si>
  <si>
    <t>B111234700064</t>
  </si>
  <si>
    <t>吉見町立西が丘小学校</t>
  </si>
  <si>
    <t>埼玉県比企郡吉見町南吉見２０７４－３</t>
  </si>
  <si>
    <t>B111234800018</t>
  </si>
  <si>
    <t>鳩山町立亀井小学校</t>
  </si>
  <si>
    <t>埼玉県比企郡鳩山町泉井３２３－４</t>
  </si>
  <si>
    <t>B111234800027</t>
  </si>
  <si>
    <t>鳩山町立今宿小学校</t>
  </si>
  <si>
    <t>埼玉県比企郡鳩山町赤沼３７０</t>
  </si>
  <si>
    <t>B111234800036</t>
  </si>
  <si>
    <t>鳩山町立鳩山小学校</t>
  </si>
  <si>
    <t>埼玉県比企郡鳩山町鳩ヶ丘１－１６－１</t>
  </si>
  <si>
    <t>B111234900017</t>
  </si>
  <si>
    <t>ときがわ町立明覚小学校</t>
  </si>
  <si>
    <t>埼玉県比企郡ときがわ町関堀６５</t>
  </si>
  <si>
    <t>B111234900026</t>
  </si>
  <si>
    <t>ときがわ町立萩ヶ丘小学校</t>
  </si>
  <si>
    <t>埼玉県比企郡ときがわ町大字西平１１５３</t>
  </si>
  <si>
    <t>B111234900035</t>
  </si>
  <si>
    <t>ときがわ町立玉川小学校</t>
  </si>
  <si>
    <t>埼玉県比企郡ときがわ町玉川２６６６</t>
  </si>
  <si>
    <t>B111236100010</t>
  </si>
  <si>
    <t>横瀬町立横瀬小学校</t>
  </si>
  <si>
    <t>埼玉県秩父郡横瀬町大字横瀬４５５６</t>
  </si>
  <si>
    <t>B111236200019</t>
  </si>
  <si>
    <t>皆野町立皆野小学校</t>
  </si>
  <si>
    <t>埼玉県秩父郡皆野町皆野１３４６</t>
  </si>
  <si>
    <t>B111236200028</t>
  </si>
  <si>
    <t>皆野町立国神小学校</t>
  </si>
  <si>
    <t>埼玉県秩父郡皆野町大淵７０番地１</t>
  </si>
  <si>
    <t>B111236200037</t>
  </si>
  <si>
    <t>皆野町立三沢小学校</t>
  </si>
  <si>
    <t>埼玉県秩父郡皆野町三沢１６０６</t>
  </si>
  <si>
    <t>B111236300018</t>
  </si>
  <si>
    <t>長瀞町立長瀞第一小学校</t>
  </si>
  <si>
    <t>埼玉県秩父郡長瀞町本野上６００－１</t>
  </si>
  <si>
    <t>B111236500016</t>
  </si>
  <si>
    <t>小鹿野町立小鹿野小学校</t>
  </si>
  <si>
    <t>埼玉県秩父郡小鹿野町小鹿野２６７８</t>
  </si>
  <si>
    <t>B111236500025</t>
  </si>
  <si>
    <t>小鹿野町立長若小学校</t>
  </si>
  <si>
    <t>埼玉県秩父郡小鹿野町般若１１９２</t>
  </si>
  <si>
    <t>B111236500034</t>
  </si>
  <si>
    <t>小鹿野町立三田川小学校</t>
  </si>
  <si>
    <t>埼玉県秩父郡小鹿野町飯田２７７０</t>
  </si>
  <si>
    <t>B111236500043</t>
  </si>
  <si>
    <t>小鹿野町立両神小学校</t>
  </si>
  <si>
    <t>埼玉県秩父郡小鹿野町両神薄２６６２</t>
  </si>
  <si>
    <t>B111236900012</t>
  </si>
  <si>
    <t>東秩父村立槻川小学校</t>
  </si>
  <si>
    <t>埼玉県秩父郡東秩父村御堂３６４－１</t>
  </si>
  <si>
    <t>B111238100016</t>
  </si>
  <si>
    <t>美里町立松久小学校</t>
  </si>
  <si>
    <t>埼玉県児玉郡美里町駒衣３４１－２</t>
  </si>
  <si>
    <t>B111238100025</t>
  </si>
  <si>
    <t>美里町立東児玉小学校</t>
  </si>
  <si>
    <t>埼玉県児玉郡美里町阿那志１３</t>
  </si>
  <si>
    <t>B111238100034</t>
  </si>
  <si>
    <t>美里町立大沢小学校</t>
  </si>
  <si>
    <t>埼玉県児玉郡美里町大字猪俣３０１９－２</t>
  </si>
  <si>
    <t>B111238300014</t>
  </si>
  <si>
    <t>神川町立丹荘小学校</t>
  </si>
  <si>
    <t>埼玉県児玉郡神川町関口１１０－１</t>
  </si>
  <si>
    <t>B111238300023</t>
  </si>
  <si>
    <t>神川町立青柳小学校</t>
  </si>
  <si>
    <t>埼玉県児玉郡神川町二ノ宮６０－１</t>
  </si>
  <si>
    <t>B111238300032</t>
  </si>
  <si>
    <t>神川町立渡瀬小学校</t>
  </si>
  <si>
    <t>埼玉県児玉郡神川町渡瀬５４０－１</t>
  </si>
  <si>
    <t>B111238300041</t>
  </si>
  <si>
    <t>神川町立神泉小学校</t>
  </si>
  <si>
    <t>埼玉県児玉郡神川町下阿久原８７５－１</t>
  </si>
  <si>
    <t>B111238500012</t>
  </si>
  <si>
    <t>上里町立神保原小学校</t>
  </si>
  <si>
    <t>埼玉県児玉郡上里町神保原町８１４</t>
  </si>
  <si>
    <t>B111238500021</t>
  </si>
  <si>
    <t>上里町立賀美小学校</t>
  </si>
  <si>
    <t>埼玉県児玉郡上里町金久保８６２</t>
  </si>
  <si>
    <t>B111238500030</t>
  </si>
  <si>
    <t>上里町立長幡小学校</t>
  </si>
  <si>
    <t>埼玉県児玉郡上里町藤木戸１４５</t>
  </si>
  <si>
    <t>B111238500049</t>
  </si>
  <si>
    <t>上里町立七本木小学校</t>
  </si>
  <si>
    <t>埼玉県児玉郡上里町七本木４５５</t>
  </si>
  <si>
    <t>B111238500058</t>
  </si>
  <si>
    <t>上里町立上里東小学校</t>
  </si>
  <si>
    <t>埼玉県児玉郡上里町七本木１５７３</t>
  </si>
  <si>
    <t>B111240800015</t>
  </si>
  <si>
    <t>寄居町立寄居小学校</t>
  </si>
  <si>
    <t>埼玉県大里郡寄居町寄居２０６番地</t>
  </si>
  <si>
    <t>B111240800024</t>
  </si>
  <si>
    <t>寄居町立桜沢小学校</t>
  </si>
  <si>
    <t>埼玉県大里郡寄居町桜沢２７４０</t>
  </si>
  <si>
    <t>B111240800033</t>
  </si>
  <si>
    <t>寄居町立用土小学校</t>
  </si>
  <si>
    <t>埼玉県大里郡寄居町用土２８５９</t>
  </si>
  <si>
    <t>B111240800042</t>
  </si>
  <si>
    <t>寄居町立折原小学校</t>
  </si>
  <si>
    <t>埼玉県大里郡寄居町大字立原３８５</t>
  </si>
  <si>
    <t>B111240800051</t>
  </si>
  <si>
    <t>寄居町立鉢形小学校</t>
  </si>
  <si>
    <t>埼玉県大里郡寄居町鉢形６４５</t>
  </si>
  <si>
    <t>B111240800060</t>
  </si>
  <si>
    <t>寄居町立男衾小学校</t>
  </si>
  <si>
    <t>埼玉県大里郡寄居町富田５３</t>
  </si>
  <si>
    <t>B111244200013</t>
  </si>
  <si>
    <t>宮代町立須賀小学校</t>
  </si>
  <si>
    <t>埼玉県南埼玉郡宮代町須賀１４２５－１</t>
  </si>
  <si>
    <t>B111244200022</t>
  </si>
  <si>
    <t>宮代町立百間小学校</t>
  </si>
  <si>
    <t>埼玉県南埼玉郡宮代町西原２６１</t>
  </si>
  <si>
    <t>B111244200031</t>
  </si>
  <si>
    <t>宮代町立東小学校</t>
  </si>
  <si>
    <t>埼玉県南埼玉郡宮代町百間５－８－４８</t>
  </si>
  <si>
    <t>B111244200040</t>
  </si>
  <si>
    <t>宮代町立笠原小学校</t>
  </si>
  <si>
    <t>埼玉県南埼玉郡宮代町字百間１１０５</t>
  </si>
  <si>
    <t>B111246400016</t>
  </si>
  <si>
    <t>杉戸町立杉戸小学校</t>
  </si>
  <si>
    <t>埼玉県北葛飾郡杉戸町内田２－９－２８</t>
  </si>
  <si>
    <t>B111246400025</t>
  </si>
  <si>
    <t>杉戸町立西小学校</t>
  </si>
  <si>
    <t>埼玉県北葛飾郡杉戸町高野台南５－１－１</t>
  </si>
  <si>
    <t>B111246400034</t>
  </si>
  <si>
    <t>杉戸町立杉戸第二小学校</t>
  </si>
  <si>
    <t>埼玉県北葛飾郡杉戸町倉松６００－１</t>
  </si>
  <si>
    <t>B111246400043</t>
  </si>
  <si>
    <t>杉戸町立泉小学校</t>
  </si>
  <si>
    <t>埼玉県北葛飾郡杉戸町宮前１</t>
  </si>
  <si>
    <t>B111246400052</t>
  </si>
  <si>
    <t>杉戸町立杉戸第三小学校</t>
  </si>
  <si>
    <t>埼玉県北葛飾郡杉戸町堤根２７７７</t>
  </si>
  <si>
    <t>B111246400061</t>
  </si>
  <si>
    <t>杉戸町立高野台小学校</t>
  </si>
  <si>
    <t>埼玉県北葛飾郡杉戸町高野台西５丁目１６番地</t>
  </si>
  <si>
    <t>B111246500015</t>
  </si>
  <si>
    <t>松伏町立松伏小学校</t>
  </si>
  <si>
    <t>埼玉県北葛飾郡松伏町ゆめみ野東１－１－２</t>
  </si>
  <si>
    <t>B111246500024</t>
  </si>
  <si>
    <t>松伏町立金杉小学校</t>
  </si>
  <si>
    <t>埼玉県北葛飾郡松伏町大川戸３８５４</t>
  </si>
  <si>
    <t>B111246500033</t>
  </si>
  <si>
    <t>松伏町立松伏第二小学校</t>
  </si>
  <si>
    <t>埼玉県北葛飾郡松伏町田中１－４－６</t>
  </si>
  <si>
    <t>B111310200012</t>
  </si>
  <si>
    <t>さとえ学園小学校</t>
  </si>
  <si>
    <t>埼玉県さいたま市北区本郷町１８１３</t>
  </si>
  <si>
    <t>B111310900015</t>
  </si>
  <si>
    <t>青山学院大学系属浦和ルーテル学院小学校</t>
  </si>
  <si>
    <t>埼玉県さいたま市緑区大字大崎３６４２</t>
  </si>
  <si>
    <t>B111311000012</t>
  </si>
  <si>
    <t>開智小学校</t>
  </si>
  <si>
    <t>埼玉県さいたま市岩槻区徳力西１８６</t>
  </si>
  <si>
    <t>B111320100012</t>
  </si>
  <si>
    <t>星野学園小学校</t>
  </si>
  <si>
    <t>埼玉県川越市上寺山２１６－１</t>
  </si>
  <si>
    <t>B111321500016</t>
  </si>
  <si>
    <t>西武学園文理小学校</t>
  </si>
  <si>
    <t>埼玉県狭山市下奥富６００</t>
  </si>
  <si>
    <t>C111110000016</t>
  </si>
  <si>
    <t>埼玉大学教育学部附属中学校</t>
  </si>
  <si>
    <t>埼玉県さいたま市南区別所４－２－５</t>
  </si>
  <si>
    <t>C111210100013</t>
  </si>
  <si>
    <t>さいたま市立指扇中学校</t>
  </si>
  <si>
    <t>埼玉県さいたま市西区西大宮３丁目３１番地１</t>
  </si>
  <si>
    <t>C111210100022</t>
  </si>
  <si>
    <t>さいたま市立馬宮中学校</t>
  </si>
  <si>
    <t>埼玉県さいたま市西区二ツ宮５８９－１</t>
  </si>
  <si>
    <t>C111210100031</t>
  </si>
  <si>
    <t>さいたま市立大宮西中学校</t>
  </si>
  <si>
    <t>埼玉県さいたま市西区三橋６－１５５８</t>
  </si>
  <si>
    <t>C111210100040</t>
  </si>
  <si>
    <t>さいたま市立宮前中学校</t>
  </si>
  <si>
    <t>埼玉県さいたま市西区宮前町１４６７－１</t>
  </si>
  <si>
    <t>C111210100059</t>
  </si>
  <si>
    <t>さいたま市立植水中学校</t>
  </si>
  <si>
    <t>埼玉県さいたま市西区三条町３４５－１</t>
  </si>
  <si>
    <t>C111210100068</t>
  </si>
  <si>
    <t>さいたま市立土屋中学校</t>
  </si>
  <si>
    <t>埼玉県さいたま市西区土屋１７６６－１</t>
  </si>
  <si>
    <t>C111210200012</t>
  </si>
  <si>
    <t>さいたま市立日進中学校</t>
  </si>
  <si>
    <t>埼玉県さいたま市北区櫛引町２－５０３－１</t>
  </si>
  <si>
    <t>C111210200021</t>
  </si>
  <si>
    <t>さいたま市立宮原中学校</t>
  </si>
  <si>
    <t>埼玉県さいたま市北区宮原町４－１２９</t>
  </si>
  <si>
    <t>C111210200030</t>
  </si>
  <si>
    <t>さいたま市立植竹中学校</t>
  </si>
  <si>
    <t>埼玉県さいたま市北区土呂町３５２番地</t>
  </si>
  <si>
    <t>C111210200049</t>
  </si>
  <si>
    <t>さいたま市立泰平中学校</t>
  </si>
  <si>
    <t>埼玉県さいたま市北区本郷町１９９１</t>
  </si>
  <si>
    <t>C111210200058</t>
  </si>
  <si>
    <t>さいたま市立土呂中学校</t>
  </si>
  <si>
    <t>埼玉県さいたま市北区見沼３－７５</t>
  </si>
  <si>
    <t>C111210300011</t>
  </si>
  <si>
    <t>さいたま市立大宮東中学校</t>
  </si>
  <si>
    <t>埼玉県さいたま市大宮区堀の内町１－９９</t>
  </si>
  <si>
    <t>C111210300020</t>
  </si>
  <si>
    <t>さいたま市立大宮南中学校</t>
  </si>
  <si>
    <t>埼玉県さいたま市大宮区天沼町２－３６２</t>
  </si>
  <si>
    <t>C111210300039</t>
  </si>
  <si>
    <t>さいたま市立大宮北中学校</t>
  </si>
  <si>
    <t>埼玉県さいたま市大宮区寿能町１－２１</t>
  </si>
  <si>
    <t>C111210300048</t>
  </si>
  <si>
    <t>さいたま市立桜木中学校</t>
  </si>
  <si>
    <t>埼玉県さいたま市大宮区桜木町４－２１９</t>
  </si>
  <si>
    <t>C111210300057</t>
  </si>
  <si>
    <t>さいたま市立三橋中学校</t>
  </si>
  <si>
    <t>埼玉県さいたま市大宮区三橋１－１３００</t>
  </si>
  <si>
    <t>C111210300066</t>
  </si>
  <si>
    <t>さいたま市立大成中学校</t>
  </si>
  <si>
    <t>埼玉県さいたま市大宮区大成町２－３７９</t>
  </si>
  <si>
    <t>C111210300075</t>
  </si>
  <si>
    <t>さいたま市立第二東中学校</t>
  </si>
  <si>
    <t>埼玉県さいたま市大宮区天沼町１－７６０</t>
  </si>
  <si>
    <t>C111210400010</t>
  </si>
  <si>
    <t>さいたま市立大砂土中学校</t>
  </si>
  <si>
    <t>埼玉県さいたま市見沼区東大宮１－１００－１</t>
  </si>
  <si>
    <t>C111210400029</t>
  </si>
  <si>
    <t>さいたま市立片柳中学校</t>
  </si>
  <si>
    <t>埼玉県さいたま市見沼区御蔵５５１</t>
  </si>
  <si>
    <t>C111210400038</t>
  </si>
  <si>
    <t>さいたま市立春里中学校</t>
  </si>
  <si>
    <t>埼玉県さいたま市見沼区大字小深作２６８－１９</t>
  </si>
  <si>
    <t>C111210400047</t>
  </si>
  <si>
    <t>さいたま市立七里中学校</t>
  </si>
  <si>
    <t>埼玉県さいたま市見沼区東宮下１－１－１</t>
  </si>
  <si>
    <t>C111210400056</t>
  </si>
  <si>
    <t>さいたま市立大谷中学校</t>
  </si>
  <si>
    <t>埼玉県さいたま市見沼区大谷１６３４－２</t>
  </si>
  <si>
    <t>C111210400065</t>
  </si>
  <si>
    <t>さいたま市立大宮八幡中学校</t>
  </si>
  <si>
    <t>埼玉県さいたま市見沼区南中丸３５７</t>
  </si>
  <si>
    <t>C111210400074</t>
  </si>
  <si>
    <t>さいたま市立春野中学校</t>
  </si>
  <si>
    <t>埼玉県さいたま市見沼区春野２－２－１</t>
  </si>
  <si>
    <t>C111210500019</t>
  </si>
  <si>
    <t>さいたま市立与野東中学校</t>
  </si>
  <si>
    <t>埼玉県さいたま市中央区下落合３－２１－１０</t>
  </si>
  <si>
    <t>C111210500028</t>
  </si>
  <si>
    <t>さいたま市立与野西中学校</t>
  </si>
  <si>
    <t>埼玉県さいたま市中央区鈴谷８－１０－３３</t>
  </si>
  <si>
    <t>C111210500037</t>
  </si>
  <si>
    <t>さいたま市立与野南中学校</t>
  </si>
  <si>
    <t>埼玉県さいたま市中央区大戸２－６－２５</t>
  </si>
  <si>
    <t>C111210500046</t>
  </si>
  <si>
    <t>さいたま市立八王子中学校</t>
  </si>
  <si>
    <t>埼玉県さいたま市中央区八王子４－２－１</t>
  </si>
  <si>
    <t>C111210600018</t>
  </si>
  <si>
    <t>さいたま市立土合中学校</t>
  </si>
  <si>
    <t>埼玉県さいたま市桜区町谷１－１９－１</t>
  </si>
  <si>
    <t>C111210600027</t>
  </si>
  <si>
    <t>さいたま市立大久保中学校</t>
  </si>
  <si>
    <t>埼玉県さいたま市桜区五関２８２</t>
  </si>
  <si>
    <t>C111210600036</t>
  </si>
  <si>
    <t>さいたま市立田島中学校</t>
  </si>
  <si>
    <t>埼玉県さいたま市桜区田島１０－１３－１</t>
  </si>
  <si>
    <t>C111210600045</t>
  </si>
  <si>
    <t>さいたま市立上大久保中学校</t>
  </si>
  <si>
    <t>埼玉県さいたま市桜区上大久保８６１－１</t>
  </si>
  <si>
    <t>C111210700017</t>
  </si>
  <si>
    <t>さいたま市立常盤中学校</t>
  </si>
  <si>
    <t>埼玉県さいたま市浦和区針ヶ谷４－１－９</t>
  </si>
  <si>
    <t>C111210700026</t>
  </si>
  <si>
    <t>さいたま市立木崎中学校</t>
  </si>
  <si>
    <t>埼玉県さいたま市浦和区瀬ヶ崎２－１７－１</t>
  </si>
  <si>
    <t>C111210700035</t>
  </si>
  <si>
    <t>さいたま市立本太中学校</t>
  </si>
  <si>
    <t>埼玉県さいたま市浦和区領家１－４－１５</t>
  </si>
  <si>
    <t>C111210700044</t>
  </si>
  <si>
    <t>さいたま市立大原中学校</t>
  </si>
  <si>
    <t>埼玉県さいたま市浦和区大原３－１－１１</t>
  </si>
  <si>
    <t>C111210700053</t>
  </si>
  <si>
    <t>さいたま市立浦和中学校</t>
  </si>
  <si>
    <t>埼玉県さいたま市浦和区元町１－２８－１７</t>
  </si>
  <si>
    <t>C111210800016</t>
  </si>
  <si>
    <t>さいたま市立岸中学校</t>
  </si>
  <si>
    <t>埼玉県さいたま市南区南本町２－２５－２７</t>
  </si>
  <si>
    <t>C111210800025</t>
  </si>
  <si>
    <t>さいたま市立南浦和中学校</t>
  </si>
  <si>
    <t>埼玉県さいたま市南区辻６－１－３３</t>
  </si>
  <si>
    <t>C111210800034</t>
  </si>
  <si>
    <t>さいたま市立白幡中学校</t>
  </si>
  <si>
    <t>埼玉県さいたま市南区白幡２－１８－１３</t>
  </si>
  <si>
    <t>C111210800043</t>
  </si>
  <si>
    <t>さいたま市立大谷場中学校</t>
  </si>
  <si>
    <t>C111210800052</t>
  </si>
  <si>
    <t>さいたま市立大谷口中学校</t>
  </si>
  <si>
    <t>埼玉県さいたま市南区広ヶ谷戸２１</t>
  </si>
  <si>
    <t>C111210800061</t>
  </si>
  <si>
    <t>さいたま市立内谷中学校</t>
  </si>
  <si>
    <t>埼玉県さいたま市南区内谷６－１０－１</t>
  </si>
  <si>
    <t>C111210900015</t>
  </si>
  <si>
    <t>さいたま市立原山中学校</t>
  </si>
  <si>
    <t>埼玉県さいたま市緑区太田窪１－１０－２２</t>
  </si>
  <si>
    <t>C111210900024</t>
  </si>
  <si>
    <t>さいたま市立東浦和中学校</t>
  </si>
  <si>
    <t>埼玉県さいたま市緑区中尾１２０７－１</t>
  </si>
  <si>
    <t>C111210900033</t>
  </si>
  <si>
    <t>さいたま市立美園中学校</t>
  </si>
  <si>
    <t>埼玉県さいたま市緑区大崎２５５０－３</t>
  </si>
  <si>
    <t>C111210900042</t>
  </si>
  <si>
    <t>さいたま市立三室中学校</t>
  </si>
  <si>
    <t>埼玉県さいたま市緑区馬場１－３８－２</t>
  </si>
  <si>
    <t>C111210900051</t>
  </si>
  <si>
    <t>さいたま市立尾間木中学校</t>
  </si>
  <si>
    <t>埼玉県さいたま市緑区東浦和４－２９－１</t>
  </si>
  <si>
    <t>C111210900060</t>
  </si>
  <si>
    <t>さいたま市立美園南中学校</t>
  </si>
  <si>
    <t>埼玉県さいたま市緑区美園６－１５</t>
  </si>
  <si>
    <t>C111211000012</t>
  </si>
  <si>
    <t>さいたま市立岩槻中学校</t>
  </si>
  <si>
    <t>埼玉県さいたま市岩槻区仲町１丁目１４－３５</t>
  </si>
  <si>
    <t>C111211000021</t>
  </si>
  <si>
    <t>さいたま市立川通中学校</t>
  </si>
  <si>
    <t>埼玉県さいたま市岩槻区長宮４３５番地</t>
  </si>
  <si>
    <t>C111211000030</t>
  </si>
  <si>
    <t>さいたま市立城南中学校</t>
  </si>
  <si>
    <t>埼玉県さいたま市岩槻区大字笹久保５７７番地</t>
  </si>
  <si>
    <t>C111211000049</t>
  </si>
  <si>
    <t>さいたま市立慈恩寺中学校</t>
  </si>
  <si>
    <t>埼玉県さいたま市岩槻区大字裏慈恩寺５０５</t>
  </si>
  <si>
    <t>C111211000058</t>
  </si>
  <si>
    <t>さいたま市立城北中学校</t>
  </si>
  <si>
    <t>埼玉県さいたま市岩槻区本宿３９２－１</t>
  </si>
  <si>
    <t>C111211000067</t>
  </si>
  <si>
    <t>さいたま市立桜山中学校</t>
  </si>
  <si>
    <t>埼玉県さいたま市岩槻区表慈恩寺６８４－１</t>
  </si>
  <si>
    <t>C111211000076</t>
  </si>
  <si>
    <t>さいたま市立柏陽中学校</t>
  </si>
  <si>
    <t>埼玉県さいたま市岩槻区大字真福寺４５４番地</t>
  </si>
  <si>
    <t>C111211000085</t>
  </si>
  <si>
    <t>さいたま市立西原中学校</t>
  </si>
  <si>
    <t>埼玉県さいたま市岩槻区大字岩槻３７５０</t>
  </si>
  <si>
    <t>C111220100012</t>
  </si>
  <si>
    <t>川越市立川越第一中学校</t>
  </si>
  <si>
    <t>埼玉県川越市小仙波町５－６</t>
  </si>
  <si>
    <t>C111220100021</t>
  </si>
  <si>
    <t>川越市立初雁中学校</t>
  </si>
  <si>
    <t>埼玉県川越市宮下町１－２１－３</t>
  </si>
  <si>
    <t>C111220100030</t>
  </si>
  <si>
    <t>川越市立富士見中学校</t>
  </si>
  <si>
    <t>埼玉県川越市東田町１７－１</t>
  </si>
  <si>
    <t>C111220100049</t>
  </si>
  <si>
    <t>川越市立城南中学校</t>
  </si>
  <si>
    <t>埼玉県川越市新宿町３－１９－１</t>
  </si>
  <si>
    <t>C111220100058</t>
  </si>
  <si>
    <t>川越市立芳野中学校</t>
  </si>
  <si>
    <t>埼玉県川越市石田本郷７３３番地</t>
  </si>
  <si>
    <t>C111220100067</t>
  </si>
  <si>
    <t>川越市立東中学校</t>
  </si>
  <si>
    <t>埼玉県川越市小中居２７８</t>
  </si>
  <si>
    <t>C111220100076</t>
  </si>
  <si>
    <t>川越市立高階中学校</t>
  </si>
  <si>
    <t>埼玉県川越市藤間１０</t>
  </si>
  <si>
    <t>C111220100085</t>
  </si>
  <si>
    <t>川越市立福原中学校</t>
  </si>
  <si>
    <t>埼玉県川越市大字今福５１２番地</t>
  </si>
  <si>
    <t>C111220100094</t>
  </si>
  <si>
    <t>川越市立大東中学校</t>
  </si>
  <si>
    <t>埼玉県川越市南大塚１－２０－１</t>
  </si>
  <si>
    <t>C111220100101</t>
  </si>
  <si>
    <t>川越市立霞ケ関中学校</t>
  </si>
  <si>
    <t>埼玉県川越市大字笠幡７２</t>
  </si>
  <si>
    <t>C111220100110</t>
  </si>
  <si>
    <t>川越市立名細中学校</t>
  </si>
  <si>
    <t>埼玉県川越市大字小堤１４番地</t>
  </si>
  <si>
    <t>C111220100129</t>
  </si>
  <si>
    <t>川越市立山田中学校</t>
  </si>
  <si>
    <t>埼玉県川越市山田５５０</t>
  </si>
  <si>
    <t>C111220100138</t>
  </si>
  <si>
    <t>川越市立寺尾中学校</t>
  </si>
  <si>
    <t>埼玉県川越市寺尾１０６８</t>
  </si>
  <si>
    <t>C111220100147</t>
  </si>
  <si>
    <t>川越市立霞ケ関東中学校</t>
  </si>
  <si>
    <t>埼玉県川越市大字的場２７０６</t>
  </si>
  <si>
    <t>C111220100156</t>
  </si>
  <si>
    <t>川越市立鯨井中学校</t>
  </si>
  <si>
    <t>埼玉県川越市鯨井５６２－２</t>
  </si>
  <si>
    <t>C111220100165</t>
  </si>
  <si>
    <t>川越市立砂中学校</t>
  </si>
  <si>
    <t>埼玉県川越市大字砂２６０</t>
  </si>
  <si>
    <t>C111220100174</t>
  </si>
  <si>
    <t>川越市立野田中学校</t>
  </si>
  <si>
    <t>埼玉県川越市野田町２－１９－１４</t>
  </si>
  <si>
    <t>C111220100183</t>
  </si>
  <si>
    <t>川越市立南古谷中学校</t>
  </si>
  <si>
    <t>埼玉県川越市久下戸３７２１</t>
  </si>
  <si>
    <t>C111220100192</t>
  </si>
  <si>
    <t>川越市立霞ケ関西中学校</t>
  </si>
  <si>
    <t>埼玉県川越市笠幡３４６４－３</t>
  </si>
  <si>
    <t>C111220100209</t>
  </si>
  <si>
    <t>川越市立川越西中学校</t>
  </si>
  <si>
    <t>埼玉県川越市川鶴１－１</t>
  </si>
  <si>
    <t>C111220100218</t>
  </si>
  <si>
    <t>川越市立高階西中学校</t>
  </si>
  <si>
    <t>埼玉県川越市砂新田２５９３</t>
  </si>
  <si>
    <t>C111220100227</t>
  </si>
  <si>
    <t>川越市立大東西中学校</t>
  </si>
  <si>
    <t>埼玉県川越市藤倉１－１－１</t>
  </si>
  <si>
    <t>C111220200011</t>
  </si>
  <si>
    <t>熊谷市立荒川中学校</t>
  </si>
  <si>
    <t>埼玉県熊谷市月見町２－１７４</t>
  </si>
  <si>
    <t>C111220200020</t>
  </si>
  <si>
    <t>熊谷市立富士見中学校</t>
  </si>
  <si>
    <t>埼玉県熊谷市中央３丁目１０３番地</t>
  </si>
  <si>
    <t>C111220200039</t>
  </si>
  <si>
    <t>熊谷市立大原中学校</t>
  </si>
  <si>
    <t>埼玉県熊谷市大原３－４－１</t>
  </si>
  <si>
    <t>C111220200048</t>
  </si>
  <si>
    <t>熊谷市立熊谷東中学校</t>
  </si>
  <si>
    <t>埼玉県熊谷市上之３１７７</t>
  </si>
  <si>
    <t>C111220200057</t>
  </si>
  <si>
    <t>熊谷市立玉井中学校</t>
  </si>
  <si>
    <t>埼玉県熊谷市久保島８８８</t>
  </si>
  <si>
    <t>C111220200066</t>
  </si>
  <si>
    <t>熊谷市立大麻生中学校</t>
  </si>
  <si>
    <t>埼玉県熊谷市大麻生３５－１</t>
  </si>
  <si>
    <t>C111220200075</t>
  </si>
  <si>
    <t>熊谷市立中条中学校</t>
  </si>
  <si>
    <t>埼玉県熊谷市今井５３９－１</t>
  </si>
  <si>
    <t>C111220200084</t>
  </si>
  <si>
    <t>熊谷市立吉岡中学校</t>
  </si>
  <si>
    <t>埼玉県熊谷市平塚新田４７９番地２</t>
  </si>
  <si>
    <t>C111220200093</t>
  </si>
  <si>
    <t>熊谷市立別府中学校</t>
  </si>
  <si>
    <t>埼玉県熊谷市西別府１８１７</t>
  </si>
  <si>
    <t>C111220200100</t>
  </si>
  <si>
    <t>熊谷市立三尻中学校</t>
  </si>
  <si>
    <t>埼玉県熊谷市三ヶ尻２７４３</t>
  </si>
  <si>
    <t>C111220200119</t>
  </si>
  <si>
    <t>熊谷市立奈良中学校</t>
  </si>
  <si>
    <t>埼玉県熊谷市上奈良１０３８</t>
  </si>
  <si>
    <t>C111220200128</t>
  </si>
  <si>
    <t>熊谷市立大幡中学校</t>
  </si>
  <si>
    <t>埼玉県熊谷市原島８３４－１</t>
  </si>
  <si>
    <t>C111220200137</t>
  </si>
  <si>
    <t>熊谷市立大里中学校</t>
  </si>
  <si>
    <t>埼玉県熊谷市中曽根８１５番地１</t>
  </si>
  <si>
    <t>C111220200146</t>
  </si>
  <si>
    <t>熊谷市立江南中学校</t>
  </si>
  <si>
    <t>埼玉県熊谷市江南中央２－１－１</t>
  </si>
  <si>
    <t>C111220200155</t>
  </si>
  <si>
    <t>熊谷市立妻沼東中学校</t>
  </si>
  <si>
    <t>埼玉県熊谷市妻沼４３０－１</t>
  </si>
  <si>
    <t>C111220200164</t>
  </si>
  <si>
    <t>熊谷市立妻沼西中学校</t>
  </si>
  <si>
    <t>埼玉県熊谷市弥藤吾２３５９－２</t>
  </si>
  <si>
    <t>C111220200173</t>
  </si>
  <si>
    <t>熊谷市立小島中学校</t>
  </si>
  <si>
    <t>埼玉県熊谷市妻沼小島２１１１</t>
  </si>
  <si>
    <t>C111220300010</t>
  </si>
  <si>
    <t>川口市立東中学校</t>
  </si>
  <si>
    <t>埼玉県川口市東本郷２－２０－４７</t>
  </si>
  <si>
    <t>C111220300029</t>
  </si>
  <si>
    <t>川口市立西中学校</t>
  </si>
  <si>
    <t>埼玉県川口市宮町１６番地１</t>
  </si>
  <si>
    <t>C111220300038</t>
  </si>
  <si>
    <t>川口市立南中学校</t>
  </si>
  <si>
    <t>埼玉県川口市舟戸町２－３</t>
  </si>
  <si>
    <t>C111220300047</t>
  </si>
  <si>
    <t>川口市立北中学校</t>
  </si>
  <si>
    <t>埼玉県川口市大字道合３６４－２</t>
  </si>
  <si>
    <t>C111220300056</t>
  </si>
  <si>
    <t>川口市立青木中学校</t>
  </si>
  <si>
    <t>埼玉県川口市青木５－１－１</t>
  </si>
  <si>
    <t>C111220300065</t>
  </si>
  <si>
    <t>川口市立芝中学校</t>
  </si>
  <si>
    <t>埼玉県川口市大字芝６３３０番地</t>
  </si>
  <si>
    <t>C111220300074</t>
  </si>
  <si>
    <t>川口市立元郷中学校</t>
  </si>
  <si>
    <t>埼玉県川口市東領家１丁目８番３号</t>
  </si>
  <si>
    <t>C111220300083</t>
  </si>
  <si>
    <t>川口市立上青木中学校</t>
  </si>
  <si>
    <t>埼玉県川口市上青木西３－９－１</t>
  </si>
  <si>
    <t>C111220300092</t>
  </si>
  <si>
    <t>川口市立幸並中学校</t>
  </si>
  <si>
    <t>埼玉県川口市西青木２－３－５３</t>
  </si>
  <si>
    <t>C111220300109</t>
  </si>
  <si>
    <t>川口市立十二月田中学校</t>
  </si>
  <si>
    <t>埼玉県川口市朝日１－１１－３</t>
  </si>
  <si>
    <t>C111220300118</t>
  </si>
  <si>
    <t>川口市立仲町中学校</t>
  </si>
  <si>
    <t>埼玉県川口市西川口２－１６－１</t>
  </si>
  <si>
    <t>C111220300127</t>
  </si>
  <si>
    <t>川口市立安行中学校</t>
  </si>
  <si>
    <t>埼玉県川口市大字安行原２２２１番地</t>
  </si>
  <si>
    <t>C111220300136</t>
  </si>
  <si>
    <t>川口市立芝東中学校</t>
  </si>
  <si>
    <t>埼玉県川口市大字芝東町３－１</t>
  </si>
  <si>
    <t>C111220300145</t>
  </si>
  <si>
    <t>川口市立芝西中学校</t>
  </si>
  <si>
    <t>埼玉県川口市芝塚原１丁目１１－１３</t>
  </si>
  <si>
    <t>C111220300154</t>
  </si>
  <si>
    <t>川口市立岸川中学校</t>
  </si>
  <si>
    <t>埼玉県川口市大字安行領根岸３７４－１</t>
  </si>
  <si>
    <t>C111220300163</t>
  </si>
  <si>
    <t>川口市立榛松中学校</t>
  </si>
  <si>
    <t>埼玉県川口市榛松２－１０－１</t>
  </si>
  <si>
    <t>C111220300172</t>
  </si>
  <si>
    <t>川口市立小谷場中学校</t>
  </si>
  <si>
    <t>埼玉県川口市大字小谷場１１５６番地</t>
  </si>
  <si>
    <t>C111220300181</t>
  </si>
  <si>
    <t>川口市立神根中学校</t>
  </si>
  <si>
    <t>埼玉県川口市石神１５１５－１</t>
  </si>
  <si>
    <t>C111220300190</t>
  </si>
  <si>
    <t>川口市立領家中学校</t>
  </si>
  <si>
    <t>埼玉県川口市領家２－１１－１５</t>
  </si>
  <si>
    <t>C111220300207</t>
  </si>
  <si>
    <t>川口市立戸塚中学校</t>
  </si>
  <si>
    <t>埼玉県川口市戸塚鋏町３－１</t>
  </si>
  <si>
    <t>C111220300216</t>
  </si>
  <si>
    <t>川口市立在家中学校</t>
  </si>
  <si>
    <t>埼玉県川口市安行領在家２７２</t>
  </si>
  <si>
    <t>C111220300225</t>
  </si>
  <si>
    <t>川口市立安行東中学校</t>
  </si>
  <si>
    <t>埼玉県川口市大字安行３４</t>
  </si>
  <si>
    <t>C111220300234</t>
  </si>
  <si>
    <t>川口市立戸塚西中学校</t>
  </si>
  <si>
    <t>埼玉県川口市西立野１０００番地</t>
  </si>
  <si>
    <t>C111220300243</t>
  </si>
  <si>
    <t>川口市立芝西中学校陽春分校</t>
  </si>
  <si>
    <t>C111220300252</t>
  </si>
  <si>
    <t>川口市立鳩ヶ谷中学校</t>
  </si>
  <si>
    <t>埼玉県川口市鳩ヶ谷本町４－８－５</t>
  </si>
  <si>
    <t>C111220300261</t>
  </si>
  <si>
    <t>川口市立八幡木中学校</t>
  </si>
  <si>
    <t>埼玉県川口市八幡木１－２６－１</t>
  </si>
  <si>
    <t>C111220300270</t>
  </si>
  <si>
    <t>川口市立里中学校</t>
  </si>
  <si>
    <t>埼玉県川口市里６２１番地</t>
  </si>
  <si>
    <t>C111220300289</t>
  </si>
  <si>
    <t>川口市立高等学校附属中学校</t>
  </si>
  <si>
    <t>埼玉県川口市上青木３－１－４０</t>
  </si>
  <si>
    <t>C111220600017</t>
  </si>
  <si>
    <t>行田市立忍中学校</t>
  </si>
  <si>
    <t>埼玉県行田市本丸１８－６</t>
  </si>
  <si>
    <t>C111220600026</t>
  </si>
  <si>
    <t>行田市立行田中学校</t>
  </si>
  <si>
    <t>埼玉県行田市佐間３－３－８</t>
  </si>
  <si>
    <t>C111220600035</t>
  </si>
  <si>
    <t>行田市立長野中学校</t>
  </si>
  <si>
    <t>埼玉県行田市桜町２－１－５５</t>
  </si>
  <si>
    <t>C111220600044</t>
  </si>
  <si>
    <t>行田市立見沼中学校</t>
  </si>
  <si>
    <t>埼玉県行田市荒木４８９２</t>
  </si>
  <si>
    <t>C111220600053</t>
  </si>
  <si>
    <t>行田市立埼玉中学校</t>
  </si>
  <si>
    <t>埼玉県行田市埼玉４１４３－１</t>
  </si>
  <si>
    <t>C111220600062</t>
  </si>
  <si>
    <t>行田市立太田中学校</t>
  </si>
  <si>
    <t>埼玉県行田市下須戸１１６４―１</t>
  </si>
  <si>
    <t>C111220600071</t>
  </si>
  <si>
    <t>行田市立西中学校</t>
  </si>
  <si>
    <t>埼玉県行田市大字持田６００</t>
  </si>
  <si>
    <t>C111220600080</t>
  </si>
  <si>
    <t>行田市立南河原中学校</t>
  </si>
  <si>
    <t>埼玉県行田市大字南河原１０８１</t>
  </si>
  <si>
    <t>C111220700016</t>
  </si>
  <si>
    <t>秩父市立秩父第一中学校</t>
  </si>
  <si>
    <t>埼玉県秩父市滝の上町９－２２</t>
  </si>
  <si>
    <t>C111220700025</t>
  </si>
  <si>
    <t>秩父市立秩父第二中学校</t>
  </si>
  <si>
    <t>埼玉県秩父市上町３丁目１３番４８号</t>
  </si>
  <si>
    <t>C111220700034</t>
  </si>
  <si>
    <t>秩父市立尾田蒔中学校</t>
  </si>
  <si>
    <t>埼玉県秩父市寺尾２００６番地</t>
  </si>
  <si>
    <t>C111220700043</t>
  </si>
  <si>
    <t>秩父市立高篠中学校</t>
  </si>
  <si>
    <t>埼玉県秩父市山田２６４７番地</t>
  </si>
  <si>
    <t>C111220700052</t>
  </si>
  <si>
    <t>秩父市立大田中学校</t>
  </si>
  <si>
    <t>埼玉県秩父市太田１６６１</t>
  </si>
  <si>
    <t>C111220700061</t>
  </si>
  <si>
    <t>秩父市立影森中学校</t>
  </si>
  <si>
    <t>埼玉県秩父市上影森５３番地</t>
  </si>
  <si>
    <t>C111220700070</t>
  </si>
  <si>
    <t>秩父市立吉田中学校</t>
  </si>
  <si>
    <t>埼玉県秩父市下吉田６４０２番地</t>
  </si>
  <si>
    <t>C111220700089</t>
  </si>
  <si>
    <t>秩父市立荒川中学校</t>
  </si>
  <si>
    <t>埼玉県秩父市荒川日野２３</t>
  </si>
  <si>
    <t>C111220800015</t>
  </si>
  <si>
    <t>所沢市立所沢中学校</t>
  </si>
  <si>
    <t>埼玉県所沢市けやき台２－４４－１</t>
  </si>
  <si>
    <t>C111220800024</t>
  </si>
  <si>
    <t>所沢市立南陵中学校</t>
  </si>
  <si>
    <t>埼玉県所沢市久米１４７０</t>
  </si>
  <si>
    <t>C111220800033</t>
  </si>
  <si>
    <t>所沢市立東中学校</t>
  </si>
  <si>
    <t>埼玉県所沢市大字牛沼６０５－１</t>
  </si>
  <si>
    <t>C111220800042</t>
  </si>
  <si>
    <t>所沢市立柳瀬中学校</t>
  </si>
  <si>
    <t>埼玉県所沢市大字坂之下９６０</t>
  </si>
  <si>
    <t>C111220800051</t>
  </si>
  <si>
    <t>所沢市立富岡中学校</t>
  </si>
  <si>
    <t>埼玉県所沢市神米金４０４</t>
  </si>
  <si>
    <t>C111220800060</t>
  </si>
  <si>
    <t>所沢市立小手指中学校</t>
  </si>
  <si>
    <t>埼玉県所沢市小手指元町３－２８－１１</t>
  </si>
  <si>
    <t>C111220800079</t>
  </si>
  <si>
    <t>所沢市立山口中学校</t>
  </si>
  <si>
    <t>埼玉県所沢市山口１３４５</t>
  </si>
  <si>
    <t>C111220800088</t>
  </si>
  <si>
    <t>所沢市立三ケ島中学校</t>
  </si>
  <si>
    <t>埼玉県所沢市三ヶ島３－１４０７－１</t>
  </si>
  <si>
    <t>C111220800097</t>
  </si>
  <si>
    <t>所沢市立向陽中学校</t>
  </si>
  <si>
    <t>埼玉県所沢市向陽町２１２４</t>
  </si>
  <si>
    <t>C111220800104</t>
  </si>
  <si>
    <t>所沢市立美原中学校</t>
  </si>
  <si>
    <t>埼玉県所沢市並木５－２</t>
  </si>
  <si>
    <t>C111220800113</t>
  </si>
  <si>
    <t>所沢市立中央中学校</t>
  </si>
  <si>
    <t>埼玉県所沢市並木６－３</t>
  </si>
  <si>
    <t>C111220800122</t>
  </si>
  <si>
    <t>所沢市立狭山ケ丘中学校</t>
  </si>
  <si>
    <t>埼玉県所沢市東狭山ヶ丘５－８９３</t>
  </si>
  <si>
    <t>C111220800131</t>
  </si>
  <si>
    <t>所沢市立安松中学校</t>
  </si>
  <si>
    <t>埼玉県所沢市東所沢和田２－１９</t>
  </si>
  <si>
    <t>C111220800140</t>
  </si>
  <si>
    <t>所沢市立北野中学校</t>
  </si>
  <si>
    <t>埼玉県所沢市北野２－４－１０</t>
  </si>
  <si>
    <t>C111220800159</t>
  </si>
  <si>
    <t>所沢市立上山口中学校</t>
  </si>
  <si>
    <t>埼玉県所沢市上山口７２</t>
  </si>
  <si>
    <t>C111220900014</t>
  </si>
  <si>
    <t>飯能市立飯能第一中学校</t>
  </si>
  <si>
    <t>C111220900023</t>
  </si>
  <si>
    <t>飯能市立南高麗中学校</t>
  </si>
  <si>
    <t>埼玉県飯能市下直竹１０６１</t>
  </si>
  <si>
    <t>C111220900032</t>
  </si>
  <si>
    <t>飯能市立原市場中学校</t>
  </si>
  <si>
    <t>埼玉県飯能市原市場６４６</t>
  </si>
  <si>
    <t>C111220900041</t>
  </si>
  <si>
    <t>飯能市立飯能西中学校</t>
  </si>
  <si>
    <t>埼玉県飯能市飯能２８７</t>
  </si>
  <si>
    <t>C111220900050</t>
  </si>
  <si>
    <t>飯能市立加治中学校</t>
  </si>
  <si>
    <t>埼玉県飯能市阿須１６４－１</t>
  </si>
  <si>
    <t>C111220900069</t>
  </si>
  <si>
    <t>飯能市立美杉台中学校</t>
  </si>
  <si>
    <t>埼玉県飯能市美杉台５－３</t>
  </si>
  <si>
    <t>C111220900078</t>
  </si>
  <si>
    <t>飯能市立奥武蔵中学校</t>
  </si>
  <si>
    <t>埼玉県飯能市長沢７３－１</t>
  </si>
  <si>
    <t>C111221000011</t>
  </si>
  <si>
    <t>加須市立昭和中学校</t>
  </si>
  <si>
    <t>埼玉県加須市北小浜７０</t>
  </si>
  <si>
    <t>C111221000020</t>
  </si>
  <si>
    <t>加須市立加須西中学校</t>
  </si>
  <si>
    <t>埼玉県加須市馬内１</t>
  </si>
  <si>
    <t>C111221000039</t>
  </si>
  <si>
    <t>加須市立加須東中学校</t>
  </si>
  <si>
    <t>埼玉県加須市花崎１－２２－１</t>
  </si>
  <si>
    <t>C111221000048</t>
  </si>
  <si>
    <t>加須市立加須北中学校</t>
  </si>
  <si>
    <t>埼玉県加須市上樋遣川４１２８</t>
  </si>
  <si>
    <t>C111221000057</t>
  </si>
  <si>
    <t>加須市立加須平成中学校</t>
  </si>
  <si>
    <t>埼玉県加須市南大桑１８６０</t>
  </si>
  <si>
    <t>C111221000066</t>
  </si>
  <si>
    <t>加須市立騎西中学校</t>
  </si>
  <si>
    <t>埼玉県加須市騎西１００１</t>
  </si>
  <si>
    <t>C111221000075</t>
  </si>
  <si>
    <t>加須市立北川辺中学校</t>
  </si>
  <si>
    <t>埼玉県加須市麦倉３７０５</t>
  </si>
  <si>
    <t>C111221000084</t>
  </si>
  <si>
    <t>加須市立大利根中学校</t>
  </si>
  <si>
    <t>埼玉県加須市北下新井１７０５－１</t>
  </si>
  <si>
    <t>C111221100010</t>
  </si>
  <si>
    <t>本庄市立本庄東中学校</t>
  </si>
  <si>
    <t>埼玉県本庄市日の出４－２－４５</t>
  </si>
  <si>
    <t>C111221100029</t>
  </si>
  <si>
    <t>本庄市立本庄西中学校</t>
  </si>
  <si>
    <t>埼玉県本庄市千代田４－３－１</t>
  </si>
  <si>
    <t>C111221100038</t>
  </si>
  <si>
    <t>本庄市立本庄南中学校</t>
  </si>
  <si>
    <t>埼玉県本庄市緑３－１３－１</t>
  </si>
  <si>
    <t>C111221100047</t>
  </si>
  <si>
    <t>本庄市立児玉中学校</t>
  </si>
  <si>
    <t>埼玉県本庄市児玉町八幡山４３８</t>
  </si>
  <si>
    <t>C111221200019</t>
  </si>
  <si>
    <t>東松山市立松山中学校</t>
  </si>
  <si>
    <t>埼玉県東松山市松葉町２－６－１１</t>
  </si>
  <si>
    <t>C111221200028</t>
  </si>
  <si>
    <t>東松山市立南中学校</t>
  </si>
  <si>
    <t>埼玉県東松山市石橋３３０番地</t>
  </si>
  <si>
    <t>C111221200037</t>
  </si>
  <si>
    <t>東松山市立東中学校</t>
  </si>
  <si>
    <t>埼玉県東松山市六反町４番地</t>
  </si>
  <si>
    <t>C111221200046</t>
  </si>
  <si>
    <t>東松山市立北中学校</t>
  </si>
  <si>
    <t>埼玉県東松山市大字松山１８９５－２</t>
  </si>
  <si>
    <t>C111221200055</t>
  </si>
  <si>
    <t>東松山市立白山中学校</t>
  </si>
  <si>
    <t>埼玉県東松山市白山台１７</t>
  </si>
  <si>
    <t>C111221400017</t>
  </si>
  <si>
    <t>春日部市立春日部中学校</t>
  </si>
  <si>
    <t>埼玉県春日部市粕壁４－４－１５</t>
  </si>
  <si>
    <t>C111221400026</t>
  </si>
  <si>
    <t>春日部市立東中学校</t>
  </si>
  <si>
    <t>埼玉県春日部市樋堀１８１－１</t>
  </si>
  <si>
    <t>C111221400035</t>
  </si>
  <si>
    <t>春日部市立豊春中学校</t>
  </si>
  <si>
    <t>埼玉県春日部市南中曾根１０７－２番地</t>
  </si>
  <si>
    <t>C111221400044</t>
  </si>
  <si>
    <t>春日部市立武里中学校</t>
  </si>
  <si>
    <t>埼玉県春日部市薄谷３</t>
  </si>
  <si>
    <t>C111221400053</t>
  </si>
  <si>
    <t>春日部市立大沼中学校</t>
  </si>
  <si>
    <t>埼玉県春日部市大沼６－７５</t>
  </si>
  <si>
    <t>C111221400062</t>
  </si>
  <si>
    <t>春日部市立豊野中学校</t>
  </si>
  <si>
    <t>埼玉県春日部市銚子口１３０</t>
  </si>
  <si>
    <t>C111221400071</t>
  </si>
  <si>
    <t>春日部市立緑中学校</t>
  </si>
  <si>
    <t>埼玉県春日部市緑町５－９－３８</t>
  </si>
  <si>
    <t>C111221400080</t>
  </si>
  <si>
    <t>春日部市立大増中学校</t>
  </si>
  <si>
    <t>埼玉県春日部市大字上大増新田１４０番地</t>
  </si>
  <si>
    <t>C111221400099</t>
  </si>
  <si>
    <t>春日部市立春日部南中学校</t>
  </si>
  <si>
    <t>埼玉県春日部市武里中野７４６</t>
  </si>
  <si>
    <t>C111221400106</t>
  </si>
  <si>
    <t>春日部市立葛飾中学校</t>
  </si>
  <si>
    <t>埼玉県春日部市永沼２２５０－１</t>
  </si>
  <si>
    <t>C111221400115</t>
  </si>
  <si>
    <t>春日部市立飯沼中学校</t>
  </si>
  <si>
    <t>埼玉県春日部市飯沼１８０</t>
  </si>
  <si>
    <t>C111221500016</t>
  </si>
  <si>
    <t>狭山市立堀兼中学校</t>
  </si>
  <si>
    <t>埼玉県狭山市堀兼１２３７</t>
  </si>
  <si>
    <t>C111221500025</t>
  </si>
  <si>
    <t>狭山市立西中学校</t>
  </si>
  <si>
    <t>埼玉県狭山市広瀬東３－２３－１</t>
  </si>
  <si>
    <t>C111221500034</t>
  </si>
  <si>
    <t>狭山市立狭山台中学校</t>
  </si>
  <si>
    <t>埼玉県狭山市狭山台４－２６</t>
  </si>
  <si>
    <t>C111221500043</t>
  </si>
  <si>
    <t>狭山市立山王中学校</t>
  </si>
  <si>
    <t>埼玉県狭山市南入曽１５７</t>
  </si>
  <si>
    <t>C111221500052</t>
  </si>
  <si>
    <t>狭山市立入間川中学校</t>
  </si>
  <si>
    <t>埼玉県狭山市鵜ノ木６番４６号</t>
  </si>
  <si>
    <t>C111221500061</t>
  </si>
  <si>
    <t>狭山市立柏原中学校</t>
  </si>
  <si>
    <t>埼玉県狭山市柏原２５２０－１１</t>
  </si>
  <si>
    <t>C111221500070</t>
  </si>
  <si>
    <t>狭山市立中央中学校</t>
  </si>
  <si>
    <t>埼玉県狭山市入間川１７５２－１</t>
  </si>
  <si>
    <t>C111221500089</t>
  </si>
  <si>
    <t>狭山市立入間野中学校</t>
  </si>
  <si>
    <t>埼玉県狭山市北入曽１０２８－１</t>
  </si>
  <si>
    <t>C111221600015</t>
  </si>
  <si>
    <t>羽生市立西中学校</t>
  </si>
  <si>
    <t>埼玉県羽生市羽生１２０</t>
  </si>
  <si>
    <t>C111221600024</t>
  </si>
  <si>
    <t>羽生市立南中学校</t>
  </si>
  <si>
    <t>埼玉県羽生市大字中岩瀬２２６番地</t>
  </si>
  <si>
    <t>C111221600033</t>
  </si>
  <si>
    <t>羽生市立東中学校</t>
  </si>
  <si>
    <t>埼玉県羽生市大字今泉１４４８</t>
  </si>
  <si>
    <t>C111221700014</t>
  </si>
  <si>
    <t>鴻巣市立鴻巣中学校</t>
  </si>
  <si>
    <t>埼玉県鴻巣市東２－４－６２</t>
  </si>
  <si>
    <t>C111221700023</t>
  </si>
  <si>
    <t>鴻巣市立鴻巣北中学校</t>
  </si>
  <si>
    <t>埼玉県鴻巣市箕田４２８０</t>
  </si>
  <si>
    <t>C111221700032</t>
  </si>
  <si>
    <t>鴻巣市立鴻巣西中学校</t>
  </si>
  <si>
    <t>埼玉県鴻巣市大間１１６１</t>
  </si>
  <si>
    <t>C111221700041</t>
  </si>
  <si>
    <t>鴻巣市立鴻巣南中学校</t>
  </si>
  <si>
    <t>埼玉県鴻巣市原馬室３６８５番地</t>
  </si>
  <si>
    <t>C111221700050</t>
  </si>
  <si>
    <t>鴻巣市立赤見台中学校</t>
  </si>
  <si>
    <t>埼玉県鴻巣市赤見台４－２５－１</t>
  </si>
  <si>
    <t>C111221700069</t>
  </si>
  <si>
    <t>鴻巣市立吹上中学校</t>
  </si>
  <si>
    <t>埼玉県鴻巣市吹上富士見１－６－１</t>
  </si>
  <si>
    <t>C111221700078</t>
  </si>
  <si>
    <t>鴻巣市立吹上北中学校</t>
  </si>
  <si>
    <t>埼玉県鴻巣市鎌塚５５０</t>
  </si>
  <si>
    <t>C111221700087</t>
  </si>
  <si>
    <t>鴻巣市立川里中学校</t>
  </si>
  <si>
    <t>埼玉県鴻巣市関新田１５６０－１</t>
  </si>
  <si>
    <t>C111221800013</t>
  </si>
  <si>
    <t>深谷市立明戸中学校</t>
  </si>
  <si>
    <t>埼玉県深谷市新井１８</t>
  </si>
  <si>
    <t>C111221800022</t>
  </si>
  <si>
    <t>深谷市立幡羅中学校</t>
  </si>
  <si>
    <t>埼玉県深谷市常盤町３８</t>
  </si>
  <si>
    <t>C111221800031</t>
  </si>
  <si>
    <t>深谷市立藤沢中学校</t>
  </si>
  <si>
    <t>埼玉県深谷市人見１９７３</t>
  </si>
  <si>
    <t>C111221800040</t>
  </si>
  <si>
    <t>深谷市立豊里中学校</t>
  </si>
  <si>
    <t>埼玉県深谷市下手計５２５</t>
  </si>
  <si>
    <t>C111221800059</t>
  </si>
  <si>
    <t>深谷市立深谷中学校</t>
  </si>
  <si>
    <t>埼玉県深谷市田谷４５－２</t>
  </si>
  <si>
    <t>C111221800068</t>
  </si>
  <si>
    <t>深谷市立南中学校</t>
  </si>
  <si>
    <t>埼玉県深谷市大字萱場３２０</t>
  </si>
  <si>
    <t>C111221800077</t>
  </si>
  <si>
    <t>深谷市立上柴中学校</t>
  </si>
  <si>
    <t>埼玉県深谷市上柴町西２－２３－１</t>
  </si>
  <si>
    <t>C111221800086</t>
  </si>
  <si>
    <t>深谷市立岡部中学校</t>
  </si>
  <si>
    <t>埼玉県深谷市山河１２１４</t>
  </si>
  <si>
    <t>C111221800095</t>
  </si>
  <si>
    <t>深谷市立川本中学校</t>
  </si>
  <si>
    <t>埼玉県深谷市田中５３０</t>
  </si>
  <si>
    <t>C111221800102</t>
  </si>
  <si>
    <t>深谷市立花園中学校</t>
  </si>
  <si>
    <t>埼玉県深谷市小前田１９８０</t>
  </si>
  <si>
    <t>C111221900012</t>
  </si>
  <si>
    <t>上尾市立上尾中学校</t>
  </si>
  <si>
    <t>埼玉県上尾市愛宕３丁目２３番３４号</t>
  </si>
  <si>
    <t>C111221900021</t>
  </si>
  <si>
    <t>上尾市立太平中学校</t>
  </si>
  <si>
    <t>埼玉県上尾市小敷谷２－３</t>
  </si>
  <si>
    <t>C111221900030</t>
  </si>
  <si>
    <t>上尾市立大石中学校</t>
  </si>
  <si>
    <t>埼玉県上尾市中妻４－１９</t>
  </si>
  <si>
    <t>C111221900049</t>
  </si>
  <si>
    <t>上尾市立原市中学校</t>
  </si>
  <si>
    <t>埼玉県上尾市大字原市３４７９</t>
  </si>
  <si>
    <t>C111221900058</t>
  </si>
  <si>
    <t>上尾市立上平中学校</t>
  </si>
  <si>
    <t>埼玉県上尾市菅谷１２１</t>
  </si>
  <si>
    <t>C111221900067</t>
  </si>
  <si>
    <t>上尾市立西中学校</t>
  </si>
  <si>
    <t>埼玉県上尾市大字今泉５１５番地</t>
  </si>
  <si>
    <t>C111221900076</t>
  </si>
  <si>
    <t>上尾市立東中学校</t>
  </si>
  <si>
    <t>埼玉県上尾市大字上尾村４７９番地</t>
  </si>
  <si>
    <t>C111221900085</t>
  </si>
  <si>
    <t>上尾市立大石南中学校</t>
  </si>
  <si>
    <t>埼玉県上尾市大字小敷谷１１０５</t>
  </si>
  <si>
    <t>C111221900094</t>
  </si>
  <si>
    <t>上尾市立瓦葺中学校</t>
  </si>
  <si>
    <t>埼玉県上尾市大字瓦葺１６３番地</t>
  </si>
  <si>
    <t>C111221900101</t>
  </si>
  <si>
    <t>上尾市立南中学校</t>
  </si>
  <si>
    <t>埼玉県上尾市大谷本郷１２４</t>
  </si>
  <si>
    <t>C111221900110</t>
  </si>
  <si>
    <t>上尾市立大谷中学校</t>
  </si>
  <si>
    <t>埼玉県上尾市向山４－１０</t>
  </si>
  <si>
    <t>C111221900129</t>
  </si>
  <si>
    <t>上尾市立東中学校向原分校</t>
  </si>
  <si>
    <t>埼玉県上尾市大字上尾宿２０９６</t>
  </si>
  <si>
    <t>C111222100018</t>
  </si>
  <si>
    <t>草加市立草加中学校</t>
  </si>
  <si>
    <t>埼玉県草加市氷川町２１７９番地の４</t>
  </si>
  <si>
    <t>C111222100027</t>
  </si>
  <si>
    <t>草加市立栄中学校</t>
  </si>
  <si>
    <t>埼玉県草加市松原３－７－１</t>
  </si>
  <si>
    <t>C111222100036</t>
  </si>
  <si>
    <t>草加市立谷塚中学校</t>
  </si>
  <si>
    <t>埼玉県草加市谷塚上町６２</t>
  </si>
  <si>
    <t>C111222100045</t>
  </si>
  <si>
    <t>草加市立川柳中学校</t>
  </si>
  <si>
    <t>埼玉県草加市青柳７－３５－１</t>
  </si>
  <si>
    <t>C111222100054</t>
  </si>
  <si>
    <t>草加市立新栄中学校</t>
  </si>
  <si>
    <t>埼玉県草加市新栄１－３３</t>
  </si>
  <si>
    <t>C111222100063</t>
  </si>
  <si>
    <t>草加市立瀬崎中学校</t>
  </si>
  <si>
    <t>埼玉県草加市瀬崎５－３－１</t>
  </si>
  <si>
    <t>C111222100072</t>
  </si>
  <si>
    <t>草加市立花栗中学校</t>
  </si>
  <si>
    <t>埼玉県草加市花栗４－１５－１２</t>
  </si>
  <si>
    <t>C111222100081</t>
  </si>
  <si>
    <t>草加市立両新田中学校</t>
  </si>
  <si>
    <t>埼玉県草加市両新田西町３６８－１</t>
  </si>
  <si>
    <t>C111222100090</t>
  </si>
  <si>
    <t>草加市立新田中学校</t>
  </si>
  <si>
    <t>埼玉県草加市長栄１－７６７</t>
  </si>
  <si>
    <t>C111222100107</t>
  </si>
  <si>
    <t>草加市立青柳中学校</t>
  </si>
  <si>
    <t>埼玉県草加市青柳８丁目５８番１０号</t>
  </si>
  <si>
    <t>C111222100116</t>
  </si>
  <si>
    <t>草加市立松江中学校</t>
  </si>
  <si>
    <t>埼玉県草加市松江３－１４－３３</t>
  </si>
  <si>
    <t>C111222200017</t>
  </si>
  <si>
    <t>越谷市立中央中学校</t>
  </si>
  <si>
    <t>埼玉県越谷市宮前１－１８－１</t>
  </si>
  <si>
    <t>C111222200026</t>
  </si>
  <si>
    <t>越谷市立東中学校</t>
  </si>
  <si>
    <t>埼玉県越谷市東越谷９－３１６０</t>
  </si>
  <si>
    <t>C111222200035</t>
  </si>
  <si>
    <t>越谷市立西中学校</t>
  </si>
  <si>
    <t>埼玉県越谷市神明町２－３８５</t>
  </si>
  <si>
    <t>C111222200044</t>
  </si>
  <si>
    <t>越谷市立南中学校</t>
  </si>
  <si>
    <t>埼玉県越谷市川柳町１－１９８</t>
  </si>
  <si>
    <t>C111222200053</t>
  </si>
  <si>
    <t>越谷市立北中学校</t>
  </si>
  <si>
    <t>埼玉県越谷市袋山８７０</t>
  </si>
  <si>
    <t>C111222200062</t>
  </si>
  <si>
    <t>越谷市立富士中学校</t>
  </si>
  <si>
    <t>埼玉県越谷市新越谷１－８５</t>
  </si>
  <si>
    <t>C111222200071</t>
  </si>
  <si>
    <t>越谷市立北陽中学校</t>
  </si>
  <si>
    <t>埼玉県越谷市大松４５０</t>
  </si>
  <si>
    <t>C111222200080</t>
  </si>
  <si>
    <t>越谷市立栄進中学校</t>
  </si>
  <si>
    <t>埼玉県越谷市大沢６５９－１</t>
  </si>
  <si>
    <t>C111222200099</t>
  </si>
  <si>
    <t>越谷市立光陽中学校</t>
  </si>
  <si>
    <t>埼玉県越谷市川柳１－４９８</t>
  </si>
  <si>
    <t>C111222200106</t>
  </si>
  <si>
    <t>越谷市立平方中学校</t>
  </si>
  <si>
    <t>埼玉県越谷市平方２１１５</t>
  </si>
  <si>
    <t>C111222200115</t>
  </si>
  <si>
    <t>越谷市立武蔵野中学校</t>
  </si>
  <si>
    <t>埼玉県越谷市大間野町４－３５７</t>
  </si>
  <si>
    <t>C111222200124</t>
  </si>
  <si>
    <t>越谷市立大袋中学校</t>
  </si>
  <si>
    <t>埼玉県越谷市大竹２３６</t>
  </si>
  <si>
    <t>C111222200133</t>
  </si>
  <si>
    <t>越谷市立新栄中学校</t>
  </si>
  <si>
    <t>埼玉県越谷市大吉４３５</t>
  </si>
  <si>
    <t>C111222200142</t>
  </si>
  <si>
    <t>越谷市立大相模中学校</t>
  </si>
  <si>
    <t>埼玉県越谷市相模町３－１６５</t>
  </si>
  <si>
    <t>C111222200151</t>
  </si>
  <si>
    <t>越谷市立千間台中学校</t>
  </si>
  <si>
    <t>埼玉県越谷市三野宮１１４１</t>
  </si>
  <si>
    <t>C111222300016</t>
  </si>
  <si>
    <t>蕨市立第一中学校</t>
  </si>
  <si>
    <t>埼玉県蕨市南町３－１－２９</t>
  </si>
  <si>
    <t>C111222300025</t>
  </si>
  <si>
    <t>蕨市立第二中学校</t>
  </si>
  <si>
    <t>埼玉県蕨市錦町３－９－３８</t>
  </si>
  <si>
    <t>C111222300034</t>
  </si>
  <si>
    <t>蕨市立東中学校</t>
  </si>
  <si>
    <t>埼玉県蕨市塚越６－７－３４</t>
  </si>
  <si>
    <t>C111222400015</t>
  </si>
  <si>
    <t>戸田市立戸田中学校</t>
  </si>
  <si>
    <t>埼玉県戸田市本町５－８－４６</t>
  </si>
  <si>
    <t>C111222400024</t>
  </si>
  <si>
    <t>戸田市立戸田東中学校</t>
  </si>
  <si>
    <t>C111222400033</t>
  </si>
  <si>
    <t>戸田市立美笹中学校</t>
  </si>
  <si>
    <t>埼玉県戸田市美女木５－１２－６</t>
  </si>
  <si>
    <t>C111222400042</t>
  </si>
  <si>
    <t>戸田市立喜沢中学校</t>
  </si>
  <si>
    <t>埼玉県戸田市喜沢南１－６－２９</t>
  </si>
  <si>
    <t>C111222400051</t>
  </si>
  <si>
    <t>戸田市立新曽中学校</t>
  </si>
  <si>
    <t>埼玉県戸田市大字新曽１４４８</t>
  </si>
  <si>
    <t>C111222400060</t>
  </si>
  <si>
    <t>戸田市立笹目中学校</t>
  </si>
  <si>
    <t>埼玉県戸田市笹目４－３８－１</t>
  </si>
  <si>
    <t>C111222500014</t>
  </si>
  <si>
    <t>入間市立豊岡中学校</t>
  </si>
  <si>
    <t>埼玉県入間市向陽台２－１－２０</t>
  </si>
  <si>
    <t>C111222500023</t>
  </si>
  <si>
    <t>入間市立金子中学校</t>
  </si>
  <si>
    <t>埼玉県入間市西三ツ木１８７</t>
  </si>
  <si>
    <t>C111222500032</t>
  </si>
  <si>
    <t>入間市立武蔵中学校</t>
  </si>
  <si>
    <t>埼玉県入間市宮寺３１９３</t>
  </si>
  <si>
    <t>C111222500041</t>
  </si>
  <si>
    <t>入間市立藤沢中学校</t>
  </si>
  <si>
    <t>埼玉県入間市下藤沢１２６３－１</t>
  </si>
  <si>
    <t>C111222500050</t>
  </si>
  <si>
    <t>入間市立西武中学校</t>
  </si>
  <si>
    <t>埼玉県入間市仏子９６０－１</t>
  </si>
  <si>
    <t>C111222500069</t>
  </si>
  <si>
    <t>入間市立向原中学校</t>
  </si>
  <si>
    <t>埼玉県入間市久保稲荷３－３４－１</t>
  </si>
  <si>
    <t>C111222500078</t>
  </si>
  <si>
    <t>入間市立黒須中学校</t>
  </si>
  <si>
    <t>埼玉県入間市鍵山３－１３－１７</t>
  </si>
  <si>
    <t>C111222500087</t>
  </si>
  <si>
    <t>入間市立東金子中学校</t>
  </si>
  <si>
    <t>埼玉県入間市小谷田４５１－１</t>
  </si>
  <si>
    <t>C111222500096</t>
  </si>
  <si>
    <t>入間市立上藤沢中学校</t>
  </si>
  <si>
    <t>埼玉県入間市上藤沢１４６－２</t>
  </si>
  <si>
    <t>C111222500103</t>
  </si>
  <si>
    <t>入間市立東町中学校</t>
  </si>
  <si>
    <t>埼玉県入間市向陽台２－１－２２</t>
  </si>
  <si>
    <t>C111222500112</t>
  </si>
  <si>
    <t>入間市立野田中学校</t>
  </si>
  <si>
    <t>埼玉県入間市野田１７４１</t>
  </si>
  <si>
    <t>C111222700012</t>
  </si>
  <si>
    <t>朝霞市立朝霞第一中学校</t>
  </si>
  <si>
    <t>埼玉県朝霞市膝折２－３１</t>
  </si>
  <si>
    <t>C111222700021</t>
  </si>
  <si>
    <t>朝霞市立朝霞第二中学校</t>
  </si>
  <si>
    <t>埼玉県朝霞市岡１９９</t>
  </si>
  <si>
    <t>C111222700030</t>
  </si>
  <si>
    <t>朝霞市立朝霞第三中学校</t>
  </si>
  <si>
    <t>埼玉県朝霞市溝沼１０４３－１</t>
  </si>
  <si>
    <t>C111222700049</t>
  </si>
  <si>
    <t>朝霞市立朝霞第四中学校</t>
  </si>
  <si>
    <t>埼玉県朝霞市栄町５－１－６０</t>
  </si>
  <si>
    <t>C111222700058</t>
  </si>
  <si>
    <t>朝霞市立朝霞第五中学校</t>
  </si>
  <si>
    <t>埼玉県朝霞市宮戸１５８０番地</t>
  </si>
  <si>
    <t>C111222800011</t>
  </si>
  <si>
    <t>志木市立志木中学校</t>
  </si>
  <si>
    <t>埼玉県志木市柏町３－２－２</t>
  </si>
  <si>
    <t>C111222800020</t>
  </si>
  <si>
    <t>志木市立志木第二中学校</t>
  </si>
  <si>
    <t>埼玉県志木市館１－３－１</t>
  </si>
  <si>
    <t>C111222800039</t>
  </si>
  <si>
    <t>志木市立宗岡中学校</t>
  </si>
  <si>
    <t>埼玉県志木市上宗岡１－８－１</t>
  </si>
  <si>
    <t>C111222800048</t>
  </si>
  <si>
    <t>志木市立宗岡第二中学校</t>
  </si>
  <si>
    <t>埼玉県志木市下宗岡４－１－１０</t>
  </si>
  <si>
    <t>C111222900010</t>
  </si>
  <si>
    <t>和光市立大和中学校</t>
  </si>
  <si>
    <t>埼玉県和光市丸山台２－８－８</t>
  </si>
  <si>
    <t>C111222900029</t>
  </si>
  <si>
    <t>和光市立第二中学校</t>
  </si>
  <si>
    <t>埼玉県和光市広沢１－４</t>
  </si>
  <si>
    <t>C111222900038</t>
  </si>
  <si>
    <t>和光市立第三中学校</t>
  </si>
  <si>
    <t>埼玉県和光市南２－２－１</t>
  </si>
  <si>
    <t>C111223000017</t>
  </si>
  <si>
    <t>新座市立新座中学校</t>
  </si>
  <si>
    <t>埼玉県新座市野火止２－４－１</t>
  </si>
  <si>
    <t>C111223000026</t>
  </si>
  <si>
    <t>新座市立第二中学校</t>
  </si>
  <si>
    <t>埼玉県新座市野火止７－１７－１０</t>
  </si>
  <si>
    <t>C111223000035</t>
  </si>
  <si>
    <t>新座市立第三中学校</t>
  </si>
  <si>
    <t>埼玉県新座市池田１－１－１</t>
  </si>
  <si>
    <t>C111223000044</t>
  </si>
  <si>
    <t>新座市立第四中学校</t>
  </si>
  <si>
    <t>埼玉県新座市大和田４－１７－１</t>
  </si>
  <si>
    <t>C111223000053</t>
  </si>
  <si>
    <t>新座市立第五中学校</t>
  </si>
  <si>
    <t>埼玉県新座市野寺４－８－１</t>
  </si>
  <si>
    <t>C111223000062</t>
  </si>
  <si>
    <t>新座市立第六中学校</t>
  </si>
  <si>
    <t>埼玉県新座市堀ノ内３－１１－１</t>
  </si>
  <si>
    <t>C111223100016</t>
  </si>
  <si>
    <t>桶川市立桶川中学校</t>
  </si>
  <si>
    <t>埼玉県桶川市泉１－５－１０</t>
  </si>
  <si>
    <t>C111223100025</t>
  </si>
  <si>
    <t>桶川市立桶川東中学校</t>
  </si>
  <si>
    <t>埼玉県桶川市末広３－１９－２８</t>
  </si>
  <si>
    <t>C111223100034</t>
  </si>
  <si>
    <t>桶川市立桶川西中学校</t>
  </si>
  <si>
    <t>埼玉県桶川市大字川田谷３６８０－１</t>
  </si>
  <si>
    <t>C111223100043</t>
  </si>
  <si>
    <t>桶川市立加納中学校</t>
  </si>
  <si>
    <t>埼玉県桶川市加納１２７９</t>
  </si>
  <si>
    <t>C111223200015</t>
  </si>
  <si>
    <t>久喜市立久喜中学校</t>
  </si>
  <si>
    <t>埼玉県久喜市本町４－１－１</t>
  </si>
  <si>
    <t>C111223200024</t>
  </si>
  <si>
    <t>久喜市立久喜南中学校</t>
  </si>
  <si>
    <t>埼玉県久喜市江面８５</t>
  </si>
  <si>
    <t>C111223200033</t>
  </si>
  <si>
    <t>久喜市立久喜東中学校</t>
  </si>
  <si>
    <t>埼玉県久喜市青葉３－４－１</t>
  </si>
  <si>
    <t>C111223200042</t>
  </si>
  <si>
    <t>久喜市立太東中学校</t>
  </si>
  <si>
    <t>埼玉県久喜市吉羽２４１０</t>
  </si>
  <si>
    <t>C111223200051</t>
  </si>
  <si>
    <t>久喜市立菖蒲中学校</t>
  </si>
  <si>
    <t>埼玉県久喜市菖蒲町上大崎８６０</t>
  </si>
  <si>
    <t>C111223200079</t>
  </si>
  <si>
    <t>久喜市立栗橋東中学校</t>
  </si>
  <si>
    <t>埼玉県久喜市栗橋１４２５</t>
  </si>
  <si>
    <t>C111223200088</t>
  </si>
  <si>
    <t>久喜市立栗橋西中学校</t>
  </si>
  <si>
    <t>埼玉県久喜市間鎌３３０－１</t>
  </si>
  <si>
    <t>C111223200097</t>
  </si>
  <si>
    <t>久喜市立鷲宮中学校</t>
  </si>
  <si>
    <t>埼玉県久喜市鷲宮７８２</t>
  </si>
  <si>
    <t>C111223200104</t>
  </si>
  <si>
    <t>久喜市立鷲宮東中学校</t>
  </si>
  <si>
    <t>埼玉県久喜市八甫４－４６</t>
  </si>
  <si>
    <t>C111223200113</t>
  </si>
  <si>
    <t>久喜市立鷲宮西中学校</t>
  </si>
  <si>
    <t>埼玉県久喜市上内１７９７</t>
  </si>
  <si>
    <t>C111223300014</t>
  </si>
  <si>
    <t>北本市立北本中学校</t>
  </si>
  <si>
    <t>埼玉県北本市本町１－１－１</t>
  </si>
  <si>
    <t>C111223300023</t>
  </si>
  <si>
    <t>北本市立東中学校</t>
  </si>
  <si>
    <t>埼玉県北本市山中２丁目１２８番地</t>
  </si>
  <si>
    <t>C111223300032</t>
  </si>
  <si>
    <t>北本市立西中学校</t>
  </si>
  <si>
    <t>埼玉県北本市北本市石戸９－２１０</t>
  </si>
  <si>
    <t>C111223300041</t>
  </si>
  <si>
    <t>北本市立宮内中学校</t>
  </si>
  <si>
    <t>埼玉県北本市宮内４－３２２</t>
  </si>
  <si>
    <t>C111223400013</t>
  </si>
  <si>
    <t>八潮市立八潮中学校</t>
  </si>
  <si>
    <t>埼玉県八潮市中央１丁目１番地２</t>
  </si>
  <si>
    <t>C111223400022</t>
  </si>
  <si>
    <t>八潮市立大原中学校</t>
  </si>
  <si>
    <t>埼玉県八潮市八潮５丁目９番地１</t>
  </si>
  <si>
    <t>C111223400031</t>
  </si>
  <si>
    <t>八潮市立八條中学校</t>
  </si>
  <si>
    <t>埼玉県八潮市八條５５５</t>
  </si>
  <si>
    <t>C111223400040</t>
  </si>
  <si>
    <t>八潮市立八幡中学校</t>
  </si>
  <si>
    <t>埼玉県八潮市緑町４丁目１９番地１</t>
  </si>
  <si>
    <t>C111223400059</t>
  </si>
  <si>
    <t>八潮市立潮止中学校</t>
  </si>
  <si>
    <t>埼玉県八潮市大字古新田５３０番地</t>
  </si>
  <si>
    <t>C111223500012</t>
  </si>
  <si>
    <t>富士見市立富士見台中学校</t>
  </si>
  <si>
    <t>埼玉県富士見市諏訪２－８－１</t>
  </si>
  <si>
    <t>C111223500021</t>
  </si>
  <si>
    <t>富士見市立本郷中学校</t>
  </si>
  <si>
    <t>埼玉県富士見市水子５３９</t>
  </si>
  <si>
    <t>C111223500030</t>
  </si>
  <si>
    <t>富士見市立東中学校</t>
  </si>
  <si>
    <t>埼玉県富士見市上南畑９８０</t>
  </si>
  <si>
    <t>C111223500049</t>
  </si>
  <si>
    <t>富士見市立西中学校</t>
  </si>
  <si>
    <t>埼玉県富士見市西みずほ台３－１４－６</t>
  </si>
  <si>
    <t>C111223500058</t>
  </si>
  <si>
    <t>富士見市立勝瀬中学校</t>
  </si>
  <si>
    <t>埼玉県富士見市勝瀬４００－１</t>
  </si>
  <si>
    <t>C111223500067</t>
  </si>
  <si>
    <t>富士見市立水谷中学校</t>
  </si>
  <si>
    <t>埼玉県富士見市水子３１１７</t>
  </si>
  <si>
    <t>C111223700010</t>
  </si>
  <si>
    <t>三郷市立南中学校</t>
  </si>
  <si>
    <t>埼玉県三郷市鷹野３丁目３５６番地</t>
  </si>
  <si>
    <t>C111223700029</t>
  </si>
  <si>
    <t>三郷市立北中学校</t>
  </si>
  <si>
    <t>埼玉県三郷市泉２－１３－１</t>
  </si>
  <si>
    <t>C111223700038</t>
  </si>
  <si>
    <t>三郷市立栄中学校</t>
  </si>
  <si>
    <t>埼玉県三郷市栄４－３２５</t>
  </si>
  <si>
    <t>C111223700047</t>
  </si>
  <si>
    <t>三郷市立彦成中学校</t>
  </si>
  <si>
    <t>埼玉県三郷市彦成４丁目１番１９号</t>
  </si>
  <si>
    <t>C111223700056</t>
  </si>
  <si>
    <t>三郷市立彦糸中学校</t>
  </si>
  <si>
    <t>埼玉県三郷市彦成３－１４－４</t>
  </si>
  <si>
    <t>C111223700065</t>
  </si>
  <si>
    <t>三郷市立前川中学校</t>
  </si>
  <si>
    <t>埼玉県三郷市栄５丁目１４１番地</t>
  </si>
  <si>
    <t>C111223700074</t>
  </si>
  <si>
    <t>三郷市立早稲田中学校</t>
  </si>
  <si>
    <t>埼玉県三郷市彦成５丁目５６番地</t>
  </si>
  <si>
    <t>C111223700083</t>
  </si>
  <si>
    <t>三郷市立瑞穂中学校</t>
  </si>
  <si>
    <t>埼玉県三郷市大広戸１００１</t>
  </si>
  <si>
    <t>C111223800019</t>
  </si>
  <si>
    <t>蓮田市立蓮田中学校</t>
  </si>
  <si>
    <t>埼玉県蓮田市閏戸１４７－１</t>
  </si>
  <si>
    <t>C111223800028</t>
  </si>
  <si>
    <t>蓮田市立平野中学校</t>
  </si>
  <si>
    <t>埼玉県蓮田市井沼９３２</t>
  </si>
  <si>
    <t>C111223800037</t>
  </si>
  <si>
    <t>蓮田市立黒浜中学校</t>
  </si>
  <si>
    <t>埼玉県蓮田市黒浜４７４８</t>
  </si>
  <si>
    <t>C111223800046</t>
  </si>
  <si>
    <t>蓮田市立蓮田南中学校</t>
  </si>
  <si>
    <t>埼玉県蓮田市蓮田１５１９</t>
  </si>
  <si>
    <t>C111223800055</t>
  </si>
  <si>
    <t>蓮田市立黒浜西中学校</t>
  </si>
  <si>
    <t>埼玉県蓮田市大字黒浜３８６２番地</t>
  </si>
  <si>
    <t>C111223900018</t>
  </si>
  <si>
    <t>坂戸市立坂戸中学校</t>
  </si>
  <si>
    <t>埼玉県坂戸市千代田１－３－１</t>
  </si>
  <si>
    <t>C111223900027</t>
  </si>
  <si>
    <t>坂戸市立住吉中学校</t>
  </si>
  <si>
    <t>埼玉県坂戸市大字塚越１１４番地１</t>
  </si>
  <si>
    <t>C111223900036</t>
  </si>
  <si>
    <t>坂戸市立若宮中学校</t>
  </si>
  <si>
    <t>埼玉県坂戸市成願寺３２７番地２</t>
  </si>
  <si>
    <t>C111223900045</t>
  </si>
  <si>
    <t>坂戸市立城山中学校</t>
  </si>
  <si>
    <t>埼玉県坂戸市大字多和目７８８番地</t>
  </si>
  <si>
    <t>C111223900054</t>
  </si>
  <si>
    <t>坂戸市立千代田中学校</t>
  </si>
  <si>
    <t>埼玉県坂戸市千代田４－３－１</t>
  </si>
  <si>
    <t>C111223900063</t>
  </si>
  <si>
    <t>坂戸市立浅羽野中学校</t>
  </si>
  <si>
    <t>埼玉県坂戸市浅羽７５３－１</t>
  </si>
  <si>
    <t>C111223900072</t>
  </si>
  <si>
    <t>坂戸市立桜中学校</t>
  </si>
  <si>
    <t>埼玉県坂戸市泉町３丁目２５番地８</t>
  </si>
  <si>
    <t>C111224000015</t>
  </si>
  <si>
    <t>幸手市立幸手中学校</t>
  </si>
  <si>
    <t>埼玉県幸手市北１－７－４</t>
  </si>
  <si>
    <t>C111224000024</t>
  </si>
  <si>
    <t>幸手市立東中学校</t>
  </si>
  <si>
    <t>埼玉県幸手市平須賀２９１２－３</t>
  </si>
  <si>
    <t>C111224000033</t>
  </si>
  <si>
    <t>幸手市立西中学校</t>
  </si>
  <si>
    <t>埼玉県幸手市下川崎３８７</t>
  </si>
  <si>
    <t>C111224100014</t>
  </si>
  <si>
    <t>鶴ヶ島市立鶴ヶ島中学校</t>
  </si>
  <si>
    <t>埼玉県鶴ヶ島市脚折１８６８－５</t>
  </si>
  <si>
    <t>C111224100023</t>
  </si>
  <si>
    <t>鶴ヶ島市立藤中学校</t>
  </si>
  <si>
    <t>埼玉県鶴ヶ島市藤金２７２－１</t>
  </si>
  <si>
    <t>C111224100032</t>
  </si>
  <si>
    <t>鶴ヶ島市立富士見中学校</t>
  </si>
  <si>
    <t>埼玉県鶴ヶ島市富士見２丁目３６番１号</t>
  </si>
  <si>
    <t>C111224100041</t>
  </si>
  <si>
    <t>鶴ヶ島市立西中学校</t>
  </si>
  <si>
    <t>埼玉県鶴ヶ島市下新田２６６</t>
  </si>
  <si>
    <t>C111224100050</t>
  </si>
  <si>
    <t>鶴ヶ島市立南中学校</t>
  </si>
  <si>
    <t>埼玉県鶴ヶ島市南町１－２７－１</t>
  </si>
  <si>
    <t>C111224200013</t>
  </si>
  <si>
    <t>日高市立高麗中学校</t>
  </si>
  <si>
    <t>埼玉県日高市梅原３５０</t>
  </si>
  <si>
    <t>C111224200022</t>
  </si>
  <si>
    <t>日高市立高麗川中学校</t>
  </si>
  <si>
    <t>埼玉県日高市原宿４９</t>
  </si>
  <si>
    <t>C111224200031</t>
  </si>
  <si>
    <t>日高市立高萩中学校</t>
  </si>
  <si>
    <t>埼玉県日高市高萩７９２－１</t>
  </si>
  <si>
    <t>C111224200059</t>
  </si>
  <si>
    <t>日高市立高萩北中学校</t>
  </si>
  <si>
    <t>埼玉県日高市旭ケ丘１８１－１</t>
  </si>
  <si>
    <t>C111224300012</t>
  </si>
  <si>
    <t>吉川市立東中学校</t>
  </si>
  <si>
    <t>埼玉県吉川市上笹塚３－１０４－１</t>
  </si>
  <si>
    <t>C111224300021</t>
  </si>
  <si>
    <t>吉川市立南中学校</t>
  </si>
  <si>
    <t>埼玉県吉川市保６７２番地</t>
  </si>
  <si>
    <t>C111224300030</t>
  </si>
  <si>
    <t>吉川市立中央中学校</t>
  </si>
  <si>
    <t>埼玉県吉川市中央２－２１－１</t>
  </si>
  <si>
    <t>C111224300049</t>
  </si>
  <si>
    <t>吉川市立吉川中学校</t>
  </si>
  <si>
    <t>埼玉県吉川市美南５丁目１７番地１</t>
  </si>
  <si>
    <t>C111224500010</t>
  </si>
  <si>
    <t>ふじみ野市立福岡中学校</t>
  </si>
  <si>
    <t>埼玉県ふじみ野市上野台３－３－１</t>
  </si>
  <si>
    <t>C111224500029</t>
  </si>
  <si>
    <t>ふじみ野市立葦原中学校</t>
  </si>
  <si>
    <t>埼玉県ふじみ野市川崎３１０番地</t>
  </si>
  <si>
    <t>C111224500038</t>
  </si>
  <si>
    <t>ふじみ野市立花の木中学校</t>
  </si>
  <si>
    <t>埼玉県ふじみ野市中福岡２１３－１</t>
  </si>
  <si>
    <t>C111224500047</t>
  </si>
  <si>
    <t>ふじみ野市立大井中学校</t>
  </si>
  <si>
    <t>埼玉県ふじみ野市苗間２４－１</t>
  </si>
  <si>
    <t>C111224500056</t>
  </si>
  <si>
    <t>ふじみ野市立大井西中学校</t>
  </si>
  <si>
    <t>埼玉県ふじみ野市大井武蔵野４０８－１</t>
  </si>
  <si>
    <t>C111224500065</t>
  </si>
  <si>
    <t>ふじみ野市立大井東中学校</t>
  </si>
  <si>
    <t>埼玉県ふじみ野市ふじみ野３－２－１</t>
  </si>
  <si>
    <t>C111224600019</t>
  </si>
  <si>
    <t>白岡市立篠津中学校</t>
  </si>
  <si>
    <t>埼玉県白岡市篠津２６１７</t>
  </si>
  <si>
    <t>C111224600028</t>
  </si>
  <si>
    <t>白岡市立菁莪中学校</t>
  </si>
  <si>
    <t>埼玉県白岡市下野田９２７</t>
  </si>
  <si>
    <t>C111224600037</t>
  </si>
  <si>
    <t>白岡市立南中学校</t>
  </si>
  <si>
    <t>埼玉県白岡市千駄野３５６－１</t>
  </si>
  <si>
    <t>C111224600046</t>
  </si>
  <si>
    <t>白岡市立白岡中学校</t>
  </si>
  <si>
    <t>埼玉県白岡市白岡１６４７－１</t>
  </si>
  <si>
    <t>C111230100011</t>
  </si>
  <si>
    <t>伊奈町立伊奈中学校</t>
  </si>
  <si>
    <t>埼玉県北足立郡伊奈町小室５１６６</t>
  </si>
  <si>
    <t>C111230100020</t>
  </si>
  <si>
    <t>伊奈町立小針中学校</t>
  </si>
  <si>
    <t>埼玉県北足立郡伊奈町学園２－２０７</t>
  </si>
  <si>
    <t>C111230100039</t>
  </si>
  <si>
    <t>伊奈町立南中学校</t>
  </si>
  <si>
    <t>埼玉県北足立郡伊奈町小室３００１</t>
  </si>
  <si>
    <t>C111230100048</t>
  </si>
  <si>
    <t>埼玉県立伊奈学園中学校</t>
  </si>
  <si>
    <t>埼玉県北足立郡伊奈町学園４丁目１番地１</t>
  </si>
  <si>
    <t>C111232400014</t>
  </si>
  <si>
    <t>三芳町立三芳中学校</t>
  </si>
  <si>
    <t>埼玉県入間郡三芳町北永井３５０</t>
  </si>
  <si>
    <t>C111232400023</t>
  </si>
  <si>
    <t>三芳町立三芳東中学校</t>
  </si>
  <si>
    <t>埼玉県入間郡三芳町藤久保６１０－１</t>
  </si>
  <si>
    <t>C111232400032</t>
  </si>
  <si>
    <t>三芳町立藤久保中学校</t>
  </si>
  <si>
    <t>埼玉県入間郡三芳町藤久保４２０－２</t>
  </si>
  <si>
    <t>C111232600012</t>
  </si>
  <si>
    <t>毛呂山町立毛呂山中学校</t>
  </si>
  <si>
    <t>埼玉県入間郡毛呂山町岩井西４－１２－１</t>
  </si>
  <si>
    <t>C111232600021</t>
  </si>
  <si>
    <t>毛呂山町立川角中学校</t>
  </si>
  <si>
    <t>埼玉県入間郡毛呂山町川角２６４－１</t>
  </si>
  <si>
    <t>C111232700011</t>
  </si>
  <si>
    <t>越生町立越生中学校</t>
  </si>
  <si>
    <t>埼玉県入間郡越生町成瀬６１８</t>
  </si>
  <si>
    <t>C111234100013</t>
  </si>
  <si>
    <t>滑川町立滑川中学校</t>
  </si>
  <si>
    <t>埼玉県比企郡滑川町福田７００</t>
  </si>
  <si>
    <t>C111234200012</t>
  </si>
  <si>
    <t>嵐山町立菅谷中学校</t>
  </si>
  <si>
    <t>埼玉県比企郡嵐山町菅谷６４９</t>
  </si>
  <si>
    <t>C111234200021</t>
  </si>
  <si>
    <t>嵐山町立玉ノ岡中学校</t>
  </si>
  <si>
    <t>埼玉県比企郡嵐山町大字杉山６１０</t>
  </si>
  <si>
    <t>C111234300011</t>
  </si>
  <si>
    <t>小川町立東中学校</t>
  </si>
  <si>
    <t>埼玉県比企郡小川町小川１７６７－１</t>
  </si>
  <si>
    <t>C111234300020</t>
  </si>
  <si>
    <t>小川町立西中学校</t>
  </si>
  <si>
    <t>埼玉県比企郡小川町増尾２５０</t>
  </si>
  <si>
    <t>C111234300039</t>
  </si>
  <si>
    <t>小川町立欅台中学校</t>
  </si>
  <si>
    <t>埼玉県比企郡小川町角山１１９２</t>
  </si>
  <si>
    <t>C111234600018</t>
  </si>
  <si>
    <t>川島町立川島中学校</t>
  </si>
  <si>
    <t>埼玉県比企郡川島町白井沼２３０</t>
  </si>
  <si>
    <t>C111234600027</t>
  </si>
  <si>
    <t>川島町立西中学校</t>
  </si>
  <si>
    <t>埼玉県比企郡川島町中山２７０－１</t>
  </si>
  <si>
    <t>C111234700017</t>
  </si>
  <si>
    <t>吉見町立吉見中学校</t>
  </si>
  <si>
    <t>埼玉県比企郡吉見町下細谷１</t>
  </si>
  <si>
    <t>C111234800016</t>
  </si>
  <si>
    <t>鳩山町立鳩山中学校</t>
  </si>
  <si>
    <t>埼玉県比企郡鳩山町大字熊井２０２４－１</t>
  </si>
  <si>
    <t>C111234900015</t>
  </si>
  <si>
    <t>ときがわ町立都幾川中学校</t>
  </si>
  <si>
    <t>埼玉県比企郡ときがわ町桃木５０</t>
  </si>
  <si>
    <t>C111234900024</t>
  </si>
  <si>
    <t>ときがわ町立玉川中学校</t>
  </si>
  <si>
    <t>埼玉県比企郡ときがわ町玉川１３８５－２</t>
  </si>
  <si>
    <t>C111236100018</t>
  </si>
  <si>
    <t>横瀬町立横瀬中学校</t>
  </si>
  <si>
    <t>埼玉県秩父郡横瀬町大字横瀬４６５８</t>
  </si>
  <si>
    <t>C111236200017</t>
  </si>
  <si>
    <t>皆野町立皆野中学校</t>
  </si>
  <si>
    <t>埼玉県秩父郡皆野町大字皆野２２４４－２</t>
  </si>
  <si>
    <t>C111236300016</t>
  </si>
  <si>
    <t>長瀞町立長瀞中学校</t>
  </si>
  <si>
    <t>埼玉県秩父郡長瀞町本野上１０３５－１</t>
  </si>
  <si>
    <t>C111236500014</t>
  </si>
  <si>
    <t>小鹿野町立小鹿野中学校</t>
  </si>
  <si>
    <t>埼玉県秩父郡小鹿野町小鹿野１４６</t>
  </si>
  <si>
    <t>C111236900010</t>
  </si>
  <si>
    <t>東秩父村立東秩父中学校</t>
  </si>
  <si>
    <t>埼玉県秩父郡東秩父村奥沢１５０</t>
  </si>
  <si>
    <t>C111238100014</t>
  </si>
  <si>
    <t>美里町立美里中学校</t>
  </si>
  <si>
    <t>埼玉県児玉郡美里町駒衣１１１５－１</t>
  </si>
  <si>
    <t>C111238300012</t>
  </si>
  <si>
    <t>神川町立神川中学校</t>
  </si>
  <si>
    <t>埼玉県児玉郡神川町新里４５０</t>
  </si>
  <si>
    <t>C111238500010</t>
  </si>
  <si>
    <t>上里町立上里中学校</t>
  </si>
  <si>
    <t>埼玉県児玉郡上里町七本木３３６</t>
  </si>
  <si>
    <t>C111238500029</t>
  </si>
  <si>
    <t>上里町立上里北中学校</t>
  </si>
  <si>
    <t>埼玉県児玉郡上里町金久保２４９</t>
  </si>
  <si>
    <t>C111240800013</t>
  </si>
  <si>
    <t>寄居町立城南中学校</t>
  </si>
  <si>
    <t>埼玉県大里郡寄居町大字鉢形２２２２</t>
  </si>
  <si>
    <t>C111240800022</t>
  </si>
  <si>
    <t>寄居町立男衾中学校</t>
  </si>
  <si>
    <t>埼玉県大里郡寄居町富田６５</t>
  </si>
  <si>
    <t>C111240800031</t>
  </si>
  <si>
    <t>寄居町立寄居中学校</t>
  </si>
  <si>
    <t>埼玉県大里郡寄居町大字桜沢２０００</t>
  </si>
  <si>
    <t>C111244200011</t>
  </si>
  <si>
    <t>宮代町立須賀中学校</t>
  </si>
  <si>
    <t>埼玉県南埼玉郡宮代町須賀１４２６－１</t>
  </si>
  <si>
    <t>C111244200020</t>
  </si>
  <si>
    <t>宮代町立百間中学校</t>
  </si>
  <si>
    <t>埼玉県南埼玉郡宮代町宮代３－７－３８</t>
  </si>
  <si>
    <t>C111244200039</t>
  </si>
  <si>
    <t>宮代町立前原中学校</t>
  </si>
  <si>
    <t>埼玉県南埼玉郡宮代町字中４６１</t>
  </si>
  <si>
    <t>C111246400014</t>
  </si>
  <si>
    <t>杉戸町立杉戸中学校</t>
  </si>
  <si>
    <t>埼玉県北葛飾郡杉戸町内田１－５－３５</t>
  </si>
  <si>
    <t>C111246400023</t>
  </si>
  <si>
    <t>杉戸町立東中学校</t>
  </si>
  <si>
    <t>埼玉県北葛飾郡杉戸町大字椿２５０番地</t>
  </si>
  <si>
    <t>C111246400032</t>
  </si>
  <si>
    <t>杉戸町立広島中学校</t>
  </si>
  <si>
    <t>埼玉県北葛飾郡杉戸町堤根４７５９</t>
  </si>
  <si>
    <t>C111246500013</t>
  </si>
  <si>
    <t>松伏町立松伏中学校</t>
  </si>
  <si>
    <t>埼玉県北葛飾郡松伏町大字大川戸１１３６</t>
  </si>
  <si>
    <t>C111246500022</t>
  </si>
  <si>
    <t>松伏町立松伏第二中学校</t>
  </si>
  <si>
    <t>埼玉県北葛飾郡松伏町上赤岩７１１</t>
  </si>
  <si>
    <t>C111310100011</t>
  </si>
  <si>
    <t>埼玉栄中学校</t>
  </si>
  <si>
    <t>埼玉県さいたま市西区西大宮３丁目１１番地１</t>
  </si>
  <si>
    <t>C111310300019</t>
  </si>
  <si>
    <t>大宮開成中学校</t>
  </si>
  <si>
    <t>埼玉県さいたま市大宮区堀の内町１－６１５</t>
  </si>
  <si>
    <t>C111310400018</t>
  </si>
  <si>
    <t>栄東中学校</t>
  </si>
  <si>
    <t>埼玉県さいたま市見沼区砂町２－７７</t>
  </si>
  <si>
    <t>C111310500017</t>
  </si>
  <si>
    <t>淑徳与野中学校</t>
  </si>
  <si>
    <t>埼玉県さいたま市中央区上落合５－１９－１８</t>
  </si>
  <si>
    <t>C111310800014</t>
  </si>
  <si>
    <t>浦和実業学園中学校</t>
  </si>
  <si>
    <t>埼玉県さいたま市南区文蔵３－９－１</t>
  </si>
  <si>
    <t>C111310900013</t>
  </si>
  <si>
    <t>浦和明の星女子中学校</t>
  </si>
  <si>
    <t>埼玉県さいたま市緑区東浦和６－４－１９</t>
  </si>
  <si>
    <t>C111310900022</t>
  </si>
  <si>
    <t>青山学院大学系属浦和ルーテル学院中学校</t>
  </si>
  <si>
    <t>C111311000010</t>
  </si>
  <si>
    <t>開智中学校</t>
  </si>
  <si>
    <t>埼玉県さいたま市岩槻区徳力１８６</t>
  </si>
  <si>
    <t>C111320100010</t>
  </si>
  <si>
    <t>秀明中学校</t>
  </si>
  <si>
    <t>埼玉県川越市笠幡４７９２番地</t>
  </si>
  <si>
    <t>C111320100029</t>
  </si>
  <si>
    <t>城西川越中学校</t>
  </si>
  <si>
    <t>埼玉県川越市山田東町１０４２</t>
  </si>
  <si>
    <t>C111320100038</t>
  </si>
  <si>
    <t>星野学園中学校</t>
  </si>
  <si>
    <t>埼玉県川越市石原町２－７１－１１</t>
  </si>
  <si>
    <t>C111320100047</t>
  </si>
  <si>
    <t>城北埼玉中学校</t>
  </si>
  <si>
    <t>埼玉県川越市古市場５８５－１</t>
  </si>
  <si>
    <t>C111320900012</t>
  </si>
  <si>
    <t>聖望学園中学校</t>
  </si>
  <si>
    <t>埼玉県飯能市中山２９２</t>
  </si>
  <si>
    <t>C111320900021</t>
  </si>
  <si>
    <t>自由の森学園中学校</t>
  </si>
  <si>
    <t>埼玉県飯能市小岩井６１３</t>
  </si>
  <si>
    <t>C111321000019</t>
  </si>
  <si>
    <t>開智未来中学校</t>
  </si>
  <si>
    <t>埼玉県加須市麦倉１２３８番地</t>
  </si>
  <si>
    <t>C111321100018</t>
  </si>
  <si>
    <t>本庄東高等学校附属中学校</t>
  </si>
  <si>
    <t>埼玉県本庄市西五十子大塚３１８</t>
  </si>
  <si>
    <t>C111321100027</t>
  </si>
  <si>
    <t>本庄第一中学校</t>
  </si>
  <si>
    <t>埼玉県本庄市仁手２１６７－１</t>
  </si>
  <si>
    <t>C111321200017</t>
  </si>
  <si>
    <t>東京農業大学第三高等学校附属中学校</t>
  </si>
  <si>
    <t>埼玉県東松山市松山１４００－１</t>
  </si>
  <si>
    <t>C111321400015</t>
  </si>
  <si>
    <t>春日部共栄中学校</t>
  </si>
  <si>
    <t>埼玉県春日部市上大増新田２１３</t>
  </si>
  <si>
    <t>C111321500014</t>
  </si>
  <si>
    <t>西武学園文理中学校</t>
  </si>
  <si>
    <t>埼玉県狭山市柏原新田３１１－１</t>
  </si>
  <si>
    <t>C111321800011</t>
  </si>
  <si>
    <t>東京成徳大学深谷中学校</t>
  </si>
  <si>
    <t>埼玉県深谷市宿根５５９</t>
  </si>
  <si>
    <t>C111322200015</t>
  </si>
  <si>
    <t>獨協埼玉中学校</t>
  </si>
  <si>
    <t>埼玉県越谷市恩間新田寺前３１６</t>
  </si>
  <si>
    <t>C111322300014</t>
  </si>
  <si>
    <t>武南中学校</t>
  </si>
  <si>
    <t>埼玉県蕨市塚越５－１０－２１</t>
  </si>
  <si>
    <t>C111322500012</t>
  </si>
  <si>
    <t>狭山ヶ丘高等学校付属中学校</t>
  </si>
  <si>
    <t>埼玉県入間市下藤沢９８１</t>
  </si>
  <si>
    <t>C111322800019</t>
  </si>
  <si>
    <t>細田学園中学校</t>
  </si>
  <si>
    <t>埼玉県志木市本町２－７－１</t>
  </si>
  <si>
    <t>C111323000015</t>
  </si>
  <si>
    <t>立教新座中学校</t>
  </si>
  <si>
    <t>埼玉県新座市北野１－２－２５</t>
  </si>
  <si>
    <t>C111323000024</t>
  </si>
  <si>
    <t>西武台新座中学校</t>
  </si>
  <si>
    <t>埼玉県新座市中野２－９－１</t>
  </si>
  <si>
    <t>C111330100019</t>
  </si>
  <si>
    <t>国際学院中学校</t>
  </si>
  <si>
    <t>埼玉県北足立郡伊奈町小室１０４７４</t>
  </si>
  <si>
    <t>C111332600010</t>
  </si>
  <si>
    <t>埼玉平成中学校</t>
  </si>
  <si>
    <t>埼玉県入間郡毛呂山町下川原３７５</t>
  </si>
  <si>
    <t>C111334200010</t>
  </si>
  <si>
    <t>大妻嵐山中学校</t>
  </si>
  <si>
    <t>埼玉県比企郡嵐山町菅谷５５８</t>
  </si>
  <si>
    <t>C111346400012</t>
  </si>
  <si>
    <t>昌平中学校</t>
  </si>
  <si>
    <t>埼玉県北葛飾郡杉戸町下野８５１</t>
  </si>
  <si>
    <t>C211221400016</t>
  </si>
  <si>
    <t>春日部市立江戸川小中学校</t>
  </si>
  <si>
    <t>埼玉県春日部市上吉妻１</t>
  </si>
  <si>
    <t>C211224200012</t>
  </si>
  <si>
    <t>日高市立武蔵台小中学校</t>
  </si>
  <si>
    <t>埼玉県日高市武蔵台５－１－１</t>
  </si>
  <si>
    <t>D111110000014</t>
  </si>
  <si>
    <t>筑波大学附属坂戸高等学校</t>
  </si>
  <si>
    <t>埼玉県坂戸市千代田１－２４－１</t>
  </si>
  <si>
    <t>D111210000012</t>
  </si>
  <si>
    <t>埼玉県立浦和高等学校</t>
  </si>
  <si>
    <t>埼玉県さいたま市浦和区領家５－３－３</t>
  </si>
  <si>
    <t>D111210000021</t>
  </si>
  <si>
    <t>埼玉県立熊谷高等学校</t>
  </si>
  <si>
    <t>埼玉県熊谷市大原１－９－１</t>
  </si>
  <si>
    <t>D111210000030</t>
  </si>
  <si>
    <t>埼玉県立川越高等学校</t>
  </si>
  <si>
    <t>埼玉県川越市郭町２－６</t>
  </si>
  <si>
    <t>D111210000049</t>
  </si>
  <si>
    <t>埼玉県立春日部高等学校</t>
  </si>
  <si>
    <t>埼玉県春日部市粕壁５５３９</t>
  </si>
  <si>
    <t>D111210000058</t>
  </si>
  <si>
    <t>埼玉県立浦和第一女子高等学校</t>
  </si>
  <si>
    <t>埼玉県さいたま市浦和区岸町３－８－４５</t>
  </si>
  <si>
    <t>D111210000067</t>
  </si>
  <si>
    <t>埼玉県立熊谷農業高等学校</t>
  </si>
  <si>
    <t>埼玉県熊谷市大原３－３－１</t>
  </si>
  <si>
    <t>D111210000076</t>
  </si>
  <si>
    <t>埼玉県立熊谷女子高等学校</t>
  </si>
  <si>
    <t>埼玉県熊谷市末広２－１３１</t>
  </si>
  <si>
    <t>D111210000085</t>
  </si>
  <si>
    <t>埼玉県立川越女子高等学校</t>
  </si>
  <si>
    <t>埼玉県川越市六軒町１－２３</t>
  </si>
  <si>
    <t>D111210000094</t>
  </si>
  <si>
    <t>埼玉県立川越工業高等学校</t>
  </si>
  <si>
    <t>埼玉県川越市西小仙波町２丁目２８番地１</t>
  </si>
  <si>
    <t>D111210000101</t>
  </si>
  <si>
    <t>埼玉県立川越総合高等学校</t>
  </si>
  <si>
    <t>埼玉県川越市小仙波町５－１４</t>
  </si>
  <si>
    <t>D111210000110</t>
  </si>
  <si>
    <t>埼玉県立久喜高等学校</t>
  </si>
  <si>
    <t>埼玉県久喜市本町３－１２－１</t>
  </si>
  <si>
    <t>D111210000129</t>
  </si>
  <si>
    <t>埼玉県立不動岡高等学校</t>
  </si>
  <si>
    <t>埼玉県加須市不動岡１－７－４５</t>
  </si>
  <si>
    <t>D111210000138</t>
  </si>
  <si>
    <t>埼玉県立秩父農工科学高等学校</t>
  </si>
  <si>
    <t>埼玉県秩父市大野原２０００</t>
  </si>
  <si>
    <t>D111210000147</t>
  </si>
  <si>
    <t>埼玉県立本庄高等学校</t>
  </si>
  <si>
    <t>埼玉県本庄市柏１－４－１</t>
  </si>
  <si>
    <t>D111210000156</t>
  </si>
  <si>
    <t>埼玉県立松山高等学校</t>
  </si>
  <si>
    <t>埼玉県東松山市松山町１－６－１０</t>
  </si>
  <si>
    <t>D111210000165</t>
  </si>
  <si>
    <t>埼玉県立深谷商業高等学校</t>
  </si>
  <si>
    <t>埼玉県深谷市原郷８０</t>
  </si>
  <si>
    <t>D111210000174</t>
  </si>
  <si>
    <t>埼玉県立杉戸農業高等学校</t>
  </si>
  <si>
    <t>埼玉県北葛飾郡杉戸町堤根１６８４－１</t>
  </si>
  <si>
    <t>D111210000183</t>
  </si>
  <si>
    <t>埼玉県立進修館高等学校</t>
  </si>
  <si>
    <t>埼玉県行田市長野１３２０</t>
  </si>
  <si>
    <t>D111210000192</t>
  </si>
  <si>
    <t>埼玉県立小川高等学校</t>
  </si>
  <si>
    <t>埼玉県比企郡小川町大塚１１０５</t>
  </si>
  <si>
    <t>D111210000209</t>
  </si>
  <si>
    <t>埼玉県立秩父高等学校</t>
  </si>
  <si>
    <t>埼玉県秩父市上町２－２３－４５</t>
  </si>
  <si>
    <t>D111210000218</t>
  </si>
  <si>
    <t>埼玉県立春日部女子高等学校</t>
  </si>
  <si>
    <t>埼玉県春日部市粕壁東６－１－１</t>
  </si>
  <si>
    <t>D111210000227</t>
  </si>
  <si>
    <t>埼玉県立児玉高等学校</t>
  </si>
  <si>
    <t>埼玉県本庄市児玉町金屋９８０</t>
  </si>
  <si>
    <t>D111210000236</t>
  </si>
  <si>
    <t>埼玉県立飯能高等学校</t>
  </si>
  <si>
    <t>埼玉県飯能市本町１７－１３</t>
  </si>
  <si>
    <t>D111210000245</t>
  </si>
  <si>
    <t>埼玉県立越ヶ谷高等学校</t>
  </si>
  <si>
    <t>埼玉県越谷市越ヶ谷２７８８－１</t>
  </si>
  <si>
    <t>D111210000254</t>
  </si>
  <si>
    <t>埼玉県立浦和西高等学校</t>
  </si>
  <si>
    <t>埼玉県さいたま市浦和区木崎３－１－１</t>
  </si>
  <si>
    <t>D111210000263</t>
  </si>
  <si>
    <t>埼玉県立川口工業高等学校</t>
  </si>
  <si>
    <t>埼玉県川口市南前川１－１０－１</t>
  </si>
  <si>
    <t>D111210000272</t>
  </si>
  <si>
    <t>埼玉県立幸手桜高等学校</t>
  </si>
  <si>
    <t>埼玉県幸手市北１－１７－５９</t>
  </si>
  <si>
    <t>D111210000281</t>
  </si>
  <si>
    <t>埼玉県立豊岡高等学校</t>
  </si>
  <si>
    <t>埼玉県入間市豊岡１－１５－１</t>
  </si>
  <si>
    <t>D111210000290</t>
  </si>
  <si>
    <t>埼玉県立羽生実業高等学校</t>
  </si>
  <si>
    <t>埼玉県羽生市大字羽生３２３番地</t>
  </si>
  <si>
    <t>D111210000307</t>
  </si>
  <si>
    <t>埼玉県立松山女子高等学校</t>
  </si>
  <si>
    <t>埼玉県東松山市和泉町２－２２</t>
  </si>
  <si>
    <t>D111210000316</t>
  </si>
  <si>
    <t>埼玉県立鴻巣高等学校</t>
  </si>
  <si>
    <t>埼玉県鴻巣市大間１０２０</t>
  </si>
  <si>
    <t>D111210000325</t>
  </si>
  <si>
    <t>埼玉県立深谷第一高等学校</t>
  </si>
  <si>
    <t>埼玉県深谷市常盤町２１－１</t>
  </si>
  <si>
    <t>D111210000334</t>
  </si>
  <si>
    <t>埼玉県立大宮高等学校</t>
  </si>
  <si>
    <t>埼玉県さいたま市大宮区天沼町２ー３２３</t>
  </si>
  <si>
    <t>D111210000343</t>
  </si>
  <si>
    <t>埼玉県立川口高等学校</t>
  </si>
  <si>
    <t>埼玉県川口市新井宿諏訪山９６３</t>
  </si>
  <si>
    <t>D111210000352</t>
  </si>
  <si>
    <t>埼玉県立岩槻商業高等学校</t>
  </si>
  <si>
    <t>埼玉県さいたま市岩槻区太田１－４－１</t>
  </si>
  <si>
    <t>D111210000361</t>
  </si>
  <si>
    <t>埼玉県立所沢高等学校</t>
  </si>
  <si>
    <t>埼玉県所沢市久米１２３４</t>
  </si>
  <si>
    <t>D111210000370</t>
  </si>
  <si>
    <t>埼玉県立小鹿野高等学校</t>
  </si>
  <si>
    <t>埼玉県秩父郡小鹿野町小鹿野９６２－１</t>
  </si>
  <si>
    <t>D111210000389</t>
  </si>
  <si>
    <t>埼玉県立与野高等学校</t>
  </si>
  <si>
    <t>埼玉県さいたま市中央区本町西２－８－１</t>
  </si>
  <si>
    <t>D111210000398</t>
  </si>
  <si>
    <t>埼玉県立浦和商業高等学校</t>
  </si>
  <si>
    <t>埼玉県さいたま市南区白幡２－１９－３９</t>
  </si>
  <si>
    <t>D111210000405</t>
  </si>
  <si>
    <t>埼玉県立大宮商業高等学校</t>
  </si>
  <si>
    <t>埼玉県さいたま市見沼区大和田町１丁目３５６番地</t>
  </si>
  <si>
    <t>D111210000414</t>
  </si>
  <si>
    <t>埼玉県立熊谷商業高等学校</t>
  </si>
  <si>
    <t>埼玉県熊谷市広瀬８００</t>
  </si>
  <si>
    <t>D111210000423</t>
  </si>
  <si>
    <t>埼玉県立熊谷工業高等学校</t>
  </si>
  <si>
    <t>埼玉県熊谷市小島８２０番地</t>
  </si>
  <si>
    <t>D111210000432</t>
  </si>
  <si>
    <t>埼玉県立蕨高等学校</t>
  </si>
  <si>
    <t>埼玉県蕨市北町５－３－８</t>
  </si>
  <si>
    <t>D111210000441</t>
  </si>
  <si>
    <t>埼玉県立上尾高等学校</t>
  </si>
  <si>
    <t>埼玉県上尾市浅間台１－６－１</t>
  </si>
  <si>
    <t>D111210000450</t>
  </si>
  <si>
    <t>埼玉県立浦和工業高等学校</t>
  </si>
  <si>
    <t>埼玉県さいたま市桜区西堀５－１－１</t>
  </si>
  <si>
    <t>D111210000469</t>
  </si>
  <si>
    <t>埼玉県立草加高等学校</t>
  </si>
  <si>
    <t>埼玉県草加市青柳５－３－１</t>
  </si>
  <si>
    <t>D111210000478</t>
  </si>
  <si>
    <t>埼玉県立いずみ高等学校</t>
  </si>
  <si>
    <t>埼玉県さいたま市中央区円阿弥７－４－１</t>
  </si>
  <si>
    <t>D111210000487</t>
  </si>
  <si>
    <t>埼玉県立狭山工業高等学校</t>
  </si>
  <si>
    <t>埼玉県狭山市富士見２－５－１</t>
  </si>
  <si>
    <t>D111210000496</t>
  </si>
  <si>
    <t>埼玉県立寄居城北高等学校</t>
  </si>
  <si>
    <t>埼玉県大里郡寄居町桜沢２６０１</t>
  </si>
  <si>
    <t>D111210000502</t>
  </si>
  <si>
    <t>埼玉県立大宮工業高等学校</t>
  </si>
  <si>
    <t>埼玉県さいたま市北区本郷町１９７０番地</t>
  </si>
  <si>
    <t>D111210000511</t>
  </si>
  <si>
    <t>埼玉県立朝霞高等学校</t>
  </si>
  <si>
    <t>埼玉県朝霞市幸町３－１３－６５</t>
  </si>
  <si>
    <t>D111210000520</t>
  </si>
  <si>
    <t>埼玉県立久喜工業高等学校</t>
  </si>
  <si>
    <t>埼玉県久喜市野久喜４７４</t>
  </si>
  <si>
    <t>D111210000539</t>
  </si>
  <si>
    <t>埼玉県立戸田翔陽高等学校</t>
  </si>
  <si>
    <t>埼玉県戸田市新曽１０９３－１</t>
  </si>
  <si>
    <t>D111210000548</t>
  </si>
  <si>
    <t>埼玉県立春日部工業高等学校</t>
  </si>
  <si>
    <t>埼玉県春日部市梅田本町１－１－１</t>
  </si>
  <si>
    <t>D111210000557</t>
  </si>
  <si>
    <t>埼玉県立狭山緑陽高等学校</t>
  </si>
  <si>
    <t>埼玉県狭山市広瀬東４－３－１</t>
  </si>
  <si>
    <t>D111210000566</t>
  </si>
  <si>
    <t>埼玉県立鴻巣女子高等学校</t>
  </si>
  <si>
    <t>埼玉県鴻巣市天神１－１－７２</t>
  </si>
  <si>
    <t>D111210000575</t>
  </si>
  <si>
    <t>埼玉県立岩槻高等学校</t>
  </si>
  <si>
    <t>埼玉県さいたま市岩槻区城南１－３－３８</t>
  </si>
  <si>
    <t>D111210000584</t>
  </si>
  <si>
    <t>埼玉県立皆野高等学校</t>
  </si>
  <si>
    <t>埼玉県秩父郡皆野町大渕１９－１</t>
  </si>
  <si>
    <t>D111210000593</t>
  </si>
  <si>
    <t>埼玉県立越谷北高等学校</t>
  </si>
  <si>
    <t>埼玉県越谷市大泊５００ー１</t>
  </si>
  <si>
    <t>D111210000600</t>
  </si>
  <si>
    <t>埼玉県立所沢商業高等学校</t>
  </si>
  <si>
    <t>埼玉県所沢市林２－８８</t>
  </si>
  <si>
    <t>D111210000619</t>
  </si>
  <si>
    <t>埼玉県立誠和福祉高等学校</t>
  </si>
  <si>
    <t>埼玉県羽生市神戸７０６</t>
  </si>
  <si>
    <t>D111210000628</t>
  </si>
  <si>
    <t>埼玉県立常盤高等学校</t>
  </si>
  <si>
    <t>埼玉県さいたま市桜区上大久保５１９－１</t>
  </si>
  <si>
    <t>D111210000637</t>
  </si>
  <si>
    <t>埼玉県立坂戸高等学校</t>
  </si>
  <si>
    <t>埼玉県坂戸市上吉田５８６</t>
  </si>
  <si>
    <t>D111210000646</t>
  </si>
  <si>
    <t>埼玉県立吉川美南高等学校</t>
  </si>
  <si>
    <t>埼玉県吉川市高久６００</t>
  </si>
  <si>
    <t>D111210000655</t>
  </si>
  <si>
    <t>埼玉県立和光高等学校</t>
  </si>
  <si>
    <t>埼玉県和光市新倉３丁目２２番１号</t>
  </si>
  <si>
    <t>D111210000664</t>
  </si>
  <si>
    <t>埼玉県立桶川高等学校</t>
  </si>
  <si>
    <t>埼玉県桶川市大字坂田９４５番地</t>
  </si>
  <si>
    <t>D111210000673</t>
  </si>
  <si>
    <t>埼玉県立越生高等学校</t>
  </si>
  <si>
    <t>埼玉県入間郡越生町西和田６００</t>
  </si>
  <si>
    <t>D111210000691</t>
  </si>
  <si>
    <t>埼玉県立新座高等学校</t>
  </si>
  <si>
    <t>埼玉県新座市池田１－１－２</t>
  </si>
  <si>
    <t>D111210000708</t>
  </si>
  <si>
    <t>埼玉県立ふじみ野高等学校</t>
  </si>
  <si>
    <t>埼玉県ふじみ野市大井１１５８－１</t>
  </si>
  <si>
    <t>D111210000717</t>
  </si>
  <si>
    <t>埼玉県立八潮高等学校</t>
  </si>
  <si>
    <t>埼玉県八潮市鶴ヶ曽根６５０</t>
  </si>
  <si>
    <t>D111210000726</t>
  </si>
  <si>
    <t>埼玉県立蓮田松韻高等学校</t>
  </si>
  <si>
    <t>埼玉県蓮田市黒浜４０８８番地</t>
  </si>
  <si>
    <t>D111210000735</t>
  </si>
  <si>
    <t>埼玉県立川口北高等学校</t>
  </si>
  <si>
    <t>埼玉県川口市木曽呂１４７７</t>
  </si>
  <si>
    <t>D111210000744</t>
  </si>
  <si>
    <t>埼玉県立志木高等学校</t>
  </si>
  <si>
    <t>埼玉県志木市上宗岡１－１－１</t>
  </si>
  <si>
    <t>D111210000753</t>
  </si>
  <si>
    <t>埼玉県立所沢北高等学校</t>
  </si>
  <si>
    <t>埼玉県所沢市並木５－４</t>
  </si>
  <si>
    <t>D111210000762</t>
  </si>
  <si>
    <t>埼玉県立日高高等学校</t>
  </si>
  <si>
    <t>埼玉県日高市旭ヶ丘８０６</t>
  </si>
  <si>
    <t>D111210000771</t>
  </si>
  <si>
    <t>埼玉県立深谷高等学校</t>
  </si>
  <si>
    <t>埼玉県深谷市宿根３１５</t>
  </si>
  <si>
    <t>D111210000780</t>
  </si>
  <si>
    <t>埼玉県立越谷南高等学校</t>
  </si>
  <si>
    <t>埼玉県越谷市レイクタウン７－９</t>
  </si>
  <si>
    <t>D111210000799</t>
  </si>
  <si>
    <t>埼玉県立北本高等学校</t>
  </si>
  <si>
    <t>埼玉県北本市古市場１－１５２</t>
  </si>
  <si>
    <t>D111210000806</t>
  </si>
  <si>
    <t>埼玉県立川越南高等学校</t>
  </si>
  <si>
    <t>埼玉県川越市南大塚１－２１－１</t>
  </si>
  <si>
    <t>D111210000815</t>
  </si>
  <si>
    <t>埼玉県立熊谷西高等学校</t>
  </si>
  <si>
    <t>埼玉県熊谷市三ヶ尻２０６６</t>
  </si>
  <si>
    <t>D111210000824</t>
  </si>
  <si>
    <t>埼玉県立三郷高等学校</t>
  </si>
  <si>
    <t>埼玉県三郷市花和田６２０－１</t>
  </si>
  <si>
    <t>D111210000833</t>
  </si>
  <si>
    <t>埼玉県立栗橋北彩高等学校</t>
  </si>
  <si>
    <t>埼玉県久喜市伊坂南２－１６</t>
  </si>
  <si>
    <t>D111210000842</t>
  </si>
  <si>
    <t>埼玉県立草加南高等学校</t>
  </si>
  <si>
    <t>埼玉県草加市柳島町６６番地</t>
  </si>
  <si>
    <t>D111210000851</t>
  </si>
  <si>
    <t>埼玉県立大宮武蔵野高等学校</t>
  </si>
  <si>
    <t>埼玉県さいたま市西区西遊馬１６０１</t>
  </si>
  <si>
    <t>D111210000860</t>
  </si>
  <si>
    <t>埼玉県立富士見高等学校</t>
  </si>
  <si>
    <t>埼玉県富士見市上南畑９５０番地</t>
  </si>
  <si>
    <t>D111210000879</t>
  </si>
  <si>
    <t>埼玉県立滑川総合高等学校</t>
  </si>
  <si>
    <t>埼玉県比企郡滑川町月の輪４－１８－２６</t>
  </si>
  <si>
    <t>D111210000888</t>
  </si>
  <si>
    <t>埼玉県立羽生第一高等学校</t>
  </si>
  <si>
    <t>埼玉県羽生市下岩瀬１５３</t>
  </si>
  <si>
    <t>D111210000897</t>
  </si>
  <si>
    <t>埼玉県立上尾南高等学校</t>
  </si>
  <si>
    <t>埼玉県上尾市中新井５８５</t>
  </si>
  <si>
    <t>D111210000904</t>
  </si>
  <si>
    <t>埼玉県立春日部東高等学校</t>
  </si>
  <si>
    <t>埼玉県春日部市樋籠３６３</t>
  </si>
  <si>
    <t>D111210000913</t>
  </si>
  <si>
    <t>埼玉県立白岡高等学校</t>
  </si>
  <si>
    <t>埼玉県白岡市高岩２７５－１</t>
  </si>
  <si>
    <t>D111210000922</t>
  </si>
  <si>
    <t>埼玉県立杉戸高等学校</t>
  </si>
  <si>
    <t>埼玉県北葛飾郡杉戸町清地１－１－３６</t>
  </si>
  <si>
    <t>D111210000931</t>
  </si>
  <si>
    <t>埼玉県立川口東高等学校</t>
  </si>
  <si>
    <t>埼玉県川口市長蔵３－１－１</t>
  </si>
  <si>
    <t>D111210000940</t>
  </si>
  <si>
    <t>埼玉県立浦和北高等学校</t>
  </si>
  <si>
    <t>埼玉県さいたま市桜区五関５９５</t>
  </si>
  <si>
    <t>D111210000968</t>
  </si>
  <si>
    <t>埼玉県立鷲宮高等学校</t>
  </si>
  <si>
    <t>埼玉県久喜市中妻１０２０</t>
  </si>
  <si>
    <t>D111210000977</t>
  </si>
  <si>
    <t>埼玉県立上尾鷹の台高等学校</t>
  </si>
  <si>
    <t>埼玉県上尾市原市２８００</t>
  </si>
  <si>
    <t>D111210000986</t>
  </si>
  <si>
    <t>埼玉県立朝霞西高等学校</t>
  </si>
  <si>
    <t>埼玉県朝霞市膝折２－１７</t>
  </si>
  <si>
    <t>D111210000995</t>
  </si>
  <si>
    <t>埼玉県立新座柳瀬高等学校</t>
  </si>
  <si>
    <t>埼玉県新座市大和田４－１２－１</t>
  </si>
  <si>
    <t>D111210001002</t>
  </si>
  <si>
    <t>埼玉県立川越西高等学校</t>
  </si>
  <si>
    <t>埼玉県川越市笠幡２４８８－１</t>
  </si>
  <si>
    <t>D111210001011</t>
  </si>
  <si>
    <t>埼玉県立所沢西高等学校</t>
  </si>
  <si>
    <t>埼玉県所沢市北野新町２－５－１１</t>
  </si>
  <si>
    <t>D111210001020</t>
  </si>
  <si>
    <t>埼玉県立坂戸西高等学校</t>
  </si>
  <si>
    <t>埼玉県坂戸市四日市場１０１</t>
  </si>
  <si>
    <t>D111210001039</t>
  </si>
  <si>
    <t>埼玉県立妻沼高等学校</t>
  </si>
  <si>
    <t>埼玉県熊谷市弥藤吾４８０</t>
  </si>
  <si>
    <t>D111210001048</t>
  </si>
  <si>
    <t>埼玉県立越谷西高等学校</t>
  </si>
  <si>
    <t>埼玉県越谷市野島４６０－１</t>
  </si>
  <si>
    <t>D111210001057</t>
  </si>
  <si>
    <t>埼玉県立大宮東高等学校</t>
  </si>
  <si>
    <t>埼玉県さいたま市見沼区膝子５６７</t>
  </si>
  <si>
    <t>D111210001066</t>
  </si>
  <si>
    <t>埼玉県立南稜高等学校</t>
  </si>
  <si>
    <t>埼玉県戸田市美女木４－２３－４</t>
  </si>
  <si>
    <t>D111210001075</t>
  </si>
  <si>
    <t>埼玉県立桶川西高等学校</t>
  </si>
  <si>
    <t>埼玉県桶川市川田谷１５３１－２</t>
  </si>
  <si>
    <t>D111210001084</t>
  </si>
  <si>
    <t>埼玉県立吹上秋桜高等学校</t>
  </si>
  <si>
    <t>埼玉県鴻巣市前砂９０７－１</t>
  </si>
  <si>
    <t>D111210001093</t>
  </si>
  <si>
    <t>埼玉県立所沢中央高等学校</t>
  </si>
  <si>
    <t>埼玉県所沢市並木８－２</t>
  </si>
  <si>
    <t>D111210001100</t>
  </si>
  <si>
    <t>埼玉県立草加東高等学校</t>
  </si>
  <si>
    <t>埼玉県草加市柿木町１１１０－１</t>
  </si>
  <si>
    <t>D111210001119</t>
  </si>
  <si>
    <t>埼玉県立三郷北高等学校</t>
  </si>
  <si>
    <t>埼玉県三郷市大広戸８０８</t>
  </si>
  <si>
    <t>D111210001128</t>
  </si>
  <si>
    <t>埼玉県立庄和高等学校</t>
  </si>
  <si>
    <t>埼玉県春日部市金崎５８３</t>
  </si>
  <si>
    <t>D111210001137</t>
  </si>
  <si>
    <t>埼玉県立松伏高等学校</t>
  </si>
  <si>
    <t>埼玉県北葛飾郡松伏町ゆめみ野東２－７－１</t>
  </si>
  <si>
    <t>D111210001146</t>
  </si>
  <si>
    <t>埼玉県立岩槻北陵高等学校</t>
  </si>
  <si>
    <t>埼玉県さいたま市岩槻区慈恩寺１１７－２</t>
  </si>
  <si>
    <t>D111210001155</t>
  </si>
  <si>
    <t>埼玉県立大宮南高等学校</t>
  </si>
  <si>
    <t>埼玉県さいたま市西区植田谷本７９３</t>
  </si>
  <si>
    <t>D111210001164</t>
  </si>
  <si>
    <t>埼玉県立狭山清陵高等学校</t>
  </si>
  <si>
    <t>埼玉県狭山市上奥富３４－３</t>
  </si>
  <si>
    <t>D111210001173</t>
  </si>
  <si>
    <t>埼玉県立鶴ヶ島清風高等学校</t>
  </si>
  <si>
    <t>埼玉県鶴ヶ島市高倉９４６－１</t>
  </si>
  <si>
    <t>D111210001182</t>
  </si>
  <si>
    <t>埼玉県立越谷東高等学校</t>
  </si>
  <si>
    <t>埼玉県越谷市増林荒川堤外５６７０番地１</t>
  </si>
  <si>
    <t>D111210001191</t>
  </si>
  <si>
    <t>埼玉県立宮代高等学校</t>
  </si>
  <si>
    <t>埼玉県南埼玉郡宮代町東６１１</t>
  </si>
  <si>
    <t>D111210001208</t>
  </si>
  <si>
    <t>埼玉県立浦和東高等学校</t>
  </si>
  <si>
    <t>埼玉県さいたま市緑区寺山３６５</t>
  </si>
  <si>
    <t>D111210001217</t>
  </si>
  <si>
    <t>埼玉県立上尾橘高等学校</t>
  </si>
  <si>
    <t>埼玉県上尾市平方２１８７－１</t>
  </si>
  <si>
    <t>D111210001226</t>
  </si>
  <si>
    <t>埼玉県立新座総合技術高等学校</t>
  </si>
  <si>
    <t>埼玉県新座市新塚１丁目３番１</t>
  </si>
  <si>
    <t>D111210001235</t>
  </si>
  <si>
    <t>埼玉県立川越初雁高等学校</t>
  </si>
  <si>
    <t>埼玉県川越市砂新田２５６４</t>
  </si>
  <si>
    <t>D111210001244</t>
  </si>
  <si>
    <t>埼玉県立入間向陽高等学校</t>
  </si>
  <si>
    <t>埼玉県入間市向陽台１－１－１</t>
  </si>
  <si>
    <t>D111210001253</t>
  </si>
  <si>
    <t>埼玉県立鳩山高等学校</t>
  </si>
  <si>
    <t>埼玉県比企郡鳩山町松ヶ丘４－１－２</t>
  </si>
  <si>
    <t>D111210001262</t>
  </si>
  <si>
    <t>埼玉県立草加西高等学校</t>
  </si>
  <si>
    <t>埼玉県草加市原町２－７－１</t>
  </si>
  <si>
    <t>D111210001271</t>
  </si>
  <si>
    <t>埼玉県立川口青陵高等学校</t>
  </si>
  <si>
    <t>埼玉県川口市神戸東５２０－１</t>
  </si>
  <si>
    <t>D111210001280</t>
  </si>
  <si>
    <t>埼玉県立伊奈学園総合高等学校</t>
  </si>
  <si>
    <t>D111210001299</t>
  </si>
  <si>
    <t>埼玉県立芸術総合高等学校</t>
  </si>
  <si>
    <t>埼玉県所沢市三ヶ島２ー６９５ー１</t>
  </si>
  <si>
    <t>D111210001306</t>
  </si>
  <si>
    <t>埼玉県立八潮南高等学校</t>
  </si>
  <si>
    <t>埼玉県八潮市南川崎根通５１９－１</t>
  </si>
  <si>
    <t>D111210001315</t>
  </si>
  <si>
    <t>埼玉県立三郷工業技術高等学校</t>
  </si>
  <si>
    <t>埼玉県三郷市彦成３－３２５</t>
  </si>
  <si>
    <t>D111210001324</t>
  </si>
  <si>
    <t>埼玉県立狭山経済高等学校</t>
  </si>
  <si>
    <t>埼玉県狭山市稲荷山２－６－１</t>
  </si>
  <si>
    <t>D111210001333</t>
  </si>
  <si>
    <t>埼玉県立大宮光陵高等学校</t>
  </si>
  <si>
    <t>埼玉県さいたま市西区中野林１４５</t>
  </si>
  <si>
    <t>D111210001342</t>
  </si>
  <si>
    <t>埼玉県立越谷総合技術高等学校</t>
  </si>
  <si>
    <t>埼玉県越谷市谷中町３－１００－１</t>
  </si>
  <si>
    <t>D111210001351</t>
  </si>
  <si>
    <t>埼玉県立和光国際高等学校</t>
  </si>
  <si>
    <t>埼玉県和光市広沢４－１</t>
  </si>
  <si>
    <t>D111210001360</t>
  </si>
  <si>
    <t>埼玉県立久喜北陽高等学校</t>
  </si>
  <si>
    <t>埼玉県久喜市久喜本８３７－１</t>
  </si>
  <si>
    <t>D111210001379</t>
  </si>
  <si>
    <t>埼玉県立鳩ヶ谷高等学校</t>
  </si>
  <si>
    <t>埼玉県川口市里２２５－１</t>
  </si>
  <si>
    <t>D111210001388</t>
  </si>
  <si>
    <t>埼玉県立大宮中央高等学校</t>
  </si>
  <si>
    <t>埼玉県さいたま市北区櫛引町２－４９９－１</t>
  </si>
  <si>
    <t>D111210001397</t>
  </si>
  <si>
    <t>埼玉県立羽生高等学校</t>
  </si>
  <si>
    <t>埼玉県羽生市加羽ヶ崎３０３－１</t>
  </si>
  <si>
    <t>D111220000011</t>
  </si>
  <si>
    <t>さいたま市立浦和高等学校</t>
  </si>
  <si>
    <t>D111220000020</t>
  </si>
  <si>
    <t>川越市立川越高等学校</t>
  </si>
  <si>
    <t>埼玉県川越市旭町２丁目３番地７</t>
  </si>
  <si>
    <t>D111220000039</t>
  </si>
  <si>
    <t>さいたま市立大宮北高等学校</t>
  </si>
  <si>
    <t>埼玉県さいたま市北区奈良町９１－１</t>
  </si>
  <si>
    <t>D111220000048</t>
  </si>
  <si>
    <t>さいたま市立浦和南高等学校</t>
  </si>
  <si>
    <t>埼玉県さいたま市南区辻６－５－３１</t>
  </si>
  <si>
    <t>D111220000057</t>
  </si>
  <si>
    <t>川口市立高等学校</t>
  </si>
  <si>
    <t>D111310100019</t>
  </si>
  <si>
    <t>埼玉栄高等学校</t>
  </si>
  <si>
    <t>D111310300017</t>
  </si>
  <si>
    <t>大宮開成高等学校</t>
  </si>
  <si>
    <t>D111310300026</t>
  </si>
  <si>
    <t>松栄学園高等学校大宮分校</t>
  </si>
  <si>
    <t>埼玉県さいたま市大宮区下町１－３５</t>
  </si>
  <si>
    <t>D111310400016</t>
  </si>
  <si>
    <t>栄東高等学校</t>
  </si>
  <si>
    <t>D111310500015</t>
  </si>
  <si>
    <t>淑徳与野高等学校</t>
  </si>
  <si>
    <t>D111310700013</t>
  </si>
  <si>
    <t>浦和麗明高等学校</t>
  </si>
  <si>
    <t>埼玉県さいたま市浦和区東岸町１０－３６</t>
  </si>
  <si>
    <t>D111310800012</t>
  </si>
  <si>
    <t>浦和実業学園高等学校</t>
  </si>
  <si>
    <t>D111310900011</t>
  </si>
  <si>
    <t>浦和明の星女子高等学校</t>
  </si>
  <si>
    <t>D111310900020</t>
  </si>
  <si>
    <t>浦和学院高等学校</t>
  </si>
  <si>
    <t>埼玉県さいたま市緑区代山１７２</t>
  </si>
  <si>
    <t>D111310900039</t>
  </si>
  <si>
    <t>青山学院大学系属浦和ルーテル学院高等学校</t>
  </si>
  <si>
    <t>埼玉県さいたま市緑区大崎３６４２</t>
  </si>
  <si>
    <t>D111311000018</t>
  </si>
  <si>
    <t>開智高等学校</t>
  </si>
  <si>
    <t>D111320100018</t>
  </si>
  <si>
    <t>山村学園高等学校</t>
  </si>
  <si>
    <t>埼玉県川越市田町１６－２</t>
  </si>
  <si>
    <t>D111320100027</t>
  </si>
  <si>
    <t>東邦音楽大学附属東邦第二高等学校</t>
  </si>
  <si>
    <t>埼玉県川越市今泉８４</t>
  </si>
  <si>
    <t>D111320100036</t>
  </si>
  <si>
    <t>星野高等学校</t>
  </si>
  <si>
    <t>埼玉県川越市末広町３－９－１</t>
  </si>
  <si>
    <t>D111320100045</t>
  </si>
  <si>
    <t>城西大学付属川越高等学校</t>
  </si>
  <si>
    <t>D111320100054</t>
  </si>
  <si>
    <t>秀明高等学校</t>
  </si>
  <si>
    <t>埼玉県川越市笠幡４７９２</t>
  </si>
  <si>
    <t>D111320100063</t>
  </si>
  <si>
    <t>城北埼玉高等学校</t>
  </si>
  <si>
    <t>D111320100072</t>
  </si>
  <si>
    <t>川越東高等学校</t>
  </si>
  <si>
    <t>埼玉県川越市久下戸６０６０</t>
  </si>
  <si>
    <t>D111320100081</t>
  </si>
  <si>
    <t>霞ヶ関高等学校</t>
  </si>
  <si>
    <t>埼玉県川越市的場２７９７－２４</t>
  </si>
  <si>
    <t>D111320900010</t>
  </si>
  <si>
    <t>聖望学園高等学校</t>
  </si>
  <si>
    <t>D111320900029</t>
  </si>
  <si>
    <t>自由の森学園高等学校</t>
  </si>
  <si>
    <t>埼玉県飯能市小岩井６１３番地</t>
  </si>
  <si>
    <t>D111320900038</t>
  </si>
  <si>
    <t>大川学園高等学校</t>
  </si>
  <si>
    <t>埼玉県飯能市仲町１６－８</t>
  </si>
  <si>
    <t>D111320900047</t>
  </si>
  <si>
    <t>わせがく夢育高等学校</t>
  </si>
  <si>
    <t>埼玉県飯能市大字平戸１３０番地２</t>
  </si>
  <si>
    <t>D111321000017</t>
  </si>
  <si>
    <t>花咲徳栄高等学校</t>
  </si>
  <si>
    <t>埼玉県加須市花崎５１９</t>
  </si>
  <si>
    <t>D111321000026</t>
  </si>
  <si>
    <t>開智未来高等学校</t>
  </si>
  <si>
    <t>D111321100016</t>
  </si>
  <si>
    <t>本庄第一高等学校</t>
  </si>
  <si>
    <t>埼玉県本庄市仁手１７８９</t>
  </si>
  <si>
    <t>D111321100025</t>
  </si>
  <si>
    <t>本庄東高等学校</t>
  </si>
  <si>
    <t>埼玉県本庄市日の出１－４－５</t>
  </si>
  <si>
    <t>D111321100034</t>
  </si>
  <si>
    <t>早稲田大学本庄高等学院</t>
  </si>
  <si>
    <t>埼玉県本庄市栗崎２３９－３</t>
  </si>
  <si>
    <t>D111321200015</t>
  </si>
  <si>
    <t>東京農業大学第三高等学校</t>
  </si>
  <si>
    <t>D111321400013</t>
  </si>
  <si>
    <t>春日部共栄高等学校</t>
  </si>
  <si>
    <t>D111321400022</t>
  </si>
  <si>
    <t>松栄学園高等学校</t>
  </si>
  <si>
    <t>埼玉県春日部市大沼２－４０</t>
  </si>
  <si>
    <t>D111321500012</t>
  </si>
  <si>
    <t>西武学園文理高等学校</t>
  </si>
  <si>
    <t>D111321500021</t>
  </si>
  <si>
    <t>秋草学園高等学校</t>
  </si>
  <si>
    <t>埼玉県狭山市堀兼２４０４</t>
  </si>
  <si>
    <t>D111321800019</t>
  </si>
  <si>
    <t>正智深谷高等学校</t>
  </si>
  <si>
    <t>埼玉県深谷市上野台３６９</t>
  </si>
  <si>
    <t>D111321800028</t>
  </si>
  <si>
    <t>東京成徳大学深谷高等学校</t>
  </si>
  <si>
    <t>D111321800037</t>
  </si>
  <si>
    <t>創学舎高等学校</t>
  </si>
  <si>
    <t>埼玉県深谷市血洗島２４４－４</t>
  </si>
  <si>
    <t>D111321900018</t>
  </si>
  <si>
    <t>秀明英光高等学校</t>
  </si>
  <si>
    <t>埼玉県上尾市上野１０１２</t>
  </si>
  <si>
    <t>D111322200013</t>
  </si>
  <si>
    <t>獨協埼玉高等学校</t>
  </si>
  <si>
    <t>D111322200022</t>
  </si>
  <si>
    <t>武蔵野星城高等学校</t>
  </si>
  <si>
    <t>埼玉県越谷市新越谷２－１８－６</t>
  </si>
  <si>
    <t>D111322200031</t>
  </si>
  <si>
    <t>松栄学園高等学校越谷レイクタウン分校</t>
  </si>
  <si>
    <t>埼玉県越谷市レイクタウン６－１８－１</t>
  </si>
  <si>
    <t>D111322200040</t>
  </si>
  <si>
    <t>叡明高等学校</t>
  </si>
  <si>
    <t>埼玉県越谷市レイクタウン７－２－１</t>
  </si>
  <si>
    <t>D111322300012</t>
  </si>
  <si>
    <t>武南高等学校</t>
  </si>
  <si>
    <t>D111322500010</t>
  </si>
  <si>
    <t>狭山ヶ丘高等学校</t>
  </si>
  <si>
    <t>D111322500029</t>
  </si>
  <si>
    <t>武蔵野音楽大学附属高等学校</t>
  </si>
  <si>
    <t>埼玉県入間市中神７２８</t>
  </si>
  <si>
    <t>D111322500038</t>
  </si>
  <si>
    <t>東野高等学校</t>
  </si>
  <si>
    <t>埼玉県入間市二本木１１２－１</t>
  </si>
  <si>
    <t>D111322800017</t>
  </si>
  <si>
    <t>細田学園高等学校</t>
  </si>
  <si>
    <t>D111322800026</t>
  </si>
  <si>
    <t>慶應義塾志木高等学校</t>
  </si>
  <si>
    <t>埼玉県志木市本町４－１４－１</t>
  </si>
  <si>
    <t>D111323000013</t>
  </si>
  <si>
    <t>立教新座高等学校</t>
  </si>
  <si>
    <t>D111323000022</t>
  </si>
  <si>
    <t>西武台高等学校</t>
  </si>
  <si>
    <t>D111323900014</t>
  </si>
  <si>
    <t>山村国際高等学校</t>
  </si>
  <si>
    <t>埼玉県坂戸市千代田１－２－２３</t>
  </si>
  <si>
    <t>D111330100017</t>
  </si>
  <si>
    <t>国際学院高等学校</t>
  </si>
  <si>
    <t>D111330100026</t>
  </si>
  <si>
    <t>栄北高等学校</t>
  </si>
  <si>
    <t>埼玉県北足立郡伊奈町小室１１２３</t>
  </si>
  <si>
    <t>D111332600018</t>
  </si>
  <si>
    <t>埼玉平成高等学校</t>
  </si>
  <si>
    <t>埼玉県入間郡毛呂山町市場３３３番地１</t>
  </si>
  <si>
    <t>D111332700017</t>
  </si>
  <si>
    <t>武蔵越生高等学校</t>
  </si>
  <si>
    <t>埼玉県入間郡越生町上野東１丁目３番地１０</t>
  </si>
  <si>
    <t>D111332700026</t>
  </si>
  <si>
    <t>清和学園高等学校</t>
  </si>
  <si>
    <t>埼玉県入間郡越生町上野東１－３－２</t>
  </si>
  <si>
    <t>D111334200018</t>
  </si>
  <si>
    <t>大妻嵐山高等学校</t>
  </si>
  <si>
    <t>D111346400010</t>
  </si>
  <si>
    <t>昌平高等学校</t>
  </si>
  <si>
    <t>D111346400029</t>
  </si>
  <si>
    <t>志学会高等学校</t>
  </si>
  <si>
    <t>埼玉県北葛飾郡杉戸町並塚１６４３</t>
  </si>
  <si>
    <t>D211210300018</t>
  </si>
  <si>
    <t>さいたま市立大宮国際中等教育学校</t>
  </si>
  <si>
    <t>埼玉県さいたま市大宮区三橋４－９６</t>
  </si>
  <si>
    <t>E111110000011</t>
  </si>
  <si>
    <t>埼玉大学教育学部附属特別支援学校</t>
  </si>
  <si>
    <t>埼玉県さいたま市北区日進町２－４８０</t>
  </si>
  <si>
    <t>E111230000017</t>
  </si>
  <si>
    <t>埼玉県立特別支援学校塙保己一学園</t>
  </si>
  <si>
    <t>埼玉県川越市笠幡８５－１</t>
  </si>
  <si>
    <t>E111230000026</t>
  </si>
  <si>
    <t>埼玉県立特別支援学校大宮ろう学園</t>
  </si>
  <si>
    <t>埼玉県さいたま市北区植竹町２－６８</t>
  </si>
  <si>
    <t>E111230000035</t>
  </si>
  <si>
    <t>埼玉県立特別支援学校坂戸ろう学園</t>
  </si>
  <si>
    <t>埼玉県坂戸市鎌倉町１４－１</t>
  </si>
  <si>
    <t>E111230000044</t>
  </si>
  <si>
    <t>埼玉県立蓮田特別支援学校</t>
  </si>
  <si>
    <t>埼玉県蓮田市黒浜４０８８－４</t>
  </si>
  <si>
    <t>E111230000053</t>
  </si>
  <si>
    <t>埼玉県立熊谷特別支援学校</t>
  </si>
  <si>
    <t>埼玉県熊谷市川原明戸６０５</t>
  </si>
  <si>
    <t>E111230000062</t>
  </si>
  <si>
    <t>埼玉県立越谷特別支援学校</t>
  </si>
  <si>
    <t>埼玉県越谷市大字船渡５００</t>
  </si>
  <si>
    <t>E111230000071</t>
  </si>
  <si>
    <t>埼玉県立和光特別支援学校</t>
  </si>
  <si>
    <t>埼玉県和光市広沢４－３</t>
  </si>
  <si>
    <t>E111230000080</t>
  </si>
  <si>
    <t>埼玉県立日高特別支援学校</t>
  </si>
  <si>
    <t>埼玉県日高市高富５９－１</t>
  </si>
  <si>
    <t>E111230000099</t>
  </si>
  <si>
    <t>埼玉県立宮代特別支援学校</t>
  </si>
  <si>
    <t>埼玉県南埼玉郡宮代町字金原６３６番地１</t>
  </si>
  <si>
    <t>E111230000106</t>
  </si>
  <si>
    <t>埼玉県立川島ひばりが丘特別支援学校</t>
  </si>
  <si>
    <t>埼玉県比企郡川島町大字伊草７８０</t>
  </si>
  <si>
    <t>E111230000115</t>
  </si>
  <si>
    <t>埼玉県立川越特別支援学校</t>
  </si>
  <si>
    <t>埼玉県川越市古谷上２６９０－１</t>
  </si>
  <si>
    <t>E111230000124</t>
  </si>
  <si>
    <t>埼玉県立川越特別支援学校川越たかしな分校</t>
  </si>
  <si>
    <t>E111230000133</t>
  </si>
  <si>
    <t>埼玉県立川口特別支援学校</t>
  </si>
  <si>
    <t>埼玉県川口市赤井１２３４</t>
  </si>
  <si>
    <t>E111230000142</t>
  </si>
  <si>
    <t>埼玉県立和光南特別支援学校</t>
  </si>
  <si>
    <t>埼玉県和光市広沢４－５</t>
  </si>
  <si>
    <t>E111230000151</t>
  </si>
  <si>
    <t>埼玉県立行田特別支援学校</t>
  </si>
  <si>
    <t>埼玉県行田市長野４２３５</t>
  </si>
  <si>
    <t>E111230000160</t>
  </si>
  <si>
    <t>埼玉県立春日部特別支援学校</t>
  </si>
  <si>
    <t>埼玉県春日部市八丁目７７６－１</t>
  </si>
  <si>
    <t>E111230000179</t>
  </si>
  <si>
    <t>埼玉県立秩父特別支援学校</t>
  </si>
  <si>
    <t>埼玉県秩父市大宮５６７６－１</t>
  </si>
  <si>
    <t>E111230000188</t>
  </si>
  <si>
    <t>埼玉県立所沢特別支援学校</t>
  </si>
  <si>
    <t>埼玉県所沢市中富南１－１８０２－７</t>
  </si>
  <si>
    <t>E111230000197</t>
  </si>
  <si>
    <t>埼玉県立三郷特別支援学校</t>
  </si>
  <si>
    <t>埼玉県三郷市駒形５６番地</t>
  </si>
  <si>
    <t>E111230000204</t>
  </si>
  <si>
    <t>埼玉県立本庄特別支援学校</t>
  </si>
  <si>
    <t>埼玉県本庄市栗崎８２８番地</t>
  </si>
  <si>
    <t>E111230000213</t>
  </si>
  <si>
    <t>埼玉県立上尾特別支援学校</t>
  </si>
  <si>
    <t>埼玉県上尾市東町３－２００９－３</t>
  </si>
  <si>
    <t>E111230000222</t>
  </si>
  <si>
    <t>埼玉県立東松山特別支援学校</t>
  </si>
  <si>
    <t>埼玉県東松山市野田１３０６－１</t>
  </si>
  <si>
    <t>E111230000231</t>
  </si>
  <si>
    <t>埼玉県立狭山特別支援学校</t>
  </si>
  <si>
    <t>埼玉県狭山市笹井２９５８</t>
  </si>
  <si>
    <t>E111230000240</t>
  </si>
  <si>
    <t>埼玉県立浦和特別支援学校</t>
  </si>
  <si>
    <t>埼玉県さいたま市緑区大崎５８</t>
  </si>
  <si>
    <t>E111230000259</t>
  </si>
  <si>
    <t>埼玉県立久喜特別支援学校</t>
  </si>
  <si>
    <t>埼玉県久喜市上清久１１００</t>
  </si>
  <si>
    <t>E111230000268</t>
  </si>
  <si>
    <t>埼玉県立大宮北特別支援学校</t>
  </si>
  <si>
    <t>埼玉県さいたま市西区中釘２２９０－１</t>
  </si>
  <si>
    <t>E111230000277</t>
  </si>
  <si>
    <t>埼玉県立大宮北特別支援学校さいたま西分校</t>
  </si>
  <si>
    <t>E111230000286</t>
  </si>
  <si>
    <t>埼玉県立越谷西特別支援学校</t>
  </si>
  <si>
    <t>埼玉県越谷市西新井８５０－１</t>
  </si>
  <si>
    <t>E111230000295</t>
  </si>
  <si>
    <t>埼玉県立騎西特別支援学校</t>
  </si>
  <si>
    <t>埼玉県加須市上種足四番８８８番地１</t>
  </si>
  <si>
    <t>E111230000302</t>
  </si>
  <si>
    <t>埼玉県立毛呂山特別支援学校</t>
  </si>
  <si>
    <t>埼玉県入間郡毛呂山町川角１０２４－１</t>
  </si>
  <si>
    <t>E111230000311</t>
  </si>
  <si>
    <t>埼玉県立特別支援学校さいたま桜高等学園</t>
  </si>
  <si>
    <t>埼玉県さいたま市桜区上大久保５１９－７</t>
  </si>
  <si>
    <t>E111230000320</t>
  </si>
  <si>
    <t>埼玉県立特別支援学校羽生ふじ高等学園</t>
  </si>
  <si>
    <t>埼玉県羽生市下羽生３２０－１</t>
  </si>
  <si>
    <t>E111230000339</t>
  </si>
  <si>
    <t>埼玉県立上尾かしの木特別支援学校</t>
  </si>
  <si>
    <t>埼玉県上尾市平塚１２８１－１</t>
  </si>
  <si>
    <t>E111230000348</t>
  </si>
  <si>
    <t>埼玉県立所沢おおぞら特別支援学校</t>
  </si>
  <si>
    <t>埼玉県所沢市南永井６１９－７</t>
  </si>
  <si>
    <t>E111230000357</t>
  </si>
  <si>
    <t>埼玉県立深谷はばたき特別支援学校</t>
  </si>
  <si>
    <t>埼玉県深谷市本田５０</t>
  </si>
  <si>
    <t>E111230000366</t>
  </si>
  <si>
    <t>埼玉県立草加かがやき特別支援学校</t>
  </si>
  <si>
    <t>埼玉県草加市松原４－６－１</t>
  </si>
  <si>
    <t>E111230000375</t>
  </si>
  <si>
    <t>埼玉県立草加かがやき特別支援学校草加分校</t>
  </si>
  <si>
    <t>E111230000384</t>
  </si>
  <si>
    <t>埼玉県立入間わかくさ高等特別支援学校</t>
  </si>
  <si>
    <t>埼玉県入間市大字小谷田７４５番地１</t>
  </si>
  <si>
    <t>E111230000393</t>
  </si>
  <si>
    <t>埼玉県立けやき特別支援学校</t>
  </si>
  <si>
    <t>埼玉県さいたま市中央区新都心１番地２</t>
  </si>
  <si>
    <t>E111230000400</t>
  </si>
  <si>
    <t>埼玉県立けやき特別支援学校伊奈分校</t>
  </si>
  <si>
    <t>埼玉県北足立郡伊奈町大字小室８１８番地２</t>
  </si>
  <si>
    <t>E111230000419</t>
  </si>
  <si>
    <t>戸田かけはし高等特別支援学校</t>
  </si>
  <si>
    <t>E111230000428</t>
  </si>
  <si>
    <t>越谷西特別支援学校松伏分校</t>
  </si>
  <si>
    <t>E111230000437</t>
  </si>
  <si>
    <t>東松山特別支援学校嵐山学園分校</t>
  </si>
  <si>
    <t>埼玉県比企郡嵐山町菅谷東原２６４－１</t>
  </si>
  <si>
    <t>E111230000446</t>
  </si>
  <si>
    <t>埼玉県立春日部特別支援学校宮代分校</t>
  </si>
  <si>
    <t>埼玉県南埼玉郡宮代町字東６１１</t>
  </si>
  <si>
    <t>E111230000455</t>
  </si>
  <si>
    <t>埼玉県立上尾特別支援学校上尾南分校</t>
  </si>
  <si>
    <t>E111230000464</t>
  </si>
  <si>
    <t>埼玉県立騎西特別支援学校北本分校</t>
  </si>
  <si>
    <t>E111230000474</t>
  </si>
  <si>
    <t>埼玉県立岩槻はるかぜ特別支援学校</t>
  </si>
  <si>
    <t>埼玉県さいたま市岩槻区馬込１１－２４２６－１</t>
  </si>
  <si>
    <t>E111230000483</t>
  </si>
  <si>
    <t>埼玉県立川口特別支援学校鳩ヶ谷分校</t>
  </si>
  <si>
    <t>E111230000492</t>
  </si>
  <si>
    <t>埼玉県立狭山特別支援学校狭山清陵分校</t>
  </si>
  <si>
    <t>E111230000509</t>
  </si>
  <si>
    <t>埼玉県立久喜特別支援学校白岡分校</t>
  </si>
  <si>
    <t>E111240000016</t>
  </si>
  <si>
    <t>川越市立特別支援学校</t>
  </si>
  <si>
    <t>埼玉県川越市宮下町１－１９－１</t>
  </si>
  <si>
    <t>E111240000025</t>
  </si>
  <si>
    <t>富士見市立富士見特別支援学校</t>
  </si>
  <si>
    <t>埼玉県富士見市上南畑１３１７</t>
  </si>
  <si>
    <t>E111240000034</t>
  </si>
  <si>
    <t>さいたま市立ひまわり特別支援学校</t>
  </si>
  <si>
    <t>埼玉県さいたま市西区三橋６－１５８７</t>
  </si>
  <si>
    <t>E111240000043</t>
  </si>
  <si>
    <t>さいたま市立さくら草特別支援学校</t>
  </si>
  <si>
    <t>埼玉県さいたま市緑区三室６３６－８０</t>
  </si>
  <si>
    <t>E111320700028</t>
  </si>
  <si>
    <t>特別支援学校光の村秩父自然学園</t>
  </si>
  <si>
    <t>埼玉県秩父市大滝４７８３</t>
  </si>
  <si>
    <t>B112110000017</t>
  </si>
  <si>
    <t>千葉大学教育学部附属小学校</t>
  </si>
  <si>
    <t>千葉県千葉市稲毛区弥生町１－３３</t>
  </si>
  <si>
    <t>B112210000015</t>
  </si>
  <si>
    <t>千葉市立新宿小学校</t>
  </si>
  <si>
    <t>千葉県千葉市中央区新宿２－１５－１</t>
  </si>
  <si>
    <t>B112210000024</t>
  </si>
  <si>
    <t>千葉市立本町小学校</t>
  </si>
  <si>
    <t>千葉県千葉市中央区本町２－６－２３</t>
  </si>
  <si>
    <t>B112210000033</t>
  </si>
  <si>
    <t>千葉市立鶴沢小学校</t>
  </si>
  <si>
    <t>千葉県千葉市中央区鶴沢町２１－１</t>
  </si>
  <si>
    <t>B112210000042</t>
  </si>
  <si>
    <t>千葉市立寒川小学校</t>
  </si>
  <si>
    <t>千葉県千葉市中央区寒川町１－２０５</t>
  </si>
  <si>
    <t>B112210000051</t>
  </si>
  <si>
    <t>千葉市立登戸小学校</t>
  </si>
  <si>
    <t>千葉県千葉市中央区登戸２－１１－１</t>
  </si>
  <si>
    <t>B112210000060</t>
  </si>
  <si>
    <t>千葉市立院内小学校</t>
  </si>
  <si>
    <t>千葉県千葉市中央区祐光１－２５－３</t>
  </si>
  <si>
    <t>B112210000079</t>
  </si>
  <si>
    <t>千葉市立蘇我小学校</t>
  </si>
  <si>
    <t>千葉県千葉市中央区今井３－１５－３２</t>
  </si>
  <si>
    <t>B112210000088</t>
  </si>
  <si>
    <t>千葉市立都小学校</t>
  </si>
  <si>
    <t>千葉県千葉市中央区都町４－２－１</t>
  </si>
  <si>
    <t>B112210000097</t>
  </si>
  <si>
    <t>千葉市立都賀小学校</t>
  </si>
  <si>
    <t>千葉県千葉市稲毛区作草部町９３８</t>
  </si>
  <si>
    <t>B112210000104</t>
  </si>
  <si>
    <t>千葉市立検見川小学校</t>
  </si>
  <si>
    <t>千葉県千葉市花見川区検見川町３－３２２－２３</t>
  </si>
  <si>
    <t>B112210000113</t>
  </si>
  <si>
    <t>千葉市立稲毛小学校</t>
  </si>
  <si>
    <t>千葉県千葉市稲毛区稲毛町５－５３４－５</t>
  </si>
  <si>
    <t>B112210000122</t>
  </si>
  <si>
    <t>千葉市立畑小学校</t>
  </si>
  <si>
    <t>千葉県千葉市花見川区畑町１３８５－１</t>
  </si>
  <si>
    <t>B112210000131</t>
  </si>
  <si>
    <t>千葉市立園生小学校</t>
  </si>
  <si>
    <t>千葉県千葉市稲毛区小仲台９－３０－１</t>
  </si>
  <si>
    <t>B112210000140</t>
  </si>
  <si>
    <t>千葉市立千城小学校</t>
  </si>
  <si>
    <t>千葉県千葉市若葉区大宮町２６５５</t>
  </si>
  <si>
    <t>B112210000159</t>
  </si>
  <si>
    <t>千葉市立若松小学校</t>
  </si>
  <si>
    <t>千葉県千葉市若葉区若松町３６０－１</t>
  </si>
  <si>
    <t>B112210000168</t>
  </si>
  <si>
    <t>千葉市立大森小学校</t>
  </si>
  <si>
    <t>千葉県千葉市中央区大森町２６８</t>
  </si>
  <si>
    <t>B112210000177</t>
  </si>
  <si>
    <t>千葉市立稲丘小学校</t>
  </si>
  <si>
    <t>千葉県千葉市稲毛区稲丘町１９－３０</t>
  </si>
  <si>
    <t>B112210000186</t>
  </si>
  <si>
    <t>千葉市立坂月小学校</t>
  </si>
  <si>
    <t>千葉県千葉市若葉区坂月町２９８</t>
  </si>
  <si>
    <t>B112210000195</t>
  </si>
  <si>
    <t>千葉市立弥生小学校</t>
  </si>
  <si>
    <t>千葉県千葉市稲毛区弥生町３－１８</t>
  </si>
  <si>
    <t>B112210000202</t>
  </si>
  <si>
    <t>千葉市立轟町小学校</t>
  </si>
  <si>
    <t>千葉県千葉市稲毛区轟町３－４－３０</t>
  </si>
  <si>
    <t>B112210000211</t>
  </si>
  <si>
    <t>千葉市立花園小学校</t>
  </si>
  <si>
    <t>千葉県千葉市花見川区花園４－１－２</t>
  </si>
  <si>
    <t>B112210000220</t>
  </si>
  <si>
    <t>千葉市立犢橋小学校</t>
  </si>
  <si>
    <t>千葉県千葉市花見川区犢橋町７７４</t>
  </si>
  <si>
    <t>B112210000239</t>
  </si>
  <si>
    <t>千葉市立横戸小学校</t>
  </si>
  <si>
    <t>千葉県千葉市花見川区横戸町１００５</t>
  </si>
  <si>
    <t>B112210000248</t>
  </si>
  <si>
    <t>千葉市立幕張小学校</t>
  </si>
  <si>
    <t>千葉県千葉市花見川区幕張町４－７８１</t>
  </si>
  <si>
    <t>B112210000257</t>
  </si>
  <si>
    <t>千葉市立長作小学校</t>
  </si>
  <si>
    <t>千葉県千葉市花見川区長作町１２７３</t>
  </si>
  <si>
    <t>B112210000266</t>
  </si>
  <si>
    <t>千葉市立生浜小学校</t>
  </si>
  <si>
    <t>千葉県千葉市中央区浜野町１３３５</t>
  </si>
  <si>
    <t>B112210000275</t>
  </si>
  <si>
    <t>千葉市立椎名小学校</t>
  </si>
  <si>
    <t>千葉県千葉市緑区茂呂町５８２</t>
  </si>
  <si>
    <t>B112210000284</t>
  </si>
  <si>
    <t>千葉市立誉田小学校</t>
  </si>
  <si>
    <t>千葉県千葉市緑区誉田町１－２７</t>
  </si>
  <si>
    <t>B112210000293</t>
  </si>
  <si>
    <t>千葉市立平山小学校</t>
  </si>
  <si>
    <t>千葉県千葉市緑区辺田町１４１</t>
  </si>
  <si>
    <t>B112210000300</t>
  </si>
  <si>
    <t>千葉市立松ケ丘小学校</t>
  </si>
  <si>
    <t>千葉県千葉市中央区松ケ丘町５８０</t>
  </si>
  <si>
    <t>B112210000319</t>
  </si>
  <si>
    <t>千葉市立白井小学校</t>
  </si>
  <si>
    <t>千葉県千葉市若葉区野呂町２１５</t>
  </si>
  <si>
    <t>B112210000328</t>
  </si>
  <si>
    <t>千葉市立更科小学校</t>
  </si>
  <si>
    <t>千葉県千葉市若葉区更科町２０７３</t>
  </si>
  <si>
    <t>B112210000337</t>
  </si>
  <si>
    <t>千葉市立更科小学校富田分校</t>
  </si>
  <si>
    <t>千葉県千葉市若葉区富田町８３</t>
  </si>
  <si>
    <t>B112210000346</t>
  </si>
  <si>
    <t>千葉市立海浜打瀬小学校</t>
  </si>
  <si>
    <t>千葉県千葉市美浜区打瀬３ー３ー１</t>
  </si>
  <si>
    <t>B112210000355</t>
  </si>
  <si>
    <t>千葉市立宮崎小学校</t>
  </si>
  <si>
    <t>千葉県千葉市中央区宮崎２－３－１３</t>
  </si>
  <si>
    <t>B112210000364</t>
  </si>
  <si>
    <t>千葉市立川戸小学校</t>
  </si>
  <si>
    <t>千葉県千葉市中央区川戸町４５０</t>
  </si>
  <si>
    <t>B112210000373</t>
  </si>
  <si>
    <t>千葉市立緑町小学校</t>
  </si>
  <si>
    <t>千葉県千葉市稲毛区緑町２－１３－１</t>
  </si>
  <si>
    <t>B112210000382</t>
  </si>
  <si>
    <t>千葉市立山王小学校</t>
  </si>
  <si>
    <t>千葉県千葉市稲毛区山王町１２１</t>
  </si>
  <si>
    <t>B112210000391</t>
  </si>
  <si>
    <t>千葉市立小中台小学校</t>
  </si>
  <si>
    <t>千葉県千葉市稲毛区小仲台６－３４－１</t>
  </si>
  <si>
    <t>B112210000408</t>
  </si>
  <si>
    <t>千葉市立大宮小学校</t>
  </si>
  <si>
    <t>千葉県千葉市若葉区大宮台７－８－１</t>
  </si>
  <si>
    <t>B112210000417</t>
  </si>
  <si>
    <t>千葉市立小倉小学校</t>
  </si>
  <si>
    <t>千葉県千葉市若葉区小倉台５－１－１</t>
  </si>
  <si>
    <t>B112210000426</t>
  </si>
  <si>
    <t>千葉市立千草台小学校</t>
  </si>
  <si>
    <t>千葉県千葉市稲毛区天台５－１１－１</t>
  </si>
  <si>
    <t>B112210000435</t>
  </si>
  <si>
    <t>千葉市立稲毛第二小学校</t>
  </si>
  <si>
    <t>千葉県千葉市美浜区稲毛海岸５－７－１</t>
  </si>
  <si>
    <t>B112210000444</t>
  </si>
  <si>
    <t>千葉市立あやめ台小学校</t>
  </si>
  <si>
    <t>千葉県千葉市稲毛区園生町４４６－１</t>
  </si>
  <si>
    <t>B112210000453</t>
  </si>
  <si>
    <t>千葉市立星久喜小学校</t>
  </si>
  <si>
    <t>千葉県千葉市中央区星久喜町１０６０</t>
  </si>
  <si>
    <t>B112210000462</t>
  </si>
  <si>
    <t>千葉市立幕張東小学校</t>
  </si>
  <si>
    <t>千葉県千葉市花見川区幕張町４－６８１</t>
  </si>
  <si>
    <t>B112210000471</t>
  </si>
  <si>
    <t>千葉市立土気小学校</t>
  </si>
  <si>
    <t>千葉県千葉市緑区土気町１６３４－２</t>
  </si>
  <si>
    <t>B112210000480</t>
  </si>
  <si>
    <t>千葉市立桜木小学校</t>
  </si>
  <si>
    <t>千葉県千葉市若葉区桜木３－２６－１</t>
  </si>
  <si>
    <t>B112210000499</t>
  </si>
  <si>
    <t>千葉市立弁天小学校</t>
  </si>
  <si>
    <t>千葉県千葉市中央区弁天１－２１－２</t>
  </si>
  <si>
    <t>B112210000505</t>
  </si>
  <si>
    <t>千葉市立宮野木小学校</t>
  </si>
  <si>
    <t>千葉県千葉市稲毛区宮野木町２１００</t>
  </si>
  <si>
    <t>B112210000514</t>
  </si>
  <si>
    <t>千葉市立生浜西小学校</t>
  </si>
  <si>
    <t>千葉県千葉市中央区塩田町３１６の１</t>
  </si>
  <si>
    <t>B112210000523</t>
  </si>
  <si>
    <t>千葉市立仁戸名小学校</t>
  </si>
  <si>
    <t>千葉県千葉市中央区仁戸名町３８０番地</t>
  </si>
  <si>
    <t>B112210000532</t>
  </si>
  <si>
    <t>千葉市立こてはし台小学校</t>
  </si>
  <si>
    <t>千葉県千葉市花見川区こてはし台２－２８－１</t>
  </si>
  <si>
    <t>B112210000550</t>
  </si>
  <si>
    <t>千葉市立西小中台小学校</t>
  </si>
  <si>
    <t>千葉県千葉市花見川区西小中台３－１</t>
  </si>
  <si>
    <t>B112210000569</t>
  </si>
  <si>
    <t>千葉市立さつきが丘東小学校</t>
  </si>
  <si>
    <t>千葉県千葉市花見川区さつきが丘１－７</t>
  </si>
  <si>
    <t>B112210000578</t>
  </si>
  <si>
    <t>千葉市立さつきが丘西小学校</t>
  </si>
  <si>
    <t>千葉県千葉市花見川区さつきが丘２－１４</t>
  </si>
  <si>
    <t>B112210000587</t>
  </si>
  <si>
    <t>千葉市立北貝塚小学校</t>
  </si>
  <si>
    <t>千葉県千葉市若葉区貝塚町１０９３</t>
  </si>
  <si>
    <t>B112210000596</t>
  </si>
  <si>
    <t>千葉市立大巌寺小学校</t>
  </si>
  <si>
    <t>千葉県千葉市中央区大巌寺町３７５</t>
  </si>
  <si>
    <t>B112210000612</t>
  </si>
  <si>
    <t>千葉市立草野小学校</t>
  </si>
  <si>
    <t>千葉県千葉市稲毛区園生町１３８５</t>
  </si>
  <si>
    <t>B112210000621</t>
  </si>
  <si>
    <t>千葉市立柏台小学校</t>
  </si>
  <si>
    <t>千葉県千葉市稲毛区園生町５８８</t>
  </si>
  <si>
    <t>B112210000630</t>
  </si>
  <si>
    <t>千葉市立千城台東小学校</t>
  </si>
  <si>
    <t>千葉県千葉市若葉区千城台東１－１５－１</t>
  </si>
  <si>
    <t>B112210000649</t>
  </si>
  <si>
    <t>千葉市立幕張西小学校</t>
  </si>
  <si>
    <t>千葉県千葉市美浜区幕張西２－８－１</t>
  </si>
  <si>
    <t>B112210000658</t>
  </si>
  <si>
    <t>千葉市立幸町第三小学校</t>
  </si>
  <si>
    <t>千葉県千葉市美浜区幸町１－１０－１</t>
  </si>
  <si>
    <t>B112210000676</t>
  </si>
  <si>
    <t>千葉市立高洲第三小学校</t>
  </si>
  <si>
    <t>千葉県千葉市美浜区高洲３－３－１１</t>
  </si>
  <si>
    <t>B112210000685</t>
  </si>
  <si>
    <t>千葉市立小中台南小学校</t>
  </si>
  <si>
    <t>千葉県千葉市稲毛区小仲台８－１５－１</t>
  </si>
  <si>
    <t>B112210000694</t>
  </si>
  <si>
    <t>千葉市立千草台東小学校</t>
  </si>
  <si>
    <t>千葉県千葉市稲毛区作草部町１２９８－１</t>
  </si>
  <si>
    <t>B112210000701</t>
  </si>
  <si>
    <t>千葉市立高洲第四小学校</t>
  </si>
  <si>
    <t>千葉県千葉市美浜区高洲１－１５－１</t>
  </si>
  <si>
    <t>B112210000710</t>
  </si>
  <si>
    <t>千葉市立真砂第五小学校</t>
  </si>
  <si>
    <t>千葉県千葉市美浜区真砂１－１２－１５</t>
  </si>
  <si>
    <t>B112210000729</t>
  </si>
  <si>
    <t>千葉市立高浜第一小学校</t>
  </si>
  <si>
    <t>千葉県千葉市美浜区高浜１－４－１</t>
  </si>
  <si>
    <t>B112210000738</t>
  </si>
  <si>
    <t>千葉市立稲浜小学校</t>
  </si>
  <si>
    <t>千葉県千葉市美浜区稲毛海岸２－３－２</t>
  </si>
  <si>
    <t>B112210000747</t>
  </si>
  <si>
    <t>千葉市立作新小学校</t>
  </si>
  <si>
    <t>千葉県千葉市花見川区作新台７－２－１</t>
  </si>
  <si>
    <t>B112210000756</t>
  </si>
  <si>
    <t>千葉市立みつわ台北小学校</t>
  </si>
  <si>
    <t>千葉県千葉市若葉区みつわ台３－５－１</t>
  </si>
  <si>
    <t>B112210000765</t>
  </si>
  <si>
    <t>千葉市立誉田東小学校</t>
  </si>
  <si>
    <t>千葉県千葉市緑区誉田町２－２１－８４</t>
  </si>
  <si>
    <t>B112210000783</t>
  </si>
  <si>
    <t>千葉市立大木戸小学校</t>
  </si>
  <si>
    <t>千葉県千葉市緑区大木戸町３１７</t>
  </si>
  <si>
    <t>B112210000792</t>
  </si>
  <si>
    <t>千葉市立柏井小学校</t>
  </si>
  <si>
    <t>千葉県千葉市花見川区柏井４－４８－１</t>
  </si>
  <si>
    <t>B112210000809</t>
  </si>
  <si>
    <t>千葉市立みつわ台南小学校</t>
  </si>
  <si>
    <t>千葉県千葉市若葉区みつわ台１－１７－１</t>
  </si>
  <si>
    <t>B112210000818</t>
  </si>
  <si>
    <t>千葉市立若松台小学校</t>
  </si>
  <si>
    <t>千葉県千葉市若葉区若松台２－２５－１</t>
  </si>
  <si>
    <t>B112210000827</t>
  </si>
  <si>
    <t>千葉市立幕張南小学校</t>
  </si>
  <si>
    <t>千葉県千葉市花見川区幕張町３－７７１８</t>
  </si>
  <si>
    <t>B112210000836</t>
  </si>
  <si>
    <t>千葉市立都賀の台小学校</t>
  </si>
  <si>
    <t>千葉県千葉市若葉区都賀の台２－１３－１</t>
  </si>
  <si>
    <t>B112210000845</t>
  </si>
  <si>
    <t>千葉市立上の台小学校</t>
  </si>
  <si>
    <t>千葉県千葉市花見川区幕張本郷４－８－１</t>
  </si>
  <si>
    <t>B112210000854</t>
  </si>
  <si>
    <t>千葉市立磯辺第三小学校</t>
  </si>
  <si>
    <t>千葉県千葉市美浜区磯辺１－２５－１</t>
  </si>
  <si>
    <t>B112210000863</t>
  </si>
  <si>
    <t>千葉市立源小学校</t>
  </si>
  <si>
    <t>千葉県千葉市若葉区源町５４１－６</t>
  </si>
  <si>
    <t>B112210000872</t>
  </si>
  <si>
    <t>千葉市立越智小学校</t>
  </si>
  <si>
    <t>千葉県千葉市緑区越智町７０５－３５９</t>
  </si>
  <si>
    <t>B112210000881</t>
  </si>
  <si>
    <t>千葉市立朝日ケ丘小学校</t>
  </si>
  <si>
    <t>千葉県千葉市花見川区朝日ケ丘町２－６－１</t>
  </si>
  <si>
    <t>B112210000890</t>
  </si>
  <si>
    <t>千葉市立生浜東小学校</t>
  </si>
  <si>
    <t>千葉県千葉市中央区生実町１９２８</t>
  </si>
  <si>
    <t>B112210000907</t>
  </si>
  <si>
    <t>千葉市立泉谷小学校</t>
  </si>
  <si>
    <t>千葉県千葉市緑区おゆみ野中央４－３</t>
  </si>
  <si>
    <t>B112210000916</t>
  </si>
  <si>
    <t>千葉市立土気南小学校</t>
  </si>
  <si>
    <t>千葉県千葉市緑区あすみが丘４－１６</t>
  </si>
  <si>
    <t>B112210000925</t>
  </si>
  <si>
    <t>千葉市立西の谷小学校</t>
  </si>
  <si>
    <t>千葉県千葉市花見川区幕張本郷３－２２－６</t>
  </si>
  <si>
    <t>B112210000934</t>
  </si>
  <si>
    <t>千葉市立小谷小学校</t>
  </si>
  <si>
    <t>千葉県千葉市緑区おゆみ野４－４５</t>
  </si>
  <si>
    <t>B112210000943</t>
  </si>
  <si>
    <t>千葉市立有吉小学校</t>
  </si>
  <si>
    <t>千葉県千葉市緑区おゆみ野１－５３</t>
  </si>
  <si>
    <t>B112210000952</t>
  </si>
  <si>
    <t>千葉市立大椎小学校</t>
  </si>
  <si>
    <t>千葉県千葉市緑区あすみが丘６－３８</t>
  </si>
  <si>
    <t>B112210000961</t>
  </si>
  <si>
    <t>千葉市立打瀬小学校</t>
  </si>
  <si>
    <t>千葉県千葉市美浜区打瀬１－３－１</t>
  </si>
  <si>
    <t>B112210000970</t>
  </si>
  <si>
    <t>千葉市立金沢小学校</t>
  </si>
  <si>
    <t>千葉県千葉市緑区おゆみ野南５－３１</t>
  </si>
  <si>
    <t>B112210000989</t>
  </si>
  <si>
    <t>千葉市立あすみが丘小学校</t>
  </si>
  <si>
    <t>千葉県千葉市緑区あすみが丘６－２</t>
  </si>
  <si>
    <t>B112210000998</t>
  </si>
  <si>
    <t>千葉市立扇田小学校</t>
  </si>
  <si>
    <t>千葉県千葉市緑区おゆみ野中央１－２６</t>
  </si>
  <si>
    <t>B112210001005</t>
  </si>
  <si>
    <t>千葉市立瑞穂小学校</t>
  </si>
  <si>
    <t>千葉県千葉市花見川区瑞穂１－２</t>
  </si>
  <si>
    <t>B112210001014</t>
  </si>
  <si>
    <t>銚子市立清水小学校</t>
  </si>
  <si>
    <t>千葉県銚子市清水町２８９４</t>
  </si>
  <si>
    <t>B112210001023</t>
  </si>
  <si>
    <t>銚子市立飯沼小学校</t>
  </si>
  <si>
    <t>千葉県銚子市前宿町１２００番地</t>
  </si>
  <si>
    <t>B112210001032</t>
  </si>
  <si>
    <t>銚子市立明神小学校</t>
  </si>
  <si>
    <t>千葉県銚子市明神町１－１</t>
  </si>
  <si>
    <t>B112210001041</t>
  </si>
  <si>
    <t>銚子市立本城小学校</t>
  </si>
  <si>
    <t>千葉県銚子市本城町４－２２６</t>
  </si>
  <si>
    <t>B112210001050</t>
  </si>
  <si>
    <t>銚子市立春日小学校</t>
  </si>
  <si>
    <t>千葉県銚子市春日町２８７</t>
  </si>
  <si>
    <t>B112210001069</t>
  </si>
  <si>
    <t>銚子市立高神小学校</t>
  </si>
  <si>
    <t>千葉県銚子市犬吠埼１０２２２－１</t>
  </si>
  <si>
    <t>B112210001078</t>
  </si>
  <si>
    <t>銚子市立海上小学校</t>
  </si>
  <si>
    <t>千葉県銚子市垣根町１－３７０</t>
  </si>
  <si>
    <t>B112210001087</t>
  </si>
  <si>
    <t>銚子市立船木小学校</t>
  </si>
  <si>
    <t>千葉県銚子市船木町１４０</t>
  </si>
  <si>
    <t>B112210001096</t>
  </si>
  <si>
    <t>銚子市立椎柴小学校</t>
  </si>
  <si>
    <t>千葉県銚子市小船木町１－３８５</t>
  </si>
  <si>
    <t>B112210001103</t>
  </si>
  <si>
    <t>銚子市立豊里小学校</t>
  </si>
  <si>
    <t>千葉県銚子市笹本町３６０</t>
  </si>
  <si>
    <t>B112210001121</t>
  </si>
  <si>
    <t>銚子市立双葉小学校</t>
  </si>
  <si>
    <t>千葉県銚子市東芝町８－５</t>
  </si>
  <si>
    <t>B112210001130</t>
  </si>
  <si>
    <t>市川市立市川小学校</t>
  </si>
  <si>
    <t>千葉県市川市市川２－３２－５</t>
  </si>
  <si>
    <t>B112210001149</t>
  </si>
  <si>
    <t>市川市立真間小学校</t>
  </si>
  <si>
    <t>千葉県市川市真間４－１－１</t>
  </si>
  <si>
    <t>B112210001158</t>
  </si>
  <si>
    <t>市川市立菅野小学校</t>
  </si>
  <si>
    <t>千葉県市川市菅野６－１４－１</t>
  </si>
  <si>
    <t>B112210001167</t>
  </si>
  <si>
    <t>市川市立鬼高小学校</t>
  </si>
  <si>
    <t>千葉県市川市鬼高２－１３－５</t>
  </si>
  <si>
    <t>B112210001176</t>
  </si>
  <si>
    <t>市川市立八幡小学校</t>
  </si>
  <si>
    <t>千葉県市川市八幡３－２４－１</t>
  </si>
  <si>
    <t>B112210001185</t>
  </si>
  <si>
    <t>市川市立国分小学校</t>
  </si>
  <si>
    <t>千葉県市川市東国分２－４－１</t>
  </si>
  <si>
    <t>B112210001194</t>
  </si>
  <si>
    <t>市川市立大柏小学校</t>
  </si>
  <si>
    <t>千葉県市川市大野町２－１８７７</t>
  </si>
  <si>
    <t>B112210001201</t>
  </si>
  <si>
    <t>市川市立宮田小学校</t>
  </si>
  <si>
    <t>千葉県市川市新田４－８－１５</t>
  </si>
  <si>
    <t>B112210001210</t>
  </si>
  <si>
    <t>市川市立冨貴島小学校</t>
  </si>
  <si>
    <t>千葉県市川市八幡６－１０－１１</t>
  </si>
  <si>
    <t>B112210001229</t>
  </si>
  <si>
    <t>市川市立若宮小学校</t>
  </si>
  <si>
    <t>千葉県市川市若宮３－５４－１０</t>
  </si>
  <si>
    <t>B112210001238</t>
  </si>
  <si>
    <t>市川市立国府台小学校</t>
  </si>
  <si>
    <t>千葉県市川市国府台５－２５－４</t>
  </si>
  <si>
    <t>B112210001247</t>
  </si>
  <si>
    <t>市川市立平田小学校</t>
  </si>
  <si>
    <t>千葉県市川市平田３－２８－１</t>
  </si>
  <si>
    <t>B112210001256</t>
  </si>
  <si>
    <t>市川市立行徳小学校</t>
  </si>
  <si>
    <t>千葉県市川市富浜１－１－４０</t>
  </si>
  <si>
    <t>B112210001265</t>
  </si>
  <si>
    <t>市川市立稲荷木小学校</t>
  </si>
  <si>
    <t>千葉県市川市稲荷木１－１４－１</t>
  </si>
  <si>
    <t>B112210001274</t>
  </si>
  <si>
    <t>市川市立信篤小学校</t>
  </si>
  <si>
    <t>千葉県市川市原木２－１６－１</t>
  </si>
  <si>
    <t>B112210001283</t>
  </si>
  <si>
    <t>市川市立南行徳小学校</t>
  </si>
  <si>
    <t>千葉県市川市欠真間１－６－３８</t>
  </si>
  <si>
    <t>B112210001292</t>
  </si>
  <si>
    <t>市川市立鶴指小学校</t>
  </si>
  <si>
    <t>千葉県市川市大和田４－１１－１</t>
  </si>
  <si>
    <t>B112210001309</t>
  </si>
  <si>
    <t>市川市立宮久保小学校</t>
  </si>
  <si>
    <t>千葉県市川市宮久保５－７－１</t>
  </si>
  <si>
    <t>B112210001318</t>
  </si>
  <si>
    <t>市川市立中山小学校</t>
  </si>
  <si>
    <t>千葉県市川市中山１－１－５</t>
  </si>
  <si>
    <t>B112210001327</t>
  </si>
  <si>
    <t>市川市立二俣小学校</t>
  </si>
  <si>
    <t>千葉県市川市二俣６７８</t>
  </si>
  <si>
    <t>B112210001336</t>
  </si>
  <si>
    <t>市川市立曽谷小学校</t>
  </si>
  <si>
    <t>千葉県市川市曽谷７－１８－１</t>
  </si>
  <si>
    <t>B112210001345</t>
  </si>
  <si>
    <t>市川市立中国分小学校</t>
  </si>
  <si>
    <t>千葉県市川市中国分１－２２－１</t>
  </si>
  <si>
    <t>B112210001354</t>
  </si>
  <si>
    <t>市川市立大町小学校</t>
  </si>
  <si>
    <t>千葉県市川市大町８４－１０</t>
  </si>
  <si>
    <t>B112210001363</t>
  </si>
  <si>
    <t>市川市立北方小学校</t>
  </si>
  <si>
    <t>千葉県市川市北方町４－１３５６－１</t>
  </si>
  <si>
    <t>B112210001372</t>
  </si>
  <si>
    <t>市川市立新浜小学校</t>
  </si>
  <si>
    <t>千葉県市川市行徳駅前４－５－１</t>
  </si>
  <si>
    <t>B112210001381</t>
  </si>
  <si>
    <t>市川市立百合台小学校</t>
  </si>
  <si>
    <t>千葉県市川市曽谷６－１０－１</t>
  </si>
  <si>
    <t>B112210001390</t>
  </si>
  <si>
    <t>市川市立富美浜小学校</t>
  </si>
  <si>
    <t>千葉県市川市南行徳２－３－１</t>
  </si>
  <si>
    <t>B112210001407</t>
  </si>
  <si>
    <t>市川市立柏井小学校</t>
  </si>
  <si>
    <t>千葉県市川市柏井町１－１１４９－１</t>
  </si>
  <si>
    <t>B112210001416</t>
  </si>
  <si>
    <t>市川市立大洲小学校</t>
  </si>
  <si>
    <t>千葉県市川市大洲４－１８－１</t>
  </si>
  <si>
    <t>B112210001425</t>
  </si>
  <si>
    <t>市川市立幸小学校</t>
  </si>
  <si>
    <t>千葉県市川市幸１－１１－１</t>
  </si>
  <si>
    <t>B112210001434</t>
  </si>
  <si>
    <t>市川市立新井小学校</t>
  </si>
  <si>
    <t>千葉県市川市新井１丁目１８番１３号</t>
  </si>
  <si>
    <t>B112210001443</t>
  </si>
  <si>
    <t>市川市立南新浜小学校</t>
  </si>
  <si>
    <t>千葉県市川市新浜１－２６－１</t>
  </si>
  <si>
    <t>B112210001452</t>
  </si>
  <si>
    <t>市川市立大野小学校</t>
  </si>
  <si>
    <t>千葉県市川市南大野１－４２－１</t>
  </si>
  <si>
    <t>B112210001461</t>
  </si>
  <si>
    <t>市川市立塩焼小学校</t>
  </si>
  <si>
    <t>千葉県市川市塩焼５－９－８</t>
  </si>
  <si>
    <t>B112210001470</t>
  </si>
  <si>
    <t>市川市立稲越小学校</t>
  </si>
  <si>
    <t>千葉県市川市稲越３丁目２１番８号</t>
  </si>
  <si>
    <t>B112210001489</t>
  </si>
  <si>
    <t>市川市立大和田小学校</t>
  </si>
  <si>
    <t>千葉県市川市大和田１－１－３</t>
  </si>
  <si>
    <t>B112210001498</t>
  </si>
  <si>
    <t>市川市立福栄小学校</t>
  </si>
  <si>
    <t>千葉県市川市南行徳２－２－１</t>
  </si>
  <si>
    <t>B112210001504</t>
  </si>
  <si>
    <t>市川市立妙典小学校</t>
  </si>
  <si>
    <t>千葉県市川市妙典２－１４－２</t>
  </si>
  <si>
    <t>B112210001513</t>
  </si>
  <si>
    <t>船橋市立船橋小学校</t>
  </si>
  <si>
    <t>千葉県船橋市本町４－１７－２０</t>
  </si>
  <si>
    <t>B112210001522</t>
  </si>
  <si>
    <t>船橋市立湊町小学校</t>
  </si>
  <si>
    <t>千葉県船橋市湊町１－１６－５</t>
  </si>
  <si>
    <t>B112210001531</t>
  </si>
  <si>
    <t>船橋市立宮本小学校</t>
  </si>
  <si>
    <t>千葉県船橋市宮本７－１０－１</t>
  </si>
  <si>
    <t>B112210001540</t>
  </si>
  <si>
    <t>船橋市立峰台小学校</t>
  </si>
  <si>
    <t>千葉県船橋市宮本６－３３－１</t>
  </si>
  <si>
    <t>B112210001559</t>
  </si>
  <si>
    <t>船橋市立海神小学校</t>
  </si>
  <si>
    <t>千葉県船橋市海神２－６－５</t>
  </si>
  <si>
    <t>B112210001568</t>
  </si>
  <si>
    <t>船橋市立西海神小学校</t>
  </si>
  <si>
    <t>千葉県船橋市海神５－１９－３６</t>
  </si>
  <si>
    <t>B112210001577</t>
  </si>
  <si>
    <t>船橋市立葛飾小学校</t>
  </si>
  <si>
    <t>千葉県船橋市印内１－２－１</t>
  </si>
  <si>
    <t>B112210001586</t>
  </si>
  <si>
    <t>船橋市立八栄小学校</t>
  </si>
  <si>
    <t>千葉県船橋市夏見５－２７－１</t>
  </si>
  <si>
    <t>B112210001595</t>
  </si>
  <si>
    <t>船橋市立小栗原小学校</t>
  </si>
  <si>
    <t>千葉県船橋市本中山３－１６－１２</t>
  </si>
  <si>
    <t>B112210001602</t>
  </si>
  <si>
    <t>船橋市立法典小学校</t>
  </si>
  <si>
    <t>千葉県船橋市藤原５－２－１</t>
  </si>
  <si>
    <t>B112210001611</t>
  </si>
  <si>
    <t>船橋市立塚田小学校</t>
  </si>
  <si>
    <t>千葉県船橋市前貝塚町６００</t>
  </si>
  <si>
    <t>B112210001620</t>
  </si>
  <si>
    <t>船橋市立高根小学校</t>
  </si>
  <si>
    <t>千葉県船橋市高根町２８９５</t>
  </si>
  <si>
    <t>B112210001639</t>
  </si>
  <si>
    <t>船橋市立三咲小学校</t>
  </si>
  <si>
    <t>千葉県船橋市二和東５－３９－１</t>
  </si>
  <si>
    <t>B112210001648</t>
  </si>
  <si>
    <t>船橋市立前原小学校</t>
  </si>
  <si>
    <t>千葉県船橋市前原西２－２８－１</t>
  </si>
  <si>
    <t>B112210001657</t>
  </si>
  <si>
    <t>船橋市立二宮小学校</t>
  </si>
  <si>
    <t>千葉県船橋市前原東５－９－３</t>
  </si>
  <si>
    <t>B112210001666</t>
  </si>
  <si>
    <t>船橋市立薬円台小学校</t>
  </si>
  <si>
    <t>千葉県船橋市薬円台４－５－１</t>
  </si>
  <si>
    <t>B112210001675</t>
  </si>
  <si>
    <t>船橋市立三山小学校</t>
  </si>
  <si>
    <t>千葉県船橋市三山２－４２－１</t>
  </si>
  <si>
    <t>B112210001684</t>
  </si>
  <si>
    <t>船橋市立豊富小学校</t>
  </si>
  <si>
    <t>千葉県船橋市豊富町１</t>
  </si>
  <si>
    <t>B112210001693</t>
  </si>
  <si>
    <t>船橋市立中野木小学校</t>
  </si>
  <si>
    <t>千葉県船橋市中野木２－１９－１</t>
  </si>
  <si>
    <t>B112210001700</t>
  </si>
  <si>
    <t>船橋市立高根台第二小学校</t>
  </si>
  <si>
    <t>千葉県船橋市高根台５－２－１</t>
  </si>
  <si>
    <t>B112210001719</t>
  </si>
  <si>
    <t>船橋市立習志野台第一小学校</t>
  </si>
  <si>
    <t>千葉県船橋市習志野台２－５１－１</t>
  </si>
  <si>
    <t>B112210001728</t>
  </si>
  <si>
    <t>船橋市立法典東小学校</t>
  </si>
  <si>
    <t>千葉県船橋市丸山５－２５－１</t>
  </si>
  <si>
    <t>B112210001737</t>
  </si>
  <si>
    <t>船橋市立高郷小学校</t>
  </si>
  <si>
    <t>千葉県船橋市西習志野１－４７－１</t>
  </si>
  <si>
    <t>B112210001746</t>
  </si>
  <si>
    <t>船橋市立古和釜小学校</t>
  </si>
  <si>
    <t>千葉県船橋市松が丘３－４２－１</t>
  </si>
  <si>
    <t>B112210001755</t>
  </si>
  <si>
    <t>船橋市立南本町小学校</t>
  </si>
  <si>
    <t>千葉県船橋市栄町１－７－１</t>
  </si>
  <si>
    <t>B112210001764</t>
  </si>
  <si>
    <t>船橋市立飯山満小学校</t>
  </si>
  <si>
    <t>千葉県船橋市飯山満町３丁目１３９４－３</t>
  </si>
  <si>
    <t>B112210001773</t>
  </si>
  <si>
    <t>船橋市立若松小学校</t>
  </si>
  <si>
    <t>千葉県船橋市若松３－２－４</t>
  </si>
  <si>
    <t>B112210001782</t>
  </si>
  <si>
    <t>船橋市立習志野台第二小学校</t>
  </si>
  <si>
    <t>千葉県船橋市習志野台５－４３－１</t>
  </si>
  <si>
    <t>B112210001791</t>
  </si>
  <si>
    <t>船橋市立金杉台小学校</t>
  </si>
  <si>
    <t>千葉県船橋市金杉台２－１－７</t>
  </si>
  <si>
    <t>B112210001808</t>
  </si>
  <si>
    <t>船橋市立大穴小学校</t>
  </si>
  <si>
    <t>千葉県船橋市大穴南２－７－１</t>
  </si>
  <si>
    <t>B112210001817</t>
  </si>
  <si>
    <t>船橋市立高根東小学校</t>
  </si>
  <si>
    <t>千葉県船橋市新高根１－１７－１</t>
  </si>
  <si>
    <t>B112210001826</t>
  </si>
  <si>
    <t>船橋市立高根台第三小学校</t>
  </si>
  <si>
    <t>千葉県船橋市高根台１－４－１</t>
  </si>
  <si>
    <t>B112210001835</t>
  </si>
  <si>
    <t>船橋市立八木が谷小学校</t>
  </si>
  <si>
    <t>千葉県船橋市八木が谷２－３－１</t>
  </si>
  <si>
    <t>B112210001844</t>
  </si>
  <si>
    <t>船橋市立夏見台小学校</t>
  </si>
  <si>
    <t>千葉県船橋市夏見台２－１２－１</t>
  </si>
  <si>
    <t>B112210001853</t>
  </si>
  <si>
    <t>船橋市立薬円台南小学校</t>
  </si>
  <si>
    <t>千葉県船橋市薬円台２－１８－１</t>
  </si>
  <si>
    <t>B112210001862</t>
  </si>
  <si>
    <t>船橋市立飯山満南小学校</t>
  </si>
  <si>
    <t>千葉県船橋市飯山満町１－９５４－４</t>
  </si>
  <si>
    <t>B112210001871</t>
  </si>
  <si>
    <t>船橋市立坪井小学校</t>
  </si>
  <si>
    <t>千葉県船橋市坪井町７４７－１</t>
  </si>
  <si>
    <t>B112210001880</t>
  </si>
  <si>
    <t>船橋市立行田東小学校</t>
  </si>
  <si>
    <t>千葉県船橋市行田２－４－１</t>
  </si>
  <si>
    <t>B112210001899</t>
  </si>
  <si>
    <t>船橋市立行田西小学校</t>
  </si>
  <si>
    <t>千葉県船橋市行田３－４－１</t>
  </si>
  <si>
    <t>B112210001906</t>
  </si>
  <si>
    <t>船橋市立丸山小学校</t>
  </si>
  <si>
    <t>千葉県船橋市丸山４－４３－１</t>
  </si>
  <si>
    <t>B112210001915</t>
  </si>
  <si>
    <t>船橋市立海神南小学校</t>
  </si>
  <si>
    <t>千葉県船橋市海神町南１－１５１０</t>
  </si>
  <si>
    <t>B112210001924</t>
  </si>
  <si>
    <t>船橋市立八木が谷北小学校</t>
  </si>
  <si>
    <t>千葉県船橋市八木が谷４－１３－１</t>
  </si>
  <si>
    <t>B112210001933</t>
  </si>
  <si>
    <t>船橋市立大穴北小学校</t>
  </si>
  <si>
    <t>千葉県船橋市大穴北１－７－１</t>
  </si>
  <si>
    <t>B112210001942</t>
  </si>
  <si>
    <t>船橋市立芝山東小学校</t>
  </si>
  <si>
    <t>千葉県船橋市芝山３－１９－１</t>
  </si>
  <si>
    <t>B112210001951</t>
  </si>
  <si>
    <t>船橋市立金杉小学校</t>
  </si>
  <si>
    <t>千葉県船橋市金杉８－１０－１</t>
  </si>
  <si>
    <t>B112210001960</t>
  </si>
  <si>
    <t>船橋市立二和小学校</t>
  </si>
  <si>
    <t>千葉県船橋市二和東１－９－１１</t>
  </si>
  <si>
    <t>B112210001979</t>
  </si>
  <si>
    <t>船橋市立芝山西小学校</t>
  </si>
  <si>
    <t>千葉県船橋市芝山２－４－１</t>
  </si>
  <si>
    <t>B112210001988</t>
  </si>
  <si>
    <t>船橋市立小室小学校</t>
  </si>
  <si>
    <t>千葉県船橋市小室町８９９</t>
  </si>
  <si>
    <t>B112210001997</t>
  </si>
  <si>
    <t>船橋市立七林小学校</t>
  </si>
  <si>
    <t>千葉県船橋市七林町１１５－１３</t>
  </si>
  <si>
    <t>B112210002004</t>
  </si>
  <si>
    <t>船橋市立田喜野井小学校</t>
  </si>
  <si>
    <t>千葉県船橋市田喜野井４－３３－１</t>
  </si>
  <si>
    <t>B112210002013</t>
  </si>
  <si>
    <t>船橋市立三山東小学校</t>
  </si>
  <si>
    <t>千葉県船橋市三山６－３２－１</t>
  </si>
  <si>
    <t>B112210002022</t>
  </si>
  <si>
    <t>船橋市立咲が丘小学校</t>
  </si>
  <si>
    <t>千葉県船橋市咲が丘１－２２－１</t>
  </si>
  <si>
    <t>B112210002031</t>
  </si>
  <si>
    <t>船橋市立法典西小学校</t>
  </si>
  <si>
    <t>千葉県船橋市上山町１－１１１－５</t>
  </si>
  <si>
    <t>B112210002040</t>
  </si>
  <si>
    <t>船橋市立市場小学校</t>
  </si>
  <si>
    <t>千葉県船橋市市場１－５－１</t>
  </si>
  <si>
    <t>B112210002059</t>
  </si>
  <si>
    <t>館山市立船形小学校</t>
  </si>
  <si>
    <t>千葉県館山市船形４０５－２</t>
  </si>
  <si>
    <t>B112210002068</t>
  </si>
  <si>
    <t>館山市立那古小学校</t>
  </si>
  <si>
    <t>千葉県館山市那古２７２</t>
  </si>
  <si>
    <t>B112210002077</t>
  </si>
  <si>
    <t>館山市立北条小学校</t>
  </si>
  <si>
    <t>千葉県館山市北条４５６</t>
  </si>
  <si>
    <t>B112210002086</t>
  </si>
  <si>
    <t>館山市立館山小学校</t>
  </si>
  <si>
    <t>千葉県館山市館山３１７</t>
  </si>
  <si>
    <t>B112210002095</t>
  </si>
  <si>
    <t>館山市立西岬小学校</t>
  </si>
  <si>
    <t>千葉県館山市加賀名１５１</t>
  </si>
  <si>
    <t>B112210002102</t>
  </si>
  <si>
    <t>館山市立神余小学校</t>
  </si>
  <si>
    <t>千葉県館山市神余１３６３</t>
  </si>
  <si>
    <t>B112210002111</t>
  </si>
  <si>
    <t>館山市立豊房小学校</t>
  </si>
  <si>
    <t>千葉県館山市大戸２６６－２</t>
  </si>
  <si>
    <t>B112210002120</t>
  </si>
  <si>
    <t>館山市立館野小学校</t>
  </si>
  <si>
    <t>千葉県館山市山本１０２８</t>
  </si>
  <si>
    <t>B112210002139</t>
  </si>
  <si>
    <t>館山市立九重小学校</t>
  </si>
  <si>
    <t>千葉県館山市安東３番地</t>
  </si>
  <si>
    <t>B112210002148</t>
  </si>
  <si>
    <t>木更津市立木更津第一小学校</t>
  </si>
  <si>
    <t>千葉県木更津市中央１－１１－１</t>
  </si>
  <si>
    <t>B112210002157</t>
  </si>
  <si>
    <t>木更津市立木更津第二小学校</t>
  </si>
  <si>
    <t>千葉県木更津市文京５－６－２４</t>
  </si>
  <si>
    <t>B112210002166</t>
  </si>
  <si>
    <t>木更津市立東清小学校</t>
  </si>
  <si>
    <t>千葉県木更津市菅生１１４</t>
  </si>
  <si>
    <t>B112210002175</t>
  </si>
  <si>
    <t>木更津市立西清小学校</t>
  </si>
  <si>
    <t>千葉県木更津市長須賀２４４５</t>
  </si>
  <si>
    <t>B112210002184</t>
  </si>
  <si>
    <t>木更津市立南清小学校</t>
  </si>
  <si>
    <t>千葉県木更津市ほたる野３－５</t>
  </si>
  <si>
    <t>B112210002193</t>
  </si>
  <si>
    <t>木更津市立清見台小学校</t>
  </si>
  <si>
    <t>千葉県木更津市清見台南１－１５－１</t>
  </si>
  <si>
    <t>B112210002200</t>
  </si>
  <si>
    <t>木更津市立岩根小学校</t>
  </si>
  <si>
    <t>千葉県木更津市西岩根８－１</t>
  </si>
  <si>
    <t>B112210002219</t>
  </si>
  <si>
    <t>木更津市立高柳小学校</t>
  </si>
  <si>
    <t>千葉県木更津市高柳５９３２</t>
  </si>
  <si>
    <t>B112210002228</t>
  </si>
  <si>
    <t>木更津市立波岡小学校</t>
  </si>
  <si>
    <t>千葉県木更津市畑沢１２７０</t>
  </si>
  <si>
    <t>B112210002237</t>
  </si>
  <si>
    <t>木更津市立鎌足小学校</t>
  </si>
  <si>
    <t>千葉県木更津市矢那６０９</t>
  </si>
  <si>
    <t>B112210002246</t>
  </si>
  <si>
    <t>木更津市立金田小学校</t>
  </si>
  <si>
    <t>千葉県木更津市中島２９３１－１</t>
  </si>
  <si>
    <t>B112210002255</t>
  </si>
  <si>
    <t>木更津市立中郷小学校</t>
  </si>
  <si>
    <t>千葉県木更津市井尻９７８</t>
  </si>
  <si>
    <t>B112210002264</t>
  </si>
  <si>
    <t>木更津市立富来田小学校</t>
  </si>
  <si>
    <t>千葉県木更津市真里谷５１８</t>
  </si>
  <si>
    <t>B112210002273</t>
  </si>
  <si>
    <t>木更津市立祇園小学校</t>
  </si>
  <si>
    <t>千葉県木更津市清川１－１－１</t>
  </si>
  <si>
    <t>B112210002282</t>
  </si>
  <si>
    <t>木更津市立畑沢小学校</t>
  </si>
  <si>
    <t>千葉県木更津市畑沢南２－１６－１</t>
  </si>
  <si>
    <t>B112210002291</t>
  </si>
  <si>
    <t>木更津市立請西小学校</t>
  </si>
  <si>
    <t>千葉県木更津市請西２－８－１</t>
  </si>
  <si>
    <t>B112210002308</t>
  </si>
  <si>
    <t>木更津市立八幡台小学校</t>
  </si>
  <si>
    <t>千葉県木更津市八幡台４－５－１</t>
  </si>
  <si>
    <t>B112210002317</t>
  </si>
  <si>
    <t>松戸市立中部小学校</t>
  </si>
  <si>
    <t>千葉県松戸市松戸２０６２</t>
  </si>
  <si>
    <t>B112210002326</t>
  </si>
  <si>
    <t>松戸市立東部小学校</t>
  </si>
  <si>
    <t>千葉県松戸市高塚新田３８２－１</t>
  </si>
  <si>
    <t>B112210002335</t>
  </si>
  <si>
    <t>松戸市立北部小学校</t>
  </si>
  <si>
    <t>千葉県松戸市根本２１７</t>
  </si>
  <si>
    <t>B112210002344</t>
  </si>
  <si>
    <t>松戸市立相模台小学校</t>
  </si>
  <si>
    <t>千葉県松戸市岩瀬４３４番地の２</t>
  </si>
  <si>
    <t>B112210002353</t>
  </si>
  <si>
    <t>松戸市立南部小学校</t>
  </si>
  <si>
    <t>千葉県松戸市小山１４８</t>
  </si>
  <si>
    <t>B112210002362</t>
  </si>
  <si>
    <t>松戸市立矢切小学校</t>
  </si>
  <si>
    <t>千葉県松戸市中矢切５４０</t>
  </si>
  <si>
    <t>B112210002371</t>
  </si>
  <si>
    <t>松戸市立高木小学校</t>
  </si>
  <si>
    <t>千葉県松戸市金ケ作１２０</t>
  </si>
  <si>
    <t>B112210002380</t>
  </si>
  <si>
    <t>松戸市立高木第二小学校</t>
  </si>
  <si>
    <t>千葉県松戸市五香４－１８－１</t>
  </si>
  <si>
    <t>B112210002399</t>
  </si>
  <si>
    <t>松戸市立馬橋小学校</t>
  </si>
  <si>
    <t>千葉県松戸市西馬橋１丁目１２番地の１</t>
  </si>
  <si>
    <t>B112210002406</t>
  </si>
  <si>
    <t>松戸市立常盤平第一小学校</t>
  </si>
  <si>
    <t>千葉県松戸市常盤平７－１</t>
  </si>
  <si>
    <t>B112210002415</t>
  </si>
  <si>
    <t>松戸市立小金小学校</t>
  </si>
  <si>
    <t>千葉県松戸市小金３５５</t>
  </si>
  <si>
    <t>B112210002424</t>
  </si>
  <si>
    <t>松戸市立稔台小学校</t>
  </si>
  <si>
    <t>千葉県松戸市稔台２－３６－１</t>
  </si>
  <si>
    <t>B112210002433</t>
  </si>
  <si>
    <t>松戸市立常盤平第二小学校</t>
  </si>
  <si>
    <t>千葉県松戸市常盤平４－１８</t>
  </si>
  <si>
    <t>B112210002442</t>
  </si>
  <si>
    <t>松戸市立常盤平第三小学校</t>
  </si>
  <si>
    <t>千葉県松戸市常盤平西窪町２５－１</t>
  </si>
  <si>
    <t>B112210002451</t>
  </si>
  <si>
    <t>松戸市立小金北小学校</t>
  </si>
  <si>
    <t>千葉県松戸市殿平賀２７０</t>
  </si>
  <si>
    <t>B112210002460</t>
  </si>
  <si>
    <t>松戸市立上本郷小学校</t>
  </si>
  <si>
    <t>千葉県松戸市上本郷３６２０</t>
  </si>
  <si>
    <t>B112210002479</t>
  </si>
  <si>
    <t>松戸市立根木内小学校</t>
  </si>
  <si>
    <t>千葉県松戸市小金原２－３</t>
  </si>
  <si>
    <t>B112210002488</t>
  </si>
  <si>
    <t>松戸市立栗ケ沢小学校</t>
  </si>
  <si>
    <t>千葉県松戸市小金原７－１６</t>
  </si>
  <si>
    <t>B112210002497</t>
  </si>
  <si>
    <t>松戸市立松飛台小学校</t>
  </si>
  <si>
    <t>千葉県松戸市五香西４－２２－１</t>
  </si>
  <si>
    <t>B112210002503</t>
  </si>
  <si>
    <t>松戸市立松ケ丘小学校</t>
  </si>
  <si>
    <t>千葉県松戸市松戸新田１５９</t>
  </si>
  <si>
    <t>B112210002512</t>
  </si>
  <si>
    <t>松戸市立柿ノ木台小学校</t>
  </si>
  <si>
    <t>千葉県松戸市二十世紀が丘柿の木町１１１</t>
  </si>
  <si>
    <t>B112210002521</t>
  </si>
  <si>
    <t>松戸市立古ケ崎小学校</t>
  </si>
  <si>
    <t>千葉県松戸市古ケ崎４－３６２０－１</t>
  </si>
  <si>
    <t>B112210002530</t>
  </si>
  <si>
    <t>松戸市立六実小学校</t>
  </si>
  <si>
    <t>千葉県松戸市六高台４－１３１</t>
  </si>
  <si>
    <t>B112210002549</t>
  </si>
  <si>
    <t>松戸市立八ケ崎小学校</t>
  </si>
  <si>
    <t>千葉県松戸市八ケ崎６－５３－１</t>
  </si>
  <si>
    <t>B112210002558</t>
  </si>
  <si>
    <t>松戸市立梨香台小学校</t>
  </si>
  <si>
    <t>千葉県松戸市高塚新田５１２－１３</t>
  </si>
  <si>
    <t>B112210002567</t>
  </si>
  <si>
    <t>松戸市立寒風台小学校</t>
  </si>
  <si>
    <t>千葉県松戸市松戸新田３１６－２５</t>
  </si>
  <si>
    <t>B112210002576</t>
  </si>
  <si>
    <t>松戸市立河原塚小学校</t>
  </si>
  <si>
    <t>千葉県松戸市河原塚４７番地の１</t>
  </si>
  <si>
    <t>B112210002585</t>
  </si>
  <si>
    <t>松戸市立牧野原小学校</t>
  </si>
  <si>
    <t>千葉県松戸市牧の原４３５－１</t>
  </si>
  <si>
    <t>B112210002594</t>
  </si>
  <si>
    <t>松戸市立旭町小学校</t>
  </si>
  <si>
    <t>千葉県松戸市旭町１－２０－２</t>
  </si>
  <si>
    <t>B112210002601</t>
  </si>
  <si>
    <t>松戸市立和名ケ谷小学校</t>
  </si>
  <si>
    <t>千葉県松戸市和名ケ谷１０８５</t>
  </si>
  <si>
    <t>B112210002610</t>
  </si>
  <si>
    <t>松戸市立金ケ作小学校</t>
  </si>
  <si>
    <t>千葉県松戸市金ケ作３１７</t>
  </si>
  <si>
    <t>B112210002629</t>
  </si>
  <si>
    <t>松戸市立馬橋北小学校</t>
  </si>
  <si>
    <t>千葉県松戸市新松戸南２－１</t>
  </si>
  <si>
    <t>B112210002638</t>
  </si>
  <si>
    <t>松戸市立殿平賀小学校</t>
  </si>
  <si>
    <t>千葉県松戸市殿平賀３３９－１</t>
  </si>
  <si>
    <t>B112210002647</t>
  </si>
  <si>
    <t>松戸市立八ケ崎第二小学校</t>
  </si>
  <si>
    <t>千葉県松戸市八ケ崎３－３－１</t>
  </si>
  <si>
    <t>B112210002656</t>
  </si>
  <si>
    <t>松戸市立六実第二小学校</t>
  </si>
  <si>
    <t>千葉県松戸市六実２－３４－１</t>
  </si>
  <si>
    <t>B112210002665</t>
  </si>
  <si>
    <t>松戸市立横須賀小学校</t>
  </si>
  <si>
    <t>千葉県松戸市新松戸北２－１３－１</t>
  </si>
  <si>
    <t>B112210002674</t>
  </si>
  <si>
    <t>松戸市立貝の花小学校</t>
  </si>
  <si>
    <t>千葉県松戸市小金原８－１０</t>
  </si>
  <si>
    <t>B112210002683</t>
  </si>
  <si>
    <t>松戸市立新松戸南小学校</t>
  </si>
  <si>
    <t>千葉県松戸市新松戸６－３０１</t>
  </si>
  <si>
    <t>B112210002692</t>
  </si>
  <si>
    <t>松戸市立松飛台第二小学校</t>
  </si>
  <si>
    <t>千葉県松戸市松飛台５９</t>
  </si>
  <si>
    <t>B112210002709</t>
  </si>
  <si>
    <t>松戸市立上本郷第二小学校</t>
  </si>
  <si>
    <t>千葉県松戸市上本郷２６７７</t>
  </si>
  <si>
    <t>B112210002718</t>
  </si>
  <si>
    <t>松戸市立大橋小学校</t>
  </si>
  <si>
    <t>千葉県松戸市二十世紀が丘梨元町３２番地</t>
  </si>
  <si>
    <t>B112210002727</t>
  </si>
  <si>
    <t>松戸市立六実第三小学校</t>
  </si>
  <si>
    <t>千葉県松戸市六高台３－１４１</t>
  </si>
  <si>
    <t>B112210002736</t>
  </si>
  <si>
    <t>松戸市立幸谷小学校</t>
  </si>
  <si>
    <t>千葉県松戸市幸谷２１２－２</t>
  </si>
  <si>
    <t>B112210002745</t>
  </si>
  <si>
    <t>松戸市立新松戸西小学校</t>
  </si>
  <si>
    <t>千葉県松戸市小金１１８０</t>
  </si>
  <si>
    <t>B112210002754</t>
  </si>
  <si>
    <t>松戸市立東松戸小学校</t>
  </si>
  <si>
    <t>千葉県松戸市紙敷１丁目１９番地の１</t>
  </si>
  <si>
    <t>B112210002763</t>
  </si>
  <si>
    <t>野田市立中央小学校</t>
  </si>
  <si>
    <t>千葉県野田市野田６１１番地</t>
  </si>
  <si>
    <t>B112210002772</t>
  </si>
  <si>
    <t>野田市立宮崎小学校</t>
  </si>
  <si>
    <t>千葉県野田市宮崎５５番地</t>
  </si>
  <si>
    <t>B112210002781</t>
  </si>
  <si>
    <t>野田市立東部小学校</t>
  </si>
  <si>
    <t>千葉県野田市鶴奉２２０</t>
  </si>
  <si>
    <t>B112210002790</t>
  </si>
  <si>
    <t>野田市立南部小学校</t>
  </si>
  <si>
    <t>千葉県野田市山崎１５０３</t>
  </si>
  <si>
    <t>B112210002807</t>
  </si>
  <si>
    <t>野田市立北部小学校</t>
  </si>
  <si>
    <t>千葉県野田市谷津２５－１</t>
  </si>
  <si>
    <t>B112210002816</t>
  </si>
  <si>
    <t>野田市立福田第一小学校</t>
  </si>
  <si>
    <t>千葉県野田市三ツ堀１３７２</t>
  </si>
  <si>
    <t>B112210002825</t>
  </si>
  <si>
    <t>野田市立福田第二小学校</t>
  </si>
  <si>
    <t>千葉県野田市西三ヶ尾９８８</t>
  </si>
  <si>
    <t>B112210002834</t>
  </si>
  <si>
    <t>野田市立川間小学校</t>
  </si>
  <si>
    <t>千葉県野田市中里９３４</t>
  </si>
  <si>
    <t>B112210002843</t>
  </si>
  <si>
    <t>野田市立清水台小学校</t>
  </si>
  <si>
    <t>千葉県野田市清水７７３</t>
  </si>
  <si>
    <t>B112210002852</t>
  </si>
  <si>
    <t>野田市立柳沢小学校</t>
  </si>
  <si>
    <t>千葉県野田市柳沢１３９</t>
  </si>
  <si>
    <t>B112210002861</t>
  </si>
  <si>
    <t>野田市立山崎小学校</t>
  </si>
  <si>
    <t>千葉県野田市山崎２７３３</t>
  </si>
  <si>
    <t>B112210002870</t>
  </si>
  <si>
    <t>野田市立岩木小学校</t>
  </si>
  <si>
    <t>千葉県野田市岩名２－１２－１</t>
  </si>
  <si>
    <t>B112210002889</t>
  </si>
  <si>
    <t>野田市立尾崎小学校</t>
  </si>
  <si>
    <t>千葉県野田市尾崎１４１５</t>
  </si>
  <si>
    <t>B112210002898</t>
  </si>
  <si>
    <t>野田市立七光台小学校</t>
  </si>
  <si>
    <t>千葉県野田市七光台２０－１</t>
  </si>
  <si>
    <t>B112210002905</t>
  </si>
  <si>
    <t>野田市立二ツ塚小学校</t>
  </si>
  <si>
    <t>千葉県野田市二ツ塚４８５－２</t>
  </si>
  <si>
    <t>B112210002914</t>
  </si>
  <si>
    <t>野田市立みずき小学校</t>
  </si>
  <si>
    <t>千葉県野田市みずき３－２－３</t>
  </si>
  <si>
    <t>B112210002923</t>
  </si>
  <si>
    <t>香取市立佐原小学校</t>
  </si>
  <si>
    <t>千葉県香取市佐原イ１８７０</t>
  </si>
  <si>
    <t>B112210002932</t>
  </si>
  <si>
    <t>香取市立北佐原小学校</t>
  </si>
  <si>
    <t>千葉県香取市佐原ニ１６７６</t>
  </si>
  <si>
    <t>B112210002941</t>
  </si>
  <si>
    <t>香取市立東大戸小学校</t>
  </si>
  <si>
    <t>千葉県香取市大戸８７７</t>
  </si>
  <si>
    <t>B112210002950</t>
  </si>
  <si>
    <t>香取市立竟成小学校</t>
  </si>
  <si>
    <t>千葉県香取市観音４８１</t>
  </si>
  <si>
    <t>B112210002969</t>
  </si>
  <si>
    <t>香取市立香取小学校</t>
  </si>
  <si>
    <t>千葉県香取市香取１８７５</t>
  </si>
  <si>
    <t>B112210002978</t>
  </si>
  <si>
    <t>香取市立瑞穂小学校</t>
  </si>
  <si>
    <t>千葉県香取市堀之内１７７０－９６</t>
  </si>
  <si>
    <t>B112210003003</t>
  </si>
  <si>
    <t>茂原市立東郷小学校</t>
  </si>
  <si>
    <t>千葉県茂原市谷本１４２番地</t>
  </si>
  <si>
    <t>B112210003012</t>
  </si>
  <si>
    <t>茂原市立豊田小学校</t>
  </si>
  <si>
    <t>千葉県茂原市長尾１５６</t>
  </si>
  <si>
    <t>B112210003030</t>
  </si>
  <si>
    <t>茂原市立茂原小学校</t>
  </si>
  <si>
    <t>千葉県茂原市茂原６１４</t>
  </si>
  <si>
    <t>B112210003049</t>
  </si>
  <si>
    <t>茂原市立西小学校</t>
  </si>
  <si>
    <t>千葉県茂原市茂原１２２９－１</t>
  </si>
  <si>
    <t>B112210003058</t>
  </si>
  <si>
    <t>茂原市立五郷小学校</t>
  </si>
  <si>
    <t>千葉県茂原市綱島１１８５</t>
  </si>
  <si>
    <t>B112210003067</t>
  </si>
  <si>
    <t>茂原市立鶴枝小学校</t>
  </si>
  <si>
    <t>千葉県茂原市上永吉９５５</t>
  </si>
  <si>
    <t>B112210003076</t>
  </si>
  <si>
    <t>茂原市立萩原小学校</t>
  </si>
  <si>
    <t>千葉県茂原市萩原町１－１７</t>
  </si>
  <si>
    <t>B112210003085</t>
  </si>
  <si>
    <t>茂原市立中の島小学校</t>
  </si>
  <si>
    <t>千葉県茂原市中の島町４５１</t>
  </si>
  <si>
    <t>B112210003094</t>
  </si>
  <si>
    <t>茂原市立東部小学校</t>
  </si>
  <si>
    <t>千葉県茂原市東部台１－９－１</t>
  </si>
  <si>
    <t>B112210003101</t>
  </si>
  <si>
    <t>茂原市立本納小学校</t>
  </si>
  <si>
    <t>千葉県茂原市本納１６２３番地</t>
  </si>
  <si>
    <t>B112210003129</t>
  </si>
  <si>
    <t>茂原市立豊岡小学校</t>
  </si>
  <si>
    <t>千葉県茂原市弓渡２５５</t>
  </si>
  <si>
    <t>B112210003147</t>
  </si>
  <si>
    <t>成田市立成田小学校</t>
  </si>
  <si>
    <t>千葉県成田市幸町９４８―１</t>
  </si>
  <si>
    <t>B112210003156</t>
  </si>
  <si>
    <t>成田市立遠山小学校</t>
  </si>
  <si>
    <t>千葉県成田市小菅１４１１</t>
  </si>
  <si>
    <t>B112210003165</t>
  </si>
  <si>
    <t>成田市立三里塚小学校</t>
  </si>
  <si>
    <t>千葉県成田市本三里塚１５３－１</t>
  </si>
  <si>
    <t>B112210003174</t>
  </si>
  <si>
    <t>成田市立豊住小学校</t>
  </si>
  <si>
    <t>千葉県成田市北羽鳥１９８５－２</t>
  </si>
  <si>
    <t>B112210003183</t>
  </si>
  <si>
    <t>成田市立八生小学校</t>
  </si>
  <si>
    <t>千葉県成田市松崎１４６８</t>
  </si>
  <si>
    <t>B112210003192</t>
  </si>
  <si>
    <t>成田市立公津小学校</t>
  </si>
  <si>
    <t>千葉県成田市台方８５１</t>
  </si>
  <si>
    <t>B112210003209</t>
  </si>
  <si>
    <t>成田市立向台小学校</t>
  </si>
  <si>
    <t>千葉県成田市中台３－６</t>
  </si>
  <si>
    <t>B112210003218</t>
  </si>
  <si>
    <t>成田市立加良部小学校</t>
  </si>
  <si>
    <t>千葉県成田市加良部６－８</t>
  </si>
  <si>
    <t>B112210003227</t>
  </si>
  <si>
    <t>成田市立橋賀台小学校</t>
  </si>
  <si>
    <t>千葉県成田市橋賀台３－４</t>
  </si>
  <si>
    <t>B112210003236</t>
  </si>
  <si>
    <t>成田市立新山小学校</t>
  </si>
  <si>
    <t>千葉県成田市加良部４の２３</t>
  </si>
  <si>
    <t>B112210003245</t>
  </si>
  <si>
    <t>成田市立吾妻小学校</t>
  </si>
  <si>
    <t>千葉県成田市吾妻２－６</t>
  </si>
  <si>
    <t>B112210003254</t>
  </si>
  <si>
    <t>成田市立玉造小学校</t>
  </si>
  <si>
    <t>千葉県成田市玉造３－４</t>
  </si>
  <si>
    <t>B112210003263</t>
  </si>
  <si>
    <t>成田市立中台小学校</t>
  </si>
  <si>
    <t>千葉県成田市中台１－４</t>
  </si>
  <si>
    <t>B112210003272</t>
  </si>
  <si>
    <t>成田市立神宮寺小学校</t>
  </si>
  <si>
    <t>千葉県成田市玉造５－２８</t>
  </si>
  <si>
    <t>B112210003281</t>
  </si>
  <si>
    <t>成田市立平成小学校</t>
  </si>
  <si>
    <t>千葉県成田市飯仲５０－１</t>
  </si>
  <si>
    <t>B112210003290</t>
  </si>
  <si>
    <t>成田市立本城小学校</t>
  </si>
  <si>
    <t>千葉県成田市本城１７８番地の１</t>
  </si>
  <si>
    <t>B112210003307</t>
  </si>
  <si>
    <t>成田市立公津の杜小学校</t>
  </si>
  <si>
    <t>千葉県成田市公津の杜３－２</t>
  </si>
  <si>
    <t>B112210003316</t>
  </si>
  <si>
    <t>成田市立美郷台小学校</t>
  </si>
  <si>
    <t>千葉県成田市美郷台２－１９－１</t>
  </si>
  <si>
    <t>B112210003325</t>
  </si>
  <si>
    <t>佐倉市立佐倉小学校</t>
  </si>
  <si>
    <t>千葉県佐倉市新町７８－４</t>
  </si>
  <si>
    <t>B112210003334</t>
  </si>
  <si>
    <t>佐倉市立内郷小学校</t>
  </si>
  <si>
    <t>千葉県佐倉市岩名８７０</t>
  </si>
  <si>
    <t>B112210003343</t>
  </si>
  <si>
    <t>佐倉市立志津小学校</t>
  </si>
  <si>
    <t>千葉県佐倉市上座１１５６－２</t>
  </si>
  <si>
    <t>B112210003352</t>
  </si>
  <si>
    <t>佐倉市立上志津小学校</t>
  </si>
  <si>
    <t>千葉県佐倉市上志津１７５２</t>
  </si>
  <si>
    <t>B112210003361</t>
  </si>
  <si>
    <t>佐倉市立臼井小学校</t>
  </si>
  <si>
    <t>千葉県佐倉市臼井田２３９５</t>
  </si>
  <si>
    <t>B112210003370</t>
  </si>
  <si>
    <t>佐倉市立印南小学校</t>
  </si>
  <si>
    <t>千葉県佐倉市印南２２３－１</t>
  </si>
  <si>
    <t>B112210003389</t>
  </si>
  <si>
    <t>佐倉市立根郷小学校</t>
  </si>
  <si>
    <t>千葉県佐倉市城４５４</t>
  </si>
  <si>
    <t>B112210003398</t>
  </si>
  <si>
    <t>佐倉市立和田小学校</t>
  </si>
  <si>
    <t>千葉県佐倉市直弥５９－１</t>
  </si>
  <si>
    <t>B112210003405</t>
  </si>
  <si>
    <t>佐倉市立弥富小学校</t>
  </si>
  <si>
    <t>千葉県佐倉市岩富町１４５番地</t>
  </si>
  <si>
    <t>B112210003414</t>
  </si>
  <si>
    <t>佐倉市立千代田小学校</t>
  </si>
  <si>
    <t>千葉県佐倉市吉見５５３</t>
  </si>
  <si>
    <t>B112210003423</t>
  </si>
  <si>
    <t>佐倉市立下志津小学校</t>
  </si>
  <si>
    <t>千葉県佐倉市中志津４－２６－１０</t>
  </si>
  <si>
    <t>B112210003432</t>
  </si>
  <si>
    <t>佐倉市立井野小学校</t>
  </si>
  <si>
    <t>千葉県佐倉市西ユーカリが丘３－１－６</t>
  </si>
  <si>
    <t>B112210003441</t>
  </si>
  <si>
    <t>佐倉市立南志津小学校</t>
  </si>
  <si>
    <t>千葉県佐倉市下志津原１６４－２</t>
  </si>
  <si>
    <t>B112210003450</t>
  </si>
  <si>
    <t>佐倉市立佐倉東小学校</t>
  </si>
  <si>
    <t>千葉県佐倉市将門町７</t>
  </si>
  <si>
    <t>B112210003469</t>
  </si>
  <si>
    <t>佐倉市立西志津小学校</t>
  </si>
  <si>
    <t>千葉県佐倉市西志津７－２－１</t>
  </si>
  <si>
    <t>B112210003478</t>
  </si>
  <si>
    <t>佐倉市立小竹小学校</t>
  </si>
  <si>
    <t>千葉県佐倉市ユーカリが丘５－５－１</t>
  </si>
  <si>
    <t>B112210003487</t>
  </si>
  <si>
    <t>佐倉市立間野台小学校</t>
  </si>
  <si>
    <t>千葉県佐倉市王子台２－１８</t>
  </si>
  <si>
    <t>B112210003496</t>
  </si>
  <si>
    <t>佐倉市立王子台小学校</t>
  </si>
  <si>
    <t>千葉県佐倉市王子台５－１９</t>
  </si>
  <si>
    <t>B112210003502</t>
  </si>
  <si>
    <t>佐倉市立青菅小学校</t>
  </si>
  <si>
    <t>千葉県佐倉市宮ノ台１－１７－１</t>
  </si>
  <si>
    <t>B112210003511</t>
  </si>
  <si>
    <t>佐倉市立寺崎小学校</t>
  </si>
  <si>
    <t>千葉県佐倉市大崎台４－４－１</t>
  </si>
  <si>
    <t>B112210003520</t>
  </si>
  <si>
    <t>佐倉市立山王小学校</t>
  </si>
  <si>
    <t>千葉県佐倉市山王１－４４</t>
  </si>
  <si>
    <t>B112210003539</t>
  </si>
  <si>
    <t>佐倉市立染井野小学校</t>
  </si>
  <si>
    <t>千葉県佐倉市染井野１－１９</t>
  </si>
  <si>
    <t>B112210003548</t>
  </si>
  <si>
    <t>佐倉市立白銀小学校</t>
  </si>
  <si>
    <t>千葉県佐倉市白銀１－４</t>
  </si>
  <si>
    <t>B112210003557</t>
  </si>
  <si>
    <t>東金市立東小学校</t>
  </si>
  <si>
    <t>千葉県東金市田間１１８８－２</t>
  </si>
  <si>
    <t>B112210003566</t>
  </si>
  <si>
    <t>東金市立鴇嶺小学校</t>
  </si>
  <si>
    <t>千葉県東金市東岩崎２４－１</t>
  </si>
  <si>
    <t>B112210003575</t>
  </si>
  <si>
    <t>東金市立城西小学校</t>
  </si>
  <si>
    <t>千葉県東金市台方７４－２</t>
  </si>
  <si>
    <t>B112210003584</t>
  </si>
  <si>
    <t>東金市立丘山小学校</t>
  </si>
  <si>
    <t>千葉県東金市丹尾４－２</t>
  </si>
  <si>
    <t>B112210003593</t>
  </si>
  <si>
    <t>東金市立正気小学校</t>
  </si>
  <si>
    <t>千葉県東金市家徳３４－１</t>
  </si>
  <si>
    <t>B112210003600</t>
  </si>
  <si>
    <t>東金市立豊成小学校</t>
  </si>
  <si>
    <t>千葉県東金市関内５５０－１</t>
  </si>
  <si>
    <t>B112210003619</t>
  </si>
  <si>
    <t>東金市立福岡小学校</t>
  </si>
  <si>
    <t>千葉県東金市砂古瀬４２２－１</t>
  </si>
  <si>
    <t>B112210003637</t>
  </si>
  <si>
    <t>東金市立日吉台小学校</t>
  </si>
  <si>
    <t>千葉県東金市日吉台２－３２－１</t>
  </si>
  <si>
    <t>B112210003646</t>
  </si>
  <si>
    <t>匝瑳市立平和小学校</t>
  </si>
  <si>
    <t>千葉県匝瑳市平木１８１９</t>
  </si>
  <si>
    <t>B112210003655</t>
  </si>
  <si>
    <t>匝瑳市立椿海小学校</t>
  </si>
  <si>
    <t>千葉県匝瑳市椿９７３</t>
  </si>
  <si>
    <t>B112210003664</t>
  </si>
  <si>
    <t>匝瑳市立八日市場小学校</t>
  </si>
  <si>
    <t>千葉県匝瑳市八日市場イ２３１１</t>
  </si>
  <si>
    <t>B112210003673</t>
  </si>
  <si>
    <t>匝瑳市立豊栄小学校</t>
  </si>
  <si>
    <t>千葉県匝瑳市飯倉１８４７</t>
  </si>
  <si>
    <t>B112210003682</t>
  </si>
  <si>
    <t>匝瑳市立須賀小学校</t>
  </si>
  <si>
    <t>千葉県匝瑳市高１９５６</t>
  </si>
  <si>
    <t>B112210003691</t>
  </si>
  <si>
    <t>匝瑳市立共興小学校</t>
  </si>
  <si>
    <t>千葉県匝瑳市東小笹１１６０</t>
  </si>
  <si>
    <t>B112210003708</t>
  </si>
  <si>
    <t>匝瑳市立吉田小学校</t>
  </si>
  <si>
    <t>千葉県匝瑳市吉田４０２０</t>
  </si>
  <si>
    <t>B112210003717</t>
  </si>
  <si>
    <t>匝瑳市立豊和小学校</t>
  </si>
  <si>
    <t>千葉県匝瑳市大寺１４９２</t>
  </si>
  <si>
    <t>B112210003726</t>
  </si>
  <si>
    <t>旭市立中央小学校</t>
  </si>
  <si>
    <t>千葉県旭市ハの７４</t>
  </si>
  <si>
    <t>B112210003735</t>
  </si>
  <si>
    <t>旭市立琴田小学校</t>
  </si>
  <si>
    <t>千葉県旭市琴田２８６４－１</t>
  </si>
  <si>
    <t>B112210003744</t>
  </si>
  <si>
    <t>旭市立干潟小学校</t>
  </si>
  <si>
    <t>千葉県旭市鎌数９５０８</t>
  </si>
  <si>
    <t>B112210003753</t>
  </si>
  <si>
    <t>旭市立富浦小学校</t>
  </si>
  <si>
    <t>千葉県旭市中谷里３３８３－２</t>
  </si>
  <si>
    <t>B112210003762</t>
  </si>
  <si>
    <t>旭市立矢指小学校</t>
  </si>
  <si>
    <t>千葉県旭市椎名内１２７８</t>
  </si>
  <si>
    <t>B112210003771</t>
  </si>
  <si>
    <t>旭市立共和小学校</t>
  </si>
  <si>
    <t>千葉県旭市新町７７１</t>
  </si>
  <si>
    <t>B112210003780</t>
  </si>
  <si>
    <t>旭市立豊畑小学校</t>
  </si>
  <si>
    <t>千葉県旭市井戸野２７３８</t>
  </si>
  <si>
    <t>B112210003799</t>
  </si>
  <si>
    <t>習志野市立津田沼小学校</t>
  </si>
  <si>
    <t>千葉県習志野市津田沼４－５－２</t>
  </si>
  <si>
    <t>B112210003806</t>
  </si>
  <si>
    <t>習志野市立大久保小学校</t>
  </si>
  <si>
    <t>千葉県習志野市藤崎６－９－２８</t>
  </si>
  <si>
    <t>B112210003815</t>
  </si>
  <si>
    <t>習志野市立谷津小学校</t>
  </si>
  <si>
    <t>千葉県習志野市谷津５－１－３２</t>
  </si>
  <si>
    <t>B112210003824</t>
  </si>
  <si>
    <t>習志野市立鷺沼小学校</t>
  </si>
  <si>
    <t>千葉県習志野市鷺沼３－１－１</t>
  </si>
  <si>
    <t>B112210003833</t>
  </si>
  <si>
    <t>習志野市立実籾小学校</t>
  </si>
  <si>
    <t>千葉県習志野市実籾１－２５－１</t>
  </si>
  <si>
    <t>B112210003842</t>
  </si>
  <si>
    <t>習志野市立大久保東小学校</t>
  </si>
  <si>
    <t>千葉県習志野市大久保２－１２－１</t>
  </si>
  <si>
    <t>B112210003851</t>
  </si>
  <si>
    <t>習志野市立袖ケ浦西小学校</t>
  </si>
  <si>
    <t>千葉県習志野市袖ヶ浦１－１－１</t>
  </si>
  <si>
    <t>B112210003860</t>
  </si>
  <si>
    <t>習志野市立袖ケ浦東小学校</t>
  </si>
  <si>
    <t>千葉県習志野市袖ヶ浦５－１１－１</t>
  </si>
  <si>
    <t>B112210003879</t>
  </si>
  <si>
    <t>習志野市立東習志野小学校</t>
  </si>
  <si>
    <t>千葉県習志野市東習志野３－４－２</t>
  </si>
  <si>
    <t>B112210003888</t>
  </si>
  <si>
    <t>習志野市立屋敷小学校</t>
  </si>
  <si>
    <t>千葉県習志野市屋敷２－１－１</t>
  </si>
  <si>
    <t>B112210003897</t>
  </si>
  <si>
    <t>習志野市立藤崎小学校</t>
  </si>
  <si>
    <t>千葉県習志野市藤崎４－１２－１</t>
  </si>
  <si>
    <t>B112210003904</t>
  </si>
  <si>
    <t>習志野市立実花小学校</t>
  </si>
  <si>
    <t>千葉県習志野市東習志野６－７－２</t>
  </si>
  <si>
    <t>B112210003913</t>
  </si>
  <si>
    <t>習志野市立向山小学校</t>
  </si>
  <si>
    <t>千葉県習志野市谷津２－１６－３２</t>
  </si>
  <si>
    <t>B112210003922</t>
  </si>
  <si>
    <t>習志野市立秋津小学校</t>
  </si>
  <si>
    <t>千葉県習志野市秋津３－１－１</t>
  </si>
  <si>
    <t>B112210003931</t>
  </si>
  <si>
    <t>習志野市立香澄小学校</t>
  </si>
  <si>
    <t>千葉県習志野市香澄４－６－１</t>
  </si>
  <si>
    <t>B112210003940</t>
  </si>
  <si>
    <t>習志野市立谷津南小学校</t>
  </si>
  <si>
    <t>千葉県習志野市谷津３－１－３６</t>
  </si>
  <si>
    <t>B112210003959</t>
  </si>
  <si>
    <t>柏市立柏第一小学校</t>
  </si>
  <si>
    <t>千葉県柏市あけぼの１－７－６</t>
  </si>
  <si>
    <t>B112210003968</t>
  </si>
  <si>
    <t>柏市立柏第二小学校</t>
  </si>
  <si>
    <t>千葉県柏市豊四季３１０</t>
  </si>
  <si>
    <t>B112210003977</t>
  </si>
  <si>
    <t>柏市立柏第三小学校</t>
  </si>
  <si>
    <t>千葉県柏市若葉町４－５４</t>
  </si>
  <si>
    <t>B112210003986</t>
  </si>
  <si>
    <t>柏市立柏第四小学校</t>
  </si>
  <si>
    <t>千葉県柏市松ヶ崎１１８２－９</t>
  </si>
  <si>
    <t>B112210003995</t>
  </si>
  <si>
    <t>柏市立柏第五小学校</t>
  </si>
  <si>
    <t>千葉県柏市柏９３２－７</t>
  </si>
  <si>
    <t>B112210004002</t>
  </si>
  <si>
    <t>柏市立柏第六小学校</t>
  </si>
  <si>
    <t>千葉県柏市豊四季台４－２－１</t>
  </si>
  <si>
    <t>B112210004011</t>
  </si>
  <si>
    <t>柏市立光ヶ丘小学校</t>
  </si>
  <si>
    <t>千葉県流山市向小金４－２０－１</t>
  </si>
  <si>
    <t>B112210004020</t>
  </si>
  <si>
    <t>柏市立土小学校</t>
  </si>
  <si>
    <t>千葉県柏市増尾４－４－１</t>
  </si>
  <si>
    <t>B112210004039</t>
  </si>
  <si>
    <t>柏市立田中小学校</t>
  </si>
  <si>
    <t>千葉県柏市大室１１９３－３</t>
  </si>
  <si>
    <t>B112210004048</t>
  </si>
  <si>
    <t>柏市立田中北小学校</t>
  </si>
  <si>
    <t>千葉県柏市船戸１丁目７番地１</t>
  </si>
  <si>
    <t>B112210004057</t>
  </si>
  <si>
    <t>柏市立西原小学校</t>
  </si>
  <si>
    <t>千葉県柏市西原４－１７－１</t>
  </si>
  <si>
    <t>B112210004066</t>
  </si>
  <si>
    <t>柏市立富勢小学校</t>
  </si>
  <si>
    <t>千葉県柏市布施９２５－１</t>
  </si>
  <si>
    <t>B112210004075</t>
  </si>
  <si>
    <t>柏市立土南部小学校</t>
  </si>
  <si>
    <t>千葉県柏市新逆井１－１０－１</t>
  </si>
  <si>
    <t>B112210004084</t>
  </si>
  <si>
    <t>柏市立柏第七小学校</t>
  </si>
  <si>
    <t>千葉県柏市篠籠田７２３－１</t>
  </si>
  <si>
    <t>B112210004093</t>
  </si>
  <si>
    <t>柏市立柏第八小学校</t>
  </si>
  <si>
    <t>千葉県柏市永楽台２－８－１</t>
  </si>
  <si>
    <t>B112210004100</t>
  </si>
  <si>
    <t>柏市立酒井根小学校</t>
  </si>
  <si>
    <t>千葉県柏市酒井根１９－２</t>
  </si>
  <si>
    <t>B112210004119</t>
  </si>
  <si>
    <t>柏市立旭小学校</t>
  </si>
  <si>
    <t>千葉県柏市旭町６－５－１７</t>
  </si>
  <si>
    <t>B112210004128</t>
  </si>
  <si>
    <t>柏市立藤心小学校</t>
  </si>
  <si>
    <t>千葉県柏市藤心８８０－１</t>
  </si>
  <si>
    <t>B112210004137</t>
  </si>
  <si>
    <t>柏市立中原小学校</t>
  </si>
  <si>
    <t>千葉県柏市中原１８２１－１</t>
  </si>
  <si>
    <t>B112210004146</t>
  </si>
  <si>
    <t>柏市立酒井根西小学校</t>
  </si>
  <si>
    <t>千葉県柏市酒井根６６２－１</t>
  </si>
  <si>
    <t>B112210004155</t>
  </si>
  <si>
    <t>柏市立高田小学校</t>
  </si>
  <si>
    <t>千葉県柏市高田３７６－３</t>
  </si>
  <si>
    <t>B112210004164</t>
  </si>
  <si>
    <t>柏市立名戸ヶ谷小学校</t>
  </si>
  <si>
    <t>千葉県柏市名戸ヶ谷４７４－１</t>
  </si>
  <si>
    <t>B112210004173</t>
  </si>
  <si>
    <t>柏市立増尾西小学校</t>
  </si>
  <si>
    <t>千葉県柏市増尾台３－５－９</t>
  </si>
  <si>
    <t>B112210004182</t>
  </si>
  <si>
    <t>柏市立逆井小学校</t>
  </si>
  <si>
    <t>千葉県柏市逆井４５２番地の２</t>
  </si>
  <si>
    <t>B112210004191</t>
  </si>
  <si>
    <t>柏市立富勢東小学校</t>
  </si>
  <si>
    <t>千葉県柏市布施２１７６番地の２</t>
  </si>
  <si>
    <t>B112210004208</t>
  </si>
  <si>
    <t>柏市立豊小学校</t>
  </si>
  <si>
    <t>千葉県柏市豊四季６１０－２</t>
  </si>
  <si>
    <t>B112210004217</t>
  </si>
  <si>
    <t>柏市立酒井根東小学校</t>
  </si>
  <si>
    <t>千葉県柏市酒井根１－２－１</t>
  </si>
  <si>
    <t>B112210004226</t>
  </si>
  <si>
    <t>柏市立旭東小学校</t>
  </si>
  <si>
    <t>千葉県柏市旭町５ー３ー９</t>
  </si>
  <si>
    <t>B112210004235</t>
  </si>
  <si>
    <t>柏市立松葉第一小学校</t>
  </si>
  <si>
    <t>千葉県柏市松葉町５－３</t>
  </si>
  <si>
    <t>B112210004244</t>
  </si>
  <si>
    <t>柏市立松葉第二小学校</t>
  </si>
  <si>
    <t>千葉県柏市松葉町２－１６</t>
  </si>
  <si>
    <t>B112210004253</t>
  </si>
  <si>
    <t>柏市立花野井小学校</t>
  </si>
  <si>
    <t>千葉県柏市花野井１６５２－３４</t>
  </si>
  <si>
    <t>B112210004262</t>
  </si>
  <si>
    <t>柏市立富勢西小学校</t>
  </si>
  <si>
    <t>千葉県柏市布施８４－２</t>
  </si>
  <si>
    <t>B112210004271</t>
  </si>
  <si>
    <t>柏市立十余二小学校</t>
  </si>
  <si>
    <t>千葉県柏市柏の葉４－４－１</t>
  </si>
  <si>
    <t>B112210004280</t>
  </si>
  <si>
    <t>勝浦市立上野小学校</t>
  </si>
  <si>
    <t>千葉県勝浦市植野元宮田７２</t>
  </si>
  <si>
    <t>B112210004299</t>
  </si>
  <si>
    <t>勝浦市立興津小学校</t>
  </si>
  <si>
    <t>千葉県勝浦市興津１７００</t>
  </si>
  <si>
    <t>B112210004306</t>
  </si>
  <si>
    <t>勝浦市立勝浦小学校</t>
  </si>
  <si>
    <t>千葉県勝浦市墨名７３３ー１</t>
  </si>
  <si>
    <t>B112210004315</t>
  </si>
  <si>
    <t>勝浦市立豊浜小学校</t>
  </si>
  <si>
    <t>千葉県勝浦市新官６５</t>
  </si>
  <si>
    <t>B112210004324</t>
  </si>
  <si>
    <t>勝浦市立総野小学校</t>
  </si>
  <si>
    <t>千葉県勝浦市蟹田２２２－１</t>
  </si>
  <si>
    <t>B112210004333</t>
  </si>
  <si>
    <t>市原市立八幡小学校</t>
  </si>
  <si>
    <t>千葉県市原市八幡５３０</t>
  </si>
  <si>
    <t>B112210004342</t>
  </si>
  <si>
    <t>市原市立菊間小学校</t>
  </si>
  <si>
    <t>千葉県市原市菊間１６２０－１</t>
  </si>
  <si>
    <t>B112210004351</t>
  </si>
  <si>
    <t>市原市立市原小学校</t>
  </si>
  <si>
    <t>千葉県市原市能満１３２０</t>
  </si>
  <si>
    <t>B112210004360</t>
  </si>
  <si>
    <t>市原市立辰巳台西小学校</t>
  </si>
  <si>
    <t>千葉県市原市辰巳台西４－１６</t>
  </si>
  <si>
    <t>B112210004379</t>
  </si>
  <si>
    <t>市原市立五井小学校</t>
  </si>
  <si>
    <t>千葉県市原市五井東１－６－３</t>
  </si>
  <si>
    <t>B112210004388</t>
  </si>
  <si>
    <t>市原市立白金小学校</t>
  </si>
  <si>
    <t>千葉県市原市君塚３－１９</t>
  </si>
  <si>
    <t>B112210004397</t>
  </si>
  <si>
    <t>市原市立国府小学校</t>
  </si>
  <si>
    <t>千葉県市原市村上１４０２－１</t>
  </si>
  <si>
    <t>B112210004404</t>
  </si>
  <si>
    <t>市原市立京葉小学校</t>
  </si>
  <si>
    <t>千葉県市原市五井西３－９－２</t>
  </si>
  <si>
    <t>B112210004413</t>
  </si>
  <si>
    <t>市原市立千種小学校</t>
  </si>
  <si>
    <t>千葉県市原市青柳１８０１</t>
  </si>
  <si>
    <t>B112210004422</t>
  </si>
  <si>
    <t>市原市立東海小学校</t>
  </si>
  <si>
    <t>千葉県市原市廿五里５５８</t>
  </si>
  <si>
    <t>B112210004431</t>
  </si>
  <si>
    <t>市原市立姉崎小学校</t>
  </si>
  <si>
    <t>千葉県市原市椎津４６１</t>
  </si>
  <si>
    <t>B112210004440</t>
  </si>
  <si>
    <t>市原市立有秋東小学校</t>
  </si>
  <si>
    <t>千葉県市原市不入斗７５３</t>
  </si>
  <si>
    <t>B112210004459</t>
  </si>
  <si>
    <t>市原市立海上小学校</t>
  </si>
  <si>
    <t>千葉県市原市神代１２５</t>
  </si>
  <si>
    <t>B112210004468</t>
  </si>
  <si>
    <t>市原市立市西小学校</t>
  </si>
  <si>
    <t>千葉県市原市海士有木１１３０</t>
  </si>
  <si>
    <t>B112210004477</t>
  </si>
  <si>
    <t>市原市立養老小学校</t>
  </si>
  <si>
    <t>千葉県市原市松崎８２０</t>
  </si>
  <si>
    <t>B112210004486</t>
  </si>
  <si>
    <t>市原市立湿津小学校</t>
  </si>
  <si>
    <t>千葉県市原市潤井戸２２９９－１４</t>
  </si>
  <si>
    <t>B112210004495</t>
  </si>
  <si>
    <t>市原市立市東第一小学校</t>
  </si>
  <si>
    <t>千葉県市原市瀬又１８２０</t>
  </si>
  <si>
    <t>B112210004501</t>
  </si>
  <si>
    <t>市原市立辰巳台東小学校</t>
  </si>
  <si>
    <t>千葉県市原市辰巳台東４－１３</t>
  </si>
  <si>
    <t>B112210004510</t>
  </si>
  <si>
    <t>市原市立有秋西小学校</t>
  </si>
  <si>
    <t>千葉県市原市有秋台西２ー３</t>
  </si>
  <si>
    <t>B112210004529</t>
  </si>
  <si>
    <t>市原市立戸田小学校</t>
  </si>
  <si>
    <t>千葉県市原市馬立８３０</t>
  </si>
  <si>
    <t>B112210004538</t>
  </si>
  <si>
    <t>市原市立牛久小学校</t>
  </si>
  <si>
    <t>千葉県市原市皆吉９３３－２</t>
  </si>
  <si>
    <t>B112210004556</t>
  </si>
  <si>
    <t>市原市立鶴舞小学校</t>
  </si>
  <si>
    <t>千葉県市原市鶴舞７０８</t>
  </si>
  <si>
    <t>B112210004565</t>
  </si>
  <si>
    <t>市原市立若葉小学校</t>
  </si>
  <si>
    <t>千葉県市原市五井５５５５－１</t>
  </si>
  <si>
    <t>B112210004574</t>
  </si>
  <si>
    <t>市原市立明神小学校</t>
  </si>
  <si>
    <t>千葉県市原市姉崎１８５０</t>
  </si>
  <si>
    <t>B112210004583</t>
  </si>
  <si>
    <t>市原市立若宮小学校</t>
  </si>
  <si>
    <t>千葉県市原市若宮３－１３</t>
  </si>
  <si>
    <t>B112210004592</t>
  </si>
  <si>
    <t>市原市立石塚小学校</t>
  </si>
  <si>
    <t>千葉県市原市八幡石塚２－４</t>
  </si>
  <si>
    <t>B112210004609</t>
  </si>
  <si>
    <t>市原市立青葉台小学校</t>
  </si>
  <si>
    <t>千葉県市原市青葉台１－１０－１</t>
  </si>
  <si>
    <t>B112210004618</t>
  </si>
  <si>
    <t>市原市立白幡小学校</t>
  </si>
  <si>
    <t>千葉県市原市山木１０８</t>
  </si>
  <si>
    <t>B112210004627</t>
  </si>
  <si>
    <t>市原市立国分寺台小学校</t>
  </si>
  <si>
    <t>千葉県市原市南国分寺台３－２</t>
  </si>
  <si>
    <t>B112210004636</t>
  </si>
  <si>
    <t>市原市立光風台小学校</t>
  </si>
  <si>
    <t>千葉県市原市光風台４－５４６</t>
  </si>
  <si>
    <t>B112210004645</t>
  </si>
  <si>
    <t>市原市立寺谷小学校</t>
  </si>
  <si>
    <t>千葉県市原市寺谷６８７－１</t>
  </si>
  <si>
    <t>B112210004654</t>
  </si>
  <si>
    <t>市原市立国分寺台西小学校</t>
  </si>
  <si>
    <t>千葉県市原市西国分寺台２－１１－１</t>
  </si>
  <si>
    <t>B112210004663</t>
  </si>
  <si>
    <t>市原市立有秋南小学校</t>
  </si>
  <si>
    <t>千葉県市原市桜台３－１－１</t>
  </si>
  <si>
    <t>B112210004672</t>
  </si>
  <si>
    <t>市原市立国分寺台東小学校</t>
  </si>
  <si>
    <t>千葉県市原市東国分寺台５－１</t>
  </si>
  <si>
    <t>B112210004681</t>
  </si>
  <si>
    <t>市原市立水の江小学校</t>
  </si>
  <si>
    <t>千葉県市原市ちはら台東２－１５</t>
  </si>
  <si>
    <t>B112210004690</t>
  </si>
  <si>
    <t>市原市立五所小学校</t>
  </si>
  <si>
    <t>千葉県市原市五所２１５４－１</t>
  </si>
  <si>
    <t>B112210004707</t>
  </si>
  <si>
    <t>市原市立清水谷小学校</t>
  </si>
  <si>
    <t>千葉県市原市ちはら台南５－２</t>
  </si>
  <si>
    <t>B112210004716</t>
  </si>
  <si>
    <t>市原市立牧園小学校</t>
  </si>
  <si>
    <t>千葉県市原市ちはら台南２－７</t>
  </si>
  <si>
    <t>B112210004725</t>
  </si>
  <si>
    <t>市原市立ちはら台桜小学校</t>
  </si>
  <si>
    <t>千葉県市原市ちはら台東５－１３</t>
  </si>
  <si>
    <t>B112210004734</t>
  </si>
  <si>
    <t>流山市立八木南小学校</t>
  </si>
  <si>
    <t>千葉県流山市芝崎９２</t>
  </si>
  <si>
    <t>B112210004743</t>
  </si>
  <si>
    <t>流山市立東小学校</t>
  </si>
  <si>
    <t>千葉県流山市名都借８５６</t>
  </si>
  <si>
    <t>B112210004752</t>
  </si>
  <si>
    <t>流山市立八木北小学校</t>
  </si>
  <si>
    <t>千葉県流山市美田２０８</t>
  </si>
  <si>
    <t>B112210004761</t>
  </si>
  <si>
    <t>流山市立流山小学校</t>
  </si>
  <si>
    <t>千葉県流山市流山４丁目３５９番地</t>
  </si>
  <si>
    <t>B112210004770</t>
  </si>
  <si>
    <t>流山市立新川小学校</t>
  </si>
  <si>
    <t>千葉県流山市中野久木３３９</t>
  </si>
  <si>
    <t>B112210004789</t>
  </si>
  <si>
    <t>流山市立江戸川台小学校</t>
  </si>
  <si>
    <t>千葉県流山市江戸川台東３－１１</t>
  </si>
  <si>
    <t>B112210004798</t>
  </si>
  <si>
    <t>流山市立東深井小学校</t>
  </si>
  <si>
    <t>千葉県流山市東深井８７９－２</t>
  </si>
  <si>
    <t>B112210004805</t>
  </si>
  <si>
    <t>流山市立鰭ヶ崎小学校</t>
  </si>
  <si>
    <t>千葉県流山市鰭ヶ崎７－１</t>
  </si>
  <si>
    <t>B112210004814</t>
  </si>
  <si>
    <t>流山市立向小金小学校</t>
  </si>
  <si>
    <t>千葉県流山市向小金３－１４９－１</t>
  </si>
  <si>
    <t>B112210004823</t>
  </si>
  <si>
    <t>流山市立西初石小学校</t>
  </si>
  <si>
    <t>千葉県流山市西初石４－３４７</t>
  </si>
  <si>
    <t>B112210004832</t>
  </si>
  <si>
    <t>流山市立長崎小学校</t>
  </si>
  <si>
    <t>千葉県流山市野々下２－１０－１</t>
  </si>
  <si>
    <t>B112210004841</t>
  </si>
  <si>
    <t>流山市立小山小学校</t>
  </si>
  <si>
    <t>千葉県流山市おおたかの森東２－５－３</t>
  </si>
  <si>
    <t>B112210004850</t>
  </si>
  <si>
    <t>流山市立流山北小学校</t>
  </si>
  <si>
    <t>千葉県流山市加１－７９５－１</t>
  </si>
  <si>
    <t>B112210004869</t>
  </si>
  <si>
    <t>流山市立西深井小学校</t>
  </si>
  <si>
    <t>千葉県流山市西深井６７－１</t>
  </si>
  <si>
    <t>B112210004878</t>
  </si>
  <si>
    <t>流山市立南流山小学校</t>
  </si>
  <si>
    <t>B112210004887</t>
  </si>
  <si>
    <t>流山市立おおたかの森小学校</t>
  </si>
  <si>
    <t>千葉県流山市おおたかの森西２－１３－１</t>
  </si>
  <si>
    <t>B112210004896</t>
  </si>
  <si>
    <t>八千代市立大和田小学校</t>
  </si>
  <si>
    <t>千葉県八千代市萱田町６２８番地</t>
  </si>
  <si>
    <t>B112210004903</t>
  </si>
  <si>
    <t>八千代市立睦小学校</t>
  </si>
  <si>
    <t>千葉県八千代市桑納１７６</t>
  </si>
  <si>
    <t>B112210004921</t>
  </si>
  <si>
    <t>八千代市立村上小学校</t>
  </si>
  <si>
    <t>千葉県八千代市村上１１１３－１</t>
  </si>
  <si>
    <t>B112210004930</t>
  </si>
  <si>
    <t>八千代市立八千代台小学校</t>
  </si>
  <si>
    <t>千葉県八千代市八千代台西１－８</t>
  </si>
  <si>
    <t>B112210004949</t>
  </si>
  <si>
    <t>八千代市立八千代台西小学校</t>
  </si>
  <si>
    <t>千葉県八千代市八千代台西７－２３－１</t>
  </si>
  <si>
    <t>B112210004958</t>
  </si>
  <si>
    <t>八千代市立勝田台小学校</t>
  </si>
  <si>
    <t>千葉県八千代市勝田台２－１４</t>
  </si>
  <si>
    <t>B112210004967</t>
  </si>
  <si>
    <t>八千代市立勝田台南小学校</t>
  </si>
  <si>
    <t>千葉県八千代市勝田台５－９</t>
  </si>
  <si>
    <t>B112210004994</t>
  </si>
  <si>
    <t>八千代市立西高津小学校</t>
  </si>
  <si>
    <t>千葉県八千代市高津８３２－３８</t>
  </si>
  <si>
    <t>B112210005001</t>
  </si>
  <si>
    <t>八千代市立大和田南小学校</t>
  </si>
  <si>
    <t>千葉県八千代市大和田６２８</t>
  </si>
  <si>
    <t>B112210005010</t>
  </si>
  <si>
    <t>八千代市立高津小学校</t>
  </si>
  <si>
    <t>千葉県八千代市高津７３８－６</t>
  </si>
  <si>
    <t>B112210005029</t>
  </si>
  <si>
    <t>八千代市立南高津小学校</t>
  </si>
  <si>
    <t>千葉県八千代市高津４２１－３</t>
  </si>
  <si>
    <t>B112210005038</t>
  </si>
  <si>
    <t>八千代市立村上東小学校</t>
  </si>
  <si>
    <t>B112210005047</t>
  </si>
  <si>
    <t>八千代市立大和田西小学校</t>
  </si>
  <si>
    <t>千葉県八千代市大和田新田４０９－３</t>
  </si>
  <si>
    <t>B112210005056</t>
  </si>
  <si>
    <t>八千代市立村上北小学校</t>
  </si>
  <si>
    <t>B112210005065</t>
  </si>
  <si>
    <t>八千代市立新木戸小学校</t>
  </si>
  <si>
    <t>千葉県八千代市緑が丘２－４</t>
  </si>
  <si>
    <t>B112210005074</t>
  </si>
  <si>
    <t>八千代市立萱田小学校</t>
  </si>
  <si>
    <t>千葉県八千代市ゆりのき台６－２０</t>
  </si>
  <si>
    <t>B112210005083</t>
  </si>
  <si>
    <t>八千代市立萱田南小学校</t>
  </si>
  <si>
    <t>千葉県八千代市ゆりのき台３－７－３</t>
  </si>
  <si>
    <t>B112210005092</t>
  </si>
  <si>
    <t>八千代市立みどりが丘小学校</t>
  </si>
  <si>
    <t>千葉県八千代市緑が丘西３－１４</t>
  </si>
  <si>
    <t>B112210005109</t>
  </si>
  <si>
    <t>我孫子市立我孫子第一小学校</t>
  </si>
  <si>
    <t>千葉県我孫子市寿１－２２－１０</t>
  </si>
  <si>
    <t>B112210005118</t>
  </si>
  <si>
    <t>我孫子市立我孫子第二小学校</t>
  </si>
  <si>
    <t>千葉県我孫子市下ヶ戸６１０</t>
  </si>
  <si>
    <t>B112210005127</t>
  </si>
  <si>
    <t>我孫子市立我孫子第三小学校</t>
  </si>
  <si>
    <t>千葉県我孫子市柴崎台３－３－１</t>
  </si>
  <si>
    <t>B112210005136</t>
  </si>
  <si>
    <t>我孫子市立我孫子第四小学校</t>
  </si>
  <si>
    <t>千葉県我孫子市白山３－２－１</t>
  </si>
  <si>
    <t>B112210005145</t>
  </si>
  <si>
    <t>我孫子市立湖北小学校</t>
  </si>
  <si>
    <t>千葉県我孫子市中里９５</t>
  </si>
  <si>
    <t>B112210005154</t>
  </si>
  <si>
    <t>我孫子市立布佐小学校</t>
  </si>
  <si>
    <t>千葉県我孫子市布佐１２１７</t>
  </si>
  <si>
    <t>B112210005163</t>
  </si>
  <si>
    <t>我孫子市立湖北台西小学校</t>
  </si>
  <si>
    <t>千葉県我孫子市湖北台８－１７－１</t>
  </si>
  <si>
    <t>B112210005172</t>
  </si>
  <si>
    <t>我孫子市立高野山小学校</t>
  </si>
  <si>
    <t>千葉県我孫子市高野山１９８</t>
  </si>
  <si>
    <t>B112210005181</t>
  </si>
  <si>
    <t>我孫子市立根戸小学校</t>
  </si>
  <si>
    <t>千葉県我孫子市つくし野４－１７－１</t>
  </si>
  <si>
    <t>B112210005190</t>
  </si>
  <si>
    <t>我孫子市立湖北台東小学校</t>
  </si>
  <si>
    <t>千葉県我孫子市湖北台４－３－１</t>
  </si>
  <si>
    <t>B112210005207</t>
  </si>
  <si>
    <t>我孫子市立新木小学校</t>
  </si>
  <si>
    <t>千葉県我孫子市新木１４６０</t>
  </si>
  <si>
    <t>B112210005216</t>
  </si>
  <si>
    <t>我孫子市立並木小学校</t>
  </si>
  <si>
    <t>千葉県我孫子市つくし野７－３０－１</t>
  </si>
  <si>
    <t>B112210005225</t>
  </si>
  <si>
    <t>我孫子市立布佐南小学校</t>
  </si>
  <si>
    <t>千葉県我孫子市布佐平和台５－１－１</t>
  </si>
  <si>
    <t>B112210005234</t>
  </si>
  <si>
    <t>鴨川市立鴨川小学校</t>
  </si>
  <si>
    <t>千葉県鴨川市横渚５００</t>
  </si>
  <si>
    <t>B112210005243</t>
  </si>
  <si>
    <t>鴨川市立東条小学校</t>
  </si>
  <si>
    <t>千葉県鴨川市西町３６４</t>
  </si>
  <si>
    <t>B112210005252</t>
  </si>
  <si>
    <t>鴨川市立西条小学校</t>
  </si>
  <si>
    <t>千葉県鴨川市打墨２２０</t>
  </si>
  <si>
    <t>B112210005261</t>
  </si>
  <si>
    <t>鴨川市立田原小学校</t>
  </si>
  <si>
    <t>千葉県鴨川市坂東２８５</t>
  </si>
  <si>
    <t>B112210005270</t>
  </si>
  <si>
    <t>鎌ケ谷市立鎌ケ谷小学校</t>
  </si>
  <si>
    <t>千葉県鎌ケ谷市中央２－１－１</t>
  </si>
  <si>
    <t>B112210005289</t>
  </si>
  <si>
    <t>鎌ケ谷市立南部小学校</t>
  </si>
  <si>
    <t>千葉県鎌ケ谷市中沢７２６－４１</t>
  </si>
  <si>
    <t>B112210005298</t>
  </si>
  <si>
    <t>鎌ケ谷市立北部小学校</t>
  </si>
  <si>
    <t>千葉県鎌ケ谷市粟野７３５番地</t>
  </si>
  <si>
    <t>B112210005305</t>
  </si>
  <si>
    <t>鎌ケ谷市立東部小学校</t>
  </si>
  <si>
    <t>千葉県鎌ケ谷市鎌ケ谷８－３－１１</t>
  </si>
  <si>
    <t>B112210005314</t>
  </si>
  <si>
    <t>鎌ケ谷市立西部小学校</t>
  </si>
  <si>
    <t>千葉県鎌ケ谷市初富１１０</t>
  </si>
  <si>
    <t>B112210005323</t>
  </si>
  <si>
    <t>鎌ケ谷市立中部小学校</t>
  </si>
  <si>
    <t>千葉県鎌ケ谷市道野辺中央３－１２－３</t>
  </si>
  <si>
    <t>B112210005332</t>
  </si>
  <si>
    <t>鎌ケ谷市立初富小学校</t>
  </si>
  <si>
    <t>千葉県鎌ケ谷市東初富１－２０－１</t>
  </si>
  <si>
    <t>B112210005341</t>
  </si>
  <si>
    <t>鎌ケ谷市立道野辺小学校</t>
  </si>
  <si>
    <t>千葉県鎌ケ谷市東道野辺５－５－１</t>
  </si>
  <si>
    <t>B112210005350</t>
  </si>
  <si>
    <t>鎌ケ谷市立五本松小学校</t>
  </si>
  <si>
    <t>千葉県鎌ケ谷市南初富１－１６－１</t>
  </si>
  <si>
    <t>B112210005369</t>
  </si>
  <si>
    <t>君津市立八重原小学校</t>
  </si>
  <si>
    <t>千葉県君津市南子安９－１７－１</t>
  </si>
  <si>
    <t>B112210005378</t>
  </si>
  <si>
    <t>君津市立周西小学校</t>
  </si>
  <si>
    <t>千葉県君津市中野３－１４－１</t>
  </si>
  <si>
    <t>B112210005403</t>
  </si>
  <si>
    <t>君津市立貞元小学校</t>
  </si>
  <si>
    <t>千葉県君津市上湯江１６５５</t>
  </si>
  <si>
    <t>B112210005412</t>
  </si>
  <si>
    <t>君津市立周南小学校</t>
  </si>
  <si>
    <t>千葉県君津市宮下２－２５－５</t>
  </si>
  <si>
    <t>B112210005421</t>
  </si>
  <si>
    <t>君津市立南子安小学校</t>
  </si>
  <si>
    <t>千葉県君津市南子安５－１０－１</t>
  </si>
  <si>
    <t>B112210005430</t>
  </si>
  <si>
    <t>君津市立小糸小学校</t>
  </si>
  <si>
    <t>千葉県君津市中島６７８</t>
  </si>
  <si>
    <t>B112210005458</t>
  </si>
  <si>
    <t>君津市立小櫃小学校</t>
  </si>
  <si>
    <t>千葉県君津市俵田１４１６番地</t>
  </si>
  <si>
    <t>B112210005467</t>
  </si>
  <si>
    <t>君津市立上総小学校</t>
  </si>
  <si>
    <t>千葉県君津市久留里４７４</t>
  </si>
  <si>
    <t>B112210005494</t>
  </si>
  <si>
    <t>君津市立北子安小学校</t>
  </si>
  <si>
    <t>千葉県君津市北子安８５３</t>
  </si>
  <si>
    <t>B112210005500</t>
  </si>
  <si>
    <t>君津市立外箕輪小学校</t>
  </si>
  <si>
    <t>千葉県君津市外箕輪１－３４－１</t>
  </si>
  <si>
    <t>B112210005519</t>
  </si>
  <si>
    <t>君津市立清和小学校</t>
  </si>
  <si>
    <t>千葉県君津市東日笠５２２番地</t>
  </si>
  <si>
    <t>B112210005528</t>
  </si>
  <si>
    <t>富津市立青堀小学校</t>
  </si>
  <si>
    <t>千葉県富津市大堀２０４２番地４</t>
  </si>
  <si>
    <t>B112210005537</t>
  </si>
  <si>
    <t>富津市立富津小学校</t>
  </si>
  <si>
    <t>千葉県富津市富津３９６ー２</t>
  </si>
  <si>
    <t>B112210005546</t>
  </si>
  <si>
    <t>富津市立飯野小学校</t>
  </si>
  <si>
    <t>千葉県富津市下飯野１５４</t>
  </si>
  <si>
    <t>B112210005555</t>
  </si>
  <si>
    <t>富津市立大貫小学校</t>
  </si>
  <si>
    <t>千葉県富津市小久保１１４番地</t>
  </si>
  <si>
    <t>B112210005564</t>
  </si>
  <si>
    <t>富津市立吉野小学校</t>
  </si>
  <si>
    <t>千葉県富津市絹１７６－３</t>
  </si>
  <si>
    <t>B112210005573</t>
  </si>
  <si>
    <t>富津市立佐貫小学校</t>
  </si>
  <si>
    <t>千葉県富津市鶴岡９８９番地１</t>
  </si>
  <si>
    <t>B112210005582</t>
  </si>
  <si>
    <t>富津市立天羽小学校</t>
  </si>
  <si>
    <t>千葉県富津市数馬５８１番地１</t>
  </si>
  <si>
    <t>B112210005591</t>
  </si>
  <si>
    <t>富津市立環小学校</t>
  </si>
  <si>
    <t>千葉県富津市上後３２８</t>
  </si>
  <si>
    <t>B112210005608</t>
  </si>
  <si>
    <t>浦安市立浦安小学校</t>
  </si>
  <si>
    <t>千葉県浦安市猫実４－９－１</t>
  </si>
  <si>
    <t>B112210005617</t>
  </si>
  <si>
    <t>浦安市立南小学校</t>
  </si>
  <si>
    <t>千葉県浦安市堀江５－４－１</t>
  </si>
  <si>
    <t>B112210005626</t>
  </si>
  <si>
    <t>浦安市立北部小学校</t>
  </si>
  <si>
    <t>千葉県浦安市北栄３－２０－１</t>
  </si>
  <si>
    <t>B112210005635</t>
  </si>
  <si>
    <t>浦安市立見明川小学校</t>
  </si>
  <si>
    <t>千葉県浦安市弁天３－１－２</t>
  </si>
  <si>
    <t>B112210005644</t>
  </si>
  <si>
    <t>浦安市立富岡小学校</t>
  </si>
  <si>
    <t>千葉県浦安市富岡１－１－１</t>
  </si>
  <si>
    <t>B112210005653</t>
  </si>
  <si>
    <t>浦安市立美浜南小学校</t>
  </si>
  <si>
    <t>千葉県浦安市美浜３－１５－１</t>
  </si>
  <si>
    <t>B112210005662</t>
  </si>
  <si>
    <t>浦安市立東小学校</t>
  </si>
  <si>
    <t>千葉県浦安市猫実１－１１－１</t>
  </si>
  <si>
    <t>B112210005671</t>
  </si>
  <si>
    <t>浦安市立舞浜小学校</t>
  </si>
  <si>
    <t>千葉県浦安市舞浜２－１－１</t>
  </si>
  <si>
    <t>B112210005680</t>
  </si>
  <si>
    <t>浦安市立美浜北小学校</t>
  </si>
  <si>
    <t>千葉県浦安市美浜５－１２－１</t>
  </si>
  <si>
    <t>B112210005699</t>
  </si>
  <si>
    <t>浦安市立日の出小学校</t>
  </si>
  <si>
    <t>千葉県浦安市日の出３－１－１</t>
  </si>
  <si>
    <t>B112210005706</t>
  </si>
  <si>
    <t>浦安市立明海小学校</t>
  </si>
  <si>
    <t>千葉県浦安市明海２－１３－４</t>
  </si>
  <si>
    <t>B112210005715</t>
  </si>
  <si>
    <t>浦安市立高洲小学校</t>
  </si>
  <si>
    <t>千葉県浦安市高洲４－２－１</t>
  </si>
  <si>
    <t>B112210005724</t>
  </si>
  <si>
    <t>浦安市立日の出南小学校</t>
  </si>
  <si>
    <t>千葉県浦安市日の出５－４－４</t>
  </si>
  <si>
    <t>B112210005733</t>
  </si>
  <si>
    <t>浦安市立高洲北小学校</t>
  </si>
  <si>
    <t>千葉県浦安市高洲２－２－１</t>
  </si>
  <si>
    <t>B112210005742</t>
  </si>
  <si>
    <t>浦安市立明海南小学校</t>
  </si>
  <si>
    <t>千葉県浦安市明海５－５－１</t>
  </si>
  <si>
    <t>B112210005751</t>
  </si>
  <si>
    <t>浦安市立東野小学校</t>
  </si>
  <si>
    <t>千葉県浦安市東野１－７－３</t>
  </si>
  <si>
    <t>B112210005760</t>
  </si>
  <si>
    <t>浦安市立入船小学校</t>
  </si>
  <si>
    <t>千葉県浦安市入船３－６６－１</t>
  </si>
  <si>
    <t>B112210005779</t>
  </si>
  <si>
    <t>四街道市立四街道小学校</t>
  </si>
  <si>
    <t>千葉県四街道市四街道１５５７</t>
  </si>
  <si>
    <t>B112210005788</t>
  </si>
  <si>
    <t>四街道市立大日小学校</t>
  </si>
  <si>
    <t>千葉県四街道市大日９７８</t>
  </si>
  <si>
    <t>B112210005797</t>
  </si>
  <si>
    <t>四街道市立南小学校</t>
  </si>
  <si>
    <t>千葉県四街道市物井１５３６</t>
  </si>
  <si>
    <t>B112210005804</t>
  </si>
  <si>
    <t>四街道市立旭小学校</t>
  </si>
  <si>
    <t>千葉県四街道市山梨１４８５</t>
  </si>
  <si>
    <t>B112210005813</t>
  </si>
  <si>
    <t>四街道市立中央小学校</t>
  </si>
  <si>
    <t>千葉県四街道市鹿渡９１７番地</t>
  </si>
  <si>
    <t>B112210005822</t>
  </si>
  <si>
    <t>四街道市立八木原小学校</t>
  </si>
  <si>
    <t>千葉県四街道市千代田５－４</t>
  </si>
  <si>
    <t>B112210005831</t>
  </si>
  <si>
    <t>四街道市立四和小学校</t>
  </si>
  <si>
    <t>千葉県四街道市和良比２２８</t>
  </si>
  <si>
    <t>B112210005840</t>
  </si>
  <si>
    <t>四街道市立山梨小学校</t>
  </si>
  <si>
    <t>千葉県四街道市旭ヶ丘１－９－１２</t>
  </si>
  <si>
    <t>B112210005859</t>
  </si>
  <si>
    <t>四街道市立みそら小学校</t>
  </si>
  <si>
    <t>千葉県四街道市みそら２－１３</t>
  </si>
  <si>
    <t>B112210005868</t>
  </si>
  <si>
    <t>四街道市立栗山小学校</t>
  </si>
  <si>
    <t>千葉県四街道市つくし座３－１－８</t>
  </si>
  <si>
    <t>B112210005877</t>
  </si>
  <si>
    <t>四街道市立和良比小学校</t>
  </si>
  <si>
    <t>千葉県四街道市美しが丘３－１２</t>
  </si>
  <si>
    <t>B112210005886</t>
  </si>
  <si>
    <t>四街道市立吉岡小学校</t>
  </si>
  <si>
    <t>千葉県四街道市鷹の台３－２</t>
  </si>
  <si>
    <t>B112210005895</t>
  </si>
  <si>
    <t>野田市立木間ケ瀬小学校</t>
  </si>
  <si>
    <t>千葉県野田市木間ケ瀬３６４０</t>
  </si>
  <si>
    <t>B112210005902</t>
  </si>
  <si>
    <t>野田市立二川小学校</t>
  </si>
  <si>
    <t>千葉県野田市桐ケ作４６４</t>
  </si>
  <si>
    <t>B112210005911</t>
  </si>
  <si>
    <t>野田市立関宿小学校</t>
  </si>
  <si>
    <t>千葉県野田市関宿台町１７１</t>
  </si>
  <si>
    <t>B112210005920</t>
  </si>
  <si>
    <t>野田市立関宿中央小学校</t>
  </si>
  <si>
    <t>千葉県野田市東宝珠花２３４－１</t>
  </si>
  <si>
    <t>B112210005939</t>
  </si>
  <si>
    <t>柏市立風早南部小学校</t>
  </si>
  <si>
    <t>千葉県柏市藤ケ谷新田１１１－２</t>
  </si>
  <si>
    <t>B112210005948</t>
  </si>
  <si>
    <t>柏市立風早北部小学校</t>
  </si>
  <si>
    <t>千葉県柏市大井１８５４－１</t>
  </si>
  <si>
    <t>B112210005957</t>
  </si>
  <si>
    <t>柏市立手賀西小学校</t>
  </si>
  <si>
    <t>千葉県柏市泉５４１</t>
  </si>
  <si>
    <t>B112210005966</t>
  </si>
  <si>
    <t>柏市立手賀東小学校</t>
  </si>
  <si>
    <t>千葉県柏市手賀４７９－７</t>
  </si>
  <si>
    <t>B112210005975</t>
  </si>
  <si>
    <t>柏市立高柳小学校</t>
  </si>
  <si>
    <t>千葉県柏市高南台３－１４－１２</t>
  </si>
  <si>
    <t>B112210005984</t>
  </si>
  <si>
    <t>柏市立大津ケ丘第一小学校</t>
  </si>
  <si>
    <t>千葉県柏市大津ケ丘３ー５０</t>
  </si>
  <si>
    <t>B112210005993</t>
  </si>
  <si>
    <t>柏市立大津ケ丘第二小学校</t>
  </si>
  <si>
    <t>千葉県柏市大津ケ丘４－８</t>
  </si>
  <si>
    <t>B112210006000</t>
  </si>
  <si>
    <t>柏市立高柳西小学校</t>
  </si>
  <si>
    <t>千葉県柏市しいの木台３－２</t>
  </si>
  <si>
    <t>B112210006019</t>
  </si>
  <si>
    <t>酒々井町立酒々井小学校</t>
  </si>
  <si>
    <t>千葉県印旛郡酒々井町酒々井２０３</t>
  </si>
  <si>
    <t>B112210006028</t>
  </si>
  <si>
    <t>酒々井町立大室台小学校</t>
  </si>
  <si>
    <t>千葉県印旛郡酒々井町尾上２－２</t>
  </si>
  <si>
    <t>B112210006037</t>
  </si>
  <si>
    <t>八街市立実住小学校</t>
  </si>
  <si>
    <t>千葉県八街市八街ほ３０１</t>
  </si>
  <si>
    <t>B112210006046</t>
  </si>
  <si>
    <t>八街市立笹引小学校</t>
  </si>
  <si>
    <t>千葉県八街市八街へ１９９－１３３</t>
  </si>
  <si>
    <t>B112210006055</t>
  </si>
  <si>
    <t>八街市立朝陽小学校</t>
  </si>
  <si>
    <t>千葉県八街市八街は１９－２</t>
  </si>
  <si>
    <t>B112210006064</t>
  </si>
  <si>
    <t>八街市立交進小学校</t>
  </si>
  <si>
    <t>千葉県八街市八街ろ１１１－３３</t>
  </si>
  <si>
    <t>B112210006073</t>
  </si>
  <si>
    <t>八街市立二州小学校</t>
  </si>
  <si>
    <t>千葉県八街市山田台１</t>
  </si>
  <si>
    <t>B112210006082</t>
  </si>
  <si>
    <t>八街市立二州小学校沖分校</t>
  </si>
  <si>
    <t>千葉県八街市沖１０３３</t>
  </si>
  <si>
    <t>B112210006091</t>
  </si>
  <si>
    <t>八街市立川上小学校</t>
  </si>
  <si>
    <t>千葉県八街市大谷流８６７－１</t>
  </si>
  <si>
    <t>B112210006108</t>
  </si>
  <si>
    <t>八街市立八街東小学校</t>
  </si>
  <si>
    <t>千葉県八街市八街ほ４０－１</t>
  </si>
  <si>
    <t>B112210006117</t>
  </si>
  <si>
    <t>八街市立八街北小学校</t>
  </si>
  <si>
    <t>千葉県八街市泉台３－１７</t>
  </si>
  <si>
    <t>B112210006126</t>
  </si>
  <si>
    <t>富里市立浩養小学校</t>
  </si>
  <si>
    <t>千葉県富里市十倉１８５番地５４</t>
  </si>
  <si>
    <t>B112210006135</t>
  </si>
  <si>
    <t>富里市立富里南小学校</t>
  </si>
  <si>
    <t>千葉県富里市御料４－１</t>
  </si>
  <si>
    <t>B112210006144</t>
  </si>
  <si>
    <t>富里市立富里小学校</t>
  </si>
  <si>
    <t>千葉県富里市七栄７２０番地</t>
  </si>
  <si>
    <t>B112210006153</t>
  </si>
  <si>
    <t>富里市立富里第一小学校</t>
  </si>
  <si>
    <t>千葉県富里市中沢５７３番地１</t>
  </si>
  <si>
    <t>B112210006162</t>
  </si>
  <si>
    <t>富里市立日吉台小学校</t>
  </si>
  <si>
    <t>千葉県富里市日吉台４丁目２１番地</t>
  </si>
  <si>
    <t>B112210006171</t>
  </si>
  <si>
    <t>富里市立根木名小学校</t>
  </si>
  <si>
    <t>千葉県富里市根木名１００５番地３</t>
  </si>
  <si>
    <t>B112210006180</t>
  </si>
  <si>
    <t>富里市立七栄小学校</t>
  </si>
  <si>
    <t>千葉県富里市七栄１３２番地７</t>
  </si>
  <si>
    <t>B112210006199</t>
  </si>
  <si>
    <t>印西市立六合小学校</t>
  </si>
  <si>
    <t>千葉県印西市瀬戸１５８０</t>
  </si>
  <si>
    <t>B112210006206</t>
  </si>
  <si>
    <t>印西市立平賀小学校</t>
  </si>
  <si>
    <t>千葉県印西市平賀１１６１－２</t>
  </si>
  <si>
    <t>B112210006215</t>
  </si>
  <si>
    <t>印西市立いには野小学校</t>
  </si>
  <si>
    <t>千葉県印西市若萩３丁目９番地</t>
  </si>
  <si>
    <t>B112210006224</t>
  </si>
  <si>
    <t>白井市立白井第一小学校</t>
  </si>
  <si>
    <t>千葉県白井市根１０５</t>
  </si>
  <si>
    <t>B112210006233</t>
  </si>
  <si>
    <t>白井市立白井第二小学校</t>
  </si>
  <si>
    <t>千葉県白井市中１８１－２</t>
  </si>
  <si>
    <t>B112210006242</t>
  </si>
  <si>
    <t>白井市立白井第三小学校</t>
  </si>
  <si>
    <t>千葉県白井市根３３６－１５</t>
  </si>
  <si>
    <t>B112210006251</t>
  </si>
  <si>
    <t>白井市立大山口小学校</t>
  </si>
  <si>
    <t>千葉県白井市大山口２－２－１</t>
  </si>
  <si>
    <t>B112210006260</t>
  </si>
  <si>
    <t>白井市立清水口小学校</t>
  </si>
  <si>
    <t>千葉県白井市清水口２－３－１</t>
  </si>
  <si>
    <t>B112210006279</t>
  </si>
  <si>
    <t>白井市立南山小学校</t>
  </si>
  <si>
    <t>千葉県白井市南山１－７－１</t>
  </si>
  <si>
    <t>B112210006288</t>
  </si>
  <si>
    <t>白井市立七次台小学校</t>
  </si>
  <si>
    <t>千葉県白井市七次台３－１７－１</t>
  </si>
  <si>
    <t>B112210006297</t>
  </si>
  <si>
    <t>白井市立池の上小学校</t>
  </si>
  <si>
    <t>千葉県白井市池の上２－２１</t>
  </si>
  <si>
    <t>B112210006304</t>
  </si>
  <si>
    <t>白井市立桜台小学校</t>
  </si>
  <si>
    <t>千葉県白井市桜台３－２８</t>
  </si>
  <si>
    <t>B112210006313</t>
  </si>
  <si>
    <t>印西市立木下小学校</t>
  </si>
  <si>
    <t>千葉県印西市木下１５０２</t>
  </si>
  <si>
    <t>B112210006322</t>
  </si>
  <si>
    <t>印西市立大森小学校</t>
  </si>
  <si>
    <t>千葉県印西市大森３３５０</t>
  </si>
  <si>
    <t>B112210006331</t>
  </si>
  <si>
    <t>印西市立船穂小学校</t>
  </si>
  <si>
    <t>千葉県印西市船尾１２９２</t>
  </si>
  <si>
    <t>B112210006340</t>
  </si>
  <si>
    <t>印西市立小林小学校</t>
  </si>
  <si>
    <t>千葉県印西市小林２４４８－２</t>
  </si>
  <si>
    <t>B112210006359</t>
  </si>
  <si>
    <t>印西市立内野小学校</t>
  </si>
  <si>
    <t>千葉県印西市内野１－１</t>
  </si>
  <si>
    <t>B112210006368</t>
  </si>
  <si>
    <t>印西市立木刈小学校</t>
  </si>
  <si>
    <t>千葉県印西市木刈２－６</t>
  </si>
  <si>
    <t>B112210006377</t>
  </si>
  <si>
    <t>印西市立原山小学校</t>
  </si>
  <si>
    <t>千葉県印西市原山３―４</t>
  </si>
  <si>
    <t>B112210006386</t>
  </si>
  <si>
    <t>印西市立小林北小学校</t>
  </si>
  <si>
    <t>千葉県印西市小林北５－１－５</t>
  </si>
  <si>
    <t>B112210006395</t>
  </si>
  <si>
    <t>印西市立小倉台小学校</t>
  </si>
  <si>
    <t>千葉県印西市小倉台２－３</t>
  </si>
  <si>
    <t>B112210006402</t>
  </si>
  <si>
    <t>印西市立高花小学校</t>
  </si>
  <si>
    <t>千葉県印西市高花２－４</t>
  </si>
  <si>
    <t>B112210006411</t>
  </si>
  <si>
    <t>印西市立西の原小学校</t>
  </si>
  <si>
    <t>千葉県印西市西の原２－７</t>
  </si>
  <si>
    <t>B112210006420</t>
  </si>
  <si>
    <t>印西市立原小学校</t>
  </si>
  <si>
    <t>千葉県印西市原３－５</t>
  </si>
  <si>
    <t>B112210006439</t>
  </si>
  <si>
    <t>印西市立滝野小学校</t>
  </si>
  <si>
    <t>千葉県印西市滝野５－１</t>
  </si>
  <si>
    <t>B112210006448</t>
  </si>
  <si>
    <t>印西市立牧の原小学校</t>
  </si>
  <si>
    <t>千葉県印西市牧の原３－１－１</t>
  </si>
  <si>
    <t>B112210006457</t>
  </si>
  <si>
    <t>印西市立本埜小学校</t>
  </si>
  <si>
    <t>千葉県印西市中根１２８１番地２</t>
  </si>
  <si>
    <t>B112210006466</t>
  </si>
  <si>
    <t>栄町立安食小学校</t>
  </si>
  <si>
    <t>千葉県印旛郡栄町安食３０５</t>
  </si>
  <si>
    <t>B112210006475</t>
  </si>
  <si>
    <t>栄町立布鎌小学校</t>
  </si>
  <si>
    <t>千葉県印旛郡栄町請方１５７－１</t>
  </si>
  <si>
    <t>B112210006484</t>
  </si>
  <si>
    <t>栄町立竜角寺台小学校</t>
  </si>
  <si>
    <t>千葉県印旛郡栄町竜角寺台６－２６－１</t>
  </si>
  <si>
    <t>B112210006493</t>
  </si>
  <si>
    <t>栄町立安食台小学校</t>
  </si>
  <si>
    <t>千葉県印旛郡栄町安食台４－３４－１</t>
  </si>
  <si>
    <t>B112210006509</t>
  </si>
  <si>
    <t>神崎町立神崎小学校</t>
  </si>
  <si>
    <t>千葉県香取郡神崎町神崎本宿２２</t>
  </si>
  <si>
    <t>B112210006518</t>
  </si>
  <si>
    <t>神崎町立米沢小学校</t>
  </si>
  <si>
    <t>千葉県香取郡神崎町新３８５</t>
  </si>
  <si>
    <t>B112210006572</t>
  </si>
  <si>
    <t>香取市立小見川中央小学校</t>
  </si>
  <si>
    <t>千葉県香取市小見川９４</t>
  </si>
  <si>
    <t>B112210006581</t>
  </si>
  <si>
    <t>香取市立小見川東小学校</t>
  </si>
  <si>
    <t>千葉県香取市阿玉川７２８</t>
  </si>
  <si>
    <t>B112210006590</t>
  </si>
  <si>
    <t>香取市立小見川西小学校</t>
  </si>
  <si>
    <t>千葉県香取市内野３５</t>
  </si>
  <si>
    <t>B112210006607</t>
  </si>
  <si>
    <t>香取市立小見川北小学校</t>
  </si>
  <si>
    <t>千葉県香取市富田８００</t>
  </si>
  <si>
    <t>B112210006616</t>
  </si>
  <si>
    <t>香取市立栗源小学校</t>
  </si>
  <si>
    <t>千葉県香取市岩部５０２５</t>
  </si>
  <si>
    <t>B112210006625</t>
  </si>
  <si>
    <t>香取市立新島小学校</t>
  </si>
  <si>
    <t>千葉県香取市加藤洲６８５</t>
  </si>
  <si>
    <t>B112210006634</t>
  </si>
  <si>
    <t>香取市立山田小学校</t>
  </si>
  <si>
    <t>千葉県香取市仁良３５６番地１</t>
  </si>
  <si>
    <t>B112210006643</t>
  </si>
  <si>
    <t>香取市立わらびが丘小学校</t>
  </si>
  <si>
    <t>千葉県香取市九美上２９番地１</t>
  </si>
  <si>
    <t>B112210006652</t>
  </si>
  <si>
    <t>多古町立多古第一小学校</t>
  </si>
  <si>
    <t>千葉県香取郡多古町多古２５４７</t>
  </si>
  <si>
    <t>B112210006661</t>
  </si>
  <si>
    <t>多古町立中村小学校</t>
  </si>
  <si>
    <t>千葉県香取郡多古町南中３４９－２</t>
  </si>
  <si>
    <t>B112210006670</t>
  </si>
  <si>
    <t>多古町立久賀小学校</t>
  </si>
  <si>
    <t>千葉県香取郡多古町大門２０５－６</t>
  </si>
  <si>
    <t>B112210006689</t>
  </si>
  <si>
    <t>旭市立萬歳小学校</t>
  </si>
  <si>
    <t>千葉県旭市萬歳惣堀番外１</t>
  </si>
  <si>
    <t>B112210006698</t>
  </si>
  <si>
    <t>旭市立中和小学校</t>
  </si>
  <si>
    <t>千葉県旭市清和甲１８１</t>
  </si>
  <si>
    <t>B112210006705</t>
  </si>
  <si>
    <t>旭市立古城小学校</t>
  </si>
  <si>
    <t>千葉県旭市鏑木２６９９</t>
  </si>
  <si>
    <t>B112210006714</t>
  </si>
  <si>
    <t>東庄町立東庄小学校</t>
  </si>
  <si>
    <t>千葉県香取郡東庄町笹川い４７１３番地２</t>
  </si>
  <si>
    <t>B112210006723</t>
  </si>
  <si>
    <t>旭市立鶴巻小学校</t>
  </si>
  <si>
    <t>千葉県旭市蛇園５５３３</t>
  </si>
  <si>
    <t>B112210006732</t>
  </si>
  <si>
    <t>旭市立滝郷小学校</t>
  </si>
  <si>
    <t>千葉県旭市清滝８２１</t>
  </si>
  <si>
    <t>B112210006741</t>
  </si>
  <si>
    <t>旭市立嚶鳴小学校</t>
  </si>
  <si>
    <t>千葉県旭市高生３６１０</t>
  </si>
  <si>
    <t>B112210006750</t>
  </si>
  <si>
    <t>旭市立三川小学校</t>
  </si>
  <si>
    <t>千葉県旭市三川４６４３</t>
  </si>
  <si>
    <t>B112210006769</t>
  </si>
  <si>
    <t>旭市立飯岡小学校</t>
  </si>
  <si>
    <t>千葉県旭市飯岡２０２０－１</t>
  </si>
  <si>
    <t>B112210006778</t>
  </si>
  <si>
    <t>横芝光町立光小学校</t>
  </si>
  <si>
    <t>千葉県山武郡横芝光町宮川４６５５</t>
  </si>
  <si>
    <t>B112210006787</t>
  </si>
  <si>
    <t>横芝光町立白浜小学校</t>
  </si>
  <si>
    <t>千葉県山武郡横芝光町木戸１３３４</t>
  </si>
  <si>
    <t>B112210006796</t>
  </si>
  <si>
    <t>横芝光町立日吉小学校</t>
  </si>
  <si>
    <t>千葉県山武郡横芝光町篠本５１７７</t>
  </si>
  <si>
    <t>B112210006803</t>
  </si>
  <si>
    <t>匝瑳市立栄小学校</t>
  </si>
  <si>
    <t>千葉県匝瑳市栢田８２３</t>
  </si>
  <si>
    <t>B112210006812</t>
  </si>
  <si>
    <t>匝瑳市立野田小学校</t>
  </si>
  <si>
    <t>千葉県匝瑳市野手１３０３４</t>
  </si>
  <si>
    <t>B112210006821</t>
  </si>
  <si>
    <t>大網白里市立大網小学校</t>
  </si>
  <si>
    <t>千葉県大網白里市みどりが丘３－１８－３</t>
  </si>
  <si>
    <t>B112210006830</t>
  </si>
  <si>
    <t>大網白里市立瑞穂小学校</t>
  </si>
  <si>
    <t>千葉県大網白里市永田１０５５</t>
  </si>
  <si>
    <t>B112210006849</t>
  </si>
  <si>
    <t>大網白里市立増穂小学校</t>
  </si>
  <si>
    <t>千葉県大網白里市北飯塚２８１</t>
  </si>
  <si>
    <t>B112210006858</t>
  </si>
  <si>
    <t>大網白里市立白里小学校</t>
  </si>
  <si>
    <t>千葉県大網白里市南今泉３３４９</t>
  </si>
  <si>
    <t>B112210006867</t>
  </si>
  <si>
    <t>大網白里市立大網東小学校</t>
  </si>
  <si>
    <t>千葉県大網白里市富田３２－２</t>
  </si>
  <si>
    <t>B112210006876</t>
  </si>
  <si>
    <t>大網白里市立増穂北小学校</t>
  </si>
  <si>
    <t>千葉県大網白里市上貝塚３１７</t>
  </si>
  <si>
    <t>B112210006885</t>
  </si>
  <si>
    <t>大網白里市立季美の森小学校</t>
  </si>
  <si>
    <t>千葉県大網白里市季美の森南１－２８</t>
  </si>
  <si>
    <t>B112210006894</t>
  </si>
  <si>
    <t>九十九里町立片貝小学校</t>
  </si>
  <si>
    <t>千葉県山武郡九十九里町片貝３１９３</t>
  </si>
  <si>
    <t>B112210006901</t>
  </si>
  <si>
    <t>九十九里町立豊海小学校</t>
  </si>
  <si>
    <t>千葉県山武郡九十九里町不動堂３０６</t>
  </si>
  <si>
    <t>B112210006910</t>
  </si>
  <si>
    <t>九十九里町立九十九里小学校</t>
  </si>
  <si>
    <t>千葉県山武郡九十九里町小関１７９７－１</t>
  </si>
  <si>
    <t>B112210006929</t>
  </si>
  <si>
    <t>山武市立成東小学校</t>
  </si>
  <si>
    <t>千葉県山武市成東２６９２</t>
  </si>
  <si>
    <t>B112210006938</t>
  </si>
  <si>
    <t>山武市立大富小学校</t>
  </si>
  <si>
    <t>千葉県山武市新泉ト６０</t>
  </si>
  <si>
    <t>B112210006947</t>
  </si>
  <si>
    <t>山武市立南郷小学校</t>
  </si>
  <si>
    <t>千葉県山武市上横地８８４－１</t>
  </si>
  <si>
    <t>B112210006956</t>
  </si>
  <si>
    <t>山武市立緑海小学校</t>
  </si>
  <si>
    <t>千葉県山武市松ヶ谷ロ４７１－１</t>
  </si>
  <si>
    <t>B112210006965</t>
  </si>
  <si>
    <t>山武市立鳴浜小学校</t>
  </si>
  <si>
    <t>千葉県山武市本須賀１０９０</t>
  </si>
  <si>
    <t>B112210006983</t>
  </si>
  <si>
    <t>山武市立睦岡小学校</t>
  </si>
  <si>
    <t>千葉県山武市埴谷７７１</t>
  </si>
  <si>
    <t>B112210006992</t>
  </si>
  <si>
    <t>山武市立山武北小学校</t>
  </si>
  <si>
    <t>千葉県山武市沖渡６９９</t>
  </si>
  <si>
    <t>B112210007018</t>
  </si>
  <si>
    <t>山武市立蓮沼小学校</t>
  </si>
  <si>
    <t>千葉県山武市蓮沼イの２７８４</t>
  </si>
  <si>
    <t>B112210007027</t>
  </si>
  <si>
    <t>山武市立大平小学校</t>
  </si>
  <si>
    <t>千葉県山武市松尾町広根１１４０</t>
  </si>
  <si>
    <t>B112210007036</t>
  </si>
  <si>
    <t>山武市立松尾小学校</t>
  </si>
  <si>
    <t>千葉県山武市松尾町猿尾３８３番地</t>
  </si>
  <si>
    <t>B112210007045</t>
  </si>
  <si>
    <t>横芝光町立横芝小学校</t>
  </si>
  <si>
    <t>千葉県山武郡横芝光町横芝１８００</t>
  </si>
  <si>
    <t>B112210007054</t>
  </si>
  <si>
    <t>横芝光町立上堺小学校</t>
  </si>
  <si>
    <t>千葉県山武郡横芝光町北清水１８１</t>
  </si>
  <si>
    <t>B112210007063</t>
  </si>
  <si>
    <t>芝山町立芝山小学校</t>
  </si>
  <si>
    <t>千葉県山武郡芝山町新井田６３</t>
  </si>
  <si>
    <t>B112210007072</t>
  </si>
  <si>
    <t>一宮町立東浪見小学校</t>
  </si>
  <si>
    <t>千葉県長生郡一宮町東浪見１５１６－２</t>
  </si>
  <si>
    <t>B112210007081</t>
  </si>
  <si>
    <t>一宮町立一宮小学校</t>
  </si>
  <si>
    <t>千葉県長生郡一宮町一宮３３５１</t>
  </si>
  <si>
    <t>B112210007090</t>
  </si>
  <si>
    <t>睦沢町立睦沢小学校</t>
  </si>
  <si>
    <t>千葉県長生郡睦沢町小滝４５０－１</t>
  </si>
  <si>
    <t>B112210007107</t>
  </si>
  <si>
    <t>長生村立一松小学校</t>
  </si>
  <si>
    <t>千葉県長生郡長生村一松丁５７３</t>
  </si>
  <si>
    <t>B112210007116</t>
  </si>
  <si>
    <t>長生村立八積小学校</t>
  </si>
  <si>
    <t>千葉県長生郡長生村金田２６６０</t>
  </si>
  <si>
    <t>B112210007125</t>
  </si>
  <si>
    <t>長生村立高根小学校</t>
  </si>
  <si>
    <t>千葉県長生郡長生村本郷１２９７</t>
  </si>
  <si>
    <t>B112210007134</t>
  </si>
  <si>
    <t>白子町立白潟小学校</t>
  </si>
  <si>
    <t>千葉県長生郡白子町八斗４７０</t>
  </si>
  <si>
    <t>B112210007143</t>
  </si>
  <si>
    <t>白子町立南白亀小学校</t>
  </si>
  <si>
    <t>千葉県長生郡白子町牛込１２</t>
  </si>
  <si>
    <t>B112210007152</t>
  </si>
  <si>
    <t>白子町立関小学校</t>
  </si>
  <si>
    <t>千葉県長生郡白子町関３８８９－１</t>
  </si>
  <si>
    <t>B112210007161</t>
  </si>
  <si>
    <t>長柄町立長柄小学校</t>
  </si>
  <si>
    <t>千葉県長生郡長柄町山根１６１９</t>
  </si>
  <si>
    <t>B112210007170</t>
  </si>
  <si>
    <t>長柄町立日吉小学校</t>
  </si>
  <si>
    <t>千葉県長生郡長柄町長富１０１</t>
  </si>
  <si>
    <t>B112210007189</t>
  </si>
  <si>
    <t>大多喜町立西小学校</t>
  </si>
  <si>
    <t>千葉県夷隅郡大多喜町松尾２７７</t>
  </si>
  <si>
    <t>B112210007198</t>
  </si>
  <si>
    <t>大多喜町立大多喜小学校</t>
  </si>
  <si>
    <t>千葉県夷隅郡大多喜町大多喜１２</t>
  </si>
  <si>
    <t>B112210007205</t>
  </si>
  <si>
    <t>御宿町立御宿小学校</t>
  </si>
  <si>
    <t>千葉県夷隅郡御宿町久保２０８５</t>
  </si>
  <si>
    <t>B112210007214</t>
  </si>
  <si>
    <t>いすみ市立浪花小学校</t>
  </si>
  <si>
    <t>千葉県いすみ市小沢１１５７</t>
  </si>
  <si>
    <t>B112210007223</t>
  </si>
  <si>
    <t>いすみ市立大原小学校</t>
  </si>
  <si>
    <t>千葉県いすみ市大原８５３０－３</t>
  </si>
  <si>
    <t>B112210007232</t>
  </si>
  <si>
    <t>いすみ市立東海小学校</t>
  </si>
  <si>
    <t>千葉県いすみ市若山１０４２</t>
  </si>
  <si>
    <t>B112210007241</t>
  </si>
  <si>
    <t>いすみ市立東小学校</t>
  </si>
  <si>
    <t>千葉県いすみ市山田４６０</t>
  </si>
  <si>
    <t>B112210007250</t>
  </si>
  <si>
    <t>いすみ市立長者小学校</t>
  </si>
  <si>
    <t>千葉県いすみ市岬町長者３３０</t>
  </si>
  <si>
    <t>B112210007269</t>
  </si>
  <si>
    <t>いすみ市立中根小学校</t>
  </si>
  <si>
    <t>千葉県いすみ市岬町中滝９５４</t>
  </si>
  <si>
    <t>B112210007278</t>
  </si>
  <si>
    <t>いすみ市立太東小学校</t>
  </si>
  <si>
    <t>千葉県いすみ市岬町椎木４０８</t>
  </si>
  <si>
    <t>B112210007287</t>
  </si>
  <si>
    <t>いすみ市立古沢小学校</t>
  </si>
  <si>
    <t>千葉県いすみ市岬町岩熊５６３－２</t>
  </si>
  <si>
    <t>B112210007296</t>
  </si>
  <si>
    <t>南房総市立富浦小学校</t>
  </si>
  <si>
    <t>千葉県南房総市富浦町原岡９３１</t>
  </si>
  <si>
    <t>B112210007303</t>
  </si>
  <si>
    <t>南房総市立富山小学校</t>
  </si>
  <si>
    <t>千葉県南房総市合戸２２番地１</t>
  </si>
  <si>
    <t>B112210007312</t>
  </si>
  <si>
    <t>鋸南町立鋸南小学校</t>
  </si>
  <si>
    <t>千葉県安房郡鋸南町下佐久間２５００番地</t>
  </si>
  <si>
    <t>B112210007321</t>
  </si>
  <si>
    <t>南房総市立三芳小学校</t>
  </si>
  <si>
    <t>千葉県南房総市谷向１５０</t>
  </si>
  <si>
    <t>B112210007330</t>
  </si>
  <si>
    <t>南房総市立白浜小学校</t>
  </si>
  <si>
    <t>千葉県南房総市白浜町白浜３０６１</t>
  </si>
  <si>
    <t>B112210007349</t>
  </si>
  <si>
    <t>南房総市立千倉小学校</t>
  </si>
  <si>
    <t>千葉県南房総市千倉町瀬戸１６１６</t>
  </si>
  <si>
    <t>B112210007358</t>
  </si>
  <si>
    <t>南房総市立嶺南小学校</t>
  </si>
  <si>
    <t>千葉県南房総市沓見２７０５番地</t>
  </si>
  <si>
    <t>B112210007367</t>
  </si>
  <si>
    <t>鴨川市立長狭小学校</t>
  </si>
  <si>
    <t>千葉県鴨川市宮山１７６</t>
  </si>
  <si>
    <t>B112210007376</t>
  </si>
  <si>
    <t>鴨川市立江見小学校</t>
  </si>
  <si>
    <t>千葉県鴨川市宮１４５１－１</t>
  </si>
  <si>
    <t>B112210007385</t>
  </si>
  <si>
    <t>鴨川市立天津小湊小学校</t>
  </si>
  <si>
    <t>千葉県鴨川市天津１１６６番地</t>
  </si>
  <si>
    <t>B112210007394</t>
  </si>
  <si>
    <t>袖ケ浦市立昭和小学校</t>
  </si>
  <si>
    <t>千葉県袖ケ浦市坂戸市場１４３１</t>
  </si>
  <si>
    <t>B112210007401</t>
  </si>
  <si>
    <t>袖ケ浦市立長浦小学校</t>
  </si>
  <si>
    <t>千葉県袖ケ浦市長浦駅前６－１－４</t>
  </si>
  <si>
    <t>B112210007410</t>
  </si>
  <si>
    <t>袖ケ浦市立根形小学校</t>
  </si>
  <si>
    <t>千葉県袖ケ浦市三ツ作７６１</t>
  </si>
  <si>
    <t>B112210007429</t>
  </si>
  <si>
    <t>袖ケ浦市立中川小学校</t>
  </si>
  <si>
    <t>千葉県袖ケ浦市横田２５８３</t>
  </si>
  <si>
    <t>B112210007438</t>
  </si>
  <si>
    <t>袖ケ浦市立平岡小学校</t>
  </si>
  <si>
    <t>千葉県袖ケ浦市野里１５０３</t>
  </si>
  <si>
    <t>B112210007456</t>
  </si>
  <si>
    <t>袖ケ浦市立蔵波小学校</t>
  </si>
  <si>
    <t>千葉県袖ケ浦市蔵波台４－１９－１</t>
  </si>
  <si>
    <t>B112210007465</t>
  </si>
  <si>
    <t>袖ケ浦市立奈良輪小学校</t>
  </si>
  <si>
    <t>千葉県袖ケ浦市奈良輪４２５－１</t>
  </si>
  <si>
    <t>B112210007474</t>
  </si>
  <si>
    <t>布施学校組合立布施小学校</t>
  </si>
  <si>
    <t>千葉県夷隅郡御宿町上布施９０９</t>
  </si>
  <si>
    <t>B112210007483</t>
  </si>
  <si>
    <t>千葉市立おゆみ野南小学校</t>
  </si>
  <si>
    <t>千葉県千葉市緑区おゆみ野南４－２６</t>
  </si>
  <si>
    <t>B112210007492</t>
  </si>
  <si>
    <t>千葉市立花島小学校</t>
  </si>
  <si>
    <t>千葉県千葉市花見川区花見川８－１</t>
  </si>
  <si>
    <t>B112210007508</t>
  </si>
  <si>
    <t>千葉市立美浜打瀬小学校</t>
  </si>
  <si>
    <t>千葉県千葉市美浜区打瀬２ー１８－１</t>
  </si>
  <si>
    <t>B112210007517</t>
  </si>
  <si>
    <t>成田市立久住小学校</t>
  </si>
  <si>
    <t>千葉県成田市久住中央３－１２－１</t>
  </si>
  <si>
    <t>B112210007526</t>
  </si>
  <si>
    <t>千葉市立真砂東小学校</t>
  </si>
  <si>
    <t>千葉県千葉市美浜区真砂２－１３－１</t>
  </si>
  <si>
    <t>B112210007535</t>
  </si>
  <si>
    <t>千葉市立真砂西小学校</t>
  </si>
  <si>
    <t>千葉県千葉市美浜区真砂４－５－１</t>
  </si>
  <si>
    <t>B112210007544</t>
  </si>
  <si>
    <t>千葉市立高洲小学校</t>
  </si>
  <si>
    <t>千葉県千葉市美浜区高洲２－２－２０</t>
  </si>
  <si>
    <t>B112210007553</t>
  </si>
  <si>
    <t>柏市立柏の葉小学校</t>
  </si>
  <si>
    <t>千葉県柏市十余二３４８番地５１中央４０４街区１</t>
  </si>
  <si>
    <t>B112210007562</t>
  </si>
  <si>
    <t>千葉市立高浜海浜小学校</t>
  </si>
  <si>
    <t>千葉県千葉市美浜区高浜４－８－２</t>
  </si>
  <si>
    <t>B112210007571</t>
  </si>
  <si>
    <t>千葉市立磯辺小学校</t>
  </si>
  <si>
    <t>千葉県千葉市美浜区磯辺４－１６－１</t>
  </si>
  <si>
    <t>B112210007580</t>
  </si>
  <si>
    <t>市原市立加茂小学校</t>
  </si>
  <si>
    <t>千葉県市原市平野１２３</t>
  </si>
  <si>
    <t>B112210007599</t>
  </si>
  <si>
    <t>八千代市立八千代台東小学校</t>
  </si>
  <si>
    <t>千葉県八千代市八千代台東２－５－１</t>
  </si>
  <si>
    <t>B112210007606</t>
  </si>
  <si>
    <t>木更津市立真舟小学校</t>
  </si>
  <si>
    <t>千葉県木更津市真舟２－６－１</t>
  </si>
  <si>
    <t>B112210007615</t>
  </si>
  <si>
    <t>千葉市立幸町小学校</t>
  </si>
  <si>
    <t>千葉県千葉市美浜区幸町２－１２－１２</t>
  </si>
  <si>
    <t>B112210007624</t>
  </si>
  <si>
    <t>千葉市立花見川小学校</t>
  </si>
  <si>
    <t>千葉県千葉市花見川区花見川４－１</t>
  </si>
  <si>
    <t>B112210007633</t>
  </si>
  <si>
    <t>千葉市立千城台わかば小学校</t>
  </si>
  <si>
    <t>千葉県千葉市若葉区千城台北１丁目４－１</t>
  </si>
  <si>
    <t>B112210007642</t>
  </si>
  <si>
    <t>館山市立房南小学校</t>
  </si>
  <si>
    <t>千葉県館山市佐野２０７０</t>
  </si>
  <si>
    <t>B112210007651</t>
  </si>
  <si>
    <t>いすみ市立夷隅小学校</t>
  </si>
  <si>
    <t>千葉県いすみ市深谷１２７番地</t>
  </si>
  <si>
    <t>B112210007660</t>
  </si>
  <si>
    <t>長南町立長南小学校</t>
  </si>
  <si>
    <t>千葉県長生郡長南町長南２０６０</t>
  </si>
  <si>
    <t>B112210007679</t>
  </si>
  <si>
    <t>千葉市立千城台みらい小学校</t>
  </si>
  <si>
    <t>千葉県千葉市若葉区千城台東３－１８－１</t>
  </si>
  <si>
    <t>B112210007688</t>
  </si>
  <si>
    <t>船橋市立塚田南小学校</t>
  </si>
  <si>
    <t>千葉県船橋市行田１丁目５０番１号</t>
  </si>
  <si>
    <t>B112210007697</t>
  </si>
  <si>
    <t>茂原市立二宮小学校</t>
  </si>
  <si>
    <t>千葉県茂原市緑ケ丘４丁目３８番地</t>
  </si>
  <si>
    <t>B112210007704</t>
  </si>
  <si>
    <t>流山市立おおぐろの森小学校</t>
  </si>
  <si>
    <t>千葉県流山市大畔３１６番地の１</t>
  </si>
  <si>
    <t>B112210007713</t>
  </si>
  <si>
    <t>山武市立日向小学校</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</si>
  <si>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</si>
  <si>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</si>
  <si>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</si>
  <si>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</si>
  <si>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</si>
  <si>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</si>
  <si>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</si>
  <si>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B112310000013</t>
  </si>
  <si>
    <t>日出学園小学校</t>
  </si>
  <si>
    <t>千葉県市川市菅野３－２３－１</t>
  </si>
  <si>
    <t>B112310000022</t>
  </si>
  <si>
    <t>昭和学院小学校</t>
  </si>
  <si>
    <t>千葉県市川市東菅野２－１７－１</t>
  </si>
  <si>
    <t>B112310000031</t>
  </si>
  <si>
    <t>三育学院大学付属光風台三育小学校</t>
  </si>
  <si>
    <t>千葉県市原市光風台２－５３５</t>
  </si>
  <si>
    <t>B112310000040</t>
  </si>
  <si>
    <t>国府台女子学院小学部</t>
  </si>
  <si>
    <t>千葉県市川市菅野３－２４－１</t>
  </si>
  <si>
    <t>B112310000059</t>
  </si>
  <si>
    <t>成田高等学校付属小学校</t>
  </si>
  <si>
    <t>千葉県成田市田町１０</t>
  </si>
  <si>
    <t>B112310000068</t>
  </si>
  <si>
    <t>千葉日本大学第一小学校</t>
  </si>
  <si>
    <t>千葉県船橋市習志野台８－３４－２</t>
  </si>
  <si>
    <t>B112310000077</t>
  </si>
  <si>
    <t>聖徳大学附属小学校</t>
  </si>
  <si>
    <t>千葉県松戸市秋山６００</t>
  </si>
  <si>
    <t>B112310000086</t>
  </si>
  <si>
    <t>暁星国際小学校</t>
  </si>
  <si>
    <t>千葉県木更津市矢那１０３１－３</t>
  </si>
  <si>
    <t>B112310000095</t>
  </si>
  <si>
    <t>幕張インターナショナルスクール小学校</t>
  </si>
  <si>
    <t>千葉県千葉市美浜区若葉３－２－９</t>
  </si>
  <si>
    <t>B112310000102</t>
  </si>
  <si>
    <t>暁星国際流山小学校</t>
  </si>
  <si>
    <t>千葉県流山市前平井１７５－２</t>
  </si>
  <si>
    <t>C112110000015</t>
  </si>
  <si>
    <t>千葉大学教育学部附属中学校</t>
  </si>
  <si>
    <t>C112210000013</t>
  </si>
  <si>
    <t>千葉市立加曽利中学校</t>
  </si>
  <si>
    <t>千葉県千葉市若葉区加曽利町９６１－５</t>
  </si>
  <si>
    <t>C112210000022</t>
  </si>
  <si>
    <t>千葉市立末広中学校</t>
  </si>
  <si>
    <t>千葉県千葉市中央区末広２－１０－１</t>
  </si>
  <si>
    <t>C112210000031</t>
  </si>
  <si>
    <t>千葉市立葛城中学校</t>
  </si>
  <si>
    <t>千葉県千葉市中央区葛城２－９－１</t>
  </si>
  <si>
    <t>C112210000040</t>
  </si>
  <si>
    <t>千葉市立椿森中学校</t>
  </si>
  <si>
    <t>千葉県千葉市中央区椿森４－１－１</t>
  </si>
  <si>
    <t>C112210000059</t>
  </si>
  <si>
    <t>千葉市立緑町中学校</t>
  </si>
  <si>
    <t>千葉県千葉市稲毛区緑町２－３－１</t>
  </si>
  <si>
    <t>C112210000068</t>
  </si>
  <si>
    <t>千葉市立小中台中学校</t>
  </si>
  <si>
    <t>千葉県千葉市稲毛区小仲台９－４６－２</t>
  </si>
  <si>
    <t>C112210000077</t>
  </si>
  <si>
    <t>千葉市立花園中学校</t>
  </si>
  <si>
    <t>千葉県千葉市花見川区花園４－１－１</t>
  </si>
  <si>
    <t>C112210000086</t>
  </si>
  <si>
    <t>千葉市立新宿中学校</t>
  </si>
  <si>
    <t>千葉県千葉市中央区問屋町１－７３</t>
  </si>
  <si>
    <t>C112210000095</t>
  </si>
  <si>
    <t>千葉市立蘇我中学校</t>
  </si>
  <si>
    <t>千葉県千葉市中央区白旗１－５－３</t>
  </si>
  <si>
    <t>C112210000102</t>
  </si>
  <si>
    <t>千葉市立轟町中学校</t>
  </si>
  <si>
    <t>千葉県千葉市稲毛区轟町３－５－１４</t>
  </si>
  <si>
    <t>C112210000111</t>
  </si>
  <si>
    <t>千葉市立松ケ丘中学校</t>
  </si>
  <si>
    <t>千葉県千葉市中央区松ケ丘町４４０番地</t>
  </si>
  <si>
    <t>C112210000120</t>
  </si>
  <si>
    <t>千葉市立犢橋中学校</t>
  </si>
  <si>
    <t>千葉県千葉市花見川区三角町６５６－２</t>
  </si>
  <si>
    <t>C112210000139</t>
  </si>
  <si>
    <t>千葉市立幕張中学校</t>
  </si>
  <si>
    <t>千葉県千葉市花見川区幕張町４－４５</t>
  </si>
  <si>
    <t>C112210000148</t>
  </si>
  <si>
    <t>千葉市立生浜中学校</t>
  </si>
  <si>
    <t>千葉県千葉市中央区南生実町２５８</t>
  </si>
  <si>
    <t>C112210000157</t>
  </si>
  <si>
    <t>千葉市立誉田中学校</t>
  </si>
  <si>
    <t>千葉県千葉市緑区誉田町１－１３８</t>
  </si>
  <si>
    <t>C112210000166</t>
  </si>
  <si>
    <t>千葉市立白井中学校</t>
  </si>
  <si>
    <t>千葉県千葉市若葉区野呂町６２３</t>
  </si>
  <si>
    <t>C112210000175</t>
  </si>
  <si>
    <t>千葉市立更科中学校</t>
  </si>
  <si>
    <t>千葉県千葉市若葉区更科町２１１２</t>
  </si>
  <si>
    <t>C112210000184</t>
  </si>
  <si>
    <t>千葉市立川戸中学校</t>
  </si>
  <si>
    <t>千葉県千葉市中央区川戸町４４３</t>
  </si>
  <si>
    <t>C112210000193</t>
  </si>
  <si>
    <t>千葉市立稲毛中学校</t>
  </si>
  <si>
    <t>千葉県千葉市稲毛区稲毛町５―１２０</t>
  </si>
  <si>
    <t>C112210000200</t>
  </si>
  <si>
    <t>千葉市立千草台中学校</t>
  </si>
  <si>
    <t>千葉県千葉市稲毛区千草台２－３－１</t>
  </si>
  <si>
    <t>C112210000219</t>
  </si>
  <si>
    <t>千葉市立幸町第一中学校</t>
  </si>
  <si>
    <t>千葉県千葉市美浜区幸町２－１２－７</t>
  </si>
  <si>
    <t>C112210000228</t>
  </si>
  <si>
    <t>千葉市立土気中学校</t>
  </si>
  <si>
    <t>千葉県千葉市緑区土気町１４００</t>
  </si>
  <si>
    <t>C112210000237</t>
  </si>
  <si>
    <t>千葉市立千城台西中学校</t>
  </si>
  <si>
    <t>千葉県千葉市若葉区千城台西２－２０－１</t>
  </si>
  <si>
    <t>C112210000246</t>
  </si>
  <si>
    <t>千葉市立星久喜中学校</t>
  </si>
  <si>
    <t>千葉県千葉市中央区星久喜町８２３番地</t>
  </si>
  <si>
    <t>C112210000255</t>
  </si>
  <si>
    <t>千葉市立さつきが丘中学校</t>
  </si>
  <si>
    <t>千葉県千葉市花見川区さつきが丘２－１５</t>
  </si>
  <si>
    <t>C112210000264</t>
  </si>
  <si>
    <t>千葉市立こてはし台中学校</t>
  </si>
  <si>
    <t>千葉県千葉市花見川区こてはし台５－１５－１</t>
  </si>
  <si>
    <t>C112210000282</t>
  </si>
  <si>
    <t>千葉市立大宮中学校</t>
  </si>
  <si>
    <t>千葉県千葉市若葉区大宮町２０７７</t>
  </si>
  <si>
    <t>C112210000291</t>
  </si>
  <si>
    <t>千葉市立草野中学校</t>
  </si>
  <si>
    <t>千葉県千葉市稲毛区園生町１３９７</t>
  </si>
  <si>
    <t>C112210000308</t>
  </si>
  <si>
    <t>千葉市立幕張西中学校</t>
  </si>
  <si>
    <t>千葉県千葉市美浜区幕張西２－９－１</t>
  </si>
  <si>
    <t>C112210000317</t>
  </si>
  <si>
    <t>千葉市立都賀中学校</t>
  </si>
  <si>
    <t>千葉県千葉市稲毛区作草部町１３０６－１</t>
  </si>
  <si>
    <t>C112210000326</t>
  </si>
  <si>
    <t>千葉市立千城台南中学校</t>
  </si>
  <si>
    <t>千葉県千葉市若葉区千城台南１－２０－１</t>
  </si>
  <si>
    <t>C112210000344</t>
  </si>
  <si>
    <t>千葉市立みつわ台中学校</t>
  </si>
  <si>
    <t>千葉県千葉市若葉区みつわ台２－４１－１</t>
  </si>
  <si>
    <t>C112210000353</t>
  </si>
  <si>
    <t>千葉市立緑が丘中学校</t>
  </si>
  <si>
    <t>千葉県千葉市花見川区犢橋町２１３－４</t>
  </si>
  <si>
    <t>C112210000362</t>
  </si>
  <si>
    <t>千葉市立天戸中学校</t>
  </si>
  <si>
    <t>千葉県千葉市花見川区天戸町１４２９</t>
  </si>
  <si>
    <t>C112210000371</t>
  </si>
  <si>
    <t>千葉市立若松中学校</t>
  </si>
  <si>
    <t>千葉県千葉市若葉区若松町２１０６－２</t>
  </si>
  <si>
    <t>C112210000380</t>
  </si>
  <si>
    <t>千葉市立高浜中学校</t>
  </si>
  <si>
    <t>千葉県千葉市美浜区高浜４－８－１</t>
  </si>
  <si>
    <t>C112210000399</t>
  </si>
  <si>
    <t>千葉市立幸町第二中学校</t>
  </si>
  <si>
    <t>千葉県千葉市美浜区幸町１－１０－２</t>
  </si>
  <si>
    <t>C112210000406</t>
  </si>
  <si>
    <t>千葉市立山王中学校</t>
  </si>
  <si>
    <t>千葉県千葉市若葉区若松町７７４</t>
  </si>
  <si>
    <t>C112210000415</t>
  </si>
  <si>
    <t>千葉市立稲浜中学校</t>
  </si>
  <si>
    <t>千葉県千葉市美浜区稲毛海岸２－３－３</t>
  </si>
  <si>
    <t>C112210000424</t>
  </si>
  <si>
    <t>千葉市立朝日ケ丘中学校</t>
  </si>
  <si>
    <t>千葉県千葉市花見川区朝日ケ丘２－４－１</t>
  </si>
  <si>
    <t>C112210000433</t>
  </si>
  <si>
    <t>千葉市立貝塚中学校</t>
  </si>
  <si>
    <t>千葉県千葉市若葉区貝塚町１－７－１</t>
  </si>
  <si>
    <t>C112210000442</t>
  </si>
  <si>
    <t>千葉市立越智中学校</t>
  </si>
  <si>
    <t>千葉県千葉市緑区越智町６５１</t>
  </si>
  <si>
    <t>C112210000451</t>
  </si>
  <si>
    <t>千葉市立泉谷中学校</t>
  </si>
  <si>
    <t>千葉県千葉市緑区おゆみ野中央４－２</t>
  </si>
  <si>
    <t>C112210000460</t>
  </si>
  <si>
    <t>千葉市立幕張本郷中学校</t>
  </si>
  <si>
    <t>千葉県千葉市花見川区幕張本郷５－１８－１</t>
  </si>
  <si>
    <t>C112210000479</t>
  </si>
  <si>
    <t>千葉市立土気南中学校</t>
  </si>
  <si>
    <t>千葉県千葉市緑区あすみが丘４－３８</t>
  </si>
  <si>
    <t>C112210000488</t>
  </si>
  <si>
    <t>千葉市立打瀬中学校</t>
  </si>
  <si>
    <t>千葉県千葉市美浜区打瀬３‐１２‐１</t>
  </si>
  <si>
    <t>C112210000497</t>
  </si>
  <si>
    <t>千葉市立有吉中学校</t>
  </si>
  <si>
    <t>千葉県千葉市緑区おゆみ野２－４１</t>
  </si>
  <si>
    <t>C112210000503</t>
  </si>
  <si>
    <t>千葉市立大椎中学校</t>
  </si>
  <si>
    <t>千葉県千葉市緑区あすみが丘８－２６</t>
  </si>
  <si>
    <t>千葉県千葉市美浜区高浜３－１－１</t>
  </si>
  <si>
    <t>C112210000521</t>
  </si>
  <si>
    <t>千葉県立千葉中学校</t>
  </si>
  <si>
    <t>千葉県千葉市中央区葛城１－５－２</t>
  </si>
  <si>
    <t>C112210000530</t>
  </si>
  <si>
    <t>銚子市立第一中学校</t>
  </si>
  <si>
    <t>C112210000549</t>
  </si>
  <si>
    <t>銚子市立第二中学校</t>
  </si>
  <si>
    <t>千葉県銚子市犬吠埼１０２９２－４９</t>
  </si>
  <si>
    <t>C112210000558</t>
  </si>
  <si>
    <t>銚子市立第三中学校</t>
  </si>
  <si>
    <t>千葉県銚子市東小川町２３４８</t>
  </si>
  <si>
    <t>C112210000594</t>
  </si>
  <si>
    <t>市川市立第一中学校</t>
  </si>
  <si>
    <t>千葉県市川市国府台２－７－１</t>
  </si>
  <si>
    <t>C112210000601</t>
  </si>
  <si>
    <t>市川市立第二中学校</t>
  </si>
  <si>
    <t>千葉県市川市須和田２－３４－１</t>
  </si>
  <si>
    <t>C112210000610</t>
  </si>
  <si>
    <t>市川市立第三中学校</t>
  </si>
  <si>
    <t>千葉県市川市曽谷３‐２‐１</t>
  </si>
  <si>
    <t>C112210000629</t>
  </si>
  <si>
    <t>市川市立第四中学校</t>
  </si>
  <si>
    <t>千葉県市川市中山１－１１－１</t>
  </si>
  <si>
    <t>C112210000638</t>
  </si>
  <si>
    <t>市川市立第五中学校</t>
  </si>
  <si>
    <t>千葉県市川市大野町３－１９９３</t>
  </si>
  <si>
    <t>C112210000647</t>
  </si>
  <si>
    <t>市川市立第六中学校</t>
  </si>
  <si>
    <t>千葉県市川市鬼高３－１６－１</t>
  </si>
  <si>
    <t>C112210000656</t>
  </si>
  <si>
    <t>市川市立第七中学校</t>
  </si>
  <si>
    <t>千葉県市川市末広１－１－４８</t>
  </si>
  <si>
    <t>C112210000665</t>
  </si>
  <si>
    <t>市川市立第八中学校</t>
  </si>
  <si>
    <t>千葉県市川市大和田４－９－１</t>
  </si>
  <si>
    <t>C112210000674</t>
  </si>
  <si>
    <t>市川市立下貝塚中学校</t>
  </si>
  <si>
    <t>千葉県市川市下貝塚３－１３－１</t>
  </si>
  <si>
    <t>C112210000683</t>
  </si>
  <si>
    <t>市川市立高谷中学校</t>
  </si>
  <si>
    <t>千葉県市川市高谷１６２７－４</t>
  </si>
  <si>
    <t>C112210000692</t>
  </si>
  <si>
    <t>市川市立福栄中学校</t>
  </si>
  <si>
    <t>千葉県市川市福栄３－４－１</t>
  </si>
  <si>
    <t>C112210000709</t>
  </si>
  <si>
    <t>市川市立東国分中学校</t>
  </si>
  <si>
    <t>千葉県市川市東国分３－５－１</t>
  </si>
  <si>
    <t>C112210000718</t>
  </si>
  <si>
    <t>市川市立大洲中学校</t>
  </si>
  <si>
    <t>千葉県市川市大洲４－２１－５</t>
  </si>
  <si>
    <t>C112210000727</t>
  </si>
  <si>
    <t>市川市立南行徳中学校</t>
  </si>
  <si>
    <t>千葉県市川市南行徳２－２－２</t>
  </si>
  <si>
    <t>C112210000736</t>
  </si>
  <si>
    <t>市川市立妙典中学校</t>
  </si>
  <si>
    <t>千葉県市川市妙典５－２２－１</t>
  </si>
  <si>
    <t>C112210000745</t>
  </si>
  <si>
    <t>船橋市立船橋中学校</t>
  </si>
  <si>
    <t>千葉県船橋市夏見２―１１―１</t>
  </si>
  <si>
    <t>C112210000754</t>
  </si>
  <si>
    <t>船橋市立宮本中学校</t>
  </si>
  <si>
    <t>千葉県船橋市東船橋７－８－１</t>
  </si>
  <si>
    <t>C112210000763</t>
  </si>
  <si>
    <t>船橋市立海神中学校</t>
  </si>
  <si>
    <t>千葉県船橋市海神４－２７－１</t>
  </si>
  <si>
    <t>C112210000772</t>
  </si>
  <si>
    <t>船橋市立葛飾中学校</t>
  </si>
  <si>
    <t>千葉県船橋市印内１－５－１</t>
  </si>
  <si>
    <t>C112210000781</t>
  </si>
  <si>
    <t>船橋市立法田中学校</t>
  </si>
  <si>
    <t>千葉県船橋市藤原７－４６－１</t>
  </si>
  <si>
    <t>C112210000790</t>
  </si>
  <si>
    <t>船橋市立御滝中学校</t>
  </si>
  <si>
    <t>千葉県船橋市金杉６－５－１</t>
  </si>
  <si>
    <t>C112210000807</t>
  </si>
  <si>
    <t>船橋市立二宮中学校</t>
  </si>
  <si>
    <t>千葉県船橋市滝台１－２－１</t>
  </si>
  <si>
    <t>C112210000816</t>
  </si>
  <si>
    <t>船橋市立湊中学校</t>
  </si>
  <si>
    <t>千葉県船橋市日の出１－１－２</t>
  </si>
  <si>
    <t>C112210000825</t>
  </si>
  <si>
    <t>船橋市立前原中学校</t>
  </si>
  <si>
    <t>千葉県船橋市中野木２－３３－１</t>
  </si>
  <si>
    <t>C112210000834</t>
  </si>
  <si>
    <t>船橋市立高根台中学校</t>
  </si>
  <si>
    <t>千葉県船橋市高根台３－３－１</t>
  </si>
  <si>
    <t>C112210000843</t>
  </si>
  <si>
    <t>船橋市立豊富中学校</t>
  </si>
  <si>
    <t>千葉県船橋市豊富町１２</t>
  </si>
  <si>
    <t>C112210000852</t>
  </si>
  <si>
    <t>船橋市立習志野台中学校</t>
  </si>
  <si>
    <t>千葉県船橋市習志野台６－２３－１</t>
  </si>
  <si>
    <t>C112210000861</t>
  </si>
  <si>
    <t>船橋市立若松中学校</t>
  </si>
  <si>
    <t>千葉県船橋市若松３－２－３</t>
  </si>
  <si>
    <t>C112210000889</t>
  </si>
  <si>
    <t>船橋市立古和釜中学校</t>
  </si>
  <si>
    <t>千葉県船橋市松が丘３－６９－１</t>
  </si>
  <si>
    <t>C112210000898</t>
  </si>
  <si>
    <t>船橋市立高根中学校</t>
  </si>
  <si>
    <t>千葉県船橋市新高根１－１７－２</t>
  </si>
  <si>
    <t>C112210000905</t>
  </si>
  <si>
    <t>船橋市立三田中学校</t>
  </si>
  <si>
    <t>千葉県船橋市田喜野井２－２４－１</t>
  </si>
  <si>
    <t>C112210000914</t>
  </si>
  <si>
    <t>船橋市立行田中学校</t>
  </si>
  <si>
    <t>千葉県船橋市行田３－６－１</t>
  </si>
  <si>
    <t>C112210000923</t>
  </si>
  <si>
    <t>船橋市立芝山中学校</t>
  </si>
  <si>
    <t>千葉県船橋市芝山１－４０－１１</t>
  </si>
  <si>
    <t>C112210000932</t>
  </si>
  <si>
    <t>船橋市立七林中学校</t>
  </si>
  <si>
    <t>千葉県船橋市七林町１３０番地</t>
  </si>
  <si>
    <t>C112210000941</t>
  </si>
  <si>
    <t>船橋市立八木が谷中学校</t>
  </si>
  <si>
    <t>千葉県船橋市八木が谷２－９－１</t>
  </si>
  <si>
    <t>C112210000950</t>
  </si>
  <si>
    <t>船橋市立小室中学校</t>
  </si>
  <si>
    <t>千葉県船橋市小室町８９８</t>
  </si>
  <si>
    <t>C112210000969</t>
  </si>
  <si>
    <t>船橋市立大穴中学校</t>
  </si>
  <si>
    <t>千葉県船橋市大穴南３－１９－２</t>
  </si>
  <si>
    <t>C112210000978</t>
  </si>
  <si>
    <t>船橋市立坪井中学校</t>
  </si>
  <si>
    <t>千葉県船橋市坪井東１－２４－１</t>
  </si>
  <si>
    <t>C112210000987</t>
  </si>
  <si>
    <t>船橋市立三山中学校</t>
  </si>
  <si>
    <t>千葉県船橋市三山６－２６－１</t>
  </si>
  <si>
    <t>C112210000996</t>
  </si>
  <si>
    <t>船橋市立飯山満中学校</t>
  </si>
  <si>
    <t>千葉県船橋市飯山満町１－９４６－１</t>
  </si>
  <si>
    <t>C112210001003</t>
  </si>
  <si>
    <t>船橋市立旭中学校</t>
  </si>
  <si>
    <t>千葉県船橋市旭町２－２３－１</t>
  </si>
  <si>
    <t>C112210001012</t>
  </si>
  <si>
    <t>館山市立第一中学校</t>
  </si>
  <si>
    <t>千葉県館山市那古９５４</t>
  </si>
  <si>
    <t>C112210001049</t>
  </si>
  <si>
    <t>館山市立房南中学校</t>
  </si>
  <si>
    <t>C112210001058</t>
  </si>
  <si>
    <t>木更津市立木更津第一中学校</t>
  </si>
  <si>
    <t>千葉県木更津市中央１－１０－１</t>
  </si>
  <si>
    <t>C112210001067</t>
  </si>
  <si>
    <t>木更津市立木更津第二中学校</t>
  </si>
  <si>
    <t>千葉県木更津市請西９４１</t>
  </si>
  <si>
    <t>C112210001076</t>
  </si>
  <si>
    <t>木更津市立木更津第三中学校</t>
  </si>
  <si>
    <t>千葉県木更津市永井作１－１－１</t>
  </si>
  <si>
    <t>C112210001085</t>
  </si>
  <si>
    <t>木更津市立岩根中学校</t>
  </si>
  <si>
    <t>千葉県木更津市高柳３－７－４９</t>
  </si>
  <si>
    <t>C112210001094</t>
  </si>
  <si>
    <t>木更津市立鎌足中学校</t>
  </si>
  <si>
    <t>千葉県木更津市矢那２７９７</t>
  </si>
  <si>
    <t>C112210001101</t>
  </si>
  <si>
    <t>木更津市立金田中学校</t>
  </si>
  <si>
    <t>千葉県木更津市中島２８２０</t>
  </si>
  <si>
    <t>C112210001110</t>
  </si>
  <si>
    <t>木更津市立富来田中学校</t>
  </si>
  <si>
    <t>千葉県木更津市真里谷２７５</t>
  </si>
  <si>
    <t>C112210001129</t>
  </si>
  <si>
    <t>木更津市立太田中学校</t>
  </si>
  <si>
    <t>千葉県木更津市東太田１－２－１</t>
  </si>
  <si>
    <t>C112210001138</t>
  </si>
  <si>
    <t>木更津市立畑沢中学校</t>
  </si>
  <si>
    <t>千葉県木更津市畑沢１０５３－１</t>
  </si>
  <si>
    <t>C112210001147</t>
  </si>
  <si>
    <t>木更津市立岩根西中学校</t>
  </si>
  <si>
    <t>千葉県木更津市久津間３７３</t>
  </si>
  <si>
    <t>C112210001156</t>
  </si>
  <si>
    <t>木更津市立波岡中学校</t>
  </si>
  <si>
    <t>千葉県木更津市大久保３－９－１</t>
  </si>
  <si>
    <t>C112210001165</t>
  </si>
  <si>
    <t>木更津市立清川中学校</t>
  </si>
  <si>
    <t>千葉県木更津市中尾１０９６</t>
  </si>
  <si>
    <t>C112210001174</t>
  </si>
  <si>
    <t>松戸市立第一中学校</t>
  </si>
  <si>
    <t>千葉県松戸市岩瀬５８７</t>
  </si>
  <si>
    <t>C112210001183</t>
  </si>
  <si>
    <t>松戸市立第二中学校</t>
  </si>
  <si>
    <t>千葉県松戸市小山６８５</t>
  </si>
  <si>
    <t>C112210001192</t>
  </si>
  <si>
    <t>松戸市立第三中学校</t>
  </si>
  <si>
    <t>千葉県松戸市馬橋２０８０</t>
  </si>
  <si>
    <t>C112210001209</t>
  </si>
  <si>
    <t>松戸市立第四中学校</t>
  </si>
  <si>
    <t>千葉県松戸市五香西１―６―１</t>
  </si>
  <si>
    <t>C112210001218</t>
  </si>
  <si>
    <t>松戸市立第五中学校</t>
  </si>
  <si>
    <t>千葉県松戸市高塚新田３８０</t>
  </si>
  <si>
    <t>C112210001227</t>
  </si>
  <si>
    <t>松戸市立第六中学校</t>
  </si>
  <si>
    <t>千葉県松戸市千駄堀１３４１</t>
  </si>
  <si>
    <t>C112210001236</t>
  </si>
  <si>
    <t>松戸市立小金中学校</t>
  </si>
  <si>
    <t>千葉県松戸市新松戸北二丁目１６番地の１１</t>
  </si>
  <si>
    <t>C112210001245</t>
  </si>
  <si>
    <t>松戸市立常盤平中学校</t>
  </si>
  <si>
    <t>千葉県松戸市常盤平７－２５</t>
  </si>
  <si>
    <t>C112210001254</t>
  </si>
  <si>
    <t>松戸市立栗ケ沢中学校</t>
  </si>
  <si>
    <t>千葉県松戸市小金原９－２５</t>
  </si>
  <si>
    <t>C112210001263</t>
  </si>
  <si>
    <t>松戸市立六実中学校</t>
  </si>
  <si>
    <t>千葉県松戸市六高台５－１６６－１</t>
  </si>
  <si>
    <t>C112210001272</t>
  </si>
  <si>
    <t>松戸市立小金南中学校</t>
  </si>
  <si>
    <t>千葉県松戸市小金清志町１－１６－１</t>
  </si>
  <si>
    <t>C112210001281</t>
  </si>
  <si>
    <t>松戸市立古ケ崎中学校</t>
  </si>
  <si>
    <t>千葉県松戸市古ケ崎２５１５－１</t>
  </si>
  <si>
    <t>C112210001290</t>
  </si>
  <si>
    <t>松戸市立牧野原中学校</t>
  </si>
  <si>
    <t>千葉県松戸市五香西４－３９－１</t>
  </si>
  <si>
    <t>C112210001307</t>
  </si>
  <si>
    <t>松戸市立根木内中学校</t>
  </si>
  <si>
    <t>千葉県松戸市小金原１－３０</t>
  </si>
  <si>
    <t>C112210001316</t>
  </si>
  <si>
    <t>松戸市立河原塚中学校</t>
  </si>
  <si>
    <t>千葉県松戸市河原塚１９０</t>
  </si>
  <si>
    <t>C112210001325</t>
  </si>
  <si>
    <t>松戸市立新松戸南中学校</t>
  </si>
  <si>
    <t>千葉県松戸市新松戸南２－１２４</t>
  </si>
  <si>
    <t>C112210001334</t>
  </si>
  <si>
    <t>松戸市立金ケ作中学校</t>
  </si>
  <si>
    <t>千葉県松戸市金ケ作３４１－１５</t>
  </si>
  <si>
    <t>C112210001343</t>
  </si>
  <si>
    <t>松戸市立和名ケ谷中学校</t>
  </si>
  <si>
    <t>千葉県松戸市和名ケ谷１３３８－１</t>
  </si>
  <si>
    <t>C112210001352</t>
  </si>
  <si>
    <t>松戸市立旭町中学校</t>
  </si>
  <si>
    <t>千葉県松戸市旭町１－１５０</t>
  </si>
  <si>
    <t>C112210001361</t>
  </si>
  <si>
    <t>松戸市立小金北中学校</t>
  </si>
  <si>
    <t>千葉県松戸市幸田２０６</t>
  </si>
  <si>
    <t>C112210001370</t>
  </si>
  <si>
    <t>松戸市立第一中学校みらい分校</t>
  </si>
  <si>
    <t>千葉県松戸市古ヶ崎１丁目３０７３番地</t>
  </si>
  <si>
    <t>C112210001389</t>
  </si>
  <si>
    <t>野田市立第一中学校</t>
  </si>
  <si>
    <t>千葉県野田市野田８２９－１</t>
  </si>
  <si>
    <t>C112210001398</t>
  </si>
  <si>
    <t>野田市立第二中学校</t>
  </si>
  <si>
    <t>千葉県野田市中根１３９</t>
  </si>
  <si>
    <t>C112210001405</t>
  </si>
  <si>
    <t>野田市立東部中学校</t>
  </si>
  <si>
    <t>千葉県野田市目吹１５００</t>
  </si>
  <si>
    <t>C112210001414</t>
  </si>
  <si>
    <t>野田市立南部中学校</t>
  </si>
  <si>
    <t>千葉県野田市花井６７</t>
  </si>
  <si>
    <t>C112210001423</t>
  </si>
  <si>
    <t>野田市立北部中学校</t>
  </si>
  <si>
    <t>千葉県野田市谷津６７３番地</t>
  </si>
  <si>
    <t>C112210001432</t>
  </si>
  <si>
    <t>野田市立福田中学校</t>
  </si>
  <si>
    <t>千葉県野田市三ツ堀７８２</t>
  </si>
  <si>
    <t>C112210001441</t>
  </si>
  <si>
    <t>野田市立川間中学校</t>
  </si>
  <si>
    <t>千葉県野田市中里１３６－１</t>
  </si>
  <si>
    <t>C112210001450</t>
  </si>
  <si>
    <t>野田市立岩名中学校</t>
  </si>
  <si>
    <t>千葉県野田市岩名１７００</t>
  </si>
  <si>
    <t>C112210001469</t>
  </si>
  <si>
    <t>香取市立佐原中学校</t>
  </si>
  <si>
    <t>千葉県香取市佐原ロ２１２４－１</t>
  </si>
  <si>
    <t>C112210001478</t>
  </si>
  <si>
    <t>香取市立佐原第五中学校</t>
  </si>
  <si>
    <t>千葉県香取市大戸９３７</t>
  </si>
  <si>
    <t>C112210001487</t>
  </si>
  <si>
    <t>香取市立新島中学校</t>
  </si>
  <si>
    <t>千葉県香取市佐原ハ４４２８</t>
  </si>
  <si>
    <t>C112210001496</t>
  </si>
  <si>
    <t>香取市立香取中学校</t>
  </si>
  <si>
    <t>千葉県香取市津宮１４４０</t>
  </si>
  <si>
    <t>C112210001502</t>
  </si>
  <si>
    <t>茂原市立東中学校</t>
  </si>
  <si>
    <t>千葉県茂原市東郷３０１</t>
  </si>
  <si>
    <t>C112210001511</t>
  </si>
  <si>
    <t>茂原市立冨士見中学校</t>
  </si>
  <si>
    <t>千葉県茂原市押日１４６８</t>
  </si>
  <si>
    <t>C112210001520</t>
  </si>
  <si>
    <t>茂原市立茂原中学校</t>
  </si>
  <si>
    <t>千葉県茂原市高師４２７</t>
  </si>
  <si>
    <t>C112210001539</t>
  </si>
  <si>
    <t>茂原市立南中学校</t>
  </si>
  <si>
    <t>千葉県茂原市上永吉１１８５－２</t>
  </si>
  <si>
    <t>C112210001548</t>
  </si>
  <si>
    <t>茂原市立本納中学校</t>
  </si>
  <si>
    <t>千葉県茂原市本納１６２３</t>
  </si>
  <si>
    <t>C112210001557</t>
  </si>
  <si>
    <t>茂原市立早野中学校</t>
  </si>
  <si>
    <t>千葉県茂原市早野２０６－１</t>
  </si>
  <si>
    <t>C112210001566</t>
  </si>
  <si>
    <t>成田市立成田中学校</t>
  </si>
  <si>
    <t>千葉県成田市土屋９２８－１</t>
  </si>
  <si>
    <t>C112210001575</t>
  </si>
  <si>
    <t>成田市立遠山中学校</t>
  </si>
  <si>
    <t>千葉県成田市大清水１９</t>
  </si>
  <si>
    <t>C112210001584</t>
  </si>
  <si>
    <t>成田市立久住中学校</t>
  </si>
  <si>
    <t>千葉県成田市久住中央２－１</t>
  </si>
  <si>
    <t>C112210001593</t>
  </si>
  <si>
    <t>成田市立西中学校</t>
  </si>
  <si>
    <t>千葉県成田市加良部５－１１</t>
  </si>
  <si>
    <t>C112210001600</t>
  </si>
  <si>
    <t>成田市立中台中学校</t>
  </si>
  <si>
    <t>千葉県成田市中台４－２</t>
  </si>
  <si>
    <t>C112210001619</t>
  </si>
  <si>
    <t>成田市立吾妻中学校</t>
  </si>
  <si>
    <t>千葉県成田市吾妻１－２４</t>
  </si>
  <si>
    <t>C112210001628</t>
  </si>
  <si>
    <t>成田市立玉造中学校</t>
  </si>
  <si>
    <t>千葉県成田市玉造３－７</t>
  </si>
  <si>
    <t>C112210001637</t>
  </si>
  <si>
    <t>佐倉市立佐倉中学校</t>
  </si>
  <si>
    <t>千葉県佐倉市城内町１１７－１０</t>
  </si>
  <si>
    <t>C112210001646</t>
  </si>
  <si>
    <t>佐倉市立志津中学校</t>
  </si>
  <si>
    <t>千葉県佐倉市井野１３７６</t>
  </si>
  <si>
    <t>C112210001655</t>
  </si>
  <si>
    <t>佐倉市立上志津中学校</t>
  </si>
  <si>
    <t>千葉県佐倉市上志津８６６</t>
  </si>
  <si>
    <t>C112210001664</t>
  </si>
  <si>
    <t>佐倉市立南部中学校</t>
  </si>
  <si>
    <t>千葉県佐倉市神門４３２番地の１</t>
  </si>
  <si>
    <t>C112210001673</t>
  </si>
  <si>
    <t>佐倉市立臼井中学校</t>
  </si>
  <si>
    <t>千葉県佐倉市臼井１５３０</t>
  </si>
  <si>
    <t>C112210001682</t>
  </si>
  <si>
    <t>佐倉市立井野中学校</t>
  </si>
  <si>
    <t>千葉県佐倉市宮ノ台３－９－１</t>
  </si>
  <si>
    <t>C112210001691</t>
  </si>
  <si>
    <t>佐倉市立佐倉東中学校</t>
  </si>
  <si>
    <t>千葉県佐倉市高岡４２３－１</t>
  </si>
  <si>
    <t>C112210001708</t>
  </si>
  <si>
    <t>佐倉市立臼井西中学校</t>
  </si>
  <si>
    <t>千葉県佐倉市臼井台１５８８</t>
  </si>
  <si>
    <t>C112210001717</t>
  </si>
  <si>
    <t>佐倉市立西志津中学校</t>
  </si>
  <si>
    <t>千葉県佐倉市西志津４－１８－１</t>
  </si>
  <si>
    <t>C112210001726</t>
  </si>
  <si>
    <t>佐倉市立臼井南中学校</t>
  </si>
  <si>
    <t>千葉県佐倉市染井野４－１</t>
  </si>
  <si>
    <t>C112210001735</t>
  </si>
  <si>
    <t>佐倉市立根郷中学校</t>
  </si>
  <si>
    <t>千葉県佐倉市山王２－３７－１</t>
  </si>
  <si>
    <t>C112210001744</t>
  </si>
  <si>
    <t>東金市立東金中学校</t>
  </si>
  <si>
    <t>千葉県東金市堀上１１１</t>
  </si>
  <si>
    <t>C112210001753</t>
  </si>
  <si>
    <t>東金市立東中学校</t>
  </si>
  <si>
    <t>千葉県東金市田間９５３－１</t>
  </si>
  <si>
    <t>C112210001762</t>
  </si>
  <si>
    <t>東金市立西中学校</t>
  </si>
  <si>
    <t>千葉県東金市台方１３２７－１</t>
  </si>
  <si>
    <t>C112210001771</t>
  </si>
  <si>
    <t>東金市立北中学校</t>
  </si>
  <si>
    <t>千葉県東金市日吉台１－２０</t>
  </si>
  <si>
    <t>C112210001780</t>
  </si>
  <si>
    <t>匝瑳市立八日市場第一中学校</t>
  </si>
  <si>
    <t>千葉県匝瑳市上谷中２２７０－５</t>
  </si>
  <si>
    <t>C112210001799</t>
  </si>
  <si>
    <t>匝瑳市立八日市場第二中学校</t>
  </si>
  <si>
    <t>千葉県匝瑳市八日市場イ１６８７</t>
  </si>
  <si>
    <t>C112210001806</t>
  </si>
  <si>
    <t>旭市立第一中学校</t>
  </si>
  <si>
    <t>千葉県旭市ハ２３０４</t>
  </si>
  <si>
    <t>C112210001815</t>
  </si>
  <si>
    <t>旭市立第二中学校</t>
  </si>
  <si>
    <t>千葉県旭市ニの２５１０－１</t>
  </si>
  <si>
    <t>C112210001824</t>
  </si>
  <si>
    <t>習志野市立第一中学校</t>
  </si>
  <si>
    <t>千葉県習志野市秦の杜１－１３－１</t>
  </si>
  <si>
    <t>C112210001833</t>
  </si>
  <si>
    <t>習志野市立第二中学校</t>
  </si>
  <si>
    <t>千葉県習志野市実籾１－４４－１</t>
  </si>
  <si>
    <t>C112210001842</t>
  </si>
  <si>
    <t>習志野市立第三中学校</t>
  </si>
  <si>
    <t>千葉県習志野市袖ヶ浦４―３―１</t>
  </si>
  <si>
    <t>C112210001851</t>
  </si>
  <si>
    <t>習志野市立第四中学校</t>
  </si>
  <si>
    <t>千葉県習志野市東習志野３－４－３</t>
  </si>
  <si>
    <t>C112210001860</t>
  </si>
  <si>
    <t>習志野市立第五中学校</t>
  </si>
  <si>
    <t>千葉県習志野市藤崎２－３－１６</t>
  </si>
  <si>
    <t>C112210001879</t>
  </si>
  <si>
    <t>習志野市立第六中学校</t>
  </si>
  <si>
    <t>千葉県習志野市屋敷２－１７－７</t>
  </si>
  <si>
    <t>C112210001888</t>
  </si>
  <si>
    <t>習志野市立第七中学校</t>
  </si>
  <si>
    <t>千葉県習志野市香澄６－１－１</t>
  </si>
  <si>
    <t>C112210001897</t>
  </si>
  <si>
    <t>柏市立柏中学校</t>
  </si>
  <si>
    <t>千葉県柏市明原４－１－１</t>
  </si>
  <si>
    <t>C112210001904</t>
  </si>
  <si>
    <t>柏市立柏第二中学校</t>
  </si>
  <si>
    <t>千葉県柏市弥生町６－６</t>
  </si>
  <si>
    <t>C112210001913</t>
  </si>
  <si>
    <t>柏市立土中学校</t>
  </si>
  <si>
    <t>千葉県柏市増尾１－２３－１</t>
  </si>
  <si>
    <t>C112210001922</t>
  </si>
  <si>
    <t>柏市立富勢中学校</t>
  </si>
  <si>
    <t>千葉県柏市根戸４６７－１</t>
  </si>
  <si>
    <t>C112210001931</t>
  </si>
  <si>
    <t>柏市立田中中学校</t>
  </si>
  <si>
    <t>千葉県柏市大室２４９－９</t>
  </si>
  <si>
    <t>C112210001940</t>
  </si>
  <si>
    <t>柏市立光ヶ丘中学校</t>
  </si>
  <si>
    <t>千葉県柏市光ヶ丘４－２３－１</t>
  </si>
  <si>
    <t>C112210001959</t>
  </si>
  <si>
    <t>柏市立柏第三中学校</t>
  </si>
  <si>
    <t>千葉県柏市篠籠田９８７－１</t>
  </si>
  <si>
    <t>C112210001968</t>
  </si>
  <si>
    <t>柏市立柏第四中学校</t>
  </si>
  <si>
    <t>千葉県柏市名戸ヶ谷１－６－８</t>
  </si>
  <si>
    <t>C112210001977</t>
  </si>
  <si>
    <t>柏市立南部中学校</t>
  </si>
  <si>
    <t>千葉県柏市南増尾６－１６－１</t>
  </si>
  <si>
    <t>C112210001986</t>
  </si>
  <si>
    <t>柏市立柏第五中学校</t>
  </si>
  <si>
    <t>千葉県柏市高田９１９－１</t>
  </si>
  <si>
    <t>C112210001995</t>
  </si>
  <si>
    <t>柏市立酒井根中学校</t>
  </si>
  <si>
    <t>千葉県柏市酒井根１－３－１</t>
  </si>
  <si>
    <t>C112210002002</t>
  </si>
  <si>
    <t>柏市立西原中学校</t>
  </si>
  <si>
    <t>千葉県柏市西原６－１３－１</t>
  </si>
  <si>
    <t>C112210002011</t>
  </si>
  <si>
    <t>柏市立松葉中学校</t>
  </si>
  <si>
    <t>千葉県柏市松葉町３－１４</t>
  </si>
  <si>
    <t>C112210002020</t>
  </si>
  <si>
    <t>柏市立逆井中学校</t>
  </si>
  <si>
    <t>千葉県柏市逆井５５５</t>
  </si>
  <si>
    <t>C112210002039</t>
  </si>
  <si>
    <t>柏市立中原中学校</t>
  </si>
  <si>
    <t>千葉県柏市中原１８１６－２</t>
  </si>
  <si>
    <t>C112210002048</t>
  </si>
  <si>
    <t>柏市立豊四季中学校</t>
  </si>
  <si>
    <t>千葉県柏市豊四季２８７－７</t>
  </si>
  <si>
    <t>C112210002057</t>
  </si>
  <si>
    <t>柏市立柏の葉中学校</t>
  </si>
  <si>
    <t>千葉県柏市十余二３３７－９３中央４０５街区１</t>
  </si>
  <si>
    <t>C112210002066</t>
  </si>
  <si>
    <t>勝浦市立勝浦中学校</t>
  </si>
  <si>
    <t>千葉県勝浦市出水１１２０－１</t>
  </si>
  <si>
    <t>C112210002075</t>
  </si>
  <si>
    <t>市原市立八幡中学校</t>
  </si>
  <si>
    <t>千葉県市原市八幡５００</t>
  </si>
  <si>
    <t>C112210002084</t>
  </si>
  <si>
    <t>市原市立菊間中学校</t>
  </si>
  <si>
    <t>千葉県市原市菊間１８５０</t>
  </si>
  <si>
    <t>C112210002093</t>
  </si>
  <si>
    <t>市原市立辰巳台中学校</t>
  </si>
  <si>
    <t>千葉県市原市辰巳台東２－２</t>
  </si>
  <si>
    <t>C112210002100</t>
  </si>
  <si>
    <t>市原市立市原中学校</t>
  </si>
  <si>
    <t>千葉県市原市能満１４５０</t>
  </si>
  <si>
    <t>C112210002119</t>
  </si>
  <si>
    <t>市原市立五井中学校</t>
  </si>
  <si>
    <t>千葉県市原市五井９２２－２</t>
  </si>
  <si>
    <t>C112210002128</t>
  </si>
  <si>
    <t>市原市立東海中学校</t>
  </si>
  <si>
    <t>千葉県市原市今富４７７</t>
  </si>
  <si>
    <t>C112210002137</t>
  </si>
  <si>
    <t>市原市立姉崎中学校</t>
  </si>
  <si>
    <t>千葉県市原市姉崎２１５６</t>
  </si>
  <si>
    <t>C112210002146</t>
  </si>
  <si>
    <t>市原市立湿津中学校</t>
  </si>
  <si>
    <t>千葉県市原市潤井戸２２９７－２</t>
  </si>
  <si>
    <t>C112210002155</t>
  </si>
  <si>
    <t>市原市立市東中学校</t>
  </si>
  <si>
    <t>千葉県市原市東国吉３５６</t>
  </si>
  <si>
    <t>C112210002164</t>
  </si>
  <si>
    <t>市原市立三和中学校</t>
  </si>
  <si>
    <t>千葉県市原市磯ヶ谷１７０３</t>
  </si>
  <si>
    <t>C112210002173</t>
  </si>
  <si>
    <t>市原市立南総中学校</t>
  </si>
  <si>
    <t>千葉県市原市安久谷１４０</t>
  </si>
  <si>
    <t>C112210002182</t>
  </si>
  <si>
    <t>市原市立加茂中学校</t>
  </si>
  <si>
    <t>C112210002191</t>
  </si>
  <si>
    <t>市原市立有秋中学校</t>
  </si>
  <si>
    <t>千葉県市原市不入斗１２００</t>
  </si>
  <si>
    <t>C112210002208</t>
  </si>
  <si>
    <t>市原市立若葉中学校</t>
  </si>
  <si>
    <t>千葉県市原市五井５３０８</t>
  </si>
  <si>
    <t>C112210002226</t>
  </si>
  <si>
    <t>市原市立国分寺台中学校</t>
  </si>
  <si>
    <t>千葉県市原市南国分寺台２－１</t>
  </si>
  <si>
    <t>C112210002235</t>
  </si>
  <si>
    <t>市原市立姉崎東中学校</t>
  </si>
  <si>
    <t>千葉県市原市姉崎３０５６－１</t>
  </si>
  <si>
    <t>C112210002244</t>
  </si>
  <si>
    <t>市原市立双葉中学校</t>
  </si>
  <si>
    <t>千葉県市原市光風台１－４７５</t>
  </si>
  <si>
    <t>C112210002253</t>
  </si>
  <si>
    <t>市原市立千種中学校</t>
  </si>
  <si>
    <t>千葉県市原市千種６－１－１</t>
  </si>
  <si>
    <t>C112210002262</t>
  </si>
  <si>
    <t>市原市立国分寺台西中学校</t>
  </si>
  <si>
    <t>千葉県市原市国分寺台中央５－１－１</t>
  </si>
  <si>
    <t>C112210002271</t>
  </si>
  <si>
    <t>市原市立ちはら台南中学校</t>
  </si>
  <si>
    <t>千葉県市原市ちはら台南５－３</t>
  </si>
  <si>
    <t>C112210002280</t>
  </si>
  <si>
    <t>流山市立南部中学校</t>
  </si>
  <si>
    <t>千葉県流山市加３－６００－１</t>
  </si>
  <si>
    <t>C112210002299</t>
  </si>
  <si>
    <t>流山市立常盤松中学校</t>
  </si>
  <si>
    <t>千葉県流山市東初石３－１３４</t>
  </si>
  <si>
    <t>C112210002306</t>
  </si>
  <si>
    <t>流山市立北部中学校</t>
  </si>
  <si>
    <t>千葉県流山市中野久木５７７</t>
  </si>
  <si>
    <t>C112210002315</t>
  </si>
  <si>
    <t>流山市立東部中学校</t>
  </si>
  <si>
    <t>千葉県流山市名都借８６５</t>
  </si>
  <si>
    <t>C112210002324</t>
  </si>
  <si>
    <t>流山市立東深井中学校</t>
  </si>
  <si>
    <t>千葉県流山市東深井４７</t>
  </si>
  <si>
    <t>C112210002333</t>
  </si>
  <si>
    <t>流山市立八木中学校</t>
  </si>
  <si>
    <t>千葉県流山市古間木２１０－２</t>
  </si>
  <si>
    <t>C112210002342</t>
  </si>
  <si>
    <t>流山市立南流山中学校</t>
  </si>
  <si>
    <t>C112210002351</t>
  </si>
  <si>
    <t>流山市立西初石中学校</t>
  </si>
  <si>
    <t>千葉県流山市西初石４－４５５－１</t>
  </si>
  <si>
    <t>C112210002360</t>
  </si>
  <si>
    <t>流山市立おおたかの森中学校</t>
  </si>
  <si>
    <t>C112210002379</t>
  </si>
  <si>
    <t>八千代市立八千代中学校</t>
  </si>
  <si>
    <t>千葉県八千代市八千代台北１４－９－１</t>
  </si>
  <si>
    <t>C112210002388</t>
  </si>
  <si>
    <t>八千代市立睦中学校</t>
  </si>
  <si>
    <t>千葉県八千代市島田台７５６</t>
  </si>
  <si>
    <t>C112210002404</t>
  </si>
  <si>
    <t>八千代市立勝田台中学校</t>
  </si>
  <si>
    <t>千葉県八千代市勝田台３－１</t>
  </si>
  <si>
    <t>C112210002413</t>
  </si>
  <si>
    <t>八千代市立高津中学校</t>
  </si>
  <si>
    <t>千葉県八千代市高津８８０－４</t>
  </si>
  <si>
    <t>C112210002422</t>
  </si>
  <si>
    <t>八千代市立大和田中学校</t>
  </si>
  <si>
    <t>千葉県八千代市萱田町６４５番地</t>
  </si>
  <si>
    <t>C112210002431</t>
  </si>
  <si>
    <t>八千代市立八千代台西中学校</t>
  </si>
  <si>
    <t>千葉県八千代市八千代台西７－２３－３</t>
  </si>
  <si>
    <t>C112210002440</t>
  </si>
  <si>
    <t>八千代市立村上東中学校</t>
  </si>
  <si>
    <t>C112210002459</t>
  </si>
  <si>
    <t>八千代市立東高津中学校</t>
  </si>
  <si>
    <t>千葉県八千代市高津１０９２</t>
  </si>
  <si>
    <t>C112210002468</t>
  </si>
  <si>
    <t>八千代市立村上中学校</t>
  </si>
  <si>
    <t>千葉県八千代市村上１６４３番地５５</t>
  </si>
  <si>
    <t>C112210002477</t>
  </si>
  <si>
    <t>八千代市立萱田中学校</t>
  </si>
  <si>
    <t>千葉県八千代市ゆりのき台７－８－１</t>
  </si>
  <si>
    <t>C112210002486</t>
  </si>
  <si>
    <t>我孫子市立布佐中学校</t>
  </si>
  <si>
    <t>千葉県我孫子市布佐１３０１</t>
  </si>
  <si>
    <t>C112210002495</t>
  </si>
  <si>
    <t>我孫子市立湖北中学校</t>
  </si>
  <si>
    <t>千葉県我孫子市古戸３００</t>
  </si>
  <si>
    <t>C112210002501</t>
  </si>
  <si>
    <t>我孫子市立我孫子中学校</t>
  </si>
  <si>
    <t>千葉県我孫子市高野山５３７</t>
  </si>
  <si>
    <t>C112210002510</t>
  </si>
  <si>
    <t>我孫子市立湖北台中学校</t>
  </si>
  <si>
    <t>千葉県我孫子市湖北台６－９－１</t>
  </si>
  <si>
    <t>C112210002529</t>
  </si>
  <si>
    <t>我孫子市立久寺家中学校</t>
  </si>
  <si>
    <t>千葉県我孫子市つくし野１７１</t>
  </si>
  <si>
    <t>C112210002538</t>
  </si>
  <si>
    <t>我孫子市立白山中学校</t>
  </si>
  <si>
    <t>千葉県我孫子市白山３－７－３</t>
  </si>
  <si>
    <t>C112210002547</t>
  </si>
  <si>
    <t>鴨川市立長狭中学校</t>
  </si>
  <si>
    <t>C112210002556</t>
  </si>
  <si>
    <t>鴨川市立安房東中学校</t>
  </si>
  <si>
    <t>千葉県鴨川市天津１０３３</t>
  </si>
  <si>
    <t>C112210002565</t>
  </si>
  <si>
    <t>鎌ケ谷市立鎌ケ谷中学校</t>
  </si>
  <si>
    <t>千葉県鎌ケ谷市富岡１－２－１</t>
  </si>
  <si>
    <t>C112210002574</t>
  </si>
  <si>
    <t>鎌ケ谷市立第二中学校</t>
  </si>
  <si>
    <t>千葉県鎌ケ谷市東道野辺４－１９－２６</t>
  </si>
  <si>
    <t>C112210002583</t>
  </si>
  <si>
    <t>鎌ケ谷市立第三中学校</t>
  </si>
  <si>
    <t>千葉県鎌ケ谷市粟野４５０</t>
  </si>
  <si>
    <t>C112210002592</t>
  </si>
  <si>
    <t>鎌ケ谷市立第四中学校</t>
  </si>
  <si>
    <t>千葉県鎌ケ谷市中沢１０２４－１</t>
  </si>
  <si>
    <t>C112210002609</t>
  </si>
  <si>
    <t>鎌ケ谷市立第五中学校</t>
  </si>
  <si>
    <t>千葉県鎌ケ谷市初富８０６－２６２</t>
  </si>
  <si>
    <t>C112210002618</t>
  </si>
  <si>
    <t>君津市立君津中学校</t>
  </si>
  <si>
    <t>千葉県君津市杢師１－１０－１</t>
  </si>
  <si>
    <t>C112210002627</t>
  </si>
  <si>
    <t>君津市立周西中学校</t>
  </si>
  <si>
    <t>千葉県君津市坂田５６０</t>
  </si>
  <si>
    <t>C112210002636</t>
  </si>
  <si>
    <t>君津市立周南中学校</t>
  </si>
  <si>
    <t>千葉県君津市宮下１－４－１</t>
  </si>
  <si>
    <t>C112210002645</t>
  </si>
  <si>
    <t>君津市立周東中学校</t>
  </si>
  <si>
    <t>千葉県君津市塚原１２０</t>
  </si>
  <si>
    <t>C112210002654</t>
  </si>
  <si>
    <t>君津市立上総小櫃中学校</t>
  </si>
  <si>
    <t>千葉県君津市俵田１１１０</t>
  </si>
  <si>
    <t>C112210002663</t>
  </si>
  <si>
    <t>君津市立周西南中学校</t>
  </si>
  <si>
    <t>千葉県君津市中野２－３０－１</t>
  </si>
  <si>
    <t>C112210002672</t>
  </si>
  <si>
    <t>君津市立八重原中学校</t>
  </si>
  <si>
    <t>千葉県君津市三直１３０５</t>
  </si>
  <si>
    <t>C112210002681</t>
  </si>
  <si>
    <t>富津市立富津中学校</t>
  </si>
  <si>
    <t>千葉県富津市下飯野１２８３－１</t>
  </si>
  <si>
    <t>C112210002690</t>
  </si>
  <si>
    <t>富津市立大佐和中学校</t>
  </si>
  <si>
    <t>千葉県富津市岩瀬６１９</t>
  </si>
  <si>
    <t>C112210002707</t>
  </si>
  <si>
    <t>富津市立天羽中学校</t>
  </si>
  <si>
    <t>千葉県富津市岩坂１０９</t>
  </si>
  <si>
    <t>C112210002716</t>
  </si>
  <si>
    <t>浦安市立浦安中学校</t>
  </si>
  <si>
    <t>千葉県浦安市海楽２－３６－１</t>
  </si>
  <si>
    <t>C112210002725</t>
  </si>
  <si>
    <t>浦安市立堀江中学校</t>
  </si>
  <si>
    <t>千葉県浦安市富士見２－１９－１</t>
  </si>
  <si>
    <t>C112210002734</t>
  </si>
  <si>
    <t>浦安市立見明川中学校</t>
  </si>
  <si>
    <t>千葉県浦安市弁天３－１－１</t>
  </si>
  <si>
    <t>C112210002743</t>
  </si>
  <si>
    <t>浦安市立入船中学校</t>
  </si>
  <si>
    <t>千葉県浦安市入船３－６６－３</t>
  </si>
  <si>
    <t>C112210002752</t>
  </si>
  <si>
    <t>浦安市立富岡中学校</t>
  </si>
  <si>
    <t>千葉県浦安市富岡１－２３－１</t>
  </si>
  <si>
    <t>C112210002761</t>
  </si>
  <si>
    <t>浦安市立美浜中学校</t>
  </si>
  <si>
    <t>千葉県浦安市美浜５－１２－２</t>
  </si>
  <si>
    <t>C112210002770</t>
  </si>
  <si>
    <t>浦安市立日の出中学校</t>
  </si>
  <si>
    <t>千葉県浦安市日の出３―１―２</t>
  </si>
  <si>
    <t>C112210002789</t>
  </si>
  <si>
    <t>浦安市立明海中学校</t>
  </si>
  <si>
    <t>千葉県浦安市明海５丁目５番１号</t>
  </si>
  <si>
    <t>C112210002798</t>
  </si>
  <si>
    <t>四街道市立四街道中学校</t>
  </si>
  <si>
    <t>千葉県四街道市めいわ１－３</t>
  </si>
  <si>
    <t>C112210002805</t>
  </si>
  <si>
    <t>四街道市立千代田中学校</t>
  </si>
  <si>
    <t>千葉県四街道市千代田５－２７</t>
  </si>
  <si>
    <t>C112210002814</t>
  </si>
  <si>
    <t>四街道市立旭中学校</t>
  </si>
  <si>
    <t>千葉県四街道市南波佐間２６７</t>
  </si>
  <si>
    <t>C112210002823</t>
  </si>
  <si>
    <t>四街道市立四街道西中学校</t>
  </si>
  <si>
    <t>千葉県四街道市大日２３</t>
  </si>
  <si>
    <t>C112210002832</t>
  </si>
  <si>
    <t>四街道市立四街道北中学校</t>
  </si>
  <si>
    <t>千葉県四街道市栗山１０５５</t>
  </si>
  <si>
    <t>C112210002841</t>
  </si>
  <si>
    <t>野田市立関宿中学校</t>
  </si>
  <si>
    <t>千葉県野田市関宿台町２１５０</t>
  </si>
  <si>
    <t>C112210002850</t>
  </si>
  <si>
    <t>野田市立二川中学校</t>
  </si>
  <si>
    <t>千葉県野田市桐ケ作４１８</t>
  </si>
  <si>
    <t>C112210002869</t>
  </si>
  <si>
    <t>野田市立木間ケ瀬中学校</t>
  </si>
  <si>
    <t>千葉県野田市木間ケ瀬３３９３－１</t>
  </si>
  <si>
    <t>C112210002878</t>
  </si>
  <si>
    <t>柏市立風早中学校</t>
  </si>
  <si>
    <t>千葉県柏市塚崎１３１９</t>
  </si>
  <si>
    <t>C112210002887</t>
  </si>
  <si>
    <t>柏市立手賀中学校</t>
  </si>
  <si>
    <t>千葉県柏市柳戸６９０</t>
  </si>
  <si>
    <t>C112210002896</t>
  </si>
  <si>
    <t>柏市立大津ケ丘中学校</t>
  </si>
  <si>
    <t>千葉県柏市大津ヶ丘１－２５</t>
  </si>
  <si>
    <t>C112210002903</t>
  </si>
  <si>
    <t>柏市立高柳中学校</t>
  </si>
  <si>
    <t>千葉県柏市高南台１－１－１</t>
  </si>
  <si>
    <t>C112210002912</t>
  </si>
  <si>
    <t>千葉県立東葛飾中学校</t>
  </si>
  <si>
    <t>千葉県柏市旭町３－２－１</t>
  </si>
  <si>
    <t>C112210002921</t>
  </si>
  <si>
    <t>酒々井町立酒々井中学校</t>
  </si>
  <si>
    <t>千葉県印旛郡酒々井町尾上１４１－１０</t>
  </si>
  <si>
    <t>C112210002930</t>
  </si>
  <si>
    <t>八街市立八街中学校</t>
  </si>
  <si>
    <t>千葉県八街市八街ほ３５</t>
  </si>
  <si>
    <t>C112210002949</t>
  </si>
  <si>
    <t>八街市立八街中央中学校</t>
  </si>
  <si>
    <t>千葉県八街市八街ほ５９１</t>
  </si>
  <si>
    <t>C112210002958</t>
  </si>
  <si>
    <t>八街市立八街南中学校</t>
  </si>
  <si>
    <t>千葉県八街市吉倉５９０－１</t>
  </si>
  <si>
    <t>C112210002967</t>
  </si>
  <si>
    <t>八街市立八街北中学校</t>
  </si>
  <si>
    <t>千葉県八街市八街は１８－２</t>
  </si>
  <si>
    <t>C112210002976</t>
  </si>
  <si>
    <t>富里市立富里中学校</t>
  </si>
  <si>
    <t>千葉県富里市七栄６５２－２２６</t>
  </si>
  <si>
    <t>C112210002985</t>
  </si>
  <si>
    <t>富里市立富里北中学校</t>
  </si>
  <si>
    <t>千葉県富里市日吉倉１５１５－３１</t>
  </si>
  <si>
    <t>C112210002994</t>
  </si>
  <si>
    <t>富里市立富里南中学校</t>
  </si>
  <si>
    <t>千葉県富里市十倉１２７－３８</t>
  </si>
  <si>
    <t>C112210003001</t>
  </si>
  <si>
    <t>印西市立印旛中学校</t>
  </si>
  <si>
    <t>千葉県印西市舞姫２－１－１</t>
  </si>
  <si>
    <t>C112210003010</t>
  </si>
  <si>
    <t>白井市立白井中学校</t>
  </si>
  <si>
    <t>千葉県白井市根５４番地</t>
  </si>
  <si>
    <t>C112210003029</t>
  </si>
  <si>
    <t>白井市立大山口中学校</t>
  </si>
  <si>
    <t>千葉県白井市大山口２－１－１</t>
  </si>
  <si>
    <t>C112210003038</t>
  </si>
  <si>
    <t>白井市立南山中学校</t>
  </si>
  <si>
    <t>千葉県白井市南山１－６－１</t>
  </si>
  <si>
    <t>C112210003047</t>
  </si>
  <si>
    <t>白井市立七次台中学校</t>
  </si>
  <si>
    <t>千葉県白井市七次台１－２１－１</t>
  </si>
  <si>
    <t>C112210003056</t>
  </si>
  <si>
    <t>白井市立桜台中学校</t>
  </si>
  <si>
    <t>千葉県白井市桜台３－２７</t>
  </si>
  <si>
    <t>C112210003065</t>
  </si>
  <si>
    <t>印西市立船穂中学校</t>
  </si>
  <si>
    <t>千葉県印西市高花１－３</t>
  </si>
  <si>
    <t>C112210003074</t>
  </si>
  <si>
    <t>印西市立印西中学校</t>
  </si>
  <si>
    <t>千葉県印西市大森２２４４</t>
  </si>
  <si>
    <t>C112210003083</t>
  </si>
  <si>
    <t>印西市立木刈中学校</t>
  </si>
  <si>
    <t>千葉県印西市木刈２－１</t>
  </si>
  <si>
    <t>C112210003092</t>
  </si>
  <si>
    <t>印西市立小林中学校</t>
  </si>
  <si>
    <t>千葉県印西市小林大門下１－４－１</t>
  </si>
  <si>
    <t>C112210003109</t>
  </si>
  <si>
    <t>印西市立原山中学校</t>
  </si>
  <si>
    <t>千葉県印西市原山１－２</t>
  </si>
  <si>
    <t>C112210003118</t>
  </si>
  <si>
    <t>印西市立西の原中学校</t>
  </si>
  <si>
    <t>千葉県印西市西の原１丁目３番地</t>
  </si>
  <si>
    <t>C112210003127</t>
  </si>
  <si>
    <t>印西市立本埜中学校</t>
  </si>
  <si>
    <t>千葉県印西市笠神２５０</t>
  </si>
  <si>
    <t>C112210003136</t>
  </si>
  <si>
    <t>印西市立滝野中学校</t>
  </si>
  <si>
    <t>千葉県印西市滝野５－２</t>
  </si>
  <si>
    <t>C112210003145</t>
  </si>
  <si>
    <t>栄町立栄中学校</t>
  </si>
  <si>
    <t>千葉県印旛郡栄町安食５５</t>
  </si>
  <si>
    <t>C112210003154</t>
  </si>
  <si>
    <t>神崎町立神崎中学校</t>
  </si>
  <si>
    <t>千葉県香取郡神崎町神崎本宿２６０</t>
  </si>
  <si>
    <t>C112210003172</t>
  </si>
  <si>
    <t>香取市立小見川中学校</t>
  </si>
  <si>
    <t>千葉県香取市小見川４６８５</t>
  </si>
  <si>
    <t>C112210003181</t>
  </si>
  <si>
    <t>香取市立山田中学校</t>
  </si>
  <si>
    <t>千葉県香取市仁良３５６－１</t>
  </si>
  <si>
    <t>C112210003190</t>
  </si>
  <si>
    <t>香取市立栗源中学校</t>
  </si>
  <si>
    <t>千葉県香取市岩部１０５１－１</t>
  </si>
  <si>
    <t>C112210003207</t>
  </si>
  <si>
    <t>多古町立多古中学校</t>
  </si>
  <si>
    <t>千葉県香取郡多古町多古２９２０</t>
  </si>
  <si>
    <t>C112210003216</t>
  </si>
  <si>
    <t>旭市立干潟中学校</t>
  </si>
  <si>
    <t>千葉県旭市入野２１７０</t>
  </si>
  <si>
    <t>C112210003225</t>
  </si>
  <si>
    <t>東庄町立東庄中学校</t>
  </si>
  <si>
    <t>千葉県香取郡東庄町青馬１７５２番地１</t>
  </si>
  <si>
    <t>C112210003234</t>
  </si>
  <si>
    <t>旭市立海上中学校</t>
  </si>
  <si>
    <t>千葉県旭市高生７７</t>
  </si>
  <si>
    <t>C112210003243</t>
  </si>
  <si>
    <t>旭市立飯岡中学校</t>
  </si>
  <si>
    <t>千葉県旭市横根３７４６</t>
  </si>
  <si>
    <t>C112210003252</t>
  </si>
  <si>
    <t>横芝光町立光中学校</t>
  </si>
  <si>
    <t>千葉県山武郡横芝光町宮川５８８３</t>
  </si>
  <si>
    <t>C112210003261</t>
  </si>
  <si>
    <t>匝瑳市立野栄中学校</t>
  </si>
  <si>
    <t>千葉県匝瑳市今泉５３２３－３</t>
  </si>
  <si>
    <t>C112210003270</t>
  </si>
  <si>
    <t>大網白里市立大網中学校</t>
  </si>
  <si>
    <t>千葉県大網白里市金谷郷２７５</t>
  </si>
  <si>
    <t>C112210003289</t>
  </si>
  <si>
    <t>大網白里市立白里中学校</t>
  </si>
  <si>
    <t>千葉県大網白里市細草１３８５－１</t>
  </si>
  <si>
    <t>C112210003298</t>
  </si>
  <si>
    <t>大網白里市立増穂中学校</t>
  </si>
  <si>
    <t>千葉県大網白里市北飯塚２００－１</t>
  </si>
  <si>
    <t>C112210003305</t>
  </si>
  <si>
    <t>九十九里町立九十九里中学校</t>
  </si>
  <si>
    <t>千葉県山武郡九十九里町片貝１８９９－４</t>
  </si>
  <si>
    <t>C112210003314</t>
  </si>
  <si>
    <t>山武市立成東中学校</t>
  </si>
  <si>
    <t>千葉県山武市和田５６７</t>
  </si>
  <si>
    <t>C112210003323</t>
  </si>
  <si>
    <t>山武市立成東東中学校</t>
  </si>
  <si>
    <t>千葉県山武市五木田２４５２の１</t>
  </si>
  <si>
    <t>C112210003332</t>
  </si>
  <si>
    <t>山武市立山武中学校</t>
  </si>
  <si>
    <t>千葉県山武市埴谷１８５５番地</t>
  </si>
  <si>
    <t>C112210003369</t>
  </si>
  <si>
    <t>横芝光町立横芝中学校</t>
  </si>
  <si>
    <t>千葉県山武郡横芝光町坂田池３－１</t>
  </si>
  <si>
    <t>C112210003378</t>
  </si>
  <si>
    <t>芝山町立芝山中学校</t>
  </si>
  <si>
    <t>千葉県山武郡芝山町高田２３９－１</t>
  </si>
  <si>
    <t>C112210003387</t>
  </si>
  <si>
    <t>一宮町立一宮中学校</t>
  </si>
  <si>
    <t>千葉県長生郡一宮町一宮５０５２</t>
  </si>
  <si>
    <t>C112210003396</t>
  </si>
  <si>
    <t>睦沢町立睦沢中学校</t>
  </si>
  <si>
    <t>千葉県長生郡睦沢町上市場１５００</t>
  </si>
  <si>
    <t>C112210003403</t>
  </si>
  <si>
    <t>長生村立長生中学校</t>
  </si>
  <si>
    <t>千葉県長生郡長生村岩沼１６３４</t>
  </si>
  <si>
    <t>C112210003412</t>
  </si>
  <si>
    <t>白子町立白子中学校</t>
  </si>
  <si>
    <t>千葉県長生郡白子町中里８６０</t>
  </si>
  <si>
    <t>C112210003421</t>
  </si>
  <si>
    <t>長柄町立長柄中学校</t>
  </si>
  <si>
    <t>千葉県長生郡長柄町山根１５００</t>
  </si>
  <si>
    <t>C112210003430</t>
  </si>
  <si>
    <t>長南町立長南中学校</t>
  </si>
  <si>
    <t>C112210003449</t>
  </si>
  <si>
    <t>大多喜町立大多喜中学校</t>
  </si>
  <si>
    <t>千葉県夷隅郡大多喜町船子１９７</t>
  </si>
  <si>
    <t>C112210003458</t>
  </si>
  <si>
    <t>いすみ市立国吉中学校</t>
  </si>
  <si>
    <t>千葉県いすみ市国府台１５５２</t>
  </si>
  <si>
    <t>C112210003467</t>
  </si>
  <si>
    <t>御宿町立御宿中学校</t>
  </si>
  <si>
    <t>千葉県夷隅郡御宿町新町６８</t>
  </si>
  <si>
    <t>C112210003476</t>
  </si>
  <si>
    <t>いすみ市立大原中学校</t>
  </si>
  <si>
    <t>千葉県いすみ市大原７４００－１２</t>
  </si>
  <si>
    <t>C112210003485</t>
  </si>
  <si>
    <t>いすみ市立岬中学校</t>
  </si>
  <si>
    <t>千葉県いすみ市岬町椎木１３７０</t>
  </si>
  <si>
    <t>C112210003494</t>
  </si>
  <si>
    <t>南房総市立富浦中学校</t>
  </si>
  <si>
    <t>千葉県南房総市富浦町青木２４９－１</t>
  </si>
  <si>
    <t>C112210003500</t>
  </si>
  <si>
    <t>南房総市立富山中学校</t>
  </si>
  <si>
    <t>千葉県南房総市合戸２２－１</t>
  </si>
  <si>
    <t>C112210003519</t>
  </si>
  <si>
    <t>鋸南町立鋸南中学校</t>
  </si>
  <si>
    <t>千葉県安房郡鋸南町大六１６５</t>
  </si>
  <si>
    <t>C112210003528</t>
  </si>
  <si>
    <t>南房総市立三芳中学校</t>
  </si>
  <si>
    <t>千葉県南房総市本織６０</t>
  </si>
  <si>
    <t>千葉県南房総市千倉町北朝夷６３０</t>
  </si>
  <si>
    <t>C112210003555</t>
  </si>
  <si>
    <t>南房総市立嶺南中学校</t>
  </si>
  <si>
    <t>C112210003564</t>
  </si>
  <si>
    <t>袖ケ浦市立昭和中学校</t>
  </si>
  <si>
    <t>千葉県袖ケ浦市神納３２０４</t>
  </si>
  <si>
    <t>C112210003573</t>
  </si>
  <si>
    <t>袖ケ浦市立長浦中学校</t>
  </si>
  <si>
    <t>千葉県袖ケ浦市久保田１２９</t>
  </si>
  <si>
    <t>C112210003582</t>
  </si>
  <si>
    <t>袖ケ浦市立根形中学校</t>
  </si>
  <si>
    <t>千葉県袖ケ浦市三ツ作７４１</t>
  </si>
  <si>
    <t>C112210003591</t>
  </si>
  <si>
    <t>袖ケ浦市立平川中学校</t>
  </si>
  <si>
    <t>千葉県袖ケ浦市横田５００</t>
  </si>
  <si>
    <t>C112210003608</t>
  </si>
  <si>
    <t>袖ケ浦市立蔵波中学校</t>
  </si>
  <si>
    <t>千葉県袖ケ浦市蔵波２９６７－２</t>
  </si>
  <si>
    <t>C112210003617</t>
  </si>
  <si>
    <t>鴨川市立鴨川中学校</t>
  </si>
  <si>
    <t>千葉県鴨川市広場２２０１</t>
  </si>
  <si>
    <t>C112210003626</t>
  </si>
  <si>
    <t>千葉市立真砂中学校</t>
  </si>
  <si>
    <t>千葉県千葉市美浜区真砂５－１８－２</t>
  </si>
  <si>
    <t>C112210003635</t>
  </si>
  <si>
    <t>千葉市立おゆみ野南中学校</t>
  </si>
  <si>
    <t>千葉県千葉市緑区おゆみ野南５－２５</t>
  </si>
  <si>
    <t>C112210003644</t>
  </si>
  <si>
    <t>市原市立ちはら台西中学校</t>
  </si>
  <si>
    <t>千葉県市原市ちはら台西５－１</t>
  </si>
  <si>
    <t>C112210003653</t>
  </si>
  <si>
    <t>千葉市立磯辺中学校</t>
  </si>
  <si>
    <t>千葉県千葉市美浜区磯辺７－１－１</t>
  </si>
  <si>
    <t>C112210003662</t>
  </si>
  <si>
    <t>銚子市立銚子中学校</t>
  </si>
  <si>
    <t>千葉県銚子市唐子町３１－２</t>
  </si>
  <si>
    <t>C112210003671</t>
  </si>
  <si>
    <t>成田市立公津の杜中学校</t>
  </si>
  <si>
    <t>千葉県成田市公津の杜５－２９</t>
  </si>
  <si>
    <t>C112210003680</t>
  </si>
  <si>
    <t>浦安市立高洲中学校</t>
  </si>
  <si>
    <t>千葉県浦安市高洲７－３－１</t>
  </si>
  <si>
    <t>C112210003699</t>
  </si>
  <si>
    <t>千葉市立花見川中学校</t>
  </si>
  <si>
    <t>千葉県千葉市花見川区花見川６－２</t>
  </si>
  <si>
    <t>C112210003706</t>
  </si>
  <si>
    <t>千葉市立高洲中学校</t>
  </si>
  <si>
    <t>千葉県千葉市美浜区高洲２－３－１８</t>
  </si>
  <si>
    <t>C112210003715</t>
  </si>
  <si>
    <t>銚子市立銚子西中学校</t>
  </si>
  <si>
    <t>千葉県銚子市長塚町３丁目６２０</t>
  </si>
  <si>
    <t>C112210003724</t>
  </si>
  <si>
    <t>館山市立館山中学校</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</si>
  <si>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</si>
  <si>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</si>
  <si>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</si>
  <si>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</si>
  <si>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</si>
  <si>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</si>
  <si>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</si>
  <si>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C112210003751</t>
  </si>
  <si>
    <t>千葉市立真砂中学校かがやき分校</t>
  </si>
  <si>
    <t>千葉県千葉市美浜区真砂５丁目１８－１</t>
  </si>
  <si>
    <t>C112310000011</t>
  </si>
  <si>
    <t>国府台女子学院中学部</t>
  </si>
  <si>
    <t>C112310000020</t>
  </si>
  <si>
    <t>日出学園中学校</t>
  </si>
  <si>
    <t>C112310000039</t>
  </si>
  <si>
    <t>昭和学院中学校</t>
  </si>
  <si>
    <t>C112310000048</t>
  </si>
  <si>
    <t>市川中学校</t>
  </si>
  <si>
    <t>千葉県市川市本北方２－３８－１</t>
  </si>
  <si>
    <t>C112310000057</t>
  </si>
  <si>
    <t>和洋国府台女子中学校</t>
  </si>
  <si>
    <t>千葉県市川市国府台２－３－１</t>
  </si>
  <si>
    <t>C112310000066</t>
  </si>
  <si>
    <t>千葉日本大学第一中学校</t>
  </si>
  <si>
    <t>千葉県船橋市習志野台８－３４－１</t>
  </si>
  <si>
    <t>C112310000075</t>
  </si>
  <si>
    <t>暁星国際中学校</t>
  </si>
  <si>
    <t>千葉県木更津市矢那１０８３</t>
  </si>
  <si>
    <t>C112310000084</t>
  </si>
  <si>
    <t>成田高等学校付属中学校</t>
  </si>
  <si>
    <t>千葉県成田市成田２７</t>
  </si>
  <si>
    <t>C112310000093</t>
  </si>
  <si>
    <t>東邦大学付属東邦中学校</t>
  </si>
  <si>
    <t>千葉県習志野市泉町２－１－３７</t>
  </si>
  <si>
    <t>C112310000100</t>
  </si>
  <si>
    <t>秀明大学学校教師学部附属秀明八千代中学校</t>
  </si>
  <si>
    <t>千葉県八千代市桑橋８０３番地</t>
  </si>
  <si>
    <t>C112310000119</t>
  </si>
  <si>
    <t>八千代松陰中学校</t>
  </si>
  <si>
    <t>千葉県八千代市村上７２７番地</t>
  </si>
  <si>
    <t>C112310000128</t>
  </si>
  <si>
    <t>光英ＶＥＲＩＴＡＳ中学校</t>
  </si>
  <si>
    <t>C112310000137</t>
  </si>
  <si>
    <t>昭和学院秀英中学校</t>
  </si>
  <si>
    <t>千葉県千葉市美浜区若葉１－２</t>
  </si>
  <si>
    <t>C112310000146</t>
  </si>
  <si>
    <t>志学館中等部</t>
  </si>
  <si>
    <t>千葉県木更津市真舟３－２９－１</t>
  </si>
  <si>
    <t>C112310000155</t>
  </si>
  <si>
    <t>渋谷教育学園幕張中学校</t>
  </si>
  <si>
    <t>千葉県千葉市美浜区若葉１－３</t>
  </si>
  <si>
    <t>C112310000164</t>
  </si>
  <si>
    <t>東海大学付属浦安高等学校中等部</t>
  </si>
  <si>
    <t>千葉県浦安市東野３－１１－１</t>
  </si>
  <si>
    <t>C112310000173</t>
  </si>
  <si>
    <t>千葉県君津市三直１３４８－１</t>
  </si>
  <si>
    <t>C112310000182</t>
  </si>
  <si>
    <t>西武台千葉中学校</t>
  </si>
  <si>
    <t>千葉県野田市尾崎２２４１－２</t>
  </si>
  <si>
    <t>C112310000208</t>
  </si>
  <si>
    <t>芝浦工業大学柏中学校</t>
  </si>
  <si>
    <t>千葉県柏市増尾７００番地</t>
  </si>
  <si>
    <t>C112310000217</t>
  </si>
  <si>
    <t>専修大学松戸中学校</t>
  </si>
  <si>
    <t>千葉県松戸市上本郷２－３６２１</t>
  </si>
  <si>
    <t>C112310000226</t>
  </si>
  <si>
    <t>麗澤中学校</t>
  </si>
  <si>
    <t>千葉県柏市光ヶ丘２－１－１</t>
  </si>
  <si>
    <t>C112310000235</t>
  </si>
  <si>
    <t>千葉明徳中学校</t>
  </si>
  <si>
    <t>千葉県千葉市中央区南生実町１４１２</t>
  </si>
  <si>
    <t>C112310000244</t>
  </si>
  <si>
    <t>二松学舎大学附属柏中学校</t>
  </si>
  <si>
    <t>千葉県柏市大井２５９０</t>
  </si>
  <si>
    <t>C112310000253</t>
  </si>
  <si>
    <t>三育学院中学校</t>
  </si>
  <si>
    <t>千葉県夷隅郡大多喜町中野５８９番地</t>
  </si>
  <si>
    <t>C112310000262</t>
  </si>
  <si>
    <t>流通経済大学付属柏中学校</t>
  </si>
  <si>
    <t>千葉県柏市十余二１－２０</t>
  </si>
  <si>
    <t>C212210000012</t>
  </si>
  <si>
    <t>市川市立塩浜学園</t>
  </si>
  <si>
    <t>千葉県市川市塩浜４丁目５番１号</t>
  </si>
  <si>
    <t>C212210000021</t>
  </si>
  <si>
    <t>成田市立下総みどり学園</t>
  </si>
  <si>
    <t>千葉県成田市名古屋１２１４</t>
  </si>
  <si>
    <t>C212210000030</t>
  </si>
  <si>
    <t>成田市立大栄みらい学園</t>
  </si>
  <si>
    <t>千葉県成田市伊能１２５番地</t>
  </si>
  <si>
    <t>C212210000049</t>
  </si>
  <si>
    <t>八千代市立阿蘇米本学園</t>
  </si>
  <si>
    <t>千葉県八千代市米本１９１４番地</t>
  </si>
  <si>
    <t>D112210000011</t>
  </si>
  <si>
    <t>千葉県立千葉高等学校</t>
  </si>
  <si>
    <t>D112210000020</t>
  </si>
  <si>
    <t>千葉県立千葉女子高等学校</t>
  </si>
  <si>
    <t>千葉県千葉市稲毛区小仲台５－１０－１</t>
  </si>
  <si>
    <t>D112210000039</t>
  </si>
  <si>
    <t>千葉県立千葉東高等学校</t>
  </si>
  <si>
    <t>千葉県千葉市稲毛区轟町１－１８－５２</t>
  </si>
  <si>
    <t>D112210000048</t>
  </si>
  <si>
    <t>千葉県立千葉商業高等学校</t>
  </si>
  <si>
    <t>千葉県千葉市中央区松波２－２２－４８</t>
  </si>
  <si>
    <t>D112210000057</t>
  </si>
  <si>
    <t>千葉県立京葉工業高等学校</t>
  </si>
  <si>
    <t>千葉県千葉市稲毛区穴川４－１１－３２</t>
  </si>
  <si>
    <t>D112210000066</t>
  </si>
  <si>
    <t>千葉県立千葉工業高等学校</t>
  </si>
  <si>
    <t>千葉県千葉市中央区今井町１４７８</t>
  </si>
  <si>
    <t>D112210000075</t>
  </si>
  <si>
    <t>千葉県立千葉南高等学校</t>
  </si>
  <si>
    <t>千葉県千葉市中央区花輪町４５－３</t>
  </si>
  <si>
    <t>D112210000084</t>
  </si>
  <si>
    <t>千葉県立検見川高等学校</t>
  </si>
  <si>
    <t>千葉県千葉市美浜区真砂４－１７－１</t>
  </si>
  <si>
    <t>D112210000093</t>
  </si>
  <si>
    <t>千葉県立千葉北高等学校</t>
  </si>
  <si>
    <t>千葉県千葉市稲毛区長沼町１５３</t>
  </si>
  <si>
    <t>D112210000100</t>
  </si>
  <si>
    <t>千葉県立若松高等学校</t>
  </si>
  <si>
    <t>千葉県千葉市若葉区若松町４２９</t>
  </si>
  <si>
    <t>D112210000119</t>
  </si>
  <si>
    <t>千葉県立千城台高等学校</t>
  </si>
  <si>
    <t>千葉県千葉市若葉区千城台西２－１－１</t>
  </si>
  <si>
    <t>D112210000128</t>
  </si>
  <si>
    <t>千葉県立生浜高等学校</t>
  </si>
  <si>
    <t>千葉県千葉市中央区塩田町３７２</t>
  </si>
  <si>
    <t>D112210000137</t>
  </si>
  <si>
    <t>千葉県立磯辺高等学校</t>
  </si>
  <si>
    <t>千葉県千葉市美浜区磯辺２－７－１</t>
  </si>
  <si>
    <t>D112210000146</t>
  </si>
  <si>
    <t>千葉県立泉高等学校</t>
  </si>
  <si>
    <t>千葉県千葉市若葉区高根町８７５－１</t>
  </si>
  <si>
    <t>D112210000155</t>
  </si>
  <si>
    <t>千葉県立柏井高等学校</t>
  </si>
  <si>
    <t>千葉県千葉市花見川区柏井町１４５２</t>
  </si>
  <si>
    <t>D112210000164</t>
  </si>
  <si>
    <t>千葉県立千葉大宮高等学校</t>
  </si>
  <si>
    <t>千葉県千葉市若葉区大宮町２６９９－１</t>
  </si>
  <si>
    <t>D112210000173</t>
  </si>
  <si>
    <t>千葉県立土気高等学校</t>
  </si>
  <si>
    <t>千葉県千葉市緑区あすみが丘東２－２４－１</t>
  </si>
  <si>
    <t>D112210000182</t>
  </si>
  <si>
    <t>千葉県立千葉西高等学校</t>
  </si>
  <si>
    <t>千葉県千葉市美浜区磯辺３－３０－３</t>
  </si>
  <si>
    <t>D112210000191</t>
  </si>
  <si>
    <t>千葉県立犢橋高等学校</t>
  </si>
  <si>
    <t>千葉県千葉市花見川区千種町３８１－１</t>
  </si>
  <si>
    <t>D112210000208</t>
  </si>
  <si>
    <t>千葉県立幕張総合高等学校</t>
  </si>
  <si>
    <t>千葉県千葉市美浜区若葉３－１－６</t>
  </si>
  <si>
    <t>D112210000217</t>
  </si>
  <si>
    <t>千葉県立銚子高等学校</t>
  </si>
  <si>
    <t>千葉県銚子市南小川町９４３</t>
  </si>
  <si>
    <t>D112210000226</t>
  </si>
  <si>
    <t>千葉県立銚子商業高等学校</t>
  </si>
  <si>
    <t>千葉県銚子市台町１７８１</t>
  </si>
  <si>
    <t>D112210000235</t>
  </si>
  <si>
    <t>千葉県立国府台高等学校</t>
  </si>
  <si>
    <t>千葉県市川市国府台２－４－１</t>
  </si>
  <si>
    <t>D112210000244</t>
  </si>
  <si>
    <t>千葉県立国分高等学校</t>
  </si>
  <si>
    <t>千葉県市川市稲越２－２－１</t>
  </si>
  <si>
    <t>D112210000253</t>
  </si>
  <si>
    <t>千葉県立行徳高等学校</t>
  </si>
  <si>
    <t>千葉県市川市塩浜４－１－１</t>
  </si>
  <si>
    <t>D112210000262</t>
  </si>
  <si>
    <t>千葉県立市川東高等学校</t>
  </si>
  <si>
    <t>千葉県市川市北方町４－２１９１</t>
  </si>
  <si>
    <t>D112210000271</t>
  </si>
  <si>
    <t>千葉県立市川南高等学校</t>
  </si>
  <si>
    <t>千葉県市川市高谷１５０９</t>
  </si>
  <si>
    <t>D112210000280</t>
  </si>
  <si>
    <t>千葉県立市川工業高等学校</t>
  </si>
  <si>
    <t>千葉県市川市平田３－１０－１０</t>
  </si>
  <si>
    <t>D112210000299</t>
  </si>
  <si>
    <t>千葉県立船橋高等学校</t>
  </si>
  <si>
    <t>千葉県船橋市東船橋６－１－１</t>
  </si>
  <si>
    <t>D112210000306</t>
  </si>
  <si>
    <t>千葉県立薬園台高等学校</t>
  </si>
  <si>
    <t>千葉県船橋市薬円台５－３４－１</t>
  </si>
  <si>
    <t>D112210000315</t>
  </si>
  <si>
    <t>千葉県立船橋東高等学校</t>
  </si>
  <si>
    <t>千葉県船橋市芝山２－１３－１</t>
  </si>
  <si>
    <t>D112210000324</t>
  </si>
  <si>
    <t>千葉県立船橋芝山高等学校</t>
  </si>
  <si>
    <t>千葉県船橋市芝山７－３９－１</t>
  </si>
  <si>
    <t>D112210000333</t>
  </si>
  <si>
    <t>千葉県立船橋二和高等学校</t>
  </si>
  <si>
    <t>千葉県船橋市二和西１－３－１</t>
  </si>
  <si>
    <t>D112210000342</t>
  </si>
  <si>
    <t>千葉県立船橋古和釜高等学校</t>
  </si>
  <si>
    <t>千葉県船橋市古和釜町５８６</t>
  </si>
  <si>
    <t>D112210000351</t>
  </si>
  <si>
    <t>千葉県立船橋法典高等学校</t>
  </si>
  <si>
    <t>千葉県船橋市藤原４－１－１</t>
  </si>
  <si>
    <t>D112210000360</t>
  </si>
  <si>
    <t>千葉県立船橋豊富高等学校</t>
  </si>
  <si>
    <t>千葉県船橋市豊富町６５６－８</t>
  </si>
  <si>
    <t>D112210000379</t>
  </si>
  <si>
    <t>千葉県立船橋北高等学校</t>
  </si>
  <si>
    <t>千葉県船橋市神保町１３３－１</t>
  </si>
  <si>
    <t>D112210000388</t>
  </si>
  <si>
    <t>千葉県立安房高等学校</t>
  </si>
  <si>
    <t>千葉県館山市八幡３８５</t>
  </si>
  <si>
    <t>D112210000397</t>
  </si>
  <si>
    <t>千葉県立館山総合高等学校</t>
  </si>
  <si>
    <t>千葉県館山市北条１０６</t>
  </si>
  <si>
    <t>D112210000404</t>
  </si>
  <si>
    <t>千葉県立木更津高等学校</t>
  </si>
  <si>
    <t>千葉県木更津市文京４－１－１</t>
  </si>
  <si>
    <t>D112210000413</t>
  </si>
  <si>
    <t>千葉県立木更津東高等学校</t>
  </si>
  <si>
    <t>千葉県木更津市木更津２－２－４５</t>
  </si>
  <si>
    <t>D112210000422</t>
  </si>
  <si>
    <t>千葉県立松戸高等学校</t>
  </si>
  <si>
    <t>千葉県松戸市中和倉５９０－１</t>
  </si>
  <si>
    <t>D112210000431</t>
  </si>
  <si>
    <t>千葉県立小金高等学校</t>
  </si>
  <si>
    <t>千葉県松戸市新松戸北２－１４－１</t>
  </si>
  <si>
    <t>D112210000440</t>
  </si>
  <si>
    <t>千葉県立松戸国際高等学校</t>
  </si>
  <si>
    <t>千葉県松戸市五香西５－６－１</t>
  </si>
  <si>
    <t>D112210000459</t>
  </si>
  <si>
    <t>千葉県立松戸南高等学校</t>
  </si>
  <si>
    <t>千葉県松戸市紙敷１１９９</t>
  </si>
  <si>
    <t>D112210000468</t>
  </si>
  <si>
    <t>千葉県立松戸六実高等学校</t>
  </si>
  <si>
    <t>千葉県松戸市六高台５－１５０－１</t>
  </si>
  <si>
    <t>D112210000477</t>
  </si>
  <si>
    <t>千葉県立松戸馬橋高等学校</t>
  </si>
  <si>
    <t>千葉県松戸市旭町１－７－１</t>
  </si>
  <si>
    <t>D112210000486</t>
  </si>
  <si>
    <t>千葉県立清水高等学校</t>
  </si>
  <si>
    <t>千葉県野田市清水４８２</t>
  </si>
  <si>
    <t>D112210000495</t>
  </si>
  <si>
    <t>千葉県立野田中央高等学校</t>
  </si>
  <si>
    <t>千葉県野田市谷津７１３</t>
  </si>
  <si>
    <t>D112210000501</t>
  </si>
  <si>
    <t>千葉県立佐原高等学校</t>
  </si>
  <si>
    <t>千葉県香取市佐原イ２６８５</t>
  </si>
  <si>
    <t>D112210000510</t>
  </si>
  <si>
    <t>千葉県立佐原白楊高等学校</t>
  </si>
  <si>
    <t>千葉県香取市佐原イ８６１</t>
  </si>
  <si>
    <t>D112210000529</t>
  </si>
  <si>
    <t>千葉県立長生高等学校</t>
  </si>
  <si>
    <t>千葉県茂原市高師２８６</t>
  </si>
  <si>
    <t>D112210000538</t>
  </si>
  <si>
    <t>千葉県立茂原高等学校</t>
  </si>
  <si>
    <t>千葉県茂原市高師１３００</t>
  </si>
  <si>
    <t>D112210000547</t>
  </si>
  <si>
    <t>千葉県立茂原樟陽高等学校</t>
  </si>
  <si>
    <t>千葉県茂原市上林２８３</t>
  </si>
  <si>
    <t>D112210000556</t>
  </si>
  <si>
    <t>千葉県立成田西陵高等学校</t>
  </si>
  <si>
    <t>千葉県成田市松崎２０</t>
  </si>
  <si>
    <t>D112210000565</t>
  </si>
  <si>
    <t>千葉県立成田国際高等学校</t>
  </si>
  <si>
    <t>千葉県成田市加良部３－１６</t>
  </si>
  <si>
    <t>D112210000574</t>
  </si>
  <si>
    <t>千葉県立成田北高等学校</t>
  </si>
  <si>
    <t>千葉県成田市玉造５－１</t>
  </si>
  <si>
    <t>D112210000583</t>
  </si>
  <si>
    <t>千葉県立佐倉高等学校</t>
  </si>
  <si>
    <t>千葉県佐倉市鍋山町１８</t>
  </si>
  <si>
    <t>D112210000592</t>
  </si>
  <si>
    <t>千葉県立佐倉東高等学校</t>
  </si>
  <si>
    <t>千葉県佐倉市城内町２７８</t>
  </si>
  <si>
    <t>D112210000609</t>
  </si>
  <si>
    <t>千葉県立佐倉西高等学校</t>
  </si>
  <si>
    <t>千葉県佐倉市下志津２６３</t>
  </si>
  <si>
    <t>D112210000618</t>
  </si>
  <si>
    <t>千葉県立佐倉南高等学校</t>
  </si>
  <si>
    <t>千葉県佐倉市太田１９５６</t>
  </si>
  <si>
    <t>D112210000627</t>
  </si>
  <si>
    <t>千葉県立東金高等学校</t>
  </si>
  <si>
    <t>千葉県東金市東金１４１０</t>
  </si>
  <si>
    <t>D112210000636</t>
  </si>
  <si>
    <t>千葉県立東金商業高等学校</t>
  </si>
  <si>
    <t>千葉県東金市松之郷字久我台１６４１－１</t>
  </si>
  <si>
    <t>D112210000645</t>
  </si>
  <si>
    <t>千葉県立匝瑳高等学校</t>
  </si>
  <si>
    <t>千葉県匝瑳市八日市場イ１６３０</t>
  </si>
  <si>
    <t>D112210000654</t>
  </si>
  <si>
    <t>千葉県立旭農業高等学校</t>
  </si>
  <si>
    <t>千葉県旭市ロ１</t>
  </si>
  <si>
    <t>D112210000663</t>
  </si>
  <si>
    <t>千葉県立東総工業高等学校</t>
  </si>
  <si>
    <t>千葉県旭市鎌数字川西５１４６</t>
  </si>
  <si>
    <t>D112210000672</t>
  </si>
  <si>
    <t>千葉県立津田沼高等学校</t>
  </si>
  <si>
    <t>千葉県習志野市秋津５－９－１</t>
  </si>
  <si>
    <t>D112210000681</t>
  </si>
  <si>
    <t>千葉県立実籾高等学校</t>
  </si>
  <si>
    <t>千葉県習志野市実籾本郷２２－１</t>
  </si>
  <si>
    <t>D112210000690</t>
  </si>
  <si>
    <t>千葉県立東葛飾高等学校</t>
  </si>
  <si>
    <t>D112210000707</t>
  </si>
  <si>
    <t>千葉県立柏高等学校</t>
  </si>
  <si>
    <t>千葉県柏市布施２５４</t>
  </si>
  <si>
    <t>D112210000716</t>
  </si>
  <si>
    <t>千葉県立柏南高等学校</t>
  </si>
  <si>
    <t>千葉県柏市増尾１７０５</t>
  </si>
  <si>
    <t>D112210000725</t>
  </si>
  <si>
    <t>千葉県立柏陵高等学校</t>
  </si>
  <si>
    <t>千葉県柏市逆井４４４－１</t>
  </si>
  <si>
    <t>D112210000734</t>
  </si>
  <si>
    <t>千葉県立柏中央高等学校</t>
  </si>
  <si>
    <t>千葉県柏市松ヶ崎８８４－１</t>
  </si>
  <si>
    <t>D112210000743</t>
  </si>
  <si>
    <t>千葉県立柏の葉高等学校</t>
  </si>
  <si>
    <t>千葉県柏市柏の葉６－１</t>
  </si>
  <si>
    <t>D112210000752</t>
  </si>
  <si>
    <t>千葉県立市原高等学校</t>
  </si>
  <si>
    <t>千葉県市原市牛久６５５</t>
  </si>
  <si>
    <t>D112210000761</t>
  </si>
  <si>
    <t>千葉県立京葉高等学校</t>
  </si>
  <si>
    <t>千葉県市原市島野２２２</t>
  </si>
  <si>
    <t>D112210000770</t>
  </si>
  <si>
    <t>千葉県立市原緑高等学校</t>
  </si>
  <si>
    <t>千葉県市原市能満１５３１</t>
  </si>
  <si>
    <t>D112210000789</t>
  </si>
  <si>
    <t>千葉県立姉崎高等学校</t>
  </si>
  <si>
    <t>千葉県市原市姉崎２６３２</t>
  </si>
  <si>
    <t>D112210000798</t>
  </si>
  <si>
    <t>千葉県立市原八幡高等学校</t>
  </si>
  <si>
    <t>千葉県市原市八幡１８７７－１</t>
  </si>
  <si>
    <t>D112210000805</t>
  </si>
  <si>
    <t>千葉県立流山高等学校</t>
  </si>
  <si>
    <t>千葉県流山市東初石２－９８</t>
  </si>
  <si>
    <t>D112210000814</t>
  </si>
  <si>
    <t>千葉県立流山南高等学校</t>
  </si>
  <si>
    <t>千葉県流山市流山９－８００－１</t>
  </si>
  <si>
    <t>D112210000823</t>
  </si>
  <si>
    <t>千葉県立流山北高等学校</t>
  </si>
  <si>
    <t>千葉県流山市中野久木７－１</t>
  </si>
  <si>
    <t>D112210000832</t>
  </si>
  <si>
    <t>千葉県立流山おおたかの森高等学校</t>
  </si>
  <si>
    <t>千葉県流山市大畔２７５－５</t>
  </si>
  <si>
    <t>D112210000841</t>
  </si>
  <si>
    <t>千葉県立八千代高等学校</t>
  </si>
  <si>
    <t>千葉県八千代市勝田台南１－１－１</t>
  </si>
  <si>
    <t>D112210000850</t>
  </si>
  <si>
    <t>千葉県立八千代東高等学校</t>
  </si>
  <si>
    <t>千葉県八千代市村上８８１－１</t>
  </si>
  <si>
    <t>D112210000869</t>
  </si>
  <si>
    <t>千葉県立八千代西高等学校</t>
  </si>
  <si>
    <t>千葉県八千代市吉橋２４０５－１</t>
  </si>
  <si>
    <t>D112210000878</t>
  </si>
  <si>
    <t>千葉県立我孫子高等学校</t>
  </si>
  <si>
    <t>千葉県我孫子市若松１８－４</t>
  </si>
  <si>
    <t>D112210000887</t>
  </si>
  <si>
    <t>千葉県立長狭高等学校</t>
  </si>
  <si>
    <t>千葉県鴨川市横渚１００</t>
  </si>
  <si>
    <t>D112210000896</t>
  </si>
  <si>
    <t>千葉県立鎌ヶ谷高等学校</t>
  </si>
  <si>
    <t>千葉県鎌ケ谷市東道野辺１－４－１</t>
  </si>
  <si>
    <t>D112210000903</t>
  </si>
  <si>
    <t>千葉県立鎌ヶ谷西高等学校</t>
  </si>
  <si>
    <t>千葉県鎌ケ谷市初富２８４－７</t>
  </si>
  <si>
    <t>D112210000921</t>
  </si>
  <si>
    <t>千葉県立君津青葉高等学校</t>
  </si>
  <si>
    <t>千葉県君津市青柳４８</t>
  </si>
  <si>
    <t>D112210000930</t>
  </si>
  <si>
    <t>千葉県立君津高等学校</t>
  </si>
  <si>
    <t>千葉県君津市坂田４５４</t>
  </si>
  <si>
    <t>D112210000949</t>
  </si>
  <si>
    <t>千葉県立天羽高等学校</t>
  </si>
  <si>
    <t>千葉県富津市数馬２２９</t>
  </si>
  <si>
    <t>D112210000958</t>
  </si>
  <si>
    <t>千葉県立君津商業高等学校</t>
  </si>
  <si>
    <t>千葉県富津市岩瀬１１７２</t>
  </si>
  <si>
    <t>D112210000967</t>
  </si>
  <si>
    <t>千葉県立浦安高等学校</t>
  </si>
  <si>
    <t>千葉県浦安市海楽２－３６－２</t>
  </si>
  <si>
    <t>D112210000976</t>
  </si>
  <si>
    <t>千葉県立浦安南高等学校</t>
  </si>
  <si>
    <t>千葉県浦安市高洲９－４－１</t>
  </si>
  <si>
    <t>D112210000985</t>
  </si>
  <si>
    <t>千葉県立四街道高等学校</t>
  </si>
  <si>
    <t>千葉県四街道市鹿渡８０９－２</t>
  </si>
  <si>
    <t>D112210000994</t>
  </si>
  <si>
    <t>千葉県立四街道北高等学校</t>
  </si>
  <si>
    <t>千葉県四街道市栗山１０５５－４</t>
  </si>
  <si>
    <t>D112210001001</t>
  </si>
  <si>
    <t>千葉県立沼南高等学校</t>
  </si>
  <si>
    <t>千葉県柏市岩井６７８ー３</t>
  </si>
  <si>
    <t>D112210001010</t>
  </si>
  <si>
    <t>千葉県立沼南高柳高等学校</t>
  </si>
  <si>
    <t>千葉県柏市高柳９９５</t>
  </si>
  <si>
    <t>D112210001029</t>
  </si>
  <si>
    <t>千葉県立関宿高等学校</t>
  </si>
  <si>
    <t>千葉県野田市木間ヶ瀬４３７６</t>
  </si>
  <si>
    <t>D112210001038</t>
  </si>
  <si>
    <t>千葉県立八街高等学校</t>
  </si>
  <si>
    <t>千葉県八街市八街ろ１４５－３</t>
  </si>
  <si>
    <t>D112210001047</t>
  </si>
  <si>
    <t>千葉県立印旛明誠高等学校</t>
  </si>
  <si>
    <t>千葉県印西市草深１４２０－９</t>
  </si>
  <si>
    <t>D112210001056</t>
  </si>
  <si>
    <t>千葉県立白井高等学校</t>
  </si>
  <si>
    <t>千葉県白井市池の上１－８－１</t>
  </si>
  <si>
    <t>D112210001065</t>
  </si>
  <si>
    <t>千葉県立富里高等学校</t>
  </si>
  <si>
    <t>千葉県富里市七栄１８１－１</t>
  </si>
  <si>
    <t>D112210001074</t>
  </si>
  <si>
    <t>千葉県立下総高等学校</t>
  </si>
  <si>
    <t>千葉県成田市名古屋２４７</t>
  </si>
  <si>
    <t>D112210001083</t>
  </si>
  <si>
    <t>千葉県立小見川高等学校</t>
  </si>
  <si>
    <t>千葉県香取市小見川４７３５ー１</t>
  </si>
  <si>
    <t>D112210001092</t>
  </si>
  <si>
    <t>千葉県立多古高等学校</t>
  </si>
  <si>
    <t>千葉県香取郡多古町多古３２３６</t>
  </si>
  <si>
    <t>D112210001109</t>
  </si>
  <si>
    <t>千葉県立九十九里高等学校</t>
  </si>
  <si>
    <t>千葉県山武郡九十九里町片貝１９１０</t>
  </si>
  <si>
    <t>D112210001118</t>
  </si>
  <si>
    <t>千葉県立成東高等学校</t>
  </si>
  <si>
    <t>千葉県山武市成東３５９６</t>
  </si>
  <si>
    <t>D112210001127</t>
  </si>
  <si>
    <t>千葉県立松尾高等学校</t>
  </si>
  <si>
    <t>千葉県山武市松尾町大堤５４６</t>
  </si>
  <si>
    <t>D112210001136</t>
  </si>
  <si>
    <t>千葉県立大網高等学校</t>
  </si>
  <si>
    <t>千葉県大網白里市大網４３５－１</t>
  </si>
  <si>
    <t>D112210001145</t>
  </si>
  <si>
    <t>千葉県立一宮商業高等学校</t>
  </si>
  <si>
    <t>千葉県長生郡一宮町一宮３２８７</t>
  </si>
  <si>
    <t>D112210001154</t>
  </si>
  <si>
    <t>千葉県立大多喜高等学校</t>
  </si>
  <si>
    <t>千葉県夷隅郡大多喜町大多喜４８１</t>
  </si>
  <si>
    <t>D112210001163</t>
  </si>
  <si>
    <t>千葉県立大原高等学校</t>
  </si>
  <si>
    <t>千葉県いすみ市大原７９８５</t>
  </si>
  <si>
    <t>D112210001172</t>
  </si>
  <si>
    <t>千葉県立安房拓心高等学校</t>
  </si>
  <si>
    <t>千葉県南房総市和田町海発１６０４</t>
  </si>
  <si>
    <t>D112210001181</t>
  </si>
  <si>
    <t>千葉県立袖ヶ浦高等学校</t>
  </si>
  <si>
    <t>千葉県袖ケ浦市神納５３０</t>
  </si>
  <si>
    <t>D112210001190</t>
  </si>
  <si>
    <t>千葉県立船橋啓明高等学校</t>
  </si>
  <si>
    <t>千葉県船橋市旭町３３３</t>
  </si>
  <si>
    <t>D112210001207</t>
  </si>
  <si>
    <t>千葉県立市川昴高等学校</t>
  </si>
  <si>
    <t>千葉県市川市東国分１－１－１</t>
  </si>
  <si>
    <t>D112210001216</t>
  </si>
  <si>
    <t>千葉県立松戸向陽高等学校</t>
  </si>
  <si>
    <t>千葉県松戸市秋山６８２</t>
  </si>
  <si>
    <t>D112210001225</t>
  </si>
  <si>
    <t>千葉県立我孫子東高等学校</t>
  </si>
  <si>
    <t>千葉県我孫子市新々田１７２</t>
  </si>
  <si>
    <t>D112210001234</t>
  </si>
  <si>
    <t>千葉市立千葉高等学校</t>
  </si>
  <si>
    <t>千葉県千葉市稲毛区小仲台９－４６－１</t>
  </si>
  <si>
    <t>D112210001243</t>
  </si>
  <si>
    <t>千葉市立稲毛高等学校</t>
  </si>
  <si>
    <t>D112210001252</t>
  </si>
  <si>
    <t>銚子市立銚子高等学校</t>
  </si>
  <si>
    <t>千葉県銚子市春日町２６８９</t>
  </si>
  <si>
    <t>D112210001261</t>
  </si>
  <si>
    <t>船橋市立船橋高等学校</t>
  </si>
  <si>
    <t>千葉県船橋市市場４－５－１</t>
  </si>
  <si>
    <t>D112210001270</t>
  </si>
  <si>
    <t>松戸市立松戸高等学校</t>
  </si>
  <si>
    <t>千葉県松戸市紙敷２－７－５</t>
  </si>
  <si>
    <t>D112210001289</t>
  </si>
  <si>
    <t>習志野市立習志野高等学校</t>
  </si>
  <si>
    <t>千葉県習志野市東習志野１－２－１</t>
  </si>
  <si>
    <t>D112210001298</t>
  </si>
  <si>
    <t>柏市立柏高等学校</t>
  </si>
  <si>
    <t>千葉県柏市船戸山高野３２５－１</t>
  </si>
  <si>
    <t>D112310000019</t>
  </si>
  <si>
    <t>千葉経済大学附属高等学校</t>
  </si>
  <si>
    <t>千葉県千葉市稲毛区轟町４－３－３０</t>
  </si>
  <si>
    <t>D112310000028</t>
  </si>
  <si>
    <t>千葉明徳高等学校</t>
  </si>
  <si>
    <t>D112310000037</t>
  </si>
  <si>
    <t>敬愛学園高等学校</t>
  </si>
  <si>
    <t>千葉県千葉市稲毛区穴川１－５－２１</t>
  </si>
  <si>
    <t>D112310000046</t>
  </si>
  <si>
    <t>植草学園大学附属高等学校</t>
  </si>
  <si>
    <t>千葉県千葉市中央区弁天２－８－９</t>
  </si>
  <si>
    <t>D112310000055</t>
  </si>
  <si>
    <t>千葉聖心高等学校</t>
  </si>
  <si>
    <t>千葉県千葉市中央区道場北１－１７－６</t>
  </si>
  <si>
    <t>D112310000064</t>
  </si>
  <si>
    <t>昭和学院秀英高等学校</t>
  </si>
  <si>
    <t>D112310000073</t>
  </si>
  <si>
    <t>渋谷教育学園幕張高等学校</t>
  </si>
  <si>
    <t>D112310000082</t>
  </si>
  <si>
    <t>明聖高等学校</t>
  </si>
  <si>
    <t>千葉県千葉市中央区本千葉町１０－２３</t>
  </si>
  <si>
    <t>D112310000091</t>
  </si>
  <si>
    <t>桜林高等学校</t>
  </si>
  <si>
    <t>千葉県千葉市若葉区桜木北１－１７－３２</t>
  </si>
  <si>
    <t>D112310000108</t>
  </si>
  <si>
    <t>昭和学院高等学校</t>
  </si>
  <si>
    <t>D112310000117</t>
  </si>
  <si>
    <t>市川高等学校</t>
  </si>
  <si>
    <t>D112310000126</t>
  </si>
  <si>
    <t>和洋国府台女子高等学校</t>
  </si>
  <si>
    <t>D112310000135</t>
  </si>
  <si>
    <t>日出学園高等学校</t>
  </si>
  <si>
    <t>D112310000144</t>
  </si>
  <si>
    <t>千葉商科大学付属高等学校</t>
  </si>
  <si>
    <t>千葉県市川市中国分２－１０－１</t>
  </si>
  <si>
    <t>D112310000153</t>
  </si>
  <si>
    <t>国府台女子学院高等部</t>
  </si>
  <si>
    <t>D112310000162</t>
  </si>
  <si>
    <t>不二女子高等学校</t>
  </si>
  <si>
    <t>千葉県市川市八幡４－５－７</t>
  </si>
  <si>
    <t>D112310000171</t>
  </si>
  <si>
    <t>東葉高等学校</t>
  </si>
  <si>
    <t>千葉県船橋市飯山満町２丁目６６５番１号</t>
  </si>
  <si>
    <t>D112310000180</t>
  </si>
  <si>
    <t>日本大学習志野高等学校</t>
  </si>
  <si>
    <t>千葉県船橋市習志野台７－２４－２４</t>
  </si>
  <si>
    <t>D112310000199</t>
  </si>
  <si>
    <t>千葉日本大学第一高等学校</t>
  </si>
  <si>
    <t>D112310000206</t>
  </si>
  <si>
    <t>東京学館船橋高等学校</t>
  </si>
  <si>
    <t>千葉県船橋市豊富町５７７番地</t>
  </si>
  <si>
    <t>D112310000215</t>
  </si>
  <si>
    <t>中山学園高等学校</t>
  </si>
  <si>
    <t>千葉県船橋市本町３－３４－１０</t>
  </si>
  <si>
    <t>D112310000224</t>
  </si>
  <si>
    <t>千葉県安房西高等学校</t>
  </si>
  <si>
    <t>千葉県館山市北条２３１１－３</t>
  </si>
  <si>
    <t>D112310000233</t>
  </si>
  <si>
    <t>拓殖大学紅陵高等学校</t>
  </si>
  <si>
    <t>千葉県木更津市桜井１４０３</t>
  </si>
  <si>
    <t>D112310000242</t>
  </si>
  <si>
    <t>暁星国際高等学校</t>
  </si>
  <si>
    <t>D112310000251</t>
  </si>
  <si>
    <t>志学館高等部</t>
  </si>
  <si>
    <t>D112310000260</t>
  </si>
  <si>
    <t>木更津総合高等学校</t>
  </si>
  <si>
    <t>千葉県木更津市東太田３－４－１</t>
  </si>
  <si>
    <t>D112310000279</t>
  </si>
  <si>
    <t>専修大学松戸高等学校</t>
  </si>
  <si>
    <t>D112310000288</t>
  </si>
  <si>
    <t>光英ＶＥＲＩＴＡＳ高等学校</t>
  </si>
  <si>
    <t>D112310000297</t>
  </si>
  <si>
    <t>西武台千葉高等学校</t>
  </si>
  <si>
    <t>D112310000304</t>
  </si>
  <si>
    <t>あずさ第一高等学校</t>
  </si>
  <si>
    <t>千葉県野田市野田４０５－１</t>
  </si>
  <si>
    <t>D112310000313</t>
  </si>
  <si>
    <t>千葉萌陽高等学校</t>
  </si>
  <si>
    <t>千葉県香取市佐原イ３３７１</t>
  </si>
  <si>
    <t>D112310000322</t>
  </si>
  <si>
    <t>成田高等学校</t>
  </si>
  <si>
    <t>D112310000331</t>
  </si>
  <si>
    <t>千葉学芸高等学校</t>
  </si>
  <si>
    <t>千葉県東金市田間１９９９番</t>
  </si>
  <si>
    <t>D112310000340</t>
  </si>
  <si>
    <t>敬愛大学八日市場高等学校</t>
  </si>
  <si>
    <t>千葉県匝瑳市八日市場ロ３９０</t>
  </si>
  <si>
    <t>D112310000359</t>
  </si>
  <si>
    <t>東邦大学付属東邦高等学校</t>
  </si>
  <si>
    <t>D112310000368</t>
  </si>
  <si>
    <t>麗澤高等学校</t>
  </si>
  <si>
    <t>D112310000377</t>
  </si>
  <si>
    <t>芝浦工業大学柏高等学校</t>
  </si>
  <si>
    <t>D112310000386</t>
  </si>
  <si>
    <t>日本体育大学柏高等学校</t>
  </si>
  <si>
    <t>千葉県柏市戸張９４４</t>
  </si>
  <si>
    <t>D112310000395</t>
  </si>
  <si>
    <t>流通経済大学付属柏高等学校</t>
  </si>
  <si>
    <t>D112310000402</t>
  </si>
  <si>
    <t>東海大学付属市原望洋高等学校</t>
  </si>
  <si>
    <t>D112310000411</t>
  </si>
  <si>
    <t>市原中央高等学校</t>
  </si>
  <si>
    <t>千葉県市原市土宇１４８１－１</t>
  </si>
  <si>
    <t>D112310000420</t>
  </si>
  <si>
    <t>千葉英和高等学校</t>
  </si>
  <si>
    <t>千葉県八千代市村上７０９－１</t>
  </si>
  <si>
    <t>D112310000439</t>
  </si>
  <si>
    <t>八千代松陰高等学校</t>
  </si>
  <si>
    <t>千葉県八千代市村上７２７</t>
  </si>
  <si>
    <t>D112310000448</t>
  </si>
  <si>
    <t>秀明大学学校教師学部附属秀明八千代高等学校</t>
  </si>
  <si>
    <t>D112310000457</t>
  </si>
  <si>
    <t>我孫子二階堂高等学校</t>
  </si>
  <si>
    <t>千葉県我孫子市久寺家４７９－１</t>
  </si>
  <si>
    <t>D112310000466</t>
  </si>
  <si>
    <t>中央学院高等学校</t>
  </si>
  <si>
    <t>千葉県我孫子市都部７６５</t>
  </si>
  <si>
    <t>D112310000475</t>
  </si>
  <si>
    <t>鴨川令徳高等学校</t>
  </si>
  <si>
    <t>千葉県鴨川市横渚８１５</t>
  </si>
  <si>
    <t>D112310000484</t>
  </si>
  <si>
    <t>D112310000493</t>
  </si>
  <si>
    <t>東海大学付属浦安高等学校</t>
  </si>
  <si>
    <t>D112310000509</t>
  </si>
  <si>
    <t>東京学館浦安高等学校</t>
  </si>
  <si>
    <t>千葉県浦安市高洲１－２３－１</t>
  </si>
  <si>
    <t>D112310000518</t>
  </si>
  <si>
    <t>千葉敬愛高等学校</t>
  </si>
  <si>
    <t>千葉県四街道市四街道１５２２</t>
  </si>
  <si>
    <t>D112310000527</t>
  </si>
  <si>
    <t>愛国学園大学附属四街道高等学校</t>
  </si>
  <si>
    <t>千葉県四街道市四街道１５３２－１６</t>
  </si>
  <si>
    <t>D112310000536</t>
  </si>
  <si>
    <t>二松学舎大学附属柏高等学校</t>
  </si>
  <si>
    <t>D112310000545</t>
  </si>
  <si>
    <t>東京学館高等学校</t>
  </si>
  <si>
    <t>千葉県印旛郡酒々井町伊篠２１</t>
  </si>
  <si>
    <t>D112310000554</t>
  </si>
  <si>
    <t>千葉黎明高等学校</t>
  </si>
  <si>
    <t>千葉県八街市八街ほ６２５</t>
  </si>
  <si>
    <t>D112310000563</t>
  </si>
  <si>
    <t>横芝敬愛高等学校</t>
  </si>
  <si>
    <t>千葉県山武郡横芝光町栗山４５０８</t>
  </si>
  <si>
    <t>D112310000572</t>
  </si>
  <si>
    <t>茂原北陵高等学校</t>
  </si>
  <si>
    <t>千葉県茂原市吉井上１２８番地</t>
  </si>
  <si>
    <t>D112310000581</t>
  </si>
  <si>
    <t>わせがく高等学校</t>
  </si>
  <si>
    <t>千葉県香取郡多古町飯笹字向台２５２番地２</t>
  </si>
  <si>
    <t>D112310000590</t>
  </si>
  <si>
    <t>中央国際高等学校</t>
  </si>
  <si>
    <t>千葉県夷隅郡御宿町久保１５２８</t>
  </si>
  <si>
    <t>D112310000607</t>
  </si>
  <si>
    <t>千葉科学大学附属高等学校</t>
  </si>
  <si>
    <t>千葉県銚子市潮見町３番</t>
  </si>
  <si>
    <t>D112310000616</t>
  </si>
  <si>
    <t>ヒューマンキャンパスのぞみ高等学校</t>
  </si>
  <si>
    <t>千葉県茂原市緑ケ丘１丁目５３番地</t>
  </si>
  <si>
    <t>D112310000625</t>
  </si>
  <si>
    <t>成美学園高等學校</t>
  </si>
  <si>
    <t>千葉県勝浦市松部１０００－１</t>
  </si>
  <si>
    <t>D212210000010</t>
  </si>
  <si>
    <t>千葉市立稲毛国際中等教育学校</t>
  </si>
  <si>
    <t>D212310000018</t>
  </si>
  <si>
    <t>時任学園中等教育学校</t>
  </si>
  <si>
    <t>千葉県印西市岩戸３３１５番地</t>
  </si>
  <si>
    <t>D212310000027</t>
  </si>
  <si>
    <t>三育学院中等教育学校</t>
  </si>
  <si>
    <t>E112110000010</t>
  </si>
  <si>
    <t>筑波大学附属聴覚特別支援学校</t>
  </si>
  <si>
    <t>千葉県市川市国府台２－２－１</t>
  </si>
  <si>
    <t>E112110000029</t>
  </si>
  <si>
    <t>千葉大学教育学部附属特別支援学校</t>
  </si>
  <si>
    <t>千葉県千葉市稲毛区長沼原町３１２</t>
  </si>
  <si>
    <t>E112210000018</t>
  </si>
  <si>
    <t>千葉県立千葉盲学校</t>
  </si>
  <si>
    <t>千葉県四街道市大日４６８－１</t>
  </si>
  <si>
    <t>E112210000027</t>
  </si>
  <si>
    <t>千葉県立千葉聾学校</t>
  </si>
  <si>
    <t>千葉県千葉市緑区鎌取町６５－１</t>
  </si>
  <si>
    <t>E112210000036</t>
  </si>
  <si>
    <t>千葉県立桜が丘特別支援学校</t>
  </si>
  <si>
    <t>千葉県千葉市若葉区加曽利町１５３８</t>
  </si>
  <si>
    <t>E112210000045</t>
  </si>
  <si>
    <t>千葉県立袖ケ浦特別支援学校</t>
  </si>
  <si>
    <t>千葉県千葉市緑区誉田町１－４５－１</t>
  </si>
  <si>
    <t>E112210000054</t>
  </si>
  <si>
    <t>千葉県立仁戸名特別支援学校</t>
  </si>
  <si>
    <t>千葉県千葉市中央区仁戸名町６７３</t>
  </si>
  <si>
    <t>E112210000063</t>
  </si>
  <si>
    <t>千葉県立銚子特別支援学校</t>
  </si>
  <si>
    <t>千葉県銚子市三崎町３－９４－１</t>
  </si>
  <si>
    <t>E112210000072</t>
  </si>
  <si>
    <t>千葉県立船橋特別支援学校</t>
  </si>
  <si>
    <t>千葉県船橋市上山町３－５０７</t>
  </si>
  <si>
    <t>E112210000081</t>
  </si>
  <si>
    <t>千葉県立松戸特別支援学校</t>
  </si>
  <si>
    <t>千葉県松戸市栗ケ沢７８４－１７</t>
  </si>
  <si>
    <t>E112210000090</t>
  </si>
  <si>
    <t>千葉県立つくし特別支援学校</t>
  </si>
  <si>
    <t>千葉県松戸市金ケ作２９２－２</t>
  </si>
  <si>
    <t>E112210000107</t>
  </si>
  <si>
    <t>千葉県立東金特別支援学校</t>
  </si>
  <si>
    <t>千葉県東金市北之幸谷５０２</t>
  </si>
  <si>
    <t>E112210000116</t>
  </si>
  <si>
    <t>千葉県立柏特別支援学校</t>
  </si>
  <si>
    <t>千葉県柏市十余二４１８－５</t>
  </si>
  <si>
    <t>E112210000125</t>
  </si>
  <si>
    <t>千葉県立市原特別支援学校</t>
  </si>
  <si>
    <t>千葉県市原市能満１５１９－５</t>
  </si>
  <si>
    <t>E112210000134</t>
  </si>
  <si>
    <t>千葉県立八千代特別支援学校</t>
  </si>
  <si>
    <t>千葉県八千代市緑が丘西５－２４</t>
  </si>
  <si>
    <t>E112210000143</t>
  </si>
  <si>
    <t>千葉県立我孫子特別支援学校</t>
  </si>
  <si>
    <t>千葉県我孫子市新木字大山下１６８５</t>
  </si>
  <si>
    <t>E112210000152</t>
  </si>
  <si>
    <t>千葉県立君津特別支援学校</t>
  </si>
  <si>
    <t>千葉県君津市北子安６－１４－１</t>
  </si>
  <si>
    <t>E112210000161</t>
  </si>
  <si>
    <t>千葉県立四街道特別支援学校</t>
  </si>
  <si>
    <t>千葉県四街道市鹿渡９３４－４５</t>
  </si>
  <si>
    <t>E112210000170</t>
  </si>
  <si>
    <t>千葉県立印旛特別支援学校</t>
  </si>
  <si>
    <t>千葉県印西市平賀１１６０－２</t>
  </si>
  <si>
    <t>E112210000189</t>
  </si>
  <si>
    <t>千葉県立香取特別支援学校</t>
  </si>
  <si>
    <t>千葉県香取郡神崎町大貫３８３－１３</t>
  </si>
  <si>
    <t>E112210000198</t>
  </si>
  <si>
    <t>千葉県立長生特別支援学校</t>
  </si>
  <si>
    <t>千葉県長生郡一宮町東浪見６７６７－７</t>
  </si>
  <si>
    <t>E112210000205</t>
  </si>
  <si>
    <t>千葉県立夷隅特別支援学校</t>
  </si>
  <si>
    <t>千葉県いすみ市楽町３０－１</t>
  </si>
  <si>
    <t>E112210000214</t>
  </si>
  <si>
    <t>千葉県立槇の実特別支援学校</t>
  </si>
  <si>
    <t>千葉県袖ケ浦市蔵波３１０８－１１３</t>
  </si>
  <si>
    <t>E112210000223</t>
  </si>
  <si>
    <t>千葉県立市川特別支援学校</t>
  </si>
  <si>
    <t>千葉県市川市原木１８６２</t>
  </si>
  <si>
    <t>E112210000232</t>
  </si>
  <si>
    <t>千葉県立八日市場特別支援学校</t>
  </si>
  <si>
    <t>千葉県匝瑳市平木９３０－１</t>
  </si>
  <si>
    <t>E112210000241</t>
  </si>
  <si>
    <t>千葉県立富里特別支援学校</t>
  </si>
  <si>
    <t>千葉県富里市七栄４８３－２</t>
  </si>
  <si>
    <t>E112210000250</t>
  </si>
  <si>
    <t>千葉県立野田特別支援学校</t>
  </si>
  <si>
    <t>千葉県野田市鶴奉１４７－１</t>
  </si>
  <si>
    <t>E112210000269</t>
  </si>
  <si>
    <t>千葉県立千葉特別支援学校</t>
  </si>
  <si>
    <t>千葉県千葉市花見川区大日町１４１０－２</t>
  </si>
  <si>
    <t>E112210000278</t>
  </si>
  <si>
    <t>千葉県立特別支援学校流山高等学園</t>
  </si>
  <si>
    <t>千葉県流山市野々下２－４９６－１</t>
  </si>
  <si>
    <t>E112210000287</t>
  </si>
  <si>
    <t>千葉県立安房特別支援学校</t>
  </si>
  <si>
    <t>千葉県館山市中里２８４－１</t>
  </si>
  <si>
    <t>E112210000296</t>
  </si>
  <si>
    <t>千葉県立特別支援学校市川大野高等学園</t>
  </si>
  <si>
    <t>千葉県市川市大野町４－２２７４</t>
  </si>
  <si>
    <t>E112210000303</t>
  </si>
  <si>
    <t>千葉県立湖北特別支援学校</t>
  </si>
  <si>
    <t>千葉県我孫子市日秀７０</t>
  </si>
  <si>
    <t>E112210000312</t>
  </si>
  <si>
    <t>千葉県千葉市若葉区大宮町１０６６－１</t>
  </si>
  <si>
    <t>E112210000321</t>
  </si>
  <si>
    <t>千葉県千葉市稲毛区轟町３－６－２５</t>
  </si>
  <si>
    <t>E112210000330</t>
  </si>
  <si>
    <t>市川市立須和田の丘支援学校</t>
  </si>
  <si>
    <t>E112210000349</t>
  </si>
  <si>
    <t>船橋市立船橋特別支援学校</t>
  </si>
  <si>
    <t>千葉県船橋市金堀町３４９－１</t>
  </si>
  <si>
    <t>E112210000358</t>
  </si>
  <si>
    <t>市川市立須和田の丘支援学校稲越校舎</t>
  </si>
  <si>
    <t>千葉県市川市稲越町５１８－２</t>
  </si>
  <si>
    <t>E112210000367</t>
  </si>
  <si>
    <t>船橋市立船橋特別支援学校高根台校舎</t>
  </si>
  <si>
    <t>千葉県船橋市高根台２－１－１</t>
  </si>
  <si>
    <t>E112210000376</t>
  </si>
  <si>
    <t>千葉市立高等特別支援学校</t>
  </si>
  <si>
    <t>千葉県千葉市美浜区真砂５－１８－１</t>
  </si>
  <si>
    <t>E112210000385</t>
  </si>
  <si>
    <t>千葉県立習志野特別支援学校</t>
  </si>
  <si>
    <t>千葉県習志野市袖ケ浦５－１１－１</t>
  </si>
  <si>
    <t>E112210000394</t>
  </si>
  <si>
    <t>千葉県立船橋夏見特別支援学校</t>
  </si>
  <si>
    <t>千葉県船橋市夏見台５－６－１</t>
  </si>
  <si>
    <t>E112210000401</t>
  </si>
  <si>
    <t>千葉県立矢切特別支援学校</t>
  </si>
  <si>
    <t>千葉県松戸市中矢切５４</t>
  </si>
  <si>
    <t>E112210000410</t>
  </si>
  <si>
    <t>千葉県立飯高特別支援学校</t>
  </si>
  <si>
    <t>千葉県匝瑳市飯高１６９２</t>
  </si>
  <si>
    <t>E112210000429</t>
  </si>
  <si>
    <t>千葉県立大網白里特別支援学校</t>
  </si>
  <si>
    <t>千葉県大網白里市細草１３８５－５</t>
  </si>
  <si>
    <t>E112210000438</t>
  </si>
  <si>
    <t>千葉県立栄特別支援学校</t>
  </si>
  <si>
    <t>千葉県印旛郡栄町龍角寺１１１２－２</t>
  </si>
  <si>
    <t>E112210000447</t>
  </si>
  <si>
    <t>千葉県立東葛の森特別支援学校</t>
  </si>
  <si>
    <t>千葉県流山市名都借１４０－１</t>
  </si>
  <si>
    <t>B113110000016</t>
  </si>
  <si>
    <t>東京学芸大学附属世田谷小学校</t>
  </si>
  <si>
    <t>東京都世田谷区深沢４－１０－１</t>
  </si>
  <si>
    <t>B113110000025</t>
  </si>
  <si>
    <t>東京学芸大学附属竹早小学校</t>
  </si>
  <si>
    <t>東京都文京区小石川４－２－１</t>
  </si>
  <si>
    <t>B113110000034</t>
  </si>
  <si>
    <t>東京学芸大学附属小金井小学校</t>
  </si>
  <si>
    <t>東京都小金井市貫井北町４－１－１</t>
  </si>
  <si>
    <t>B113110000043</t>
  </si>
  <si>
    <t>東京学芸大学附属大泉小学校</t>
  </si>
  <si>
    <t>東京都練馬区東大泉５－２２－１</t>
  </si>
  <si>
    <t>B113110000052</t>
  </si>
  <si>
    <t>筑波大学附属小学校</t>
  </si>
  <si>
    <t>東京都文京区大塚３－２９－１</t>
  </si>
  <si>
    <t>B113110000061</t>
  </si>
  <si>
    <t>お茶の水女子大学附属小学校</t>
  </si>
  <si>
    <t>東京都文京区大塚２－１－１</t>
  </si>
  <si>
    <t>B113210100013</t>
  </si>
  <si>
    <t>千代田区立麹町小学校</t>
  </si>
  <si>
    <t>東京都千代田区麹町２－８</t>
  </si>
  <si>
    <t>B113210100022</t>
  </si>
  <si>
    <t>千代田区立九段小学校</t>
  </si>
  <si>
    <t>東京都千代田区三番町１６番地</t>
  </si>
  <si>
    <t>B113210100031</t>
  </si>
  <si>
    <t>千代田区立番町小学校</t>
  </si>
  <si>
    <t>東京都千代田区六番町８</t>
  </si>
  <si>
    <t>B113210100040</t>
  </si>
  <si>
    <t>千代田区立富士見小学校</t>
  </si>
  <si>
    <t>東京都千代田区富士見１－１０－３</t>
  </si>
  <si>
    <t>B113210100059</t>
  </si>
  <si>
    <t>千代田区立お茶の水小学校</t>
  </si>
  <si>
    <t>B113210100068</t>
  </si>
  <si>
    <t>千代田区立千代田小学校</t>
  </si>
  <si>
    <t>東京都千代田区神田司町２－１６</t>
  </si>
  <si>
    <t>B113210100077</t>
  </si>
  <si>
    <t>千代田区立昌平小学校</t>
  </si>
  <si>
    <t>東京都千代田区外神田３－４－７</t>
  </si>
  <si>
    <t>B113210100086</t>
  </si>
  <si>
    <t>千代田区立和泉小学校</t>
  </si>
  <si>
    <t>東京都千代田区神田和泉町１</t>
  </si>
  <si>
    <t>B113210200012</t>
  </si>
  <si>
    <t>中央区立城東小学校</t>
  </si>
  <si>
    <t>東京都中央区八重洲２－２－１</t>
  </si>
  <si>
    <t>B113210200021</t>
  </si>
  <si>
    <t>中央区立泰明小学校</t>
  </si>
  <si>
    <t>東京都中央区銀座５－１－１３</t>
  </si>
  <si>
    <t>B113210200030</t>
  </si>
  <si>
    <t>中央区立明石小学校</t>
  </si>
  <si>
    <t>東京都中央区明石町１－１５</t>
  </si>
  <si>
    <t>B113210200049</t>
  </si>
  <si>
    <t>中央区立明正小学校</t>
  </si>
  <si>
    <t>東京都中央区新川２－１３－４</t>
  </si>
  <si>
    <t>B113210200058</t>
  </si>
  <si>
    <t>中央区立常盤小学校</t>
  </si>
  <si>
    <t>東京都中央区日本橋本石町４－４－２６</t>
  </si>
  <si>
    <t>B113210200067</t>
  </si>
  <si>
    <t>中央区立有馬小学校</t>
  </si>
  <si>
    <t>東京都中央区日本橋蛎殻町２－１０－２３</t>
  </si>
  <si>
    <t>B113210200076</t>
  </si>
  <si>
    <t>中央区立久松小学校</t>
  </si>
  <si>
    <t>東京都中央区日本橋久松町７－２</t>
  </si>
  <si>
    <t>B113210200085</t>
  </si>
  <si>
    <t>中央区立阪本小学校</t>
  </si>
  <si>
    <t>東京都中央区日本橋兜町１５－１８</t>
  </si>
  <si>
    <t>B113210200094</t>
  </si>
  <si>
    <t>中央区立佃島小学校</t>
  </si>
  <si>
    <t>東京都中央区佃２－３－１</t>
  </si>
  <si>
    <t>B113210200101</t>
  </si>
  <si>
    <t>中央区立月島第一小学校</t>
  </si>
  <si>
    <t>東京都中央区月島４－１５－１</t>
  </si>
  <si>
    <t>B113210200110</t>
  </si>
  <si>
    <t>中央区立月島第二小学校</t>
  </si>
  <si>
    <t>東京都中央区勝どき１－１２－２</t>
  </si>
  <si>
    <t>B113210200129</t>
  </si>
  <si>
    <t>中央区立月島第三小学校</t>
  </si>
  <si>
    <t>東京都中央区晴海１－４－１</t>
  </si>
  <si>
    <t>B113210200138</t>
  </si>
  <si>
    <t>中央区立豊海小学校</t>
  </si>
  <si>
    <t>東京都中央区豊海町３－１</t>
  </si>
  <si>
    <t>B113210200147</t>
  </si>
  <si>
    <t>中央区立日本橋小学校</t>
  </si>
  <si>
    <t>東京都中央区日本橋人形町１－１－１７</t>
  </si>
  <si>
    <t>B113210200156</t>
  </si>
  <si>
    <t>中央区立京橋築地小学校</t>
  </si>
  <si>
    <t>東京都中央区築地２－１３－１</t>
  </si>
  <si>
    <t>B113210200165</t>
  </si>
  <si>
    <t>中央区立中央小学校</t>
  </si>
  <si>
    <t>東京都中央区湊１－４－１</t>
  </si>
  <si>
    <t>B113210300011</t>
  </si>
  <si>
    <t>港区立芝小学校</t>
  </si>
  <si>
    <t>東京都港区芝２－２１－３</t>
  </si>
  <si>
    <t>B113210300020</t>
  </si>
  <si>
    <t>港区立赤羽小学校</t>
  </si>
  <si>
    <t>東京都港区三田２－６－２</t>
  </si>
  <si>
    <t>B113210300039</t>
  </si>
  <si>
    <t>港区立芝浦小学校</t>
  </si>
  <si>
    <t>東京都港区芝浦４－８－１８</t>
  </si>
  <si>
    <t>B113210300048</t>
  </si>
  <si>
    <t>港区立高輪台小学校</t>
  </si>
  <si>
    <t>東京都港区高輪２－８－２４</t>
  </si>
  <si>
    <t>B113210300057</t>
  </si>
  <si>
    <t>港区立白金小学校</t>
  </si>
  <si>
    <t>東京都港区白金台１－４－２６</t>
  </si>
  <si>
    <t>B113210300066</t>
  </si>
  <si>
    <t>港区立港南小学校</t>
  </si>
  <si>
    <t>東京都港区港南４－３－２８</t>
  </si>
  <si>
    <t>B113210300075</t>
  </si>
  <si>
    <t>港区立麻布小学校</t>
  </si>
  <si>
    <t>東京都港区麻布台１－５－１５</t>
  </si>
  <si>
    <t>B113210300084</t>
  </si>
  <si>
    <t>港区立南山小学校</t>
  </si>
  <si>
    <t>東京都港区元麻布３－８－１５</t>
  </si>
  <si>
    <t>B113210300093</t>
  </si>
  <si>
    <t>港区立本村小学校</t>
  </si>
  <si>
    <t>東京都港区南麻布３－９－３３</t>
  </si>
  <si>
    <t>B113210300100</t>
  </si>
  <si>
    <t>港区立笄小学校</t>
  </si>
  <si>
    <t>東京都港区西麻布３－１１－１６</t>
  </si>
  <si>
    <t>B113210300119</t>
  </si>
  <si>
    <t>港区立東町小学校</t>
  </si>
  <si>
    <t>東京都港区南麻布１－８－１１</t>
  </si>
  <si>
    <t>B113210300128</t>
  </si>
  <si>
    <t>港区立青山小学校</t>
  </si>
  <si>
    <t>東京都港区南青山２－２１－２</t>
  </si>
  <si>
    <t>B113210300137</t>
  </si>
  <si>
    <t>港区立青南小学校</t>
  </si>
  <si>
    <t>東京都港区南青山４－２１－１５</t>
  </si>
  <si>
    <t>B113210300146</t>
  </si>
  <si>
    <t>港区立御成門小学校</t>
  </si>
  <si>
    <t>東京都港区芝公園３－２－４</t>
  </si>
  <si>
    <t>B113210300155</t>
  </si>
  <si>
    <t>港区立赤坂小学校</t>
  </si>
  <si>
    <t>東京都港区赤坂８－１３－２９</t>
  </si>
  <si>
    <t>B113210300164</t>
  </si>
  <si>
    <t>港区立港陽小学校</t>
  </si>
  <si>
    <t>東京都港区台場１－１－５</t>
  </si>
  <si>
    <t>B113210300173</t>
  </si>
  <si>
    <t>港区立御田小学校</t>
  </si>
  <si>
    <t>B113210300182</t>
  </si>
  <si>
    <t>港区立白金の丘小学校</t>
  </si>
  <si>
    <t>東京都港区白金４－１－１２</t>
  </si>
  <si>
    <t>B113210300191</t>
  </si>
  <si>
    <t>港区立芝浜小学校</t>
  </si>
  <si>
    <t>東京都港区芝浦１－１６－３１</t>
  </si>
  <si>
    <t>B113210400010</t>
  </si>
  <si>
    <t>新宿区立津久戸小学校</t>
  </si>
  <si>
    <t>東京都新宿区津久戸町２－２</t>
  </si>
  <si>
    <t>B113210400029</t>
  </si>
  <si>
    <t>新宿区立江戸川小学校</t>
  </si>
  <si>
    <t>東京都新宿区水道町１－２８</t>
  </si>
  <si>
    <t>B113210400038</t>
  </si>
  <si>
    <t>新宿区立市谷小学校</t>
  </si>
  <si>
    <t>東京都新宿区市谷山伏町１－３</t>
  </si>
  <si>
    <t>B113210400047</t>
  </si>
  <si>
    <t>新宿区立愛日小学校</t>
  </si>
  <si>
    <t>東京都新宿区北町２６</t>
  </si>
  <si>
    <t>B113210400056</t>
  </si>
  <si>
    <t>新宿区立早稲田小学校</t>
  </si>
  <si>
    <t>東京都新宿区早稲田南町２５</t>
  </si>
  <si>
    <t>B113210400065</t>
  </si>
  <si>
    <t>新宿区立鶴巻小学校</t>
  </si>
  <si>
    <t>東京都新宿区早稲田鶴巻町１４０</t>
  </si>
  <si>
    <t>B113210400074</t>
  </si>
  <si>
    <t>新宿区立牛込仲之小学校</t>
  </si>
  <si>
    <t>東京都新宿区市谷仲之町４－３３</t>
  </si>
  <si>
    <t>B113210400083</t>
  </si>
  <si>
    <t>新宿区立富久小学校</t>
  </si>
  <si>
    <t>東京都新宿区富久町７－２４</t>
  </si>
  <si>
    <t>B113210400092</t>
  </si>
  <si>
    <t>新宿区立余丁町小学校</t>
  </si>
  <si>
    <t>東京都新宿区若松町１３－１</t>
  </si>
  <si>
    <t>B113210400109</t>
  </si>
  <si>
    <t>新宿区立東戸山小学校</t>
  </si>
  <si>
    <t>東京都新宿区戸山２－３４－２</t>
  </si>
  <si>
    <t>B113210400118</t>
  </si>
  <si>
    <t>新宿区立四谷第六小学校</t>
  </si>
  <si>
    <t>東京都新宿区大京町３０</t>
  </si>
  <si>
    <t>B113210400127</t>
  </si>
  <si>
    <t>新宿区立大久保小学校</t>
  </si>
  <si>
    <t>東京都新宿区大久保１－１－２１</t>
  </si>
  <si>
    <t>B113210400136</t>
  </si>
  <si>
    <t>新宿区立天神小学校</t>
  </si>
  <si>
    <t>東京都新宿区新宿６－１４－２</t>
  </si>
  <si>
    <t>B113210400145</t>
  </si>
  <si>
    <t>新宿区立戸山小学校</t>
  </si>
  <si>
    <t>東京都新宿区百人町２－１－３８</t>
  </si>
  <si>
    <t>B113210400154</t>
  </si>
  <si>
    <t>新宿区立戸塚第一小学校</t>
  </si>
  <si>
    <t>東京都新宿区西早稲田３－１０－１２</t>
  </si>
  <si>
    <t>B113210400163</t>
  </si>
  <si>
    <t>新宿区立戸塚第二小学校</t>
  </si>
  <si>
    <t>東京都新宿区高田馬場１－２５－２１</t>
  </si>
  <si>
    <t>B113210400172</t>
  </si>
  <si>
    <t>新宿区立戸塚第三小学校</t>
  </si>
  <si>
    <t>東京都新宿区高田馬場３－１８－２１</t>
  </si>
  <si>
    <t>B113210400181</t>
  </si>
  <si>
    <t>新宿区立落合第一小学校</t>
  </si>
  <si>
    <t>東京都新宿区中落合２－１３－２７</t>
  </si>
  <si>
    <t>B113210400190</t>
  </si>
  <si>
    <t>新宿区立落合第二小学校</t>
  </si>
  <si>
    <t>東京都新宿区上落合２－１０－２３</t>
  </si>
  <si>
    <t>B113210400207</t>
  </si>
  <si>
    <t>新宿区立落合第三小学校</t>
  </si>
  <si>
    <t>東京都新宿区西落合１－１２－２０</t>
  </si>
  <si>
    <t>B113210400216</t>
  </si>
  <si>
    <t>新宿区立落合第四小学校</t>
  </si>
  <si>
    <t>東京都新宿区下落合２－９－３４</t>
  </si>
  <si>
    <t>B113210400225</t>
  </si>
  <si>
    <t>新宿区立落合第五小学校</t>
  </si>
  <si>
    <t>東京都新宿区上落合３－１－６</t>
  </si>
  <si>
    <t>B113210400234</t>
  </si>
  <si>
    <t>新宿区立落合第六小学校</t>
  </si>
  <si>
    <t>東京都新宿区西落合４－１１－２１</t>
  </si>
  <si>
    <t>B113210400243</t>
  </si>
  <si>
    <t>新宿区立淀橋第四小学校</t>
  </si>
  <si>
    <t>東京都新宿区北新宿３－１７－１</t>
  </si>
  <si>
    <t>B113210400252</t>
  </si>
  <si>
    <t>新宿区立西戸山小学校</t>
  </si>
  <si>
    <t>東京都新宿区百人町４－２－１</t>
  </si>
  <si>
    <t>B113210400261</t>
  </si>
  <si>
    <t>新宿区立花園小学校</t>
  </si>
  <si>
    <t>東京都新宿区新宿１－２２－１</t>
  </si>
  <si>
    <t>B113210400270</t>
  </si>
  <si>
    <t>新宿区立柏木小学校</t>
  </si>
  <si>
    <t>東京都新宿区北新宿２－１１－１</t>
  </si>
  <si>
    <t>B113210400289</t>
  </si>
  <si>
    <t>新宿区立西新宿小学校</t>
  </si>
  <si>
    <t>東京都新宿区西新宿４－３５－５</t>
  </si>
  <si>
    <t>B113210400298</t>
  </si>
  <si>
    <t>新宿区立四谷小学校</t>
  </si>
  <si>
    <t>東京都新宿区四谷２－６</t>
  </si>
  <si>
    <t>B113210500019</t>
  </si>
  <si>
    <t>文京区立礫川小学校</t>
  </si>
  <si>
    <t>東京都文京区小石川２－１３－２</t>
  </si>
  <si>
    <t>B113210500028</t>
  </si>
  <si>
    <t>文京区立柳町小学校</t>
  </si>
  <si>
    <t>東京都文京区小石川１－２３－１６</t>
  </si>
  <si>
    <t>B113210500037</t>
  </si>
  <si>
    <t>文京区立指ヶ谷小学校</t>
  </si>
  <si>
    <t>東京都文京区白山２－２８－４</t>
  </si>
  <si>
    <t>B113210500046</t>
  </si>
  <si>
    <t>文京区立林町小学校</t>
  </si>
  <si>
    <t>東京都文京区千石２－３６－３</t>
  </si>
  <si>
    <t>B113210500055</t>
  </si>
  <si>
    <t>文京区立明化小学校</t>
  </si>
  <si>
    <t>東京都文京区千石１－１３－９</t>
  </si>
  <si>
    <t>B113210500064</t>
  </si>
  <si>
    <t>文京区立青柳小学校</t>
  </si>
  <si>
    <t>東京都文京区大塚５－４０－１８</t>
  </si>
  <si>
    <t>B113210500073</t>
  </si>
  <si>
    <t>文京区立関口台町小学校</t>
  </si>
  <si>
    <t>東京都文京区関口２－６－１</t>
  </si>
  <si>
    <t>B113210500082</t>
  </si>
  <si>
    <t>文京区立小日向台町小学校</t>
  </si>
  <si>
    <t>東京都文京区小日向２－３－８</t>
  </si>
  <si>
    <t>B113210500091</t>
  </si>
  <si>
    <t>文京区立金富小学校</t>
  </si>
  <si>
    <t>東京都文京区春日２－６－１５</t>
  </si>
  <si>
    <t>B113210500108</t>
  </si>
  <si>
    <t>文京区立窪町小学校</t>
  </si>
  <si>
    <t>東京都文京区大塚３－２－３</t>
  </si>
  <si>
    <t>B113210500117</t>
  </si>
  <si>
    <t>文京区立大塚小学校</t>
  </si>
  <si>
    <t>東京都文京区大塚４－１－７</t>
  </si>
  <si>
    <t>B113210500126</t>
  </si>
  <si>
    <t>文京区立湯島小学校</t>
  </si>
  <si>
    <t>東京都文京区湯島２－２８－１４</t>
  </si>
  <si>
    <t>B113210500135</t>
  </si>
  <si>
    <t>文京区立誠之小学校</t>
  </si>
  <si>
    <t>東京都文京区西片２－１４－６</t>
  </si>
  <si>
    <t>B113210500144</t>
  </si>
  <si>
    <t>文京区立根津小学校</t>
  </si>
  <si>
    <t>東京都文京区根津１－１４－３</t>
  </si>
  <si>
    <t>B113210500153</t>
  </si>
  <si>
    <t>文京区立千駄木小学校</t>
  </si>
  <si>
    <t>東京都文京区千駄木５－４４－２</t>
  </si>
  <si>
    <t>B113210500162</t>
  </si>
  <si>
    <t>文京区立汐見小学校</t>
  </si>
  <si>
    <t>東京都文京区千駄木２－１９－２３</t>
  </si>
  <si>
    <t>B113210500171</t>
  </si>
  <si>
    <t>文京区立昭和小学校</t>
  </si>
  <si>
    <t>東京都文京区本駒込２－２８－３１</t>
  </si>
  <si>
    <t>B113210500180</t>
  </si>
  <si>
    <t>文京区立駒本小学校</t>
  </si>
  <si>
    <t>東京都文京区向丘２－３７－５</t>
  </si>
  <si>
    <t>B113210500199</t>
  </si>
  <si>
    <t>文京区立駕籠町小学校</t>
  </si>
  <si>
    <t>東京都文京区本駒込２－２９－６</t>
  </si>
  <si>
    <t>B113210500206</t>
  </si>
  <si>
    <t>文京区立本郷小学校</t>
  </si>
  <si>
    <t>東京都文京区本郷４－５－１５</t>
  </si>
  <si>
    <t>B113210600018</t>
  </si>
  <si>
    <t>台東区立根岸小学校</t>
  </si>
  <si>
    <t>東京都台東区根岸３－９－８</t>
  </si>
  <si>
    <t>B113210600027</t>
  </si>
  <si>
    <t>台東区立東泉小学校</t>
  </si>
  <si>
    <t>東京都台東区三ノ輪１－２３－９</t>
  </si>
  <si>
    <t>B113210600036</t>
  </si>
  <si>
    <t>台東区立忍岡小学校</t>
  </si>
  <si>
    <t>東京都台東区池之端２－１－２２</t>
  </si>
  <si>
    <t>B113210600045</t>
  </si>
  <si>
    <t>台東区立谷中小学校</t>
  </si>
  <si>
    <t>東京都台東区谷中２－９－１６</t>
  </si>
  <si>
    <t>B113210600054</t>
  </si>
  <si>
    <t>台東区立金曾木小学校</t>
  </si>
  <si>
    <t>東京都台東区根岸４－１６－２２</t>
  </si>
  <si>
    <t>B113210600063</t>
  </si>
  <si>
    <t>台東区立黒門小学校</t>
  </si>
  <si>
    <t>東京都台東区上野１－１６－２０</t>
  </si>
  <si>
    <t>B113210600072</t>
  </si>
  <si>
    <t>台東区立大正小学校</t>
  </si>
  <si>
    <t>東京都台東区入谷２－２３－８</t>
  </si>
  <si>
    <t>B113210600081</t>
  </si>
  <si>
    <t>台東区立浅草小学校</t>
  </si>
  <si>
    <t>東京都台東区花川戸１－１４－１５</t>
  </si>
  <si>
    <t>B113210600090</t>
  </si>
  <si>
    <t>台東区立富士小学校</t>
  </si>
  <si>
    <t>東京都台東区浅草４－４８－９</t>
  </si>
  <si>
    <t>B113210600107</t>
  </si>
  <si>
    <t>台東区立松葉小学校</t>
  </si>
  <si>
    <t>東京都台東区松が谷１－１３－１６</t>
  </si>
  <si>
    <t>B113210600116</t>
  </si>
  <si>
    <t>台東区立千束小学校</t>
  </si>
  <si>
    <t>東京都台東区浅草４－２４－１１</t>
  </si>
  <si>
    <t>B113210600125</t>
  </si>
  <si>
    <t>台東区立石浜小学校</t>
  </si>
  <si>
    <t>東京都台東区清川１－１４－２１</t>
  </si>
  <si>
    <t>B113210600134</t>
  </si>
  <si>
    <t>台東区立田原小学校</t>
  </si>
  <si>
    <t>東京都台東区雷門１－５－１４</t>
  </si>
  <si>
    <t>B113210600143</t>
  </si>
  <si>
    <t>台東区立金竜小学校</t>
  </si>
  <si>
    <t>東京都台東区千束１－９－９</t>
  </si>
  <si>
    <t>B113210600152</t>
  </si>
  <si>
    <t>台東区立上野小学校</t>
  </si>
  <si>
    <t>東京都台東区東上野６－１６－８</t>
  </si>
  <si>
    <t>B113210600161</t>
  </si>
  <si>
    <t>台東区立平成小学校</t>
  </si>
  <si>
    <t>東京都台東区台東４－２１－１５</t>
  </si>
  <si>
    <t>B113210600170</t>
  </si>
  <si>
    <t>台東区立台東育英小学校</t>
  </si>
  <si>
    <t>B113210600189</t>
  </si>
  <si>
    <t>台東区立東浅草小学校</t>
  </si>
  <si>
    <t>東京都台東区東浅草２－２７－１９</t>
  </si>
  <si>
    <t>B113210600198</t>
  </si>
  <si>
    <t>台東区立蔵前小学校</t>
  </si>
  <si>
    <t>東京都台東区蔵前４－１９－１１</t>
  </si>
  <si>
    <t>B113210700017</t>
  </si>
  <si>
    <t>墨田区立緑小学校</t>
  </si>
  <si>
    <t>東京都墨田区緑２－１２－１２</t>
  </si>
  <si>
    <t>B113210700026</t>
  </si>
  <si>
    <t>墨田区立外手小学校</t>
  </si>
  <si>
    <t>東京都墨田区本所２－１－１６</t>
  </si>
  <si>
    <t>B113210700035</t>
  </si>
  <si>
    <t>墨田区立二葉小学校</t>
  </si>
  <si>
    <t>東京都墨田区石原２－１－５</t>
  </si>
  <si>
    <t>B113210700044</t>
  </si>
  <si>
    <t>墨田区立錦糸小学校</t>
  </si>
  <si>
    <t>東京都墨田区錦糸１－９－１２</t>
  </si>
  <si>
    <t>B113210700053</t>
  </si>
  <si>
    <t>墨田区立中和小学校</t>
  </si>
  <si>
    <t>東京都墨田区菊川１－１８－１０</t>
  </si>
  <si>
    <t>B113210700062</t>
  </si>
  <si>
    <t>墨田区立言問小学校</t>
  </si>
  <si>
    <t>東京都墨田区向島５－４０－１４</t>
  </si>
  <si>
    <t>B113210700071</t>
  </si>
  <si>
    <t>墨田区立小梅小学校</t>
  </si>
  <si>
    <t>東京都墨田区向島２－４－１０</t>
  </si>
  <si>
    <t>B113210700080</t>
  </si>
  <si>
    <t>墨田区立柳島小学校</t>
  </si>
  <si>
    <t>東京都墨田区横川５－２－３０</t>
  </si>
  <si>
    <t>B113210700099</t>
  </si>
  <si>
    <t>墨田区立業平小学校</t>
  </si>
  <si>
    <t>東京都墨田区業平２－４－８</t>
  </si>
  <si>
    <t>B113210700106</t>
  </si>
  <si>
    <t>墨田区立両国小学校</t>
  </si>
  <si>
    <t>東京都墨田区両国４－２６－６</t>
  </si>
  <si>
    <t>B113210700115</t>
  </si>
  <si>
    <t>墨田区立横川小学校</t>
  </si>
  <si>
    <t>東京都墨田区東駒形４－１８－４</t>
  </si>
  <si>
    <t>B113210700124</t>
  </si>
  <si>
    <t>墨田区立菊川小学校</t>
  </si>
  <si>
    <t>東京都墨田区立川４－１２－１５</t>
  </si>
  <si>
    <t>B113210700133</t>
  </si>
  <si>
    <t>墨田区立第三吾嬬小学校</t>
  </si>
  <si>
    <t>東京都墨田区八広２－３６－３</t>
  </si>
  <si>
    <t>B113210700142</t>
  </si>
  <si>
    <t>墨田区立第四吾嬬小学校</t>
  </si>
  <si>
    <t>東京都墨田区京島３－６４－９</t>
  </si>
  <si>
    <t>B113210700151</t>
  </si>
  <si>
    <t>墨田区立第一寺島小学校</t>
  </si>
  <si>
    <t>東京都墨田区東向島１－１６－２</t>
  </si>
  <si>
    <t>B113210700160</t>
  </si>
  <si>
    <t>墨田区立第二寺島小学校</t>
  </si>
  <si>
    <t>東京都墨田区東向島４－３０－２</t>
  </si>
  <si>
    <t>B113210700179</t>
  </si>
  <si>
    <t>墨田区立第三寺島小学校</t>
  </si>
  <si>
    <t>東京都墨田区東向島６－８－１</t>
  </si>
  <si>
    <t>B113210700188</t>
  </si>
  <si>
    <t>墨田区立曳舟小学校</t>
  </si>
  <si>
    <t>東京都墨田区京島１－２８－２</t>
  </si>
  <si>
    <t>B113210700197</t>
  </si>
  <si>
    <t>墨田区立中川小学校</t>
  </si>
  <si>
    <t>東京都墨田区立花５－４９－４</t>
  </si>
  <si>
    <t>B113210700204</t>
  </si>
  <si>
    <t>墨田区立東吾嬬小学校</t>
  </si>
  <si>
    <t>東京都墨田区立花４－２２－１１</t>
  </si>
  <si>
    <t>B113210700213</t>
  </si>
  <si>
    <t>墨田区立押上小学校</t>
  </si>
  <si>
    <t>東京都墨田区押上３－４６－１７</t>
  </si>
  <si>
    <t>B113210700222</t>
  </si>
  <si>
    <t>墨田区立八広小学校</t>
  </si>
  <si>
    <t>東京都墨田区八広５－１２－１５</t>
  </si>
  <si>
    <t>B113210700231</t>
  </si>
  <si>
    <t>墨田区立隅田小学校</t>
  </si>
  <si>
    <t>東京都墨田区墨田４－６－５</t>
  </si>
  <si>
    <t>B113210700240</t>
  </si>
  <si>
    <t>墨田区立立花吾嬬の森小学校</t>
  </si>
  <si>
    <t>東京都墨田区立花１－１８－６</t>
  </si>
  <si>
    <t>B113210700259</t>
  </si>
  <si>
    <t>墨田区立梅若小学校</t>
  </si>
  <si>
    <t>東京都墨田区墨田２－２５－１</t>
  </si>
  <si>
    <t>B113210800016</t>
  </si>
  <si>
    <t>江東区立明治小学校</t>
  </si>
  <si>
    <t>東京都江東区深川２－１７－２６</t>
  </si>
  <si>
    <t>B113210800025</t>
  </si>
  <si>
    <t>江東区立深川小学校</t>
  </si>
  <si>
    <t>東京都江東区高橋１４－１０</t>
  </si>
  <si>
    <t>B113210800034</t>
  </si>
  <si>
    <t>江東区立八名川小学校</t>
  </si>
  <si>
    <t>東京都江東区新大橋３－１－１５</t>
  </si>
  <si>
    <t>B113210800043</t>
  </si>
  <si>
    <t>江東区立臨海小学校</t>
  </si>
  <si>
    <t>東京都江東区門前仲町１－１－６</t>
  </si>
  <si>
    <t>B113210800052</t>
  </si>
  <si>
    <t>江東区立数矢小学校</t>
  </si>
  <si>
    <t>東京都江東区富岡１－１８－７</t>
  </si>
  <si>
    <t>B113210800061</t>
  </si>
  <si>
    <t>江東区立平久小学校</t>
  </si>
  <si>
    <t>東京都江東区木場１－２－２</t>
  </si>
  <si>
    <t>B113210800070</t>
  </si>
  <si>
    <t>江東区立東陽小学校</t>
  </si>
  <si>
    <t>東京都江東区東陽３－２７－１２</t>
  </si>
  <si>
    <t>B113210800089</t>
  </si>
  <si>
    <t>江東区立川南小学校</t>
  </si>
  <si>
    <t>東京都江東区千石２－９－１２</t>
  </si>
  <si>
    <t>B113210800098</t>
  </si>
  <si>
    <t>江東区立扇橋小学校</t>
  </si>
  <si>
    <t>東京都江東区石島１８－５</t>
  </si>
  <si>
    <t>B113210800105</t>
  </si>
  <si>
    <t>江東区立元加賀小学校</t>
  </si>
  <si>
    <t>東京都江東区白河４－３－１９</t>
  </si>
  <si>
    <t>B113210800114</t>
  </si>
  <si>
    <t>江東区立毛利小学校</t>
  </si>
  <si>
    <t>東京都江東区毛利２－２－２</t>
  </si>
  <si>
    <t>B113210800123</t>
  </si>
  <si>
    <t>江東区立東川小学校</t>
  </si>
  <si>
    <t>東京都江東区住吉１－１２－２</t>
  </si>
  <si>
    <t>B113210800132</t>
  </si>
  <si>
    <t>江東区立豊洲小学校</t>
  </si>
  <si>
    <t>東京都江東区豊洲４－４－４</t>
  </si>
  <si>
    <t>B113210800141</t>
  </si>
  <si>
    <t>江東区立枝川小学校</t>
  </si>
  <si>
    <t>東京都江東区枝川３－５－３</t>
  </si>
  <si>
    <t>B113210800150</t>
  </si>
  <si>
    <t>江東区立辰巳小学校</t>
  </si>
  <si>
    <t>東京都江東区辰巳１－１１－１</t>
  </si>
  <si>
    <t>B113210800169</t>
  </si>
  <si>
    <t>江東区立第一亀戸小学校</t>
  </si>
  <si>
    <t>東京都江東区亀戸２－５－７</t>
  </si>
  <si>
    <t>B113210800178</t>
  </si>
  <si>
    <t>江東区立第二亀戸小学校</t>
  </si>
  <si>
    <t>東京都江東区亀戸６－３６－１</t>
  </si>
  <si>
    <t>B113210800187</t>
  </si>
  <si>
    <t>江東区立香取小学校</t>
  </si>
  <si>
    <t>東京都江東区亀戸４－２６－２２</t>
  </si>
  <si>
    <t>B113210800196</t>
  </si>
  <si>
    <t>江東区立水神小学校</t>
  </si>
  <si>
    <t>東京都江東区亀戸５－２２－２２</t>
  </si>
  <si>
    <t>B113210800203</t>
  </si>
  <si>
    <t>江東区立第一大島小学校</t>
  </si>
  <si>
    <t>東京都江東区大島２－４１－４</t>
  </si>
  <si>
    <t>B113210800212</t>
  </si>
  <si>
    <t>江東区立第二大島小学校</t>
  </si>
  <si>
    <t>東京都江東区大島３－１６－２</t>
  </si>
  <si>
    <t>B113210800221</t>
  </si>
  <si>
    <t>江東区立第三大島小学校</t>
  </si>
  <si>
    <t>東京都江東区大島９－５－３</t>
  </si>
  <si>
    <t>B113210800230</t>
  </si>
  <si>
    <t>江東区立第四大島小学校</t>
  </si>
  <si>
    <t>東京都江東区大島６－７－８</t>
  </si>
  <si>
    <t>B113210800249</t>
  </si>
  <si>
    <t>江東区立第五大島小学校</t>
  </si>
  <si>
    <t>東京都江東区大島８－４０－１３</t>
  </si>
  <si>
    <t>B113210800258</t>
  </si>
  <si>
    <t>江東区立砂町小学校</t>
  </si>
  <si>
    <t>東京都江東区北砂４－１３－２３</t>
  </si>
  <si>
    <t>B113210800267</t>
  </si>
  <si>
    <t>江東区立第三砂町小学校</t>
  </si>
  <si>
    <t>東京都江東区南砂６－３－１３</t>
  </si>
  <si>
    <t>B113210800276</t>
  </si>
  <si>
    <t>江東区立第四砂町小学校</t>
  </si>
  <si>
    <t>東京都江東区南砂２－１３－１８</t>
  </si>
  <si>
    <t>B113210800285</t>
  </si>
  <si>
    <t>江東区立第五砂町小学校</t>
  </si>
  <si>
    <t>東京都江東区東砂８－１１－５</t>
  </si>
  <si>
    <t>B113210800294</t>
  </si>
  <si>
    <t>江東区立第六砂町小学校</t>
  </si>
  <si>
    <t>東京都江東区北砂６－２６－６</t>
  </si>
  <si>
    <t>B113210800301</t>
  </si>
  <si>
    <t>江東区立第七砂町小学校</t>
  </si>
  <si>
    <t>東京都江東区東砂３－２１－５</t>
  </si>
  <si>
    <t>B113210800310</t>
  </si>
  <si>
    <t>江東区立小名木川小学校</t>
  </si>
  <si>
    <t>東京都江東区北砂５－２２－１０</t>
  </si>
  <si>
    <t>B113210800329</t>
  </si>
  <si>
    <t>江東区立第二辰巳小学校</t>
  </si>
  <si>
    <t>東京都江東区辰巳１－１－２２</t>
  </si>
  <si>
    <t>B113210800338</t>
  </si>
  <si>
    <t>江東区立東砂小学校</t>
  </si>
  <si>
    <t>東京都江東区東砂２－１２－１４</t>
  </si>
  <si>
    <t>B113210800347</t>
  </si>
  <si>
    <t>江東区立南陽小学校</t>
  </si>
  <si>
    <t>東京都江東区東陽２－１－２０</t>
  </si>
  <si>
    <t>B113210800356</t>
  </si>
  <si>
    <t>江東区立北砂小学校</t>
  </si>
  <si>
    <t>東京都江東区北砂１－３－３６</t>
  </si>
  <si>
    <t>B113210800365</t>
  </si>
  <si>
    <t>江東区立亀高小学校</t>
  </si>
  <si>
    <t>東京都江東区北砂５－２０－１６</t>
  </si>
  <si>
    <t>B113210800374</t>
  </si>
  <si>
    <t>江東区立東雲小学校</t>
  </si>
  <si>
    <t>東京都江東区東雲２－４－１１</t>
  </si>
  <si>
    <t>B113210800383</t>
  </si>
  <si>
    <t>江東区立越中島小学校</t>
  </si>
  <si>
    <t>東京都江東区越中島３－６－３８</t>
  </si>
  <si>
    <t>B113210800392</t>
  </si>
  <si>
    <t>江東区立浅間竪川小学校</t>
  </si>
  <si>
    <t>東京都江東区亀戸９－２２－４</t>
  </si>
  <si>
    <t>B113210800409</t>
  </si>
  <si>
    <t>江東区立第二砂町小学校</t>
  </si>
  <si>
    <t>東京都江東区東砂７－１７－３０</t>
  </si>
  <si>
    <t>B113210800418</t>
  </si>
  <si>
    <t>江東区立南砂小学校</t>
  </si>
  <si>
    <t>東京都江東区南砂２－３－２１</t>
  </si>
  <si>
    <t>B113210800427</t>
  </si>
  <si>
    <t>江東区立豊洲北小学校</t>
  </si>
  <si>
    <t>東京都江東区豊洲３－６－１</t>
  </si>
  <si>
    <t>B113210800436</t>
  </si>
  <si>
    <t>江東区立大島南央小学校</t>
  </si>
  <si>
    <t>東京都江東区大島４－１８－５</t>
  </si>
  <si>
    <t>B113210800445</t>
  </si>
  <si>
    <t>江東区立有明小学校</t>
  </si>
  <si>
    <t>東京都江東区有明２－１０－１</t>
  </si>
  <si>
    <t>B113210800454</t>
  </si>
  <si>
    <t>江東区立豊洲西小学校</t>
  </si>
  <si>
    <t>東京都江東区豊洲５－１－３５</t>
  </si>
  <si>
    <t>B113210900015</t>
  </si>
  <si>
    <t>品川区立城南小学校</t>
  </si>
  <si>
    <t>東京都品川区南品川２－８－２１</t>
  </si>
  <si>
    <t>B113210900024</t>
  </si>
  <si>
    <t>品川区立浅間台小学校</t>
  </si>
  <si>
    <t>東京都品川区南品川６－８－８</t>
  </si>
  <si>
    <t>B113210900033</t>
  </si>
  <si>
    <t>品川区立三木小学校</t>
  </si>
  <si>
    <t>東京都品川区西品川３－１６－２８</t>
  </si>
  <si>
    <t>B113210900042</t>
  </si>
  <si>
    <t>品川区立御殿山小学校</t>
  </si>
  <si>
    <t>東京都品川区北品川５－２－６</t>
  </si>
  <si>
    <t>B113210900051</t>
  </si>
  <si>
    <t>品川区立城南第二小学校</t>
  </si>
  <si>
    <t>東京都品川区東品川３－４－５</t>
  </si>
  <si>
    <t>B113210900060</t>
  </si>
  <si>
    <t>品川区立第一日野小学校</t>
  </si>
  <si>
    <t>東京都品川区西五反田６－５－３２</t>
  </si>
  <si>
    <t>B113210900079</t>
  </si>
  <si>
    <t>品川区立芳水小学校</t>
  </si>
  <si>
    <t>東京都品川区大崎３－１２－２２</t>
  </si>
  <si>
    <t>B113210900088</t>
  </si>
  <si>
    <t>品川区立第三日野小学校</t>
  </si>
  <si>
    <t>東京都品川区上大崎１－１９－１９</t>
  </si>
  <si>
    <t>B113210900097</t>
  </si>
  <si>
    <t>品川区立第四日野小学校</t>
  </si>
  <si>
    <t>東京都品川区西五反田４－２９－９</t>
  </si>
  <si>
    <t>B113210900104</t>
  </si>
  <si>
    <t>品川区立大井第一小学校</t>
  </si>
  <si>
    <t>東京都品川区大井６－１－３２</t>
  </si>
  <si>
    <t>B113210900113</t>
  </si>
  <si>
    <t>品川区立鮫浜小学校</t>
  </si>
  <si>
    <t>東京都品川区東大井２－１０－１４</t>
  </si>
  <si>
    <t>B113210900122</t>
  </si>
  <si>
    <t>品川区立山中小学校</t>
  </si>
  <si>
    <t>東京都品川区大井３－７－１９</t>
  </si>
  <si>
    <t>B113210900131</t>
  </si>
  <si>
    <t>品川区立立会小学校</t>
  </si>
  <si>
    <t>東京都品川区東大井４－１５－９</t>
  </si>
  <si>
    <t>B113210900140</t>
  </si>
  <si>
    <t>品川区立浜川小学校</t>
  </si>
  <si>
    <t>東京都品川区南大井４－３－２７</t>
  </si>
  <si>
    <t>B113210900159</t>
  </si>
  <si>
    <t>品川区立伊藤小学校</t>
  </si>
  <si>
    <t>東京都品川区西大井５－６－８</t>
  </si>
  <si>
    <t>B113210900168</t>
  </si>
  <si>
    <t>品川区立鈴ケ森小学校</t>
  </si>
  <si>
    <t>東京都品川区南大井４－１６－２</t>
  </si>
  <si>
    <t>B113210900177</t>
  </si>
  <si>
    <t>品川区立台場小学校</t>
  </si>
  <si>
    <t>東京都品川区東品川１－８－３０</t>
  </si>
  <si>
    <t>B113210900186</t>
  </si>
  <si>
    <t>品川区立京陽小学校</t>
  </si>
  <si>
    <t>東京都品川区平塚２－１９－２０</t>
  </si>
  <si>
    <t>B113210900195</t>
  </si>
  <si>
    <t>品川区立延山小学校</t>
  </si>
  <si>
    <t>東京都品川区西中延２－１７－５</t>
  </si>
  <si>
    <t>B113210900202</t>
  </si>
  <si>
    <t>品川区立中延小学校</t>
  </si>
  <si>
    <t>東京都品川区中延１－１１－１５</t>
  </si>
  <si>
    <t>B113210900211</t>
  </si>
  <si>
    <t>品川区立小山小学校</t>
  </si>
  <si>
    <t>東京都品川区小山５－１０－６</t>
  </si>
  <si>
    <t>B113210900220</t>
  </si>
  <si>
    <t>品川区立大原小学校</t>
  </si>
  <si>
    <t>東京都品川区戸越６－１７－３</t>
  </si>
  <si>
    <t>B113210900239</t>
  </si>
  <si>
    <t>品川区立宮前小学校</t>
  </si>
  <si>
    <t>東京都品川区戸越４－５－１０</t>
  </si>
  <si>
    <t>B113210900248</t>
  </si>
  <si>
    <t>品川区立源氏前小学校</t>
  </si>
  <si>
    <t>東京都品川区中延６－２－１８</t>
  </si>
  <si>
    <t>B113210900257</t>
  </si>
  <si>
    <t>品川区立第二延山小学校</t>
  </si>
  <si>
    <t>東京都品川区旗の台１－６－１</t>
  </si>
  <si>
    <t>B113210900266</t>
  </si>
  <si>
    <t>品川区立後地小学校</t>
  </si>
  <si>
    <t>東京都品川区小山２－４－６</t>
  </si>
  <si>
    <t>B113210900275</t>
  </si>
  <si>
    <t>品川区立戸越小学校</t>
  </si>
  <si>
    <t>東京都品川区豊町２－１－２０</t>
  </si>
  <si>
    <t>B113210900284</t>
  </si>
  <si>
    <t>品川区立旗台小学校</t>
  </si>
  <si>
    <t>東京都品川区旗の台４－７－１１</t>
  </si>
  <si>
    <t>B113210900293</t>
  </si>
  <si>
    <t>品川区立上神明小学校</t>
  </si>
  <si>
    <t>東京都品川区二葉４－４－１０</t>
  </si>
  <si>
    <t>B113210900300</t>
  </si>
  <si>
    <t>品川区立清水台小学校</t>
  </si>
  <si>
    <t>東京都品川区旗の台１－１１－１７</t>
  </si>
  <si>
    <t>B113210900319</t>
  </si>
  <si>
    <t>品川区立小山台小学校</t>
  </si>
  <si>
    <t>東京都品川区小山台１－１８－２４</t>
  </si>
  <si>
    <t>B113211000012</t>
  </si>
  <si>
    <t>目黒区立八雲小学校</t>
  </si>
  <si>
    <t>東京都目黒区八雲２－５－１</t>
  </si>
  <si>
    <t>B113211000021</t>
  </si>
  <si>
    <t>目黒区立菅刈小学校</t>
  </si>
  <si>
    <t>東京都目黒区青葉台３－３－２６</t>
  </si>
  <si>
    <t>B113211000030</t>
  </si>
  <si>
    <t>目黒区立下目黒小学校</t>
  </si>
  <si>
    <t>東京都目黒区目黒２－７－９</t>
  </si>
  <si>
    <t>B113211000049</t>
  </si>
  <si>
    <t>目黒区立碑小学校</t>
  </si>
  <si>
    <t>東京都目黒区碑文谷１－１８－２</t>
  </si>
  <si>
    <t>B113211000058</t>
  </si>
  <si>
    <t>目黒区立中目黒小学校</t>
  </si>
  <si>
    <t>東京都目黒区中目黒３－１３－３２</t>
  </si>
  <si>
    <t>B113211000067</t>
  </si>
  <si>
    <t>目黒区立油面小学校</t>
  </si>
  <si>
    <t>東京都目黒区中町１－５－４</t>
  </si>
  <si>
    <t>B113211000076</t>
  </si>
  <si>
    <t>目黒区立大岡山小学校</t>
  </si>
  <si>
    <t>東京都目黒区平町２－３－１</t>
  </si>
  <si>
    <t>B113211000085</t>
  </si>
  <si>
    <t>目黒区立烏森小学校</t>
  </si>
  <si>
    <t>東京都目黒区上目黒３－３７－２７</t>
  </si>
  <si>
    <t>B113211000094</t>
  </si>
  <si>
    <t>目黒区立向原小学校</t>
  </si>
  <si>
    <t>東京都目黒区目黒本町６－７－１５</t>
  </si>
  <si>
    <t>B113211000101</t>
  </si>
  <si>
    <t>目黒区立五本木小学校</t>
  </si>
  <si>
    <t>東京都目黒区五本木２－２４－３</t>
  </si>
  <si>
    <t>B113211000110</t>
  </si>
  <si>
    <t>目黒区立鷹番小学校</t>
  </si>
  <si>
    <t>東京都目黒区中央町１－２０－２６</t>
  </si>
  <si>
    <t>B113211000129</t>
  </si>
  <si>
    <t>目黒区立田道小学校</t>
  </si>
  <si>
    <t>東京都目黒区目黒１－１５－２８</t>
  </si>
  <si>
    <t>B113211000138</t>
  </si>
  <si>
    <t>目黒区立月光原小学校</t>
  </si>
  <si>
    <t>東京都目黒区目黒本町４－１５－３</t>
  </si>
  <si>
    <t>B113211000147</t>
  </si>
  <si>
    <t>目黒区立駒場小学校</t>
  </si>
  <si>
    <t>東京都目黒区駒場３－１１－１３</t>
  </si>
  <si>
    <t>B113211000156</t>
  </si>
  <si>
    <t>目黒区立緑ヶ丘小学校</t>
  </si>
  <si>
    <t>東京都目黒区緑が丘２－１３－１</t>
  </si>
  <si>
    <t>B113211000165</t>
  </si>
  <si>
    <t>目黒区立原町小学校</t>
  </si>
  <si>
    <t>東京都目黒区原町２－１８－１２</t>
  </si>
  <si>
    <t>B113211000174</t>
  </si>
  <si>
    <t>目黒区立不動小学校</t>
  </si>
  <si>
    <t>東京都目黒区下目黒６－１１－３５</t>
  </si>
  <si>
    <t>B113211000183</t>
  </si>
  <si>
    <t>目黒区立上目黒小学校</t>
  </si>
  <si>
    <t>東京都目黒区五本木１－１２－１３</t>
  </si>
  <si>
    <t>B113211000192</t>
  </si>
  <si>
    <t>目黒区立東根小学校</t>
  </si>
  <si>
    <t>東京都目黒区東が丘１－２０－１</t>
  </si>
  <si>
    <t>B113211000209</t>
  </si>
  <si>
    <t>目黒区立中根小学校</t>
  </si>
  <si>
    <t>東京都目黒区緑が丘１－１－１</t>
  </si>
  <si>
    <t>B113211000218</t>
  </si>
  <si>
    <t>目黒区立宮前小学校</t>
  </si>
  <si>
    <t>東京都目黒区八雲３－１３－２１</t>
  </si>
  <si>
    <t>B113211000227</t>
  </si>
  <si>
    <t>目黒区立東山小学校</t>
  </si>
  <si>
    <t>東京都目黒区東山２－２４－２５</t>
  </si>
  <si>
    <t>B113211100011</t>
  </si>
  <si>
    <t>大田区立大森第四小学校</t>
  </si>
  <si>
    <t>東京都大田区大森南３－１８－２６</t>
  </si>
  <si>
    <t>B113211100020</t>
  </si>
  <si>
    <t>大田区立中富小学校</t>
  </si>
  <si>
    <t>東京都大田区大森東５－６－２４</t>
  </si>
  <si>
    <t>B113211100039</t>
  </si>
  <si>
    <t>大田区立大森第一小学校</t>
  </si>
  <si>
    <t>東京都大田区大森東３－１－１８</t>
  </si>
  <si>
    <t>B113211100048</t>
  </si>
  <si>
    <t>大田区立大森第三小学校</t>
  </si>
  <si>
    <t>東京都大田区大森西５－２２－１８</t>
  </si>
  <si>
    <t>B113211100057</t>
  </si>
  <si>
    <t>大田区立大森第五小学校</t>
  </si>
  <si>
    <t>東京都大田区大森本町１－１０－５</t>
  </si>
  <si>
    <t>B113211100066</t>
  </si>
  <si>
    <t>大田区立入新井第五小学校</t>
  </si>
  <si>
    <t>東京都大田区大森北６－４－８</t>
  </si>
  <si>
    <t>B113211100075</t>
  </si>
  <si>
    <t>大田区立入新井第一小学校</t>
  </si>
  <si>
    <t>東京都大田区大森北４－６－７</t>
  </si>
  <si>
    <t>B113211100084</t>
  </si>
  <si>
    <t>大田区立山王小学校</t>
  </si>
  <si>
    <t>東京都大田区山王１－２６－３３</t>
  </si>
  <si>
    <t>B113211100093</t>
  </si>
  <si>
    <t>大田区立馬込小学校</t>
  </si>
  <si>
    <t>東京都大田区南馬込１－３４－１</t>
  </si>
  <si>
    <t>B113211100100</t>
  </si>
  <si>
    <t>大田区立馬込第二小学校</t>
  </si>
  <si>
    <t>東京都大田区南馬込３－１０－１</t>
  </si>
  <si>
    <t>B113211100119</t>
  </si>
  <si>
    <t>大田区立馬込第三小学校</t>
  </si>
  <si>
    <t>東京都大田区北馬込１－２８－１</t>
  </si>
  <si>
    <t>B113211100128</t>
  </si>
  <si>
    <t>大田区立梅田小学校</t>
  </si>
  <si>
    <t>東京都大田区南馬込６－６－１</t>
  </si>
  <si>
    <t>B113211100137</t>
  </si>
  <si>
    <t>大田区立池上小学校</t>
  </si>
  <si>
    <t>東京都大田区池上１－３３－８</t>
  </si>
  <si>
    <t>B113211100146</t>
  </si>
  <si>
    <t>大田区立池上第二小学校</t>
  </si>
  <si>
    <t>東京都大田区中央８－９－１</t>
  </si>
  <si>
    <t>B113211100155</t>
  </si>
  <si>
    <t>大田区立徳持小学校</t>
  </si>
  <si>
    <t>東京都大田区池上７－１８－１</t>
  </si>
  <si>
    <t>B113211100164</t>
  </si>
  <si>
    <t>大田区立入新井第二小学校</t>
  </si>
  <si>
    <t>東京都大田区中央２－１５－１</t>
  </si>
  <si>
    <t>B113211100173</t>
  </si>
  <si>
    <t>大田区立入新井第四小学校</t>
  </si>
  <si>
    <t>東京都大田区中央３－５－８</t>
  </si>
  <si>
    <t>B113211100182</t>
  </si>
  <si>
    <t>大田区立東調布第一小学校</t>
  </si>
  <si>
    <t>東京都大田区田園調布南２８－７</t>
  </si>
  <si>
    <t>B113211100191</t>
  </si>
  <si>
    <t>大田区立田園調布小学校</t>
  </si>
  <si>
    <t>東京都大田区田園調布２－３１－１６</t>
  </si>
  <si>
    <t>B113211100208</t>
  </si>
  <si>
    <t>大田区立調布大塚小学校</t>
  </si>
  <si>
    <t>東京都大田区雪谷大塚町１２－１</t>
  </si>
  <si>
    <t>B113211100217</t>
  </si>
  <si>
    <t>大田区立東調布第三小学校</t>
  </si>
  <si>
    <t>東京都大田区南久が原２－１７－１</t>
  </si>
  <si>
    <t>B113211100226</t>
  </si>
  <si>
    <t>大田区立嶺町小学校</t>
  </si>
  <si>
    <t>東京都大田区田園調布南６－１０</t>
  </si>
  <si>
    <t>B113211100235</t>
  </si>
  <si>
    <t>大田区立千鳥小学校</t>
  </si>
  <si>
    <t>東京都大田区千鳥２－５－１</t>
  </si>
  <si>
    <t>B113211100244</t>
  </si>
  <si>
    <t>大田区立久原小学校</t>
  </si>
  <si>
    <t>東京都大田区久が原４－１２－１０</t>
  </si>
  <si>
    <t>B113211100253</t>
  </si>
  <si>
    <t>大田区立松仙小学校</t>
  </si>
  <si>
    <t>東京都大田区久が原１－１１－１</t>
  </si>
  <si>
    <t>B113211100262</t>
  </si>
  <si>
    <t>大田区立池雪小学校</t>
  </si>
  <si>
    <t>東京都大田区東雪谷５－７－１</t>
  </si>
  <si>
    <t>B113211100271</t>
  </si>
  <si>
    <t>大田区立小池小学校</t>
  </si>
  <si>
    <t>東京都大田区上池台２－２２－７</t>
  </si>
  <si>
    <t>B113211100280</t>
  </si>
  <si>
    <t>大田区立雪谷小学校</t>
  </si>
  <si>
    <t>東京都大田区南雪谷３－９－２３</t>
  </si>
  <si>
    <t>B113211100299</t>
  </si>
  <si>
    <t>大田区立洗足池小学校</t>
  </si>
  <si>
    <t>東京都大田区南千束３－３５－２</t>
  </si>
  <si>
    <t>B113211100306</t>
  </si>
  <si>
    <t>大田区立赤松小学校</t>
  </si>
  <si>
    <t>東京都大田区北千束２－３５－８</t>
  </si>
  <si>
    <t>B113211100315</t>
  </si>
  <si>
    <t>大田区立清水窪小学校</t>
  </si>
  <si>
    <t>東京都大田区北千束１－２０－１５</t>
  </si>
  <si>
    <t>B113211100324</t>
  </si>
  <si>
    <t>大田区立糀谷小学校</t>
  </si>
  <si>
    <t>東京都大田区西糀谷３－１３－２１</t>
  </si>
  <si>
    <t>B113211100333</t>
  </si>
  <si>
    <t>大田区立東糀谷小学校</t>
  </si>
  <si>
    <t>東京都大田区東糀谷５－１８－２３</t>
  </si>
  <si>
    <t>B113211100342</t>
  </si>
  <si>
    <t>大田区立北糀谷小学校</t>
  </si>
  <si>
    <t>東京都大田区北糀谷２－２－５</t>
  </si>
  <si>
    <t>B113211100351</t>
  </si>
  <si>
    <t>大田区立羽田小学校</t>
  </si>
  <si>
    <t>東京都大田区羽田３－３－１４</t>
  </si>
  <si>
    <t>B113211100360</t>
  </si>
  <si>
    <t>大田区立都南小学校</t>
  </si>
  <si>
    <t>東京都大田区本羽田３－１５－２</t>
  </si>
  <si>
    <t>B113211100379</t>
  </si>
  <si>
    <t>大田区立萩中小学校</t>
  </si>
  <si>
    <t>東京都大田区本羽田３－４－２２</t>
  </si>
  <si>
    <t>B113211100388</t>
  </si>
  <si>
    <t>大田区立中萩中小学校</t>
  </si>
  <si>
    <t>東京都大田区萩中２－１４－１</t>
  </si>
  <si>
    <t>B113211100397</t>
  </si>
  <si>
    <t>大田区立出雲小学校</t>
  </si>
  <si>
    <t>東京都大田区本羽田１－２－４</t>
  </si>
  <si>
    <t>B113211100404</t>
  </si>
  <si>
    <t>大田区立六郷小学校</t>
  </si>
  <si>
    <t>東京都大田区東六郷３－７－１</t>
  </si>
  <si>
    <t>B113211100413</t>
  </si>
  <si>
    <t>大田区立西六郷小学校</t>
  </si>
  <si>
    <t>東京都大田区西六郷２－３－１</t>
  </si>
  <si>
    <t>B113211100422</t>
  </si>
  <si>
    <t>大田区立高畑小学校</t>
  </si>
  <si>
    <t>東京都大田区西六郷３－２８－２３</t>
  </si>
  <si>
    <t>B113211100431</t>
  </si>
  <si>
    <t>大田区立仲六郷小学校</t>
  </si>
  <si>
    <t>東京都大田区仲六郷１－２６－１</t>
  </si>
  <si>
    <t>B113211100440</t>
  </si>
  <si>
    <t>大田区立志茂田小学校</t>
  </si>
  <si>
    <t>東京都大田区西六郷１－４－２</t>
  </si>
  <si>
    <t>B113211100459</t>
  </si>
  <si>
    <t>大田区立東六郷小学校</t>
  </si>
  <si>
    <t>東京都大田区東六郷２－３－１</t>
  </si>
  <si>
    <t>B113211100468</t>
  </si>
  <si>
    <t>大田区立矢口小学校</t>
  </si>
  <si>
    <t>東京都大田区多摩川１－１８－２２</t>
  </si>
  <si>
    <t>B113211100477</t>
  </si>
  <si>
    <t>大田区立矢口西小学校</t>
  </si>
  <si>
    <t>東京都大田区下丸子１－７－１</t>
  </si>
  <si>
    <t>B113211100486</t>
  </si>
  <si>
    <t>大田区立多摩川小学校</t>
  </si>
  <si>
    <t>東京都大田区矢口３－２６－２５</t>
  </si>
  <si>
    <t>B113211100495</t>
  </si>
  <si>
    <t>大田区立相生小学校</t>
  </si>
  <si>
    <t>東京都大田区西蒲田６－１９－１</t>
  </si>
  <si>
    <t>B113211100501</t>
  </si>
  <si>
    <t>大田区立矢口東小学校</t>
  </si>
  <si>
    <t>東京都大田区東矢口３－９－２０</t>
  </si>
  <si>
    <t>B113211100510</t>
  </si>
  <si>
    <t>大田区立おなづか小学校</t>
  </si>
  <si>
    <t>東京都大田区西蒲田１－１９－１</t>
  </si>
  <si>
    <t>B113211100529</t>
  </si>
  <si>
    <t>大田区立道塚小学校</t>
  </si>
  <si>
    <t>東京都大田区新蒲田３－３－１８</t>
  </si>
  <si>
    <t>B113211100538</t>
  </si>
  <si>
    <t>大田区立蒲田小学校</t>
  </si>
  <si>
    <t>東京都大田区蒲田１－３０－１</t>
  </si>
  <si>
    <t>B113211100547</t>
  </si>
  <si>
    <t>大田区立南蒲小学校</t>
  </si>
  <si>
    <t>東京都大田区南蒲田１－１２－１１</t>
  </si>
  <si>
    <t>B113211100556</t>
  </si>
  <si>
    <t>大田区立新宿小学校</t>
  </si>
  <si>
    <t>東京都大田区蒲田本町１－５－１</t>
  </si>
  <si>
    <t>B113211100565</t>
  </si>
  <si>
    <t>大田区立東蒲小学校</t>
  </si>
  <si>
    <t>東京都大田区東蒲田１－１９－２５</t>
  </si>
  <si>
    <t>B113211100574</t>
  </si>
  <si>
    <t>大田区立大森東小学校</t>
  </si>
  <si>
    <t>東京都大田区大森東１－２９－１</t>
  </si>
  <si>
    <t>B113211100583</t>
  </si>
  <si>
    <t>大田区立南六郷小学校</t>
  </si>
  <si>
    <t>東京都大田区南六郷３－７－１</t>
  </si>
  <si>
    <t>B113211100592</t>
  </si>
  <si>
    <t>大田区立開桜小学校</t>
  </si>
  <si>
    <t>東京都大田区大森西２－２６－３</t>
  </si>
  <si>
    <t>B113211200010</t>
  </si>
  <si>
    <t>世田谷区立若林小学校</t>
  </si>
  <si>
    <t>東京都世田谷区若林５－２７－１８</t>
  </si>
  <si>
    <t>B113211200029</t>
  </si>
  <si>
    <t>世田谷区立三宿小学校</t>
  </si>
  <si>
    <t>東京都世田谷区三宿１－１２－６</t>
  </si>
  <si>
    <t>B113211200038</t>
  </si>
  <si>
    <t>世田谷区立太子堂小学校</t>
  </si>
  <si>
    <t>東京都世田谷区太子堂５－７－４</t>
  </si>
  <si>
    <t>B113211200047</t>
  </si>
  <si>
    <t>世田谷区立桜小学校</t>
  </si>
  <si>
    <t>東京都世田谷区世田谷２－４－１５</t>
  </si>
  <si>
    <t>B113211200056</t>
  </si>
  <si>
    <t>世田谷区立桜丘小学校</t>
  </si>
  <si>
    <t>東京都世田谷区桜丘１－１９－１７</t>
  </si>
  <si>
    <t>B113211200065</t>
  </si>
  <si>
    <t>世田谷区立代沢小学校</t>
  </si>
  <si>
    <t>東京都世田谷区代沢５－１－１０</t>
  </si>
  <si>
    <t>B113211200074</t>
  </si>
  <si>
    <t>世田谷区立多聞小学校</t>
  </si>
  <si>
    <t>東京都世田谷区三宿２－２６－１１</t>
  </si>
  <si>
    <t>B113211200083</t>
  </si>
  <si>
    <t>世田谷区立世田谷小学校</t>
  </si>
  <si>
    <t>東京都世田谷区宮坂１－３８－４</t>
  </si>
  <si>
    <t>B113211200092</t>
  </si>
  <si>
    <t>世田谷区立松沢小学校</t>
  </si>
  <si>
    <t>東京都世田谷区赤堤４－４４－２２</t>
  </si>
  <si>
    <t>B113211200109</t>
  </si>
  <si>
    <t>世田谷区立駒沢小学校</t>
  </si>
  <si>
    <t>東京都世田谷区駒沢２－１０－６</t>
  </si>
  <si>
    <t>B113211200118</t>
  </si>
  <si>
    <t>世田谷区立旭小学校</t>
  </si>
  <si>
    <t>東京都世田谷区野沢１－４－３</t>
  </si>
  <si>
    <t>B113211200127</t>
  </si>
  <si>
    <t>世田谷区立中里小学校</t>
  </si>
  <si>
    <t>東京都世田谷区三軒茶屋１－４－１</t>
  </si>
  <si>
    <t>B113211200136</t>
  </si>
  <si>
    <t>世田谷区立松原小学校</t>
  </si>
  <si>
    <t>東京都世田谷区松原５－４３－２６</t>
  </si>
  <si>
    <t>B113211200145</t>
  </si>
  <si>
    <t>世田谷区立上北沢小学校</t>
  </si>
  <si>
    <t>東京都世田谷区上北沢４－２２－２９</t>
  </si>
  <si>
    <t>B113211200154</t>
  </si>
  <si>
    <t>世田谷区立駒繋小学校</t>
  </si>
  <si>
    <t>東京都世田谷区下馬１－４２－１２</t>
  </si>
  <si>
    <t>B113211200163</t>
  </si>
  <si>
    <t>世田谷区立池之上小学校</t>
  </si>
  <si>
    <t>東京都世田谷区北沢４－３２－２０</t>
  </si>
  <si>
    <t>B113211200172</t>
  </si>
  <si>
    <t>世田谷区立経堂小学校</t>
  </si>
  <si>
    <t>東京都世田谷区桜上水１－２３－３</t>
  </si>
  <si>
    <t>B113211200181</t>
  </si>
  <si>
    <t>世田谷区立弦巻小学校</t>
  </si>
  <si>
    <t>東京都世田谷区弦巻１－９－１８</t>
  </si>
  <si>
    <t>B113211200190</t>
  </si>
  <si>
    <t>世田谷区立山崎小学校</t>
  </si>
  <si>
    <t>東京都世田谷区梅丘３－９－１</t>
  </si>
  <si>
    <t>B113211200207</t>
  </si>
  <si>
    <t>世田谷区立中丸小学校</t>
  </si>
  <si>
    <t>東京都世田谷区野沢３－３４－１６</t>
  </si>
  <si>
    <t>B113211200216</t>
  </si>
  <si>
    <t>世田谷区立代田小学校</t>
  </si>
  <si>
    <t>東京都世田谷区代田４－２－３</t>
  </si>
  <si>
    <t>B113211200225</t>
  </si>
  <si>
    <t>世田谷区立三軒茶屋小学校</t>
  </si>
  <si>
    <t>東京都世田谷区三軒茶屋２－４２－１</t>
  </si>
  <si>
    <t>B113211200234</t>
  </si>
  <si>
    <t>世田谷区立赤堤小学校</t>
  </si>
  <si>
    <t>東京都世田谷区赤堤１－４１－２４</t>
  </si>
  <si>
    <t>B113211200243</t>
  </si>
  <si>
    <t>世田谷区立松丘小学校</t>
  </si>
  <si>
    <t>東京都世田谷区弦巻３－２３－１２</t>
  </si>
  <si>
    <t>B113211200252</t>
  </si>
  <si>
    <t>世田谷区立池尻小学校</t>
  </si>
  <si>
    <t>東京都世田谷区池尻２－４－１０</t>
  </si>
  <si>
    <t>B113211200261</t>
  </si>
  <si>
    <t>世田谷区立笹原小学校</t>
  </si>
  <si>
    <t>東京都世田谷区桜丘５－１９－１</t>
  </si>
  <si>
    <t>B113211200270</t>
  </si>
  <si>
    <t>世田谷区立城山小学校</t>
  </si>
  <si>
    <t>東京都世田谷区梅丘２－１－１１</t>
  </si>
  <si>
    <t>B113211200289</t>
  </si>
  <si>
    <t>世田谷区立深沢小学校</t>
  </si>
  <si>
    <t>東京都世田谷区新町１－４－２４</t>
  </si>
  <si>
    <t>B113211200298</t>
  </si>
  <si>
    <t>世田谷区立玉川小学校</t>
  </si>
  <si>
    <t>東京都世田谷区中町２－２９－１</t>
  </si>
  <si>
    <t>B113211200305</t>
  </si>
  <si>
    <t>世田谷区立京西小学校</t>
  </si>
  <si>
    <t>東京都世田谷区用賀４－２７－４</t>
  </si>
  <si>
    <t>B113211200314</t>
  </si>
  <si>
    <t>世田谷区立二子玉川小学校</t>
  </si>
  <si>
    <t>東京都世田谷区玉川４－６－１</t>
  </si>
  <si>
    <t>B113211200323</t>
  </si>
  <si>
    <t>世田谷区立八幡小学校</t>
  </si>
  <si>
    <t>東京都世田谷区玉川田園調布２－１７－１５</t>
  </si>
  <si>
    <t>B113211200332</t>
  </si>
  <si>
    <t>世田谷区立奥沢小学校</t>
  </si>
  <si>
    <t>東京都世田谷区奥沢３－１－１</t>
  </si>
  <si>
    <t>B113211200341</t>
  </si>
  <si>
    <t>世田谷区立尾山台小学校</t>
  </si>
  <si>
    <t>東京都世田谷区尾山台３－１１－１</t>
  </si>
  <si>
    <t>B113211200350</t>
  </si>
  <si>
    <t>世田谷区立東深沢小学校</t>
  </si>
  <si>
    <t>東京都世田谷区深沢３－７－１</t>
  </si>
  <si>
    <t>B113211200369</t>
  </si>
  <si>
    <t>世田谷区立東玉川小学校</t>
  </si>
  <si>
    <t>東京都世田谷区奥沢１－１－１</t>
  </si>
  <si>
    <t>B113211200378</t>
  </si>
  <si>
    <t>世田谷区立桜町小学校</t>
  </si>
  <si>
    <t>東京都世田谷区用賀１－５－１</t>
  </si>
  <si>
    <t>B113211200387</t>
  </si>
  <si>
    <t>世田谷区立九品仏小学校</t>
  </si>
  <si>
    <t>東京都世田谷区奥沢８－１２－１</t>
  </si>
  <si>
    <t>B113211200396</t>
  </si>
  <si>
    <t>世田谷区立瀬田小学校</t>
  </si>
  <si>
    <t>東京都世田谷区瀬田２－１５－１</t>
  </si>
  <si>
    <t>B113211200403</t>
  </si>
  <si>
    <t>世田谷区立等々力小学校</t>
  </si>
  <si>
    <t>東京都世田谷区等々力７－２６－１</t>
  </si>
  <si>
    <t>B113211200412</t>
  </si>
  <si>
    <t>世田谷区立用賀小学校</t>
  </si>
  <si>
    <t>東京都世田谷区上用賀６－１４－１</t>
  </si>
  <si>
    <t>B113211200421</t>
  </si>
  <si>
    <t>世田谷区立中町小学校</t>
  </si>
  <si>
    <t>東京都世田谷区中町４－２３－１</t>
  </si>
  <si>
    <t>B113211200430</t>
  </si>
  <si>
    <t>世田谷区立玉堤小学校</t>
  </si>
  <si>
    <t>東京都世田谷区玉堤２－１１－１</t>
  </si>
  <si>
    <t>B113211200449</t>
  </si>
  <si>
    <t>世田谷区立烏山小学校</t>
  </si>
  <si>
    <t>東京都世田谷区給田１－２－１</t>
  </si>
  <si>
    <t>B113211200458</t>
  </si>
  <si>
    <t>世田谷区立塚戸小学校</t>
  </si>
  <si>
    <t>東京都世田谷区千歳台６－７－１</t>
  </si>
  <si>
    <t>B113211200467</t>
  </si>
  <si>
    <t>世田谷区立祖師谷小学校</t>
  </si>
  <si>
    <t>東京都世田谷区祖師谷３－４９－１</t>
  </si>
  <si>
    <t>B113211200476</t>
  </si>
  <si>
    <t>世田谷区立砧小学校</t>
  </si>
  <si>
    <t>東京都世田谷区喜多見６－９－１</t>
  </si>
  <si>
    <t>B113211200485</t>
  </si>
  <si>
    <t>世田谷区立明正小学校</t>
  </si>
  <si>
    <t>東京都世田谷区成城３－３－１</t>
  </si>
  <si>
    <t>B113211200494</t>
  </si>
  <si>
    <t>世田谷区立烏山北小学校</t>
  </si>
  <si>
    <t>東京都世田谷区北烏山６－３－１</t>
  </si>
  <si>
    <t>B113211200500</t>
  </si>
  <si>
    <t>世田谷区立八幡山小学校</t>
  </si>
  <si>
    <t>東京都世田谷区八幡山１－１４－１</t>
  </si>
  <si>
    <t>B113211200519</t>
  </si>
  <si>
    <t>世田谷区立芦花小学校</t>
  </si>
  <si>
    <t>東京都世田谷区粕谷２－２２－１</t>
  </si>
  <si>
    <t>B113211200528</t>
  </si>
  <si>
    <t>世田谷区立船橋小学校</t>
  </si>
  <si>
    <t>東京都世田谷区船橋４－４１－１</t>
  </si>
  <si>
    <t>B113211200537</t>
  </si>
  <si>
    <t>世田谷区立砧南小学校</t>
  </si>
  <si>
    <t>東京都世田谷区鎌田４－３－１</t>
  </si>
  <si>
    <t>B113211200546</t>
  </si>
  <si>
    <t>世田谷区立給田小学校</t>
  </si>
  <si>
    <t>東京都世田谷区給田４－２４－１</t>
  </si>
  <si>
    <t>B113211200555</t>
  </si>
  <si>
    <t>世田谷区立山野小学校</t>
  </si>
  <si>
    <t>東京都世田谷区砧６－７－１</t>
  </si>
  <si>
    <t>B113211200564</t>
  </si>
  <si>
    <t>世田谷区立千歳小学校</t>
  </si>
  <si>
    <t>東京都世田谷区成城９－６－１</t>
  </si>
  <si>
    <t>B113211200573</t>
  </si>
  <si>
    <t>世田谷区立喜多見小学校</t>
  </si>
  <si>
    <t>東京都世田谷区喜多見３－１１－１</t>
  </si>
  <si>
    <t>B113211200582</t>
  </si>
  <si>
    <t>世田谷区立武蔵丘小学校</t>
  </si>
  <si>
    <t>東京都世田谷区北烏山１－４７－１１</t>
  </si>
  <si>
    <t>B113211200591</t>
  </si>
  <si>
    <t>世田谷区立希望丘小学校</t>
  </si>
  <si>
    <t>東京都世田谷区船橋４－９－１</t>
  </si>
  <si>
    <t>B113211200608</t>
  </si>
  <si>
    <t>世田谷区立千歳台小学校</t>
  </si>
  <si>
    <t>東京都世田谷区千歳台４－２４－１</t>
  </si>
  <si>
    <t>B113211200617</t>
  </si>
  <si>
    <t>世田谷区立下北沢小学校</t>
  </si>
  <si>
    <t>東京都世田谷区大原１－４－６</t>
  </si>
  <si>
    <t>B113211300019</t>
  </si>
  <si>
    <t>渋谷区立臨川小学校</t>
  </si>
  <si>
    <t>東京都渋谷区広尾１－９－１７</t>
  </si>
  <si>
    <t>B113211300028</t>
  </si>
  <si>
    <t>渋谷区立長谷戸小学校</t>
  </si>
  <si>
    <t>東京都渋谷区恵比寿西１－２３－１</t>
  </si>
  <si>
    <t>B113211300037</t>
  </si>
  <si>
    <t>渋谷区立広尾小学校</t>
  </si>
  <si>
    <t>東京都渋谷区東３－３－３</t>
  </si>
  <si>
    <t>B113211300046</t>
  </si>
  <si>
    <t>渋谷区立猿楽小学校</t>
  </si>
  <si>
    <t>東京都渋谷区猿楽町１２－３５</t>
  </si>
  <si>
    <t>B113211300055</t>
  </si>
  <si>
    <t>渋谷区立加計塚小学校</t>
  </si>
  <si>
    <t>東京都渋谷区恵比寿４－２１－１０</t>
  </si>
  <si>
    <t>B113211300064</t>
  </si>
  <si>
    <t>渋谷区立常磐松小学校</t>
  </si>
  <si>
    <t>東京都渋谷区東１－７－１０</t>
  </si>
  <si>
    <t>B113211300073</t>
  </si>
  <si>
    <t>渋谷区立幡代小学校</t>
  </si>
  <si>
    <t>東京都渋谷区初台１－３２－１２</t>
  </si>
  <si>
    <t>B113211300082</t>
  </si>
  <si>
    <t>渋谷区立上原小学校</t>
  </si>
  <si>
    <t>東京都渋谷区上原３－１３－２０</t>
  </si>
  <si>
    <t>B113211300091</t>
  </si>
  <si>
    <t>渋谷区立笹塚小学校</t>
  </si>
  <si>
    <t>東京都渋谷区笹塚２－８－１</t>
  </si>
  <si>
    <t>B113211300108</t>
  </si>
  <si>
    <t>渋谷区立西原小学校</t>
  </si>
  <si>
    <t>東京都渋谷区西原２－２２－１</t>
  </si>
  <si>
    <t>B113211300117</t>
  </si>
  <si>
    <t>渋谷区立富谷小学校</t>
  </si>
  <si>
    <t>東京都渋谷区上原１－４６－４</t>
  </si>
  <si>
    <t>B113211300126</t>
  </si>
  <si>
    <t>渋谷区立中幡小学校</t>
  </si>
  <si>
    <t>東京都渋谷区幡ヶ谷３－４９－１</t>
  </si>
  <si>
    <t>B113211300135</t>
  </si>
  <si>
    <t>渋谷区立千駄谷小学校</t>
  </si>
  <si>
    <t>東京都渋谷区千駄ヶ谷２－４－１</t>
  </si>
  <si>
    <t>B113211300144</t>
  </si>
  <si>
    <t>渋谷区立鳩森小学校</t>
  </si>
  <si>
    <t>東京都渋谷区千駄ヶ谷５－９－１</t>
  </si>
  <si>
    <t>B113211300153</t>
  </si>
  <si>
    <t>渋谷区立神宮前小学校</t>
  </si>
  <si>
    <t>東京都渋谷区神宮前４－２０－１２</t>
  </si>
  <si>
    <t>B113211300162</t>
  </si>
  <si>
    <t>渋谷区立神南小学校</t>
  </si>
  <si>
    <t>東京都渋谷区宇田川町５－１</t>
  </si>
  <si>
    <t>B113211300171</t>
  </si>
  <si>
    <t>渋谷区立渋谷本町学園小学校</t>
  </si>
  <si>
    <t>東京都渋谷区本町４－３－１</t>
  </si>
  <si>
    <t>B113211300180</t>
  </si>
  <si>
    <t>渋谷区立代々木山谷小学校</t>
  </si>
  <si>
    <t>東京都渋谷区代々木３－４７－１</t>
  </si>
  <si>
    <t>B113211400018</t>
  </si>
  <si>
    <t>中野区立桃園第二小学校</t>
  </si>
  <si>
    <t>東京都中野区中野６－１３－１</t>
  </si>
  <si>
    <t>B113211400027</t>
  </si>
  <si>
    <t>中野区立塔山小学校</t>
  </si>
  <si>
    <t>東京都中野区中央１－４９－１</t>
  </si>
  <si>
    <t>B113211400036</t>
  </si>
  <si>
    <t>中野区立谷戸小学校</t>
  </si>
  <si>
    <t>東京都中野区中野１－２６－１</t>
  </si>
  <si>
    <t>B113211400045</t>
  </si>
  <si>
    <t>中野区立中野本郷小学校</t>
  </si>
  <si>
    <t>B113211400054</t>
  </si>
  <si>
    <t>中野区立江古田小学校</t>
  </si>
  <si>
    <t>東京都中野区江古田２－１３－２８</t>
  </si>
  <si>
    <t>B113211400072</t>
  </si>
  <si>
    <t>中野区立啓明小学校</t>
  </si>
  <si>
    <t>東京都中野区大和町１－１８－１</t>
  </si>
  <si>
    <t>B113211400081</t>
  </si>
  <si>
    <t>中野区立北原小学校</t>
  </si>
  <si>
    <t>東京都中野区野方６－３０－６</t>
  </si>
  <si>
    <t>B113211400090</t>
  </si>
  <si>
    <t>中野区立江原小学校</t>
  </si>
  <si>
    <t>東京都中野区江原町１－３９－１</t>
  </si>
  <si>
    <t>B113211400107</t>
  </si>
  <si>
    <t>中野区立武蔵台小学校</t>
  </si>
  <si>
    <t>東京都中野区上鷺宮５－１－１</t>
  </si>
  <si>
    <t>B113211400125</t>
  </si>
  <si>
    <t>中野区立上鷺宮小学校</t>
  </si>
  <si>
    <t>東京都中野区上鷺宮１－２４－３６</t>
  </si>
  <si>
    <t>B113211400134</t>
  </si>
  <si>
    <t>中野区立桃花小学校</t>
  </si>
  <si>
    <t>東京都中野区中央５－４３－１</t>
  </si>
  <si>
    <t>B113211400143</t>
  </si>
  <si>
    <t>中野区立白桜小学校</t>
  </si>
  <si>
    <t>東京都中野区上高田１－２－２８</t>
  </si>
  <si>
    <t>B113211400152</t>
  </si>
  <si>
    <t>中野区立平和の森小学校</t>
  </si>
  <si>
    <t>東京都中野区新井３－２９－１</t>
  </si>
  <si>
    <t>B113211400161</t>
  </si>
  <si>
    <t>中野区立緑野小学校</t>
  </si>
  <si>
    <t>東京都中野区丸山１－１７－１</t>
  </si>
  <si>
    <t>B113211400170</t>
  </si>
  <si>
    <t>中野区立南台小学校</t>
  </si>
  <si>
    <t>東京都中野区南台４－４－１</t>
  </si>
  <si>
    <t>B113211400189</t>
  </si>
  <si>
    <t>中野区立みなみの小学校</t>
  </si>
  <si>
    <t>東京都中野区弥生町４－２７－１１</t>
  </si>
  <si>
    <t>B113211400198</t>
  </si>
  <si>
    <t>中野区立美鳩小学校</t>
  </si>
  <si>
    <t>東京都中野区大和町４－２６－５</t>
  </si>
  <si>
    <t>B113211400205</t>
  </si>
  <si>
    <t>中野区立中野第一小学校</t>
  </si>
  <si>
    <t>東京都中野区本町３－１６－１</t>
  </si>
  <si>
    <t>B113211400214</t>
  </si>
  <si>
    <t>中野区立令和小学校</t>
  </si>
  <si>
    <t>東京都中野区新井４－１９－２６</t>
  </si>
  <si>
    <t>B113211500017</t>
  </si>
  <si>
    <t>杉並区立杉並第一小学校</t>
  </si>
  <si>
    <t>東京都杉並区阿佐谷北１－５－２７</t>
  </si>
  <si>
    <t>B113211500026</t>
  </si>
  <si>
    <t>杉並区立杉並第二小学校</t>
  </si>
  <si>
    <t>東京都杉並区成田西３－４－１</t>
  </si>
  <si>
    <t>B113211500035</t>
  </si>
  <si>
    <t>杉並区立杉並第三小学校</t>
  </si>
  <si>
    <t>東京都杉並区高円寺南１－１５－１３</t>
  </si>
  <si>
    <t>B113211500044</t>
  </si>
  <si>
    <t>杉並区立杉並第六小学校</t>
  </si>
  <si>
    <t>東京都杉並区阿佐谷南１－２４－２１</t>
  </si>
  <si>
    <t>B113211500053</t>
  </si>
  <si>
    <t>杉並区立杉並第七小学校</t>
  </si>
  <si>
    <t>東京都杉並区阿佐谷南３－１９－２</t>
  </si>
  <si>
    <t>B113211500062</t>
  </si>
  <si>
    <t>杉並区立杉並第九小学校</t>
  </si>
  <si>
    <t>東京都杉並区本天沼１－２－１９</t>
  </si>
  <si>
    <t>B113211500071</t>
  </si>
  <si>
    <t>杉並区立杉並第十小学校</t>
  </si>
  <si>
    <t>東京都杉並区和田３－５５－４９</t>
  </si>
  <si>
    <t>B113211500080</t>
  </si>
  <si>
    <t>杉並区立西田小学校</t>
  </si>
  <si>
    <t>東京都杉並区荻窪１－３８－１５</t>
  </si>
  <si>
    <t>B113211500099</t>
  </si>
  <si>
    <t>杉並区立東田小学校</t>
  </si>
  <si>
    <t>東京都杉並区成田東１－２１－１</t>
  </si>
  <si>
    <t>B113211500106</t>
  </si>
  <si>
    <t>杉並区立馬橋小学校</t>
  </si>
  <si>
    <t>東京都杉並区高円寺北４－２８－５</t>
  </si>
  <si>
    <t>B113211500115</t>
  </si>
  <si>
    <t>杉並区立桃井第一小学校</t>
  </si>
  <si>
    <t>東京都杉並区桃井２－６－１</t>
  </si>
  <si>
    <t>B113211500124</t>
  </si>
  <si>
    <t>杉並区立桃井第二小学校</t>
  </si>
  <si>
    <t>東京都杉並区荻窪５－１０－２５</t>
  </si>
  <si>
    <t>B113211500133</t>
  </si>
  <si>
    <t>杉並区立桃井第三小学校</t>
  </si>
  <si>
    <t>東京都杉並区西荻北２－１０－７</t>
  </si>
  <si>
    <t>B113211500142</t>
  </si>
  <si>
    <t>杉並区立桃井第四小学校</t>
  </si>
  <si>
    <t>東京都杉並区善福寺３－３－５</t>
  </si>
  <si>
    <t>B113211500151</t>
  </si>
  <si>
    <t>杉並区立桃井第五小学校</t>
  </si>
  <si>
    <t>東京都杉並区下井草４－２２－４</t>
  </si>
  <si>
    <t>B113211500160</t>
  </si>
  <si>
    <t>杉並区立四宮小学校</t>
  </si>
  <si>
    <t>東京都杉並区上井草２－１２－２６</t>
  </si>
  <si>
    <t>B113211500179</t>
  </si>
  <si>
    <t>杉並区立荻窪小学校</t>
  </si>
  <si>
    <t>東京都杉並区宮前２－１３－１８</t>
  </si>
  <si>
    <t>B113211500188</t>
  </si>
  <si>
    <t>杉並区立井荻小学校</t>
  </si>
  <si>
    <t>東京都杉並区善福寺１－１０－１９</t>
  </si>
  <si>
    <t>B113211500197</t>
  </si>
  <si>
    <t>杉並区立沓掛小学校</t>
  </si>
  <si>
    <t>東京都杉並区清水３－１－９</t>
  </si>
  <si>
    <t>B113211500204</t>
  </si>
  <si>
    <t>杉並区立高井戸小学校</t>
  </si>
  <si>
    <t>東京都杉並区高井戸西２－２－１</t>
  </si>
  <si>
    <t>B113211500213</t>
  </si>
  <si>
    <t>杉並区立高井戸第二小学校</t>
  </si>
  <si>
    <t>東京都杉並区久我山４－４９－１</t>
  </si>
  <si>
    <t>B113211500222</t>
  </si>
  <si>
    <t>杉並区立高井戸第三小学校</t>
  </si>
  <si>
    <t>東京都杉並区下高井戸４－１６－２４</t>
  </si>
  <si>
    <t>B113211500231</t>
  </si>
  <si>
    <t>杉並区立高井戸第四小学校</t>
  </si>
  <si>
    <t>東京都杉並区西荻南１－８－１６</t>
  </si>
  <si>
    <t>B113211500240</t>
  </si>
  <si>
    <t>杉並区立松庵小学校</t>
  </si>
  <si>
    <t>東京都杉並区松庵２－２３－２４</t>
  </si>
  <si>
    <t>B113211500259</t>
  </si>
  <si>
    <t>杉並区立浜田山小学校</t>
  </si>
  <si>
    <t>東京都杉並区浜田山４－２３－１</t>
  </si>
  <si>
    <t>B113211500268</t>
  </si>
  <si>
    <t>杉並区立富士見丘小学校</t>
  </si>
  <si>
    <t>東京都杉並区上高井戸２－１６－１３</t>
  </si>
  <si>
    <t>B113211500277</t>
  </si>
  <si>
    <t>杉並区立大宮小学校</t>
  </si>
  <si>
    <t>東京都杉並区堀ノ内１－１２－１６</t>
  </si>
  <si>
    <t>B113211500286</t>
  </si>
  <si>
    <t>杉並区立堀之内小学校</t>
  </si>
  <si>
    <t>東京都杉並区堀ノ内３－２４－１１</t>
  </si>
  <si>
    <t>B113211500295</t>
  </si>
  <si>
    <t>杉並区立和田小学校</t>
  </si>
  <si>
    <t>東京都杉並区和田２－３０－２１</t>
  </si>
  <si>
    <t>B113211500302</t>
  </si>
  <si>
    <t>杉並区立方南小学校</t>
  </si>
  <si>
    <t>東京都杉並区方南１－５２－１４</t>
  </si>
  <si>
    <t>B113211500311</t>
  </si>
  <si>
    <t>杉並区立済美小学校</t>
  </si>
  <si>
    <t>東京都杉並区堀ノ内１－１７－２４</t>
  </si>
  <si>
    <t>B113211500320</t>
  </si>
  <si>
    <t>杉並区立八成小学校</t>
  </si>
  <si>
    <t>東京都杉並区井草２－２５－４</t>
  </si>
  <si>
    <t>B113211500339</t>
  </si>
  <si>
    <t>杉並区立三谷小学校</t>
  </si>
  <si>
    <t>東京都杉並区上井草３－１４－１２</t>
  </si>
  <si>
    <t>B113211500348</t>
  </si>
  <si>
    <t>杉並区立松ノ木小学校</t>
  </si>
  <si>
    <t>東京都杉並区松ノ木１－２－２６</t>
  </si>
  <si>
    <t>B113211500357</t>
  </si>
  <si>
    <t>杉並区立高井戸東小学校</t>
  </si>
  <si>
    <t>東京都杉並区高井戸東１－１２－１</t>
  </si>
  <si>
    <t>B113211500366</t>
  </si>
  <si>
    <t>杉並区立久我山小学校</t>
  </si>
  <si>
    <t>東京都杉並区久我山５－１８－７</t>
  </si>
  <si>
    <t>B113211500375</t>
  </si>
  <si>
    <t>杉並区立天沼小学校</t>
  </si>
  <si>
    <t>東京都杉並区天沼２－４６－３</t>
  </si>
  <si>
    <t>B113211500384</t>
  </si>
  <si>
    <t>杉並区立永福小学校</t>
  </si>
  <si>
    <t>東京都杉並区永福２－１６－３３</t>
  </si>
  <si>
    <t>B113211500393</t>
  </si>
  <si>
    <t>杉並区立新泉和泉小学校</t>
  </si>
  <si>
    <t>東京都杉並区和泉２－１７－１４</t>
  </si>
  <si>
    <t>B113211500400</t>
  </si>
  <si>
    <t>杉並区立高円寺小学校</t>
  </si>
  <si>
    <t>東京都杉並区高円寺北一丁目４番１１号</t>
  </si>
  <si>
    <t>B113211600016</t>
  </si>
  <si>
    <t>豊島区立仰高小学校</t>
  </si>
  <si>
    <t>東京都豊島区駒込５－１－１９</t>
  </si>
  <si>
    <t>B113211600025</t>
  </si>
  <si>
    <t>豊島区立駒込小学校</t>
  </si>
  <si>
    <t>東京都豊島区駒込３－１３－１</t>
  </si>
  <si>
    <t>B113211600034</t>
  </si>
  <si>
    <t>豊島区立巣鴨小学校</t>
  </si>
  <si>
    <t>東京都豊島区南大塚１－２４－１０</t>
  </si>
  <si>
    <t>B113211600043</t>
  </si>
  <si>
    <t>豊島区立清和小学校</t>
  </si>
  <si>
    <t>東京都豊島区巣鴨３－１４－１</t>
  </si>
  <si>
    <t>B113211600052</t>
  </si>
  <si>
    <t>豊島区立西巣鴨小学校</t>
  </si>
  <si>
    <t>東京都豊島区西巣鴨１－２７－１</t>
  </si>
  <si>
    <t>B113211600061</t>
  </si>
  <si>
    <t>豊島区立豊成小学校</t>
  </si>
  <si>
    <t>東京都豊島区上池袋１－１８－２４</t>
  </si>
  <si>
    <t>B113211600070</t>
  </si>
  <si>
    <t>豊島区立朝日小学校</t>
  </si>
  <si>
    <t>東京都豊島区巣鴨５－３３－１</t>
  </si>
  <si>
    <t>B113211600089</t>
  </si>
  <si>
    <t>豊島区立池袋第一小学校</t>
  </si>
  <si>
    <t>東京都豊島区上池袋４－２８－１</t>
  </si>
  <si>
    <t>B113211600098</t>
  </si>
  <si>
    <t>豊島区立池袋第三小学校</t>
  </si>
  <si>
    <t>東京都豊島区西池袋３－１４－３</t>
  </si>
  <si>
    <t>B113211600105</t>
  </si>
  <si>
    <t>豊島区立高南小学校</t>
  </si>
  <si>
    <t>東京都豊島区高田２－１２－７</t>
  </si>
  <si>
    <t>B113211600114</t>
  </si>
  <si>
    <t>豊島区立目白小学校</t>
  </si>
  <si>
    <t>東京都豊島区目白２－１１－６</t>
  </si>
  <si>
    <t>B113211600123</t>
  </si>
  <si>
    <t>豊島区立長崎小学校</t>
  </si>
  <si>
    <t>東京都豊島区長崎２－６－３</t>
  </si>
  <si>
    <t>B113211600132</t>
  </si>
  <si>
    <t>豊島区立椎名町小学校</t>
  </si>
  <si>
    <t>東京都豊島区南長崎４－３０－５</t>
  </si>
  <si>
    <t>B113211600141</t>
  </si>
  <si>
    <t>豊島区立富士見台小学校</t>
  </si>
  <si>
    <t>東京都豊島区南長崎１－１０－５</t>
  </si>
  <si>
    <t>B113211600150</t>
  </si>
  <si>
    <t>豊島区立千早小学校</t>
  </si>
  <si>
    <t>東京都豊島区千早３－３３－５</t>
  </si>
  <si>
    <t>B113211600169</t>
  </si>
  <si>
    <t>豊島区立高松小学校</t>
  </si>
  <si>
    <t>東京都豊島区高松２－５７－２２</t>
  </si>
  <si>
    <t>B113211600178</t>
  </si>
  <si>
    <t>豊島区立要小学校</t>
  </si>
  <si>
    <t>東京都豊島区要町２－３－２０</t>
  </si>
  <si>
    <t>B113211600187</t>
  </si>
  <si>
    <t>豊島区立南池袋小学校</t>
  </si>
  <si>
    <t>東京都豊島区南池袋３－１８－１２</t>
  </si>
  <si>
    <t>B113211600196</t>
  </si>
  <si>
    <t>豊島区立さくら小学校</t>
  </si>
  <si>
    <t>東京都豊島区長崎６－１６－１</t>
  </si>
  <si>
    <t>B113211600203</t>
  </si>
  <si>
    <t>豊島区立朋有小学校</t>
  </si>
  <si>
    <t>東京都豊島区東池袋４－４０－１</t>
  </si>
  <si>
    <t>B113211600212</t>
  </si>
  <si>
    <t>豊島区立池袋小学校</t>
  </si>
  <si>
    <t>東京都豊島区池袋４－２３－８</t>
  </si>
  <si>
    <t>B113211600221</t>
  </si>
  <si>
    <t>豊島区立池袋本町小学校</t>
  </si>
  <si>
    <t>東京都豊島区池袋本町１－４３－１</t>
  </si>
  <si>
    <t>B113211700015</t>
  </si>
  <si>
    <t>北区立王子第一小学校</t>
  </si>
  <si>
    <t>東京都北区王子５－１４－１８</t>
  </si>
  <si>
    <t>B113211700024</t>
  </si>
  <si>
    <t>北区立王子第二小学校</t>
  </si>
  <si>
    <t>東京都北区王子本町２－２－５</t>
  </si>
  <si>
    <t>B113211700033</t>
  </si>
  <si>
    <t>北区立王子第三小学校</t>
  </si>
  <si>
    <t>東京都北区上十条５－２－３</t>
  </si>
  <si>
    <t>B113211700042</t>
  </si>
  <si>
    <t>北区立王子第五小学校</t>
  </si>
  <si>
    <t>東京都北区上十条２－１８－１７</t>
  </si>
  <si>
    <t>B113211700060</t>
  </si>
  <si>
    <t>北区立豊川小学校</t>
  </si>
  <si>
    <t>東京都北区豊島３－１０－２３</t>
  </si>
  <si>
    <t>B113211700079</t>
  </si>
  <si>
    <t>北区立堀船小学校</t>
  </si>
  <si>
    <t>東京都北区堀船２－１１－９</t>
  </si>
  <si>
    <t>B113211700088</t>
  </si>
  <si>
    <t>北区立柳田小学校</t>
  </si>
  <si>
    <t>東京都北区豊島２－１１－２０</t>
  </si>
  <si>
    <t>B113211700097</t>
  </si>
  <si>
    <t>北区立東十条小学校</t>
  </si>
  <si>
    <t>東京都北区東十条３－１４－２３</t>
  </si>
  <si>
    <t>B113211700113</t>
  </si>
  <si>
    <t>北区立赤羽小学校</t>
  </si>
  <si>
    <t>東京都北区赤羽１－２４－６</t>
  </si>
  <si>
    <t>B113211700122</t>
  </si>
  <si>
    <t>北区立岩淵小学校</t>
  </si>
  <si>
    <t>東京都北区岩淵町６－６</t>
  </si>
  <si>
    <t>B113211700131</t>
  </si>
  <si>
    <t>北区立第四岩淵小学校</t>
  </si>
  <si>
    <t>東京都北区赤羽３－２４－２３</t>
  </si>
  <si>
    <t>B113211700140</t>
  </si>
  <si>
    <t>北区立梅木小学校</t>
  </si>
  <si>
    <t>東京都北区西が丘２－２１－１５</t>
  </si>
  <si>
    <t>B113211700177</t>
  </si>
  <si>
    <t>北区立八幡小学校</t>
  </si>
  <si>
    <t>東京都北区赤羽台３－１８－５</t>
  </si>
  <si>
    <t>B113211700186</t>
  </si>
  <si>
    <t>北区立浮間小学校</t>
  </si>
  <si>
    <t>東京都北区浮間３－４－２７</t>
  </si>
  <si>
    <t>B113211700195</t>
  </si>
  <si>
    <t>北区立西浮間小学校</t>
  </si>
  <si>
    <t>東京都北区浮間２－７－１</t>
  </si>
  <si>
    <t>B113211700202</t>
  </si>
  <si>
    <t>北区立赤羽台西小学校</t>
  </si>
  <si>
    <t>東京都北区赤羽台２－１－３４</t>
  </si>
  <si>
    <t>B113211700211</t>
  </si>
  <si>
    <t>北区立滝野川小学校</t>
  </si>
  <si>
    <t>東京都北区西ヶ原１－１８－１０</t>
  </si>
  <si>
    <t>B113211700220</t>
  </si>
  <si>
    <t>北区立滝野川第二小学校</t>
  </si>
  <si>
    <t>東京都北区滝野川６－１９－４</t>
  </si>
  <si>
    <t>B113211700239</t>
  </si>
  <si>
    <t>北区立滝野川第三小学校</t>
  </si>
  <si>
    <t>東京都北区滝野川１－１２－２７</t>
  </si>
  <si>
    <t>B113211700248</t>
  </si>
  <si>
    <t>北区立滝野川第四小学校</t>
  </si>
  <si>
    <t>東京都北区東田端２－５－２３</t>
  </si>
  <si>
    <t>B113211700257</t>
  </si>
  <si>
    <t>北区立滝野川第五小学校</t>
  </si>
  <si>
    <t>東京都北区昭和町３－３－１２</t>
  </si>
  <si>
    <t>B113211700266</t>
  </si>
  <si>
    <t>北区立西ヶ原小学校</t>
  </si>
  <si>
    <t>東京都北区西ヶ原４－１９－２１</t>
  </si>
  <si>
    <t>B113211700275</t>
  </si>
  <si>
    <t>北区立谷端小学校</t>
  </si>
  <si>
    <t>東京都北区滝野川７－１２－１７</t>
  </si>
  <si>
    <t>B113211700284</t>
  </si>
  <si>
    <t>北区立なでしこ小学校</t>
  </si>
  <si>
    <t>東京都北区志茂１－３４－１７</t>
  </si>
  <si>
    <t>B113211700293</t>
  </si>
  <si>
    <t>北区立袋小学校</t>
  </si>
  <si>
    <t>東京都北区赤羽北２－１５－３</t>
  </si>
  <si>
    <t>B113211700300</t>
  </si>
  <si>
    <t>北区立桐ケ丘郷小学校</t>
  </si>
  <si>
    <t>東京都北区桐ヶ丘１－１０－２３</t>
  </si>
  <si>
    <t>B113211700319</t>
  </si>
  <si>
    <t>北区立としま若葉小学校</t>
  </si>
  <si>
    <t>東京都北区豊島５－３－３０</t>
  </si>
  <si>
    <t>B113211700328</t>
  </si>
  <si>
    <t>北区立王子小学校</t>
  </si>
  <si>
    <t>東京都北区王子２－７－１</t>
  </si>
  <si>
    <t>B113211700337</t>
  </si>
  <si>
    <t>北区立田端小学校</t>
  </si>
  <si>
    <t>東京都北区田端５－４－１</t>
  </si>
  <si>
    <t>B113211700346</t>
  </si>
  <si>
    <t>北区立西が丘小学校</t>
  </si>
  <si>
    <t>東京都北区西が丘１－１２－１４</t>
  </si>
  <si>
    <t>B113211700355</t>
  </si>
  <si>
    <t>北区立滝野川もみじ小学校</t>
  </si>
  <si>
    <t>東京都北区滝野川３－７２－１</t>
  </si>
  <si>
    <t>B113211700364</t>
  </si>
  <si>
    <t>北区立十条小学校</t>
  </si>
  <si>
    <t>東京都北区北区中十条３－１－６</t>
  </si>
  <si>
    <t>B113211800014</t>
  </si>
  <si>
    <t>荒川区立瑞光小学校</t>
  </si>
  <si>
    <t>東京都荒川区南千住１－５１－１</t>
  </si>
  <si>
    <t>B113211800023</t>
  </si>
  <si>
    <t>荒川区立第二瑞光小学校</t>
  </si>
  <si>
    <t>東京都荒川区南千住５－８－１</t>
  </si>
  <si>
    <t>B113211800032</t>
  </si>
  <si>
    <t>荒川区立第三瑞光小学校</t>
  </si>
  <si>
    <t>東京都荒川区南千住７－９－１</t>
  </si>
  <si>
    <t>B113211800041</t>
  </si>
  <si>
    <t>荒川区立第六瑞光小学校</t>
  </si>
  <si>
    <t>東京都荒川区南千住１－４－１１</t>
  </si>
  <si>
    <t>B113211800050</t>
  </si>
  <si>
    <t>荒川区立第二峡田小学校</t>
  </si>
  <si>
    <t>東京都荒川区荒川２－３０－１</t>
  </si>
  <si>
    <t>B113211800069</t>
  </si>
  <si>
    <t>荒川区立第三峡田小学校</t>
  </si>
  <si>
    <t>東京都荒川区荒川１－４３－１</t>
  </si>
  <si>
    <t>B113211800078</t>
  </si>
  <si>
    <t>荒川区立第四峡田小学校</t>
  </si>
  <si>
    <t>東京都荒川区町屋２－１１－６</t>
  </si>
  <si>
    <t>B113211800087</t>
  </si>
  <si>
    <t>荒川区立第五峡田小学校</t>
  </si>
  <si>
    <t>東京都荒川区町屋３－１７－２４</t>
  </si>
  <si>
    <t>B113211800096</t>
  </si>
  <si>
    <t>荒川区立第七峡田小学校</t>
  </si>
  <si>
    <t>東京都荒川区町屋８－１９－１２</t>
  </si>
  <si>
    <t>B113211800103</t>
  </si>
  <si>
    <t>荒川区立第九峡田小学校</t>
  </si>
  <si>
    <t>東京都荒川区荒川６－８－１</t>
  </si>
  <si>
    <t>B113211800112</t>
  </si>
  <si>
    <t>荒川区立尾久小学校</t>
  </si>
  <si>
    <t>東京都荒川区東尾久５－６－７</t>
  </si>
  <si>
    <t>B113211800121</t>
  </si>
  <si>
    <t>荒川区立尾久西小学校</t>
  </si>
  <si>
    <t>東京都荒川区西尾久５－２７－１２</t>
  </si>
  <si>
    <t>B113211800130</t>
  </si>
  <si>
    <t>荒川区立尾久第六小学校</t>
  </si>
  <si>
    <t>東京都荒川区西尾久８－２６－９</t>
  </si>
  <si>
    <t>B113211800149</t>
  </si>
  <si>
    <t>荒川区立赤土小学校</t>
  </si>
  <si>
    <t>東京都荒川区東尾久２－４３－９</t>
  </si>
  <si>
    <t>B113211800158</t>
  </si>
  <si>
    <t>荒川区立大門小学校</t>
  </si>
  <si>
    <t>東京都荒川区町屋４－２７－８</t>
  </si>
  <si>
    <t>B113211800167</t>
  </si>
  <si>
    <t>荒川区立尾久宮前小学校</t>
  </si>
  <si>
    <t>東京都荒川区西尾久１－４－１７</t>
  </si>
  <si>
    <t>B113211800176</t>
  </si>
  <si>
    <t>荒川区立第一日暮里小学校</t>
  </si>
  <si>
    <t>東京都荒川区西日暮里３－７－１５</t>
  </si>
  <si>
    <t>B113211800185</t>
  </si>
  <si>
    <t>荒川区立第二日暮里小学校</t>
  </si>
  <si>
    <t>東京都荒川区東日暮里５－２－１</t>
  </si>
  <si>
    <t>B113211800194</t>
  </si>
  <si>
    <t>荒川区立第三日暮里小学校</t>
  </si>
  <si>
    <t>東京都荒川区東日暮里３－１０－１７</t>
  </si>
  <si>
    <t>B113211800201</t>
  </si>
  <si>
    <t>荒川区立第六日暮里小学校</t>
  </si>
  <si>
    <t>東京都荒川区西日暮里６－３５－１６</t>
  </si>
  <si>
    <t>B113211800210</t>
  </si>
  <si>
    <t>荒川区立ひぐらし小学校</t>
  </si>
  <si>
    <t>東京都荒川区西日暮里２－３２－５</t>
  </si>
  <si>
    <t>B113211800229</t>
  </si>
  <si>
    <t>荒川区立峡田小学校</t>
  </si>
  <si>
    <t>東京都荒川区荒川３－７７－１</t>
  </si>
  <si>
    <t>B113211800238</t>
  </si>
  <si>
    <t>荒川区立汐入小学校</t>
  </si>
  <si>
    <t>東京都荒川区南千住８－２－３</t>
  </si>
  <si>
    <t>B113211800247</t>
  </si>
  <si>
    <t>荒川区立汐入東小学校</t>
  </si>
  <si>
    <t>東京都荒川区南千住８－９－３</t>
  </si>
  <si>
    <t>B113211900013</t>
  </si>
  <si>
    <t>板橋区立志村小学校</t>
  </si>
  <si>
    <t>東京都板橋区志村２－１６－３</t>
  </si>
  <si>
    <t>B113211900022</t>
  </si>
  <si>
    <t>板橋区立志村第一小学校</t>
  </si>
  <si>
    <t>東京都板橋区泉町１７－１</t>
  </si>
  <si>
    <t>B113211900031</t>
  </si>
  <si>
    <t>板橋区立志村第二小学校</t>
  </si>
  <si>
    <t>東京都板橋区志村１－７－１</t>
  </si>
  <si>
    <t>B113211900040</t>
  </si>
  <si>
    <t>板橋区立志村第三小学校</t>
  </si>
  <si>
    <t>東京都板橋区清水町８３－１</t>
  </si>
  <si>
    <t>B113211900059</t>
  </si>
  <si>
    <t>板橋区立志村第四小学校</t>
  </si>
  <si>
    <t>東京都板橋区小豆沢４－１３－１</t>
  </si>
  <si>
    <t>B113211900068</t>
  </si>
  <si>
    <t>板橋区立志村第五小学校</t>
  </si>
  <si>
    <t>東京都板橋区西台３－３８－２３</t>
  </si>
  <si>
    <t>B113211900077</t>
  </si>
  <si>
    <t>板橋区立志村第六小学校</t>
  </si>
  <si>
    <t>東京都板橋区坂下２－１８－１</t>
  </si>
  <si>
    <t>B113211900086</t>
  </si>
  <si>
    <t>板橋区立前野小学校</t>
  </si>
  <si>
    <t>東京都板橋区前野町６－４０－１</t>
  </si>
  <si>
    <t>B113211900095</t>
  </si>
  <si>
    <t>板橋区立中台小学校</t>
  </si>
  <si>
    <t>東京都板橋区中台１－９－７</t>
  </si>
  <si>
    <t>B113211900102</t>
  </si>
  <si>
    <t>板橋区立舟渡小学校</t>
  </si>
  <si>
    <t>東京都板橋区舟渡３－６－１５</t>
  </si>
  <si>
    <t>B113211900111</t>
  </si>
  <si>
    <t>板橋区立富士見台小学校</t>
  </si>
  <si>
    <t>東京都板橋区前野町１－１０－１</t>
  </si>
  <si>
    <t>B113211900120</t>
  </si>
  <si>
    <t>板橋区立蓮根小学校</t>
  </si>
  <si>
    <t>東京都板橋区蓮根３－１０－１</t>
  </si>
  <si>
    <t>B113211900139</t>
  </si>
  <si>
    <t>板橋区立志村坂下小学校</t>
  </si>
  <si>
    <t>東京都板橋区相生町２６－１４</t>
  </si>
  <si>
    <t>B113211900148</t>
  </si>
  <si>
    <t>板橋区立北前野小学校</t>
  </si>
  <si>
    <t>東京都板橋区前野町５－４４－３</t>
  </si>
  <si>
    <t>B113211900157</t>
  </si>
  <si>
    <t>板橋区立若木小学校</t>
  </si>
  <si>
    <t>東京都板橋区若木１－１４－１</t>
  </si>
  <si>
    <t>B113211900166</t>
  </si>
  <si>
    <t>板橋区立板橋第一小学校</t>
  </si>
  <si>
    <t>東京都板橋区氷川町１３－１</t>
  </si>
  <si>
    <t>B113211900175</t>
  </si>
  <si>
    <t>板橋区立板橋第二小学校</t>
  </si>
  <si>
    <t>東京都板橋区板橋２－５２－１</t>
  </si>
  <si>
    <t>B113211900184</t>
  </si>
  <si>
    <t>板橋区立板橋第四小学校</t>
  </si>
  <si>
    <t>東京都板橋区板橋４－９－１３</t>
  </si>
  <si>
    <t>B113211900193</t>
  </si>
  <si>
    <t>板橋区立板橋第五小学校</t>
  </si>
  <si>
    <t>東京都板橋区中丸町１９－１</t>
  </si>
  <si>
    <t>B113211900200</t>
  </si>
  <si>
    <t>板橋区立板橋第六小学校</t>
  </si>
  <si>
    <t>東京都板橋区大山町１３－１</t>
  </si>
  <si>
    <t>B113211900219</t>
  </si>
  <si>
    <t>板橋区立板橋第七小学校</t>
  </si>
  <si>
    <t>東京都板橋区大山金井町３１－１</t>
  </si>
  <si>
    <t>B113211900228</t>
  </si>
  <si>
    <t>板橋区立板橋第八小学校</t>
  </si>
  <si>
    <t>東京都板橋区双葉町４２－１</t>
  </si>
  <si>
    <t>B113211900237</t>
  </si>
  <si>
    <t>板橋区立板橋第十小学校</t>
  </si>
  <si>
    <t>東京都板橋区大谷口上町４３－１</t>
  </si>
  <si>
    <t>B113211900246</t>
  </si>
  <si>
    <t>板橋区立金沢小学校</t>
  </si>
  <si>
    <t>東京都板橋区加賀２－２－１</t>
  </si>
  <si>
    <t>B113211900255</t>
  </si>
  <si>
    <t>板橋区立中根橋小学校</t>
  </si>
  <si>
    <t>東京都板橋区栄町１４－１</t>
  </si>
  <si>
    <t>B113211900264</t>
  </si>
  <si>
    <t>板橋区立上板橋小学校</t>
  </si>
  <si>
    <t>東京都板橋区東山町４７－３</t>
  </si>
  <si>
    <t>B113211900273</t>
  </si>
  <si>
    <t>板橋区立上板橋第二小学校</t>
  </si>
  <si>
    <t>東京都板橋区小茂根１－１４－１</t>
  </si>
  <si>
    <t>B113211900282</t>
  </si>
  <si>
    <t>板橋区立上板橋第四小学校</t>
  </si>
  <si>
    <t>東京都板橋区上板橋１－３－１</t>
  </si>
  <si>
    <t>B113211900291</t>
  </si>
  <si>
    <t>板橋区立常盤台小学校</t>
  </si>
  <si>
    <t>東京都板橋区常盤台１－６－１</t>
  </si>
  <si>
    <t>B113211900308</t>
  </si>
  <si>
    <t>板橋区立桜川小学校</t>
  </si>
  <si>
    <t>東京都板橋区東新町２－２９－１</t>
  </si>
  <si>
    <t>B113211900317</t>
  </si>
  <si>
    <t>板橋区立弥生小学校</t>
  </si>
  <si>
    <t>東京都板橋区弥生町１９－１</t>
  </si>
  <si>
    <t>B113211900326</t>
  </si>
  <si>
    <t>板橋区立大谷口小学校</t>
  </si>
  <si>
    <t>東京都板橋区大谷口北町２１－１</t>
  </si>
  <si>
    <t>B113211900335</t>
  </si>
  <si>
    <t>板橋区立向原小学校</t>
  </si>
  <si>
    <t>東京都板橋区向原２－３４－１</t>
  </si>
  <si>
    <t>B113211900344</t>
  </si>
  <si>
    <t>板橋区立赤塚小学校</t>
  </si>
  <si>
    <t>東京都板橋区赤塚３－１－２２</t>
  </si>
  <si>
    <t>B113211900353</t>
  </si>
  <si>
    <t>板橋区立成増小学校</t>
  </si>
  <si>
    <t>東京都板橋区成増１－１１－１</t>
  </si>
  <si>
    <t>B113211900362</t>
  </si>
  <si>
    <t>板橋区立紅梅小学校</t>
  </si>
  <si>
    <t>東京都板橋区徳丸８－１０－１</t>
  </si>
  <si>
    <t>B113211900371</t>
  </si>
  <si>
    <t>板橋区立北野小学校</t>
  </si>
  <si>
    <t>東京都板橋区徳丸３－２３－１</t>
  </si>
  <si>
    <t>B113211900380</t>
  </si>
  <si>
    <t>板橋区立成増ヶ丘小学校</t>
  </si>
  <si>
    <t>東京都板橋区成増３－１７－７</t>
  </si>
  <si>
    <t>B113211900399</t>
  </si>
  <si>
    <t>板橋区立下赤塚小学校</t>
  </si>
  <si>
    <t>東京都板橋区赤塚６－１４－１</t>
  </si>
  <si>
    <t>B113211900406</t>
  </si>
  <si>
    <t>板橋区立徳丸小学校</t>
  </si>
  <si>
    <t>東京都板橋区徳丸１－２１－１</t>
  </si>
  <si>
    <t>B113211900415</t>
  </si>
  <si>
    <t>板橋区立三園小学校</t>
  </si>
  <si>
    <t>東京都板橋区三園１－２４－１</t>
  </si>
  <si>
    <t>B113211900424</t>
  </si>
  <si>
    <t>板橋区立高島第一小学校</t>
  </si>
  <si>
    <t>東京都板橋区高島平７－２４－１</t>
  </si>
  <si>
    <t>B113211900433</t>
  </si>
  <si>
    <t>板橋区立高島第二小学校</t>
  </si>
  <si>
    <t>東京都板橋区高島平２－２５－１</t>
  </si>
  <si>
    <t>B113211900442</t>
  </si>
  <si>
    <t>板橋区立高島第三小学校</t>
  </si>
  <si>
    <t>東京都板橋区高島平４－２１－１</t>
  </si>
  <si>
    <t>B113211900451</t>
  </si>
  <si>
    <t>板橋区立高島第五小学校</t>
  </si>
  <si>
    <t>東京都板橋区高島平３－１１－１</t>
  </si>
  <si>
    <t>B113211900460</t>
  </si>
  <si>
    <t>板橋区立新河岸小学校</t>
  </si>
  <si>
    <t>東京都板橋区新河岸１－３－１</t>
  </si>
  <si>
    <t>B113211900479</t>
  </si>
  <si>
    <t>板橋区立緑小学校</t>
  </si>
  <si>
    <t>東京都板橋区中台３－２７－１</t>
  </si>
  <si>
    <t>B113211900488</t>
  </si>
  <si>
    <t>板橋区立蓮根第二小学校</t>
  </si>
  <si>
    <t>東京都板橋区蓮根３－１５－５</t>
  </si>
  <si>
    <t>B113211900497</t>
  </si>
  <si>
    <t>板橋区立赤塚新町小学校</t>
  </si>
  <si>
    <t>東京都板橋区赤塚新町３－３１－１</t>
  </si>
  <si>
    <t>B113211900503</t>
  </si>
  <si>
    <t>板橋区立高島第六小学校</t>
  </si>
  <si>
    <t>東京都板橋区高島平１－５０－１</t>
  </si>
  <si>
    <t>B113211900512</t>
  </si>
  <si>
    <t>板橋区立加賀小学校</t>
  </si>
  <si>
    <t>東京都板橋区稲荷台２３－１</t>
  </si>
  <si>
    <t>B113212000010</t>
  </si>
  <si>
    <t>練馬区立旭丘小学校</t>
  </si>
  <si>
    <t>東京都練馬区旭丘２－２１－１</t>
  </si>
  <si>
    <t>B113212000029</t>
  </si>
  <si>
    <t>練馬区立小竹小学校</t>
  </si>
  <si>
    <t>東京都練馬区小竹町２－６－７</t>
  </si>
  <si>
    <t>B113212000038</t>
  </si>
  <si>
    <t>練馬区立豊玉小学校</t>
  </si>
  <si>
    <t>東京都練馬区豊玉中４－２－２０</t>
  </si>
  <si>
    <t>B113212000047</t>
  </si>
  <si>
    <t>練馬区立豊玉南小学校</t>
  </si>
  <si>
    <t>東京都練馬区豊玉南２－１４－１</t>
  </si>
  <si>
    <t>B113212000056</t>
  </si>
  <si>
    <t>練馬区立豊玉第二小学校</t>
  </si>
  <si>
    <t>東京都練馬区豊玉上２－１６－１</t>
  </si>
  <si>
    <t>B113212000065</t>
  </si>
  <si>
    <t>練馬区立豊玉東小学校</t>
  </si>
  <si>
    <t>東京都練馬区豊玉北１－１６－１</t>
  </si>
  <si>
    <t>B113212000074</t>
  </si>
  <si>
    <t>練馬区立中村小学校</t>
  </si>
  <si>
    <t>東京都練馬区中村２－８－１</t>
  </si>
  <si>
    <t>B113212000083</t>
  </si>
  <si>
    <t>練馬区立中村西小学校</t>
  </si>
  <si>
    <t>東京都練馬区中村北４－１７－１</t>
  </si>
  <si>
    <t>B113212000092</t>
  </si>
  <si>
    <t>練馬区立開進第一小学校</t>
  </si>
  <si>
    <t>東京都練馬区早宮２－１－３１</t>
  </si>
  <si>
    <t>B113212000109</t>
  </si>
  <si>
    <t>練馬区立仲町小学校</t>
  </si>
  <si>
    <t>東京都練馬区氷川台２－１８－２４</t>
  </si>
  <si>
    <t>B113212000118</t>
  </si>
  <si>
    <t>練馬区立開進第二小学校</t>
  </si>
  <si>
    <t>東京都練馬区桜台５－１０－５</t>
  </si>
  <si>
    <t>B113212000127</t>
  </si>
  <si>
    <t>練馬区立開進第三小学校</t>
  </si>
  <si>
    <t>東京都練馬区桜台２－１８－１</t>
  </si>
  <si>
    <t>B113212000136</t>
  </si>
  <si>
    <t>練馬区立開進第四小学校</t>
  </si>
  <si>
    <t>東京都練馬区羽沢２－３３－１</t>
  </si>
  <si>
    <t>B113212000145</t>
  </si>
  <si>
    <t>練馬区立北町小学校</t>
  </si>
  <si>
    <t>東京都練馬区北町１－１４－１１</t>
  </si>
  <si>
    <t>B113212000154</t>
  </si>
  <si>
    <t>練馬区立北町西小学校</t>
  </si>
  <si>
    <t>東京都練馬区北町７－３－８</t>
  </si>
  <si>
    <t>B113212000163</t>
  </si>
  <si>
    <t>練馬区立南町小学校</t>
  </si>
  <si>
    <t>東京都練馬区練馬２－７－５</t>
  </si>
  <si>
    <t>B113212000172</t>
  </si>
  <si>
    <t>練馬区立練馬小学校</t>
  </si>
  <si>
    <t>東京都練馬区春日町６－１１－３６</t>
  </si>
  <si>
    <t>B113212000181</t>
  </si>
  <si>
    <t>練馬区立練馬東小学校</t>
  </si>
  <si>
    <t>東京都練馬区春日町１－３０－１１</t>
  </si>
  <si>
    <t>B113212000190</t>
  </si>
  <si>
    <t>練馬区立田柄小学校</t>
  </si>
  <si>
    <t>東京都練馬区田柄２－１９－１９</t>
  </si>
  <si>
    <t>B113212000207</t>
  </si>
  <si>
    <t>練馬区立練馬第二小学校</t>
  </si>
  <si>
    <t>東京都練馬区貫井２－３１－１３</t>
  </si>
  <si>
    <t>B113212000216</t>
  </si>
  <si>
    <t>練馬区立向山小学校</t>
  </si>
  <si>
    <t>東京都練馬区向山２－１４－１１</t>
  </si>
  <si>
    <t>B113212000225</t>
  </si>
  <si>
    <t>練馬区立豊溪小学校</t>
  </si>
  <si>
    <t>東京都練馬区土支田２－２６－２８</t>
  </si>
  <si>
    <t>B113212000234</t>
  </si>
  <si>
    <t>練馬区立旭町小学校</t>
  </si>
  <si>
    <t>東京都練馬区旭町２－２９－１</t>
  </si>
  <si>
    <t>B113212000243</t>
  </si>
  <si>
    <t>練馬区立高松小学校</t>
  </si>
  <si>
    <t>東京都練馬区高松３－１６－１</t>
  </si>
  <si>
    <t>B113212000252</t>
  </si>
  <si>
    <t>練馬区立田柄第二小学校</t>
  </si>
  <si>
    <t>東京都練馬区田柄１－５－２７</t>
  </si>
  <si>
    <t>B113212000261</t>
  </si>
  <si>
    <t>練馬区立八坂小学校</t>
  </si>
  <si>
    <t>東京都練馬区土支田４－４８－１</t>
  </si>
  <si>
    <t>B113212000270</t>
  </si>
  <si>
    <t>練馬区立石神井小学校</t>
  </si>
  <si>
    <t>東京都練馬区石神井台１－１－２５</t>
  </si>
  <si>
    <t>B113212000289</t>
  </si>
  <si>
    <t>練馬区立上石神井北小学校</t>
  </si>
  <si>
    <t>東京都練馬区石神井台５－１－３２</t>
  </si>
  <si>
    <t>B113212000298</t>
  </si>
  <si>
    <t>練馬区立石神井東小学校</t>
  </si>
  <si>
    <t>東京都練馬区南田中３－９－１</t>
  </si>
  <si>
    <t>B113212000305</t>
  </si>
  <si>
    <t>練馬区立光和小学校</t>
  </si>
  <si>
    <t>東京都練馬区石神井町２－１６－３４</t>
  </si>
  <si>
    <t>B113212000314</t>
  </si>
  <si>
    <t>練馬区立谷原小学校</t>
  </si>
  <si>
    <t>東京都練馬区谷原２－９－２６</t>
  </si>
  <si>
    <t>B113212000323</t>
  </si>
  <si>
    <t>練馬区立石神井西小学校</t>
  </si>
  <si>
    <t>東京都練馬区関町北１－１－５</t>
  </si>
  <si>
    <t>B113212000332</t>
  </si>
  <si>
    <t>練馬区立立野小学校</t>
  </si>
  <si>
    <t>東京都練馬区立野町１７－１３</t>
  </si>
  <si>
    <t>B113212000341</t>
  </si>
  <si>
    <t>練馬区立上石神井小学校</t>
  </si>
  <si>
    <t>東京都練馬区上石神井４－１０－９</t>
  </si>
  <si>
    <t>B113212000350</t>
  </si>
  <si>
    <t>練馬区立関町小学校</t>
  </si>
  <si>
    <t>東京都練馬区関町北３－２３－３４</t>
  </si>
  <si>
    <t>B113212000369</t>
  </si>
  <si>
    <t>練馬区立関町北小学校</t>
  </si>
  <si>
    <t>東京都練馬区関町北５－１３－４０</t>
  </si>
  <si>
    <t>B113212000378</t>
  </si>
  <si>
    <t>練馬区立大泉小学校</t>
  </si>
  <si>
    <t>東京都練馬区東大泉４－２５－１</t>
  </si>
  <si>
    <t>B113212000387</t>
  </si>
  <si>
    <t>練馬区立大泉南小学校</t>
  </si>
  <si>
    <t>東京都練馬区東大泉６－２８－１</t>
  </si>
  <si>
    <t>B113212000396</t>
  </si>
  <si>
    <t>練馬区立大泉東小学校</t>
  </si>
  <si>
    <t>東京都練馬区東大泉１－２２－１</t>
  </si>
  <si>
    <t>B113212000403</t>
  </si>
  <si>
    <t>練馬区立大泉第一小学校</t>
  </si>
  <si>
    <t>東京都練馬区大泉町３－１６－２３</t>
  </si>
  <si>
    <t>B113212000412</t>
  </si>
  <si>
    <t>練馬区立大泉第二小学校</t>
  </si>
  <si>
    <t>東京都練馬区南大泉４－２９－１１</t>
  </si>
  <si>
    <t>B113212000421</t>
  </si>
  <si>
    <t>練馬区立大泉第三小学校</t>
  </si>
  <si>
    <t>東京都練馬区大泉学園町３－２２－１</t>
  </si>
  <si>
    <t>B113212000430</t>
  </si>
  <si>
    <t>練馬区立大泉第四小学校</t>
  </si>
  <si>
    <t>東京都練馬区西大泉１－２４－１</t>
  </si>
  <si>
    <t>B113212000449</t>
  </si>
  <si>
    <t>練馬区立南田中小学校</t>
  </si>
  <si>
    <t>東京都練馬区南田中５－１５－３７</t>
  </si>
  <si>
    <t>B113212000458</t>
  </si>
  <si>
    <t>練馬区立大泉学園小学校</t>
  </si>
  <si>
    <t>東京都練馬区大泉学園町４－７－１</t>
  </si>
  <si>
    <t>B113212000467</t>
  </si>
  <si>
    <t>練馬区立泉新小学校</t>
  </si>
  <si>
    <t>東京都練馬区三原台３－１８－３０</t>
  </si>
  <si>
    <t>B113212000476</t>
  </si>
  <si>
    <t>練馬区立大泉第六小学校</t>
  </si>
  <si>
    <t>東京都練馬区南大泉５－２５－２９</t>
  </si>
  <si>
    <t>B113212000485</t>
  </si>
  <si>
    <t>練馬区立下石神井小学校</t>
  </si>
  <si>
    <t>東京都練馬区下石神井２－２０－１８</t>
  </si>
  <si>
    <t>B113212000494</t>
  </si>
  <si>
    <t>練馬区立富士見台小学校</t>
  </si>
  <si>
    <t>東京都練馬区富士見台４－１６－１０</t>
  </si>
  <si>
    <t>B113212000500</t>
  </si>
  <si>
    <t>練馬区立大泉西小学校</t>
  </si>
  <si>
    <t>東京都練馬区西大泉４－２５－１</t>
  </si>
  <si>
    <t>B113212000519</t>
  </si>
  <si>
    <t>練馬区立大泉北小学校</t>
  </si>
  <si>
    <t>東京都練馬区大泉町４－２８－２２</t>
  </si>
  <si>
    <t>B113212000528</t>
  </si>
  <si>
    <t>練馬区立練馬第三小学校</t>
  </si>
  <si>
    <t>東京都練馬区貫井１－３６－１５</t>
  </si>
  <si>
    <t>B113212000537</t>
  </si>
  <si>
    <t>練馬区立南が丘小学校</t>
  </si>
  <si>
    <t>東京都練馬区南田中２－１３－１</t>
  </si>
  <si>
    <t>B113212000546</t>
  </si>
  <si>
    <t>練馬区立早宮小学校</t>
  </si>
  <si>
    <t>東京都練馬区早宮４－１０－１７</t>
  </si>
  <si>
    <t>B113212000555</t>
  </si>
  <si>
    <t>練馬区立橋戸小学校</t>
  </si>
  <si>
    <t>東京都練馬区大泉町２－１１－２５</t>
  </si>
  <si>
    <t>B113212000564</t>
  </si>
  <si>
    <t>練馬区立石神井台小学校</t>
  </si>
  <si>
    <t>東京都練馬区石神井台８－６－３３</t>
  </si>
  <si>
    <t>B113212000573</t>
  </si>
  <si>
    <t>練馬区立大泉学園緑小学校</t>
  </si>
  <si>
    <t>東京都練馬区大泉学園町５－１１－４７</t>
  </si>
  <si>
    <t>B113212000582</t>
  </si>
  <si>
    <t>練馬区立北原小学校</t>
  </si>
  <si>
    <t>東京都練馬区谷原４－９－１</t>
  </si>
  <si>
    <t>B113212000591</t>
  </si>
  <si>
    <t>練馬区立大泉学園桜小学校</t>
  </si>
  <si>
    <t>東京都練馬区大泉学園町９－２－２</t>
  </si>
  <si>
    <t>B113212000608</t>
  </si>
  <si>
    <t>練馬区立春日小学校</t>
  </si>
  <si>
    <t>東京都練馬区春日町５－１２－１</t>
  </si>
  <si>
    <t>B113212000617</t>
  </si>
  <si>
    <t>練馬区立光が丘第八小学校</t>
  </si>
  <si>
    <t>東京都練馬区光が丘１－４－１</t>
  </si>
  <si>
    <t>B113212000626</t>
  </si>
  <si>
    <t>練馬区立光が丘四季の香小学校</t>
  </si>
  <si>
    <t>東京都練馬区高松５－２４－１</t>
  </si>
  <si>
    <t>B113212000635</t>
  </si>
  <si>
    <t>練馬区立光が丘春の風小学校</t>
  </si>
  <si>
    <t>東京都練馬区光が丘７－２－１</t>
  </si>
  <si>
    <t>B113212000644</t>
  </si>
  <si>
    <t>練馬区立光が丘夏の雲小学校</t>
  </si>
  <si>
    <t>東京都練馬区光が丘３－６－１</t>
  </si>
  <si>
    <t>B113212000653</t>
  </si>
  <si>
    <t>練馬区立光が丘秋の陽小学校</t>
  </si>
  <si>
    <t>東京都練馬区光が丘２－１－１</t>
  </si>
  <si>
    <t>B113212100019</t>
  </si>
  <si>
    <t>足立区立千寿第八小学校</t>
  </si>
  <si>
    <t>東京都足立区千住関屋町１６－１</t>
  </si>
  <si>
    <t>B113212100028</t>
  </si>
  <si>
    <t>足立区立西新井小学校</t>
  </si>
  <si>
    <t>東京都足立区西新井本町４－９－２７</t>
  </si>
  <si>
    <t>B113212100037</t>
  </si>
  <si>
    <t>足立区立西新井第一小学校</t>
  </si>
  <si>
    <t>東京都足立区西新井６－２１－３</t>
  </si>
  <si>
    <t>B113212100046</t>
  </si>
  <si>
    <t>足立区立西新井第二小学校</t>
  </si>
  <si>
    <t>東京都足立区西新井４－３４－１</t>
  </si>
  <si>
    <t>B113212100055</t>
  </si>
  <si>
    <t>足立区立興本小学校</t>
  </si>
  <si>
    <t>東京都足立区扇３－２２－１</t>
  </si>
  <si>
    <t>B113212100064</t>
  </si>
  <si>
    <t>足立区立本木小学校</t>
  </si>
  <si>
    <t>東京都足立区本木北町７－１</t>
  </si>
  <si>
    <t>B113212100073</t>
  </si>
  <si>
    <t>足立区立寺地小学校</t>
  </si>
  <si>
    <t>東京都足立区扇１－７－１</t>
  </si>
  <si>
    <t>B113212100082</t>
  </si>
  <si>
    <t>足立区立関原小学校</t>
  </si>
  <si>
    <t>東京都足立区関原３－３８－３</t>
  </si>
  <si>
    <t>B113212100091</t>
  </si>
  <si>
    <t>足立区立江北小学校</t>
  </si>
  <si>
    <t>東京都足立区江北４－２１－１</t>
  </si>
  <si>
    <t>B113212100117</t>
  </si>
  <si>
    <t>足立区立扇小学校</t>
  </si>
  <si>
    <t>東京都足立区扇２－３０－１</t>
  </si>
  <si>
    <t>B113212100126</t>
  </si>
  <si>
    <t>足立区立鹿浜第一小学校</t>
  </si>
  <si>
    <t>東京都足立区谷在家２－２４－１</t>
  </si>
  <si>
    <t>B113212100144</t>
  </si>
  <si>
    <t>足立区立新田小学校</t>
  </si>
  <si>
    <t>東京都足立区新田３－３４－２</t>
  </si>
  <si>
    <t>B113212100153</t>
  </si>
  <si>
    <t>足立区立宮城小学校</t>
  </si>
  <si>
    <t>東京都足立区宮城１－２７－２５</t>
  </si>
  <si>
    <t>B113212100162</t>
  </si>
  <si>
    <t>足立区立舎人小学校</t>
  </si>
  <si>
    <t>東京都足立区舎人１－２５－３２</t>
  </si>
  <si>
    <t>B113212100171</t>
  </si>
  <si>
    <t>足立区立梅島小学校</t>
  </si>
  <si>
    <t>東京都足立区梅田７－３５－１</t>
  </si>
  <si>
    <t>B113212100180</t>
  </si>
  <si>
    <t>足立区立梅島第一小学校</t>
  </si>
  <si>
    <t>東京都足立区梅島３－３７－４</t>
  </si>
  <si>
    <t>B113212100199</t>
  </si>
  <si>
    <t>足立区立梅島第二小学校</t>
  </si>
  <si>
    <t>東京都足立区梅田３－２７－４</t>
  </si>
  <si>
    <t>B113212100206</t>
  </si>
  <si>
    <t>足立区立島根小学校</t>
  </si>
  <si>
    <t>東京都足立区島根３－２８－１１</t>
  </si>
  <si>
    <t>B113212100215</t>
  </si>
  <si>
    <t>足立区立亀田小学校</t>
  </si>
  <si>
    <t>東京都足立区西新井栄町１－１－１</t>
  </si>
  <si>
    <t>B113212100224</t>
  </si>
  <si>
    <t>足立区立栗原小学校</t>
  </si>
  <si>
    <t>東京都足立区西新井栄町２－１０－１８</t>
  </si>
  <si>
    <t>B113212100233</t>
  </si>
  <si>
    <t>足立区立栗島小学校</t>
  </si>
  <si>
    <t>東京都足立区青井６－１３－１０</t>
  </si>
  <si>
    <t>B113212100242</t>
  </si>
  <si>
    <t>足立区立加平小学校</t>
  </si>
  <si>
    <t>東京都足立区六町３－３－１１</t>
  </si>
  <si>
    <t>B113212100251</t>
  </si>
  <si>
    <t>足立区立東栗原小学校</t>
  </si>
  <si>
    <t>東京都足立区一ッ家３－２０－１</t>
  </si>
  <si>
    <t>B113212100260</t>
  </si>
  <si>
    <t>足立区立弥生小学校</t>
  </si>
  <si>
    <t>東京都足立区中央本町２－５－１</t>
  </si>
  <si>
    <t>B113212100279</t>
  </si>
  <si>
    <t>足立区立弘道小学校</t>
  </si>
  <si>
    <t>東京都足立区西綾瀬４－７－２７</t>
  </si>
  <si>
    <t>B113212100288</t>
  </si>
  <si>
    <t>足立区立弘道第一小学校</t>
  </si>
  <si>
    <t>東京都足立区弘道１－２０－８</t>
  </si>
  <si>
    <t>B113212100297</t>
  </si>
  <si>
    <t>足立区立綾瀬小学校</t>
  </si>
  <si>
    <t>東京都足立区綾瀬３－１２ー１５　</t>
  </si>
  <si>
    <t>B113212100304</t>
  </si>
  <si>
    <t>足立区立東加平小学校</t>
  </si>
  <si>
    <t>東京都足立区加平１－１２－１２</t>
  </si>
  <si>
    <t>B113212100313</t>
  </si>
  <si>
    <t>足立区立東渕江小学校</t>
  </si>
  <si>
    <t>東京都足立区東和３－２０－１１</t>
  </si>
  <si>
    <t>B113212100322</t>
  </si>
  <si>
    <t>足立区立中川小学校</t>
  </si>
  <si>
    <t>東京都足立区大谷田３－１７－２０</t>
  </si>
  <si>
    <t>B113212100331</t>
  </si>
  <si>
    <t>足立区立北三谷小学校</t>
  </si>
  <si>
    <t>東京都足立区東和１－１７－１２</t>
  </si>
  <si>
    <t>B113212100340</t>
  </si>
  <si>
    <t>足立区立大谷田小学校</t>
  </si>
  <si>
    <t>東京都足立区中川４－４１－２７</t>
  </si>
  <si>
    <t>B113212100359</t>
  </si>
  <si>
    <t>足立区立長門小学校</t>
  </si>
  <si>
    <t>東京都足立区中川１－１９－３２</t>
  </si>
  <si>
    <t>B113212100368</t>
  </si>
  <si>
    <t>足立区立花畑小学校</t>
  </si>
  <si>
    <t>東京都足立区南花畑３－２２－１</t>
  </si>
  <si>
    <t>B113212100377</t>
  </si>
  <si>
    <t>足立区立花畑第一小学校</t>
  </si>
  <si>
    <t>東京都足立区花畑１－２９－１</t>
  </si>
  <si>
    <t>B113212100386</t>
  </si>
  <si>
    <t>足立区立花畑西小学校</t>
  </si>
  <si>
    <t>東京都足立区花畑４－２１－１</t>
  </si>
  <si>
    <t>B113212100395</t>
  </si>
  <si>
    <t>足立区立渕江小学校</t>
  </si>
  <si>
    <t>東京都足立区西保木間１－１０－３</t>
  </si>
  <si>
    <t>B113212100402</t>
  </si>
  <si>
    <t>足立区立渕江第一小学校</t>
  </si>
  <si>
    <t>東京都足立区保木間３－２７－１</t>
  </si>
  <si>
    <t>B113212100411</t>
  </si>
  <si>
    <t>足立区立保木間小学校</t>
  </si>
  <si>
    <t>東京都足立区竹の塚３－６－３</t>
  </si>
  <si>
    <t>B113212100420</t>
  </si>
  <si>
    <t>足立区立竹の塚小学校</t>
  </si>
  <si>
    <t>東京都足立区竹の塚１－８－１</t>
  </si>
  <si>
    <t>B113212100439</t>
  </si>
  <si>
    <t>足立区立伊興小学校</t>
  </si>
  <si>
    <t>東京都足立区伊興４－１６－１</t>
  </si>
  <si>
    <t>B113212100448</t>
  </si>
  <si>
    <t>足立区立東伊興小学校</t>
  </si>
  <si>
    <t>東京都足立区東伊興１－４－１５</t>
  </si>
  <si>
    <t>B113212100457</t>
  </si>
  <si>
    <t>足立区立中川北小学校</t>
  </si>
  <si>
    <t>東京都足立区六木１－６－１０</t>
  </si>
  <si>
    <t>B113212100466</t>
  </si>
  <si>
    <t>足立区立西伊興小学校</t>
  </si>
  <si>
    <t>東京都足立区伊興２－６－１</t>
  </si>
  <si>
    <t>B113212100484</t>
  </si>
  <si>
    <t>足立区立青井小学校</t>
  </si>
  <si>
    <t>東京都足立区青井３－１２－２</t>
  </si>
  <si>
    <t>B113212100493</t>
  </si>
  <si>
    <t>足立区立花保小学校</t>
  </si>
  <si>
    <t>東京都足立区南花畑２－１９－１</t>
  </si>
  <si>
    <t>B113212100509</t>
  </si>
  <si>
    <t>足立区立中島根小学校</t>
  </si>
  <si>
    <t>東京都足立区島根２－９－２２</t>
  </si>
  <si>
    <t>B113212100518</t>
  </si>
  <si>
    <t>足立区立古千谷小学校</t>
  </si>
  <si>
    <t>東京都足立区古千谷本町４－１２－１６</t>
  </si>
  <si>
    <t>B113212100527</t>
  </si>
  <si>
    <t>足立区立東綾瀬小学校</t>
  </si>
  <si>
    <t>東京都足立区東綾瀬２－１５－１５</t>
  </si>
  <si>
    <t>B113212100536</t>
  </si>
  <si>
    <t>足立区立栗原北小学校</t>
  </si>
  <si>
    <t>東京都足立区栗原４－２５－９</t>
  </si>
  <si>
    <t>B113212100545</t>
  </si>
  <si>
    <t>足立区立平野小学校</t>
  </si>
  <si>
    <t>東京都足立区平野３－６－３</t>
  </si>
  <si>
    <t>B113212100554</t>
  </si>
  <si>
    <t>足立区立辰沼小学校</t>
  </si>
  <si>
    <t>東京都足立区谷中５－１２－１</t>
  </si>
  <si>
    <t>B113212100563</t>
  </si>
  <si>
    <t>足立区立六木小学校</t>
  </si>
  <si>
    <t>東京都足立区六木３－２１－１１</t>
  </si>
  <si>
    <t>B113212100572</t>
  </si>
  <si>
    <t>足立区立中川東小学校</t>
  </si>
  <si>
    <t>東京都足立区大谷田２－１－１０</t>
  </si>
  <si>
    <t>B113212100581</t>
  </si>
  <si>
    <t>足立区立皿沼小学校</t>
  </si>
  <si>
    <t>東京都足立区皿沼１－１９－１</t>
  </si>
  <si>
    <t>B113212100590</t>
  </si>
  <si>
    <t>足立区立舎人第一小学校</t>
  </si>
  <si>
    <t>東京都足立区舎人６－４－１</t>
  </si>
  <si>
    <t>B113212100607</t>
  </si>
  <si>
    <t>足立区立千寿本町小学校</t>
  </si>
  <si>
    <t>東京都足立区千住３－３０</t>
  </si>
  <si>
    <t>B113212100616</t>
  </si>
  <si>
    <t>足立区立千寿桜小学校</t>
  </si>
  <si>
    <t>東京都足立区千住桜木１－８－１５</t>
  </si>
  <si>
    <t>B113212100625</t>
  </si>
  <si>
    <t>足立区立桜花小学校</t>
  </si>
  <si>
    <t>東京都足立区花畑６－４－６</t>
  </si>
  <si>
    <t>B113212100634</t>
  </si>
  <si>
    <t>足立区立西保木間小学校</t>
  </si>
  <si>
    <t>東京都足立区西保木間４－２－１</t>
  </si>
  <si>
    <t>B113212100643</t>
  </si>
  <si>
    <t>足立区立足立入谷小学校</t>
  </si>
  <si>
    <t>東京都足立区入谷３－８－１</t>
  </si>
  <si>
    <t>B113212100652</t>
  </si>
  <si>
    <t>足立区立千寿小学校</t>
  </si>
  <si>
    <t>東京都足立区千住宮元町６－１</t>
  </si>
  <si>
    <t>B113212100661</t>
  </si>
  <si>
    <t>足立区立千寿常東小学校</t>
  </si>
  <si>
    <t>東京都足立区千住旭町１０－３１</t>
  </si>
  <si>
    <t>B113212100670</t>
  </si>
  <si>
    <t>足立区立千寿双葉小学校</t>
  </si>
  <si>
    <t>東京都足立区千住大川町１７－１</t>
  </si>
  <si>
    <t>B113212100689</t>
  </si>
  <si>
    <t>足立区立足立小学校</t>
  </si>
  <si>
    <t>東京都足立区足立３－１１－５</t>
  </si>
  <si>
    <t>B113212100698</t>
  </si>
  <si>
    <t>足立区立鹿浜五色桜小学校</t>
  </si>
  <si>
    <t>東京都足立区鹿浜４－２０－２２</t>
  </si>
  <si>
    <t>B113212100705</t>
  </si>
  <si>
    <t>足立区立鹿浜未来小学校</t>
  </si>
  <si>
    <t>東京都足立区鹿浜５－１８－１</t>
  </si>
  <si>
    <t>B113212200018</t>
  </si>
  <si>
    <t>葛飾区立本田小学校</t>
  </si>
  <si>
    <t>東京都葛飾区立石１－７－２３</t>
  </si>
  <si>
    <t>B113212200027</t>
  </si>
  <si>
    <t>葛飾区立葛飾小学校</t>
  </si>
  <si>
    <t>東京都葛飾区青戸１－３－１</t>
  </si>
  <si>
    <t>B113212200036</t>
  </si>
  <si>
    <t>葛飾区立梅田小学校</t>
  </si>
  <si>
    <t>東京都葛飾区立石３－２４－１</t>
  </si>
  <si>
    <t>B113212200045</t>
  </si>
  <si>
    <t>葛飾区立渋江小学校</t>
  </si>
  <si>
    <t>東京都葛飾区東四つ木２－１３－１</t>
  </si>
  <si>
    <t>B113212200054</t>
  </si>
  <si>
    <t>葛飾区立南綾瀬小学校</t>
  </si>
  <si>
    <t>東京都葛飾区堀切６－１－１</t>
  </si>
  <si>
    <t>B113212200063</t>
  </si>
  <si>
    <t>葛飾区立上千葉小学校</t>
  </si>
  <si>
    <t>東京都葛飾区東堀切３－２６－１</t>
  </si>
  <si>
    <t>B113212200072</t>
  </si>
  <si>
    <t>葛飾区立堀切小学校</t>
  </si>
  <si>
    <t>東京都葛飾区堀切２－４２－１</t>
  </si>
  <si>
    <t>B113212200081</t>
  </si>
  <si>
    <t>葛飾区立奥戸小学校</t>
  </si>
  <si>
    <t>東京都葛飾区奥戸８－２０－１７</t>
  </si>
  <si>
    <t>B113212200090</t>
  </si>
  <si>
    <t>葛飾区立上平井小学校</t>
  </si>
  <si>
    <t>東京都葛飾区西新小岩４－２２－１</t>
  </si>
  <si>
    <t>B113212200107</t>
  </si>
  <si>
    <t>葛飾区立二上小学校</t>
  </si>
  <si>
    <t>東京都葛飾区東新小岩７－１８－１</t>
  </si>
  <si>
    <t>B113212200116</t>
  </si>
  <si>
    <t>葛飾区立高砂小学校</t>
  </si>
  <si>
    <t>東京都葛飾区高砂３－３０－１</t>
  </si>
  <si>
    <t>B113212200125</t>
  </si>
  <si>
    <t>葛飾区立新宿小学校</t>
  </si>
  <si>
    <t>東京都葛飾区新宿２－２６－１</t>
  </si>
  <si>
    <t>B113212200134</t>
  </si>
  <si>
    <t>葛飾区立住吉小学校</t>
  </si>
  <si>
    <t>東京都葛飾区高砂８－１４－１</t>
  </si>
  <si>
    <t>B113212200143</t>
  </si>
  <si>
    <t>葛飾区立亀青小学校</t>
  </si>
  <si>
    <t>東京都葛飾区青戸８－１７－１</t>
  </si>
  <si>
    <t>B113212200152</t>
  </si>
  <si>
    <t>葛飾区立道上小学校</t>
  </si>
  <si>
    <t>東京都葛飾区亀有４－３５－１</t>
  </si>
  <si>
    <t>B113212200161</t>
  </si>
  <si>
    <t>葛飾区立金町小学校</t>
  </si>
  <si>
    <t>東京都葛飾区金町３－４４－１</t>
  </si>
  <si>
    <t>B113212200170</t>
  </si>
  <si>
    <t>葛飾区立末広小学校</t>
  </si>
  <si>
    <t>東京都葛飾区金町４－２１－１</t>
  </si>
  <si>
    <t>B113212200189</t>
  </si>
  <si>
    <t>葛飾区立柴又小学校</t>
  </si>
  <si>
    <t>東京都葛飾区柴又４－３０－１</t>
  </si>
  <si>
    <t>B113212200198</t>
  </si>
  <si>
    <t>葛飾区立鎌倉小学校</t>
  </si>
  <si>
    <t>東京都葛飾区鎌倉４－２４－１</t>
  </si>
  <si>
    <t>B113212200205</t>
  </si>
  <si>
    <t>葛飾区立水元小学校</t>
  </si>
  <si>
    <t>東京都葛飾区水元４－２１－１</t>
  </si>
  <si>
    <t>B113212200214</t>
  </si>
  <si>
    <t>葛飾区立半田小学校</t>
  </si>
  <si>
    <t>東京都葛飾区東金町５－１６－１</t>
  </si>
  <si>
    <t>B113212200223</t>
  </si>
  <si>
    <t>葛飾区立宝木塚小学校</t>
  </si>
  <si>
    <t>東京都葛飾区宝町２－２９－２３</t>
  </si>
  <si>
    <t>B113212200232</t>
  </si>
  <si>
    <t>葛飾区立青戸小学校</t>
  </si>
  <si>
    <t>東京都葛飾区青戸６－１８－１</t>
  </si>
  <si>
    <t>B113212200241</t>
  </si>
  <si>
    <t>葛飾区立清和小学校</t>
  </si>
  <si>
    <t>東京都葛飾区立石６－２－１</t>
  </si>
  <si>
    <t>B113212200250</t>
  </si>
  <si>
    <t>葛飾区立木根川小学校</t>
  </si>
  <si>
    <t>東京都葛飾区東四つ木１－１０－１</t>
  </si>
  <si>
    <t>B113212200269</t>
  </si>
  <si>
    <t>葛飾区立中之台小学校</t>
  </si>
  <si>
    <t>東京都葛飾区亀有５－２－１</t>
  </si>
  <si>
    <t>B113212200278</t>
  </si>
  <si>
    <t>葛飾区立綾南小学校</t>
  </si>
  <si>
    <t>東京都葛飾区堀切１－２２－１</t>
  </si>
  <si>
    <t>B113212200287</t>
  </si>
  <si>
    <t>葛飾区立川端小学校</t>
  </si>
  <si>
    <t>東京都葛飾区東立石１－２－１</t>
  </si>
  <si>
    <t>B113212200296</t>
  </si>
  <si>
    <t>葛飾区立北野小学校</t>
  </si>
  <si>
    <t>東京都葛飾区柴又３－１０－１</t>
  </si>
  <si>
    <t>B113212200303</t>
  </si>
  <si>
    <t>葛飾区立白鳥小学校</t>
  </si>
  <si>
    <t>東京都葛飾区白鳥３－４－１</t>
  </si>
  <si>
    <t>B113212200312</t>
  </si>
  <si>
    <t>葛飾区立松上小学校</t>
  </si>
  <si>
    <t>東京都葛飾区西新小岩２－１－１</t>
  </si>
  <si>
    <t>B113212200321</t>
  </si>
  <si>
    <t>葛飾区立西小菅小学校</t>
  </si>
  <si>
    <t>東京都葛飾区小菅１－２５－１</t>
  </si>
  <si>
    <t>B113212200330</t>
  </si>
  <si>
    <t>葛飾区立柴原小学校</t>
  </si>
  <si>
    <t>東京都葛飾区金町１－１５－１</t>
  </si>
  <si>
    <t>B113212200349</t>
  </si>
  <si>
    <t>葛飾区立中青戸小学校</t>
  </si>
  <si>
    <t>東京都葛飾区青戸４－２４－１</t>
  </si>
  <si>
    <t>B113212200358</t>
  </si>
  <si>
    <t>葛飾区立南奥戸小学校</t>
  </si>
  <si>
    <t>東京都葛飾区奥戸３－５－１</t>
  </si>
  <si>
    <t>B113212200367</t>
  </si>
  <si>
    <t>葛飾区立東綾瀬小学校</t>
  </si>
  <si>
    <t>東京都葛飾区堀切６－２１－１</t>
  </si>
  <si>
    <t>B113212200376</t>
  </si>
  <si>
    <t>葛飾区立原田小学校</t>
  </si>
  <si>
    <t>東京都葛飾区東金町２－１６－１</t>
  </si>
  <si>
    <t>B113212200385</t>
  </si>
  <si>
    <t>葛飾区立東柴又小学校</t>
  </si>
  <si>
    <t>東京都葛飾区柴又５－１２－１５</t>
  </si>
  <si>
    <t>B113212200394</t>
  </si>
  <si>
    <t>葛飾区立飯塚小学校</t>
  </si>
  <si>
    <t>東京都葛飾区南水元１－１３－１</t>
  </si>
  <si>
    <t>B113212200401</t>
  </si>
  <si>
    <t>葛飾区立西亀有小学校</t>
  </si>
  <si>
    <t>東京都葛飾区西亀有２－４２－１</t>
  </si>
  <si>
    <t>B113212200410</t>
  </si>
  <si>
    <t>葛飾区立花の木小学校</t>
  </si>
  <si>
    <t>東京都葛飾区南水元３－２－１</t>
  </si>
  <si>
    <t>B113212200429</t>
  </si>
  <si>
    <t>葛飾区立上小松小学校</t>
  </si>
  <si>
    <t>東京都葛飾区奥戸４－１－４</t>
  </si>
  <si>
    <t>B113212200438</t>
  </si>
  <si>
    <t>葛飾区立幸田小学校</t>
  </si>
  <si>
    <t>東京都葛飾区西水元３－２４－１２</t>
  </si>
  <si>
    <t>B113212200447</t>
  </si>
  <si>
    <t>葛飾区立細田小学校</t>
  </si>
  <si>
    <t>東京都葛飾区細田３－２０－１</t>
  </si>
  <si>
    <t>B113212200456</t>
  </si>
  <si>
    <t>葛飾区立東金町小学校</t>
  </si>
  <si>
    <t>東京都葛飾区東金町１－３３－１</t>
  </si>
  <si>
    <t>B113212200465</t>
  </si>
  <si>
    <t>葛飾区立東水元小学校</t>
  </si>
  <si>
    <t>東京都葛飾区東水元５－３８－１</t>
  </si>
  <si>
    <t>B113212200474</t>
  </si>
  <si>
    <t>葛飾区立よつぎ小学校</t>
  </si>
  <si>
    <t>東京都葛飾区四つ木４－８－１</t>
  </si>
  <si>
    <t>B113212200483</t>
  </si>
  <si>
    <t>葛飾区立小松南小学校</t>
  </si>
  <si>
    <t>東京都葛飾区新小岩２－２５－１</t>
  </si>
  <si>
    <t>B113212200492</t>
  </si>
  <si>
    <t>葛飾区立こすげ小学校</t>
  </si>
  <si>
    <t>東京都葛飾区小菅３－８－１</t>
  </si>
  <si>
    <t>B113212300017</t>
  </si>
  <si>
    <t>江戸川区立小松川小学校</t>
  </si>
  <si>
    <t>東京都江戸川区平井４－１－２３</t>
  </si>
  <si>
    <t>B113212300026</t>
  </si>
  <si>
    <t>江戸川区立小松川第二小学校</t>
  </si>
  <si>
    <t>東京都江戸川区小松川３－６－４</t>
  </si>
  <si>
    <t>B113212300035</t>
  </si>
  <si>
    <t>江戸川区立平井小学校</t>
  </si>
  <si>
    <t>東京都江戸川区平井６－３５－１</t>
  </si>
  <si>
    <t>B113212300044</t>
  </si>
  <si>
    <t>江戸川区立平井西小学校</t>
  </si>
  <si>
    <t>東京都江戸川区平井７－２２－２４</t>
  </si>
  <si>
    <t>B113212300053</t>
  </si>
  <si>
    <t>江戸川区立平井東小学校</t>
  </si>
  <si>
    <t>東京都江戸川区平井４－２８－９</t>
  </si>
  <si>
    <t>B113212300062</t>
  </si>
  <si>
    <t>江戸川区立平井南小学校</t>
  </si>
  <si>
    <t>東京都江戸川区平井３－３－１</t>
  </si>
  <si>
    <t>B113212300071</t>
  </si>
  <si>
    <t>江戸川区立松江小学校</t>
  </si>
  <si>
    <t>東京都江戸川区松江１－１６－５</t>
  </si>
  <si>
    <t>B113212300080</t>
  </si>
  <si>
    <t>江戸川区立西一之江小学校</t>
  </si>
  <si>
    <t>東京都江戸川区松江７－１７－１</t>
  </si>
  <si>
    <t>B113212300106</t>
  </si>
  <si>
    <t>江戸川区立第三松江小学校</t>
  </si>
  <si>
    <t>東京都江戸川区中央４－１３－１</t>
  </si>
  <si>
    <t>B113212300115</t>
  </si>
  <si>
    <t>江戸川区立西小松川小学校</t>
  </si>
  <si>
    <t>東京都江戸川区松島３－３０－６</t>
  </si>
  <si>
    <t>B113212300124</t>
  </si>
  <si>
    <t>江戸川区立大杉小学校</t>
  </si>
  <si>
    <t>東京都江戸川区中央２－１６－１５</t>
  </si>
  <si>
    <t>B113212300133</t>
  </si>
  <si>
    <t>江戸川区立大杉東小学校</t>
  </si>
  <si>
    <t>東京都江戸川区西一之江２－８－５</t>
  </si>
  <si>
    <t>B113212300142</t>
  </si>
  <si>
    <t>江戸川区立東小松川小学校</t>
  </si>
  <si>
    <t>東京都江戸川区東小松川３－２７－１</t>
  </si>
  <si>
    <t>B113212300151</t>
  </si>
  <si>
    <t>江戸川区立船堀小学校</t>
  </si>
  <si>
    <t>東京都江戸川区船堀２－２２－２２</t>
  </si>
  <si>
    <t>B113212300160</t>
  </si>
  <si>
    <t>江戸川区立船堀第二小学校</t>
  </si>
  <si>
    <t>東京都江戸川区船堀４－１４－４</t>
  </si>
  <si>
    <t>B113212300179</t>
  </si>
  <si>
    <t>江戸川区立葛西小学校</t>
  </si>
  <si>
    <t>東京都江戸川区中葛西２－４－３</t>
  </si>
  <si>
    <t>B113212300188</t>
  </si>
  <si>
    <t>江戸川区立二之江小学校</t>
  </si>
  <si>
    <t>東京都江戸川区江戸川５－１８</t>
  </si>
  <si>
    <t>B113212300197</t>
  </si>
  <si>
    <t>江戸川区立第二葛西小学校</t>
  </si>
  <si>
    <t>東京都江戸川区東葛西６－３３－１</t>
  </si>
  <si>
    <t>B113212300204</t>
  </si>
  <si>
    <t>江戸川区立第三葛西小学校</t>
  </si>
  <si>
    <t>東京都江戸川区北葛西４－２－１９</t>
  </si>
  <si>
    <t>B113212300213</t>
  </si>
  <si>
    <t>江戸川区立第四葛西小学校</t>
  </si>
  <si>
    <t>東京都江戸川区中葛西８－８－１</t>
  </si>
  <si>
    <t>B113212300222</t>
  </si>
  <si>
    <t>江戸川区立第五葛西小学校</t>
  </si>
  <si>
    <t>東京都江戸川区北葛西２－１３－３３</t>
  </si>
  <si>
    <t>B113212300231</t>
  </si>
  <si>
    <t>江戸川区立瑞江小学校</t>
  </si>
  <si>
    <t>東京都江戸川区西瑞江３－３９</t>
  </si>
  <si>
    <t>B113212300240</t>
  </si>
  <si>
    <t>江戸川区立春江小学校</t>
  </si>
  <si>
    <t>東京都江戸川区瑞江１－３－３０</t>
  </si>
  <si>
    <t>B113212300259</t>
  </si>
  <si>
    <t>江戸川区立下鎌田小学校</t>
  </si>
  <si>
    <t>東京都江戸川区東瑞江３－１１－１</t>
  </si>
  <si>
    <t>B113212300268</t>
  </si>
  <si>
    <t>江戸川区立江戸川小学校</t>
  </si>
  <si>
    <t>東京都江戸川区江戸川１－３７</t>
  </si>
  <si>
    <t>B113212300277</t>
  </si>
  <si>
    <t>江戸川区立一之江小学校</t>
  </si>
  <si>
    <t>B113212300286</t>
  </si>
  <si>
    <t>江戸川区立一之江第二小学校</t>
  </si>
  <si>
    <t>東京都江戸川区春江町４－１６</t>
  </si>
  <si>
    <t>B113212300295</t>
  </si>
  <si>
    <t>江戸川区立鹿本小学校</t>
  </si>
  <si>
    <t>東京都江戸川区松本２－３５－７</t>
  </si>
  <si>
    <t>B113212300302</t>
  </si>
  <si>
    <t>江戸川区立鹿骨小学校</t>
  </si>
  <si>
    <t>東京都江戸川区鹿骨６－３－５</t>
  </si>
  <si>
    <t>B113212300311</t>
  </si>
  <si>
    <t>江戸川区立本一色小学校</t>
  </si>
  <si>
    <t>東京都江戸川区本一色２－１０－１</t>
  </si>
  <si>
    <t>B113212300320</t>
  </si>
  <si>
    <t>江戸川区立篠崎小学校</t>
  </si>
  <si>
    <t>東京都江戸川区篠崎町３－２－１８</t>
  </si>
  <si>
    <t>B113212300339</t>
  </si>
  <si>
    <t>江戸川区立篠崎第二小学校</t>
  </si>
  <si>
    <t>東京都江戸川区上篠崎１－３－１</t>
  </si>
  <si>
    <t>B113212300348</t>
  </si>
  <si>
    <t>江戸川区立篠崎第三小学校</t>
  </si>
  <si>
    <t>東京都江戸川区東篠崎１－１－１６</t>
  </si>
  <si>
    <t>B113212300357</t>
  </si>
  <si>
    <t>江戸川区立鎌田小学校</t>
  </si>
  <si>
    <t>東京都江戸川区南篠崎町２－４５－１８</t>
  </si>
  <si>
    <t>B113212300366</t>
  </si>
  <si>
    <t>江戸川区立小岩小学校</t>
  </si>
  <si>
    <t>東京都江戸川区東小岩３－２０－１０</t>
  </si>
  <si>
    <t>B113212300375</t>
  </si>
  <si>
    <t>江戸川区立東小岩小学校</t>
  </si>
  <si>
    <t>東京都江戸川区東小岩４－１２－１</t>
  </si>
  <si>
    <t>B113212300384</t>
  </si>
  <si>
    <t>江戸川区立下小岩小学校</t>
  </si>
  <si>
    <t>東京都江戸川区南小岩７－８－１</t>
  </si>
  <si>
    <t>B113212300400</t>
  </si>
  <si>
    <t>江戸川区立上小岩小学校</t>
  </si>
  <si>
    <t>東京都江戸川区北小岩７－２－１</t>
  </si>
  <si>
    <t>B113212300419</t>
  </si>
  <si>
    <t>江戸川区立上小岩第二小学校</t>
  </si>
  <si>
    <t>東京都江戸川区北小岩８－２８－１１</t>
  </si>
  <si>
    <t>B113212300428</t>
  </si>
  <si>
    <t>江戸川区立西小岩小学校</t>
  </si>
  <si>
    <t>東京都江戸川区西小岩３－１９－１２</t>
  </si>
  <si>
    <t>B113212300437</t>
  </si>
  <si>
    <t>江戸川区立南小岩小学校</t>
  </si>
  <si>
    <t>東京都江戸川区南小岩４－１６－１</t>
  </si>
  <si>
    <t>B113212300446</t>
  </si>
  <si>
    <t>江戸川区立南小岩第二小学校</t>
  </si>
  <si>
    <t>東京都江戸川区南小岩２－１６－１</t>
  </si>
  <si>
    <t>B113212300455</t>
  </si>
  <si>
    <t>江戸川区立中小岩小学校</t>
  </si>
  <si>
    <t>東京都江戸川区北小岩３－１２－２２</t>
  </si>
  <si>
    <t>B113212300464</t>
  </si>
  <si>
    <t>江戸川区立北小岩小学校</t>
  </si>
  <si>
    <t>東京都江戸川区北小岩２－１５－１</t>
  </si>
  <si>
    <t>B113212300473</t>
  </si>
  <si>
    <t>江戸川区立下鎌田東小学校</t>
  </si>
  <si>
    <t>東京都江戸川区江戸川２－２１</t>
  </si>
  <si>
    <t>B113212300482</t>
  </si>
  <si>
    <t>江戸川区立松本小学校</t>
  </si>
  <si>
    <t>東京都江戸川区鹿骨６－９－１</t>
  </si>
  <si>
    <t>B113212300507</t>
  </si>
  <si>
    <t>江戸川区立上一色南小学校</t>
  </si>
  <si>
    <t>東京都江戸川区本一色３－２８－２４</t>
  </si>
  <si>
    <t>B113212300516</t>
  </si>
  <si>
    <t>江戸川区立二之江第二小学校</t>
  </si>
  <si>
    <t>東京都江戸川区春江町５－１３</t>
  </si>
  <si>
    <t>B113212300525</t>
  </si>
  <si>
    <t>江戸川区立第六葛西小学校</t>
  </si>
  <si>
    <t>東京都江戸川区西葛西４－５－１</t>
  </si>
  <si>
    <t>B113212300534</t>
  </si>
  <si>
    <t>江戸川区立篠崎第四小学校</t>
  </si>
  <si>
    <t>東京都江戸川区篠崎町８－１２－８</t>
  </si>
  <si>
    <t>B113212300543</t>
  </si>
  <si>
    <t>江戸川区立大杉第二小学校</t>
  </si>
  <si>
    <t>東京都江戸川区大杉３－１１－１</t>
  </si>
  <si>
    <t>B113212300552</t>
  </si>
  <si>
    <t>江戸川区立鹿骨東小学校</t>
  </si>
  <si>
    <t>東京都江戸川区鹿骨３－７－１</t>
  </si>
  <si>
    <t>B113212300561</t>
  </si>
  <si>
    <t>江戸川区立第七葛西小学校</t>
  </si>
  <si>
    <t>東京都江戸川区西葛西７－８－１</t>
  </si>
  <si>
    <t>B113212300570</t>
  </si>
  <si>
    <t>江戸川区立篠崎第五小学校</t>
  </si>
  <si>
    <t>東京都江戸川区北篠崎２－５－１</t>
  </si>
  <si>
    <t>B113212300589</t>
  </si>
  <si>
    <t>江戸川区立南篠崎小学校</t>
  </si>
  <si>
    <t>東京都江戸川区南篠崎町４－２７－５</t>
  </si>
  <si>
    <t>B113212300605</t>
  </si>
  <si>
    <t>江戸川区立南葛西小学校</t>
  </si>
  <si>
    <t>東京都江戸川区南葛西５－１０－１</t>
  </si>
  <si>
    <t>B113212300614</t>
  </si>
  <si>
    <t>江戸川区立西葛西小学校</t>
  </si>
  <si>
    <t>東京都江戸川区西葛西３－９－４４</t>
  </si>
  <si>
    <t>B113212300623</t>
  </si>
  <si>
    <t>江戸川区立新田小学校</t>
  </si>
  <si>
    <t>東京都江戸川区西葛西８－１６－１</t>
  </si>
  <si>
    <t>B113212300632</t>
  </si>
  <si>
    <t>江戸川区立新堀小学校</t>
  </si>
  <si>
    <t>東京都江戸川区新堀１－３２－１</t>
  </si>
  <si>
    <t>B113212300641</t>
  </si>
  <si>
    <t>江戸川区立南葛西第二小学校</t>
  </si>
  <si>
    <t>東京都江戸川区南葛西７－５－９</t>
  </si>
  <si>
    <t>B113212300650</t>
  </si>
  <si>
    <t>江戸川区立清新第一小学校</t>
  </si>
  <si>
    <t>東京都江戸川区清新町１－４－１９</t>
  </si>
  <si>
    <t>B113212300669</t>
  </si>
  <si>
    <t>江戸川区立宇喜田小学校</t>
  </si>
  <si>
    <t>東京都江戸川区北葛西５－１３－１</t>
  </si>
  <si>
    <t>B113212300678</t>
  </si>
  <si>
    <t>江戸川区立南葛西第三小学校</t>
  </si>
  <si>
    <t>東京都江戸川区南葛西５－２－１</t>
  </si>
  <si>
    <t>B113212300687</t>
  </si>
  <si>
    <t>江戸川区立臨海小学校</t>
  </si>
  <si>
    <t>東京都江戸川区臨海町２－２－１１</t>
  </si>
  <si>
    <t>B113212300696</t>
  </si>
  <si>
    <t>江戸川区立東葛西小学校</t>
  </si>
  <si>
    <t>東京都江戸川区東葛西８－２３－１</t>
  </si>
  <si>
    <t>B113212300703</t>
  </si>
  <si>
    <t>江戸川区立清新ふたば小学校</t>
  </si>
  <si>
    <t>東京都江戸川区清新町１－１－３８</t>
  </si>
  <si>
    <t>B113220100012</t>
  </si>
  <si>
    <t>八王子市立第一小学校</t>
  </si>
  <si>
    <t>東京都八王子市元横山町２－１４－３</t>
  </si>
  <si>
    <t>B113220100021</t>
  </si>
  <si>
    <t>八王子市立第二小学校</t>
  </si>
  <si>
    <t>東京都八王子市八木町７－１</t>
  </si>
  <si>
    <t>B113220100030</t>
  </si>
  <si>
    <t>八王子市立第三小学校</t>
  </si>
  <si>
    <t>東京都八王子市寺町２９－１５</t>
  </si>
  <si>
    <t>B113220100049</t>
  </si>
  <si>
    <t>八王子市立第四小学校</t>
  </si>
  <si>
    <t>東京都八王子市明神町２－１５－１</t>
  </si>
  <si>
    <t>B113220100058</t>
  </si>
  <si>
    <t>八王子市立第五小学校</t>
  </si>
  <si>
    <t>東京都八王子市千人町３－７－７</t>
  </si>
  <si>
    <t>B113220100067</t>
  </si>
  <si>
    <t>八王子市立第七小学校</t>
  </si>
  <si>
    <t>東京都八王子市台町４－２－１</t>
  </si>
  <si>
    <t>B113220100076</t>
  </si>
  <si>
    <t>八王子市立第八小学校</t>
  </si>
  <si>
    <t>東京都八王子市石川町２０６５</t>
  </si>
  <si>
    <t>B113220100085</t>
  </si>
  <si>
    <t>八王子市立第九小学校</t>
  </si>
  <si>
    <t>東京都八王子市中野上町２－１４－１</t>
  </si>
  <si>
    <t>B113220100094</t>
  </si>
  <si>
    <t>八王子市立第十小学校</t>
  </si>
  <si>
    <t>東京都八王子市大和田町７－５－１</t>
  </si>
  <si>
    <t>B113220100101</t>
  </si>
  <si>
    <t>八王子市立中野北小学校</t>
  </si>
  <si>
    <t>東京都八王子市中野山王３－１－１</t>
  </si>
  <si>
    <t>B113220100110</t>
  </si>
  <si>
    <t>八王子市立大和田小学校</t>
  </si>
  <si>
    <t>東京都八王子市大和田町４－１９－１</t>
  </si>
  <si>
    <t>B113220100129</t>
  </si>
  <si>
    <t>八王子市立横山第一小学校</t>
  </si>
  <si>
    <t>東京都八王子市館町７４</t>
  </si>
  <si>
    <t>B113220100138</t>
  </si>
  <si>
    <t>八王子市立横山第二小学校</t>
  </si>
  <si>
    <t>東京都八王子市並木町２６－１</t>
  </si>
  <si>
    <t>B113220100147</t>
  </si>
  <si>
    <t>八王子市立散田小学校</t>
  </si>
  <si>
    <t>東京都八王子市散田町５－２３－１</t>
  </si>
  <si>
    <t>B113220100156</t>
  </si>
  <si>
    <t>八王子市立長房小学校</t>
  </si>
  <si>
    <t>東京都八王子市長房町３４０－４</t>
  </si>
  <si>
    <t>B113220100165</t>
  </si>
  <si>
    <t>八王子市立船田小学校</t>
  </si>
  <si>
    <t>東京都八王子市長房町１０４１－２</t>
  </si>
  <si>
    <t>B113220100174</t>
  </si>
  <si>
    <t>八王子市立元八王子小学校</t>
  </si>
  <si>
    <t>東京都八王子市弐分方町７６１</t>
  </si>
  <si>
    <t>B113220100183</t>
  </si>
  <si>
    <t>八王子市立元八王子東小学校</t>
  </si>
  <si>
    <t>東京都八王子市叶谷町１５２１</t>
  </si>
  <si>
    <t>B113220100192</t>
  </si>
  <si>
    <t>八王子市立上壱分方小学校</t>
  </si>
  <si>
    <t>東京都八王子市上壱分方町７９９－２</t>
  </si>
  <si>
    <t>B113220100209</t>
  </si>
  <si>
    <t>八王子市立恩方第一小学校</t>
  </si>
  <si>
    <t>東京都八王子市下恩方町１３６９</t>
  </si>
  <si>
    <t>B113220100218</t>
  </si>
  <si>
    <t>八王子市立恩方第二小学校</t>
  </si>
  <si>
    <t>東京都八王子市上恩方町２１９３</t>
  </si>
  <si>
    <t>B113220100227</t>
  </si>
  <si>
    <t>八王子市立川口小学校</t>
  </si>
  <si>
    <t>東京都八王子市川口町３６７５</t>
  </si>
  <si>
    <t>B113220100236</t>
  </si>
  <si>
    <t>八王子市立陶鎔小学校</t>
  </si>
  <si>
    <t>東京都八王子市犬目町５６</t>
  </si>
  <si>
    <t>B113220100245</t>
  </si>
  <si>
    <t>八王子市立上川口小学校</t>
  </si>
  <si>
    <t>東京都八王子市上川町１０９９</t>
  </si>
  <si>
    <t>B113220100254</t>
  </si>
  <si>
    <t>八王子市立美山小学校</t>
  </si>
  <si>
    <t>東京都八王子市美山町１８９２</t>
  </si>
  <si>
    <t>B113220100263</t>
  </si>
  <si>
    <t>八王子市立楢原小学校</t>
  </si>
  <si>
    <t>東京都八王子市楢原町１２８７－２</t>
  </si>
  <si>
    <t>B113220100272</t>
  </si>
  <si>
    <t>八王子市立加住小学校</t>
  </si>
  <si>
    <t>東京都八王子市加住町１－１９１</t>
  </si>
  <si>
    <t>B113220100281</t>
  </si>
  <si>
    <t>八王子市立由井第一小学校</t>
  </si>
  <si>
    <t>東京都八王子市打越３４８－１</t>
  </si>
  <si>
    <t>B113220100290</t>
  </si>
  <si>
    <t>八王子市立由井第二小学校</t>
  </si>
  <si>
    <t>東京都八王子市片倉町２１８０</t>
  </si>
  <si>
    <t>B113220100307</t>
  </si>
  <si>
    <t>八王子市立由井第三小学校</t>
  </si>
  <si>
    <t>東京都八王子市小比企町１２０１</t>
  </si>
  <si>
    <t>B113220100316</t>
  </si>
  <si>
    <t>八王子市立長沼小学校</t>
  </si>
  <si>
    <t>東京都八王子市長沼町７０７－３</t>
  </si>
  <si>
    <t>B113220100325</t>
  </si>
  <si>
    <t>八王子市立浅川小学校</t>
  </si>
  <si>
    <t>東京都八王子市初沢町１３３５</t>
  </si>
  <si>
    <t>B113220100334</t>
  </si>
  <si>
    <t>八王子市立由木中央小学校</t>
  </si>
  <si>
    <t>東京都八王子市下柚木２５</t>
  </si>
  <si>
    <t>B113220100343</t>
  </si>
  <si>
    <t>八王子市立由木東小学校</t>
  </si>
  <si>
    <t>東京都八王子市東中野１３４７</t>
  </si>
  <si>
    <t>B113220100352</t>
  </si>
  <si>
    <t>八王子市立由木西小学校</t>
  </si>
  <si>
    <t>東京都八王子市上柚木５３８－１</t>
  </si>
  <si>
    <t>B113220100361</t>
  </si>
  <si>
    <t>八王子市立清水小学校</t>
  </si>
  <si>
    <t>東京都八王子市中野山王３－２５－１</t>
  </si>
  <si>
    <t>B113220100370</t>
  </si>
  <si>
    <t>八王子市立小宮小学校</t>
  </si>
  <si>
    <t>東京都八王子市小宮町１１２８－３</t>
  </si>
  <si>
    <t>B113220100389</t>
  </si>
  <si>
    <t>八王子市立山田小学校</t>
  </si>
  <si>
    <t>東京都八王子市山田町１５５３</t>
  </si>
  <si>
    <t>B113220100398</t>
  </si>
  <si>
    <t>八王子市立城山小学校</t>
  </si>
  <si>
    <t>東京都八王子市元八王子町２－１７６７</t>
  </si>
  <si>
    <t>B113220100405</t>
  </si>
  <si>
    <t>八王子市立片倉台小学校</t>
  </si>
  <si>
    <t>東京都八王子市片倉町１３１８</t>
  </si>
  <si>
    <t>B113220100414</t>
  </si>
  <si>
    <t>八王子市立鹿島小学校</t>
  </si>
  <si>
    <t>東京都八王子市鹿島１３</t>
  </si>
  <si>
    <t>B113220100423</t>
  </si>
  <si>
    <t>八王子市立松が谷小学校</t>
  </si>
  <si>
    <t>東京都八王子市松が谷１２</t>
  </si>
  <si>
    <t>B113220100432</t>
  </si>
  <si>
    <t>八王子市立東浅川小学校</t>
  </si>
  <si>
    <t>東京都八王子市東浅川町５５０－２２</t>
  </si>
  <si>
    <t>B113220100441</t>
  </si>
  <si>
    <t>八王子市立椚田小学校</t>
  </si>
  <si>
    <t>東京都八王子市椚田町５７１－２</t>
  </si>
  <si>
    <t>B113220100450</t>
  </si>
  <si>
    <t>八王子市立元木小学校</t>
  </si>
  <si>
    <t>東京都八王子市下恩方町５１５－１</t>
  </si>
  <si>
    <t>B113220100469</t>
  </si>
  <si>
    <t>八王子市立高嶺小学校</t>
  </si>
  <si>
    <t>東京都八王子市北野台４－２１－１</t>
  </si>
  <si>
    <t>B113220100478</t>
  </si>
  <si>
    <t>八王子市立弐分方小学校</t>
  </si>
  <si>
    <t>東京都八王子市弐分方町５２０－１</t>
  </si>
  <si>
    <t>B113220100487</t>
  </si>
  <si>
    <t>八王子市立横川小学校</t>
  </si>
  <si>
    <t>東京都八王子市横川町３０５</t>
  </si>
  <si>
    <t>B113220100496</t>
  </si>
  <si>
    <t>八王子市立松枝小学校</t>
  </si>
  <si>
    <t>東京都八王子市楢原町６０１－１３</t>
  </si>
  <si>
    <t>B113220100502</t>
  </si>
  <si>
    <t>八王子市立中山小学校</t>
  </si>
  <si>
    <t>東京都八王子市中山１１５５</t>
  </si>
  <si>
    <t>B113220100511</t>
  </si>
  <si>
    <t>八王子市立高倉小学校</t>
  </si>
  <si>
    <t>東京都八王子市高倉町６７－２</t>
  </si>
  <si>
    <t>B113220100520</t>
  </si>
  <si>
    <t>八王子市立宇津木台小学校</t>
  </si>
  <si>
    <t>東京都八王子市久保山町２－１８</t>
  </si>
  <si>
    <t>B113220100539</t>
  </si>
  <si>
    <t>八王子市立柏木小学校</t>
  </si>
  <si>
    <t>東京都八王子市南大沢３－３</t>
  </si>
  <si>
    <t>B113220100548</t>
  </si>
  <si>
    <t>八王子市立南大沢小学校</t>
  </si>
  <si>
    <t>東京都八王子市南大沢４－１８</t>
  </si>
  <si>
    <t>B113220100557</t>
  </si>
  <si>
    <t>八王子市立宮上小学校</t>
  </si>
  <si>
    <t>東京都八王子市南大沢５－１０</t>
  </si>
  <si>
    <t>B113220100566</t>
  </si>
  <si>
    <t>八王子市立秋葉台小学校</t>
  </si>
  <si>
    <t>東京都八王子市別所２－５</t>
  </si>
  <si>
    <t>B113220100575</t>
  </si>
  <si>
    <t>八王子市立別所小学校</t>
  </si>
  <si>
    <t>東京都八王子市別所２－４４</t>
  </si>
  <si>
    <t>B113220100584</t>
  </si>
  <si>
    <t>八王子市立愛宕小学校</t>
  </si>
  <si>
    <t>東京都八王子市上柚木３－２０</t>
  </si>
  <si>
    <t>B113220100593</t>
  </si>
  <si>
    <t>八王子市立松木小学校</t>
  </si>
  <si>
    <t>東京都八王子市松木５７－３</t>
  </si>
  <si>
    <t>B113220100600</t>
  </si>
  <si>
    <t>八王子市立下柚木小学校</t>
  </si>
  <si>
    <t>東京都八王子市下柚木３－９</t>
  </si>
  <si>
    <t>B113220100619</t>
  </si>
  <si>
    <t>八王子市立上柚木小学校</t>
  </si>
  <si>
    <t>東京都八王子市上柚木３－１５</t>
  </si>
  <si>
    <t>B113220100628</t>
  </si>
  <si>
    <t>八王子市立みなみ野小学校</t>
  </si>
  <si>
    <t>東京都八王子市みなみ野６－１４－１</t>
  </si>
  <si>
    <t>B113220100637</t>
  </si>
  <si>
    <t>八王子市立長池小学校</t>
  </si>
  <si>
    <t>東京都八王子市別所１－５５</t>
  </si>
  <si>
    <t>B113220100646</t>
  </si>
  <si>
    <t>八王子市立鑓水小学校</t>
  </si>
  <si>
    <t>東京都八王子市鑓水２－７４</t>
  </si>
  <si>
    <t>B113220100655</t>
  </si>
  <si>
    <t>八王子市立館小学校</t>
  </si>
  <si>
    <t>東京都八王子市館町１０９７－１５</t>
  </si>
  <si>
    <t>B113220100664</t>
  </si>
  <si>
    <t>八王子市立七国小学校</t>
  </si>
  <si>
    <t>東京都八王子市七国５－２７－１</t>
  </si>
  <si>
    <t>B113220100673</t>
  </si>
  <si>
    <t>八王子市立高尾山学園小学部</t>
  </si>
  <si>
    <t>東京都八王子市館町１０９７－３０</t>
  </si>
  <si>
    <t>B113220100682</t>
  </si>
  <si>
    <t>八王子市立緑が丘小学校</t>
  </si>
  <si>
    <t>東京都八王子市寺田町４０５－５</t>
  </si>
  <si>
    <t>B113220100691</t>
  </si>
  <si>
    <t>八王子市立みなみ野君田小学校</t>
  </si>
  <si>
    <t>東京都八王子市みなみ野４－３－１</t>
  </si>
  <si>
    <t>B113220200011</t>
  </si>
  <si>
    <t>立川市立第一小学校</t>
  </si>
  <si>
    <t>東京都立川市柴崎町２－２０－３</t>
  </si>
  <si>
    <t>B113220200020</t>
  </si>
  <si>
    <t>立川市立第二小学校</t>
  </si>
  <si>
    <t>東京都立川市曙町３－２３－１</t>
  </si>
  <si>
    <t>B113220200039</t>
  </si>
  <si>
    <t>立川市立第三小学校</t>
  </si>
  <si>
    <t>東京都立川市錦町３－４－１</t>
  </si>
  <si>
    <t>B113220200048</t>
  </si>
  <si>
    <t>立川市立第四小学校</t>
  </si>
  <si>
    <t>東京都立川市富士見町４－４－１</t>
  </si>
  <si>
    <t>B113220200057</t>
  </si>
  <si>
    <t>立川市立第五小学校</t>
  </si>
  <si>
    <t>東京都立川市高松町１－１２－２５</t>
  </si>
  <si>
    <t>B113220200066</t>
  </si>
  <si>
    <t>立川市立第六小学校</t>
  </si>
  <si>
    <t>東京都立川市羽衣町２－２９－２２</t>
  </si>
  <si>
    <t>B113220200075</t>
  </si>
  <si>
    <t>立川市立第七小学校</t>
  </si>
  <si>
    <t>東京都立川市錦町５－６－４３</t>
  </si>
  <si>
    <t>B113220200084</t>
  </si>
  <si>
    <t>立川市立第八小学校</t>
  </si>
  <si>
    <t>東京都立川市幸町２－１－１</t>
  </si>
  <si>
    <t>B113220200093</t>
  </si>
  <si>
    <t>立川市立第九小学校</t>
  </si>
  <si>
    <t>東京都立川市上砂町２－１８－１</t>
  </si>
  <si>
    <t>B113220200100</t>
  </si>
  <si>
    <t>立川市立第十小学校</t>
  </si>
  <si>
    <t>東京都立川市柏町１－３１－１</t>
  </si>
  <si>
    <t>B113220200119</t>
  </si>
  <si>
    <t>立川市立西砂小学校</t>
  </si>
  <si>
    <t>東京都立川市西砂町２－３４－２</t>
  </si>
  <si>
    <t>B113220200128</t>
  </si>
  <si>
    <t>立川市立南砂小学校</t>
  </si>
  <si>
    <t>東京都立川市栄町２－２－１</t>
  </si>
  <si>
    <t>B113220200137</t>
  </si>
  <si>
    <t>立川市立幸小学校</t>
  </si>
  <si>
    <t>東京都立川市幸町５－６８－１</t>
  </si>
  <si>
    <t>B113220200146</t>
  </si>
  <si>
    <t>立川市立松中小学校</t>
  </si>
  <si>
    <t>東京都立川市一番町５－８－５</t>
  </si>
  <si>
    <t>B113220200155</t>
  </si>
  <si>
    <t>立川市立大山小学校</t>
  </si>
  <si>
    <t>東京都立川市上砂町１－５－３３</t>
  </si>
  <si>
    <t>B113220200164</t>
  </si>
  <si>
    <t>立川市立柏小学校</t>
  </si>
  <si>
    <t>東京都立川市柏町４－８－４</t>
  </si>
  <si>
    <t>B113220200173</t>
  </si>
  <si>
    <t>立川市立上砂川小学校</t>
  </si>
  <si>
    <t>東京都立川市上砂町５－１２－２</t>
  </si>
  <si>
    <t>B113220200182</t>
  </si>
  <si>
    <t>立川市立新生小学校</t>
  </si>
  <si>
    <t>東京都立川市富士見町６－６９－１</t>
  </si>
  <si>
    <t>B113220200191</t>
  </si>
  <si>
    <t>立川市立若葉台小学校</t>
  </si>
  <si>
    <t>東京都立川市若葉町１－１３－１</t>
  </si>
  <si>
    <t>B113220300010</t>
  </si>
  <si>
    <t>武蔵野市立第一小学校</t>
  </si>
  <si>
    <t>東京都武蔵野市吉祥寺本町４－１７－１６</t>
  </si>
  <si>
    <t>B113220300029</t>
  </si>
  <si>
    <t>武蔵野市立第二小学校</t>
  </si>
  <si>
    <t>東京都武蔵野市境４－２－１５</t>
  </si>
  <si>
    <t>B113220300038</t>
  </si>
  <si>
    <t>武蔵野市立第三小学校</t>
  </si>
  <si>
    <t>東京都武蔵野市吉祥寺南町２－３５－９</t>
  </si>
  <si>
    <t>B113220300047</t>
  </si>
  <si>
    <t>武蔵野市立第四小学校</t>
  </si>
  <si>
    <t>東京都武蔵野市吉祥寺北町２－４－５</t>
  </si>
  <si>
    <t>B113220300056</t>
  </si>
  <si>
    <t>武蔵野市立第五小学校</t>
  </si>
  <si>
    <t>東京都武蔵野市関前３－２－２０</t>
  </si>
  <si>
    <t>B113220300065</t>
  </si>
  <si>
    <t>武蔵野市立大野田小学校</t>
  </si>
  <si>
    <t>東京都武蔵野市吉祥寺北町４－１１－３７</t>
  </si>
  <si>
    <t>B113220300074</t>
  </si>
  <si>
    <t>武蔵野市立境南小学校</t>
  </si>
  <si>
    <t>東京都武蔵野市境南町２－２７－２７</t>
  </si>
  <si>
    <t>B113220300083</t>
  </si>
  <si>
    <t>武蔵野市立本宿小学校</t>
  </si>
  <si>
    <t>東京都武蔵野市吉祥寺東町４－１－９</t>
  </si>
  <si>
    <t>B113220300092</t>
  </si>
  <si>
    <t>武蔵野市立千川小学校</t>
  </si>
  <si>
    <t>東京都武蔵野市八幡町３－５－２５</t>
  </si>
  <si>
    <t>B113220300109</t>
  </si>
  <si>
    <t>武蔵野市立井之頭小学校</t>
  </si>
  <si>
    <t>東京都武蔵野市吉祥寺本町３－２７－１９</t>
  </si>
  <si>
    <t>B113220300118</t>
  </si>
  <si>
    <t>武蔵野市立関前南小学校</t>
  </si>
  <si>
    <t>東京都武蔵野市関前３－３７－２６</t>
  </si>
  <si>
    <t>B113220300127</t>
  </si>
  <si>
    <t>武蔵野市立桜野小学校</t>
  </si>
  <si>
    <t>東京都武蔵野市桜堤１－８－１９</t>
  </si>
  <si>
    <t>B113220400019</t>
  </si>
  <si>
    <t>三鷹市立第一小学校</t>
  </si>
  <si>
    <t>東京都三鷹市新川６－４－３２</t>
  </si>
  <si>
    <t>B113220400028</t>
  </si>
  <si>
    <t>三鷹市立第二小学校</t>
  </si>
  <si>
    <t>東京都三鷹市野崎３－１９－１</t>
  </si>
  <si>
    <t>B113220400037</t>
  </si>
  <si>
    <t>三鷹市立第三小学校</t>
  </si>
  <si>
    <t>東京都三鷹市上連雀４－１２－３</t>
  </si>
  <si>
    <t>B113220400046</t>
  </si>
  <si>
    <t>三鷹市立第四小学校</t>
  </si>
  <si>
    <t>東京都三鷹市下連雀１－２５－１</t>
  </si>
  <si>
    <t>B113220400055</t>
  </si>
  <si>
    <t>三鷹市立第五小学校</t>
  </si>
  <si>
    <t>東京都三鷹市井の頭２－３４－２１</t>
  </si>
  <si>
    <t>B113220400064</t>
  </si>
  <si>
    <t>三鷹市立第六小学校</t>
  </si>
  <si>
    <t>東京都三鷹市下連雀６－１３－１</t>
  </si>
  <si>
    <t>B113220400073</t>
  </si>
  <si>
    <t>三鷹市立第七小学校</t>
  </si>
  <si>
    <t>東京都三鷹市上連雀７－７－７</t>
  </si>
  <si>
    <t>B113220400082</t>
  </si>
  <si>
    <t>三鷹市立大沢台小学校</t>
  </si>
  <si>
    <t>東京都三鷹市大沢２－６－１８</t>
  </si>
  <si>
    <t>B113220400091</t>
  </si>
  <si>
    <t>三鷹市立高山小学校</t>
  </si>
  <si>
    <t>東京都三鷹市牟礼４－６－１２</t>
  </si>
  <si>
    <t>B113220400108</t>
  </si>
  <si>
    <t>三鷹市立南浦小学校</t>
  </si>
  <si>
    <t>東京都三鷹市下連雀９－９－１</t>
  </si>
  <si>
    <t>B113220400117</t>
  </si>
  <si>
    <t>三鷹市立中原小学校</t>
  </si>
  <si>
    <t>東京都三鷹市中原２－１２－１３</t>
  </si>
  <si>
    <t>B113220400126</t>
  </si>
  <si>
    <t>三鷹市立北野小学校</t>
  </si>
  <si>
    <t>東京都三鷹市北野３－１－５</t>
  </si>
  <si>
    <t>B113220400135</t>
  </si>
  <si>
    <t>三鷹市立井口小学校</t>
  </si>
  <si>
    <t>東京都三鷹市井口３－７－１１</t>
  </si>
  <si>
    <t>B113220400144</t>
  </si>
  <si>
    <t>三鷹市立東台小学校</t>
  </si>
  <si>
    <t>東京都三鷹市中原２－１７－３７</t>
  </si>
  <si>
    <t>B113220400153</t>
  </si>
  <si>
    <t>三鷹市立羽沢小学校</t>
  </si>
  <si>
    <t>東京都三鷹市大沢４－９－１</t>
  </si>
  <si>
    <t>B113220500018</t>
  </si>
  <si>
    <t>青梅市立第一小学校</t>
  </si>
  <si>
    <t>東京都青梅市本町２２３</t>
  </si>
  <si>
    <t>B113220500027</t>
  </si>
  <si>
    <t>青梅市立第二小学校</t>
  </si>
  <si>
    <t>東京都青梅市長淵４－４３７</t>
  </si>
  <si>
    <t>B113220500036</t>
  </si>
  <si>
    <t>青梅市立第三小学校</t>
  </si>
  <si>
    <t>東京都青梅市大門２－３１７</t>
  </si>
  <si>
    <t>B113220500045</t>
  </si>
  <si>
    <t>青梅市立第四小学校</t>
  </si>
  <si>
    <t>東京都青梅市東青梅６－１－１</t>
  </si>
  <si>
    <t>B113220500054</t>
  </si>
  <si>
    <t>青梅市立第五小学校</t>
  </si>
  <si>
    <t>東京都青梅市梅郷３－７６５－１</t>
  </si>
  <si>
    <t>B113220500063</t>
  </si>
  <si>
    <t>青梅市立第六小学校</t>
  </si>
  <si>
    <t>東京都青梅市二俣尾３－９０３－１</t>
  </si>
  <si>
    <t>B113220500072</t>
  </si>
  <si>
    <t>青梅市立第七小学校</t>
  </si>
  <si>
    <t>東京都青梅市小曽木３－１８８０－１</t>
  </si>
  <si>
    <t>B113220500081</t>
  </si>
  <si>
    <t>青梅市立河辺小学校</t>
  </si>
  <si>
    <t>東京都青梅市河辺町５－２４</t>
  </si>
  <si>
    <t>B113220500090</t>
  </si>
  <si>
    <t>青梅市立新町小学校</t>
  </si>
  <si>
    <t>東京都青梅市新町５－２１－１</t>
  </si>
  <si>
    <t>B113220500107</t>
  </si>
  <si>
    <t>青梅市立霞台小学校</t>
  </si>
  <si>
    <t>東京都青梅市新町１－３５－１</t>
  </si>
  <si>
    <t>B113220500116</t>
  </si>
  <si>
    <t>青梅市立友田小学校</t>
  </si>
  <si>
    <t>東京都青梅市友田町５－３３２</t>
  </si>
  <si>
    <t>B113220500125</t>
  </si>
  <si>
    <t>青梅市立今井小学校</t>
  </si>
  <si>
    <t>東京都青梅市今井２－９４７－１</t>
  </si>
  <si>
    <t>B113220500134</t>
  </si>
  <si>
    <t>青梅市立若草小学校</t>
  </si>
  <si>
    <t>東京都青梅市新町１－１５－１</t>
  </si>
  <si>
    <t>B113220500143</t>
  </si>
  <si>
    <t>青梅市立藤橋小学校</t>
  </si>
  <si>
    <t>東京都青梅市藤橋３－１３－１</t>
  </si>
  <si>
    <t>B113220500152</t>
  </si>
  <si>
    <t>青梅市立吹上小学校</t>
  </si>
  <si>
    <t>東京都青梅市吹上１７６－１</t>
  </si>
  <si>
    <t>B113220500161</t>
  </si>
  <si>
    <t>青梅市立成木小学校</t>
  </si>
  <si>
    <t>東京都青梅市成木３－４２３－１</t>
  </si>
  <si>
    <t>B113220500170</t>
  </si>
  <si>
    <t>青梅市立東小学校</t>
  </si>
  <si>
    <t>東京都青梅市新町３－７２－１</t>
  </si>
  <si>
    <t>B113220600017</t>
  </si>
  <si>
    <t>府中市立府中第一小学校</t>
  </si>
  <si>
    <t>東京都府中市寿町２－６</t>
  </si>
  <si>
    <t>B113220600026</t>
  </si>
  <si>
    <t>府中市立府中第二小学校</t>
  </si>
  <si>
    <t>東京都府中市緑町１－２９</t>
  </si>
  <si>
    <t>B113220600035</t>
  </si>
  <si>
    <t>府中市立府中第三小学校</t>
  </si>
  <si>
    <t>東京都府中市片町３－５</t>
  </si>
  <si>
    <t>B113220600044</t>
  </si>
  <si>
    <t>府中市立府中第四小学校</t>
  </si>
  <si>
    <t>東京都府中市白糸台１－５８</t>
  </si>
  <si>
    <t>B113220600053</t>
  </si>
  <si>
    <t>府中市立府中第五小学校</t>
  </si>
  <si>
    <t>東京都府中市本宿町１－５１</t>
  </si>
  <si>
    <t>B113220600062</t>
  </si>
  <si>
    <t>府中市立府中第六小学校</t>
  </si>
  <si>
    <t>東京都府中市天神町４－１４</t>
  </si>
  <si>
    <t>B113220600071</t>
  </si>
  <si>
    <t>府中市立府中第七小学校</t>
  </si>
  <si>
    <t>東京都府中市北山町２－２３</t>
  </si>
  <si>
    <t>B113220600080</t>
  </si>
  <si>
    <t>府中市立府中第八小学校</t>
  </si>
  <si>
    <t>東京都府中市是政１－３４</t>
  </si>
  <si>
    <t>B113220600099</t>
  </si>
  <si>
    <t>府中市立府中第九小学校</t>
  </si>
  <si>
    <t>東京都府中市栄町３－７</t>
  </si>
  <si>
    <t>B113220600106</t>
  </si>
  <si>
    <t>府中市立府中第十小学校</t>
  </si>
  <si>
    <t>東京都府中市若松町４－２９</t>
  </si>
  <si>
    <t>B113220600115</t>
  </si>
  <si>
    <t>府中市立武蔵台小学校</t>
  </si>
  <si>
    <t>東京都府中市武蔵台２－３</t>
  </si>
  <si>
    <t>B113220600124</t>
  </si>
  <si>
    <t>府中市立住吉小学校</t>
  </si>
  <si>
    <t>東京都府中市住吉町２－３０</t>
  </si>
  <si>
    <t>B113220600133</t>
  </si>
  <si>
    <t>府中市立新町小学校</t>
  </si>
  <si>
    <t>東京都府中市新町１－２５</t>
  </si>
  <si>
    <t>B113220600142</t>
  </si>
  <si>
    <t>府中市立本宿小学校</t>
  </si>
  <si>
    <t>東京都府中市本宿町４－１９</t>
  </si>
  <si>
    <t>B113220600151</t>
  </si>
  <si>
    <t>府中市立白糸台小学校</t>
  </si>
  <si>
    <t>東京都府中市白糸台２－１６</t>
  </si>
  <si>
    <t>B113220600160</t>
  </si>
  <si>
    <t>府中市立矢崎小学校</t>
  </si>
  <si>
    <t>東京都府中市矢崎町４－９</t>
  </si>
  <si>
    <t>B113220600179</t>
  </si>
  <si>
    <t>府中市立若松小学校</t>
  </si>
  <si>
    <t>東京都府中市若松町３－１１</t>
  </si>
  <si>
    <t>B113220600188</t>
  </si>
  <si>
    <t>府中市立小柳小学校</t>
  </si>
  <si>
    <t>東京都府中市小柳町３－２１</t>
  </si>
  <si>
    <t>B113220600197</t>
  </si>
  <si>
    <t>府中市立南白糸台小学校</t>
  </si>
  <si>
    <t>東京都府中市白糸台６－４８</t>
  </si>
  <si>
    <t>B113220600204</t>
  </si>
  <si>
    <t>府中市立四谷小学校</t>
  </si>
  <si>
    <t>東京都府中市四谷３－２７４０</t>
  </si>
  <si>
    <t>B113220600213</t>
  </si>
  <si>
    <t>府中市立南町小学校</t>
  </si>
  <si>
    <t>東京都府中市南町３－６</t>
  </si>
  <si>
    <t>B113220600222</t>
  </si>
  <si>
    <t>府中市立日新小学校</t>
  </si>
  <si>
    <t>東京都府中市日新町５－２２</t>
  </si>
  <si>
    <t>B113220700016</t>
  </si>
  <si>
    <t>昭島市立東小学校</t>
  </si>
  <si>
    <t>東京都昭島市東町２－２－１８</t>
  </si>
  <si>
    <t>B113220700025</t>
  </si>
  <si>
    <t>昭島市立富士見丘小学校</t>
  </si>
  <si>
    <t>東京都昭島市福島町８９０</t>
  </si>
  <si>
    <t>B113220700034</t>
  </si>
  <si>
    <t>昭島市立玉川小学校</t>
  </si>
  <si>
    <t>東京都昭島市福島町２－８－１</t>
  </si>
  <si>
    <t>B113220700043</t>
  </si>
  <si>
    <t>昭島市立中神小学校</t>
  </si>
  <si>
    <t>東京都昭島市朝日町５－８－５</t>
  </si>
  <si>
    <t>B113220700052</t>
  </si>
  <si>
    <t>昭島市立成隣小学校</t>
  </si>
  <si>
    <t>東京都昭島市大神町４－４－１</t>
  </si>
  <si>
    <t>B113220700061</t>
  </si>
  <si>
    <t>昭島市立光華小学校</t>
  </si>
  <si>
    <t>東京都昭島市昭和町４－５－１３</t>
  </si>
  <si>
    <t>B113220700070</t>
  </si>
  <si>
    <t>昭島市立拝島第一小学校</t>
  </si>
  <si>
    <t>東京都昭島市拝島町１－１４－１４</t>
  </si>
  <si>
    <t>B113220700089</t>
  </si>
  <si>
    <t>昭島市立拝島第二小学校</t>
  </si>
  <si>
    <t>東京都昭島市拝島町３９２７－２</t>
  </si>
  <si>
    <t>B113220700098</t>
  </si>
  <si>
    <t>昭島市立拝島第三小学校</t>
  </si>
  <si>
    <t>東京都昭島市松原町３－１２－１５</t>
  </si>
  <si>
    <t>B113220700105</t>
  </si>
  <si>
    <t>昭島市立武蔵野小学校</t>
  </si>
  <si>
    <t>東京都昭島市武蔵野２－３－１</t>
  </si>
  <si>
    <t>B113220700114</t>
  </si>
  <si>
    <t>昭島市立共成小学校</t>
  </si>
  <si>
    <t>東京都昭島市郷地町２－６－１</t>
  </si>
  <si>
    <t>B113220700123</t>
  </si>
  <si>
    <t>昭島市立田中小学校</t>
  </si>
  <si>
    <t>東京都昭島市田中町３－４－１</t>
  </si>
  <si>
    <t>B113220700132</t>
  </si>
  <si>
    <t>昭島市立つつじが丘小学校</t>
  </si>
  <si>
    <t>東京都昭島市つつじが丘２－１－３０</t>
  </si>
  <si>
    <t>B113220800015</t>
  </si>
  <si>
    <t>調布市立第一小学校</t>
  </si>
  <si>
    <t>東京都調布市小島町１－８－１</t>
  </si>
  <si>
    <t>B113220800024</t>
  </si>
  <si>
    <t>調布市立第二小学校</t>
  </si>
  <si>
    <t>東京都調布市国領町４－１９－１</t>
  </si>
  <si>
    <t>B113220800033</t>
  </si>
  <si>
    <t>調布市立第三小学校</t>
  </si>
  <si>
    <t>東京都調布市上石原２－１９－１３</t>
  </si>
  <si>
    <t>B113220800042</t>
  </si>
  <si>
    <t>調布市立八雲台小学校</t>
  </si>
  <si>
    <t>東京都調布市八雲台１－１－１</t>
  </si>
  <si>
    <t>B113220800051</t>
  </si>
  <si>
    <t>調布市立富士見台小学校</t>
  </si>
  <si>
    <t>東京都調布市小島町３－２０－１</t>
  </si>
  <si>
    <t>B113220800060</t>
  </si>
  <si>
    <t>調布市立滝坂小学校</t>
  </si>
  <si>
    <t>東京都調布市東つつじヶ丘１－４－１</t>
  </si>
  <si>
    <t>B113220800079</t>
  </si>
  <si>
    <t>調布市立深大寺小学校</t>
  </si>
  <si>
    <t>東京都調布市深大寺元町５－１６－２１</t>
  </si>
  <si>
    <t>B113220800088</t>
  </si>
  <si>
    <t>調布市立上ノ原小学校</t>
  </si>
  <si>
    <t>東京都調布市柴崎２－２６－１</t>
  </si>
  <si>
    <t>B113220800097</t>
  </si>
  <si>
    <t>調布市立石原小学校</t>
  </si>
  <si>
    <t>東京都調布市富士見町１－３７－１</t>
  </si>
  <si>
    <t>B113220800104</t>
  </si>
  <si>
    <t>調布市立若葉小学校</t>
  </si>
  <si>
    <t>東京都調布市若葉町３－１７－５</t>
  </si>
  <si>
    <t>B113220800113</t>
  </si>
  <si>
    <t>調布市立緑ヶ丘小学校</t>
  </si>
  <si>
    <t>東京都調布市緑ヶ丘２－１６－１</t>
  </si>
  <si>
    <t>B113220800122</t>
  </si>
  <si>
    <t>調布市立染地小学校</t>
  </si>
  <si>
    <t>東京都調布市染地３－１－８１</t>
  </si>
  <si>
    <t>B113220800131</t>
  </si>
  <si>
    <t>調布市立北ノ台小学校</t>
  </si>
  <si>
    <t>東京都調布市深大寺北町２－４１－１</t>
  </si>
  <si>
    <t>B113220800140</t>
  </si>
  <si>
    <t>調布市立多摩川小学校</t>
  </si>
  <si>
    <t>東京都調布市多摩川３－２１－１</t>
  </si>
  <si>
    <t>B113220800159</t>
  </si>
  <si>
    <t>調布市立杉森小学校</t>
  </si>
  <si>
    <t>東京都調布市染地２－２５－４</t>
  </si>
  <si>
    <t>B113220800168</t>
  </si>
  <si>
    <t>調布市立飛田給小学校</t>
  </si>
  <si>
    <t>東京都調布市飛田給３－２９－１</t>
  </si>
  <si>
    <t>B113220800177</t>
  </si>
  <si>
    <t>調布市立柏野小学校</t>
  </si>
  <si>
    <t>東京都調布市深大寺南町１－１－１</t>
  </si>
  <si>
    <t>B113220800186</t>
  </si>
  <si>
    <t>調布市立国領小学校</t>
  </si>
  <si>
    <t>東京都調布市国領町８－１－５５</t>
  </si>
  <si>
    <t>B113220800195</t>
  </si>
  <si>
    <t>調布市立布田小学校</t>
  </si>
  <si>
    <t>東京都調布市染地１－１－８５</t>
  </si>
  <si>
    <t>B113220800202</t>
  </si>
  <si>
    <t>調布市立調和小学校</t>
  </si>
  <si>
    <t>東京都調布市西つつじヶ丘４－２２－６</t>
  </si>
  <si>
    <t>B113220900014</t>
  </si>
  <si>
    <t>町田市立町田第一小学校</t>
  </si>
  <si>
    <t>東京都町田市中町１－２０－３０</t>
  </si>
  <si>
    <t>B113220900023</t>
  </si>
  <si>
    <t>町田市立町田第二小学校</t>
  </si>
  <si>
    <t>東京都町田市原町田４－２６－４０</t>
  </si>
  <si>
    <t>B113220900032</t>
  </si>
  <si>
    <t>町田市立町田第三小学校</t>
  </si>
  <si>
    <t>東京都町田市本町田１２１２</t>
  </si>
  <si>
    <t>B113220900041</t>
  </si>
  <si>
    <t>町田市立町田第四小学校</t>
  </si>
  <si>
    <t>東京都町田市森野２－２１－２８</t>
  </si>
  <si>
    <t>B113220900050</t>
  </si>
  <si>
    <t>町田市立町田第五小学校</t>
  </si>
  <si>
    <t>東京都町田市玉川学園４－１４－７</t>
  </si>
  <si>
    <t>B113220900069</t>
  </si>
  <si>
    <t>町田市立町田第六小学校</t>
  </si>
  <si>
    <t>東京都町田市南大谷１２６０</t>
  </si>
  <si>
    <t>B113220900078</t>
  </si>
  <si>
    <t>町田市立本町田東小学校</t>
  </si>
  <si>
    <t>東京都町田市本町田３３５０</t>
  </si>
  <si>
    <t>B113220900087</t>
  </si>
  <si>
    <t>町田市立南第一小学校</t>
  </si>
  <si>
    <t>東京都町田市南町田１－１０－１</t>
  </si>
  <si>
    <t>B113220900096</t>
  </si>
  <si>
    <t>町田市立南第二小学校</t>
  </si>
  <si>
    <t>東京都町田市成瀬７－１１－１</t>
  </si>
  <si>
    <t>B113220900103</t>
  </si>
  <si>
    <t>町田市立南第三小学校</t>
  </si>
  <si>
    <t>東京都町田市金森東１－２－１</t>
  </si>
  <si>
    <t>B113220900112</t>
  </si>
  <si>
    <t>町田市立南第四小学校</t>
  </si>
  <si>
    <t>東京都町田市金森東３－２１－１</t>
  </si>
  <si>
    <t>B113220900121</t>
  </si>
  <si>
    <t>町田市立鶴川第一小学校</t>
  </si>
  <si>
    <t>東京都町田市野津田町１２９０</t>
  </si>
  <si>
    <t>B113220900130</t>
  </si>
  <si>
    <t>町田市立鶴川第二小学校</t>
  </si>
  <si>
    <t>東京都町田市能ヶ谷町７－２４－１</t>
  </si>
  <si>
    <t>B113220900149</t>
  </si>
  <si>
    <t>町田市立鶴川第三小学校</t>
  </si>
  <si>
    <t>東京都町田市鶴川６－５</t>
  </si>
  <si>
    <t>B113220900158</t>
  </si>
  <si>
    <t>町田市立鶴川第四小学校</t>
  </si>
  <si>
    <t>東京都町田市鶴川３－２２</t>
  </si>
  <si>
    <t>B113220900167</t>
  </si>
  <si>
    <t>町田市立忠生小学校</t>
  </si>
  <si>
    <t>東京都町田市忠生３－１０－２</t>
  </si>
  <si>
    <t>B113220900176</t>
  </si>
  <si>
    <t>町田市立小山田小学校</t>
  </si>
  <si>
    <t>東京都町田市上小山田町６１４</t>
  </si>
  <si>
    <t>B113220900185</t>
  </si>
  <si>
    <t>町田市立忠生第三小学校</t>
  </si>
  <si>
    <t>東京都町田市木曽東３－１１－３</t>
  </si>
  <si>
    <t>B113220900194</t>
  </si>
  <si>
    <t>町田市立小山小学校</t>
  </si>
  <si>
    <t>東京都町田市小山町９４４</t>
  </si>
  <si>
    <t>B113220900201</t>
  </si>
  <si>
    <t>町田市立相原小学校</t>
  </si>
  <si>
    <t>東京都町田市相原町１６７３</t>
  </si>
  <si>
    <t>B113220900210</t>
  </si>
  <si>
    <t>町田市立つくし野小学校</t>
  </si>
  <si>
    <t>東京都町田市つくし野２－２１－１１</t>
  </si>
  <si>
    <t>B113220900229</t>
  </si>
  <si>
    <t>町田市立藤の台小学校</t>
  </si>
  <si>
    <t>東京都町田市藤の台３－１－１</t>
  </si>
  <si>
    <t>B113220900238</t>
  </si>
  <si>
    <t>町田市立南大谷小学校</t>
  </si>
  <si>
    <t>東京都町田市南大谷８１１－１</t>
  </si>
  <si>
    <t>B113220900247</t>
  </si>
  <si>
    <t>町田市立成瀬台小学校</t>
  </si>
  <si>
    <t>東京都町田市成瀬台２－５－２</t>
  </si>
  <si>
    <t>B113220900256</t>
  </si>
  <si>
    <t>町田市立小川小学校</t>
  </si>
  <si>
    <t>東京都町田市小川３－１０－１</t>
  </si>
  <si>
    <t>B113220900265</t>
  </si>
  <si>
    <t>町田市立鶴間小学校</t>
  </si>
  <si>
    <t>東京都町田市鶴間４－１７－１</t>
  </si>
  <si>
    <t>B113220900274</t>
  </si>
  <si>
    <t>町田市立金井小学校</t>
  </si>
  <si>
    <t>東京都町田市金井ヶ丘１－３０－１</t>
  </si>
  <si>
    <t>B113220900283</t>
  </si>
  <si>
    <t>町田市立高ヶ坂小学校</t>
  </si>
  <si>
    <t>東京都町田市高ヶ坂６－７－１</t>
  </si>
  <si>
    <t>B113220900292</t>
  </si>
  <si>
    <t>町田市立成瀬中央小学校</t>
  </si>
  <si>
    <t>東京都町田市成瀬２－８</t>
  </si>
  <si>
    <t>B113220900309</t>
  </si>
  <si>
    <t>町田市立南成瀬小学校</t>
  </si>
  <si>
    <t>東京都町田市南成瀬３－６</t>
  </si>
  <si>
    <t>B113220900318</t>
  </si>
  <si>
    <t>町田市立南つくし野小学校</t>
  </si>
  <si>
    <t>東京都町田市南つくし野２－４－８</t>
  </si>
  <si>
    <t>B113220900327</t>
  </si>
  <si>
    <t>町田市立大蔵小学校</t>
  </si>
  <si>
    <t>東京都町田市大蔵町２８６</t>
  </si>
  <si>
    <t>B113220900336</t>
  </si>
  <si>
    <t>町田市立山崎小学校</t>
  </si>
  <si>
    <t>東京都町田市忠生２－１５－２６</t>
  </si>
  <si>
    <t>B113220900345</t>
  </si>
  <si>
    <t>町田市立三輪小学校</t>
  </si>
  <si>
    <t>東京都町田市三輪町３３０－１</t>
  </si>
  <si>
    <t>B113220900354</t>
  </si>
  <si>
    <t>町田市立大戸小学校</t>
  </si>
  <si>
    <t>東京都町田市相原町３７６５－３</t>
  </si>
  <si>
    <t>B113220900363</t>
  </si>
  <si>
    <t>町田市立小山田南小学校</t>
  </si>
  <si>
    <t>東京都町田市小山田桜台２－７</t>
  </si>
  <si>
    <t>B113220900372</t>
  </si>
  <si>
    <t>町田市立木曽境川小学校</t>
  </si>
  <si>
    <t>東京都町田市木曽西１－９－１</t>
  </si>
  <si>
    <t>B113220900381</t>
  </si>
  <si>
    <t>町田市立本町田小学校</t>
  </si>
  <si>
    <t>東京都町田市本町田２０３２</t>
  </si>
  <si>
    <t>B113220900390</t>
  </si>
  <si>
    <t>町田市立七国山小学校</t>
  </si>
  <si>
    <t>東京都町田市山崎町１３１４－２</t>
  </si>
  <si>
    <t>B113220900407</t>
  </si>
  <si>
    <t>町田市立小山ヶ丘小学校</t>
  </si>
  <si>
    <t>東京都町田市小山ヶ丘５－３７</t>
  </si>
  <si>
    <t>B113220900416</t>
  </si>
  <si>
    <t>町田市立図師小学校</t>
  </si>
  <si>
    <t>東京都町田市図師町２３９－１９</t>
  </si>
  <si>
    <t>B113220900425</t>
  </si>
  <si>
    <t>町田市立小山中央小学校</t>
  </si>
  <si>
    <t>東京都町田市小山ヶ丘３－７－１</t>
  </si>
  <si>
    <t>B113221000011</t>
  </si>
  <si>
    <t>小金井市立小金井第一小学校</t>
  </si>
  <si>
    <t>東京都小金井市本町１－１－６</t>
  </si>
  <si>
    <t>B113221000020</t>
  </si>
  <si>
    <t>小金井市立小金井第二小学校</t>
  </si>
  <si>
    <t>東京都小金井市桜町２－３－５８</t>
  </si>
  <si>
    <t>B113221000039</t>
  </si>
  <si>
    <t>小金井市立小金井第三小学校</t>
  </si>
  <si>
    <t>東京都小金井市梶野町５－７－１</t>
  </si>
  <si>
    <t>B113221000048</t>
  </si>
  <si>
    <t>小金井市立小金井第四小学校</t>
  </si>
  <si>
    <t>東京都小金井市貫井南町３－９－１</t>
  </si>
  <si>
    <t>B113221000057</t>
  </si>
  <si>
    <t>小金井市立東小学校</t>
  </si>
  <si>
    <t>東京都小金井市東町４－２５－６</t>
  </si>
  <si>
    <t>B113221000066</t>
  </si>
  <si>
    <t>小金井市立前原小学校</t>
  </si>
  <si>
    <t>東京都小金井市前原町３－４－２２</t>
  </si>
  <si>
    <t>B113221000075</t>
  </si>
  <si>
    <t>小金井市立本町小学校</t>
  </si>
  <si>
    <t>東京都小金井市本町５－２９－２１</t>
  </si>
  <si>
    <t>B113221000084</t>
  </si>
  <si>
    <t>小金井市立緑小学校</t>
  </si>
  <si>
    <t>東京都小金井市緑町４－１５－３９</t>
  </si>
  <si>
    <t>B113221000093</t>
  </si>
  <si>
    <t>小金井市立南小学校</t>
  </si>
  <si>
    <t>東京都小金井市前原町２－２－１</t>
  </si>
  <si>
    <t>B113221100010</t>
  </si>
  <si>
    <t>小平市立小平第一小学校</t>
  </si>
  <si>
    <t>東京都小平市小川町１－１０８２</t>
  </si>
  <si>
    <t>B113221100029</t>
  </si>
  <si>
    <t>小平市立小平第二小学校</t>
  </si>
  <si>
    <t>東京都小平市仲町３１０</t>
  </si>
  <si>
    <t>B113221100038</t>
  </si>
  <si>
    <t>小平市立小平第三小学校</t>
  </si>
  <si>
    <t>東京都小平市回田町１１８</t>
  </si>
  <si>
    <t>B113221100047</t>
  </si>
  <si>
    <t>小平市立小平第四小学校</t>
  </si>
  <si>
    <t>東京都小平市学園西町１－３４－１</t>
  </si>
  <si>
    <t>B113221100056</t>
  </si>
  <si>
    <t>小平市立小平第五小学校</t>
  </si>
  <si>
    <t>東京都小平市花小金井６－２４－１</t>
  </si>
  <si>
    <t>B113221100065</t>
  </si>
  <si>
    <t>小平市立小平第六小学校</t>
  </si>
  <si>
    <t>東京都小平市小川東町３－１－２</t>
  </si>
  <si>
    <t>B113221100074</t>
  </si>
  <si>
    <t>小平市立小平第七小学校</t>
  </si>
  <si>
    <t>東京都小平市大沼町１－２２－１</t>
  </si>
  <si>
    <t>B113221100083</t>
  </si>
  <si>
    <t>小平市立小平第八小学校</t>
  </si>
  <si>
    <t>東京都小平市鈴木町１－３５５</t>
  </si>
  <si>
    <t>B113221100092</t>
  </si>
  <si>
    <t>小平市立小平第九小学校</t>
  </si>
  <si>
    <t>東京都小平市鈴木町１－８２</t>
  </si>
  <si>
    <t>B113221100109</t>
  </si>
  <si>
    <t>小平市立小平第十小学校</t>
  </si>
  <si>
    <t>東京都小平市上水本町４－４－１</t>
  </si>
  <si>
    <t>B113221100118</t>
  </si>
  <si>
    <t>小平市立小平第十一小学校</t>
  </si>
  <si>
    <t>東京都小平市花小金井４－１６－１</t>
  </si>
  <si>
    <t>B113221100127</t>
  </si>
  <si>
    <t>小平市立小平第十二小学校</t>
  </si>
  <si>
    <t>東京都小平市小川町１－４６４</t>
  </si>
  <si>
    <t>B113221100136</t>
  </si>
  <si>
    <t>小平市立小平第十三小学校</t>
  </si>
  <si>
    <t>東京都小平市小川西町１－２２－１</t>
  </si>
  <si>
    <t>B113221100145</t>
  </si>
  <si>
    <t>小平市立小平第十四小学校</t>
  </si>
  <si>
    <t>東京都小平市仲町３３</t>
  </si>
  <si>
    <t>B113221100154</t>
  </si>
  <si>
    <t>小平市立小平第十五小学校</t>
  </si>
  <si>
    <t>東京都小平市小川町２－１１３６</t>
  </si>
  <si>
    <t>B113221100163</t>
  </si>
  <si>
    <t>小平市立花小金井小学校</t>
  </si>
  <si>
    <t>東京都小平市花小金井１－３５－１</t>
  </si>
  <si>
    <t>B113221100172</t>
  </si>
  <si>
    <t>小平市立鈴木小学校</t>
  </si>
  <si>
    <t>東京都小平市鈴木町１－４５０</t>
  </si>
  <si>
    <t>B113221100181</t>
  </si>
  <si>
    <t>小平市立学園東小学校</t>
  </si>
  <si>
    <t>東京都小平市学園東町２－１５－１</t>
  </si>
  <si>
    <t>B113221100190</t>
  </si>
  <si>
    <t>小平市立上宿小学校</t>
  </si>
  <si>
    <t>東京都小平市小川町１－３２７</t>
  </si>
  <si>
    <t>B113221200019</t>
  </si>
  <si>
    <t>日野市立日野第一小学校</t>
  </si>
  <si>
    <t>東京都日野市日野本町２－１４－１</t>
  </si>
  <si>
    <t>B113221200028</t>
  </si>
  <si>
    <t>日野市立豊田小学校</t>
  </si>
  <si>
    <t>東京都日野市東豊田２－１４－１</t>
  </si>
  <si>
    <t>B113221200037</t>
  </si>
  <si>
    <t>日野市立日野第三小学校</t>
  </si>
  <si>
    <t>東京都日野市日野台２－１－１</t>
  </si>
  <si>
    <t>B113221200046</t>
  </si>
  <si>
    <t>日野市立日野第四小学校</t>
  </si>
  <si>
    <t>東京都日野市石田４３０</t>
  </si>
  <si>
    <t>B113221200055</t>
  </si>
  <si>
    <t>日野市立日野第五小学校</t>
  </si>
  <si>
    <t>東京都日野市多摩平６－２１－１</t>
  </si>
  <si>
    <t>B113221200064</t>
  </si>
  <si>
    <t>日野市立日野第六小学校</t>
  </si>
  <si>
    <t>東京都日野市多摩平３－２１</t>
  </si>
  <si>
    <t>B113221200073</t>
  </si>
  <si>
    <t>日野市立潤徳小学校</t>
  </si>
  <si>
    <t>東京都日野市高幡４０２</t>
  </si>
  <si>
    <t>B113221200082</t>
  </si>
  <si>
    <t>日野市立平山小学校</t>
  </si>
  <si>
    <t>東京都日野市平山４－８－６</t>
  </si>
  <si>
    <t>B113221200091</t>
  </si>
  <si>
    <t>日野市立日野第八小学校</t>
  </si>
  <si>
    <t>東京都日野市三沢２００</t>
  </si>
  <si>
    <t>B113221200108</t>
  </si>
  <si>
    <t>日野市立滝合小学校</t>
  </si>
  <si>
    <t>東京都日野市西平山２－３－１</t>
  </si>
  <si>
    <t>B113221200117</t>
  </si>
  <si>
    <t>日野市立日野第七小学校</t>
  </si>
  <si>
    <t>東京都日野市神明３－２</t>
  </si>
  <si>
    <t>B113221200126</t>
  </si>
  <si>
    <t>日野市立南平小学校</t>
  </si>
  <si>
    <t>東京都日野市南平４－１８－１</t>
  </si>
  <si>
    <t>B113221200135</t>
  </si>
  <si>
    <t>日野市立旭が丘小学校</t>
  </si>
  <si>
    <t>東京都日野市旭が丘５－２１－１</t>
  </si>
  <si>
    <t>B113221200144</t>
  </si>
  <si>
    <t>日野市立東光寺小学校</t>
  </si>
  <si>
    <t>東京都日野市新町３－２４－１</t>
  </si>
  <si>
    <t>B113221200153</t>
  </si>
  <si>
    <t>日野市立仲田小学校</t>
  </si>
  <si>
    <t>東京都日野市日野本町６－１－７４</t>
  </si>
  <si>
    <t>B113221200162</t>
  </si>
  <si>
    <t>日野市立夢が丘小学校</t>
  </si>
  <si>
    <t>東京都日野市程久保１－１４－２</t>
  </si>
  <si>
    <t>B113221200171</t>
  </si>
  <si>
    <t>日野市立七生緑小学校</t>
  </si>
  <si>
    <t>東京都日野市百草８９６－１</t>
  </si>
  <si>
    <t>B113221300018</t>
  </si>
  <si>
    <t>東村山市立化成小学校</t>
  </si>
  <si>
    <t>東京都東村山市諏訪町１－４－１</t>
  </si>
  <si>
    <t>B113221300027</t>
  </si>
  <si>
    <t>東村山市立回田小学校</t>
  </si>
  <si>
    <t>東京都東村山市廻田町３－２８－１</t>
  </si>
  <si>
    <t>B113221300036</t>
  </si>
  <si>
    <t>東村山市立大岱小学校</t>
  </si>
  <si>
    <t>東京都東村山市恩多町４－１７－１</t>
  </si>
  <si>
    <t>B113221300045</t>
  </si>
  <si>
    <t>東村山市立秋津小学校</t>
  </si>
  <si>
    <t>東京都東村山市秋津町３－４８－１</t>
  </si>
  <si>
    <t>B113221300054</t>
  </si>
  <si>
    <t>東村山市立八坂小学校</t>
  </si>
  <si>
    <t>東京都東村山市栄町３－３４－１</t>
  </si>
  <si>
    <t>B113221300063</t>
  </si>
  <si>
    <t>東村山市立萩山小学校</t>
  </si>
  <si>
    <t>東京都東村山市萩山町４－１６－１</t>
  </si>
  <si>
    <t>B113221300072</t>
  </si>
  <si>
    <t>東村山市立南台小学校</t>
  </si>
  <si>
    <t>東京都東村山市富士見町１－１６－１２</t>
  </si>
  <si>
    <t>B113221300081</t>
  </si>
  <si>
    <t>東村山市立久米川小学校</t>
  </si>
  <si>
    <t>東京都東村山市久米川町４－１１－１</t>
  </si>
  <si>
    <t>B113221300090</t>
  </si>
  <si>
    <t>東村山市立東萩山小学校</t>
  </si>
  <si>
    <t>東京都東村山市萩山町５－７－１</t>
  </si>
  <si>
    <t>B113221300107</t>
  </si>
  <si>
    <t>東村山市立青葉小学校</t>
  </si>
  <si>
    <t>東京都東村山市青葉町２－３３－１</t>
  </si>
  <si>
    <t>B113221300116</t>
  </si>
  <si>
    <t>東村山市立北山小学校</t>
  </si>
  <si>
    <t>東京都東村山市野口町３－４５－１</t>
  </si>
  <si>
    <t>B113221300125</t>
  </si>
  <si>
    <t>東村山市立秋津東小学校</t>
  </si>
  <si>
    <t>東京都東村山市秋津町４－３５－１１</t>
  </si>
  <si>
    <t>B113221300134</t>
  </si>
  <si>
    <t>東村山市立野火止小学校</t>
  </si>
  <si>
    <t>東京都東村山市恩多町５－４７－１</t>
  </si>
  <si>
    <t>B113221300143</t>
  </si>
  <si>
    <t>東村山市立久米川東小学校</t>
  </si>
  <si>
    <t>東京都東村山市久米川町２－４０－１０</t>
  </si>
  <si>
    <t>B113221300152</t>
  </si>
  <si>
    <t>東村山市立富士見小学校</t>
  </si>
  <si>
    <t>東京都東村山市富士見町５－４－５７</t>
  </si>
  <si>
    <t>B113221400017</t>
  </si>
  <si>
    <t>国分寺市立第一小学校</t>
  </si>
  <si>
    <t>東京都国分寺市東元町２－１－２０</t>
  </si>
  <si>
    <t>B113221400026</t>
  </si>
  <si>
    <t>国分寺市立第二小学校</t>
  </si>
  <si>
    <t>東京都国分寺市光町３－１</t>
  </si>
  <si>
    <t>B113221400035</t>
  </si>
  <si>
    <t>国分寺市立第三小学校</t>
  </si>
  <si>
    <t>東京都国分寺市東恋ヶ窪２－１３</t>
  </si>
  <si>
    <t>B113221400044</t>
  </si>
  <si>
    <t>国分寺市立第四小学校</t>
  </si>
  <si>
    <t>東京都国分寺市西元町１－８－１</t>
  </si>
  <si>
    <t>B113221400053</t>
  </si>
  <si>
    <t>国分寺市立第五小学校</t>
  </si>
  <si>
    <t>東京都国分寺市日吉町１－３０</t>
  </si>
  <si>
    <t>B113221400062</t>
  </si>
  <si>
    <t>国分寺市立第六小学校</t>
  </si>
  <si>
    <t>東京都国分寺市並木町２－１</t>
  </si>
  <si>
    <t>B113221400071</t>
  </si>
  <si>
    <t>国分寺市立第七小学校</t>
  </si>
  <si>
    <t>東京都国分寺市本多１－２－１</t>
  </si>
  <si>
    <t>B113221400080</t>
  </si>
  <si>
    <t>国分寺市立第八小学校</t>
  </si>
  <si>
    <t>東京都国分寺市西町５－１８</t>
  </si>
  <si>
    <t>B113221400099</t>
  </si>
  <si>
    <t>国分寺市立第九小学校</t>
  </si>
  <si>
    <t>東京都国分寺市西恋ヶ窪４－１２－６</t>
  </si>
  <si>
    <t>B113221400106</t>
  </si>
  <si>
    <t>国分寺市立第十小学校</t>
  </si>
  <si>
    <t>東京都国分寺市戸倉３－５</t>
  </si>
  <si>
    <t>B113221500016</t>
  </si>
  <si>
    <t>国立市立国立第一小学校</t>
  </si>
  <si>
    <t>東京都国立市谷保６０２６</t>
  </si>
  <si>
    <t>B113221500025</t>
  </si>
  <si>
    <t>国立市立国立第二小学校</t>
  </si>
  <si>
    <t>東京都国立市西２－１３</t>
  </si>
  <si>
    <t>B113221500034</t>
  </si>
  <si>
    <t>国立市立国立第三小学校</t>
  </si>
  <si>
    <t>東京都国立市東４－２４－１</t>
  </si>
  <si>
    <t>B113221500043</t>
  </si>
  <si>
    <t>国立市立国立第四小学校</t>
  </si>
  <si>
    <t>東京都国立市北２－２９</t>
  </si>
  <si>
    <t>B113221500052</t>
  </si>
  <si>
    <t>国立市立国立第五小学校</t>
  </si>
  <si>
    <t>東京都国立市富士見台２－４７－２</t>
  </si>
  <si>
    <t>B113221500061</t>
  </si>
  <si>
    <t>国立市立国立第六小学校</t>
  </si>
  <si>
    <t>東京都国立市谷保６６００</t>
  </si>
  <si>
    <t>B113221500070</t>
  </si>
  <si>
    <t>国立市立国立第七小学校</t>
  </si>
  <si>
    <t>東京都国立市富士見台１－４７－７</t>
  </si>
  <si>
    <t>B113221500089</t>
  </si>
  <si>
    <t>国立市立国立第八小学校</t>
  </si>
  <si>
    <t>東京都国立市中１－３－１</t>
  </si>
  <si>
    <t>B113221800013</t>
  </si>
  <si>
    <t>福生市立福生第一小学校</t>
  </si>
  <si>
    <t>東京都福生市福生１０５５</t>
  </si>
  <si>
    <t>B113221800022</t>
  </si>
  <si>
    <t>福生市立福生第二小学校</t>
  </si>
  <si>
    <t>東京都福生市熊川６２３</t>
  </si>
  <si>
    <t>B113221800031</t>
  </si>
  <si>
    <t>福生市立福生第三小学校</t>
  </si>
  <si>
    <t>東京都福生市牛浜１６２</t>
  </si>
  <si>
    <t>B113221800040</t>
  </si>
  <si>
    <t>福生市立福生第四小学校</t>
  </si>
  <si>
    <t>東京都福生市福生１２９０</t>
  </si>
  <si>
    <t>B113221800059</t>
  </si>
  <si>
    <t>福生市立福生第五小学校</t>
  </si>
  <si>
    <t>東京都福生市南田園１－２－２</t>
  </si>
  <si>
    <t>B113221800068</t>
  </si>
  <si>
    <t>福生市立福生第六小学校</t>
  </si>
  <si>
    <t>東京都福生市加美平１－９－１</t>
  </si>
  <si>
    <t>B113221800077</t>
  </si>
  <si>
    <t>福生市立福生第七小学校</t>
  </si>
  <si>
    <t>東京都福生市北田園１－１－１</t>
  </si>
  <si>
    <t>B113221900012</t>
  </si>
  <si>
    <t>狛江市立狛江第一小学校</t>
  </si>
  <si>
    <t>東京都狛江市和泉本町１－３７－１</t>
  </si>
  <si>
    <t>B113221900021</t>
  </si>
  <si>
    <t>狛江市立狛江第三小学校</t>
  </si>
  <si>
    <t>東京都狛江市猪方１－１１－１</t>
  </si>
  <si>
    <t>B113221900030</t>
  </si>
  <si>
    <t>狛江市立狛江第五小学校</t>
  </si>
  <si>
    <t>東京都狛江市東野川１－３５－１３</t>
  </si>
  <si>
    <t>B113221900049</t>
  </si>
  <si>
    <t>狛江市立狛江第六小学校</t>
  </si>
  <si>
    <t>東京都狛江市駒井町１－２１－１</t>
  </si>
  <si>
    <t>B113221900058</t>
  </si>
  <si>
    <t>狛江市立和泉小学校</t>
  </si>
  <si>
    <t>東京都狛江市中和泉３－３３－１</t>
  </si>
  <si>
    <t>B113221900067</t>
  </si>
  <si>
    <t>狛江市立緑野小学校</t>
  </si>
  <si>
    <t>東京都狛江市和泉本町４－３－１</t>
  </si>
  <si>
    <t>B113222000019</t>
  </si>
  <si>
    <t>東大和市立第一小学校</t>
  </si>
  <si>
    <t>東京都東大和市奈良橋４－５７３</t>
  </si>
  <si>
    <t>B113222000028</t>
  </si>
  <si>
    <t>東大和市立第二小学校</t>
  </si>
  <si>
    <t>東京都東大和市南街３－６１－２</t>
  </si>
  <si>
    <t>B113222000037</t>
  </si>
  <si>
    <t>東大和市立第三小学校</t>
  </si>
  <si>
    <t>東京都東大和市清原４－１３１２－２</t>
  </si>
  <si>
    <t>B113222000046</t>
  </si>
  <si>
    <t>東大和市立第四小学校</t>
  </si>
  <si>
    <t>東京都東大和市狭山５－１０３８</t>
  </si>
  <si>
    <t>B113222000055</t>
  </si>
  <si>
    <t>東大和市立第五小学校</t>
  </si>
  <si>
    <t>東京都東大和市向原１－１１</t>
  </si>
  <si>
    <t>B113222000064</t>
  </si>
  <si>
    <t>東大和市立第六小学校</t>
  </si>
  <si>
    <t>東京都東大和市仲原１－５－１</t>
  </si>
  <si>
    <t>B113222000073</t>
  </si>
  <si>
    <t>東大和市立第七小学校</t>
  </si>
  <si>
    <t>東京都東大和市芋窪５－１１７１</t>
  </si>
  <si>
    <t>B113222000082</t>
  </si>
  <si>
    <t>東大和市立第八小学校</t>
  </si>
  <si>
    <t>東京都東大和市立野３－１２５５</t>
  </si>
  <si>
    <t>B113222000091</t>
  </si>
  <si>
    <t>東大和市立第九小学校</t>
  </si>
  <si>
    <t>東京都東大和市蔵敷２－５４６</t>
  </si>
  <si>
    <t>B113222000108</t>
  </si>
  <si>
    <t>東大和市立第十小学校</t>
  </si>
  <si>
    <t>東京都東大和市上北台３－３９９</t>
  </si>
  <si>
    <t>B113222100018</t>
  </si>
  <si>
    <t>清瀬市立清瀬小学校</t>
  </si>
  <si>
    <t>東京都清瀬市中里５－７４１</t>
  </si>
  <si>
    <t>B113222100027</t>
  </si>
  <si>
    <t>清瀬市立芝山小学校</t>
  </si>
  <si>
    <t>東京都清瀬市元町２－１６－８</t>
  </si>
  <si>
    <t>B113222100036</t>
  </si>
  <si>
    <t>清瀬市立清瀬第三小学校</t>
  </si>
  <si>
    <t>東京都清瀬市竹丘１－１５－４</t>
  </si>
  <si>
    <t>B113222100045</t>
  </si>
  <si>
    <t>清瀬市立清瀬第四小学校</t>
  </si>
  <si>
    <t>東京都清瀬市中里２－１４７１</t>
  </si>
  <si>
    <t>B113222100054</t>
  </si>
  <si>
    <t>清瀬市立清瀬第六小学校</t>
  </si>
  <si>
    <t>東京都清瀬市梅園２－９－４５</t>
  </si>
  <si>
    <t>B113222100063</t>
  </si>
  <si>
    <t>清瀬市立清瀬第七小学校</t>
  </si>
  <si>
    <t>東京都清瀬市松山３－１－９２</t>
  </si>
  <si>
    <t>B113222100072</t>
  </si>
  <si>
    <t>清瀬市立清瀬第八小学校</t>
  </si>
  <si>
    <t>東京都清瀬市中清戸４－１０７０</t>
  </si>
  <si>
    <t>B113222100081</t>
  </si>
  <si>
    <t>清瀬市立清瀬第十小学校</t>
  </si>
  <si>
    <t>東京都清瀬市中清戸１－４５４－１４</t>
  </si>
  <si>
    <t>B113222100090</t>
  </si>
  <si>
    <t>清瀬市立清明小学校</t>
  </si>
  <si>
    <t>東京都清瀬市旭が丘２－８－１</t>
  </si>
  <si>
    <t>B113222200017</t>
  </si>
  <si>
    <t>東久留米市立第一小学校</t>
  </si>
  <si>
    <t>東京都東久留米市中央町６－８－１</t>
  </si>
  <si>
    <t>B113222200026</t>
  </si>
  <si>
    <t>東久留米市立第二小学校</t>
  </si>
  <si>
    <t>東京都東久留米市新川町１－１４－６</t>
  </si>
  <si>
    <t>B113222200035</t>
  </si>
  <si>
    <t>東久留米市立第三小学校</t>
  </si>
  <si>
    <t>東京都東久留米市中央町１－１６－１</t>
  </si>
  <si>
    <t>B113222200044</t>
  </si>
  <si>
    <t>東久留米市立第五小学校</t>
  </si>
  <si>
    <t>東京都東久留米市南沢４－６－１</t>
  </si>
  <si>
    <t>B113222200053</t>
  </si>
  <si>
    <t>東久留米市立第六小学校</t>
  </si>
  <si>
    <t>東京都東久留米市金山町１－１７－１</t>
  </si>
  <si>
    <t>B113222200062</t>
  </si>
  <si>
    <t>東久留米市立第七小学校</t>
  </si>
  <si>
    <t>東京都東久留米市滝山７－２６－３０</t>
  </si>
  <si>
    <t>B113222200071</t>
  </si>
  <si>
    <t>東久留米市立第九小学校</t>
  </si>
  <si>
    <t>東京都東久留米市滝山３－２－３０</t>
  </si>
  <si>
    <t>B113222200080</t>
  </si>
  <si>
    <t>東久留米市立第十小学校</t>
  </si>
  <si>
    <t>東京都東久留米市柳窪５－９－４３</t>
  </si>
  <si>
    <t>B113222200099</t>
  </si>
  <si>
    <t>東久留米市立小山小学校</t>
  </si>
  <si>
    <t>東京都東久留米市小山５－５－４</t>
  </si>
  <si>
    <t>B113222200106</t>
  </si>
  <si>
    <t>東久留米市立神宝小学校</t>
  </si>
  <si>
    <t>東京都東久留米市神宝町１－６－７</t>
  </si>
  <si>
    <t>B113222200115</t>
  </si>
  <si>
    <t>東久留米市立南町小学校</t>
  </si>
  <si>
    <t>東京都東久留米市南町３－２－２３</t>
  </si>
  <si>
    <t>B113222200124</t>
  </si>
  <si>
    <t>東久留米市立本村小学校</t>
  </si>
  <si>
    <t>東京都東久留米市野火止３－５－１</t>
  </si>
  <si>
    <t>B113222300016</t>
  </si>
  <si>
    <t>武蔵村山市立第一小学校</t>
  </si>
  <si>
    <t>東京都武蔵村山市本町１－１－１１</t>
  </si>
  <si>
    <t>B113222300025</t>
  </si>
  <si>
    <t>武蔵村山市立第二小学校</t>
  </si>
  <si>
    <t>東京都武蔵村山市三ツ木２－１２－２</t>
  </si>
  <si>
    <t>B113222300034</t>
  </si>
  <si>
    <t>武蔵村山市立第三小学校</t>
  </si>
  <si>
    <t>東京都武蔵村山市中藤１－３６－１</t>
  </si>
  <si>
    <t>B113222300043</t>
  </si>
  <si>
    <t>武蔵村山市立第四小学校</t>
  </si>
  <si>
    <t>東京都武蔵村山市緑が丘１４６０</t>
  </si>
  <si>
    <t>B113222300052</t>
  </si>
  <si>
    <t>武蔵村山市立第七小学校</t>
  </si>
  <si>
    <t>東京都武蔵村山市大南２－７８－１</t>
  </si>
  <si>
    <t>B113222300061</t>
  </si>
  <si>
    <t>武蔵村山市立第八小学校</t>
  </si>
  <si>
    <t>東京都武蔵村山市三ツ藤２－５０－１</t>
  </si>
  <si>
    <t>B113222300070</t>
  </si>
  <si>
    <t>武蔵村山市立第九小学校</t>
  </si>
  <si>
    <t>東京都武蔵村山市学園１－８５－１</t>
  </si>
  <si>
    <t>B113222300089</t>
  </si>
  <si>
    <t>武蔵村山市立第十小学校</t>
  </si>
  <si>
    <t>東京都武蔵村山市残堀５－１００－１</t>
  </si>
  <si>
    <t>B113222300098</t>
  </si>
  <si>
    <t>武蔵村山市立雷塚小学校</t>
  </si>
  <si>
    <t>東京都武蔵村山市学園４－６－１</t>
  </si>
  <si>
    <t>B113222400015</t>
  </si>
  <si>
    <t>多摩市立多摩第一小学校</t>
  </si>
  <si>
    <t>東京都多摩市関戸３－２－２３</t>
  </si>
  <si>
    <t>B113222400024</t>
  </si>
  <si>
    <t>多摩市立多摩第二小学校</t>
  </si>
  <si>
    <t>東京都多摩市和田７５</t>
  </si>
  <si>
    <t>B113222400033</t>
  </si>
  <si>
    <t>多摩市立多摩第三小学校</t>
  </si>
  <si>
    <t>東京都多摩市乞田７１２</t>
  </si>
  <si>
    <t>B113222400042</t>
  </si>
  <si>
    <t>多摩市立連光寺小学校</t>
  </si>
  <si>
    <t>東京都多摩市連光寺３－６４－１</t>
  </si>
  <si>
    <t>B113222400051</t>
  </si>
  <si>
    <t>多摩市立北諏訪小学校</t>
  </si>
  <si>
    <t>東京都多摩市諏訪１－６０－１</t>
  </si>
  <si>
    <t>B113222400060</t>
  </si>
  <si>
    <t>多摩市立東寺方小学校</t>
  </si>
  <si>
    <t>東京都多摩市東寺方１００</t>
  </si>
  <si>
    <t>B113222400079</t>
  </si>
  <si>
    <t>多摩市立南鶴牧小学校</t>
  </si>
  <si>
    <t>東京都多摩市鶴牧５－４３</t>
  </si>
  <si>
    <t>B113222400088</t>
  </si>
  <si>
    <t>多摩市立聖ヶ丘小学校</t>
  </si>
  <si>
    <t>東京都多摩市聖ヶ丘３－６６</t>
  </si>
  <si>
    <t>B113222400097</t>
  </si>
  <si>
    <t>多摩市立西落合小学校</t>
  </si>
  <si>
    <t>東京都多摩市落合５－６</t>
  </si>
  <si>
    <t>B113222400104</t>
  </si>
  <si>
    <t>多摩市立大松台小学校</t>
  </si>
  <si>
    <t>東京都多摩市鶴牧６－４</t>
  </si>
  <si>
    <t>B113222400113</t>
  </si>
  <si>
    <t>多摩市立諏訪小学校</t>
  </si>
  <si>
    <t>東京都多摩市諏訪５－１３</t>
  </si>
  <si>
    <t>B113222400122</t>
  </si>
  <si>
    <t>多摩市立永山小学校</t>
  </si>
  <si>
    <t>東京都多摩市永山２－８－１</t>
  </si>
  <si>
    <t>B113222400131</t>
  </si>
  <si>
    <t>多摩市立瓜生小学校</t>
  </si>
  <si>
    <t>東京都多摩市永山５－１３</t>
  </si>
  <si>
    <t>B113222400140</t>
  </si>
  <si>
    <t>多摩市立東落合小学校</t>
  </si>
  <si>
    <t>東京都多摩市落合３－２４</t>
  </si>
  <si>
    <t>B113222400159</t>
  </si>
  <si>
    <t>多摩市立貝取小学校</t>
  </si>
  <si>
    <t>東京都多摩市貝取３－９</t>
  </si>
  <si>
    <t>B113222400168</t>
  </si>
  <si>
    <t>多摩市立豊ヶ丘小学校</t>
  </si>
  <si>
    <t>東京都多摩市豊ヶ丘２－４－１</t>
  </si>
  <si>
    <t>B113222400177</t>
  </si>
  <si>
    <t>多摩市立愛和小学校</t>
  </si>
  <si>
    <t>東京都多摩市愛宕１－５４</t>
  </si>
  <si>
    <t>B113222500014</t>
  </si>
  <si>
    <t>稲城市立稲城第一小学校</t>
  </si>
  <si>
    <t>東京都稲城市東長沼９５６</t>
  </si>
  <si>
    <t>B113222500023</t>
  </si>
  <si>
    <t>稲城市立稲城第二小学校</t>
  </si>
  <si>
    <t>東京都稲城市坂浜５９０</t>
  </si>
  <si>
    <t>B113222500032</t>
  </si>
  <si>
    <t>稲城市立稲城第三小学校</t>
  </si>
  <si>
    <t>東京都稲城市大丸１００</t>
  </si>
  <si>
    <t>B113222500041</t>
  </si>
  <si>
    <t>稲城市立稲城第四小学校</t>
  </si>
  <si>
    <t>東京都稲城市押立１２５０</t>
  </si>
  <si>
    <t>B113222500050</t>
  </si>
  <si>
    <t>稲城市立稲城第六小学校</t>
  </si>
  <si>
    <t>東京都稲城市大丸２１１０</t>
  </si>
  <si>
    <t>B113222500069</t>
  </si>
  <si>
    <t>稲城市立稲城第七小学校</t>
  </si>
  <si>
    <t>東京都稲城市矢野口１９０１－２</t>
  </si>
  <si>
    <t>B113222500078</t>
  </si>
  <si>
    <t>稲城市立向陽台小学校</t>
  </si>
  <si>
    <t>東京都稲城市向陽台３－２</t>
  </si>
  <si>
    <t>B113222500087</t>
  </si>
  <si>
    <t>稲城市立城山小学校</t>
  </si>
  <si>
    <t>東京都稲城市向陽台６－１７</t>
  </si>
  <si>
    <t>B113222500096</t>
  </si>
  <si>
    <t>稲城市立長峰小学校</t>
  </si>
  <si>
    <t>東京都稲城市長峰２－８</t>
  </si>
  <si>
    <t>B113222500103</t>
  </si>
  <si>
    <t>稲城市立若葉台小学校</t>
  </si>
  <si>
    <t>東京都稲城市若葉台４－５</t>
  </si>
  <si>
    <t>B113222500112</t>
  </si>
  <si>
    <t>稲城市立平尾小学校</t>
  </si>
  <si>
    <t>東京都稲城市平尾３－１－３</t>
  </si>
  <si>
    <t>B113222500121</t>
  </si>
  <si>
    <t>稲城市立南山小学校</t>
  </si>
  <si>
    <t>東京都稲城市矢野口３６３５番</t>
  </si>
  <si>
    <t>B113222700012</t>
  </si>
  <si>
    <t>羽村市立羽村東小学校</t>
  </si>
  <si>
    <t>東京都羽村市羽東２－１８－１</t>
  </si>
  <si>
    <t>B113222700021</t>
  </si>
  <si>
    <t>羽村市立羽村西小学校</t>
  </si>
  <si>
    <t>東京都羽村市羽加美４－２－９</t>
  </si>
  <si>
    <t>B113222700030</t>
  </si>
  <si>
    <t>羽村市立富士見小学校</t>
  </si>
  <si>
    <t>東京都羽村市五ノ神４－９－５</t>
  </si>
  <si>
    <t>B113222700049</t>
  </si>
  <si>
    <t>羽村市立栄小学校</t>
  </si>
  <si>
    <t>東京都羽村市栄町２－１７</t>
  </si>
  <si>
    <t>B113222700058</t>
  </si>
  <si>
    <t>羽村市立松林小学校</t>
  </si>
  <si>
    <t>東京都羽村市羽４１２２－２</t>
  </si>
  <si>
    <t>B113222700067</t>
  </si>
  <si>
    <t>羽村市立小作台小学校</t>
  </si>
  <si>
    <t>東京都羽村市小作台４－１３－１</t>
  </si>
  <si>
    <t>B113222700076</t>
  </si>
  <si>
    <t>羽村市立武蔵野小学校</t>
  </si>
  <si>
    <t>東京都羽村市川崎６９３－１</t>
  </si>
  <si>
    <t>B113222800011</t>
  </si>
  <si>
    <t>あきる野市立東秋留小学校</t>
  </si>
  <si>
    <t>東京都あきる野市野辺１１２３</t>
  </si>
  <si>
    <t>B113222800020</t>
  </si>
  <si>
    <t>あきる野市立多西小学校</t>
  </si>
  <si>
    <t>東京都あきる野市草花２８８５</t>
  </si>
  <si>
    <t>B113222800039</t>
  </si>
  <si>
    <t>あきる野市立西秋留小学校</t>
  </si>
  <si>
    <t>東京都あきる野市上代継２９２</t>
  </si>
  <si>
    <t>B113222800048</t>
  </si>
  <si>
    <t>あきる野市立屋城小学校</t>
  </si>
  <si>
    <t>東京都あきる野市二宮東１－１２－１</t>
  </si>
  <si>
    <t>B113222800057</t>
  </si>
  <si>
    <t>あきる野市立南秋留小学校</t>
  </si>
  <si>
    <t>東京都あきる野市雨間８１０</t>
  </si>
  <si>
    <t>B113222800066</t>
  </si>
  <si>
    <t>あきる野市立草花小学校</t>
  </si>
  <si>
    <t>東京都あきる野市草花３１３０</t>
  </si>
  <si>
    <t>B113222800075</t>
  </si>
  <si>
    <t>あきる野市立一の谷小学校</t>
  </si>
  <si>
    <t>東京都あきる野市引田９８０</t>
  </si>
  <si>
    <t>B113222800084</t>
  </si>
  <si>
    <t>あきる野市立前田小学校</t>
  </si>
  <si>
    <t>東京都あきる野市野辺９２</t>
  </si>
  <si>
    <t>B113222800093</t>
  </si>
  <si>
    <t>あきる野市立増戸小学校</t>
  </si>
  <si>
    <t>東京都あきる野市伊奈１１７３</t>
  </si>
  <si>
    <t>B113222800100</t>
  </si>
  <si>
    <t>あきる野市立五日市小学校</t>
  </si>
  <si>
    <t>東京都あきる野市五日市３１５</t>
  </si>
  <si>
    <t>B113222900010</t>
  </si>
  <si>
    <t>西東京市立田無小学校</t>
  </si>
  <si>
    <t>東京都西東京市田無町４－５－２１</t>
  </si>
  <si>
    <t>B113222900029</t>
  </si>
  <si>
    <t>西東京市立谷戸小学校</t>
  </si>
  <si>
    <t>東京都西東京市緑町３－１－１</t>
  </si>
  <si>
    <t>B113222900038</t>
  </si>
  <si>
    <t>西東京市立向台小学校</t>
  </si>
  <si>
    <t>東京都西東京市向台町２－１－１</t>
  </si>
  <si>
    <t>B113222900047</t>
  </si>
  <si>
    <t>西東京市立芝久保小学校</t>
  </si>
  <si>
    <t>東京都西東京市芝久保町３－７－１</t>
  </si>
  <si>
    <t>B113222900056</t>
  </si>
  <si>
    <t>西東京市立谷戸第二小学校</t>
  </si>
  <si>
    <t>東京都西東京市谷戸町１－１７－２７</t>
  </si>
  <si>
    <t>B113222900065</t>
  </si>
  <si>
    <t>西東京市立柳沢小学校</t>
  </si>
  <si>
    <t>東京都西東京市南町２－１２－３７</t>
  </si>
  <si>
    <t>B113222900074</t>
  </si>
  <si>
    <t>西東京市立上向台小学校</t>
  </si>
  <si>
    <t>東京都西東京市向台町６－７－２８</t>
  </si>
  <si>
    <t>B113222900083</t>
  </si>
  <si>
    <t>西東京市立保谷小学校</t>
  </si>
  <si>
    <t>東京都西東京市保谷町１－３－３５</t>
  </si>
  <si>
    <t>B113222900092</t>
  </si>
  <si>
    <t>西東京市立保谷第一小学校</t>
  </si>
  <si>
    <t>東京都西東京市下保谷１－４－４</t>
  </si>
  <si>
    <t>B113222900109</t>
  </si>
  <si>
    <t>西東京市立保谷第二小学校</t>
  </si>
  <si>
    <t>東京都西東京市柳沢４－２－１１</t>
  </si>
  <si>
    <t>B113222900118</t>
  </si>
  <si>
    <t>西東京市立東伏見小学校</t>
  </si>
  <si>
    <t>東京都西東京市東伏見６－１－２８</t>
  </si>
  <si>
    <t>B113222900127</t>
  </si>
  <si>
    <t>西東京市立中原小学校</t>
  </si>
  <si>
    <t>東京都西東京市ひばりが丘２－６－２５</t>
  </si>
  <si>
    <t>B113222900136</t>
  </si>
  <si>
    <t>西東京市立碧山小学校</t>
  </si>
  <si>
    <t>東京都西東京市中町５－１１－４</t>
  </si>
  <si>
    <t>B113222900145</t>
  </si>
  <si>
    <t>西東京市立栄小学校</t>
  </si>
  <si>
    <t>東京都西東京市栄町２－１０－９</t>
  </si>
  <si>
    <t>B113222900154</t>
  </si>
  <si>
    <t>西東京市立東小学校</t>
  </si>
  <si>
    <t>東京都西東京市東町６－２－３３</t>
  </si>
  <si>
    <t>B113222900163</t>
  </si>
  <si>
    <t>西東京市立本町小学校</t>
  </si>
  <si>
    <t>東京都西東京市保谷町１－１４－２３</t>
  </si>
  <si>
    <t>B113222900172</t>
  </si>
  <si>
    <t>西東京市立住吉小学校</t>
  </si>
  <si>
    <t>東京都西東京市住吉町５－２－１</t>
  </si>
  <si>
    <t>B113222900181</t>
  </si>
  <si>
    <t>西東京市立けやき小学校</t>
  </si>
  <si>
    <t>東京都西東京市芝久保町５－７－１</t>
  </si>
  <si>
    <t>B113230300019</t>
  </si>
  <si>
    <t>瑞穂町立瑞穂第一小学校</t>
  </si>
  <si>
    <t>東京都西多摩郡瑞穂町箱根ヶ崎２２８７</t>
  </si>
  <si>
    <t>B113230300028</t>
  </si>
  <si>
    <t>瑞穂町立瑞穂第二小学校</t>
  </si>
  <si>
    <t>東京都西多摩郡瑞穂町長岡長谷部２５０</t>
  </si>
  <si>
    <t>B113230300037</t>
  </si>
  <si>
    <t>瑞穂町立瑞穂第三小学校</t>
  </si>
  <si>
    <t>東京都西多摩郡瑞穂町二本木６７０</t>
  </si>
  <si>
    <t>B113230300046</t>
  </si>
  <si>
    <t>瑞穂町立瑞穂第四小学校</t>
  </si>
  <si>
    <t>東京都西多摩郡瑞穂町箱根ヶ崎西松原２－１</t>
  </si>
  <si>
    <t>B113230300055</t>
  </si>
  <si>
    <t>瑞穂町立瑞穂第五小学校</t>
  </si>
  <si>
    <t>東京都西多摩郡瑞穂町殿ヶ谷１１６０</t>
  </si>
  <si>
    <t>B113230500017</t>
  </si>
  <si>
    <t>日の出町立大久野小学校</t>
  </si>
  <si>
    <t>東京都西多摩郡日の出町大久野１１７６</t>
  </si>
  <si>
    <t>B113230500026</t>
  </si>
  <si>
    <t>日の出町立平井小学校</t>
  </si>
  <si>
    <t>東京都西多摩郡日の出町平井１２１８</t>
  </si>
  <si>
    <t>B113230500035</t>
  </si>
  <si>
    <t>日の出町立本宿小学校</t>
  </si>
  <si>
    <t>東京都西多摩郡日の出町平井１８５５</t>
  </si>
  <si>
    <t>B113230700015</t>
  </si>
  <si>
    <t>檜原村立檜原小学校</t>
  </si>
  <si>
    <t>東京都西多摩郡檜原村６００</t>
  </si>
  <si>
    <t>B113230800014</t>
  </si>
  <si>
    <t>奥多摩町立古里小学校</t>
  </si>
  <si>
    <t>東京都西多摩郡奥多摩町小丹波７５</t>
  </si>
  <si>
    <t>B113230800023</t>
  </si>
  <si>
    <t>奥多摩町立氷川小学校</t>
  </si>
  <si>
    <t>東京都西多摩郡奥多摩町氷川２７８</t>
  </si>
  <si>
    <t>B113236100018</t>
  </si>
  <si>
    <t>大島町立つばき小学校</t>
  </si>
  <si>
    <t>東京都大島町元町字家の上</t>
  </si>
  <si>
    <t>B113236100027</t>
  </si>
  <si>
    <t>大島町立さくら小学校</t>
  </si>
  <si>
    <t>東京都大島町岡田字長坂１１３</t>
  </si>
  <si>
    <t>B113236100036</t>
  </si>
  <si>
    <t>大島町立つつじ小学校</t>
  </si>
  <si>
    <t>東京都大島町差木地字沖の根</t>
  </si>
  <si>
    <t>B113236300016</t>
  </si>
  <si>
    <t>新島村立新島小学校</t>
  </si>
  <si>
    <t>東京都新島村本村２－１－１</t>
  </si>
  <si>
    <t>B113236300025</t>
  </si>
  <si>
    <t>新島村立式根島小学校</t>
  </si>
  <si>
    <t>東京都新島村式根島２４４</t>
  </si>
  <si>
    <t>B113236400015</t>
  </si>
  <si>
    <t>神津島村立神津小学校</t>
  </si>
  <si>
    <t>東京都神津島村８０７</t>
  </si>
  <si>
    <t>B113238100014</t>
  </si>
  <si>
    <t>三宅村立三宅小学校</t>
  </si>
  <si>
    <t>東京都三宅島三宅村伊豆４６８</t>
  </si>
  <si>
    <t>B113238200013</t>
  </si>
  <si>
    <t>御蔵島村立御蔵島小学校</t>
  </si>
  <si>
    <t>東京都御蔵島村入かねが沢</t>
  </si>
  <si>
    <t>B113240100010</t>
  </si>
  <si>
    <t>八丈町立三根小学校</t>
  </si>
  <si>
    <t>東京都八丈島八丈町三根３４１</t>
  </si>
  <si>
    <t>B113240100029</t>
  </si>
  <si>
    <t>八丈町立大賀郷小学校</t>
  </si>
  <si>
    <t>東京都八丈島八丈町大賀郷１５</t>
  </si>
  <si>
    <t>B113240100038</t>
  </si>
  <si>
    <t>八丈町立三原小学校</t>
  </si>
  <si>
    <t>東京都八丈島八丈町中之郷２４７４</t>
  </si>
  <si>
    <t>B113240200019</t>
  </si>
  <si>
    <t>青ヶ島村立青ヶ島小学校</t>
  </si>
  <si>
    <t>東京都青ヶ島村無番地</t>
  </si>
  <si>
    <t>B113242100016</t>
  </si>
  <si>
    <t>小笠原村立小笠原小学校</t>
  </si>
  <si>
    <t>東京都小笠原村父島字宮之浜道</t>
  </si>
  <si>
    <t>B113242100025</t>
  </si>
  <si>
    <t>小笠原村立母島小学校</t>
  </si>
  <si>
    <t>東京都小笠原村母島字元地</t>
  </si>
  <si>
    <t>B113299900018</t>
  </si>
  <si>
    <t>都立立川国際中等教育学校附属小学校</t>
  </si>
  <si>
    <t>東京都立川市曙町３－１３－１５</t>
  </si>
  <si>
    <t>B113310100011</t>
  </si>
  <si>
    <t>暁星小学校</t>
  </si>
  <si>
    <t>東京都千代田区富士見１－１－１３</t>
  </si>
  <si>
    <t>B113310100020</t>
  </si>
  <si>
    <t>白百合学園小学校</t>
  </si>
  <si>
    <t>東京都千代田区九段北２－４－１</t>
  </si>
  <si>
    <t>B113310100039</t>
  </si>
  <si>
    <t>雙葉小学校</t>
  </si>
  <si>
    <t>東京都千代田区六番町１４－１</t>
  </si>
  <si>
    <t>B113310300019</t>
  </si>
  <si>
    <t>聖心女子学院初等科</t>
  </si>
  <si>
    <t>東京都港区白金４－１１－１</t>
  </si>
  <si>
    <t>B113310300028</t>
  </si>
  <si>
    <t>東洋英和女学院小学部</t>
  </si>
  <si>
    <t>東京都港区六本木５－６－１４</t>
  </si>
  <si>
    <t>B113310400018</t>
  </si>
  <si>
    <t>学習院初等科</t>
  </si>
  <si>
    <t>東京都新宿区若葉１－２３－１</t>
  </si>
  <si>
    <t>B113310500017</t>
  </si>
  <si>
    <t>日本女子大学附属豊明小学校</t>
  </si>
  <si>
    <t>東京都文京区目白台１－１６－７</t>
  </si>
  <si>
    <t>B113310900013</t>
  </si>
  <si>
    <t>品川翔英小学校</t>
  </si>
  <si>
    <t>東京都品川区西大井１－６－１３</t>
  </si>
  <si>
    <t>B113311000010</t>
  </si>
  <si>
    <t>トキワ松学園小学校</t>
  </si>
  <si>
    <t>東京都目黒区碑文谷４－１７－１６</t>
  </si>
  <si>
    <t>B113311000029</t>
  </si>
  <si>
    <t>サレジアン国際学園目黒星美小学校</t>
  </si>
  <si>
    <t>東京都目黒区碑文谷２－１７－６</t>
  </si>
  <si>
    <t>B113311100019</t>
  </si>
  <si>
    <t>清明学園初等学校</t>
  </si>
  <si>
    <t>東京都大田区南雪谷３－１２－２６</t>
  </si>
  <si>
    <t>B113311100028</t>
  </si>
  <si>
    <t>文教大学付属小学校</t>
  </si>
  <si>
    <t>東京都大田区東雪谷２－３－１２</t>
  </si>
  <si>
    <t>B113311200018</t>
  </si>
  <si>
    <t>国本小学校</t>
  </si>
  <si>
    <t>東京都世田谷区喜多見８－１５－３３</t>
  </si>
  <si>
    <t>B113311200027</t>
  </si>
  <si>
    <t>昭和女子大学附属昭和小学校</t>
  </si>
  <si>
    <t>東京都世田谷区太子堂１－７－５７</t>
  </si>
  <si>
    <t>B113311200036</t>
  </si>
  <si>
    <t>成城学園初等学校</t>
  </si>
  <si>
    <t>東京都世田谷区祖師谷３－５２－３８</t>
  </si>
  <si>
    <t>B113311200045</t>
  </si>
  <si>
    <t>聖ドミニコ学園小学校</t>
  </si>
  <si>
    <t>東京都世田谷区岡本１－１０－１</t>
  </si>
  <si>
    <t>B113311200054</t>
  </si>
  <si>
    <t>東京都市大学付属小学校</t>
  </si>
  <si>
    <t>東京都世田谷区成城１－１２－１</t>
  </si>
  <si>
    <t>B113311200063</t>
  </si>
  <si>
    <t>田園調布雙葉小学校</t>
  </si>
  <si>
    <t>東京都世田谷区玉川田園調布１－２０－９</t>
  </si>
  <si>
    <t>B113311200072</t>
  </si>
  <si>
    <t>和光小学校</t>
  </si>
  <si>
    <t>東京都世田谷区桜２－１８－１８</t>
  </si>
  <si>
    <t>B113311200081</t>
  </si>
  <si>
    <t>東京農業大学稲花小学校</t>
  </si>
  <si>
    <t>東京都世田谷区桜三丁目３３番１号</t>
  </si>
  <si>
    <t>B113311300017</t>
  </si>
  <si>
    <t>青山学院初等部</t>
  </si>
  <si>
    <t>東京都渋谷区渋谷４－４－２５</t>
  </si>
  <si>
    <t>B113311300026</t>
  </si>
  <si>
    <t>慶應義塾幼稚舎</t>
  </si>
  <si>
    <t>東京都渋谷区恵比寿２－３５－１</t>
  </si>
  <si>
    <t>B113311300035</t>
  </si>
  <si>
    <t>東京女学館小学校</t>
  </si>
  <si>
    <t>東京都渋谷区広尾３－７－１６</t>
  </si>
  <si>
    <t>B113311400016</t>
  </si>
  <si>
    <t>新渡戸文化小学校</t>
  </si>
  <si>
    <t>東京都中野区本町６－３８－１</t>
  </si>
  <si>
    <t>B113311400025</t>
  </si>
  <si>
    <t>宝仙学園小学校</t>
  </si>
  <si>
    <t>東京都中野区中央２－３３－２６</t>
  </si>
  <si>
    <t>B113311500015</t>
  </si>
  <si>
    <t>光塩女子学院初等科</t>
  </si>
  <si>
    <t>東京都杉並区高円寺南２－３３－２８</t>
  </si>
  <si>
    <t>B113311500024</t>
  </si>
  <si>
    <t>立教女学院小学校</t>
  </si>
  <si>
    <t>東京都杉並区久我山４－２９－６０</t>
  </si>
  <si>
    <t>B113311600014</t>
  </si>
  <si>
    <t>川村小学校</t>
  </si>
  <si>
    <t>東京都豊島区目白２－２２－３</t>
  </si>
  <si>
    <t>B113311600023</t>
  </si>
  <si>
    <t>立教小学校</t>
  </si>
  <si>
    <t>B113311700013</t>
  </si>
  <si>
    <t>聖学院小学校</t>
  </si>
  <si>
    <t>東京都北区中里３－１３－１</t>
  </si>
  <si>
    <t>B113311700022</t>
  </si>
  <si>
    <t>星美学園小学校</t>
  </si>
  <si>
    <t>東京都北区赤羽台４－２－１４</t>
  </si>
  <si>
    <t>B113311900011</t>
  </si>
  <si>
    <t>淑徳小学校</t>
  </si>
  <si>
    <t>東京都板橋区前野町５－３－７</t>
  </si>
  <si>
    <t>B113312000018</t>
  </si>
  <si>
    <t>東京三育小学校</t>
  </si>
  <si>
    <t>東京都練馬区関町南２－８－４</t>
  </si>
  <si>
    <t>B113312300015</t>
  </si>
  <si>
    <t>東京シューレ江戸川小学校</t>
  </si>
  <si>
    <t>東京都江戸川区西小岩二丁目４番１号</t>
  </si>
  <si>
    <t>B113320300018</t>
  </si>
  <si>
    <t>聖徳学園小学校</t>
  </si>
  <si>
    <t>東京都武蔵野市境南町２－１１－８</t>
  </si>
  <si>
    <t>B113320300027</t>
  </si>
  <si>
    <t>成蹊小学校</t>
  </si>
  <si>
    <t>東京都武蔵野市吉祥寺北町３－３－１</t>
  </si>
  <si>
    <t>B113320300036</t>
  </si>
  <si>
    <t>武蔵野東小学校</t>
  </si>
  <si>
    <t>東京都武蔵野市緑町２－１－１０</t>
  </si>
  <si>
    <t>B113320400017</t>
  </si>
  <si>
    <t>明星学園小学校</t>
  </si>
  <si>
    <t>東京都三鷹市井の頭５－７－７</t>
  </si>
  <si>
    <t>B113320600015</t>
  </si>
  <si>
    <t>明星小学校</t>
  </si>
  <si>
    <t>東京都府中市栄町１－１</t>
  </si>
  <si>
    <t>B113320600024</t>
  </si>
  <si>
    <t>むさしの学園小学校</t>
  </si>
  <si>
    <t>東京都府中市多磨町１－１９－１</t>
  </si>
  <si>
    <t>B113320700014</t>
  </si>
  <si>
    <t>啓明学園初等学校</t>
  </si>
  <si>
    <t>東京都昭島市拝島町５－１１－１５</t>
  </si>
  <si>
    <t>B113320800013</t>
  </si>
  <si>
    <t>晃華学園小学校</t>
  </si>
  <si>
    <t>東京都調布市佐須町５－２８－１</t>
  </si>
  <si>
    <t>B113320800022</t>
  </si>
  <si>
    <t>桐朋小学校</t>
  </si>
  <si>
    <t>東京都調布市若葉町１－４１－１</t>
  </si>
  <si>
    <t>B113320900012</t>
  </si>
  <si>
    <t>玉川学園小学部</t>
  </si>
  <si>
    <t>東京都町田市玉川学園６－１－１</t>
  </si>
  <si>
    <t>B113320900021</t>
  </si>
  <si>
    <t>和光鶴川小学校</t>
  </si>
  <si>
    <t>東京都町田市真光寺町１２８２－１</t>
  </si>
  <si>
    <t>B113321100018</t>
  </si>
  <si>
    <t>サレジオ小学校</t>
  </si>
  <si>
    <t>東京都小平市上水南町４－７－１</t>
  </si>
  <si>
    <t>B113321100027</t>
  </si>
  <si>
    <t>東京創価小学校</t>
  </si>
  <si>
    <t>東京都小平市上水新町２－２０－１</t>
  </si>
  <si>
    <t>B113321400015</t>
  </si>
  <si>
    <t>早稲田大学系属早稲田実業学校初等部</t>
  </si>
  <si>
    <t>東京都国分寺市本町１－２－１</t>
  </si>
  <si>
    <t>B113321500014</t>
  </si>
  <si>
    <t>国立音楽大学附属小学校</t>
  </si>
  <si>
    <t>東京都国立市西１－１５－１２</t>
  </si>
  <si>
    <t>B113321500023</t>
  </si>
  <si>
    <t>国立学園小学校</t>
  </si>
  <si>
    <t>東京都国立市中２－６</t>
  </si>
  <si>
    <t>B113321500032</t>
  </si>
  <si>
    <t>桐朋学園小学校</t>
  </si>
  <si>
    <t>東京都国立市中３－１－１０</t>
  </si>
  <si>
    <t>B113322100016</t>
  </si>
  <si>
    <t>東星学園小学校</t>
  </si>
  <si>
    <t>東京都清瀬市梅園３－１４－４７</t>
  </si>
  <si>
    <t>B113322200015</t>
  </si>
  <si>
    <t>自由学園初等部</t>
  </si>
  <si>
    <t>東京都東久留米市学園町１－８－１５</t>
  </si>
  <si>
    <t>B113322400013</t>
  </si>
  <si>
    <t>帝京大学小学校</t>
  </si>
  <si>
    <t>東京都多摩市和田１２５４－６</t>
  </si>
  <si>
    <t>B113322800019</t>
  </si>
  <si>
    <t>菅生学園初等学校</t>
  </si>
  <si>
    <t>東京都あきる野市菅生１４６８</t>
  </si>
  <si>
    <t>C113110000014</t>
  </si>
  <si>
    <t>東京学芸大学附属世田谷中学校</t>
  </si>
  <si>
    <t>東京都世田谷区深沢４－３－１</t>
  </si>
  <si>
    <t>C113110000023</t>
  </si>
  <si>
    <t>東京学芸大学附属竹早中学校</t>
  </si>
  <si>
    <t>C113110000032</t>
  </si>
  <si>
    <t>東京学芸大学附属小金井中学校</t>
  </si>
  <si>
    <t>C113110000041</t>
  </si>
  <si>
    <t>筑波大学附属中学校</t>
  </si>
  <si>
    <t>東京都文京区大塚１－９－１</t>
  </si>
  <si>
    <t>C113110000050</t>
  </si>
  <si>
    <t>筑波大学附属駒場中学校</t>
  </si>
  <si>
    <t>東京都世田谷区池尻４－７－１</t>
  </si>
  <si>
    <t>C113110000069</t>
  </si>
  <si>
    <t>お茶の水女子大学附属中学校</t>
  </si>
  <si>
    <t>C113210100011</t>
  </si>
  <si>
    <t>千代田区立麹町中学校</t>
  </si>
  <si>
    <t>東京都千代田区平河町２－５－１</t>
  </si>
  <si>
    <t>C113210100020</t>
  </si>
  <si>
    <t>千代田区立神田一橋中学校</t>
  </si>
  <si>
    <t>東京都千代田区一ツ橋２－６－１４</t>
  </si>
  <si>
    <t>C113210200010</t>
  </si>
  <si>
    <t>中央区立晴海中学校</t>
  </si>
  <si>
    <t>東京都中央区晴海１－５－３</t>
  </si>
  <si>
    <t>C113210200029</t>
  </si>
  <si>
    <t>中央区立日本橋中学校</t>
  </si>
  <si>
    <t>東京都中央区東日本橋１－１０－１</t>
  </si>
  <si>
    <t>C113210200038</t>
  </si>
  <si>
    <t>中央区立銀座中学校</t>
  </si>
  <si>
    <t>東京都中央区銀座８－１９－１５</t>
  </si>
  <si>
    <t>C113210200047</t>
  </si>
  <si>
    <t>中央区立佃中学校</t>
  </si>
  <si>
    <t>東京都中央区佃２－３－２</t>
  </si>
  <si>
    <t>C113210300019</t>
  </si>
  <si>
    <t>港区立御成門中学校</t>
  </si>
  <si>
    <t>東京都港区西新橋３－２５－３０</t>
  </si>
  <si>
    <t>C113210300028</t>
  </si>
  <si>
    <t>港区立白金の丘中学校</t>
  </si>
  <si>
    <t>C113210300037</t>
  </si>
  <si>
    <t>港区立高松中学校</t>
  </si>
  <si>
    <t>東京都港区高輪１－１６－２５</t>
  </si>
  <si>
    <t>C113210300046</t>
  </si>
  <si>
    <t>港区立港南中学校</t>
  </si>
  <si>
    <t>東京都港区港南４－３－３</t>
  </si>
  <si>
    <t>C113210300055</t>
  </si>
  <si>
    <t>港区立高陵中学校</t>
  </si>
  <si>
    <t>東京都港区西麻布４－１４－８</t>
  </si>
  <si>
    <t>C113210300064</t>
  </si>
  <si>
    <t>港区立赤坂中学校</t>
  </si>
  <si>
    <t>東京都港区赤坂９－２－３</t>
  </si>
  <si>
    <t>C113210300073</t>
  </si>
  <si>
    <t>港区立青山中学校</t>
  </si>
  <si>
    <t>東京都港区北青山１－１－９</t>
  </si>
  <si>
    <t>C113210300082</t>
  </si>
  <si>
    <t>港区立港陽中学校</t>
  </si>
  <si>
    <t>C113210300091</t>
  </si>
  <si>
    <t>港区立六本木中学校</t>
  </si>
  <si>
    <t>東京都港区六本木６－８－１６</t>
  </si>
  <si>
    <t>C113210300108</t>
  </si>
  <si>
    <t>港区立三田中学校</t>
  </si>
  <si>
    <t>東京都港区三田４－１３－１３</t>
  </si>
  <si>
    <t>C113210400018</t>
  </si>
  <si>
    <t>新宿区立牛込第一中学校</t>
  </si>
  <si>
    <t>東京都新宿区北山伏町４－１</t>
  </si>
  <si>
    <t>C113210400027</t>
  </si>
  <si>
    <t>新宿区立牛込第二中学校</t>
  </si>
  <si>
    <t>東京都新宿区喜久井町２０</t>
  </si>
  <si>
    <t>C113210400036</t>
  </si>
  <si>
    <t>新宿区立牛込第三中学校</t>
  </si>
  <si>
    <t>東京都新宿区市谷加賀町１－３－１</t>
  </si>
  <si>
    <t>C113210400045</t>
  </si>
  <si>
    <t>新宿区立落合中学校</t>
  </si>
  <si>
    <t>東京都新宿区下落合２－２４－６</t>
  </si>
  <si>
    <t>C113210400054</t>
  </si>
  <si>
    <t>新宿区立落合第二中学校</t>
  </si>
  <si>
    <t>東京都新宿区西落合１－６－５</t>
  </si>
  <si>
    <t>C113210400063</t>
  </si>
  <si>
    <t>新宿区立西新宿中学校</t>
  </si>
  <si>
    <t>東京都新宿区西新宿８－２－４４</t>
  </si>
  <si>
    <t>C113210400072</t>
  </si>
  <si>
    <t>新宿区立四谷中学校</t>
  </si>
  <si>
    <t>東京都新宿区四谷１－１２</t>
  </si>
  <si>
    <t>C113210400081</t>
  </si>
  <si>
    <t>新宿区立西早稲田中学校</t>
  </si>
  <si>
    <t>東京都新宿区戸山３－２０－２</t>
  </si>
  <si>
    <t>C113210400090</t>
  </si>
  <si>
    <t>新宿区立新宿中学校</t>
  </si>
  <si>
    <t>東京都新宿区新宿６－１５－２２</t>
  </si>
  <si>
    <t>C113210400107</t>
  </si>
  <si>
    <t>新宿区立新宿西戸山中学校</t>
  </si>
  <si>
    <t>東京都新宿区百人町４－３－１</t>
  </si>
  <si>
    <t>C113210500017</t>
  </si>
  <si>
    <t>文京区立第一中学校</t>
  </si>
  <si>
    <t>東京都文京区小石川５－８－９</t>
  </si>
  <si>
    <t>C113210500026</t>
  </si>
  <si>
    <t>文京区立第三中学校</t>
  </si>
  <si>
    <t>東京都文京区春日１－９－３１</t>
  </si>
  <si>
    <t>C113210500035</t>
  </si>
  <si>
    <t>文京区立第六中学校</t>
  </si>
  <si>
    <t>東京都文京区向丘１－２－２</t>
  </si>
  <si>
    <t>C113210500044</t>
  </si>
  <si>
    <t>文京区立第八中学校</t>
  </si>
  <si>
    <t>東京都文京区千駄木２－１９－２２</t>
  </si>
  <si>
    <t>C113210500053</t>
  </si>
  <si>
    <t>文京区立第九中学校</t>
  </si>
  <si>
    <t>東京都文京区本駒込３－２８－９</t>
  </si>
  <si>
    <t>C113210500062</t>
  </si>
  <si>
    <t>文京区立第十中学校</t>
  </si>
  <si>
    <t>東京都文京区千石２－４０－１７</t>
  </si>
  <si>
    <t>C113210500071</t>
  </si>
  <si>
    <t>文京区立文林中学校</t>
  </si>
  <si>
    <t>東京都文京区千駄木５－２５－１０</t>
  </si>
  <si>
    <t>C113210500080</t>
  </si>
  <si>
    <t>文京区立茗台中学校</t>
  </si>
  <si>
    <t>東京都文京区春日２－９－５</t>
  </si>
  <si>
    <t>C113210500099</t>
  </si>
  <si>
    <t>文京区立本郷台中学校</t>
  </si>
  <si>
    <t>東京都文京区本郷２－３８－２３</t>
  </si>
  <si>
    <t>C113210500106</t>
  </si>
  <si>
    <t>文京区立音羽中学校</t>
  </si>
  <si>
    <t>東京都文京区大塚１－９－２４</t>
  </si>
  <si>
    <t>C113210600016</t>
  </si>
  <si>
    <t>台東区立上野中学校</t>
  </si>
  <si>
    <t>東京都台東区上野桜木１－１４－５５</t>
  </si>
  <si>
    <t>C113210600025</t>
  </si>
  <si>
    <t>台東区立忍岡中学校</t>
  </si>
  <si>
    <t>東京都台東区上野公園１８－２０</t>
  </si>
  <si>
    <t>C113210600034</t>
  </si>
  <si>
    <t>台東区立駒形中学校</t>
  </si>
  <si>
    <t>東京都台東区北上野２－１５－１</t>
  </si>
  <si>
    <t>C113210600043</t>
  </si>
  <si>
    <t>台東区立浅草中学校</t>
  </si>
  <si>
    <t>東京都台東区蔵前１－３－４</t>
  </si>
  <si>
    <t>C113210600052</t>
  </si>
  <si>
    <t>台東区立御徒町台東中学校</t>
  </si>
  <si>
    <t>東京都台東区台東４－１３－１６</t>
  </si>
  <si>
    <t>C113210600061</t>
  </si>
  <si>
    <t>台東区立柏葉中学校</t>
  </si>
  <si>
    <t>東京都台東区下谷３－１－２９</t>
  </si>
  <si>
    <t>C113210600070</t>
  </si>
  <si>
    <t>台東区立桜橋中学校</t>
  </si>
  <si>
    <t>東京都台東区今戸２－１－８</t>
  </si>
  <si>
    <t>C113210700015</t>
  </si>
  <si>
    <t>墨田区立墨田中学校</t>
  </si>
  <si>
    <t>東京都墨田区向島４－２５－２２</t>
  </si>
  <si>
    <t>C113210700024</t>
  </si>
  <si>
    <t>墨田区立本所中学校</t>
  </si>
  <si>
    <t>東京都墨田区東駒形３－１－１０</t>
  </si>
  <si>
    <t>C113210700033</t>
  </si>
  <si>
    <t>墨田区立両国中学校</t>
  </si>
  <si>
    <t>東京都墨田区横網１－８－１</t>
  </si>
  <si>
    <t>C113210700042</t>
  </si>
  <si>
    <t>墨田区立竪川中学校</t>
  </si>
  <si>
    <t>東京都墨田区亀沢４－１１－１５</t>
  </si>
  <si>
    <t>C113210700051</t>
  </si>
  <si>
    <t>墨田区立錦糸中学校</t>
  </si>
  <si>
    <t>東京都墨田区石原４－３３－１４</t>
  </si>
  <si>
    <t>C113210700060</t>
  </si>
  <si>
    <t>墨田区立吾嬬第二中学校</t>
  </si>
  <si>
    <t>東京都墨田区八広４－４－４</t>
  </si>
  <si>
    <t>C113210700079</t>
  </si>
  <si>
    <t>墨田区立寺島中学校</t>
  </si>
  <si>
    <t>東京都墨田区八広１－１７－１５</t>
  </si>
  <si>
    <t>C113210700088</t>
  </si>
  <si>
    <t>墨田区立文花中学校</t>
  </si>
  <si>
    <t>東京都墨田区文花１－２２－７</t>
  </si>
  <si>
    <t>C113210700097</t>
  </si>
  <si>
    <t>墨田区立桜堤中学校</t>
  </si>
  <si>
    <t>東京都墨田区堤通２－１９－１</t>
  </si>
  <si>
    <t>C113210700104</t>
  </si>
  <si>
    <t>墨田区立吾嬬立花中学校</t>
  </si>
  <si>
    <t>東京都墨田区立花５－４８－２</t>
  </si>
  <si>
    <t>C113210800014</t>
  </si>
  <si>
    <t>江東区立深川第一中学校</t>
  </si>
  <si>
    <t>東京都江東区森下４－９－２２</t>
  </si>
  <si>
    <t>C113210800023</t>
  </si>
  <si>
    <t>江東区立深川第二中学校</t>
  </si>
  <si>
    <t>東京都江東区冬木２２－１０</t>
  </si>
  <si>
    <t>C113210800032</t>
  </si>
  <si>
    <t>江東区立深川第三中学校</t>
  </si>
  <si>
    <t>東京都江東区越中島３－７－１</t>
  </si>
  <si>
    <t>C113210800041</t>
  </si>
  <si>
    <t>江東区立深川第四中学校</t>
  </si>
  <si>
    <t>東京都江東区千石１－１２－１２</t>
  </si>
  <si>
    <t>C113210800050</t>
  </si>
  <si>
    <t>江東区立深川第五中学校</t>
  </si>
  <si>
    <t>東京都江東区豊洲４－１１－１８</t>
  </si>
  <si>
    <t>C113210800069</t>
  </si>
  <si>
    <t>江東区立深川第六中学校</t>
  </si>
  <si>
    <t>東京都江東区平野３－６－１３</t>
  </si>
  <si>
    <t>C113210800078</t>
  </si>
  <si>
    <t>江東区立深川第七中学校</t>
  </si>
  <si>
    <t>東京都江東区毛利１－１４－１</t>
  </si>
  <si>
    <t>C113210800087</t>
  </si>
  <si>
    <t>江東区立深川第八中学校</t>
  </si>
  <si>
    <t>東京都江東区塩浜２－２１－１４</t>
  </si>
  <si>
    <t>C113210800096</t>
  </si>
  <si>
    <t>江東区立亀戸中学校</t>
  </si>
  <si>
    <t>東京都江東区亀戸９－２－２</t>
  </si>
  <si>
    <t>C113210800103</t>
  </si>
  <si>
    <t>江東区立第二亀戸中学校</t>
  </si>
  <si>
    <t>東京都江東区亀戸４－５１－１</t>
  </si>
  <si>
    <t>C113210800112</t>
  </si>
  <si>
    <t>江東区立第三亀戸中学校</t>
  </si>
  <si>
    <t>東京都江東区亀戸１－１２－１０</t>
  </si>
  <si>
    <t>C113210800121</t>
  </si>
  <si>
    <t>江東区立大島中学校</t>
  </si>
  <si>
    <t>東京都江東区大島８－１２－２２</t>
  </si>
  <si>
    <t>C113210800130</t>
  </si>
  <si>
    <t>江東区立第二大島中学校</t>
  </si>
  <si>
    <t>東京都江東区大島３－２７－１８</t>
  </si>
  <si>
    <t>C113210800149</t>
  </si>
  <si>
    <t>江東区立砂町中学校</t>
  </si>
  <si>
    <t>東京都江東区北砂６－１６－２８</t>
  </si>
  <si>
    <t>C113210800158</t>
  </si>
  <si>
    <t>江東区立第二砂町中学校</t>
  </si>
  <si>
    <t>東京都江東区東砂８－１０－９</t>
  </si>
  <si>
    <t>C113210800167</t>
  </si>
  <si>
    <t>江東区立第三砂町中学校</t>
  </si>
  <si>
    <t>東京都江東区南砂３－１０－３</t>
  </si>
  <si>
    <t>C113210800176</t>
  </si>
  <si>
    <t>江東区立第四砂町中学校</t>
  </si>
  <si>
    <t>東京都江東区北砂５－２０－１７</t>
  </si>
  <si>
    <t>C113210800185</t>
  </si>
  <si>
    <t>江東区立辰巳中学校</t>
  </si>
  <si>
    <t>東京都江東区辰巳１－１０－５７</t>
  </si>
  <si>
    <t>C113210800194</t>
  </si>
  <si>
    <t>江東区立南砂中学校</t>
  </si>
  <si>
    <t>東京都江東区南砂２－３－２０</t>
  </si>
  <si>
    <t>C113210800201</t>
  </si>
  <si>
    <t>江東区立第二南砂中学校</t>
  </si>
  <si>
    <t>東京都江東区南砂１－２－１８</t>
  </si>
  <si>
    <t>C113210800210</t>
  </si>
  <si>
    <t>江東区立東陽中学校</t>
  </si>
  <si>
    <t>東京都江東区東陽２－１－８</t>
  </si>
  <si>
    <t>C113210800229</t>
  </si>
  <si>
    <t>江東区立大島西中学校</t>
  </si>
  <si>
    <t>東京都江東区大島４－１－２３</t>
  </si>
  <si>
    <t>C113210800238</t>
  </si>
  <si>
    <t>江東区立有明中学校</t>
  </si>
  <si>
    <t>C113210900013</t>
  </si>
  <si>
    <t>品川区立東海中学校</t>
  </si>
  <si>
    <t>東京都品川区東品川３－３０－１５</t>
  </si>
  <si>
    <t>C113210900022</t>
  </si>
  <si>
    <t>品川区立大崎中学校</t>
  </si>
  <si>
    <t>東京都品川区西品川３－１０－６</t>
  </si>
  <si>
    <t>C113210900031</t>
  </si>
  <si>
    <t>品川区立浜川中学校</t>
  </si>
  <si>
    <t>東京都品川区東大井３－１８－３４</t>
  </si>
  <si>
    <t>C113210900040</t>
  </si>
  <si>
    <t>品川区立鈴ケ森中学校</t>
  </si>
  <si>
    <t>東京都品川区南大井２－３－１４</t>
  </si>
  <si>
    <t>C113210900059</t>
  </si>
  <si>
    <t>品川区立冨士見台中学校</t>
  </si>
  <si>
    <t>東京都品川区西大井５－５－１４</t>
  </si>
  <si>
    <t>C113210900068</t>
  </si>
  <si>
    <t>品川区立荏原第一中学校</t>
  </si>
  <si>
    <t>東京都品川区荏原１－２４－３０</t>
  </si>
  <si>
    <t>C113210900077</t>
  </si>
  <si>
    <t>品川区立荏原第五中学校</t>
  </si>
  <si>
    <t>東京都品川区旗の台５－１１－１３</t>
  </si>
  <si>
    <t>C113210900086</t>
  </si>
  <si>
    <t>品川区立荏原第六中学校</t>
  </si>
  <si>
    <t>東京都品川区小山５－２０－１９</t>
  </si>
  <si>
    <t>C113210900095</t>
  </si>
  <si>
    <t>品川区立戸越台中学校</t>
  </si>
  <si>
    <t>東京都品川区戸越１－１５－２３</t>
  </si>
  <si>
    <t>C113211000010</t>
  </si>
  <si>
    <t>目黒区立第一中学校</t>
  </si>
  <si>
    <t>東京都目黒区大橋２－１１－１</t>
  </si>
  <si>
    <t>C113211000029</t>
  </si>
  <si>
    <t>目黒区立第七中学校</t>
  </si>
  <si>
    <t>東京都目黒区碑文谷１－１－３３</t>
  </si>
  <si>
    <t>C113211000038</t>
  </si>
  <si>
    <t>目黒区立第八中学校</t>
  </si>
  <si>
    <t>東京都目黒区碑文谷４－１９－２５</t>
  </si>
  <si>
    <t>C113211000047</t>
  </si>
  <si>
    <t>目黒区立第九中学校</t>
  </si>
  <si>
    <t>東京都目黒区洗足１－２９－２６</t>
  </si>
  <si>
    <t>C113211000056</t>
  </si>
  <si>
    <t>目黒区立第十中学校</t>
  </si>
  <si>
    <t>東京都目黒区八雲５－２－１</t>
  </si>
  <si>
    <t>C113211000065</t>
  </si>
  <si>
    <t>目黒区立第十一中学校</t>
  </si>
  <si>
    <t>東京都目黒区緑が丘１－８－１</t>
  </si>
  <si>
    <t>C113211000074</t>
  </si>
  <si>
    <t>目黒区立東山中学校</t>
  </si>
  <si>
    <t>東京都目黒区東山１－２４－３１</t>
  </si>
  <si>
    <t>C113211000083</t>
  </si>
  <si>
    <t>目黒区立目黒中央中学校</t>
  </si>
  <si>
    <t>東京都目黒区中町２－３７－３８</t>
  </si>
  <si>
    <t>C113211000092</t>
  </si>
  <si>
    <t>目黒区立大鳥中学校</t>
  </si>
  <si>
    <t>東京都目黒区下目黒３－２３－１８</t>
  </si>
  <si>
    <t>C113211100019</t>
  </si>
  <si>
    <t>大田区立大森第一中学校</t>
  </si>
  <si>
    <t>東京都大田区大森南５－６－５</t>
  </si>
  <si>
    <t>C113211100028</t>
  </si>
  <si>
    <t>大田区立大森第二中学校</t>
  </si>
  <si>
    <t>東京都大田区大森北６－１８－１</t>
  </si>
  <si>
    <t>C113211100037</t>
  </si>
  <si>
    <t>大田区立大森第八中学校</t>
  </si>
  <si>
    <t>東京都大田区大森西２－２１－１</t>
  </si>
  <si>
    <t>C113211100046</t>
  </si>
  <si>
    <t>大田区立馬込中学校</t>
  </si>
  <si>
    <t>東京都大田区西馬込２－３５－６</t>
  </si>
  <si>
    <t>C113211100055</t>
  </si>
  <si>
    <t>大田区立馬込東中学校</t>
  </si>
  <si>
    <t>東京都大田区南馬込２－２６－３０</t>
  </si>
  <si>
    <t>C113211100064</t>
  </si>
  <si>
    <t>大田区立貝塚中学校</t>
  </si>
  <si>
    <t>東京都大田区中馬込３－１３－１</t>
  </si>
  <si>
    <t>C113211100073</t>
  </si>
  <si>
    <t>大田区立大森第四中学校</t>
  </si>
  <si>
    <t>東京都大田区池上１－１５－１</t>
  </si>
  <si>
    <t>C113211100082</t>
  </si>
  <si>
    <t>大田区立大森第三中学校</t>
  </si>
  <si>
    <t>東京都大田区中央４－１２－８</t>
  </si>
  <si>
    <t>C113211100091</t>
  </si>
  <si>
    <t>大田区立東調布中学校</t>
  </si>
  <si>
    <t>東京都大田区田園調布南２９－１５</t>
  </si>
  <si>
    <t>C113211100108</t>
  </si>
  <si>
    <t>大田区立田園調布中学校</t>
  </si>
  <si>
    <t>東京都大田区田園調布２－６０－１</t>
  </si>
  <si>
    <t>C113211100117</t>
  </si>
  <si>
    <t>大田区立大森第七中学校</t>
  </si>
  <si>
    <t>東京都大田区南久が原１－３－１</t>
  </si>
  <si>
    <t>C113211100126</t>
  </si>
  <si>
    <t>大田区立雪谷中学校</t>
  </si>
  <si>
    <t>東京都大田区南雪谷５－１－１</t>
  </si>
  <si>
    <t>C113211100135</t>
  </si>
  <si>
    <t>大田区立大森第十中学校</t>
  </si>
  <si>
    <t>東京都大田区仲池上２－１３－１</t>
  </si>
  <si>
    <t>C113211100144</t>
  </si>
  <si>
    <t>大田区立大森第六中学校</t>
  </si>
  <si>
    <t>東京都大田区南千束１－３３－１</t>
  </si>
  <si>
    <t>C113211100153</t>
  </si>
  <si>
    <t>大田区立石川台中学校</t>
  </si>
  <si>
    <t>東京都大田区石川町２－２３－１</t>
  </si>
  <si>
    <t>C113211100162</t>
  </si>
  <si>
    <t>大田区立羽田中学校</t>
  </si>
  <si>
    <t>東京都大田区東糀谷６－１０－１２</t>
  </si>
  <si>
    <t>C113211100171</t>
  </si>
  <si>
    <t>大田区立糀谷中学校</t>
  </si>
  <si>
    <t>東京都大田区西糀谷３－６－２３</t>
  </si>
  <si>
    <t>C113211100180</t>
  </si>
  <si>
    <t>大田区立出雲中学校</t>
  </si>
  <si>
    <t>東京都大田区本羽田３－４－１５</t>
  </si>
  <si>
    <t>C113211100199</t>
  </si>
  <si>
    <t>大田区立六郷中学校</t>
  </si>
  <si>
    <t>東京都大田区仲六郷３－１１－１１</t>
  </si>
  <si>
    <t>C113211100206</t>
  </si>
  <si>
    <t>大田区立志茂田中学校</t>
  </si>
  <si>
    <t>東京都大田区西六郷１－４－１０</t>
  </si>
  <si>
    <t>C113211100215</t>
  </si>
  <si>
    <t>大田区立南六郷中学校</t>
  </si>
  <si>
    <t>東京都大田区南六郷３－２－１</t>
  </si>
  <si>
    <t>C113211100224</t>
  </si>
  <si>
    <t>大田区立矢口中学校</t>
  </si>
  <si>
    <t>東京都大田区下丸子２－２３－１</t>
  </si>
  <si>
    <t>C113211100233</t>
  </si>
  <si>
    <t>大田区立御園中学校</t>
  </si>
  <si>
    <t>東京都大田区西蒲田８－５－１</t>
  </si>
  <si>
    <t>C113211100242</t>
  </si>
  <si>
    <t>大田区立蓮沼中学校</t>
  </si>
  <si>
    <t>東京都大田区西蒲田２－３－１</t>
  </si>
  <si>
    <t>C113211100251</t>
  </si>
  <si>
    <t>大田区立安方中学校</t>
  </si>
  <si>
    <t>東京都大田区東矢口２－１－１</t>
  </si>
  <si>
    <t>C113211100260</t>
  </si>
  <si>
    <t>大田区立東蒲中学校</t>
  </si>
  <si>
    <t>東京都大田区東蒲田２－３８－１</t>
  </si>
  <si>
    <t>C113211100279</t>
  </si>
  <si>
    <t>大田区立蒲田中学校</t>
  </si>
  <si>
    <t>東京都大田区蒲田１－１２－５</t>
  </si>
  <si>
    <t>C113211100288</t>
  </si>
  <si>
    <t>大田区立大森東中学校</t>
  </si>
  <si>
    <t>東京都大田区大森東４－１－１</t>
  </si>
  <si>
    <t>C113211200018</t>
  </si>
  <si>
    <t>世田谷区立太子堂中学校</t>
  </si>
  <si>
    <t>東京都世田谷区太子堂３－２７－１７</t>
  </si>
  <si>
    <t>C113211200027</t>
  </si>
  <si>
    <t>世田谷区立桜丘中学校</t>
  </si>
  <si>
    <t>東京都世田谷区桜丘２－１－３９</t>
  </si>
  <si>
    <t>C113211200036</t>
  </si>
  <si>
    <t>世田谷区立松沢中学校</t>
  </si>
  <si>
    <t>東京都世田谷区桜上水４－５－２</t>
  </si>
  <si>
    <t>C113211200045</t>
  </si>
  <si>
    <t>世田谷区立駒沢中学校</t>
  </si>
  <si>
    <t>東京都世田谷区駒沢２－３９－２５</t>
  </si>
  <si>
    <t>C113211200054</t>
  </si>
  <si>
    <t>世田谷区立北沢中学校</t>
  </si>
  <si>
    <t>東京都世田谷区北沢５－１２－３</t>
  </si>
  <si>
    <t>C113211200063</t>
  </si>
  <si>
    <t>世田谷区立緑丘中学校</t>
  </si>
  <si>
    <t>東京都世田谷区桜上水３－１９－１２</t>
  </si>
  <si>
    <t>C113211200072</t>
  </si>
  <si>
    <t>世田谷区立駒留中学校</t>
  </si>
  <si>
    <t>東京都世田谷区下馬４－１８－１</t>
  </si>
  <si>
    <t>C113211200081</t>
  </si>
  <si>
    <t>世田谷区立梅丘中学校</t>
  </si>
  <si>
    <t>東京都世田谷区松原６－５－１１</t>
  </si>
  <si>
    <t>C113211200090</t>
  </si>
  <si>
    <t>世田谷区立桜木中学校</t>
  </si>
  <si>
    <t>東京都世田谷区桜１－４８－１５</t>
  </si>
  <si>
    <t>C113211200107</t>
  </si>
  <si>
    <t>世田谷区立富士中学校</t>
  </si>
  <si>
    <t>東京都世田谷区代沢１－２３－１７</t>
  </si>
  <si>
    <t>C113211200116</t>
  </si>
  <si>
    <t>世田谷区立弦巻中学校</t>
  </si>
  <si>
    <t>東京都世田谷区弦巻１－４２－２２</t>
  </si>
  <si>
    <t>C113211200125</t>
  </si>
  <si>
    <t>世田谷区立奥沢中学校</t>
  </si>
  <si>
    <t>東京都世田谷区奥沢１－４２－１</t>
  </si>
  <si>
    <t>C113211200134</t>
  </si>
  <si>
    <t>世田谷区立八幡中学校</t>
  </si>
  <si>
    <t>東京都世田谷区等々力６－４－１</t>
  </si>
  <si>
    <t>C113211200143</t>
  </si>
  <si>
    <t>世田谷区立玉川中学校</t>
  </si>
  <si>
    <t>東京都世田谷区中町４－２１－１</t>
  </si>
  <si>
    <t>C113211200152</t>
  </si>
  <si>
    <t>世田谷区立瀬田中学校</t>
  </si>
  <si>
    <t>東京都世田谷区瀬田２－１７－１</t>
  </si>
  <si>
    <t>C113211200161</t>
  </si>
  <si>
    <t>世田谷区立深沢中学校</t>
  </si>
  <si>
    <t>東京都世田谷区新町１－２６－２９</t>
  </si>
  <si>
    <t>C113211200170</t>
  </si>
  <si>
    <t>世田谷区立尾山台中学校</t>
  </si>
  <si>
    <t>東京都世田谷区尾山台３－２７－２３</t>
  </si>
  <si>
    <t>C113211200189</t>
  </si>
  <si>
    <t>世田谷区立用賀中学校</t>
  </si>
  <si>
    <t>東京都世田谷区上用賀５－１５－１</t>
  </si>
  <si>
    <t>C113211200198</t>
  </si>
  <si>
    <t>世田谷区立東深沢中学校</t>
  </si>
  <si>
    <t>東京都世田谷区深沢４－１８－２８</t>
  </si>
  <si>
    <t>C113211200205</t>
  </si>
  <si>
    <t>世田谷区立砧中学校</t>
  </si>
  <si>
    <t>東京都世田谷区成城１－１０－１</t>
  </si>
  <si>
    <t>C113211200214</t>
  </si>
  <si>
    <t>世田谷区立烏山中学校</t>
  </si>
  <si>
    <t>東京都世田谷区南烏山４－２６－１</t>
  </si>
  <si>
    <t>C113211200223</t>
  </si>
  <si>
    <t>世田谷区立千歳中学校</t>
  </si>
  <si>
    <t>東京都世田谷区千歳台６－１５－１</t>
  </si>
  <si>
    <t>C113211200232</t>
  </si>
  <si>
    <t>世田谷区立芦花中学校</t>
  </si>
  <si>
    <t>東京都世田谷区粕谷２－２２－２</t>
  </si>
  <si>
    <t>C113211200241</t>
  </si>
  <si>
    <t>世田谷区立上祖師谷中学校</t>
  </si>
  <si>
    <t>東京都世田谷区上祖師谷７－１０－１</t>
  </si>
  <si>
    <t>C113211200250</t>
  </si>
  <si>
    <t>世田谷区立砧南中学校</t>
  </si>
  <si>
    <t>東京都世田谷区鎌田３－１３－２０</t>
  </si>
  <si>
    <t>C113211200269</t>
  </si>
  <si>
    <t>世田谷区立喜多見中学校</t>
  </si>
  <si>
    <t>東京都世田谷区喜多見４－２０－１</t>
  </si>
  <si>
    <t>C113211200278</t>
  </si>
  <si>
    <t>世田谷区立三宿中学校</t>
  </si>
  <si>
    <t>東京都世田谷区太子堂１－３－４３</t>
  </si>
  <si>
    <t>C113211200287</t>
  </si>
  <si>
    <t>世田谷区立世田谷中学校</t>
  </si>
  <si>
    <t>東京都世田谷区梅丘３－８－１</t>
  </si>
  <si>
    <t>C113211200296</t>
  </si>
  <si>
    <t>世田谷区立船橋希望中学校</t>
  </si>
  <si>
    <t>東京都世田谷区船橋４－２０－１</t>
  </si>
  <si>
    <t>C113211300017</t>
  </si>
  <si>
    <t>渋谷区立広尾中学校</t>
  </si>
  <si>
    <t>東京都渋谷区東４－１３－２５</t>
  </si>
  <si>
    <t>C113211300026</t>
  </si>
  <si>
    <t>渋谷区立鉢山中学校</t>
  </si>
  <si>
    <t>東京都渋谷区鶯谷町９－１</t>
  </si>
  <si>
    <t>C113211300035</t>
  </si>
  <si>
    <t>渋谷区立上原中学校</t>
  </si>
  <si>
    <t>東京都渋谷区上原３－４１－２</t>
  </si>
  <si>
    <t>C113211300044</t>
  </si>
  <si>
    <t>渋谷区立代々木中学校</t>
  </si>
  <si>
    <t>東京都渋谷区西原１－４６－１</t>
  </si>
  <si>
    <t>C113211300053</t>
  </si>
  <si>
    <t>渋谷区立笹塚中学校</t>
  </si>
  <si>
    <t>東京都渋谷区笹塚３－１０－１</t>
  </si>
  <si>
    <t>C113211300062</t>
  </si>
  <si>
    <t>渋谷区立松濤中学校</t>
  </si>
  <si>
    <t>東京都渋谷区松濤１－２０－４</t>
  </si>
  <si>
    <t>C113211300071</t>
  </si>
  <si>
    <t>渋谷区立渋谷本町学園中学校</t>
  </si>
  <si>
    <t>C113211300080</t>
  </si>
  <si>
    <t>渋谷区立原宿外苑中学校</t>
  </si>
  <si>
    <t>東京都渋谷区神宮前１－２４－６</t>
  </si>
  <si>
    <t>C113211400016</t>
  </si>
  <si>
    <t>中野区立第二中学校</t>
  </si>
  <si>
    <t>東京都中野区本町５－２５－１</t>
  </si>
  <si>
    <t>C113211400034</t>
  </si>
  <si>
    <t>中野区立第五中学校</t>
  </si>
  <si>
    <t>東京都中野区上高田４－２８－１</t>
  </si>
  <si>
    <t>C113211400043</t>
  </si>
  <si>
    <t>中野区立第七中学校</t>
  </si>
  <si>
    <t>東京都中野区江古田２－９－１１</t>
  </si>
  <si>
    <t>C113211400061</t>
  </si>
  <si>
    <t>中野区立北中野中学校</t>
  </si>
  <si>
    <t>東京都中野区上鷺宮５－７－１</t>
  </si>
  <si>
    <t>C113211400070</t>
  </si>
  <si>
    <t>中野区立緑野中学校</t>
  </si>
  <si>
    <t>東京都中野区丸山１－１－１９</t>
  </si>
  <si>
    <t>C113211400089</t>
  </si>
  <si>
    <t>中野区立南中野中学校</t>
  </si>
  <si>
    <t>東京都中野区南台５－２２－１７</t>
  </si>
  <si>
    <t>C113211400098</t>
  </si>
  <si>
    <t>中野区立中野中学校</t>
  </si>
  <si>
    <t>東京都中野区中野４－１２－３</t>
  </si>
  <si>
    <t>C113211400105</t>
  </si>
  <si>
    <t>中野区立中野東中学校</t>
  </si>
  <si>
    <t>東京都中野区中央１－４１－４</t>
  </si>
  <si>
    <t>C113211400114</t>
  </si>
  <si>
    <t>中野区立明和中学校</t>
  </si>
  <si>
    <t>東京都中野区若宮１－１－１８</t>
  </si>
  <si>
    <t>C113211500015</t>
  </si>
  <si>
    <t>杉並区立高南中学校</t>
  </si>
  <si>
    <t>東京都杉並区和田３－４０－１０</t>
  </si>
  <si>
    <t>C113211500024</t>
  </si>
  <si>
    <t>杉並区立杉森中学校</t>
  </si>
  <si>
    <t>東京都杉並区阿佐谷北５－４５－２４</t>
  </si>
  <si>
    <t>C113211500033</t>
  </si>
  <si>
    <t>杉並区立阿佐ヶ谷中学校</t>
  </si>
  <si>
    <t>東京都杉並区阿佐谷南１－１７－３</t>
  </si>
  <si>
    <t>C113211500042</t>
  </si>
  <si>
    <t>杉並区立東田中学校</t>
  </si>
  <si>
    <t>東京都杉並区成田東３－１９－１７</t>
  </si>
  <si>
    <t>C113211500051</t>
  </si>
  <si>
    <t>杉並区立松溪中学校</t>
  </si>
  <si>
    <t>東京都杉並区荻窪２－３－１</t>
  </si>
  <si>
    <t>C113211500060</t>
  </si>
  <si>
    <t>杉並区立天沼中学校</t>
  </si>
  <si>
    <t>東京都杉並区本天沼３－１０－２０</t>
  </si>
  <si>
    <t>C113211500079</t>
  </si>
  <si>
    <t>杉並区立東原中学校</t>
  </si>
  <si>
    <t>東京都杉並区下井草１－２８－５</t>
  </si>
  <si>
    <t>C113211500088</t>
  </si>
  <si>
    <t>杉並区立中瀬中学校</t>
  </si>
  <si>
    <t>東京都杉並区下井草４－３－２９</t>
  </si>
  <si>
    <t>C113211500097</t>
  </si>
  <si>
    <t>杉並区立井荻中学校</t>
  </si>
  <si>
    <t>東京都杉並区今川２－１３－２４</t>
  </si>
  <si>
    <t>C113211500104</t>
  </si>
  <si>
    <t>杉並区立井草中学校</t>
  </si>
  <si>
    <t>東京都杉並区上井草３－２０－１１</t>
  </si>
  <si>
    <t>C113211500113</t>
  </si>
  <si>
    <t>杉並区立荻窪中学校</t>
  </si>
  <si>
    <t>東京都杉並区善福寺１－８－３</t>
  </si>
  <si>
    <t>C113211500122</t>
  </si>
  <si>
    <t>杉並区立神明中学校</t>
  </si>
  <si>
    <t>東京都杉並区南荻窪２－３７－２８</t>
  </si>
  <si>
    <t>C113211500131</t>
  </si>
  <si>
    <t>杉並区立宮前中学校</t>
  </si>
  <si>
    <t>東京都杉並区宮前２－１２－１</t>
  </si>
  <si>
    <t>C113211500140</t>
  </si>
  <si>
    <t>杉並区立富士見丘中学校</t>
  </si>
  <si>
    <t>C113211500159</t>
  </si>
  <si>
    <t>杉並区立高井戸中学校</t>
  </si>
  <si>
    <t>東京都杉並区高井戸東１－２８－１</t>
  </si>
  <si>
    <t>C113211500168</t>
  </si>
  <si>
    <t>杉並区立向陽中学校</t>
  </si>
  <si>
    <t>東京都杉並区下高井戸３－２４－１</t>
  </si>
  <si>
    <t>C113211500177</t>
  </si>
  <si>
    <t>杉並区立松ノ木中学校</t>
  </si>
  <si>
    <t>東京都杉並区松ノ木１－４－１</t>
  </si>
  <si>
    <t>C113211500186</t>
  </si>
  <si>
    <t>杉並区立大宮中学校</t>
  </si>
  <si>
    <t>東京都杉並区堀ノ内１－１６－３８</t>
  </si>
  <si>
    <t>C113211500195</t>
  </si>
  <si>
    <t>杉並区立泉南中学校</t>
  </si>
  <si>
    <t>東京都杉並区堀ノ内１－３－１</t>
  </si>
  <si>
    <t>C113211500202</t>
  </si>
  <si>
    <t>杉並区立和田中学校</t>
  </si>
  <si>
    <t>東京都杉並区和田２－２１－８</t>
  </si>
  <si>
    <t>C113211500211</t>
  </si>
  <si>
    <t>杉並区立西宮中学校</t>
  </si>
  <si>
    <t>東京都杉並区宮前５－１－２５</t>
  </si>
  <si>
    <t>C113211500220</t>
  </si>
  <si>
    <t>杉並区立和泉中学校</t>
  </si>
  <si>
    <t>C113211500239</t>
  </si>
  <si>
    <t>杉並区立高円寺中学校</t>
  </si>
  <si>
    <t>C113211600014</t>
  </si>
  <si>
    <t>豊島区立駒込中学校</t>
  </si>
  <si>
    <t>東京都豊島区駒込４－５－１</t>
  </si>
  <si>
    <t>C113211600023</t>
  </si>
  <si>
    <t>豊島区立西巣鴨中学校</t>
  </si>
  <si>
    <t>東京都豊島区南大塚３－１８－１</t>
  </si>
  <si>
    <t>C113211600032</t>
  </si>
  <si>
    <t>豊島区立池袋中学校</t>
  </si>
  <si>
    <t>C113211600041</t>
  </si>
  <si>
    <t>豊島区立千川中学校</t>
  </si>
  <si>
    <t>C113211600050</t>
  </si>
  <si>
    <t>豊島区立千登世橋中学校</t>
  </si>
  <si>
    <t>東京都豊島区目白１－１－１</t>
  </si>
  <si>
    <t>C113211600069</t>
  </si>
  <si>
    <t>豊島区立巣鴨北中学校</t>
  </si>
  <si>
    <t>東京都豊島区西巣鴨３－１７－１</t>
  </si>
  <si>
    <t>C113211600078</t>
  </si>
  <si>
    <t>豊島区立明豊中学校</t>
  </si>
  <si>
    <t>東京都豊島区長崎５－３１－２９</t>
  </si>
  <si>
    <t>C113211600087</t>
  </si>
  <si>
    <t>豊島区立西池袋中学校</t>
  </si>
  <si>
    <t>東京都豊島区西池袋４－７－１</t>
  </si>
  <si>
    <t>C113211700013</t>
  </si>
  <si>
    <t>北区立堀船中学校</t>
  </si>
  <si>
    <t>C113211700022</t>
  </si>
  <si>
    <t>北区立稲付中学校</t>
  </si>
  <si>
    <t>東京都北区赤羽西６－１－４</t>
  </si>
  <si>
    <t>C113211700040</t>
  </si>
  <si>
    <t>北区立浮間中学校</t>
  </si>
  <si>
    <t>東京都北区浮間４－２９－３２</t>
  </si>
  <si>
    <t>C113211700059</t>
  </si>
  <si>
    <t>北区立飛鳥中学校</t>
  </si>
  <si>
    <t>東京都北区西ヶ原３－５－１２</t>
  </si>
  <si>
    <t>C113211700068</t>
  </si>
  <si>
    <t>北区立王子桜中学校</t>
  </si>
  <si>
    <t>C113211700077</t>
  </si>
  <si>
    <t>北区立桐ケ丘中学校</t>
  </si>
  <si>
    <t>東京都北区桐ケ丘２－６－１１</t>
  </si>
  <si>
    <t>C113211700086</t>
  </si>
  <si>
    <t>北区立明桜中学校</t>
  </si>
  <si>
    <t>東京都北区王子６－３－２３</t>
  </si>
  <si>
    <t>C113211700095</t>
  </si>
  <si>
    <t>北区立十条富士見中学校</t>
  </si>
  <si>
    <t>東京都北区十条台１－９－３３</t>
  </si>
  <si>
    <t>C113211700102</t>
  </si>
  <si>
    <t>北区立田端中学校</t>
  </si>
  <si>
    <t>東京都北区田端４－１７－１</t>
  </si>
  <si>
    <t>C113211700111</t>
  </si>
  <si>
    <t>北区立滝野川紅葉中学校</t>
  </si>
  <si>
    <t>東京都北区滝野川５－５５－８</t>
  </si>
  <si>
    <t>C113211700120</t>
  </si>
  <si>
    <t>北区立赤羽岩淵中学校</t>
  </si>
  <si>
    <t>東京都北区赤羽２－６－１８</t>
  </si>
  <si>
    <t>C113211800012</t>
  </si>
  <si>
    <t>荒川区立第一中学校</t>
  </si>
  <si>
    <t>東京都荒川区荒川１－３０－１</t>
  </si>
  <si>
    <t>C113211800021</t>
  </si>
  <si>
    <t>荒川区立第三中学校</t>
  </si>
  <si>
    <t>東京都荒川区南千住８－１０－１</t>
  </si>
  <si>
    <t>C113211800030</t>
  </si>
  <si>
    <t>荒川区立第四中学校</t>
  </si>
  <si>
    <t>東京都荒川区荒川６－５７－１</t>
  </si>
  <si>
    <t>C113211800049</t>
  </si>
  <si>
    <t>荒川区立第五中学校</t>
  </si>
  <si>
    <t>東京都荒川区町屋１－３７－１６</t>
  </si>
  <si>
    <t>C113211800058</t>
  </si>
  <si>
    <t>荒川区立第七中学校</t>
  </si>
  <si>
    <t>東京都荒川区西尾久４－３０－２８</t>
  </si>
  <si>
    <t>C113211800067</t>
  </si>
  <si>
    <t>荒川区立第九中学校</t>
  </si>
  <si>
    <t>東京都荒川区東尾久２－２３－５</t>
  </si>
  <si>
    <t>C113211800076</t>
  </si>
  <si>
    <t>荒川区立尾久八幡中学校</t>
  </si>
  <si>
    <t>東京都荒川区西尾久３－１４－１</t>
  </si>
  <si>
    <t>C113211800085</t>
  </si>
  <si>
    <t>荒川区立南千住第二中学校</t>
  </si>
  <si>
    <t>東京都荒川区南千住７－２５－１</t>
  </si>
  <si>
    <t>C113211800094</t>
  </si>
  <si>
    <t>荒川区立原中学校</t>
  </si>
  <si>
    <t>東京都荒川区町屋５－１２－６</t>
  </si>
  <si>
    <t>C113211800101</t>
  </si>
  <si>
    <t>荒川区立諏訪台中学校</t>
  </si>
  <si>
    <t>東京都荒川区西日暮里２－３６－８</t>
  </si>
  <si>
    <t>C113211900011</t>
  </si>
  <si>
    <t>板橋区立板橋第一中学校</t>
  </si>
  <si>
    <t>東京都板橋区大山東町５０－１</t>
  </si>
  <si>
    <t>C113211900020</t>
  </si>
  <si>
    <t>板橋区立板橋第二中学校</t>
  </si>
  <si>
    <t>東京都板橋区幸町２６－１</t>
  </si>
  <si>
    <t>C113211900039</t>
  </si>
  <si>
    <t>板橋区立板橋第三中学校</t>
  </si>
  <si>
    <t>東京都板橋区氷川町２２－３</t>
  </si>
  <si>
    <t>C113211900048</t>
  </si>
  <si>
    <t>板橋区立板橋第五中学校</t>
  </si>
  <si>
    <t>東京都板橋区板橋４－４９－３</t>
  </si>
  <si>
    <t>C113211900057</t>
  </si>
  <si>
    <t>板橋区立加賀中学校</t>
  </si>
  <si>
    <t>東京都板橋区加賀２－１９－１</t>
  </si>
  <si>
    <t>C113211900066</t>
  </si>
  <si>
    <t>板橋区立志村第一中学校</t>
  </si>
  <si>
    <t>東京都板橋区大原町３３－１</t>
  </si>
  <si>
    <t>C113211900075</t>
  </si>
  <si>
    <t>板橋区立志村第二中学校</t>
  </si>
  <si>
    <t>東京都板橋区小豆沢１－２１－１</t>
  </si>
  <si>
    <t>C113211900084</t>
  </si>
  <si>
    <t>板橋区立志村第三中学校</t>
  </si>
  <si>
    <t>東京都板橋区坂下２－２１－１</t>
  </si>
  <si>
    <t>C113211900093</t>
  </si>
  <si>
    <t>板橋区立志村第四中学校</t>
  </si>
  <si>
    <t>東京都板橋区志村３－１５－１</t>
  </si>
  <si>
    <t>C113211900100</t>
  </si>
  <si>
    <t>板橋区立西台中学校</t>
  </si>
  <si>
    <t>東京都板橋区高島平１－４－１</t>
  </si>
  <si>
    <t>C113211900119</t>
  </si>
  <si>
    <t>板橋区立中台中学校</t>
  </si>
  <si>
    <t>東京都板橋区中台１－５６－２３</t>
  </si>
  <si>
    <t>C113211900128</t>
  </si>
  <si>
    <t>板橋区立上板橋第一中学校</t>
  </si>
  <si>
    <t>C113211900137</t>
  </si>
  <si>
    <t>板橋区立上板橋第二中学校</t>
  </si>
  <si>
    <t>東京都板橋区向原３－１－１２</t>
  </si>
  <si>
    <t>C113211900146</t>
  </si>
  <si>
    <t>板橋区立上板橋第三中学校</t>
  </si>
  <si>
    <t>東京都板橋区常盤台３－３０－１</t>
  </si>
  <si>
    <t>C113211900155</t>
  </si>
  <si>
    <t>板橋区立桜川中学校</t>
  </si>
  <si>
    <t>東京都板橋区桜川１－２－１</t>
  </si>
  <si>
    <t>C113211900164</t>
  </si>
  <si>
    <t>板橋区立赤塚第一中学校</t>
  </si>
  <si>
    <t>東京都板橋区徳丸４－１３－１</t>
  </si>
  <si>
    <t>C113211900173</t>
  </si>
  <si>
    <t>板橋区立赤塚第二中学校</t>
  </si>
  <si>
    <t>東京都板橋区成増３－１８－１</t>
  </si>
  <si>
    <t>C113211900182</t>
  </si>
  <si>
    <t>板橋区立赤塚第三中学校</t>
  </si>
  <si>
    <t>東京都板橋区赤塚７－２７－１５</t>
  </si>
  <si>
    <t>C113211900191</t>
  </si>
  <si>
    <t>板橋区立高島第二中学校</t>
  </si>
  <si>
    <t>東京都板橋区高島平２－２４－１</t>
  </si>
  <si>
    <t>C113211900208</t>
  </si>
  <si>
    <t>板橋区立高島第一中学校</t>
  </si>
  <si>
    <t>東京都板橋区高島平８－２６－１</t>
  </si>
  <si>
    <t>C113211900217</t>
  </si>
  <si>
    <t>板橋区立高島第三中学校</t>
  </si>
  <si>
    <t>東京都板橋区高島平４－２２－１</t>
  </si>
  <si>
    <t>C113211900226</t>
  </si>
  <si>
    <t>板橋区立志村第五中学校</t>
  </si>
  <si>
    <t>東京都板橋区坂下２－１－２０</t>
  </si>
  <si>
    <t>C113212000018</t>
  </si>
  <si>
    <t>練馬区立旭丘中学校</t>
  </si>
  <si>
    <t>東京都練馬区旭丘２－４０－１</t>
  </si>
  <si>
    <t>C113212000027</t>
  </si>
  <si>
    <t>練馬区立豊玉中学校</t>
  </si>
  <si>
    <t>東京都練馬区豊玉南２－１－２０</t>
  </si>
  <si>
    <t>C113212000036</t>
  </si>
  <si>
    <t>練馬区立豊玉第二中学校</t>
  </si>
  <si>
    <t>東京都練馬区豊玉北２－２４－５</t>
  </si>
  <si>
    <t>C113212000045</t>
  </si>
  <si>
    <t>練馬区立中村中学校</t>
  </si>
  <si>
    <t>東京都練馬区中村南１－３２－２１</t>
  </si>
  <si>
    <t>C113212000054</t>
  </si>
  <si>
    <t>練馬区立開進第一中学校</t>
  </si>
  <si>
    <t>東京都練馬区早宮１－１６－５０</t>
  </si>
  <si>
    <t>C113212000063</t>
  </si>
  <si>
    <t>練馬区立開進第二中学校</t>
  </si>
  <si>
    <t>東京都練馬区練馬２－２７－２８</t>
  </si>
  <si>
    <t>C113212000072</t>
  </si>
  <si>
    <t>練馬区立開進第三中学校</t>
  </si>
  <si>
    <t>東京都練馬区桜台３－２８－１</t>
  </si>
  <si>
    <t>C113212000081</t>
  </si>
  <si>
    <t>練馬区立開進第四中学校</t>
  </si>
  <si>
    <t>東京都練馬区羽沢３－２４－１</t>
  </si>
  <si>
    <t>C113212000090</t>
  </si>
  <si>
    <t>練馬区立北町中学校</t>
  </si>
  <si>
    <t>東京都練馬区北町３－１－３４</t>
  </si>
  <si>
    <t>C113212000107</t>
  </si>
  <si>
    <t>練馬区立練馬中学校</t>
  </si>
  <si>
    <t>東京都練馬区高松１－２４－１</t>
  </si>
  <si>
    <t>C113212000116</t>
  </si>
  <si>
    <t>練馬区立貫井中学校</t>
  </si>
  <si>
    <t>東京都練馬区貫井２－１４－１３</t>
  </si>
  <si>
    <t>C113212000125</t>
  </si>
  <si>
    <t>練馬区立田柄中学校</t>
  </si>
  <si>
    <t>東京都練馬区田柄３－３－１</t>
  </si>
  <si>
    <t>C113212000134</t>
  </si>
  <si>
    <t>練馬区立豊渓中学校</t>
  </si>
  <si>
    <t>東京都練馬区旭町３－５－１０</t>
  </si>
  <si>
    <t>C113212000143</t>
  </si>
  <si>
    <t>練馬区立石神井中学校</t>
  </si>
  <si>
    <t>東京都練馬区石神井台１－３２－１</t>
  </si>
  <si>
    <t>C113212000152</t>
  </si>
  <si>
    <t>練馬区立石神井南中学校</t>
  </si>
  <si>
    <t>東京都練馬区下石神井２－７－２３</t>
  </si>
  <si>
    <t>C113212000161</t>
  </si>
  <si>
    <t>練馬区立石神井東中学校</t>
  </si>
  <si>
    <t>東京都練馬区高野台１－８－３４</t>
  </si>
  <si>
    <t>C113212000170</t>
  </si>
  <si>
    <t>練馬区立石神井西中学校</t>
  </si>
  <si>
    <t>東京都練馬区関町南３－１０－３</t>
  </si>
  <si>
    <t>C113212000189</t>
  </si>
  <si>
    <t>練馬区立上石神井中学校</t>
  </si>
  <si>
    <t>東京都練馬区上石神井４－１５－２７</t>
  </si>
  <si>
    <t>C113212000198</t>
  </si>
  <si>
    <t>練馬区立大泉中学校</t>
  </si>
  <si>
    <t>東京都練馬区東大泉４－２７－３５</t>
  </si>
  <si>
    <t>C113212000205</t>
  </si>
  <si>
    <t>練馬区立大泉学園中学校</t>
  </si>
  <si>
    <t>東京都練馬区大泉学園町４－１７－３２</t>
  </si>
  <si>
    <t>C113212000214</t>
  </si>
  <si>
    <t>練馬区立大泉第二中学校</t>
  </si>
  <si>
    <t>東京都練馬区東大泉６－２１－１</t>
  </si>
  <si>
    <t>C113212000223</t>
  </si>
  <si>
    <t>練馬区立八坂中学校</t>
  </si>
  <si>
    <t>東京都練馬区土支田４－４７－２１</t>
  </si>
  <si>
    <t>C113212000232</t>
  </si>
  <si>
    <t>練馬区立練馬東中学校</t>
  </si>
  <si>
    <t>東京都練馬区春日町２－１４－２２</t>
  </si>
  <si>
    <t>C113212000241</t>
  </si>
  <si>
    <t>練馬区立大泉西中学校</t>
  </si>
  <si>
    <t>東京都練馬区西大泉３－１９－２７</t>
  </si>
  <si>
    <t>C113212000250</t>
  </si>
  <si>
    <t>練馬区立関中学校</t>
  </si>
  <si>
    <t>東京都練馬区関町北４－３４－２３</t>
  </si>
  <si>
    <t>C113212000269</t>
  </si>
  <si>
    <t>練馬区立谷原中学校</t>
  </si>
  <si>
    <t>東京都練馬区谷原４－１０－５</t>
  </si>
  <si>
    <t>C113212000278</t>
  </si>
  <si>
    <t>練馬区立三原台中学校</t>
  </si>
  <si>
    <t>東京都練馬区三原台３－１３－４１</t>
  </si>
  <si>
    <t>C113212000287</t>
  </si>
  <si>
    <t>練馬区立大泉北中学校</t>
  </si>
  <si>
    <t>東京都練馬区大泉町５－４－３２</t>
  </si>
  <si>
    <t>C113212000296</t>
  </si>
  <si>
    <t>練馬区立南が丘中学校</t>
  </si>
  <si>
    <t>東京都練馬区南田中４－８－２３</t>
  </si>
  <si>
    <t>C113212000303</t>
  </si>
  <si>
    <t>練馬区立大泉学園桜中学校</t>
  </si>
  <si>
    <t>東京都練馬区大泉学園町９－２－１</t>
  </si>
  <si>
    <t>C113212000312</t>
  </si>
  <si>
    <t>練馬区立光が丘第一中学校</t>
  </si>
  <si>
    <t>東京都練馬区光が丘６－５－１</t>
  </si>
  <si>
    <t>C113212000321</t>
  </si>
  <si>
    <t>練馬区立光が丘第二中学校</t>
  </si>
  <si>
    <t>東京都練馬区光が丘７－１－１</t>
  </si>
  <si>
    <t>C113212000330</t>
  </si>
  <si>
    <t>練馬区立光が丘第三中学校</t>
  </si>
  <si>
    <t>東京都練馬区光が丘３－２－１</t>
  </si>
  <si>
    <t>C113212100017</t>
  </si>
  <si>
    <t>足立区立第一中学校</t>
  </si>
  <si>
    <t>東京都足立区千住河原町４－７</t>
  </si>
  <si>
    <t>C113212100026</t>
  </si>
  <si>
    <t>足立区立第四中学校</t>
  </si>
  <si>
    <t>東京都足立区梅島１－２－３３</t>
  </si>
  <si>
    <t>C113212100035</t>
  </si>
  <si>
    <t>足立区立第五中学校</t>
  </si>
  <si>
    <t>東京都足立区西新井本町２－３－１</t>
  </si>
  <si>
    <t>C113212100044</t>
  </si>
  <si>
    <t>足立区立第六中学校</t>
  </si>
  <si>
    <t>東京都足立区本木西町１６－１</t>
  </si>
  <si>
    <t>C113212100053</t>
  </si>
  <si>
    <t>足立区立第七中学校</t>
  </si>
  <si>
    <t>東京都足立区関原３－３２－１４</t>
  </si>
  <si>
    <t>C113212100062</t>
  </si>
  <si>
    <t>足立区立第九中学校</t>
  </si>
  <si>
    <t>東京都足立区梅田６－３２－１</t>
  </si>
  <si>
    <t>C113212100071</t>
  </si>
  <si>
    <t>足立区立第十中学校</t>
  </si>
  <si>
    <t>東京都足立区梅島３－２３－３</t>
  </si>
  <si>
    <t>C113212100080</t>
  </si>
  <si>
    <t>足立区立第十一中学校</t>
  </si>
  <si>
    <t>東京都足立区弘道１－３８－１５</t>
  </si>
  <si>
    <t>C113212100099</t>
  </si>
  <si>
    <t>足立区立第十二中学校</t>
  </si>
  <si>
    <t>東京都足立区大谷田１－３７－１</t>
  </si>
  <si>
    <t>C113212100106</t>
  </si>
  <si>
    <t>足立区立第十三中学校</t>
  </si>
  <si>
    <t>東京都足立区神明南１－１６－１</t>
  </si>
  <si>
    <t>C113212100115</t>
  </si>
  <si>
    <t>足立区立第十四中学校</t>
  </si>
  <si>
    <t>東京都足立区西竹の塚１－８－１</t>
  </si>
  <si>
    <t>C113212100124</t>
  </si>
  <si>
    <t>足立区立江南中学校</t>
  </si>
  <si>
    <t>東京都足立区宮城１－８－４</t>
  </si>
  <si>
    <t>C113212100133</t>
  </si>
  <si>
    <t>足立区立新田中学校</t>
  </si>
  <si>
    <t>東京都足立区新田３－２４－２</t>
  </si>
  <si>
    <t>C113212100142</t>
  </si>
  <si>
    <t>足立区立東島根中学校</t>
  </si>
  <si>
    <t>東京都足立区平野１－２７－２</t>
  </si>
  <si>
    <t>C113212100151</t>
  </si>
  <si>
    <t>足立区立渕江中学校</t>
  </si>
  <si>
    <t>東京都足立区保木間３－６－６</t>
  </si>
  <si>
    <t>C113212100160</t>
  </si>
  <si>
    <t>足立区立竹の塚中学校</t>
  </si>
  <si>
    <t>東京都足立区西保木間４－１２－１３</t>
  </si>
  <si>
    <t>C113212100179</t>
  </si>
  <si>
    <t>足立区立東綾瀬中学校</t>
  </si>
  <si>
    <t>東京都足立区東綾瀬１－５－３</t>
  </si>
  <si>
    <t>C113212100188</t>
  </si>
  <si>
    <t>足立区立花畑中学校</t>
  </si>
  <si>
    <t>東京都足立区花畑１－３１－１</t>
  </si>
  <si>
    <t>C113212100197</t>
  </si>
  <si>
    <t>足立区立蒲原中学校</t>
  </si>
  <si>
    <t>東京都足立区東和３－１７－１５</t>
  </si>
  <si>
    <t>C113212100204</t>
  </si>
  <si>
    <t>足立区立青井中学校</t>
  </si>
  <si>
    <t>東京都足立区青井４－１９－１</t>
  </si>
  <si>
    <t>C113212100213</t>
  </si>
  <si>
    <t>足立区立西新井中学校</t>
  </si>
  <si>
    <t>東京都足立区西新井７－２２－１</t>
  </si>
  <si>
    <t>C113212100222</t>
  </si>
  <si>
    <t>足立区立入谷中学校</t>
  </si>
  <si>
    <t>東京都足立区入谷３－６－１</t>
  </si>
  <si>
    <t>C113212100231</t>
  </si>
  <si>
    <t>足立区立伊興中学校</t>
  </si>
  <si>
    <t>東京都足立区伊興５－１７－１</t>
  </si>
  <si>
    <t>C113212100240</t>
  </si>
  <si>
    <t>足立区立花畑北中学校</t>
  </si>
  <si>
    <t>東京都足立区花畑６－１２－３５</t>
  </si>
  <si>
    <t>C113212100259</t>
  </si>
  <si>
    <t>足立区立谷中中学校</t>
  </si>
  <si>
    <t>東京都足立区谷中３－１４－１</t>
  </si>
  <si>
    <t>C113212100268</t>
  </si>
  <si>
    <t>足立区立花保中学校</t>
  </si>
  <si>
    <t>東京都足立区南花畑２－４１－１</t>
  </si>
  <si>
    <t>C113212100277</t>
  </si>
  <si>
    <t>足立区立栗島中学校</t>
  </si>
  <si>
    <t>東京都足立区中央本町５－２３－１</t>
  </si>
  <si>
    <t>C113212100286</t>
  </si>
  <si>
    <t>足立区立扇中学校</t>
  </si>
  <si>
    <t>東京都足立区扇３－１８－１４</t>
  </si>
  <si>
    <t>C113212100295</t>
  </si>
  <si>
    <t>足立区立加賀中学校</t>
  </si>
  <si>
    <t>東京都足立区加賀２－２５－２２</t>
  </si>
  <si>
    <t>C113212100302</t>
  </si>
  <si>
    <t>足立区立入谷南中学校</t>
  </si>
  <si>
    <t>東京都足立区入谷１－２４－１</t>
  </si>
  <si>
    <t>C113212100311</t>
  </si>
  <si>
    <t>足立区立六月中学校</t>
  </si>
  <si>
    <t>東京都足立区六月１－３０－１</t>
  </si>
  <si>
    <t>C113212100320</t>
  </si>
  <si>
    <t>足立区立千寿青葉中学校</t>
  </si>
  <si>
    <t>東京都足立区千住宮元町２７－６</t>
  </si>
  <si>
    <t>C113212100339</t>
  </si>
  <si>
    <t>足立区立千寿桜堤中学校</t>
  </si>
  <si>
    <t>東京都足立区柳原２－４９－１</t>
  </si>
  <si>
    <t>C113212100348</t>
  </si>
  <si>
    <t>足立区立鹿浜菜の花中学校</t>
  </si>
  <si>
    <t>東京都足立区江北７－１７－１１</t>
  </si>
  <si>
    <t>C113212100357</t>
  </si>
  <si>
    <t>足立区立江北桜中学校</t>
  </si>
  <si>
    <t>東京都足立区江北１－１７－１</t>
  </si>
  <si>
    <t>C113212200016</t>
  </si>
  <si>
    <t>葛飾区立本田中学校</t>
  </si>
  <si>
    <t>東京都葛飾区東立石４－７－１</t>
  </si>
  <si>
    <t>C113212200025</t>
  </si>
  <si>
    <t>葛飾区立金町中学校</t>
  </si>
  <si>
    <t>東京都葛飾区南水元３－１－１</t>
  </si>
  <si>
    <t>C113212200034</t>
  </si>
  <si>
    <t>葛飾区立水元中学校</t>
  </si>
  <si>
    <t>東京都葛飾区水元３－２０－１</t>
  </si>
  <si>
    <t>C113212200043</t>
  </si>
  <si>
    <t>葛飾区立新宿中学校</t>
  </si>
  <si>
    <t>東京都葛飾区新宿３－２０－１０</t>
  </si>
  <si>
    <t>C113212200052</t>
  </si>
  <si>
    <t>葛飾区立奥戸中学校</t>
  </si>
  <si>
    <t>東京都葛飾区細田１－６－１</t>
  </si>
  <si>
    <t>C113212200061</t>
  </si>
  <si>
    <t>葛飾区立綾瀬中学校</t>
  </si>
  <si>
    <t>東京都葛飾区小菅２－１２－１</t>
  </si>
  <si>
    <t>C113212200070</t>
  </si>
  <si>
    <t>葛飾区立上平井中学校</t>
  </si>
  <si>
    <t>東京都葛飾区東新小岩４－２－１</t>
  </si>
  <si>
    <t>C113212200089</t>
  </si>
  <si>
    <t>葛飾区立中川中学校</t>
  </si>
  <si>
    <t>東京都葛飾区東四つ木１－３－１</t>
  </si>
  <si>
    <t>C113212200098</t>
  </si>
  <si>
    <t>葛飾区立桜道中学校</t>
  </si>
  <si>
    <t>東京都葛飾区柴又４－３－１</t>
  </si>
  <si>
    <t>C113212200105</t>
  </si>
  <si>
    <t>葛飾区立堀切中学校</t>
  </si>
  <si>
    <t>東京都葛飾区堀切１－３６－１</t>
  </si>
  <si>
    <t>C113212200114</t>
  </si>
  <si>
    <t>葛飾区立双葉中学校</t>
  </si>
  <si>
    <t>東京都葛飾区お花茶屋１－１０－１</t>
  </si>
  <si>
    <t>C113212200123</t>
  </si>
  <si>
    <t>葛飾区立大道中学校</t>
  </si>
  <si>
    <t>東京都葛飾区四つ木５－２２－１</t>
  </si>
  <si>
    <t>C113212200132</t>
  </si>
  <si>
    <t>葛飾区立四ツ木中学校</t>
  </si>
  <si>
    <t>東京都葛飾区四つ木４－２２－１</t>
  </si>
  <si>
    <t>C113212200141</t>
  </si>
  <si>
    <t>葛飾区立小松中学校</t>
  </si>
  <si>
    <t>東京都葛飾区新小岩４－３０－１</t>
  </si>
  <si>
    <t>C113212200150</t>
  </si>
  <si>
    <t>葛飾区立亀有中学校</t>
  </si>
  <si>
    <t>東京都葛飾区亀有１－２３－１</t>
  </si>
  <si>
    <t>C113212200169</t>
  </si>
  <si>
    <t>葛飾区立立石中学校</t>
  </si>
  <si>
    <t>東京都葛飾区立石６－３－１</t>
  </si>
  <si>
    <t>C113212200178</t>
  </si>
  <si>
    <t>葛飾区立常盤中学校</t>
  </si>
  <si>
    <t>東京都葛飾区金町２－１１－１</t>
  </si>
  <si>
    <t>C113212200187</t>
  </si>
  <si>
    <t>葛飾区立一之台中学校</t>
  </si>
  <si>
    <t>東京都葛飾区西亀有４－１－１</t>
  </si>
  <si>
    <t>C113212200196</t>
  </si>
  <si>
    <t>葛飾区立青戸中学校</t>
  </si>
  <si>
    <t>東京都葛飾区青戸５－１０－１</t>
  </si>
  <si>
    <t>C113212200203</t>
  </si>
  <si>
    <t>葛飾区立青葉中学校</t>
  </si>
  <si>
    <t>東京都葛飾区堀切８－１２－１</t>
  </si>
  <si>
    <t>C113212200212</t>
  </si>
  <si>
    <t>葛飾区立高砂中学校</t>
  </si>
  <si>
    <t>C113212200221</t>
  </si>
  <si>
    <t>葛飾区立東金町中学校</t>
  </si>
  <si>
    <t>東京都葛飾区東金町５－３－１</t>
  </si>
  <si>
    <t>C113212200230</t>
  </si>
  <si>
    <t>葛飾区立葛美中学校</t>
  </si>
  <si>
    <t>東京都葛飾区水元２－１７－１</t>
  </si>
  <si>
    <t>C113212200249</t>
  </si>
  <si>
    <t>葛飾区立新小岩中学校</t>
  </si>
  <si>
    <t>東京都葛飾区西新小岩２－１－２</t>
  </si>
  <si>
    <t>C113212300024</t>
  </si>
  <si>
    <t>江戸川区立小松川第二中学校</t>
  </si>
  <si>
    <t>東京都江戸川区小松川２－１０－２</t>
  </si>
  <si>
    <t>C113212300042</t>
  </si>
  <si>
    <t>江戸川区立松江第一中学校</t>
  </si>
  <si>
    <t>東京都江戸川区松江５－５－１</t>
  </si>
  <si>
    <t>C113212300051</t>
  </si>
  <si>
    <t>江戸川区立松江第二中学校</t>
  </si>
  <si>
    <t>東京都江戸川区松島２－３－１</t>
  </si>
  <si>
    <t>C113212300060</t>
  </si>
  <si>
    <t>江戸川区立松江第三中学校</t>
  </si>
  <si>
    <t>東京都江戸川区中央１－２０－１</t>
  </si>
  <si>
    <t>C113212300079</t>
  </si>
  <si>
    <t>江戸川区立松江第四中学校</t>
  </si>
  <si>
    <t>東京都江戸川区西一之江１－１６－１</t>
  </si>
  <si>
    <t>C113212300088</t>
  </si>
  <si>
    <t>江戸川区立松江第五中学校</t>
  </si>
  <si>
    <t>東京都江戸川区一之江６－１８－１</t>
  </si>
  <si>
    <t>C113212300097</t>
  </si>
  <si>
    <t>江戸川区立葛西中学校</t>
  </si>
  <si>
    <t>C113212300104</t>
  </si>
  <si>
    <t>江戸川区立葛西第二中学校</t>
  </si>
  <si>
    <t>東京都江戸川区宇喜田町１０８５</t>
  </si>
  <si>
    <t>C113212300113</t>
  </si>
  <si>
    <t>江戸川区立瑞江中学校</t>
  </si>
  <si>
    <t>東京都江戸川区江戸川４－１６</t>
  </si>
  <si>
    <t>C113212300122</t>
  </si>
  <si>
    <t>江戸川区立瑞江第二中学校</t>
  </si>
  <si>
    <t>東京都江戸川区瑞江４－５４－１</t>
  </si>
  <si>
    <t>C113212300131</t>
  </si>
  <si>
    <t>江戸川区立鹿本中学校</t>
  </si>
  <si>
    <t>東京都江戸川区松本１－３６－１</t>
  </si>
  <si>
    <t>C113212300140</t>
  </si>
  <si>
    <t>江戸川区立篠崎中学校</t>
  </si>
  <si>
    <t>東京都江戸川区篠崎町５－１２－１９</t>
  </si>
  <si>
    <t>C113212300159</t>
  </si>
  <si>
    <t>江戸川区立小岩第一中学校</t>
  </si>
  <si>
    <t>東京都江戸川区東小岩３－１０－８</t>
  </si>
  <si>
    <t>C113212300168</t>
  </si>
  <si>
    <t>江戸川区立小岩第二中学校</t>
  </si>
  <si>
    <t>東京都江戸川区東小岩１－６－１０</t>
  </si>
  <si>
    <t>C113212300177</t>
  </si>
  <si>
    <t>江戸川区立小岩第三中学校</t>
  </si>
  <si>
    <t>東京都江戸川区北小岩８－１９－１</t>
  </si>
  <si>
    <t>C113212300186</t>
  </si>
  <si>
    <t>江戸川区立小岩第四中学校</t>
  </si>
  <si>
    <t>東京都江戸川区西小岩３－９－１８</t>
  </si>
  <si>
    <t>C113212300195</t>
  </si>
  <si>
    <t>江戸川区立小岩第五中学校</t>
  </si>
  <si>
    <t>東京都江戸川区鹿骨５－２７－１</t>
  </si>
  <si>
    <t>C113212300202</t>
  </si>
  <si>
    <t>江戸川区立上一色中学校</t>
  </si>
  <si>
    <t>東京都江戸川区上一色１－８－１１</t>
  </si>
  <si>
    <t>C113212300211</t>
  </si>
  <si>
    <t>江戸川区立瑞江第三中学校</t>
  </si>
  <si>
    <t>東京都江戸川区東瑞江１－３８－３３</t>
  </si>
  <si>
    <t>C113212300220</t>
  </si>
  <si>
    <t>江戸川区立葛西第三中学校</t>
  </si>
  <si>
    <t>東京都江戸川区中葛西６－６－１３</t>
  </si>
  <si>
    <t>C113212300239</t>
  </si>
  <si>
    <t>江戸川区立松江第六中学校</t>
  </si>
  <si>
    <t>東京都江戸川区松江７－１６－１８</t>
  </si>
  <si>
    <t>C113212300248</t>
  </si>
  <si>
    <t>江戸川区立篠崎第二中学校</t>
  </si>
  <si>
    <t>東京都江戸川区下篠崎町１４－１</t>
  </si>
  <si>
    <t>C113212300257</t>
  </si>
  <si>
    <t>江戸川区立春江中学校</t>
  </si>
  <si>
    <t>東京都江戸川区春江町２－４７－１</t>
  </si>
  <si>
    <t>C113212300266</t>
  </si>
  <si>
    <t>江戸川区立二之江中学校</t>
  </si>
  <si>
    <t>東京都江戸川区春江町５－３－１</t>
  </si>
  <si>
    <t>C113212300275</t>
  </si>
  <si>
    <t>江戸川区立鹿骨中学校</t>
  </si>
  <si>
    <t>東京都江戸川区鹿骨２－１２－１</t>
  </si>
  <si>
    <t>C113212300284</t>
  </si>
  <si>
    <t>江戸川区立南葛西中学校</t>
  </si>
  <si>
    <t>東京都江戸川区南葛西５－１２－１</t>
  </si>
  <si>
    <t>C113212300293</t>
  </si>
  <si>
    <t>江戸川区立西葛西中学校</t>
  </si>
  <si>
    <t>東京都江戸川区西葛西５－１０－１８</t>
  </si>
  <si>
    <t>C113212300300</t>
  </si>
  <si>
    <t>江戸川区立東葛西中学校</t>
  </si>
  <si>
    <t>東京都江戸川区東葛西６－４０－１</t>
  </si>
  <si>
    <t>C113212300319</t>
  </si>
  <si>
    <t>江戸川区立清新第一中学校</t>
  </si>
  <si>
    <t>東京都江戸川区清新町１－５－１４</t>
  </si>
  <si>
    <t>C113212300328</t>
  </si>
  <si>
    <t>江戸川区立南葛西第二中学校</t>
  </si>
  <si>
    <t>東京都江戸川区南葛西５－３－１</t>
  </si>
  <si>
    <t>C113212300337</t>
  </si>
  <si>
    <t>江戸川区立清新第二中学校</t>
  </si>
  <si>
    <t>東京都江戸川区清新町２－１－２</t>
  </si>
  <si>
    <t>C113212300346</t>
  </si>
  <si>
    <t>江戸川区立小松川中学校</t>
  </si>
  <si>
    <t>東京都江戸川区平井３－２０－１</t>
  </si>
  <si>
    <t>C113220100010</t>
  </si>
  <si>
    <t>八王子市立第一中学校</t>
  </si>
  <si>
    <t>東京都八王子市石川町２９５７－１</t>
  </si>
  <si>
    <t>C113220100029</t>
  </si>
  <si>
    <t>八王子市立第二中学校</t>
  </si>
  <si>
    <t>東京都八王子市中野上町４－２８－１</t>
  </si>
  <si>
    <t>C113220100038</t>
  </si>
  <si>
    <t>八王子市立第四中学校</t>
  </si>
  <si>
    <t>東京都八王子市元本郷町２－２１－１</t>
  </si>
  <si>
    <t>C113220100047</t>
  </si>
  <si>
    <t>八王子市立第五中学校</t>
  </si>
  <si>
    <t>東京都八王子市明神町４－１９－１</t>
  </si>
  <si>
    <t>C113220100056</t>
  </si>
  <si>
    <t>八王子市立第六中学校</t>
  </si>
  <si>
    <t>東京都八王子市上野町９７</t>
  </si>
  <si>
    <t>C113220100065</t>
  </si>
  <si>
    <t>八王子市立第七中学校</t>
  </si>
  <si>
    <t>東京都八王子市散田町２－２－１</t>
  </si>
  <si>
    <t>C113220100074</t>
  </si>
  <si>
    <t>八王子市立横山中学校</t>
  </si>
  <si>
    <t>東京都八王子市散田町５－２２－３６</t>
  </si>
  <si>
    <t>C113220100083</t>
  </si>
  <si>
    <t>八王子市立長房中学校</t>
  </si>
  <si>
    <t>東京都八王子市長房町１０４１－１</t>
  </si>
  <si>
    <t>C113220100092</t>
  </si>
  <si>
    <t>八王子市立館中学校</t>
  </si>
  <si>
    <t>C113220100109</t>
  </si>
  <si>
    <t>八王子市立元八王子中学校</t>
  </si>
  <si>
    <t>東京都八王子市大楽寺町４１５</t>
  </si>
  <si>
    <t>C113220100118</t>
  </si>
  <si>
    <t>八王子市立恩方中学校</t>
  </si>
  <si>
    <t>東京都八王子市上恩方町１１</t>
  </si>
  <si>
    <t>C113220100127</t>
  </si>
  <si>
    <t>八王子市立川口中学校</t>
  </si>
  <si>
    <t>東京都八王子市川口町２５５５</t>
  </si>
  <si>
    <t>C113220100136</t>
  </si>
  <si>
    <t>八王子市立加住中学校</t>
  </si>
  <si>
    <t>C113220100145</t>
  </si>
  <si>
    <t>八王子市立由井中学校</t>
  </si>
  <si>
    <t>東京都八王子市片倉町５５３</t>
  </si>
  <si>
    <t>C113220100154</t>
  </si>
  <si>
    <t>八王子市立打越中学校</t>
  </si>
  <si>
    <t>東京都八王子市打越町３４９－１</t>
  </si>
  <si>
    <t>C113220100163</t>
  </si>
  <si>
    <t>八王子市立浅川中学校</t>
  </si>
  <si>
    <t>東京都八王子市初沢町１３７０</t>
  </si>
  <si>
    <t>C113220100172</t>
  </si>
  <si>
    <t>八王子市立由木中学校</t>
  </si>
  <si>
    <t>東京都八王子市下柚木２－３４－２</t>
  </si>
  <si>
    <t>C113220100181</t>
  </si>
  <si>
    <t>八王子市立四谷中学校</t>
  </si>
  <si>
    <t>東京都八王子市四谷町５５５</t>
  </si>
  <si>
    <t>C113220100190</t>
  </si>
  <si>
    <t>八王子市立楢原中学校</t>
  </si>
  <si>
    <t>東京都八王子市楢原町１２３５</t>
  </si>
  <si>
    <t>C113220100207</t>
  </si>
  <si>
    <t>八王子市立松が谷中学校</t>
  </si>
  <si>
    <t>東京都八王子市松が谷２３</t>
  </si>
  <si>
    <t>C113220100216</t>
  </si>
  <si>
    <t>八王子市立椚田中学校</t>
  </si>
  <si>
    <t>東京都八王子市椚田町１７２</t>
  </si>
  <si>
    <t>C113220100225</t>
  </si>
  <si>
    <t>八王子市立ひよどり山中学校</t>
  </si>
  <si>
    <t>東京都八王子市暁町３－１－１</t>
  </si>
  <si>
    <t>C113220100234</t>
  </si>
  <si>
    <t>八王子市立横川中学校</t>
  </si>
  <si>
    <t>東京都八王子市横川町３６４</t>
  </si>
  <si>
    <t>C113220100243</t>
  </si>
  <si>
    <t>八王子市立中山中学校</t>
  </si>
  <si>
    <t>東京都八王子市中山１１５８－１</t>
  </si>
  <si>
    <t>C113220100252</t>
  </si>
  <si>
    <t>八王子市立甲ノ原中学校</t>
  </si>
  <si>
    <t>東京都八王子市中野町２６３９－２</t>
  </si>
  <si>
    <t>C113220100261</t>
  </si>
  <si>
    <t>八王子市立石川中学校</t>
  </si>
  <si>
    <t>東京都八王子市久保山町２－５５</t>
  </si>
  <si>
    <t>C113220100270</t>
  </si>
  <si>
    <t>八王子市立城山中学校</t>
  </si>
  <si>
    <t>東京都八王子市川町７９２－２</t>
  </si>
  <si>
    <t>C113220100289</t>
  </si>
  <si>
    <t>八王子市立南大沢中学校</t>
  </si>
  <si>
    <t>東京都八王子市南大沢３－７</t>
  </si>
  <si>
    <t>C113220100298</t>
  </si>
  <si>
    <t>八王子市立陵南中学校</t>
  </si>
  <si>
    <t>東京都八王子市東浅川町５５３－９</t>
  </si>
  <si>
    <t>C113220100305</t>
  </si>
  <si>
    <t>八王子市立宮上中学校</t>
  </si>
  <si>
    <t>東京都八王子市南大沢５－５</t>
  </si>
  <si>
    <t>C113220100314</t>
  </si>
  <si>
    <t>八王子市立別所中学校</t>
  </si>
  <si>
    <t>東京都八王子市別所２－２８</t>
  </si>
  <si>
    <t>C113220100323</t>
  </si>
  <si>
    <t>八王子市立上柚木中学校</t>
  </si>
  <si>
    <t>東京都八王子市上柚木３－１７</t>
  </si>
  <si>
    <t>C113220100332</t>
  </si>
  <si>
    <t>八王子市立松木中学校</t>
  </si>
  <si>
    <t>東京都八王子市別所１－３４－１</t>
  </si>
  <si>
    <t>C113220100341</t>
  </si>
  <si>
    <t>八王子市立みなみ野中学校</t>
  </si>
  <si>
    <t>東京都八王子市みなみ野６－１４－２</t>
  </si>
  <si>
    <t>C113220100350</t>
  </si>
  <si>
    <t>八王子市立鑓水中学校</t>
  </si>
  <si>
    <t>東京都八王子市鑓水２－６７</t>
  </si>
  <si>
    <t>C113220100369</t>
  </si>
  <si>
    <t>八王子市立七国中学校</t>
  </si>
  <si>
    <t>東京都八王子市七国６－４１－１</t>
  </si>
  <si>
    <t>C113220100378</t>
  </si>
  <si>
    <t>八王子市立高尾山学園中学部</t>
  </si>
  <si>
    <t>C113220200019</t>
  </si>
  <si>
    <t>立川市立立川第一中学校</t>
  </si>
  <si>
    <t>東京都立川市柴崎町１－３－４</t>
  </si>
  <si>
    <t>C113220200028</t>
  </si>
  <si>
    <t>立川市立立川第二中学校</t>
  </si>
  <si>
    <t>東京都立川市曙町３－２９－４６</t>
  </si>
  <si>
    <t>C113220200037</t>
  </si>
  <si>
    <t>立川市立立川第三中学校</t>
  </si>
  <si>
    <t>東京都立川市羽衣町３－２５－６</t>
  </si>
  <si>
    <t>C113220200046</t>
  </si>
  <si>
    <t>立川市立立川第四中学校</t>
  </si>
  <si>
    <t>東京都立川市幸町５－４９－１</t>
  </si>
  <si>
    <t>C113220200055</t>
  </si>
  <si>
    <t>立川市立立川第五中学校</t>
  </si>
  <si>
    <t>東京都立川市上砂町３－２７－１</t>
  </si>
  <si>
    <t>C113220200064</t>
  </si>
  <si>
    <t>立川市立立川第六中学校</t>
  </si>
  <si>
    <t>東京都立川市泉町７８６－１６</t>
  </si>
  <si>
    <t>C113220200073</t>
  </si>
  <si>
    <t>立川市立立川第七中学校</t>
  </si>
  <si>
    <t>東京都立川市西砂町６－２８－３</t>
  </si>
  <si>
    <t>C113220200082</t>
  </si>
  <si>
    <t>立川市立立川第八中学校</t>
  </si>
  <si>
    <t>東京都立川市富士見町７－２４－１</t>
  </si>
  <si>
    <t>C113220200091</t>
  </si>
  <si>
    <t>立川市立立川第九中学校</t>
  </si>
  <si>
    <t>東京都立川市若葉町３－１９－５</t>
  </si>
  <si>
    <t>C113220300018</t>
  </si>
  <si>
    <t>武蔵野市立第一中学校</t>
  </si>
  <si>
    <t>東京都武蔵野市中町３－９－５</t>
  </si>
  <si>
    <t>C113220300027</t>
  </si>
  <si>
    <t>武蔵野市立第二中学校</t>
  </si>
  <si>
    <t>東京都武蔵野市桜堤１－７－３１</t>
  </si>
  <si>
    <t>C113220300036</t>
  </si>
  <si>
    <t>武蔵野市立第三中学校</t>
  </si>
  <si>
    <t>東京都武蔵野市吉祥寺東町１－２３－８</t>
  </si>
  <si>
    <t>C113220300045</t>
  </si>
  <si>
    <t>武蔵野市立第四中学校</t>
  </si>
  <si>
    <t>東京都武蔵野市吉祥寺北町５－１１－４１</t>
  </si>
  <si>
    <t>C113220300054</t>
  </si>
  <si>
    <t>武蔵野市立第五中学校</t>
  </si>
  <si>
    <t>東京都武蔵野市関前２－１０－２０</t>
  </si>
  <si>
    <t>C113220300063</t>
  </si>
  <si>
    <t>武蔵野市立第六中学校</t>
  </si>
  <si>
    <t>東京都武蔵野市境３－２０－１０</t>
  </si>
  <si>
    <t>C113220400017</t>
  </si>
  <si>
    <t>三鷹市立第一中学校</t>
  </si>
  <si>
    <t>東京都三鷹市下連雀９－１０－１</t>
  </si>
  <si>
    <t>C113220400026</t>
  </si>
  <si>
    <t>三鷹市立第二中学校</t>
  </si>
  <si>
    <t>東京都三鷹市野崎３－１４－１</t>
  </si>
  <si>
    <t>C113220400035</t>
  </si>
  <si>
    <t>三鷹市立第三中学校</t>
  </si>
  <si>
    <t>東京都三鷹市牟礼４－１３－８</t>
  </si>
  <si>
    <t>C113220400044</t>
  </si>
  <si>
    <t>三鷹市立第四中学校</t>
  </si>
  <si>
    <t>東京都三鷹市上連雀４－１８－７</t>
  </si>
  <si>
    <t>C113220400053</t>
  </si>
  <si>
    <t>三鷹市立第五中学校</t>
  </si>
  <si>
    <t>東京都三鷹市新川１－７－２０</t>
  </si>
  <si>
    <t>C113220400062</t>
  </si>
  <si>
    <t>三鷹市立第六中学校</t>
  </si>
  <si>
    <t>東京都三鷹市新川２－１２－１７</t>
  </si>
  <si>
    <t>C113220400071</t>
  </si>
  <si>
    <t>三鷹市立第七中学校</t>
  </si>
  <si>
    <t>東京都三鷹市大沢２－１１－１２</t>
  </si>
  <si>
    <t>C113220500016</t>
  </si>
  <si>
    <t>青梅市立第一中学校</t>
  </si>
  <si>
    <t>東京都青梅市裏宿町６１５</t>
  </si>
  <si>
    <t>C113220500025</t>
  </si>
  <si>
    <t>青梅市立第二中学校</t>
  </si>
  <si>
    <t>東京都青梅市千ヶ瀬町２－１５５</t>
  </si>
  <si>
    <t>C113220500034</t>
  </si>
  <si>
    <t>青梅市立第三中学校</t>
  </si>
  <si>
    <t>東京都青梅市大門２－３０１</t>
  </si>
  <si>
    <t>C113220500043</t>
  </si>
  <si>
    <t>青梅市立西中学校</t>
  </si>
  <si>
    <t>東京都青梅市梅郷６－１４６０－１</t>
  </si>
  <si>
    <t>C113220500052</t>
  </si>
  <si>
    <t>青梅市立第六中学校</t>
  </si>
  <si>
    <t>東京都青梅市小曽木４－２０４０</t>
  </si>
  <si>
    <t>C113220500061</t>
  </si>
  <si>
    <t>青梅市立第七中学校</t>
  </si>
  <si>
    <t>東京都青梅市成木４－５４４－２</t>
  </si>
  <si>
    <t>C113220500070</t>
  </si>
  <si>
    <t>青梅市立霞台中学校</t>
  </si>
  <si>
    <t>東京都青梅市師岡町４－６－１</t>
  </si>
  <si>
    <t>C113220500089</t>
  </si>
  <si>
    <t>青梅市立吹上中学校</t>
  </si>
  <si>
    <t>東京都青梅市吹上１</t>
  </si>
  <si>
    <t>C113220500098</t>
  </si>
  <si>
    <t>青梅市立新町中学校</t>
  </si>
  <si>
    <t>東京都青梅市新町５－２０－１</t>
  </si>
  <si>
    <t>C113220500105</t>
  </si>
  <si>
    <t>青梅市立泉中学校</t>
  </si>
  <si>
    <t>東京都青梅市新町１－３７</t>
  </si>
  <si>
    <t>C113220500114</t>
  </si>
  <si>
    <t>青梅市立東中学校</t>
  </si>
  <si>
    <t>C113220600015</t>
  </si>
  <si>
    <t>府中市立府中第一中学校</t>
  </si>
  <si>
    <t>東京都府中市幸町１－２２</t>
  </si>
  <si>
    <t>C113220600024</t>
  </si>
  <si>
    <t>府中市立府中第二中学校</t>
  </si>
  <si>
    <t>東京都府中市紅葉丘１－２３</t>
  </si>
  <si>
    <t>C113220600033</t>
  </si>
  <si>
    <t>府中市立府中第三中学校</t>
  </si>
  <si>
    <t>東京都府中市本町４－１６</t>
  </si>
  <si>
    <t>C113220600042</t>
  </si>
  <si>
    <t>府中市立府中第四中学校</t>
  </si>
  <si>
    <t>東京都府中市美好町２－１３</t>
  </si>
  <si>
    <t>C113220600051</t>
  </si>
  <si>
    <t>府中市立府中第五中学校</t>
  </si>
  <si>
    <t>東京都府中市新町２－４４</t>
  </si>
  <si>
    <t>C113220600060</t>
  </si>
  <si>
    <t>府中市立府中第六中学校</t>
  </si>
  <si>
    <t>東京都府中市押立町１－２</t>
  </si>
  <si>
    <t>C113220600079</t>
  </si>
  <si>
    <t>府中市立府中第七中学校</t>
  </si>
  <si>
    <t>東京都府中市武蔵台２－４</t>
  </si>
  <si>
    <t>C113220600088</t>
  </si>
  <si>
    <t>府中市立府中第八中学校</t>
  </si>
  <si>
    <t>東京都府中市四谷１－２８２７</t>
  </si>
  <si>
    <t>C113220600097</t>
  </si>
  <si>
    <t>府中市立府中第九中学校</t>
  </si>
  <si>
    <t>東京都府中市小柳町２－４９</t>
  </si>
  <si>
    <t>C113220600104</t>
  </si>
  <si>
    <t>府中市立府中第十中学校</t>
  </si>
  <si>
    <t>東京都府中市西府町４－２１</t>
  </si>
  <si>
    <t>C113220600113</t>
  </si>
  <si>
    <t>府中市立浅間中学校</t>
  </si>
  <si>
    <t>東京都府中市浅間町１－１</t>
  </si>
  <si>
    <t>C113220700014</t>
  </si>
  <si>
    <t>昭島市立昭和中学校</t>
  </si>
  <si>
    <t>東京都昭島市東町２－６－２２</t>
  </si>
  <si>
    <t>C113220700023</t>
  </si>
  <si>
    <t>昭島市立清泉中学校</t>
  </si>
  <si>
    <t>東京都昭島市宮沢町１－９－１</t>
  </si>
  <si>
    <t>C113220700032</t>
  </si>
  <si>
    <t>昭島市立拝島中学校</t>
  </si>
  <si>
    <t>東京都昭島市緑町２－２－１２</t>
  </si>
  <si>
    <t>C113220700041</t>
  </si>
  <si>
    <t>昭島市立多摩辺中学校</t>
  </si>
  <si>
    <t>東京都昭島市拝島町４－６－３０</t>
  </si>
  <si>
    <t>C113220700050</t>
  </si>
  <si>
    <t>昭島市立福島中学校</t>
  </si>
  <si>
    <t>東京都昭島市福島町３－２０－１</t>
  </si>
  <si>
    <t>C113220700069</t>
  </si>
  <si>
    <t>昭島市立瑞雲中学校</t>
  </si>
  <si>
    <t>東京都昭島市つつじが丘２－２－６</t>
  </si>
  <si>
    <t>C113220800013</t>
  </si>
  <si>
    <t>調布市立調布中学校</t>
  </si>
  <si>
    <t>東京都調布市富士見町４－１７－１</t>
  </si>
  <si>
    <t>C113220800022</t>
  </si>
  <si>
    <t>調布市立神代中学校</t>
  </si>
  <si>
    <t>東京都調布市佐須町５－２６－１</t>
  </si>
  <si>
    <t>C113220800031</t>
  </si>
  <si>
    <t>調布市立第三中学校</t>
  </si>
  <si>
    <t>東京都調布市染地３－２－７</t>
  </si>
  <si>
    <t>C113220800040</t>
  </si>
  <si>
    <t>調布市立第四中学校</t>
  </si>
  <si>
    <t>東京都調布市若葉町３－１５－１</t>
  </si>
  <si>
    <t>C113220800059</t>
  </si>
  <si>
    <t>調布市立第五中学校</t>
  </si>
  <si>
    <t>東京都調布市上石原３－２７－１</t>
  </si>
  <si>
    <t>C113220800068</t>
  </si>
  <si>
    <t>調布市立第六中学校</t>
  </si>
  <si>
    <t>東京都調布市国領町３－８－２３</t>
  </si>
  <si>
    <t>C113220800077</t>
  </si>
  <si>
    <t>調布市立第七中学校</t>
  </si>
  <si>
    <t>東京都調布市八雲台２－１６－１</t>
  </si>
  <si>
    <t>C113220800086</t>
  </si>
  <si>
    <t>調布市立第八中学校</t>
  </si>
  <si>
    <t>東京都調布市仙川町２－１５－２</t>
  </si>
  <si>
    <t>C113220900012</t>
  </si>
  <si>
    <t>町田市立町田第一中学校</t>
  </si>
  <si>
    <t>東京都町田市中町１－２７－５</t>
  </si>
  <si>
    <t>C113220900021</t>
  </si>
  <si>
    <t>町田市立町田第二中学校</t>
  </si>
  <si>
    <t>東京都町田市南大谷１３２７</t>
  </si>
  <si>
    <t>C113220900030</t>
  </si>
  <si>
    <t>町田市立町田第三中学校</t>
  </si>
  <si>
    <t>東京都町田市本町田１８５３</t>
  </si>
  <si>
    <t>C113220900049</t>
  </si>
  <si>
    <t>町田市立南中学校</t>
  </si>
  <si>
    <t>東京都町田市金森３－２７－１</t>
  </si>
  <si>
    <t>C113220900058</t>
  </si>
  <si>
    <t>町田市立薬師中学校</t>
  </si>
  <si>
    <t>東京都町田市金井１－２０－１</t>
  </si>
  <si>
    <t>C113220900067</t>
  </si>
  <si>
    <t>町田市立鶴川中学校</t>
  </si>
  <si>
    <t>東京都町田市小野路町１９０５－１</t>
  </si>
  <si>
    <t>C113220900076</t>
  </si>
  <si>
    <t>町田市立忠生中学校</t>
  </si>
  <si>
    <t>東京都町田市忠生３－１４－１</t>
  </si>
  <si>
    <t>C113220900085</t>
  </si>
  <si>
    <t>町田市立堺中学校</t>
  </si>
  <si>
    <t>東京都町田市相原町７５２</t>
  </si>
  <si>
    <t>C113220900094</t>
  </si>
  <si>
    <t>町田市立鶴川第二中学校</t>
  </si>
  <si>
    <t>東京都町田市鶴川６－４</t>
  </si>
  <si>
    <t>C113220900101</t>
  </si>
  <si>
    <t>町田市立南大谷中学校</t>
  </si>
  <si>
    <t>東京都町田市南大谷９８５－１</t>
  </si>
  <si>
    <t>C113220900110</t>
  </si>
  <si>
    <t>町田市立つくし野中学校</t>
  </si>
  <si>
    <t>東京都町田市南つくし野２－１４－２</t>
  </si>
  <si>
    <t>C113220900129</t>
  </si>
  <si>
    <t>町田市立成瀬台中学校</t>
  </si>
  <si>
    <t>東京都町田市成瀬台２－５－１</t>
  </si>
  <si>
    <t>C113220900138</t>
  </si>
  <si>
    <t>町田市立山崎中学校</t>
  </si>
  <si>
    <t>東京都町田市山崎町１４４５</t>
  </si>
  <si>
    <t>C113220900147</t>
  </si>
  <si>
    <t>町田市立真光寺中学校</t>
  </si>
  <si>
    <t>東京都町田市真光寺３－８－１</t>
  </si>
  <si>
    <t>C113220900156</t>
  </si>
  <si>
    <t>町田市立南成瀬中学校</t>
  </si>
  <si>
    <t>東京都町田市南成瀬７－７－１</t>
  </si>
  <si>
    <t>C113220900165</t>
  </si>
  <si>
    <t>町田市立武蔵岡中学校</t>
  </si>
  <si>
    <t>東京都町田市相原町３８６５</t>
  </si>
  <si>
    <t>C113220900174</t>
  </si>
  <si>
    <t>町田市立木曽中学校</t>
  </si>
  <si>
    <t>東京都町田市木曽西２－４－９</t>
  </si>
  <si>
    <t>C113220900183</t>
  </si>
  <si>
    <t>町田市立小山田中学校</t>
  </si>
  <si>
    <t>東京都町田市小山田桜台１－１２</t>
  </si>
  <si>
    <t>C113220900192</t>
  </si>
  <si>
    <t>町田市立金井中学校</t>
  </si>
  <si>
    <t>東京都町田市金井６－１５－１</t>
  </si>
  <si>
    <t>C113220900209</t>
  </si>
  <si>
    <t>町田市立小山中学校</t>
  </si>
  <si>
    <t>東京都町田市小山ヶ丘１－２－４</t>
  </si>
  <si>
    <t>C113221000019</t>
  </si>
  <si>
    <t>小金井市立小金井第一中学校</t>
  </si>
  <si>
    <t>東京都小金井市桜町２－３－１５</t>
  </si>
  <si>
    <t>C113221000028</t>
  </si>
  <si>
    <t>小金井市立小金井第二中学校</t>
  </si>
  <si>
    <t>東京都小金井市中町１－８－２５</t>
  </si>
  <si>
    <t>C113221000037</t>
  </si>
  <si>
    <t>小金井市立東中学校</t>
  </si>
  <si>
    <t>東京都小金井市東町１－５－３３</t>
  </si>
  <si>
    <t>C113221000046</t>
  </si>
  <si>
    <t>小金井市立緑中学校</t>
  </si>
  <si>
    <t>東京都小金井市緑町２－１１－４７</t>
  </si>
  <si>
    <t>C113221000055</t>
  </si>
  <si>
    <t>小金井市立南中学校</t>
  </si>
  <si>
    <t>東京都小金井市貫井南町１－２６－１</t>
  </si>
  <si>
    <t>C113221100018</t>
  </si>
  <si>
    <t>小平市立小平第一中学校</t>
  </si>
  <si>
    <t>東京都小平市仲町５０６</t>
  </si>
  <si>
    <t>C113221100027</t>
  </si>
  <si>
    <t>小平市立小平第二中学校</t>
  </si>
  <si>
    <t>東京都小平市小川東町１－１７－１</t>
  </si>
  <si>
    <t>C113221100036</t>
  </si>
  <si>
    <t>小平市立小平第三中学校</t>
  </si>
  <si>
    <t>東京都小平市鈴木町１－３１１</t>
  </si>
  <si>
    <t>C113221100045</t>
  </si>
  <si>
    <t>小平市立小平第四中学校</t>
  </si>
  <si>
    <t>東京都小平市学園西町１－３－１</t>
  </si>
  <si>
    <t>C113221100054</t>
  </si>
  <si>
    <t>小平市立小平第五中学校</t>
  </si>
  <si>
    <t>東京都小平市小川町１－７９８</t>
  </si>
  <si>
    <t>C113221100063</t>
  </si>
  <si>
    <t>小平市立小平第六中学校</t>
  </si>
  <si>
    <t>東京都小平市大沼町６－４－１</t>
  </si>
  <si>
    <t>C113221100072</t>
  </si>
  <si>
    <t>小平市立上水中学校</t>
  </si>
  <si>
    <t>東京都小平市上水南町１－７－１</t>
  </si>
  <si>
    <t>C113221100081</t>
  </si>
  <si>
    <t>小平市立花小金井南中学校</t>
  </si>
  <si>
    <t>東京都小平市花小金井南町１－９－１</t>
  </si>
  <si>
    <t>C113221200017</t>
  </si>
  <si>
    <t>日野市立日野第一中学校</t>
  </si>
  <si>
    <t>東京都日野市日野本町７－７－７</t>
  </si>
  <si>
    <t>C113221200026</t>
  </si>
  <si>
    <t>日野市立日野第二中学校</t>
  </si>
  <si>
    <t>東京都日野市多摩平４－５－２</t>
  </si>
  <si>
    <t>C113221200035</t>
  </si>
  <si>
    <t>日野市立七生中学校</t>
  </si>
  <si>
    <t>東京都日野市南平６－７－１</t>
  </si>
  <si>
    <t>C113221200044</t>
  </si>
  <si>
    <t>日野市立日野第三中学校</t>
  </si>
  <si>
    <t>東京都日野市程久保６５０</t>
  </si>
  <si>
    <t>C113221200053</t>
  </si>
  <si>
    <t>日野市立日野第四中学校</t>
  </si>
  <si>
    <t>東京都日野市旭が丘２－４２</t>
  </si>
  <si>
    <t>C113221200062</t>
  </si>
  <si>
    <t>日野市立三沢中学校</t>
  </si>
  <si>
    <t>東京都日野市三沢１－１７－４</t>
  </si>
  <si>
    <t>C113221200071</t>
  </si>
  <si>
    <t>日野市立大坂上中学校</t>
  </si>
  <si>
    <t>東京都日野市大坂上４－１７－１</t>
  </si>
  <si>
    <t>C113221200080</t>
  </si>
  <si>
    <t>日野市立平山中学校</t>
  </si>
  <si>
    <t>東京都日野市平山４－２１－３</t>
  </si>
  <si>
    <t>C113221300016</t>
  </si>
  <si>
    <t>東村山市立東村山第一中学校</t>
  </si>
  <si>
    <t>東京都東村山市富士見町１－５－２</t>
  </si>
  <si>
    <t>C113221300025</t>
  </si>
  <si>
    <t>東村山市立東村山第二中学校</t>
  </si>
  <si>
    <t>東京都東村山市久米川町２－４－１</t>
  </si>
  <si>
    <t>C113221300034</t>
  </si>
  <si>
    <t>東村山市立東村山第三中学校</t>
  </si>
  <si>
    <t>東京都東村山市萩山町５－２－１</t>
  </si>
  <si>
    <t>C113221300043</t>
  </si>
  <si>
    <t>東村山市立東村山第三中学校萩山分校</t>
  </si>
  <si>
    <t>東京都東村山市萩山町１－３７－１</t>
  </si>
  <si>
    <t>C113221300052</t>
  </si>
  <si>
    <t>東村山市立東村山第四中学校</t>
  </si>
  <si>
    <t>東京都東村山市野口町３－２４－１</t>
  </si>
  <si>
    <t>C113221300061</t>
  </si>
  <si>
    <t>東村山市立東村山第五中学校</t>
  </si>
  <si>
    <t>東京都東村山市恩多町４－３８－１</t>
  </si>
  <si>
    <t>C113221300070</t>
  </si>
  <si>
    <t>東村山市立東村山第六中学校</t>
  </si>
  <si>
    <t>東京都東村山市秋津町２－２９－１４</t>
  </si>
  <si>
    <t>C113221300089</t>
  </si>
  <si>
    <t>東村山市立東村山第七中学校</t>
  </si>
  <si>
    <t>東京都東村山市美住町２－２３－１</t>
  </si>
  <si>
    <t>C113221400015</t>
  </si>
  <si>
    <t>国分寺市立第一中学校</t>
  </si>
  <si>
    <t>東京都国分寺市東戸倉２－６</t>
  </si>
  <si>
    <t>C113221400024</t>
  </si>
  <si>
    <t>国分寺市立第二中学校</t>
  </si>
  <si>
    <t>東京都国分寺市本多１－２－１７</t>
  </si>
  <si>
    <t>C113221400033</t>
  </si>
  <si>
    <t>国分寺市立第三中学校</t>
  </si>
  <si>
    <t>東京都国分寺市高木町２－１１</t>
  </si>
  <si>
    <t>C113221400042</t>
  </si>
  <si>
    <t>国分寺市立第四中学校</t>
  </si>
  <si>
    <t>東京都国分寺市西元町３－１０－７</t>
  </si>
  <si>
    <t>C113221400051</t>
  </si>
  <si>
    <t>国分寺市立第五中学校</t>
  </si>
  <si>
    <t>東京都国分寺市並木町２－１５</t>
  </si>
  <si>
    <t>C113221500014</t>
  </si>
  <si>
    <t>国立市立国立第一中学校</t>
  </si>
  <si>
    <t>C113221500023</t>
  </si>
  <si>
    <t>国立市立国立第二中学校</t>
  </si>
  <si>
    <t>東京都国立市富士見台３－３０</t>
  </si>
  <si>
    <t>C113221500032</t>
  </si>
  <si>
    <t>国立市立国立第三中学校</t>
  </si>
  <si>
    <t>東京都国立市谷保１３４８－１</t>
  </si>
  <si>
    <t>C113221800011</t>
  </si>
  <si>
    <t>福生市立福生第一中学校</t>
  </si>
  <si>
    <t>東京都福生市熊川８４５</t>
  </si>
  <si>
    <t>C113221800020</t>
  </si>
  <si>
    <t>福生市立福生第二中学校</t>
  </si>
  <si>
    <t>東京都福生市加美平１－２２－１</t>
  </si>
  <si>
    <t>C113221800039</t>
  </si>
  <si>
    <t>福生市立福生第三中学校</t>
  </si>
  <si>
    <t>東京都福生市南田園３－１－１</t>
  </si>
  <si>
    <t>C113221900010</t>
  </si>
  <si>
    <t>狛江市立狛江第一中学校</t>
  </si>
  <si>
    <t>東京都狛江市和泉本町２－１５－１</t>
  </si>
  <si>
    <t>C113221900029</t>
  </si>
  <si>
    <t>狛江市立狛江第二中学校</t>
  </si>
  <si>
    <t>東京都狛江市猪方２－７－１</t>
  </si>
  <si>
    <t>C113221900038</t>
  </si>
  <si>
    <t>狛江市立狛江第三中学校</t>
  </si>
  <si>
    <t>東京都狛江市元和泉１－２３－１</t>
  </si>
  <si>
    <t>C113221900047</t>
  </si>
  <si>
    <t>狛江市立狛江第四中学校</t>
  </si>
  <si>
    <t>東京都狛江市東野川４－１－１</t>
  </si>
  <si>
    <t>C113222000017</t>
  </si>
  <si>
    <t>東大和市立第一中学校</t>
  </si>
  <si>
    <t>東京都東大和市奈良橋３－５３０</t>
  </si>
  <si>
    <t>C113222000026</t>
  </si>
  <si>
    <t>東大和市立第二中学校</t>
  </si>
  <si>
    <t>東京都東大和市南街３－６０－４</t>
  </si>
  <si>
    <t>C113222000035</t>
  </si>
  <si>
    <t>東大和市立第三中学校</t>
  </si>
  <si>
    <t>東京都東大和市仲原２－７</t>
  </si>
  <si>
    <t>C113222000044</t>
  </si>
  <si>
    <t>東大和市立第四中学校</t>
  </si>
  <si>
    <t>東京都東大和市立野２－６－２</t>
  </si>
  <si>
    <t>C113222000053</t>
  </si>
  <si>
    <t>東大和市立第五中学校</t>
  </si>
  <si>
    <t>東京都東大和市芋窪５－１１１９</t>
  </si>
  <si>
    <t>C113222100016</t>
  </si>
  <si>
    <t>清瀬市立清瀬中学校</t>
  </si>
  <si>
    <t>東京都清瀬市中里５－６２４</t>
  </si>
  <si>
    <t>C113222100025</t>
  </si>
  <si>
    <t>清瀬市立清瀬第二中学校</t>
  </si>
  <si>
    <t>東京都清瀬市梅園２－９－１５</t>
  </si>
  <si>
    <t>C113222100034</t>
  </si>
  <si>
    <t>清瀬市立清瀬第三中学校</t>
  </si>
  <si>
    <t>東京都清瀬市旭が丘１－２６２</t>
  </si>
  <si>
    <t>C113222100043</t>
  </si>
  <si>
    <t>清瀬市立清瀬第四中学校</t>
  </si>
  <si>
    <t>東京都清瀬市野塩３－２－３</t>
  </si>
  <si>
    <t>C113222100052</t>
  </si>
  <si>
    <t>清瀬市立清瀬第五中学校</t>
  </si>
  <si>
    <t>東京都清瀬市中清戸３－２５８－１</t>
  </si>
  <si>
    <t>C113222200015</t>
  </si>
  <si>
    <t>東久留米市立久留米中学校</t>
  </si>
  <si>
    <t>東京都東久留米市幸町５－９－１１</t>
  </si>
  <si>
    <t>C113222200024</t>
  </si>
  <si>
    <t>東久留米市立東中学校</t>
  </si>
  <si>
    <t>東京都東久留米市上の原２－１－４０</t>
  </si>
  <si>
    <t>C113222200033</t>
  </si>
  <si>
    <t>東久留米市立西中学校</t>
  </si>
  <si>
    <t>東京都東久留米市滝山２－３－２３</t>
  </si>
  <si>
    <t>C113222200042</t>
  </si>
  <si>
    <t>東久留米市立南中学校</t>
  </si>
  <si>
    <t>東京都東久留米市学園町２－１－２３</t>
  </si>
  <si>
    <t>C113222200051</t>
  </si>
  <si>
    <t>東久留米市立大門中学校</t>
  </si>
  <si>
    <t>東京都東久留米市大門町２－１３－８</t>
  </si>
  <si>
    <t>C113222200060</t>
  </si>
  <si>
    <t>東久留米市立下里中学校</t>
  </si>
  <si>
    <t>東京都東久留米市下里３－２１－１</t>
  </si>
  <si>
    <t>C113222200079</t>
  </si>
  <si>
    <t>東久留米市立中央中学校</t>
  </si>
  <si>
    <t>東京都東久留米市中央町５－７－６５</t>
  </si>
  <si>
    <t>C113222300014</t>
  </si>
  <si>
    <t>武蔵村山市立第一中学校</t>
  </si>
  <si>
    <t>東京都武蔵村山市本町２－７６－１</t>
  </si>
  <si>
    <t>C113222300023</t>
  </si>
  <si>
    <t>武蔵村山市立第二中学校</t>
  </si>
  <si>
    <t>C113222300032</t>
  </si>
  <si>
    <t>武蔵村山市立第三中学校</t>
  </si>
  <si>
    <t>東京都武蔵村山市神明４－１１７－１</t>
  </si>
  <si>
    <t>C113222300041</t>
  </si>
  <si>
    <t>武蔵村山市立第四中学校</t>
  </si>
  <si>
    <t>東京都武蔵村山市大南２－７９－１</t>
  </si>
  <si>
    <t>C113222300050</t>
  </si>
  <si>
    <t>武蔵村山市立第五中学校</t>
  </si>
  <si>
    <t>東京都武蔵村山市残堀５－５５</t>
  </si>
  <si>
    <t>C113222400013</t>
  </si>
  <si>
    <t>多摩市立多摩中学校</t>
  </si>
  <si>
    <t>東京都多摩市関戸３－１９－１</t>
  </si>
  <si>
    <t>C113222400022</t>
  </si>
  <si>
    <t>多摩市立東愛宕中学校</t>
  </si>
  <si>
    <t>東京都多摩市愛宕１－５２</t>
  </si>
  <si>
    <t>C113222400031</t>
  </si>
  <si>
    <t>多摩市立和田中学校</t>
  </si>
  <si>
    <t>東京都多摩市和田２３４</t>
  </si>
  <si>
    <t>C113222400040</t>
  </si>
  <si>
    <t>多摩市立諏訪中学校</t>
  </si>
  <si>
    <t>東京都多摩市諏訪５－１２－１</t>
  </si>
  <si>
    <t>C113222400059</t>
  </si>
  <si>
    <t>多摩市立聖ヶ丘中学校</t>
  </si>
  <si>
    <t>東京都多摩市聖ヶ丘２－１７</t>
  </si>
  <si>
    <t>C113222400068</t>
  </si>
  <si>
    <t>多摩市立鶴牧中学校</t>
  </si>
  <si>
    <t>東京都多摩市鶴牧６－５－１</t>
  </si>
  <si>
    <t>C113222400077</t>
  </si>
  <si>
    <t>多摩市立多摩永山中学校</t>
  </si>
  <si>
    <t>東京都多摩市永山２－７－１</t>
  </si>
  <si>
    <t>C113222400086</t>
  </si>
  <si>
    <t>多摩市立落合中学校</t>
  </si>
  <si>
    <t>東京都多摩市落合４－１４</t>
  </si>
  <si>
    <t>C113222400095</t>
  </si>
  <si>
    <t>多摩市立青陵中学校</t>
  </si>
  <si>
    <t>東京都多摩市貝取２－９－１</t>
  </si>
  <si>
    <t>C113222500012</t>
  </si>
  <si>
    <t>稲城市立稲城第一中学校</t>
  </si>
  <si>
    <t>東京都稲城市百村２３</t>
  </si>
  <si>
    <t>C113222500021</t>
  </si>
  <si>
    <t>稲城市立稲城第二中学校</t>
  </si>
  <si>
    <t>東京都稲城市坂浜５－１－１</t>
  </si>
  <si>
    <t>C113222500030</t>
  </si>
  <si>
    <t>稲城市立稲城第三中学校</t>
  </si>
  <si>
    <t>東京都稲城市矢野口３０４３</t>
  </si>
  <si>
    <t>C113222500049</t>
  </si>
  <si>
    <t>稲城市立稲城第四中学校</t>
  </si>
  <si>
    <t>東京都稲城市押立１７６８</t>
  </si>
  <si>
    <t>C113222500058</t>
  </si>
  <si>
    <t>稲城市立稲城第五中学校</t>
  </si>
  <si>
    <t>東京都稲城市向陽台３－１－１</t>
  </si>
  <si>
    <t>C113222500067</t>
  </si>
  <si>
    <t>稲城市立稲城第六中学校</t>
  </si>
  <si>
    <t>東京都稲城市若葉台３－１１</t>
  </si>
  <si>
    <t>C113222700010</t>
  </si>
  <si>
    <t>羽村市立羽村第一中学校</t>
  </si>
  <si>
    <t>東京都羽村市羽中３－６－３３</t>
  </si>
  <si>
    <t>C113222700029</t>
  </si>
  <si>
    <t>羽村市立羽村第二中学校</t>
  </si>
  <si>
    <t>東京都羽村市富士見平１－１６</t>
  </si>
  <si>
    <t>C113222700038</t>
  </si>
  <si>
    <t>羽村市立羽村第三中学校</t>
  </si>
  <si>
    <t>東京都羽村市川崎６９７－１</t>
  </si>
  <si>
    <t>C113222800019</t>
  </si>
  <si>
    <t>あきる野市立秋多中学校</t>
  </si>
  <si>
    <t>東京都あきる野市二宮３３４</t>
  </si>
  <si>
    <t>C113222800028</t>
  </si>
  <si>
    <t>あきる野市立東中学校</t>
  </si>
  <si>
    <t>東京都あきる野市平沢２００</t>
  </si>
  <si>
    <t>C113222800037</t>
  </si>
  <si>
    <t>あきる野市立西中学校</t>
  </si>
  <si>
    <t>東京都あきる野市上代継１９０</t>
  </si>
  <si>
    <t>C113222800046</t>
  </si>
  <si>
    <t>あきる野市立御堂中学校</t>
  </si>
  <si>
    <t>東京都あきる野市草花３３２２</t>
  </si>
  <si>
    <t>C113222800055</t>
  </si>
  <si>
    <t>あきる野市立増戸中学校</t>
  </si>
  <si>
    <t>東京都あきる野市伊奈１１８１</t>
  </si>
  <si>
    <t>C113222800064</t>
  </si>
  <si>
    <t>あきる野市立五日市中学校</t>
  </si>
  <si>
    <t>東京都あきる野市五日市４００</t>
  </si>
  <si>
    <t>C113222900018</t>
  </si>
  <si>
    <t>西東京市立田無第一中学校</t>
  </si>
  <si>
    <t>東京都西東京市南町６－９－３７</t>
  </si>
  <si>
    <t>C113222900027</t>
  </si>
  <si>
    <t>西東京市立田無第二中学校</t>
  </si>
  <si>
    <t>東京都西東京市北原町２―９―１</t>
  </si>
  <si>
    <t>C113222900036</t>
  </si>
  <si>
    <t>西東京市立田無第三中学校</t>
  </si>
  <si>
    <t>東京都西東京市西原町３－４－１</t>
  </si>
  <si>
    <t>C113222900045</t>
  </si>
  <si>
    <t>西東京市立田無第四中学校</t>
  </si>
  <si>
    <t>東京都西東京市向台町２－１４－９</t>
  </si>
  <si>
    <t>C113222900054</t>
  </si>
  <si>
    <t>西東京市立保谷中学校</t>
  </si>
  <si>
    <t>東京都西東京市保谷町１－１７－４</t>
  </si>
  <si>
    <t>C113222900063</t>
  </si>
  <si>
    <t>西東京市立ひばりが丘中学校</t>
  </si>
  <si>
    <t>東京都西東京市ひばりが丘３－２－４２</t>
  </si>
  <si>
    <t>C113222900072</t>
  </si>
  <si>
    <t>西東京市立青嵐中学校</t>
  </si>
  <si>
    <t>東京都西東京市北町２－１３－１７</t>
  </si>
  <si>
    <t>C113222900081</t>
  </si>
  <si>
    <t>西東京市立柳沢中学校</t>
  </si>
  <si>
    <t>東京都西東京市柳沢３－８－２２</t>
  </si>
  <si>
    <t>C113222900090</t>
  </si>
  <si>
    <t>西東京市立明保中学校</t>
  </si>
  <si>
    <t>東京都西東京市東町１－１－２４</t>
  </si>
  <si>
    <t>C113230300017</t>
  </si>
  <si>
    <t>瑞穂町立瑞穂中学校</t>
  </si>
  <si>
    <t>東京都西多摩郡瑞穂町石畑１９６１－１</t>
  </si>
  <si>
    <t>C113230300026</t>
  </si>
  <si>
    <t>瑞穂町立瑞穂第二中学校</t>
  </si>
  <si>
    <t>東京都西多摩郡瑞穂町箱根ヶ崎１１７２</t>
  </si>
  <si>
    <t>C113230500015</t>
  </si>
  <si>
    <t>日の出町立大久野中学校</t>
  </si>
  <si>
    <t>東京都西多摩郡日の出町大久野１５５９</t>
  </si>
  <si>
    <t>C113230500024</t>
  </si>
  <si>
    <t>日の出町立平井中学校</t>
  </si>
  <si>
    <t>東京都西多摩郡日の出町平井２６５４</t>
  </si>
  <si>
    <t>C113230700013</t>
  </si>
  <si>
    <t>檜原村立檜原中学校</t>
  </si>
  <si>
    <t>東京都西多摩郡檜原村５７５</t>
  </si>
  <si>
    <t>C113230800012</t>
  </si>
  <si>
    <t>奥多摩町立奥多摩中学校</t>
  </si>
  <si>
    <t>東京都西多摩郡奥多摩町氷川７６０</t>
  </si>
  <si>
    <t>C113236100016</t>
  </si>
  <si>
    <t>大島町立第一中学校</t>
  </si>
  <si>
    <t>東京都大島町元町字小清水</t>
  </si>
  <si>
    <t>C113236100025</t>
  </si>
  <si>
    <t>大島町立第二中学校</t>
  </si>
  <si>
    <t>C113236100034</t>
  </si>
  <si>
    <t>大島町立第三中学校</t>
  </si>
  <si>
    <t>C113236300014</t>
  </si>
  <si>
    <t>新島村立新島中学校</t>
  </si>
  <si>
    <t>東京都新島村本村４－１０－１２</t>
  </si>
  <si>
    <t>C113236300023</t>
  </si>
  <si>
    <t>新島村立式根島中学校</t>
  </si>
  <si>
    <t>東京都新島村式根島１６６</t>
  </si>
  <si>
    <t>C113236400013</t>
  </si>
  <si>
    <t>神津島村立神津中学校</t>
  </si>
  <si>
    <t>東京都神津島村１７４１</t>
  </si>
  <si>
    <t>C113238100012</t>
  </si>
  <si>
    <t>三宅村立三宅中学校</t>
  </si>
  <si>
    <t>東京都三宅島三宅村伊豆４７０</t>
  </si>
  <si>
    <t>C113238200011</t>
  </si>
  <si>
    <t>御蔵島村立御蔵島中学校</t>
  </si>
  <si>
    <t>東京都御蔵島村字入かねが沢</t>
  </si>
  <si>
    <t>C113240100018</t>
  </si>
  <si>
    <t>八丈町立富士中学校</t>
  </si>
  <si>
    <t>東京都八丈島八丈町三根４６５５－１</t>
  </si>
  <si>
    <t>C113240100027</t>
  </si>
  <si>
    <t>八丈町立大賀郷中学校</t>
  </si>
  <si>
    <t>東京都八丈島八丈町大賀郷３０７３</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</si>
  <si>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</si>
  <si>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</si>
  <si>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</si>
  <si>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</si>
  <si>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</si>
  <si>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</si>
  <si>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</si>
  <si>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</si>
  <si>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</si>
  <si>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</si>
  <si>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東京都台東区元浅草３－１２－１２</t>
  </si>
  <si>
    <t>C113299900025</t>
  </si>
  <si>
    <t>東京都立両国高等学校附属中学校</t>
  </si>
  <si>
    <t>東京都墨田区江東橋１－７－１４</t>
  </si>
  <si>
    <t>C113299900034</t>
  </si>
  <si>
    <t>東京都立武蔵高等学校附属中学校</t>
  </si>
  <si>
    <t>東京都武蔵野市境４－１３－２８</t>
  </si>
  <si>
    <t>C113299900043</t>
  </si>
  <si>
    <t>東京都立富士高等学校附属中学校</t>
  </si>
  <si>
    <t>東京都中野区弥生町５－２１－１</t>
  </si>
  <si>
    <t>C113299900052</t>
  </si>
  <si>
    <t>東京都立大泉高等学校附属中学校</t>
  </si>
  <si>
    <t>東京都練馬区東大泉５－３－１</t>
  </si>
  <si>
    <t>C113310100019</t>
  </si>
  <si>
    <t>大妻中学校</t>
  </si>
  <si>
    <t>東京都千代田区三番町１２</t>
  </si>
  <si>
    <t>C113310100028</t>
  </si>
  <si>
    <t>神田女学園中学校</t>
  </si>
  <si>
    <t>東京都千代田区神田猿楽町２－３－６</t>
  </si>
  <si>
    <t>C113310100037</t>
  </si>
  <si>
    <t>共立女子中学校</t>
  </si>
  <si>
    <t>東京都千代田区一ツ橋２－２－１</t>
  </si>
  <si>
    <t>C113310100046</t>
  </si>
  <si>
    <t>麹町学園女子中学校</t>
  </si>
  <si>
    <t>東京都千代田区麹町３－８</t>
  </si>
  <si>
    <t>C113310100055</t>
  </si>
  <si>
    <t>暁星中学校</t>
  </si>
  <si>
    <t>東京都千代田区富士見１－２－５</t>
  </si>
  <si>
    <t>C113310100064</t>
  </si>
  <si>
    <t>白百合学園中学校</t>
  </si>
  <si>
    <t>C113310100073</t>
  </si>
  <si>
    <t>千代田国際中学校</t>
  </si>
  <si>
    <t>東京都千代田区四番町１１</t>
  </si>
  <si>
    <t>C113310100082</t>
  </si>
  <si>
    <t>女子学院中学校</t>
  </si>
  <si>
    <t>東京都千代田区一番町２２－１０</t>
  </si>
  <si>
    <t>C113310100091</t>
  </si>
  <si>
    <t>東京家政学院中学校</t>
  </si>
  <si>
    <t>東京都千代田区三番町２２</t>
  </si>
  <si>
    <t>C113310100108</t>
  </si>
  <si>
    <t>雙葉中学校</t>
  </si>
  <si>
    <t>C113310100117</t>
  </si>
  <si>
    <t>三輪田学園中学校</t>
  </si>
  <si>
    <t>東京都千代田区九段北３－３－１５</t>
  </si>
  <si>
    <t>C113310100126</t>
  </si>
  <si>
    <t>和洋九段女子中学校</t>
  </si>
  <si>
    <t>東京都千代田区九段北１－１２－１２</t>
  </si>
  <si>
    <t>C113310200018</t>
  </si>
  <si>
    <t>開智日本橋学園中学校</t>
  </si>
  <si>
    <t>東京都中央区日本橋馬喰町２－７－６</t>
  </si>
  <si>
    <t>C113310300017</t>
  </si>
  <si>
    <t>麻布中学校</t>
  </si>
  <si>
    <t>東京都港区元麻布２－３－２９</t>
  </si>
  <si>
    <t>C113310300026</t>
  </si>
  <si>
    <t>慶應義塾中等部</t>
  </si>
  <si>
    <t>東京都港区三田２－１７－１０</t>
  </si>
  <si>
    <t>C113310300035</t>
  </si>
  <si>
    <t>頌栄女子学院中学校</t>
  </si>
  <si>
    <t>東京都港区白金台２－２６－５</t>
  </si>
  <si>
    <t>C113310300044</t>
  </si>
  <si>
    <t>芝中学校</t>
  </si>
  <si>
    <t>東京都港区芝公園３－５－３７</t>
  </si>
  <si>
    <t>C113310300053</t>
  </si>
  <si>
    <t>広尾学園中学校</t>
  </si>
  <si>
    <t>東京都港区南麻布５－１－１４</t>
  </si>
  <si>
    <t>C113310300062</t>
  </si>
  <si>
    <t>聖心女子学院中等科</t>
  </si>
  <si>
    <t>C113310300071</t>
  </si>
  <si>
    <t>高輪中学校</t>
  </si>
  <si>
    <t>東京都港区高輪２－１－３２</t>
  </si>
  <si>
    <t>C113310300080</t>
  </si>
  <si>
    <t>芝国際中学校</t>
  </si>
  <si>
    <t>東京都港区芝４－１－３０</t>
  </si>
  <si>
    <t>C113310300099</t>
  </si>
  <si>
    <t>東洋英和女学院中学部</t>
  </si>
  <si>
    <t>東京都港区六本木５－１４－４０</t>
  </si>
  <si>
    <t>C113310300106</t>
  </si>
  <si>
    <t>普連土学園中学校</t>
  </si>
  <si>
    <t>東京都港区三田４－１４－１６</t>
  </si>
  <si>
    <t>C113310300115</t>
  </si>
  <si>
    <t>東海大学付属高輪台高等学校中等部</t>
  </si>
  <si>
    <t>東京都港区高輪２－２－１６</t>
  </si>
  <si>
    <t>C113310300124</t>
  </si>
  <si>
    <t>山脇学園中学校</t>
  </si>
  <si>
    <t>東京都港区赤坂４－１０－３６</t>
  </si>
  <si>
    <t>C113310400016</t>
  </si>
  <si>
    <t>海城中学校</t>
  </si>
  <si>
    <t>東京都新宿区大久保３－６－１</t>
  </si>
  <si>
    <t>C113310400025</t>
  </si>
  <si>
    <t>学習院女子中等科</t>
  </si>
  <si>
    <t>東京都新宿区戸山３－２０－１</t>
  </si>
  <si>
    <t>C113310400034</t>
  </si>
  <si>
    <t>成女学園中学校</t>
  </si>
  <si>
    <t>東京都新宿区富久町７－３０</t>
  </si>
  <si>
    <t>C113310400043</t>
  </si>
  <si>
    <t>成城中学校</t>
  </si>
  <si>
    <t>東京都新宿区原町３－８７</t>
  </si>
  <si>
    <t>C113310400052</t>
  </si>
  <si>
    <t>目白研心中学校</t>
  </si>
  <si>
    <t>東京都新宿区中落合４－３１－１</t>
  </si>
  <si>
    <t>C113310400061</t>
  </si>
  <si>
    <t>早稲田中学校</t>
  </si>
  <si>
    <t>東京都新宿区馬場下町６２</t>
  </si>
  <si>
    <t>C113310500015</t>
  </si>
  <si>
    <t>跡見学園中学校</t>
  </si>
  <si>
    <t>東京都文京区大塚１－５－９</t>
  </si>
  <si>
    <t>C113310500024</t>
  </si>
  <si>
    <t>郁文館中学校</t>
  </si>
  <si>
    <t>東京都文京区向丘２－１９－１</t>
  </si>
  <si>
    <t>C113310500033</t>
  </si>
  <si>
    <t>桜蔭中学校</t>
  </si>
  <si>
    <t>東京都文京区本郷１－５－２５</t>
  </si>
  <si>
    <t>C113310500042</t>
  </si>
  <si>
    <t>京華中学校</t>
  </si>
  <si>
    <t>東京都文京区白山５－６－６</t>
  </si>
  <si>
    <t>C113310500051</t>
  </si>
  <si>
    <t>京華女子中学校</t>
  </si>
  <si>
    <t>C113310500060</t>
  </si>
  <si>
    <t>東洋大学京北中学校</t>
  </si>
  <si>
    <t>東京都文京区白山２－３６－５</t>
  </si>
  <si>
    <t>C113310500079</t>
  </si>
  <si>
    <t>駒込中学校</t>
  </si>
  <si>
    <t>東京都文京区千駄木５－６－２５</t>
  </si>
  <si>
    <t>C113310500088</t>
  </si>
  <si>
    <t>東京都文京区小石川３－１４－３</t>
  </si>
  <si>
    <t>C113310500097</t>
  </si>
  <si>
    <t>貞静学園中学校</t>
  </si>
  <si>
    <t>東京都文京区大塚１－２－１０</t>
  </si>
  <si>
    <t>C113310500104</t>
  </si>
  <si>
    <t>東邦音楽大学附属東邦中学校</t>
  </si>
  <si>
    <t>東京都文京区大塚４－４６－９</t>
  </si>
  <si>
    <t>C113310500113</t>
  </si>
  <si>
    <t>獨協中学校</t>
  </si>
  <si>
    <t>東京都文京区関口３－８－１</t>
  </si>
  <si>
    <t>C113310500122</t>
  </si>
  <si>
    <t>日本大学豊山中学校</t>
  </si>
  <si>
    <t>東京都文京区大塚５－４０－１０</t>
  </si>
  <si>
    <t>C113310500131</t>
  </si>
  <si>
    <t>文京学院大学女子中学校</t>
  </si>
  <si>
    <t>東京都文京区本駒込６－１８－３</t>
  </si>
  <si>
    <t>C113310500140</t>
  </si>
  <si>
    <t>広尾学園小石川中学校</t>
  </si>
  <si>
    <t>東京都文京区本駒込２－２９－１</t>
  </si>
  <si>
    <t>C113310600014</t>
  </si>
  <si>
    <t>上野学園中学校</t>
  </si>
  <si>
    <t>東京都台東区東上野４－２４－１２</t>
  </si>
  <si>
    <t>C113310700013</t>
  </si>
  <si>
    <t>安田学園中学校</t>
  </si>
  <si>
    <t>東京都墨田区横網２－２－２５</t>
  </si>
  <si>
    <t>C113310700022</t>
  </si>
  <si>
    <t>日本大学第一中学校</t>
  </si>
  <si>
    <t>東京都墨田区横網１－５－２</t>
  </si>
  <si>
    <t>C113310800012</t>
  </si>
  <si>
    <t>かえつ有明中学校</t>
  </si>
  <si>
    <t>東京都江東区東雲２－１６－１</t>
  </si>
  <si>
    <t>C113310800021</t>
  </si>
  <si>
    <t>中村中学校</t>
  </si>
  <si>
    <t>東京都江東区清澄２－３－１５</t>
  </si>
  <si>
    <t>C113310800030</t>
  </si>
  <si>
    <t>芝浦工業大学附属中学校</t>
  </si>
  <si>
    <t>東京都江東区豊洲６－２－７</t>
  </si>
  <si>
    <t>C113310900011</t>
  </si>
  <si>
    <t>品川翔英中学校</t>
  </si>
  <si>
    <t>C113310900020</t>
  </si>
  <si>
    <t>攻玉社中学校</t>
  </si>
  <si>
    <t>東京都品川区西五反田５－１４－２</t>
  </si>
  <si>
    <t>C113310900039</t>
  </si>
  <si>
    <t>香蘭女学校中等科</t>
  </si>
  <si>
    <t>東京都品川区旗の台６－２２－２１</t>
  </si>
  <si>
    <t>C113310900048</t>
  </si>
  <si>
    <t>品川女子学院中等部</t>
  </si>
  <si>
    <t>東京都品川区北品川３－３－１２</t>
  </si>
  <si>
    <t>C113310900057</t>
  </si>
  <si>
    <t>青稜中学校</t>
  </si>
  <si>
    <t>東京都品川区二葉１－６－６</t>
  </si>
  <si>
    <t>C113310900066</t>
  </si>
  <si>
    <t>文教大学付属中学校</t>
  </si>
  <si>
    <t>東京都品川区旗の台３－２－１７</t>
  </si>
  <si>
    <t>C113311000018</t>
  </si>
  <si>
    <t>目黒日本大学中学校</t>
  </si>
  <si>
    <t>東京都目黒区目黒１－６－１５</t>
  </si>
  <si>
    <t>C113311000027</t>
  </si>
  <si>
    <t>日本工業大学駒場中学校</t>
  </si>
  <si>
    <t>東京都目黒区駒場１－３５－３２</t>
  </si>
  <si>
    <t>C113311000036</t>
  </si>
  <si>
    <t>トキワ松学園中学校</t>
  </si>
  <si>
    <t>C113311000045</t>
  </si>
  <si>
    <t>八雲学園中学校</t>
  </si>
  <si>
    <t>東京都目黒区八雲２－１４－１</t>
  </si>
  <si>
    <t>C113311000054</t>
  </si>
  <si>
    <t>多摩大学目黒中学校</t>
  </si>
  <si>
    <t>東京都目黒区下目黒４－１０－２４</t>
  </si>
  <si>
    <t>C113311000063</t>
  </si>
  <si>
    <t>目黒学院中学校</t>
  </si>
  <si>
    <t>東京都目黒区中目黒１－１－５０</t>
  </si>
  <si>
    <t>C113311100017</t>
  </si>
  <si>
    <t>立正大学付属立正中学校</t>
  </si>
  <si>
    <t>東京都大田区西馬込１－５－１</t>
  </si>
  <si>
    <t>C113311100026</t>
  </si>
  <si>
    <t>清明学園中学校</t>
  </si>
  <si>
    <t>C113311200016</t>
  </si>
  <si>
    <t>三田国際学園中学校</t>
  </si>
  <si>
    <t>東京都世田谷区用賀２－１６－１</t>
  </si>
  <si>
    <t>C113311200025</t>
  </si>
  <si>
    <t>駒場東邦中学校</t>
  </si>
  <si>
    <t>東京都世田谷区池尻４－５－１</t>
  </si>
  <si>
    <t>C113311200034</t>
  </si>
  <si>
    <t>鴎友学園女子中学校</t>
  </si>
  <si>
    <t>東京都世田谷区宮坂１－５－３０</t>
  </si>
  <si>
    <t>C113311200043</t>
  </si>
  <si>
    <t>国本女子中学校</t>
  </si>
  <si>
    <t>C113311200052</t>
  </si>
  <si>
    <t>恵泉女学園中学校</t>
  </si>
  <si>
    <t>東京都世田谷区船橋５－８－１</t>
  </si>
  <si>
    <t>C113311200061</t>
  </si>
  <si>
    <t>佼成学園女子中学校</t>
  </si>
  <si>
    <t>東京都世田谷区給田２－１－１</t>
  </si>
  <si>
    <t>C113311200070</t>
  </si>
  <si>
    <t>国士舘中学校</t>
  </si>
  <si>
    <t>東京都世田谷区若林４－３２－１</t>
  </si>
  <si>
    <t>C113311200089</t>
  </si>
  <si>
    <t>松蔭大学附属松蔭中学校</t>
  </si>
  <si>
    <t>東京都世田谷区北沢１－１６－１０</t>
  </si>
  <si>
    <t>C113311200098</t>
  </si>
  <si>
    <t>昭和女子大学附属昭和中学校</t>
  </si>
  <si>
    <t>C113311200105</t>
  </si>
  <si>
    <t>成城学園中学校</t>
  </si>
  <si>
    <t>東京都世田谷区成城６－１－２０</t>
  </si>
  <si>
    <t>C113311200114</t>
  </si>
  <si>
    <t>下北沢成徳中学校</t>
  </si>
  <si>
    <t>東京都世田谷区代田６－１２－３９</t>
  </si>
  <si>
    <t>C113311200123</t>
  </si>
  <si>
    <t>聖ドミニコ学園中学校</t>
  </si>
  <si>
    <t>C113311200132</t>
  </si>
  <si>
    <t>世田谷学園中学校</t>
  </si>
  <si>
    <t>東京都世田谷区三宿１－１６－３１</t>
  </si>
  <si>
    <t>C113311200141</t>
  </si>
  <si>
    <t>玉川聖学院中等部</t>
  </si>
  <si>
    <t>東京都世田谷区奥沢７－１１－２２</t>
  </si>
  <si>
    <t>C113311200150</t>
  </si>
  <si>
    <t>東京都市大学等々力中学校</t>
  </si>
  <si>
    <t>東京都世田谷区等々力８－１０－１</t>
  </si>
  <si>
    <t>C113311200169</t>
  </si>
  <si>
    <t>田園調布雙葉中学校</t>
  </si>
  <si>
    <t>C113311200178</t>
  </si>
  <si>
    <t>東京都市大学付属中学校</t>
  </si>
  <si>
    <t>東京都世田谷区成城１－１３－１</t>
  </si>
  <si>
    <t>C113311200187</t>
  </si>
  <si>
    <t>サレジアン国際学園世田谷中学校</t>
  </si>
  <si>
    <t>東京都世田谷区大蔵２－８－１</t>
  </si>
  <si>
    <t>C113311200196</t>
  </si>
  <si>
    <t>田園調布学園中等部</t>
  </si>
  <si>
    <t>東京都世田谷区東玉川２－２１－８</t>
  </si>
  <si>
    <t>C113311200203</t>
  </si>
  <si>
    <t>日本学園中学校</t>
  </si>
  <si>
    <t>東京都世田谷区松原２－７－３４</t>
  </si>
  <si>
    <t>C113311200212</t>
  </si>
  <si>
    <t>東京農業大学第一高等学校中等部</t>
  </si>
  <si>
    <t>東京都世田谷区桜３－３３－１</t>
  </si>
  <si>
    <t>C113311300015</t>
  </si>
  <si>
    <t>青山学院中等部</t>
  </si>
  <si>
    <t>C113311300024</t>
  </si>
  <si>
    <t>実践女子学園中学校</t>
  </si>
  <si>
    <t>東京都渋谷区東１－１－１１</t>
  </si>
  <si>
    <t>C113311300033</t>
  </si>
  <si>
    <t>東京女学館中学校</t>
  </si>
  <si>
    <t>C113311300042</t>
  </si>
  <si>
    <t>富士見丘中学校</t>
  </si>
  <si>
    <t>東京都渋谷区笹塚３－１９－９</t>
  </si>
  <si>
    <t>C113311300051</t>
  </si>
  <si>
    <t>渋谷教育学園渋谷中学校</t>
  </si>
  <si>
    <t>東京都渋谷区渋谷１－２１－１８</t>
  </si>
  <si>
    <t>C113311400014</t>
  </si>
  <si>
    <t>新渡戸文化中学校</t>
  </si>
  <si>
    <t>C113311400023</t>
  </si>
  <si>
    <t>宝仙学園中学校</t>
  </si>
  <si>
    <t>東京都中野区中央２－２８－３</t>
  </si>
  <si>
    <t>C113311400032</t>
  </si>
  <si>
    <t>明治大学付属中野中学校</t>
  </si>
  <si>
    <t>東京都中野区東中野３－３－４</t>
  </si>
  <si>
    <t>C113311400041</t>
  </si>
  <si>
    <t>大妻中野中学校</t>
  </si>
  <si>
    <t>東京都中野区上高田２－３－７</t>
  </si>
  <si>
    <t>C113311400050</t>
  </si>
  <si>
    <t>実践学園中学校</t>
  </si>
  <si>
    <t>東京都中野区中央２－３４－２</t>
  </si>
  <si>
    <t>C113311500013</t>
  </si>
  <si>
    <t>光塩女子学院中等科</t>
  </si>
  <si>
    <t>C113311500022</t>
  </si>
  <si>
    <t>佼成学園中学校</t>
  </si>
  <si>
    <t>東京都杉並区和田２－６－２９</t>
  </si>
  <si>
    <t>C113311500031</t>
  </si>
  <si>
    <t>女子美術大学付属中学校</t>
  </si>
  <si>
    <t>東京都杉並区和田１－４９－８</t>
  </si>
  <si>
    <t>C113311500040</t>
  </si>
  <si>
    <t>文化学園大学杉並中学校</t>
  </si>
  <si>
    <t>東京都杉並区阿佐谷南３－４８－１６</t>
  </si>
  <si>
    <t>C113311500059</t>
  </si>
  <si>
    <t>東京立正中学校</t>
  </si>
  <si>
    <t>東京都杉並区堀ノ内２－４１－１５</t>
  </si>
  <si>
    <t>C113311500068</t>
  </si>
  <si>
    <t>日本大学第二中学校</t>
  </si>
  <si>
    <t>東京都杉並区天沼１－４５－３３</t>
  </si>
  <si>
    <t>C113311500077</t>
  </si>
  <si>
    <t>立教女学院中学校</t>
  </si>
  <si>
    <t>C113311500095</t>
  </si>
  <si>
    <t>國學院大學久我山中学校</t>
  </si>
  <si>
    <t>東京都杉並区久我山１－９－１</t>
  </si>
  <si>
    <t>C113311600012</t>
  </si>
  <si>
    <t>川村中学校</t>
  </si>
  <si>
    <t>C113311600021</t>
  </si>
  <si>
    <t>巣鴨中学校</t>
  </si>
  <si>
    <t>東京都豊島区上池袋１－２１－１</t>
  </si>
  <si>
    <t>C113311600030</t>
  </si>
  <si>
    <t>十文字中学校</t>
  </si>
  <si>
    <t>東京都豊島区北大塚１－１０－３３</t>
  </si>
  <si>
    <t>C113311600049</t>
  </si>
  <si>
    <t>豊島岡女子学園中学校</t>
  </si>
  <si>
    <t>東京都豊島区東池袋１－２５－２２</t>
  </si>
  <si>
    <t>C113311600058</t>
  </si>
  <si>
    <t>学習院中等科</t>
  </si>
  <si>
    <t>東京都豊島区目白１－５－１</t>
  </si>
  <si>
    <t>C113311600067</t>
  </si>
  <si>
    <t>城西大学附属城西中学校</t>
  </si>
  <si>
    <t>東京都豊島区千早１－１０－２６</t>
  </si>
  <si>
    <t>C113311600076</t>
  </si>
  <si>
    <t>本郷中学校</t>
  </si>
  <si>
    <t>東京都豊島区駒込４－１１－１</t>
  </si>
  <si>
    <t>C113311600085</t>
  </si>
  <si>
    <t>立教池袋中学校</t>
  </si>
  <si>
    <t>東京都豊島区西池袋５－１６－５</t>
  </si>
  <si>
    <t>C113311600094</t>
  </si>
  <si>
    <t>淑徳巣鴨中学校</t>
  </si>
  <si>
    <t>東京都豊島区西巣鴨２－２２－１６</t>
  </si>
  <si>
    <t>C113311700011</t>
  </si>
  <si>
    <t>桜丘中学校</t>
  </si>
  <si>
    <t>東京都北区滝野川１－５１－１２</t>
  </si>
  <si>
    <t>C113311700020</t>
  </si>
  <si>
    <t>聖学院中学校</t>
  </si>
  <si>
    <t>東京都北区中里３－１２－１</t>
  </si>
  <si>
    <t>C113311700039</t>
  </si>
  <si>
    <t>サレジアン国際学園中学校</t>
  </si>
  <si>
    <t>C113311700048</t>
  </si>
  <si>
    <t>女子聖学院中学校</t>
  </si>
  <si>
    <t>東京都北区中里３－１２－２</t>
  </si>
  <si>
    <t>C113311700057</t>
  </si>
  <si>
    <t>瀧野川女子学園中学校</t>
  </si>
  <si>
    <t>東京都北区上中里１－２７－７</t>
  </si>
  <si>
    <t>C113311700066</t>
  </si>
  <si>
    <t>東京成徳大学中学校</t>
  </si>
  <si>
    <t>東京都北区豊島８－２６－９</t>
  </si>
  <si>
    <t>C113311700075</t>
  </si>
  <si>
    <t>武蔵野中学校</t>
  </si>
  <si>
    <t>東京都北区西ヶ原４－５６－２０</t>
  </si>
  <si>
    <t>C113311700084</t>
  </si>
  <si>
    <t>駿台学園中学校</t>
  </si>
  <si>
    <t>東京都北区王子６－１－１０</t>
  </si>
  <si>
    <t>C113311700093</t>
  </si>
  <si>
    <t>順天中学校</t>
  </si>
  <si>
    <t>東京都北区王子本町１－１７－１３</t>
  </si>
  <si>
    <t>C113311700100</t>
  </si>
  <si>
    <t>成立学園中学校</t>
  </si>
  <si>
    <t>東京都北区東十条６－９－１３</t>
  </si>
  <si>
    <t>C113311800010</t>
  </si>
  <si>
    <t>開成中学校</t>
  </si>
  <si>
    <t>東京都荒川区西日暮里４－７－７</t>
  </si>
  <si>
    <t>C113311800029</t>
  </si>
  <si>
    <t>北豊島中学校</t>
  </si>
  <si>
    <t>東京都荒川区東尾久６－３４－２４</t>
  </si>
  <si>
    <t>C113311900019</t>
  </si>
  <si>
    <t>淑徳中学校</t>
  </si>
  <si>
    <t>東京都板橋区前野町５－１４－１</t>
  </si>
  <si>
    <t>C113311900028</t>
  </si>
  <si>
    <t>城北中学校</t>
  </si>
  <si>
    <t>東京都板橋区東新町２－２８－１</t>
  </si>
  <si>
    <t>C113311900037</t>
  </si>
  <si>
    <t>東京家政大学附属女子中学校</t>
  </si>
  <si>
    <t>東京都板橋区加賀１－１８－１</t>
  </si>
  <si>
    <t>C113311900046</t>
  </si>
  <si>
    <t>帝京中学校</t>
  </si>
  <si>
    <t>東京都板橋区稲荷台２７－１</t>
  </si>
  <si>
    <t>C113311900055</t>
  </si>
  <si>
    <t>日本大学豊山女子中学校</t>
  </si>
  <si>
    <t>東京都板橋区中台３－１５－１</t>
  </si>
  <si>
    <t>C113312000016</t>
  </si>
  <si>
    <t>富士見中学校</t>
  </si>
  <si>
    <t>東京都練馬区中村北４－８－２６</t>
  </si>
  <si>
    <t>C113312000025</t>
  </si>
  <si>
    <t>武蔵中学校</t>
  </si>
  <si>
    <t>東京都練馬区豊玉上１－２６－１</t>
  </si>
  <si>
    <t>C113312000034</t>
  </si>
  <si>
    <t>国華中学校</t>
  </si>
  <si>
    <t>東京都練馬区北大泉町３４７９</t>
  </si>
  <si>
    <t>C113312000043</t>
  </si>
  <si>
    <t>東京女子学院中学校</t>
  </si>
  <si>
    <t>東京都練馬区関町北４－１６－１１</t>
  </si>
  <si>
    <t>C113312000052</t>
  </si>
  <si>
    <t>早稲田大学高等学院中学部</t>
  </si>
  <si>
    <t>東京都練馬区上石神井３－３１－１</t>
  </si>
  <si>
    <t>C113312100015</t>
  </si>
  <si>
    <t>足立学園中学校</t>
  </si>
  <si>
    <t>東京都足立区千住旭町４０－２４</t>
  </si>
  <si>
    <t>C113312200014</t>
  </si>
  <si>
    <t>共栄学園中学校</t>
  </si>
  <si>
    <t>東京都葛飾区お花茶屋２－６－１</t>
  </si>
  <si>
    <t>C113312200023</t>
  </si>
  <si>
    <t>修徳中学校</t>
  </si>
  <si>
    <t>東京都葛飾区青戸８－１０－１</t>
  </si>
  <si>
    <t>C113312200032</t>
  </si>
  <si>
    <t>東京シューレ葛飾中学校</t>
  </si>
  <si>
    <t>東京都葛飾区新小岩３－２５－１</t>
  </si>
  <si>
    <t>C113312300013</t>
  </si>
  <si>
    <t>愛国中学校</t>
  </si>
  <si>
    <t>東京都江戸川区西小岩５－７－１</t>
  </si>
  <si>
    <t>C113312300022</t>
  </si>
  <si>
    <t>江戸川女子中学校</t>
  </si>
  <si>
    <t>東京都江戸川区東小岩５－２２－１</t>
  </si>
  <si>
    <t>C113320100018</t>
  </si>
  <si>
    <t>穎明館中学校</t>
  </si>
  <si>
    <t>東京都八王子市館町２６００</t>
  </si>
  <si>
    <t>C113320100027</t>
  </si>
  <si>
    <t>八王子実践中学校</t>
  </si>
  <si>
    <t>東京都八王子市台町１－６－１５</t>
  </si>
  <si>
    <t>C113320100036</t>
  </si>
  <si>
    <t>東京都八王子市戸吹町１１００</t>
  </si>
  <si>
    <t>C113320100045</t>
  </si>
  <si>
    <t>共立女子第二中学校</t>
  </si>
  <si>
    <t>東京都八王子市元八王子町１－７１０</t>
  </si>
  <si>
    <t>C113320100054</t>
  </si>
  <si>
    <t>東京純心女子中学校</t>
  </si>
  <si>
    <t>東京都八王子市滝山町２－６００</t>
  </si>
  <si>
    <t>C113320100063</t>
  </si>
  <si>
    <t>工学院大学附属中学校</t>
  </si>
  <si>
    <t>東京都八王子市中野町２６４７－２</t>
  </si>
  <si>
    <t>C113320100072</t>
  </si>
  <si>
    <t>帝京八王子中学校</t>
  </si>
  <si>
    <t>東京都八王子市上川町３７６６</t>
  </si>
  <si>
    <t>C113320100081</t>
  </si>
  <si>
    <t>八王子学園八王子中学校</t>
  </si>
  <si>
    <t>東京都八王子市台町４－３５－１</t>
  </si>
  <si>
    <t>C113320100090</t>
  </si>
  <si>
    <t>帝京大学中学校</t>
  </si>
  <si>
    <t>東京都八王子市越野３２２</t>
  </si>
  <si>
    <t>C113320300016</t>
  </si>
  <si>
    <t>聖徳学園中学校</t>
  </si>
  <si>
    <t>C113320300025</t>
  </si>
  <si>
    <t>成蹊中学校</t>
  </si>
  <si>
    <t>東京都武蔵野市吉祥寺北町３－１０－１３</t>
  </si>
  <si>
    <t>C113320300034</t>
  </si>
  <si>
    <t>藤村女子中学校</t>
  </si>
  <si>
    <t>東京都武蔵野市吉祥寺本町２－１６－３</t>
  </si>
  <si>
    <t>C113320300043</t>
  </si>
  <si>
    <t>吉祥女子中学校</t>
  </si>
  <si>
    <t>東京都武蔵野市吉祥寺東町４－１２－２０</t>
  </si>
  <si>
    <t>C113320400015</t>
  </si>
  <si>
    <t>法政大学中学校</t>
  </si>
  <si>
    <t>東京都三鷹市牟礼４－３－１</t>
  </si>
  <si>
    <t>C113320400024</t>
  </si>
  <si>
    <t>明星学園中学校</t>
  </si>
  <si>
    <t>C113320600013</t>
  </si>
  <si>
    <t>明星中学校</t>
  </si>
  <si>
    <t>C113320700012</t>
  </si>
  <si>
    <t>啓明学園中学校</t>
  </si>
  <si>
    <t>C113320800011</t>
  </si>
  <si>
    <t>明治大学付属明治中学校</t>
  </si>
  <si>
    <t>東京都調布市富士見町４－２３－２５</t>
  </si>
  <si>
    <t>C113320800020</t>
  </si>
  <si>
    <t>晃華学園中学校</t>
  </si>
  <si>
    <t>C113320800039</t>
  </si>
  <si>
    <t>桐朋女子中学校</t>
  </si>
  <si>
    <t>C113320800048</t>
  </si>
  <si>
    <t>ドルトン東京学園中等部</t>
  </si>
  <si>
    <t>東京都調布市入間町二丁目２８番２０号</t>
  </si>
  <si>
    <t>C113320900010</t>
  </si>
  <si>
    <t>日本大学第三中学校</t>
  </si>
  <si>
    <t>東京都町田市図師町１１－２３７５</t>
  </si>
  <si>
    <t>C113320900029</t>
  </si>
  <si>
    <t>和光中学校</t>
  </si>
  <si>
    <t>東京都町田市真光寺町１２９１</t>
  </si>
  <si>
    <t>C113320900038</t>
  </si>
  <si>
    <t>桜美林中学校</t>
  </si>
  <si>
    <t>東京都町田市常盤町３７５８</t>
  </si>
  <si>
    <t>C113320900047</t>
  </si>
  <si>
    <t>玉川学園中学部</t>
  </si>
  <si>
    <t>C113321000017</t>
  </si>
  <si>
    <t>武蔵野東中学校</t>
  </si>
  <si>
    <t>東京都小金井市緑町２－６－４</t>
  </si>
  <si>
    <t>C113321000026</t>
  </si>
  <si>
    <t>東京電機大学中学校</t>
  </si>
  <si>
    <t>東京都小金井市梶野町４－８－１</t>
  </si>
  <si>
    <t>C113321000035</t>
  </si>
  <si>
    <t>中央大学附属中学校</t>
  </si>
  <si>
    <t>東京都小金井市貫井北町３－２２－１</t>
  </si>
  <si>
    <t>C113321100016</t>
  </si>
  <si>
    <t>サレジオ中学校</t>
  </si>
  <si>
    <t>C113321100025</t>
  </si>
  <si>
    <t>創価中学校</t>
  </si>
  <si>
    <t>東京都小平市小川町１－８６０</t>
  </si>
  <si>
    <t>C113321100034</t>
  </si>
  <si>
    <t>白梅学園清修中学校</t>
  </si>
  <si>
    <t>東京都小平市小川町１－８３０</t>
  </si>
  <si>
    <t>C113321300014</t>
  </si>
  <si>
    <t>明法中学校</t>
  </si>
  <si>
    <t>東京都東村山市富士見町２－４－１２</t>
  </si>
  <si>
    <t>C113321300023</t>
  </si>
  <si>
    <t>明治学院中学校</t>
  </si>
  <si>
    <t>東京都東村山市富士見町１－１２－３</t>
  </si>
  <si>
    <t>C113321300032</t>
  </si>
  <si>
    <t>日本体育大学桜華中学校</t>
  </si>
  <si>
    <t>東京都東村山市富士見町２－５－１</t>
  </si>
  <si>
    <t>C113321400013</t>
  </si>
  <si>
    <t>早稲田大学系属早稲田実業学校中等部</t>
  </si>
  <si>
    <t>C113321500012</t>
  </si>
  <si>
    <t>国立音楽大学附属中学校</t>
  </si>
  <si>
    <t>東京都国立市西２－１２－１９</t>
  </si>
  <si>
    <t>C113321500021</t>
  </si>
  <si>
    <t>桐朋中学校</t>
  </si>
  <si>
    <t>C113322100014</t>
  </si>
  <si>
    <t>東星学園中学校</t>
  </si>
  <si>
    <t>C113322200022</t>
  </si>
  <si>
    <t>C113322400011</t>
  </si>
  <si>
    <t>多摩大学附属聖ヶ丘中学校</t>
  </si>
  <si>
    <t>東京都多摩市聖ヶ丘４－１－１</t>
  </si>
  <si>
    <t>C113322400020</t>
  </si>
  <si>
    <t>大妻多摩中学校</t>
  </si>
  <si>
    <t>東京都多摩市唐木田２－７－１</t>
  </si>
  <si>
    <t>C113322500010</t>
  </si>
  <si>
    <t>駒沢学園女子中学校</t>
  </si>
  <si>
    <t>東京都稲城市坂浜２３８</t>
  </si>
  <si>
    <t>C113322800017</t>
  </si>
  <si>
    <t>東海大学菅生高等学校中等部</t>
  </si>
  <si>
    <t>C113322900016</t>
  </si>
  <si>
    <t>文華女子中学校</t>
  </si>
  <si>
    <t>東京都西東京市西原町４－５－８５</t>
  </si>
  <si>
    <t>C113322900025</t>
  </si>
  <si>
    <t>武蔵野大学中学校</t>
  </si>
  <si>
    <t>東京都西東京市新町１－１－２０</t>
  </si>
  <si>
    <t>C213210800013</t>
  </si>
  <si>
    <t>江東区立有明西学園</t>
  </si>
  <si>
    <t>東京都江東区有明１－７－１３</t>
  </si>
  <si>
    <t>C213210900012</t>
  </si>
  <si>
    <t>品川区立日野学園</t>
  </si>
  <si>
    <t>東京都品川区東五反田２－１１－１</t>
  </si>
  <si>
    <t>C213210900021</t>
  </si>
  <si>
    <t>品川区立伊藤学園</t>
  </si>
  <si>
    <t>東京都品川区大井５－１－３７</t>
  </si>
  <si>
    <t>C213210900030</t>
  </si>
  <si>
    <t>品川区立八潮学園</t>
  </si>
  <si>
    <t>東京都品川区八潮５－１１－２</t>
  </si>
  <si>
    <t>C213210900049</t>
  </si>
  <si>
    <t>品川区立荏原平塚学園</t>
  </si>
  <si>
    <t>東京都品川区平塚３－１６－２６</t>
  </si>
  <si>
    <t>C213210900058</t>
  </si>
  <si>
    <t>品川区立品川学園</t>
  </si>
  <si>
    <t>東京都品川区北品川３－９－３０</t>
  </si>
  <si>
    <t>C213210900067</t>
  </si>
  <si>
    <t>品川区立豊葉の杜学園</t>
  </si>
  <si>
    <t>東京都品川区二葉１－３－４０</t>
  </si>
  <si>
    <t>C213220100019</t>
  </si>
  <si>
    <t>八王子市立いずみの森義務教育学校</t>
  </si>
  <si>
    <t>東京都八王子市子安２－１８－１</t>
  </si>
  <si>
    <t>D113110000012</t>
  </si>
  <si>
    <t>東京学芸大学附属高等学校</t>
  </si>
  <si>
    <t>東京都世田谷区下馬４－１－５</t>
  </si>
  <si>
    <t>D113110000021</t>
  </si>
  <si>
    <t>筑波大学附属高等学校</t>
  </si>
  <si>
    <t>D113110000030</t>
  </si>
  <si>
    <t>筑波大学附属駒場高等学校</t>
  </si>
  <si>
    <t>D113110000049</t>
  </si>
  <si>
    <t>東京工業大学附属科学技術高等学校</t>
  </si>
  <si>
    <t>東京都港区芝浦３－３－６</t>
  </si>
  <si>
    <t>D113110000058</t>
  </si>
  <si>
    <t>東京芸術大学音楽学部附属音楽高等学校</t>
  </si>
  <si>
    <t>東京都台東区上野公園１２－８</t>
  </si>
  <si>
    <t>D113110000067</t>
  </si>
  <si>
    <t>お茶の水女子大学附属高等学校</t>
  </si>
  <si>
    <t>D113299901013</t>
  </si>
  <si>
    <t>東京都立一橋高等学校</t>
  </si>
  <si>
    <t>東京都千代田区東神田１－１２－１３</t>
  </si>
  <si>
    <t>D113299901022</t>
  </si>
  <si>
    <t>東京都立日比谷高等学校</t>
  </si>
  <si>
    <t>東京都千代田区永田町２－１６－１</t>
  </si>
  <si>
    <t>D113299901031</t>
  </si>
  <si>
    <t>東京都立三田高等学校</t>
  </si>
  <si>
    <t>東京都港区三田１－４－４６</t>
  </si>
  <si>
    <t>D113299901040</t>
  </si>
  <si>
    <t>東京都立大崎高等学校</t>
  </si>
  <si>
    <t>東京都品川区豊町２－１－７</t>
  </si>
  <si>
    <t>D113299901059</t>
  </si>
  <si>
    <t>東京都立八潮高等学校</t>
  </si>
  <si>
    <t>東京都品川区東品川３－２７－２２</t>
  </si>
  <si>
    <t>D113299901068</t>
  </si>
  <si>
    <t>東京都立小山台高等学校</t>
  </si>
  <si>
    <t>東京都品川区小山３－３－３２</t>
  </si>
  <si>
    <t>D113299901077</t>
  </si>
  <si>
    <t>東京都立雪谷高等学校</t>
  </si>
  <si>
    <t>東京都大田区久が原１－１４－１</t>
  </si>
  <si>
    <t>D113299901086</t>
  </si>
  <si>
    <t>東京都立大森高等学校</t>
  </si>
  <si>
    <t>東京都大田区西蒲田２－２－１</t>
  </si>
  <si>
    <t>D113299901095</t>
  </si>
  <si>
    <t>東京都立田園調布高等学校</t>
  </si>
  <si>
    <t>東京都大田区田園調布南２７－１</t>
  </si>
  <si>
    <t>D113299901102</t>
  </si>
  <si>
    <t>東京都立蒲田高等学校</t>
  </si>
  <si>
    <t>東京都大田区蒲田本町１－１－３０</t>
  </si>
  <si>
    <t>D113299901111</t>
  </si>
  <si>
    <t>東京都立つばさ総合高等学校</t>
  </si>
  <si>
    <t>東京都大田区本羽田３－１１－５</t>
  </si>
  <si>
    <t>D113299901120</t>
  </si>
  <si>
    <t>東京都立六本木高等学校</t>
  </si>
  <si>
    <t>東京都港区六本木６－１６－３６</t>
  </si>
  <si>
    <t>D113299901139</t>
  </si>
  <si>
    <t>東京都立六郷工科高等学校</t>
  </si>
  <si>
    <t>東京都大田区東六郷２－１８－２</t>
  </si>
  <si>
    <t>D113299901148</t>
  </si>
  <si>
    <t>東京都立美原高等学校</t>
  </si>
  <si>
    <t>東京都大田区大森東１－３３－１</t>
  </si>
  <si>
    <t>D113299901157</t>
  </si>
  <si>
    <t>東京都立芝商業高等学校</t>
  </si>
  <si>
    <t>東京都港区海岸１－８－２５</t>
  </si>
  <si>
    <t>D113299901166</t>
  </si>
  <si>
    <t>東京都立大田桜台高等学校</t>
  </si>
  <si>
    <t>東京都大田区中馬込３－１１－１０</t>
  </si>
  <si>
    <t>D113299902012</t>
  </si>
  <si>
    <t>東京都立戸山高等学校</t>
  </si>
  <si>
    <t>東京都新宿区戸山３－１９－１</t>
  </si>
  <si>
    <t>D113299902021</t>
  </si>
  <si>
    <t>東京都立駒場高等学校</t>
  </si>
  <si>
    <t>東京都目黒区大橋２－１８－１</t>
  </si>
  <si>
    <t>D113299902030</t>
  </si>
  <si>
    <t>東京都立目黒高等学校</t>
  </si>
  <si>
    <t>東京都目黒区祐天寺２－７－１５</t>
  </si>
  <si>
    <t>D113299902049</t>
  </si>
  <si>
    <t>東京都立新宿高等学校</t>
  </si>
  <si>
    <t>東京都新宿区内藤町１１－４</t>
  </si>
  <si>
    <t>D113299902058</t>
  </si>
  <si>
    <t>東京都立青山高等学校</t>
  </si>
  <si>
    <t>東京都渋谷区神宮前２－１－８</t>
  </si>
  <si>
    <t>D113299902067</t>
  </si>
  <si>
    <t>東京都立広尾高等学校</t>
  </si>
  <si>
    <t>東京都渋谷区東４－１４－１４</t>
  </si>
  <si>
    <t>D113299902076</t>
  </si>
  <si>
    <t>東京都立松原高等学校</t>
  </si>
  <si>
    <t>東京都世田谷区桜上水４－３－５</t>
  </si>
  <si>
    <t>D113299902085</t>
  </si>
  <si>
    <t>東京都立桜町高等学校</t>
  </si>
  <si>
    <t>東京都世田谷区用賀２－４－１</t>
  </si>
  <si>
    <t>D113299902094</t>
  </si>
  <si>
    <t>東京都立千歳丘高等学校</t>
  </si>
  <si>
    <t>東京都世田谷区船橋３－１８－１</t>
  </si>
  <si>
    <t>D113299902101</t>
  </si>
  <si>
    <t>東京都立深沢高等学校</t>
  </si>
  <si>
    <t>東京都世田谷区深沢７－３－１４</t>
  </si>
  <si>
    <t>D113299902110</t>
  </si>
  <si>
    <t>東京都立世田谷泉高等学校</t>
  </si>
  <si>
    <t>東京都世田谷区北烏山９－２２－１</t>
  </si>
  <si>
    <t>D113299902129</t>
  </si>
  <si>
    <t>東京都立世田谷総合高等学校</t>
  </si>
  <si>
    <t>東京都世田谷区岡本２－９－１</t>
  </si>
  <si>
    <t>D113299902138</t>
  </si>
  <si>
    <t>東京都立新宿山吹高等学校</t>
  </si>
  <si>
    <t>東京都新宿区山吹町８１</t>
  </si>
  <si>
    <t>D113299902147</t>
  </si>
  <si>
    <t>東京都立芦花高等学校</t>
  </si>
  <si>
    <t>東京都世田谷区粕谷３－８－１</t>
  </si>
  <si>
    <t>D113299902156</t>
  </si>
  <si>
    <t>東京都立第一商業高等学校</t>
  </si>
  <si>
    <t>東京都渋谷区鉢山町８－１</t>
  </si>
  <si>
    <t>D113299902165</t>
  </si>
  <si>
    <t>東京都立総合工科高等学校</t>
  </si>
  <si>
    <t>東京都世田谷区成城９－２５－１</t>
  </si>
  <si>
    <t>D113299902174</t>
  </si>
  <si>
    <t>東京都立園芸高等学校</t>
  </si>
  <si>
    <t>東京都世田谷区深沢５－３８－１</t>
  </si>
  <si>
    <t>D113299902183</t>
  </si>
  <si>
    <t>東京都立国際高等学校</t>
  </si>
  <si>
    <t>東京都目黒区駒場２－１９－５９</t>
  </si>
  <si>
    <t>D113299902192</t>
  </si>
  <si>
    <t>東京都立総合芸術高等学校</t>
  </si>
  <si>
    <t>東京都新宿区富久町２２－１</t>
  </si>
  <si>
    <t>D113299903011</t>
  </si>
  <si>
    <t>東京都立鷺宮高等学校</t>
  </si>
  <si>
    <t>東京都中野区若宮３－４６－８</t>
  </si>
  <si>
    <t>D113299903020</t>
  </si>
  <si>
    <t>東京都立富士高等学校</t>
  </si>
  <si>
    <t>D113299903039</t>
  </si>
  <si>
    <t>東京都立武蔵丘高等学校</t>
  </si>
  <si>
    <t>東京都中野区上鷺宮２－１４－１</t>
  </si>
  <si>
    <t>D113299903048</t>
  </si>
  <si>
    <t>東京都立荻窪高等学校</t>
  </si>
  <si>
    <t>東京都杉並区荻窪５－７－２０</t>
  </si>
  <si>
    <t>D113299903057</t>
  </si>
  <si>
    <t>東京都立西高等学校</t>
  </si>
  <si>
    <t>東京都杉並区宮前４－２１－３２</t>
  </si>
  <si>
    <t>D113299903066</t>
  </si>
  <si>
    <t>東京都立豊多摩高等学校</t>
  </si>
  <si>
    <t>東京都杉並区成田西２－６－１８</t>
  </si>
  <si>
    <t>D113299903075</t>
  </si>
  <si>
    <t>東京都立杉並高等学校</t>
  </si>
  <si>
    <t>東京都杉並区成田西４－１５－１５</t>
  </si>
  <si>
    <t>D113299903084</t>
  </si>
  <si>
    <t>東京都立石神井高等学校</t>
  </si>
  <si>
    <t>東京都練馬区関町北４－３２－４８</t>
  </si>
  <si>
    <t>D113299903093</t>
  </si>
  <si>
    <t>東京都立井草高等学校</t>
  </si>
  <si>
    <t>東京都練馬区上石神井２－２－４３</t>
  </si>
  <si>
    <t>D113299903100</t>
  </si>
  <si>
    <t>東京都立大泉高等学校</t>
  </si>
  <si>
    <t>D113299903119</t>
  </si>
  <si>
    <t>東京都立練馬高等学校</t>
  </si>
  <si>
    <t>東京都練馬区春日町４－２８－２５</t>
  </si>
  <si>
    <t>D113299903128</t>
  </si>
  <si>
    <t>東京都立光丘高等学校</t>
  </si>
  <si>
    <t>東京都練馬区旭町２－１－３５</t>
  </si>
  <si>
    <t>D113299903137</t>
  </si>
  <si>
    <t>東京都立田柄高等学校</t>
  </si>
  <si>
    <t>東京都練馬区光が丘２－３－１</t>
  </si>
  <si>
    <t>D113299903146</t>
  </si>
  <si>
    <t>東京都立杉並総合高等学校</t>
  </si>
  <si>
    <t>東京都杉並区下高井戸５－１７－１</t>
  </si>
  <si>
    <t>D113299903155</t>
  </si>
  <si>
    <t>東京都立稔ヶ丘高等学校</t>
  </si>
  <si>
    <t>東京都中野区上鷺宮５－１１－１</t>
  </si>
  <si>
    <t>D113299903164</t>
  </si>
  <si>
    <t>東京都立大泉桜高等学校</t>
  </si>
  <si>
    <t>東京都練馬区大泉町３－５－７</t>
  </si>
  <si>
    <t>D113299903173</t>
  </si>
  <si>
    <t>東京都立第四商業高等学校</t>
  </si>
  <si>
    <t>東京都練馬区貫井３－４５－１９</t>
  </si>
  <si>
    <t>D113299903182</t>
  </si>
  <si>
    <t>東京都立中野工科高等学校</t>
  </si>
  <si>
    <t>東京都中野区野方３－５－５</t>
  </si>
  <si>
    <t>D113299903191</t>
  </si>
  <si>
    <t>東京都立杉並工科高等学校</t>
  </si>
  <si>
    <t>東京都杉並区上井草４－１３－３１</t>
  </si>
  <si>
    <t>D113299903208</t>
  </si>
  <si>
    <t>東京都立練馬工科高等学校</t>
  </si>
  <si>
    <t>東京都練馬区早宮２－９－１８</t>
  </si>
  <si>
    <t>D113299903217</t>
  </si>
  <si>
    <t>東京都立農芸高等学校</t>
  </si>
  <si>
    <t>東京都杉並区今川３－２５－１</t>
  </si>
  <si>
    <t>D113299904010</t>
  </si>
  <si>
    <t>東京都立竹早高等学校</t>
  </si>
  <si>
    <t>D113299904029</t>
  </si>
  <si>
    <t>東京都立向丘高等学校</t>
  </si>
  <si>
    <t>東京都文京区向丘１－１１－１８</t>
  </si>
  <si>
    <t>D113299904038</t>
  </si>
  <si>
    <t>東京都立豊島高等学校</t>
  </si>
  <si>
    <t>東京都豊島区千早４－９－２１</t>
  </si>
  <si>
    <t>D113299904047</t>
  </si>
  <si>
    <t>東京都立文京高等学校</t>
  </si>
  <si>
    <t>東京都豊島区西巣鴨１－１－５</t>
  </si>
  <si>
    <t>D113299904056</t>
  </si>
  <si>
    <t>東京都立北園高等学校</t>
  </si>
  <si>
    <t>東京都板橋区板橋４－１４－１</t>
  </si>
  <si>
    <t>D113299904065</t>
  </si>
  <si>
    <t>東京都立板橋高等学校</t>
  </si>
  <si>
    <t>東京都板橋区大谷口１－５４－１</t>
  </si>
  <si>
    <t>D113299904074</t>
  </si>
  <si>
    <t>東京都立大山高等学校</t>
  </si>
  <si>
    <t>東京都板橋区小茂根５－１８－１</t>
  </si>
  <si>
    <t>D113299904083</t>
  </si>
  <si>
    <t>東京都立高島高等学校</t>
  </si>
  <si>
    <t>東京都板橋区高島平３－７－１</t>
  </si>
  <si>
    <t>D113299904092</t>
  </si>
  <si>
    <t>東京都立桐ヶ丘高等学校</t>
  </si>
  <si>
    <t>東京都北区赤羽北３－５－２２</t>
  </si>
  <si>
    <t>D113299904109</t>
  </si>
  <si>
    <t>東京都立飛鳥高等学校</t>
  </si>
  <si>
    <t>東京都北区王子６－８－８</t>
  </si>
  <si>
    <t>D113299904118</t>
  </si>
  <si>
    <t>東京都立板橋有徳高等学校</t>
  </si>
  <si>
    <t>東京都板橋区徳丸２－１７－１</t>
  </si>
  <si>
    <t>D113299904127</t>
  </si>
  <si>
    <t>東京都立千早高等学校</t>
  </si>
  <si>
    <t>東京都豊島区千早３－４６－２１</t>
  </si>
  <si>
    <t>D113299904136</t>
  </si>
  <si>
    <t>東京都立工芸高等学校</t>
  </si>
  <si>
    <t>東京都文京区本郷１－３－９</t>
  </si>
  <si>
    <t>D113299904145</t>
  </si>
  <si>
    <t>東京都立北豊島工科高等学校</t>
  </si>
  <si>
    <t>東京都板橋区富士見町２８－１</t>
  </si>
  <si>
    <t>D113299904154</t>
  </si>
  <si>
    <t>東京都立王子総合高等学校</t>
  </si>
  <si>
    <t>東京都北区滝野川３－５４－７</t>
  </si>
  <si>
    <t>D113299904163</t>
  </si>
  <si>
    <t>東京都立赤羽北桜高等学校</t>
  </si>
  <si>
    <t>東京都北区西が丘３－１４－２０</t>
  </si>
  <si>
    <t>D113299905019</t>
  </si>
  <si>
    <t>東京都立白鴎高等学校</t>
  </si>
  <si>
    <t>東京都台東区元浅草１－６－２２</t>
  </si>
  <si>
    <t>D113299905028</t>
  </si>
  <si>
    <t>東京都立忍岡高等学校</t>
  </si>
  <si>
    <t>東京都台東区浅草橋５－１－２４</t>
  </si>
  <si>
    <t>D113299905037</t>
  </si>
  <si>
    <t>東京都立上野高等学校</t>
  </si>
  <si>
    <t>東京都台東区上野公園１０－１４</t>
  </si>
  <si>
    <t>D113299905046</t>
  </si>
  <si>
    <t>東京都立竹台高等学校</t>
  </si>
  <si>
    <t>東京都荒川区東日暮里５－１４－１</t>
  </si>
  <si>
    <t>D113299905055</t>
  </si>
  <si>
    <t>東京都立足立高等学校</t>
  </si>
  <si>
    <t>東京都足立区中央本町１－３－９</t>
  </si>
  <si>
    <t>D113299905064</t>
  </si>
  <si>
    <t>東京都立江北高等学校</t>
  </si>
  <si>
    <t>東京都足立区西綾瀬４－１４－３０</t>
  </si>
  <si>
    <t>D113299905073</t>
  </si>
  <si>
    <t>東京都立淵江高等学校</t>
  </si>
  <si>
    <t>東京都足立区東保木間２－１０－１</t>
  </si>
  <si>
    <t>D113299905082</t>
  </si>
  <si>
    <t>東京都立足立西高等学校</t>
  </si>
  <si>
    <t>東京都足立区江北５－７－１</t>
  </si>
  <si>
    <t>D113299905091</t>
  </si>
  <si>
    <t>東京都立足立東高等学校</t>
  </si>
  <si>
    <t>東京都足立区大谷田２－３－５</t>
  </si>
  <si>
    <t>D113299905108</t>
  </si>
  <si>
    <t>東京都立青井高等学校</t>
  </si>
  <si>
    <t>東京都足立区青井１－７－３５</t>
  </si>
  <si>
    <t>D113299905117</t>
  </si>
  <si>
    <t>東京都立足立新田高等学校</t>
  </si>
  <si>
    <t>東京都足立区新田２－１０－１６</t>
  </si>
  <si>
    <t>D113299905126</t>
  </si>
  <si>
    <t>東京都立晴海総合高等学校</t>
  </si>
  <si>
    <t>東京都中央区晴海１－２－１</t>
  </si>
  <si>
    <t>D113299905135</t>
  </si>
  <si>
    <t>東京都立浅草高等学校</t>
  </si>
  <si>
    <t>東京都台東区今戸１－８－１３</t>
  </si>
  <si>
    <t>D113299905153</t>
  </si>
  <si>
    <t>東京都立蔵前工科高等学校</t>
  </si>
  <si>
    <t>東京都台東区蔵前１－３－５７</t>
  </si>
  <si>
    <t>D113299905162</t>
  </si>
  <si>
    <t>東京都立荒川工科高等学校</t>
  </si>
  <si>
    <t>東京都荒川区南千住６－４２－１</t>
  </si>
  <si>
    <t>D113299905171</t>
  </si>
  <si>
    <t>東京都立足立工科高等学校</t>
  </si>
  <si>
    <t>東京都足立区西新井４－３０－１</t>
  </si>
  <si>
    <t>D113299905180</t>
  </si>
  <si>
    <t>東京都立小台橋高等学校</t>
  </si>
  <si>
    <t>東京都足立区小台２－１－３１</t>
  </si>
  <si>
    <t>D113299906018</t>
  </si>
  <si>
    <t>東京都立両国高等学校</t>
  </si>
  <si>
    <t>D113299906027</t>
  </si>
  <si>
    <t>東京都立墨田川高等学校</t>
  </si>
  <si>
    <t>東京都墨田区東向島３－３４－１４</t>
  </si>
  <si>
    <t>D113299906036</t>
  </si>
  <si>
    <t>東京都立本所高等学校</t>
  </si>
  <si>
    <t>東京都墨田区向島３－３７－２５</t>
  </si>
  <si>
    <t>D113299906045</t>
  </si>
  <si>
    <t>東京都立葛飾野高等学校</t>
  </si>
  <si>
    <t>東京都葛飾区亀有１－７－１</t>
  </si>
  <si>
    <t>D113299906054</t>
  </si>
  <si>
    <t>東京都立南葛飾高等学校</t>
  </si>
  <si>
    <t>東京都葛飾区立石６－４－１</t>
  </si>
  <si>
    <t>D113299906063</t>
  </si>
  <si>
    <t>東京都立日本橋高等学校</t>
  </si>
  <si>
    <t>東京都墨田区八広１－２８－２１</t>
  </si>
  <si>
    <t>D113299906072</t>
  </si>
  <si>
    <t>東京都立深川高等学校</t>
  </si>
  <si>
    <t>東京都江東区東陽５－３２－１９</t>
  </si>
  <si>
    <t>D113299906081</t>
  </si>
  <si>
    <t>東京都立東高等学校</t>
  </si>
  <si>
    <t>東京都江東区東砂７－１９－２４</t>
  </si>
  <si>
    <t>D113299906090</t>
  </si>
  <si>
    <t>東京都立城東高等学校</t>
  </si>
  <si>
    <t>東京都江東区大島３－２２－１</t>
  </si>
  <si>
    <t>D113299906107</t>
  </si>
  <si>
    <t>東京都立小松川高等学校</t>
  </si>
  <si>
    <t>東京都江戸川区平井１－２７－１０</t>
  </si>
  <si>
    <t>D113299906116</t>
  </si>
  <si>
    <t>東京都立江戸川高等学校</t>
  </si>
  <si>
    <t>東京都江戸川区松島２－３８－１</t>
  </si>
  <si>
    <t>D113299906125</t>
  </si>
  <si>
    <t>東京都立小岩高等学校</t>
  </si>
  <si>
    <t>東京都江戸川区本一色３－１０－１</t>
  </si>
  <si>
    <t>D113299906134</t>
  </si>
  <si>
    <t>東京都立葛西南高等学校</t>
  </si>
  <si>
    <t>東京都江戸川区南葛西１－１１－１</t>
  </si>
  <si>
    <t>D113299906143</t>
  </si>
  <si>
    <t>東京都立篠崎高等学校</t>
  </si>
  <si>
    <t>東京都江戸川区東篠崎１－１０－１</t>
  </si>
  <si>
    <t>D113299906152</t>
  </si>
  <si>
    <t>東京都立紅葉川高等学校</t>
  </si>
  <si>
    <t>東京都江戸川区臨海町２－１－１</t>
  </si>
  <si>
    <t>D113299906161</t>
  </si>
  <si>
    <t>東京都立大江戸高等学校</t>
  </si>
  <si>
    <t>東京都江東区千石３－２－１１</t>
  </si>
  <si>
    <t>D113299906170</t>
  </si>
  <si>
    <t>東京都立葛飾総合高等学校</t>
  </si>
  <si>
    <t>東京都葛飾区南水元４－２１－１</t>
  </si>
  <si>
    <t>D113299906189</t>
  </si>
  <si>
    <t>東京都立葛飾商業高等学校</t>
  </si>
  <si>
    <t>東京都葛飾区新宿３－１４－１</t>
  </si>
  <si>
    <t>D113299906198</t>
  </si>
  <si>
    <t>東京都立江東商業高等学校</t>
  </si>
  <si>
    <t>東京都江東区亀戸４－５０－１</t>
  </si>
  <si>
    <t>D113299906205</t>
  </si>
  <si>
    <t>東京都立第三商業高等学校</t>
  </si>
  <si>
    <t>東京都江東区越中島３－３－１</t>
  </si>
  <si>
    <t>D113299906214</t>
  </si>
  <si>
    <t>東京都立本所工科高等学校</t>
  </si>
  <si>
    <t>D113299906223</t>
  </si>
  <si>
    <t>東京都立墨田工科高等学校</t>
  </si>
  <si>
    <t>東京都江東区森下５－１－７</t>
  </si>
  <si>
    <t>D113299906232</t>
  </si>
  <si>
    <t>東京都立葛西工科高等学校</t>
  </si>
  <si>
    <t>東京都江戸川区一之江７－６８－１</t>
  </si>
  <si>
    <t>D113299906241</t>
  </si>
  <si>
    <t>東京都立科学技術高等学校</t>
  </si>
  <si>
    <t>東京都江東区大島１－２－３１</t>
  </si>
  <si>
    <t>D113299906250</t>
  </si>
  <si>
    <t>東京都立農産高等学校</t>
  </si>
  <si>
    <t>東京都葛飾区西亀有１－２８－１</t>
  </si>
  <si>
    <t>D113299906269</t>
  </si>
  <si>
    <t>東京都立橘高等学校</t>
  </si>
  <si>
    <t>東京都墨田区立花４－２９－７</t>
  </si>
  <si>
    <t>D113299907017</t>
  </si>
  <si>
    <t>東京都立富士森高等学校</t>
  </si>
  <si>
    <t>東京都八王子市長房町４２０－２</t>
  </si>
  <si>
    <t>D113299907026</t>
  </si>
  <si>
    <t>東京都立片倉高等学校</t>
  </si>
  <si>
    <t>東京都八王子市片倉町１６４３</t>
  </si>
  <si>
    <t>D113299907035</t>
  </si>
  <si>
    <t>東京都立八王子東高等学校</t>
  </si>
  <si>
    <t>東京都八王子市高倉町６８－１</t>
  </si>
  <si>
    <t>D113299907044</t>
  </si>
  <si>
    <t>東京都立八王子北高等学校</t>
  </si>
  <si>
    <t>東京都八王子市楢原町６０１</t>
  </si>
  <si>
    <t>D113299907053</t>
  </si>
  <si>
    <t>東京都立松が谷高等学校</t>
  </si>
  <si>
    <t>東京都八王子市松が谷１７７２</t>
  </si>
  <si>
    <t>D113299907062</t>
  </si>
  <si>
    <t>東京都立日野高等学校</t>
  </si>
  <si>
    <t>東京都日野市石田１－１９０－１</t>
  </si>
  <si>
    <t>D113299907071</t>
  </si>
  <si>
    <t>東京都立日野台高等学校</t>
  </si>
  <si>
    <t>東京都日野市大坂上４－１６－１</t>
  </si>
  <si>
    <t>D113299907080</t>
  </si>
  <si>
    <t>東京都立南平高等学校</t>
  </si>
  <si>
    <t>東京都日野市南平８－２－３</t>
  </si>
  <si>
    <t>D113299907099</t>
  </si>
  <si>
    <t>東京都立町田高等学校</t>
  </si>
  <si>
    <t>東京都町田市中町４－２５－３</t>
  </si>
  <si>
    <t>D113299907106</t>
  </si>
  <si>
    <t>東京都立野津田高等学校</t>
  </si>
  <si>
    <t>東京都町田市野津田町２００１</t>
  </si>
  <si>
    <t>D113299907115</t>
  </si>
  <si>
    <t>東京都立成瀬高等学校</t>
  </si>
  <si>
    <t>東京都町田市成瀬７－４－１</t>
  </si>
  <si>
    <t>D113299907124</t>
  </si>
  <si>
    <t>東京都立小川高等学校</t>
  </si>
  <si>
    <t>東京都町田市小川２－１００２－１</t>
  </si>
  <si>
    <t>D113299907133</t>
  </si>
  <si>
    <t>東京都立山崎高等学校</t>
  </si>
  <si>
    <t>東京都町田市山崎町１４５３－１</t>
  </si>
  <si>
    <t>D113299907142</t>
  </si>
  <si>
    <t>東京都立町田総合高等学校</t>
  </si>
  <si>
    <t>東京都町田市木曽町字１８－２２７６</t>
  </si>
  <si>
    <t>D113299907151</t>
  </si>
  <si>
    <t>東京都立翔陽高等学校</t>
  </si>
  <si>
    <t>東京都八王子市館町１０９７－１３６</t>
  </si>
  <si>
    <t>D113299907160</t>
  </si>
  <si>
    <t>東京都立八王子拓真高等学校</t>
  </si>
  <si>
    <t>東京都八王子市台町３－２５－１</t>
  </si>
  <si>
    <t>D113299907179</t>
  </si>
  <si>
    <t>東京都立町田工科高等学校</t>
  </si>
  <si>
    <t>東京都町田市忠生１－２０－２</t>
  </si>
  <si>
    <t>D113299907188</t>
  </si>
  <si>
    <t>東京都立八王子桑志高等学校</t>
  </si>
  <si>
    <t>東京都八王子市千人町４－８－１</t>
  </si>
  <si>
    <t>D113299908016</t>
  </si>
  <si>
    <t>東京都立立川高等学校</t>
  </si>
  <si>
    <t>東京都立川市錦町２－１３－５</t>
  </si>
  <si>
    <t>D113299908025</t>
  </si>
  <si>
    <t>東京都立砂川高等学校</t>
  </si>
  <si>
    <t>東京都立川市泉町９３５番地４</t>
  </si>
  <si>
    <t>D113299908034</t>
  </si>
  <si>
    <t>東京都立昭和高等学校</t>
  </si>
  <si>
    <t>東京都昭島市東町２－３－２１</t>
  </si>
  <si>
    <t>D113299908043</t>
  </si>
  <si>
    <t>東京都立拝島高等学校</t>
  </si>
  <si>
    <t>東京都昭島市拝島町４－１３－１</t>
  </si>
  <si>
    <t>D113299908052</t>
  </si>
  <si>
    <t>東京都立東大和高等学校</t>
  </si>
  <si>
    <t>東京都東大和市中央３－９４５</t>
  </si>
  <si>
    <t>D113299908061</t>
  </si>
  <si>
    <t>東京都立武蔵村山高等学校</t>
  </si>
  <si>
    <t>東京都武蔵村山市中原１－７－１</t>
  </si>
  <si>
    <t>D113299908070</t>
  </si>
  <si>
    <t>東京都立東大和南高等学校</t>
  </si>
  <si>
    <t>東京都東大和市桜ヶ丘３－４４－８</t>
  </si>
  <si>
    <t>D113299908089</t>
  </si>
  <si>
    <t>東京都立多摩高等学校</t>
  </si>
  <si>
    <t>東京都青梅市裏宿町５８０</t>
  </si>
  <si>
    <t>D113299908098</t>
  </si>
  <si>
    <t>東京都立福生高等学校</t>
  </si>
  <si>
    <t>東京都福生市北田園２－１１－３</t>
  </si>
  <si>
    <t>D113299908105</t>
  </si>
  <si>
    <t>東京都立秋留台高等学校</t>
  </si>
  <si>
    <t>東京都あきる野市平沢１５３－４</t>
  </si>
  <si>
    <t>D113299908114</t>
  </si>
  <si>
    <t>東京都立羽村高等学校</t>
  </si>
  <si>
    <t>東京都羽村市羽４１５２－１</t>
  </si>
  <si>
    <t>D113299908123</t>
  </si>
  <si>
    <t>東京都立五日市高等学校</t>
  </si>
  <si>
    <t>東京都あきる野市五日市８９４</t>
  </si>
  <si>
    <t>D113299908132</t>
  </si>
  <si>
    <t>東京都立青梅総合高等学校</t>
  </si>
  <si>
    <t>東京都青梅市勝沼１－６０－１</t>
  </si>
  <si>
    <t>D113299908141</t>
  </si>
  <si>
    <t>東京都立上水高等学校</t>
  </si>
  <si>
    <t>東京都武蔵村山市大南４－６２－１</t>
  </si>
  <si>
    <t>D113299908150</t>
  </si>
  <si>
    <t>東京都立多摩工科高等学校</t>
  </si>
  <si>
    <t>東京都福生市熊川２１５</t>
  </si>
  <si>
    <t>D113299908169</t>
  </si>
  <si>
    <t>東京都立瑞穂農芸高等学校</t>
  </si>
  <si>
    <t>東京都西多摩郡瑞穂町石畑２０２７</t>
  </si>
  <si>
    <t>D113299909015</t>
  </si>
  <si>
    <t>東京都立武蔵高等学校</t>
  </si>
  <si>
    <t>D113299909024</t>
  </si>
  <si>
    <t>東京都立武蔵野北高等学校</t>
  </si>
  <si>
    <t>東京都武蔵野市八幡町２－３－１０</t>
  </si>
  <si>
    <t>D113299909033</t>
  </si>
  <si>
    <t>東京都立小金井北高等学校</t>
  </si>
  <si>
    <t>東京都小金井市緑町４－１－１</t>
  </si>
  <si>
    <t>D113299909042</t>
  </si>
  <si>
    <t>東京都立保谷高等学校</t>
  </si>
  <si>
    <t>東京都西東京市住吉町５－８－２３</t>
  </si>
  <si>
    <t>D113299909051</t>
  </si>
  <si>
    <t>東京都立久留米西高等学校</t>
  </si>
  <si>
    <t>東京都東久留米市野火止２－１－４４</t>
  </si>
  <si>
    <t>D113299909060</t>
  </si>
  <si>
    <t>東京都立田無高等学校</t>
  </si>
  <si>
    <t>東京都西東京市向台町５－４－３４</t>
  </si>
  <si>
    <t>D113299909079</t>
  </si>
  <si>
    <t>東京都立小平高等学校</t>
  </si>
  <si>
    <t>東京都小平市仲町１１２</t>
  </si>
  <si>
    <t>D113299909088</t>
  </si>
  <si>
    <t>東京都立小平西高等学校</t>
  </si>
  <si>
    <t>東京都小平市小川町１－５０２－９５</t>
  </si>
  <si>
    <t>D113299909097</t>
  </si>
  <si>
    <t>東京都立東村山高等学校</t>
  </si>
  <si>
    <t>東京都東村山市恩多町４－２６－１</t>
  </si>
  <si>
    <t>D113299909104</t>
  </si>
  <si>
    <t>東京都立国分寺高等学校</t>
  </si>
  <si>
    <t>東京都国分寺市新町３－２－５</t>
  </si>
  <si>
    <t>D113299909113</t>
  </si>
  <si>
    <t>東京都立清瀬高等学校</t>
  </si>
  <si>
    <t>東京都清瀬市松山３－１－５６</t>
  </si>
  <si>
    <t>D113299909122</t>
  </si>
  <si>
    <t>東京都立小平南高等学校</t>
  </si>
  <si>
    <t>東京都小平市上水本町６－２１－１</t>
  </si>
  <si>
    <t>D113299909131</t>
  </si>
  <si>
    <t>東京都立東村山西高等学校</t>
  </si>
  <si>
    <t>東京都東村山市富士見町５－４－４１</t>
  </si>
  <si>
    <t>D113299909140</t>
  </si>
  <si>
    <t>東京都立東久留米総合高等学校</t>
  </si>
  <si>
    <t>東京都東久留米市幸町５－８－４６</t>
  </si>
  <si>
    <t>D113299909159</t>
  </si>
  <si>
    <t>東京都立小金井工科高等学校</t>
  </si>
  <si>
    <t>東京都小金井市本町６－８－９</t>
  </si>
  <si>
    <t>D113299909168</t>
  </si>
  <si>
    <t>東京都立田無工科高等学校</t>
  </si>
  <si>
    <t>東京都西東京市向台町１－９－１</t>
  </si>
  <si>
    <t>D113299909177</t>
  </si>
  <si>
    <t>東京都立多摩科学技術高等学校</t>
  </si>
  <si>
    <t>D113299910012</t>
  </si>
  <si>
    <t>東京都立神代高等学校</t>
  </si>
  <si>
    <t>東京都調布市若葉町１－４６－１</t>
  </si>
  <si>
    <t>D113299910021</t>
  </si>
  <si>
    <t>東京都立調布北高等学校</t>
  </si>
  <si>
    <t>東京都調布市深大寺北町５－３９－１</t>
  </si>
  <si>
    <t>D113299910030</t>
  </si>
  <si>
    <t>東京都立調布南高等学校</t>
  </si>
  <si>
    <t>東京都調布市多摩川６－２－１</t>
  </si>
  <si>
    <t>D113299910049</t>
  </si>
  <si>
    <t>東京都立狛江高等学校</t>
  </si>
  <si>
    <t>東京都狛江市元和泉３－９－１</t>
  </si>
  <si>
    <t>D113299910058</t>
  </si>
  <si>
    <t>東京都立府中高等学校</t>
  </si>
  <si>
    <t>東京都府中市栄町３－３－１</t>
  </si>
  <si>
    <t>D113299910067</t>
  </si>
  <si>
    <t>東京都立府中東高等学校</t>
  </si>
  <si>
    <t>東京都府中市押立町４－２１</t>
  </si>
  <si>
    <t>D113299910076</t>
  </si>
  <si>
    <t>東京都立府中西高等学校</t>
  </si>
  <si>
    <t>東京都府中市日新町４－６－７</t>
  </si>
  <si>
    <t>D113299910085</t>
  </si>
  <si>
    <t>東京都立国立高等学校</t>
  </si>
  <si>
    <t>東京都国立市東４－２５－１</t>
  </si>
  <si>
    <t>D113299910094</t>
  </si>
  <si>
    <t>東京都立永山高等学校</t>
  </si>
  <si>
    <t>東京都多摩市永山５－２２</t>
  </si>
  <si>
    <t>D113299910101</t>
  </si>
  <si>
    <t>東京都立若葉総合高等学校</t>
  </si>
  <si>
    <t>東京都稲城市坂浜１４３４－３</t>
  </si>
  <si>
    <t>D113299910110</t>
  </si>
  <si>
    <t>東京都立第五商業高等学校</t>
  </si>
  <si>
    <t>東京都国立市中３－４－１</t>
  </si>
  <si>
    <t>D113299910129</t>
  </si>
  <si>
    <t>東京都立府中工科高等学校</t>
  </si>
  <si>
    <t>東京都府中市若松町２－１９－１</t>
  </si>
  <si>
    <t>D113299910138</t>
  </si>
  <si>
    <t>東京都立農業高等学校</t>
  </si>
  <si>
    <t>東京都府中市寿町１－１０－２</t>
  </si>
  <si>
    <t>D113299911011</t>
  </si>
  <si>
    <t>東京都立大島高等学校</t>
  </si>
  <si>
    <t>東京都大島町元町字八重の水１２７</t>
  </si>
  <si>
    <t>D113299911020</t>
  </si>
  <si>
    <t>東京都立新島高等学校</t>
  </si>
  <si>
    <t>東京都新島村本村４－１０－１</t>
  </si>
  <si>
    <t>D113299911039</t>
  </si>
  <si>
    <t>東京都立神津高等学校</t>
  </si>
  <si>
    <t>東京都神津島村１６２０</t>
  </si>
  <si>
    <t>D113299911048</t>
  </si>
  <si>
    <t>東京都立大島海洋国際高等学校</t>
  </si>
  <si>
    <t>東京都大島町差木地字下原</t>
  </si>
  <si>
    <t>D113299912010</t>
  </si>
  <si>
    <t>東京都立三宅高等学校</t>
  </si>
  <si>
    <t>東京都三宅島三宅村坪田４５８６</t>
  </si>
  <si>
    <t>D113299913019</t>
  </si>
  <si>
    <t>東京都立八丈高等学校</t>
  </si>
  <si>
    <t>東京都八丈島八丈町大賀郷３０２０</t>
  </si>
  <si>
    <t>D113299914018</t>
  </si>
  <si>
    <t>東京都立小笠原高等学校</t>
  </si>
  <si>
    <t>東京都小笠原村父島字清瀬</t>
  </si>
  <si>
    <t>D113310100017</t>
  </si>
  <si>
    <t>大妻高等学校</t>
  </si>
  <si>
    <t>D113310100026</t>
  </si>
  <si>
    <t>神田女学園高等学校</t>
  </si>
  <si>
    <t>D113310100035</t>
  </si>
  <si>
    <t>暁星高等学校</t>
  </si>
  <si>
    <t>D113310100044</t>
  </si>
  <si>
    <t>共立女子高等学校</t>
  </si>
  <si>
    <t>D113310100053</t>
  </si>
  <si>
    <t>錦城学園高等学校</t>
  </si>
  <si>
    <t>東京都千代田区神田錦町３－１</t>
  </si>
  <si>
    <t>D113310100062</t>
  </si>
  <si>
    <t>麹町学園女子高等学校</t>
  </si>
  <si>
    <t>D113310100071</t>
  </si>
  <si>
    <t>正則学園高等学校</t>
  </si>
  <si>
    <t>D113310100080</t>
  </si>
  <si>
    <t>武蔵野大学附属千代田高等学院</t>
  </si>
  <si>
    <t>D113310100099</t>
  </si>
  <si>
    <t>東京家政学院高等学校</t>
  </si>
  <si>
    <t>D113310100106</t>
  </si>
  <si>
    <t>東洋高等学校</t>
  </si>
  <si>
    <t>東京都千代田区神田三崎町１－４－１６</t>
  </si>
  <si>
    <t>D113310100115</t>
  </si>
  <si>
    <t>二松学舎大学附属高等学校</t>
  </si>
  <si>
    <t>東京都千代田区九段南２－１－３２</t>
  </si>
  <si>
    <t>D113310100124</t>
  </si>
  <si>
    <t>雙葉高等学校</t>
  </si>
  <si>
    <t>D113310100133</t>
  </si>
  <si>
    <t>三輪田学園高等学校</t>
  </si>
  <si>
    <t>D113310100142</t>
  </si>
  <si>
    <t>和洋九段女子高等学校</t>
  </si>
  <si>
    <t>D113310100151</t>
  </si>
  <si>
    <t>女子学院高等学校</t>
  </si>
  <si>
    <t>D113310100160</t>
  </si>
  <si>
    <t>白百合学園高等学校</t>
  </si>
  <si>
    <t>D113310100179</t>
  </si>
  <si>
    <t>東京都千代田区神田神保町２－４２</t>
  </si>
  <si>
    <t>D113310200016</t>
  </si>
  <si>
    <t>開智日本橋学園高等学校</t>
  </si>
  <si>
    <t>D113310300015</t>
  </si>
  <si>
    <t>麻布高等学校</t>
  </si>
  <si>
    <t>D113310300024</t>
  </si>
  <si>
    <t>慶應義塾女子高等学校</t>
  </si>
  <si>
    <t>東京都港区三田２－１７－２３</t>
  </si>
  <si>
    <t>D113310300033</t>
  </si>
  <si>
    <t>芝高等学校</t>
  </si>
  <si>
    <t>D113310300042</t>
  </si>
  <si>
    <t>広尾学園高等学校</t>
  </si>
  <si>
    <t>D113310300051</t>
  </si>
  <si>
    <t>頌栄女子学院高等学校</t>
  </si>
  <si>
    <t>D113310300060</t>
  </si>
  <si>
    <t>正則高等学校</t>
  </si>
  <si>
    <t>東京都港区芝公園３－１－３６</t>
  </si>
  <si>
    <t>D113310300079</t>
  </si>
  <si>
    <t>聖心女子学院高等科</t>
  </si>
  <si>
    <t>D113310300088</t>
  </si>
  <si>
    <t>高輪高等学校</t>
  </si>
  <si>
    <t>D113310300097</t>
  </si>
  <si>
    <t>東海大学付属高輪台高等学校</t>
  </si>
  <si>
    <t>D113310300104</t>
  </si>
  <si>
    <t>芝国際高等学校</t>
  </si>
  <si>
    <t>D113310300113</t>
  </si>
  <si>
    <t>普連土学園高等学校</t>
  </si>
  <si>
    <t>D113310300122</t>
  </si>
  <si>
    <t>明治学院高等学校</t>
  </si>
  <si>
    <t>東京都港区白金台１－２－３７</t>
  </si>
  <si>
    <t>D113310300131</t>
  </si>
  <si>
    <t>山脇学園高等学校</t>
  </si>
  <si>
    <t>D113310300140</t>
  </si>
  <si>
    <t>東洋英和女学院高等部</t>
  </si>
  <si>
    <t>D113310400014</t>
  </si>
  <si>
    <t>海城高等学校</t>
  </si>
  <si>
    <t>D113310400023</t>
  </si>
  <si>
    <t>学習院女子高等科</t>
  </si>
  <si>
    <t>D113310400032</t>
  </si>
  <si>
    <t>成女高等学校</t>
  </si>
  <si>
    <t>D113310400041</t>
  </si>
  <si>
    <t>成城高等学校</t>
  </si>
  <si>
    <t>D113310400050</t>
  </si>
  <si>
    <t>保善高等学校</t>
  </si>
  <si>
    <t>東京都新宿区大久保３－６－２</t>
  </si>
  <si>
    <t>D113310400069</t>
  </si>
  <si>
    <t>目白研心高等学校</t>
  </si>
  <si>
    <t>D113310400078</t>
  </si>
  <si>
    <t>早稲田高等学校</t>
  </si>
  <si>
    <t>D113310500013</t>
  </si>
  <si>
    <t>中央大学高等学校</t>
  </si>
  <si>
    <t>東京都文京区春日１－１３－２７</t>
  </si>
  <si>
    <t>D113310500022</t>
  </si>
  <si>
    <t>跡見学園高等学校</t>
  </si>
  <si>
    <t>D113310500031</t>
  </si>
  <si>
    <t>郁文館高等学校</t>
  </si>
  <si>
    <t>D113310500040</t>
  </si>
  <si>
    <t>郁文館グローバル高等学校</t>
  </si>
  <si>
    <t>D113310500059</t>
  </si>
  <si>
    <t>桜蔭高等学校</t>
  </si>
  <si>
    <t>D113310500068</t>
  </si>
  <si>
    <t>京華高等学校</t>
  </si>
  <si>
    <t>D113310500077</t>
  </si>
  <si>
    <t>京華女子高等学校</t>
  </si>
  <si>
    <t>D113310500086</t>
  </si>
  <si>
    <t>京華商業高等学校</t>
  </si>
  <si>
    <t>D113310500095</t>
  </si>
  <si>
    <t>東洋大学京北高等学校</t>
  </si>
  <si>
    <t>D113310500102</t>
  </si>
  <si>
    <t>京北学園白山高等学校</t>
  </si>
  <si>
    <t>D113310500111</t>
  </si>
  <si>
    <t>駒込高等学校</t>
  </si>
  <si>
    <t>D113310500120</t>
  </si>
  <si>
    <t>D113310500139</t>
  </si>
  <si>
    <t>昭和第一高等学校</t>
  </si>
  <si>
    <t>東京都文京区本郷１－２－１５</t>
  </si>
  <si>
    <t>D113310500148</t>
  </si>
  <si>
    <t>貞静学園高等学校</t>
  </si>
  <si>
    <t>D113310500157</t>
  </si>
  <si>
    <t>東邦音楽大学附属東邦高等学校</t>
  </si>
  <si>
    <t>D113310500166</t>
  </si>
  <si>
    <t>東洋女子高等学校</t>
  </si>
  <si>
    <t>東京都文京区千石３－２９－８</t>
  </si>
  <si>
    <t>D113310500175</t>
  </si>
  <si>
    <t>獨協高等学校</t>
  </si>
  <si>
    <t>D113310500184</t>
  </si>
  <si>
    <t>日本大学豊山高等学校</t>
  </si>
  <si>
    <t>D113310500193</t>
  </si>
  <si>
    <t>文京学院大学女子高等学校</t>
  </si>
  <si>
    <t>D113310500200</t>
  </si>
  <si>
    <t>広尾学園小石川高等学校</t>
  </si>
  <si>
    <t>D113310600012</t>
  </si>
  <si>
    <t>岩倉高等学校</t>
  </si>
  <si>
    <t>東京都台東区上野７－８－８</t>
  </si>
  <si>
    <t>D113310600021</t>
  </si>
  <si>
    <t>上野学園高等学校</t>
  </si>
  <si>
    <t>D113310700011</t>
  </si>
  <si>
    <t>日本大学第一高等学校</t>
  </si>
  <si>
    <t>D113310700020</t>
  </si>
  <si>
    <t>安田学園高等学校</t>
  </si>
  <si>
    <t>D113310700039</t>
  </si>
  <si>
    <t>立志舎高等学校</t>
  </si>
  <si>
    <t>東京都墨田区太平２－９－６</t>
  </si>
  <si>
    <t>D113310800010</t>
  </si>
  <si>
    <t>かえつ有明高等学校</t>
  </si>
  <si>
    <t>D113310800029</t>
  </si>
  <si>
    <t>中央学院大学中央高等学校</t>
  </si>
  <si>
    <t>東京都江東区亀戸７－６５－１２</t>
  </si>
  <si>
    <t>D113310800038</t>
  </si>
  <si>
    <t>中村高等学校</t>
  </si>
  <si>
    <t>D113310800047</t>
  </si>
  <si>
    <t>芝浦工業大学附属高等学校</t>
  </si>
  <si>
    <t>D113310900019</t>
  </si>
  <si>
    <t>品川翔英高等学校</t>
  </si>
  <si>
    <t>D113310900028</t>
  </si>
  <si>
    <t>攻玉社高等学校</t>
  </si>
  <si>
    <t>D113310900037</t>
  </si>
  <si>
    <t>品川女子学院高等部</t>
  </si>
  <si>
    <t>D113310900046</t>
  </si>
  <si>
    <t>青稜高等学校</t>
  </si>
  <si>
    <t>D113310900055</t>
  </si>
  <si>
    <t>香蘭女学校高等科</t>
  </si>
  <si>
    <t>D113310900064</t>
  </si>
  <si>
    <t>朋優学院高等学校</t>
  </si>
  <si>
    <t>東京都品川区西大井６－１－２３</t>
  </si>
  <si>
    <t>D113310900073</t>
  </si>
  <si>
    <t>品川学藝高等学校</t>
  </si>
  <si>
    <t>東京都品川区豊町２－１６－１２</t>
  </si>
  <si>
    <t>D113310900082</t>
  </si>
  <si>
    <t>品川エトワール女子高等学校</t>
  </si>
  <si>
    <t>東京都品川区南品川５－１２－４</t>
  </si>
  <si>
    <t>D113310900091</t>
  </si>
  <si>
    <t>文教大学付属高等学校</t>
  </si>
  <si>
    <t>D113311000016</t>
  </si>
  <si>
    <t>自由ヶ丘学園高等学校</t>
  </si>
  <si>
    <t>東京都目黒区自由が丘２－２１－１</t>
  </si>
  <si>
    <t>D113311000025</t>
  </si>
  <si>
    <t>日本工業大学駒場高等学校</t>
  </si>
  <si>
    <t>D113311000034</t>
  </si>
  <si>
    <t>トキワ松学園高等学校</t>
  </si>
  <si>
    <t>D113311000043</t>
  </si>
  <si>
    <t>目黒日本大学高等学校</t>
  </si>
  <si>
    <t>D113311000052</t>
  </si>
  <si>
    <t>目黒学院高等学校</t>
  </si>
  <si>
    <t>D113311000061</t>
  </si>
  <si>
    <t>多摩大学目黒高等学校</t>
  </si>
  <si>
    <t>D113311000070</t>
  </si>
  <si>
    <t>八雲学園高等学校</t>
  </si>
  <si>
    <t>D113311100015</t>
  </si>
  <si>
    <t>立正大学付属立正高等学校</t>
  </si>
  <si>
    <t>D113311100024</t>
  </si>
  <si>
    <t>大森学園高等学校</t>
  </si>
  <si>
    <t>東京都大田区大森西３－２－１２</t>
  </si>
  <si>
    <t>D113311100033</t>
  </si>
  <si>
    <t>東京都大田区本羽田１－４－１</t>
  </si>
  <si>
    <t>D113311100042</t>
  </si>
  <si>
    <t>東京高等学校</t>
  </si>
  <si>
    <t>東京都大田区鵜の木２－３９－１</t>
  </si>
  <si>
    <t>D113311100051</t>
  </si>
  <si>
    <t>東京実業高等学校</t>
  </si>
  <si>
    <t>東京都大田区西蒲田８－１８－１</t>
  </si>
  <si>
    <t>D113311100060</t>
  </si>
  <si>
    <t>日本体育大学荏原高等学校</t>
  </si>
  <si>
    <t>東京都大田区池上８－２６－１</t>
  </si>
  <si>
    <t>D113311200014</t>
  </si>
  <si>
    <t>三田国際学園高等学校</t>
  </si>
  <si>
    <t>D113311200023</t>
  </si>
  <si>
    <t>駒場東邦高等学校</t>
  </si>
  <si>
    <t>D113311200032</t>
  </si>
  <si>
    <t>鴎友学園女子高等学校</t>
  </si>
  <si>
    <t>D113311200041</t>
  </si>
  <si>
    <t>国本女子高等学校</t>
  </si>
  <si>
    <t>D113311200050</t>
  </si>
  <si>
    <t>恵泉女学園高等学校</t>
  </si>
  <si>
    <t>D113311200069</t>
  </si>
  <si>
    <t>佼成学園女子高等学校</t>
  </si>
  <si>
    <t>D113311200078</t>
  </si>
  <si>
    <t>国士舘高等学校</t>
  </si>
  <si>
    <t>D113311200087</t>
  </si>
  <si>
    <t>駒澤大学高等学校</t>
  </si>
  <si>
    <t>東京都世田谷区上用賀１－１７－１２</t>
  </si>
  <si>
    <t>D113311200096</t>
  </si>
  <si>
    <t>駒場学園高等学校</t>
  </si>
  <si>
    <t>東京都世田谷区代沢１－２３－８</t>
  </si>
  <si>
    <t>D113311200103</t>
  </si>
  <si>
    <t>松蔭大学附属松蔭高等学校</t>
  </si>
  <si>
    <t>D113311200112</t>
  </si>
  <si>
    <t>昭和女子大学附属昭和高等学校</t>
  </si>
  <si>
    <t>D113311200121</t>
  </si>
  <si>
    <t>成城学園高等学校</t>
  </si>
  <si>
    <t>D113311200130</t>
  </si>
  <si>
    <t>下北沢成徳高等学校</t>
  </si>
  <si>
    <t>D113311200149</t>
  </si>
  <si>
    <t>世田谷学園高等学校</t>
  </si>
  <si>
    <t>D113311200158</t>
  </si>
  <si>
    <t>聖ドミニコ学園高等学校</t>
  </si>
  <si>
    <t>D113311200167</t>
  </si>
  <si>
    <t>大東学園高等学校</t>
  </si>
  <si>
    <t>東京都世田谷区船橋７－２２－１</t>
  </si>
  <si>
    <t>D113311200176</t>
  </si>
  <si>
    <t>玉川聖学院高等部</t>
  </si>
  <si>
    <t>D113311200185</t>
  </si>
  <si>
    <t>田園調布学園高等部</t>
  </si>
  <si>
    <t>D113311200194</t>
  </si>
  <si>
    <t>田園調布雙葉高等学校</t>
  </si>
  <si>
    <t>D113311200201</t>
  </si>
  <si>
    <t>東京農業大学第一高等学校</t>
  </si>
  <si>
    <t>D113311200210</t>
  </si>
  <si>
    <t>東京都市大学等々力高等学校</t>
  </si>
  <si>
    <t>D113311200229</t>
  </si>
  <si>
    <t>日本女子体育大学附属二階堂高等学校</t>
  </si>
  <si>
    <t>東京都世田谷区松原２－１７－２２</t>
  </si>
  <si>
    <t>D113311200238</t>
  </si>
  <si>
    <t>日本学園高等学校</t>
  </si>
  <si>
    <t>D113311200247</t>
  </si>
  <si>
    <t>日本大学櫻丘高等学校</t>
  </si>
  <si>
    <t>東京都世田谷区桜上水３－２４－２２</t>
  </si>
  <si>
    <t>D113311200256</t>
  </si>
  <si>
    <t>東京都市大学付属高等学校</t>
  </si>
  <si>
    <t>D113311200265</t>
  </si>
  <si>
    <t>サレジアン国際学園世田谷高等学校</t>
  </si>
  <si>
    <t>D113311200274</t>
  </si>
  <si>
    <t>科学技術学園高等学校</t>
  </si>
  <si>
    <t>東京都世田谷区成城１－１１－１</t>
  </si>
  <si>
    <t>D113311300013</t>
  </si>
  <si>
    <t>青山学院高等部</t>
  </si>
  <si>
    <t>D113311300022</t>
  </si>
  <si>
    <t>関東国際高等学校</t>
  </si>
  <si>
    <t>東京都渋谷区本町３－２－２</t>
  </si>
  <si>
    <t>D113311300031</t>
  </si>
  <si>
    <t>國學院高等学校</t>
  </si>
  <si>
    <t>東京都渋谷区神宮前２－２－３</t>
  </si>
  <si>
    <t>D113311300040</t>
  </si>
  <si>
    <t>実践女子学園高等学校</t>
  </si>
  <si>
    <t>D113311300059</t>
  </si>
  <si>
    <t>渋谷教育学園渋谷高等学校</t>
  </si>
  <si>
    <t>D113311300068</t>
  </si>
  <si>
    <t>東京女学館高等学校</t>
  </si>
  <si>
    <t>D113311300077</t>
  </si>
  <si>
    <t>富士見丘高等学校</t>
  </si>
  <si>
    <t>D113311300086</t>
  </si>
  <si>
    <t>東海大学付属望星高等学校</t>
  </si>
  <si>
    <t>東京都渋谷区富ヶ谷２－１０－７</t>
  </si>
  <si>
    <t>D113311400012</t>
  </si>
  <si>
    <t>実践学園高等学校</t>
  </si>
  <si>
    <t>D113311400021</t>
  </si>
  <si>
    <t>東亜学園高等学校</t>
  </si>
  <si>
    <t>東京都中野区上高田５－４４－３</t>
  </si>
  <si>
    <t>D113311400030</t>
  </si>
  <si>
    <t>新渡戸文化高等学校</t>
  </si>
  <si>
    <t>D113311400049</t>
  </si>
  <si>
    <t>大妻中野高等学校</t>
  </si>
  <si>
    <t>D113311400058</t>
  </si>
  <si>
    <t>宝仙学園高等学校</t>
  </si>
  <si>
    <t>D113311400067</t>
  </si>
  <si>
    <t>堀越高等学校</t>
  </si>
  <si>
    <t>東京都中野区中央２－５６－２</t>
  </si>
  <si>
    <t>D113311400076</t>
  </si>
  <si>
    <t>明治大学付属中野高等学校</t>
  </si>
  <si>
    <t>D113311500011</t>
  </si>
  <si>
    <t>杉並学院高等学校</t>
  </si>
  <si>
    <t>東京都杉並区阿佐谷南２－３０－１７</t>
  </si>
  <si>
    <t>D113311500020</t>
  </si>
  <si>
    <t>光塩女子学院高等科</t>
  </si>
  <si>
    <t>D113311500039</t>
  </si>
  <si>
    <t>佼成学園高等学校</t>
  </si>
  <si>
    <t>D113311500048</t>
  </si>
  <si>
    <t>國學院大學久我山高等学校</t>
  </si>
  <si>
    <t>D113311500057</t>
  </si>
  <si>
    <t>文化学園大学杉並高等学校</t>
  </si>
  <si>
    <t>D113311500066</t>
  </si>
  <si>
    <t>女子美術大学付属高等学校</t>
  </si>
  <si>
    <t>D113311500075</t>
  </si>
  <si>
    <t>専修大学附属高等学校</t>
  </si>
  <si>
    <t>東京都杉並区和泉４－４－１</t>
  </si>
  <si>
    <t>D113311500084</t>
  </si>
  <si>
    <t>中央大学杉並高等学校</t>
  </si>
  <si>
    <t>東京都杉並区今川２－７－１</t>
  </si>
  <si>
    <t>D113311500093</t>
  </si>
  <si>
    <t>東京立正高等学校</t>
  </si>
  <si>
    <t>D113311500100</t>
  </si>
  <si>
    <t>日本大学第二高等学校</t>
  </si>
  <si>
    <t>D113311500119</t>
  </si>
  <si>
    <t>日本大学鶴ヶ丘高等学校</t>
  </si>
  <si>
    <t>東京都杉並区和泉２－２６－１２</t>
  </si>
  <si>
    <t>D113311500128</t>
  </si>
  <si>
    <t>立教女学院高等学校</t>
  </si>
  <si>
    <t>D113311600010</t>
  </si>
  <si>
    <t>学習院高等科</t>
  </si>
  <si>
    <t>D113311600029</t>
  </si>
  <si>
    <t>川村高等学校</t>
  </si>
  <si>
    <t>D113311600038</t>
  </si>
  <si>
    <t>十文字高等学校</t>
  </si>
  <si>
    <t>D113311600047</t>
  </si>
  <si>
    <t>城西大学附属城西高等学校</t>
  </si>
  <si>
    <t>D113311600056</t>
  </si>
  <si>
    <t>昭和鉄道高等学校</t>
  </si>
  <si>
    <t>東京都豊島区池袋本町２－１０－１</t>
  </si>
  <si>
    <t>D113311600065</t>
  </si>
  <si>
    <t>巣鴨高等学校</t>
  </si>
  <si>
    <t>D113311600074</t>
  </si>
  <si>
    <t>巣鴨商業高等学校</t>
  </si>
  <si>
    <t>D113311600083</t>
  </si>
  <si>
    <t>淑徳巣鴨高等学校</t>
  </si>
  <si>
    <t>D113311600092</t>
  </si>
  <si>
    <t>東京音楽大学付属高等学校</t>
  </si>
  <si>
    <t>東京都豊島区南池袋三丁目４番５号</t>
  </si>
  <si>
    <t>D113311600109</t>
  </si>
  <si>
    <t>豊島学院高等学校</t>
  </si>
  <si>
    <t>D113311600118</t>
  </si>
  <si>
    <t>豊島岡女子学園高等学校</t>
  </si>
  <si>
    <t>D113311600127</t>
  </si>
  <si>
    <t>豊南高等学校</t>
  </si>
  <si>
    <t>東京都豊島区高松３－６－７</t>
  </si>
  <si>
    <t>D113311600136</t>
  </si>
  <si>
    <t>本郷高等学校</t>
  </si>
  <si>
    <t>D113311600145</t>
  </si>
  <si>
    <t>立教池袋高等学校</t>
  </si>
  <si>
    <t>D113311700019</t>
  </si>
  <si>
    <t>安部学院高等学校</t>
  </si>
  <si>
    <t>東京都北区栄町３５－４</t>
  </si>
  <si>
    <t>D113311700028</t>
  </si>
  <si>
    <t>桜丘高等学校</t>
  </si>
  <si>
    <t>D113311700037</t>
  </si>
  <si>
    <t>順天高等学校</t>
  </si>
  <si>
    <t>D113311700046</t>
  </si>
  <si>
    <t>女子聖学院高等学校</t>
  </si>
  <si>
    <t>D113311700055</t>
  </si>
  <si>
    <t>駿台学園高等学校</t>
  </si>
  <si>
    <t>D113311700064</t>
  </si>
  <si>
    <t>聖学院高等学校</t>
  </si>
  <si>
    <t>D113311700073</t>
  </si>
  <si>
    <t>サレジアン国際学園高等学校</t>
  </si>
  <si>
    <t>D113311700082</t>
  </si>
  <si>
    <t>成立学園高等学校</t>
  </si>
  <si>
    <t>D113311700091</t>
  </si>
  <si>
    <t>瀧野川女子学園高等学校</t>
  </si>
  <si>
    <t>D113311700108</t>
  </si>
  <si>
    <t>東京成徳大学高等学校</t>
  </si>
  <si>
    <t>D113311700117</t>
  </si>
  <si>
    <t>武蔵野高等学校</t>
  </si>
  <si>
    <t>D113311800018</t>
  </si>
  <si>
    <t>開成高等学校</t>
  </si>
  <si>
    <t>東京都荒川区西日暮里４－２－４</t>
  </si>
  <si>
    <t>D113311800027</t>
  </si>
  <si>
    <t>北豊島高等学校</t>
  </si>
  <si>
    <t>D113311900017</t>
  </si>
  <si>
    <t>淑徳高等学校</t>
  </si>
  <si>
    <t>D113311900026</t>
  </si>
  <si>
    <t>城北高等学校</t>
  </si>
  <si>
    <t>D113311900035</t>
  </si>
  <si>
    <t>大東文化大学第一高等学校</t>
  </si>
  <si>
    <t>東京都板橋区高島平１－９－１</t>
  </si>
  <si>
    <t>D113311900044</t>
  </si>
  <si>
    <t>帝京高等学校</t>
  </si>
  <si>
    <t>D113311900053</t>
  </si>
  <si>
    <t>東京家政大学附属女子高等学校</t>
  </si>
  <si>
    <t>D113311900062</t>
  </si>
  <si>
    <t>日本大学豊山女子高等学校</t>
  </si>
  <si>
    <t>D113312000014</t>
  </si>
  <si>
    <t>国華高等学校</t>
  </si>
  <si>
    <t>東京都練馬区</t>
  </si>
  <si>
    <t>D113312000023</t>
  </si>
  <si>
    <t>東京女子学院高等学校</t>
  </si>
  <si>
    <t>D113312000032</t>
  </si>
  <si>
    <t>富士見高等学校</t>
  </si>
  <si>
    <t>D113312000041</t>
  </si>
  <si>
    <t>武蔵高等学校</t>
  </si>
  <si>
    <t>D113312000050</t>
  </si>
  <si>
    <t>早稲田大学高等学院</t>
  </si>
  <si>
    <t>D113312100013</t>
  </si>
  <si>
    <t>足立学園高等学校</t>
  </si>
  <si>
    <t>D113312100022</t>
  </si>
  <si>
    <t>潤徳女子高等学校</t>
  </si>
  <si>
    <t>東京都足立区千住２－１１</t>
  </si>
  <si>
    <t>D113312200012</t>
  </si>
  <si>
    <t>共栄学園高等学校</t>
  </si>
  <si>
    <t>D113312200021</t>
  </si>
  <si>
    <t>修徳高等学校</t>
  </si>
  <si>
    <t>D113312300011</t>
  </si>
  <si>
    <t>愛国高等学校</t>
  </si>
  <si>
    <t>D113312300020</t>
  </si>
  <si>
    <t>江戸川女子高等学校</t>
  </si>
  <si>
    <t>D113312300039</t>
  </si>
  <si>
    <t>関東第一高等学校</t>
  </si>
  <si>
    <t>東京都江戸川区松島２－１０－１１</t>
  </si>
  <si>
    <t>D113320100016</t>
  </si>
  <si>
    <t>聖パウロ学園高等学校</t>
  </si>
  <si>
    <t>東京都八王子市下恩方町２７２７</t>
  </si>
  <si>
    <t>D113320100025</t>
  </si>
  <si>
    <t>帝京八王子高等学校</t>
  </si>
  <si>
    <t>D113320100034</t>
  </si>
  <si>
    <t>帝京大学高等学校</t>
  </si>
  <si>
    <t>D113320100043</t>
  </si>
  <si>
    <t>工学院大学附属高等学校</t>
  </si>
  <si>
    <t>D113320100052</t>
  </si>
  <si>
    <t>東京純心女子高等学校</t>
  </si>
  <si>
    <t>D113320100061</t>
  </si>
  <si>
    <t>八王子学園八王子高等学校</t>
  </si>
  <si>
    <t>D113320100070</t>
  </si>
  <si>
    <t>八王子実践高等学校</t>
  </si>
  <si>
    <t>D113320100089</t>
  </si>
  <si>
    <t>共立女子第二高等学校</t>
  </si>
  <si>
    <t>D113320100098</t>
  </si>
  <si>
    <t>D113320100105</t>
  </si>
  <si>
    <t>穎明館高等学校</t>
  </si>
  <si>
    <t>D113320200015</t>
  </si>
  <si>
    <t>昭和第一学園高等学校</t>
  </si>
  <si>
    <t>東京都立川市栄町２－４５－８</t>
  </si>
  <si>
    <t>D113320200024</t>
  </si>
  <si>
    <t>立川女子高等学校</t>
  </si>
  <si>
    <t>東京都立川市高松町３－１２－１</t>
  </si>
  <si>
    <t>D113320300014</t>
  </si>
  <si>
    <t>聖徳学園高等学校</t>
  </si>
  <si>
    <t>D113320300023</t>
  </si>
  <si>
    <t>吉祥女子高等学校</t>
  </si>
  <si>
    <t>D113320300032</t>
  </si>
  <si>
    <t>成蹊高等学校</t>
  </si>
  <si>
    <t>D113320300041</t>
  </si>
  <si>
    <t>藤村女子高等学校</t>
  </si>
  <si>
    <t>D113320400013</t>
  </si>
  <si>
    <t>法政大学高等学校</t>
  </si>
  <si>
    <t>D113320400022</t>
  </si>
  <si>
    <t>大成高等学校</t>
  </si>
  <si>
    <t>東京都三鷹市上連雀６－７－５</t>
  </si>
  <si>
    <t>D113320400031</t>
  </si>
  <si>
    <t>明星学園高等学校</t>
  </si>
  <si>
    <t>東京都三鷹市牟礼４－１５－２２</t>
  </si>
  <si>
    <t>D113320600011</t>
  </si>
  <si>
    <t>明星高等学校</t>
  </si>
  <si>
    <t>D113320700010</t>
  </si>
  <si>
    <t>啓明学園高等学校</t>
  </si>
  <si>
    <t>D113320800019</t>
  </si>
  <si>
    <t>明治大学付属明治高等学校</t>
  </si>
  <si>
    <t>D113320800028</t>
  </si>
  <si>
    <t>ドルトン東京学園高等部</t>
  </si>
  <si>
    <t>D113320800037</t>
  </si>
  <si>
    <t>晃華学園高等学校</t>
  </si>
  <si>
    <t>D113320800046</t>
  </si>
  <si>
    <t>桐朋女子高等学校</t>
  </si>
  <si>
    <t>D113320900018</t>
  </si>
  <si>
    <t>日本大学第三高等学校</t>
  </si>
  <si>
    <t>D113320900027</t>
  </si>
  <si>
    <t>和光高等学校</t>
  </si>
  <si>
    <t>D113320900036</t>
  </si>
  <si>
    <t>桜美林高等学校</t>
  </si>
  <si>
    <t>D113320900045</t>
  </si>
  <si>
    <t>玉川学園高等部</t>
  </si>
  <si>
    <t>D113320900054</t>
  </si>
  <si>
    <t>フェリシア高等学校</t>
  </si>
  <si>
    <t>東京都町田市三輪町１２２</t>
  </si>
  <si>
    <t>D113321000015</t>
  </si>
  <si>
    <t>東京電機大学高等学校</t>
  </si>
  <si>
    <t>D113321000024</t>
  </si>
  <si>
    <t>中央大学附属高等学校</t>
  </si>
  <si>
    <t>D113321000033</t>
  </si>
  <si>
    <t>国際基督教大学高等学校</t>
  </si>
  <si>
    <t>東京都小金井市東町１－１－１</t>
  </si>
  <si>
    <t>D113321100014</t>
  </si>
  <si>
    <t>錦城高等学校</t>
  </si>
  <si>
    <t>東京都小平市大沼町５－３－７</t>
  </si>
  <si>
    <t>D113321100023</t>
  </si>
  <si>
    <t>白梅学園高等学校</t>
  </si>
  <si>
    <t>D113321100032</t>
  </si>
  <si>
    <t>創価高等学校</t>
  </si>
  <si>
    <t>東京都小平市たかの台２－１</t>
  </si>
  <si>
    <t>D113321300012</t>
  </si>
  <si>
    <t>日本体育大学桜華高等学校</t>
  </si>
  <si>
    <t>D113321300021</t>
  </si>
  <si>
    <t>明治学院東村山高等学校</t>
  </si>
  <si>
    <t>D113321300030</t>
  </si>
  <si>
    <t>明法高等学校</t>
  </si>
  <si>
    <t>D113321400011</t>
  </si>
  <si>
    <t>早稲田大学系属早稲田実業学校高等部</t>
  </si>
  <si>
    <t>D113321500010</t>
  </si>
  <si>
    <t>国立音楽大学附属高等学校</t>
  </si>
  <si>
    <t>D113321500029</t>
  </si>
  <si>
    <t>桐朋高等学校</t>
  </si>
  <si>
    <t>D113321500038</t>
  </si>
  <si>
    <t>ＮＨＫ学園高等学校</t>
  </si>
  <si>
    <t>東京都国立市富士見台２－３６－２</t>
  </si>
  <si>
    <t>D113322100012</t>
  </si>
  <si>
    <t>東星学園高等学校</t>
  </si>
  <si>
    <t>D113322200011</t>
  </si>
  <si>
    <t>D113322300010</t>
  </si>
  <si>
    <t>拓殖大学第一高等学校</t>
  </si>
  <si>
    <t>東京都武蔵村山市大南４－６４－５</t>
  </si>
  <si>
    <t>D113322400019</t>
  </si>
  <si>
    <t>大妻多摩高等学校</t>
  </si>
  <si>
    <t>D113322400028</t>
  </si>
  <si>
    <t>多摩大学附属聖ヶ丘高等学校</t>
  </si>
  <si>
    <t>D113322500018</t>
  </si>
  <si>
    <t>駒沢学園女子高等学校</t>
  </si>
  <si>
    <t>D113322800015</t>
  </si>
  <si>
    <t>東海大学菅生高等学校</t>
  </si>
  <si>
    <t>東京都あきる野市菅生１８１７</t>
  </si>
  <si>
    <t>D113322900014</t>
  </si>
  <si>
    <t>文華女子高等学校</t>
  </si>
  <si>
    <t>D113322900023</t>
  </si>
  <si>
    <t>武蔵野大学高等学校</t>
  </si>
  <si>
    <t>D213110000011</t>
  </si>
  <si>
    <t>東京大学教育学部附属中等教育学校</t>
  </si>
  <si>
    <t>東京都中野区南台１－１５－１</t>
  </si>
  <si>
    <t>D213110000020</t>
  </si>
  <si>
    <t>東京学芸大学附属国際中等教育学校</t>
  </si>
  <si>
    <t>D213210100018</t>
  </si>
  <si>
    <t>千代田区立九段中等教育学校</t>
  </si>
  <si>
    <t>東京都千代田区九段北２－２－１</t>
  </si>
  <si>
    <t>D213299900013</t>
  </si>
  <si>
    <t>東京都立桜修館中等教育学校</t>
  </si>
  <si>
    <t>東京都目黒区八雲１－１－２</t>
  </si>
  <si>
    <t>D213299900022</t>
  </si>
  <si>
    <t>東京都立小石川中等教育学校</t>
  </si>
  <si>
    <t>東京都文京区本駒込２－２９－２９</t>
  </si>
  <si>
    <t>D213299900031</t>
  </si>
  <si>
    <t>東京都立立川国際中等教育学校</t>
  </si>
  <si>
    <t>東京都立川市曙町３－２９－３７</t>
  </si>
  <si>
    <t>D213299900040</t>
  </si>
  <si>
    <t>東京都立南多摩中等教育学校</t>
  </si>
  <si>
    <t>東京都八王子市明神町４－２０－１</t>
  </si>
  <si>
    <t>D213299900059</t>
  </si>
  <si>
    <t>東京都立三鷹中等教育学校</t>
  </si>
  <si>
    <t>東京都三鷹市新川６－２１－２１</t>
  </si>
  <si>
    <t>E113110000019</t>
  </si>
  <si>
    <t>筑波大学附属視覚特別支援学校</t>
  </si>
  <si>
    <t>東京都文京区目白台３－２７－６</t>
  </si>
  <si>
    <t>E113110000028</t>
  </si>
  <si>
    <t>東京学芸大学附属特別支援学校</t>
  </si>
  <si>
    <t>東京都東久留米市氷川台１－６－１</t>
  </si>
  <si>
    <t>E113110000037</t>
  </si>
  <si>
    <t>筑波大学附属桐が丘特別支援学校</t>
  </si>
  <si>
    <t>東京都板橋区小茂根２－１－１２</t>
  </si>
  <si>
    <t>E113110000046</t>
  </si>
  <si>
    <t>筑波大学附属大塚特別支援学校</t>
  </si>
  <si>
    <t>東京都文京区春日１－５－５</t>
  </si>
  <si>
    <t>E113210430017</t>
  </si>
  <si>
    <t>東京都新宿区西新宿４－２０－１１</t>
  </si>
  <si>
    <t>E113211150013</t>
  </si>
  <si>
    <t>大田区立館山さざなみ学校</t>
  </si>
  <si>
    <t>千葉県館山市洲宮７６８－１１７</t>
  </si>
  <si>
    <t>E113211540012</t>
  </si>
  <si>
    <t>東京都杉並区堀ノ内１－１９－２５</t>
  </si>
  <si>
    <t>E113211950015</t>
  </si>
  <si>
    <t>板橋区立天津わかしお学校</t>
  </si>
  <si>
    <t>千葉県鴨川市天津１９９０</t>
  </si>
  <si>
    <t>E113212250010</t>
  </si>
  <si>
    <t>葛飾区立保田しおさい学校</t>
  </si>
  <si>
    <t>千葉県安房郡鋸南町大六１８０－２</t>
  </si>
  <si>
    <t>E113299910019</t>
  </si>
  <si>
    <t>東京都立文京盲学校</t>
  </si>
  <si>
    <t>東京都文京区後楽１－７－６</t>
  </si>
  <si>
    <t>E113299910028</t>
  </si>
  <si>
    <t>東京都立葛飾盲学校</t>
  </si>
  <si>
    <t>東京都葛飾区堀切７－３１－５</t>
  </si>
  <si>
    <t>E113299910037</t>
  </si>
  <si>
    <t>東京都立八王子盲学校</t>
  </si>
  <si>
    <t>東京都八王子市台町３－１９－２２</t>
  </si>
  <si>
    <t>E113299920017</t>
  </si>
  <si>
    <t>東京都立大塚ろう学校</t>
  </si>
  <si>
    <t>東京都豊島区巣鴨４－２０－８</t>
  </si>
  <si>
    <t>E113299920035</t>
  </si>
  <si>
    <t>東京都立葛飾ろう学校</t>
  </si>
  <si>
    <t>東京都葛飾区西亀有２－５８－１</t>
  </si>
  <si>
    <t>E113299920044</t>
  </si>
  <si>
    <t>東京都立中央ろう学校</t>
  </si>
  <si>
    <t>東京都杉並区下高井戸２－２２－１０</t>
  </si>
  <si>
    <t>E113299920053</t>
  </si>
  <si>
    <t>東京都立立川学園</t>
  </si>
  <si>
    <t>東京都立川市栄町１－１５－７</t>
  </si>
  <si>
    <t>E113299930015</t>
  </si>
  <si>
    <t>東京都立小平特別支援学校</t>
  </si>
  <si>
    <t>東京都小平市小川西町２－３３－１</t>
  </si>
  <si>
    <t>E113299930024</t>
  </si>
  <si>
    <t>東京都立北特別支援学校</t>
  </si>
  <si>
    <t>東京都北区十条台１－１－１</t>
  </si>
  <si>
    <t>E113299930033</t>
  </si>
  <si>
    <t>東京都立城南特別支援学校</t>
  </si>
  <si>
    <t>東京都大田区東六郷２－１８－１９</t>
  </si>
  <si>
    <t>E113299930042</t>
  </si>
  <si>
    <t>東京都立村山特別支援学校</t>
  </si>
  <si>
    <t>E113299930051</t>
  </si>
  <si>
    <t>東京都立八王子東特別支援学校</t>
  </si>
  <si>
    <t>東京都八王子市石川町３２４６－１</t>
  </si>
  <si>
    <t>E113299930060</t>
  </si>
  <si>
    <t>東京都立大泉特別支援学校</t>
  </si>
  <si>
    <t>東京都練馬区大泉学園町９－３－１</t>
  </si>
  <si>
    <t>E113299930079</t>
  </si>
  <si>
    <t>東京都立多摩桜の丘学園</t>
  </si>
  <si>
    <t>東京都多摩市聖ヶ丘１－１７－１</t>
  </si>
  <si>
    <t>E113299930088</t>
  </si>
  <si>
    <t>東京都立墨東特別支援学校</t>
  </si>
  <si>
    <t>東京都江東区猿江２－１６－１８</t>
  </si>
  <si>
    <t>E113299930097</t>
  </si>
  <si>
    <t>東京都立あきる野学園</t>
  </si>
  <si>
    <t>東京都あきる野市上代継１２３－１</t>
  </si>
  <si>
    <t>E113299930104</t>
  </si>
  <si>
    <t>東京都立府中けやきの森学園</t>
  </si>
  <si>
    <t>東京都府中市朝日町３－１４－１</t>
  </si>
  <si>
    <t>E113299930113</t>
  </si>
  <si>
    <t>東京都立鹿本学園</t>
  </si>
  <si>
    <t>東京都江戸川区本一色２－２４－１１</t>
  </si>
  <si>
    <t>E113299930122</t>
  </si>
  <si>
    <t>東京都立光明学園</t>
  </si>
  <si>
    <t>東京都世田谷区松原６－３８－２７</t>
  </si>
  <si>
    <t>E113299930131</t>
  </si>
  <si>
    <t>東京都立花畑学園</t>
  </si>
  <si>
    <t>東京都足立区南花畑五丁目２４番４９号</t>
  </si>
  <si>
    <t>E113299940013</t>
  </si>
  <si>
    <t>東京都立青鳥特別支援学校</t>
  </si>
  <si>
    <t>東京都世田谷区下馬２－３８－２３</t>
  </si>
  <si>
    <t>E113299940022</t>
  </si>
  <si>
    <t>東京都立王子特別支援学校</t>
  </si>
  <si>
    <t>東京都北区十条台１－８－４１</t>
  </si>
  <si>
    <t>E113299940031</t>
  </si>
  <si>
    <t>東京都立八王子特別支援学校</t>
  </si>
  <si>
    <t>東京都八王子市台町３－５－１</t>
  </si>
  <si>
    <t>E113299940040</t>
  </si>
  <si>
    <t>東京都立しいの木特別支援学校</t>
  </si>
  <si>
    <t>千葉県市原市椎津２５９０－２</t>
  </si>
  <si>
    <t>E113299940059</t>
  </si>
  <si>
    <t>東京都立七生特別支援学校</t>
  </si>
  <si>
    <t>東京都日野市程久保８４３</t>
  </si>
  <si>
    <t>E113299940068</t>
  </si>
  <si>
    <t>東京都立町田の丘学園</t>
  </si>
  <si>
    <t>東京都町田市野津田町２００３－１</t>
  </si>
  <si>
    <t>E113299940077</t>
  </si>
  <si>
    <t>東京都立高島特別支援学校</t>
  </si>
  <si>
    <t>東京都板橋区高島平３－７－２</t>
  </si>
  <si>
    <t>E113299940086</t>
  </si>
  <si>
    <t>東京都立矢口特別支援学校</t>
  </si>
  <si>
    <t>東京都大田区矢口１－２６－１０</t>
  </si>
  <si>
    <t>E113299940095</t>
  </si>
  <si>
    <t>東京都立羽村特別支援学校</t>
  </si>
  <si>
    <t>東京都羽村市五ノ神３１９－１</t>
  </si>
  <si>
    <t>E113299940102</t>
  </si>
  <si>
    <t>東京都立調布特別支援学校</t>
  </si>
  <si>
    <t>東京都調布市調布ヶ丘１－１－２</t>
  </si>
  <si>
    <t>E113299940111</t>
  </si>
  <si>
    <t>東京都立小金井特別支援学校</t>
  </si>
  <si>
    <t>東京都小金井市桜町２－１－１４</t>
  </si>
  <si>
    <t>E113299940120</t>
  </si>
  <si>
    <t>東京都立水元特別支援学校</t>
  </si>
  <si>
    <t>東京都葛飾区西水元５－２－１</t>
  </si>
  <si>
    <t>E113299940139</t>
  </si>
  <si>
    <t>東京都立墨田特別支援学校</t>
  </si>
  <si>
    <t>東京都墨田区八広５－１０－２</t>
  </si>
  <si>
    <t>E113299940148</t>
  </si>
  <si>
    <t>東京都立江東特別支援学校</t>
  </si>
  <si>
    <t>東京都江東区東陽４－１１－４５</t>
  </si>
  <si>
    <t>E113299940157</t>
  </si>
  <si>
    <t>東京都立中野特別支援学校</t>
  </si>
  <si>
    <t>東京都中野区南台３－４６－２０</t>
  </si>
  <si>
    <t>E113299940166</t>
  </si>
  <si>
    <t>東京都立足立特別支援学校</t>
  </si>
  <si>
    <t>東京都足立区花畑７－２３－１５</t>
  </si>
  <si>
    <t>E113299940175</t>
  </si>
  <si>
    <t>東京都立清瀬特別支援学校</t>
  </si>
  <si>
    <t>E113299940184</t>
  </si>
  <si>
    <t>東京都立葛飾特別支援学校</t>
  </si>
  <si>
    <t>東京都葛飾区金町２－１４－１</t>
  </si>
  <si>
    <t>E113299940193</t>
  </si>
  <si>
    <t>東京都立港特別支援学校</t>
  </si>
  <si>
    <t>東京都港区港南３－９－４５</t>
  </si>
  <si>
    <t>E113299940200</t>
  </si>
  <si>
    <t>東京都立石神井特別支援学校</t>
  </si>
  <si>
    <t>東京都練馬区石神井台８－２０－３５</t>
  </si>
  <si>
    <t>E113299940219</t>
  </si>
  <si>
    <t>東京都立白鷺特別支援学校</t>
  </si>
  <si>
    <t>東京都江戸川区東小松川４－５０－１</t>
  </si>
  <si>
    <t>E113299940228</t>
  </si>
  <si>
    <t>東京都立板橋特別支援学校</t>
  </si>
  <si>
    <t>東京都板橋区高島平９－２３－２２</t>
  </si>
  <si>
    <t>E113299940237</t>
  </si>
  <si>
    <t>東京都立田無特別支援学校</t>
  </si>
  <si>
    <t>東京都西東京市南町５－１５－５</t>
  </si>
  <si>
    <t>E113299940246</t>
  </si>
  <si>
    <t>東京都立永福学園</t>
  </si>
  <si>
    <t>東京都杉並区永福１－７－２８</t>
  </si>
  <si>
    <t>E113299940255</t>
  </si>
  <si>
    <t>東京都立田園調布特別支援学校</t>
  </si>
  <si>
    <t>東京都大田区田園調布５－４３－６</t>
  </si>
  <si>
    <t>E113299940264</t>
  </si>
  <si>
    <t>東京都立青峰学園</t>
  </si>
  <si>
    <t>東京都青梅市大門３－１２</t>
  </si>
  <si>
    <t>E113299940273</t>
  </si>
  <si>
    <t>東京都立南大沢学園</t>
  </si>
  <si>
    <t>東京都八王子市南大沢５－２８</t>
  </si>
  <si>
    <t>E113299940282</t>
  </si>
  <si>
    <t>東京都立久我山青光学園</t>
  </si>
  <si>
    <t>東京都世田谷区北烏山４－３７－１</t>
  </si>
  <si>
    <t>E113299940291</t>
  </si>
  <si>
    <t>東京都立品川特別支援学校</t>
  </si>
  <si>
    <t>東京都品川区南品川６－１５－２０</t>
  </si>
  <si>
    <t>E113299940308</t>
  </si>
  <si>
    <t>東京都立練馬特別支援学校</t>
  </si>
  <si>
    <t>東京都練馬区高松６－１７－１</t>
  </si>
  <si>
    <t>E113299940317</t>
  </si>
  <si>
    <t>東京都立志村学園</t>
  </si>
  <si>
    <t>東京都板橋区西台１－４１－１０</t>
  </si>
  <si>
    <t>E113299940326</t>
  </si>
  <si>
    <t>東京都立武蔵台学園</t>
  </si>
  <si>
    <t>東京都府中市武蔵台２－８－２８</t>
  </si>
  <si>
    <t>E113299940335</t>
  </si>
  <si>
    <t>東京都立青山特別支援学校</t>
  </si>
  <si>
    <t>東京都港区港区南青山２－３３－７７</t>
  </si>
  <si>
    <t>E113299940344</t>
  </si>
  <si>
    <t>都立水元小合学園</t>
  </si>
  <si>
    <t>東京都葛飾区水元１－２４－１</t>
  </si>
  <si>
    <t>E113299940353</t>
  </si>
  <si>
    <t>都立城東特別支援学校</t>
  </si>
  <si>
    <t>東京都江東区大島６－７－３</t>
  </si>
  <si>
    <t>E113299940362</t>
  </si>
  <si>
    <t>東京都立臨海青海特別支援学校</t>
  </si>
  <si>
    <t>東京都江東区青海二丁目５番１号</t>
  </si>
  <si>
    <t>E113299940371</t>
  </si>
  <si>
    <t>東京都立八王子西特別支援学校</t>
  </si>
  <si>
    <t>東京都八王子市東浅川町５４６番地１</t>
  </si>
  <si>
    <t>E113299940380</t>
  </si>
  <si>
    <t>都立東久留米特別支援学校</t>
  </si>
  <si>
    <t>東京都東久留米市野火止２－１－１１</t>
  </si>
  <si>
    <t>E113310300012</t>
  </si>
  <si>
    <t>愛育学園</t>
  </si>
  <si>
    <t>東京都港区南麻布５－６－８</t>
  </si>
  <si>
    <t>E113310900016</t>
  </si>
  <si>
    <t>明晴学園</t>
  </si>
  <si>
    <t>東京都品川区八潮５－２－１</t>
  </si>
  <si>
    <t>E113312000011</t>
  </si>
  <si>
    <t>旭出学園</t>
  </si>
  <si>
    <t>東京都練馬区東大泉７－１２－１６</t>
  </si>
  <si>
    <t>E113320900015</t>
  </si>
  <si>
    <t>日本聾話学校</t>
  </si>
  <si>
    <t>東京都町田市野津田町並木１９４２</t>
  </si>
  <si>
    <t>B114110000015</t>
  </si>
  <si>
    <t>横浜国立大学教育学部附属鎌倉小学校</t>
  </si>
  <si>
    <t>神奈川県鎌倉市雪ノ下３－５－１０</t>
  </si>
  <si>
    <t>B114110000024</t>
  </si>
  <si>
    <t>横浜国立大学教育学部附属横浜小学校</t>
  </si>
  <si>
    <t>神奈川県横浜市中区立野６４</t>
  </si>
  <si>
    <t>B114210020019</t>
  </si>
  <si>
    <t>横浜市立旭小学校</t>
  </si>
  <si>
    <t>神奈川県横浜市鶴見区北寺尾４－２５－１</t>
  </si>
  <si>
    <t>B114210020028</t>
  </si>
  <si>
    <t>横浜市立市場小学校</t>
  </si>
  <si>
    <t>神奈川県横浜市鶴見区元宮１－１３－１</t>
  </si>
  <si>
    <t>B114210020037</t>
  </si>
  <si>
    <t>横浜市立市場小学校けやき分校</t>
  </si>
  <si>
    <t>神奈川県横浜市鶴見区元宮２－５－２９</t>
  </si>
  <si>
    <t>B114210020046</t>
  </si>
  <si>
    <t>横浜市立入船小学校</t>
  </si>
  <si>
    <t>神奈川県横浜市鶴見区浜町１－１－１</t>
  </si>
  <si>
    <t>B114210020055</t>
  </si>
  <si>
    <t>横浜市立潮田小学校</t>
  </si>
  <si>
    <t>神奈川県横浜市鶴見区向井町３－８２－１</t>
  </si>
  <si>
    <t>B114210020064</t>
  </si>
  <si>
    <t>横浜市立上末吉小学校</t>
  </si>
  <si>
    <t>神奈川県横浜市鶴見区上末吉５－２４－１</t>
  </si>
  <si>
    <t>B114210020073</t>
  </si>
  <si>
    <t>横浜市立上寺尾小学校</t>
  </si>
  <si>
    <t>神奈川県横浜市鶴見区馬場３－２１－２１</t>
  </si>
  <si>
    <t>B114210020082</t>
  </si>
  <si>
    <t>横浜市立岸谷小学校</t>
  </si>
  <si>
    <t>神奈川県横浜市鶴見区岸谷１－６－１</t>
  </si>
  <si>
    <t>B114210020091</t>
  </si>
  <si>
    <t>横浜市立駒岡小学校</t>
  </si>
  <si>
    <t>神奈川県横浜市鶴見区駒岡３－１４－１</t>
  </si>
  <si>
    <t>B114210020108</t>
  </si>
  <si>
    <t>横浜市立汐入小学校</t>
  </si>
  <si>
    <t>神奈川県横浜市鶴見区汐入町２－３６</t>
  </si>
  <si>
    <t>B114210020117</t>
  </si>
  <si>
    <t>横浜市立獅子ケ谷小学校</t>
  </si>
  <si>
    <t>神奈川県横浜市鶴見区獅子ケ谷１－１９－１</t>
  </si>
  <si>
    <t>B114210020126</t>
  </si>
  <si>
    <t>横浜市立下野谷小学校</t>
  </si>
  <si>
    <t>神奈川県横浜市鶴見区下野谷町２－４９</t>
  </si>
  <si>
    <t>B114210020135</t>
  </si>
  <si>
    <t>横浜市立下末吉小学校</t>
  </si>
  <si>
    <t>神奈川県横浜市鶴見区下末吉２－２５－６</t>
  </si>
  <si>
    <t>B114210020144</t>
  </si>
  <si>
    <t>横浜市立新鶴見小学校</t>
  </si>
  <si>
    <t>神奈川県横浜市鶴見区江ケ崎町２－１</t>
  </si>
  <si>
    <t>B114210020153</t>
  </si>
  <si>
    <t>横浜市立末吉小学校</t>
  </si>
  <si>
    <t>神奈川県横浜市鶴見区上末吉１－９－１</t>
  </si>
  <si>
    <t>B114210020162</t>
  </si>
  <si>
    <t>横浜市立鶴見小学校</t>
  </si>
  <si>
    <t>神奈川県横浜市鶴見区鶴見中央３－１９－１</t>
  </si>
  <si>
    <t>B114210020171</t>
  </si>
  <si>
    <t>横浜市立寺尾小学校</t>
  </si>
  <si>
    <t>神奈川県横浜市鶴見区東寺尾５－１９－１</t>
  </si>
  <si>
    <t>B114210020180</t>
  </si>
  <si>
    <t>横浜市立豊岡小学校</t>
  </si>
  <si>
    <t>神奈川県横浜市鶴見区豊岡町２７－１</t>
  </si>
  <si>
    <t>B114210020199</t>
  </si>
  <si>
    <t>横浜市立生麦小学校</t>
  </si>
  <si>
    <t>神奈川県横浜市鶴見区生麦４－１５－１</t>
  </si>
  <si>
    <t>B114210020206</t>
  </si>
  <si>
    <t>横浜市立馬場小学校</t>
  </si>
  <si>
    <t>神奈川県横浜市鶴見区馬場７－２０－１</t>
  </si>
  <si>
    <t>B114210020215</t>
  </si>
  <si>
    <t>横浜市立東台小学校</t>
  </si>
  <si>
    <t>神奈川県横浜市鶴見区東寺尾東台１２－１</t>
  </si>
  <si>
    <t>B114210020224</t>
  </si>
  <si>
    <t>横浜市立平安小学校</t>
  </si>
  <si>
    <t>神奈川県横浜市鶴見区平安町２－９－１</t>
  </si>
  <si>
    <t>B114210020233</t>
  </si>
  <si>
    <t>横浜市立矢向小学校</t>
  </si>
  <si>
    <t>神奈川県横浜市鶴見区矢向３－８－１</t>
  </si>
  <si>
    <t>B114210020242</t>
  </si>
  <si>
    <t>横浜市立青木小学校</t>
  </si>
  <si>
    <t>神奈川県横浜市神奈川区桐畑１７</t>
  </si>
  <si>
    <t>B114210020260</t>
  </si>
  <si>
    <t>横浜市立浦島小学校</t>
  </si>
  <si>
    <t>神奈川県横浜市神奈川区浦島丘１６</t>
  </si>
  <si>
    <t>B114210020279</t>
  </si>
  <si>
    <t>横浜市立大口台小学校</t>
  </si>
  <si>
    <t>神奈川県横浜市神奈川区大口仲町４６０</t>
  </si>
  <si>
    <t>B114210020288</t>
  </si>
  <si>
    <t>横浜市立神奈川小学校</t>
  </si>
  <si>
    <t>神奈川県横浜市神奈川区東神奈川２－３５－１</t>
  </si>
  <si>
    <t>B114210020297</t>
  </si>
  <si>
    <t>横浜市立神橋小学校</t>
  </si>
  <si>
    <t>神奈川県横浜市神奈川区六角橋２－３４－１９</t>
  </si>
  <si>
    <t>B114210020304</t>
  </si>
  <si>
    <t>横浜市立神大寺小学校</t>
  </si>
  <si>
    <t>神奈川県横浜市神奈川区神大寺３－３４－１</t>
  </si>
  <si>
    <t>B114210020313</t>
  </si>
  <si>
    <t>横浜市立幸ケ谷小学校</t>
  </si>
  <si>
    <t>神奈川県横浜市神奈川区幸ケ谷１－１</t>
  </si>
  <si>
    <t>B114210020322</t>
  </si>
  <si>
    <t>横浜市立子安小学校</t>
  </si>
  <si>
    <t>神奈川県横浜市神奈川区新子安１－３６－１</t>
  </si>
  <si>
    <t>B114210020331</t>
  </si>
  <si>
    <t>横浜市立斎藤分小学校</t>
  </si>
  <si>
    <t>神奈川県横浜市神奈川区斎藤分町３４－１</t>
  </si>
  <si>
    <t>B114210020340</t>
  </si>
  <si>
    <t>横浜市立白幡小学校</t>
  </si>
  <si>
    <t>神奈川県横浜市神奈川区白幡上町１１－１</t>
  </si>
  <si>
    <t>B114210020368</t>
  </si>
  <si>
    <t>横浜市立中丸小学校</t>
  </si>
  <si>
    <t>神奈川県横浜市神奈川区神大寺３－１７－１</t>
  </si>
  <si>
    <t>B114210020377</t>
  </si>
  <si>
    <t>横浜市立西寺尾小学校</t>
  </si>
  <si>
    <t>神奈川県横浜市神奈川区西寺尾２－５－１</t>
  </si>
  <si>
    <t>B114210020386</t>
  </si>
  <si>
    <t>横浜市立西寺尾第二小学校</t>
  </si>
  <si>
    <t>神奈川県横浜市神奈川区西寺尾２－１５－１</t>
  </si>
  <si>
    <t>B114210020395</t>
  </si>
  <si>
    <t>横浜市立羽沢小学校</t>
  </si>
  <si>
    <t>神奈川県横浜市神奈川区羽沢町９３５</t>
  </si>
  <si>
    <t>B114210020402</t>
  </si>
  <si>
    <t>横浜市立二谷小学校</t>
  </si>
  <si>
    <t>神奈川県横浜市神奈川区平川町１１－１</t>
  </si>
  <si>
    <t>B114210020411</t>
  </si>
  <si>
    <t>横浜市立三ツ沢小学校</t>
  </si>
  <si>
    <t>神奈川県横浜市神奈川区三ツ沢中町４－１７</t>
  </si>
  <si>
    <t>B114210020420</t>
  </si>
  <si>
    <t>横浜市立南神大寺小学校</t>
  </si>
  <si>
    <t>神奈川県横浜市神奈川区神大寺２－９－１６</t>
  </si>
  <si>
    <t>B114210020439</t>
  </si>
  <si>
    <t>横浜市立東小学校</t>
  </si>
  <si>
    <t>神奈川県横浜市西区東ケ丘５９</t>
  </si>
  <si>
    <t>B114210020448</t>
  </si>
  <si>
    <t>横浜市立一本松小学校</t>
  </si>
  <si>
    <t>神奈川県横浜市西区西戸部町１－１１５</t>
  </si>
  <si>
    <t>B114210020457</t>
  </si>
  <si>
    <t>横浜市立稲荷台小学校</t>
  </si>
  <si>
    <t>神奈川県横浜市西区藤棚町２－２２０</t>
  </si>
  <si>
    <t>B114210020466</t>
  </si>
  <si>
    <t>横浜市立浅間台小学校</t>
  </si>
  <si>
    <t>神奈川県横浜市西区浅間町３－２３７</t>
  </si>
  <si>
    <t>B114210020475</t>
  </si>
  <si>
    <t>横浜市立戸部小学校</t>
  </si>
  <si>
    <t>神奈川県横浜市西区伊勢町２－１１５</t>
  </si>
  <si>
    <t>B114210020484</t>
  </si>
  <si>
    <t>横浜市立西前小学校</t>
  </si>
  <si>
    <t>神奈川県横浜市西区中央２－２７－７</t>
  </si>
  <si>
    <t>B114210020493</t>
  </si>
  <si>
    <t>横浜市立平沼小学校</t>
  </si>
  <si>
    <t>神奈川県横浜市西区平沼２－１１－３６</t>
  </si>
  <si>
    <t>B114210020509</t>
  </si>
  <si>
    <t>横浜市立みなとみらい本町小学校</t>
  </si>
  <si>
    <t>神奈川県横浜市西区高島１－２－３</t>
  </si>
  <si>
    <t>B114210020518</t>
  </si>
  <si>
    <t>横浜市立宮谷小学校</t>
  </si>
  <si>
    <t>神奈川県横浜市西区宮ケ谷６－７</t>
  </si>
  <si>
    <t>B114210020527</t>
  </si>
  <si>
    <t>横浜市立大鳥小学校</t>
  </si>
  <si>
    <t>神奈川県横浜市中区本牧町１－２５１</t>
  </si>
  <si>
    <t>B114210020536</t>
  </si>
  <si>
    <t>横浜市立北方小学校</t>
  </si>
  <si>
    <t>神奈川県横浜市中区諏訪町２９</t>
  </si>
  <si>
    <t>B114210020545</t>
  </si>
  <si>
    <t>横浜市立立野小学校</t>
  </si>
  <si>
    <t>神奈川県横浜市中区立野７６</t>
  </si>
  <si>
    <t>B114210020554</t>
  </si>
  <si>
    <t>横浜市立本町小学校</t>
  </si>
  <si>
    <t>神奈川県横浜市中区花咲町３－８６</t>
  </si>
  <si>
    <t>B114210020563</t>
  </si>
  <si>
    <t>横浜市立本牧小学校</t>
  </si>
  <si>
    <t>神奈川県横浜市中区本牧和田５－１</t>
  </si>
  <si>
    <t>B114210020572</t>
  </si>
  <si>
    <t>横浜市立本牧南小学校</t>
  </si>
  <si>
    <t>神奈川県横浜市中区本牧元町４４－１</t>
  </si>
  <si>
    <t>B114210020581</t>
  </si>
  <si>
    <t>横浜市立間門小学校</t>
  </si>
  <si>
    <t>神奈川県横浜市中区本牧間門２９－１</t>
  </si>
  <si>
    <t>B114210020590</t>
  </si>
  <si>
    <t>横浜市立元街小学校</t>
  </si>
  <si>
    <t>神奈川県横浜市中区山手町３６</t>
  </si>
  <si>
    <t>B114210020607</t>
  </si>
  <si>
    <t>横浜市立山元小学校</t>
  </si>
  <si>
    <t>神奈川県横浜市中区山元町３－１５２</t>
  </si>
  <si>
    <t>B114210020616</t>
  </si>
  <si>
    <t>横浜市立石川小学校</t>
  </si>
  <si>
    <t>神奈川県横浜市南区中村町１－６６</t>
  </si>
  <si>
    <t>B114210020625</t>
  </si>
  <si>
    <t>横浜市立井土ケ谷小学校</t>
  </si>
  <si>
    <t>神奈川県横浜市南区井土ケ谷上町２－１</t>
  </si>
  <si>
    <t>B114210020634</t>
  </si>
  <si>
    <t>横浜市立大岡小学校</t>
  </si>
  <si>
    <t>神奈川県横浜市南区大橋町３－４９</t>
  </si>
  <si>
    <t>B114210020643</t>
  </si>
  <si>
    <t>横浜市立太田小学校</t>
  </si>
  <si>
    <t>神奈川県横浜市南区三春台４２</t>
  </si>
  <si>
    <t>B114210020652</t>
  </si>
  <si>
    <t>横浜市立永田小学校</t>
  </si>
  <si>
    <t>神奈川県横浜市南区永田北２－６－１２</t>
  </si>
  <si>
    <t>B114210020661</t>
  </si>
  <si>
    <t>横浜市立永田台小学校</t>
  </si>
  <si>
    <t>神奈川県横浜市南区永田みなみ台６－１</t>
  </si>
  <si>
    <t>B114210020670</t>
  </si>
  <si>
    <t>横浜市立中村小学校</t>
  </si>
  <si>
    <t>神奈川県横浜市南区中村町４－２６９－１</t>
  </si>
  <si>
    <t>B114210020689</t>
  </si>
  <si>
    <t>横浜市立日枝小学校</t>
  </si>
  <si>
    <t>神奈川県横浜市南区山王町５－３１</t>
  </si>
  <si>
    <t>B114210020698</t>
  </si>
  <si>
    <t>横浜市立藤の木小学校</t>
  </si>
  <si>
    <t>神奈川県横浜市南区大岡４－１０－１</t>
  </si>
  <si>
    <t>B114210020705</t>
  </si>
  <si>
    <t>横浜市立別所小学校</t>
  </si>
  <si>
    <t>神奈川県横浜市南区別所６－３－１</t>
  </si>
  <si>
    <t>B114210020714</t>
  </si>
  <si>
    <t>横浜市立蒔田小学校</t>
  </si>
  <si>
    <t>神奈川県横浜市南区蒔田町１０２０</t>
  </si>
  <si>
    <t>B114210020723</t>
  </si>
  <si>
    <t>横浜市立南小学校</t>
  </si>
  <si>
    <t>神奈川県横浜市南区中里１－６－１６</t>
  </si>
  <si>
    <t>B114210020732</t>
  </si>
  <si>
    <t>横浜市立南太田小学校</t>
  </si>
  <si>
    <t>神奈川県横浜市南区南太田１－１７－１</t>
  </si>
  <si>
    <t>B114210020741</t>
  </si>
  <si>
    <t>横浜市立南吉田小学校</t>
  </si>
  <si>
    <t>神奈川県横浜市南区高根町２－１４</t>
  </si>
  <si>
    <t>B114210020750</t>
  </si>
  <si>
    <t>横浜市立六つ川小学校</t>
  </si>
  <si>
    <t>神奈川県横浜市南区六ツ川３－４－１２</t>
  </si>
  <si>
    <t>B114210020769</t>
  </si>
  <si>
    <t>横浜市立六つ川台小学校</t>
  </si>
  <si>
    <t>神奈川県横浜市南区六ツ川３－６５－９</t>
  </si>
  <si>
    <t>B114210020778</t>
  </si>
  <si>
    <t>横浜市立六つ川西小学校</t>
  </si>
  <si>
    <t>神奈川県横浜市南区六ツ川２－１５６－１</t>
  </si>
  <si>
    <t>B114210020787</t>
  </si>
  <si>
    <t>横浜市立上大岡小学校</t>
  </si>
  <si>
    <t>神奈川県横浜市港南区上大岡東３－１１－１</t>
  </si>
  <si>
    <t>B114210020796</t>
  </si>
  <si>
    <t>横浜市立港南台第一小学校</t>
  </si>
  <si>
    <t>神奈川県横浜市港南区港南台６－７－１</t>
  </si>
  <si>
    <t>B114210020803</t>
  </si>
  <si>
    <t>横浜市立港南台第二小学校</t>
  </si>
  <si>
    <t>神奈川県横浜市港南区港南台５－４－１</t>
  </si>
  <si>
    <t>B114210020812</t>
  </si>
  <si>
    <t>横浜市立港南台第三小学校</t>
  </si>
  <si>
    <t>神奈川県横浜市港南区港南台２－１４－１</t>
  </si>
  <si>
    <t>B114210020821</t>
  </si>
  <si>
    <t>横浜市立小坪小学校</t>
  </si>
  <si>
    <t>神奈川県横浜市港南区港南台４－１１－１</t>
  </si>
  <si>
    <t>B114210020830</t>
  </si>
  <si>
    <t>横浜市立桜岡小学校</t>
  </si>
  <si>
    <t>神奈川県横浜市港南区大久保１－６－４３</t>
  </si>
  <si>
    <t>B114210020849</t>
  </si>
  <si>
    <t>横浜市立下永谷小学校</t>
  </si>
  <si>
    <t>神奈川県横浜市港南区東永谷１－３６－１</t>
  </si>
  <si>
    <t>B114210020858</t>
  </si>
  <si>
    <t>横浜市立下野庭小学校</t>
  </si>
  <si>
    <t>神奈川県横浜市港南区野庭町６０２</t>
  </si>
  <si>
    <t>B114210020867</t>
  </si>
  <si>
    <t>横浜市立芹が谷小学校</t>
  </si>
  <si>
    <t>神奈川県横浜市港南区芹が谷３－３２－１</t>
  </si>
  <si>
    <t>B114210020876</t>
  </si>
  <si>
    <t>横浜市立芹が谷南小学校</t>
  </si>
  <si>
    <t>神奈川県横浜市港南区芹が谷４－２２－１</t>
  </si>
  <si>
    <t>B114210020885</t>
  </si>
  <si>
    <t>横浜市立相武山小学校</t>
  </si>
  <si>
    <t>神奈川県横浜市港南区上永谷１－７－５</t>
  </si>
  <si>
    <t>B114210020894</t>
  </si>
  <si>
    <t>横浜市立永野小学校</t>
  </si>
  <si>
    <t>神奈川県横浜市港南区上永谷２－２１－１０</t>
  </si>
  <si>
    <t>B114210020901</t>
  </si>
  <si>
    <t>横浜市立永谷小学校</t>
  </si>
  <si>
    <t>神奈川県横浜市港南区下永谷５－４８－１５</t>
  </si>
  <si>
    <t>B114210020910</t>
  </si>
  <si>
    <t>横浜市立野庭すずかけ小学校</t>
  </si>
  <si>
    <t>神奈川県横浜市港南区野庭町３４６－２</t>
  </si>
  <si>
    <t>B114210020929</t>
  </si>
  <si>
    <t>横浜市立日限山小学校</t>
  </si>
  <si>
    <t>神奈川県横浜市港南区日限山２－１６－１</t>
  </si>
  <si>
    <t>B114210020938</t>
  </si>
  <si>
    <t>横浜市立日下小学校</t>
  </si>
  <si>
    <t>神奈川県横浜市港南区笹下３－９－１</t>
  </si>
  <si>
    <t>B114210020947</t>
  </si>
  <si>
    <t>横浜市立日野小学校</t>
  </si>
  <si>
    <t>神奈川県横浜市港南区日野７－１１－１</t>
  </si>
  <si>
    <t>B114210020956</t>
  </si>
  <si>
    <t>横浜市立日野南小学校</t>
  </si>
  <si>
    <t>神奈川県横浜市港南区日野南６－３５－１</t>
  </si>
  <si>
    <t>B114210020965</t>
  </si>
  <si>
    <t>横浜市立丸山台小学校</t>
  </si>
  <si>
    <t>神奈川県横浜市港南区丸山台３－８－１</t>
  </si>
  <si>
    <t>B114210020974</t>
  </si>
  <si>
    <t>横浜市立南台小学校</t>
  </si>
  <si>
    <t>神奈川県横浜市港南区港南５－６－１</t>
  </si>
  <si>
    <t>B114210020983</t>
  </si>
  <si>
    <t>横浜市立吉原小学校</t>
  </si>
  <si>
    <t>神奈川県横浜市港南区日野２－２０－４０</t>
  </si>
  <si>
    <t>B114210020992</t>
  </si>
  <si>
    <t>横浜市立新井小学校</t>
  </si>
  <si>
    <t>神奈川県横浜市保土ケ谷区上菅田町１５７４－１</t>
  </si>
  <si>
    <t>B114210021009</t>
  </si>
  <si>
    <t>横浜市立新井小学校桜坂分校</t>
  </si>
  <si>
    <t>神奈川県横浜市保土ケ谷区新井町５８０</t>
  </si>
  <si>
    <t>B114210021018</t>
  </si>
  <si>
    <t>横浜市立今井小学校</t>
  </si>
  <si>
    <t>神奈川県横浜市保土ケ谷区今井町９８１－１</t>
  </si>
  <si>
    <t>B114210021027</t>
  </si>
  <si>
    <t>横浜市立岩崎小学校</t>
  </si>
  <si>
    <t>神奈川県横浜市保土ケ谷区岩崎町２２－１</t>
  </si>
  <si>
    <t>B114210021036</t>
  </si>
  <si>
    <t>横浜市立帷子小学校</t>
  </si>
  <si>
    <t>神奈川県横浜市保土ケ谷区川辺町６５－１</t>
  </si>
  <si>
    <t>B114210021045</t>
  </si>
  <si>
    <t>横浜市立上菅田笹の丘小学校</t>
  </si>
  <si>
    <t>B114210021054</t>
  </si>
  <si>
    <t>横浜市立上星川小学校</t>
  </si>
  <si>
    <t>神奈川県横浜市保土ケ谷区上星川２－５１－１</t>
  </si>
  <si>
    <t>B114210021063</t>
  </si>
  <si>
    <t>横浜市立川島小学校</t>
  </si>
  <si>
    <t>神奈川県横浜市保土ケ谷区川島町１１６２</t>
  </si>
  <si>
    <t>B114210021072</t>
  </si>
  <si>
    <t>横浜市立権太坂小学校</t>
  </si>
  <si>
    <t>神奈川県横浜市保土ケ谷区権太坂２－４－１</t>
  </si>
  <si>
    <t>B114210021081</t>
  </si>
  <si>
    <t>横浜市立坂本小学校</t>
  </si>
  <si>
    <t>神奈川県横浜市保土ケ谷区坂本町６</t>
  </si>
  <si>
    <t>B114210021090</t>
  </si>
  <si>
    <t>横浜市立桜台小学校</t>
  </si>
  <si>
    <t>神奈川県横浜市保土ケ谷区桜ケ丘１－１３－１</t>
  </si>
  <si>
    <t>B114210021107</t>
  </si>
  <si>
    <t>横浜市立瀬戸ケ谷小学校</t>
  </si>
  <si>
    <t>神奈川県横浜市保土ケ谷区瀬戸ケ谷町２４３</t>
  </si>
  <si>
    <t>B114210021116</t>
  </si>
  <si>
    <t>横浜市立常盤台小学校</t>
  </si>
  <si>
    <t>神奈川県横浜市保土ケ谷区釜台町２２－１</t>
  </si>
  <si>
    <t>B114210021125</t>
  </si>
  <si>
    <t>横浜市立初音が丘小学校</t>
  </si>
  <si>
    <t>神奈川県横浜市保土ケ谷区藤塚町１－１</t>
  </si>
  <si>
    <t>B114210021134</t>
  </si>
  <si>
    <t>横浜市立藤塚小学校</t>
  </si>
  <si>
    <t>神奈川県横浜市保土ケ谷区新桜ケ丘１－２２－１</t>
  </si>
  <si>
    <t>B114210021143</t>
  </si>
  <si>
    <t>横浜市立富士見台小学校</t>
  </si>
  <si>
    <t>神奈川県横浜市保土ケ谷区岩井町３０７</t>
  </si>
  <si>
    <t>B114210021152</t>
  </si>
  <si>
    <t>横浜市立仏向小学校</t>
  </si>
  <si>
    <t>神奈川県横浜市保土ケ谷区仏向町８４５</t>
  </si>
  <si>
    <t>B114210021161</t>
  </si>
  <si>
    <t>横浜市立星川小学校</t>
  </si>
  <si>
    <t>神奈川県横浜市保土ケ谷区星川３－１８－１</t>
  </si>
  <si>
    <t>B114210021170</t>
  </si>
  <si>
    <t>横浜市立保土ケ谷小学校</t>
  </si>
  <si>
    <t>神奈川県横浜市保土ケ谷区神戸町１２９－４</t>
  </si>
  <si>
    <t>B114210021189</t>
  </si>
  <si>
    <t>横浜市立峯小学校</t>
  </si>
  <si>
    <t>神奈川県横浜市保土ケ谷区峰岡町１－１０</t>
  </si>
  <si>
    <t>B114210021198</t>
  </si>
  <si>
    <t>横浜市立市沢小学校</t>
  </si>
  <si>
    <t>神奈川県横浜市旭区市沢町７８１</t>
  </si>
  <si>
    <t>B114210021205</t>
  </si>
  <si>
    <t>横浜市立今宿小学校</t>
  </si>
  <si>
    <t>神奈川県横浜市旭区今宿東町８２９</t>
  </si>
  <si>
    <t>B114210021214</t>
  </si>
  <si>
    <t>横浜市立今宿南小学校</t>
  </si>
  <si>
    <t>神奈川県横浜市旭区今宿南町１８７９－２</t>
  </si>
  <si>
    <t>B114210021223</t>
  </si>
  <si>
    <t>横浜市立上川井小学校</t>
  </si>
  <si>
    <t>神奈川県横浜市旭区上川井町２９１３</t>
  </si>
  <si>
    <t>B114210021232</t>
  </si>
  <si>
    <t>横浜市立上白根小学校</t>
  </si>
  <si>
    <t>神奈川県横浜市旭区上白根２－４５－１</t>
  </si>
  <si>
    <t>B114210021241</t>
  </si>
  <si>
    <t>横浜市立川井小学校</t>
  </si>
  <si>
    <t>神奈川県横浜市旭区川井宿町３２－２</t>
  </si>
  <si>
    <t>B114210021250</t>
  </si>
  <si>
    <t>横浜市立希望ケ丘小学校</t>
  </si>
  <si>
    <t>神奈川県横浜市旭区中希望が丘１２４</t>
  </si>
  <si>
    <t>B114210021269</t>
  </si>
  <si>
    <t>横浜市立左近山小学校</t>
  </si>
  <si>
    <t>神奈川県横浜市旭区左近山１９９７－２</t>
  </si>
  <si>
    <t>B114210021278</t>
  </si>
  <si>
    <t>横浜市立笹野台小学校</t>
  </si>
  <si>
    <t>神奈川県横浜市旭区笹野台４－４８－１</t>
  </si>
  <si>
    <t>B114210021287</t>
  </si>
  <si>
    <t>横浜市立さちが丘小学校</t>
  </si>
  <si>
    <t>神奈川県横浜市旭区さちが丘１１０－１</t>
  </si>
  <si>
    <t>B114210021296</t>
  </si>
  <si>
    <t>横浜市立四季の森小学校</t>
  </si>
  <si>
    <t>神奈川県横浜市旭区上白根町９０１</t>
  </si>
  <si>
    <t>B114210021303</t>
  </si>
  <si>
    <t>横浜市立白根小学校</t>
  </si>
  <si>
    <t>神奈川県横浜市旭区中白根１－９－１</t>
  </si>
  <si>
    <t>B114210021312</t>
  </si>
  <si>
    <t>横浜市立善部小学校</t>
  </si>
  <si>
    <t>神奈川県横浜市旭区善部町４－１</t>
  </si>
  <si>
    <t>B114210021321</t>
  </si>
  <si>
    <t>横浜市立都岡小学校</t>
  </si>
  <si>
    <t>神奈川県横浜市旭区都岡町４－８</t>
  </si>
  <si>
    <t>B114210021330</t>
  </si>
  <si>
    <t>横浜市立鶴ケ峯小学校</t>
  </si>
  <si>
    <t>神奈川県横浜市旭区鶴ケ峰１－４２</t>
  </si>
  <si>
    <t>B114210021349</t>
  </si>
  <si>
    <t>横浜市立中尾小学校</t>
  </si>
  <si>
    <t>神奈川県横浜市旭区中尾１－８－１</t>
  </si>
  <si>
    <t>B114210021358</t>
  </si>
  <si>
    <t>横浜市立中沢小学校</t>
  </si>
  <si>
    <t>神奈川県横浜市旭区中沢３－２５－１</t>
  </si>
  <si>
    <t>B114210021367</t>
  </si>
  <si>
    <t>横浜市立東希望が丘小学校</t>
  </si>
  <si>
    <t>神奈川県横浜市旭区東希望が丘１５５</t>
  </si>
  <si>
    <t>B114210021376</t>
  </si>
  <si>
    <t>横浜市立二俣川小学校</t>
  </si>
  <si>
    <t>神奈川県横浜市旭区二俣川１－３３</t>
  </si>
  <si>
    <t>B114210021385</t>
  </si>
  <si>
    <t>横浜市立不動丸小学校</t>
  </si>
  <si>
    <t>神奈川県横浜市旭区白根３－３３－１</t>
  </si>
  <si>
    <t>B114210021394</t>
  </si>
  <si>
    <t>横浜市立本宿小学校</t>
  </si>
  <si>
    <t>神奈川県横浜市旭区本宿町１６</t>
  </si>
  <si>
    <t>B114210021401</t>
  </si>
  <si>
    <t>横浜市立万騎が原小学校</t>
  </si>
  <si>
    <t>神奈川県横浜市旭区大池町６６</t>
  </si>
  <si>
    <t>B114210021410</t>
  </si>
  <si>
    <t>横浜市立南本宿小学校</t>
  </si>
  <si>
    <t>神奈川県横浜市旭区南本宿町７９</t>
  </si>
  <si>
    <t>B114210021429</t>
  </si>
  <si>
    <t>横浜市立若葉台小学校</t>
  </si>
  <si>
    <t>神奈川県横浜市旭区若葉台２－１４－１</t>
  </si>
  <si>
    <t>B114210021438</t>
  </si>
  <si>
    <t>横浜市立磯子小学校</t>
  </si>
  <si>
    <t>神奈川県横浜市磯子区久木町１１－１</t>
  </si>
  <si>
    <t>B114210021447</t>
  </si>
  <si>
    <t>横浜市立岡村小学校</t>
  </si>
  <si>
    <t>神奈川県横浜市磯子区岡村４－７－１</t>
  </si>
  <si>
    <t>B114210021456</t>
  </si>
  <si>
    <t>横浜市立さわの里小学校</t>
  </si>
  <si>
    <t>神奈川県横浜市磯子区上中里町５４８</t>
  </si>
  <si>
    <t>B114210021465</t>
  </si>
  <si>
    <t>横浜市立山王台小学校</t>
  </si>
  <si>
    <t>神奈川県横浜市磯子区磯子５－２－１</t>
  </si>
  <si>
    <t>B114210021474</t>
  </si>
  <si>
    <t>横浜市立汐見台小学校</t>
  </si>
  <si>
    <t>神奈川県横浜市磯子区汐見台３－６</t>
  </si>
  <si>
    <t>B114210021483</t>
  </si>
  <si>
    <t>横浜市立杉田小学校</t>
  </si>
  <si>
    <t>神奈川県横浜市磯子区杉田１－８－１</t>
  </si>
  <si>
    <t>B114210021492</t>
  </si>
  <si>
    <t>横浜市立滝頭小学校</t>
  </si>
  <si>
    <t>神奈川県横浜市磯子区丸山２－２５－１</t>
  </si>
  <si>
    <t>B114210021508</t>
  </si>
  <si>
    <t>横浜市立根岸小学校</t>
  </si>
  <si>
    <t>神奈川県横浜市磯子区西町２－４６</t>
  </si>
  <si>
    <t>B114210021517</t>
  </si>
  <si>
    <t>横浜市立梅林小学校</t>
  </si>
  <si>
    <t>神奈川県横浜市磯子区杉田５－１３－１</t>
  </si>
  <si>
    <t>B114210021526</t>
  </si>
  <si>
    <t>横浜市立浜小学校</t>
  </si>
  <si>
    <t>神奈川県横浜市磯子区磯子台２３－１</t>
  </si>
  <si>
    <t>B114210021535</t>
  </si>
  <si>
    <t>横浜市立屏風浦小学校</t>
  </si>
  <si>
    <t>神奈川県横浜市磯子区森３－１１－１</t>
  </si>
  <si>
    <t>B114210021544</t>
  </si>
  <si>
    <t>横浜市立森東小学校</t>
  </si>
  <si>
    <t>神奈川県横浜市磯子区森１－４</t>
  </si>
  <si>
    <t>B114210021553</t>
  </si>
  <si>
    <t>横浜市立洋光台第一小学校</t>
  </si>
  <si>
    <t>神奈川県横浜市磯子区洋光台１－４－１</t>
  </si>
  <si>
    <t>B114210021562</t>
  </si>
  <si>
    <t>横浜市立洋光台第二小学校</t>
  </si>
  <si>
    <t>神奈川県横浜市磯子区洋光台４－１５－１</t>
  </si>
  <si>
    <t>B114210021571</t>
  </si>
  <si>
    <t>横浜市立洋光台第三小学校</t>
  </si>
  <si>
    <t>神奈川県横浜市磯子区洋光台２－４－１</t>
  </si>
  <si>
    <t>B114210021580</t>
  </si>
  <si>
    <t>横浜市立洋光台第四小学校</t>
  </si>
  <si>
    <t>神奈川県横浜市磯子区洋光台６－６－１</t>
  </si>
  <si>
    <t>B114210021599</t>
  </si>
  <si>
    <t>横浜市立朝比奈小学校</t>
  </si>
  <si>
    <t>神奈川県横浜市金沢区東朝比奈２－５３－１</t>
  </si>
  <si>
    <t>B114210021606</t>
  </si>
  <si>
    <t>横浜市立金沢小学校</t>
  </si>
  <si>
    <t>神奈川県横浜市金沢区町屋町２６－２６</t>
  </si>
  <si>
    <t>B114210021615</t>
  </si>
  <si>
    <t>横浜市立釜利谷小学校</t>
  </si>
  <si>
    <t>神奈川県横浜市金沢区釜利谷東６－３７－１</t>
  </si>
  <si>
    <t>B114210021624</t>
  </si>
  <si>
    <t>横浜市立釜利谷東小学校</t>
  </si>
  <si>
    <t>神奈川県横浜市金沢区釜利谷東２－１２－１</t>
  </si>
  <si>
    <t>B114210021633</t>
  </si>
  <si>
    <t>横浜市立釜利谷南小学校</t>
  </si>
  <si>
    <t>神奈川県横浜市金沢区釜利谷南４－１２－１</t>
  </si>
  <si>
    <t>B114210021642</t>
  </si>
  <si>
    <t>横浜市立小田小学校</t>
  </si>
  <si>
    <t>神奈川県横浜市金沢区富岡西１－６９－１</t>
  </si>
  <si>
    <t>B114210021651</t>
  </si>
  <si>
    <t>横浜市立瀬ケ崎小学校</t>
  </si>
  <si>
    <t>神奈川県横浜市金沢区六浦東３－２－１</t>
  </si>
  <si>
    <t>B114210021660</t>
  </si>
  <si>
    <t>横浜市立大道小学校</t>
  </si>
  <si>
    <t>神奈川県横浜市金沢区大道２－３－１</t>
  </si>
  <si>
    <t>B114210021679</t>
  </si>
  <si>
    <t>横浜市立高舟台小学校</t>
  </si>
  <si>
    <t>神奈川県横浜市金沢区高舟台１－３５－１</t>
  </si>
  <si>
    <t>B114210021688</t>
  </si>
  <si>
    <t>横浜市立富岡小学校</t>
  </si>
  <si>
    <t>神奈川県横浜市金沢区富岡西７－１３－１</t>
  </si>
  <si>
    <t>B114210021697</t>
  </si>
  <si>
    <t>横浜市立並木第一小学校</t>
  </si>
  <si>
    <t>神奈川県横浜市金沢区並木１－７－１</t>
  </si>
  <si>
    <t>B114210021704</t>
  </si>
  <si>
    <t>横浜市立並木第四小学校</t>
  </si>
  <si>
    <t>神奈川県横浜市金沢区並木３－１０－１</t>
  </si>
  <si>
    <t>B114210021713</t>
  </si>
  <si>
    <t>横浜市立並木中央小学校</t>
  </si>
  <si>
    <t>神奈川県横浜市金沢区並木１－２５－１</t>
  </si>
  <si>
    <t>B114210021722</t>
  </si>
  <si>
    <t>横浜市立西柴小学校</t>
  </si>
  <si>
    <t>神奈川県横浜市金沢区西柴４－２３－１</t>
  </si>
  <si>
    <t>B114210021731</t>
  </si>
  <si>
    <t>横浜市立西富岡小学校</t>
  </si>
  <si>
    <t>神奈川県横浜市金沢区富岡西５－４９－１</t>
  </si>
  <si>
    <t>B114210021740</t>
  </si>
  <si>
    <t>横浜市立能見台小学校</t>
  </si>
  <si>
    <t>神奈川県横浜市金沢区能見台３－３２－１</t>
  </si>
  <si>
    <t>B114210021759</t>
  </si>
  <si>
    <t>横浜市立能見台南小学校</t>
  </si>
  <si>
    <t>神奈川県横浜市金沢区能見台６－３－１</t>
  </si>
  <si>
    <t>B114210021768</t>
  </si>
  <si>
    <t>横浜市立八景小学校</t>
  </si>
  <si>
    <t>神奈川県横浜市金沢区泥亀１－２１－２</t>
  </si>
  <si>
    <t>B114210021777</t>
  </si>
  <si>
    <t>横浜市立文庫小学校</t>
  </si>
  <si>
    <t>神奈川県横浜市金沢区寺前２－２１－７</t>
  </si>
  <si>
    <t>B114210021786</t>
  </si>
  <si>
    <t>横浜市立六浦小学校</t>
  </si>
  <si>
    <t>神奈川県横浜市金沢区六浦３－１１－１</t>
  </si>
  <si>
    <t>B114210021795</t>
  </si>
  <si>
    <t>横浜市立六浦南小学校</t>
  </si>
  <si>
    <t>神奈川県横浜市金沢区六浦南３－２２－１</t>
  </si>
  <si>
    <t>B114210021802</t>
  </si>
  <si>
    <t>横浜市立大曽根小学校</t>
  </si>
  <si>
    <t>神奈川県横浜市港北区大曽根２－３１－１</t>
  </si>
  <si>
    <t>B114210021811</t>
  </si>
  <si>
    <t>横浜市立大綱小学校</t>
  </si>
  <si>
    <t>神奈川県横浜市港北区大倉山４－２－１</t>
  </si>
  <si>
    <t>B114210021820</t>
  </si>
  <si>
    <t>横浜市立菊名小学校</t>
  </si>
  <si>
    <t>神奈川県横浜市港北区菊名５－１８－１</t>
  </si>
  <si>
    <t>B114210021839</t>
  </si>
  <si>
    <t>横浜市立北綱島小学校</t>
  </si>
  <si>
    <t>神奈川県横浜市港北区綱島西５－１４－４０</t>
  </si>
  <si>
    <t>B114210021848</t>
  </si>
  <si>
    <t>横浜市立港北小学校</t>
  </si>
  <si>
    <t>神奈川県横浜市港北区菊名２－１５－１</t>
  </si>
  <si>
    <t>B114210021857</t>
  </si>
  <si>
    <t>横浜市立小机小学校</t>
  </si>
  <si>
    <t>神奈川県横浜市港北区小机町１３８２－１０</t>
  </si>
  <si>
    <t>B114210021866</t>
  </si>
  <si>
    <t>横浜市立駒林小学校</t>
  </si>
  <si>
    <t>神奈川県横浜市港北区日吉本町２－５１－１</t>
  </si>
  <si>
    <t>B114210021875</t>
  </si>
  <si>
    <t>横浜市立篠原小学校</t>
  </si>
  <si>
    <t>神奈川県横浜市港北区篠原東３－２７－１</t>
  </si>
  <si>
    <t>B114210021884</t>
  </si>
  <si>
    <t>横浜市立篠原西小学校</t>
  </si>
  <si>
    <t>神奈川県横浜市港北区篠原町１２４１－１</t>
  </si>
  <si>
    <t>B114210021893</t>
  </si>
  <si>
    <t>横浜市立下田小学校</t>
  </si>
  <si>
    <t>神奈川県横浜市港北区下田町４－１０－１</t>
  </si>
  <si>
    <t>B114210021900</t>
  </si>
  <si>
    <t>横浜市立城郷小学校</t>
  </si>
  <si>
    <t>神奈川県横浜市港北区鳥山町８１４</t>
  </si>
  <si>
    <t>B114210021919</t>
  </si>
  <si>
    <t>横浜市立新吉田小学校</t>
  </si>
  <si>
    <t>神奈川県横浜市港北区新吉田東６－４４－１</t>
  </si>
  <si>
    <t>B114210021928</t>
  </si>
  <si>
    <t>横浜市立新吉田第二小学校</t>
  </si>
  <si>
    <t>神奈川県横浜市港北区新吉田町４９１－１</t>
  </si>
  <si>
    <t>B114210021937</t>
  </si>
  <si>
    <t>横浜市立高田小学校</t>
  </si>
  <si>
    <t>神奈川県横浜市港北区高田町１７７４</t>
  </si>
  <si>
    <t>B114210021946</t>
  </si>
  <si>
    <t>横浜市立高田東小学校</t>
  </si>
  <si>
    <t>神奈川県横浜市港北区高田東２－３３－１</t>
  </si>
  <si>
    <t>B114210021955</t>
  </si>
  <si>
    <t>横浜市立綱島小学校</t>
  </si>
  <si>
    <t>神奈川県横浜市港北区綱島西３－１１－１</t>
  </si>
  <si>
    <t>B114210021964</t>
  </si>
  <si>
    <t>横浜市立綱島東小学校</t>
  </si>
  <si>
    <t>神奈川県横浜市港北区綱島東３－１－３０</t>
  </si>
  <si>
    <t>B114210021973</t>
  </si>
  <si>
    <t>横浜市立新田小学校</t>
  </si>
  <si>
    <t>神奈川県横浜市港北区新吉田町３２２６</t>
  </si>
  <si>
    <t>B114210021982</t>
  </si>
  <si>
    <t>横浜市立新羽小学校</t>
  </si>
  <si>
    <t>神奈川県横浜市港北区新羽町１４５２－２</t>
  </si>
  <si>
    <t>B114210021991</t>
  </si>
  <si>
    <t>横浜市立日吉台小学校</t>
  </si>
  <si>
    <t>神奈川県横浜市港北区日吉本町１－３４－２１</t>
  </si>
  <si>
    <t>B114210022008</t>
  </si>
  <si>
    <t>横浜市立日吉南小学校</t>
  </si>
  <si>
    <t>神奈川県横浜市港北区日吉本町４－２－６</t>
  </si>
  <si>
    <t>B114210022017</t>
  </si>
  <si>
    <t>横浜市立太尾小学校</t>
  </si>
  <si>
    <t>神奈川県横浜市港北区大倉山７－３４－１</t>
  </si>
  <si>
    <t>B114210022026</t>
  </si>
  <si>
    <t>横浜市立大豆戸小学校</t>
  </si>
  <si>
    <t>神奈川県横浜市港北区大豆戸町７５９</t>
  </si>
  <si>
    <t>B114210022035</t>
  </si>
  <si>
    <t>横浜市立箕輪小学校</t>
  </si>
  <si>
    <t>神奈川県横浜市港北区箕輪町２－７－１</t>
  </si>
  <si>
    <t>B114210022044</t>
  </si>
  <si>
    <t>横浜市立師岡小学校</t>
  </si>
  <si>
    <t>神奈川県横浜市港北区師岡町９８６</t>
  </si>
  <si>
    <t>B114210022053</t>
  </si>
  <si>
    <t>横浜市立矢上小学校</t>
  </si>
  <si>
    <t>神奈川県横浜市港北区日吉３－２３－１</t>
  </si>
  <si>
    <t>B114210022062</t>
  </si>
  <si>
    <t>横浜市立いぶき野小学校</t>
  </si>
  <si>
    <t>神奈川県横浜市緑区いぶき野１４－１</t>
  </si>
  <si>
    <t>B114210022071</t>
  </si>
  <si>
    <t>横浜市立上山小学校</t>
  </si>
  <si>
    <t>神奈川県横浜市緑区上山２－５－１</t>
  </si>
  <si>
    <t>B114210022080</t>
  </si>
  <si>
    <t>横浜市立鴨居小学校</t>
  </si>
  <si>
    <t>神奈川県横浜市緑区鴨居４－７－１５</t>
  </si>
  <si>
    <t>B114210022099</t>
  </si>
  <si>
    <t>横浜市立竹山小学校</t>
  </si>
  <si>
    <t>神奈川県横浜市緑区竹山３－１－１６</t>
  </si>
  <si>
    <t>B114210022106</t>
  </si>
  <si>
    <t>横浜市立十日市場小学校</t>
  </si>
  <si>
    <t>神奈川県横浜市緑区十日市場町１３９２－１</t>
  </si>
  <si>
    <t>B114210022115</t>
  </si>
  <si>
    <t>横浜市立長津田小学校</t>
  </si>
  <si>
    <t>神奈川県横浜市緑区長津田町２３３０</t>
  </si>
  <si>
    <t>B114210022124</t>
  </si>
  <si>
    <t>横浜市立長津田第二小学校</t>
  </si>
  <si>
    <t>神奈川県横浜市緑区長津田町２４６９－３</t>
  </si>
  <si>
    <t>B114210022133</t>
  </si>
  <si>
    <t>横浜市立中山小学校</t>
  </si>
  <si>
    <t>神奈川県横浜市緑区中山４－１６－１</t>
  </si>
  <si>
    <t>B114210022142</t>
  </si>
  <si>
    <t>横浜市立新治小学校</t>
  </si>
  <si>
    <t>神奈川県横浜市緑区新治町７６８</t>
  </si>
  <si>
    <t>B114210022151</t>
  </si>
  <si>
    <t>横浜市立東本郷小学校</t>
  </si>
  <si>
    <t>神奈川県横浜市緑区東本郷５－４０－１</t>
  </si>
  <si>
    <t>B114210022160</t>
  </si>
  <si>
    <t>横浜市立緑小学校</t>
  </si>
  <si>
    <t>神奈川県横浜市緑区鴨居５－１９－１</t>
  </si>
  <si>
    <t>B114210022179</t>
  </si>
  <si>
    <t>横浜市立三保小学校</t>
  </si>
  <si>
    <t>神奈川県横浜市緑区三保町１８６７</t>
  </si>
  <si>
    <t>B114210022188</t>
  </si>
  <si>
    <t>横浜市立森の台小学校</t>
  </si>
  <si>
    <t>神奈川県横浜市緑区森の台１３－１</t>
  </si>
  <si>
    <t>B114210022197</t>
  </si>
  <si>
    <t>横浜市立山下小学校</t>
  </si>
  <si>
    <t>神奈川県横浜市緑区北八朔町１８６５－３</t>
  </si>
  <si>
    <t>B114210022204</t>
  </si>
  <si>
    <t>横浜市立山下みどり台小学校</t>
  </si>
  <si>
    <t>神奈川県横浜市緑区北八朔町２０３１－３</t>
  </si>
  <si>
    <t>B114210022213</t>
  </si>
  <si>
    <t>横浜市立青葉台小学校</t>
  </si>
  <si>
    <t>神奈川県横浜市青葉区桜台４７</t>
  </si>
  <si>
    <t>B114210022222</t>
  </si>
  <si>
    <t>横浜市立あざみ野第一小学校</t>
  </si>
  <si>
    <t>神奈川県横浜市青葉区あざみ野４－６－１</t>
  </si>
  <si>
    <t>B114210022231</t>
  </si>
  <si>
    <t>横浜市立あざみ野第二小学校</t>
  </si>
  <si>
    <t>神奈川県横浜市青葉区あざみ野３－２９－３</t>
  </si>
  <si>
    <t>B114210022240</t>
  </si>
  <si>
    <t>横浜市立市ケ尾小学校</t>
  </si>
  <si>
    <t>神奈川県横浜市青葉区市ケ尾町１６３２－１</t>
  </si>
  <si>
    <t>B114210022259</t>
  </si>
  <si>
    <t>横浜市立美しが丘小学校</t>
  </si>
  <si>
    <t>神奈川県横浜市青葉区美しが丘２－２９</t>
  </si>
  <si>
    <t>B114210022268</t>
  </si>
  <si>
    <t>横浜市立美しが丘西小学校</t>
  </si>
  <si>
    <t>神奈川県横浜市青葉区美しが丘西２－４８－１</t>
  </si>
  <si>
    <t>B114210022277</t>
  </si>
  <si>
    <t>横浜市立美しが丘東小学校</t>
  </si>
  <si>
    <t>神奈川県横浜市青葉区美しが丘２－２５</t>
  </si>
  <si>
    <t>B114210022286</t>
  </si>
  <si>
    <t>横浜市立荏子田小学校</t>
  </si>
  <si>
    <t>神奈川県横浜市青葉区荏子田３－８－９</t>
  </si>
  <si>
    <t>B114210022295</t>
  </si>
  <si>
    <t>横浜市立荏田西小学校</t>
  </si>
  <si>
    <t>神奈川県横浜市青葉区荏田西４－５－１</t>
  </si>
  <si>
    <t>B114210022302</t>
  </si>
  <si>
    <t>横浜市立榎が丘小学校</t>
  </si>
  <si>
    <t>神奈川県横浜市青葉区榎が丘２９</t>
  </si>
  <si>
    <t>B114210022311</t>
  </si>
  <si>
    <t>横浜市立恩田小学校</t>
  </si>
  <si>
    <t>神奈川県横浜市青葉区桂台２－３６</t>
  </si>
  <si>
    <t>B114210022320</t>
  </si>
  <si>
    <t>横浜市立桂小学校</t>
  </si>
  <si>
    <t>神奈川県横浜市青葉区桂台１－４</t>
  </si>
  <si>
    <t>B114210022339</t>
  </si>
  <si>
    <t>横浜市立鴨志田第一小学校</t>
  </si>
  <si>
    <t>神奈川県横浜市青葉区鴨志田町８０５－６</t>
  </si>
  <si>
    <t>B114210022348</t>
  </si>
  <si>
    <t>横浜市立鴨志田緑小学校</t>
  </si>
  <si>
    <t>神奈川県横浜市青葉区鴨志田町５３２</t>
  </si>
  <si>
    <t>B114210022357</t>
  </si>
  <si>
    <t>横浜市立鉄小学校</t>
  </si>
  <si>
    <t>神奈川県横浜市青葉区鉄町４２７</t>
  </si>
  <si>
    <t>B114210022366</t>
  </si>
  <si>
    <t>横浜市立黒須田小学校</t>
  </si>
  <si>
    <t>神奈川県横浜市青葉区黒須田３４－１</t>
  </si>
  <si>
    <t>B114210022375</t>
  </si>
  <si>
    <t>横浜市立嶮山小学校</t>
  </si>
  <si>
    <t>神奈川県横浜市青葉区すすき野１－６－４</t>
  </si>
  <si>
    <t>B114210022384</t>
  </si>
  <si>
    <t>横浜市立さつきが丘小学校</t>
  </si>
  <si>
    <t>神奈川県横浜市青葉区さつきが丘８</t>
  </si>
  <si>
    <t>B114210022393</t>
  </si>
  <si>
    <t>横浜市立新石川小学校</t>
  </si>
  <si>
    <t>神奈川県横浜市青葉区新石川３－１２－１</t>
  </si>
  <si>
    <t>B114210022400</t>
  </si>
  <si>
    <t>横浜市立田奈小学校</t>
  </si>
  <si>
    <t>神奈川県横浜市青葉区田奈町５１－１３</t>
  </si>
  <si>
    <t>B114210022419</t>
  </si>
  <si>
    <t>横浜市立つつじが丘小学校</t>
  </si>
  <si>
    <t>神奈川県横浜市青葉区つつじが丘３４</t>
  </si>
  <si>
    <t>B114210022428</t>
  </si>
  <si>
    <t>横浜市立奈良小学校</t>
  </si>
  <si>
    <t>神奈川県横浜市青葉区奈良町１５４１－２</t>
  </si>
  <si>
    <t>B114210022437</t>
  </si>
  <si>
    <t>横浜市立奈良の丘小学校</t>
  </si>
  <si>
    <t>神奈川県横浜市青葉区奈良２－２９－１</t>
  </si>
  <si>
    <t>B114210022446</t>
  </si>
  <si>
    <t>横浜市立東市ケ尾小学校</t>
  </si>
  <si>
    <t>神奈川県横浜市青葉区市ケ尾町５１９</t>
  </si>
  <si>
    <t>B114210022455</t>
  </si>
  <si>
    <t>横浜市立藤が丘小学校</t>
  </si>
  <si>
    <t>神奈川県横浜市青葉区藤が丘２－３０－３</t>
  </si>
  <si>
    <t>B114210022464</t>
  </si>
  <si>
    <t>横浜市立みたけ台小学校</t>
  </si>
  <si>
    <t>神奈川県横浜市青葉区みたけ台１８</t>
  </si>
  <si>
    <t>B114210022473</t>
  </si>
  <si>
    <t>横浜市立もえぎ野小学校</t>
  </si>
  <si>
    <t>神奈川県横浜市青葉区もえぎ野１６</t>
  </si>
  <si>
    <t>B114210022482</t>
  </si>
  <si>
    <t>横浜市立元石川小学校</t>
  </si>
  <si>
    <t>神奈川県横浜市青葉区美しが丘４－３１－１</t>
  </si>
  <si>
    <t>B114210022491</t>
  </si>
  <si>
    <t>横浜市立山内小学校</t>
  </si>
  <si>
    <t>神奈川県横浜市青葉区新石川１－２０－１</t>
  </si>
  <si>
    <t>B114210022507</t>
  </si>
  <si>
    <t>横浜市立谷本小学校</t>
  </si>
  <si>
    <t>神奈川県横浜市青葉区藤が丘１－５５－１０</t>
  </si>
  <si>
    <t>B114210022516</t>
  </si>
  <si>
    <t>横浜市立牛久保小学校</t>
  </si>
  <si>
    <t>神奈川県横浜市都筑区牛久保１－２３－１</t>
  </si>
  <si>
    <t>B114210022525</t>
  </si>
  <si>
    <t>横浜市立荏田小学校</t>
  </si>
  <si>
    <t>神奈川県横浜市都筑区荏田南町６９４</t>
  </si>
  <si>
    <t>B114210022534</t>
  </si>
  <si>
    <t>横浜市立荏田東第一小学校</t>
  </si>
  <si>
    <t>神奈川県横浜市都筑区荏田東３－５－１</t>
  </si>
  <si>
    <t>B114210022543</t>
  </si>
  <si>
    <t>横浜市立荏田南小学校</t>
  </si>
  <si>
    <t>神奈川県横浜市都筑区荏田南２－５－２</t>
  </si>
  <si>
    <t>B114210022552</t>
  </si>
  <si>
    <t>横浜市立折本小学校</t>
  </si>
  <si>
    <t>神奈川県横浜市都筑区折本町１３２１</t>
  </si>
  <si>
    <t>B114210022561</t>
  </si>
  <si>
    <t>横浜市立勝田小学校</t>
  </si>
  <si>
    <t>神奈川県横浜市都筑区勝田町２６６</t>
  </si>
  <si>
    <t>B114210022570</t>
  </si>
  <si>
    <t>横浜市立川和小学校</t>
  </si>
  <si>
    <t>神奈川県横浜市都筑区川和町１４６３</t>
  </si>
  <si>
    <t>B114210022589</t>
  </si>
  <si>
    <t>横浜市立川和東小学校</t>
  </si>
  <si>
    <t>神奈川県横浜市都筑区富士見が丘２１－２</t>
  </si>
  <si>
    <t>B114210022598</t>
  </si>
  <si>
    <t>横浜市立北山田小学校</t>
  </si>
  <si>
    <t>神奈川県横浜市都筑区北山田５－１４－１</t>
  </si>
  <si>
    <t>B114210022605</t>
  </si>
  <si>
    <t>横浜市立すみれが丘小学校</t>
  </si>
  <si>
    <t>神奈川県横浜市都筑区すみれが丘３４</t>
  </si>
  <si>
    <t>B114210022614</t>
  </si>
  <si>
    <t>横浜市立茅ケ崎小学校</t>
  </si>
  <si>
    <t>神奈川県横浜市都筑区茅ケ崎南１－１１－１</t>
  </si>
  <si>
    <t>B114210022623</t>
  </si>
  <si>
    <t>横浜市立茅ケ崎台小学校</t>
  </si>
  <si>
    <t>神奈川県横浜市都筑区長坂１３－１</t>
  </si>
  <si>
    <t>B114210022632</t>
  </si>
  <si>
    <t>横浜市立茅ケ崎東小学校</t>
  </si>
  <si>
    <t>神奈川県横浜市都筑区茅ケ崎東２－１１－１</t>
  </si>
  <si>
    <t>B114210022641</t>
  </si>
  <si>
    <t>横浜市立都田小学校</t>
  </si>
  <si>
    <t>神奈川県横浜市都筑区池辺町２８３１</t>
  </si>
  <si>
    <t>B114210022650</t>
  </si>
  <si>
    <t>横浜市立都田西小学校</t>
  </si>
  <si>
    <t>神奈川県横浜市都筑区池辺町２４５２－１</t>
  </si>
  <si>
    <t>B114210022669</t>
  </si>
  <si>
    <t>横浜市立都筑小学校</t>
  </si>
  <si>
    <t>神奈川県横浜市都筑区中川６－２－１</t>
  </si>
  <si>
    <t>B114210022678</t>
  </si>
  <si>
    <t>横浜市立つづきの丘小学校</t>
  </si>
  <si>
    <t>神奈川県横浜市都筑区荏田東１－２２－１</t>
  </si>
  <si>
    <t>B114210022687</t>
  </si>
  <si>
    <t>横浜市立中川小学校</t>
  </si>
  <si>
    <t>神奈川県横浜市都筑区牛久保東２－２１－１</t>
  </si>
  <si>
    <t>B114210022696</t>
  </si>
  <si>
    <t>横浜市立中川西小学校</t>
  </si>
  <si>
    <t>神奈川県横浜市都筑区中川１－３－１</t>
  </si>
  <si>
    <t>B114210022703</t>
  </si>
  <si>
    <t>横浜市立東山田小学校</t>
  </si>
  <si>
    <t>神奈川県横浜市都筑区東山田１－４－１</t>
  </si>
  <si>
    <t>B114210022712</t>
  </si>
  <si>
    <t>横浜市立南山田小学校</t>
  </si>
  <si>
    <t>神奈川県横浜市都筑区南山田２－２７－１</t>
  </si>
  <si>
    <t>B114210022721</t>
  </si>
  <si>
    <t>横浜市立山田小学校</t>
  </si>
  <si>
    <t>神奈川県横浜市都筑区東山田３－２９－１</t>
  </si>
  <si>
    <t>B114210022730</t>
  </si>
  <si>
    <t>横浜市立秋葉小学校</t>
  </si>
  <si>
    <t>神奈川県横浜市戸塚区秋葉町３９２－１</t>
  </si>
  <si>
    <t>B114210022749</t>
  </si>
  <si>
    <t>横浜市立柏尾小学校</t>
  </si>
  <si>
    <t>神奈川県横浜市戸塚区柏尾町１３１７</t>
  </si>
  <si>
    <t>B114210022758</t>
  </si>
  <si>
    <t>横浜市立上矢部小学校</t>
  </si>
  <si>
    <t>神奈川県横浜市戸塚区上矢部町１４６３－４</t>
  </si>
  <si>
    <t>B114210022767</t>
  </si>
  <si>
    <t>横浜市立川上小学校</t>
  </si>
  <si>
    <t>神奈川県横浜市戸塚区秋葉町２０３－２</t>
  </si>
  <si>
    <t>B114210022776</t>
  </si>
  <si>
    <t>横浜市立川上北小学校</t>
  </si>
  <si>
    <t>神奈川県横浜市戸塚区川上町６３－１</t>
  </si>
  <si>
    <t>B114210022785</t>
  </si>
  <si>
    <t>横浜市立汲沢小学校</t>
  </si>
  <si>
    <t>神奈川県横浜市戸塚区汲沢３－６－１</t>
  </si>
  <si>
    <t>B114210022794</t>
  </si>
  <si>
    <t>横浜市立倉田小学校</t>
  </si>
  <si>
    <t>神奈川県横浜市戸塚区上倉田町１４２６－６</t>
  </si>
  <si>
    <t>B114210022801</t>
  </si>
  <si>
    <t>横浜市立小雀小学校</t>
  </si>
  <si>
    <t>神奈川県横浜市戸塚区小雀町１８４５</t>
  </si>
  <si>
    <t>B114210022810</t>
  </si>
  <si>
    <t>横浜市立境木小学校</t>
  </si>
  <si>
    <t>神奈川県横浜市戸塚区平戸３－４８－１</t>
  </si>
  <si>
    <t>B114210022829</t>
  </si>
  <si>
    <t>横浜市立品濃小学校</t>
  </si>
  <si>
    <t>神奈川県横浜市戸塚区品濃町５０４－１</t>
  </si>
  <si>
    <t>B114210022838</t>
  </si>
  <si>
    <t>横浜市立下郷小学校</t>
  </si>
  <si>
    <t>神奈川県横浜市戸塚区戸塚町２４４７－２</t>
  </si>
  <si>
    <t>B114210022847</t>
  </si>
  <si>
    <t>横浜市立大正小学校</t>
  </si>
  <si>
    <t>神奈川県横浜市戸塚区原宿４－１７－１</t>
  </si>
  <si>
    <t>B114210022856</t>
  </si>
  <si>
    <t>横浜市立戸塚小学校</t>
  </si>
  <si>
    <t>神奈川県横浜市戸塚区戸塚町１３２</t>
  </si>
  <si>
    <t>B114210022865</t>
  </si>
  <si>
    <t>横浜市立鳥が丘小学校</t>
  </si>
  <si>
    <t>神奈川県横浜市戸塚区鳥が丘５３</t>
  </si>
  <si>
    <t>B114210022874</t>
  </si>
  <si>
    <t>横浜市立名瀬小学校</t>
  </si>
  <si>
    <t>神奈川県横浜市戸塚区名瀬町７７６</t>
  </si>
  <si>
    <t>B114210022883</t>
  </si>
  <si>
    <t>横浜市立東汲沢小学校</t>
  </si>
  <si>
    <t>神奈川県横浜市戸塚区汲沢１－１６－１</t>
  </si>
  <si>
    <t>B114210022892</t>
  </si>
  <si>
    <t>横浜市立東品濃小学校</t>
  </si>
  <si>
    <t>神奈川県横浜市戸塚区品濃町５５９</t>
  </si>
  <si>
    <t>B114210022909</t>
  </si>
  <si>
    <t>横浜市立東戸塚小学校</t>
  </si>
  <si>
    <t>神奈川県横浜市戸塚区吉田町８８</t>
  </si>
  <si>
    <t>B114210022918</t>
  </si>
  <si>
    <t>横浜市立東俣野小学校</t>
  </si>
  <si>
    <t>神奈川県横浜市戸塚区東俣野町１１０３－１</t>
  </si>
  <si>
    <t>B114210022927</t>
  </si>
  <si>
    <t>横浜市立平戸小学校</t>
  </si>
  <si>
    <t>神奈川県横浜市戸塚区平戸町５４２</t>
  </si>
  <si>
    <t>B114210022936</t>
  </si>
  <si>
    <t>横浜市立平戸台小学校</t>
  </si>
  <si>
    <t>神奈川県横浜市戸塚区平戸町１１６５</t>
  </si>
  <si>
    <t>B114210022945</t>
  </si>
  <si>
    <t>横浜市立深谷小学校</t>
  </si>
  <si>
    <t>神奈川県横浜市戸塚区深谷町１６８８－２</t>
  </si>
  <si>
    <t>B114210022954</t>
  </si>
  <si>
    <t>横浜市立舞岡小学校</t>
  </si>
  <si>
    <t>神奈川県横浜市戸塚区舞岡町５３４</t>
  </si>
  <si>
    <t>B114210022963</t>
  </si>
  <si>
    <t>横浜市立南戸塚小学校</t>
  </si>
  <si>
    <t>神奈川県横浜市戸塚区戸塚町２７９０－３</t>
  </si>
  <si>
    <t>B114210022972</t>
  </si>
  <si>
    <t>横浜市立南舞岡小学校</t>
  </si>
  <si>
    <t>神奈川県横浜市戸塚区南舞岡４－１５－１</t>
  </si>
  <si>
    <t>B114210022981</t>
  </si>
  <si>
    <t>横浜市立矢部小学校</t>
  </si>
  <si>
    <t>神奈川県横浜市戸塚区矢部町１６９８</t>
  </si>
  <si>
    <t>B114210022990</t>
  </si>
  <si>
    <t>横浜市立横浜深谷台小学校</t>
  </si>
  <si>
    <t>神奈川県横浜市戸塚区深谷町１３１２－１</t>
  </si>
  <si>
    <t>B114210023007</t>
  </si>
  <si>
    <t>横浜市立飯島小学校</t>
  </si>
  <si>
    <t>神奈川県横浜市栄区飯島町７７１－２</t>
  </si>
  <si>
    <t>B114210023016</t>
  </si>
  <si>
    <t>横浜市立笠間小学校</t>
  </si>
  <si>
    <t>神奈川県横浜市栄区笠間３－２８－１</t>
  </si>
  <si>
    <t>B114210023025</t>
  </si>
  <si>
    <t>横浜市立桂台小学校</t>
  </si>
  <si>
    <t>神奈川県横浜市栄区桂台南１－１－１</t>
  </si>
  <si>
    <t>B114210023034</t>
  </si>
  <si>
    <t>横浜市立上郷小学校</t>
  </si>
  <si>
    <t>神奈川県横浜市栄区犬山町６－１</t>
  </si>
  <si>
    <t>B114210023043</t>
  </si>
  <si>
    <t>横浜市立公田小学校</t>
  </si>
  <si>
    <t>神奈川県横浜市栄区公田町３５４－３</t>
  </si>
  <si>
    <t>B114210023052</t>
  </si>
  <si>
    <t>横浜市立小菅ケ谷小学校</t>
  </si>
  <si>
    <t>神奈川県横浜市栄区本郷台４－３１－１</t>
  </si>
  <si>
    <t>B114210023061</t>
  </si>
  <si>
    <t>横浜市立小山台小学校</t>
  </si>
  <si>
    <t>神奈川県横浜市栄区小山台１－１５－１</t>
  </si>
  <si>
    <t>B114210023070</t>
  </si>
  <si>
    <t>横浜市立桜井小学校</t>
  </si>
  <si>
    <t>神奈川県横浜市栄区上郷町２４２－２</t>
  </si>
  <si>
    <t>B114210023089</t>
  </si>
  <si>
    <t>横浜市立庄戸小学校</t>
  </si>
  <si>
    <t>神奈川県横浜市栄区庄戸１－１５－１</t>
  </si>
  <si>
    <t>B114210023098</t>
  </si>
  <si>
    <t>横浜市立千秀小学校</t>
  </si>
  <si>
    <t>神奈川県横浜市栄区田谷町１８３２</t>
  </si>
  <si>
    <t>B114210023105</t>
  </si>
  <si>
    <t>横浜市立豊田小学校</t>
  </si>
  <si>
    <t>神奈川県横浜市栄区長沼町１２５－４</t>
  </si>
  <si>
    <t>B114210023114</t>
  </si>
  <si>
    <t>横浜市立西本郷小学校</t>
  </si>
  <si>
    <t>神奈川県横浜市栄区小菅ケ谷２－２２－１</t>
  </si>
  <si>
    <t>B114210023123</t>
  </si>
  <si>
    <t>横浜市立本郷小学校</t>
  </si>
  <si>
    <t>神奈川県横浜市栄区中野町１６－１</t>
  </si>
  <si>
    <t>B114210023132</t>
  </si>
  <si>
    <t>横浜市立本郷台小学校</t>
  </si>
  <si>
    <t>神奈川県横浜市栄区本郷台１－６－１</t>
  </si>
  <si>
    <t>B114210023141</t>
  </si>
  <si>
    <t>横浜市立飯田北いちょう小学校</t>
  </si>
  <si>
    <t>神奈川県横浜市泉区上飯田町３７９５</t>
  </si>
  <si>
    <t>B114210023150</t>
  </si>
  <si>
    <t>横浜市立和泉小学校</t>
  </si>
  <si>
    <t>神奈川県横浜市泉区和泉中央北１－３１－１３</t>
  </si>
  <si>
    <t>横浜市立いずみ野小学校</t>
  </si>
  <si>
    <t>神奈川県横浜市泉区和泉町６２１１</t>
  </si>
  <si>
    <t>B114210023178</t>
  </si>
  <si>
    <t>横浜市立伊勢山小学校</t>
  </si>
  <si>
    <t>神奈川県横浜市泉区和泉中央南２－２７－１</t>
  </si>
  <si>
    <t>B114210023187</t>
  </si>
  <si>
    <t>横浜市立岡津小学校</t>
  </si>
  <si>
    <t>神奈川県横浜市泉区岡津町２３１１</t>
  </si>
  <si>
    <t>B114210023196</t>
  </si>
  <si>
    <t>横浜市立上飯田小学校</t>
  </si>
  <si>
    <t>神奈川県横浜市泉区上飯田町１３３１</t>
  </si>
  <si>
    <t>B114210023203</t>
  </si>
  <si>
    <t>横浜市立葛野小学校</t>
  </si>
  <si>
    <t>神奈川県横浜市泉区中田南５－１５－１</t>
  </si>
  <si>
    <t>B114210023212</t>
  </si>
  <si>
    <t>横浜市立下和泉小学校</t>
  </si>
  <si>
    <t>神奈川県横浜市泉区和泉町１４３６</t>
  </si>
  <si>
    <t>B114210023221</t>
  </si>
  <si>
    <t>横浜市立新橋小学校</t>
  </si>
  <si>
    <t>神奈川県横浜市泉区新橋町９０９</t>
  </si>
  <si>
    <t>B114210023230</t>
  </si>
  <si>
    <t>横浜市立中田小学校</t>
  </si>
  <si>
    <t>神奈川県横浜市泉区中田南４－４－１</t>
  </si>
  <si>
    <t>B114210023249</t>
  </si>
  <si>
    <t>横浜市立中和田小学校</t>
  </si>
  <si>
    <t>神奈川県横浜市泉区和泉中央南４－９－１</t>
  </si>
  <si>
    <t>B114210023258</t>
  </si>
  <si>
    <t>横浜市立中和田南小学校</t>
  </si>
  <si>
    <t>神奈川県横浜市泉区和泉町９８７</t>
  </si>
  <si>
    <t>B114210023267</t>
  </si>
  <si>
    <t>横浜市立西が岡小学校</t>
  </si>
  <si>
    <t>神奈川県横浜市泉区西が岡３－１２－１１</t>
  </si>
  <si>
    <t>B114210023276</t>
  </si>
  <si>
    <t>横浜市立東中田小学校</t>
  </si>
  <si>
    <t>神奈川県横浜市泉区中田東４－４３－１</t>
  </si>
  <si>
    <t>B114210023301</t>
  </si>
  <si>
    <t>横浜市立相沢小学校</t>
  </si>
  <si>
    <t>神奈川県横浜市瀬谷区相沢２－５６－１</t>
  </si>
  <si>
    <t>B114210023329</t>
  </si>
  <si>
    <t>横浜市立上瀬谷小学校</t>
  </si>
  <si>
    <t>神奈川県横浜市瀬谷区瀬谷町７１４０</t>
  </si>
  <si>
    <t>B114210023338</t>
  </si>
  <si>
    <t>横浜市立瀬谷小学校</t>
  </si>
  <si>
    <t>神奈川県横浜市瀬谷区相沢４－１－１</t>
  </si>
  <si>
    <t>B114210023347</t>
  </si>
  <si>
    <t>横浜市立瀬谷さくら小学校</t>
  </si>
  <si>
    <t>神奈川県横浜市瀬谷区下瀬谷３－５８－１</t>
  </si>
  <si>
    <t>B114210023356</t>
  </si>
  <si>
    <t>横浜市立瀬谷第二小学校</t>
  </si>
  <si>
    <t>神奈川県横浜市瀬谷区橋戸２－４１－１</t>
  </si>
  <si>
    <t>B114210023365</t>
  </si>
  <si>
    <t>横浜市立大門小学校</t>
  </si>
  <si>
    <t>神奈川県横浜市瀬谷区本郷３－４７－５</t>
  </si>
  <si>
    <t>B114210023374</t>
  </si>
  <si>
    <t>横浜市立原小学校</t>
  </si>
  <si>
    <t>神奈川県横浜市瀬谷区阿久和東４－３３－１</t>
  </si>
  <si>
    <t>B114210023383</t>
  </si>
  <si>
    <t>横浜市立二つ橋小学校</t>
  </si>
  <si>
    <t>神奈川県横浜市瀬谷区二ツ橋町５０７</t>
  </si>
  <si>
    <t>B114210023392</t>
  </si>
  <si>
    <t>横浜市立三ツ境小学校</t>
  </si>
  <si>
    <t>神奈川県横浜市瀬谷区三ツ境１５７</t>
  </si>
  <si>
    <t>B114210023409</t>
  </si>
  <si>
    <t>横浜市立南瀬谷小学校</t>
  </si>
  <si>
    <t>神奈川県横浜市瀬谷区南瀬谷１－１－１</t>
  </si>
  <si>
    <t>B114210023418</t>
  </si>
  <si>
    <t>横浜市立菅田の丘小学校</t>
  </si>
  <si>
    <t>B114213020013</t>
  </si>
  <si>
    <t>川崎市立殿町小学校</t>
  </si>
  <si>
    <t>神奈川県川崎市川崎区殿町１－１７－１９</t>
  </si>
  <si>
    <t>B114213020022</t>
  </si>
  <si>
    <t>川崎市立四谷小学校</t>
  </si>
  <si>
    <t>神奈川県川崎市川崎区四谷下町４－１</t>
  </si>
  <si>
    <t>B114213020031</t>
  </si>
  <si>
    <t>川崎市立東門前小学校</t>
  </si>
  <si>
    <t>神奈川県川崎市川崎区東門前３－４－６</t>
  </si>
  <si>
    <t>B114213020040</t>
  </si>
  <si>
    <t>川崎市立大師小学校</t>
  </si>
  <si>
    <t>神奈川県川崎市川崎区東門前２－６－１</t>
  </si>
  <si>
    <t>B114213020059</t>
  </si>
  <si>
    <t>川崎市立川中島小学校</t>
  </si>
  <si>
    <t>神奈川県川崎市川崎区川中島２－４－１９</t>
  </si>
  <si>
    <t>B114213020068</t>
  </si>
  <si>
    <t>川崎市立藤崎小学校</t>
  </si>
  <si>
    <t>神奈川県川崎市川崎区藤崎３－２－１</t>
  </si>
  <si>
    <t>B114213020077</t>
  </si>
  <si>
    <t>川崎市立さくら小学校</t>
  </si>
  <si>
    <t>神奈川県川崎市川崎区桜本１－９－１５</t>
  </si>
  <si>
    <t>B114213020086</t>
  </si>
  <si>
    <t>川崎市立大島小学校</t>
  </si>
  <si>
    <t>神奈川県川崎市川崎区浜町１－５－１</t>
  </si>
  <si>
    <t>B114213020095</t>
  </si>
  <si>
    <t>川崎市立渡田小学校</t>
  </si>
  <si>
    <t>神奈川県川崎市川崎区田島町１４－１</t>
  </si>
  <si>
    <t>B114213020102</t>
  </si>
  <si>
    <t>川崎市立東小田小学校</t>
  </si>
  <si>
    <t>神奈川県川崎市川崎区小田５－１１－２０</t>
  </si>
  <si>
    <t>B114213020111</t>
  </si>
  <si>
    <t>川崎市立小田小学校</t>
  </si>
  <si>
    <t>神奈川県川崎市川崎区小田４－１２－２４</t>
  </si>
  <si>
    <t>B114213020120</t>
  </si>
  <si>
    <t>川崎市立浅田小学校</t>
  </si>
  <si>
    <t>神奈川県川崎市川崎区浅田２－１１－２１</t>
  </si>
  <si>
    <t>B114213020139</t>
  </si>
  <si>
    <t>川崎市立東大島小学校</t>
  </si>
  <si>
    <t>神奈川県川崎市川崎区大島５－２５－１</t>
  </si>
  <si>
    <t>B114213020148</t>
  </si>
  <si>
    <t>川崎市立向小学校</t>
  </si>
  <si>
    <t>神奈川県川崎市川崎区大島４－１７－１</t>
  </si>
  <si>
    <t>B114213020157</t>
  </si>
  <si>
    <t>川崎市立田島小学校</t>
  </si>
  <si>
    <t>神奈川県川崎市川崎区渡田１－２０－１</t>
  </si>
  <si>
    <t>B114213020166</t>
  </si>
  <si>
    <t>川崎市立新町小学校</t>
  </si>
  <si>
    <t>神奈川県川崎市川崎区渡田新町３－１５－１</t>
  </si>
  <si>
    <t>B114213020175</t>
  </si>
  <si>
    <t>川崎市立旭町小学校</t>
  </si>
  <si>
    <t>神奈川県川崎市川崎区旭町２－２－１</t>
  </si>
  <si>
    <t>B114213020184</t>
  </si>
  <si>
    <t>川崎市立宮前小学校</t>
  </si>
  <si>
    <t>神奈川県川崎市川崎区宮前町８－１３</t>
  </si>
  <si>
    <t>B114213020193</t>
  </si>
  <si>
    <t>川崎市立川崎小学校</t>
  </si>
  <si>
    <t>神奈川県川崎市川崎区日進町２０－１</t>
  </si>
  <si>
    <t>B114213020200</t>
  </si>
  <si>
    <t>川崎市立京町小学校</t>
  </si>
  <si>
    <t>神奈川県川崎市川崎区京町１－１－４</t>
  </si>
  <si>
    <t>B114213020219</t>
  </si>
  <si>
    <t>川崎市立幸町小学校</t>
  </si>
  <si>
    <t>神奈川県川崎市幸区中幸町２－１７</t>
  </si>
  <si>
    <t>B114213020228</t>
  </si>
  <si>
    <t>川崎市立南河原小学校</t>
  </si>
  <si>
    <t>神奈川県川崎市幸区都町１８</t>
  </si>
  <si>
    <t>B114213020237</t>
  </si>
  <si>
    <t>川崎市立御幸小学校</t>
  </si>
  <si>
    <t>神奈川県川崎市幸区遠藤町１</t>
  </si>
  <si>
    <t>B114213020246</t>
  </si>
  <si>
    <t>川崎市立西御幸小学校</t>
  </si>
  <si>
    <t>神奈川県川崎市幸区小向西町４－３０</t>
  </si>
  <si>
    <t>B114213020255</t>
  </si>
  <si>
    <t>川崎市立戸手小学校</t>
  </si>
  <si>
    <t>神奈川県川崎市幸区戸手本町１－１６５</t>
  </si>
  <si>
    <t>B114213020264</t>
  </si>
  <si>
    <t>川崎市立古川小学校</t>
  </si>
  <si>
    <t>神奈川県川崎市幸区古川町７０</t>
  </si>
  <si>
    <t>B114213020273</t>
  </si>
  <si>
    <t>川崎市立東小倉小学校</t>
  </si>
  <si>
    <t>神奈川県川崎市幸区東小倉１－１</t>
  </si>
  <si>
    <t>B114213020282</t>
  </si>
  <si>
    <t>川崎市立下平間小学校</t>
  </si>
  <si>
    <t>神奈川県川崎市幸区下平間１７５</t>
  </si>
  <si>
    <t>B114213020291</t>
  </si>
  <si>
    <t>川崎市立古市場小学校</t>
  </si>
  <si>
    <t>神奈川県川崎市幸区古市場１－１</t>
  </si>
  <si>
    <t>B114213020308</t>
  </si>
  <si>
    <t>川崎市立日吉小学校</t>
  </si>
  <si>
    <t>神奈川県川崎市幸区北加瀬１－３７－１</t>
  </si>
  <si>
    <t>B114213020317</t>
  </si>
  <si>
    <t>川崎市立小倉小学校</t>
  </si>
  <si>
    <t>神奈川県川崎市幸区小倉２－２０－１</t>
  </si>
  <si>
    <t>B114213020326</t>
  </si>
  <si>
    <t>川崎市立南加瀬小学校</t>
  </si>
  <si>
    <t>神奈川県川崎市幸区南加瀬４－２４－１</t>
  </si>
  <si>
    <t>B114213020335</t>
  </si>
  <si>
    <t>川崎市立夢見ヶ崎小学校</t>
  </si>
  <si>
    <t>神奈川県川崎市幸区南加瀬２－１３－１</t>
  </si>
  <si>
    <t>B114213020344</t>
  </si>
  <si>
    <t>川崎市立下河原小学校</t>
  </si>
  <si>
    <t>神奈川県川崎市中原区上平間５８５</t>
  </si>
  <si>
    <t>B114213020353</t>
  </si>
  <si>
    <t>川崎市立平間小学校</t>
  </si>
  <si>
    <t>神奈川県川崎市中原区上平間１４８０</t>
  </si>
  <si>
    <t>B114213020362</t>
  </si>
  <si>
    <t>川崎市立玉川小学校</t>
  </si>
  <si>
    <t>神奈川県川崎市中原区北谷町３２</t>
  </si>
  <si>
    <t>B114213020371</t>
  </si>
  <si>
    <t>川崎市立下沼部小学校</t>
  </si>
  <si>
    <t>神奈川県川崎市中原区下沼部１９５５</t>
  </si>
  <si>
    <t>B114213020380</t>
  </si>
  <si>
    <t>川崎市立苅宿小学校</t>
  </si>
  <si>
    <t>神奈川県川崎市中原区苅宿２５－１</t>
  </si>
  <si>
    <t>B114213020399</t>
  </si>
  <si>
    <t>川崎市立木月小学校</t>
  </si>
  <si>
    <t>神奈川県川崎市中原区木月４－５３－１</t>
  </si>
  <si>
    <t>B114213020406</t>
  </si>
  <si>
    <t>川崎市立東住吉小学校</t>
  </si>
  <si>
    <t>神奈川県川崎市中原区木月住吉町１－１１</t>
  </si>
  <si>
    <t>B114213020415</t>
  </si>
  <si>
    <t>川崎市立住吉小学校</t>
  </si>
  <si>
    <t>神奈川県川崎市中原区木月祇園町１７－１</t>
  </si>
  <si>
    <t>B114213020424</t>
  </si>
  <si>
    <t>川崎市立井田小学校</t>
  </si>
  <si>
    <t>神奈川県川崎市中原区井田中ノ町２９－１</t>
  </si>
  <si>
    <t>B114213020433</t>
  </si>
  <si>
    <t>川崎市立今井小学校</t>
  </si>
  <si>
    <t>神奈川県川崎市中原区今井西町３－１８</t>
  </si>
  <si>
    <t>B114213020442</t>
  </si>
  <si>
    <t>川崎市立上丸子小学校</t>
  </si>
  <si>
    <t>神奈川県川崎市中原区上丸子八幡町８１５</t>
  </si>
  <si>
    <t>B114213020451</t>
  </si>
  <si>
    <t>川崎市立西丸子小学校</t>
  </si>
  <si>
    <t>神奈川県川崎市中原区小杉陣屋町２－１９－１</t>
  </si>
  <si>
    <t>B114213020460</t>
  </si>
  <si>
    <t>川崎市立中原小学校</t>
  </si>
  <si>
    <t>神奈川県川崎市中原区小杉御殿町１－９５０</t>
  </si>
  <si>
    <t>B114213020479</t>
  </si>
  <si>
    <t>川崎市立宮内小学校</t>
  </si>
  <si>
    <t>神奈川県川崎市中原区宮内２－４－１</t>
  </si>
  <si>
    <t>B114213020488</t>
  </si>
  <si>
    <t>川崎市立大戸小学校</t>
  </si>
  <si>
    <t>神奈川県川崎市中原区下小田中１－４－１</t>
  </si>
  <si>
    <t>B114213020497</t>
  </si>
  <si>
    <t>川崎市立下小田中小学校</t>
  </si>
  <si>
    <t>神奈川県川崎市中原区下小田中３－３５－１</t>
  </si>
  <si>
    <t>B114213020503</t>
  </si>
  <si>
    <t>川崎市立新城小学校</t>
  </si>
  <si>
    <t>神奈川県川崎市中原区下新城１－１５－１</t>
  </si>
  <si>
    <t>B114213020512</t>
  </si>
  <si>
    <t>川崎市立大谷戸小学校</t>
  </si>
  <si>
    <t>神奈川県川崎市中原区上小田中１－２７－１</t>
  </si>
  <si>
    <t>B114213020521</t>
  </si>
  <si>
    <t>川崎市立小杉小学校</t>
  </si>
  <si>
    <t>神奈川県川崎市中原区小杉町２－２９５－１</t>
  </si>
  <si>
    <t>B114213020530</t>
  </si>
  <si>
    <t>川崎市立子母口小学校</t>
  </si>
  <si>
    <t>神奈川県川崎市高津区子母口７３０</t>
  </si>
  <si>
    <t>B114213020549</t>
  </si>
  <si>
    <t>川崎市立橘小学校</t>
  </si>
  <si>
    <t>神奈川県川崎市高津区千年１０２４</t>
  </si>
  <si>
    <t>B114213020558</t>
  </si>
  <si>
    <t>川崎市立末長小学校</t>
  </si>
  <si>
    <t>神奈川県川崎市高津区末長３－８－１</t>
  </si>
  <si>
    <t>B114213020567</t>
  </si>
  <si>
    <t>川崎市立新作小学校</t>
  </si>
  <si>
    <t>神奈川県川崎市高津区新作１－９－１</t>
  </si>
  <si>
    <t>B114213020576</t>
  </si>
  <si>
    <t>川崎市立東高津小学校</t>
  </si>
  <si>
    <t>神奈川県川崎市高津区北見方２－５－１</t>
  </si>
  <si>
    <t>B114213020585</t>
  </si>
  <si>
    <t>川崎市立坂戸小学校</t>
  </si>
  <si>
    <t>神奈川県川崎市高津区坂戸１－１８－１</t>
  </si>
  <si>
    <t>B114213020594</t>
  </si>
  <si>
    <t>川崎市立久本小学校</t>
  </si>
  <si>
    <t>神奈川県川崎市高津区久本３－１１－３</t>
  </si>
  <si>
    <t>B114213020601</t>
  </si>
  <si>
    <t>川崎市立下作延小学校</t>
  </si>
  <si>
    <t>神奈川県川崎市高津区下作延５－１９－１</t>
  </si>
  <si>
    <t>B114213020610</t>
  </si>
  <si>
    <t>川崎市立高津小学校</t>
  </si>
  <si>
    <t>神奈川県川崎市高津区溝口４－１９－１</t>
  </si>
  <si>
    <t>B114213020629</t>
  </si>
  <si>
    <t>川崎市立梶ヶ谷小学校</t>
  </si>
  <si>
    <t>神奈川県川崎市高津区梶ケ谷４－１２</t>
  </si>
  <si>
    <t>B114213020638</t>
  </si>
  <si>
    <t>川崎市立西梶ヶ谷小学校</t>
  </si>
  <si>
    <t>神奈川県川崎市高津区梶ケ谷２－１４－１</t>
  </si>
  <si>
    <t>B114213020647</t>
  </si>
  <si>
    <t>川崎市立久末小学校</t>
  </si>
  <si>
    <t>神奈川県川崎市高津区久末６４７</t>
  </si>
  <si>
    <t>B114213020656</t>
  </si>
  <si>
    <t>川崎市立上作延小学校</t>
  </si>
  <si>
    <t>B114213020665</t>
  </si>
  <si>
    <t>川崎市立南原小学校</t>
  </si>
  <si>
    <t>神奈川県川崎市高津区上作延３－９－１</t>
  </si>
  <si>
    <t>B114213020674</t>
  </si>
  <si>
    <t>川崎市立久地小学校</t>
  </si>
  <si>
    <t>神奈川県川崎市高津区久地４－２－１</t>
  </si>
  <si>
    <t>B114213020683</t>
  </si>
  <si>
    <t>川崎市立野川小学校</t>
  </si>
  <si>
    <t>神奈川県川崎市宮前区西野川２－１９－１</t>
  </si>
  <si>
    <t>B114213020692</t>
  </si>
  <si>
    <t>川崎市立西野川小学校</t>
  </si>
  <si>
    <t>神奈川県川崎市宮前区野川台３－１０－１</t>
  </si>
  <si>
    <t>B114213020709</t>
  </si>
  <si>
    <t>川崎市立南野川小学校</t>
  </si>
  <si>
    <t>神奈川県川崎市宮前区南野川２－１２－１</t>
  </si>
  <si>
    <t>B114213020718</t>
  </si>
  <si>
    <t>川崎市立宮崎小学校</t>
  </si>
  <si>
    <t>神奈川県川崎市宮前区馬絹１－３０－９</t>
  </si>
  <si>
    <t>B114213020727</t>
  </si>
  <si>
    <t>川崎市立鷺沼小学校</t>
  </si>
  <si>
    <t>神奈川県川崎市宮前区鷺沼２－１</t>
  </si>
  <si>
    <t>B114213020736</t>
  </si>
  <si>
    <t>川崎市立有馬小学校</t>
  </si>
  <si>
    <t>神奈川県川崎市宮前区東有馬５－１２－１</t>
  </si>
  <si>
    <t>B114213020745</t>
  </si>
  <si>
    <t>川崎市立西有馬小学校</t>
  </si>
  <si>
    <t>神奈川県川崎市宮前区有馬７－６－１</t>
  </si>
  <si>
    <t>B114213020754</t>
  </si>
  <si>
    <t>川崎市立富士見台小学校</t>
  </si>
  <si>
    <t>神奈川県川崎市宮前区宮前平２－１８－３</t>
  </si>
  <si>
    <t>B114213020763</t>
  </si>
  <si>
    <t>川崎市立宮前平小学校</t>
  </si>
  <si>
    <t>神奈川県川崎市宮前区宮前平３－１４－１</t>
  </si>
  <si>
    <t>B114213020772</t>
  </si>
  <si>
    <t>川崎市立宮崎台小学校</t>
  </si>
  <si>
    <t>神奈川県川崎市宮前区宮崎３－１８－２</t>
  </si>
  <si>
    <t>B114213020781</t>
  </si>
  <si>
    <t>川崎市立向丘小学校</t>
  </si>
  <si>
    <t>神奈川県川崎市宮前区平１－６－１</t>
  </si>
  <si>
    <t>B114213020790</t>
  </si>
  <si>
    <t>川崎市立平小学校</t>
  </si>
  <si>
    <t>神奈川県川崎市宮前区平６－５－１</t>
  </si>
  <si>
    <t>B114213020807</t>
  </si>
  <si>
    <t>川崎市立白幡台小学校</t>
  </si>
  <si>
    <t>神奈川県川崎市宮前区南平台１３－１</t>
  </si>
  <si>
    <t>B114213020816</t>
  </si>
  <si>
    <t>川崎市立菅生小学校</t>
  </si>
  <si>
    <t>神奈川県川崎市宮前区菅生１－５－１</t>
  </si>
  <si>
    <t>B114213020825</t>
  </si>
  <si>
    <t>川崎市立稗原小学校</t>
  </si>
  <si>
    <t>神奈川県川崎市宮前区水沢３－７－１</t>
  </si>
  <si>
    <t>B114213020834</t>
  </si>
  <si>
    <t>川崎市立犬蔵小学校</t>
  </si>
  <si>
    <t>神奈川県川崎市宮前区犬蔵１－３－１</t>
  </si>
  <si>
    <t>B114213020843</t>
  </si>
  <si>
    <t>川崎市立土橋小学校</t>
  </si>
  <si>
    <t>神奈川県川崎市宮前区土橋３－１－１１</t>
  </si>
  <si>
    <t>B114213020852</t>
  </si>
  <si>
    <t>川崎市立稲田小学校</t>
  </si>
  <si>
    <t>神奈川県川崎市多摩区宿河原３－１８－１</t>
  </si>
  <si>
    <t>B114213020861</t>
  </si>
  <si>
    <t>川崎市立長尾小学校</t>
  </si>
  <si>
    <t>神奈川県川崎市多摩区長尾７－２８－１</t>
  </si>
  <si>
    <t>B114213020870</t>
  </si>
  <si>
    <t>川崎市立宿河原小学校</t>
  </si>
  <si>
    <t>神奈川県川崎市多摩区宿河原２－１－１</t>
  </si>
  <si>
    <t>B114213020889</t>
  </si>
  <si>
    <t>川崎市立登戸小学校</t>
  </si>
  <si>
    <t>神奈川県川崎市多摩区登戸１３２９</t>
  </si>
  <si>
    <t>B114213020898</t>
  </si>
  <si>
    <t>川崎市立中野島小学校</t>
  </si>
  <si>
    <t>神奈川県川崎市多摩区中野島３－１２－１</t>
  </si>
  <si>
    <t>B114213020905</t>
  </si>
  <si>
    <t>川崎市立下布田小学校</t>
  </si>
  <si>
    <t>神奈川県川崎市多摩区布田２３－１</t>
  </si>
  <si>
    <t>B114213020914</t>
  </si>
  <si>
    <t>川崎市立東菅小学校</t>
  </si>
  <si>
    <t>神奈川県川崎市多摩区菅馬場２－１９－１</t>
  </si>
  <si>
    <t>B114213020923</t>
  </si>
  <si>
    <t>川崎市立南菅小学校</t>
  </si>
  <si>
    <t>神奈川県川崎市多摩区菅馬場３－２５－１</t>
  </si>
  <si>
    <t>B114213020932</t>
  </si>
  <si>
    <t>川崎市立西菅小学校</t>
  </si>
  <si>
    <t>神奈川県川崎市多摩区菅北浦４－２－１</t>
  </si>
  <si>
    <t>B114213020941</t>
  </si>
  <si>
    <t>川崎市立菅小学校</t>
  </si>
  <si>
    <t>神奈川県川崎市多摩区菅２－６－１</t>
  </si>
  <si>
    <t>B114213020950</t>
  </si>
  <si>
    <t>川崎市立東生田小学校</t>
  </si>
  <si>
    <t>神奈川県川崎市多摩区枡形４－９－１</t>
  </si>
  <si>
    <t>B114213020969</t>
  </si>
  <si>
    <t>川崎市立三田小学校</t>
  </si>
  <si>
    <t>神奈川県川崎市多摩区三田３－６－４</t>
  </si>
  <si>
    <t>B114213020978</t>
  </si>
  <si>
    <t>川崎市立生田小学校</t>
  </si>
  <si>
    <t>神奈川県川崎市多摩区生田７－２２－１</t>
  </si>
  <si>
    <t>B114213020987</t>
  </si>
  <si>
    <t>川崎市立南生田小学校</t>
  </si>
  <si>
    <t>神奈川県川崎市多摩区南生田３－１－１</t>
  </si>
  <si>
    <t>B114213020996</t>
  </si>
  <si>
    <t>川崎市立長沢小学校</t>
  </si>
  <si>
    <t>神奈川県川崎市麻生区東百合丘２－２４－７</t>
  </si>
  <si>
    <t>B114213021003</t>
  </si>
  <si>
    <t>川崎市立西生田小学校</t>
  </si>
  <si>
    <t>神奈川県川崎市麻生区細山２－２－１</t>
  </si>
  <si>
    <t>B114213021012</t>
  </si>
  <si>
    <t>川崎市立千代ヶ丘小学校</t>
  </si>
  <si>
    <t>神奈川県川崎市麻生区千代ケ丘８－９－１</t>
  </si>
  <si>
    <t>B114213021021</t>
  </si>
  <si>
    <t>川崎市立金程小学校</t>
  </si>
  <si>
    <t>神奈川県川崎市麻生区金程２－１０－１</t>
  </si>
  <si>
    <t>B114213021030</t>
  </si>
  <si>
    <t>川崎市立百合丘小学校</t>
  </si>
  <si>
    <t>神奈川県川崎市麻生区百合丘２－１－２</t>
  </si>
  <si>
    <t>B114213021049</t>
  </si>
  <si>
    <t>川崎市立南百合丘小学校</t>
  </si>
  <si>
    <t>神奈川県川崎市麻生区王禅寺西１－２６－１</t>
  </si>
  <si>
    <t>B114213021058</t>
  </si>
  <si>
    <t>川崎市立麻生小学校</t>
  </si>
  <si>
    <t>神奈川県川崎市麻生区上麻生３－２４－１</t>
  </si>
  <si>
    <t>B114213021067</t>
  </si>
  <si>
    <t>川崎市立東柿生小学校</t>
  </si>
  <si>
    <t>神奈川県川崎市麻生区王禅寺東６－３－１</t>
  </si>
  <si>
    <t>B114213021076</t>
  </si>
  <si>
    <t>川崎市立王禅寺中央小学校</t>
  </si>
  <si>
    <t>神奈川県川崎市麻生区王禅寺東４－１４－１</t>
  </si>
  <si>
    <t>B114213021085</t>
  </si>
  <si>
    <t>川崎市立真福寺小学校</t>
  </si>
  <si>
    <t>神奈川県川崎市麻生区白山５－３－１</t>
  </si>
  <si>
    <t>B114213021094</t>
  </si>
  <si>
    <t>川崎市立虹ヶ丘小学校</t>
  </si>
  <si>
    <t>神奈川県川崎市麻生区虹ケ丘１－２１－２</t>
  </si>
  <si>
    <t>B114213021101</t>
  </si>
  <si>
    <t>川崎市立柿生小学校</t>
  </si>
  <si>
    <t>神奈川県川崎市麻生区片平３－３－１</t>
  </si>
  <si>
    <t>B114213021110</t>
  </si>
  <si>
    <t>川崎市立岡上小学校</t>
  </si>
  <si>
    <t>神奈川県川崎市麻生区岡上６７５－１</t>
  </si>
  <si>
    <t>B114213021129</t>
  </si>
  <si>
    <t>川崎市立片平小学校</t>
  </si>
  <si>
    <t>神奈川県川崎市麻生区片平５－２８－１</t>
  </si>
  <si>
    <t>B114213021138</t>
  </si>
  <si>
    <t>川崎市立栗木台小学校</t>
  </si>
  <si>
    <t>神奈川県川崎市麻生区栗木台５－１５－１</t>
  </si>
  <si>
    <t>B114213021147</t>
  </si>
  <si>
    <t>川崎市立はるひ野小学校</t>
  </si>
  <si>
    <t>神奈川県川崎市麻生区はるひ野４－８－１</t>
  </si>
  <si>
    <t>B114215020018</t>
  </si>
  <si>
    <t>相模原市立新磯小学校</t>
  </si>
  <si>
    <t>神奈川県相模原市南区磯部１０２８－５</t>
  </si>
  <si>
    <t>B114215020027</t>
  </si>
  <si>
    <t>相模原市立麻溝小学校</t>
  </si>
  <si>
    <t>神奈川県相模原市南区下溝７１３</t>
  </si>
  <si>
    <t>B114215020036</t>
  </si>
  <si>
    <t>相模原市立田名小学校</t>
  </si>
  <si>
    <t>神奈川県相模原市中央区田名５０９１－１</t>
  </si>
  <si>
    <t>B114215020045</t>
  </si>
  <si>
    <t>相模原市立上溝小学校</t>
  </si>
  <si>
    <t>神奈川県相模原市中央区上溝７－６－１</t>
  </si>
  <si>
    <t>B114215020054</t>
  </si>
  <si>
    <t>相模原市立星が丘小学校</t>
  </si>
  <si>
    <t>神奈川県相模原市中央区星が丘３－１－６</t>
  </si>
  <si>
    <t>B114215020063</t>
  </si>
  <si>
    <t>相模原市立大沢小学校</t>
  </si>
  <si>
    <t>神奈川県相模原市緑区大島１５６６</t>
  </si>
  <si>
    <t>B114215020072</t>
  </si>
  <si>
    <t>相模原市立旭小学校</t>
  </si>
  <si>
    <t>神奈川県相模原市緑区橋本６－１５－２７</t>
  </si>
  <si>
    <t>B114215020081</t>
  </si>
  <si>
    <t>相模原市立向陽小学校</t>
  </si>
  <si>
    <t>神奈川県相模原市中央区向陽町８－３３</t>
  </si>
  <si>
    <t>B114215020090</t>
  </si>
  <si>
    <t>相模原市立相原小学校</t>
  </si>
  <si>
    <t>神奈川県相模原市緑区相原４－１３－１４</t>
  </si>
  <si>
    <t>B114215020107</t>
  </si>
  <si>
    <t>相模原市立大野小学校</t>
  </si>
  <si>
    <t>神奈川県相模原市南区古淵３－２１－２</t>
  </si>
  <si>
    <t>B114215020116</t>
  </si>
  <si>
    <t>相模原市立淵野辺小学校</t>
  </si>
  <si>
    <t>神奈川県相模原市中央区淵野辺４－６－２２</t>
  </si>
  <si>
    <t>B114215020125</t>
  </si>
  <si>
    <t>相模原市立南大野小学校</t>
  </si>
  <si>
    <t>神奈川県相模原市南区上鶴間１－５－１</t>
  </si>
  <si>
    <t>B114215020134</t>
  </si>
  <si>
    <t>相模原市立谷口台小学校</t>
  </si>
  <si>
    <t>神奈川県相模原市南区文京２－１２－１</t>
  </si>
  <si>
    <t>B114215020143</t>
  </si>
  <si>
    <t>相模原市立中央小学校</t>
  </si>
  <si>
    <t>神奈川県相模原市中央区富士見１－３－２２</t>
  </si>
  <si>
    <t>B114215020152</t>
  </si>
  <si>
    <t>相模原市立清新小学校</t>
  </si>
  <si>
    <t>神奈川県相模原市中央区清新３－１６－６</t>
  </si>
  <si>
    <t>B114215020161</t>
  </si>
  <si>
    <t>相模原市立相模台小学校</t>
  </si>
  <si>
    <t>神奈川県相模原市南区南台６－５－１</t>
  </si>
  <si>
    <t>B114215020170</t>
  </si>
  <si>
    <t>相模原市立東林小学校</t>
  </si>
  <si>
    <t>神奈川県相模原市南区相南２－３－１</t>
  </si>
  <si>
    <t>B114215020189</t>
  </si>
  <si>
    <t>相模原市立相武台小学校</t>
  </si>
  <si>
    <t>神奈川県相模原市南区相武台団地２－５－１</t>
  </si>
  <si>
    <t>B114215020198</t>
  </si>
  <si>
    <t>相模原市立光が丘小学校</t>
  </si>
  <si>
    <t>神奈川県相模原市中央区光が丘２－１９－１</t>
  </si>
  <si>
    <t>B114215020205</t>
  </si>
  <si>
    <t>相模原市立大沼小学校</t>
  </si>
  <si>
    <t>神奈川県相模原市南区東大沼３－２０－１</t>
  </si>
  <si>
    <t>B114215020214</t>
  </si>
  <si>
    <t>相模原市立共和小学校</t>
  </si>
  <si>
    <t>神奈川県相模原市中央区高根１－１６－１３</t>
  </si>
  <si>
    <t>B114215020223</t>
  </si>
  <si>
    <t>相模原市立桜台小学校</t>
  </si>
  <si>
    <t>神奈川県相模原市南区相模台７－７－１</t>
  </si>
  <si>
    <t>B114215020232</t>
  </si>
  <si>
    <t>相模原市立上鶴間小学校</t>
  </si>
  <si>
    <t>神奈川県相模原市南区上鶴間４－７－１</t>
  </si>
  <si>
    <t>B114215020241</t>
  </si>
  <si>
    <t>相模原市立横山小学校</t>
  </si>
  <si>
    <t>神奈川県相模原市中央区横山台２－３５－１</t>
  </si>
  <si>
    <t>B114215020250</t>
  </si>
  <si>
    <t>相模原市立鶴の台小学校</t>
  </si>
  <si>
    <t>神奈川県相模原市南区旭町２４－５</t>
  </si>
  <si>
    <t>B114215020269</t>
  </si>
  <si>
    <t>相模原市立鹿島台小学校</t>
  </si>
  <si>
    <t>神奈川県相模原市南区上鶴間本町１－９－１</t>
  </si>
  <si>
    <t>B114215020278</t>
  </si>
  <si>
    <t>相模原市立緑台小学校</t>
  </si>
  <si>
    <t>神奈川県相模原市南区新磯野３－１０－２３</t>
  </si>
  <si>
    <t>B114215020287</t>
  </si>
  <si>
    <t>相模原市立橋本小学校</t>
  </si>
  <si>
    <t>神奈川県相模原市緑区橋本１－１２－２０</t>
  </si>
  <si>
    <t>B114215020296</t>
  </si>
  <si>
    <t>相模原市立大野台小学校</t>
  </si>
  <si>
    <t>神奈川県相模原市南区大野台８－１－１５</t>
  </si>
  <si>
    <t>B114215020303</t>
  </si>
  <si>
    <t>相模原市立並木小学校</t>
  </si>
  <si>
    <t>神奈川県相模原市中央区並木２－１６－１</t>
  </si>
  <si>
    <t>B114215020312</t>
  </si>
  <si>
    <t>相模原市立作の口小学校</t>
  </si>
  <si>
    <t>神奈川県相模原市緑区下九沢４５９－１</t>
  </si>
  <si>
    <t>B114215020321</t>
  </si>
  <si>
    <t>相模原市立大野北小学校</t>
  </si>
  <si>
    <t>神奈川県相模原市中央区淵野辺２－３４－１</t>
  </si>
  <si>
    <t>B114215020330</t>
  </si>
  <si>
    <t>相模原市立鶴園小学校</t>
  </si>
  <si>
    <t>神奈川県相模原市南区上鶴間本町７－８－１</t>
  </si>
  <si>
    <t>B114215020349</t>
  </si>
  <si>
    <t>相模原市立くぬぎ台小学校</t>
  </si>
  <si>
    <t>神奈川県相模原市南区上鶴間５－７－１</t>
  </si>
  <si>
    <t>B114215020358</t>
  </si>
  <si>
    <t>相模原市立双葉小学校</t>
  </si>
  <si>
    <t>神奈川県相模原市南区双葉１－２－１５</t>
  </si>
  <si>
    <t>B114215020367</t>
  </si>
  <si>
    <t>相模原市立陽光台小学校</t>
  </si>
  <si>
    <t>神奈川県相模原市中央区陽光台１－１５－１</t>
  </si>
  <si>
    <t>B114215020376</t>
  </si>
  <si>
    <t>相模原市立若草小学校</t>
  </si>
  <si>
    <t>神奈川県相模原市南区新磯野２３２９</t>
  </si>
  <si>
    <t>B114215020385</t>
  </si>
  <si>
    <t>相模原市立上溝南小学校</t>
  </si>
  <si>
    <t>神奈川県相模原市中央区上溝７８２－１</t>
  </si>
  <si>
    <t>B114215020394</t>
  </si>
  <si>
    <t>相模原市立大島小学校</t>
  </si>
  <si>
    <t>神奈川県相模原市緑区大島１１２１－１９</t>
  </si>
  <si>
    <t>B114215020401</t>
  </si>
  <si>
    <t>相模原市立二本松小学校</t>
  </si>
  <si>
    <t>神奈川県相模原市緑区二本松２－９－１</t>
  </si>
  <si>
    <t>B114215020410</t>
  </si>
  <si>
    <t>相模原市立田名北小学校</t>
  </si>
  <si>
    <t>神奈川県相模原市中央区田名１９３２－１</t>
  </si>
  <si>
    <t>B114215020429</t>
  </si>
  <si>
    <t>相模原市立弥栄小学校</t>
  </si>
  <si>
    <t>神奈川県相模原市中央区弥栄３－１－１０</t>
  </si>
  <si>
    <t>B114215020438</t>
  </si>
  <si>
    <t>相模原市立青葉小学校</t>
  </si>
  <si>
    <t>神奈川県相模原市中央区並木４－８－４</t>
  </si>
  <si>
    <t>B114215020447</t>
  </si>
  <si>
    <t>相模原市立大野台中央小学校</t>
  </si>
  <si>
    <t>神奈川県相模原市南区大野台２－２６－８</t>
  </si>
  <si>
    <t>B114215020456</t>
  </si>
  <si>
    <t>相模原市立宮上小学校</t>
  </si>
  <si>
    <t>神奈川県相模原市緑区橋本４－１１－１</t>
  </si>
  <si>
    <t>B114215020465</t>
  </si>
  <si>
    <t>相模原市立九沢小学校</t>
  </si>
  <si>
    <t>神奈川県相模原市緑区大島１８５９－３</t>
  </si>
  <si>
    <t>B114215020474</t>
  </si>
  <si>
    <t>相模原市立谷口小学校</t>
  </si>
  <si>
    <t>神奈川県相模原市南区上鶴間本町５－１３－１</t>
  </si>
  <si>
    <t>B114215020483</t>
  </si>
  <si>
    <t>相模原市立淵野辺東小学校</t>
  </si>
  <si>
    <t>神奈川県相模原市中央区東淵野辺３－１７－１</t>
  </si>
  <si>
    <t>B114215020492</t>
  </si>
  <si>
    <t>相模原市立若松小学校</t>
  </si>
  <si>
    <t>神奈川県相模原市南区若松２－２２－１</t>
  </si>
  <si>
    <t>B114215020508</t>
  </si>
  <si>
    <t>相模原市立新宿小学校</t>
  </si>
  <si>
    <t>神奈川県相模原市中央区田名７０１９</t>
  </si>
  <si>
    <t>B114215020517</t>
  </si>
  <si>
    <t>相模原市立当麻田小学校</t>
  </si>
  <si>
    <t>神奈川県相模原市緑区相原１－１４－１</t>
  </si>
  <si>
    <t>B114215020526</t>
  </si>
  <si>
    <t>相模原市立もえぎ台小学校</t>
  </si>
  <si>
    <t>神奈川県相模原市南区新磯野２－４１－１６</t>
  </si>
  <si>
    <t>B114215020535</t>
  </si>
  <si>
    <t>相模原市立夢の丘小学校</t>
  </si>
  <si>
    <t>神奈川県相模原市南区当麻４９０－２</t>
  </si>
  <si>
    <t>B114215020544</t>
  </si>
  <si>
    <t>相模原市立富士見小学校</t>
  </si>
  <si>
    <t>神奈川県相模原市中央区富士見２－４－１</t>
  </si>
  <si>
    <t>B114215020553</t>
  </si>
  <si>
    <t>相模原市立小山小学校</t>
  </si>
  <si>
    <t>神奈川県相模原市中央区小山４－３－２</t>
  </si>
  <si>
    <t>B114215020562</t>
  </si>
  <si>
    <t>相模原市立川尻小学校</t>
  </si>
  <si>
    <t>神奈川県相模原市緑区久保沢２－２２－２</t>
  </si>
  <si>
    <t>B114215020571</t>
  </si>
  <si>
    <t>相模原市立湘南小学校</t>
  </si>
  <si>
    <t>神奈川県相模原市緑区小倉１５７３</t>
  </si>
  <si>
    <t>B114215020580</t>
  </si>
  <si>
    <t>相模原市立広陵小学校</t>
  </si>
  <si>
    <t>神奈川県相模原市緑区若葉台４－３－１</t>
  </si>
  <si>
    <t>B114215020599</t>
  </si>
  <si>
    <t>相模原市立広田小学校</t>
  </si>
  <si>
    <t>神奈川県相模原市緑区広田９－５</t>
  </si>
  <si>
    <t>B114215020606</t>
  </si>
  <si>
    <t>相模原市立中野小学校</t>
  </si>
  <si>
    <t>神奈川県相模原市緑区中野６００</t>
  </si>
  <si>
    <t>B114215020615</t>
  </si>
  <si>
    <t>相模原市立根小屋小学校</t>
  </si>
  <si>
    <t>神奈川県相模原市緑区根小屋１５８０</t>
  </si>
  <si>
    <t>B114215020624</t>
  </si>
  <si>
    <t>相模原市立串川小学校</t>
  </si>
  <si>
    <t>神奈川県相模原市緑区長竹１４２４</t>
  </si>
  <si>
    <t>B114215020633</t>
  </si>
  <si>
    <t>相模原市立津久井中央小学校</t>
  </si>
  <si>
    <t>神奈川県相模原市緑区三ケ木３９－７</t>
  </si>
  <si>
    <t>B114215020651</t>
  </si>
  <si>
    <t>相模原市立桂北小学校</t>
  </si>
  <si>
    <t>神奈川県相模原市緑区与瀬８７７</t>
  </si>
  <si>
    <t>B114215020660</t>
  </si>
  <si>
    <t>相模原市立千木良小学校</t>
  </si>
  <si>
    <t>神奈川県相模原市緑区千木良１０３５</t>
  </si>
  <si>
    <t>B114215020679</t>
  </si>
  <si>
    <t>相模原市立内郷小学校</t>
  </si>
  <si>
    <t>神奈川県相模原市緑区寸沢嵐８３３</t>
  </si>
  <si>
    <t>B114215020688</t>
  </si>
  <si>
    <t>相模原市立藤野北小学校</t>
  </si>
  <si>
    <t>神奈川県相模原市緑区佐野川１９０１</t>
  </si>
  <si>
    <t>B114215020697</t>
  </si>
  <si>
    <t>相模原市立藤野小学校</t>
  </si>
  <si>
    <t>神奈川県相模原市緑区日連５４９</t>
  </si>
  <si>
    <t>B114215020704</t>
  </si>
  <si>
    <t>相模原市立藤野南小学校</t>
  </si>
  <si>
    <t>神奈川県相模原市緑区牧野４３２７</t>
  </si>
  <si>
    <t>B114220120017</t>
  </si>
  <si>
    <t>横須賀市立追浜小学校</t>
  </si>
  <si>
    <t>神奈川県横須賀市鷹取２－１６－１</t>
  </si>
  <si>
    <t>B114220120026</t>
  </si>
  <si>
    <t>横須賀市立夏島小学校</t>
  </si>
  <si>
    <t>神奈川県横須賀市浦郷町４－３５</t>
  </si>
  <si>
    <t>B114220120035</t>
  </si>
  <si>
    <t>横須賀市立浦郷小学校</t>
  </si>
  <si>
    <t>神奈川県横須賀市追浜東町２－１４</t>
  </si>
  <si>
    <t>B114220120044</t>
  </si>
  <si>
    <t>横須賀市立鷹取小学校</t>
  </si>
  <si>
    <t>神奈川県横須賀市湘南鷹取４－７－１</t>
  </si>
  <si>
    <t>B114220120053</t>
  </si>
  <si>
    <t>横須賀市立船越小学校</t>
  </si>
  <si>
    <t>神奈川県横須賀市船越町５－３４</t>
  </si>
  <si>
    <t>B114220120062</t>
  </si>
  <si>
    <t>横須賀市立田浦小学校</t>
  </si>
  <si>
    <t>神奈川県横須賀市田浦町３－５５</t>
  </si>
  <si>
    <t>B114220120071</t>
  </si>
  <si>
    <t>横須賀市立長浦小学校</t>
  </si>
  <si>
    <t>神奈川県横須賀市安針台３－１</t>
  </si>
  <si>
    <t>B114220120080</t>
  </si>
  <si>
    <t>横須賀市立逸見小学校</t>
  </si>
  <si>
    <t>神奈川県横須賀市西逸見町１－１４</t>
  </si>
  <si>
    <t>B114220120099</t>
  </si>
  <si>
    <t>横須賀市立沢山小学校</t>
  </si>
  <si>
    <t>神奈川県横須賀市東逸見町３－３５</t>
  </si>
  <si>
    <t>B114220120106</t>
  </si>
  <si>
    <t>横須賀市立桜小学校</t>
  </si>
  <si>
    <t>神奈川県横須賀市坂本町１－１９</t>
  </si>
  <si>
    <t>B114220120115</t>
  </si>
  <si>
    <t>横須賀市立汐入小学校</t>
  </si>
  <si>
    <t>神奈川県横須賀市汐入町２－５３</t>
  </si>
  <si>
    <t>B114220120124</t>
  </si>
  <si>
    <t>横須賀市立諏訪小学校</t>
  </si>
  <si>
    <t>神奈川県横須賀市小川町１８</t>
  </si>
  <si>
    <t>B114220120133</t>
  </si>
  <si>
    <t>横須賀市立田戸小学校</t>
  </si>
  <si>
    <t>神奈川県横須賀市米が浜通２－１２</t>
  </si>
  <si>
    <t>B114220120142</t>
  </si>
  <si>
    <t>横須賀市立山崎小学校</t>
  </si>
  <si>
    <t>神奈川県横須賀市三春町６－４</t>
  </si>
  <si>
    <t>B114220120151</t>
  </si>
  <si>
    <t>横須賀市立豊島小学校</t>
  </si>
  <si>
    <t>神奈川県横須賀市上町３－２１</t>
  </si>
  <si>
    <t>B114220120160</t>
  </si>
  <si>
    <t>横須賀市立鶴久保小学校</t>
  </si>
  <si>
    <t>神奈川県横須賀市不入斗町１－１</t>
  </si>
  <si>
    <t>B114220120179</t>
  </si>
  <si>
    <t>横須賀市立公郷小学校</t>
  </si>
  <si>
    <t>神奈川県横須賀市公郷町４－５</t>
  </si>
  <si>
    <t>B114220120188</t>
  </si>
  <si>
    <t>横須賀市立池上小学校</t>
  </si>
  <si>
    <t>神奈川県横須賀市池上３－５－１</t>
  </si>
  <si>
    <t>B114220120197</t>
  </si>
  <si>
    <t>横須賀市立城北小学校</t>
  </si>
  <si>
    <t>神奈川県横須賀市平作１－６－１</t>
  </si>
  <si>
    <t>B114220120204</t>
  </si>
  <si>
    <t>横須賀市立衣笠小学校</t>
  </si>
  <si>
    <t>神奈川県横須賀市小矢部２－１６－１</t>
  </si>
  <si>
    <t>B114220120213</t>
  </si>
  <si>
    <t>横須賀市立大矢部小学校</t>
  </si>
  <si>
    <t>神奈川県横須賀市大矢部３－２６－１</t>
  </si>
  <si>
    <t>B114220120222</t>
  </si>
  <si>
    <t>横須賀市立森崎小学校</t>
  </si>
  <si>
    <t>神奈川県横須賀市森崎３－１３－１</t>
  </si>
  <si>
    <t>B114220120231</t>
  </si>
  <si>
    <t>横須賀市立大津小学校</t>
  </si>
  <si>
    <t>神奈川県横須賀市大津町３－２４－１</t>
  </si>
  <si>
    <t>B114220120240</t>
  </si>
  <si>
    <t>横須賀市立根岸小学校</t>
  </si>
  <si>
    <t>神奈川県横須賀市大津町５－５－１</t>
  </si>
  <si>
    <t>B114220120259</t>
  </si>
  <si>
    <t>横須賀市立走水小学校</t>
  </si>
  <si>
    <t>神奈川県横須賀市走水２－２－２</t>
  </si>
  <si>
    <t>B114220120268</t>
  </si>
  <si>
    <t>横須賀市立馬堀小学校</t>
  </si>
  <si>
    <t>神奈川県横須賀市馬堀町４－１０－１</t>
  </si>
  <si>
    <t>B114220120277</t>
  </si>
  <si>
    <t>横須賀市立望洋小学校</t>
  </si>
  <si>
    <t>神奈川県横須賀市桜が丘１－５０－１</t>
  </si>
  <si>
    <t>B114220120286</t>
  </si>
  <si>
    <t>横須賀市立大塚台小学校</t>
  </si>
  <si>
    <t>神奈川県横須賀市池田町３－１－１</t>
  </si>
  <si>
    <t>B114220120295</t>
  </si>
  <si>
    <t>横須賀市立浦賀小学校</t>
  </si>
  <si>
    <t>神奈川県横須賀市浦賀３－８－１</t>
  </si>
  <si>
    <t>B114220120302</t>
  </si>
  <si>
    <t>横須賀市立小原台小学校</t>
  </si>
  <si>
    <t>神奈川県横須賀市小原台３－１</t>
  </si>
  <si>
    <t>B114220120311</t>
  </si>
  <si>
    <t>横須賀市立鴨居小学校</t>
  </si>
  <si>
    <t>神奈川県横須賀市鴨居３－１－６</t>
  </si>
  <si>
    <t>B114220120320</t>
  </si>
  <si>
    <t>横須賀市立高坂小学校</t>
  </si>
  <si>
    <t>神奈川県横須賀市西浦賀３－１－１</t>
  </si>
  <si>
    <t>B114220120339</t>
  </si>
  <si>
    <t>横須賀市立岩戸小学校</t>
  </si>
  <si>
    <t>神奈川県横須賀市岩戸５－２０－１</t>
  </si>
  <si>
    <t>B114220120348</t>
  </si>
  <si>
    <t>横須賀市立久里浜小学校</t>
  </si>
  <si>
    <t>神奈川県横須賀市久里浜６－６－１</t>
  </si>
  <si>
    <t>B114220120357</t>
  </si>
  <si>
    <t>横須賀市立明浜小学校</t>
  </si>
  <si>
    <t>神奈川県横須賀市久里浜６－７－１</t>
  </si>
  <si>
    <t>B114220120366</t>
  </si>
  <si>
    <t>横須賀市立神明小学校</t>
  </si>
  <si>
    <t>神奈川県横須賀市神明町４０７</t>
  </si>
  <si>
    <t>B114220120375</t>
  </si>
  <si>
    <t>横須賀市立粟田小学校</t>
  </si>
  <si>
    <t>神奈川県横須賀市ハイランド２－４１－１</t>
  </si>
  <si>
    <t>B114220120384</t>
  </si>
  <si>
    <t>横須賀市立野比小学校</t>
  </si>
  <si>
    <t>神奈川県横須賀市野比１－２５－１</t>
  </si>
  <si>
    <t>B114220120393</t>
  </si>
  <si>
    <t>横須賀市立野比東小学校</t>
  </si>
  <si>
    <t>神奈川県横須賀市野比４－６－１</t>
  </si>
  <si>
    <t>B114220120400</t>
  </si>
  <si>
    <t>横須賀市立北下浦小学校</t>
  </si>
  <si>
    <t>神奈川県横須賀市長沢１－２９－１</t>
  </si>
  <si>
    <t>B114220120419</t>
  </si>
  <si>
    <t>横須賀市立津久井小学校</t>
  </si>
  <si>
    <t>神奈川県横須賀市津久井５－２－１</t>
  </si>
  <si>
    <t>B114220120428</t>
  </si>
  <si>
    <t>横須賀市立長井小学校</t>
  </si>
  <si>
    <t>神奈川県横須賀市長井５－９－１</t>
  </si>
  <si>
    <t>B114220120437</t>
  </si>
  <si>
    <t>横須賀市立富士見小学校</t>
  </si>
  <si>
    <t>神奈川県横須賀市武３－１９－１</t>
  </si>
  <si>
    <t>B114220120446</t>
  </si>
  <si>
    <t>横須賀市立武山小学校</t>
  </si>
  <si>
    <t>神奈川県横須賀市太田和３－１－１</t>
  </si>
  <si>
    <t>B114220120455</t>
  </si>
  <si>
    <t>横須賀市立荻野小学校</t>
  </si>
  <si>
    <t>神奈川県横須賀市荻野８－１</t>
  </si>
  <si>
    <t>B114220120464</t>
  </si>
  <si>
    <t>横須賀市立大楠小学校</t>
  </si>
  <si>
    <t>神奈川県横須賀市芦名１－２９－１８</t>
  </si>
  <si>
    <t>B114220320015</t>
  </si>
  <si>
    <t>平塚市立崇善小学校</t>
  </si>
  <si>
    <t>神奈川県平塚市浅間町４－３</t>
  </si>
  <si>
    <t>B114220320024</t>
  </si>
  <si>
    <t>平塚市立港小学校</t>
  </si>
  <si>
    <t>神奈川県平塚市夕陽ケ丘２２－１</t>
  </si>
  <si>
    <t>B114220320033</t>
  </si>
  <si>
    <t>平塚市立松原小学校</t>
  </si>
  <si>
    <t>神奈川県平塚市天沼７－１０</t>
  </si>
  <si>
    <t>B114220320042</t>
  </si>
  <si>
    <t>平塚市立富士見小学校</t>
  </si>
  <si>
    <t>神奈川県平塚市中里１０－１</t>
  </si>
  <si>
    <t>B114220320051</t>
  </si>
  <si>
    <t>平塚市立花水小学校</t>
  </si>
  <si>
    <t>神奈川県平塚市龍城ケ丘５－６２</t>
  </si>
  <si>
    <t>B114220320060</t>
  </si>
  <si>
    <t>平塚市立旭小学校</t>
  </si>
  <si>
    <t>神奈川県平塚市河内３０７</t>
  </si>
  <si>
    <t>B114220320079</t>
  </si>
  <si>
    <t>平塚市立大野小学校</t>
  </si>
  <si>
    <t>神奈川県平塚市東真土２－１－１</t>
  </si>
  <si>
    <t>B114220320088</t>
  </si>
  <si>
    <t>平塚市立中原小学校</t>
  </si>
  <si>
    <t>神奈川県平塚市御殿２－８－９</t>
  </si>
  <si>
    <t>B114220320097</t>
  </si>
  <si>
    <t>平塚市立豊田小学校</t>
  </si>
  <si>
    <t>神奈川県平塚市豊田宮下５５２</t>
  </si>
  <si>
    <t>B114220320104</t>
  </si>
  <si>
    <t>平塚市立神田小学校</t>
  </si>
  <si>
    <t>神奈川県平塚市田村６－１－１</t>
  </si>
  <si>
    <t>B114220320113</t>
  </si>
  <si>
    <t>平塚市立城島小学校</t>
  </si>
  <si>
    <t>神奈川県平塚市小鍋島６０８－３</t>
  </si>
  <si>
    <t>B114220320122</t>
  </si>
  <si>
    <t>平塚市立岡崎小学校</t>
  </si>
  <si>
    <t>神奈川県平塚市岡崎３４３０</t>
  </si>
  <si>
    <t>B114220320131</t>
  </si>
  <si>
    <t>平塚市立金田小学校</t>
  </si>
  <si>
    <t>神奈川県平塚市入野５１４</t>
  </si>
  <si>
    <t>B114220320140</t>
  </si>
  <si>
    <t>平塚市立土屋小学校</t>
  </si>
  <si>
    <t>神奈川県平塚市土屋３００４－２</t>
  </si>
  <si>
    <t>B114220320159</t>
  </si>
  <si>
    <t>平塚市立吉沢小学校</t>
  </si>
  <si>
    <t>神奈川県平塚市上吉沢４６５</t>
  </si>
  <si>
    <t>B114220320168</t>
  </si>
  <si>
    <t>平塚市立金目小学校</t>
  </si>
  <si>
    <t>神奈川県平塚市南金目９０７</t>
  </si>
  <si>
    <t>B114220320177</t>
  </si>
  <si>
    <t>平塚市立横内小学校</t>
  </si>
  <si>
    <t>神奈川県平塚市横内２６８７</t>
  </si>
  <si>
    <t>B114220320186</t>
  </si>
  <si>
    <t>平塚市立八幡小学校</t>
  </si>
  <si>
    <t>神奈川県平塚市東八幡３－８－１</t>
  </si>
  <si>
    <t>B114220320195</t>
  </si>
  <si>
    <t>平塚市立南原小学校</t>
  </si>
  <si>
    <t>神奈川県平塚市南原１－１１－３１</t>
  </si>
  <si>
    <t>B114220320202</t>
  </si>
  <si>
    <t>平塚市立真土小学校</t>
  </si>
  <si>
    <t>神奈川県平塚市西真土４－３－１</t>
  </si>
  <si>
    <t>B114220320211</t>
  </si>
  <si>
    <t>平塚市立松が丘小学校</t>
  </si>
  <si>
    <t>神奈川県平塚市東中原１－１２－２</t>
  </si>
  <si>
    <t>B114220320220</t>
  </si>
  <si>
    <t>平塚市立相模小学校</t>
  </si>
  <si>
    <t>B114220320239</t>
  </si>
  <si>
    <t>平塚市立なでしこ小学校</t>
  </si>
  <si>
    <t>神奈川県平塚市花水台４２－１</t>
  </si>
  <si>
    <t>B114220320248</t>
  </si>
  <si>
    <t>平塚市立勝原小学校</t>
  </si>
  <si>
    <t>神奈川県平塚市高村４５</t>
  </si>
  <si>
    <t>B114220320257</t>
  </si>
  <si>
    <t>平塚市立松延小学校</t>
  </si>
  <si>
    <t>神奈川県平塚市纒２２６</t>
  </si>
  <si>
    <t>B114220320266</t>
  </si>
  <si>
    <t>平塚市立みずほ小学校</t>
  </si>
  <si>
    <t>神奈川県平塚市北金目２－３９－１</t>
  </si>
  <si>
    <t>B114220320275</t>
  </si>
  <si>
    <t>平塚市立山下小学校</t>
  </si>
  <si>
    <t>神奈川県平塚市山下３－２５－１</t>
  </si>
  <si>
    <t>B114220320284</t>
  </si>
  <si>
    <t>平塚市立大原小学校</t>
  </si>
  <si>
    <t>神奈川県平塚市大原１－１４</t>
  </si>
  <si>
    <t>B114220320293</t>
  </si>
  <si>
    <t>平塚市立金目小学校五領ヶ台分校</t>
  </si>
  <si>
    <t>神奈川県平塚市片岡９９１－１</t>
  </si>
  <si>
    <t>B114220420014</t>
  </si>
  <si>
    <t>鎌倉市立第一小学校</t>
  </si>
  <si>
    <t>神奈川県鎌倉市由比ガ浜２－９－５５</t>
  </si>
  <si>
    <t>B114220420023</t>
  </si>
  <si>
    <t>鎌倉市立第二小学校</t>
  </si>
  <si>
    <t>神奈川県鎌倉市二階堂８７８</t>
  </si>
  <si>
    <t>B114220420032</t>
  </si>
  <si>
    <t>鎌倉市立御成小学校</t>
  </si>
  <si>
    <t>神奈川県鎌倉市御成町１９－１</t>
  </si>
  <si>
    <t>B114220420041</t>
  </si>
  <si>
    <t>鎌倉市立稲村ケ崎小学校</t>
  </si>
  <si>
    <t>神奈川県鎌倉市極楽寺３－２－３</t>
  </si>
  <si>
    <t>B114220420050</t>
  </si>
  <si>
    <t>鎌倉市立七里ガ浜小学校</t>
  </si>
  <si>
    <t>神奈川県鎌倉市七里ガ浜東５－３－２</t>
  </si>
  <si>
    <t>B114220420069</t>
  </si>
  <si>
    <t>鎌倉市立腰越小学校</t>
  </si>
  <si>
    <t>神奈川県鎌倉市腰越５－７－１</t>
  </si>
  <si>
    <t>B114220420078</t>
  </si>
  <si>
    <t>鎌倉市立西鎌倉小学校</t>
  </si>
  <si>
    <t>神奈川県鎌倉市津１０６９</t>
  </si>
  <si>
    <t>B114220420087</t>
  </si>
  <si>
    <t>鎌倉市立深沢小学校</t>
  </si>
  <si>
    <t>神奈川県鎌倉市梶原１－１１－１</t>
  </si>
  <si>
    <t>B114220420096</t>
  </si>
  <si>
    <t>鎌倉市立富士塚小学校</t>
  </si>
  <si>
    <t>神奈川県鎌倉市上町屋８１０</t>
  </si>
  <si>
    <t>B114220420103</t>
  </si>
  <si>
    <t>鎌倉市立山崎小学校</t>
  </si>
  <si>
    <t>神奈川県鎌倉市山崎２５００</t>
  </si>
  <si>
    <t>B114220420112</t>
  </si>
  <si>
    <t>鎌倉市立小坂小学校</t>
  </si>
  <si>
    <t>神奈川県鎌倉市小袋谷５８７</t>
  </si>
  <si>
    <t>B114220420121</t>
  </si>
  <si>
    <t>鎌倉市立玉縄小学校</t>
  </si>
  <si>
    <t>神奈川県鎌倉市玉縄１－８６０</t>
  </si>
  <si>
    <t>B114220420130</t>
  </si>
  <si>
    <t>鎌倉市立植木小学校</t>
  </si>
  <si>
    <t>神奈川県鎌倉市植木１</t>
  </si>
  <si>
    <t>B114220420149</t>
  </si>
  <si>
    <t>鎌倉市立関谷小学校</t>
  </si>
  <si>
    <t>神奈川県鎌倉市関谷４６８－１</t>
  </si>
  <si>
    <t>B114220420158</t>
  </si>
  <si>
    <t>鎌倉市立大船小学校</t>
  </si>
  <si>
    <t>神奈川県鎌倉市大船２－８－１</t>
  </si>
  <si>
    <t>B114220420167</t>
  </si>
  <si>
    <t>鎌倉市立今泉小学校</t>
  </si>
  <si>
    <t>神奈川県鎌倉市今泉２－１３－１</t>
  </si>
  <si>
    <t>B114220520013</t>
  </si>
  <si>
    <t>藤沢市立藤沢小学校</t>
  </si>
  <si>
    <t>神奈川県藤沢市本町１－９－１</t>
  </si>
  <si>
    <t>B114220520022</t>
  </si>
  <si>
    <t>藤沢市立明治小学校</t>
  </si>
  <si>
    <t>神奈川県藤沢市城南３－３－１</t>
  </si>
  <si>
    <t>B114220520031</t>
  </si>
  <si>
    <t>藤沢市立鵠沼小学校</t>
  </si>
  <si>
    <t>神奈川県藤沢市本鵠沼５－４－２３</t>
  </si>
  <si>
    <t>B114220520040</t>
  </si>
  <si>
    <t>藤沢市立本町小学校</t>
  </si>
  <si>
    <t>神奈川県藤沢市本町２－６－１７</t>
  </si>
  <si>
    <t>B114220520059</t>
  </si>
  <si>
    <t>藤沢市立村岡小学校</t>
  </si>
  <si>
    <t>神奈川県藤沢市弥勒寺１－１６－１</t>
  </si>
  <si>
    <t>B114220520068</t>
  </si>
  <si>
    <t>藤沢市立六会小学校</t>
  </si>
  <si>
    <t>神奈川県藤沢市亀井野５５０</t>
  </si>
  <si>
    <t>B114220520077</t>
  </si>
  <si>
    <t>藤沢市立辻堂小学校</t>
  </si>
  <si>
    <t>神奈川県藤沢市辻堂東海岸１－１７－１</t>
  </si>
  <si>
    <t>B114220520086</t>
  </si>
  <si>
    <t>藤沢市立鵠洋小学校</t>
  </si>
  <si>
    <t>神奈川県藤沢市鵠沼桜が岡３－１６－３８</t>
  </si>
  <si>
    <t>B114220520095</t>
  </si>
  <si>
    <t>藤沢市立片瀬小学校</t>
  </si>
  <si>
    <t>神奈川県藤沢市片瀬２－１４－２９</t>
  </si>
  <si>
    <t>B114220520102</t>
  </si>
  <si>
    <t>藤沢市立大道小学校</t>
  </si>
  <si>
    <t>神奈川県藤沢市朝日町３－３</t>
  </si>
  <si>
    <t>B114220520111</t>
  </si>
  <si>
    <t>藤沢市立秋葉台小学校</t>
  </si>
  <si>
    <t>神奈川県藤沢市遠藤２９５９</t>
  </si>
  <si>
    <t>B114220520120</t>
  </si>
  <si>
    <t>藤沢市立御所見小学校</t>
  </si>
  <si>
    <t>神奈川県藤沢市打戻１９０２</t>
  </si>
  <si>
    <t>B114220520139</t>
  </si>
  <si>
    <t>藤沢市立長後小学校</t>
  </si>
  <si>
    <t>神奈川県藤沢市長後７７０</t>
  </si>
  <si>
    <t>B114220520148</t>
  </si>
  <si>
    <t>藤沢市立八松小学校</t>
  </si>
  <si>
    <t>神奈川県藤沢市辻堂元町３－１－６</t>
  </si>
  <si>
    <t>B114220520157</t>
  </si>
  <si>
    <t>藤沢市立高砂小学校</t>
  </si>
  <si>
    <t>神奈川県藤沢市辻堂西海岸１－３－１</t>
  </si>
  <si>
    <t>B114220520166</t>
  </si>
  <si>
    <t>藤沢市立善行小学校</t>
  </si>
  <si>
    <t>神奈川県藤沢市善行団地６－１</t>
  </si>
  <si>
    <t>B114220520175</t>
  </si>
  <si>
    <t>藤沢市立富士見台小学校</t>
  </si>
  <si>
    <t>神奈川県藤沢市下土棚５９１－１</t>
  </si>
  <si>
    <t>B114220520184</t>
  </si>
  <si>
    <t>藤沢市立鵠南小学校</t>
  </si>
  <si>
    <t>神奈川県藤沢市鵠沼海岸４－７－３４</t>
  </si>
  <si>
    <t>B114220520193</t>
  </si>
  <si>
    <t>藤沢市立浜見小学校</t>
  </si>
  <si>
    <t>神奈川県藤沢市辻堂西海岸１－４－１</t>
  </si>
  <si>
    <t>B114220520200</t>
  </si>
  <si>
    <t>藤沢市立俣野小学校</t>
  </si>
  <si>
    <t>神奈川県藤沢市西俣野２６６０</t>
  </si>
  <si>
    <t>B114220520219</t>
  </si>
  <si>
    <t>藤沢市立大越小学校</t>
  </si>
  <si>
    <t>神奈川県藤沢市善行坂１－１９－１</t>
  </si>
  <si>
    <t>B114220520228</t>
  </si>
  <si>
    <t>藤沢市立羽鳥小学校</t>
  </si>
  <si>
    <t>神奈川県藤沢市羽鳥３－１１－１</t>
  </si>
  <si>
    <t>B114220520237</t>
  </si>
  <si>
    <t>藤沢市立湘南台小学校</t>
  </si>
  <si>
    <t>神奈川県藤沢市湘南台５－２３</t>
  </si>
  <si>
    <t>B114220520246</t>
  </si>
  <si>
    <t>藤沢市立大庭小学校</t>
  </si>
  <si>
    <t>神奈川県藤沢市大庭５３０７－７</t>
  </si>
  <si>
    <t>B114220520255</t>
  </si>
  <si>
    <t>藤沢市立亀井野小学校</t>
  </si>
  <si>
    <t>神奈川県藤沢市亀井野３－３１</t>
  </si>
  <si>
    <t>B114220520264</t>
  </si>
  <si>
    <t>藤沢市立新林小学校</t>
  </si>
  <si>
    <t>神奈川県藤沢市川名４００</t>
  </si>
  <si>
    <t>B114220520273</t>
  </si>
  <si>
    <t>藤沢市立中里小学校</t>
  </si>
  <si>
    <t>神奈川県藤沢市獺郷６８</t>
  </si>
  <si>
    <t>B114220520282</t>
  </si>
  <si>
    <t>藤沢市立滝の沢小学校</t>
  </si>
  <si>
    <t>神奈川県藤沢市遠藤６４１－３</t>
  </si>
  <si>
    <t>B114220520291</t>
  </si>
  <si>
    <t>藤沢市立大鋸小学校</t>
  </si>
  <si>
    <t>神奈川県藤沢市大鋸１０２０</t>
  </si>
  <si>
    <t>B114220520308</t>
  </si>
  <si>
    <t>藤沢市立天神小学校</t>
  </si>
  <si>
    <t>神奈川県藤沢市天神町１－１</t>
  </si>
  <si>
    <t>B114220520317</t>
  </si>
  <si>
    <t>藤沢市立駒寄小学校</t>
  </si>
  <si>
    <t>神奈川県藤沢市大庭５５２７－２</t>
  </si>
  <si>
    <t>B114220520326</t>
  </si>
  <si>
    <t>藤沢市立高谷小学校</t>
  </si>
  <si>
    <t>神奈川県藤沢市高谷９－１</t>
  </si>
  <si>
    <t>B114220520335</t>
  </si>
  <si>
    <t>藤沢市立小糸小学校</t>
  </si>
  <si>
    <t>神奈川県藤沢市大庭５０６２－１</t>
  </si>
  <si>
    <t>B114220520344</t>
  </si>
  <si>
    <t>藤沢市立大清水小学校</t>
  </si>
  <si>
    <t>神奈川県藤沢市大鋸１４３３</t>
  </si>
  <si>
    <t>B114220520353</t>
  </si>
  <si>
    <t>藤沢市立石川小学校</t>
  </si>
  <si>
    <t>神奈川県藤沢市石川４－１９－１</t>
  </si>
  <si>
    <t>B114220620012</t>
  </si>
  <si>
    <t>小田原市立三の丸小学校</t>
  </si>
  <si>
    <t>神奈川県小田原市本町１－１２－４９</t>
  </si>
  <si>
    <t>B114220620021</t>
  </si>
  <si>
    <t>小田原市立新玉小学校</t>
  </si>
  <si>
    <t>神奈川県小田原市浜町２－１－２０</t>
  </si>
  <si>
    <t>B114220620030</t>
  </si>
  <si>
    <t>小田原市立足柄小学校</t>
  </si>
  <si>
    <t>神奈川県小田原市扇町３－２１－７</t>
  </si>
  <si>
    <t>B114220620049</t>
  </si>
  <si>
    <t>小田原市立芦子小学校</t>
  </si>
  <si>
    <t>神奈川県小田原市扇町１－３７－７</t>
  </si>
  <si>
    <t>B114220620058</t>
  </si>
  <si>
    <t>小田原市立大窪小学校</t>
  </si>
  <si>
    <t>神奈川県小田原市板橋９８５</t>
  </si>
  <si>
    <t>B114220620067</t>
  </si>
  <si>
    <t>小田原市立早川小学校</t>
  </si>
  <si>
    <t>神奈川県小田原市早川２－１４－１</t>
  </si>
  <si>
    <t>B114220620076</t>
  </si>
  <si>
    <t>小田原市立山王小学校</t>
  </si>
  <si>
    <t>神奈川県小田原市東町２－９－１</t>
  </si>
  <si>
    <t>B114220620085</t>
  </si>
  <si>
    <t>小田原市立久野小学校</t>
  </si>
  <si>
    <t>神奈川県小田原市久野１５６１</t>
  </si>
  <si>
    <t>B114220620094</t>
  </si>
  <si>
    <t>小田原市立富水小学校</t>
  </si>
  <si>
    <t>神奈川県小田原市飯田岡４８１</t>
  </si>
  <si>
    <t>B114220620101</t>
  </si>
  <si>
    <t>小田原市立町田小学校</t>
  </si>
  <si>
    <t>神奈川県小田原市寿町２－７－２５</t>
  </si>
  <si>
    <t>B114220620110</t>
  </si>
  <si>
    <t>小田原市立下府中小学校</t>
  </si>
  <si>
    <t>神奈川県小田原市酒匂９３０</t>
  </si>
  <si>
    <t>B114220620129</t>
  </si>
  <si>
    <t>小田原市立桜井小学校</t>
  </si>
  <si>
    <t>神奈川県小田原市曽比１９４３</t>
  </si>
  <si>
    <t>B114220620138</t>
  </si>
  <si>
    <t>小田原市立千代小学校</t>
  </si>
  <si>
    <t>神奈川県小田原市千代６８７</t>
  </si>
  <si>
    <t>B114220620147</t>
  </si>
  <si>
    <t>小田原市立下曽我小学校</t>
  </si>
  <si>
    <t>神奈川県小田原市曽我原３３３</t>
  </si>
  <si>
    <t>B114220620156</t>
  </si>
  <si>
    <t>小田原市立国府津小学校</t>
  </si>
  <si>
    <t>神奈川県小田原市国府津２４８５</t>
  </si>
  <si>
    <t>B114220620165</t>
  </si>
  <si>
    <t>小田原市立酒匂小学校</t>
  </si>
  <si>
    <t>神奈川県小田原市酒匂５－１５－３</t>
  </si>
  <si>
    <t>B114220620174</t>
  </si>
  <si>
    <t>小田原市立片浦小学校</t>
  </si>
  <si>
    <t>神奈川県小田原市根府川５３４－１</t>
  </si>
  <si>
    <t>B114220620183</t>
  </si>
  <si>
    <t>小田原市立曽我小学校</t>
  </si>
  <si>
    <t>神奈川県小田原市曽我大沢６９</t>
  </si>
  <si>
    <t>B114220620192</t>
  </si>
  <si>
    <t>小田原市立東富水小学校</t>
  </si>
  <si>
    <t>神奈川県小田原市中曽根３５９－１</t>
  </si>
  <si>
    <t>B114220620209</t>
  </si>
  <si>
    <t>小田原市立前羽小学校</t>
  </si>
  <si>
    <t>神奈川県小田原市前川８５８</t>
  </si>
  <si>
    <t>B114220620218</t>
  </si>
  <si>
    <t>小田原市立下中小学校</t>
  </si>
  <si>
    <t>神奈川県小田原市小船１７８</t>
  </si>
  <si>
    <t>B114220620227</t>
  </si>
  <si>
    <t>小田原市立矢作小学校</t>
  </si>
  <si>
    <t>神奈川県小田原市矢作２２７</t>
  </si>
  <si>
    <t>B114220620236</t>
  </si>
  <si>
    <t>小田原市立報徳小学校</t>
  </si>
  <si>
    <t>神奈川県小田原市小台４０５</t>
  </si>
  <si>
    <t>B114220620245</t>
  </si>
  <si>
    <t>小田原市立豊川小学校</t>
  </si>
  <si>
    <t>神奈川県小田原市成田５３０－１</t>
  </si>
  <si>
    <t>B114220620254</t>
  </si>
  <si>
    <t>小田原市立富士見小学校</t>
  </si>
  <si>
    <t>神奈川県小田原市南鴨宮３－２５－１</t>
  </si>
  <si>
    <t>B114220720011</t>
  </si>
  <si>
    <t>茅ヶ崎市立茅ヶ崎小学校</t>
  </si>
  <si>
    <t>神奈川県茅ヶ崎市共恵１－１０－２３</t>
  </si>
  <si>
    <t>B114220720020</t>
  </si>
  <si>
    <t>茅ヶ崎市立鶴嶺小学校</t>
  </si>
  <si>
    <t>神奈川県茅ヶ崎市浜之郷４７７</t>
  </si>
  <si>
    <t>B114220720039</t>
  </si>
  <si>
    <t>茅ヶ崎市立松林小学校</t>
  </si>
  <si>
    <t>神奈川県茅ヶ崎市菱沼１－１－１</t>
  </si>
  <si>
    <t>B114220720048</t>
  </si>
  <si>
    <t>茅ヶ崎市立西浜小学校</t>
  </si>
  <si>
    <t>神奈川県茅ヶ崎市南湖６－５－８</t>
  </si>
  <si>
    <t>B114220720057</t>
  </si>
  <si>
    <t>茅ヶ崎市立小出小学校</t>
  </si>
  <si>
    <t>神奈川県茅ヶ崎市芹沢９４４</t>
  </si>
  <si>
    <t>B114220720066</t>
  </si>
  <si>
    <t>茅ヶ崎市立松浪小学校</t>
  </si>
  <si>
    <t>神奈川県茅ヶ崎市松浪１－１－６１</t>
  </si>
  <si>
    <t>B114220720075</t>
  </si>
  <si>
    <t>茅ヶ崎市立梅田小学校</t>
  </si>
  <si>
    <t>神奈川県茅ヶ崎市茅ヶ崎１－６－１</t>
  </si>
  <si>
    <t>B114220720084</t>
  </si>
  <si>
    <t>茅ヶ崎市立香川小学校</t>
  </si>
  <si>
    <t>神奈川県茅ヶ崎市香川１－３３－１</t>
  </si>
  <si>
    <t>B114220720093</t>
  </si>
  <si>
    <t>茅ヶ崎市立浜須賀小学校</t>
  </si>
  <si>
    <t>神奈川県茅ヶ崎市白浜町３－１</t>
  </si>
  <si>
    <t>B114220720100</t>
  </si>
  <si>
    <t>茅ヶ崎市立鶴が台小学校</t>
  </si>
  <si>
    <t>神奈川県茅ヶ崎市鶴が台１２－１</t>
  </si>
  <si>
    <t>B114220720119</t>
  </si>
  <si>
    <t>茅ヶ崎市立柳島小学校</t>
  </si>
  <si>
    <t>神奈川県茅ヶ崎市柳島１５９４</t>
  </si>
  <si>
    <t>B114220720128</t>
  </si>
  <si>
    <t>茅ヶ崎市立小和田小学校</t>
  </si>
  <si>
    <t>神奈川県茅ヶ崎市小和田３－１０－１</t>
  </si>
  <si>
    <t>B114220720137</t>
  </si>
  <si>
    <t>茅ヶ崎市立円蔵小学校</t>
  </si>
  <si>
    <t>神奈川県茅ヶ崎市円蔵１－１３－１</t>
  </si>
  <si>
    <t>B114220720146</t>
  </si>
  <si>
    <t>茅ヶ崎市立今宿小学校</t>
  </si>
  <si>
    <t>神奈川県茅ヶ崎市今宿１９２</t>
  </si>
  <si>
    <t>B114220720155</t>
  </si>
  <si>
    <t>茅ヶ崎市立室田小学校</t>
  </si>
  <si>
    <t>神奈川県茅ヶ崎市室田１－１－１</t>
  </si>
  <si>
    <t>B114220720164</t>
  </si>
  <si>
    <t>茅ヶ崎市立東海岸小学校</t>
  </si>
  <si>
    <t>神奈川県茅ヶ崎市東海岸南４－１０－１</t>
  </si>
  <si>
    <t>B114220720173</t>
  </si>
  <si>
    <t>茅ヶ崎市立浜之郷小学校</t>
  </si>
  <si>
    <t>神奈川県茅ヶ崎市浜之郷９０</t>
  </si>
  <si>
    <t>B114220720182</t>
  </si>
  <si>
    <t>茅ヶ崎市立緑が浜小学校</t>
  </si>
  <si>
    <t>神奈川県茅ヶ崎市緑が浜１－１</t>
  </si>
  <si>
    <t>B114220720191</t>
  </si>
  <si>
    <t>茅ヶ崎市立汐見台小学校</t>
  </si>
  <si>
    <t>神奈川県茅ヶ崎市汐見台３－１１</t>
  </si>
  <si>
    <t>B114220820010</t>
  </si>
  <si>
    <t>逗子市立逗子小学校</t>
  </si>
  <si>
    <t>神奈川県逗子市逗子４－２－４５</t>
  </si>
  <si>
    <t>B114220820029</t>
  </si>
  <si>
    <t>逗子市立沼間小学校</t>
  </si>
  <si>
    <t>神奈川県逗子市沼間１－７－１８</t>
  </si>
  <si>
    <t>B114220820038</t>
  </si>
  <si>
    <t>逗子市立久木小学校</t>
  </si>
  <si>
    <t>神奈川県逗子市久木２－１－１</t>
  </si>
  <si>
    <t>B114220820047</t>
  </si>
  <si>
    <t>逗子市立小坪小学校</t>
  </si>
  <si>
    <t>神奈川県逗子市小坪３－６－１</t>
  </si>
  <si>
    <t>B114220820056</t>
  </si>
  <si>
    <t>逗子市立池子小学校</t>
  </si>
  <si>
    <t>神奈川県逗子市池子３－９－１</t>
  </si>
  <si>
    <t>B114221020016</t>
  </si>
  <si>
    <t>三浦市立三崎小学校</t>
  </si>
  <si>
    <t>神奈川県三浦市三崎１－２０－３２</t>
  </si>
  <si>
    <t>B114221020025</t>
  </si>
  <si>
    <t>三浦市立岬陽小学校</t>
  </si>
  <si>
    <t>神奈川県三浦市岬陽町１０－１</t>
  </si>
  <si>
    <t>B114221020034</t>
  </si>
  <si>
    <t>三浦市立南下浦小学校</t>
  </si>
  <si>
    <t>神奈川県三浦市南下浦町菊名１０９６</t>
  </si>
  <si>
    <t>B114221020043</t>
  </si>
  <si>
    <t>三浦市立上宮田小学校</t>
  </si>
  <si>
    <t>神奈川県三浦市南下浦町上宮田３０４０</t>
  </si>
  <si>
    <t>B114221020052</t>
  </si>
  <si>
    <t>三浦市立剣崎小学校</t>
  </si>
  <si>
    <t>神奈川県三浦市南下浦町松輪１７１０</t>
  </si>
  <si>
    <t>B114221020061</t>
  </si>
  <si>
    <t>三浦市立初声小学校</t>
  </si>
  <si>
    <t>神奈川県三浦市初声町下宮田３７２８</t>
  </si>
  <si>
    <t>B114221020070</t>
  </si>
  <si>
    <t>三浦市立名向小学校</t>
  </si>
  <si>
    <t>神奈川県三浦市三崎町諸磯６５</t>
  </si>
  <si>
    <t>B114221020089</t>
  </si>
  <si>
    <t>三浦市立旭小学校</t>
  </si>
  <si>
    <t>神奈川県三浦市南下浦町上宮田９５０</t>
  </si>
  <si>
    <t>B114221120015</t>
  </si>
  <si>
    <t>秦野市立本町小学校</t>
  </si>
  <si>
    <t>神奈川県秦野市文京町１－５</t>
  </si>
  <si>
    <t>B114221120024</t>
  </si>
  <si>
    <t>秦野市立南小学校</t>
  </si>
  <si>
    <t>神奈川県秦野市今泉６９９</t>
  </si>
  <si>
    <t>B114221120033</t>
  </si>
  <si>
    <t>秦野市立東小学校</t>
  </si>
  <si>
    <t>神奈川県秦野市寺山５１２</t>
  </si>
  <si>
    <t>B114221120042</t>
  </si>
  <si>
    <t>秦野市立北小学校</t>
  </si>
  <si>
    <t>神奈川県秦野市菩堤３８０</t>
  </si>
  <si>
    <t>B114221120051</t>
  </si>
  <si>
    <t>秦野市立大根小学校</t>
  </si>
  <si>
    <t>神奈川県秦野市南矢名４－２９－１</t>
  </si>
  <si>
    <t>B114221120060</t>
  </si>
  <si>
    <t>秦野市立西小学校</t>
  </si>
  <si>
    <t>神奈川県秦野市並木町８－１</t>
  </si>
  <si>
    <t>B114221120079</t>
  </si>
  <si>
    <t>秦野市立上小学校</t>
  </si>
  <si>
    <t>神奈川県秦野市柳川２５－３</t>
  </si>
  <si>
    <t>B114221120088</t>
  </si>
  <si>
    <t>秦野市立広畑小学校</t>
  </si>
  <si>
    <t>神奈川県秦野市下大槻１７４－４</t>
  </si>
  <si>
    <t>B114221120097</t>
  </si>
  <si>
    <t>秦野市立渋沢小学校</t>
  </si>
  <si>
    <t>神奈川県秦野市渋沢上１－１２－１</t>
  </si>
  <si>
    <t>B114221120104</t>
  </si>
  <si>
    <t>秦野市立末広小学校</t>
  </si>
  <si>
    <t>神奈川県秦野市末広町６－６</t>
  </si>
  <si>
    <t>B114221120113</t>
  </si>
  <si>
    <t>秦野市立南が丘小学校</t>
  </si>
  <si>
    <t>神奈川県秦野市南が丘４－１</t>
  </si>
  <si>
    <t>B114221120122</t>
  </si>
  <si>
    <t>秦野市立堀川小学校</t>
  </si>
  <si>
    <t>神奈川県秦野市堀川１０５－３</t>
  </si>
  <si>
    <t>B114221120131</t>
  </si>
  <si>
    <t>秦野市立鶴巻小学校</t>
  </si>
  <si>
    <t>神奈川県秦野市鶴巻２２４０－１</t>
  </si>
  <si>
    <t>B114221220014</t>
  </si>
  <si>
    <t>厚木市立厚木小学校</t>
  </si>
  <si>
    <t>神奈川県厚木市寿町３－１５－３４</t>
  </si>
  <si>
    <t>B114221220023</t>
  </si>
  <si>
    <t>厚木市立依知南小学校</t>
  </si>
  <si>
    <t>神奈川県厚木市下依知２－７－１</t>
  </si>
  <si>
    <t>B114221220032</t>
  </si>
  <si>
    <t>厚木市立北小学校</t>
  </si>
  <si>
    <t>神奈川県厚木市山際６５８</t>
  </si>
  <si>
    <t>B114221220041</t>
  </si>
  <si>
    <t>厚木市立荻野小学校</t>
  </si>
  <si>
    <t>神奈川県厚木市上荻野８</t>
  </si>
  <si>
    <t>B114221220050</t>
  </si>
  <si>
    <t>厚木市立三田小学校</t>
  </si>
  <si>
    <t>神奈川県厚木市三田５１５</t>
  </si>
  <si>
    <t>B114221220069</t>
  </si>
  <si>
    <t>厚木市立清水小学校</t>
  </si>
  <si>
    <t>神奈川県厚木市妻田西３－１８－１</t>
  </si>
  <si>
    <t>B114221220078</t>
  </si>
  <si>
    <t>厚木市立小鮎小学校</t>
  </si>
  <si>
    <t>神奈川県厚木市飯山南４－９－１</t>
  </si>
  <si>
    <t>B114221220087</t>
  </si>
  <si>
    <t>厚木市立玉川小学校</t>
  </si>
  <si>
    <t>神奈川県厚木市七沢１５０－１</t>
  </si>
  <si>
    <t>B114221220096</t>
  </si>
  <si>
    <t>厚木市立南毛利小学校</t>
  </si>
  <si>
    <t>神奈川県厚木市長谷１０８５</t>
  </si>
  <si>
    <t>B114221220103</t>
  </si>
  <si>
    <t>厚木市立相川小学校</t>
  </si>
  <si>
    <t>神奈川県厚木市岡田５－１０－１</t>
  </si>
  <si>
    <t>B114221220112</t>
  </si>
  <si>
    <t>厚木市立厚木第二小学校</t>
  </si>
  <si>
    <t>神奈川県厚木市旭町５－３８－１</t>
  </si>
  <si>
    <t>B114221220121</t>
  </si>
  <si>
    <t>厚木市立緑ケ丘小学校</t>
  </si>
  <si>
    <t>神奈川県厚木市緑ヶ丘４－１－１</t>
  </si>
  <si>
    <t>B114221220130</t>
  </si>
  <si>
    <t>厚木市立戸室小学校</t>
  </si>
  <si>
    <t>神奈川県厚木市戸室４－４－１</t>
  </si>
  <si>
    <t>B114221220149</t>
  </si>
  <si>
    <t>厚木市立愛甲小学校</t>
  </si>
  <si>
    <t>神奈川県厚木市愛甲西１－１７－１</t>
  </si>
  <si>
    <t>B114221220158</t>
  </si>
  <si>
    <t>厚木市立妻田小学校</t>
  </si>
  <si>
    <t>神奈川県厚木市妻田南１－１４－１</t>
  </si>
  <si>
    <t>B114221220167</t>
  </si>
  <si>
    <t>厚木市立鳶尾小学校</t>
  </si>
  <si>
    <t>神奈川県厚木市鳶尾２－１２－１</t>
  </si>
  <si>
    <t>B114221220176</t>
  </si>
  <si>
    <t>厚木市立毛利台小学校</t>
  </si>
  <si>
    <t>神奈川県厚木市毛利台１－２３－１</t>
  </si>
  <si>
    <t>B114221220185</t>
  </si>
  <si>
    <t>厚木市立上荻野小学校</t>
  </si>
  <si>
    <t>神奈川県厚木市上荻野１４２９</t>
  </si>
  <si>
    <t>B114221220194</t>
  </si>
  <si>
    <t>厚木市立飯山小学校</t>
  </si>
  <si>
    <t>神奈川県厚木市飯山４４００</t>
  </si>
  <si>
    <t>B114221220201</t>
  </si>
  <si>
    <t>厚木市立森の里小学校</t>
  </si>
  <si>
    <t>神奈川県厚木市森の里１－２７－１</t>
  </si>
  <si>
    <t>B114221220210</t>
  </si>
  <si>
    <t>厚木市立依知小学校</t>
  </si>
  <si>
    <t>神奈川県厚木市関口８７２－１</t>
  </si>
  <si>
    <t>B114221220229</t>
  </si>
  <si>
    <t>厚木市立戸田小学校</t>
  </si>
  <si>
    <t>神奈川県厚木市戸田５４５</t>
  </si>
  <si>
    <t>B114221220238</t>
  </si>
  <si>
    <t>厚木市立上依知小学校</t>
  </si>
  <si>
    <t>神奈川県厚木市上依知１６５７</t>
  </si>
  <si>
    <t>B114221320013</t>
  </si>
  <si>
    <t>大和市立北大和小学校</t>
  </si>
  <si>
    <t>神奈川県大和市下鶴間６８５</t>
  </si>
  <si>
    <t>B114221320022</t>
  </si>
  <si>
    <t>大和市立林間小学校</t>
  </si>
  <si>
    <t>神奈川県大和市林間１－５－１８</t>
  </si>
  <si>
    <t>B114221320031</t>
  </si>
  <si>
    <t>大和市立大和小学校</t>
  </si>
  <si>
    <t>神奈川県大和市深見西８－７－１</t>
  </si>
  <si>
    <t>B114221320040</t>
  </si>
  <si>
    <t>大和市立草柳小学校</t>
  </si>
  <si>
    <t>神奈川県大和市中央３－６－１</t>
  </si>
  <si>
    <t>B114221320059</t>
  </si>
  <si>
    <t>大和市立深見小学校</t>
  </si>
  <si>
    <t>神奈川県大和市深見台２－９－１</t>
  </si>
  <si>
    <t>B114221320068</t>
  </si>
  <si>
    <t>大和市立桜丘小学校</t>
  </si>
  <si>
    <t>神奈川県大和市上和田８３２</t>
  </si>
  <si>
    <t>B114221320077</t>
  </si>
  <si>
    <t>大和市立渋谷小学校</t>
  </si>
  <si>
    <t>神奈川県大和市渋谷７－１０</t>
  </si>
  <si>
    <t>B114221320086</t>
  </si>
  <si>
    <t>大和市立西鶴間小学校</t>
  </si>
  <si>
    <t>神奈川県大和市西鶴間２－２５－４３</t>
  </si>
  <si>
    <t>B114221320095</t>
  </si>
  <si>
    <t>大和市立緑野小学校</t>
  </si>
  <si>
    <t>神奈川県大和市中央林間西５－３－１</t>
  </si>
  <si>
    <t>B114221320102</t>
  </si>
  <si>
    <t>大和市立上和田小学校</t>
  </si>
  <si>
    <t>神奈川県大和市上和田２６９５</t>
  </si>
  <si>
    <t>B114221320111</t>
  </si>
  <si>
    <t>大和市立柳橋小学校</t>
  </si>
  <si>
    <t>神奈川県大和市柳橋１－１７－７</t>
  </si>
  <si>
    <t>B114221320120</t>
  </si>
  <si>
    <t>大和市立南林間小学校</t>
  </si>
  <si>
    <t>神奈川県大和市南林間９－３－２</t>
  </si>
  <si>
    <t>B114221320139</t>
  </si>
  <si>
    <t>大和市立福田小学校</t>
  </si>
  <si>
    <t>神奈川県大和市福田５－２２－１</t>
  </si>
  <si>
    <t>B114221320148</t>
  </si>
  <si>
    <t>大和市立大野原小学校</t>
  </si>
  <si>
    <t>神奈川県大和市上草柳７－４－２６</t>
  </si>
  <si>
    <t>B114221320157</t>
  </si>
  <si>
    <t>大和市立下福田小学校</t>
  </si>
  <si>
    <t>神奈川県大和市福田５７０</t>
  </si>
  <si>
    <t>B114221320166</t>
  </si>
  <si>
    <t>大和市立大和東小学校</t>
  </si>
  <si>
    <t>神奈川県大和市深見１８０５</t>
  </si>
  <si>
    <t>B114221320175</t>
  </si>
  <si>
    <t>大和市立文ヶ岡小学校</t>
  </si>
  <si>
    <t>神奈川県大和市桜森３－１６－３１</t>
  </si>
  <si>
    <t>B114221320184</t>
  </si>
  <si>
    <t>大和市立中央林間小学校</t>
  </si>
  <si>
    <t>神奈川県大和市中央林間９－５４－１</t>
  </si>
  <si>
    <t>B114221320193</t>
  </si>
  <si>
    <t>大和市立引地台小学校</t>
  </si>
  <si>
    <t>神奈川県大和市草柳３－１－２</t>
  </si>
  <si>
    <t>B114221420012</t>
  </si>
  <si>
    <t>伊勢原市立伊勢原小学校</t>
  </si>
  <si>
    <t>神奈川県伊勢原市伊勢原４－１－１</t>
  </si>
  <si>
    <t>B114221420021</t>
  </si>
  <si>
    <t>伊勢原市立大山小学校</t>
  </si>
  <si>
    <t>神奈川県伊勢原市大山２０９</t>
  </si>
  <si>
    <t>B114221420030</t>
  </si>
  <si>
    <t>伊勢原市立高部屋小学校</t>
  </si>
  <si>
    <t>神奈川県伊勢原市西富岡１０９０－１</t>
  </si>
  <si>
    <t>B114221420049</t>
  </si>
  <si>
    <t>伊勢原市立比々多小学校</t>
  </si>
  <si>
    <t>神奈川県伊勢原市神戸５２１－１</t>
  </si>
  <si>
    <t>B114221420058</t>
  </si>
  <si>
    <t>伊勢原市立成瀬小学校</t>
  </si>
  <si>
    <t>神奈川県伊勢原市高森１４８１－３</t>
  </si>
  <si>
    <t>B114221420067</t>
  </si>
  <si>
    <t>伊勢原市立大田小学校</t>
  </si>
  <si>
    <t>神奈川県伊勢原市下谷１４７１－１</t>
  </si>
  <si>
    <t>B114221420076</t>
  </si>
  <si>
    <t>伊勢原市立桜台小学校</t>
  </si>
  <si>
    <t>神奈川県伊勢原市桜台４－１６－１</t>
  </si>
  <si>
    <t>B114221420085</t>
  </si>
  <si>
    <t>伊勢原市立緑台小学校</t>
  </si>
  <si>
    <t>神奈川県伊勢原市高森４８２</t>
  </si>
  <si>
    <t>B114221420094</t>
  </si>
  <si>
    <t>伊勢原市立竹園小学校</t>
  </si>
  <si>
    <t>神奈川県伊勢原市岡崎６６１１－１</t>
  </si>
  <si>
    <t>B114221420101</t>
  </si>
  <si>
    <t>伊勢原市立石田小学校</t>
  </si>
  <si>
    <t>神奈川県伊勢原市石田１１６８－１</t>
  </si>
  <si>
    <t>B114221520011</t>
  </si>
  <si>
    <t>海老名市立海老名小学校</t>
  </si>
  <si>
    <t>神奈川県海老名市国分南３－１２－３</t>
  </si>
  <si>
    <t>B114221520020</t>
  </si>
  <si>
    <t>海老名市立柏ケ谷小学校</t>
  </si>
  <si>
    <t>神奈川県海老名市柏ケ谷１０９０</t>
  </si>
  <si>
    <t>B114221520039</t>
  </si>
  <si>
    <t>海老名市立有鹿小学校</t>
  </si>
  <si>
    <t>神奈川県海老名市河原口３－１３－１</t>
  </si>
  <si>
    <t>B114221520048</t>
  </si>
  <si>
    <t>海老名市立有馬小学校</t>
  </si>
  <si>
    <t>神奈川県海老名市中河内１７８４</t>
  </si>
  <si>
    <t>B114221520057</t>
  </si>
  <si>
    <t>海老名市立大谷小学校</t>
  </si>
  <si>
    <t>神奈川県海老名市国分寺台２－１３－１</t>
  </si>
  <si>
    <t>B114221520066</t>
  </si>
  <si>
    <t>海老名市立上星小学校</t>
  </si>
  <si>
    <t>神奈川県海老名市上今泉１－２３－１</t>
  </si>
  <si>
    <t>B114221520075</t>
  </si>
  <si>
    <t>海老名市立中新田小学校</t>
  </si>
  <si>
    <t>神奈川県海老名市中新田１－１５－１</t>
  </si>
  <si>
    <t>B114221520084</t>
  </si>
  <si>
    <t>海老名市立門沢橋小学校</t>
  </si>
  <si>
    <t>神奈川県海老名市門沢橋１－１９－１</t>
  </si>
  <si>
    <t>B114221520093</t>
  </si>
  <si>
    <t>海老名市立東柏ケ谷小学校</t>
  </si>
  <si>
    <t>神奈川県海老名市東柏ケ谷６－９－７</t>
  </si>
  <si>
    <t>B114221520100</t>
  </si>
  <si>
    <t>海老名市立社家小学校</t>
  </si>
  <si>
    <t>神奈川県海老名市社家５－１０－１</t>
  </si>
  <si>
    <t>B114221520119</t>
  </si>
  <si>
    <t>海老名市立杉久保小学校</t>
  </si>
  <si>
    <t>神奈川県海老名市杉久保北４－４－１</t>
  </si>
  <si>
    <t>B114221520128</t>
  </si>
  <si>
    <t>海老名市立今泉小学校</t>
  </si>
  <si>
    <t>神奈川県海老名市上今泉２０２８</t>
  </si>
  <si>
    <t>B114221520137</t>
  </si>
  <si>
    <t>海老名市立杉本小学校</t>
  </si>
  <si>
    <t>神奈川県海老名市国分北４－１０－１</t>
  </si>
  <si>
    <t>B114221620010</t>
  </si>
  <si>
    <t>座間市立座間小学校</t>
  </si>
  <si>
    <t>神奈川県座間市座間２－３１３３</t>
  </si>
  <si>
    <t>B114221620029</t>
  </si>
  <si>
    <t>座間市立栗原小学校</t>
  </si>
  <si>
    <t>神奈川県座間市栗原中央６－８－１</t>
  </si>
  <si>
    <t>B114221620038</t>
  </si>
  <si>
    <t>座間市立相模野小学校</t>
  </si>
  <si>
    <t>神奈川県座間市広野台１－４１－１</t>
  </si>
  <si>
    <t>B114221620047</t>
  </si>
  <si>
    <t>座間市立相武台東小学校</t>
  </si>
  <si>
    <t>神奈川県座間市栗原１３０２</t>
  </si>
  <si>
    <t>B114221620056</t>
  </si>
  <si>
    <t>座間市立ひばりが丘小学校</t>
  </si>
  <si>
    <t>神奈川県座間市ひばりが丘４－４－１</t>
  </si>
  <si>
    <t>B114221620065</t>
  </si>
  <si>
    <t>座間市立東原小学校</t>
  </si>
  <si>
    <t>神奈川県座間市東原２－６－１</t>
  </si>
  <si>
    <t>B114221620074</t>
  </si>
  <si>
    <t>座間市立相模が丘小学校</t>
  </si>
  <si>
    <t>神奈川県座間市相模が丘３－１－１</t>
  </si>
  <si>
    <t>B114221620083</t>
  </si>
  <si>
    <t>座間市立立野台小学校</t>
  </si>
  <si>
    <t>神奈川県座間市立野台１－１－３</t>
  </si>
  <si>
    <t>B114221620092</t>
  </si>
  <si>
    <t>座間市立入谷小学校</t>
  </si>
  <si>
    <t>神奈川県座間市入谷西５－８－１</t>
  </si>
  <si>
    <t>B114221620109</t>
  </si>
  <si>
    <t>座間市立旭小学校</t>
  </si>
  <si>
    <t>神奈川県座間市ひばりが丘５－４３－１</t>
  </si>
  <si>
    <t>B114221620118</t>
  </si>
  <si>
    <t>座間市立中原小学校</t>
  </si>
  <si>
    <t>神奈川県座間市西栗原２－１６－１</t>
  </si>
  <si>
    <t>B114221720028</t>
  </si>
  <si>
    <t>南足柄市立南足柄小学校</t>
  </si>
  <si>
    <t>神奈川県南足柄市関本４００</t>
  </si>
  <si>
    <t>B114221720037</t>
  </si>
  <si>
    <t>南足柄市立福沢小学校</t>
  </si>
  <si>
    <t>神奈川県南足柄市千津島６３２</t>
  </si>
  <si>
    <t>B114221720046</t>
  </si>
  <si>
    <t>南足柄市立岡本小学校</t>
  </si>
  <si>
    <t>神奈川県南足柄市塚原１７６９</t>
  </si>
  <si>
    <t>B114221720055</t>
  </si>
  <si>
    <t>南足柄市立岩原小学校</t>
  </si>
  <si>
    <t>神奈川県南足柄市岩原３１０</t>
  </si>
  <si>
    <t>B114221720064</t>
  </si>
  <si>
    <t>南足柄市立向田小学校</t>
  </si>
  <si>
    <t>神奈川県南足柄市向田５５５</t>
  </si>
  <si>
    <t>B114221820018</t>
  </si>
  <si>
    <t>綾瀬市立綾瀬小学校</t>
  </si>
  <si>
    <t>神奈川県綾瀬市深谷中５－１－１</t>
  </si>
  <si>
    <t>B114221820027</t>
  </si>
  <si>
    <t>綾瀬市立綾北小学校</t>
  </si>
  <si>
    <t>神奈川県綾瀬市寺尾本町３－１０－１</t>
  </si>
  <si>
    <t>B114221820036</t>
  </si>
  <si>
    <t>綾瀬市立綾西小学校</t>
  </si>
  <si>
    <t>神奈川県綾瀬市綾西１－２－１</t>
  </si>
  <si>
    <t>B114221820045</t>
  </si>
  <si>
    <t>綾瀬市立早園小学校</t>
  </si>
  <si>
    <t>神奈川県綾瀬市小園４２０</t>
  </si>
  <si>
    <t>B114221820054</t>
  </si>
  <si>
    <t>綾瀬市立綾南小学校</t>
  </si>
  <si>
    <t>神奈川県綾瀬市上土棚中１－１２－１９</t>
  </si>
  <si>
    <t>B114221820063</t>
  </si>
  <si>
    <t>綾瀬市立天台小学校</t>
  </si>
  <si>
    <t>神奈川県綾瀬市寺尾台１－３－１</t>
  </si>
  <si>
    <t>B114221820072</t>
  </si>
  <si>
    <t>綾瀬市立北の台小学校</t>
  </si>
  <si>
    <t>神奈川県綾瀬市大上９－１４－１</t>
  </si>
  <si>
    <t>B114221820081</t>
  </si>
  <si>
    <t>綾瀬市立落合小学校</t>
  </si>
  <si>
    <t>神奈川県綾瀬市落合北３－１０－１</t>
  </si>
  <si>
    <t>B114221820090</t>
  </si>
  <si>
    <t>綾瀬市立土棚小学校</t>
  </si>
  <si>
    <t>神奈川県綾瀬市上土棚南６－１－１</t>
  </si>
  <si>
    <t>B114221820107</t>
  </si>
  <si>
    <t>綾瀬市立寺尾小学校</t>
  </si>
  <si>
    <t>神奈川県綾瀬市寺尾南１－３－１</t>
  </si>
  <si>
    <t>B114230120016</t>
  </si>
  <si>
    <t>葉山町立葉山小学校</t>
  </si>
  <si>
    <t>神奈川県三浦郡葉山町堀内２０５０－１</t>
  </si>
  <si>
    <t>B114230120025</t>
  </si>
  <si>
    <t>葉山町立上山口小学校</t>
  </si>
  <si>
    <t>神奈川県三浦郡葉山町上山口１５８</t>
  </si>
  <si>
    <t>B114230120034</t>
  </si>
  <si>
    <t>葉山町立長柄小学校</t>
  </si>
  <si>
    <t>神奈川県三浦郡葉山町長柄１３０</t>
  </si>
  <si>
    <t>B114230120043</t>
  </si>
  <si>
    <t>葉山町立一色小学校</t>
  </si>
  <si>
    <t>神奈川県三浦郡葉山町一色１０６０</t>
  </si>
  <si>
    <t>B114232120012</t>
  </si>
  <si>
    <t>寒川町立寒川小学校</t>
  </si>
  <si>
    <t>神奈川県高座郡寒川町宮山９３４</t>
  </si>
  <si>
    <t>B114232120021</t>
  </si>
  <si>
    <t>寒川町立一之宮小学校</t>
  </si>
  <si>
    <t>神奈川県高座郡寒川町一之宮７－３－１</t>
  </si>
  <si>
    <t>B114232120030</t>
  </si>
  <si>
    <t>寒川町立旭小学校</t>
  </si>
  <si>
    <t>神奈川県高座郡寒川町倉見１６７５－３</t>
  </si>
  <si>
    <t>B114232120049</t>
  </si>
  <si>
    <t>寒川町立小谷小学校</t>
  </si>
  <si>
    <t>神奈川県高座郡寒川町小谷４－５－１</t>
  </si>
  <si>
    <t>B114232120058</t>
  </si>
  <si>
    <t>寒川町立南小学校</t>
  </si>
  <si>
    <t>神奈川県高座郡寒川町一之宮９－９－１</t>
  </si>
  <si>
    <t>B114234120018</t>
  </si>
  <si>
    <t>大磯町立大磯小学校</t>
  </si>
  <si>
    <t>神奈川県中郡大磯町東小磯３</t>
  </si>
  <si>
    <t>B114234120027</t>
  </si>
  <si>
    <t>大磯町立国府小学校</t>
  </si>
  <si>
    <t>神奈川県中郡大磯町月京１８－１</t>
  </si>
  <si>
    <t>B114234120036</t>
  </si>
  <si>
    <t>大磯町立国府小学校生沢分校</t>
  </si>
  <si>
    <t>神奈川県中郡大磯町生沢５３０</t>
  </si>
  <si>
    <t>B114234220017</t>
  </si>
  <si>
    <t>二宮町立二宮小学校</t>
  </si>
  <si>
    <t>神奈川県中郡二宮町二宮８７２－１</t>
  </si>
  <si>
    <t>B114234220026</t>
  </si>
  <si>
    <t>二宮町立一色小学校</t>
  </si>
  <si>
    <t>神奈川県中郡二宮町百合が丘２－７</t>
  </si>
  <si>
    <t>B114234220035</t>
  </si>
  <si>
    <t>二宮町立山西小学校</t>
  </si>
  <si>
    <t>神奈川県中郡二宮町山西１４０１</t>
  </si>
  <si>
    <t>B114236120013</t>
  </si>
  <si>
    <t>中井町立井ノ口小学校</t>
  </si>
  <si>
    <t>神奈川県足柄上郡中井町井ノ口２００５</t>
  </si>
  <si>
    <t>B114236120022</t>
  </si>
  <si>
    <t>中井町立中村小学校</t>
  </si>
  <si>
    <t>神奈川県足柄上郡中井町半分形３５０</t>
  </si>
  <si>
    <t>B114236220012</t>
  </si>
  <si>
    <t>大井町立大井小学校</t>
  </si>
  <si>
    <t>神奈川県足柄上郡大井町金子１４３６</t>
  </si>
  <si>
    <t>B114236220021</t>
  </si>
  <si>
    <t>大井町立相和小学校</t>
  </si>
  <si>
    <t>神奈川県足柄上郡大井町山田５８０</t>
  </si>
  <si>
    <t>B114236220030</t>
  </si>
  <si>
    <t>大井町立上大井小学校</t>
  </si>
  <si>
    <t>神奈川県足柄上郡大井町上大井１７１</t>
  </si>
  <si>
    <t>B114236320011</t>
  </si>
  <si>
    <t>松田町立松田小学校</t>
  </si>
  <si>
    <t>神奈川県足柄上郡松田町松田庶子２００</t>
  </si>
  <si>
    <t>B114236320020</t>
  </si>
  <si>
    <t>松田町立寄小学校</t>
  </si>
  <si>
    <t>神奈川県足柄上郡松田町寄２５４０</t>
  </si>
  <si>
    <t>B114236420010</t>
  </si>
  <si>
    <t>山北町立川村小学校</t>
  </si>
  <si>
    <t>神奈川県足柄上郡山北町山北１００２</t>
  </si>
  <si>
    <t>B114236620018</t>
  </si>
  <si>
    <t>開成町立開成小学校</t>
  </si>
  <si>
    <t>神奈川県足柄上郡開成町延沢６２５</t>
  </si>
  <si>
    <t>B114236620027</t>
  </si>
  <si>
    <t>開成町立開成南小学校</t>
  </si>
  <si>
    <t>神奈川県足柄上郡開成町みなみ２－２－１</t>
  </si>
  <si>
    <t>B114238220018</t>
  </si>
  <si>
    <t>箱根町立湯本小学校</t>
  </si>
  <si>
    <t>神奈川県足柄下郡箱根町湯本３９９</t>
  </si>
  <si>
    <t>B114238220027</t>
  </si>
  <si>
    <t>箱根町立箱根の森小学校</t>
  </si>
  <si>
    <t>神奈川県足柄下郡箱根町宮城野２２５</t>
  </si>
  <si>
    <t>B114238220036</t>
  </si>
  <si>
    <t>箱根町立仙石原小学校</t>
  </si>
  <si>
    <t>神奈川県足柄下郡箱根町仙石原９８１</t>
  </si>
  <si>
    <t>B114238320017</t>
  </si>
  <si>
    <t>真鶴町立まなづる小学校</t>
  </si>
  <si>
    <t>神奈川県足柄下郡真鶴町真鶴５４３</t>
  </si>
  <si>
    <t>B114238420016</t>
  </si>
  <si>
    <t>湯河原町立湯河原小学校</t>
  </si>
  <si>
    <t>神奈川県足柄下郡湯河原町宮上１１</t>
  </si>
  <si>
    <t>B114238420025</t>
  </si>
  <si>
    <t>湯河原町立吉浜小学校</t>
  </si>
  <si>
    <t>神奈川県足柄下郡湯河原町吉浜１３００</t>
  </si>
  <si>
    <t>B114238420034</t>
  </si>
  <si>
    <t>湯河原町立東台福浦小学校</t>
  </si>
  <si>
    <t>神奈川県足柄下郡湯河原町吉浜２１６</t>
  </si>
  <si>
    <t>B114240120015</t>
  </si>
  <si>
    <t>愛川町立中津小学校</t>
  </si>
  <si>
    <t>神奈川県愛甲郡愛川町中津５４４</t>
  </si>
  <si>
    <t>B114240120024</t>
  </si>
  <si>
    <t>愛川町立高峰小学校</t>
  </si>
  <si>
    <t>神奈川県愛甲郡愛川町三増７６７</t>
  </si>
  <si>
    <t>B114240120033</t>
  </si>
  <si>
    <t>愛川町立田代小学校</t>
  </si>
  <si>
    <t>神奈川県愛甲郡愛川町田代５００</t>
  </si>
  <si>
    <t>B114240120042</t>
  </si>
  <si>
    <t>愛川町立半原小学校</t>
  </si>
  <si>
    <t>神奈川県愛甲郡愛川町半原２２０１</t>
  </si>
  <si>
    <t>B114240120051</t>
  </si>
  <si>
    <t>愛川町立中津第二小学校</t>
  </si>
  <si>
    <t>神奈川県愛甲郡愛川町春日台２－９－１</t>
  </si>
  <si>
    <t>B114240120060</t>
  </si>
  <si>
    <t>愛川町立菅原小学校</t>
  </si>
  <si>
    <t>神奈川県愛甲郡愛川町中津１１０３</t>
  </si>
  <si>
    <t>B114240220014</t>
  </si>
  <si>
    <t>清川村立緑小学校</t>
  </si>
  <si>
    <t>神奈川県愛甲郡清川村煤ヶ谷２０７６</t>
  </si>
  <si>
    <t>B114240220023</t>
  </si>
  <si>
    <t>清川村立宮ヶ瀬小学校</t>
  </si>
  <si>
    <t>神奈川県愛甲郡清川村宮ヶ瀬９５４－１</t>
  </si>
  <si>
    <t>B114310000011</t>
  </si>
  <si>
    <t>聖ヨゼフ学園小学校</t>
  </si>
  <si>
    <t>神奈川県横浜市鶴見区東寺尾北台１１－１</t>
  </si>
  <si>
    <t>B114310000020</t>
  </si>
  <si>
    <t>精華小学校</t>
  </si>
  <si>
    <t>神奈川県横浜市神奈川区沢渡１８</t>
  </si>
  <si>
    <t>B114310000039</t>
  </si>
  <si>
    <t>捜真小学校</t>
  </si>
  <si>
    <t>神奈川県横浜市神奈川区中丸８</t>
  </si>
  <si>
    <t>B114310000048</t>
  </si>
  <si>
    <t>横浜雙葉小学校</t>
  </si>
  <si>
    <t>神奈川県横浜市中区山手町２２６</t>
  </si>
  <si>
    <t>B114310000057</t>
  </si>
  <si>
    <t>関東学院小学校</t>
  </si>
  <si>
    <t>神奈川県横浜市南区三春台４</t>
  </si>
  <si>
    <t>B114310000066</t>
  </si>
  <si>
    <t>青山学院横浜英和小学校</t>
  </si>
  <si>
    <t>神奈川県横浜市南区蒔田町１２４</t>
  </si>
  <si>
    <t>B114310000075</t>
  </si>
  <si>
    <t>関東学院六浦小学校</t>
  </si>
  <si>
    <t>神奈川県横浜市金沢区六浦東１－５０－１</t>
  </si>
  <si>
    <t>B114310000084</t>
  </si>
  <si>
    <t>横浜三育小学校</t>
  </si>
  <si>
    <t>神奈川県横浜市旭区上川井町１９８５</t>
  </si>
  <si>
    <t>B114310000093</t>
  </si>
  <si>
    <t>森村学園初等部</t>
  </si>
  <si>
    <t>神奈川県横浜市緑区長津田町２６９５</t>
  </si>
  <si>
    <t>B114310000100</t>
  </si>
  <si>
    <t>桐蔭学園小学校</t>
  </si>
  <si>
    <t>神奈川県横浜市青葉区鉄町１６１４</t>
  </si>
  <si>
    <t>B114310000119</t>
  </si>
  <si>
    <t>慶應義塾横浜初等部</t>
  </si>
  <si>
    <t>神奈川県横浜市青葉区あざみ野南３－１－３</t>
  </si>
  <si>
    <t>B114313000015</t>
  </si>
  <si>
    <t>大西学園小学校</t>
  </si>
  <si>
    <t>神奈川県川崎市中原区小杉町２－２８４</t>
  </si>
  <si>
    <t>B114313000024</t>
  </si>
  <si>
    <t>洗足学園小学校</t>
  </si>
  <si>
    <t>神奈川県川崎市高津区久本２－３－１</t>
  </si>
  <si>
    <t>B114313000033</t>
  </si>
  <si>
    <t>カリタス小学校</t>
  </si>
  <si>
    <t>神奈川県川崎市多摩区中野島４－６－１</t>
  </si>
  <si>
    <t>B114313000042</t>
  </si>
  <si>
    <t>桐光学園小学校</t>
  </si>
  <si>
    <t>神奈川県川崎市麻生区栗木３－１３－１</t>
  </si>
  <si>
    <t>B114315000010</t>
  </si>
  <si>
    <t>シュタイナー学園初等部</t>
  </si>
  <si>
    <t>神奈川県相模原市緑区名倉２８０５－１</t>
  </si>
  <si>
    <t>B114315000029</t>
  </si>
  <si>
    <t>ＬＣＡ国際小学校</t>
  </si>
  <si>
    <t>神奈川県相模原市緑区橋本台３－７－１</t>
  </si>
  <si>
    <t>B114315000038</t>
  </si>
  <si>
    <t>相模女子大学小学部</t>
  </si>
  <si>
    <t>神奈川県相模原市南区文京２－１－１</t>
  </si>
  <si>
    <t>B114320100019</t>
  </si>
  <si>
    <t>横須賀学院小学校</t>
  </si>
  <si>
    <t>神奈川県横須賀市稲岡町８２</t>
  </si>
  <si>
    <t>B114320400016</t>
  </si>
  <si>
    <t>鎌倉女子大学初等部</t>
  </si>
  <si>
    <t>神奈川県鎌倉市岩瀬１４２０</t>
  </si>
  <si>
    <t>B114320400025</t>
  </si>
  <si>
    <t>清泉小学校</t>
  </si>
  <si>
    <t>神奈川県鎌倉市雪ノ下３－１１－４５</t>
  </si>
  <si>
    <t>B114320500015</t>
  </si>
  <si>
    <t>湘南学園小学校</t>
  </si>
  <si>
    <t>神奈川県藤沢市鵜沼松が岡４－１－３２</t>
  </si>
  <si>
    <t>B114320500024</t>
  </si>
  <si>
    <t>湘南白百合学園小学校</t>
  </si>
  <si>
    <t>神奈川県藤沢市片瀬海岸２－２－３０</t>
  </si>
  <si>
    <t>B114320500033</t>
  </si>
  <si>
    <t>日本大学藤沢小学校</t>
  </si>
  <si>
    <t>神奈川県藤沢市亀井野１８６６</t>
  </si>
  <si>
    <t>B114320600014</t>
  </si>
  <si>
    <t>湘南ライナス学園小学部</t>
  </si>
  <si>
    <t>神奈川県小田原市風祭４８７－１</t>
  </si>
  <si>
    <t>B114320700013</t>
  </si>
  <si>
    <t>平和学園小学校</t>
  </si>
  <si>
    <t>神奈川県茅ヶ崎市富士見町５－２</t>
  </si>
  <si>
    <t>B114320800012</t>
  </si>
  <si>
    <t>聖マリア小学校</t>
  </si>
  <si>
    <t>神奈川県逗子市逗子６－８－４７</t>
  </si>
  <si>
    <t>B114321200016</t>
  </si>
  <si>
    <t>七沢希望の丘初等学校</t>
  </si>
  <si>
    <t>神奈川県厚木市七沢４３３－１</t>
  </si>
  <si>
    <t>B114321300015</t>
  </si>
  <si>
    <t>聖セシリア小学校</t>
  </si>
  <si>
    <t>神奈川県大和市南林間３－１０－１</t>
  </si>
  <si>
    <t>B114334100010</t>
  </si>
  <si>
    <t>聖ステパノ学園小学校</t>
  </si>
  <si>
    <t>神奈川県中郡大磯町大磯８６８</t>
  </si>
  <si>
    <t>B114338200010</t>
  </si>
  <si>
    <t>函嶺白百合学園小学校</t>
  </si>
  <si>
    <t>神奈川県足柄下郡箱根町強羅１３２０</t>
  </si>
  <si>
    <t>B114338200029</t>
  </si>
  <si>
    <t>恵明学園小学校</t>
  </si>
  <si>
    <t>神奈川県足柄下郡箱根町宮ノ下４１３</t>
  </si>
  <si>
    <t>C114110000013</t>
  </si>
  <si>
    <t>横浜国立大学教育学部附属鎌倉中学校</t>
  </si>
  <si>
    <t>C114110000022</t>
  </si>
  <si>
    <t>横浜国立大学教育学部附属横浜中学校</t>
  </si>
  <si>
    <t>神奈川県横浜市南区大岡２－３１－３</t>
  </si>
  <si>
    <t>C114210020017</t>
  </si>
  <si>
    <t>横浜市立市場中学校</t>
  </si>
  <si>
    <t>神奈川県横浜市鶴見区市場下町１－１</t>
  </si>
  <si>
    <t>C114210020026</t>
  </si>
  <si>
    <t>横浜市立潮田中学校</t>
  </si>
  <si>
    <t>神奈川県横浜市鶴見区向井町４－８３</t>
  </si>
  <si>
    <t>C114210020035</t>
  </si>
  <si>
    <t>横浜市立上の宮中学校</t>
  </si>
  <si>
    <t>神奈川県横浜市鶴見区上の宮１－２６－３３</t>
  </si>
  <si>
    <t>C114210020044</t>
  </si>
  <si>
    <t>横浜市立寛政中学校</t>
  </si>
  <si>
    <t>神奈川県横浜市鶴見区寛政町２３－１</t>
  </si>
  <si>
    <t>C114210020053</t>
  </si>
  <si>
    <t>横浜市立末吉中学校</t>
  </si>
  <si>
    <t>神奈川県横浜市鶴見区下末吉６－１３－１</t>
  </si>
  <si>
    <t>C114210020062</t>
  </si>
  <si>
    <t>横浜市立鶴見中学校</t>
  </si>
  <si>
    <t>神奈川県横浜市鶴見区鶴見中央３－１４－１</t>
  </si>
  <si>
    <t>C114210020071</t>
  </si>
  <si>
    <t>横浜市立寺尾中学校</t>
  </si>
  <si>
    <t>神奈川県横浜市鶴見区北寺尾３－１３－１</t>
  </si>
  <si>
    <t>C114210020080</t>
  </si>
  <si>
    <t>横浜市立生麦中学校</t>
  </si>
  <si>
    <t>神奈川県横浜市鶴見区岸谷２－１－１</t>
  </si>
  <si>
    <t>C114210020099</t>
  </si>
  <si>
    <t>横浜市立矢向中学校</t>
  </si>
  <si>
    <t>神奈川県横浜市鶴見区矢向１－８－２４</t>
  </si>
  <si>
    <t>C114210020106</t>
  </si>
  <si>
    <t>横浜市立横浜サイエンスフロンティア高等学校附属中学校</t>
  </si>
  <si>
    <t>神奈川県横浜市鶴見区小野町６</t>
  </si>
  <si>
    <t>C114210020115</t>
  </si>
  <si>
    <t>横浜市立浦島丘中学校</t>
  </si>
  <si>
    <t>神奈川県横浜市神奈川区白幡東町２７－１</t>
  </si>
  <si>
    <t>C114210020124</t>
  </si>
  <si>
    <t>横浜市立神奈川中学校</t>
  </si>
  <si>
    <t>神奈川県横浜市神奈川区西大口１４１</t>
  </si>
  <si>
    <t>C114210020133</t>
  </si>
  <si>
    <t>横浜市立栗田谷中学校</t>
  </si>
  <si>
    <t>神奈川県横浜市神奈川区栗田谷３－１</t>
  </si>
  <si>
    <t>C114210020142</t>
  </si>
  <si>
    <t>横浜市立菅田中学校</t>
  </si>
  <si>
    <t>神奈川県横浜市神奈川区菅田町２０１７</t>
  </si>
  <si>
    <t>C114210020151</t>
  </si>
  <si>
    <t>横浜市立錦台中学校</t>
  </si>
  <si>
    <t>神奈川県横浜市神奈川区西寺尾３－１０－１</t>
  </si>
  <si>
    <t>C114210020160</t>
  </si>
  <si>
    <t>横浜市立松本中学校</t>
  </si>
  <si>
    <t>神奈川県横浜市神奈川区三ツ沢下町３０－１</t>
  </si>
  <si>
    <t>C114210020179</t>
  </si>
  <si>
    <t>横浜市立六角橋中学校</t>
  </si>
  <si>
    <t>神奈川県横浜市神奈川区六角橋５－３３－１</t>
  </si>
  <si>
    <t>C114210020188</t>
  </si>
  <si>
    <t>横浜市立老松中学校</t>
  </si>
  <si>
    <t>神奈川県横浜市西区老松町２７</t>
  </si>
  <si>
    <t>C114210020197</t>
  </si>
  <si>
    <t>横浜市立岡野中学校</t>
  </si>
  <si>
    <t>神奈川県横浜市西区岡野２－１４－１</t>
  </si>
  <si>
    <t>C114210020204</t>
  </si>
  <si>
    <t>横浜市立軽井沢中学校</t>
  </si>
  <si>
    <t>神奈川県横浜市西区北軽井沢２４</t>
  </si>
  <si>
    <t>C114210020213</t>
  </si>
  <si>
    <t>横浜市立西中学校</t>
  </si>
  <si>
    <t>神奈川県横浜市西区西戸部町３－２８６</t>
  </si>
  <si>
    <t>C114210020222</t>
  </si>
  <si>
    <t>横浜市立大鳥中学校</t>
  </si>
  <si>
    <t>神奈川県横浜市中区本牧原２２－１</t>
  </si>
  <si>
    <t>C114210020231</t>
  </si>
  <si>
    <t>横浜市立仲尾台中学校</t>
  </si>
  <si>
    <t>神奈川県横浜市中区仲尾台２３</t>
  </si>
  <si>
    <t>C114210020240</t>
  </si>
  <si>
    <t>横浜市立本牧中学校</t>
  </si>
  <si>
    <t>神奈川県横浜市中区本牧和田３２－１</t>
  </si>
  <si>
    <t>C114210020259</t>
  </si>
  <si>
    <t>横浜市立港中学校</t>
  </si>
  <si>
    <t>神奈川県横浜市中区山下町２４１</t>
  </si>
  <si>
    <t>C114210020268</t>
  </si>
  <si>
    <t>横浜市立横浜吉田中学校</t>
  </si>
  <si>
    <t>神奈川県横浜市中区羽衣町３－８４</t>
  </si>
  <si>
    <t>C114210020277</t>
  </si>
  <si>
    <t>横浜市立共進中学校</t>
  </si>
  <si>
    <t>神奈川県横浜市南区東蒔田町１－５</t>
  </si>
  <si>
    <t>C114210020286</t>
  </si>
  <si>
    <t>横浜市立永田中学校</t>
  </si>
  <si>
    <t>神奈川県横浜市南区永田みなみ台７－１</t>
  </si>
  <si>
    <t>C114210020295</t>
  </si>
  <si>
    <t>横浜市立藤の木中学校</t>
  </si>
  <si>
    <t>神奈川県横浜市南区大岡４－４４－１</t>
  </si>
  <si>
    <t>C114210020302</t>
  </si>
  <si>
    <t>横浜市立平楽中学校</t>
  </si>
  <si>
    <t>神奈川県横浜市南区平楽１</t>
  </si>
  <si>
    <t>C114210020311</t>
  </si>
  <si>
    <t>横浜市立蒔田中学校</t>
  </si>
  <si>
    <t>神奈川県横浜市南区花之木町２－４５</t>
  </si>
  <si>
    <t>C114210020320</t>
  </si>
  <si>
    <t>横浜市立南中学校</t>
  </si>
  <si>
    <t>神奈川県横浜市南区六ツ川１－１４</t>
  </si>
  <si>
    <t>C114210020339</t>
  </si>
  <si>
    <t>横浜市立南が丘中学校</t>
  </si>
  <si>
    <t>神奈川県横浜市南区別所３－６－１</t>
  </si>
  <si>
    <t>C114210020348</t>
  </si>
  <si>
    <t>横浜市立六ツ川中学校</t>
  </si>
  <si>
    <t>神奈川県横浜市南区六ツ川３－８１－１１</t>
  </si>
  <si>
    <t>C114210020357</t>
  </si>
  <si>
    <t>横浜市立上永谷中学校</t>
  </si>
  <si>
    <t>神奈川県横浜市港南区上永谷４－１２－１４</t>
  </si>
  <si>
    <t>C114210020366</t>
  </si>
  <si>
    <t>横浜市立港南中学校</t>
  </si>
  <si>
    <t>神奈川県横浜市港南区港南中央通６－１</t>
  </si>
  <si>
    <t>C114210020375</t>
  </si>
  <si>
    <t>横浜市立港南台第一中学校</t>
  </si>
  <si>
    <t>神奈川県横浜市港南区港南台６－６－１</t>
  </si>
  <si>
    <t>C114210020384</t>
  </si>
  <si>
    <t>横浜市立笹下中学校</t>
  </si>
  <si>
    <t>神奈川県横浜市港南区港南５－８－１</t>
  </si>
  <si>
    <t>C114210020393</t>
  </si>
  <si>
    <t>横浜市立芹が谷中学校</t>
  </si>
  <si>
    <t>神奈川県横浜市港南区芹が谷２－７－１</t>
  </si>
  <si>
    <t>C114210020400</t>
  </si>
  <si>
    <t>横浜市立東永谷中学校</t>
  </si>
  <si>
    <t>神奈川県横浜市港南区東永谷２－１４－７</t>
  </si>
  <si>
    <t>C114210020419</t>
  </si>
  <si>
    <t>横浜市立日限山中学校</t>
  </si>
  <si>
    <t>神奈川県横浜市港南区日限山４－３３－１</t>
  </si>
  <si>
    <t>C114210020428</t>
  </si>
  <si>
    <t>横浜市立日野南中学校</t>
  </si>
  <si>
    <t>神奈川県横浜市港南区港南台４－３７－１</t>
  </si>
  <si>
    <t>C114210020437</t>
  </si>
  <si>
    <t>横浜市立丸山台中学校</t>
  </si>
  <si>
    <t>神奈川県横浜市港南区丸山台４－１－１</t>
  </si>
  <si>
    <t>C114210020446</t>
  </si>
  <si>
    <t>横浜市立南高等学校附属中学校</t>
  </si>
  <si>
    <t>神奈川県横浜市港南区東永谷２－１－１</t>
  </si>
  <si>
    <t>C114210020455</t>
  </si>
  <si>
    <t>横浜市立新井中学校</t>
  </si>
  <si>
    <t>神奈川県横浜市保土ケ谷区新井町４３－７</t>
  </si>
  <si>
    <t>C114210020464</t>
  </si>
  <si>
    <t>横浜市立新井中学校桜坂分校</t>
  </si>
  <si>
    <t>C114210020473</t>
  </si>
  <si>
    <t>横浜市立岩井原中学校</t>
  </si>
  <si>
    <t>神奈川県横浜市保土ケ谷区岩井町３０８</t>
  </si>
  <si>
    <t>C114210020482</t>
  </si>
  <si>
    <t>横浜市立岩崎中学校</t>
  </si>
  <si>
    <t>神奈川県横浜市保土ケ谷区桜ケ丘２－６－１</t>
  </si>
  <si>
    <t>C114210020491</t>
  </si>
  <si>
    <t>横浜市立上菅田中学校</t>
  </si>
  <si>
    <t>神奈川県横浜市保土ケ谷区上菅田町７８０</t>
  </si>
  <si>
    <t>C114210020507</t>
  </si>
  <si>
    <t>横浜市立橘中学校</t>
  </si>
  <si>
    <t>神奈川県横浜市保土ケ谷区仏向町１１６７－２</t>
  </si>
  <si>
    <t>C114210020516</t>
  </si>
  <si>
    <t>横浜市立西谷中学校</t>
  </si>
  <si>
    <t>神奈川県横浜市保土ケ谷区川島町１２０８</t>
  </si>
  <si>
    <t>C114210020525</t>
  </si>
  <si>
    <t>横浜市立保土ケ谷中学校</t>
  </si>
  <si>
    <t>神奈川県横浜市保土ケ谷区釜台町３－１</t>
  </si>
  <si>
    <t>C114210020534</t>
  </si>
  <si>
    <t>横浜市立宮田中学校</t>
  </si>
  <si>
    <t>神奈川県横浜市保土ケ谷区宮田町１－１００</t>
  </si>
  <si>
    <t>C114210020543</t>
  </si>
  <si>
    <t>横浜市立旭中学校</t>
  </si>
  <si>
    <t>神奈川県横浜市旭区今宿２－４０－１</t>
  </si>
  <si>
    <t>C114210020561</t>
  </si>
  <si>
    <t>横浜市立今宿中学校</t>
  </si>
  <si>
    <t>神奈川県横浜市旭区今宿東町８２５</t>
  </si>
  <si>
    <t>C114210020589</t>
  </si>
  <si>
    <t>横浜市立希望が丘中学校</t>
  </si>
  <si>
    <t>神奈川県横浜市旭区東希望が丘１１８</t>
  </si>
  <si>
    <t>C114210020598</t>
  </si>
  <si>
    <t>横浜市立左近山中学校</t>
  </si>
  <si>
    <t>神奈川県横浜市旭区左近山１３３５－２</t>
  </si>
  <si>
    <t>C114210020605</t>
  </si>
  <si>
    <t>横浜市立都岡中学校</t>
  </si>
  <si>
    <t>C114210020614</t>
  </si>
  <si>
    <t>横浜市立鶴ケ峯中学校</t>
  </si>
  <si>
    <t>神奈川県横浜市旭区鶴ケ峰本町３－２８－１</t>
  </si>
  <si>
    <t>C114210020623</t>
  </si>
  <si>
    <t>横浜市立本宿中学校</t>
  </si>
  <si>
    <t>神奈川県横浜市旭区川島町１９７９</t>
  </si>
  <si>
    <t>C114210020632</t>
  </si>
  <si>
    <t>横浜市立万騎が原中学校</t>
  </si>
  <si>
    <t>神奈川県横浜市旭区万騎が原３１</t>
  </si>
  <si>
    <t>C114210020641</t>
  </si>
  <si>
    <t>横浜市立南希望が丘中学校</t>
  </si>
  <si>
    <t>神奈川県横浜市旭区南希望が丘１０８－８</t>
  </si>
  <si>
    <t>C114210020650</t>
  </si>
  <si>
    <t>横浜市立若葉台中学校</t>
  </si>
  <si>
    <t>神奈川県横浜市旭区若葉台１－１３－１</t>
  </si>
  <si>
    <t>C114210020669</t>
  </si>
  <si>
    <t>横浜市立岡村中学校</t>
  </si>
  <si>
    <t>神奈川県横浜市磯子区岡村１－１４－１</t>
  </si>
  <si>
    <t>C114210020678</t>
  </si>
  <si>
    <t>横浜市立汐見台中学校</t>
  </si>
  <si>
    <t>神奈川県横浜市磯子区汐見台１－２－１</t>
  </si>
  <si>
    <t>C114210020687</t>
  </si>
  <si>
    <t>横浜市立根岸中学校</t>
  </si>
  <si>
    <t>神奈川県横浜市磯子区西町１７－１３</t>
  </si>
  <si>
    <t>C114210020696</t>
  </si>
  <si>
    <t>横浜市立浜中学校</t>
  </si>
  <si>
    <t>神奈川県横浜市磯子区杉田３－３０－１１</t>
  </si>
  <si>
    <t>C114210020703</t>
  </si>
  <si>
    <t>横浜市立森中学校</t>
  </si>
  <si>
    <t>神奈川県横浜市磯子区森５－２２－１</t>
  </si>
  <si>
    <t>C114210020712</t>
  </si>
  <si>
    <t>横浜市立洋光台第一中学校</t>
  </si>
  <si>
    <t>神奈川県横浜市磯子区洋光台２－５－１</t>
  </si>
  <si>
    <t>C114210020721</t>
  </si>
  <si>
    <t>横浜市立洋光台第二中学校</t>
  </si>
  <si>
    <t>神奈川県横浜市磯子区洋光台６－４１－１</t>
  </si>
  <si>
    <t>C114210020730</t>
  </si>
  <si>
    <t>横浜市立金沢中学校</t>
  </si>
  <si>
    <t>神奈川県横浜市金沢区釜利谷東１－１－１</t>
  </si>
  <si>
    <t>C114210020749</t>
  </si>
  <si>
    <t>横浜市立釜利谷中学校</t>
  </si>
  <si>
    <t>神奈川県横浜市金沢区釜利谷南３－５－１</t>
  </si>
  <si>
    <t>C114210020758</t>
  </si>
  <si>
    <t>横浜市立小田中学校</t>
  </si>
  <si>
    <t>神奈川県横浜市金沢区富岡西１－７３－１</t>
  </si>
  <si>
    <t>C114210020767</t>
  </si>
  <si>
    <t>横浜市立大道中学校</t>
  </si>
  <si>
    <t>神奈川県横浜市金沢区大道１－８５－１</t>
  </si>
  <si>
    <t>C114210020776</t>
  </si>
  <si>
    <t>横浜市立富岡中学校</t>
  </si>
  <si>
    <t>神奈川県横浜市金沢区富岡西５－４６－１</t>
  </si>
  <si>
    <t>C114210020785</t>
  </si>
  <si>
    <t>横浜市立富岡東中学校</t>
  </si>
  <si>
    <t>神奈川県横浜市金沢区並木１－６－１</t>
  </si>
  <si>
    <t>C114210020794</t>
  </si>
  <si>
    <t>横浜市立並木中学校</t>
  </si>
  <si>
    <t>神奈川県横浜市金沢区並木３－４－１</t>
  </si>
  <si>
    <t>C114210020801</t>
  </si>
  <si>
    <t>横浜市立西柴中学校</t>
  </si>
  <si>
    <t>神奈川県横浜市金沢区西柴１－２３－１</t>
  </si>
  <si>
    <t>C114210020810</t>
  </si>
  <si>
    <t>横浜市立六浦中学校</t>
  </si>
  <si>
    <t>神奈川県横浜市金沢区六浦１－２４－４</t>
  </si>
  <si>
    <t>C114210020829</t>
  </si>
  <si>
    <t>横浜市立大綱中学校</t>
  </si>
  <si>
    <t>神奈川県横浜市港北区大倉山３－４０－１</t>
  </si>
  <si>
    <t>C114210020838</t>
  </si>
  <si>
    <t>横浜市立篠原中学校</t>
  </si>
  <si>
    <t>神奈川県横浜市港北区篠原町１３４２－３</t>
  </si>
  <si>
    <t>C114210020847</t>
  </si>
  <si>
    <t>横浜市立城郷中学校</t>
  </si>
  <si>
    <t>神奈川県横浜市港北区小机町３２５</t>
  </si>
  <si>
    <t>C114210020856</t>
  </si>
  <si>
    <t>横浜市立高田中学校</t>
  </si>
  <si>
    <t>神奈川県横浜市港北区高田町２４３９</t>
  </si>
  <si>
    <t>C114210020865</t>
  </si>
  <si>
    <t>横浜市立樽町中学校</t>
  </si>
  <si>
    <t>神奈川県横浜市港北区樽町４－１５－１</t>
  </si>
  <si>
    <t>C114210020874</t>
  </si>
  <si>
    <t>横浜市立新田中学校</t>
  </si>
  <si>
    <t>神奈川県横浜市港北区新吉田東５－２５－１</t>
  </si>
  <si>
    <t>C114210020883</t>
  </si>
  <si>
    <t>横浜市立新羽中学校</t>
  </si>
  <si>
    <t>神奈川県横浜市港北区新羽町１４３４－４</t>
  </si>
  <si>
    <t>C114210020892</t>
  </si>
  <si>
    <t>横浜市立日吉台中学校</t>
  </si>
  <si>
    <t>神奈川県横浜市港北区日吉本町４－９－１</t>
  </si>
  <si>
    <t>C114210020909</t>
  </si>
  <si>
    <t>横浜市立日吉台西中学校</t>
  </si>
  <si>
    <t>神奈川県横浜市港北区日吉本町５－４４－１</t>
  </si>
  <si>
    <t>C114210020918</t>
  </si>
  <si>
    <t>横浜市立鴨居中学校</t>
  </si>
  <si>
    <t>神奈川県横浜市緑区鴨居５－１２－３５</t>
  </si>
  <si>
    <t>C114210020927</t>
  </si>
  <si>
    <t>横浜市立田奈中学校</t>
  </si>
  <si>
    <t>神奈川県横浜市緑区長津田２－２４－１</t>
  </si>
  <si>
    <t>C114210020936</t>
  </si>
  <si>
    <t>横浜市立十日市場中学校</t>
  </si>
  <si>
    <t>神奈川県横浜市緑区十日市場町１５０１－４２</t>
  </si>
  <si>
    <t>C114210020945</t>
  </si>
  <si>
    <t>横浜市立中山中学校</t>
  </si>
  <si>
    <t>神奈川県横浜市緑区寺山町６５３－２１</t>
  </si>
  <si>
    <t>C114210020954</t>
  </si>
  <si>
    <t>横浜市立東鴨居中学校</t>
  </si>
  <si>
    <t>神奈川県横浜市緑区鴨居３－３９－１</t>
  </si>
  <si>
    <t>C114210020963</t>
  </si>
  <si>
    <t>横浜市立青葉台中学校</t>
  </si>
  <si>
    <t>神奈川県横浜市青葉区青葉台２－２５－２</t>
  </si>
  <si>
    <t>C114210020972</t>
  </si>
  <si>
    <t>横浜市立あかね台中学校</t>
  </si>
  <si>
    <t>神奈川県横浜市青葉区あかね台２－８－２</t>
  </si>
  <si>
    <t>C114210020981</t>
  </si>
  <si>
    <t>横浜市立あざみ野中学校</t>
  </si>
  <si>
    <t>神奈川県横浜市青葉区あざみ野１－２９－１</t>
  </si>
  <si>
    <t>C114210020990</t>
  </si>
  <si>
    <t>横浜市立市ケ尾中学校</t>
  </si>
  <si>
    <t>神奈川県横浜市青葉区市ケ尾町５３１－１</t>
  </si>
  <si>
    <t>C114210021007</t>
  </si>
  <si>
    <t>横浜市立美しが丘中学校</t>
  </si>
  <si>
    <t>神奈川県横浜市青葉区美しが丘３－４１－１</t>
  </si>
  <si>
    <t>C114210021016</t>
  </si>
  <si>
    <t>横浜市立鴨志田中学校</t>
  </si>
  <si>
    <t>神奈川県横浜市青葉区鴨志田町５３６</t>
  </si>
  <si>
    <t>C114210021025</t>
  </si>
  <si>
    <t>横浜市立すすき野中学校</t>
  </si>
  <si>
    <t>神奈川県横浜市青葉区すすき野３－４－３</t>
  </si>
  <si>
    <t>C114210021034</t>
  </si>
  <si>
    <t>横浜市立奈良中学校</t>
  </si>
  <si>
    <t>神奈川県横浜市青葉区すみよし台３６－３</t>
  </si>
  <si>
    <t>C114210021043</t>
  </si>
  <si>
    <t>横浜市立みたけ台中学校</t>
  </si>
  <si>
    <t>神奈川県横浜市青葉区みたけ台３０</t>
  </si>
  <si>
    <t>C114210021052</t>
  </si>
  <si>
    <t>横浜市立緑が丘中学校</t>
  </si>
  <si>
    <t>神奈川県横浜市青葉区千草台５０－１</t>
  </si>
  <si>
    <t>C114210021061</t>
  </si>
  <si>
    <t>横浜市立もえぎ野中学校</t>
  </si>
  <si>
    <t>神奈川県横浜市青葉区もえぎ野４－１</t>
  </si>
  <si>
    <t>C114210021070</t>
  </si>
  <si>
    <t>横浜市立山内中学校</t>
  </si>
  <si>
    <t>神奈川県横浜市青葉区美しが丘５－４</t>
  </si>
  <si>
    <t>C114210021089</t>
  </si>
  <si>
    <t>横浜市立谷本中学校</t>
  </si>
  <si>
    <t>神奈川県横浜市青葉区梅が丘５</t>
  </si>
  <si>
    <t>C114210021098</t>
  </si>
  <si>
    <t>横浜市立荏田南中学校</t>
  </si>
  <si>
    <t>神奈川県横浜市都筑区荏田南２－５－１</t>
  </si>
  <si>
    <t>C114210021105</t>
  </si>
  <si>
    <t>横浜市立川和中学校</t>
  </si>
  <si>
    <t>神奈川県横浜市都筑区富士見が丘２１－１</t>
  </si>
  <si>
    <t>C114210021114</t>
  </si>
  <si>
    <t>横浜市立茅ケ崎中学校</t>
  </si>
  <si>
    <t>神奈川県横浜市都筑区茅ケ崎南１－１０－１</t>
  </si>
  <si>
    <t>C114210021123</t>
  </si>
  <si>
    <t>横浜市立都田中学校</t>
  </si>
  <si>
    <t>神奈川県横浜市都筑区池辺町２８１８</t>
  </si>
  <si>
    <t>C114210021132</t>
  </si>
  <si>
    <t>横浜市立中川中学校</t>
  </si>
  <si>
    <t>神奈川県横浜市都筑区大棚町２４０</t>
  </si>
  <si>
    <t>C114210021141</t>
  </si>
  <si>
    <t>横浜市立中川西中学校</t>
  </si>
  <si>
    <t>神奈川県横浜市都筑区中川２－１－１</t>
  </si>
  <si>
    <t>C114210021150</t>
  </si>
  <si>
    <t>横浜市立早渕中学校</t>
  </si>
  <si>
    <t>神奈川県横浜市都筑区早渕２－４－１</t>
  </si>
  <si>
    <t>C114210021169</t>
  </si>
  <si>
    <t>横浜市立東山田中学校</t>
  </si>
  <si>
    <t>神奈川県横浜市都筑区東山田２－９－１</t>
  </si>
  <si>
    <t>C114210021178</t>
  </si>
  <si>
    <t>横浜市立秋葉中学校</t>
  </si>
  <si>
    <t>神奈川県横浜市戸塚区秋葉町２７１－３</t>
  </si>
  <si>
    <t>C114210021187</t>
  </si>
  <si>
    <t>横浜市立汲沢中学校</t>
  </si>
  <si>
    <t>神奈川県横浜市戸塚区汲沢町５５０－２</t>
  </si>
  <si>
    <t>C114210021196</t>
  </si>
  <si>
    <t>横浜市立境木中学校</t>
  </si>
  <si>
    <t>神奈川県横浜市戸塚区平戸３－４８－２</t>
  </si>
  <si>
    <t>C114210021203</t>
  </si>
  <si>
    <t>横浜市立大正中学校</t>
  </si>
  <si>
    <t>神奈川県横浜市戸塚区原宿４－１２－１</t>
  </si>
  <si>
    <t>C114210021212</t>
  </si>
  <si>
    <t>横浜市立戸塚中学校</t>
  </si>
  <si>
    <t>神奈川県横浜市戸塚区戸塚町４５４２</t>
  </si>
  <si>
    <t>C114210021221</t>
  </si>
  <si>
    <t>横浜市立豊田中学校</t>
  </si>
  <si>
    <t>神奈川県横浜市戸塚区下倉田町９５０</t>
  </si>
  <si>
    <t>C114210021230</t>
  </si>
  <si>
    <t>横浜市立名瀬中学校</t>
  </si>
  <si>
    <t>神奈川県横浜市戸塚区名瀬町７９１－６</t>
  </si>
  <si>
    <t>C114210021249</t>
  </si>
  <si>
    <t>横浜市立平戸中学校</t>
  </si>
  <si>
    <t>神奈川県横浜市戸塚区平戸町９９３－４</t>
  </si>
  <si>
    <t>C114210021258</t>
  </si>
  <si>
    <t>横浜市立深谷中学校</t>
  </si>
  <si>
    <t>神奈川県横浜市戸塚区深谷町１０７１</t>
  </si>
  <si>
    <t>C114210021267</t>
  </si>
  <si>
    <t>横浜市立舞岡中学校</t>
  </si>
  <si>
    <t>神奈川県横浜市戸塚区舞岡町２２６</t>
  </si>
  <si>
    <t>C114210021276</t>
  </si>
  <si>
    <t>横浜市立南戸塚中学校</t>
  </si>
  <si>
    <t>神奈川県横浜市戸塚区戸塚町１８４２－１</t>
  </si>
  <si>
    <t>C114210021285</t>
  </si>
  <si>
    <t>横浜市立飯島中学校</t>
  </si>
  <si>
    <t>神奈川県横浜市栄区飯島町７４６－１</t>
  </si>
  <si>
    <t>C114210021294</t>
  </si>
  <si>
    <t>横浜市立桂台中学校</t>
  </si>
  <si>
    <t>神奈川県横浜市栄区桂台中５－１</t>
  </si>
  <si>
    <t>C114210021301</t>
  </si>
  <si>
    <t>横浜市立上郷中学校</t>
  </si>
  <si>
    <t>神奈川県横浜市栄区犬山町６－２</t>
  </si>
  <si>
    <t>C114210021310</t>
  </si>
  <si>
    <t>横浜市立小山台中学校</t>
  </si>
  <si>
    <t>神奈川県横浜市栄区小山台１－１４－１</t>
  </si>
  <si>
    <t>C114210021329</t>
  </si>
  <si>
    <t>横浜市立西本郷中学校</t>
  </si>
  <si>
    <t>神奈川県横浜市栄区小菅ケ谷１－２９－１</t>
  </si>
  <si>
    <t>C114210021338</t>
  </si>
  <si>
    <t>横浜市立本郷中学校</t>
  </si>
  <si>
    <t>神奈川県横浜市栄区桂町８４－１４</t>
  </si>
  <si>
    <t>C114210021347</t>
  </si>
  <si>
    <t>横浜市立泉が丘中学校</t>
  </si>
  <si>
    <t>神奈川県横浜市泉区和泉が丘３－２９－１</t>
  </si>
  <si>
    <t>C114210021356</t>
  </si>
  <si>
    <t>横浜市立いずみ野中学校</t>
  </si>
  <si>
    <t>神奈川県横浜市泉区和泉町６２０１</t>
  </si>
  <si>
    <t>C114210021365</t>
  </si>
  <si>
    <t>横浜市立岡津中学校</t>
  </si>
  <si>
    <t>神奈川県横浜市泉区岡津町２３４６</t>
  </si>
  <si>
    <t>C114210021374</t>
  </si>
  <si>
    <t>横浜市立上飯田中学校</t>
  </si>
  <si>
    <t>神奈川県横浜市泉区上飯田町２２５４</t>
  </si>
  <si>
    <t>C114210021383</t>
  </si>
  <si>
    <t>横浜市立中田中学校</t>
  </si>
  <si>
    <t>神奈川県横浜市泉区中田北２－２０－１</t>
  </si>
  <si>
    <t>C114210021392</t>
  </si>
  <si>
    <t>横浜市立中和田中学校</t>
  </si>
  <si>
    <t>神奈川県横浜市泉区和泉中央北２－５－１</t>
  </si>
  <si>
    <t>C114210021409</t>
  </si>
  <si>
    <t>横浜市立領家中学校</t>
  </si>
  <si>
    <t>神奈川県横浜市泉区領家４－３－１</t>
  </si>
  <si>
    <t>C114210021418</t>
  </si>
  <si>
    <t>横浜市立東野中学校</t>
  </si>
  <si>
    <t>神奈川県横浜市瀬谷区東野１３０</t>
  </si>
  <si>
    <t>C114210021427</t>
  </si>
  <si>
    <t>横浜市立下瀬谷中学校</t>
  </si>
  <si>
    <t>神奈川県横浜市瀬谷区下瀬谷２－１６－７</t>
  </si>
  <si>
    <t>C114210021436</t>
  </si>
  <si>
    <t>横浜市立瀬谷中学校</t>
  </si>
  <si>
    <t>神奈川県横浜市瀬谷区中央５－４１</t>
  </si>
  <si>
    <t>C114210021445</t>
  </si>
  <si>
    <t>横浜市立原中学校</t>
  </si>
  <si>
    <t>神奈川県横浜市瀬谷区阿久和西２－１－６</t>
  </si>
  <si>
    <t>C114210021454</t>
  </si>
  <si>
    <t>横浜市立南瀬谷中学校</t>
  </si>
  <si>
    <t>神奈川県横浜市瀬谷区南台２－２－８</t>
  </si>
  <si>
    <t>C114210021463</t>
  </si>
  <si>
    <t>横浜市立上白根北中学校</t>
  </si>
  <si>
    <t>神奈川県横浜市旭区上白根２－４７－１</t>
  </si>
  <si>
    <t>C114213020011</t>
  </si>
  <si>
    <t>川崎市立大師中学校</t>
  </si>
  <si>
    <t>神奈川県川崎市川崎区大師河原２－１－１</t>
  </si>
  <si>
    <t>C114213020020</t>
  </si>
  <si>
    <t>川崎市立南大師中学校</t>
  </si>
  <si>
    <t>神奈川県川崎市川崎区四谷上町２４－１</t>
  </si>
  <si>
    <t>C114213020039</t>
  </si>
  <si>
    <t>川崎市立川中島中学校</t>
  </si>
  <si>
    <t>神奈川県川崎市川崎区藤崎２－１９－１</t>
  </si>
  <si>
    <t>C114213020048</t>
  </si>
  <si>
    <t>川崎市立桜本中学校</t>
  </si>
  <si>
    <t>神奈川県川崎市川崎区池上新町１－２－４</t>
  </si>
  <si>
    <t>C114213020057</t>
  </si>
  <si>
    <t>川崎市立臨港中学校</t>
  </si>
  <si>
    <t>神奈川県川崎市川崎区浜町２－１１－２２</t>
  </si>
  <si>
    <t>C114213020066</t>
  </si>
  <si>
    <t>川崎市立田島中学校</t>
  </si>
  <si>
    <t>神奈川県川崎市川崎区小田２－２１－７</t>
  </si>
  <si>
    <t>C114213020075</t>
  </si>
  <si>
    <t>川崎市立京町中学校</t>
  </si>
  <si>
    <t>神奈川県川崎市川崎区京町３－１９－１１</t>
  </si>
  <si>
    <t>C114213020084</t>
  </si>
  <si>
    <t>川崎市立渡田中学校</t>
  </si>
  <si>
    <t>神奈川県川崎市川崎区渡田向町１１－１</t>
  </si>
  <si>
    <t>C114213020093</t>
  </si>
  <si>
    <t>川崎市立富士見中学校</t>
  </si>
  <si>
    <t>神奈川県川崎市川崎区富士見２－１－２</t>
  </si>
  <si>
    <t>C114213020100</t>
  </si>
  <si>
    <t>川崎市立川崎中学校</t>
  </si>
  <si>
    <t>神奈川県川崎市川崎区下並木５０</t>
  </si>
  <si>
    <t>C114213020119</t>
  </si>
  <si>
    <t>川崎市立川崎高等学校附属中学校</t>
  </si>
  <si>
    <t>神奈川県川崎市川崎区中島３－３－１</t>
  </si>
  <si>
    <t>C114213020128</t>
  </si>
  <si>
    <t>川崎市立南河原中学校</t>
  </si>
  <si>
    <t>神奈川県川崎市幸区中幸町４－３１</t>
  </si>
  <si>
    <t>C114213020137</t>
  </si>
  <si>
    <t>川崎市立御幸中学校</t>
  </si>
  <si>
    <t>神奈川県川崎市幸区戸手４－２－１</t>
  </si>
  <si>
    <t>C114213020146</t>
  </si>
  <si>
    <t>川崎市立塚越中学校</t>
  </si>
  <si>
    <t>神奈川県川崎市幸区塚越１－６０</t>
  </si>
  <si>
    <t>C114213020155</t>
  </si>
  <si>
    <t>川崎市立日吉中学校</t>
  </si>
  <si>
    <t>神奈川県川崎市幸区北加瀬２－３－１</t>
  </si>
  <si>
    <t>C114213020164</t>
  </si>
  <si>
    <t>川崎市立南加瀬中学校</t>
  </si>
  <si>
    <t>神奈川県川崎市幸区南加瀬３－１０－１</t>
  </si>
  <si>
    <t>C114213020173</t>
  </si>
  <si>
    <t>川崎市立平間中学校</t>
  </si>
  <si>
    <t>神奈川県川崎市中原区上平間１３６８</t>
  </si>
  <si>
    <t>C114213020182</t>
  </si>
  <si>
    <t>川崎市立玉川中学校</t>
  </si>
  <si>
    <t>神奈川県川崎市中原区中丸子５６２</t>
  </si>
  <si>
    <t>C114213020191</t>
  </si>
  <si>
    <t>川崎市立住吉中学校</t>
  </si>
  <si>
    <t>神奈川県川崎市中原区木月住吉町２７－１</t>
  </si>
  <si>
    <t>C114213020208</t>
  </si>
  <si>
    <t>川崎市立井田中学校</t>
  </si>
  <si>
    <t>神奈川県川崎市中原区井田杉山町１１－１</t>
  </si>
  <si>
    <t>C114213020217</t>
  </si>
  <si>
    <t>川崎市立今井中学校</t>
  </si>
  <si>
    <t>神奈川県川崎市中原区今井仲町７－１</t>
  </si>
  <si>
    <t>C114213020226</t>
  </si>
  <si>
    <t>川崎市立中原中学校</t>
  </si>
  <si>
    <t>神奈川県川崎市中原区小杉陣屋町１－２４－１</t>
  </si>
  <si>
    <t>C114213020235</t>
  </si>
  <si>
    <t>川崎市立宮内中学校</t>
  </si>
  <si>
    <t>神奈川県川崎市中原区宮内４－１３－１</t>
  </si>
  <si>
    <t>C114213020244</t>
  </si>
  <si>
    <t>川崎市立西中原中学校</t>
  </si>
  <si>
    <t>神奈川県川崎市中原区下小田中２－１７－１</t>
  </si>
  <si>
    <t>C114213020253</t>
  </si>
  <si>
    <t>川崎市立東橘中学校</t>
  </si>
  <si>
    <t>C114213020262</t>
  </si>
  <si>
    <t>川崎市立橘中学校</t>
  </si>
  <si>
    <t>神奈川県川崎市高津区千年１３００</t>
  </si>
  <si>
    <t>C114213020271</t>
  </si>
  <si>
    <t>川崎市立高津中学校</t>
  </si>
  <si>
    <t>神奈川県川崎市高津区久本３－１１－２</t>
  </si>
  <si>
    <t>C114213020280</t>
  </si>
  <si>
    <t>川崎市立東高津中学校</t>
  </si>
  <si>
    <t>神奈川県川崎市高津区末長４－１－１</t>
  </si>
  <si>
    <t>C114213020299</t>
  </si>
  <si>
    <t>川崎市立西高津中学校</t>
  </si>
  <si>
    <t>神奈川県川崎市高津区久地１－１０－１</t>
  </si>
  <si>
    <t>C114213020306</t>
  </si>
  <si>
    <t>川崎市立宮崎中学校</t>
  </si>
  <si>
    <t>神奈川県川崎市宮前区宮崎１０７</t>
  </si>
  <si>
    <t>C114213020315</t>
  </si>
  <si>
    <t>川崎市立野川中学校</t>
  </si>
  <si>
    <t>神奈川県川崎市宮前区西野川２－２－１</t>
  </si>
  <si>
    <t>C114213020324</t>
  </si>
  <si>
    <t>川崎市立有馬中学校</t>
  </si>
  <si>
    <t>神奈川県川崎市宮前区有馬７－７－１</t>
  </si>
  <si>
    <t>C114213020333</t>
  </si>
  <si>
    <t>川崎市立宮前平中学校</t>
  </si>
  <si>
    <t>神奈川県川崎市宮前区宮前平２－７</t>
  </si>
  <si>
    <t>C114213020342</t>
  </si>
  <si>
    <t>川崎市立向丘中学校</t>
  </si>
  <si>
    <t>神奈川県川崎市宮前区神木本町５－１１－１</t>
  </si>
  <si>
    <t>C114213020351</t>
  </si>
  <si>
    <t>川崎市立平中学校</t>
  </si>
  <si>
    <t>神奈川県川崎市宮前区平３－１５－１</t>
  </si>
  <si>
    <t>C114213020360</t>
  </si>
  <si>
    <t>川崎市立菅生中学校</t>
  </si>
  <si>
    <t>神奈川県川崎市宮前区菅生２－１０－１</t>
  </si>
  <si>
    <t>C114213020379</t>
  </si>
  <si>
    <t>川崎市立犬蔵中学校</t>
  </si>
  <si>
    <t>神奈川県川崎市宮前区犬蔵１－１０－１</t>
  </si>
  <si>
    <t>C114213020388</t>
  </si>
  <si>
    <t>川崎市立稲田中学校</t>
  </si>
  <si>
    <t>神奈川県川崎市多摩区宿河原４－１－１</t>
  </si>
  <si>
    <t>C114213020397</t>
  </si>
  <si>
    <t>川崎市立枡形中学校</t>
  </si>
  <si>
    <t>神奈川県川崎市多摩区枡形１－２２－１</t>
  </si>
  <si>
    <t>C114213020404</t>
  </si>
  <si>
    <t>川崎市立中野島中学校</t>
  </si>
  <si>
    <t>神奈川県川崎市多摩区中野島１－１６－１</t>
  </si>
  <si>
    <t>C114213020413</t>
  </si>
  <si>
    <t>川崎市立南菅中学校</t>
  </si>
  <si>
    <t>神奈川県川崎市多摩区菅馬場４－１－１</t>
  </si>
  <si>
    <t>C114213020422</t>
  </si>
  <si>
    <t>川崎市立菅中学校</t>
  </si>
  <si>
    <t>神奈川県川崎市多摩区菅城下２８－１</t>
  </si>
  <si>
    <t>C114213020431</t>
  </si>
  <si>
    <t>川崎市立生田中学校</t>
  </si>
  <si>
    <t>神奈川県川崎市多摩区三田２－５４２０－２</t>
  </si>
  <si>
    <t>C114213020440</t>
  </si>
  <si>
    <t>川崎市立南生田中学校</t>
  </si>
  <si>
    <t>神奈川県川崎市多摩区南生田３－４－１</t>
  </si>
  <si>
    <t>C114213020459</t>
  </si>
  <si>
    <t>川崎市立西生田中学校</t>
  </si>
  <si>
    <t>神奈川県川崎市麻生区高石３－２５－１</t>
  </si>
  <si>
    <t>C114213020468</t>
  </si>
  <si>
    <t>川崎市立金程中学校</t>
  </si>
  <si>
    <t>神奈川県川崎市麻生区金程３－１６－１</t>
  </si>
  <si>
    <t>C114213020477</t>
  </si>
  <si>
    <t>川崎市立長沢中学校</t>
  </si>
  <si>
    <t>神奈川県川崎市麻生区東百合丘４－１２－１</t>
  </si>
  <si>
    <t>C114213020486</t>
  </si>
  <si>
    <t>川崎市立麻生中学校</t>
  </si>
  <si>
    <t>神奈川県川崎市麻生区上麻生４－３９－１</t>
  </si>
  <si>
    <t>C114213020495</t>
  </si>
  <si>
    <t>川崎市立柿生中学校</t>
  </si>
  <si>
    <t>神奈川県川崎市麻生区上麻生６－４０－１</t>
  </si>
  <si>
    <t>C114213020501</t>
  </si>
  <si>
    <t>川崎市立王禅寺中央中学校</t>
  </si>
  <si>
    <t>神奈川県川崎市麻生区王禅寺東４－１４－２</t>
  </si>
  <si>
    <t>C114213020510</t>
  </si>
  <si>
    <t>川崎市立白鳥中学校</t>
  </si>
  <si>
    <t>神奈川県川崎市麻生区白鳥１－５－１</t>
  </si>
  <si>
    <t>C114213020529</t>
  </si>
  <si>
    <t>川崎市立はるひ野中学校</t>
  </si>
  <si>
    <t>C114215020016</t>
  </si>
  <si>
    <t>相模原市立相陽中学校</t>
  </si>
  <si>
    <t>神奈川県相模原市南区磯部１５４０</t>
  </si>
  <si>
    <t>C114215020025</t>
  </si>
  <si>
    <t>相模原市立上溝中学校</t>
  </si>
  <si>
    <t>神奈川県相模原市中央区横山５－１９－５４</t>
  </si>
  <si>
    <t>C114215020034</t>
  </si>
  <si>
    <t>相模原市立田名中学校</t>
  </si>
  <si>
    <t>神奈川県相模原市中央区田名５２５０－１</t>
  </si>
  <si>
    <t>C114215020043</t>
  </si>
  <si>
    <t>相模原市立大沢中学校</t>
  </si>
  <si>
    <t>神奈川県相模原市緑区大島１８００</t>
  </si>
  <si>
    <t>C114215020052</t>
  </si>
  <si>
    <t>相模原市立旭中学校</t>
  </si>
  <si>
    <t>神奈川県相模原市緑区橋本１－１２－１５</t>
  </si>
  <si>
    <t>C114215020061</t>
  </si>
  <si>
    <t>相模原市立大野北中学校</t>
  </si>
  <si>
    <t>神奈川県相模原市中央区淵野辺２－８－４０</t>
  </si>
  <si>
    <t>C114215020070</t>
  </si>
  <si>
    <t>相模原市立大野南中学校</t>
  </si>
  <si>
    <t>神奈川県相模原市南区文京１－１０－１</t>
  </si>
  <si>
    <t>C114215020089</t>
  </si>
  <si>
    <t>相模原市立相模台中学校</t>
  </si>
  <si>
    <t>神奈川県相模原市南区桜台２０－１</t>
  </si>
  <si>
    <t>C114215020098</t>
  </si>
  <si>
    <t>相模原市立清新中学校</t>
  </si>
  <si>
    <t>神奈川県相模原市中央区清新８－５－１</t>
  </si>
  <si>
    <t>C114215020105</t>
  </si>
  <si>
    <t>相模原市立上鶴間中学校</t>
  </si>
  <si>
    <t>神奈川県相模原市南区上鶴間４－１４－１</t>
  </si>
  <si>
    <t>C114215020114</t>
  </si>
  <si>
    <t>相模原市立麻溝台中学校</t>
  </si>
  <si>
    <t>神奈川県相模原市南区麻溝台４－１２－１</t>
  </si>
  <si>
    <t>C114215020123</t>
  </si>
  <si>
    <t>相模原市立共和中学校</t>
  </si>
  <si>
    <t>神奈川県相模原市中央区共和１－３－１０</t>
  </si>
  <si>
    <t>C114215020132</t>
  </si>
  <si>
    <t>相模原市立緑が丘中学校</t>
  </si>
  <si>
    <t>神奈川県相模原市中央区緑が丘１－２８－１</t>
  </si>
  <si>
    <t>C114215020141</t>
  </si>
  <si>
    <t>相模原市立大野台中学校</t>
  </si>
  <si>
    <t>神奈川県相模原市南区大野台８－２－１</t>
  </si>
  <si>
    <t>C114215020150</t>
  </si>
  <si>
    <t>相模原市立相武台中学校</t>
  </si>
  <si>
    <t>神奈川県相模原市南区新磯野５－１－１０</t>
  </si>
  <si>
    <t>C114215020169</t>
  </si>
  <si>
    <t>相模原市立谷口中学校</t>
  </si>
  <si>
    <t>神奈川県相模原市南区上鶴間本町４－１３－４３</t>
  </si>
  <si>
    <t>C114215020178</t>
  </si>
  <si>
    <t>相模原市立中央中学校</t>
  </si>
  <si>
    <t>神奈川県相模原市中央区富士見１－３－１７</t>
  </si>
  <si>
    <t>C114215020187</t>
  </si>
  <si>
    <t>相模原市立新町中学校</t>
  </si>
  <si>
    <t>神奈川県相模原市南区相模大野９－１４－１</t>
  </si>
  <si>
    <t>C114215020196</t>
  </si>
  <si>
    <t>相模原市立弥栄中学校</t>
  </si>
  <si>
    <t>神奈川県相模原市中央区弥栄３－１－７</t>
  </si>
  <si>
    <t>C114215020203</t>
  </si>
  <si>
    <t>相模原市立相原中学校</t>
  </si>
  <si>
    <t>神奈川県相模原市緑区橋本８－１２－１</t>
  </si>
  <si>
    <t>C114215020212</t>
  </si>
  <si>
    <t>相模原市立上溝南中学校</t>
  </si>
  <si>
    <t>神奈川県相模原市中央区上溝２３２２－２</t>
  </si>
  <si>
    <t>C114215020221</t>
  </si>
  <si>
    <t>相模原市立小山中学校</t>
  </si>
  <si>
    <t>神奈川県相模原市中央区小山４－３－１</t>
  </si>
  <si>
    <t>C114215020230</t>
  </si>
  <si>
    <t>相模原市立若草中学校</t>
  </si>
  <si>
    <t>神奈川県相模原市南区新磯野２０４６</t>
  </si>
  <si>
    <t>C114215020249</t>
  </si>
  <si>
    <t>相模原市立由野台中学校</t>
  </si>
  <si>
    <t>神奈川県相模原市中央区由野台３－１－３</t>
  </si>
  <si>
    <t>C114215020258</t>
  </si>
  <si>
    <t>相模原市立内出中学校</t>
  </si>
  <si>
    <t>神奈川県相模原市緑区下九沢２８４５</t>
  </si>
  <si>
    <t>C114215020267</t>
  </si>
  <si>
    <t>相模原市立鵜野森中学校</t>
  </si>
  <si>
    <t>神奈川県相模原市南区鵜野森１－１１－１</t>
  </si>
  <si>
    <t>C114215020276</t>
  </si>
  <si>
    <t>相模原市立東林中学校</t>
  </si>
  <si>
    <t>神奈川県相模原市南区上鶴間８－２１－１</t>
  </si>
  <si>
    <t>C114215020285</t>
  </si>
  <si>
    <t>相模原市立相模丘中学校</t>
  </si>
  <si>
    <t>神奈川県相模原市緑区久保沢２－２２－４</t>
  </si>
  <si>
    <t>C114215020294</t>
  </si>
  <si>
    <t>相模原市立中沢中学校</t>
  </si>
  <si>
    <t>神奈川県相模原市緑区城山２－７－１</t>
  </si>
  <si>
    <t>C114215020301</t>
  </si>
  <si>
    <t>相模原市立中野中学校</t>
  </si>
  <si>
    <t>神奈川県相模原市緑区中野９６０</t>
  </si>
  <si>
    <t>C114215020310</t>
  </si>
  <si>
    <t>相模原市立串川中学校</t>
  </si>
  <si>
    <t>神奈川県相模原市緑区長竹１４６９</t>
  </si>
  <si>
    <t>C114215020338</t>
  </si>
  <si>
    <t>相模原市立北相中学校</t>
  </si>
  <si>
    <t>神奈川県相模原市緑区与瀬１０１９－５</t>
  </si>
  <si>
    <t>C114215020347</t>
  </si>
  <si>
    <t>相模原市立内郷中学校</t>
  </si>
  <si>
    <t>神奈川県相模原市緑区寸沢嵐２７４２－４</t>
  </si>
  <si>
    <t>C114215020356</t>
  </si>
  <si>
    <t>相模原市立藤野中学校</t>
  </si>
  <si>
    <t>神奈川県相模原市緑区小渕２０８２</t>
  </si>
  <si>
    <t>C114215020365</t>
  </si>
  <si>
    <t>相模原市立大野南中学校分校</t>
  </si>
  <si>
    <t>神奈川県相模原市南区文京１－１１－１</t>
  </si>
  <si>
    <t>C114220120015</t>
  </si>
  <si>
    <t>横須賀市立追浜中学校</t>
  </si>
  <si>
    <t>神奈川県横須賀市夏島町１２</t>
  </si>
  <si>
    <t>C114220120024</t>
  </si>
  <si>
    <t>横須賀市立鷹取中学校</t>
  </si>
  <si>
    <t>神奈川県横須賀市湘南鷹取２－３０－１</t>
  </si>
  <si>
    <t>C114220120033</t>
  </si>
  <si>
    <t>横須賀市立田浦中学校</t>
  </si>
  <si>
    <t>神奈川県横須賀市船越町７－６６</t>
  </si>
  <si>
    <t>C114220120042</t>
  </si>
  <si>
    <t>横須賀市立坂本中学校</t>
  </si>
  <si>
    <t>C114220120051</t>
  </si>
  <si>
    <t>横須賀市立不入斗中学校</t>
  </si>
  <si>
    <t>C114220120060</t>
  </si>
  <si>
    <t>横須賀市立常葉中学校</t>
  </si>
  <si>
    <t>C114220120079</t>
  </si>
  <si>
    <t>横須賀市立公郷中学校</t>
  </si>
  <si>
    <t>神奈川県横須賀市公郷町５－８１</t>
  </si>
  <si>
    <t>C114220120088</t>
  </si>
  <si>
    <t>横須賀市立池上中学校</t>
  </si>
  <si>
    <t>C114220120097</t>
  </si>
  <si>
    <t>横須賀市立衣笠中学校</t>
  </si>
  <si>
    <t>神奈川県横須賀市平作２－３１－１</t>
  </si>
  <si>
    <t>C114220120104</t>
  </si>
  <si>
    <t>横須賀市立大矢部中学校</t>
  </si>
  <si>
    <t>神奈川県横須賀市森崎５－１４－２</t>
  </si>
  <si>
    <t>C114220120113</t>
  </si>
  <si>
    <t>横須賀市立大津中学校</t>
  </si>
  <si>
    <t>神奈川県横須賀市大津町５－２－１</t>
  </si>
  <si>
    <t>C114220120122</t>
  </si>
  <si>
    <t>横須賀市立馬堀中学校</t>
  </si>
  <si>
    <t>神奈川県横須賀市馬堀町４－１０－２</t>
  </si>
  <si>
    <t>C114220120131</t>
  </si>
  <si>
    <t>横須賀市立浦賀中学校</t>
  </si>
  <si>
    <t>神奈川県横須賀市浦賀３－２６－１</t>
  </si>
  <si>
    <t>C114220120140</t>
  </si>
  <si>
    <t>横須賀市立鴨居中学校</t>
  </si>
  <si>
    <t>神奈川県横須賀市鴨居３－２－２</t>
  </si>
  <si>
    <t>C114220120159</t>
  </si>
  <si>
    <t>横須賀市立岩戸中学校</t>
  </si>
  <si>
    <t>神奈川県横須賀市岩戸５－６－３</t>
  </si>
  <si>
    <t>C114220120168</t>
  </si>
  <si>
    <t>横須賀市立久里浜中学校</t>
  </si>
  <si>
    <t>神奈川県横須賀市久里浜２－１１－１</t>
  </si>
  <si>
    <t>C114220120177</t>
  </si>
  <si>
    <t>横須賀市立神明中学校</t>
  </si>
  <si>
    <t>神奈川県横須賀市神明町９０３</t>
  </si>
  <si>
    <t>C114220120186</t>
  </si>
  <si>
    <t>横須賀市立野比中学校</t>
  </si>
  <si>
    <t>神奈川県横須賀市野比４－４－１</t>
  </si>
  <si>
    <t>C114220120195</t>
  </si>
  <si>
    <t>横須賀市立北下浦中学校</t>
  </si>
  <si>
    <t>神奈川県横須賀市長沢１－３０－１７</t>
  </si>
  <si>
    <t>C114220120202</t>
  </si>
  <si>
    <t>横須賀市立長沢中学校</t>
  </si>
  <si>
    <t>神奈川県横須賀市長沢５－１－１</t>
  </si>
  <si>
    <t>C114220120211</t>
  </si>
  <si>
    <t>横須賀市立長井中学校</t>
  </si>
  <si>
    <t>神奈川県横須賀市長井５－１２－１</t>
  </si>
  <si>
    <t>C114220120220</t>
  </si>
  <si>
    <t>横須賀市立武山中学校</t>
  </si>
  <si>
    <t>神奈川県横須賀市武３－３１－１</t>
  </si>
  <si>
    <t>C114220120239</t>
  </si>
  <si>
    <t>横須賀市立大楠中学校</t>
  </si>
  <si>
    <t>神奈川県横須賀市芦名１－２－１</t>
  </si>
  <si>
    <t>C114220320013</t>
  </si>
  <si>
    <t>平塚市立江陽中学校</t>
  </si>
  <si>
    <t>神奈川県平塚市浅間町８－１</t>
  </si>
  <si>
    <t>C114220320022</t>
  </si>
  <si>
    <t>平塚市立太洋中学校</t>
  </si>
  <si>
    <t>神奈川県平塚市高浜台７－１</t>
  </si>
  <si>
    <t>C114220320031</t>
  </si>
  <si>
    <t>平塚市立春日野中学校</t>
  </si>
  <si>
    <t>神奈川県平塚市中里３３－１</t>
  </si>
  <si>
    <t>C114220320040</t>
  </si>
  <si>
    <t>平塚市立浜岳中学校</t>
  </si>
  <si>
    <t>神奈川県平塚市龍城ケ丘４－２６</t>
  </si>
  <si>
    <t>C114220320059</t>
  </si>
  <si>
    <t>平塚市立大野中学校</t>
  </si>
  <si>
    <t>神奈川県平塚市東中原１－１２－１</t>
  </si>
  <si>
    <t>C114220320068</t>
  </si>
  <si>
    <t>平塚市立神田中学校</t>
  </si>
  <si>
    <t>神奈川県平塚市田村４－３１－１</t>
  </si>
  <si>
    <t>C114220320077</t>
  </si>
  <si>
    <t>平塚市立土沢中学校</t>
  </si>
  <si>
    <t>神奈川県平塚市土屋２２４４</t>
  </si>
  <si>
    <t>C114220320086</t>
  </si>
  <si>
    <t>平塚市立金旭中学校</t>
  </si>
  <si>
    <t>神奈川県平塚市広川１２</t>
  </si>
  <si>
    <t>C114220320095</t>
  </si>
  <si>
    <t>平塚市立中原中学校</t>
  </si>
  <si>
    <t>神奈川県平塚市御殿４－５－１</t>
  </si>
  <si>
    <t>C114220320102</t>
  </si>
  <si>
    <t>平塚市立大住中学校</t>
  </si>
  <si>
    <t>神奈川県平塚市城所６４９</t>
  </si>
  <si>
    <t>C114220320111</t>
  </si>
  <si>
    <t>平塚市立山城中学校</t>
  </si>
  <si>
    <t>神奈川県平塚市高村１６６</t>
  </si>
  <si>
    <t>C114220320120</t>
  </si>
  <si>
    <t>平塚市立神明中学校</t>
  </si>
  <si>
    <t>神奈川県平塚市四之宮１－１０－１</t>
  </si>
  <si>
    <t>C114220320139</t>
  </si>
  <si>
    <t>平塚市立金目中学校</t>
  </si>
  <si>
    <t>神奈川県平塚市南金目１０１３－２</t>
  </si>
  <si>
    <t>C114220320148</t>
  </si>
  <si>
    <t>平塚市立横内中学校</t>
  </si>
  <si>
    <t>神奈川県平塚市横内１９４８－３</t>
  </si>
  <si>
    <t>C114220320157</t>
  </si>
  <si>
    <t>平塚市立旭陵中学校</t>
  </si>
  <si>
    <t>神奈川県平塚市日向岡２－９－１</t>
  </si>
  <si>
    <t>C114220320166</t>
  </si>
  <si>
    <t>平塚市立金目中学校五領ヶ台分校</t>
  </si>
  <si>
    <t>C114220420012</t>
  </si>
  <si>
    <t>鎌倉市立第一中学校</t>
  </si>
  <si>
    <t>神奈川県鎌倉市材木座６－１９－１９</t>
  </si>
  <si>
    <t>C114220420021</t>
  </si>
  <si>
    <t>鎌倉市立第二中学校</t>
  </si>
  <si>
    <t>神奈川県鎌倉市西御門１－７－１</t>
  </si>
  <si>
    <t>C114220420030</t>
  </si>
  <si>
    <t>鎌倉市立御成中学校</t>
  </si>
  <si>
    <t>神奈川県鎌倉市笹目町２－１</t>
  </si>
  <si>
    <t>C114220420049</t>
  </si>
  <si>
    <t>鎌倉市立腰越中学校</t>
  </si>
  <si>
    <t>神奈川県鎌倉市腰越４－１１－２０</t>
  </si>
  <si>
    <t>C114220420058</t>
  </si>
  <si>
    <t>鎌倉市立深沢中学校</t>
  </si>
  <si>
    <t>神奈川県鎌倉市梶原１－１４－１</t>
  </si>
  <si>
    <t>C114220420067</t>
  </si>
  <si>
    <t>鎌倉市立手広中学校</t>
  </si>
  <si>
    <t>神奈川県鎌倉市手広５－７－１</t>
  </si>
  <si>
    <t>C114220420076</t>
  </si>
  <si>
    <t>鎌倉市立大船中学校</t>
  </si>
  <si>
    <t>神奈川県鎌倉市大船４－１－２５</t>
  </si>
  <si>
    <t>C114220420085</t>
  </si>
  <si>
    <t>鎌倉市立玉縄中学校</t>
  </si>
  <si>
    <t>神奈川県鎌倉市岡本１１００</t>
  </si>
  <si>
    <t>C114220420094</t>
  </si>
  <si>
    <t>鎌倉市立岩瀬中学校</t>
  </si>
  <si>
    <t>神奈川県鎌倉市岩瀬８４０</t>
  </si>
  <si>
    <t>C114220520011</t>
  </si>
  <si>
    <t>藤沢市立第一中学校</t>
  </si>
  <si>
    <t>神奈川県藤沢市鵠沼神明５－１０－９</t>
  </si>
  <si>
    <t>C114220520020</t>
  </si>
  <si>
    <t>藤沢市立明治中学校</t>
  </si>
  <si>
    <t>神奈川県藤沢市辻堂新町２－１３－１</t>
  </si>
  <si>
    <t>C114220520039</t>
  </si>
  <si>
    <t>藤沢市立鵠沼中学校</t>
  </si>
  <si>
    <t>神奈川県藤沢市鵠沼桜が岡４－３－３７</t>
  </si>
  <si>
    <t>C114220520048</t>
  </si>
  <si>
    <t>藤沢市立六会中学校</t>
  </si>
  <si>
    <t>神奈川県藤沢市亀井野１０００</t>
  </si>
  <si>
    <t>C114220520057</t>
  </si>
  <si>
    <t>藤沢市立片瀬中学校</t>
  </si>
  <si>
    <t>神奈川県藤沢市片瀬山４－１－１</t>
  </si>
  <si>
    <t>C114220520066</t>
  </si>
  <si>
    <t>藤沢市立御所見中学校</t>
  </si>
  <si>
    <t>神奈川県藤沢市用田５００</t>
  </si>
  <si>
    <t>C114220520075</t>
  </si>
  <si>
    <t>藤沢市立湘洋中学校</t>
  </si>
  <si>
    <t>神奈川県藤沢市辻堂東海岸４－１７－１</t>
  </si>
  <si>
    <t>C114220520084</t>
  </si>
  <si>
    <t>藤沢市立長後中学校</t>
  </si>
  <si>
    <t>神奈川県藤沢市下土棚５９０</t>
  </si>
  <si>
    <t>C114220520093</t>
  </si>
  <si>
    <t>藤沢市立藤ヶ岡中学校</t>
  </si>
  <si>
    <t>神奈川県藤沢市藤が岡３－１８－１</t>
  </si>
  <si>
    <t>C114220520100</t>
  </si>
  <si>
    <t>藤沢市立高浜中学校</t>
  </si>
  <si>
    <t>神奈川県藤沢市辻堂西海岸１－４－３</t>
  </si>
  <si>
    <t>C114220520119</t>
  </si>
  <si>
    <t>藤沢市立善行中学校</t>
  </si>
  <si>
    <t>神奈川県藤沢市石川３９８８－１</t>
  </si>
  <si>
    <t>C114220520128</t>
  </si>
  <si>
    <t>藤沢市立秋葉台中学校</t>
  </si>
  <si>
    <t>神奈川県藤沢市遠藤２０００－２</t>
  </si>
  <si>
    <t>C114220520137</t>
  </si>
  <si>
    <t>藤沢市立大庭中学校</t>
  </si>
  <si>
    <t>神奈川県藤沢市大庭５４１６－６</t>
  </si>
  <si>
    <t>C114220520146</t>
  </si>
  <si>
    <t>藤沢市立村岡中学校</t>
  </si>
  <si>
    <t>神奈川県藤沢市弥勒寺２－１－２７</t>
  </si>
  <si>
    <t>C114220520155</t>
  </si>
  <si>
    <t>藤沢市立湘南台中学校</t>
  </si>
  <si>
    <t>神奈川県藤沢市湘南台７－１８－１</t>
  </si>
  <si>
    <t>C114220520164</t>
  </si>
  <si>
    <t>藤沢市立高倉中学校</t>
  </si>
  <si>
    <t>神奈川県藤沢市高倉１１２２</t>
  </si>
  <si>
    <t>C114220520173</t>
  </si>
  <si>
    <t>藤沢市立滝の沢中学校</t>
  </si>
  <si>
    <t>神奈川県藤沢市遠藤６９９－３</t>
  </si>
  <si>
    <t>C114220520182</t>
  </si>
  <si>
    <t>藤沢市立大清水中学校</t>
  </si>
  <si>
    <t>神奈川県藤沢市大鋸１４００</t>
  </si>
  <si>
    <t>C114220520191</t>
  </si>
  <si>
    <t>藤沢市立羽鳥中学校</t>
  </si>
  <si>
    <t>神奈川県藤沢市羽鳥４－１３－１４</t>
  </si>
  <si>
    <t>C114220620010</t>
  </si>
  <si>
    <t>小田原市立城山中学校</t>
  </si>
  <si>
    <t>神奈川県小田原市城山３－４－１</t>
  </si>
  <si>
    <t>C114220620029</t>
  </si>
  <si>
    <t>小田原市立白鴎中学校</t>
  </si>
  <si>
    <t>神奈川県小田原市東町４－１３－１</t>
  </si>
  <si>
    <t>C114220620038</t>
  </si>
  <si>
    <t>小田原市立白山中学校</t>
  </si>
  <si>
    <t>神奈川県小田原市扇町５－７－１７</t>
  </si>
  <si>
    <t>C114220620047</t>
  </si>
  <si>
    <t>小田原市立城南中学校</t>
  </si>
  <si>
    <t>神奈川県小田原市板橋８７５－１</t>
  </si>
  <si>
    <t>C114220620056</t>
  </si>
  <si>
    <t>小田原市立鴨宮中学校</t>
  </si>
  <si>
    <t>神奈川県小田原市鴨宮５４７</t>
  </si>
  <si>
    <t>C114220620065</t>
  </si>
  <si>
    <t>小田原市立千代中学校</t>
  </si>
  <si>
    <t>神奈川県小田原市千代８００</t>
  </si>
  <si>
    <t>C114220620074</t>
  </si>
  <si>
    <t>小田原市立国府津中学校</t>
  </si>
  <si>
    <t>神奈川県小田原市国府津２３７２</t>
  </si>
  <si>
    <t>C114220620083</t>
  </si>
  <si>
    <t>小田原市立酒匂中学校</t>
  </si>
  <si>
    <t>神奈川県小田原市酒匂３－４－１</t>
  </si>
  <si>
    <t>C114220620092</t>
  </si>
  <si>
    <t>小田原市立泉中学校</t>
  </si>
  <si>
    <t>神奈川県小田原市飯田岡２２</t>
  </si>
  <si>
    <t>C114220620109</t>
  </si>
  <si>
    <t>小田原市立橘中学校</t>
  </si>
  <si>
    <t>神奈川県小田原市羽根尾４１０</t>
  </si>
  <si>
    <t>C114220620118</t>
  </si>
  <si>
    <t>小田原市立城北中学校</t>
  </si>
  <si>
    <t>神奈川県小田原市栢山２８８８</t>
  </si>
  <si>
    <t>C114220720019</t>
  </si>
  <si>
    <t>茅ヶ崎市立第一中学校</t>
  </si>
  <si>
    <t>C114220720028</t>
  </si>
  <si>
    <t>茅ヶ崎市立鶴嶺中学校</t>
  </si>
  <si>
    <t>神奈川県茅ヶ崎市浜之郷５００</t>
  </si>
  <si>
    <t>C114220720037</t>
  </si>
  <si>
    <t>茅ヶ崎市立松林中学校</t>
  </si>
  <si>
    <t>神奈川県茅ヶ崎市室田３－１－１</t>
  </si>
  <si>
    <t>C114220720046</t>
  </si>
  <si>
    <t>茅ヶ崎市立西浜中学校</t>
  </si>
  <si>
    <t>神奈川県茅ヶ崎市南湖６－１５－３</t>
  </si>
  <si>
    <t>C114220720055</t>
  </si>
  <si>
    <t>茅ヶ崎市立松浪中学校</t>
  </si>
  <si>
    <t>神奈川県茅ヶ崎市松浪２－６－４７</t>
  </si>
  <si>
    <t>C114220720064</t>
  </si>
  <si>
    <t>茅ヶ崎市立梅田中学校</t>
  </si>
  <si>
    <t>神奈川県茅ヶ崎市十間坂３－６－２５</t>
  </si>
  <si>
    <t>C114220720073</t>
  </si>
  <si>
    <t>茅ヶ崎市立鶴が台中学校</t>
  </si>
  <si>
    <t>神奈川県茅ヶ崎市鶴が台２－７</t>
  </si>
  <si>
    <t>C114220720082</t>
  </si>
  <si>
    <t>茅ヶ崎市立浜須賀中学校</t>
  </si>
  <si>
    <t>神奈川県茅ヶ崎市松が丘２－８－５４</t>
  </si>
  <si>
    <t>C114220720091</t>
  </si>
  <si>
    <t>茅ヶ崎市立北陽中学校</t>
  </si>
  <si>
    <t>神奈川県茅ヶ崎市下寺尾１６６０</t>
  </si>
  <si>
    <t>C114220720108</t>
  </si>
  <si>
    <t>茅ヶ崎市立中島中学校</t>
  </si>
  <si>
    <t>神奈川県茅ヶ崎市中島１４６９－２</t>
  </si>
  <si>
    <t>C114220720117</t>
  </si>
  <si>
    <t>茅ヶ崎市立円蔵中学校</t>
  </si>
  <si>
    <t>神奈川県茅ヶ崎市円蔵１－１５－１</t>
  </si>
  <si>
    <t>C114220720126</t>
  </si>
  <si>
    <t>茅ヶ崎市立赤羽根中学校</t>
  </si>
  <si>
    <t>神奈川県茅ヶ崎市赤羽根３０３０</t>
  </si>
  <si>
    <t>C114220720135</t>
  </si>
  <si>
    <t>茅ヶ崎市立萩園中学校</t>
  </si>
  <si>
    <t>神奈川県茅ヶ崎市萩園２４２５</t>
  </si>
  <si>
    <t>C114220820018</t>
  </si>
  <si>
    <t>逗子市立逗子中学校</t>
  </si>
  <si>
    <t>神奈川県逗子市池子４－７５５</t>
  </si>
  <si>
    <t>C114220820027</t>
  </si>
  <si>
    <t>逗子市立久木中学校</t>
  </si>
  <si>
    <t>神奈川県逗子市久木７－２－１</t>
  </si>
  <si>
    <t>C114220820036</t>
  </si>
  <si>
    <t>逗子市立沼間中学校</t>
  </si>
  <si>
    <t>神奈川県逗子市沼間３－２１－２</t>
  </si>
  <si>
    <t>C114221020014</t>
  </si>
  <si>
    <t>三浦市立三崎中学校</t>
  </si>
  <si>
    <t>神奈川県三浦市三崎町六合４５－１</t>
  </si>
  <si>
    <t>C114221020023</t>
  </si>
  <si>
    <t>三浦市立南下浦中学校</t>
  </si>
  <si>
    <t>神奈川県三浦市南下浦町金田２０６</t>
  </si>
  <si>
    <t>C114221020032</t>
  </si>
  <si>
    <t>三浦市立初声中学校</t>
  </si>
  <si>
    <t>神奈川県三浦市初声町下宮田３６２２</t>
  </si>
  <si>
    <t>C114221120013</t>
  </si>
  <si>
    <t>秦野市立本町中学校</t>
  </si>
  <si>
    <t>神奈川県秦野市富士見町１－１</t>
  </si>
  <si>
    <t>C114221120022</t>
  </si>
  <si>
    <t>秦野市立南中学校</t>
  </si>
  <si>
    <t>神奈川県秦野市緑町１６－１</t>
  </si>
  <si>
    <t>C114221120031</t>
  </si>
  <si>
    <t>秦野市立東中学校</t>
  </si>
  <si>
    <t>神奈川県秦野市寺山５０９</t>
  </si>
  <si>
    <t>C114221120040</t>
  </si>
  <si>
    <t>秦野市立北中学校</t>
  </si>
  <si>
    <t>神奈川県秦野市横野１０１</t>
  </si>
  <si>
    <t>C114221120059</t>
  </si>
  <si>
    <t>秦野市立大根中学校</t>
  </si>
  <si>
    <t>神奈川県秦野市南矢名４－２８－１</t>
  </si>
  <si>
    <t>C114221120068</t>
  </si>
  <si>
    <t>秦野市立西中学校</t>
  </si>
  <si>
    <t>神奈川県秦野市柳町２－５－１</t>
  </si>
  <si>
    <t>C114221120077</t>
  </si>
  <si>
    <t>秦野市立南が丘中学校</t>
  </si>
  <si>
    <t>神奈川県秦野市南が丘１－６</t>
  </si>
  <si>
    <t>C114221120086</t>
  </si>
  <si>
    <t>秦野市立渋沢中学校</t>
  </si>
  <si>
    <t>神奈川県秦野市渋沢２０３０</t>
  </si>
  <si>
    <t>C114221120095</t>
  </si>
  <si>
    <t>秦野市立鶴巻中学校</t>
  </si>
  <si>
    <t>神奈川県秦野市鶴巻２２２０</t>
  </si>
  <si>
    <t>C114221220012</t>
  </si>
  <si>
    <t>厚木市立厚木中学校</t>
  </si>
  <si>
    <t>神奈川県厚木市水引１－１－３</t>
  </si>
  <si>
    <t>C114221220021</t>
  </si>
  <si>
    <t>厚木市立依知中学校</t>
  </si>
  <si>
    <t>神奈川県厚木市中依知３６４</t>
  </si>
  <si>
    <t>C114221220030</t>
  </si>
  <si>
    <t>厚木市立荻野中学校</t>
  </si>
  <si>
    <t>神奈川県厚木市鳶尾５－１－１</t>
  </si>
  <si>
    <t>C114221220049</t>
  </si>
  <si>
    <t>厚木市立睦合中学校</t>
  </si>
  <si>
    <t>神奈川県厚木市三田３－１－１</t>
  </si>
  <si>
    <t>C114221220058</t>
  </si>
  <si>
    <t>厚木市立小鮎中学校</t>
  </si>
  <si>
    <t>神奈川県厚木市飯山南４－９－２</t>
  </si>
  <si>
    <t>C114221220067</t>
  </si>
  <si>
    <t>厚木市立玉川中学校</t>
  </si>
  <si>
    <t>神奈川県厚木市小野３０１－１０</t>
  </si>
  <si>
    <t>C114221220076</t>
  </si>
  <si>
    <t>厚木市立南毛利中学校</t>
  </si>
  <si>
    <t>神奈川県厚木市恩名２－１６－１</t>
  </si>
  <si>
    <t>C114221220085</t>
  </si>
  <si>
    <t>厚木市立東名中学校</t>
  </si>
  <si>
    <t>神奈川県厚木市愛甲１８０９</t>
  </si>
  <si>
    <t>C114221220094</t>
  </si>
  <si>
    <t>厚木市立林中学校</t>
  </si>
  <si>
    <t>神奈川県厚木市林５－５－１</t>
  </si>
  <si>
    <t>C114221220101</t>
  </si>
  <si>
    <t>厚木市立藤塚中学校</t>
  </si>
  <si>
    <t>神奈川県厚木市上依知１２８９</t>
  </si>
  <si>
    <t>C114221220110</t>
  </si>
  <si>
    <t>厚木市立森の里中学校</t>
  </si>
  <si>
    <t>神奈川県厚木市森の里３－３５－１</t>
  </si>
  <si>
    <t>C114221220129</t>
  </si>
  <si>
    <t>厚木市立睦合東中学校</t>
  </si>
  <si>
    <t>神奈川県厚木市三田３４７２</t>
  </si>
  <si>
    <t>C114221220138</t>
  </si>
  <si>
    <t>厚木市立相川中学校</t>
  </si>
  <si>
    <t>神奈川県厚木市酒井１９８１－１</t>
  </si>
  <si>
    <t>C114221320011</t>
  </si>
  <si>
    <t>大和市立大和中学校</t>
  </si>
  <si>
    <t>神奈川県大和市深見西７－５－１</t>
  </si>
  <si>
    <t>C114221320020</t>
  </si>
  <si>
    <t>大和市立光丘中学校</t>
  </si>
  <si>
    <t>神奈川県大和市大和南２－１１－１</t>
  </si>
  <si>
    <t>C114221320039</t>
  </si>
  <si>
    <t>大和市立渋谷中学校</t>
  </si>
  <si>
    <t>神奈川県大和市下和田４９</t>
  </si>
  <si>
    <t>C114221320048</t>
  </si>
  <si>
    <t>大和市立つきみ野中学校</t>
  </si>
  <si>
    <t>神奈川県大和市つきみ野３－５－１</t>
  </si>
  <si>
    <t>C114221320057</t>
  </si>
  <si>
    <t>大和市立鶴間中学校</t>
  </si>
  <si>
    <t>神奈川県大和市下鶴間３０１６</t>
  </si>
  <si>
    <t>C114221320066</t>
  </si>
  <si>
    <t>大和市立引地台中学校</t>
  </si>
  <si>
    <t>神奈川県大和市柳橋４－５０５０</t>
  </si>
  <si>
    <t>C114221320075</t>
  </si>
  <si>
    <t>大和市立上和田中学校</t>
  </si>
  <si>
    <t>神奈川県大和市上和田１３１４－１</t>
  </si>
  <si>
    <t>C114221320084</t>
  </si>
  <si>
    <t>大和市立南林間中学校</t>
  </si>
  <si>
    <t>神奈川県大和市南林間９－３－１</t>
  </si>
  <si>
    <t>C114221320093</t>
  </si>
  <si>
    <t>大和市立下福田中学校</t>
  </si>
  <si>
    <t>神奈川県大和市福田１５６９－１</t>
  </si>
  <si>
    <t>C114221420010</t>
  </si>
  <si>
    <t>伊勢原市立山王中学校</t>
  </si>
  <si>
    <t>神奈川県伊勢原市上粕屋８０４－２</t>
  </si>
  <si>
    <t>C114221420029</t>
  </si>
  <si>
    <t>伊勢原市立成瀬中学校</t>
  </si>
  <si>
    <t>神奈川県伊勢原市高森２－２２－１</t>
  </si>
  <si>
    <t>C114221420038</t>
  </si>
  <si>
    <t>伊勢原市立伊勢原中学校</t>
  </si>
  <si>
    <t>神奈川県伊勢原市桜台４－２－１</t>
  </si>
  <si>
    <t>C114221420047</t>
  </si>
  <si>
    <t>伊勢原市立中沢中学校</t>
  </si>
  <si>
    <t>神奈川県伊勢原市下糟屋２３１－１</t>
  </si>
  <si>
    <t>C114221520019</t>
  </si>
  <si>
    <t>海老名市立海老名中学校</t>
  </si>
  <si>
    <t>神奈川県海老名市国分南３－１１－１</t>
  </si>
  <si>
    <t>C114221520028</t>
  </si>
  <si>
    <t>海老名市立有馬中学校</t>
  </si>
  <si>
    <t>神奈川県海老名市本郷４６０１</t>
  </si>
  <si>
    <t>C114221520037</t>
  </si>
  <si>
    <t>海老名市立海西中学校</t>
  </si>
  <si>
    <t>神奈川県海老名市さつき町５８</t>
  </si>
  <si>
    <t>C114221520046</t>
  </si>
  <si>
    <t>海老名市立柏ケ谷中学校</t>
  </si>
  <si>
    <t>神奈川県海老名市柏ケ谷８８４</t>
  </si>
  <si>
    <t>C114221520055</t>
  </si>
  <si>
    <t>海老名市立大谷中学校</t>
  </si>
  <si>
    <t>神奈川県海老名市大谷南２－１０－１</t>
  </si>
  <si>
    <t>C114221520064</t>
  </si>
  <si>
    <t>海老名市立今泉中学校</t>
  </si>
  <si>
    <t>神奈川県海老名市上今泉１８４０</t>
  </si>
  <si>
    <t>C114221620018</t>
  </si>
  <si>
    <t>座間市立座間中学校</t>
  </si>
  <si>
    <t>神奈川県座間市緑ケ丘４－６－１０</t>
  </si>
  <si>
    <t>C114221620027</t>
  </si>
  <si>
    <t>座間市立西中学校</t>
  </si>
  <si>
    <t>神奈川県座間市座間２－１２３０</t>
  </si>
  <si>
    <t>C114221620036</t>
  </si>
  <si>
    <t>座間市立東中学校</t>
  </si>
  <si>
    <t>神奈川県座間市ひばりが丘５－５７－１</t>
  </si>
  <si>
    <t>C114221620045</t>
  </si>
  <si>
    <t>座間市立栗原中学校</t>
  </si>
  <si>
    <t>神奈川県座間市栗原中央６－４－１</t>
  </si>
  <si>
    <t>C114221620054</t>
  </si>
  <si>
    <t>座間市立相模中学校</t>
  </si>
  <si>
    <t>神奈川県座間市相模が丘６－３５－１</t>
  </si>
  <si>
    <t>C114221620063</t>
  </si>
  <si>
    <t>座間市立南中学校</t>
  </si>
  <si>
    <t>神奈川県座間市南栗原３－８－１</t>
  </si>
  <si>
    <t>C114221720017</t>
  </si>
  <si>
    <t>南足柄市立南足柄中学校</t>
  </si>
  <si>
    <t>神奈川県南足柄市関本４３３</t>
  </si>
  <si>
    <t>C114221720026</t>
  </si>
  <si>
    <t>南足柄市立岡本中学校</t>
  </si>
  <si>
    <t>神奈川県南足柄市塚原１６６０</t>
  </si>
  <si>
    <t>C114221720035</t>
  </si>
  <si>
    <t>南足柄市立足柄台中学校</t>
  </si>
  <si>
    <t>神奈川県南足柄市竹松２０００</t>
  </si>
  <si>
    <t>C114221820016</t>
  </si>
  <si>
    <t>綾瀬市立綾瀬中学校</t>
  </si>
  <si>
    <t>神奈川県綾瀬市深谷南２－３－１</t>
  </si>
  <si>
    <t>C114221820025</t>
  </si>
  <si>
    <t>綾瀬市立綾北中学校</t>
  </si>
  <si>
    <t>神奈川県綾瀬市深谷上４－４－１</t>
  </si>
  <si>
    <t>C114221820034</t>
  </si>
  <si>
    <t>綾瀬市立城山中学校</t>
  </si>
  <si>
    <t>神奈川県綾瀬市早川２２３０</t>
  </si>
  <si>
    <t>C114221820043</t>
  </si>
  <si>
    <t>綾瀬市立北の台中学校</t>
  </si>
  <si>
    <t>神奈川県綾瀬市蓼川１－２－１</t>
  </si>
  <si>
    <t>C114221820052</t>
  </si>
  <si>
    <t>綾瀬市立春日台中学校</t>
  </si>
  <si>
    <t>神奈川県綾瀬市吉岡３９３－１</t>
  </si>
  <si>
    <t>C114230120014</t>
  </si>
  <si>
    <t>葉山町立葉山中学校</t>
  </si>
  <si>
    <t>神奈川県三浦郡葉山町堀内２２４７－２</t>
  </si>
  <si>
    <t>C114230120023</t>
  </si>
  <si>
    <t>葉山町立南郷中学校</t>
  </si>
  <si>
    <t>神奈川県三浦郡葉山町長柄１８３５</t>
  </si>
  <si>
    <t>C114232120010</t>
  </si>
  <si>
    <t>寒川町立寒川中学校</t>
  </si>
  <si>
    <t>神奈川県高座郡寒川町一之宮３－９－１</t>
  </si>
  <si>
    <t>C114232120029</t>
  </si>
  <si>
    <t>寒川町立旭が丘中学校</t>
  </si>
  <si>
    <t>神奈川県高座郡寒川町小動９３３</t>
  </si>
  <si>
    <t>C114232120038</t>
  </si>
  <si>
    <t>寒川町立寒川東中学校</t>
  </si>
  <si>
    <t>神奈川県高座郡寒川町岡田７１８</t>
  </si>
  <si>
    <t>C114234120016</t>
  </si>
  <si>
    <t>大磯町立大磯中学校</t>
  </si>
  <si>
    <t>神奈川県中郡大磯町東小磯２６１</t>
  </si>
  <si>
    <t>C114234120025</t>
  </si>
  <si>
    <t>大磯町立国府中学校</t>
  </si>
  <si>
    <t>神奈川県中郡大磯町月京４０－１</t>
  </si>
  <si>
    <t>C114234120034</t>
  </si>
  <si>
    <t>大磯町立国府中学校生沢分校</t>
  </si>
  <si>
    <t>C114234220015</t>
  </si>
  <si>
    <t>二宮町立二宮中学校</t>
  </si>
  <si>
    <t>神奈川県中郡二宮町二宮５４－２</t>
  </si>
  <si>
    <t>C114234220024</t>
  </si>
  <si>
    <t>二宮町立二宮西中学校</t>
  </si>
  <si>
    <t>神奈川県中郡二宮町川匂３２３</t>
  </si>
  <si>
    <t>C114236120011</t>
  </si>
  <si>
    <t>中井町立中井中学校</t>
  </si>
  <si>
    <t>神奈川県足柄上郡中井町比奈窪２９５</t>
  </si>
  <si>
    <t>C114236220010</t>
  </si>
  <si>
    <t>大井町立湘光中学校</t>
  </si>
  <si>
    <t>神奈川県足柄上郡大井町金子１９５０</t>
  </si>
  <si>
    <t>C114236320019</t>
  </si>
  <si>
    <t>松田町立松田中学校</t>
  </si>
  <si>
    <t>神奈川県足柄上郡松田町松田惣領１４００</t>
  </si>
  <si>
    <t>C114236420018</t>
  </si>
  <si>
    <t>山北町立山北中学校</t>
  </si>
  <si>
    <t>神奈川県足柄上郡山北町向原４０５</t>
  </si>
  <si>
    <t>C114236620016</t>
  </si>
  <si>
    <t>開成町立文命中学校</t>
  </si>
  <si>
    <t>神奈川県足柄上郡開成町吉田島１８０５</t>
  </si>
  <si>
    <t>C114238220016</t>
  </si>
  <si>
    <t>箱根町立箱根中学校</t>
  </si>
  <si>
    <t>神奈川県足柄下郡箱根町二ノ平１１５４</t>
  </si>
  <si>
    <t>C114238320015</t>
  </si>
  <si>
    <t>真鶴町立真鶴中学校</t>
  </si>
  <si>
    <t>神奈川県足柄下郡真鶴町真鶴１８５５</t>
  </si>
  <si>
    <t>C114238420014</t>
  </si>
  <si>
    <t>湯河原町立湯河原中学校</t>
  </si>
  <si>
    <t>神奈川県足柄下郡湯河原町吉浜１５７６－３１</t>
  </si>
  <si>
    <t>C114240120013</t>
  </si>
  <si>
    <t>愛川町立愛川東中学校</t>
  </si>
  <si>
    <t>神奈川県愛甲郡愛川町中津１４００</t>
  </si>
  <si>
    <t>C114240120022</t>
  </si>
  <si>
    <t>愛川町立愛川中学校</t>
  </si>
  <si>
    <t>神奈川県愛甲郡愛川町田代１３９５</t>
  </si>
  <si>
    <t>C114240120031</t>
  </si>
  <si>
    <t>愛川町立愛川中原中学校</t>
  </si>
  <si>
    <t>神奈川県愛甲郡愛川町角田２１０</t>
  </si>
  <si>
    <t>C114240220012</t>
  </si>
  <si>
    <t>清川村立緑中学校</t>
  </si>
  <si>
    <t>神奈川県愛甲郡清川村煤ヶ谷１９３３</t>
  </si>
  <si>
    <t>C114240220021</t>
  </si>
  <si>
    <t>清川村立宮ヶ瀬中学校</t>
  </si>
  <si>
    <t>C114310000019</t>
  </si>
  <si>
    <t>聖ヨゼフ学園中学校</t>
  </si>
  <si>
    <t>C114310000028</t>
  </si>
  <si>
    <t>橘学苑中学校</t>
  </si>
  <si>
    <t>神奈川県横浜市鶴見区獅子ヶ谷１－１０－３５</t>
  </si>
  <si>
    <t>C114310000037</t>
  </si>
  <si>
    <t>鶴見大学附属中学校</t>
  </si>
  <si>
    <t>神奈川県横浜市鶴見区鶴見２－２－１</t>
  </si>
  <si>
    <t>C114310000046</t>
  </si>
  <si>
    <t>浅野中学校</t>
  </si>
  <si>
    <t>神奈川県横浜市神奈川区子安台１－３－１</t>
  </si>
  <si>
    <t>C114310000055</t>
  </si>
  <si>
    <t>神奈川学園中学校</t>
  </si>
  <si>
    <t>C114310000064</t>
  </si>
  <si>
    <t>横浜創英中学校</t>
  </si>
  <si>
    <t>神奈川県横浜市神奈川区西大口２８</t>
  </si>
  <si>
    <t>C114310000073</t>
  </si>
  <si>
    <t>捜真女学校中学部</t>
  </si>
  <si>
    <t>C114310000082</t>
  </si>
  <si>
    <t>聖光学院中学校</t>
  </si>
  <si>
    <t>神奈川県横浜市中区滝之上１００</t>
  </si>
  <si>
    <t>C114310000091</t>
  </si>
  <si>
    <t>フェリス女学院中学校</t>
  </si>
  <si>
    <t>神奈川県横浜市中区山手町１７８</t>
  </si>
  <si>
    <t>C114310000108</t>
  </si>
  <si>
    <t>横浜共立学園中学校</t>
  </si>
  <si>
    <t>神奈川県横浜市中区山手町２１２</t>
  </si>
  <si>
    <t>C114310000117</t>
  </si>
  <si>
    <t>横浜女学院中学校</t>
  </si>
  <si>
    <t>神奈川県横浜市中区山手町２０３</t>
  </si>
  <si>
    <t>C114310000126</t>
  </si>
  <si>
    <t>横浜雙葉中学校</t>
  </si>
  <si>
    <t>神奈川県横浜市中区山手町８８</t>
  </si>
  <si>
    <t>C114310000135</t>
  </si>
  <si>
    <t>関東学院中学校</t>
  </si>
  <si>
    <t>C114310000144</t>
  </si>
  <si>
    <t>青山学院横浜英和中学校</t>
  </si>
  <si>
    <t>C114310000153</t>
  </si>
  <si>
    <t>横浜清風中学校</t>
  </si>
  <si>
    <t>神奈川県横浜市保土ケ谷区岩井町４４７</t>
  </si>
  <si>
    <t>C114310000162</t>
  </si>
  <si>
    <t>横浜学園中学校</t>
  </si>
  <si>
    <t>神奈川県横浜市磯子区岡村２－４－１</t>
  </si>
  <si>
    <t>C114310000171</t>
  </si>
  <si>
    <t>関東学院六浦中学校</t>
  </si>
  <si>
    <t>C114310000180</t>
  </si>
  <si>
    <t>横浜中学校</t>
  </si>
  <si>
    <t>神奈川県横浜市金沢区能見台通４７－１</t>
  </si>
  <si>
    <t>C114310000199</t>
  </si>
  <si>
    <t>慶應義塾普通部</t>
  </si>
  <si>
    <t>神奈川県横浜市港北区日吉本町１－４５－１</t>
  </si>
  <si>
    <t>C114310000206</t>
  </si>
  <si>
    <t>日本大学中学校</t>
  </si>
  <si>
    <t>神奈川県横浜市港北区箕輪町２－９－１</t>
  </si>
  <si>
    <t>C114310000215</t>
  </si>
  <si>
    <t>武相中学校</t>
  </si>
  <si>
    <t>神奈川県横浜市港北区仲手原２－３４－１</t>
  </si>
  <si>
    <t>C114310000224</t>
  </si>
  <si>
    <t>公文国際学園中等部</t>
  </si>
  <si>
    <t>神奈川県横浜市戸塚区小雀町７７７</t>
  </si>
  <si>
    <t>C114310000233</t>
  </si>
  <si>
    <t>山手学院中学校</t>
  </si>
  <si>
    <t>神奈川県横浜市栄区上郷町４６０</t>
  </si>
  <si>
    <t>C114310000242</t>
  </si>
  <si>
    <t>星槎中学校</t>
  </si>
  <si>
    <t>神奈川県横浜市緑区霧が丘６－１３</t>
  </si>
  <si>
    <t>C114310000251</t>
  </si>
  <si>
    <t>横浜富士見丘学園中学校</t>
  </si>
  <si>
    <t>神奈川県横浜市旭区中沢１－２４－１</t>
  </si>
  <si>
    <t>C114310000260</t>
  </si>
  <si>
    <t>森村学園中等部</t>
  </si>
  <si>
    <t>C114310000279</t>
  </si>
  <si>
    <t>神奈川大学附属中学校</t>
  </si>
  <si>
    <t>神奈川県横浜市緑区台村町８００</t>
  </si>
  <si>
    <t>C114310000288</t>
  </si>
  <si>
    <t>横浜翠陵中学校</t>
  </si>
  <si>
    <t>神奈川県横浜市緑区三保町１</t>
  </si>
  <si>
    <t>C114310000297</t>
  </si>
  <si>
    <t>横浜隼人中学校</t>
  </si>
  <si>
    <t>神奈川県横浜市瀬谷区阿久和南１－３－１</t>
  </si>
  <si>
    <t>C114310000313</t>
  </si>
  <si>
    <t>サレジオ学院中学校</t>
  </si>
  <si>
    <t>神奈川県横浜市都筑区南山田３－４３－１</t>
  </si>
  <si>
    <t>C114310000322</t>
  </si>
  <si>
    <t>中央大学附属横浜中学校</t>
  </si>
  <si>
    <t>神奈川県横浜市都筑区牛久保東１－１４－１</t>
  </si>
  <si>
    <t>C114313000013</t>
  </si>
  <si>
    <t>大西学園中学校</t>
  </si>
  <si>
    <t>C114313000022</t>
  </si>
  <si>
    <t>法政大学第二中学校</t>
  </si>
  <si>
    <t>神奈川県川崎市中原区木月大町６－１</t>
  </si>
  <si>
    <t>C114313000031</t>
  </si>
  <si>
    <t>洗足学園中学校</t>
  </si>
  <si>
    <t>C114313000040</t>
  </si>
  <si>
    <t>カリタス女子中学校</t>
  </si>
  <si>
    <t>C114313000059</t>
  </si>
  <si>
    <t>日本女子大学附属中学校</t>
  </si>
  <si>
    <t>神奈川県川崎市多摩区西生田１－１－１</t>
  </si>
  <si>
    <t>C114313000068</t>
  </si>
  <si>
    <t>桐光学園中学校</t>
  </si>
  <si>
    <t>神奈川県川崎市麻生区栗木３－１２－１</t>
  </si>
  <si>
    <t>C114315000018</t>
  </si>
  <si>
    <t>シュタイナー学園中等部</t>
  </si>
  <si>
    <t>C114315000027</t>
  </si>
  <si>
    <t>相模女子大学中学部</t>
  </si>
  <si>
    <t>C114315000036</t>
  </si>
  <si>
    <t>東海大学付属相模高等学校中等部</t>
  </si>
  <si>
    <t>神奈川県相模原市南区相南３－３３－１</t>
  </si>
  <si>
    <t>C114320100017</t>
  </si>
  <si>
    <t>緑ヶ丘女子中学校</t>
  </si>
  <si>
    <t>神奈川県横須賀市緑が丘３９</t>
  </si>
  <si>
    <t>C114320100026</t>
  </si>
  <si>
    <t>横須賀学院中学校</t>
  </si>
  <si>
    <t>C114320300015</t>
  </si>
  <si>
    <t>平塚学園中学校</t>
  </si>
  <si>
    <t>神奈川県平塚市松風町５－２２</t>
  </si>
  <si>
    <t>C114320400014</t>
  </si>
  <si>
    <t>栄光学園中学校</t>
  </si>
  <si>
    <t>神奈川県鎌倉市玉縄４－１－１</t>
  </si>
  <si>
    <t>C114320400023</t>
  </si>
  <si>
    <t>鎌倉学園中学校</t>
  </si>
  <si>
    <t>神奈川県鎌倉市山ノ内１１０</t>
  </si>
  <si>
    <t>C114320400032</t>
  </si>
  <si>
    <t>鎌倉女学院中学校</t>
  </si>
  <si>
    <t>神奈川県鎌倉市由比ガ浜２－１０－４</t>
  </si>
  <si>
    <t>C114320400041</t>
  </si>
  <si>
    <t>北鎌倉女子学園中学校</t>
  </si>
  <si>
    <t>C114320400050</t>
  </si>
  <si>
    <t>鎌倉女子大学中等部</t>
  </si>
  <si>
    <t>C114320400069</t>
  </si>
  <si>
    <t>清泉女学院中学校</t>
  </si>
  <si>
    <t>神奈川県鎌倉市城廻２００</t>
  </si>
  <si>
    <t>C114320500013</t>
  </si>
  <si>
    <t>湘南学園中学校</t>
  </si>
  <si>
    <t>神奈川県藤沢市鵠沼松が岡３－４－２７</t>
  </si>
  <si>
    <t>C114320500022</t>
  </si>
  <si>
    <t>湘南白百合学園中学校</t>
  </si>
  <si>
    <t>神奈川県藤沢市片瀬目白山４－１</t>
  </si>
  <si>
    <t>C114320500031</t>
  </si>
  <si>
    <t>聖園女学院中学校</t>
  </si>
  <si>
    <t>神奈川県藤沢市みその台１－４</t>
  </si>
  <si>
    <t>C114320500040</t>
  </si>
  <si>
    <t>慶應義塾湘南藤沢中等部</t>
  </si>
  <si>
    <t>神奈川県藤沢市遠藤５４６６</t>
  </si>
  <si>
    <t>C114320500059</t>
  </si>
  <si>
    <t>藤嶺学園藤沢中学校</t>
  </si>
  <si>
    <t>神奈川県藤沢市西富１－７－１</t>
  </si>
  <si>
    <t>C114320500068</t>
  </si>
  <si>
    <t>日本大学藤沢中学校</t>
  </si>
  <si>
    <t>C114320600012</t>
  </si>
  <si>
    <t>相洋中学校</t>
  </si>
  <si>
    <t>神奈川県小田原市城山４－１３－３３</t>
  </si>
  <si>
    <t>C114320600021</t>
  </si>
  <si>
    <t>湘南ライナス学園中学部</t>
  </si>
  <si>
    <t>C114320700011</t>
  </si>
  <si>
    <t>アレセイア湘南中学校</t>
  </si>
  <si>
    <t>C114320800010</t>
  </si>
  <si>
    <t>聖和学院中学校</t>
  </si>
  <si>
    <t>神奈川県逗子市久木２－２－１</t>
  </si>
  <si>
    <t>C114320800029</t>
  </si>
  <si>
    <t>逗子開成中学校</t>
  </si>
  <si>
    <t>神奈川県逗子市新宿２－５－１</t>
  </si>
  <si>
    <t>C114321300013</t>
  </si>
  <si>
    <t>聖セシリア女子中学校</t>
  </si>
  <si>
    <t>C114334100018</t>
  </si>
  <si>
    <t>聖ステパノ学園中学校</t>
  </si>
  <si>
    <t>C114338200018</t>
  </si>
  <si>
    <t>函嶺白百合学園中学校</t>
  </si>
  <si>
    <t>C214210020016</t>
  </si>
  <si>
    <t>横浜市立西金沢義務教育学校</t>
  </si>
  <si>
    <t>神奈川県横浜市金沢区釜利谷西４－１９－１</t>
  </si>
  <si>
    <t>C214210020025</t>
  </si>
  <si>
    <t>横浜市立霧が丘義務教育学校</t>
  </si>
  <si>
    <t>神奈川県横浜市緑区霧が丘４－３、４－４</t>
  </si>
  <si>
    <t>C214210020034</t>
  </si>
  <si>
    <t>横浜市立緑園義務教育学校</t>
  </si>
  <si>
    <t>神奈川県横浜市泉区緑園５－２８</t>
  </si>
  <si>
    <t>C214215020015</t>
  </si>
  <si>
    <t>相模原市立青和学園</t>
  </si>
  <si>
    <t>神奈川県相模原市緑区青野原１２５０－１</t>
  </si>
  <si>
    <t>C214215020025</t>
  </si>
  <si>
    <t>相模原市立鳥屋学園</t>
  </si>
  <si>
    <t>神奈川県相模原市緑区鳥屋１３３９</t>
  </si>
  <si>
    <t>D114210010017</t>
  </si>
  <si>
    <t>神奈川県立鶴見高等学校</t>
  </si>
  <si>
    <t>神奈川県横浜市鶴見区下末吉６－２－１</t>
  </si>
  <si>
    <t>D114210010026</t>
  </si>
  <si>
    <t>神奈川県立鶴見総合高等学校</t>
  </si>
  <si>
    <t>神奈川県横浜市鶴見区平安町２－２８－８</t>
  </si>
  <si>
    <t>D114210010035</t>
  </si>
  <si>
    <t>神奈川県立神奈川工業高等学校</t>
  </si>
  <si>
    <t>神奈川県横浜市神奈川区平川町１９－１</t>
  </si>
  <si>
    <t>D114210010044</t>
  </si>
  <si>
    <t>神奈川県立神奈川総合高等学校</t>
  </si>
  <si>
    <t>神奈川県横浜市神奈川区平川町１９－２</t>
  </si>
  <si>
    <t>D114210010053</t>
  </si>
  <si>
    <t>神奈川県立横浜翠嵐高等学校</t>
  </si>
  <si>
    <t>神奈川県横浜市神奈川区三ツ沢南町１－１</t>
  </si>
  <si>
    <t>D114210010062</t>
  </si>
  <si>
    <t>神奈川県立城郷高等学校</t>
  </si>
  <si>
    <t>神奈川県横浜市神奈川区三枚町３６４－１</t>
  </si>
  <si>
    <t>D114210010071</t>
  </si>
  <si>
    <t>神奈川県立横浜平沼高等学校</t>
  </si>
  <si>
    <t>神奈川県横浜市西区岡野１－５－８</t>
  </si>
  <si>
    <t>D114210010080</t>
  </si>
  <si>
    <t>神奈川県立横浜緑ケ丘高等学校</t>
  </si>
  <si>
    <t>神奈川県横浜市中区本牧緑ケ丘３７</t>
  </si>
  <si>
    <t>D114210010099</t>
  </si>
  <si>
    <t>神奈川県立横浜立野高等学校</t>
  </si>
  <si>
    <t>神奈川県横浜市中区本牧間門４０－１</t>
  </si>
  <si>
    <t>D114210010106</t>
  </si>
  <si>
    <t>神奈川県立横浜清陵高等学校</t>
  </si>
  <si>
    <t>神奈川県横浜市南区清水ケ丘４１</t>
  </si>
  <si>
    <t>D114210010115</t>
  </si>
  <si>
    <t>神奈川県立横浜国際高等学校</t>
  </si>
  <si>
    <t>神奈川県横浜市南区六ツ川１－７３１</t>
  </si>
  <si>
    <t>D114210010124</t>
  </si>
  <si>
    <t>神奈川県立横浜南陵高等学校</t>
  </si>
  <si>
    <t>神奈川県横浜市港南区日野中央２－２６－１</t>
  </si>
  <si>
    <t>D114210010133</t>
  </si>
  <si>
    <t>神奈川県立横浜明朋高等学校</t>
  </si>
  <si>
    <t>神奈川県横浜市港南区港南台９－１８－１</t>
  </si>
  <si>
    <t>D114210010142</t>
  </si>
  <si>
    <t>神奈川県立永谷高等学校</t>
  </si>
  <si>
    <t>神奈川県横浜市港南区下永谷１－２８－１</t>
  </si>
  <si>
    <t>D114210010151</t>
  </si>
  <si>
    <t>神奈川県立光陵高等学校</t>
  </si>
  <si>
    <t>神奈川県横浜市保土ケ谷区権太坂１－７－１</t>
  </si>
  <si>
    <t>D114210010160</t>
  </si>
  <si>
    <t>神奈川県立商工高等学校</t>
  </si>
  <si>
    <t>神奈川県横浜市保土ケ谷区今井町７４３</t>
  </si>
  <si>
    <t>D114210010179</t>
  </si>
  <si>
    <t>神奈川県立保土ケ谷高等学校</t>
  </si>
  <si>
    <t>神奈川県横浜市保土ケ谷区川島町１５５７</t>
  </si>
  <si>
    <t>D114210010188</t>
  </si>
  <si>
    <t>神奈川県立希望ケ丘高等学校</t>
  </si>
  <si>
    <t>神奈川県横浜市旭区南希望が丘７９－１</t>
  </si>
  <si>
    <t>D114210010197</t>
  </si>
  <si>
    <t>神奈川県立二俣川看護福祉高等学校</t>
  </si>
  <si>
    <t>神奈川県横浜市旭区中尾１－５－１</t>
  </si>
  <si>
    <t>D114210010204</t>
  </si>
  <si>
    <t>神奈川県立旭高等学校</t>
  </si>
  <si>
    <t>神奈川県横浜市旭区下川井町２２４７</t>
  </si>
  <si>
    <t>D114210010213</t>
  </si>
  <si>
    <t>神奈川県立横浜旭陵高等学校</t>
  </si>
  <si>
    <t>神奈川県横浜市旭区上白根町１１６１－７</t>
  </si>
  <si>
    <t>D114210010222</t>
  </si>
  <si>
    <t>神奈川県立磯子工業高等学校</t>
  </si>
  <si>
    <t>神奈川県横浜市磯子区森５－２４－１</t>
  </si>
  <si>
    <t>D114210010231</t>
  </si>
  <si>
    <t>神奈川県立横浜氷取沢高等学校</t>
  </si>
  <si>
    <t>神奈川県横浜市磯子区氷取沢町９３８－２</t>
  </si>
  <si>
    <t>D114210010240</t>
  </si>
  <si>
    <t>神奈川県立金沢総合高等学校</t>
  </si>
  <si>
    <t>神奈川県横浜市金沢区富岡東６－３４－１</t>
  </si>
  <si>
    <t>D114210010259</t>
  </si>
  <si>
    <t>神奈川県立釜利谷高等学校</t>
  </si>
  <si>
    <t>神奈川県横浜市金沢区釜利谷東４－５８－１</t>
  </si>
  <si>
    <t>D114210010268</t>
  </si>
  <si>
    <t>神奈川県立港北高等学校</t>
  </si>
  <si>
    <t>神奈川県横浜市港北区大倉山７－３５－１</t>
  </si>
  <si>
    <t>D114210010277</t>
  </si>
  <si>
    <t>神奈川県立新羽高等学校</t>
  </si>
  <si>
    <t>神奈川県横浜市港北区新羽町１３４８</t>
  </si>
  <si>
    <t>D114210010286</t>
  </si>
  <si>
    <t>神奈川県立岸根高等学校</t>
  </si>
  <si>
    <t>神奈川県横浜市港北区岸根町３７０</t>
  </si>
  <si>
    <t>D114210010295</t>
  </si>
  <si>
    <t>神奈川県立霧が丘高等学校</t>
  </si>
  <si>
    <t>神奈川県横浜市緑区霧が丘６－１６－１</t>
  </si>
  <si>
    <t>D114210010302</t>
  </si>
  <si>
    <t>神奈川県立白山高等学校</t>
  </si>
  <si>
    <t>神奈川県横浜市緑区白山４－７１－１</t>
  </si>
  <si>
    <t>D114210010311</t>
  </si>
  <si>
    <t>神奈川県立市ケ尾高等学校</t>
  </si>
  <si>
    <t>神奈川県横浜市青葉区市ケ尾町１８５４</t>
  </si>
  <si>
    <t>D114210010320</t>
  </si>
  <si>
    <t>神奈川県立田奈高等学校</t>
  </si>
  <si>
    <t>神奈川県横浜市青葉区桂台２－３９－２</t>
  </si>
  <si>
    <t>D114210010339</t>
  </si>
  <si>
    <t>神奈川県立元石川高等学校</t>
  </si>
  <si>
    <t>神奈川県横浜市青葉区元石川町４１１６</t>
  </si>
  <si>
    <t>D114210010348</t>
  </si>
  <si>
    <t>神奈川県立川和高等学校</t>
  </si>
  <si>
    <t>神奈川県横浜市都筑区川和町２２２６－１</t>
  </si>
  <si>
    <t>D114210010357</t>
  </si>
  <si>
    <t>神奈川県立荏田高等学校</t>
  </si>
  <si>
    <t>神奈川県横浜市都筑区荏田南３－９－１</t>
  </si>
  <si>
    <t>D114210010366</t>
  </si>
  <si>
    <t>神奈川県立新栄高等学校</t>
  </si>
  <si>
    <t>神奈川県横浜市都筑区新栄町１－１</t>
  </si>
  <si>
    <t>D114210010375</t>
  </si>
  <si>
    <t>神奈川県立舞岡高等学校</t>
  </si>
  <si>
    <t>神奈川県横浜市戸塚区南舞岡３－３６－１</t>
  </si>
  <si>
    <t>D114210010384</t>
  </si>
  <si>
    <t>神奈川県立横浜桜陽高等学校</t>
  </si>
  <si>
    <t>神奈川県横浜市戸塚区汲沢町９７３</t>
  </si>
  <si>
    <t>D114210010393</t>
  </si>
  <si>
    <t>神奈川県立上矢部高等学校</t>
  </si>
  <si>
    <t>神奈川県横浜市戸塚区上矢部町３２３０</t>
  </si>
  <si>
    <t>D114210010400</t>
  </si>
  <si>
    <t>神奈川県立柏陽高等学校</t>
  </si>
  <si>
    <t>神奈川県横浜市栄区柏陽１－１</t>
  </si>
  <si>
    <t>D114210010419</t>
  </si>
  <si>
    <t>神奈川県立金井高等学校</t>
  </si>
  <si>
    <t>神奈川県横浜市栄区金井町１００</t>
  </si>
  <si>
    <t>D114210010428</t>
  </si>
  <si>
    <t>神奈川県立横浜栄高等学校</t>
  </si>
  <si>
    <t>神奈川県横浜市栄区上郷町５５５</t>
  </si>
  <si>
    <t>D114210010437</t>
  </si>
  <si>
    <t>神奈川県立松陽高等学校</t>
  </si>
  <si>
    <t>神奈川県横浜市泉区和泉町７７１３</t>
  </si>
  <si>
    <t>D114210010446</t>
  </si>
  <si>
    <t>神奈川県立横浜緑園高等学校</t>
  </si>
  <si>
    <t>神奈川県横浜市泉区岡津町２６６７</t>
  </si>
  <si>
    <t>D114210010455</t>
  </si>
  <si>
    <t>神奈川県立横浜修悠館高等学校</t>
  </si>
  <si>
    <t>神奈川県横浜市泉区和泉町２５６３</t>
  </si>
  <si>
    <t>D114210010482</t>
  </si>
  <si>
    <t>神奈川県立横浜瀬谷高等学校</t>
  </si>
  <si>
    <t>神奈川県横浜市瀬谷区東野台２９－１</t>
  </si>
  <si>
    <t>D114210020015</t>
  </si>
  <si>
    <t>横浜市立戸塚高等学校</t>
  </si>
  <si>
    <t>神奈川県横浜市戸塚区汲沢２－２７－１</t>
  </si>
  <si>
    <t>D114210020024</t>
  </si>
  <si>
    <t>横浜市立桜丘高等学校</t>
  </si>
  <si>
    <t>神奈川県横浜市保土ケ谷区桜ケ丘２－１５－１</t>
  </si>
  <si>
    <t>D114210020033</t>
  </si>
  <si>
    <t>横浜市立金沢高等学校</t>
  </si>
  <si>
    <t>神奈川県横浜市金沢区瀬戸２２－１</t>
  </si>
  <si>
    <t>D114210020042</t>
  </si>
  <si>
    <t>横浜市立南高等学校</t>
  </si>
  <si>
    <t>D114210020051</t>
  </si>
  <si>
    <t>横浜市立東高等学校</t>
  </si>
  <si>
    <t>神奈川県横浜市鶴見区馬場３－５－１</t>
  </si>
  <si>
    <t>D114210020060</t>
  </si>
  <si>
    <t>横浜市立横浜商業高等学校</t>
  </si>
  <si>
    <t>神奈川県横浜市南区南太田２－３０－１</t>
  </si>
  <si>
    <t>D114210020079</t>
  </si>
  <si>
    <t>横浜市立みなと総合高等学校</t>
  </si>
  <si>
    <t>神奈川県横浜市中区山下町２３１</t>
  </si>
  <si>
    <t>D114210020088</t>
  </si>
  <si>
    <t>横浜市立横浜サイエンスフロンティア高等学校</t>
  </si>
  <si>
    <t>D114210020097</t>
  </si>
  <si>
    <t>横浜市立横浜総合高等学校</t>
  </si>
  <si>
    <t>神奈川県横浜市南区大岡２－２９－１</t>
  </si>
  <si>
    <t>D114213010011</t>
  </si>
  <si>
    <t>神奈川県立川崎高等学校</t>
  </si>
  <si>
    <t>神奈川県川崎市川崎区渡田山王町２２－６</t>
  </si>
  <si>
    <t>D114213010020</t>
  </si>
  <si>
    <t>神奈川県立大師高等学校</t>
  </si>
  <si>
    <t>神奈川県川崎市川崎区四谷下町２５－１</t>
  </si>
  <si>
    <t>D114213010039</t>
  </si>
  <si>
    <t>神奈川県立川崎工科高等学校</t>
  </si>
  <si>
    <t>神奈川県川崎市中原区上平間１７００－７</t>
  </si>
  <si>
    <t>D114213010048</t>
  </si>
  <si>
    <t>神奈川県立新城高等学校</t>
  </si>
  <si>
    <t>神奈川県川崎市中原区下新城１－１４－１</t>
  </si>
  <si>
    <t>D114213010057</t>
  </si>
  <si>
    <t>神奈川県立住吉高等学校</t>
  </si>
  <si>
    <t>神奈川県川崎市中原区木月住吉町３４－１</t>
  </si>
  <si>
    <t>D114213010066</t>
  </si>
  <si>
    <t>神奈川県立川崎北高等学校</t>
  </si>
  <si>
    <t>神奈川県川崎市宮前区有馬３－２２－１</t>
  </si>
  <si>
    <t>D114213010075</t>
  </si>
  <si>
    <t>神奈川県立多摩高等学校</t>
  </si>
  <si>
    <t>神奈川県川崎市多摩区宿河原５－１４－１</t>
  </si>
  <si>
    <t>D114213010084</t>
  </si>
  <si>
    <t>神奈川県立向の岡工業高等学校</t>
  </si>
  <si>
    <t>神奈川県川崎市多摩区堰１－２８－１</t>
  </si>
  <si>
    <t>D114213010093</t>
  </si>
  <si>
    <t>神奈川県立生田高等学校</t>
  </si>
  <si>
    <t>神奈川県川崎市多摩区長沢３－１７－１</t>
  </si>
  <si>
    <t>D114213010100</t>
  </si>
  <si>
    <t>神奈川県立百合丘高等学校</t>
  </si>
  <si>
    <t>神奈川県川崎市多摩区南生田４－２－１</t>
  </si>
  <si>
    <t>D114213010119</t>
  </si>
  <si>
    <t>神奈川県立生田東高等学校</t>
  </si>
  <si>
    <t>神奈川県川崎市多摩区生田４－３２－１</t>
  </si>
  <si>
    <t>D114213010128</t>
  </si>
  <si>
    <t>神奈川県立菅高等学校</t>
  </si>
  <si>
    <t>神奈川県川崎市多摩区菅馬場４－２－１</t>
  </si>
  <si>
    <t>D114213010137</t>
  </si>
  <si>
    <t>神奈川県立麻生総合高等学校</t>
  </si>
  <si>
    <t>神奈川県川崎市麻生区片平１７７８</t>
  </si>
  <si>
    <t>D114213010146</t>
  </si>
  <si>
    <t>神奈川県立麻生高等学校</t>
  </si>
  <si>
    <t>神奈川県川崎市麻生区金程３－４－１</t>
  </si>
  <si>
    <t>D114213020019</t>
  </si>
  <si>
    <t>川崎市立川崎高等学校</t>
  </si>
  <si>
    <t>D114213020028</t>
  </si>
  <si>
    <t>川崎市立幸高等学校</t>
  </si>
  <si>
    <t>神奈川県川崎市幸区戸手本町１－１５０</t>
  </si>
  <si>
    <t>D114213020037</t>
  </si>
  <si>
    <t>川崎市立川崎総合科学高等学校</t>
  </si>
  <si>
    <t>神奈川県川崎市幸区小向仲野町５－１</t>
  </si>
  <si>
    <t>D114213020046</t>
  </si>
  <si>
    <t>川崎市立橘高等学校</t>
  </si>
  <si>
    <t>D114213020055</t>
  </si>
  <si>
    <t>川崎市立高津高等学校</t>
  </si>
  <si>
    <t>神奈川県川崎市高津区久本３－１１－１</t>
  </si>
  <si>
    <t>D114215010016</t>
  </si>
  <si>
    <t>神奈川県立相原高等学校</t>
  </si>
  <si>
    <t>神奈川県相模原市緑区橋本台４－２－１</t>
  </si>
  <si>
    <t>D114215010025</t>
  </si>
  <si>
    <t>神奈川県立橋本高等学校</t>
  </si>
  <si>
    <t>神奈川県相模原市緑区橋本８－８－１</t>
  </si>
  <si>
    <t>D114215010052</t>
  </si>
  <si>
    <t>神奈川県立津久井高等学校</t>
  </si>
  <si>
    <t>神奈川県相模原市緑区三ケ木２７２－１</t>
  </si>
  <si>
    <t>D114215010061</t>
  </si>
  <si>
    <t>神奈川県立上溝高等学校</t>
  </si>
  <si>
    <t>神奈川県相模原市中央区上溝６－５－１</t>
  </si>
  <si>
    <t>D114215010070</t>
  </si>
  <si>
    <t>神奈川県立相模原高等学校</t>
  </si>
  <si>
    <t>神奈川県相模原市中央区横山１－７－２０</t>
  </si>
  <si>
    <t>D114215010089</t>
  </si>
  <si>
    <t>神奈川県立上溝南高等学校</t>
  </si>
  <si>
    <t>神奈川県相模原市中央区上溝２６９</t>
  </si>
  <si>
    <t>D114215010098</t>
  </si>
  <si>
    <t>神奈川県立相模原弥栄高等学校</t>
  </si>
  <si>
    <t>神奈川県相模原市中央区弥栄３－１－８</t>
  </si>
  <si>
    <t>D114215010105</t>
  </si>
  <si>
    <t>神奈川県立相模田名高等学校</t>
  </si>
  <si>
    <t>神奈川県相模原市中央区田名６７８６－１</t>
  </si>
  <si>
    <t>D114215010114</t>
  </si>
  <si>
    <t>神奈川県立神奈川総合産業高等学校</t>
  </si>
  <si>
    <t>D114215010123</t>
  </si>
  <si>
    <t>神奈川県立麻溝台高等学校</t>
  </si>
  <si>
    <t>神奈川県相模原市南区北里２－１１－１</t>
  </si>
  <si>
    <t>D114215010132</t>
  </si>
  <si>
    <t>神奈川県立上鶴間高等学校</t>
  </si>
  <si>
    <t>神奈川県相模原市南区上鶴間本町９－３１－１</t>
  </si>
  <si>
    <t>D114215010142</t>
  </si>
  <si>
    <t>神奈川県立相模原城山高等学校</t>
  </si>
  <si>
    <t>神奈川県相模原市緑区城山１－２６－１</t>
  </si>
  <si>
    <t>D114220110015</t>
  </si>
  <si>
    <t>神奈川県立横須賀高等学校</t>
  </si>
  <si>
    <t>神奈川県横須賀市公郷町３－１０９</t>
  </si>
  <si>
    <t>D114220110024</t>
  </si>
  <si>
    <t>神奈川県立横須賀大津高等学校</t>
  </si>
  <si>
    <t>神奈川県横須賀市大津町４－１７－１</t>
  </si>
  <si>
    <t>D114220110033</t>
  </si>
  <si>
    <t>神奈川県立横須賀工業高等学校</t>
  </si>
  <si>
    <t>神奈川県横須賀市公郷町４－１０</t>
  </si>
  <si>
    <t>D114220110042</t>
  </si>
  <si>
    <t>神奈川県立海洋科学高等学校</t>
  </si>
  <si>
    <t>神奈川県横須賀市長坂１－２－１</t>
  </si>
  <si>
    <t>D114220110051</t>
  </si>
  <si>
    <t>神奈川県立追浜高等学校</t>
  </si>
  <si>
    <t>神奈川県横須賀市夏島町１３</t>
  </si>
  <si>
    <t>D114220110060</t>
  </si>
  <si>
    <t>神奈川県立津久井浜高等学校</t>
  </si>
  <si>
    <t>神奈川県横須賀市津久井４－４－１</t>
  </si>
  <si>
    <t>D114220110079</t>
  </si>
  <si>
    <t>神奈川県立横須賀南高等学校</t>
  </si>
  <si>
    <t>神奈川県横須賀市佐原４－２０－１</t>
  </si>
  <si>
    <t>D114220120013</t>
  </si>
  <si>
    <t>横須賀市立横須賀総合高等学校</t>
  </si>
  <si>
    <t>神奈川県横須賀市久里浜６－１－１</t>
  </si>
  <si>
    <t>D114220310013</t>
  </si>
  <si>
    <t>神奈川県立平塚江南高等学校</t>
  </si>
  <si>
    <t>神奈川県平塚市諏訪町５－１</t>
  </si>
  <si>
    <t>D114220310022</t>
  </si>
  <si>
    <t>神奈川県立平塚農商高等学校</t>
  </si>
  <si>
    <t>神奈川県平塚市達上ケ丘１０－１０</t>
  </si>
  <si>
    <t>D114220310031</t>
  </si>
  <si>
    <t>神奈川県立平塚工科高等学校</t>
  </si>
  <si>
    <t>神奈川県平塚市黒部丘１２－７</t>
  </si>
  <si>
    <t>D114220310040</t>
  </si>
  <si>
    <t>神奈川県立高浜高等学校</t>
  </si>
  <si>
    <t>神奈川県平塚市高浜台８－１</t>
  </si>
  <si>
    <t>D114220310059</t>
  </si>
  <si>
    <t>神奈川県立平塚湘風高等学校</t>
  </si>
  <si>
    <t>神奈川県平塚市田村３－１３－１</t>
  </si>
  <si>
    <t>D114220410012</t>
  </si>
  <si>
    <t>神奈川県立鎌倉高等学校</t>
  </si>
  <si>
    <t>神奈川県鎌倉市七里ガ浜２－２１－１</t>
  </si>
  <si>
    <t>D114220410021</t>
  </si>
  <si>
    <t>神奈川県立七里ガ浜高等学校</t>
  </si>
  <si>
    <t>神奈川県鎌倉市七里ガ浜東２－３－１</t>
  </si>
  <si>
    <t>D114220410030</t>
  </si>
  <si>
    <t>神奈川県立大船高等学校</t>
  </si>
  <si>
    <t>神奈川県鎌倉市高野８－１</t>
  </si>
  <si>
    <t>D114220410049</t>
  </si>
  <si>
    <t>神奈川県立深沢高等学校</t>
  </si>
  <si>
    <t>神奈川県鎌倉市手広６－４－１</t>
  </si>
  <si>
    <t>D114220510011</t>
  </si>
  <si>
    <t>神奈川県立湘南高等学校</t>
  </si>
  <si>
    <t>神奈川県藤沢市鵠沼神明５－６－１０</t>
  </si>
  <si>
    <t>D114220510020</t>
  </si>
  <si>
    <t>神奈川県立藤沢西高等学校</t>
  </si>
  <si>
    <t>神奈川県藤沢市大庭３６０８－２</t>
  </si>
  <si>
    <t>D114220510039</t>
  </si>
  <si>
    <t>神奈川県立藤沢工科高等学校</t>
  </si>
  <si>
    <t>神奈川県藤沢市今田７４４</t>
  </si>
  <si>
    <t>D114220510048</t>
  </si>
  <si>
    <t>神奈川県立藤沢清流高等学校</t>
  </si>
  <si>
    <t>神奈川県藤沢市大鋸１４５０</t>
  </si>
  <si>
    <t>D114220510057</t>
  </si>
  <si>
    <t>神奈川県立藤沢総合高等学校</t>
  </si>
  <si>
    <t>神奈川県藤沢市長後１９０９</t>
  </si>
  <si>
    <t>D114220510066</t>
  </si>
  <si>
    <t>神奈川県立湘南台高等学校</t>
  </si>
  <si>
    <t>神奈川県藤沢市円行１９８６</t>
  </si>
  <si>
    <t>D114220610010</t>
  </si>
  <si>
    <t>神奈川県立小田原高等学校</t>
  </si>
  <si>
    <t>神奈川県小田原市城山３－２６－１</t>
  </si>
  <si>
    <t>D114220610029</t>
  </si>
  <si>
    <t>神奈川県立小田原東高等学校</t>
  </si>
  <si>
    <t>神奈川県小田原市東町４－１２－１</t>
  </si>
  <si>
    <t>D114220610038</t>
  </si>
  <si>
    <t>神奈川県立西湘高等学校</t>
  </si>
  <si>
    <t>神奈川県小田原市酒匂１－３－１</t>
  </si>
  <si>
    <t>D114220610047</t>
  </si>
  <si>
    <t>神奈川県立小田原城北工業高等学校</t>
  </si>
  <si>
    <t>神奈川県小田原市栢山２００</t>
  </si>
  <si>
    <t>D114220710019</t>
  </si>
  <si>
    <t>神奈川県立茅ケ崎高等学校</t>
  </si>
  <si>
    <t>神奈川県茅ヶ崎市本村３－４－１</t>
  </si>
  <si>
    <t>D114220710028</t>
  </si>
  <si>
    <t>神奈川県立茅ケ崎北陵高等学校</t>
  </si>
  <si>
    <t>神奈川県茅ヶ崎市下寺尾１２８</t>
  </si>
  <si>
    <t>D114220710037</t>
  </si>
  <si>
    <t>神奈川県立鶴嶺高等学校</t>
  </si>
  <si>
    <t>神奈川県茅ヶ崎市円蔵１－１６－１</t>
  </si>
  <si>
    <t>D114220710046</t>
  </si>
  <si>
    <t>神奈川県立茅ケ崎西浜高等学校</t>
  </si>
  <si>
    <t>神奈川県茅ヶ崎市南湖７－１２８６９－１１</t>
  </si>
  <si>
    <t>D114220810036</t>
  </si>
  <si>
    <t>神奈川県立逗子葉山高等学校</t>
  </si>
  <si>
    <t>神奈川県逗子市桜山５－２４－１</t>
  </si>
  <si>
    <t>D114221010014</t>
  </si>
  <si>
    <t>神奈川県立三浦初声高等学校</t>
  </si>
  <si>
    <t>神奈川県三浦市初声町入江２７４－２</t>
  </si>
  <si>
    <t>D114221110013</t>
  </si>
  <si>
    <t>神奈川県立秦野高等学校</t>
  </si>
  <si>
    <t>神奈川県秦野市下大槻１１３</t>
  </si>
  <si>
    <t>D114221110022</t>
  </si>
  <si>
    <t>神奈川県立秦野総合高等学校</t>
  </si>
  <si>
    <t>神奈川県秦野市南が丘１－４－１</t>
  </si>
  <si>
    <t>D114221110031</t>
  </si>
  <si>
    <t>神奈川県立秦野曽屋高等学校</t>
  </si>
  <si>
    <t>神奈川県秦野市曽屋３６１３－１</t>
  </si>
  <si>
    <t>D114221210012</t>
  </si>
  <si>
    <t>神奈川県立厚木高等学校</t>
  </si>
  <si>
    <t>神奈川県厚木市戸室２－２４－１</t>
  </si>
  <si>
    <t>神奈川県厚木市王子１－１－１</t>
  </si>
  <si>
    <t>D114221210049</t>
  </si>
  <si>
    <t>神奈川県立厚木北高等学校</t>
  </si>
  <si>
    <t>神奈川県厚木市下荻野８８６</t>
  </si>
  <si>
    <t>D114221210058</t>
  </si>
  <si>
    <t>神奈川県立厚木清南高等学校</t>
  </si>
  <si>
    <t>神奈川県厚木市岡田１－１２－１</t>
  </si>
  <si>
    <t>D114221210067</t>
  </si>
  <si>
    <t>神奈川県立厚木西高等学校</t>
  </si>
  <si>
    <t>神奈川県厚木市森の里青山１２－１</t>
  </si>
  <si>
    <t>D114221310011</t>
  </si>
  <si>
    <t>神奈川県立大和高等学校</t>
  </si>
  <si>
    <t>神奈川県大和市つきみ野３－４</t>
  </si>
  <si>
    <t>D114221310020</t>
  </si>
  <si>
    <t>神奈川県立大和南高等学校</t>
  </si>
  <si>
    <t>神奈川県大和市上和田２５５７</t>
  </si>
  <si>
    <t>D114221310039</t>
  </si>
  <si>
    <t>神奈川県立大和東高等学校</t>
  </si>
  <si>
    <t>神奈川県大和市深見１７６０</t>
  </si>
  <si>
    <t>D114221310048</t>
  </si>
  <si>
    <t>神奈川県立大和西高等学校</t>
  </si>
  <si>
    <t>神奈川県大和市南林間９－５－１</t>
  </si>
  <si>
    <t>D114221410010</t>
  </si>
  <si>
    <t>神奈川県立伊勢原高等学校</t>
  </si>
  <si>
    <t>神奈川県伊勢原市田中１００８－３</t>
  </si>
  <si>
    <t>D114221410029</t>
  </si>
  <si>
    <t>神奈川県立伊志田高等学校</t>
  </si>
  <si>
    <t>神奈川県伊勢原市石田１３５６－１</t>
  </si>
  <si>
    <t>D114221510019</t>
  </si>
  <si>
    <t>神奈川県立中央農業高等学校</t>
  </si>
  <si>
    <t>神奈川県海老名市中新田４－１２－１</t>
  </si>
  <si>
    <t>D114221510028</t>
  </si>
  <si>
    <t>神奈川県立海老名高等学校</t>
  </si>
  <si>
    <t>神奈川県海老名市中新田１－２６－１</t>
  </si>
  <si>
    <t>D114221510037</t>
  </si>
  <si>
    <t>神奈川県立有馬高等学校</t>
  </si>
  <si>
    <t>神奈川県海老名市社家５－２７－１</t>
  </si>
  <si>
    <t>D114221610018</t>
  </si>
  <si>
    <t>神奈川県立座間高等学校</t>
  </si>
  <si>
    <t>神奈川県座間市入谷西５－１１－１</t>
  </si>
  <si>
    <t>D114221610027</t>
  </si>
  <si>
    <t>神奈川県立座間総合高等学校</t>
  </si>
  <si>
    <t>神奈川県座間市栗原２４８７</t>
  </si>
  <si>
    <t>D114221610036</t>
  </si>
  <si>
    <t>神奈川県立相模向陽館高等学校</t>
  </si>
  <si>
    <t>神奈川県座間市ひばりが丘３－５８－１</t>
  </si>
  <si>
    <t>D114221710017</t>
  </si>
  <si>
    <t>神奈川県立足柄高等学校</t>
  </si>
  <si>
    <t>神奈川県南足柄市怒田８６０</t>
  </si>
  <si>
    <t>D114221810016</t>
  </si>
  <si>
    <t>神奈川県立綾瀬高等学校</t>
  </si>
  <si>
    <t>神奈川県綾瀬市寺尾南１－４－１</t>
  </si>
  <si>
    <t>D114221810025</t>
  </si>
  <si>
    <t>神奈川県立綾瀬西高等学校</t>
  </si>
  <si>
    <t>神奈川県綾瀬市早川１４８５－１</t>
  </si>
  <si>
    <t>D114232110010</t>
  </si>
  <si>
    <t>神奈川県立寒川高等学校</t>
  </si>
  <si>
    <t>神奈川県高座郡寒川町一之宮９－３０－１</t>
  </si>
  <si>
    <t>D114234110016</t>
  </si>
  <si>
    <t>神奈川県立大磯高等学校</t>
  </si>
  <si>
    <t>神奈川県中郡大磯町東町２－９－１</t>
  </si>
  <si>
    <t>D114234210015</t>
  </si>
  <si>
    <t>神奈川県立二宮高等学校</t>
  </si>
  <si>
    <t>神奈川県中郡二宮町一色１３６３</t>
  </si>
  <si>
    <t>D114236210010</t>
  </si>
  <si>
    <t>神奈川県立大井高等学校</t>
  </si>
  <si>
    <t>神奈川県足柄上郡大井町西大井９８４－１</t>
  </si>
  <si>
    <t>D114236410018</t>
  </si>
  <si>
    <t>神奈川県立山北高等学校</t>
  </si>
  <si>
    <t>神奈川県足柄上郡山北町向原２３７０</t>
  </si>
  <si>
    <t>D114236610016</t>
  </si>
  <si>
    <t>神奈川県立吉田島高等学校</t>
  </si>
  <si>
    <t>神奈川県足柄上郡開成町吉田島２８１</t>
  </si>
  <si>
    <t>D114240110013</t>
  </si>
  <si>
    <t>神奈川県立愛川高等学校</t>
  </si>
  <si>
    <t>神奈川県愛甲郡愛川町三増８２２－１</t>
  </si>
  <si>
    <t>D114310000017</t>
  </si>
  <si>
    <t>白鵬女子高等学校</t>
  </si>
  <si>
    <t>神奈川県横浜市鶴見区北寺尾４－１０－１３</t>
  </si>
  <si>
    <t>D114310000026</t>
  </si>
  <si>
    <t>聖ヨゼフ学園高等学校</t>
  </si>
  <si>
    <t>D114310000035</t>
  </si>
  <si>
    <t>橘学苑高等学校</t>
  </si>
  <si>
    <t>D114310000044</t>
  </si>
  <si>
    <t>鶴見大学附属高等学校</t>
  </si>
  <si>
    <t>D114310000053</t>
  </si>
  <si>
    <t>法政大学国際高等学校</t>
  </si>
  <si>
    <t>神奈川県横浜市鶴見区岸谷１－１３－１</t>
  </si>
  <si>
    <t>D114310000062</t>
  </si>
  <si>
    <t>浅野高等学校</t>
  </si>
  <si>
    <t>D114310000071</t>
  </si>
  <si>
    <t>神奈川学園高等学校</t>
  </si>
  <si>
    <t>D114310000080</t>
  </si>
  <si>
    <t>横浜創英高等学校</t>
  </si>
  <si>
    <t>D114310000099</t>
  </si>
  <si>
    <t>捜真女学校高等学部</t>
  </si>
  <si>
    <t>D114310000106</t>
  </si>
  <si>
    <t>D114310000115</t>
  </si>
  <si>
    <t>フェリス女学院高等学校</t>
  </si>
  <si>
    <t>D114310000124</t>
  </si>
  <si>
    <t>横浜共立学園高等学校</t>
  </si>
  <si>
    <t>D114310000133</t>
  </si>
  <si>
    <t>横浜女学院高等学校</t>
  </si>
  <si>
    <t>D114310000142</t>
  </si>
  <si>
    <t>横浜雙葉高等学校</t>
  </si>
  <si>
    <t>D114310000151</t>
  </si>
  <si>
    <t>関東学院高等学校</t>
  </si>
  <si>
    <t>D114310000160</t>
  </si>
  <si>
    <t>青山学院横浜英和高等学校</t>
  </si>
  <si>
    <t>D114310000179</t>
  </si>
  <si>
    <t>横浜清風高等学校</t>
  </si>
  <si>
    <t>D114310000188</t>
  </si>
  <si>
    <t>横浜学園高等学校</t>
  </si>
  <si>
    <t>D114310000197</t>
  </si>
  <si>
    <t>関東学院六浦高等学校</t>
  </si>
  <si>
    <t>D114310000204</t>
  </si>
  <si>
    <t>横浜高等学校</t>
  </si>
  <si>
    <t>神奈川県横浜市金沢区能見台通４６－１</t>
  </si>
  <si>
    <t>D114310000213</t>
  </si>
  <si>
    <t>横浜創学館高等学校</t>
  </si>
  <si>
    <t>神奈川県横浜市金沢区六浦東１－４３－１</t>
  </si>
  <si>
    <t>D114310000222</t>
  </si>
  <si>
    <t>慶應義塾高等学校</t>
  </si>
  <si>
    <t>神奈川県横浜市港北区日吉４－１－２</t>
  </si>
  <si>
    <t>D114310000231</t>
  </si>
  <si>
    <t>英理女子学院高等学校</t>
  </si>
  <si>
    <t>神奈川県横浜市港北区菊名７－６－４３</t>
  </si>
  <si>
    <t>D114310000240</t>
  </si>
  <si>
    <t>日本大学高等学校</t>
  </si>
  <si>
    <t>D114310000259</t>
  </si>
  <si>
    <t>武相高等学校</t>
  </si>
  <si>
    <t>D114310000268</t>
  </si>
  <si>
    <t>公文国際学園高等部</t>
  </si>
  <si>
    <t>D114310000277</t>
  </si>
  <si>
    <t>山手学院高等学校</t>
  </si>
  <si>
    <t>D114310000286</t>
  </si>
  <si>
    <t>横浜商科大学高等学校</t>
  </si>
  <si>
    <t>神奈川県横浜市旭区白根７－１－１</t>
  </si>
  <si>
    <t>D114310000295</t>
  </si>
  <si>
    <t>星槎高等学校</t>
  </si>
  <si>
    <t>神奈川県横浜市旭区若葉台４－３５－１</t>
  </si>
  <si>
    <t>D114310000302</t>
  </si>
  <si>
    <t>横浜富士見丘学園高等学校</t>
  </si>
  <si>
    <t>D114310000311</t>
  </si>
  <si>
    <t>森村学園高等部</t>
  </si>
  <si>
    <t>D114310000320</t>
  </si>
  <si>
    <t>神奈川大学附属高等学校</t>
  </si>
  <si>
    <t>D114310000339</t>
  </si>
  <si>
    <t>横浜翠陵高等学校</t>
  </si>
  <si>
    <t>D114310000348</t>
  </si>
  <si>
    <t>横浜隼人高等学校</t>
  </si>
  <si>
    <t>D114310000357</t>
  </si>
  <si>
    <t>桐蔭学園高等学校</t>
  </si>
  <si>
    <t>D114310000366</t>
  </si>
  <si>
    <t>サレジオ学院高等学校</t>
  </si>
  <si>
    <t>D114310000375</t>
  </si>
  <si>
    <t>中央大学附属横浜高等学校</t>
  </si>
  <si>
    <t>D114310000384</t>
  </si>
  <si>
    <t>清心女子高等学校</t>
  </si>
  <si>
    <t>神奈川県横浜市港北区篠原台町３６－３７</t>
  </si>
  <si>
    <t>D114310000393</t>
  </si>
  <si>
    <t>秀英高等学校</t>
  </si>
  <si>
    <t>神奈川県横浜市泉区和泉町７８６５</t>
  </si>
  <si>
    <t>D114313000011</t>
  </si>
  <si>
    <t>大西学園高等学校</t>
  </si>
  <si>
    <t>D114313000020</t>
  </si>
  <si>
    <t>法政大学第二高等学校</t>
  </si>
  <si>
    <t>D114313000039</t>
  </si>
  <si>
    <t>洗足学園高等学校</t>
  </si>
  <si>
    <t>D114313000048</t>
  </si>
  <si>
    <t>カリタス女子高等学校</t>
  </si>
  <si>
    <t>D114313000057</t>
  </si>
  <si>
    <t>日本女子大学附属高等学校</t>
  </si>
  <si>
    <t>D114313000066</t>
  </si>
  <si>
    <t>桐光学園高等学校</t>
  </si>
  <si>
    <t>D114315000016</t>
  </si>
  <si>
    <t>シュタイナー学園高等部</t>
  </si>
  <si>
    <t>神奈川県相模原市緑区吉野４０７</t>
  </si>
  <si>
    <t>D114315000025</t>
  </si>
  <si>
    <t>麻布大学附属高等学校</t>
  </si>
  <si>
    <t>神奈川県相模原市中央区淵野辺１－１７－５０</t>
  </si>
  <si>
    <t>D114315000034</t>
  </si>
  <si>
    <t>相模女子大学高等部</t>
  </si>
  <si>
    <t>D114315000043</t>
  </si>
  <si>
    <t>相模原高等学校</t>
  </si>
  <si>
    <t>神奈川県相模原市南区当麻８５６</t>
  </si>
  <si>
    <t>D114315000052</t>
  </si>
  <si>
    <t>東海大学付属相模高等学校</t>
  </si>
  <si>
    <t>D114320100015</t>
  </si>
  <si>
    <t>湘南学院高等学校</t>
  </si>
  <si>
    <t>神奈川県横須賀市佐原２－２－２０</t>
  </si>
  <si>
    <t>D114320100024</t>
  </si>
  <si>
    <t>三浦学苑高等学校</t>
  </si>
  <si>
    <t>神奈川県横須賀市衣笠栄町３－８０</t>
  </si>
  <si>
    <t>D114320100033</t>
  </si>
  <si>
    <t>緑ヶ丘女子高等学校</t>
  </si>
  <si>
    <t>D114320100042</t>
  </si>
  <si>
    <t>横須賀学院高等学校</t>
  </si>
  <si>
    <t>D114320300013</t>
  </si>
  <si>
    <t>平塚学園高等学校</t>
  </si>
  <si>
    <t>神奈川県平塚市高浜台３１－１９</t>
  </si>
  <si>
    <t>D114320400012</t>
  </si>
  <si>
    <t>栄光学園高等学校</t>
  </si>
  <si>
    <t>D114320400021</t>
  </si>
  <si>
    <t>鎌倉学園高等学校</t>
  </si>
  <si>
    <t>D114320400030</t>
  </si>
  <si>
    <t>鎌倉女学院高等学校</t>
  </si>
  <si>
    <t>D114320400049</t>
  </si>
  <si>
    <t>北鎌倉女子学園高等学校</t>
  </si>
  <si>
    <t>神奈川県鎌倉市山ノ内９１３</t>
  </si>
  <si>
    <t>D114320400058</t>
  </si>
  <si>
    <t>鎌倉女子大学高等部</t>
  </si>
  <si>
    <t>D114320400067</t>
  </si>
  <si>
    <t>清泉女学院高等学校</t>
  </si>
  <si>
    <t>D114320500011</t>
  </si>
  <si>
    <t>鵠沼高等学校</t>
  </si>
  <si>
    <t>神奈川県藤沢市鵠沼藤が谷４－９－１０</t>
  </si>
  <si>
    <t>D114320500020</t>
  </si>
  <si>
    <t>湘南工科大学附属高等学校</t>
  </si>
  <si>
    <t>神奈川県藤沢市辻堂西海岸１－１－２５</t>
  </si>
  <si>
    <t>D114320500039</t>
  </si>
  <si>
    <t>湘南学園高等学校</t>
  </si>
  <si>
    <t>D114320500048</t>
  </si>
  <si>
    <t>湘南白百合学園高等学校</t>
  </si>
  <si>
    <t>D114320500057</t>
  </si>
  <si>
    <t>日本大学藤沢高等学校</t>
  </si>
  <si>
    <t>D114320500066</t>
  </si>
  <si>
    <t>藤嶺学園藤沢高等学校</t>
  </si>
  <si>
    <t>D114320500075</t>
  </si>
  <si>
    <t>藤沢翔陵高等学校</t>
  </si>
  <si>
    <t>神奈川県藤沢市善行７－１－３</t>
  </si>
  <si>
    <t>D114320500084</t>
  </si>
  <si>
    <t>聖園女学院高等学校</t>
  </si>
  <si>
    <t>D114320500093</t>
  </si>
  <si>
    <t>慶應義塾湘南藤沢高等部</t>
  </si>
  <si>
    <t>D114320600010</t>
  </si>
  <si>
    <t>旭丘高等学校</t>
  </si>
  <si>
    <t>神奈川県小田原市城内１－１３</t>
  </si>
  <si>
    <t>D114320600029</t>
  </si>
  <si>
    <t>相洋高等学校</t>
  </si>
  <si>
    <t>D114320600038</t>
  </si>
  <si>
    <t>湘南ライナス学園高等部</t>
  </si>
  <si>
    <t>D114320700019</t>
  </si>
  <si>
    <t>アレセイア湘南高等学校</t>
  </si>
  <si>
    <t>D114320800018</t>
  </si>
  <si>
    <t>聖和学院高等学校</t>
  </si>
  <si>
    <t>D114320800027</t>
  </si>
  <si>
    <t>逗子開成高等学校</t>
  </si>
  <si>
    <t>D114321200012</t>
  </si>
  <si>
    <t>厚木中央高等学校</t>
  </si>
  <si>
    <t>神奈川県厚木市恩名１－１７－１８</t>
  </si>
  <si>
    <t>D114321300011</t>
  </si>
  <si>
    <t>聖セシリア女子高等学校</t>
  </si>
  <si>
    <t>D114321300020</t>
  </si>
  <si>
    <t>柏木学園高等学校</t>
  </si>
  <si>
    <t>神奈川県大和市深見西４－４－２２</t>
  </si>
  <si>
    <t>D114321400010</t>
  </si>
  <si>
    <t>向上高等学校</t>
  </si>
  <si>
    <t>神奈川県伊勢原市見附島４１１</t>
  </si>
  <si>
    <t>D114336300019</t>
  </si>
  <si>
    <t>立花学園高等学校</t>
  </si>
  <si>
    <t>神奈川県足柄上郡松田町松田惣領３０７－２</t>
  </si>
  <si>
    <t>D114336400018</t>
  </si>
  <si>
    <t>鹿島山北高等学校</t>
  </si>
  <si>
    <t>神奈川県足柄上郡山北町中川９２１－８７</t>
  </si>
  <si>
    <t>D114338200016</t>
  </si>
  <si>
    <t>函嶺白百合学園高等学校</t>
  </si>
  <si>
    <t>D214215010015</t>
  </si>
  <si>
    <t>神奈川県立相模原中等教育学校</t>
  </si>
  <si>
    <t>神奈川県相模原市南区相模大野４－１－１</t>
  </si>
  <si>
    <t>D214220310012</t>
  </si>
  <si>
    <t>神奈川県立平塚中等教育学校</t>
  </si>
  <si>
    <t>神奈川県平塚市大原１－１３</t>
  </si>
  <si>
    <t>D214310000025</t>
  </si>
  <si>
    <t>桐蔭学園中等教育学校</t>
  </si>
  <si>
    <t>D214321400019</t>
  </si>
  <si>
    <t>自修館中等教育学校</t>
  </si>
  <si>
    <t>E114110000018</t>
  </si>
  <si>
    <t>筑波大学附属久里浜特別支援学校</t>
  </si>
  <si>
    <t>神奈川県横須賀市野比５－１－２</t>
  </si>
  <si>
    <t>E114110000027</t>
  </si>
  <si>
    <t>横浜国立大学教育学部附属特別支援学校</t>
  </si>
  <si>
    <t>E114210010014</t>
  </si>
  <si>
    <t>神奈川県立鶴見支援学校</t>
  </si>
  <si>
    <t>神奈川県横浜市鶴見区駒岡４－４０－１</t>
  </si>
  <si>
    <t>E114210010023</t>
  </si>
  <si>
    <t>神奈川県立横浜南支援学校</t>
  </si>
  <si>
    <t>神奈川県横浜市南区六ツ川２－１３８－４</t>
  </si>
  <si>
    <t>E114210010032</t>
  </si>
  <si>
    <t>神奈川県立保土ケ谷支援学校</t>
  </si>
  <si>
    <t>神奈川県横浜市保土ケ谷区権太坂１－８－１</t>
  </si>
  <si>
    <t>E114210010041</t>
  </si>
  <si>
    <t>神奈川県立金沢支援学校</t>
  </si>
  <si>
    <t>神奈川県横浜市金沢区富岡東２－６－１</t>
  </si>
  <si>
    <t>E114210010050</t>
  </si>
  <si>
    <t>神奈川県立みどり支援学校</t>
  </si>
  <si>
    <t>神奈川県横浜市緑区東本郷５－１８－１</t>
  </si>
  <si>
    <t>E114210010069</t>
  </si>
  <si>
    <t>神奈川県立瀬谷支援学校</t>
  </si>
  <si>
    <t>神奈川県横浜市瀬谷区竹村町２８－１</t>
  </si>
  <si>
    <t>E114210010078</t>
  </si>
  <si>
    <t>神奈川県立三ツ境支援学校</t>
  </si>
  <si>
    <t>神奈川県横浜市瀬谷区二ツ橋町４６８</t>
  </si>
  <si>
    <t>E114210010087</t>
  </si>
  <si>
    <t>神奈川県立あおば支援学校</t>
  </si>
  <si>
    <t>神奈川県横浜市青葉区上谷本町１０９</t>
  </si>
  <si>
    <t>E114210010096</t>
  </si>
  <si>
    <t>神奈川県立横浜ひなたやま支援学校</t>
  </si>
  <si>
    <t>神奈川県横浜市瀬谷区南瀬谷２－２０</t>
  </si>
  <si>
    <t>E114210020012</t>
  </si>
  <si>
    <t>横浜市立盲特別支援学校</t>
  </si>
  <si>
    <t>神奈川県横浜市神奈川区松見町１－２６</t>
  </si>
  <si>
    <t>E114210020021</t>
  </si>
  <si>
    <t>横浜市立浦舟特別支援学校</t>
  </si>
  <si>
    <t>神奈川県横浜市南区浦舟町３－４６</t>
  </si>
  <si>
    <t>E114210020030</t>
  </si>
  <si>
    <t>横浜市立中村特別支援学校</t>
  </si>
  <si>
    <t>E114210020049</t>
  </si>
  <si>
    <t>横浜市立港南台ひの特別支援学校</t>
  </si>
  <si>
    <t>神奈川県横浜市港南区港南台５－３－２</t>
  </si>
  <si>
    <t>E114210020058</t>
  </si>
  <si>
    <t>横浜市立日野中央高等特別支援学校</t>
  </si>
  <si>
    <t>神奈川県横浜市港南区日野中央２－２５－３</t>
  </si>
  <si>
    <t>E114210020067</t>
  </si>
  <si>
    <t>横浜市立上菅田特別支援学校</t>
  </si>
  <si>
    <t>神奈川県横浜市保土ケ谷区上菅田町４６２</t>
  </si>
  <si>
    <t>E114210020076</t>
  </si>
  <si>
    <t>横浜市立ろう特別支援学校</t>
  </si>
  <si>
    <t>神奈川県横浜市保土ケ谷区常盤台８１－１</t>
  </si>
  <si>
    <t>E114210020085</t>
  </si>
  <si>
    <t>横浜市立北綱島特別支援学校</t>
  </si>
  <si>
    <t>神奈川県横浜市港北区綱島西５－１４－５４</t>
  </si>
  <si>
    <t>E114210020094</t>
  </si>
  <si>
    <t>横浜市立若葉台特別支援学校</t>
  </si>
  <si>
    <t>神奈川県横浜市旭区若葉台２－１－１</t>
  </si>
  <si>
    <t>E114210020101</t>
  </si>
  <si>
    <t>横浜市立東俣野特別支援学校</t>
  </si>
  <si>
    <t>E114210020110</t>
  </si>
  <si>
    <t>横浜市立本郷特別支援学校</t>
  </si>
  <si>
    <t>神奈川県横浜市栄区小菅ケ谷３－３７－１２</t>
  </si>
  <si>
    <t>E114210020129</t>
  </si>
  <si>
    <t>横浜市立二つ橋高等特別支援学校</t>
  </si>
  <si>
    <t>神奈川県横浜市瀬谷区二ツ橋町４７０</t>
  </si>
  <si>
    <t>E114210020138</t>
  </si>
  <si>
    <t>横浜市立左近山特別支援学校</t>
  </si>
  <si>
    <t>神奈川県横浜市旭区左近山１０１１</t>
  </si>
  <si>
    <t>E114213010018</t>
  </si>
  <si>
    <t>神奈川県立中原支援学校</t>
  </si>
  <si>
    <t>神奈川県川崎市中原区井田３－１３－１</t>
  </si>
  <si>
    <t>E114213010027</t>
  </si>
  <si>
    <t>神奈川県立高津支援学校</t>
  </si>
  <si>
    <t>神奈川県川崎市高津区向ケ丘１６</t>
  </si>
  <si>
    <t>E114213010036</t>
  </si>
  <si>
    <t>神奈川県立麻生支援学校</t>
  </si>
  <si>
    <t>神奈川県川崎市麻生区王禅寺３０３－１</t>
  </si>
  <si>
    <t>E114213020016</t>
  </si>
  <si>
    <t>川崎市立聾学校</t>
  </si>
  <si>
    <t>神奈川県川崎市中原区上小田中３－１０－５</t>
  </si>
  <si>
    <t>E114213020025</t>
  </si>
  <si>
    <t>川崎市立中央支援学校</t>
  </si>
  <si>
    <t>神奈川県川崎市高津区久本３－７－１</t>
  </si>
  <si>
    <t>E114213020034</t>
  </si>
  <si>
    <t>川崎市立田島支援学校</t>
  </si>
  <si>
    <t>神奈川県川崎市川崎区田島町２０－５</t>
  </si>
  <si>
    <t>E114213020043</t>
  </si>
  <si>
    <t>川崎市立田島支援学校桜校</t>
  </si>
  <si>
    <t>神奈川県川崎市川崎区池上新町１－１－３</t>
  </si>
  <si>
    <t>E114215010013</t>
  </si>
  <si>
    <t>神奈川県立津久井支援学校</t>
  </si>
  <si>
    <t>神奈川県相模原市緑区若柳４４</t>
  </si>
  <si>
    <t>E114215010022</t>
  </si>
  <si>
    <t>神奈川県立相模原支援学校</t>
  </si>
  <si>
    <t>神奈川県相模原市南区当麻８１４</t>
  </si>
  <si>
    <t>E114215010031</t>
  </si>
  <si>
    <t>神奈川県立相模原中央支援学校</t>
  </si>
  <si>
    <t>神奈川県相模原市中央区高根１－５－３６</t>
  </si>
  <si>
    <t>E114220110012</t>
  </si>
  <si>
    <t>神奈川県立岩戸支援学校</t>
  </si>
  <si>
    <t>神奈川県横須賀市岩戸５－６－５</t>
  </si>
  <si>
    <t>E114220110021</t>
  </si>
  <si>
    <t>神奈川県立武山支援学校</t>
  </si>
  <si>
    <t>神奈川県横須賀市武３－３５－１</t>
  </si>
  <si>
    <t>E114220120010</t>
  </si>
  <si>
    <t>横須賀市立ろう学校</t>
  </si>
  <si>
    <t>神奈川県横須賀市森崎５－１３－１</t>
  </si>
  <si>
    <t>E114220120029</t>
  </si>
  <si>
    <t>神奈川県横須賀市岩戸５－６－４</t>
  </si>
  <si>
    <t>E114220310010</t>
  </si>
  <si>
    <t>神奈川県立平塚盲学校</t>
  </si>
  <si>
    <t>神奈川県平塚市追分１０－１</t>
  </si>
  <si>
    <t>E114220310029</t>
  </si>
  <si>
    <t>神奈川県立平塚ろう学校</t>
  </si>
  <si>
    <t>神奈川県平塚市大原２－１</t>
  </si>
  <si>
    <t>E114220310038</t>
  </si>
  <si>
    <t>神奈川県立平塚支援学校</t>
  </si>
  <si>
    <t>神奈川県平塚市寺田縄５９０</t>
  </si>
  <si>
    <t>E114220310047</t>
  </si>
  <si>
    <t>神奈川県立湘南支援学校</t>
  </si>
  <si>
    <t>神奈川県平塚市御殿４－１４－１</t>
  </si>
  <si>
    <t>E114220410019</t>
  </si>
  <si>
    <t>神奈川県立鎌倉支援学校</t>
  </si>
  <si>
    <t>神奈川県鎌倉市関谷５６６</t>
  </si>
  <si>
    <t>E114220510018</t>
  </si>
  <si>
    <t>神奈川県立藤沢支援学校</t>
  </si>
  <si>
    <t>神奈川県藤沢市亀井野２５４７－１９</t>
  </si>
  <si>
    <t>E114220520016</t>
  </si>
  <si>
    <t>神奈川県藤沢市辻堂西海岸１－２－２</t>
  </si>
  <si>
    <t>E114220610017</t>
  </si>
  <si>
    <t>神奈川県立小田原支援学校</t>
  </si>
  <si>
    <t>神奈川県小田原市蓮正寺１０２１</t>
  </si>
  <si>
    <t>E114220710016</t>
  </si>
  <si>
    <t>神奈川県立茅ケ崎支援学校</t>
  </si>
  <si>
    <t>神奈川県茅ヶ崎市西久保２９－１</t>
  </si>
  <si>
    <t>E114221110010</t>
  </si>
  <si>
    <t>神奈川県立秦野支援学校</t>
  </si>
  <si>
    <t>神奈川県秦野市落合５００</t>
  </si>
  <si>
    <t>E114221410017</t>
  </si>
  <si>
    <t>神奈川県立伊勢原支援学校</t>
  </si>
  <si>
    <t>神奈川県伊勢原市石田１３９０</t>
  </si>
  <si>
    <t>E114221510016</t>
  </si>
  <si>
    <t>神奈川県立えびな支援学校</t>
  </si>
  <si>
    <t>神奈川県海老名市中新田４－５－１</t>
  </si>
  <si>
    <t>E114221610015</t>
  </si>
  <si>
    <t>神奈川県立座間支援学校</t>
  </si>
  <si>
    <t>神奈川県座間市入谷西５－１０－１</t>
  </si>
  <si>
    <t>E114310000014</t>
  </si>
  <si>
    <t>横浜訓盲学院</t>
  </si>
  <si>
    <t>神奈川県横浜市中区竹之丸１８１</t>
  </si>
  <si>
    <t>E114310000023</t>
  </si>
  <si>
    <t>聖坂支援学校</t>
  </si>
  <si>
    <t>神奈川県横浜市中区山手町１４０</t>
  </si>
  <si>
    <t>B115110000014</t>
  </si>
  <si>
    <t>新潟大学附属新潟小学校</t>
  </si>
  <si>
    <t>新潟県新潟市中央区西大畑町５２１４番地</t>
  </si>
  <si>
    <t>B115110000023</t>
  </si>
  <si>
    <t>新潟大学附属長岡小学校</t>
  </si>
  <si>
    <t>新潟県長岡市学校町１丁目１番１号</t>
  </si>
  <si>
    <t>B115110000032</t>
  </si>
  <si>
    <t>上越教育大学附属小学校</t>
  </si>
  <si>
    <t>新潟県上越市西城町１－７－１</t>
  </si>
  <si>
    <t>B115210000012</t>
  </si>
  <si>
    <t>新潟市立松浜小学校</t>
  </si>
  <si>
    <t>新潟県新潟市北区松浜３－１９－１</t>
  </si>
  <si>
    <t>B115210000021</t>
  </si>
  <si>
    <t>新潟市立南浜小学校</t>
  </si>
  <si>
    <t>新潟県新潟市北区島見町２０７８番地</t>
  </si>
  <si>
    <t>B115210000030</t>
  </si>
  <si>
    <t>新潟市立太夫浜小学校</t>
  </si>
  <si>
    <t>新潟県新潟市北区太夫浜２０４５－２</t>
  </si>
  <si>
    <t>B115210000049</t>
  </si>
  <si>
    <t>新潟市立濁川小学校</t>
  </si>
  <si>
    <t>新潟県新潟市北区濁川２８４番地</t>
  </si>
  <si>
    <t>B115210000058</t>
  </si>
  <si>
    <t>新潟市立葛塚小学校</t>
  </si>
  <si>
    <t>新潟県新潟市北区川西３－９－２４</t>
  </si>
  <si>
    <t>B115210000067</t>
  </si>
  <si>
    <t>新潟市立岡方第一小学校</t>
  </si>
  <si>
    <t>新潟県新潟市北区長戸呂９８５</t>
  </si>
  <si>
    <t>B115210000076</t>
  </si>
  <si>
    <t>新潟市立岡方第二小学校</t>
  </si>
  <si>
    <t>新潟県新潟市北区森下１２２３</t>
  </si>
  <si>
    <t>B115210000085</t>
  </si>
  <si>
    <t>新潟市立木崎小学校</t>
  </si>
  <si>
    <t>新潟県新潟市北区木崎２９７３</t>
  </si>
  <si>
    <t>B115210000101</t>
  </si>
  <si>
    <t>新潟市立葛塚東小学校</t>
  </si>
  <si>
    <t>新潟県新潟市北区朝日町４－１－２</t>
  </si>
  <si>
    <t>B115210000110</t>
  </si>
  <si>
    <t>新潟市立早通南小学校</t>
  </si>
  <si>
    <t>新潟県新潟市北区須戸１－１－１</t>
  </si>
  <si>
    <t>B115210000129</t>
  </si>
  <si>
    <t>新潟市立山の下小学校</t>
  </si>
  <si>
    <t>新潟県新潟市東区山の下町８－５５</t>
  </si>
  <si>
    <t>B115210000138</t>
  </si>
  <si>
    <t>新潟市立大形小学校</t>
  </si>
  <si>
    <t>新潟県新潟市東区大形本町２－６－１</t>
  </si>
  <si>
    <t>B115210000147</t>
  </si>
  <si>
    <t>新潟市立中野山小学校</t>
  </si>
  <si>
    <t>新潟県新潟市東区中野山１－１－１</t>
  </si>
  <si>
    <t>B115210000156</t>
  </si>
  <si>
    <t>新潟市立木戸小学校</t>
  </si>
  <si>
    <t>新潟県新潟市東区中山４－１－１</t>
  </si>
  <si>
    <t>B115210000165</t>
  </si>
  <si>
    <t>新潟市立東山の下小学校</t>
  </si>
  <si>
    <t>新潟県新潟市東区藤見町１－２３－５７</t>
  </si>
  <si>
    <t>B115210000174</t>
  </si>
  <si>
    <t>新潟市立桃山小学校</t>
  </si>
  <si>
    <t>新潟県新潟市東区桃山町２－２０４</t>
  </si>
  <si>
    <t>B115210000183</t>
  </si>
  <si>
    <t>新潟市立下山小学校</t>
  </si>
  <si>
    <t>新潟県新潟市東区太平２－１８</t>
  </si>
  <si>
    <t>B115210000192</t>
  </si>
  <si>
    <t>新潟市立牡丹山小学校</t>
  </si>
  <si>
    <t>新潟県新潟市東区牡丹山６－１５－１</t>
  </si>
  <si>
    <t>B115210000209</t>
  </si>
  <si>
    <t>新潟市立東中野山小学校</t>
  </si>
  <si>
    <t>新潟県新潟市東区猿ヶ馬場９</t>
  </si>
  <si>
    <t>B115210000218</t>
  </si>
  <si>
    <t>新潟市立竹尾小学校</t>
  </si>
  <si>
    <t>新潟県新潟市東区竹尾２－１８－１</t>
  </si>
  <si>
    <t>B115210000227</t>
  </si>
  <si>
    <t>新潟市立南中野山小学校</t>
  </si>
  <si>
    <t>新潟県新潟市東区中野山８６３－１</t>
  </si>
  <si>
    <t>B115210000236</t>
  </si>
  <si>
    <t>新潟市立江南小学校</t>
  </si>
  <si>
    <t>新潟県新潟市東区江南５－１－１</t>
  </si>
  <si>
    <t>B115210000245</t>
  </si>
  <si>
    <t>新潟市立浜浦小学校</t>
  </si>
  <si>
    <t>新潟県新潟市中央区浜浦町１－１</t>
  </si>
  <si>
    <t>B115210000254</t>
  </si>
  <si>
    <t>新潟市立関屋小学校</t>
  </si>
  <si>
    <t>新潟県新潟市中央区関屋下川原２－６６４</t>
  </si>
  <si>
    <t>B115210000263</t>
  </si>
  <si>
    <t>新潟市立鏡淵小学校</t>
  </si>
  <si>
    <t>新潟県新潟市中央区白山浦１丁目２０７番地３</t>
  </si>
  <si>
    <t>B115210000272</t>
  </si>
  <si>
    <t>新潟市立白山小学校</t>
  </si>
  <si>
    <t>新潟県新潟市中央区川端町１－１</t>
  </si>
  <si>
    <t>B115210000281</t>
  </si>
  <si>
    <t>新潟市立新潟小学校</t>
  </si>
  <si>
    <t>新潟県新潟市中央区東大畑通１－６７９</t>
  </si>
  <si>
    <t>B115210000290</t>
  </si>
  <si>
    <t>新潟市立沼垂小学校</t>
  </si>
  <si>
    <t>新潟県新潟市中央区鏡が岡５番５号</t>
  </si>
  <si>
    <t>B115210000307</t>
  </si>
  <si>
    <t>新潟市立山潟小学校</t>
  </si>
  <si>
    <t>新潟県新潟市中央区弁天橋通３－３－１</t>
  </si>
  <si>
    <t>B115210000316</t>
  </si>
  <si>
    <t>新潟市立上所小学校</t>
  </si>
  <si>
    <t>新潟県新潟市中央区近江３－２－１</t>
  </si>
  <si>
    <t>B115210000325</t>
  </si>
  <si>
    <t>新潟市立鳥屋野小学校</t>
  </si>
  <si>
    <t>新潟県新潟市中央区美咲町２－４－７</t>
  </si>
  <si>
    <t>B115210000334</t>
  </si>
  <si>
    <t>新潟市立笹口小学校</t>
  </si>
  <si>
    <t>新潟県新潟市中央区笹口２－４７</t>
  </si>
  <si>
    <t>B115210000343</t>
  </si>
  <si>
    <t>新潟市立女池小学校</t>
  </si>
  <si>
    <t>新潟県新潟市中央区女池６丁目４番１号</t>
  </si>
  <si>
    <t>B115210000352</t>
  </si>
  <si>
    <t>新潟市立有明台小学校</t>
  </si>
  <si>
    <t>新潟県新潟市中央区有明台４－１</t>
  </si>
  <si>
    <t>B115210000361</t>
  </si>
  <si>
    <t>新潟市立南万代小学校</t>
  </si>
  <si>
    <t>新潟県新潟市中央区幸西４－１－１</t>
  </si>
  <si>
    <t>B115210000370</t>
  </si>
  <si>
    <t>新潟市立上山小学校</t>
  </si>
  <si>
    <t>新潟県新潟市中央区女池上山１－１－２８</t>
  </si>
  <si>
    <t>B115210000389</t>
  </si>
  <si>
    <t>新潟市立桜が丘小学校</t>
  </si>
  <si>
    <t>新潟県新潟市中央区姥ケ山６－１－２１</t>
  </si>
  <si>
    <t>B115210000398</t>
  </si>
  <si>
    <t>新潟市立紫竹山小学校</t>
  </si>
  <si>
    <t>新潟県新潟市中央区紫竹山１－１２－１</t>
  </si>
  <si>
    <t>B115210000405</t>
  </si>
  <si>
    <t>新潟市立万代長嶺小学校</t>
  </si>
  <si>
    <t>新潟県新潟市中央区東万代町４－１</t>
  </si>
  <si>
    <t>B115210000414</t>
  </si>
  <si>
    <t>新潟市立日和山小学校</t>
  </si>
  <si>
    <t>新潟県新潟市中央区栄町３丁目５９３０－２</t>
  </si>
  <si>
    <t>B115210000423</t>
  </si>
  <si>
    <t>新潟市立丸山小学校</t>
  </si>
  <si>
    <t>新潟県新潟市江南区丸山３００番地</t>
  </si>
  <si>
    <t>B115210000432</t>
  </si>
  <si>
    <t>新潟市立大淵小学校</t>
  </si>
  <si>
    <t>新潟県新潟市江南区大淵１７６０番地１</t>
  </si>
  <si>
    <t>B115210000441</t>
  </si>
  <si>
    <t>新潟市立曽野木小学校</t>
  </si>
  <si>
    <t>新潟県新潟市江南区天野２－７－１</t>
  </si>
  <si>
    <t>B115210000450</t>
  </si>
  <si>
    <t>新潟市立東曽野木小学校</t>
  </si>
  <si>
    <t>新潟県新潟市江南区鐘木２１４の１</t>
  </si>
  <si>
    <t>B115210000469</t>
  </si>
  <si>
    <t>新潟市立両川小学校</t>
  </si>
  <si>
    <t>新潟県新潟市江南区酒屋町６８７－１</t>
  </si>
  <si>
    <t>B115210000478</t>
  </si>
  <si>
    <t>新潟市立横越小学校</t>
  </si>
  <si>
    <t>新潟県新潟市江南区横越中央６－３－１</t>
  </si>
  <si>
    <t>B115210000487</t>
  </si>
  <si>
    <t>新潟市立早通小学校</t>
  </si>
  <si>
    <t>新潟県新潟市江南区早通５－７－２</t>
  </si>
  <si>
    <t>B115210000496</t>
  </si>
  <si>
    <t>新潟市立亀田小学校</t>
  </si>
  <si>
    <t>新潟県新潟市江南区亀田新明町１－１－４６</t>
  </si>
  <si>
    <t>B115210000502</t>
  </si>
  <si>
    <t>新潟市立亀田東小学校</t>
  </si>
  <si>
    <t>新潟県新潟市江南区亀田水道町３－２－４５</t>
  </si>
  <si>
    <t>B115210000511</t>
  </si>
  <si>
    <t>新潟市立亀田西小学校</t>
  </si>
  <si>
    <t>新潟県新潟市江南区亀田四ツ興野４－１－１</t>
  </si>
  <si>
    <t>B115210000520</t>
  </si>
  <si>
    <t>新潟市立荻川小学校</t>
  </si>
  <si>
    <t>新潟県新潟市秋葉区車場９２２番地１</t>
  </si>
  <si>
    <t>B115210000539</t>
  </si>
  <si>
    <t>新潟市立新津第一小学校</t>
  </si>
  <si>
    <t>新潟県新潟市秋葉区新津本町４－４－３</t>
  </si>
  <si>
    <t>B115210000548</t>
  </si>
  <si>
    <t>新潟市立新津第二小学校</t>
  </si>
  <si>
    <t>新潟県新潟市秋葉区新町２丁目３－３</t>
  </si>
  <si>
    <t>B115210000557</t>
  </si>
  <si>
    <t>新潟市立結小学校</t>
  </si>
  <si>
    <t>新潟県新潟市秋葉区結１３２</t>
  </si>
  <si>
    <t>B115210000566</t>
  </si>
  <si>
    <t>新潟市立小合東小学校</t>
  </si>
  <si>
    <t>新潟県新潟市秋葉区小戸上組２３４</t>
  </si>
  <si>
    <t>B115210000575</t>
  </si>
  <si>
    <t>新潟市立小合小学校</t>
  </si>
  <si>
    <t>新潟県新潟市秋葉区出戸１８０</t>
  </si>
  <si>
    <t>B115210000584</t>
  </si>
  <si>
    <t>新潟市立金津小学校</t>
  </si>
  <si>
    <t>新潟県新潟市秋葉区古津８８</t>
  </si>
  <si>
    <t>B115210000593</t>
  </si>
  <si>
    <t>新潟市立新関小学校</t>
  </si>
  <si>
    <t>新潟県新潟市秋葉区下新７６６</t>
  </si>
  <si>
    <t>B115210000600</t>
  </si>
  <si>
    <t>新潟市立新津第三小学校</t>
  </si>
  <si>
    <t>新潟県新潟市秋葉区山谷町３－４７８５</t>
  </si>
  <si>
    <t>B115210000619</t>
  </si>
  <si>
    <t>新潟市立阿賀小学校</t>
  </si>
  <si>
    <t>新潟県新潟市秋葉区新津東町２－１３２５</t>
  </si>
  <si>
    <t>B115210000628</t>
  </si>
  <si>
    <t>新潟市立小須戸小学校</t>
  </si>
  <si>
    <t>新潟県新潟市秋葉区横川浜５４１</t>
  </si>
  <si>
    <t>B115210000637</t>
  </si>
  <si>
    <t>新潟市立矢代田小学校</t>
  </si>
  <si>
    <t>新潟県新潟市秋葉区矢代田５５９６</t>
  </si>
  <si>
    <t>B115210000646</t>
  </si>
  <si>
    <t>新潟市立新飯田小学校</t>
  </si>
  <si>
    <t>新潟県新潟市南区新飯田１７９１</t>
  </si>
  <si>
    <t>B115210000655</t>
  </si>
  <si>
    <t>新潟市立茨曽根小学校</t>
  </si>
  <si>
    <t>新潟県新潟市南区茨曽根１４３２－１</t>
  </si>
  <si>
    <t>B115210000664</t>
  </si>
  <si>
    <t>新潟市立庄瀬小学校</t>
  </si>
  <si>
    <t>新潟県新潟市南区菱潟新田１９３番地</t>
  </si>
  <si>
    <t>B115210000673</t>
  </si>
  <si>
    <t>新潟市立白根小学校</t>
  </si>
  <si>
    <t>新潟県新潟市南区白根１４０７</t>
  </si>
  <si>
    <t>B115210000682</t>
  </si>
  <si>
    <t>新潟市立臼井小学校</t>
  </si>
  <si>
    <t>新潟県新潟市南区臼井４４８３番地</t>
  </si>
  <si>
    <t>B115210000691</t>
  </si>
  <si>
    <t>新潟市立根岸小学校</t>
  </si>
  <si>
    <t>新潟県新潟市南区山崎興野２２８８番地</t>
  </si>
  <si>
    <t>B115210000708</t>
  </si>
  <si>
    <t>新潟市立大通小学校</t>
  </si>
  <si>
    <t>新潟県新潟市南区大通南５－５４２６</t>
  </si>
  <si>
    <t>B115210000717</t>
  </si>
  <si>
    <t>新潟市立小林小学校</t>
  </si>
  <si>
    <t>新潟県新潟市南区浦梨２１５－１</t>
  </si>
  <si>
    <t>B115210000726</t>
  </si>
  <si>
    <t>新潟市立大鷲小学校</t>
  </si>
  <si>
    <t>新潟県新潟市南区東笠巻１２０２</t>
  </si>
  <si>
    <t>B115210000735</t>
  </si>
  <si>
    <t>新潟市立味方小学校</t>
  </si>
  <si>
    <t>新潟県新潟市南区吉江３７０</t>
  </si>
  <si>
    <t>B115210000744</t>
  </si>
  <si>
    <t>新潟市立月潟小学校</t>
  </si>
  <si>
    <t>新潟県新潟市南区月潟１４１０番地</t>
  </si>
  <si>
    <t>B115210000753</t>
  </si>
  <si>
    <t>新潟市立小針小学校</t>
  </si>
  <si>
    <t>新潟県新潟市西区小針２－３６－１</t>
  </si>
  <si>
    <t>B115210000762</t>
  </si>
  <si>
    <t>新潟市立新通小学校</t>
  </si>
  <si>
    <t>新潟県新潟市西区坂井東６－１８－１</t>
  </si>
  <si>
    <t>B115210000771</t>
  </si>
  <si>
    <t>新潟市立内野小学校</t>
  </si>
  <si>
    <t>新潟県新潟市西区内野山手２丁目１８番３６号</t>
  </si>
  <si>
    <t>B115210000780</t>
  </si>
  <si>
    <t>新潟市立木山小学校</t>
  </si>
  <si>
    <t>新潟県新潟市西区谷内１８８６</t>
  </si>
  <si>
    <t>B115210000799</t>
  </si>
  <si>
    <t>新潟市立赤塚小学校</t>
  </si>
  <si>
    <t>新潟県新潟市西区赤塚４４７８</t>
  </si>
  <si>
    <t>B115210000806</t>
  </si>
  <si>
    <t>新潟市立小瀬小学校</t>
  </si>
  <si>
    <t>新潟県新潟市西区小瀬６３７</t>
  </si>
  <si>
    <t>B115210000815</t>
  </si>
  <si>
    <t>新潟市立笠木小学校</t>
  </si>
  <si>
    <t>新潟県新潟市西区笠木１６９５</t>
  </si>
  <si>
    <t>B115210000824</t>
  </si>
  <si>
    <t>新潟市立青山小学校</t>
  </si>
  <si>
    <t>新潟県新潟市西区西有明町４－１</t>
  </si>
  <si>
    <t>B115210000833</t>
  </si>
  <si>
    <t>新潟市立真砂小学校</t>
  </si>
  <si>
    <t>新潟県新潟市西区真砂３－２４－１</t>
  </si>
  <si>
    <t>B115210000842</t>
  </si>
  <si>
    <t>新潟市立五十嵐小学校</t>
  </si>
  <si>
    <t>新潟県新潟市西区寺尾西４－２３－１</t>
  </si>
  <si>
    <t>B115210000851</t>
  </si>
  <si>
    <t>新潟市立坂井輪小学校</t>
  </si>
  <si>
    <t>新潟県新潟市西区坂井東１－２－１</t>
  </si>
  <si>
    <t>B115210000860</t>
  </si>
  <si>
    <t>新潟市立坂井東小学校</t>
  </si>
  <si>
    <t>新潟県新潟市西区坂井東５－１７－１</t>
  </si>
  <si>
    <t>B115210000879</t>
  </si>
  <si>
    <t>新潟市立西内野小学校</t>
  </si>
  <si>
    <t>新潟県新潟市西区内野上新町３０８－１</t>
  </si>
  <si>
    <t>B115210000888</t>
  </si>
  <si>
    <t>新潟市立東青山小学校</t>
  </si>
  <si>
    <t>新潟県新潟市西区青山２６１－１</t>
  </si>
  <si>
    <t>B115210000897</t>
  </si>
  <si>
    <t>新潟市立黒埼南小学校</t>
  </si>
  <si>
    <t>新潟県新潟市西区木場９１１番地１</t>
  </si>
  <si>
    <t>B115210000904</t>
  </si>
  <si>
    <t>新潟市立内野小学校希望が丘分校</t>
  </si>
  <si>
    <t>新潟県新潟市西区五十嵐三の町９９５２</t>
  </si>
  <si>
    <t>B115210000913</t>
  </si>
  <si>
    <t>新潟市立新通つばさ小学校</t>
  </si>
  <si>
    <t>新潟県新潟市西区大野１３７番地</t>
  </si>
  <si>
    <t>B115210000922</t>
  </si>
  <si>
    <t>新潟市立大野小学校</t>
  </si>
  <si>
    <t>新潟県新潟市西区大野町３１４０ノ乙</t>
  </si>
  <si>
    <t>B115210000931</t>
  </si>
  <si>
    <t>新潟市立山田小学校</t>
  </si>
  <si>
    <t>新潟県新潟市西区山田２７８１－２</t>
  </si>
  <si>
    <t>B115210000940</t>
  </si>
  <si>
    <t>新潟市立立仏小学校</t>
  </si>
  <si>
    <t>新潟県新潟市西区立仏９５０番地</t>
  </si>
  <si>
    <t>B115210000959</t>
  </si>
  <si>
    <t>新潟市立潟東小学校</t>
  </si>
  <si>
    <t>新潟県新潟市西蒲区三方２５０</t>
  </si>
  <si>
    <t>B115210000968</t>
  </si>
  <si>
    <t>新潟市立岩室小学校</t>
  </si>
  <si>
    <t>新潟県新潟市西蒲区西長島５１０</t>
  </si>
  <si>
    <t>B115210000977</t>
  </si>
  <si>
    <t>新潟市立和納小学校</t>
  </si>
  <si>
    <t>新潟県新潟市西蒲区和納１２１２</t>
  </si>
  <si>
    <t>B115210000986</t>
  </si>
  <si>
    <t>新潟市立越前小学校</t>
  </si>
  <si>
    <t>新潟県新潟市西蒲区越前浜４６７０</t>
  </si>
  <si>
    <t>B115210000995</t>
  </si>
  <si>
    <t>新潟市立松野尾小学校</t>
  </si>
  <si>
    <t>新潟県新潟市西蒲区松野尾６９０</t>
  </si>
  <si>
    <t>B115210001002</t>
  </si>
  <si>
    <t>新潟市立漆山小学校</t>
  </si>
  <si>
    <t>新潟県新潟市西蒲区馬堀４５１５番地</t>
  </si>
  <si>
    <t>B115210001011</t>
  </si>
  <si>
    <t>新潟市立巻北小学校</t>
  </si>
  <si>
    <t>新潟県新潟市西蒲区竹野町１６３</t>
  </si>
  <si>
    <t>B115210001020</t>
  </si>
  <si>
    <t>新潟市立巻南小学校</t>
  </si>
  <si>
    <t>新潟県新潟市西蒲区堀山新田１３０１番地</t>
  </si>
  <si>
    <t>B115210001039</t>
  </si>
  <si>
    <t>新潟市立鎧郷小学校</t>
  </si>
  <si>
    <t>新潟県新潟市西蒲区天竺堂４１２－４</t>
  </si>
  <si>
    <t>B115210001048</t>
  </si>
  <si>
    <t>新潟市立曽根小学校</t>
  </si>
  <si>
    <t>新潟県新潟市西蒲区曽根７５０</t>
  </si>
  <si>
    <t>B115210001057</t>
  </si>
  <si>
    <t>新潟市立升潟小学校</t>
  </si>
  <si>
    <t>新潟県新潟市西蒲区升潟２１７９番地</t>
  </si>
  <si>
    <t>B115210001066</t>
  </si>
  <si>
    <t>新潟市立中之口東小学校</t>
  </si>
  <si>
    <t>新潟県新潟市西蒲区小吉１１００</t>
  </si>
  <si>
    <t>B115210001075</t>
  </si>
  <si>
    <t>新潟市立中之口西小学校</t>
  </si>
  <si>
    <t>新潟県新潟市西蒲区打越甲２４４</t>
  </si>
  <si>
    <t>B115220200019</t>
  </si>
  <si>
    <t>長岡市立阪之上小学校</t>
  </si>
  <si>
    <t>新潟県長岡市今朝白１丁目１１番２１号</t>
  </si>
  <si>
    <t>B115220200028</t>
  </si>
  <si>
    <t>長岡市立中島小学校</t>
  </si>
  <si>
    <t>新潟県長岡市中島３－９－３３</t>
  </si>
  <si>
    <t>B115220200037</t>
  </si>
  <si>
    <t>長岡市立表町小学校</t>
  </si>
  <si>
    <t>新潟県長岡市中島５－７－７</t>
  </si>
  <si>
    <t>B115220200046</t>
  </si>
  <si>
    <t>長岡市立神田小学校</t>
  </si>
  <si>
    <t>新潟県長岡市西神田町２－３</t>
  </si>
  <si>
    <t>B115220200055</t>
  </si>
  <si>
    <t>長岡市立新町小学校</t>
  </si>
  <si>
    <t>新潟県長岡市西新町２－２－７</t>
  </si>
  <si>
    <t>B115220200064</t>
  </si>
  <si>
    <t>長岡市立川崎小学校</t>
  </si>
  <si>
    <t>新潟県長岡市干場１－１－２４</t>
  </si>
  <si>
    <t>B115220200073</t>
  </si>
  <si>
    <t>長岡市立四郎丸小学校</t>
  </si>
  <si>
    <t>新潟県長岡市四郎丸１－２－２５</t>
  </si>
  <si>
    <t>B115220200082</t>
  </si>
  <si>
    <t>長岡市立千手小学校</t>
  </si>
  <si>
    <t>新潟県長岡市千手２丁目８番１号</t>
  </si>
  <si>
    <t>B115220200091</t>
  </si>
  <si>
    <t>長岡市立富曽亀小学校</t>
  </si>
  <si>
    <t>新潟県長岡市永田町５５５</t>
  </si>
  <si>
    <t>B115220200108</t>
  </si>
  <si>
    <t>長岡市立黒条小学校</t>
  </si>
  <si>
    <t>新潟県長岡市高見町４００番地</t>
  </si>
  <si>
    <t>B115220200117</t>
  </si>
  <si>
    <t>長岡市立桂小学校</t>
  </si>
  <si>
    <t>新潟県長岡市桂町８</t>
  </si>
  <si>
    <t>B115220200126</t>
  </si>
  <si>
    <t>長岡市立浦瀬小学校</t>
  </si>
  <si>
    <t>新潟県長岡市浦瀬町３０１</t>
  </si>
  <si>
    <t>B115220200135</t>
  </si>
  <si>
    <t>長岡市立柿小学校</t>
  </si>
  <si>
    <t>新潟県長岡市柿町６５０番地１</t>
  </si>
  <si>
    <t>B115220200144</t>
  </si>
  <si>
    <t>長岡市立栖吉小学校</t>
  </si>
  <si>
    <t>新潟県長岡市悠久町３丁目２３２番地</t>
  </si>
  <si>
    <t>B115220200153</t>
  </si>
  <si>
    <t>長岡市立前川小学校</t>
  </si>
  <si>
    <t>新潟県長岡市前島町７５番地</t>
  </si>
  <si>
    <t>B115220200162</t>
  </si>
  <si>
    <t>長岡市立宮内小学校</t>
  </si>
  <si>
    <t>新潟県長岡市宮栄３丁目２２番１号</t>
  </si>
  <si>
    <t>B115220200171</t>
  </si>
  <si>
    <t>長岡市立上組小学校</t>
  </si>
  <si>
    <t>新潟県長岡市豊詰町２２７</t>
  </si>
  <si>
    <t>B115220200180</t>
  </si>
  <si>
    <t>長岡市立石坂小学校</t>
  </si>
  <si>
    <t>新潟県長岡市村松町２７３５</t>
  </si>
  <si>
    <t>B115220200199</t>
  </si>
  <si>
    <t>長岡市立十日町小学校</t>
  </si>
  <si>
    <t>新潟県長岡市十日町１２２０番地</t>
  </si>
  <si>
    <t>B115220200206</t>
  </si>
  <si>
    <t>長岡市立大島小学校</t>
  </si>
  <si>
    <t>新潟県長岡市大島新町５丁目甲１０００</t>
  </si>
  <si>
    <t>B115220200215</t>
  </si>
  <si>
    <t>長岡市立才津小学校</t>
  </si>
  <si>
    <t>新潟県長岡市才津西町２２００の子</t>
  </si>
  <si>
    <t>B115220200224</t>
  </si>
  <si>
    <t>長岡市立深沢小学校</t>
  </si>
  <si>
    <t>新潟県長岡市深沢町３０８１番地</t>
  </si>
  <si>
    <t>B115220200233</t>
  </si>
  <si>
    <t>長岡市立日越小学校</t>
  </si>
  <si>
    <t>新潟県長岡市宝地町１９７－１</t>
  </si>
  <si>
    <t>B115220200242</t>
  </si>
  <si>
    <t>長岡市立関原小学校</t>
  </si>
  <si>
    <t>新潟県長岡市関原町２－１１０</t>
  </si>
  <si>
    <t>B115220200251</t>
  </si>
  <si>
    <t>長岡市立福戸小学校</t>
  </si>
  <si>
    <t>新潟県長岡市福道町１４１</t>
  </si>
  <si>
    <t>B115220200260</t>
  </si>
  <si>
    <t>長岡市立下川西小学校</t>
  </si>
  <si>
    <t>新潟県長岡市花井町１０１９</t>
  </si>
  <si>
    <t>B115220200279</t>
  </si>
  <si>
    <t>長岡市立上川西小学校</t>
  </si>
  <si>
    <t>新潟県長岡市下柳２－８－４６</t>
  </si>
  <si>
    <t>B115220200288</t>
  </si>
  <si>
    <t>長岡市立宮本小学校</t>
  </si>
  <si>
    <t>新潟県長岡市宮本町１－甲６７－１</t>
  </si>
  <si>
    <t>B115220200297</t>
  </si>
  <si>
    <t>長岡市立大積小学校</t>
  </si>
  <si>
    <t>新潟県長岡市大積町１丁目甲１０２１番地</t>
  </si>
  <si>
    <t>B115220200304</t>
  </si>
  <si>
    <t>長岡市立新組小学校</t>
  </si>
  <si>
    <t>新潟県長岡市福井町１２５番地</t>
  </si>
  <si>
    <t>B115220200313</t>
  </si>
  <si>
    <t>長岡市立太田小学校</t>
  </si>
  <si>
    <t>新潟県長岡市濁沢町４８５番地</t>
  </si>
  <si>
    <t>B115220200322</t>
  </si>
  <si>
    <t>長岡市立希望が丘小学校</t>
  </si>
  <si>
    <t>新潟県長岡市西津町２２０４－２</t>
  </si>
  <si>
    <t>B115220200331</t>
  </si>
  <si>
    <t>長岡市立豊田小学校</t>
  </si>
  <si>
    <t>新潟県長岡市豊田町４－１</t>
  </si>
  <si>
    <t>B115220200340</t>
  </si>
  <si>
    <t>長岡市立川崎東小学校</t>
  </si>
  <si>
    <t>新潟県長岡市川崎町６７１－１</t>
  </si>
  <si>
    <t>B115220200359</t>
  </si>
  <si>
    <t>長岡市立青葉台小学校</t>
  </si>
  <si>
    <t>新潟県長岡市青葉台４－１５</t>
  </si>
  <si>
    <t>B115220200368</t>
  </si>
  <si>
    <t>長岡市立和島小学校</t>
  </si>
  <si>
    <t>新潟県長岡市小島谷３５４５－１</t>
  </si>
  <si>
    <t>B115220200377</t>
  </si>
  <si>
    <t>長岡市立岡南小学校</t>
  </si>
  <si>
    <t>新潟県長岡市滝谷町１４３</t>
  </si>
  <si>
    <t>B115220200386</t>
  </si>
  <si>
    <t>長岡市立下塩小学校</t>
  </si>
  <si>
    <t>新潟県長岡市吉水１７２０番地</t>
  </si>
  <si>
    <t>B115220200402</t>
  </si>
  <si>
    <t>長岡市立東谷小学校</t>
  </si>
  <si>
    <t>新潟県長岡市栃堀５３</t>
  </si>
  <si>
    <t>B115220200411</t>
  </si>
  <si>
    <t>長岡市立栃尾東小学校</t>
  </si>
  <si>
    <t>新潟県長岡市栃尾原町４－３－１</t>
  </si>
  <si>
    <t>B115220200420</t>
  </si>
  <si>
    <t>長岡市立栃尾南小学校</t>
  </si>
  <si>
    <t>新潟県長岡市上の原町１－１８</t>
  </si>
  <si>
    <t>B115220200439</t>
  </si>
  <si>
    <t>長岡市立上通小学校</t>
  </si>
  <si>
    <t>新潟県長岡市灰島新田１０－２</t>
  </si>
  <si>
    <t>B115220200448</t>
  </si>
  <si>
    <t>長岡市立信条小学校</t>
  </si>
  <si>
    <t>新潟県長岡市中条新田９２</t>
  </si>
  <si>
    <t>B115220200457</t>
  </si>
  <si>
    <t>長岡市立中之島中央小学校</t>
  </si>
  <si>
    <t>新潟県長岡市鶴ヶ曽根１１６２</t>
  </si>
  <si>
    <t>B115220200466</t>
  </si>
  <si>
    <t>長岡市立越路小学校</t>
  </si>
  <si>
    <t>新潟県長岡市浦２７０</t>
  </si>
  <si>
    <t>B115220200475</t>
  </si>
  <si>
    <t>長岡市立越路西小学校</t>
  </si>
  <si>
    <t>新潟県長岡市不動沢２１０－２</t>
  </si>
  <si>
    <t>B115220200484</t>
  </si>
  <si>
    <t>長岡市立日吉小学校</t>
  </si>
  <si>
    <t>新潟県長岡市鳥越甲４２０</t>
  </si>
  <si>
    <t>B115220200493</t>
  </si>
  <si>
    <t>長岡市立脇野町小学校</t>
  </si>
  <si>
    <t>新潟県長岡市脇野町１２４２</t>
  </si>
  <si>
    <t>B115220200509</t>
  </si>
  <si>
    <t>長岡市立与板小学校</t>
  </si>
  <si>
    <t>新潟県長岡市与板町東与板５２番地</t>
  </si>
  <si>
    <t>B115220200518</t>
  </si>
  <si>
    <t>長岡市立寺泊小学校</t>
  </si>
  <si>
    <t>新潟県長岡市寺泊一里塚３８９０番地</t>
  </si>
  <si>
    <t>B115220200527</t>
  </si>
  <si>
    <t>長岡市立大河津小学校</t>
  </si>
  <si>
    <t>新潟県長岡市寺泊求草１０３５番地</t>
  </si>
  <si>
    <t>B115220200536</t>
  </si>
  <si>
    <t>長岡市立山古志小学校</t>
  </si>
  <si>
    <t>新潟県長岡市古志竹沢乙２８４</t>
  </si>
  <si>
    <t>B115220200545</t>
  </si>
  <si>
    <t>長岡市立川口小学校</t>
  </si>
  <si>
    <t>新潟県長岡市西川口１１４９番地</t>
  </si>
  <si>
    <t>B115220200554</t>
  </si>
  <si>
    <t>長岡市立小国小学校</t>
  </si>
  <si>
    <t>新潟県長岡市小国町二本柳８０</t>
  </si>
  <si>
    <t>B115220400017</t>
  </si>
  <si>
    <t>三条市立一ノ木戸小学校</t>
  </si>
  <si>
    <t>新潟県三条市興野１－１８－１</t>
  </si>
  <si>
    <t>B115220400026</t>
  </si>
  <si>
    <t>三条市立裏館小学校</t>
  </si>
  <si>
    <t>新潟県三条市東裏館３－２－６７</t>
  </si>
  <si>
    <t>B115220400035</t>
  </si>
  <si>
    <t>三条市立上林小学校</t>
  </si>
  <si>
    <t>新潟県三条市大字栗林１１８８番地</t>
  </si>
  <si>
    <t>B115220400044</t>
  </si>
  <si>
    <t>三条市立井栗小学校</t>
  </si>
  <si>
    <t>新潟県三条市大字西潟３番３０号</t>
  </si>
  <si>
    <t>B115220400053</t>
  </si>
  <si>
    <t>三条市立旭小学校</t>
  </si>
  <si>
    <t>新潟県三条市柳川新田４３１</t>
  </si>
  <si>
    <t>B115220400062</t>
  </si>
  <si>
    <t>三条市立西鱈田小学校</t>
  </si>
  <si>
    <t>新潟県三条市大字東鱈田４０</t>
  </si>
  <si>
    <t>B115220400071</t>
  </si>
  <si>
    <t>三条市立月岡小学校</t>
  </si>
  <si>
    <t>新潟県三条市月岡一丁目３４番１号</t>
  </si>
  <si>
    <t>B115220400080</t>
  </si>
  <si>
    <t>三条市立保内小学校</t>
  </si>
  <si>
    <t>新潟県三条市大字上保内乙５００番地</t>
  </si>
  <si>
    <t>B115220400099</t>
  </si>
  <si>
    <t>三条市立大島小学校</t>
  </si>
  <si>
    <t>新潟県三条市大字代官島２３２６番地</t>
  </si>
  <si>
    <t>B115220400106</t>
  </si>
  <si>
    <t>三条市立須頃小学校</t>
  </si>
  <si>
    <t>新潟県三条市大字上須頃１０６</t>
  </si>
  <si>
    <t>B115220400115</t>
  </si>
  <si>
    <t>三条市立嵐南小学校</t>
  </si>
  <si>
    <t>新潟県三条市南四日町１丁目１番１号</t>
  </si>
  <si>
    <t>B115220400124</t>
  </si>
  <si>
    <t>三条市立長沢小学校</t>
  </si>
  <si>
    <t>新潟県三条市大字笹岡５７９</t>
  </si>
  <si>
    <t>B115220400133</t>
  </si>
  <si>
    <t>三条市立笹岡小学校</t>
  </si>
  <si>
    <t>新潟県三条市大字中野原３２９番地</t>
  </si>
  <si>
    <t>B115220400142</t>
  </si>
  <si>
    <t>三条市立大浦小学校</t>
  </si>
  <si>
    <t>新潟県三条市大字上大浦６６６番地</t>
  </si>
  <si>
    <t>B115220400151</t>
  </si>
  <si>
    <t>三条市立森町小学校</t>
  </si>
  <si>
    <t>新潟県三条市大字庭月８５番地</t>
  </si>
  <si>
    <t>B115220400160</t>
  </si>
  <si>
    <t>三条市立飯田小学校</t>
  </si>
  <si>
    <t>新潟県三条市大字飯田１０００－１</t>
  </si>
  <si>
    <t>B115220400179</t>
  </si>
  <si>
    <t>三条市立栄中央小学校</t>
  </si>
  <si>
    <t>新潟県三条市福島新田丁８４１番地</t>
  </si>
  <si>
    <t>B115220400188</t>
  </si>
  <si>
    <t>三条市立栄北小学校</t>
  </si>
  <si>
    <t>新潟県三条市泉新田１２３</t>
  </si>
  <si>
    <t>B115220400197</t>
  </si>
  <si>
    <t>三条市立大面小学校</t>
  </si>
  <si>
    <t>新潟県三条市大字北潟１</t>
  </si>
  <si>
    <t>B115220500016</t>
  </si>
  <si>
    <t>柏崎市立柏崎小学校</t>
  </si>
  <si>
    <t>新潟県柏崎市学校町１－８８</t>
  </si>
  <si>
    <t>B115220500025</t>
  </si>
  <si>
    <t>柏崎市立比角小学校</t>
  </si>
  <si>
    <t>新潟県柏崎市扇町２番２２号</t>
  </si>
  <si>
    <t>B115220500034</t>
  </si>
  <si>
    <t>柏崎市立枇杷島小学校</t>
  </si>
  <si>
    <t>新潟県柏崎市関町９－３４</t>
  </si>
  <si>
    <t>B115220500043</t>
  </si>
  <si>
    <t>柏崎市立大洲小学校</t>
  </si>
  <si>
    <t>新潟県柏崎市大久保２‐１０‐１３</t>
  </si>
  <si>
    <t>B115220500052</t>
  </si>
  <si>
    <t>柏崎市立鯨波小学校</t>
  </si>
  <si>
    <t>新潟県柏崎市大字鯨波乙１０３２</t>
  </si>
  <si>
    <t>B115220500061</t>
  </si>
  <si>
    <t>柏崎市立槇原小学校</t>
  </si>
  <si>
    <t>新潟県柏崎市春日３－４－３１</t>
  </si>
  <si>
    <t>B115220500070</t>
  </si>
  <si>
    <t>柏崎市立日吉小学校</t>
  </si>
  <si>
    <t>新潟県柏崎市大字土合８０６</t>
  </si>
  <si>
    <t>B115220500089</t>
  </si>
  <si>
    <t>柏崎市立荒浜小学校</t>
  </si>
  <si>
    <t>新潟県柏崎市荒浜１丁目２番１１号</t>
  </si>
  <si>
    <t>B115220500098</t>
  </si>
  <si>
    <t>柏崎市立田尻小学校</t>
  </si>
  <si>
    <t>新潟県柏崎市大字安田１４５５</t>
  </si>
  <si>
    <t>B115220500105</t>
  </si>
  <si>
    <t>柏崎市立北鯖石小学校</t>
  </si>
  <si>
    <t>新潟県柏崎市中田１７４３－２</t>
  </si>
  <si>
    <t>B115220500114</t>
  </si>
  <si>
    <t>柏崎市立中通小学校</t>
  </si>
  <si>
    <t>新潟県柏崎市大字曽地１３０番地</t>
  </si>
  <si>
    <t>B115220500123</t>
  </si>
  <si>
    <t>柏崎市立米山小学校</t>
  </si>
  <si>
    <t>新潟県柏崎市米山町３０４番地４</t>
  </si>
  <si>
    <t>B115220500132</t>
  </si>
  <si>
    <t>柏崎市立鯖石小学校</t>
  </si>
  <si>
    <t>新潟県柏崎市大字加納２６２８番地１</t>
  </si>
  <si>
    <t>B115220500141</t>
  </si>
  <si>
    <t>柏崎市立新道小学校</t>
  </si>
  <si>
    <t>新潟県柏崎市新道５００１－１</t>
  </si>
  <si>
    <t>B115220500150</t>
  </si>
  <si>
    <t>柏崎市立剣野小学校</t>
  </si>
  <si>
    <t>新潟県柏崎市常盤台２５－２４</t>
  </si>
  <si>
    <t>B115220500169</t>
  </si>
  <si>
    <t>柏崎市立北条小学校</t>
  </si>
  <si>
    <t>新潟県柏崎市大字北条１９８１番地１</t>
  </si>
  <si>
    <t>B115220500187</t>
  </si>
  <si>
    <t>柏崎市立半田小学校</t>
  </si>
  <si>
    <t>新潟県柏崎市南半田１－１</t>
  </si>
  <si>
    <t>B115220500196</t>
  </si>
  <si>
    <t>柏崎市立二田小学校</t>
  </si>
  <si>
    <t>新潟県柏崎市西山町長嶺１７１８</t>
  </si>
  <si>
    <t>B115220500203</t>
  </si>
  <si>
    <t>柏崎市立内郷小学校</t>
  </si>
  <si>
    <t>新潟県柏崎市西山町上山田６６８番地２</t>
  </si>
  <si>
    <t>B115220600015</t>
  </si>
  <si>
    <t>新発田市立外ヶ輪小学校</t>
  </si>
  <si>
    <t>新潟県新発田市中央町５－８－９</t>
  </si>
  <si>
    <t>B115220600024</t>
  </si>
  <si>
    <t>新発田市立猿橋小学校</t>
  </si>
  <si>
    <t>新潟県新発田市中曽根町３丁目８番２９号</t>
  </si>
  <si>
    <t>B115220600033</t>
  </si>
  <si>
    <t>新発田市立二葉小学校</t>
  </si>
  <si>
    <t>新潟県新発田市中田町３－６－１</t>
  </si>
  <si>
    <t>B115220600042</t>
  </si>
  <si>
    <t>新発田市立御免町小学校</t>
  </si>
  <si>
    <t>新潟県新発田市大栄町４－５－３３</t>
  </si>
  <si>
    <t>B115220600060</t>
  </si>
  <si>
    <t>新発田市立佐々木小学校</t>
  </si>
  <si>
    <t>新潟県新発田市則清８５６</t>
  </si>
  <si>
    <t>B115220600079</t>
  </si>
  <si>
    <t>新発田市立七葉小学校</t>
  </si>
  <si>
    <t>新潟県新発田市黒岩６６番地</t>
  </si>
  <si>
    <t>B115220600088</t>
  </si>
  <si>
    <t>新発田市立住吉小学校</t>
  </si>
  <si>
    <t>新潟県新発田市住吉町３－６－２２</t>
  </si>
  <si>
    <t>B115220600097</t>
  </si>
  <si>
    <t>新発田市立東豊小学校</t>
  </si>
  <si>
    <t>新潟県新発田市東新町４－１０－８</t>
  </si>
  <si>
    <t>B115220600104</t>
  </si>
  <si>
    <t>新発田市立加治川小学校</t>
  </si>
  <si>
    <t>新潟県新発田市上今泉３６６</t>
  </si>
  <si>
    <t>B115220600113</t>
  </si>
  <si>
    <t>新発田市立川東小学校</t>
  </si>
  <si>
    <t>新潟県新発田市立下羽津１９３８番地</t>
  </si>
  <si>
    <t>B115220600122</t>
  </si>
  <si>
    <t>新発田市立東小学校</t>
  </si>
  <si>
    <t>新潟県新発田市五十公野４８６２</t>
  </si>
  <si>
    <t>B115220600177</t>
  </si>
  <si>
    <t>新発田市立紫雲寺小学校</t>
  </si>
  <si>
    <t>新潟県新発田市稲荷岡２３８９</t>
  </si>
  <si>
    <t>B115220600186</t>
  </si>
  <si>
    <t>新発田市立米子小学校</t>
  </si>
  <si>
    <t>新潟県新発田市真野原外１７７３番地</t>
  </si>
  <si>
    <t>B115220600195</t>
  </si>
  <si>
    <t>新発田市立藤塚小学校</t>
  </si>
  <si>
    <t>新潟県新発田市藤塚浜４０６３番地３</t>
  </si>
  <si>
    <t>B115220600202</t>
  </si>
  <si>
    <t>新発田市立豊浦小学校</t>
  </si>
  <si>
    <t>新潟県新発田市大伝４６５－２</t>
  </si>
  <si>
    <t>B115220800013</t>
  </si>
  <si>
    <t>小千谷市立小千谷小学校</t>
  </si>
  <si>
    <t>新潟県小千谷市土川１－５－１</t>
  </si>
  <si>
    <t>B115220800022</t>
  </si>
  <si>
    <t>小千谷市立東小千谷小学校</t>
  </si>
  <si>
    <t>新潟県小千谷市旭町７－６</t>
  </si>
  <si>
    <t>B115220800031</t>
  </si>
  <si>
    <t>小千谷市立吉谷小学校</t>
  </si>
  <si>
    <t>新潟県小千谷市西吉谷甲２１６</t>
  </si>
  <si>
    <t>B115220800040</t>
  </si>
  <si>
    <t>小千谷市立千田小学校</t>
  </si>
  <si>
    <t>新潟県小千谷市大字千谷甲１２３１</t>
  </si>
  <si>
    <t>B115220800059</t>
  </si>
  <si>
    <t>小千谷市立片貝小学校</t>
  </si>
  <si>
    <t>新潟県小千谷市片貝町８６４３</t>
  </si>
  <si>
    <t>B115220800068</t>
  </si>
  <si>
    <t>小千谷市立和泉小学校</t>
  </si>
  <si>
    <t>新潟県小千谷市高梨町５８０</t>
  </si>
  <si>
    <t>B115220800077</t>
  </si>
  <si>
    <t>小千谷市立東山小学校</t>
  </si>
  <si>
    <t>新潟県小千谷市大字小栗山２３５７番地</t>
  </si>
  <si>
    <t>B115220800086</t>
  </si>
  <si>
    <t>小千谷市立南小学校</t>
  </si>
  <si>
    <t>新潟県小千谷市真人町丁６７８</t>
  </si>
  <si>
    <t>B115220900012</t>
  </si>
  <si>
    <t>加茂市立加茂小学校</t>
  </si>
  <si>
    <t>新潟県加茂市青海町１－１－５</t>
  </si>
  <si>
    <t>B115220900021</t>
  </si>
  <si>
    <t>加茂市立加茂南小学校</t>
  </si>
  <si>
    <t>新潟県加茂市五番町７番１号</t>
  </si>
  <si>
    <t>B115220900030</t>
  </si>
  <si>
    <t>加茂市立下条小学校</t>
  </si>
  <si>
    <t>新潟県加茂市中村１－１</t>
  </si>
  <si>
    <t>B115220900058</t>
  </si>
  <si>
    <t>加茂市立七谷小学校</t>
  </si>
  <si>
    <t>新潟県加茂市大字下高柳３５</t>
  </si>
  <si>
    <t>B115220900067</t>
  </si>
  <si>
    <t>加茂市立須田小学校</t>
  </si>
  <si>
    <t>新潟県加茂市前須田３８０－１</t>
  </si>
  <si>
    <t>B115220900076</t>
  </si>
  <si>
    <t>加茂市立石川小学校</t>
  </si>
  <si>
    <t>新潟県加茂市石川２－２－７</t>
  </si>
  <si>
    <t>B115221000019</t>
  </si>
  <si>
    <t>十日町市立十日町小学校</t>
  </si>
  <si>
    <t>新潟県十日町市学校町１丁目６１４番地３２</t>
  </si>
  <si>
    <t>B115221000028</t>
  </si>
  <si>
    <t>十日町市立中条小学校</t>
  </si>
  <si>
    <t>新潟県十日町市中条甲１２４２－１</t>
  </si>
  <si>
    <t>B115221000037</t>
  </si>
  <si>
    <t>十日町市立飛渡第一小学校</t>
  </si>
  <si>
    <t>新潟県十日町市中条戊２０３３－１</t>
  </si>
  <si>
    <t>B115221000046</t>
  </si>
  <si>
    <t>十日町市立川治小学校</t>
  </si>
  <si>
    <t>新潟県十日町市川治６８８番地２</t>
  </si>
  <si>
    <t>B115221000055</t>
  </si>
  <si>
    <t>十日町市立吉田小学校</t>
  </si>
  <si>
    <t>新潟県十日町市山谷１９５８</t>
  </si>
  <si>
    <t>B115221000064</t>
  </si>
  <si>
    <t>十日町市立鐙島小学校</t>
  </si>
  <si>
    <t>新潟県十日町市南鐙坂４４９－３</t>
  </si>
  <si>
    <t>B115221000073</t>
  </si>
  <si>
    <t>十日町市立下条小学校</t>
  </si>
  <si>
    <t>新潟県十日町市下条４丁目２４１番地</t>
  </si>
  <si>
    <t>B115221000082</t>
  </si>
  <si>
    <t>十日町市立水沢小学校</t>
  </si>
  <si>
    <t>新潟県十日町市馬場丁１６４１</t>
  </si>
  <si>
    <t>B115221000091</t>
  </si>
  <si>
    <t>十日町市立馬場小学校</t>
  </si>
  <si>
    <t>新潟県十日町市馬場乙１５７５</t>
  </si>
  <si>
    <t>B115221000108</t>
  </si>
  <si>
    <t>十日町市立東小学校</t>
  </si>
  <si>
    <t>新潟県十日町市四日町新田３７５</t>
  </si>
  <si>
    <t>B115221000117</t>
  </si>
  <si>
    <t>十日町市立西小学校</t>
  </si>
  <si>
    <t>新潟県十日町市西本町一丁目３６５番地１</t>
  </si>
  <si>
    <t>B115221000126</t>
  </si>
  <si>
    <t>十日町市立千手小学校</t>
  </si>
  <si>
    <t>新潟県十日町市上新井３２番地</t>
  </si>
  <si>
    <t>B115221000135</t>
  </si>
  <si>
    <t>十日町市立上野小学校</t>
  </si>
  <si>
    <t>新潟県十日町市上野甲１３７６</t>
  </si>
  <si>
    <t>B115221000144</t>
  </si>
  <si>
    <t>十日町市立橘小学校</t>
  </si>
  <si>
    <t>新潟県十日町市野口１－１</t>
  </si>
  <si>
    <t>B115221000153</t>
  </si>
  <si>
    <t>十日町市立田沢小学校</t>
  </si>
  <si>
    <t>新潟県十日町市上山己１４９２</t>
  </si>
  <si>
    <t>B115221000171</t>
  </si>
  <si>
    <t>十日町市立松代小学校</t>
  </si>
  <si>
    <t>新潟県十日町市松代３２６８－５</t>
  </si>
  <si>
    <t>B115221000180</t>
  </si>
  <si>
    <t>十日町市立松之山小学校</t>
  </si>
  <si>
    <t>新潟県十日町市松之山１１６２－３</t>
  </si>
  <si>
    <t>B115221100018</t>
  </si>
  <si>
    <t>見附市立見附小学校</t>
  </si>
  <si>
    <t>新潟県見附市学校町１丁目３番８９号</t>
  </si>
  <si>
    <t>B115221100027</t>
  </si>
  <si>
    <t>見附市立見附第二小学校</t>
  </si>
  <si>
    <t>新潟県見附市杉沢町３５６１</t>
  </si>
  <si>
    <t>B115221100036</t>
  </si>
  <si>
    <t>見附市立名木野小学校</t>
  </si>
  <si>
    <t>新潟県見附市月見台１－１０－７５</t>
  </si>
  <si>
    <t>B115221100045</t>
  </si>
  <si>
    <t>見附市立田井小学校</t>
  </si>
  <si>
    <t>新潟県見附市田井町３０６</t>
  </si>
  <si>
    <t>B115221100054</t>
  </si>
  <si>
    <t>見附市立葛巻小学校</t>
  </si>
  <si>
    <t>新潟県見附市反田町１０番地</t>
  </si>
  <si>
    <t>B115221100063</t>
  </si>
  <si>
    <t>見附市立新潟小学校</t>
  </si>
  <si>
    <t>新潟県見附市新潟町２４７８番地</t>
  </si>
  <si>
    <t>B115221100072</t>
  </si>
  <si>
    <t>見附市立上北谷小学校</t>
  </si>
  <si>
    <t>新潟県見附市牛ケ嶺町１２９２番地</t>
  </si>
  <si>
    <t>B115221100081</t>
  </si>
  <si>
    <t>見附市立今町小学校</t>
  </si>
  <si>
    <t>新潟県見附市今町６－１９－１</t>
  </si>
  <si>
    <t>B115221200017</t>
  </si>
  <si>
    <t>村上市立村上小学校</t>
  </si>
  <si>
    <t>新潟県村上市三之町２－４１</t>
  </si>
  <si>
    <t>B115221200026</t>
  </si>
  <si>
    <t>村上市立岩船小学校</t>
  </si>
  <si>
    <t>新潟県村上市岩船上町２－１０</t>
  </si>
  <si>
    <t>B115221200035</t>
  </si>
  <si>
    <t>村上市立瀬波小学校</t>
  </si>
  <si>
    <t>新潟県村上市瀬波上町４－６</t>
  </si>
  <si>
    <t>B115221200044</t>
  </si>
  <si>
    <t>村上市立村上南小学校</t>
  </si>
  <si>
    <t>新潟県村上市南町２－１－１１</t>
  </si>
  <si>
    <t>B115221200053</t>
  </si>
  <si>
    <t>村上市立山辺里小学校</t>
  </si>
  <si>
    <t>新潟県村上市日下１４２８番地</t>
  </si>
  <si>
    <t>B115221200062</t>
  </si>
  <si>
    <t>村上市立朝日さくら小学校</t>
  </si>
  <si>
    <t>新潟県村上市猿沢２７９１甲</t>
  </si>
  <si>
    <t>B115221200071</t>
  </si>
  <si>
    <t>村上市立さんぽく小学校</t>
  </si>
  <si>
    <t>新潟県村上市勝木２０番地１</t>
  </si>
  <si>
    <t>B115221200080</t>
  </si>
  <si>
    <t>村上市立保内小学校</t>
  </si>
  <si>
    <t>新潟県村上市下鍜冶屋２６４－２</t>
  </si>
  <si>
    <t>B115221200099</t>
  </si>
  <si>
    <t>村上市立金屋小学校</t>
  </si>
  <si>
    <t>新潟県村上市金屋２０１４－１</t>
  </si>
  <si>
    <t>B115221200106</t>
  </si>
  <si>
    <t>村上市立平林小学校</t>
  </si>
  <si>
    <t>新潟県村上市塩谷１３２５－１３５</t>
  </si>
  <si>
    <t>B115221200115</t>
  </si>
  <si>
    <t>村上市立神納小学校</t>
  </si>
  <si>
    <t>新潟県村上市九日市５０３</t>
  </si>
  <si>
    <t>B115221200124</t>
  </si>
  <si>
    <t>村上市立小川小学校</t>
  </si>
  <si>
    <t>新潟県村上市小川１４</t>
  </si>
  <si>
    <t>B115221200133</t>
  </si>
  <si>
    <t>村上市立朝日みどり小学校</t>
  </si>
  <si>
    <t>新潟県村上市中原２７２６</t>
  </si>
  <si>
    <t>B115221300016</t>
  </si>
  <si>
    <t>燕市立燕東小学校</t>
  </si>
  <si>
    <t>新潟県燕市新町１番２６号</t>
  </si>
  <si>
    <t>B115221300025</t>
  </si>
  <si>
    <t>燕市立燕西小学校</t>
  </si>
  <si>
    <t>新潟県燕市大字東太田７９３６</t>
  </si>
  <si>
    <t>B115221300034</t>
  </si>
  <si>
    <t>燕市立燕南小学校</t>
  </si>
  <si>
    <t>新潟県燕市殿島１－４－２１</t>
  </si>
  <si>
    <t>B115221300043</t>
  </si>
  <si>
    <t>燕市立小池小学校</t>
  </si>
  <si>
    <t>新潟県燕市柳山２１３１</t>
  </si>
  <si>
    <t>B115221300052</t>
  </si>
  <si>
    <t>燕市立大関小学校</t>
  </si>
  <si>
    <t>新潟県燕市大曲６０５番地</t>
  </si>
  <si>
    <t>B115221300070</t>
  </si>
  <si>
    <t>燕市立燕北小学校</t>
  </si>
  <si>
    <t>新潟県燕市東太田１６８０</t>
  </si>
  <si>
    <t>B115221300089</t>
  </si>
  <si>
    <t>燕市立小中川小学校</t>
  </si>
  <si>
    <t>新潟県燕市花園町３２番１号</t>
  </si>
  <si>
    <t>B115221300098</t>
  </si>
  <si>
    <t>燕市立島上小学校</t>
  </si>
  <si>
    <t>新潟県燕市横田３０１</t>
  </si>
  <si>
    <t>B115221300105</t>
  </si>
  <si>
    <t>燕市立分水小学校</t>
  </si>
  <si>
    <t>新潟県燕市分水学校町１－７－１</t>
  </si>
  <si>
    <t>B115221300114</t>
  </si>
  <si>
    <t>燕市立分水北小学校</t>
  </si>
  <si>
    <t>新潟県燕市中島１２２９－１</t>
  </si>
  <si>
    <t>B115221300123</t>
  </si>
  <si>
    <t>燕市立粟生津小学校</t>
  </si>
  <si>
    <t>新潟県燕市粟生津６５７</t>
  </si>
  <si>
    <t>B115221300132</t>
  </si>
  <si>
    <t>燕市立吉田小学校</t>
  </si>
  <si>
    <t>新潟県燕市吉田弥生町１－１</t>
  </si>
  <si>
    <t>B115221300141</t>
  </si>
  <si>
    <t>燕市立吉田南小学校</t>
  </si>
  <si>
    <t>新潟県燕市吉田６１２６番地</t>
  </si>
  <si>
    <t>B115221300150</t>
  </si>
  <si>
    <t>燕市立吉田北小学校</t>
  </si>
  <si>
    <t>新潟県燕市米納津４２９７－１</t>
  </si>
  <si>
    <t>B115221600013</t>
  </si>
  <si>
    <t>糸魚川市立下早川小学校</t>
  </si>
  <si>
    <t>新潟県糸魚川市日光寺３２２</t>
  </si>
  <si>
    <t>B115221600022</t>
  </si>
  <si>
    <t>糸魚川市立大和川小学校</t>
  </si>
  <si>
    <t>新潟県糸魚川市田伏８７</t>
  </si>
  <si>
    <t>B115221600031</t>
  </si>
  <si>
    <t>糸魚川市立糸魚川小学校</t>
  </si>
  <si>
    <t>新潟県糸魚川市中央１－２－１</t>
  </si>
  <si>
    <t>B115221600040</t>
  </si>
  <si>
    <t>糸魚川市立大野小学校</t>
  </si>
  <si>
    <t>新潟県糸魚川市大野２０４４－１</t>
  </si>
  <si>
    <t>B115221600059</t>
  </si>
  <si>
    <t>糸魚川市立根知小学校</t>
  </si>
  <si>
    <t>新潟県糸魚川市東中５１２１－１</t>
  </si>
  <si>
    <t>B115221600068</t>
  </si>
  <si>
    <t>糸魚川市立糸魚川東小学校</t>
  </si>
  <si>
    <t>新潟県糸魚川市東寺町２－４－１</t>
  </si>
  <si>
    <t>B115221600077</t>
  </si>
  <si>
    <t>糸魚川市立西海小学校</t>
  </si>
  <si>
    <t>新潟県糸魚川市羽生１９３７</t>
  </si>
  <si>
    <t>B115221600086</t>
  </si>
  <si>
    <t>糸魚川市立能生小学校</t>
  </si>
  <si>
    <t>新潟県糸魚川市大字能生４４８５</t>
  </si>
  <si>
    <t>B115221600095</t>
  </si>
  <si>
    <t>糸魚川市立中能生小学校</t>
  </si>
  <si>
    <t>新潟県糸魚川市大字平４０４</t>
  </si>
  <si>
    <t>B115221600102</t>
  </si>
  <si>
    <t>糸魚川市立南能生小学校</t>
  </si>
  <si>
    <t>新潟県糸魚川市溝尾２９９１－４</t>
  </si>
  <si>
    <t>B115221600120</t>
  </si>
  <si>
    <t>糸魚川市立磯部小学校</t>
  </si>
  <si>
    <t>新潟県糸魚川市大字筒石５００番地</t>
  </si>
  <si>
    <t>B115221600139</t>
  </si>
  <si>
    <t>糸魚川市立田沢小学校</t>
  </si>
  <si>
    <t>新潟県糸魚川市田海１３－２</t>
  </si>
  <si>
    <t>B115221600148</t>
  </si>
  <si>
    <t>糸魚川市立青海小学校</t>
  </si>
  <si>
    <t>新潟県糸魚川市青海３８２</t>
  </si>
  <si>
    <t>B115221700012</t>
  </si>
  <si>
    <t>妙高市立新井小学校</t>
  </si>
  <si>
    <t>新潟県妙高市白山町４－１－１２</t>
  </si>
  <si>
    <t>B115221700021</t>
  </si>
  <si>
    <t>妙高市立斐太北小学校</t>
  </si>
  <si>
    <t>新潟県妙高市飛田６９０</t>
  </si>
  <si>
    <t>B115221700030</t>
  </si>
  <si>
    <t>妙高市立新井南小学校</t>
  </si>
  <si>
    <t>新潟県妙高市大字除戸１８８７</t>
  </si>
  <si>
    <t>B115221700049</t>
  </si>
  <si>
    <t>妙高市立新井北小学校</t>
  </si>
  <si>
    <t>新潟県妙高市栗原４－４－１</t>
  </si>
  <si>
    <t>B115221700058</t>
  </si>
  <si>
    <t>妙高市立新井中央小学校</t>
  </si>
  <si>
    <t>新潟県妙高市諏訪町２－４－８</t>
  </si>
  <si>
    <t>B115221700067</t>
  </si>
  <si>
    <t>妙高市立妙高小学校</t>
  </si>
  <si>
    <t>新潟県妙高市関山２７８５</t>
  </si>
  <si>
    <t>B115221700094</t>
  </si>
  <si>
    <t>妙高市立妙高高原小学校</t>
  </si>
  <si>
    <t>新潟県妙高市大字田切１２０</t>
  </si>
  <si>
    <t>B115221800011</t>
  </si>
  <si>
    <t>五泉市立五泉小学校</t>
  </si>
  <si>
    <t>新潟県五泉市学校町３番１４号</t>
  </si>
  <si>
    <t>B115221800020</t>
  </si>
  <si>
    <t>五泉市立五泉南小学校</t>
  </si>
  <si>
    <t>新潟県五泉市駅前２－５－５３</t>
  </si>
  <si>
    <t>B115221800039</t>
  </si>
  <si>
    <t>五泉市立川東小学校</t>
  </si>
  <si>
    <t>新潟県五泉市中川新２４３１</t>
  </si>
  <si>
    <t>B115221800048</t>
  </si>
  <si>
    <t>五泉市立巣本小学校</t>
  </si>
  <si>
    <t>新潟県五泉市論瀬４７－１</t>
  </si>
  <si>
    <t>B115221800057</t>
  </si>
  <si>
    <t>五泉市立五泉東小学校</t>
  </si>
  <si>
    <t>新潟県五泉市赤海３７１４</t>
  </si>
  <si>
    <t>B115221800066</t>
  </si>
  <si>
    <t>五泉市立橋田小学校</t>
  </si>
  <si>
    <t>新潟県五泉市橋田１０１６</t>
  </si>
  <si>
    <t>B115221800075</t>
  </si>
  <si>
    <t>五泉市立愛宕小学校</t>
  </si>
  <si>
    <t>新潟県五泉市石曽根８０７４番地２</t>
  </si>
  <si>
    <t>B115221800084</t>
  </si>
  <si>
    <t>五泉市立大蒲原小学校</t>
  </si>
  <si>
    <t>新潟県五泉市南田中６４６番地２</t>
  </si>
  <si>
    <t>B115221800093</t>
  </si>
  <si>
    <t>五泉市立村松小学校</t>
  </si>
  <si>
    <t>新潟県五泉市城下１丁目８６５番地</t>
  </si>
  <si>
    <t>B115222200015</t>
  </si>
  <si>
    <t>上越市立大手町小学校</t>
  </si>
  <si>
    <t>新潟県上越市大手町２－２０</t>
  </si>
  <si>
    <t>B115222200024</t>
  </si>
  <si>
    <t>上越市立東本町小学校</t>
  </si>
  <si>
    <t>新潟県上越市東本町２－２－７</t>
  </si>
  <si>
    <t>B115222200033</t>
  </si>
  <si>
    <t>上越市立南本町小学校</t>
  </si>
  <si>
    <t>新潟県上越市南本町３丁目９番１号</t>
  </si>
  <si>
    <t>B115222200042</t>
  </si>
  <si>
    <t>上越市立黒田小学校</t>
  </si>
  <si>
    <t>新潟県上越市黒田４６３－１</t>
  </si>
  <si>
    <t>B115222200051</t>
  </si>
  <si>
    <t>上越市立飯小学校</t>
  </si>
  <si>
    <t>新潟県上越市飯１９４６番地</t>
  </si>
  <si>
    <t>B115222200060</t>
  </si>
  <si>
    <t>上越市立富岡小学校</t>
  </si>
  <si>
    <t>新潟県上越市富岡３１１７</t>
  </si>
  <si>
    <t>B115222200079</t>
  </si>
  <si>
    <t>上越市立稲田小学校</t>
  </si>
  <si>
    <t>新潟県上越市稲田１－６－７</t>
  </si>
  <si>
    <t>B115222200088</t>
  </si>
  <si>
    <t>上越市立和田小学校</t>
  </si>
  <si>
    <t>新潟県上越市上箱井２０２</t>
  </si>
  <si>
    <t>B115222200097</t>
  </si>
  <si>
    <t>上越市立大和小学校</t>
  </si>
  <si>
    <t>新潟県上越市大和２丁目１３番３号</t>
  </si>
  <si>
    <t>B115222200104</t>
  </si>
  <si>
    <t>上越市立春日小学校</t>
  </si>
  <si>
    <t>新潟県上越市大豆１－１３－１１</t>
  </si>
  <si>
    <t>B115222200113</t>
  </si>
  <si>
    <t>上越市立高志小学校</t>
  </si>
  <si>
    <t>新潟県上越市木田３－１－２５</t>
  </si>
  <si>
    <t>B115222200122</t>
  </si>
  <si>
    <t>上越市立諏訪小学校</t>
  </si>
  <si>
    <t>新潟県上越市上真砂２０４０</t>
  </si>
  <si>
    <t>B115222200131</t>
  </si>
  <si>
    <t>上越市立三郷小学校</t>
  </si>
  <si>
    <t>新潟県上越市長者町４４２－１</t>
  </si>
  <si>
    <t>B115222200140</t>
  </si>
  <si>
    <t>上越市立戸野目小学校</t>
  </si>
  <si>
    <t>新潟県上越市大字戸野目６８２</t>
  </si>
  <si>
    <t>B115222200159</t>
  </si>
  <si>
    <t>上越市立上雲寺小学校</t>
  </si>
  <si>
    <t>新潟県上越市上雲寺１６</t>
  </si>
  <si>
    <t>B115222200168</t>
  </si>
  <si>
    <t>上越市立大町小学校</t>
  </si>
  <si>
    <t>新潟県上越市大町３－２－３２</t>
  </si>
  <si>
    <t>B115222200177</t>
  </si>
  <si>
    <t>上越市立高士小学校</t>
  </si>
  <si>
    <t>新潟県上越市高津４９</t>
  </si>
  <si>
    <t>B115222200186</t>
  </si>
  <si>
    <t>上越市立高田西小学校</t>
  </si>
  <si>
    <t>新潟県上越市大貫１９０８</t>
  </si>
  <si>
    <t>B115222200195</t>
  </si>
  <si>
    <t>上越市立清里小学校</t>
  </si>
  <si>
    <t>新潟県上越市清里区岡嶺新田１８０</t>
  </si>
  <si>
    <t>B115222200202</t>
  </si>
  <si>
    <t>上越市立有田小学校</t>
  </si>
  <si>
    <t>新潟県上越市大字安江４２</t>
  </si>
  <si>
    <t>B115222200211</t>
  </si>
  <si>
    <t>上越市立八千浦小学校</t>
  </si>
  <si>
    <t>新潟県上越市下荒浜７８２－１</t>
  </si>
  <si>
    <t>B115222200220</t>
  </si>
  <si>
    <t>上越市立直江津小学校</t>
  </si>
  <si>
    <t>新潟県上越市住吉町３－５</t>
  </si>
  <si>
    <t>B115222200248</t>
  </si>
  <si>
    <t>上越市立直江津南小学校</t>
  </si>
  <si>
    <t>新潟県上越市中央１－７－１</t>
  </si>
  <si>
    <t>B115222200257</t>
  </si>
  <si>
    <t>上越市立北諏訪小学校</t>
  </si>
  <si>
    <t>新潟県上越市上千原１６５</t>
  </si>
  <si>
    <t>B115222200266</t>
  </si>
  <si>
    <t>上越市立春日新田小学校</t>
  </si>
  <si>
    <t>新潟県上越市春日新田１２７４</t>
  </si>
  <si>
    <t>B115222200275</t>
  </si>
  <si>
    <t>上越市立国府小学校</t>
  </si>
  <si>
    <t>新潟県上越市五智４－１－１０</t>
  </si>
  <si>
    <t>B115222200284</t>
  </si>
  <si>
    <t>上越市立保倉小学校</t>
  </si>
  <si>
    <t>新潟県上越市大字上吉野１４６番地２</t>
  </si>
  <si>
    <t>B115222200293</t>
  </si>
  <si>
    <t>上越市立谷浜小学校</t>
  </si>
  <si>
    <t>新潟県上越市大字有間川４４５番地</t>
  </si>
  <si>
    <t>B115222200300</t>
  </si>
  <si>
    <t>上越市立安塚小学校</t>
  </si>
  <si>
    <t>新潟県上越市安塚区安塚２５７５</t>
  </si>
  <si>
    <t>B115222200319</t>
  </si>
  <si>
    <t>上越市立浦川原小学校</t>
  </si>
  <si>
    <t>新潟県上越市浦川原区横川３２１</t>
  </si>
  <si>
    <t>B115222200328</t>
  </si>
  <si>
    <t>上越市立大島小学校</t>
  </si>
  <si>
    <t>新潟県上越市大島区大平３７３５</t>
  </si>
  <si>
    <t>B115222200337</t>
  </si>
  <si>
    <t>上越市立牧小学校</t>
  </si>
  <si>
    <t>新潟県上越市牧区国川１５５０番地の１</t>
  </si>
  <si>
    <t>B115222200346</t>
  </si>
  <si>
    <t>上越市立上下浜小学校</t>
  </si>
  <si>
    <t>新潟県上越市柿崎区上下浜５６９</t>
  </si>
  <si>
    <t>B115222200355</t>
  </si>
  <si>
    <t>上越市立下黒川小学校</t>
  </si>
  <si>
    <t>新潟県上越市柿崎区柳ケ崎７０７</t>
  </si>
  <si>
    <t>B115222200364</t>
  </si>
  <si>
    <t>上越市立柿崎小学校</t>
  </si>
  <si>
    <t>新潟県上越市柿崎区柿崎６０１－１</t>
  </si>
  <si>
    <t>B115222200373</t>
  </si>
  <si>
    <t>上越市立大潟町小学校</t>
  </si>
  <si>
    <t>新潟県上越市大潟区土底浜１６２１</t>
  </si>
  <si>
    <t>B115222200382</t>
  </si>
  <si>
    <t>上越市立南川小学校</t>
  </si>
  <si>
    <t>新潟県上越市頸城区上吉４１４</t>
  </si>
  <si>
    <t>B115222200391</t>
  </si>
  <si>
    <t>上越市立大瀁小学校</t>
  </si>
  <si>
    <t>新潟県上越市頸城区百間町１１３４</t>
  </si>
  <si>
    <t>B115222200408</t>
  </si>
  <si>
    <t>上越市立明治小学校</t>
  </si>
  <si>
    <t>新潟県上越市頸城区日根津２９２９</t>
  </si>
  <si>
    <t>B115222200417</t>
  </si>
  <si>
    <t>上越市立吉川小学校</t>
  </si>
  <si>
    <t>新潟県上越市吉川区原之町１８１９</t>
  </si>
  <si>
    <t>B115222200426</t>
  </si>
  <si>
    <t>上越市立中郷小学校</t>
  </si>
  <si>
    <t>新潟県上越市中郷区二本木７０４</t>
  </si>
  <si>
    <t>B115222200462</t>
  </si>
  <si>
    <t>上越市立豊原小学校</t>
  </si>
  <si>
    <t>新潟県上越市高野７３０－４</t>
  </si>
  <si>
    <t>B115222200471</t>
  </si>
  <si>
    <t>上越市立里公小学校</t>
  </si>
  <si>
    <t>新潟県上越市三和区鴨井７１０番地</t>
  </si>
  <si>
    <t>B115222200480</t>
  </si>
  <si>
    <t>上越市立上杉小学校</t>
  </si>
  <si>
    <t>新潟県上越市三和区今保５８４</t>
  </si>
  <si>
    <t>B115222200499</t>
  </si>
  <si>
    <t>上越市立美守小学校</t>
  </si>
  <si>
    <t>新潟県上越市三和区本郷６６８</t>
  </si>
  <si>
    <t>B115222200505</t>
  </si>
  <si>
    <t>上越市立宝田小学校</t>
  </si>
  <si>
    <t>新潟県上越市名立区車路２９０</t>
  </si>
  <si>
    <t>B115222200514</t>
  </si>
  <si>
    <t>上越市立板倉小学校</t>
  </si>
  <si>
    <t>新潟県上越市板倉区針１１２９</t>
  </si>
  <si>
    <t>B115222300014</t>
  </si>
  <si>
    <t>阿賀野市立安田小学校</t>
  </si>
  <si>
    <t>新潟県阿賀野市保田４６６４</t>
  </si>
  <si>
    <t>B115222300023</t>
  </si>
  <si>
    <t>阿賀野市立京ヶ瀬小学校</t>
  </si>
  <si>
    <t>新潟県阿賀野市姥ヶ橋７４９</t>
  </si>
  <si>
    <t>B115222300041</t>
  </si>
  <si>
    <t>阿賀野市立堀越小学校</t>
  </si>
  <si>
    <t>新潟県阿賀野市野地城２５９－１</t>
  </si>
  <si>
    <t>B115222300050</t>
  </si>
  <si>
    <t>阿賀野市立水原小学校</t>
  </si>
  <si>
    <t>新潟県阿賀野市岡山町４－３５</t>
  </si>
  <si>
    <t>B115222300069</t>
  </si>
  <si>
    <t>阿賀野市立安野小学校</t>
  </si>
  <si>
    <t>新潟県阿賀野市南安野町７－１</t>
  </si>
  <si>
    <t>B115222300078</t>
  </si>
  <si>
    <t>阿賀野市立神山小学校</t>
  </si>
  <si>
    <t>新潟県阿賀野市山倉１０７</t>
  </si>
  <si>
    <t>B115222300087</t>
  </si>
  <si>
    <t>阿賀野市立笹岡小学校</t>
  </si>
  <si>
    <t>新潟県阿賀野市山崎１４４３－１</t>
  </si>
  <si>
    <t>B115222400013</t>
  </si>
  <si>
    <t>佐渡市立河崎小学校</t>
  </si>
  <si>
    <t>新潟県佐渡市下久知５０１</t>
  </si>
  <si>
    <t>B115222400022</t>
  </si>
  <si>
    <t>佐渡市立両津小学校</t>
  </si>
  <si>
    <t>新潟県佐渡市両津湊２００－１</t>
  </si>
  <si>
    <t>B115222400031</t>
  </si>
  <si>
    <t>佐渡市立加茂小学校</t>
  </si>
  <si>
    <t>新潟県佐渡市梅津２３４１－１</t>
  </si>
  <si>
    <t>B115222400040</t>
  </si>
  <si>
    <t>佐渡市立内海府小学校</t>
  </si>
  <si>
    <t>新潟県佐渡市鷲崎９１８番地</t>
  </si>
  <si>
    <t>B115222400059</t>
  </si>
  <si>
    <t>佐渡市立両津吉井小学校</t>
  </si>
  <si>
    <t>新潟県佐渡市秋津１２５５</t>
  </si>
  <si>
    <t>B115222400068</t>
  </si>
  <si>
    <t>佐渡市立前浜小学校</t>
  </si>
  <si>
    <t>新潟県佐渡市水津８５８番地</t>
  </si>
  <si>
    <t>B115222400077</t>
  </si>
  <si>
    <t>佐渡市立相川小学校</t>
  </si>
  <si>
    <t>新潟県佐渡市相川下戸村１－１</t>
  </si>
  <si>
    <t>B115222400086</t>
  </si>
  <si>
    <t>佐渡市立七浦小学校</t>
  </si>
  <si>
    <t>新潟県佐渡市稲鯨１３１２番地</t>
  </si>
  <si>
    <t>B115222400095</t>
  </si>
  <si>
    <t>佐渡市立高千小学校</t>
  </si>
  <si>
    <t>新潟県佐渡市入川１８７２－４</t>
  </si>
  <si>
    <t>B115222400102</t>
  </si>
  <si>
    <t>佐渡市立金泉小学校</t>
  </si>
  <si>
    <t>新潟県佐渡市達者１２００－２</t>
  </si>
  <si>
    <t>B115222400111</t>
  </si>
  <si>
    <t>佐渡市立河原田小学校</t>
  </si>
  <si>
    <t>新潟県佐渡市河原田本町２６２</t>
  </si>
  <si>
    <t>B115222400120</t>
  </si>
  <si>
    <t>佐渡市立八幡小学校</t>
  </si>
  <si>
    <t>新潟県佐渡市八幡２００２番地</t>
  </si>
  <si>
    <t>B115222400139</t>
  </si>
  <si>
    <t>佐渡市立二宮小学校</t>
  </si>
  <si>
    <t>新潟県佐渡市石田４８９番地</t>
  </si>
  <si>
    <t>B115222400148</t>
  </si>
  <si>
    <t>佐渡市立金井小学校</t>
  </si>
  <si>
    <t>新潟県佐渡市千種丙１７８－１</t>
  </si>
  <si>
    <t>B115222400157</t>
  </si>
  <si>
    <t>佐渡市立新穂小学校</t>
  </si>
  <si>
    <t>新潟県佐渡市上新穂６３０</t>
  </si>
  <si>
    <t>B115222400166</t>
  </si>
  <si>
    <t>佐渡市立行谷小学校</t>
  </si>
  <si>
    <t>新潟県佐渡市新穂正明寺９９</t>
  </si>
  <si>
    <t>B115222400175</t>
  </si>
  <si>
    <t>佐渡市立畑野小学校</t>
  </si>
  <si>
    <t>新潟県佐渡市畑野甲２７１－１</t>
  </si>
  <si>
    <t>B115222400184</t>
  </si>
  <si>
    <t>佐渡市立松ヶ崎小学校</t>
  </si>
  <si>
    <t>新潟県佐渡市多田１３９</t>
  </si>
  <si>
    <t>B115222400193</t>
  </si>
  <si>
    <t>佐渡市立真野小学校</t>
  </si>
  <si>
    <t>新潟県佐渡市吉岡１６９５</t>
  </si>
  <si>
    <t>B115222400200</t>
  </si>
  <si>
    <t>佐渡市立小木小学校</t>
  </si>
  <si>
    <t>新潟県佐渡市小木町９０５番地</t>
  </si>
  <si>
    <t>B115222400219</t>
  </si>
  <si>
    <t>佐渡市立羽茂小学校</t>
  </si>
  <si>
    <t>新潟県佐渡市羽茂本郷５５９－１</t>
  </si>
  <si>
    <t>B115222400228</t>
  </si>
  <si>
    <t>佐渡市立赤泊小学校</t>
  </si>
  <si>
    <t>新潟県佐渡市赤泊２８９番地</t>
  </si>
  <si>
    <t>B115222500012</t>
  </si>
  <si>
    <t>魚沼市立堀之内小学校</t>
  </si>
  <si>
    <t>新潟県魚沼市堀之内４３０－３</t>
  </si>
  <si>
    <t>B115222500021</t>
  </si>
  <si>
    <t>魚沼市立宇賀地小学校</t>
  </si>
  <si>
    <t>新潟県魚沼市下島９１０ー１</t>
  </si>
  <si>
    <t>B115222500030</t>
  </si>
  <si>
    <t>魚沼市立小出小学校</t>
  </si>
  <si>
    <t>新潟県魚沼市佐梨１０６０</t>
  </si>
  <si>
    <t>B115222500049</t>
  </si>
  <si>
    <t>魚沼市立伊米ヶ崎小学校</t>
  </si>
  <si>
    <t>新潟県魚沼市虫野３８</t>
  </si>
  <si>
    <t>B115222500058</t>
  </si>
  <si>
    <t>魚沼市立湯之谷小学校</t>
  </si>
  <si>
    <t>新潟県魚沼市七日町新田４８番地</t>
  </si>
  <si>
    <t>B115222500067</t>
  </si>
  <si>
    <t>魚沼市立広神東小学校</t>
  </si>
  <si>
    <t>新潟県魚沼市中家新田７７－１</t>
  </si>
  <si>
    <t>B115222500076</t>
  </si>
  <si>
    <t>魚沼市立広神西小学校</t>
  </si>
  <si>
    <t>新潟県魚沼市親柄１０７－１</t>
  </si>
  <si>
    <t>B115222500085</t>
  </si>
  <si>
    <t>魚沼市立須原小学校</t>
  </si>
  <si>
    <t>新潟県魚沼市須原９８０</t>
  </si>
  <si>
    <t>B115222600020</t>
  </si>
  <si>
    <t>南魚沼市立石打小学校</t>
  </si>
  <si>
    <t>新潟県南魚沼市石打２番地１</t>
  </si>
  <si>
    <t>B115222600039</t>
  </si>
  <si>
    <t>南魚沼市立栃窪小学校</t>
  </si>
  <si>
    <t>新潟県南魚沼市栃窪４０９番地</t>
  </si>
  <si>
    <t>B115222600048</t>
  </si>
  <si>
    <t>南魚沼市立中之島小学校</t>
  </si>
  <si>
    <t>新潟県南魚沼市中子新田甲２６５－１</t>
  </si>
  <si>
    <t>B115222600057</t>
  </si>
  <si>
    <t>南魚沼市立塩沢小学校</t>
  </si>
  <si>
    <t>新潟県南魚沼市塩沢１５３８－１</t>
  </si>
  <si>
    <t>B115222600066</t>
  </si>
  <si>
    <t>南魚沼市立六日町小学校</t>
  </si>
  <si>
    <t>新潟県南魚沼市六日町１２６７－１</t>
  </si>
  <si>
    <t>B115222600075</t>
  </si>
  <si>
    <t>南魚沼市立城内小学校</t>
  </si>
  <si>
    <t>新潟県南魚沼市上原６８番地</t>
  </si>
  <si>
    <t>B115222600084</t>
  </si>
  <si>
    <t>南魚沼市立北辰小学校</t>
  </si>
  <si>
    <t>新潟県南魚沼市余川１２２０－２</t>
  </si>
  <si>
    <t>B115222600093</t>
  </si>
  <si>
    <t>南魚沼市立薮神小学校</t>
  </si>
  <si>
    <t>新潟県南魚沼市一村尾８００</t>
  </si>
  <si>
    <t>B115222600100</t>
  </si>
  <si>
    <t>南魚沼市立後山小学校</t>
  </si>
  <si>
    <t>新潟県南魚沼市市野江乙１００９－１</t>
  </si>
  <si>
    <t>B115222600119</t>
  </si>
  <si>
    <t>南魚沼市立浦佐小学校</t>
  </si>
  <si>
    <t>新潟県南魚沼市浦佐５２７８－１</t>
  </si>
  <si>
    <t>B115222600128</t>
  </si>
  <si>
    <t>南魚沼市立大崎小学校</t>
  </si>
  <si>
    <t>新潟県南魚沼市大崎１８５５</t>
  </si>
  <si>
    <t>B115222600137</t>
  </si>
  <si>
    <t>南魚沼市立赤石小学校</t>
  </si>
  <si>
    <t>新潟県南魚沼市荒金２７３－２</t>
  </si>
  <si>
    <t>B115222600146</t>
  </si>
  <si>
    <t>南魚沼市立三用小学校</t>
  </si>
  <si>
    <t>新潟県南魚沼市芋赤１１３５番地</t>
  </si>
  <si>
    <t>B115222600155</t>
  </si>
  <si>
    <t>南魚沼市立五十沢小学校</t>
  </si>
  <si>
    <t>新潟県南魚沼市宮４７２番地３</t>
  </si>
  <si>
    <t>B115222600164</t>
  </si>
  <si>
    <t>南魚沼市立おおまき小学校</t>
  </si>
  <si>
    <t>新潟県南魚沼市大杉新田４１６番地２</t>
  </si>
  <si>
    <t>B115222600173</t>
  </si>
  <si>
    <t>南魚沼市立上田小学校</t>
  </si>
  <si>
    <t>新潟県南魚沼市長崎３０</t>
  </si>
  <si>
    <t>B115222700010</t>
  </si>
  <si>
    <t>胎内市立中条小学校</t>
  </si>
  <si>
    <t>新潟県胎内市大川町１６－５６</t>
  </si>
  <si>
    <t>B115222700029</t>
  </si>
  <si>
    <t>胎内市立きのと小学校</t>
  </si>
  <si>
    <t>新潟県胎内市山屋１２０</t>
  </si>
  <si>
    <t>B115222700038</t>
  </si>
  <si>
    <t>胎内市立築地小学校</t>
  </si>
  <si>
    <t>新潟県胎内市築地３４６７番地</t>
  </si>
  <si>
    <t>B115222700047</t>
  </si>
  <si>
    <t>胎内市立黒川小学校</t>
  </si>
  <si>
    <t>新潟県胎内市黒川１０７６－１</t>
  </si>
  <si>
    <t>B115222700056</t>
  </si>
  <si>
    <t>胎内市立胎内小学校</t>
  </si>
  <si>
    <t>新潟県胎内市江上４７０</t>
  </si>
  <si>
    <t>B115230700013</t>
  </si>
  <si>
    <t>聖籠町立蓮野小学校</t>
  </si>
  <si>
    <t>新潟県北蒲原郡聖籠町大字蓮野１６８７番地</t>
  </si>
  <si>
    <t>B115230700022</t>
  </si>
  <si>
    <t>聖籠町立山倉小学校</t>
  </si>
  <si>
    <t>新潟県北蒲原郡聖籠町山倉６８８</t>
  </si>
  <si>
    <t>B115230700031</t>
  </si>
  <si>
    <t>聖籠町立亀代小学校</t>
  </si>
  <si>
    <t>新潟県北蒲原郡聖籠町大字次第浜４６１４番地</t>
  </si>
  <si>
    <t>B115234200010</t>
  </si>
  <si>
    <t>弥彦村立弥彦小学校</t>
  </si>
  <si>
    <t>新潟県西蒲原郡弥彦村大字井田３４７７</t>
  </si>
  <si>
    <t>B115236100016</t>
  </si>
  <si>
    <t>田上町立田上小学校</t>
  </si>
  <si>
    <t>新潟県南蒲原郡田上町大字田上乙３３３</t>
  </si>
  <si>
    <t>B115236100025</t>
  </si>
  <si>
    <t>田上町立羽生田小学校</t>
  </si>
  <si>
    <t>新潟県南蒲原郡田上町大字羽生田乙５５５</t>
  </si>
  <si>
    <t>B115238500018</t>
  </si>
  <si>
    <t>阿賀町立津川小学校</t>
  </si>
  <si>
    <t>新潟県東蒲原郡阿賀町津川３２３４</t>
  </si>
  <si>
    <t>B115238500027</t>
  </si>
  <si>
    <t>阿賀町立上川小学校</t>
  </si>
  <si>
    <t>新潟県東蒲原郡阿賀町両郷乙１５５２</t>
  </si>
  <si>
    <t>B115238500036</t>
  </si>
  <si>
    <t>阿賀町立三川小学校</t>
  </si>
  <si>
    <t>新潟県東蒲原郡阿賀町白崎２５００番地１</t>
  </si>
  <si>
    <t>B115240500014</t>
  </si>
  <si>
    <t>出雲崎町立出雲崎小学校</t>
  </si>
  <si>
    <t>新潟県三島郡出雲崎町川西１２</t>
  </si>
  <si>
    <t>B115246100015</t>
  </si>
  <si>
    <t>湯沢町立湯沢小学校</t>
  </si>
  <si>
    <t>新潟県南魚沼郡湯沢町大字神立１５８０</t>
  </si>
  <si>
    <t>B115248200010</t>
  </si>
  <si>
    <t>津南町立上郷小学校</t>
  </si>
  <si>
    <t>新潟県中魚沼郡津南町大字上郷宮野原１６４－１</t>
  </si>
  <si>
    <t>B115248200029</t>
  </si>
  <si>
    <t>津南町立芦ケ崎小学校</t>
  </si>
  <si>
    <t>新潟県中魚沼郡津南町大字谷内１１８１番地１</t>
  </si>
  <si>
    <t>B115248200038</t>
  </si>
  <si>
    <t>津南町立津南小学校</t>
  </si>
  <si>
    <t>新潟県中魚沼郡津南町大字下船渡丁１２７</t>
  </si>
  <si>
    <t>B115250400014</t>
  </si>
  <si>
    <t>刈羽村立刈羽小学校</t>
  </si>
  <si>
    <t>新潟県刈羽郡刈羽村割町新田１７７</t>
  </si>
  <si>
    <t>B115258100010</t>
  </si>
  <si>
    <t>関川村立関川小学校</t>
  </si>
  <si>
    <t>新潟県岩船郡関川村大字下関８５８</t>
  </si>
  <si>
    <t>B115258600015</t>
  </si>
  <si>
    <t>粟島浦村立粟島浦小学校</t>
  </si>
  <si>
    <t>新潟県岩船郡粟島浦村１６２</t>
  </si>
  <si>
    <t>C115110000012</t>
  </si>
  <si>
    <t>新潟大学附属新潟中学校</t>
  </si>
  <si>
    <t>C115110000021</t>
  </si>
  <si>
    <t>新潟大学附属長岡中学校</t>
  </si>
  <si>
    <t>C115110000030</t>
  </si>
  <si>
    <t>上越教育大学附属中学校</t>
  </si>
  <si>
    <t>新潟県上越市本城町６－２</t>
  </si>
  <si>
    <t>C115210000010</t>
  </si>
  <si>
    <t>新潟市立松浜中学校</t>
  </si>
  <si>
    <t>新潟県新潟市北区松浜５－１２－２</t>
  </si>
  <si>
    <t>C115210000029</t>
  </si>
  <si>
    <t>新潟市立南浜中学校</t>
  </si>
  <si>
    <t>新潟県新潟市北区島見町３９６５番地</t>
  </si>
  <si>
    <t>C115210000038</t>
  </si>
  <si>
    <t>新潟市立濁川中学校</t>
  </si>
  <si>
    <t>新潟県新潟市北区新崎５４３７</t>
  </si>
  <si>
    <t>C115210000047</t>
  </si>
  <si>
    <t>新潟市立岡方中学校</t>
  </si>
  <si>
    <t>新潟県新潟市北区太子堂１０４</t>
  </si>
  <si>
    <t>C115210000056</t>
  </si>
  <si>
    <t>新潟市立葛塚中学校</t>
  </si>
  <si>
    <t>新潟県新潟市北区太田乙４３３</t>
  </si>
  <si>
    <t>C115210000065</t>
  </si>
  <si>
    <t>新潟市立木崎中学校</t>
  </si>
  <si>
    <t>新潟県新潟市北区木崎３２９１－１</t>
  </si>
  <si>
    <t>C115210000074</t>
  </si>
  <si>
    <t>新潟市立早通中学校</t>
  </si>
  <si>
    <t>新潟県新潟市北区早通３９６番地</t>
  </si>
  <si>
    <t>C115210000083</t>
  </si>
  <si>
    <t>新潟市立光晴中学校</t>
  </si>
  <si>
    <t>新潟県新潟市北区上土地亀４９８１番地</t>
  </si>
  <si>
    <t>C115210000092</t>
  </si>
  <si>
    <t>新潟市立東新潟中学校</t>
  </si>
  <si>
    <t>新潟県新潟市東区山木戸１－２－１</t>
  </si>
  <si>
    <t>C115210000109</t>
  </si>
  <si>
    <t>新潟市立山の下中学校</t>
  </si>
  <si>
    <t>新潟県新潟市東区秋葉通２丁目３７２２の７</t>
  </si>
  <si>
    <t>C115210000118</t>
  </si>
  <si>
    <t>新潟市立大形中学校</t>
  </si>
  <si>
    <t>新潟県新潟市東区海老ヶ瀬１２２番地１</t>
  </si>
  <si>
    <t>C115210000127</t>
  </si>
  <si>
    <t>新潟市立石山中学校</t>
  </si>
  <si>
    <t>新潟県新潟市東区東明６－２</t>
  </si>
  <si>
    <t>C115210000136</t>
  </si>
  <si>
    <t>新潟市立藤見中学校</t>
  </si>
  <si>
    <t>新潟県新潟市東区小金町３－５－１</t>
  </si>
  <si>
    <t>C115210000145</t>
  </si>
  <si>
    <t>新潟市立木戸中学校</t>
  </si>
  <si>
    <t>新潟県新潟市東区上木戸５－１－１</t>
  </si>
  <si>
    <t>C115210000154</t>
  </si>
  <si>
    <t>新潟市立東石山中学校</t>
  </si>
  <si>
    <t>新潟県新潟市東区若葉町２－１６－１</t>
  </si>
  <si>
    <t>C115210000163</t>
  </si>
  <si>
    <t>新潟市立下山中学校</t>
  </si>
  <si>
    <t>新潟県新潟市東区下山１－１２０</t>
  </si>
  <si>
    <t>C115210000172</t>
  </si>
  <si>
    <t>新潟市立関屋中学校</t>
  </si>
  <si>
    <t>新潟県新潟市中央区浜浦町２－１</t>
  </si>
  <si>
    <t>C115210000181</t>
  </si>
  <si>
    <t>新潟市立鳥屋野中学校</t>
  </si>
  <si>
    <t>新潟県新潟市中央区女池４－３１－１</t>
  </si>
  <si>
    <t>C115210000190</t>
  </si>
  <si>
    <t>新潟市立白新中学校</t>
  </si>
  <si>
    <t>新潟県新潟市中央区川岸町２－４</t>
  </si>
  <si>
    <t>C115210000207</t>
  </si>
  <si>
    <t>新潟市立寄居中学校</t>
  </si>
  <si>
    <t>新潟県新潟市中央区営所通２－５９２－１２</t>
  </si>
  <si>
    <t>C115210000216</t>
  </si>
  <si>
    <t>新潟市立宮浦中学校</t>
  </si>
  <si>
    <t>新潟県新潟市中央区万代５－６－１</t>
  </si>
  <si>
    <t>C115210000225</t>
  </si>
  <si>
    <t>新潟市立上山中学校</t>
  </si>
  <si>
    <t>新潟県新潟市中央区女池上山５－１－１３</t>
  </si>
  <si>
    <t>C115210000234</t>
  </si>
  <si>
    <t>新潟市立山潟中学校</t>
  </si>
  <si>
    <t>新潟県新潟市中央区山二ツ１－１</t>
  </si>
  <si>
    <t>C115210000243</t>
  </si>
  <si>
    <t>新潟市立新潟柳都中学校</t>
  </si>
  <si>
    <t>新潟県新潟市中央区栄町３丁目４２１３番地</t>
  </si>
  <si>
    <t>C115210000252</t>
  </si>
  <si>
    <t>新潟市立大江山中学校</t>
  </si>
  <si>
    <t>新潟県新潟市江南区西山４９１</t>
  </si>
  <si>
    <t>C115210000261</t>
  </si>
  <si>
    <t>新潟市立曽野木中学校</t>
  </si>
  <si>
    <t>新潟県新潟市江南区曽川甲３８７－１</t>
  </si>
  <si>
    <t>C115210000270</t>
  </si>
  <si>
    <t>新潟市立両川中学校</t>
  </si>
  <si>
    <t>新潟県新潟市江南区酒屋町７０２－１</t>
  </si>
  <si>
    <t>C115210000289</t>
  </si>
  <si>
    <t>新潟市立横越中学校</t>
  </si>
  <si>
    <t>新潟県新潟市江南区横越中央３丁目４番１号</t>
  </si>
  <si>
    <t>C115210000298</t>
  </si>
  <si>
    <t>新潟市立亀田中学校</t>
  </si>
  <si>
    <t>新潟県新潟市江南区城山１丁目３番５号</t>
  </si>
  <si>
    <t>C115210000305</t>
  </si>
  <si>
    <t>新潟市立亀田西中学校</t>
  </si>
  <si>
    <t>新潟県新潟市江南区早苗３－１－８</t>
  </si>
  <si>
    <t>C115210000314</t>
  </si>
  <si>
    <t>新潟市立新津第一中学校</t>
  </si>
  <si>
    <t>新潟県新潟市秋葉区新栄町４－１</t>
  </si>
  <si>
    <t>C115210000323</t>
  </si>
  <si>
    <t>新潟市立新津第二中学校</t>
  </si>
  <si>
    <t>新潟県新潟市秋葉区荻島１－１５－１７</t>
  </si>
  <si>
    <t>C115210000332</t>
  </si>
  <si>
    <t>新潟市立新津第五中学校</t>
  </si>
  <si>
    <t>新潟県新潟市秋葉区新津東町２丁目７番２９号</t>
  </si>
  <si>
    <t>C115210000341</t>
  </si>
  <si>
    <t>新潟市立小合中学校</t>
  </si>
  <si>
    <t>新潟県新潟市秋葉区小戸下組７７</t>
  </si>
  <si>
    <t>C115210000350</t>
  </si>
  <si>
    <t>新潟市立金津中学校</t>
  </si>
  <si>
    <t>新潟県新潟市秋葉区割町１０－２</t>
  </si>
  <si>
    <t>C115210000369</t>
  </si>
  <si>
    <t>新潟市立小須戸中学校</t>
  </si>
  <si>
    <t>新潟県新潟市秋葉区横川浜５２６番地－１</t>
  </si>
  <si>
    <t>C115210000378</t>
  </si>
  <si>
    <t>新潟市立臼井中学校</t>
  </si>
  <si>
    <t>新潟県新潟市南区臼井１４２５</t>
  </si>
  <si>
    <t>C115210000387</t>
  </si>
  <si>
    <t>新潟市立白根第一中学校</t>
  </si>
  <si>
    <t>新潟県新潟市南区白根４０７</t>
  </si>
  <si>
    <t>C115210000396</t>
  </si>
  <si>
    <t>新潟市立白根北中学校</t>
  </si>
  <si>
    <t>新潟県新潟市南区鷲ノ木新田４８１４</t>
  </si>
  <si>
    <t>C115210000403</t>
  </si>
  <si>
    <t>新潟市立白南中学校</t>
  </si>
  <si>
    <t>新潟県新潟市南区茨曽根７６１９</t>
  </si>
  <si>
    <t>C115210000412</t>
  </si>
  <si>
    <t>新潟市立味方中学校</t>
  </si>
  <si>
    <t>新潟県新潟市南区味方１１９９</t>
  </si>
  <si>
    <t>C115210000421</t>
  </si>
  <si>
    <t>新潟市立月潟中学校</t>
  </si>
  <si>
    <t>新潟県新潟市南区月潟７４０</t>
  </si>
  <si>
    <t>C115210000430</t>
  </si>
  <si>
    <t>新潟市立坂井輪中学校</t>
  </si>
  <si>
    <t>新潟県新潟市西区寺尾上３－１－３６</t>
  </si>
  <si>
    <t>C115210000449</t>
  </si>
  <si>
    <t>新潟市立内野中学校</t>
  </si>
  <si>
    <t>新潟県新潟市西区内野西１－１０－１</t>
  </si>
  <si>
    <t>C115210000458</t>
  </si>
  <si>
    <t>新潟市立赤塚中学校</t>
  </si>
  <si>
    <t>新潟県新潟市西区赤塚５５９０</t>
  </si>
  <si>
    <t>C115210000467</t>
  </si>
  <si>
    <t>新潟市立中野小屋中学校</t>
  </si>
  <si>
    <t>新潟県新潟市西区中野小屋９３２</t>
  </si>
  <si>
    <t>C115210000476</t>
  </si>
  <si>
    <t>新潟市立小針中学校</t>
  </si>
  <si>
    <t>新潟県新潟市西区小針１丁目３７番１号</t>
  </si>
  <si>
    <t>C115210000485</t>
  </si>
  <si>
    <t>新潟市立五十嵐中学校</t>
  </si>
  <si>
    <t>新潟県新潟市西区上新栄町５－３－１</t>
  </si>
  <si>
    <t>C115210000494</t>
  </si>
  <si>
    <t>新潟市立小新中学校</t>
  </si>
  <si>
    <t>新潟県新潟市西区小新西３－１８－１</t>
  </si>
  <si>
    <t>C115210000500</t>
  </si>
  <si>
    <t>新潟市立内野中学校希望が丘分校</t>
  </si>
  <si>
    <t>新潟県新潟市西区五十嵐３の町９９５２</t>
  </si>
  <si>
    <t>C115210000519</t>
  </si>
  <si>
    <t>新潟市立黒埼中学校</t>
  </si>
  <si>
    <t>新潟県新潟市西区大野町２５４０－１</t>
  </si>
  <si>
    <t>C115210000528</t>
  </si>
  <si>
    <t>新潟市立岩室中学校</t>
  </si>
  <si>
    <t>新潟県新潟市西蒲区西中１４２１番地</t>
  </si>
  <si>
    <t>C115210000537</t>
  </si>
  <si>
    <t>新潟市立巻東中学校</t>
  </si>
  <si>
    <t>新潟県新潟市西蒲区潟頭１４９３番地</t>
  </si>
  <si>
    <t>C115210000546</t>
  </si>
  <si>
    <t>新潟市立巻西中学校</t>
  </si>
  <si>
    <t>新潟県新潟市西蒲区仁箇４２－１</t>
  </si>
  <si>
    <t>C115210000555</t>
  </si>
  <si>
    <t>新潟市立西川中学校</t>
  </si>
  <si>
    <t>新潟県新潟市西蒲区曽根１８２８－３</t>
  </si>
  <si>
    <t>C115210000564</t>
  </si>
  <si>
    <t>新潟市立潟東中学校</t>
  </si>
  <si>
    <t>新潟県新潟市西蒲区三方２５０番地</t>
  </si>
  <si>
    <t>C115210000573</t>
  </si>
  <si>
    <t>新潟市立中之口中学校</t>
  </si>
  <si>
    <t>新潟県新潟市西蒲区中之口６６０</t>
  </si>
  <si>
    <t>C115220200017</t>
  </si>
  <si>
    <t>長岡市立東中学校</t>
  </si>
  <si>
    <t>新潟県長岡市水道町５－１－１</t>
  </si>
  <si>
    <t>C115220200026</t>
  </si>
  <si>
    <t>長岡市立南中学校</t>
  </si>
  <si>
    <t>新潟県長岡市南町２－１－１</t>
  </si>
  <si>
    <t>C115220200035</t>
  </si>
  <si>
    <t>長岡市立北中学校</t>
  </si>
  <si>
    <t>新潟県長岡市東蔵王２－８－３７</t>
  </si>
  <si>
    <t>C115220200044</t>
  </si>
  <si>
    <t>長岡市立旭岡中学校</t>
  </si>
  <si>
    <t>新潟県長岡市高畑町８８３番地２</t>
  </si>
  <si>
    <t>C115220200053</t>
  </si>
  <si>
    <t>長岡市立栖吉中学校</t>
  </si>
  <si>
    <t>新潟県長岡市悠久町２－１７２０</t>
  </si>
  <si>
    <t>C115220200062</t>
  </si>
  <si>
    <t>長岡市立宮内中学校</t>
  </si>
  <si>
    <t>新潟県長岡市宮栄２－３－５０</t>
  </si>
  <si>
    <t>C115220200071</t>
  </si>
  <si>
    <t>長岡市立東北中学校</t>
  </si>
  <si>
    <t>新潟県長岡市川崎５丁目４８５番地の１</t>
  </si>
  <si>
    <t>C115220200080</t>
  </si>
  <si>
    <t>長岡市立堤岡中学校</t>
  </si>
  <si>
    <t>新潟県長岡市高見町字東堤９０</t>
  </si>
  <si>
    <t>C115220200099</t>
  </si>
  <si>
    <t>長岡市立山本中学校</t>
  </si>
  <si>
    <t>新潟県長岡市浦瀬町１１２３０</t>
  </si>
  <si>
    <t>C115220200106</t>
  </si>
  <si>
    <t>長岡市立岡南中学校</t>
  </si>
  <si>
    <t>新潟県長岡市十日町７番地</t>
  </si>
  <si>
    <t>C115220200115</t>
  </si>
  <si>
    <t>長岡市立太田中学校</t>
  </si>
  <si>
    <t>新潟県長岡市濁沢町４８５</t>
  </si>
  <si>
    <t>C115220200124</t>
  </si>
  <si>
    <t>長岡市立関原中学校</t>
  </si>
  <si>
    <t>新潟県長岡市関原南３－４９２０</t>
  </si>
  <si>
    <t>C115220200133</t>
  </si>
  <si>
    <t>長岡市立西中学校</t>
  </si>
  <si>
    <t>新潟県長岡市希望が丘一丁目１０７</t>
  </si>
  <si>
    <t>C115220200142</t>
  </si>
  <si>
    <t>長岡市立江陽中学校</t>
  </si>
  <si>
    <t>新潟県長岡市巻島町１８０番地</t>
  </si>
  <si>
    <t>C115220200151</t>
  </si>
  <si>
    <t>長岡市立青葉台中学校</t>
  </si>
  <si>
    <t>新潟県長岡市青葉台１甲２２２－１</t>
  </si>
  <si>
    <t>C115220200160</t>
  </si>
  <si>
    <t>長岡市立大島中学校</t>
  </si>
  <si>
    <t>新潟県長岡市三ッ郷屋町字下川原３４２番地</t>
  </si>
  <si>
    <t>C115220200179</t>
  </si>
  <si>
    <t>長岡市立秋葉中学校</t>
  </si>
  <si>
    <t>新潟県長岡市上の原町６番３号</t>
  </si>
  <si>
    <t>C115220200188</t>
  </si>
  <si>
    <t>長岡市立刈谷田中学校</t>
  </si>
  <si>
    <t>新潟県長岡市吉水３５３番地</t>
  </si>
  <si>
    <t>C115220200197</t>
  </si>
  <si>
    <t>長岡市立中之島中学校</t>
  </si>
  <si>
    <t>新潟県長岡市中野東２６４９番地１</t>
  </si>
  <si>
    <t>C115220200204</t>
  </si>
  <si>
    <t>長岡市立越路中学校</t>
  </si>
  <si>
    <t>新潟県長岡市来迎寺甲８４１－１０</t>
  </si>
  <si>
    <t>C115220200213</t>
  </si>
  <si>
    <t>長岡市立三島中学校</t>
  </si>
  <si>
    <t>新潟県長岡市吉崎６１７番地</t>
  </si>
  <si>
    <t>C115220200222</t>
  </si>
  <si>
    <t>長岡市立与板中学校</t>
  </si>
  <si>
    <t>新潟県長岡市大字東与板２００</t>
  </si>
  <si>
    <t>C115220200231</t>
  </si>
  <si>
    <t>長岡市立北辰中学校</t>
  </si>
  <si>
    <t>新潟県長岡市島崎５６８７</t>
  </si>
  <si>
    <t>C115220200240</t>
  </si>
  <si>
    <t>長岡市立寺泊中学校</t>
  </si>
  <si>
    <t>新潟県長岡市寺泊吉１６８１</t>
  </si>
  <si>
    <t>C115220200259</t>
  </si>
  <si>
    <t>長岡市立山古志中学校</t>
  </si>
  <si>
    <t>C115220200268</t>
  </si>
  <si>
    <t>長岡市立川口中学校</t>
  </si>
  <si>
    <t>新潟県長岡市西川口９５１</t>
  </si>
  <si>
    <t>C115220200277</t>
  </si>
  <si>
    <t>長岡市立小国中学校</t>
  </si>
  <si>
    <t>新潟県長岡市小国町新町６７３</t>
  </si>
  <si>
    <t>C115220400015</t>
  </si>
  <si>
    <t>三条市立第一中学校</t>
  </si>
  <si>
    <t>C115220400024</t>
  </si>
  <si>
    <t>三条市立第二中学校</t>
  </si>
  <si>
    <t>C115220400033</t>
  </si>
  <si>
    <t>三条市立第三中学校</t>
  </si>
  <si>
    <t>新潟県三条市西裏館２－１５－２２</t>
  </si>
  <si>
    <t>C115220400042</t>
  </si>
  <si>
    <t>三条市立第四中学校</t>
  </si>
  <si>
    <t>新潟県三条市井栗１－３５－７０</t>
  </si>
  <si>
    <t>C115220400051</t>
  </si>
  <si>
    <t>三条市立本成寺中学校</t>
  </si>
  <si>
    <t>新潟県三条市大字西中１４５</t>
  </si>
  <si>
    <t>C115220400060</t>
  </si>
  <si>
    <t>三条市立大島中学校</t>
  </si>
  <si>
    <t>新潟県三条市大島５０３９番地</t>
  </si>
  <si>
    <t>C115220400079</t>
  </si>
  <si>
    <t>三条市立下田中学校</t>
  </si>
  <si>
    <t>新潟県三条市笹岡２１０</t>
  </si>
  <si>
    <t>C115220400088</t>
  </si>
  <si>
    <t>三条市立栄中学校</t>
  </si>
  <si>
    <t>新潟県三条市大字新堀２０６５</t>
  </si>
  <si>
    <t>C115220500014</t>
  </si>
  <si>
    <t>柏崎市立第一中学校</t>
  </si>
  <si>
    <t>新潟県柏崎市学校町５－２７</t>
  </si>
  <si>
    <t>C115220500023</t>
  </si>
  <si>
    <t>柏崎市立第二中学校</t>
  </si>
  <si>
    <t>新潟県柏崎市比角１丁目３番６号</t>
  </si>
  <si>
    <t>C115220500032</t>
  </si>
  <si>
    <t>柏崎市立第三中学校</t>
  </si>
  <si>
    <t>新潟県柏崎市新赤坂一丁目２番１０号</t>
  </si>
  <si>
    <t>C115220500041</t>
  </si>
  <si>
    <t>柏崎市立瑞穂中学校</t>
  </si>
  <si>
    <t>新潟県柏崎市小金町２－１１</t>
  </si>
  <si>
    <t>C115220500050</t>
  </si>
  <si>
    <t>柏崎市立第五中学校</t>
  </si>
  <si>
    <t>新潟県柏崎市宮平９６－１</t>
  </si>
  <si>
    <t>C115220500069</t>
  </si>
  <si>
    <t>柏崎市立松浜中学校</t>
  </si>
  <si>
    <t>新潟県柏崎市松波３－７－５</t>
  </si>
  <si>
    <t>C115220500078</t>
  </si>
  <si>
    <t>柏崎市立鏡が沖中学校</t>
  </si>
  <si>
    <t>新潟県柏崎市大字枇杷島２８４２－１</t>
  </si>
  <si>
    <t>C115220500087</t>
  </si>
  <si>
    <t>柏崎市立南中学校</t>
  </si>
  <si>
    <t>新潟県柏崎市大字新道３４４７番地</t>
  </si>
  <si>
    <t>C115220500096</t>
  </si>
  <si>
    <t>柏崎市立北条中学校</t>
  </si>
  <si>
    <t>新潟県柏崎市大字北条１９９６</t>
  </si>
  <si>
    <t>C115220500103</t>
  </si>
  <si>
    <t>柏崎市立東中学校</t>
  </si>
  <si>
    <t>新潟県柏崎市下田尻２００２－１</t>
  </si>
  <si>
    <t>C115220500112</t>
  </si>
  <si>
    <t>柏崎市立西山中学校</t>
  </si>
  <si>
    <t>新潟県柏崎市西山町鬼王１７９</t>
  </si>
  <si>
    <t>C115220600013</t>
  </si>
  <si>
    <t>新発田市立本丸中学校</t>
  </si>
  <si>
    <t>新潟県新発田市緑町２－７－２２</t>
  </si>
  <si>
    <t>C115220600022</t>
  </si>
  <si>
    <t>新発田市立第一中学校</t>
  </si>
  <si>
    <t>新潟県新発田市御幸町４－５－２５</t>
  </si>
  <si>
    <t>C115220600031</t>
  </si>
  <si>
    <t>新発田市立猿橋中学校</t>
  </si>
  <si>
    <t>新潟県新発田市住吉町１－７－１</t>
  </si>
  <si>
    <t>C115220600040</t>
  </si>
  <si>
    <t>新発田市立川東中学校</t>
  </si>
  <si>
    <t>新潟県新発田市下羽津１５６６－１</t>
  </si>
  <si>
    <t>C115220600059</t>
  </si>
  <si>
    <t>新発田市立佐々木中学校</t>
  </si>
  <si>
    <t>新潟県新発田市則清１０２</t>
  </si>
  <si>
    <t>C115220600068</t>
  </si>
  <si>
    <t>新発田市立東中学校</t>
  </si>
  <si>
    <t>新潟県新発田市五十公野４９８１</t>
  </si>
  <si>
    <t>C115220600077</t>
  </si>
  <si>
    <t>新発田市立七葉中学校</t>
  </si>
  <si>
    <t>新潟県新発田市上館乙８４－２</t>
  </si>
  <si>
    <t>C115220600086</t>
  </si>
  <si>
    <t>新発田市立豊浦中学校</t>
  </si>
  <si>
    <t>新潟県新発田市乙次５０</t>
  </si>
  <si>
    <t>C115220600095</t>
  </si>
  <si>
    <t>新発田市立加治川中学校</t>
  </si>
  <si>
    <t>新潟県新発田市川口３３０番地</t>
  </si>
  <si>
    <t>C115220600102</t>
  </si>
  <si>
    <t>新発田市立紫雲寺中学校</t>
  </si>
  <si>
    <t>新潟県新発田市真野原外３４９９</t>
  </si>
  <si>
    <t>C115220800011</t>
  </si>
  <si>
    <t>小千谷市立小千谷中学校</t>
  </si>
  <si>
    <t>新潟県小千谷市城内４丁目３番２６号</t>
  </si>
  <si>
    <t>C115220800020</t>
  </si>
  <si>
    <t>小千谷市立東小千谷中学校</t>
  </si>
  <si>
    <t>新潟県小千谷市東栄３－６－１４</t>
  </si>
  <si>
    <t>C115220800039</t>
  </si>
  <si>
    <t>小千谷市立千田中学校</t>
  </si>
  <si>
    <t>新潟県小千谷市大字千谷甲１６１７</t>
  </si>
  <si>
    <t>C115220800048</t>
  </si>
  <si>
    <t>小千谷市立片貝中学校</t>
  </si>
  <si>
    <t>新潟県小千谷市片貝町８７８７－２</t>
  </si>
  <si>
    <t>C115220800057</t>
  </si>
  <si>
    <t>小千谷市立南中学校</t>
  </si>
  <si>
    <t>C115220900010</t>
  </si>
  <si>
    <t>加茂市立加茂中学校</t>
  </si>
  <si>
    <t>新潟県加茂市学校町１－１</t>
  </si>
  <si>
    <t>C115220900029</t>
  </si>
  <si>
    <t>加茂市立葵中学校</t>
  </si>
  <si>
    <t>新潟県加茂市矢立１５－１</t>
  </si>
  <si>
    <t>C115220900038</t>
  </si>
  <si>
    <t>加茂市立七谷中学校</t>
  </si>
  <si>
    <t>新潟県加茂市下高柳２５</t>
  </si>
  <si>
    <t>C115220900047</t>
  </si>
  <si>
    <t>加茂市立若宮中学校</t>
  </si>
  <si>
    <t>新潟県加茂市若宮町１－２１－１２</t>
  </si>
  <si>
    <t>C115220900056</t>
  </si>
  <si>
    <t>加茂市立須田中学校</t>
  </si>
  <si>
    <t>新潟県加茂市大字後須田８０９</t>
  </si>
  <si>
    <t>C115221000017</t>
  </si>
  <si>
    <t>十日町市立十日町中学校</t>
  </si>
  <si>
    <t>新潟県十日町市新座甲２－１０</t>
  </si>
  <si>
    <t>C115221000026</t>
  </si>
  <si>
    <t>十日町市立中条中学校</t>
  </si>
  <si>
    <t>新潟県十日町市中条甲５６９番地１</t>
  </si>
  <si>
    <t>C115221000035</t>
  </si>
  <si>
    <t>十日町市立南中学校</t>
  </si>
  <si>
    <t>新潟県十日町市北新田１４２－１</t>
  </si>
  <si>
    <t>C115221000044</t>
  </si>
  <si>
    <t>十日町市立吉田中学校</t>
  </si>
  <si>
    <t>新潟県十日町市小泉１０６</t>
  </si>
  <si>
    <t>C115221000053</t>
  </si>
  <si>
    <t>十日町市立下条中学校</t>
  </si>
  <si>
    <t>C115221000062</t>
  </si>
  <si>
    <t>十日町市立水沢中学校</t>
  </si>
  <si>
    <t>新潟県十日町市馬場丁２００６</t>
  </si>
  <si>
    <t>C115221000071</t>
  </si>
  <si>
    <t>十日町市立川西中学校</t>
  </si>
  <si>
    <t>新潟県十日町市霜条５１</t>
  </si>
  <si>
    <t>C115221000080</t>
  </si>
  <si>
    <t>十日町市立中里中学校</t>
  </si>
  <si>
    <t>新潟県十日町市桔梗原キ１３０１</t>
  </si>
  <si>
    <t>C115221000099</t>
  </si>
  <si>
    <t>十日町市立松代中学校</t>
  </si>
  <si>
    <t>新潟県十日町市松代５５６２－１</t>
  </si>
  <si>
    <t>C115221000106</t>
  </si>
  <si>
    <t>十日町市立松之山中学校</t>
  </si>
  <si>
    <t>新潟県十日町市松之山１１６２番地３</t>
  </si>
  <si>
    <t>C115221100016</t>
  </si>
  <si>
    <t>見附市立見附中学校</t>
  </si>
  <si>
    <t>新潟県見附市島切窪町６４４－２</t>
  </si>
  <si>
    <t>C115221100025</t>
  </si>
  <si>
    <t>見附市立今町中学校</t>
  </si>
  <si>
    <t>新潟県見附市今町４丁目１番７号</t>
  </si>
  <si>
    <t>C115221100034</t>
  </si>
  <si>
    <t>見附市立南中学校</t>
  </si>
  <si>
    <t>新潟県見附市名木野町７１４</t>
  </si>
  <si>
    <t>C115221100043</t>
  </si>
  <si>
    <t>見附市立西中学校</t>
  </si>
  <si>
    <t>新潟県見附市野坪１２７番地</t>
  </si>
  <si>
    <t>C115221200015</t>
  </si>
  <si>
    <t>村上市立岩船中学校</t>
  </si>
  <si>
    <t>新潟県村上市八日市９－２３</t>
  </si>
  <si>
    <t>C115221200024</t>
  </si>
  <si>
    <t>村上市立村上第一中学校</t>
  </si>
  <si>
    <t>新潟県村上市大欠１－７０</t>
  </si>
  <si>
    <t>C115221200033</t>
  </si>
  <si>
    <t>村上市立村上東中学校</t>
  </si>
  <si>
    <t>新潟県村上市大字山辺里１７８８</t>
  </si>
  <si>
    <t>C115221200042</t>
  </si>
  <si>
    <t>村上市立神林中学校</t>
  </si>
  <si>
    <t>新潟県村上市有明１３８０</t>
  </si>
  <si>
    <t>C115221200051</t>
  </si>
  <si>
    <t>村上市立荒川中学校</t>
  </si>
  <si>
    <t>新潟県村上市坂町２５１０</t>
  </si>
  <si>
    <t>C115221200060</t>
  </si>
  <si>
    <t>村上市立朝日中学校</t>
  </si>
  <si>
    <t>新潟県村上市岩沢５５７７</t>
  </si>
  <si>
    <t>C115221200079</t>
  </si>
  <si>
    <t>村上市立山北中学校</t>
  </si>
  <si>
    <t>新潟県村上市府屋６５５－３</t>
  </si>
  <si>
    <t>C115221300014</t>
  </si>
  <si>
    <t>燕市立燕中学校</t>
  </si>
  <si>
    <t>新潟県燕市秋葉町４－８－７１</t>
  </si>
  <si>
    <t>C115221300023</t>
  </si>
  <si>
    <t>燕市立小池中学校</t>
  </si>
  <si>
    <t>新潟県燕市道金１０９５－１</t>
  </si>
  <si>
    <t>C115221300032</t>
  </si>
  <si>
    <t>燕市立燕北中学校</t>
  </si>
  <si>
    <t>新潟県燕市三王渕１９４０</t>
  </si>
  <si>
    <t>C115221300041</t>
  </si>
  <si>
    <t>燕市立分水中学校</t>
  </si>
  <si>
    <t>新潟県燕市分水向陽１番１号</t>
  </si>
  <si>
    <t>C115221300050</t>
  </si>
  <si>
    <t>燕市立吉田中学校</t>
  </si>
  <si>
    <t>新潟県燕市吉田文京町１－１</t>
  </si>
  <si>
    <t>C115221600011</t>
  </si>
  <si>
    <t>糸魚川市立糸魚川東中学校</t>
  </si>
  <si>
    <t>新潟県糸魚川市梶屋敷４３３</t>
  </si>
  <si>
    <t>C115221600020</t>
  </si>
  <si>
    <t>糸魚川市立糸魚川中学校</t>
  </si>
  <si>
    <t>新潟県糸魚川市上刈４－１－１</t>
  </si>
  <si>
    <t>C115221600039</t>
  </si>
  <si>
    <t>糸魚川市立能生中学校</t>
  </si>
  <si>
    <t>新潟県糸魚川市大字能生２６４３</t>
  </si>
  <si>
    <t>C115221600048</t>
  </si>
  <si>
    <t>糸魚川市立青海中学校</t>
  </si>
  <si>
    <t>新潟県糸魚川市寺地１１６０</t>
  </si>
  <si>
    <t>C115221700010</t>
  </si>
  <si>
    <t>妙高市立新井中学校</t>
  </si>
  <si>
    <t>新潟県妙高市錦町１－２－１</t>
  </si>
  <si>
    <t>C115221700029</t>
  </si>
  <si>
    <t>妙高市立妙高高原中学校</t>
  </si>
  <si>
    <t>新潟県妙高市大字関川７６２番地</t>
  </si>
  <si>
    <t>C115221700038</t>
  </si>
  <si>
    <t>妙高市立妙高中学校</t>
  </si>
  <si>
    <t>新潟県妙高市大字関山１６６０</t>
  </si>
  <si>
    <t>C115221800019</t>
  </si>
  <si>
    <t>五泉市立五泉中学校</t>
  </si>
  <si>
    <t>新潟県五泉市南本町２－１－８７</t>
  </si>
  <si>
    <t>C115221800028</t>
  </si>
  <si>
    <t>五泉市立川東中学校</t>
  </si>
  <si>
    <t>新潟県五泉市猿和田１８１</t>
  </si>
  <si>
    <t>C115221800037</t>
  </si>
  <si>
    <t>五泉市立五泉北中学校</t>
  </si>
  <si>
    <t>新潟県五泉市三本木２－７－１</t>
  </si>
  <si>
    <t>C115221800046</t>
  </si>
  <si>
    <t>五泉市立村松桜中学校</t>
  </si>
  <si>
    <t>新潟県五泉市愛宕甲２７０５－１</t>
  </si>
  <si>
    <t>C115222200013</t>
  </si>
  <si>
    <t>上越市立城北中学校</t>
  </si>
  <si>
    <t>新潟県上越市栄町４－２４</t>
  </si>
  <si>
    <t>C115222200022</t>
  </si>
  <si>
    <t>上越市立城西中学校</t>
  </si>
  <si>
    <t>新潟県上越市南新町３－３</t>
  </si>
  <si>
    <t>C115222200031</t>
  </si>
  <si>
    <t>上越市立城東中学校</t>
  </si>
  <si>
    <t>新潟県上越市本城町４－６０</t>
  </si>
  <si>
    <t>C115222200040</t>
  </si>
  <si>
    <t>上越市立八千浦中学校</t>
  </si>
  <si>
    <t>新潟県上越市下荒浜８７９</t>
  </si>
  <si>
    <t>C115222200059</t>
  </si>
  <si>
    <t>上越市立直江津中学校</t>
  </si>
  <si>
    <t>新潟県上越市西本町４－１５－２</t>
  </si>
  <si>
    <t>C115222200068</t>
  </si>
  <si>
    <t>上越市立直江津東中学校</t>
  </si>
  <si>
    <t>新潟県上越市安江２８２－１</t>
  </si>
  <si>
    <t>C115222200077</t>
  </si>
  <si>
    <t>上越市立春日中学校</t>
  </si>
  <si>
    <t>新潟県上越市春日野１－９－３</t>
  </si>
  <si>
    <t>C115222200086</t>
  </si>
  <si>
    <t>上越市立雄志中学校</t>
  </si>
  <si>
    <t>新潟県上越市大字下池部７０７番地</t>
  </si>
  <si>
    <t>C115222200095</t>
  </si>
  <si>
    <t>上越市立潮陵中学校</t>
  </si>
  <si>
    <t>新潟県上越市西戸野２４</t>
  </si>
  <si>
    <t>C115222200139</t>
  </si>
  <si>
    <t>上越市立牧中学校</t>
  </si>
  <si>
    <t>新潟県上越市牧区小川１７５２</t>
  </si>
  <si>
    <t>C115222200148</t>
  </si>
  <si>
    <t>上越市立柿崎中学校</t>
  </si>
  <si>
    <t>新潟県上越市柿崎区法音寺３９２番地の１</t>
  </si>
  <si>
    <t>C115222200157</t>
  </si>
  <si>
    <t>上越市立大潟町中学校</t>
  </si>
  <si>
    <t>新潟県上越市大潟区潟町５７５番地</t>
  </si>
  <si>
    <t>C115222200166</t>
  </si>
  <si>
    <t>上越市立頸城中学校</t>
  </si>
  <si>
    <t>新潟県上越市潟口６０</t>
  </si>
  <si>
    <t>C115222200175</t>
  </si>
  <si>
    <t>上越市立吉川中学校</t>
  </si>
  <si>
    <t>新潟県上越市吉川区下町１１３０</t>
  </si>
  <si>
    <t>C115222200184</t>
  </si>
  <si>
    <t>上越市立中郷中学校</t>
  </si>
  <si>
    <t>新潟県上越市中郷区二本木６６３番地</t>
  </si>
  <si>
    <t>C115222200193</t>
  </si>
  <si>
    <t>上越市立板倉中学校</t>
  </si>
  <si>
    <t>新潟県上越市板倉区針１０３４－１</t>
  </si>
  <si>
    <t>C115222200200</t>
  </si>
  <si>
    <t>上越市立清里中学校</t>
  </si>
  <si>
    <t>新潟県上越市清里区岡野町１５２５</t>
  </si>
  <si>
    <t>C115222200219</t>
  </si>
  <si>
    <t>上越市立三和中学校</t>
  </si>
  <si>
    <t>新潟県上越市上越市三和区島倉２２６７</t>
  </si>
  <si>
    <t>C115222200228</t>
  </si>
  <si>
    <t>上越市立名立中学校</t>
  </si>
  <si>
    <t>新潟県上越市名立区赤野俣５３２－１</t>
  </si>
  <si>
    <t>C115222300012</t>
  </si>
  <si>
    <t>阿賀野市立安田中学校</t>
  </si>
  <si>
    <t>新潟県阿賀野市保田４４１９</t>
  </si>
  <si>
    <t>C115222300021</t>
  </si>
  <si>
    <t>阿賀野市立京ヶ瀬中学校</t>
  </si>
  <si>
    <t>新潟県阿賀野市姥ヶ橋７３９</t>
  </si>
  <si>
    <t>C115222300030</t>
  </si>
  <si>
    <t>阿賀野市立水原中学校</t>
  </si>
  <si>
    <t>新潟県阿賀野市学校町９－９</t>
  </si>
  <si>
    <t>C115222300049</t>
  </si>
  <si>
    <t>阿賀野市立笹神中学校</t>
  </si>
  <si>
    <t>新潟県阿賀野市笹岡２００番地</t>
  </si>
  <si>
    <t>C115222400011</t>
  </si>
  <si>
    <t>佐渡市立内海府中学校</t>
  </si>
  <si>
    <t>新潟県佐渡市鷲崎９１８</t>
  </si>
  <si>
    <t>C115222400020</t>
  </si>
  <si>
    <t>佐渡市立前浜中学校</t>
  </si>
  <si>
    <t>新潟県佐渡市水津８５８</t>
  </si>
  <si>
    <t>C115222400039</t>
  </si>
  <si>
    <t>佐渡市立両津中学校</t>
  </si>
  <si>
    <t>新潟県佐渡市加茂歌代１４４９</t>
  </si>
  <si>
    <t>C115222400048</t>
  </si>
  <si>
    <t>佐渡市立南佐渡中学校</t>
  </si>
  <si>
    <t>新潟県佐渡市羽茂本郷４７番地</t>
  </si>
  <si>
    <t>C115222400057</t>
  </si>
  <si>
    <t>佐渡市立相川中学校</t>
  </si>
  <si>
    <t>新潟県佐渡市相川下戸村２１０</t>
  </si>
  <si>
    <t>C115222400066</t>
  </si>
  <si>
    <t>佐渡市立高千中学校</t>
  </si>
  <si>
    <t>新潟県佐渡市入川１８７２－１</t>
  </si>
  <si>
    <t>C115222400075</t>
  </si>
  <si>
    <t>佐渡市立佐和田中学校</t>
  </si>
  <si>
    <t>新潟県佐渡市窪田６０</t>
  </si>
  <si>
    <t>C115222400084</t>
  </si>
  <si>
    <t>佐渡市立金井中学校</t>
  </si>
  <si>
    <t>新潟県佐渡市金井新保乙４０</t>
  </si>
  <si>
    <t>C115222400093</t>
  </si>
  <si>
    <t>佐渡市立新穂中学校</t>
  </si>
  <si>
    <t>新潟県佐渡市新穂瓜生屋７１９</t>
  </si>
  <si>
    <t>C115222400100</t>
  </si>
  <si>
    <t>佐渡市立畑野中学校</t>
  </si>
  <si>
    <t>新潟県佐渡市畑野甲２５０番地</t>
  </si>
  <si>
    <t>C115222400119</t>
  </si>
  <si>
    <t>佐渡市立松ヶ崎中学校</t>
  </si>
  <si>
    <t>新潟県佐渡市多田１３９番地</t>
  </si>
  <si>
    <t>C115222400128</t>
  </si>
  <si>
    <t>佐渡市立真野中学校</t>
  </si>
  <si>
    <t>新潟県佐渡市名古屋１４５</t>
  </si>
  <si>
    <t>C115222400137</t>
  </si>
  <si>
    <t>佐渡市立赤泊中学校</t>
  </si>
  <si>
    <t>新潟県佐渡市赤泊２４５７</t>
  </si>
  <si>
    <t>C115222500010</t>
  </si>
  <si>
    <t>魚沼市立堀之内中学校</t>
  </si>
  <si>
    <t>新潟県魚沼市堀之内２０８</t>
  </si>
  <si>
    <t>C115222500029</t>
  </si>
  <si>
    <t>魚沼市立魚沼北中学校</t>
  </si>
  <si>
    <t>新潟県魚沼市須原１４２３</t>
  </si>
  <si>
    <t>C115222500038</t>
  </si>
  <si>
    <t>魚沼市立小出中学校</t>
  </si>
  <si>
    <t>新潟県魚沼市古新田２２５－２</t>
  </si>
  <si>
    <t>C115222500047</t>
  </si>
  <si>
    <t>魚沼市立湯之谷中学校</t>
  </si>
  <si>
    <t>新潟県魚沼市七日市３２</t>
  </si>
  <si>
    <t>C115222500056</t>
  </si>
  <si>
    <t>魚沼市立広神中学校</t>
  </si>
  <si>
    <t>新潟県魚沼市田尻３２０－１</t>
  </si>
  <si>
    <t>C115222600019</t>
  </si>
  <si>
    <t>南魚沼市立塩沢中学校</t>
  </si>
  <si>
    <t>新潟県南魚沼市中７７８－１</t>
  </si>
  <si>
    <t>C115222600028</t>
  </si>
  <si>
    <t>南魚沼市立六日町中学校</t>
  </si>
  <si>
    <t>新潟県南魚沼市六日町２８２</t>
  </si>
  <si>
    <t>C115222600037</t>
  </si>
  <si>
    <t>南魚沼市立大和中学校</t>
  </si>
  <si>
    <t>新潟県南魚沼市浦佐５２７８－２</t>
  </si>
  <si>
    <t>C115222600046</t>
  </si>
  <si>
    <t>南魚沼市立八海中学校</t>
  </si>
  <si>
    <t>新潟県南魚沼市上原１２９－６</t>
  </si>
  <si>
    <t>C115222700018</t>
  </si>
  <si>
    <t>胎内市立中条中学校</t>
  </si>
  <si>
    <t>新潟県胎内市東本町１６－５７</t>
  </si>
  <si>
    <t>C115222700027</t>
  </si>
  <si>
    <t>胎内市立乙中学校</t>
  </si>
  <si>
    <t>新潟県胎内市大出１７７３－１０</t>
  </si>
  <si>
    <t>C115222700036</t>
  </si>
  <si>
    <t>胎内市立築地中学校</t>
  </si>
  <si>
    <t>新潟県胎内市築地３７１３</t>
  </si>
  <si>
    <t>C115222700045</t>
  </si>
  <si>
    <t>胎内市立黒川中学校</t>
  </si>
  <si>
    <t>新潟県胎内市太田野原６２－６２</t>
  </si>
  <si>
    <t>C115230700011</t>
  </si>
  <si>
    <t>聖籠町立聖籠中学校</t>
  </si>
  <si>
    <t>新潟県北蒲原郡聖籠町蓮潟３６６－１</t>
  </si>
  <si>
    <t>C115234200018</t>
  </si>
  <si>
    <t>弥彦村立弥彦中学校</t>
  </si>
  <si>
    <t>新潟県西蒲原郡弥彦村矢作４７８５</t>
  </si>
  <si>
    <t>C115236100014</t>
  </si>
  <si>
    <t>田上町立田上中学校</t>
  </si>
  <si>
    <t>新潟県南蒲原郡田上町大字原ヶ崎新田２７００</t>
  </si>
  <si>
    <t>C115238500016</t>
  </si>
  <si>
    <t>阿賀町立阿賀津川中学校</t>
  </si>
  <si>
    <t>新潟県東蒲原郡阿賀町津川２６０</t>
  </si>
  <si>
    <t>C115238500025</t>
  </si>
  <si>
    <t>阿賀町立三川中学校</t>
  </si>
  <si>
    <t>C115240500012</t>
  </si>
  <si>
    <t>出雲崎町立出雲崎中学校</t>
  </si>
  <si>
    <t>新潟県三島郡出雲崎町米田７４５</t>
  </si>
  <si>
    <t>C115246100013</t>
  </si>
  <si>
    <t>湯沢町立湯沢中学校</t>
  </si>
  <si>
    <t>新潟県南魚沼郡湯沢町神立１５８０</t>
  </si>
  <si>
    <t>C115248200018</t>
  </si>
  <si>
    <t>津南町立津南中学校</t>
  </si>
  <si>
    <t>新潟県中魚沼郡津南町大字下船渡丁１６６６番地</t>
  </si>
  <si>
    <t>C115250400012</t>
  </si>
  <si>
    <t>刈羽村立刈羽中学校</t>
  </si>
  <si>
    <t>新潟県刈羽郡刈羽村刈羽１０１４</t>
  </si>
  <si>
    <t>C115258100018</t>
  </si>
  <si>
    <t>関川村立関川中学校</t>
  </si>
  <si>
    <t>新潟県岩船郡関川村大字上関５８９番地２</t>
  </si>
  <si>
    <t>C115258600013</t>
  </si>
  <si>
    <t>粟島浦村立粟島浦中学校</t>
  </si>
  <si>
    <t>C115310000018</t>
  </si>
  <si>
    <t>新潟第一中学校</t>
  </si>
  <si>
    <t>新潟県新潟市中央区関新３丁目３番１号</t>
  </si>
  <si>
    <t>C115310000027</t>
  </si>
  <si>
    <t>新潟明訓中学校</t>
  </si>
  <si>
    <t>新潟県新潟市江南区北山１０３７番地</t>
  </si>
  <si>
    <t>C115310000036</t>
  </si>
  <si>
    <t>新潟清心女子中学校</t>
  </si>
  <si>
    <t>新潟県新潟市西区五十嵐１の町６３７０番地</t>
  </si>
  <si>
    <t>C115320200015</t>
  </si>
  <si>
    <t>帝京長岡中学校</t>
  </si>
  <si>
    <t>新潟県長岡市住吉３丁目９番１号</t>
  </si>
  <si>
    <t>C215220400014</t>
  </si>
  <si>
    <t>大崎学園</t>
  </si>
  <si>
    <t>新潟県三条市東大崎１－１４－７４</t>
  </si>
  <si>
    <t>D115210000018</t>
  </si>
  <si>
    <t>新潟県立豊栄高等学校</t>
  </si>
  <si>
    <t>新潟県新潟市北区上土地亀大曲７６１</t>
  </si>
  <si>
    <t>D115210000027</t>
  </si>
  <si>
    <t>新潟県立新潟東高等学校</t>
  </si>
  <si>
    <t>新潟県新潟市東区小金町２－６－１</t>
  </si>
  <si>
    <t>D115210000036</t>
  </si>
  <si>
    <t>新潟県立新潟北高等学校</t>
  </si>
  <si>
    <t>新潟県新潟市東区本所字居浦８４７－１</t>
  </si>
  <si>
    <t>D115210000045</t>
  </si>
  <si>
    <t>新潟県立新潟高等学校</t>
  </si>
  <si>
    <t>新潟県新潟市中央区関屋下川原町２－６３５</t>
  </si>
  <si>
    <t>D115210000054</t>
  </si>
  <si>
    <t>新潟県立新潟中央高等学校</t>
  </si>
  <si>
    <t>新潟県新潟市中央区学校町通２番町５３１７番地の１</t>
  </si>
  <si>
    <t>D115210000063</t>
  </si>
  <si>
    <t>新潟県立新潟南高等学校</t>
  </si>
  <si>
    <t>新潟県新潟市中央区上所１－３－１</t>
  </si>
  <si>
    <t>D115210000072</t>
  </si>
  <si>
    <t>新潟県立新潟商業高等学校</t>
  </si>
  <si>
    <t>新潟県新潟市中央区白山浦２－６８－２</t>
  </si>
  <si>
    <t>D115210000081</t>
  </si>
  <si>
    <t>新潟県立新潟江南高等学校</t>
  </si>
  <si>
    <t>新潟県新潟市中央区女池南３－６－１</t>
  </si>
  <si>
    <t>D115210000090</t>
  </si>
  <si>
    <t>新潟市立万代高等学校</t>
  </si>
  <si>
    <t>新潟県新潟市中央区沼垂東６－８－１</t>
  </si>
  <si>
    <t>D115210000107</t>
  </si>
  <si>
    <t>新潟市立明鏡高等学校</t>
  </si>
  <si>
    <t>新潟県新潟市中央区沼垂東６－１１－１</t>
  </si>
  <si>
    <t>D115210000116</t>
  </si>
  <si>
    <t>新潟県立新潟向陽高等学校</t>
  </si>
  <si>
    <t>新潟県新潟市江南区亀田向陽４－３－１</t>
  </si>
  <si>
    <t>D115210000125</t>
  </si>
  <si>
    <t>新潟県立新津高等学校</t>
  </si>
  <si>
    <t>新潟県新潟市秋葉区秋葉１－１９－１</t>
  </si>
  <si>
    <t>D115210000134</t>
  </si>
  <si>
    <t>新潟県立新津工業高等学校</t>
  </si>
  <si>
    <t>新潟県新潟市秋葉区新津東町１－１２－９</t>
  </si>
  <si>
    <t>D115210000143</t>
  </si>
  <si>
    <t>新潟県立新津南高等学校</t>
  </si>
  <si>
    <t>新潟県新潟市秋葉区矢代田３２００－１</t>
  </si>
  <si>
    <t>D115210000152</t>
  </si>
  <si>
    <t>新潟県立白根高等学校</t>
  </si>
  <si>
    <t>新潟県新潟市南区上下諏訪木１２１４</t>
  </si>
  <si>
    <t>D115210000161</t>
  </si>
  <si>
    <t>新潟県立新潟工業高等学校</t>
  </si>
  <si>
    <t>新潟県新潟市西区小新西１－５－１</t>
  </si>
  <si>
    <t>D115210000170</t>
  </si>
  <si>
    <t>新潟県立新潟西高等学校</t>
  </si>
  <si>
    <t>新潟県新潟市西区内野西が丘３丁目２４番１号</t>
  </si>
  <si>
    <t>D115210000189</t>
  </si>
  <si>
    <t>新潟県立新潟翠江高等学校</t>
  </si>
  <si>
    <t>新潟県新潟市西区金巻１６５７</t>
  </si>
  <si>
    <t>D115210000198</t>
  </si>
  <si>
    <t>新潟県立巻高等学校</t>
  </si>
  <si>
    <t>新潟県新潟市西蒲区巻乙３０－１</t>
  </si>
  <si>
    <t>D115210000205</t>
  </si>
  <si>
    <t>新潟県立巻総合高等学校</t>
  </si>
  <si>
    <t>新潟県新潟市西蒲区巻甲４２９５－１</t>
  </si>
  <si>
    <t>D115220200015</t>
  </si>
  <si>
    <t>新潟県立長岡高等学校</t>
  </si>
  <si>
    <t>新潟県長岡市学校町３－１４－１</t>
  </si>
  <si>
    <t>D115220200024</t>
  </si>
  <si>
    <t>新潟県立長岡大手高等学校</t>
  </si>
  <si>
    <t>新潟県長岡市沖田２丁目３５７番地</t>
  </si>
  <si>
    <t>D115220200033</t>
  </si>
  <si>
    <t>新潟県立長岡農業高等学校</t>
  </si>
  <si>
    <t>新潟県長岡市曲新町３－１３－１</t>
  </si>
  <si>
    <t>D115220200042</t>
  </si>
  <si>
    <t>新潟県立長岡工業高等学校</t>
  </si>
  <si>
    <t>新潟県長岡市幸町２－７－７０</t>
  </si>
  <si>
    <t>D115220200051</t>
  </si>
  <si>
    <t>新潟県立長岡商業高等学校</t>
  </si>
  <si>
    <t>新潟県長岡市西片貝町字大木１７２６</t>
  </si>
  <si>
    <t>D115220200060</t>
  </si>
  <si>
    <t>新潟県立長岡明徳高等学校</t>
  </si>
  <si>
    <t>新潟県長岡市水道町３－５－１</t>
  </si>
  <si>
    <t>D115220200079</t>
  </si>
  <si>
    <t>新潟県立長岡向陵高等学校</t>
  </si>
  <si>
    <t>新潟県長岡市喜多町字川原１０３０－１</t>
  </si>
  <si>
    <t>D115220200088</t>
  </si>
  <si>
    <t>新潟県立栃尾高等学校</t>
  </si>
  <si>
    <t>新潟県長岡市金沢１－２－１</t>
  </si>
  <si>
    <t>D115220200097</t>
  </si>
  <si>
    <t>新潟県立正徳館高等学校</t>
  </si>
  <si>
    <t>新潟県長岡市与板町東与板１７３</t>
  </si>
  <si>
    <t>D115220400013</t>
  </si>
  <si>
    <t>新潟県立三条高等学校</t>
  </si>
  <si>
    <t>新潟県三条市月岡１－２－１</t>
  </si>
  <si>
    <t>D115220400022</t>
  </si>
  <si>
    <t>新潟県立三条東高等学校</t>
  </si>
  <si>
    <t>新潟県三条市北入蔵２－９－３６</t>
  </si>
  <si>
    <t>D115220400031</t>
  </si>
  <si>
    <t>新潟県立三条商業高等学校</t>
  </si>
  <si>
    <t>新潟県三条市田島２丁目２４番８号</t>
  </si>
  <si>
    <t>D115220400040</t>
  </si>
  <si>
    <t>新潟県立新潟県央工業高等学校</t>
  </si>
  <si>
    <t>新潟県三条市東本成寺１３－１</t>
  </si>
  <si>
    <t>D115220500012</t>
  </si>
  <si>
    <t>新潟県立柏崎高等学校</t>
  </si>
  <si>
    <t>新潟県柏崎市学校町４－１</t>
  </si>
  <si>
    <t>D115220500021</t>
  </si>
  <si>
    <t>新潟県立柏崎常盤高等学校</t>
  </si>
  <si>
    <t>新潟県柏崎市比角１－５－５７</t>
  </si>
  <si>
    <t>D115220500030</t>
  </si>
  <si>
    <t>新潟県立柏崎総合高等学校</t>
  </si>
  <si>
    <t>新潟県柏崎市元城町１－１</t>
  </si>
  <si>
    <t>D115220500049</t>
  </si>
  <si>
    <t>新潟県立柏崎工業高等学校</t>
  </si>
  <si>
    <t>新潟県柏崎市栄町５－１６</t>
  </si>
  <si>
    <t>D115220600011</t>
  </si>
  <si>
    <t>新潟県立新発田高等学校</t>
  </si>
  <si>
    <t>新潟県新発田市豊町３－７－６</t>
  </si>
  <si>
    <t>D115220600020</t>
  </si>
  <si>
    <t>新潟県立西新発田高等学校</t>
  </si>
  <si>
    <t>新潟県新発田市西園町３丁目１番２号</t>
  </si>
  <si>
    <t>D115220600039</t>
  </si>
  <si>
    <t>新潟県立新発田農業高等学校</t>
  </si>
  <si>
    <t>新潟県新発田市大栄町６－４－２３</t>
  </si>
  <si>
    <t>D115220600057</t>
  </si>
  <si>
    <t>新潟県立新発田南高等学校</t>
  </si>
  <si>
    <t>新潟県新発田市大栄町３－６－６</t>
  </si>
  <si>
    <t>D115220600066</t>
  </si>
  <si>
    <t>新潟県立新発田商業高等学校</t>
  </si>
  <si>
    <t>新潟県新発田市板敷５２１－１</t>
  </si>
  <si>
    <t>D115220800019</t>
  </si>
  <si>
    <t>新潟県立小千谷高等学校</t>
  </si>
  <si>
    <t>新潟県小千谷市旭町７－１</t>
  </si>
  <si>
    <t>D115220800028</t>
  </si>
  <si>
    <t>新潟県立小千谷西高等学校</t>
  </si>
  <si>
    <t>新潟県小千谷市城内３－３－１１</t>
  </si>
  <si>
    <t>D115220900018</t>
  </si>
  <si>
    <t>新潟県立加茂高等学校</t>
  </si>
  <si>
    <t>新潟県加茂市幸町１－１７－１３</t>
  </si>
  <si>
    <t>D115220900027</t>
  </si>
  <si>
    <t>新潟県立加茂農林高等学校</t>
  </si>
  <si>
    <t>新潟県加茂市神明町２－１５－５</t>
  </si>
  <si>
    <t>D115221000015</t>
  </si>
  <si>
    <t>新潟県立十日町高等学校</t>
  </si>
  <si>
    <t>新潟県十日町市本町西一丁目２０３</t>
  </si>
  <si>
    <t>D115221000024</t>
  </si>
  <si>
    <t>新潟県立十日町総合高等学校</t>
  </si>
  <si>
    <t>新潟県十日町市高山４丁目４６１番地</t>
  </si>
  <si>
    <t>D115221000033</t>
  </si>
  <si>
    <t>新潟県立十日町高等学校松之山分校</t>
  </si>
  <si>
    <t>新潟県十日町市松之山光間３９番地１</t>
  </si>
  <si>
    <t>D115221000042</t>
  </si>
  <si>
    <t>新潟県立松代高等学校</t>
  </si>
  <si>
    <t>新潟県十日町市松代４００３－１</t>
  </si>
  <si>
    <t>D115221100014</t>
  </si>
  <si>
    <t>新潟県立見附高等学校</t>
  </si>
  <si>
    <t>新潟県見附市本所１－２０－６</t>
  </si>
  <si>
    <t>D115221200013</t>
  </si>
  <si>
    <t>新潟県立村上高等学校</t>
  </si>
  <si>
    <t>新潟県村上市田端町７－１２</t>
  </si>
  <si>
    <t>D115221200022</t>
  </si>
  <si>
    <t>新潟県村上市飯野桜ヶ丘１０－２５</t>
  </si>
  <si>
    <t>D115221200031</t>
  </si>
  <si>
    <t>新潟県立荒川高等学校</t>
  </si>
  <si>
    <t>新潟県村上市坂町２６１６－４</t>
  </si>
  <si>
    <t>D115221300012</t>
  </si>
  <si>
    <t>新潟県立分水高等学校</t>
  </si>
  <si>
    <t>新潟県燕市笈ヶ島１０４－４</t>
  </si>
  <si>
    <t>D115221300021</t>
  </si>
  <si>
    <t>新潟県立吉田高等学校</t>
  </si>
  <si>
    <t>新潟県燕市吉田東町１６－１</t>
  </si>
  <si>
    <t>D115221600019</t>
  </si>
  <si>
    <t>新潟県立糸魚川高等学校</t>
  </si>
  <si>
    <t>新潟県糸魚川市大字平牛２４８－２</t>
  </si>
  <si>
    <t>D115221600028</t>
  </si>
  <si>
    <t>新潟県立糸魚川白嶺高等学校</t>
  </si>
  <si>
    <t>新潟県糸魚川市清崎９－１</t>
  </si>
  <si>
    <t>D115221600037</t>
  </si>
  <si>
    <t>新潟県立海洋高等学校</t>
  </si>
  <si>
    <t>新潟県糸魚川市能生３０４０</t>
  </si>
  <si>
    <t>D115221700018</t>
  </si>
  <si>
    <t>新潟県立新井高等学校</t>
  </si>
  <si>
    <t>新潟県妙高市田町１－１０－１</t>
  </si>
  <si>
    <t>D115221800017</t>
  </si>
  <si>
    <t>新潟県立五泉高等学校</t>
  </si>
  <si>
    <t>新潟県五泉市粟島１－２３</t>
  </si>
  <si>
    <t>D115221800026</t>
  </si>
  <si>
    <t>新潟県立村松高等学校</t>
  </si>
  <si>
    <t>新潟県五泉市村松甲５５４５</t>
  </si>
  <si>
    <t>D115222200011</t>
  </si>
  <si>
    <t>新潟県立高田高等学校</t>
  </si>
  <si>
    <t>新潟県上越市南城町３丁目５番５号</t>
  </si>
  <si>
    <t>D115222200020</t>
  </si>
  <si>
    <t>新潟県立高田北城高等学校</t>
  </si>
  <si>
    <t>新潟県上越市北城町２－８－１</t>
  </si>
  <si>
    <t>D115222200039</t>
  </si>
  <si>
    <t>新潟県立高田農業高等学校</t>
  </si>
  <si>
    <t>新潟県上越市東城町１－４－４１</t>
  </si>
  <si>
    <t>D115222200048</t>
  </si>
  <si>
    <t>新潟県立上越総合技術高等学校</t>
  </si>
  <si>
    <t>新潟県上越市本城町３－１</t>
  </si>
  <si>
    <t>D115222200057</t>
  </si>
  <si>
    <t>新潟県立高田商業高等学校</t>
  </si>
  <si>
    <t>新潟県上越市中田原９０－１</t>
  </si>
  <si>
    <t>D115222200066</t>
  </si>
  <si>
    <t>新潟県立高田南城高等学校</t>
  </si>
  <si>
    <t>新潟県上越市南城町３－３－８</t>
  </si>
  <si>
    <t>D115222200084</t>
  </si>
  <si>
    <t>新潟県立久比岐高等学校</t>
  </si>
  <si>
    <t>新潟県上越市柿崎区柿崎７０７５</t>
  </si>
  <si>
    <t>D115222200093</t>
  </si>
  <si>
    <t>新潟県立有恒高等学校</t>
  </si>
  <si>
    <t>新潟県上越市板倉区針５８３－３</t>
  </si>
  <si>
    <t>D115222300010</t>
  </si>
  <si>
    <t>新潟県立阿賀野高等学校</t>
  </si>
  <si>
    <t>新潟県阿賀野市学校町３－９</t>
  </si>
  <si>
    <t>D115222400019</t>
  </si>
  <si>
    <t>新潟県立佐渡高等学校相川分校</t>
  </si>
  <si>
    <t>新潟県佐渡市下相川１６２番地</t>
  </si>
  <si>
    <t>D115222400028</t>
  </si>
  <si>
    <t>新潟県立佐渡高等学校</t>
  </si>
  <si>
    <t>新潟県佐渡市石田５６７</t>
  </si>
  <si>
    <t>D115222400037</t>
  </si>
  <si>
    <t>新潟県立佐渡総合高等学校</t>
  </si>
  <si>
    <t>新潟県佐渡市栗野江３７７－１</t>
  </si>
  <si>
    <t>D115222400046</t>
  </si>
  <si>
    <t>新潟県立羽茂高等学校</t>
  </si>
  <si>
    <t>新潟県佐渡市羽茂本郷４１０</t>
  </si>
  <si>
    <t>D115222500018</t>
  </si>
  <si>
    <t>新潟県立堀之内高等学校</t>
  </si>
  <si>
    <t>新潟県魚沼市堀之内３７２０番地</t>
  </si>
  <si>
    <t>D115222500027</t>
  </si>
  <si>
    <t>新潟県立小出高等学校</t>
  </si>
  <si>
    <t>新潟県魚沼市青島８１０－４</t>
  </si>
  <si>
    <t>D115222600017</t>
  </si>
  <si>
    <t>新潟県立塩沢商工高等学校</t>
  </si>
  <si>
    <t>新潟県南魚沼市泉盛寺７０１－１</t>
  </si>
  <si>
    <t>D115222600026</t>
  </si>
  <si>
    <t>新潟県立六日町高等学校</t>
  </si>
  <si>
    <t>新潟県南魚沼市余川１３８０－２</t>
  </si>
  <si>
    <t>D115222600035</t>
  </si>
  <si>
    <t>新潟県立国際情報高等学校</t>
  </si>
  <si>
    <t>新潟県南魚沼市浦佐５６６４－１</t>
  </si>
  <si>
    <t>D115222600044</t>
  </si>
  <si>
    <t>新潟県立八海高等学校</t>
  </si>
  <si>
    <t>新潟県南魚沼市余川１２７６</t>
  </si>
  <si>
    <t>D115222700016</t>
  </si>
  <si>
    <t>新潟県立中条高等学校</t>
  </si>
  <si>
    <t>新潟県胎内市東本町１９－１</t>
  </si>
  <si>
    <t>D115238500014</t>
  </si>
  <si>
    <t>新潟県立阿賀黎明高等学校</t>
  </si>
  <si>
    <t>新潟県東蒲原郡阿賀町津川３６１－１</t>
  </si>
  <si>
    <t>D115240500010</t>
  </si>
  <si>
    <t>新潟県立出雲崎高等学校</t>
  </si>
  <si>
    <t>新潟県三島郡出雲崎町大字大門７１</t>
  </si>
  <si>
    <t>D115310000016</t>
  </si>
  <si>
    <t>敬和学園高等学校</t>
  </si>
  <si>
    <t>新潟県新潟市北区太夫浜３２５番地</t>
  </si>
  <si>
    <t>D115310000025</t>
  </si>
  <si>
    <t>北越高等学校</t>
  </si>
  <si>
    <t>新潟県新潟市中央区米山５－１２－１</t>
  </si>
  <si>
    <t>D115310000034</t>
  </si>
  <si>
    <t>新潟青陵高等学校</t>
  </si>
  <si>
    <t>新潟県新潟市中央区水道町１－５９３２</t>
  </si>
  <si>
    <t>D115310000043</t>
  </si>
  <si>
    <t>新潟第一高等学校</t>
  </si>
  <si>
    <t>新潟県新潟市中央区関新３－３－１</t>
  </si>
  <si>
    <t>D115310000052</t>
  </si>
  <si>
    <t>東京学館新潟高等学校</t>
  </si>
  <si>
    <t>新潟県新潟市中央区鐘木１８５－１</t>
  </si>
  <si>
    <t>D115310000061</t>
  </si>
  <si>
    <t>開志学園高等学校</t>
  </si>
  <si>
    <t>新潟県新潟市中央区南長潟２１－１</t>
  </si>
  <si>
    <t>D115310000070</t>
  </si>
  <si>
    <t>新潟明訓高等学校</t>
  </si>
  <si>
    <t>新潟県新潟市江南区北山１０３７</t>
  </si>
  <si>
    <t>D115310000089</t>
  </si>
  <si>
    <t>新潟清心女子高等学校</t>
  </si>
  <si>
    <t>D115310000098</t>
  </si>
  <si>
    <t>日本文理高等学校</t>
  </si>
  <si>
    <t>新潟県新潟市西区新通１０７２番地</t>
  </si>
  <si>
    <t>D115320200013</t>
  </si>
  <si>
    <t>帝京長岡高等学校</t>
  </si>
  <si>
    <t>D115320200022</t>
  </si>
  <si>
    <t>中越高等学校</t>
  </si>
  <si>
    <t>新潟県長岡市新保町１３７１－１</t>
  </si>
  <si>
    <t>D115320200031</t>
  </si>
  <si>
    <t>長岡英智高等学校</t>
  </si>
  <si>
    <t>新潟県長岡市宮栄３－１６－１４</t>
  </si>
  <si>
    <t>D115320500010</t>
  </si>
  <si>
    <t>新潟産業大学附属高等学校</t>
  </si>
  <si>
    <t>新潟県柏崎市大字安田２５１０番地２</t>
  </si>
  <si>
    <t>D115320600019</t>
  </si>
  <si>
    <t>新発田中央高等学校</t>
  </si>
  <si>
    <t>新潟県新発田市曽根５７０</t>
  </si>
  <si>
    <t>D115320900016</t>
  </si>
  <si>
    <t>加茂暁星高等学校</t>
  </si>
  <si>
    <t>新潟県加茂市学校町１６－１８</t>
  </si>
  <si>
    <t>D115321100012</t>
  </si>
  <si>
    <t>創進学園高等学校</t>
  </si>
  <si>
    <t>新潟県見附市本所２－２－２１</t>
  </si>
  <si>
    <t>D115322200019</t>
  </si>
  <si>
    <t>上越高等学校</t>
  </si>
  <si>
    <t>新潟県上越市寺町３－４－３４</t>
  </si>
  <si>
    <t>D115322200028</t>
  </si>
  <si>
    <t>関根学園高等学校</t>
  </si>
  <si>
    <t>新潟県上越市大貫２－９－１</t>
  </si>
  <si>
    <t>D115322700014</t>
  </si>
  <si>
    <t>開志国際高等学校</t>
  </si>
  <si>
    <t>新潟県胎内市長橋上４３９－１</t>
  </si>
  <si>
    <t>D215210000017</t>
  </si>
  <si>
    <t>新潟市立高志中等教育学校</t>
  </si>
  <si>
    <t>新潟県新潟市中央区高志１－１５－１</t>
  </si>
  <si>
    <t>D215220500011</t>
  </si>
  <si>
    <t>新潟県立柏崎翔洋中等教育学校</t>
  </si>
  <si>
    <t>新潟県柏崎市北園町１８番８８号</t>
  </si>
  <si>
    <t>D215221200012</t>
  </si>
  <si>
    <t>新潟県立村上中等教育学校</t>
  </si>
  <si>
    <t>新潟県村上市学校町６－８</t>
  </si>
  <si>
    <t>D215221300011</t>
  </si>
  <si>
    <t>新潟県立燕中等教育学校</t>
  </si>
  <si>
    <t>新潟県燕市灰方８１５</t>
  </si>
  <si>
    <t>D215222200010</t>
  </si>
  <si>
    <t>新潟県立直江津中等教育学校</t>
  </si>
  <si>
    <t>新潟県上越市西本町４－２０－１</t>
  </si>
  <si>
    <t>D215222400018</t>
  </si>
  <si>
    <t>新潟県立佐渡中等教育学校</t>
  </si>
  <si>
    <t>新潟県佐渡市梅津１７５０</t>
  </si>
  <si>
    <t>D215248200015</t>
  </si>
  <si>
    <t>新潟県立津南中等教育学校</t>
  </si>
  <si>
    <t>新潟県中魚沼郡津南町大字下船渡戊２９８－１</t>
  </si>
  <si>
    <t>E115110000017</t>
  </si>
  <si>
    <t>新潟大学附属特別支援学校</t>
  </si>
  <si>
    <t>E115210000024</t>
  </si>
  <si>
    <t>新潟県立東新潟特別支援学校</t>
  </si>
  <si>
    <t>新潟県新潟市東区海老ヶ瀬９９４</t>
  </si>
  <si>
    <t>E115210000033</t>
  </si>
  <si>
    <t>新潟市立東特別支援学校</t>
  </si>
  <si>
    <t>新潟県新潟市東区海老ヶ瀬３１</t>
  </si>
  <si>
    <t>E115210000051</t>
  </si>
  <si>
    <t>新潟県立はまぐみ特別支援学校</t>
  </si>
  <si>
    <t>新潟県新潟市中央区水道町１丁目５９３２</t>
  </si>
  <si>
    <t>E115210000060</t>
  </si>
  <si>
    <t>新潟県立江南高等特別支援学校川岸分校</t>
  </si>
  <si>
    <t>E115210000079</t>
  </si>
  <si>
    <t>新潟県立江南高等特別支援学校</t>
  </si>
  <si>
    <t>新潟県新潟市江南区北山１５１０</t>
  </si>
  <si>
    <t>E115210000088</t>
  </si>
  <si>
    <t>新潟市立西特別支援学校</t>
  </si>
  <si>
    <t>新潟県新潟市西蒲区堀山新田８８</t>
  </si>
  <si>
    <t>E115210000097</t>
  </si>
  <si>
    <t>新潟県立西蒲高等特別支援学校</t>
  </si>
  <si>
    <t>新潟県新潟市西蒲区堀山新田５１－１</t>
  </si>
  <si>
    <t>E115210000104</t>
  </si>
  <si>
    <t>新潟県立新潟よつば学園</t>
  </si>
  <si>
    <t>新潟県新潟市東区竹尾２丁目２－１</t>
  </si>
  <si>
    <t>E115220200012</t>
  </si>
  <si>
    <t>新潟県立長岡聾学校</t>
  </si>
  <si>
    <t>新潟県長岡市水道町２丁目１番１３号</t>
  </si>
  <si>
    <t>E115220200021</t>
  </si>
  <si>
    <t>新潟県立柏崎特別支援学校のぎく分校</t>
  </si>
  <si>
    <t>新潟県長岡市寿２－４－１</t>
  </si>
  <si>
    <t>E115220200030</t>
  </si>
  <si>
    <t>長岡市立総合支援学校</t>
  </si>
  <si>
    <t>新潟県長岡市大字日越１４０２番地</t>
  </si>
  <si>
    <t>E115220200049</t>
  </si>
  <si>
    <t>長岡市立高等総合支援学校</t>
  </si>
  <si>
    <t>新潟県長岡市大字日越１４０２</t>
  </si>
  <si>
    <t>E115220400010</t>
  </si>
  <si>
    <t>新潟県立月ケ岡特別支援学校</t>
  </si>
  <si>
    <t>新潟県三条市大字月岡４９３５</t>
  </si>
  <si>
    <t>E115220500019</t>
  </si>
  <si>
    <t>新潟県立柏崎特別支援学校</t>
  </si>
  <si>
    <t>新潟県柏崎市赤坂町３－６３</t>
  </si>
  <si>
    <t>E115220500028</t>
  </si>
  <si>
    <t>新潟県立はまなす特別支援学校</t>
  </si>
  <si>
    <t>新潟県柏崎市松波４－１０－１</t>
  </si>
  <si>
    <t>E115220600018</t>
  </si>
  <si>
    <t>新潟県立新発田竹俣特別支援学校いじみの分校</t>
  </si>
  <si>
    <t>新潟県新発田市大字五十公野４６５１の１</t>
  </si>
  <si>
    <t>E115220600027</t>
  </si>
  <si>
    <t>新潟県立新発田竹俣特別支援学校</t>
  </si>
  <si>
    <t>新潟県新発田市下楠川７０２</t>
  </si>
  <si>
    <t>E115220800016</t>
  </si>
  <si>
    <t>小千谷市立総合支援学校</t>
  </si>
  <si>
    <t>新潟県小千谷市大字塩殿甲２１４４</t>
  </si>
  <si>
    <t>E115221000012</t>
  </si>
  <si>
    <t>十日町市立ふれあいの丘支援学校</t>
  </si>
  <si>
    <t>E115221000021</t>
  </si>
  <si>
    <t>新潟県立川西高等特別支援学校</t>
  </si>
  <si>
    <t>新潟県十日町市伊勢平治７１１－２</t>
  </si>
  <si>
    <t>E115221100011</t>
  </si>
  <si>
    <t>見附市立見附特別支援学校</t>
  </si>
  <si>
    <t>新潟県見附市月見台１－１０－７４</t>
  </si>
  <si>
    <t>E115221100021</t>
  </si>
  <si>
    <t>新潟県立月ヶ岡特別支援学校見附分校</t>
  </si>
  <si>
    <t>新潟県見附市本所１丁目２０－６</t>
  </si>
  <si>
    <t>E115221200010</t>
  </si>
  <si>
    <t>新潟県立村上特別支援学校</t>
  </si>
  <si>
    <t>新潟県村上市山居町二丁目１６番２９号</t>
  </si>
  <si>
    <t>E115221300019</t>
  </si>
  <si>
    <t>新潟県立吉田特別支援学校</t>
  </si>
  <si>
    <t>新潟県燕市吉田大保町３２－２４</t>
  </si>
  <si>
    <t>E115221600016</t>
  </si>
  <si>
    <t>新潟県立高田特別支援学校白嶺分校</t>
  </si>
  <si>
    <t>新潟県糸魚川市清崎５－２５</t>
  </si>
  <si>
    <t>E115221600025</t>
  </si>
  <si>
    <t>糸魚川市立ひすいの里総合学校</t>
  </si>
  <si>
    <t>E115221700015</t>
  </si>
  <si>
    <t>妙高市立総合支援学校</t>
  </si>
  <si>
    <t>新潟県妙高市大字小丸山新田５６－２</t>
  </si>
  <si>
    <t>E115221800014</t>
  </si>
  <si>
    <t>新潟県立五泉特別支援学校</t>
  </si>
  <si>
    <t>新潟県五泉市尻上１７３</t>
  </si>
  <si>
    <t>E115221800023</t>
  </si>
  <si>
    <t>新潟県立五泉特別支援学校村松分校</t>
  </si>
  <si>
    <t>E115222200018</t>
  </si>
  <si>
    <t>新潟県立長岡聾学校高田分校</t>
  </si>
  <si>
    <t>新潟県上越市大和６－４－３７</t>
  </si>
  <si>
    <t>E115222200027</t>
  </si>
  <si>
    <t>新潟県立高田特別支援学校</t>
  </si>
  <si>
    <t>新潟県上越市寺町１－１５－４４</t>
  </si>
  <si>
    <t>E115222200036</t>
  </si>
  <si>
    <t>新潟県立上越特別支援学校</t>
  </si>
  <si>
    <t>E115222200045</t>
  </si>
  <si>
    <t>新潟県立吉川高等特別支援学校</t>
  </si>
  <si>
    <t>新潟県上越市吉川区原之町１４４７</t>
  </si>
  <si>
    <t>E115222300017</t>
  </si>
  <si>
    <t>新潟県立駒林特別支援学校</t>
  </si>
  <si>
    <t>新潟県阿賀野市駒林５０５０</t>
  </si>
  <si>
    <t>E115222400016</t>
  </si>
  <si>
    <t>新潟県立佐渡特別支援学校</t>
  </si>
  <si>
    <t>新潟県佐渡市下新穂８８番地</t>
  </si>
  <si>
    <t>E115222500015</t>
  </si>
  <si>
    <t>新潟県立小出特別支援学校</t>
  </si>
  <si>
    <t>新潟県魚沼市十日町１７３８－２</t>
  </si>
  <si>
    <t>E115222600014</t>
  </si>
  <si>
    <t>南魚沼市立総合支援学校</t>
  </si>
  <si>
    <t>新潟県南魚沼市西泉田４７－２</t>
  </si>
  <si>
    <t>B116110000013</t>
  </si>
  <si>
    <t>富山大学教育学部附属小学校</t>
  </si>
  <si>
    <t>富山県富山市五艘１３００</t>
  </si>
  <si>
    <t>B116220100019</t>
  </si>
  <si>
    <t>富山市立芝園小学校</t>
  </si>
  <si>
    <t>富山県富山市芝園町３丁目１－２６</t>
  </si>
  <si>
    <t>B116220100028</t>
  </si>
  <si>
    <t>富山市立西田地方小学校</t>
  </si>
  <si>
    <t>富山県富山市西田地方町１－１－２５</t>
  </si>
  <si>
    <t>B116220100037</t>
  </si>
  <si>
    <t>富山市立中央小学校</t>
  </si>
  <si>
    <t>富山県富山市五番町４－３５</t>
  </si>
  <si>
    <t>B116220100046</t>
  </si>
  <si>
    <t>富山市立柳町小学校</t>
  </si>
  <si>
    <t>富山県富山市柳町４丁目２－２６</t>
  </si>
  <si>
    <t>B116220100055</t>
  </si>
  <si>
    <t>富山市立桜谷小学校</t>
  </si>
  <si>
    <t>富山県富山市田刈屋２７９</t>
  </si>
  <si>
    <t>B116220100064</t>
  </si>
  <si>
    <t>富山市立五福小学校</t>
  </si>
  <si>
    <t>富山県富山市五福４４３１－２</t>
  </si>
  <si>
    <t>B116220100073</t>
  </si>
  <si>
    <t>富山市立奥田小学校</t>
  </si>
  <si>
    <t>富山県富山市奥田双葉町１０－１８</t>
  </si>
  <si>
    <t>B116220100082</t>
  </si>
  <si>
    <t>富山市立奥田北小学校</t>
  </si>
  <si>
    <t>富山県富山市下新北町３－７２</t>
  </si>
  <si>
    <t>B116220100091</t>
  </si>
  <si>
    <t>富山市立東部小学校</t>
  </si>
  <si>
    <t>富山県富山市石金１－５－４４</t>
  </si>
  <si>
    <t>B116220100108</t>
  </si>
  <si>
    <t>富山市立新庄小学校</t>
  </si>
  <si>
    <t>富山県富山市新庄町一丁目６－３０</t>
  </si>
  <si>
    <t>B116220100117</t>
  </si>
  <si>
    <t>富山市立新庄北小学校</t>
  </si>
  <si>
    <t>富山県富山市新庄本町２丁目４－１１</t>
  </si>
  <si>
    <t>B116220100126</t>
  </si>
  <si>
    <t>富山市立藤ノ木小学校</t>
  </si>
  <si>
    <t>富山県富山市藤木１２４６</t>
  </si>
  <si>
    <t>B116220100135</t>
  </si>
  <si>
    <t>富山市立岩瀬小学校</t>
  </si>
  <si>
    <t>富山県富山市岩瀬御蔵町１</t>
  </si>
  <si>
    <t>B116220100144</t>
  </si>
  <si>
    <t>富山市立針原小学校</t>
  </si>
  <si>
    <t>富山県富山市針原中町５２３－１</t>
  </si>
  <si>
    <t>B116220100153</t>
  </si>
  <si>
    <t>富山市立浜黒崎小学校</t>
  </si>
  <si>
    <t>富山県富山市浜黒崎３３０１－２</t>
  </si>
  <si>
    <t>B116220100162</t>
  </si>
  <si>
    <t>富山市立大広田小学校</t>
  </si>
  <si>
    <t>富山県富山市田畑１８３</t>
  </si>
  <si>
    <t>B116220100171</t>
  </si>
  <si>
    <t>富山市立豊田小学校</t>
  </si>
  <si>
    <t>富山県富山市米田２－１</t>
  </si>
  <si>
    <t>B116220100180</t>
  </si>
  <si>
    <t>富山市立広田小学校</t>
  </si>
  <si>
    <t>富山県富山市鍋田２２－５３</t>
  </si>
  <si>
    <t>B116220100199</t>
  </si>
  <si>
    <t>富山市立神明小学校</t>
  </si>
  <si>
    <t>富山県富山市高田１４７－２</t>
  </si>
  <si>
    <t>B116220100206</t>
  </si>
  <si>
    <t>富山市立堀川小学校</t>
  </si>
  <si>
    <t>富山県富山市堀川小泉町１－１３－１０</t>
  </si>
  <si>
    <t>B116220100215</t>
  </si>
  <si>
    <t>富山市立堀川南小学校</t>
  </si>
  <si>
    <t>富山県富山市本郷町２８２－３</t>
  </si>
  <si>
    <t>B116220100224</t>
  </si>
  <si>
    <t>富山市立光陽小学校</t>
  </si>
  <si>
    <t>富山県富山市二口町１－４－１</t>
  </si>
  <si>
    <t>B116220100233</t>
  </si>
  <si>
    <t>富山市立山室小学校</t>
  </si>
  <si>
    <t>富山県富山市中市２－１０－５</t>
  </si>
  <si>
    <t>B116220100242</t>
  </si>
  <si>
    <t>富山市立山室中部小学校</t>
  </si>
  <si>
    <t>富山県富山市山室荒屋１６２－２</t>
  </si>
  <si>
    <t>B116220100251</t>
  </si>
  <si>
    <t>富山市立蜷川小学校</t>
  </si>
  <si>
    <t>富山県富山市赤田７５－１</t>
  </si>
  <si>
    <t>B116220100260</t>
  </si>
  <si>
    <t>富山市立太田小学校</t>
  </si>
  <si>
    <t>富山県富山市太田１４－２</t>
  </si>
  <si>
    <t>B116220100279</t>
  </si>
  <si>
    <t>富山市立萩浦小学校</t>
  </si>
  <si>
    <t>富山県富山市高畠町２－１１－２８</t>
  </si>
  <si>
    <t>B116220100288</t>
  </si>
  <si>
    <t>富山市立熊野小学校</t>
  </si>
  <si>
    <t>富山県富山市宮保６０２</t>
  </si>
  <si>
    <t>B116220100297</t>
  </si>
  <si>
    <t>富山市立月岡小学校</t>
  </si>
  <si>
    <t>富山県富山市上千俵町５００</t>
  </si>
  <si>
    <t>B116220100304</t>
  </si>
  <si>
    <t>富山市立新保小学校</t>
  </si>
  <si>
    <t>富山県富山市任海８８８－２</t>
  </si>
  <si>
    <t>B116220100313</t>
  </si>
  <si>
    <t>富山市立四方小学校</t>
  </si>
  <si>
    <t>富山県富山市四方４０５</t>
  </si>
  <si>
    <t>B116220100322</t>
  </si>
  <si>
    <t>富山市立八幡小学校</t>
  </si>
  <si>
    <t>富山県富山市八幡６７０</t>
  </si>
  <si>
    <t>B116220100331</t>
  </si>
  <si>
    <t>富山市立草島小学校</t>
  </si>
  <si>
    <t>富山県富山市草島９３</t>
  </si>
  <si>
    <t>B116220100340</t>
  </si>
  <si>
    <t>富山市立倉垣小学校</t>
  </si>
  <si>
    <t>富山県富山市布目４００２</t>
  </si>
  <si>
    <t>B116220100359</t>
  </si>
  <si>
    <t>富山市立呉羽小学校</t>
  </si>
  <si>
    <t>富山県富山市呉羽町６１７１</t>
  </si>
  <si>
    <t>B116220100368</t>
  </si>
  <si>
    <t>富山市立長岡小学校</t>
  </si>
  <si>
    <t>富山県富山市長岡９４２０</t>
  </si>
  <si>
    <t>B116220100377</t>
  </si>
  <si>
    <t>富山市立寒江小学校</t>
  </si>
  <si>
    <t>富山県富山市本郷中部４２７</t>
  </si>
  <si>
    <t>B116220100386</t>
  </si>
  <si>
    <t>富山市立老田小学校</t>
  </si>
  <si>
    <t>富山県富山市中老田３１７</t>
  </si>
  <si>
    <t>B116220100395</t>
  </si>
  <si>
    <t>富山市立古沢小学校</t>
  </si>
  <si>
    <t>富山県富山市古沢５０１</t>
  </si>
  <si>
    <t>B116220100402</t>
  </si>
  <si>
    <t>富山市立池多小学校</t>
  </si>
  <si>
    <t>富山県富山市西押川１４４２</t>
  </si>
  <si>
    <t>B116220100411</t>
  </si>
  <si>
    <t>富山市立水橋中部小学校</t>
  </si>
  <si>
    <t>富山県富山市水橋町５６８</t>
  </si>
  <si>
    <t>B116220100420</t>
  </si>
  <si>
    <t>富山市立水橋西部小学校</t>
  </si>
  <si>
    <t>富山県富山市水橋辻ヶ堂１９１９－２</t>
  </si>
  <si>
    <t>B116220100439</t>
  </si>
  <si>
    <t>富山市立水橋東部小学校</t>
  </si>
  <si>
    <t>富山県富山市水橋上桜木１１４</t>
  </si>
  <si>
    <t>B116220100466</t>
  </si>
  <si>
    <t>富山市立大沢野小学校</t>
  </si>
  <si>
    <t>富山県富山市高内１４４</t>
  </si>
  <si>
    <t>B116220100475</t>
  </si>
  <si>
    <t>富山市立大久保小学校</t>
  </si>
  <si>
    <t>富山県富山市下大久保２４３０</t>
  </si>
  <si>
    <t>B116220100484</t>
  </si>
  <si>
    <t>富山市立船峅小学校</t>
  </si>
  <si>
    <t>富山県富山市坂本１７３３</t>
  </si>
  <si>
    <t>B116220100493</t>
  </si>
  <si>
    <t>富山市立上滝小学校</t>
  </si>
  <si>
    <t>富山県富山市上滝５１７</t>
  </si>
  <si>
    <t>B116220100509</t>
  </si>
  <si>
    <t>富山市立大庄小学校</t>
  </si>
  <si>
    <t>富山県富山市善名４５３</t>
  </si>
  <si>
    <t>B116220100518</t>
  </si>
  <si>
    <t>富山市立福沢小学校</t>
  </si>
  <si>
    <t>富山県富山市東福沢４６－４</t>
  </si>
  <si>
    <t>B116220100527</t>
  </si>
  <si>
    <t>富山市立小見小学校</t>
  </si>
  <si>
    <t>富山県富山市小見２５０</t>
  </si>
  <si>
    <t>B116220100536</t>
  </si>
  <si>
    <t>富山市立八尾小学校</t>
  </si>
  <si>
    <t>富山県富山市八尾町下笹原５３２０</t>
  </si>
  <si>
    <t>B116220100545</t>
  </si>
  <si>
    <t>富山市立杉原小学校</t>
  </si>
  <si>
    <t>富山県富山市八尾町黒田３６３６</t>
  </si>
  <si>
    <t>B116220100554</t>
  </si>
  <si>
    <t>富山市立保内小学校</t>
  </si>
  <si>
    <t>富山県富山市八尾町高善寺１６２</t>
  </si>
  <si>
    <t>B116220100572</t>
  </si>
  <si>
    <t>富山市立速星小学校</t>
  </si>
  <si>
    <t>富山県富山市婦中町速星７５２</t>
  </si>
  <si>
    <t>B116220100581</t>
  </si>
  <si>
    <t>富山市立鵜坂小学校</t>
  </si>
  <si>
    <t>富山県富山市婦中町上田島６８</t>
  </si>
  <si>
    <t>B116220100590</t>
  </si>
  <si>
    <t>富山市立朝日小学校</t>
  </si>
  <si>
    <t>富山県富山市婦中町下条５５１８</t>
  </si>
  <si>
    <t>B116220100607</t>
  </si>
  <si>
    <t>富山市立宮野小学校</t>
  </si>
  <si>
    <t>富山県富山市婦中町地角３９９</t>
  </si>
  <si>
    <t>B116220100616</t>
  </si>
  <si>
    <t>富山市立古里小学校</t>
  </si>
  <si>
    <t>富山県富山市婦中町羽根４３</t>
  </si>
  <si>
    <t>B116220100625</t>
  </si>
  <si>
    <t>富山市立音川小学校</t>
  </si>
  <si>
    <t>富山県富山市婦中町外輪野５９５９</t>
  </si>
  <si>
    <t>B116220100634</t>
  </si>
  <si>
    <t>富山市立神保小学校</t>
  </si>
  <si>
    <t>富山県富山市婦中町高日附８２０</t>
  </si>
  <si>
    <t>B116220100643</t>
  </si>
  <si>
    <t>富山市立山田小学校</t>
  </si>
  <si>
    <t>富山県富山市山田北山４１</t>
  </si>
  <si>
    <t>B116220100652</t>
  </si>
  <si>
    <t>富山市立神通碧小学校</t>
  </si>
  <si>
    <t>富山県富山市楡原４０５</t>
  </si>
  <si>
    <t>B116220100661</t>
  </si>
  <si>
    <t>富山市立浜黒崎小学校松風分校</t>
  </si>
  <si>
    <t>富山県富山市針日２２５</t>
  </si>
  <si>
    <t>B116220100670</t>
  </si>
  <si>
    <t>富山市立三成小学校</t>
  </si>
  <si>
    <t>富山県富山市水橋小路３４５番地</t>
  </si>
  <si>
    <t>B116220200027</t>
  </si>
  <si>
    <t>高岡市立成美小学校</t>
  </si>
  <si>
    <t>富山県高岡市京町１－１</t>
  </si>
  <si>
    <t>B116220200036</t>
  </si>
  <si>
    <t>高岡市立博労小学校</t>
  </si>
  <si>
    <t>富山県高岡市博労本町５－１</t>
  </si>
  <si>
    <t>B116220200072</t>
  </si>
  <si>
    <t>高岡市立下関小学校</t>
  </si>
  <si>
    <t>富山県高岡市東上関８</t>
  </si>
  <si>
    <t>B116220200090</t>
  </si>
  <si>
    <t>高岡市立万葉小学校</t>
  </si>
  <si>
    <t>富山県高岡市二上町１１００</t>
  </si>
  <si>
    <t>B116220200107</t>
  </si>
  <si>
    <t>高岡市立伏木小学校</t>
  </si>
  <si>
    <t>富山県高岡市伏木東一宮１７－１</t>
  </si>
  <si>
    <t>B116220200116</t>
  </si>
  <si>
    <t>高岡市立古府小学校</t>
  </si>
  <si>
    <t>富山県高岡市伏木古府元町４－１</t>
  </si>
  <si>
    <t>B116220200125</t>
  </si>
  <si>
    <t>高岡市立能町小学校</t>
  </si>
  <si>
    <t>富山県高岡市能町南２－１１０</t>
  </si>
  <si>
    <t>B116220200134</t>
  </si>
  <si>
    <t>高岡市立南条小学校</t>
  </si>
  <si>
    <t>富山県高岡市佐野３８３８</t>
  </si>
  <si>
    <t>B116220200143</t>
  </si>
  <si>
    <t>高岡市立二塚小学校</t>
  </si>
  <si>
    <t>富山県高岡市二塚１２６０</t>
  </si>
  <si>
    <t>B116220200152</t>
  </si>
  <si>
    <t>高岡市立野村小学校</t>
  </si>
  <si>
    <t>富山県高岡市野村４０５</t>
  </si>
  <si>
    <t>B116220200161</t>
  </si>
  <si>
    <t>高岡市立牧野小学校</t>
  </si>
  <si>
    <t>富山県高岡市中曽根２４６</t>
  </si>
  <si>
    <t>B116220200170</t>
  </si>
  <si>
    <t>高岡市立太田小学校</t>
  </si>
  <si>
    <t>富山県高岡市太田４６１９</t>
  </si>
  <si>
    <t>B116220200189</t>
  </si>
  <si>
    <t>高岡市立五位小学校</t>
  </si>
  <si>
    <t>B116220200205</t>
  </si>
  <si>
    <t>高岡市立戸出東部小学校</t>
  </si>
  <si>
    <t>富山県高岡市戸出大清水３３</t>
  </si>
  <si>
    <t>B116220200214</t>
  </si>
  <si>
    <t>高岡市立戸出西部小学校</t>
  </si>
  <si>
    <t>富山県高岡市戸出町５丁目１１－１</t>
  </si>
  <si>
    <t>B116220200223</t>
  </si>
  <si>
    <t>高岡市立中田小学校</t>
  </si>
  <si>
    <t>富山県高岡市常国４１８番地</t>
  </si>
  <si>
    <t>B116220200232</t>
  </si>
  <si>
    <t>高岡市立木津小学校</t>
  </si>
  <si>
    <t>富山県高岡市木津３１２－１</t>
  </si>
  <si>
    <t>B116220200241</t>
  </si>
  <si>
    <t>高岡市立福岡小学校</t>
  </si>
  <si>
    <t>富山県高岡市福岡町大野１５</t>
  </si>
  <si>
    <t>B116220200250</t>
  </si>
  <si>
    <t>高岡市立高陵小学校</t>
  </si>
  <si>
    <t>富山県高岡市中川町５番１号</t>
  </si>
  <si>
    <t>B116220400016</t>
  </si>
  <si>
    <t>魚津市立星の杜小学校</t>
  </si>
  <si>
    <t>富山県魚津市住吉２０３</t>
  </si>
  <si>
    <t>B116220400025</t>
  </si>
  <si>
    <t>魚津市立よつば小学校</t>
  </si>
  <si>
    <t>富山県魚津市本江１０４１</t>
  </si>
  <si>
    <t>B116220400034</t>
  </si>
  <si>
    <t>魚津市立清流小学校</t>
  </si>
  <si>
    <t>富山県魚津市吉島４３２</t>
  </si>
  <si>
    <t>B116220400043</t>
  </si>
  <si>
    <t>魚津市立道下小学校</t>
  </si>
  <si>
    <t>富山県魚津市北鬼江２７４１</t>
  </si>
  <si>
    <t>B116220400052</t>
  </si>
  <si>
    <t>魚津市立経田小学校</t>
  </si>
  <si>
    <t>富山県魚津市浜経田６６５－３</t>
  </si>
  <si>
    <t>B116220500015</t>
  </si>
  <si>
    <t>氷見市立朝日丘小学校</t>
  </si>
  <si>
    <t>富山県氷見市朝日丘３－１</t>
  </si>
  <si>
    <t>B116220500024</t>
  </si>
  <si>
    <t>氷見市立比美乃江小学校</t>
  </si>
  <si>
    <t>富山県氷見市北大町１３－５０</t>
  </si>
  <si>
    <t>B116220500033</t>
  </si>
  <si>
    <t>氷見市立宮田小学校</t>
  </si>
  <si>
    <t>富山県氷見市島尾２５８</t>
  </si>
  <si>
    <t>B116220500042</t>
  </si>
  <si>
    <t>氷見市立窪小学校</t>
  </si>
  <si>
    <t>富山県氷見市窪１２３７</t>
  </si>
  <si>
    <t>B116220500051</t>
  </si>
  <si>
    <t>氷見市立湖南小学校</t>
  </si>
  <si>
    <t>富山県氷見市飯久保４７３</t>
  </si>
  <si>
    <t>B116220500060</t>
  </si>
  <si>
    <t>氷見市立十二町小学校</t>
  </si>
  <si>
    <t>富山県氷見市万尾４８５</t>
  </si>
  <si>
    <t>B116220500079</t>
  </si>
  <si>
    <t>氷見市立上庄小学校</t>
  </si>
  <si>
    <t>富山県氷見市泉３３８</t>
  </si>
  <si>
    <t>B116220500088</t>
  </si>
  <si>
    <t>氷見市立海峰小学校</t>
  </si>
  <si>
    <t>富山県氷見市阿尾１０１５</t>
  </si>
  <si>
    <t>B116220500097</t>
  </si>
  <si>
    <t>氷見市立灘浦小学校</t>
  </si>
  <si>
    <t>富山県氷見市小境１４２０</t>
  </si>
  <si>
    <t>B116220600014</t>
  </si>
  <si>
    <t>滑川市立寺家小学校</t>
  </si>
  <si>
    <t>富山県滑川市寺家町９８</t>
  </si>
  <si>
    <t>B116220600023</t>
  </si>
  <si>
    <t>滑川市立田中小学校</t>
  </si>
  <si>
    <t>富山県滑川市加島町２０７番地</t>
  </si>
  <si>
    <t>B116220600032</t>
  </si>
  <si>
    <t>滑川市立東部小学校</t>
  </si>
  <si>
    <t>富山県滑川市四ツ屋１３４</t>
  </si>
  <si>
    <t>B116220600041</t>
  </si>
  <si>
    <t>滑川市立北加積小学校</t>
  </si>
  <si>
    <t>富山県滑川市中塚４２５</t>
  </si>
  <si>
    <t>B116220600050</t>
  </si>
  <si>
    <t>滑川市立東加積小学校</t>
  </si>
  <si>
    <t>富山県滑川市大崎野４５</t>
  </si>
  <si>
    <t>B116220600069</t>
  </si>
  <si>
    <t>滑川市立南部小学校</t>
  </si>
  <si>
    <t>富山県滑川市赤浜７２７</t>
  </si>
  <si>
    <t>B116220600078</t>
  </si>
  <si>
    <t>滑川市立西部小学校</t>
  </si>
  <si>
    <t>富山県滑川市上島４７１</t>
  </si>
  <si>
    <t>B116220700013</t>
  </si>
  <si>
    <t>黒部市立生地小学校</t>
  </si>
  <si>
    <t>富山県黒部市生地経新１００４</t>
  </si>
  <si>
    <t>B116220700022</t>
  </si>
  <si>
    <t>黒部市立たかせ小学校</t>
  </si>
  <si>
    <t>富山県黒部市田家新８１０</t>
  </si>
  <si>
    <t>B116220700031</t>
  </si>
  <si>
    <t>黒部市立石田小学校</t>
  </si>
  <si>
    <t>富山県黒部市石田６５３６</t>
  </si>
  <si>
    <t>B116220700040</t>
  </si>
  <si>
    <t>黒部市立村椿小学校</t>
  </si>
  <si>
    <t>富山県黒部市吉田２２５</t>
  </si>
  <si>
    <t>B116220700059</t>
  </si>
  <si>
    <t>黒部市立中央小学校</t>
  </si>
  <si>
    <t>富山県黒部市植木１１８</t>
  </si>
  <si>
    <t>B116220700068</t>
  </si>
  <si>
    <t>黒部市立桜井小学校</t>
  </si>
  <si>
    <t>富山県黒部市新牧野１１－２</t>
  </si>
  <si>
    <t>B116220700077</t>
  </si>
  <si>
    <t>黒部市立荻生小学校</t>
  </si>
  <si>
    <t>富山県黒部市荻生２７５４</t>
  </si>
  <si>
    <t>B116220700086</t>
  </si>
  <si>
    <t>黒部市立若栗小学校</t>
  </si>
  <si>
    <t>富山県黒部市若栗１３３７</t>
  </si>
  <si>
    <t>B116220700095</t>
  </si>
  <si>
    <t>黒部市立宇奈月小学校</t>
  </si>
  <si>
    <t>富山県黒部市宇奈月町浦山２０５－１</t>
  </si>
  <si>
    <t>B116220800012</t>
  </si>
  <si>
    <t>砺波市立出町小学校</t>
  </si>
  <si>
    <t>富山県砺波市深江１－２３８</t>
  </si>
  <si>
    <t>B116220800021</t>
  </si>
  <si>
    <t>砺波市立庄南小学校</t>
  </si>
  <si>
    <t>富山県砺波市中野１２１６</t>
  </si>
  <si>
    <t>B116220800030</t>
  </si>
  <si>
    <t>砺波市立砺波東部小学校</t>
  </si>
  <si>
    <t>富山県砺波市千保２５０</t>
  </si>
  <si>
    <t>B116220800049</t>
  </si>
  <si>
    <t>砺波市立砺波南部小学校</t>
  </si>
  <si>
    <t>富山県砺波市鹿島１６１</t>
  </si>
  <si>
    <t>B116220800058</t>
  </si>
  <si>
    <t>砺波市立砺波北部小学校</t>
  </si>
  <si>
    <t>富山県砺波市林１１０４</t>
  </si>
  <si>
    <t>B116220800067</t>
  </si>
  <si>
    <t>砺波市立庄東小学校</t>
  </si>
  <si>
    <t>富山県砺波市頼成５６６</t>
  </si>
  <si>
    <t>B116220800076</t>
  </si>
  <si>
    <t>砺波市立鷹栖小学校</t>
  </si>
  <si>
    <t>富山県砺波市鷹栖４９０</t>
  </si>
  <si>
    <t>B116220800085</t>
  </si>
  <si>
    <t>砺波市立庄川小学校</t>
  </si>
  <si>
    <t>富山県砺波市庄川町金屋１７４８</t>
  </si>
  <si>
    <t>B116220900011</t>
  </si>
  <si>
    <t>小矢部市立石動小学校</t>
  </si>
  <si>
    <t>富山県小矢部市後谷１１５１</t>
  </si>
  <si>
    <t>B116220900020</t>
  </si>
  <si>
    <t>小矢部市立大谷小学校</t>
  </si>
  <si>
    <t>富山県小矢部市水牧１０</t>
  </si>
  <si>
    <t>B116220900039</t>
  </si>
  <si>
    <t>小矢部市立東部小学校</t>
  </si>
  <si>
    <t>富山県小矢部市西中野３２０</t>
  </si>
  <si>
    <t>B116220900048</t>
  </si>
  <si>
    <t>小矢部市立蟹谷小学校</t>
  </si>
  <si>
    <t>富山県小矢部市平桜字岡山８０</t>
  </si>
  <si>
    <t>B116220900057</t>
  </si>
  <si>
    <t>小矢部市立津沢小学校</t>
  </si>
  <si>
    <t>富山県小矢部市新西２２２</t>
  </si>
  <si>
    <t>B116221000018</t>
  </si>
  <si>
    <t>南砺市立城端小学校</t>
  </si>
  <si>
    <t>富山県南砺市城端１６１０</t>
  </si>
  <si>
    <t>B116221000027</t>
  </si>
  <si>
    <t>南砺市立上平小学校</t>
  </si>
  <si>
    <t>富山県南砺市皆葎１５７３</t>
  </si>
  <si>
    <t>富山県南砺市利賀村１８４</t>
  </si>
  <si>
    <t>B116221000045</t>
  </si>
  <si>
    <t>南砺市立井波小学校</t>
  </si>
  <si>
    <t>富山県南砺市山見１３６８</t>
  </si>
  <si>
    <t>B116221000054</t>
  </si>
  <si>
    <t>南砺市立福野小学校</t>
  </si>
  <si>
    <t>富山県南砺市二日町５０</t>
  </si>
  <si>
    <t>B116221000063</t>
  </si>
  <si>
    <t>南砺市立福光南部小学校</t>
  </si>
  <si>
    <t>富山県南砺市小坂７０８</t>
  </si>
  <si>
    <t>B116221000072</t>
  </si>
  <si>
    <t>南砺市立福光中部小学校</t>
  </si>
  <si>
    <t>富山県南砺市法林寺１</t>
  </si>
  <si>
    <t>B116221000081</t>
  </si>
  <si>
    <t>南砺市立福光東部小学校</t>
  </si>
  <si>
    <t>富山県南砺市荒木４５６</t>
  </si>
  <si>
    <t>B116221100017</t>
  </si>
  <si>
    <t>射水市立放生津小学校</t>
  </si>
  <si>
    <t>富山県射水市中新湊２３－１０</t>
  </si>
  <si>
    <t>B116221100026</t>
  </si>
  <si>
    <t>射水市立新湊小学校</t>
  </si>
  <si>
    <t>富山県射水市桜町６－１</t>
  </si>
  <si>
    <t>B116221100035</t>
  </si>
  <si>
    <t>射水市立作道小学校</t>
  </si>
  <si>
    <t>富山県射水市作道９１３</t>
  </si>
  <si>
    <t>B116221100044</t>
  </si>
  <si>
    <t>射水市立片口小学校</t>
  </si>
  <si>
    <t>富山県射水市片口高場４８</t>
  </si>
  <si>
    <t>B116221100053</t>
  </si>
  <si>
    <t>射水市立堀岡小学校</t>
  </si>
  <si>
    <t>富山県射水市海竜町１１８－２</t>
  </si>
  <si>
    <t>B116221100062</t>
  </si>
  <si>
    <t>射水市立東明小学校</t>
  </si>
  <si>
    <t>富山県射水市海老江七軒１３４７</t>
  </si>
  <si>
    <t>B116221100071</t>
  </si>
  <si>
    <t>射水市立塚原小学校</t>
  </si>
  <si>
    <t>富山県射水市松木７１５</t>
  </si>
  <si>
    <t>B116221100080</t>
  </si>
  <si>
    <t>射水市立小杉小学校</t>
  </si>
  <si>
    <t>富山県射水市戸破４１００</t>
  </si>
  <si>
    <t>B116221100099</t>
  </si>
  <si>
    <t>射水市立金山小学校</t>
  </si>
  <si>
    <t>富山県射水市青井谷１６４８</t>
  </si>
  <si>
    <t>B116221100106</t>
  </si>
  <si>
    <t>射水市立歌の森小学校</t>
  </si>
  <si>
    <t>富山県射水市黒河５６０</t>
  </si>
  <si>
    <t>B116221100115</t>
  </si>
  <si>
    <t>射水市立太閤山小学校</t>
  </si>
  <si>
    <t>富山県射水市橋下条９２６</t>
  </si>
  <si>
    <t>B116221100124</t>
  </si>
  <si>
    <t>射水市立中太閤山小学校</t>
  </si>
  <si>
    <t>富山県射水市中太閤山１１－３</t>
  </si>
  <si>
    <t>B116221100133</t>
  </si>
  <si>
    <t>射水市立大門小学校</t>
  </si>
  <si>
    <t>富山県射水市二口４１７－１</t>
  </si>
  <si>
    <t>B116221100142</t>
  </si>
  <si>
    <t>射水市立下村小学校</t>
  </si>
  <si>
    <t>富山県射水市加茂中部１０５１</t>
  </si>
  <si>
    <t>B116221100151</t>
  </si>
  <si>
    <t>射水市立大島小学校</t>
  </si>
  <si>
    <t>富山県射水市小島６７５－１</t>
  </si>
  <si>
    <t>B116232100014</t>
  </si>
  <si>
    <t>舟橋村立舟橋小学校</t>
  </si>
  <si>
    <t>富山県中新川郡舟橋村竹内３３８</t>
  </si>
  <si>
    <t>B116232200013</t>
  </si>
  <si>
    <t>上市町立相ノ木小学校</t>
  </si>
  <si>
    <t>富山県中新川郡上市町上荒又６８</t>
  </si>
  <si>
    <t>B116232200022</t>
  </si>
  <si>
    <t>上市町立上市中央小学校</t>
  </si>
  <si>
    <t>富山県中新川郡上市町横法音寺１</t>
  </si>
  <si>
    <t>B116232200031</t>
  </si>
  <si>
    <t>上市町立南加積小学校</t>
  </si>
  <si>
    <t>富山県中新川郡上市町広野７６８</t>
  </si>
  <si>
    <t>B116232200040</t>
  </si>
  <si>
    <t>上市町立宮川小学校</t>
  </si>
  <si>
    <t>富山県中新川郡上市町中江上２</t>
  </si>
  <si>
    <t>B116232200059</t>
  </si>
  <si>
    <t>上市町立白萩西部小学校</t>
  </si>
  <si>
    <t>富山県中新川郡上市町丸山４３</t>
  </si>
  <si>
    <t>B116232200068</t>
  </si>
  <si>
    <t>上市町立陽南小学校</t>
  </si>
  <si>
    <t>富山県中新川郡上市町柿沢４２４－２</t>
  </si>
  <si>
    <t>B116232200077</t>
  </si>
  <si>
    <t>上市町立白萩南部小学校</t>
  </si>
  <si>
    <t>富山県中新川郡上市町東種１７</t>
  </si>
  <si>
    <t>B116232300012</t>
  </si>
  <si>
    <t>立山町立立山北部小学校</t>
  </si>
  <si>
    <t>富山県中新川郡立山町二ツ塚１６８</t>
  </si>
  <si>
    <t>B116232300021</t>
  </si>
  <si>
    <t>立山町立立山中央小学校</t>
  </si>
  <si>
    <t>富山県中新川郡立山町前沢３０５１</t>
  </si>
  <si>
    <t>B116232300030</t>
  </si>
  <si>
    <t>立山町立高野小学校</t>
  </si>
  <si>
    <t>富山県中新川郡立山町野町１２０</t>
  </si>
  <si>
    <t>B116232300049</t>
  </si>
  <si>
    <t>立山町立利田小学校</t>
  </si>
  <si>
    <t>富山県中新川郡立山町利田７２２</t>
  </si>
  <si>
    <t>B116232300067</t>
  </si>
  <si>
    <t>立山町立釜ヶ渕小学校</t>
  </si>
  <si>
    <t>富山県中新川郡立山町道源寺６８５</t>
  </si>
  <si>
    <t>B116232300076</t>
  </si>
  <si>
    <t>立山町立立山小学校</t>
  </si>
  <si>
    <t>富山県中新川郡立山町宮路５</t>
  </si>
  <si>
    <t>B116234200019</t>
  </si>
  <si>
    <t>入善町立黒東小学校</t>
  </si>
  <si>
    <t>富山県下新川郡入善町小摺戸４０２</t>
  </si>
  <si>
    <t>B116234200028</t>
  </si>
  <si>
    <t>入善町立飯野小学校</t>
  </si>
  <si>
    <t>富山県下新川郡入善町東狐１７１</t>
  </si>
  <si>
    <t>B116234200037</t>
  </si>
  <si>
    <t>入善町立上青小学校</t>
  </si>
  <si>
    <t>富山県下新川郡入善町上野２１０</t>
  </si>
  <si>
    <t>B116234200046</t>
  </si>
  <si>
    <t>入善町立入善小学校</t>
  </si>
  <si>
    <t>富山県下新川郡入善町入膳３９４５</t>
  </si>
  <si>
    <t>B116234200055</t>
  </si>
  <si>
    <t>入善町立ひばり野小学校</t>
  </si>
  <si>
    <t>富山県下新川郡入善町舟見５９０の１</t>
  </si>
  <si>
    <t>B116234200064</t>
  </si>
  <si>
    <t>入善町立桃李小学校</t>
  </si>
  <si>
    <t>富山県下新川郡入善町椚山８１３</t>
  </si>
  <si>
    <t>B116234300018</t>
  </si>
  <si>
    <t>朝日町立さみさと小学校</t>
  </si>
  <si>
    <t>富山県下新川郡朝日町沼保７７０</t>
  </si>
  <si>
    <t>B116234300027</t>
  </si>
  <si>
    <t>朝日町立あさひ野小学校</t>
  </si>
  <si>
    <t>富山県下新川郡朝日町藤塚３１</t>
  </si>
  <si>
    <t>B116321106019</t>
  </si>
  <si>
    <t>片山学園初等科</t>
  </si>
  <si>
    <t>富山県射水市戸破１５１１－５</t>
  </si>
  <si>
    <t>C116110000011</t>
  </si>
  <si>
    <t>富山大学教育学部附属中学校</t>
  </si>
  <si>
    <t>C116220130011</t>
  </si>
  <si>
    <t>富山市立芝園中学校</t>
  </si>
  <si>
    <t>富山県富山市芝園町三丁目１－２６</t>
  </si>
  <si>
    <t>C116220130020</t>
  </si>
  <si>
    <t>富山市立堀川中学校</t>
  </si>
  <si>
    <t>富山県富山市堀川小泉町１－２１－１５</t>
  </si>
  <si>
    <t>C116220130039</t>
  </si>
  <si>
    <t>富山市立東部中学校</t>
  </si>
  <si>
    <t>富山県富山市長江新町四丁目４－６０</t>
  </si>
  <si>
    <t>C116220130048</t>
  </si>
  <si>
    <t>富山市立西部中学校</t>
  </si>
  <si>
    <t>富山県富山市五福１３０</t>
  </si>
  <si>
    <t>C116220130057</t>
  </si>
  <si>
    <t>富山市立南部中学校</t>
  </si>
  <si>
    <t>富山県富山市西田地方町２－１０－１０</t>
  </si>
  <si>
    <t>C116220130066</t>
  </si>
  <si>
    <t>富山市立北部中学校</t>
  </si>
  <si>
    <t>富山県富山市東富山寿町２－４－５２</t>
  </si>
  <si>
    <t>C116220130075</t>
  </si>
  <si>
    <t>富山市立新庄中学校</t>
  </si>
  <si>
    <t>富山県富山市荒川５－４－１８</t>
  </si>
  <si>
    <t>C116220130084</t>
  </si>
  <si>
    <t>富山市立岩瀬中学校</t>
  </si>
  <si>
    <t>富山県富山市蓮町４－３－１０</t>
  </si>
  <si>
    <t>C116220130093</t>
  </si>
  <si>
    <t>富山市立山室中学校</t>
  </si>
  <si>
    <t>富山県富山市山室３０ー１</t>
  </si>
  <si>
    <t>C116220130100</t>
  </si>
  <si>
    <t>富山市立奥田中学校</t>
  </si>
  <si>
    <t>富山県富山市奥井町２５－１０</t>
  </si>
  <si>
    <t>C116220130119</t>
  </si>
  <si>
    <t>富山市立大泉中学校</t>
  </si>
  <si>
    <t>富山県富山市大泉東町２－１１－２６</t>
  </si>
  <si>
    <t>C116220130128</t>
  </si>
  <si>
    <t>富山市立月岡中学校</t>
  </si>
  <si>
    <t>富山県富山市中布目１５６</t>
  </si>
  <si>
    <t>C116220130137</t>
  </si>
  <si>
    <t>富山市立呉羽中学校</t>
  </si>
  <si>
    <t>富山県富山市呉羽町６６６２</t>
  </si>
  <si>
    <t>C116220130146</t>
  </si>
  <si>
    <t>富山市立水橋中学校</t>
  </si>
  <si>
    <t>富山県富山市水橋舘町４４３</t>
  </si>
  <si>
    <t>C116220130155</t>
  </si>
  <si>
    <t>富山市立三成中学校</t>
  </si>
  <si>
    <t>富山県富山市水橋石割７０</t>
  </si>
  <si>
    <t>C116220130164</t>
  </si>
  <si>
    <t>富山市立和合中学校</t>
  </si>
  <si>
    <t>富山県富山市布目３９６７</t>
  </si>
  <si>
    <t>C116220130173</t>
  </si>
  <si>
    <t>富山市立興南中学校</t>
  </si>
  <si>
    <t>富山県富山市下熊野７２８</t>
  </si>
  <si>
    <t>C116220130182</t>
  </si>
  <si>
    <t>富山市立藤ノ木中学校</t>
  </si>
  <si>
    <t>富山県富山市日俣２２２</t>
  </si>
  <si>
    <t>C116220130191</t>
  </si>
  <si>
    <t>富山市立大沢野中学校</t>
  </si>
  <si>
    <t>富山県富山市八木山５５０</t>
  </si>
  <si>
    <t>C116220130208</t>
  </si>
  <si>
    <t>富山市立上滝中学校</t>
  </si>
  <si>
    <t>富山県富山市中滝１６０</t>
  </si>
  <si>
    <t>C116220130217</t>
  </si>
  <si>
    <t>富山市立八尾中学校</t>
  </si>
  <si>
    <t>富山県富山市八尾町井田１２０番地１</t>
  </si>
  <si>
    <t>C116220130235</t>
  </si>
  <si>
    <t>富山市立速星中学校</t>
  </si>
  <si>
    <t>富山県富山市婦中町板倉３４５－１</t>
  </si>
  <si>
    <t>C116220130244</t>
  </si>
  <si>
    <t>富山市立城山中学校</t>
  </si>
  <si>
    <t>富山県富山市婦中町河原町５６１－５</t>
  </si>
  <si>
    <t>C116220130253</t>
  </si>
  <si>
    <t>富山市立山田中学校</t>
  </si>
  <si>
    <t>C116220130262</t>
  </si>
  <si>
    <t>富山市立楡原中学校</t>
  </si>
  <si>
    <t>C116220130271</t>
  </si>
  <si>
    <t>富山市立北部中学校松風分校</t>
  </si>
  <si>
    <t>C116220230010</t>
  </si>
  <si>
    <t>高岡市立高陵中学校</t>
  </si>
  <si>
    <t>富山県高岡市高陵町４－１</t>
  </si>
  <si>
    <t>C116220230029</t>
  </si>
  <si>
    <t>高岡市立高岡西部中学校</t>
  </si>
  <si>
    <t>富山県高岡市美幸町２丁目４－１</t>
  </si>
  <si>
    <t>C116220230038</t>
  </si>
  <si>
    <t>高岡市立南星中学校</t>
  </si>
  <si>
    <t>富山県高岡市木津１３９５</t>
  </si>
  <si>
    <t>C116220230047</t>
  </si>
  <si>
    <t>高岡市立志貴野中学校</t>
  </si>
  <si>
    <t>富山県高岡市広小路７－１</t>
  </si>
  <si>
    <t>C116220230056</t>
  </si>
  <si>
    <t>高岡市立芳野中学校</t>
  </si>
  <si>
    <t>富山県高岡市駅南２丁目５－１</t>
  </si>
  <si>
    <t>C116220230065</t>
  </si>
  <si>
    <t>高岡市立伏木中学校</t>
  </si>
  <si>
    <t>富山県高岡市伏木古府３－１－１</t>
  </si>
  <si>
    <t>C116220230074</t>
  </si>
  <si>
    <t>高岡市立牧野中学校</t>
  </si>
  <si>
    <t>富山県高岡市上牧野１２３－１</t>
  </si>
  <si>
    <t>C116220230083</t>
  </si>
  <si>
    <t>高岡市立五位中学校</t>
  </si>
  <si>
    <t>富山県高岡市立野５００</t>
  </si>
  <si>
    <t>C116220230092</t>
  </si>
  <si>
    <t>高岡市立戸出中学校</t>
  </si>
  <si>
    <t>富山県高岡市戸出光明寺２０００</t>
  </si>
  <si>
    <t>C116220230109</t>
  </si>
  <si>
    <t>高岡市立中田中学校</t>
  </si>
  <si>
    <t>富山県高岡市中田２６０</t>
  </si>
  <si>
    <t>C116220230118</t>
  </si>
  <si>
    <t>高岡市立福岡中学校</t>
  </si>
  <si>
    <t>富山県高岡市福岡町荒屋敷３５０</t>
  </si>
  <si>
    <t>C116220430018</t>
  </si>
  <si>
    <t>魚津市立西部中学校</t>
  </si>
  <si>
    <t>富山県魚津市友道２１２</t>
  </si>
  <si>
    <t>C116220430027</t>
  </si>
  <si>
    <t>魚津市立東部中学校</t>
  </si>
  <si>
    <t>富山県魚津市吉島１９３４</t>
  </si>
  <si>
    <t>C116220530017</t>
  </si>
  <si>
    <t>氷見市立南部中学校</t>
  </si>
  <si>
    <t>C116220530026</t>
  </si>
  <si>
    <t>氷見市立北部中学校</t>
  </si>
  <si>
    <t>富山県氷見市加納１３５</t>
  </si>
  <si>
    <t>C116220530035</t>
  </si>
  <si>
    <t>氷見市立十三中学校</t>
  </si>
  <si>
    <t>富山県氷見市飯久保１４０６</t>
  </si>
  <si>
    <t>C116220530044</t>
  </si>
  <si>
    <t>氷見市立西條中学校</t>
  </si>
  <si>
    <t>富山県氷見市柳田３２２３</t>
  </si>
  <si>
    <t>C116220630016</t>
  </si>
  <si>
    <t>滑川市立滑川中学校</t>
  </si>
  <si>
    <t>富山県滑川市下島５４</t>
  </si>
  <si>
    <t>C116220630025</t>
  </si>
  <si>
    <t>滑川市立早月中学校</t>
  </si>
  <si>
    <t>富山県滑川市中野島１２６０番地</t>
  </si>
  <si>
    <t>C116220730015</t>
  </si>
  <si>
    <t>黒部市立清明中学校</t>
  </si>
  <si>
    <t>富山県黒部市中新３０</t>
  </si>
  <si>
    <t>C116220730024</t>
  </si>
  <si>
    <t>黒部市立明峰中学校</t>
  </si>
  <si>
    <t>富山県黒部市山田新２０６２</t>
  </si>
  <si>
    <t>C116220830014</t>
  </si>
  <si>
    <t>砺波市立出町中学校</t>
  </si>
  <si>
    <t>富山県砺波市表町１８番２９号</t>
  </si>
  <si>
    <t>C116220830023</t>
  </si>
  <si>
    <t>砺波市立庄西中学校</t>
  </si>
  <si>
    <t>富山県砺波市矢木５２５</t>
  </si>
  <si>
    <t>C116220830032</t>
  </si>
  <si>
    <t>砺波市立般若中学校</t>
  </si>
  <si>
    <t>富山県砺波市徳万１００</t>
  </si>
  <si>
    <t>C116220830041</t>
  </si>
  <si>
    <t>砺波市立庄川中学校</t>
  </si>
  <si>
    <t>富山県砺波市庄川町青島３９３８</t>
  </si>
  <si>
    <t>C116220930013</t>
  </si>
  <si>
    <t>小矢部市立石動中学校</t>
  </si>
  <si>
    <t>富山県小矢部市観音町４－６</t>
  </si>
  <si>
    <t>C116220930022</t>
  </si>
  <si>
    <t>小矢部市立大谷中学校</t>
  </si>
  <si>
    <t>富山県小矢部市金屋本江６３０</t>
  </si>
  <si>
    <t>C116220930031</t>
  </si>
  <si>
    <t>小矢部市立津沢中学校</t>
  </si>
  <si>
    <t>富山県小矢部市清沢１２３１</t>
  </si>
  <si>
    <t>C116220930040</t>
  </si>
  <si>
    <t>小矢部市立蟹谷中学校</t>
  </si>
  <si>
    <t>富山県小矢部市藤森６０</t>
  </si>
  <si>
    <t>C116221030010</t>
  </si>
  <si>
    <t>南砺市立城端中学校</t>
  </si>
  <si>
    <t>富山県南砺市泉沢７００</t>
  </si>
  <si>
    <t>C116221030029</t>
  </si>
  <si>
    <t>南砺市立平中学校</t>
  </si>
  <si>
    <t>富山県南砺市下梨４４６</t>
  </si>
  <si>
    <t>C116221030047</t>
  </si>
  <si>
    <t>南砺市立井波中学校</t>
  </si>
  <si>
    <t>富山県南砺市井波７００－１</t>
  </si>
  <si>
    <t>C116221030056</t>
  </si>
  <si>
    <t>南砺市立福野中学校</t>
  </si>
  <si>
    <t>富山県南砺市福野１３３９</t>
  </si>
  <si>
    <t>C116221030065</t>
  </si>
  <si>
    <t>南砺市立福光中学校</t>
  </si>
  <si>
    <t>富山県南砺市福光７２０番地</t>
  </si>
  <si>
    <t>C116221030074</t>
  </si>
  <si>
    <t>南砺市立吉江中学校</t>
  </si>
  <si>
    <t>富山県南砺市荒木５８１</t>
  </si>
  <si>
    <t>C116221130019</t>
  </si>
  <si>
    <t>射水市立新湊中学校</t>
  </si>
  <si>
    <t>富山県射水市八幡町三丁目１４番４号</t>
  </si>
  <si>
    <t>C116221130028</t>
  </si>
  <si>
    <t>射水市立新湊南部中学校</t>
  </si>
  <si>
    <t>富山県射水市鏡宮１９３－１</t>
  </si>
  <si>
    <t>C116221130037</t>
  </si>
  <si>
    <t>射水市立射北中学校</t>
  </si>
  <si>
    <t>富山県射水市堀岡古明神２０</t>
  </si>
  <si>
    <t>C116221130046</t>
  </si>
  <si>
    <t>射水市立小杉中学校</t>
  </si>
  <si>
    <t>富山県射水市戸破２０１３</t>
  </si>
  <si>
    <t>C116221130055</t>
  </si>
  <si>
    <t>射水市立小杉南中学校</t>
  </si>
  <si>
    <t>富山県射水市南太閤山１－２</t>
  </si>
  <si>
    <t>C116221130064</t>
  </si>
  <si>
    <t>射水市立大門中学校</t>
  </si>
  <si>
    <t>富山県射水市二口２５８</t>
  </si>
  <si>
    <t>C116232130016</t>
  </si>
  <si>
    <t>舟橋村立舟橋中学校</t>
  </si>
  <si>
    <t>富山県中新川郡舟橋村海老江５</t>
  </si>
  <si>
    <t>C116232230015</t>
  </si>
  <si>
    <t>上市町立上市中学校</t>
  </si>
  <si>
    <t>富山県中新川郡上市町稗田１</t>
  </si>
  <si>
    <t>C116232330014</t>
  </si>
  <si>
    <t>立山町立雄山中学校</t>
  </si>
  <si>
    <t>富山県中新川郡立山町前沢３３１８</t>
  </si>
  <si>
    <t>C116234230011</t>
  </si>
  <si>
    <t>入善町立入善中学校</t>
  </si>
  <si>
    <t>富山県下新川郡入善町入膳４８４９</t>
  </si>
  <si>
    <t>C116234230020</t>
  </si>
  <si>
    <t>入善町立入善西中学校</t>
  </si>
  <si>
    <t>富山県下新川郡入善町上野５４９</t>
  </si>
  <si>
    <t>C116234330010</t>
  </si>
  <si>
    <t>富山県下新川郡朝日町越２９０－１</t>
  </si>
  <si>
    <t>C116320136013</t>
  </si>
  <si>
    <t>片山学園中学校</t>
  </si>
  <si>
    <t>富山県富山市東黒牧１０番地</t>
  </si>
  <si>
    <t>C216220240017</t>
  </si>
  <si>
    <t>高岡市立国吉義務教育学校</t>
  </si>
  <si>
    <t>富山県高岡市佐加野２３８４</t>
  </si>
  <si>
    <t>C216220540014</t>
  </si>
  <si>
    <t>氷見市立西の杜学園</t>
  </si>
  <si>
    <t>富山県氷見市小窪１３７９</t>
  </si>
  <si>
    <t>C216221040017</t>
  </si>
  <si>
    <t>南砺市立南砺つばき学舎</t>
  </si>
  <si>
    <t>富山県南砺市蛇喰１００１番地</t>
  </si>
  <si>
    <t>D116220150014</t>
  </si>
  <si>
    <t>富山県立中央農業高等学校</t>
  </si>
  <si>
    <t>富山県富山市東福沢２</t>
  </si>
  <si>
    <t>D116220150023</t>
  </si>
  <si>
    <t>富山県立八尾高等学校</t>
  </si>
  <si>
    <t>富山県富山市八尾町福島２１３</t>
  </si>
  <si>
    <t>D116220150032</t>
  </si>
  <si>
    <t>富山県立富山西高等学校</t>
  </si>
  <si>
    <t>富山県富山市婦中町速星９２６</t>
  </si>
  <si>
    <t>D116220150041</t>
  </si>
  <si>
    <t>富山県立富山高等学校</t>
  </si>
  <si>
    <t>富山県富山市太郎丸１</t>
  </si>
  <si>
    <t>D116220150050</t>
  </si>
  <si>
    <t>富山県立富山中部高等学校</t>
  </si>
  <si>
    <t>富山県富山市芝園町３－１－２６</t>
  </si>
  <si>
    <t>D116220150069</t>
  </si>
  <si>
    <t>富山県立富山北部高等学校</t>
  </si>
  <si>
    <t>富山県富山市蓮町４－３－２０</t>
  </si>
  <si>
    <t>D116220150078</t>
  </si>
  <si>
    <t>富山県立富山工業高等学校</t>
  </si>
  <si>
    <t>富山県富山市五福２２３８</t>
  </si>
  <si>
    <t>D116220150087</t>
  </si>
  <si>
    <t>富山県立富山商業高等学校</t>
  </si>
  <si>
    <t>富山県富山市庄高田４１３</t>
  </si>
  <si>
    <t>D116220150096</t>
  </si>
  <si>
    <t>富山県立富山いずみ高等学校</t>
  </si>
  <si>
    <t>富山県富山市堀川小泉町１－２１－１</t>
  </si>
  <si>
    <t>D116220150103</t>
  </si>
  <si>
    <t>富山県立富山東高等学校</t>
  </si>
  <si>
    <t>富山県富山市下飯野荒田６－１</t>
  </si>
  <si>
    <t>D116220150112</t>
  </si>
  <si>
    <t>富山県立富山南高等学校</t>
  </si>
  <si>
    <t>富山県富山市布市９８</t>
  </si>
  <si>
    <t>D116220150130</t>
  </si>
  <si>
    <t>富山県立呉羽高等学校</t>
  </si>
  <si>
    <t>富山県富山市呉羽町２０７０－５</t>
  </si>
  <si>
    <t>D116220150149</t>
  </si>
  <si>
    <t>富山県立雄峰高等学校</t>
  </si>
  <si>
    <t>富山県富山市神通町２丁目１２番２０号</t>
  </si>
  <si>
    <t>D116220250013</t>
  </si>
  <si>
    <t>富山県立高岡高等学校</t>
  </si>
  <si>
    <t>富山県高岡市中川園町１－１</t>
  </si>
  <si>
    <t>D116220250031</t>
  </si>
  <si>
    <t>富山県立高岡工芸高等学校</t>
  </si>
  <si>
    <t>富山県高岡市中川１－１－２０</t>
  </si>
  <si>
    <t>D116220250040</t>
  </si>
  <si>
    <t>富山県立高岡商業高等学校</t>
  </si>
  <si>
    <t>富山県高岡市横田２８６</t>
  </si>
  <si>
    <t>D116220250059</t>
  </si>
  <si>
    <t>富山県立伏木高等学校</t>
  </si>
  <si>
    <t>富山県高岡市伏木一宮２－１１－１</t>
  </si>
  <si>
    <t>D116220250068</t>
  </si>
  <si>
    <t>富山県立高岡南高等学校</t>
  </si>
  <si>
    <t>富山県高岡市戸出町３丁目４番２号</t>
  </si>
  <si>
    <t>D116220250077</t>
  </si>
  <si>
    <t>富山県立志貴野高等学校</t>
  </si>
  <si>
    <t>富山県高岡市末広町１－７</t>
  </si>
  <si>
    <t>D116220250086</t>
  </si>
  <si>
    <t>富山県立福岡高等学校</t>
  </si>
  <si>
    <t>富山県高岡市福岡町上蓑５６１</t>
  </si>
  <si>
    <t>D116220450011</t>
  </si>
  <si>
    <t>富山県立新川みどり野高等学校</t>
  </si>
  <si>
    <t>富山県魚津市木下新１４４</t>
  </si>
  <si>
    <t>D116220450020</t>
  </si>
  <si>
    <t>富山県立魚津高等学校</t>
  </si>
  <si>
    <t>富山県魚津市吉島９４５</t>
  </si>
  <si>
    <t>D116220450039</t>
  </si>
  <si>
    <t>富山県立魚津工業高等学校</t>
  </si>
  <si>
    <t>富山県魚津市浜経田３３３８</t>
  </si>
  <si>
    <t>D116220550010</t>
  </si>
  <si>
    <t>富山県立氷見高等学校</t>
  </si>
  <si>
    <t>富山県氷見市幸町１７－１</t>
  </si>
  <si>
    <t>D116220650019</t>
  </si>
  <si>
    <t>富山県立滑川高等学校</t>
  </si>
  <si>
    <t>富山県滑川市加島町４５</t>
  </si>
  <si>
    <t>D116220750018</t>
  </si>
  <si>
    <t>富山県立桜井高等学校</t>
  </si>
  <si>
    <t>富山県黒部市三日市１３３４</t>
  </si>
  <si>
    <t>D116220850017</t>
  </si>
  <si>
    <t>富山県立砺波高等学校</t>
  </si>
  <si>
    <t>富山県砺波市東幸町３－３６</t>
  </si>
  <si>
    <t>D116220850026</t>
  </si>
  <si>
    <t>富山県立砺波工業高等学校</t>
  </si>
  <si>
    <t>富山県砺波市鷹栖２８５－１</t>
  </si>
  <si>
    <t>D116220950016</t>
  </si>
  <si>
    <t>富山県立石動高等学校</t>
  </si>
  <si>
    <t>富山県小矢部市西町６－３３</t>
  </si>
  <si>
    <t>D116220950025</t>
  </si>
  <si>
    <t>富山県立石動高等学校小矢部園芸高等学校</t>
  </si>
  <si>
    <t>富山県小矢部市西中２１０</t>
  </si>
  <si>
    <t>D116220950034</t>
  </si>
  <si>
    <t>富山県立となみ野高等学校</t>
  </si>
  <si>
    <t>富山県小矢部市清水９５－１</t>
  </si>
  <si>
    <t>D116221050013</t>
  </si>
  <si>
    <t>富山県立南砺福野高等学校</t>
  </si>
  <si>
    <t>富山県南砺市苗島４４３</t>
  </si>
  <si>
    <t>D116221050022</t>
  </si>
  <si>
    <t>富山県立南砺平高等学校</t>
  </si>
  <si>
    <t>富山県南砺市大島１２０３</t>
  </si>
  <si>
    <t>D116221150012</t>
  </si>
  <si>
    <t>富山県立小杉高等学校</t>
  </si>
  <si>
    <t>富山県射水市三ヶ１５２０－１</t>
  </si>
  <si>
    <t>D116221150021</t>
  </si>
  <si>
    <t>富山県立大門高等学校</t>
  </si>
  <si>
    <t>富山県射水市二口１－２</t>
  </si>
  <si>
    <t>D116221150030</t>
  </si>
  <si>
    <t>富山県立新湊高等学校</t>
  </si>
  <si>
    <t>富山県射水市西新湊２１－１０</t>
  </si>
  <si>
    <t>D116232250018</t>
  </si>
  <si>
    <t>富山県立上市高等学校</t>
  </si>
  <si>
    <t>富山県中新川郡上市町斉神新４４４</t>
  </si>
  <si>
    <t>D116232350017</t>
  </si>
  <si>
    <t>富山県立雄山高等学校</t>
  </si>
  <si>
    <t>富山県中新川郡立山町前沢１４３７－１</t>
  </si>
  <si>
    <t>D116234250014</t>
  </si>
  <si>
    <t>富山県立入善高等学校</t>
  </si>
  <si>
    <t>富山県下新川郡入善町入膳３９６３</t>
  </si>
  <si>
    <t>D116320156016</t>
  </si>
  <si>
    <t>不二越工業高等学校</t>
  </si>
  <si>
    <t>富山県富山市東石金町７－５</t>
  </si>
  <si>
    <t>D116320156025</t>
  </si>
  <si>
    <t>龍谷富山高等学校</t>
  </si>
  <si>
    <t>富山県富山市赤江町２番１０号</t>
  </si>
  <si>
    <t>D116320156034</t>
  </si>
  <si>
    <t>富山第一高等学校</t>
  </si>
  <si>
    <t>富山県富山市向新庄町５丁目１番５４号</t>
  </si>
  <si>
    <t>D116320156043</t>
  </si>
  <si>
    <t>高朋高等学校</t>
  </si>
  <si>
    <t>富山県富山市東富山寿町一丁目１番３９号</t>
  </si>
  <si>
    <t>D116320156052</t>
  </si>
  <si>
    <t>富山国際大学付属高等学校</t>
  </si>
  <si>
    <t>富山県富山市願海寺水口４４４</t>
  </si>
  <si>
    <t>D116320156061</t>
  </si>
  <si>
    <t>片山学園高等学校</t>
  </si>
  <si>
    <t>富山県富山市東黒牧１０</t>
  </si>
  <si>
    <t>D116320256015</t>
  </si>
  <si>
    <t>学校法人高岡第一学園高岡第一高等学校</t>
  </si>
  <si>
    <t>富山県高岡市本郷２－１－１</t>
  </si>
  <si>
    <t>D116320256024</t>
  </si>
  <si>
    <t>高岡向陵高等学校</t>
  </si>
  <si>
    <t>富山県高岡市石瀬２８１－１</t>
  </si>
  <si>
    <t>D116320256033</t>
  </si>
  <si>
    <t>高岡龍谷高等学校</t>
  </si>
  <si>
    <t>富山県高岡市古定塚４番１号</t>
  </si>
  <si>
    <t>D116320456013</t>
  </si>
  <si>
    <t>新川高等学校</t>
  </si>
  <si>
    <t>富山県魚津市吉島１３５０</t>
  </si>
  <si>
    <t>E116110000016</t>
  </si>
  <si>
    <t>富山大学教育学部附属特別支援学校</t>
  </si>
  <si>
    <t>E116220190013</t>
  </si>
  <si>
    <t>富山県立富山視覚総合支援学校</t>
  </si>
  <si>
    <t>富山県富山市大江干１４４</t>
  </si>
  <si>
    <t>E116220190022</t>
  </si>
  <si>
    <t>富山県立富山聴覚総合支援学校</t>
  </si>
  <si>
    <t>富山県富山市下奥井１－９－５６</t>
  </si>
  <si>
    <t>E116220190031</t>
  </si>
  <si>
    <t>富山県立しらとり支援学校</t>
  </si>
  <si>
    <t>富山県富山市婦中町下邑２８７７</t>
  </si>
  <si>
    <t>E116220190040</t>
  </si>
  <si>
    <t>富山県立富山高等支援学校</t>
  </si>
  <si>
    <t>富山県富山市坂本２６００</t>
  </si>
  <si>
    <t>E116220190059</t>
  </si>
  <si>
    <t>富山県立富山総合支援学校</t>
  </si>
  <si>
    <t>富山県富山市金屋４９８２</t>
  </si>
  <si>
    <t>E116220190068</t>
  </si>
  <si>
    <t>富山県立高志支援学校</t>
  </si>
  <si>
    <t>富山県富山市道正２９－１</t>
  </si>
  <si>
    <t>E116220190077</t>
  </si>
  <si>
    <t>富山県立ふるさと支援学校</t>
  </si>
  <si>
    <t>富山県富山市婦中町新町２９１３</t>
  </si>
  <si>
    <t>E116220290012</t>
  </si>
  <si>
    <t>富山県立高岡聴覚総合支援学校</t>
  </si>
  <si>
    <t>富山県高岡市西藤平蔵７００</t>
  </si>
  <si>
    <t>E116220290021</t>
  </si>
  <si>
    <t>富山県立高岡支援学校</t>
  </si>
  <si>
    <t>富山県高岡市東海老坂８３１</t>
  </si>
  <si>
    <t>E116220290030</t>
  </si>
  <si>
    <t>富山県立高岡高等支援学校</t>
  </si>
  <si>
    <t>富山県高岡市東海老坂９５０</t>
  </si>
  <si>
    <t>E116220290049</t>
  </si>
  <si>
    <t>高岡市立こまどり支援学校</t>
  </si>
  <si>
    <t>富山県高岡市江尻字村前１２８９</t>
  </si>
  <si>
    <t>E116220790017</t>
  </si>
  <si>
    <t>富山県立にいかわ総合支援学校</t>
  </si>
  <si>
    <t>富山県黒部市石田６６８２</t>
  </si>
  <si>
    <t>E116220890016</t>
  </si>
  <si>
    <t>富山県立となみ東支援学校</t>
  </si>
  <si>
    <t>富山県砺波市福山１１４９</t>
  </si>
  <si>
    <t>E116221090012</t>
  </si>
  <si>
    <t>富山県立となみ総合支援学校</t>
  </si>
  <si>
    <t>富山県南砺市利波河１３３５－５</t>
  </si>
  <si>
    <t>B117110000012</t>
  </si>
  <si>
    <t>金沢大学人間社会学域学校教育学類附属小学校</t>
  </si>
  <si>
    <t>石川県金沢市平和町１－１－１５</t>
  </si>
  <si>
    <t>B117220100018</t>
  </si>
  <si>
    <t>金沢市立中村町小学校</t>
  </si>
  <si>
    <t>石川県金沢市中村町２６－１２</t>
  </si>
  <si>
    <t>B117220100027</t>
  </si>
  <si>
    <t>金沢市立十一屋小学校</t>
  </si>
  <si>
    <t>石川県金沢市十一屋町３－４５</t>
  </si>
  <si>
    <t>B117220100036</t>
  </si>
  <si>
    <t>金沢市立泉野小学校</t>
  </si>
  <si>
    <t>石川県金沢市緑が丘４－６４</t>
  </si>
  <si>
    <t>B117220100045</t>
  </si>
  <si>
    <t>金沢市立小立野小学校</t>
  </si>
  <si>
    <t>石川県金沢市小立野４－７－７</t>
  </si>
  <si>
    <t>B117220100054</t>
  </si>
  <si>
    <t>金沢市立南小立野小学校</t>
  </si>
  <si>
    <t>石川県金沢市涌波２－５－１</t>
  </si>
  <si>
    <t>B117220100063</t>
  </si>
  <si>
    <t>金沢市立長田町小学校</t>
  </si>
  <si>
    <t>石川県金沢市長田１－５－４０</t>
  </si>
  <si>
    <t>B117220100072</t>
  </si>
  <si>
    <t>金沢市立諸江町小学校</t>
  </si>
  <si>
    <t>石川県金沢市北安江２－２５－１</t>
  </si>
  <si>
    <t>B117220100090</t>
  </si>
  <si>
    <t>金沢市立森山町小学校</t>
  </si>
  <si>
    <t>石川県金沢市森山２－１３－５０</t>
  </si>
  <si>
    <t>B117220100107</t>
  </si>
  <si>
    <t>金沢市立浅野町小学校</t>
  </si>
  <si>
    <t>石川県金沢市京町３５－１</t>
  </si>
  <si>
    <t>B117220100116</t>
  </si>
  <si>
    <t>金沢市立小坂小学校</t>
  </si>
  <si>
    <t>石川県金沢市小坂町中１４２番地</t>
  </si>
  <si>
    <t>B117220100125</t>
  </si>
  <si>
    <t>金沢市立千坂小学校</t>
  </si>
  <si>
    <t>石川県金沢市千木１－１２５</t>
  </si>
  <si>
    <t>B117220100134</t>
  </si>
  <si>
    <t>金沢市立夕日寺小学校</t>
  </si>
  <si>
    <t>石川県金沢市東長江町に１７番地</t>
  </si>
  <si>
    <t>B117220100143</t>
  </si>
  <si>
    <t>金沢市立大浦小学校</t>
  </si>
  <si>
    <t>石川県金沢市大浦町ヌ８７</t>
  </si>
  <si>
    <t>B117220100152</t>
  </si>
  <si>
    <t>金沢市立浅野川小学校</t>
  </si>
  <si>
    <t>石川県金沢市須崎町チノ４２</t>
  </si>
  <si>
    <t>B117220100161</t>
  </si>
  <si>
    <t>金沢市立鞍月小学校</t>
  </si>
  <si>
    <t>石川県金沢市南新保町リ２７－１</t>
  </si>
  <si>
    <t>B117220100170</t>
  </si>
  <si>
    <t>金沢市立粟崎小学校</t>
  </si>
  <si>
    <t>石川県金沢市粟崎町へ７８</t>
  </si>
  <si>
    <t>B117220100189</t>
  </si>
  <si>
    <t>金沢市立大野町小学校</t>
  </si>
  <si>
    <t>石川県金沢市大野町１丁目１５番地</t>
  </si>
  <si>
    <t>B117220100198</t>
  </si>
  <si>
    <t>金沢市立金石町小学校</t>
  </si>
  <si>
    <t>石川県金沢市金石北４－１－１</t>
  </si>
  <si>
    <t>B117220100205</t>
  </si>
  <si>
    <t>金沢市立大徳小学校</t>
  </si>
  <si>
    <t>石川県金沢市松村６丁目２００</t>
  </si>
  <si>
    <t>B117220100214</t>
  </si>
  <si>
    <t>金沢市立戸板小学校</t>
  </si>
  <si>
    <t>石川県金沢市戸板１丁目１番地</t>
  </si>
  <si>
    <t>B117220100223</t>
  </si>
  <si>
    <t>金沢市立緑小学校</t>
  </si>
  <si>
    <t>石川県金沢市みどり１－１６６</t>
  </si>
  <si>
    <t>B117220100232</t>
  </si>
  <si>
    <t>金沢市立押野小学校</t>
  </si>
  <si>
    <t>石川県金沢市八日市１－１７６</t>
  </si>
  <si>
    <t>B117220100241</t>
  </si>
  <si>
    <t>金沢市立米丸小学校</t>
  </si>
  <si>
    <t>石川県金沢市東力町二１５５番地</t>
  </si>
  <si>
    <t>B117220100250</t>
  </si>
  <si>
    <t>金沢市立三馬小学校</t>
  </si>
  <si>
    <t>石川県金沢市久安６－１５４</t>
  </si>
  <si>
    <t>B117220100269</t>
  </si>
  <si>
    <t>金沢市立富樫小学校</t>
  </si>
  <si>
    <t>石川県金沢市山科３－６－６０</t>
  </si>
  <si>
    <t>B117220100278</t>
  </si>
  <si>
    <t>金沢市立額小学校</t>
  </si>
  <si>
    <t>石川県金沢市額乙丸町イ４１</t>
  </si>
  <si>
    <t>B117220100287</t>
  </si>
  <si>
    <t>金沢市立内川小学校</t>
  </si>
  <si>
    <t>石川県金沢市別所町ヰ１８</t>
  </si>
  <si>
    <t>B117220100296</t>
  </si>
  <si>
    <t>金沢市立湯涌小学校</t>
  </si>
  <si>
    <t>石川県金沢市湯涌荒屋町２３</t>
  </si>
  <si>
    <t>B117220100303</t>
  </si>
  <si>
    <t>金沢市立田上小学校</t>
  </si>
  <si>
    <t>石川県金沢市田上の里２丁目１番地</t>
  </si>
  <si>
    <t>B117220100312</t>
  </si>
  <si>
    <t>金沢市立医王山小学校</t>
  </si>
  <si>
    <t>石川県金沢市二俣町さ２１</t>
  </si>
  <si>
    <t>B117220100321</t>
  </si>
  <si>
    <t>金沢市立森本小学校</t>
  </si>
  <si>
    <t>石川県金沢市南森本町イ１１１</t>
  </si>
  <si>
    <t>B117220100330</t>
  </si>
  <si>
    <t>金沢市立不動寺小学校</t>
  </si>
  <si>
    <t>石川県金沢市不動寺町イ３３番地</t>
  </si>
  <si>
    <t>B117220100349</t>
  </si>
  <si>
    <t>金沢市立花園小学校</t>
  </si>
  <si>
    <t>石川県金沢市今町ヌ３４番地</t>
  </si>
  <si>
    <t>B117220100358</t>
  </si>
  <si>
    <t>金沢市立伏見台小学校</t>
  </si>
  <si>
    <t>石川県金沢市窪５－３３５</t>
  </si>
  <si>
    <t>B117220100367</t>
  </si>
  <si>
    <t>金沢市立扇台小学校</t>
  </si>
  <si>
    <t>石川県金沢市馬替１－３４</t>
  </si>
  <si>
    <t>B117220100376</t>
  </si>
  <si>
    <t>金沢市立三和小学校</t>
  </si>
  <si>
    <t>石川県金沢市矢木１－７４</t>
  </si>
  <si>
    <t>B117220100385</t>
  </si>
  <si>
    <t>金沢市立木曳野小学校</t>
  </si>
  <si>
    <t>石川県金沢市木曳野１丁目１番地</t>
  </si>
  <si>
    <t>B117220100394</t>
  </si>
  <si>
    <t>金沢市立長坂台小学校</t>
  </si>
  <si>
    <t>石川県金沢市長坂３－１４－１</t>
  </si>
  <si>
    <t>B117220100401</t>
  </si>
  <si>
    <t>金沢市立新神田小学校</t>
  </si>
  <si>
    <t>石川県金沢市新神田１－１０－５８</t>
  </si>
  <si>
    <t>B117220100410</t>
  </si>
  <si>
    <t>金沢市立西南部小学校</t>
  </si>
  <si>
    <t>石川県金沢市八日市出町３０４</t>
  </si>
  <si>
    <t>B117220100429</t>
  </si>
  <si>
    <t>金沢市立米泉小学校</t>
  </si>
  <si>
    <t>石川県金沢市米泉町４－１３３－２</t>
  </si>
  <si>
    <t>B117220100438</t>
  </si>
  <si>
    <t>金沢市立四十万小学校</t>
  </si>
  <si>
    <t>石川県金沢市四十万３－１８６</t>
  </si>
  <si>
    <t>B117220100447</t>
  </si>
  <si>
    <t>金沢市立安原小学校</t>
  </si>
  <si>
    <t>石川県金沢市福増町北１０８７</t>
  </si>
  <si>
    <t>B117220100456</t>
  </si>
  <si>
    <t>金沢市立西小学校</t>
  </si>
  <si>
    <t>石川県金沢市駅西新町３－１５－１</t>
  </si>
  <si>
    <t>B117220100465</t>
  </si>
  <si>
    <t>金沢市立中央小学校</t>
  </si>
  <si>
    <t>石川県金沢市玉川町２－１</t>
  </si>
  <si>
    <t>B117220100474</t>
  </si>
  <si>
    <t>金沢市立中央小学校芳斎分校</t>
  </si>
  <si>
    <t>B117220100483</t>
  </si>
  <si>
    <t>金沢市立三谷小学校</t>
  </si>
  <si>
    <t>石川県金沢市宮野町ニ２７７</t>
  </si>
  <si>
    <t>B117220100492</t>
  </si>
  <si>
    <t>金沢市立明成小学校</t>
  </si>
  <si>
    <t>石川県金沢市瓢箪町５－４８</t>
  </si>
  <si>
    <t>B117220100508</t>
  </si>
  <si>
    <t>金沢市立杜の里小学校</t>
  </si>
  <si>
    <t>石川県金沢市若松町３－２８２</t>
  </si>
  <si>
    <t>B117220100517</t>
  </si>
  <si>
    <t>金沢市立泉小学校</t>
  </si>
  <si>
    <t>石川県金沢市弥生１－２６－１</t>
  </si>
  <si>
    <t>B117220100526</t>
  </si>
  <si>
    <t>金沢市立兼六小学校</t>
  </si>
  <si>
    <t>石川県金沢市兼六元町７－１５</t>
  </si>
  <si>
    <t>B117220100535</t>
  </si>
  <si>
    <t>犀桜小学校</t>
  </si>
  <si>
    <t>石川県金沢市菊川１－２－１５</t>
  </si>
  <si>
    <t>B117220100544</t>
  </si>
  <si>
    <t>犀川小学校</t>
  </si>
  <si>
    <t>石川県金沢市末町２－１４８</t>
  </si>
  <si>
    <t>B117220105451</t>
  </si>
  <si>
    <t>金沢市立朝霧台小学校</t>
  </si>
  <si>
    <t>石川県金沢市田上本町４ー２８</t>
  </si>
  <si>
    <t>B117220200017</t>
  </si>
  <si>
    <t>七尾市立小丸山小学校</t>
  </si>
  <si>
    <t>石川県七尾市小島町チ部３</t>
  </si>
  <si>
    <t>B117220200026</t>
  </si>
  <si>
    <t>七尾市立山王小学校</t>
  </si>
  <si>
    <t>石川県七尾市山王町ツ部３４番地</t>
  </si>
  <si>
    <t>B117220200035</t>
  </si>
  <si>
    <t>七尾市立東湊小学校</t>
  </si>
  <si>
    <t>石川県七尾市佐味町１０部４番地</t>
  </si>
  <si>
    <t>B117220200044</t>
  </si>
  <si>
    <t>七尾市立石崎小学校</t>
  </si>
  <si>
    <t>石川県七尾市石崎町子部４０番地</t>
  </si>
  <si>
    <t>B117220200053</t>
  </si>
  <si>
    <t>七尾市立和倉小学校</t>
  </si>
  <si>
    <t>石川県七尾市和倉町ひばり３ー９０</t>
  </si>
  <si>
    <t>B117220200062</t>
  </si>
  <si>
    <t>七尾市立天神山小学校</t>
  </si>
  <si>
    <t>石川県七尾市本府中町天神山部１</t>
  </si>
  <si>
    <t>B117220200071</t>
  </si>
  <si>
    <t>七尾市立能登島小学校</t>
  </si>
  <si>
    <t>石川県七尾市能登島向田町ろ部１５番地</t>
  </si>
  <si>
    <t>B117220200080</t>
  </si>
  <si>
    <t>七尾市立田鶴浜小学校</t>
  </si>
  <si>
    <t>石川県七尾市田鶴浜町ホの部３６５番地</t>
  </si>
  <si>
    <t>B117220200099</t>
  </si>
  <si>
    <t>七尾市立中島小学校</t>
  </si>
  <si>
    <t>石川県七尾市中島町上町チ部２６番地２</t>
  </si>
  <si>
    <t>B117220200106</t>
  </si>
  <si>
    <t>七尾市立朝日小学校</t>
  </si>
  <si>
    <t>石川県七尾市戊部１７番地の１</t>
  </si>
  <si>
    <t>B117220300016</t>
  </si>
  <si>
    <t>小松市立芦城小学校</t>
  </si>
  <si>
    <t>石川県小松市西町２５番地</t>
  </si>
  <si>
    <t>B117220300025</t>
  </si>
  <si>
    <t>小松市立稚松小学校</t>
  </si>
  <si>
    <t>石川県小松市殿町２－７</t>
  </si>
  <si>
    <t>B117220300034</t>
  </si>
  <si>
    <t>小松市立安宅小学校</t>
  </si>
  <si>
    <t>石川県小松市安宅町安宅林５</t>
  </si>
  <si>
    <t>B117220300043</t>
  </si>
  <si>
    <t>小松市立犬丸小学校</t>
  </si>
  <si>
    <t>石川県小松市犬丸町甲６１</t>
  </si>
  <si>
    <t>B117220300052</t>
  </si>
  <si>
    <t>小松市立荒屋小学校</t>
  </si>
  <si>
    <t>石川県小松市荒屋町ほ１</t>
  </si>
  <si>
    <t>B117220300061</t>
  </si>
  <si>
    <t>小松市立第一小学校</t>
  </si>
  <si>
    <t>石川県小松市白江町ハ７３－１</t>
  </si>
  <si>
    <t>B117220300070</t>
  </si>
  <si>
    <t>小松市立苗代小学校</t>
  </si>
  <si>
    <t>石川県小松市北浅井町ヌ１６番地１</t>
  </si>
  <si>
    <t>B117220300089</t>
  </si>
  <si>
    <t>小松市立蓮代寺小学校</t>
  </si>
  <si>
    <t>石川県小松市蓮代寺町ハ丙１６</t>
  </si>
  <si>
    <t>B117220300098</t>
  </si>
  <si>
    <t>小松市立向本折小学校</t>
  </si>
  <si>
    <t>石川県小松市向本折町寅１８８</t>
  </si>
  <si>
    <t>B117220300105</t>
  </si>
  <si>
    <t>小松市立今江小学校</t>
  </si>
  <si>
    <t>石川県小松市今江町６－１６７</t>
  </si>
  <si>
    <t>B117220300114</t>
  </si>
  <si>
    <t>小松市立串小学校</t>
  </si>
  <si>
    <t>石川県小松市串町乙１－１</t>
  </si>
  <si>
    <t>B117220300123</t>
  </si>
  <si>
    <t>小松市立日末小学校</t>
  </si>
  <si>
    <t>石川県小松市日末町ニ－５２</t>
  </si>
  <si>
    <t>B117220300132</t>
  </si>
  <si>
    <t>小松市立符津小学校</t>
  </si>
  <si>
    <t>石川県小松市符津町ハ１００</t>
  </si>
  <si>
    <t>B117220300141</t>
  </si>
  <si>
    <t>小松市立粟津小学校</t>
  </si>
  <si>
    <t>石川県小松市井口町チ２４番地</t>
  </si>
  <si>
    <t>B117220300150</t>
  </si>
  <si>
    <t>小松市立木場小学校</t>
  </si>
  <si>
    <t>石川県小松市木場町わ１</t>
  </si>
  <si>
    <t>B117220300169</t>
  </si>
  <si>
    <t>小松市立矢田野小学校</t>
  </si>
  <si>
    <t>石川県小松市下粟津町ク１０１－１</t>
  </si>
  <si>
    <t>B117220300178</t>
  </si>
  <si>
    <t>小松市立月津小学校</t>
  </si>
  <si>
    <t>石川県小松市月津町ユ１１３</t>
  </si>
  <si>
    <t>B117220300187</t>
  </si>
  <si>
    <t>小松市立那谷小学校</t>
  </si>
  <si>
    <t>石川県小松市那谷町ユ５４</t>
  </si>
  <si>
    <t>B117220300196</t>
  </si>
  <si>
    <t>小松市立国府小学校</t>
  </si>
  <si>
    <t>石川県小松市河田町丁４０番地１</t>
  </si>
  <si>
    <t>B117220300203</t>
  </si>
  <si>
    <t>小松市立中海小学校</t>
  </si>
  <si>
    <t>石川県小松市中海町山林ニ８－１</t>
  </si>
  <si>
    <t>B117220300212</t>
  </si>
  <si>
    <t>小松市立東陵小学校</t>
  </si>
  <si>
    <t>石川県小松市西軽海町１－４１</t>
  </si>
  <si>
    <t>B117220300221</t>
  </si>
  <si>
    <t>小松市立能美小学校</t>
  </si>
  <si>
    <t>石川県小松市能美町ソ５１</t>
  </si>
  <si>
    <t>B117220400015</t>
  </si>
  <si>
    <t>輪島市立河井小学校</t>
  </si>
  <si>
    <t>石川県輪島市河井町１８－１－２</t>
  </si>
  <si>
    <t>B117220400024</t>
  </si>
  <si>
    <t>輪島市立鳳至小学校舳倉島分校</t>
  </si>
  <si>
    <t>石川県輪島市海士町舳倉島高見７</t>
  </si>
  <si>
    <t>B117220400033</t>
  </si>
  <si>
    <t>輪島市立鳳至小学校</t>
  </si>
  <si>
    <t>石川県輪島市鳳至町堂金田１</t>
  </si>
  <si>
    <t>B117220400042</t>
  </si>
  <si>
    <t>輪島市立鵠巣小学校</t>
  </si>
  <si>
    <t>石川県輪島市大野町菰沢２－３</t>
  </si>
  <si>
    <t>B117220400051</t>
  </si>
  <si>
    <t>輪島市立河原田小学校</t>
  </si>
  <si>
    <t>石川県輪島市横地町６－１２３</t>
  </si>
  <si>
    <t>B117220400060</t>
  </si>
  <si>
    <t>輪島市立三井小学校</t>
  </si>
  <si>
    <t>石川県輪島市三井町興徳寺１０字２９番地</t>
  </si>
  <si>
    <t>B117220400079</t>
  </si>
  <si>
    <t>輪島市立町野小学校</t>
  </si>
  <si>
    <t>石川県輪島市町野町粟蔵川原田４２</t>
  </si>
  <si>
    <t>B117220400088</t>
  </si>
  <si>
    <t>輪島市立門前西小学校</t>
  </si>
  <si>
    <t>石川県輪島市門前町道下１の１２３</t>
  </si>
  <si>
    <t>B117220400097</t>
  </si>
  <si>
    <t>輪島市立門前東小学校</t>
  </si>
  <si>
    <t>石川県輪島市門前町清水１－６８</t>
  </si>
  <si>
    <t>B117220400104</t>
  </si>
  <si>
    <t>輪島市立大屋小学校</t>
  </si>
  <si>
    <t>石川県輪島市小伊勢町日隅７－３</t>
  </si>
  <si>
    <t>B117220500014</t>
  </si>
  <si>
    <t>珠洲市立上戸小学校</t>
  </si>
  <si>
    <t>石川県珠洲市上戸町寺社５－７４－２</t>
  </si>
  <si>
    <t>B117220500023</t>
  </si>
  <si>
    <t>珠洲市立飯田小学校</t>
  </si>
  <si>
    <t>石川県珠洲市飯田町１９部６１番地</t>
  </si>
  <si>
    <t>B117220500032</t>
  </si>
  <si>
    <t>珠洲市立正院小学校</t>
  </si>
  <si>
    <t>石川県珠洲市正院町川尻１－３９</t>
  </si>
  <si>
    <t>B117220500041</t>
  </si>
  <si>
    <t>珠洲市立蛸島小学校</t>
  </si>
  <si>
    <t>石川県珠洲市蛸島町ワ部６９番地</t>
  </si>
  <si>
    <t>B117220500050</t>
  </si>
  <si>
    <t>珠洲市立みさき小学校</t>
  </si>
  <si>
    <t>石川県珠洲市三崎町粟津ロ部１０番地の１</t>
  </si>
  <si>
    <t>B117220500069</t>
  </si>
  <si>
    <t>珠洲市立直小学校</t>
  </si>
  <si>
    <t>石川県珠洲市野々江町二－３８－２</t>
  </si>
  <si>
    <t>B117220500078</t>
  </si>
  <si>
    <t>珠州市立若山小学校</t>
  </si>
  <si>
    <t>石川県珠洲市若山町古蔵１１の部１００番地の１</t>
  </si>
  <si>
    <t>B117220600013</t>
  </si>
  <si>
    <t>加賀市立錦城小学校</t>
  </si>
  <si>
    <t>石川県加賀市大聖寺八間道５７</t>
  </si>
  <si>
    <t>B117220600031</t>
  </si>
  <si>
    <t>加賀市立三谷小学校</t>
  </si>
  <si>
    <t>石川県加賀市直下町ニ丙７３</t>
  </si>
  <si>
    <t>B117220600040</t>
  </si>
  <si>
    <t>加賀市立南郷小学校</t>
  </si>
  <si>
    <t>石川県加賀市吸坂町ヤ２６</t>
  </si>
  <si>
    <t>B117220600059</t>
  </si>
  <si>
    <t>加賀市立橋立小学校</t>
  </si>
  <si>
    <t>石川県加賀市小塩町ろ－１</t>
  </si>
  <si>
    <t>B117220600068</t>
  </si>
  <si>
    <t>加賀市立片山津小学校</t>
  </si>
  <si>
    <t>石川県加賀市片山津町ス丙２１番地</t>
  </si>
  <si>
    <t>B117220600077</t>
  </si>
  <si>
    <t>加賀市立金明小学校</t>
  </si>
  <si>
    <t>石川県加賀市塩浜町１０４</t>
  </si>
  <si>
    <t>B117220600086</t>
  </si>
  <si>
    <t>加賀市立湖北小学校</t>
  </si>
  <si>
    <t>石川県加賀市柴山町ひ９２番地１</t>
  </si>
  <si>
    <t>B117220600095</t>
  </si>
  <si>
    <t>加賀市立動橋小学校</t>
  </si>
  <si>
    <t>石川県加賀市動橋町ヘ１－１</t>
  </si>
  <si>
    <t>B117220600102</t>
  </si>
  <si>
    <t>加賀市立分校小学校</t>
  </si>
  <si>
    <t>石川県加賀市打越町二の２２</t>
  </si>
  <si>
    <t>B117220600111</t>
  </si>
  <si>
    <t>加賀市立作見小学校</t>
  </si>
  <si>
    <t>石川県加賀市作見町ナ１５４番地</t>
  </si>
  <si>
    <t>B117220600120</t>
  </si>
  <si>
    <t>加賀市立山代小学校</t>
  </si>
  <si>
    <t>石川県加賀市山代温泉山背台２－４４－１</t>
  </si>
  <si>
    <t>B117220600139</t>
  </si>
  <si>
    <t>加賀市立庄小学校</t>
  </si>
  <si>
    <t>石川県加賀市庄町ワ１０１－１</t>
  </si>
  <si>
    <t>B117220600148</t>
  </si>
  <si>
    <t>加賀市立東谷口小学校</t>
  </si>
  <si>
    <t>石川県加賀市水田丸町ヌ３６番地１</t>
  </si>
  <si>
    <t>B117220600157</t>
  </si>
  <si>
    <t>加賀市立勅使小学校</t>
  </si>
  <si>
    <t>石川県加賀市勅使町２４－１</t>
  </si>
  <si>
    <t>B117220600166</t>
  </si>
  <si>
    <t>加賀市立錦城東小学校</t>
  </si>
  <si>
    <t>石川県加賀市大聖寺敷地ワ１３番地</t>
  </si>
  <si>
    <t>B117220600175</t>
  </si>
  <si>
    <t>加賀市立山中小学校</t>
  </si>
  <si>
    <t>石川県加賀市山中温泉上野町ル１５－９</t>
  </si>
  <si>
    <t>B117220600184</t>
  </si>
  <si>
    <t>加賀市立河南小学校</t>
  </si>
  <si>
    <t>石川県加賀市山中温泉中田町ニー２５－１</t>
  </si>
  <si>
    <t>B117220700012</t>
  </si>
  <si>
    <t>羽咋市立羽咋小学校</t>
  </si>
  <si>
    <t>石川県羽咋市中央町サ９０</t>
  </si>
  <si>
    <t>B117220700021</t>
  </si>
  <si>
    <t>羽咋市立粟ノ保小学校</t>
  </si>
  <si>
    <t>石川県羽咋市粟生町キ１－２</t>
  </si>
  <si>
    <t>B117220700049</t>
  </si>
  <si>
    <t>羽咋市立西北台小学校</t>
  </si>
  <si>
    <t>石川県羽咋市滝町ケ１４番地２</t>
  </si>
  <si>
    <t>B117220700058</t>
  </si>
  <si>
    <t>羽咋市立邑知小学校</t>
  </si>
  <si>
    <t>石川県羽咋市飯山町ロ２０</t>
  </si>
  <si>
    <t>B117220700067</t>
  </si>
  <si>
    <t>羽咋市立瑞穂小学校</t>
  </si>
  <si>
    <t>石川県羽咋市深江町ル６１番地１</t>
  </si>
  <si>
    <t>B117220900010</t>
  </si>
  <si>
    <t>かほく市立高松小学校</t>
  </si>
  <si>
    <t>石川県かほく市高松ヤ１０</t>
  </si>
  <si>
    <t>B117220900029</t>
  </si>
  <si>
    <t>かほく市立大海小学校</t>
  </si>
  <si>
    <t>石川県かほく市夏栗ロ－１０</t>
  </si>
  <si>
    <t>B117220900038</t>
  </si>
  <si>
    <t>かほく市立七塚小学校</t>
  </si>
  <si>
    <t>石川県かほく市木津ホ６１－１</t>
  </si>
  <si>
    <t>B117220900047</t>
  </si>
  <si>
    <t>かほく市立外日角小学校</t>
  </si>
  <si>
    <t>石川県かほく市外日角ニ５２番地</t>
  </si>
  <si>
    <t>B117220900056</t>
  </si>
  <si>
    <t>かほく市立宇ノ気小学校</t>
  </si>
  <si>
    <t>石川県かほく市宇野気リ１４７番地</t>
  </si>
  <si>
    <t>B117220900065</t>
  </si>
  <si>
    <t>かほく市立金津小学校</t>
  </si>
  <si>
    <t>石川県かほく市谷カ－３０</t>
  </si>
  <si>
    <t>B117221000017</t>
  </si>
  <si>
    <t>白山市立松任小学校</t>
  </si>
  <si>
    <t>石川県白山市末広１－１００</t>
  </si>
  <si>
    <t>B117221000026</t>
  </si>
  <si>
    <t>白山市立蕪城小学校</t>
  </si>
  <si>
    <t>石川県白山市北安田町３５５</t>
  </si>
  <si>
    <t>B117221000035</t>
  </si>
  <si>
    <t>白山市立石川小学校</t>
  </si>
  <si>
    <t>石川県白山市源兵島町３４４</t>
  </si>
  <si>
    <t>B117221000044</t>
  </si>
  <si>
    <t>白山市立松南小学校</t>
  </si>
  <si>
    <t>石川県白山市菅波町１１７１－１</t>
  </si>
  <si>
    <t>B117221000053</t>
  </si>
  <si>
    <t>白山市立北陽小学校</t>
  </si>
  <si>
    <t>石川県白山市新田町２４６</t>
  </si>
  <si>
    <t>B117221000062</t>
  </si>
  <si>
    <t>白山市立松陽小学校</t>
  </si>
  <si>
    <t>石川県白山市笠間町１１５０－１</t>
  </si>
  <si>
    <t>B117221000071</t>
  </si>
  <si>
    <t>白山市立東明小学校</t>
  </si>
  <si>
    <t>石川県白山市徳丸町２０７</t>
  </si>
  <si>
    <t>B117221000080</t>
  </si>
  <si>
    <t>白山市立千代野小学校</t>
  </si>
  <si>
    <t>石川県白山市千代野東４－１</t>
  </si>
  <si>
    <t>B117221000099</t>
  </si>
  <si>
    <t>白山市立旭丘小学校</t>
  </si>
  <si>
    <t>石川県白山市宮永町１４４６－１</t>
  </si>
  <si>
    <t>B117221000106</t>
  </si>
  <si>
    <t>白山市立美川小学校</t>
  </si>
  <si>
    <t>石川県白山市美川和波町ワ－２２９</t>
  </si>
  <si>
    <t>B117221000115</t>
  </si>
  <si>
    <t>白山市立蝶屋小学校</t>
  </si>
  <si>
    <t>石川県白山市井関町ヌ１５番地</t>
  </si>
  <si>
    <t>B117221000124</t>
  </si>
  <si>
    <t>白山市立湊小学校</t>
  </si>
  <si>
    <t>石川県白山市湊町カ３０７</t>
  </si>
  <si>
    <t>B117221000133</t>
  </si>
  <si>
    <t>白山市立朝日小学校</t>
  </si>
  <si>
    <t>石川県白山市鶴来日吉町ロ１１１</t>
  </si>
  <si>
    <t>B117221000142</t>
  </si>
  <si>
    <t>白山市立明光小学校</t>
  </si>
  <si>
    <t>石川県白山市井口町は１－４</t>
  </si>
  <si>
    <t>B117221000151</t>
  </si>
  <si>
    <t>白山市立河内小学校</t>
  </si>
  <si>
    <t>石川県白山市河内町口直海イ８８</t>
  </si>
  <si>
    <t>B117221000160</t>
  </si>
  <si>
    <t>白山市立鳥越小学校</t>
  </si>
  <si>
    <t>石川県白山市上野町オ１番地</t>
  </si>
  <si>
    <t>B117221000179</t>
  </si>
  <si>
    <t>白山市立白峰小学校</t>
  </si>
  <si>
    <t>石川県白山市白峰ニ１１０</t>
  </si>
  <si>
    <t>B117221000188</t>
  </si>
  <si>
    <t>白山市立白嶺小学校</t>
  </si>
  <si>
    <t>石川県白山市瀬戸申６６</t>
  </si>
  <si>
    <t>B117221000197</t>
  </si>
  <si>
    <t>白山市立広陽小学校</t>
  </si>
  <si>
    <t>石川県白山市知気寺町と７７－２</t>
  </si>
  <si>
    <t>B117221100016</t>
  </si>
  <si>
    <t>能美市立浜小学校</t>
  </si>
  <si>
    <t>石川県能美市中町カ１４</t>
  </si>
  <si>
    <t>B117221100025</t>
  </si>
  <si>
    <t>能美市立福岡小学校</t>
  </si>
  <si>
    <t>石川県能美市福岡町ハ３５番地</t>
  </si>
  <si>
    <t>B117221100034</t>
  </si>
  <si>
    <t>能美市立寺井小学校</t>
  </si>
  <si>
    <t>石川県能美市寺井町ヨ６０</t>
  </si>
  <si>
    <t>B117221100043</t>
  </si>
  <si>
    <t>能美市立湯野小学校</t>
  </si>
  <si>
    <t>石川県能美市湯谷町へ３０７６</t>
  </si>
  <si>
    <t>B117221100052</t>
  </si>
  <si>
    <t>能美市立粟生小学校</t>
  </si>
  <si>
    <t>石川県能美市粟生町ロ４５番地</t>
  </si>
  <si>
    <t>B117221100061</t>
  </si>
  <si>
    <t>能美市立辰口中央小学校</t>
  </si>
  <si>
    <t>石川県能美市辰口町７３５</t>
  </si>
  <si>
    <t>B117221100070</t>
  </si>
  <si>
    <t>能美市立宮竹小学校</t>
  </si>
  <si>
    <t>石川県能美市宮竹町イ１５３</t>
  </si>
  <si>
    <t>B117221100089</t>
  </si>
  <si>
    <t>能美市立和気小学校</t>
  </si>
  <si>
    <t>石川県能美市和気町イ１４０番地</t>
  </si>
  <si>
    <t>B117221200015</t>
  </si>
  <si>
    <t>野々市市立野々市小学校</t>
  </si>
  <si>
    <t>石川県野々市市本町５丁目３番１号</t>
  </si>
  <si>
    <t>B117221200024</t>
  </si>
  <si>
    <t>野々市市立御園小学校</t>
  </si>
  <si>
    <t>石川県野々市市稲荷４丁目１２８</t>
  </si>
  <si>
    <t>B117221200033</t>
  </si>
  <si>
    <t>野々市市立菅原小学校</t>
  </si>
  <si>
    <t>石川県野々市市菅原町２０－１</t>
  </si>
  <si>
    <t>B117221200042</t>
  </si>
  <si>
    <t>野々市市立富陽小学校</t>
  </si>
  <si>
    <t>石川県野々市市中林５丁目７０</t>
  </si>
  <si>
    <t>B117221200051</t>
  </si>
  <si>
    <t>野々市市立館野小学校</t>
  </si>
  <si>
    <t>石川県野々市市押野３丁目７１</t>
  </si>
  <si>
    <t>B117232400010</t>
  </si>
  <si>
    <t>川北町立中島小学校</t>
  </si>
  <si>
    <t>石川県能美郡川北町中島ワ１７</t>
  </si>
  <si>
    <t>B117232400029</t>
  </si>
  <si>
    <t>川北町立川北小学校</t>
  </si>
  <si>
    <t>石川県能美郡川北町壱ツ屋ヲ２５番地１</t>
  </si>
  <si>
    <t>B117232400038</t>
  </si>
  <si>
    <t>川北町立橘小学校</t>
  </si>
  <si>
    <t>石川県能美郡川北町橘ソ６８</t>
  </si>
  <si>
    <t>B117236100014</t>
  </si>
  <si>
    <t>津幡町立津幡小学校</t>
  </si>
  <si>
    <t>石川県河北郡津幡町清水り１２３－３</t>
  </si>
  <si>
    <t>B117236100023</t>
  </si>
  <si>
    <t>津幡町立中条小学校</t>
  </si>
  <si>
    <t>石川県河北郡津幡町字南中条ヘ８１</t>
  </si>
  <si>
    <t>B117236100032</t>
  </si>
  <si>
    <t>津幡町立井上小学校</t>
  </si>
  <si>
    <t>石川県河北郡津幡町井上の荘１－１</t>
  </si>
  <si>
    <t>B117236100041</t>
  </si>
  <si>
    <t>津幡町立刈安小学校</t>
  </si>
  <si>
    <t>石川県河北郡津幡町字刈安イー１</t>
  </si>
  <si>
    <t>B117236100050</t>
  </si>
  <si>
    <t>津幡町立太白台小学校</t>
  </si>
  <si>
    <t>石川県河北郡津幡町字津幡ワ２</t>
  </si>
  <si>
    <t>B117236100069</t>
  </si>
  <si>
    <t>津幡町立笠野小学校</t>
  </si>
  <si>
    <t>石川県河北郡津幡町字山北ワ１１６番地</t>
  </si>
  <si>
    <t>B117236100078</t>
  </si>
  <si>
    <t>津幡町立萩野台小学校</t>
  </si>
  <si>
    <t>石川県河北郡津幡町字七野イ７５</t>
  </si>
  <si>
    <t>B117236100087</t>
  </si>
  <si>
    <t>津幡町立英田小学校</t>
  </si>
  <si>
    <t>石川県河北郡津幡町字能瀬井３６番地</t>
  </si>
  <si>
    <t>B117236100096</t>
  </si>
  <si>
    <t>津幡町立条南小学校</t>
  </si>
  <si>
    <t>石川県河北郡津幡町字太田ろ３</t>
  </si>
  <si>
    <t>B117236500010</t>
  </si>
  <si>
    <t>内灘町立向粟崎小学校</t>
  </si>
  <si>
    <t>石川県河北郡内灘町字向粟崎２－３８２</t>
  </si>
  <si>
    <t>B117236500029</t>
  </si>
  <si>
    <t>内灘町立鶴ケ丘小学校</t>
  </si>
  <si>
    <t>石川県河北郡内灘町字鶴ケ丘２－１６２</t>
  </si>
  <si>
    <t>B117236500038</t>
  </si>
  <si>
    <t>内灘町立西荒屋小学校</t>
  </si>
  <si>
    <t>石川県河北郡内灘町字西荒屋ハ６－７</t>
  </si>
  <si>
    <t>B117236500047</t>
  </si>
  <si>
    <t>内灘町立大根布小学校</t>
  </si>
  <si>
    <t>石川県河北郡内灘町字大根布６－２</t>
  </si>
  <si>
    <t>B117236500056</t>
  </si>
  <si>
    <t>内灘町立鶴ケ丘小学校ハマナス分校</t>
  </si>
  <si>
    <t>石川県河北郡内灘町字大根布と５４３</t>
  </si>
  <si>
    <t>B117236500065</t>
  </si>
  <si>
    <t>内灘町立清湖小学校</t>
  </si>
  <si>
    <t>石川県河北郡内灘町字向陽台２－２９４</t>
  </si>
  <si>
    <t>B117236500074</t>
  </si>
  <si>
    <t>内灘町立白帆台小学校</t>
  </si>
  <si>
    <t>石川県河北郡内灘町白帆台２丁目１６８番地</t>
  </si>
  <si>
    <t>B117238400017</t>
  </si>
  <si>
    <t>志賀町立富来小学校</t>
  </si>
  <si>
    <t>石川県羽咋郡志賀町相神にー８０</t>
  </si>
  <si>
    <t>B117238400026</t>
  </si>
  <si>
    <t>志賀町立志賀小学校</t>
  </si>
  <si>
    <t>石川県羽咋郡志賀町高浜町マ１４－１</t>
  </si>
  <si>
    <t>B117238600015</t>
  </si>
  <si>
    <t>宝達志水町立志雄小学校</t>
  </si>
  <si>
    <t>石川県羽咋郡宝達志水町子浦ツ１８</t>
  </si>
  <si>
    <t>B117238600024</t>
  </si>
  <si>
    <t>宝達志水町立樋川小学校</t>
  </si>
  <si>
    <t>石川県羽咋郡宝達志水町荻島に３０</t>
  </si>
  <si>
    <t>B117238600033</t>
  </si>
  <si>
    <t>宝達志水町立押水第一小学校</t>
  </si>
  <si>
    <t>石川県羽咋郡宝達志水町冬野ヲ２</t>
  </si>
  <si>
    <t>B117238600042</t>
  </si>
  <si>
    <t>宝達志水町立宝達小学校</t>
  </si>
  <si>
    <t>石川県羽咋郡宝達志水町上田キ５０</t>
  </si>
  <si>
    <t>B117238600051</t>
  </si>
  <si>
    <t>宝達志水町立相見小学校</t>
  </si>
  <si>
    <t>石川県羽咋郡宝達志水町麦生ト１３３</t>
  </si>
  <si>
    <t>B117240700010</t>
  </si>
  <si>
    <t>中能登町立鳥屋小学校</t>
  </si>
  <si>
    <t>石川県鹿島郡中能登町末坂ナ部７番地</t>
  </si>
  <si>
    <t>B117240700029</t>
  </si>
  <si>
    <t>中能登町立鹿島小学校</t>
  </si>
  <si>
    <t>石川県鹿島郡中能登町芹川チ部９５番地</t>
  </si>
  <si>
    <t>B117240700038</t>
  </si>
  <si>
    <t>中能登町立鹿西小学校</t>
  </si>
  <si>
    <t>石川県鹿島郡中能登町能登部下１１０の２０</t>
  </si>
  <si>
    <t>B117246100013</t>
  </si>
  <si>
    <t>穴水町立穴水小学校</t>
  </si>
  <si>
    <t>石川県鳳珠郡穴水町字大町ロ－１６５－１</t>
  </si>
  <si>
    <t>B117246100022</t>
  </si>
  <si>
    <t>穴水町立向洋小学校</t>
  </si>
  <si>
    <t>石川県鳳珠郡穴水町字比良イ２４</t>
  </si>
  <si>
    <t>B117246300011</t>
  </si>
  <si>
    <t>能登町立柳田小学校</t>
  </si>
  <si>
    <t>石川県鳳珠郡能登町柳田礼部２番１地</t>
  </si>
  <si>
    <t>B117246300020</t>
  </si>
  <si>
    <t>能登町立小木小学校</t>
  </si>
  <si>
    <t>石川県鳳珠郡能登町小木４－１６</t>
  </si>
  <si>
    <t>B117246300039</t>
  </si>
  <si>
    <t>能登町立松波小学校</t>
  </si>
  <si>
    <t>石川県鳳珠郡能登町松波１５－８０</t>
  </si>
  <si>
    <t>B117246300048</t>
  </si>
  <si>
    <t>能登町立鵜川小学校</t>
  </si>
  <si>
    <t>石川県鳳珠郡能登町字鵜川２５－２８</t>
  </si>
  <si>
    <t>B117246300057</t>
  </si>
  <si>
    <t>能登町立宇出津小学校</t>
  </si>
  <si>
    <t>石川県鳳珠郡能登町宇出津ム字１番地</t>
  </si>
  <si>
    <t>B117320100016</t>
  </si>
  <si>
    <t>北陸学院小学校</t>
  </si>
  <si>
    <t>石川県金沢市三小牛町イ１１</t>
  </si>
  <si>
    <t>C117110000010</t>
  </si>
  <si>
    <t>金沢大学人間社会学域学校教育学類附属中学校</t>
  </si>
  <si>
    <t>C117220100016</t>
  </si>
  <si>
    <t>金沢市立泉中学校</t>
  </si>
  <si>
    <t>C117220100025</t>
  </si>
  <si>
    <t>金沢市立野田中学校</t>
  </si>
  <si>
    <t>石川県金沢市若草町１－２３</t>
  </si>
  <si>
    <t>C117220100034</t>
  </si>
  <si>
    <t>金沢市立城南中学校</t>
  </si>
  <si>
    <t>石川県金沢市城南１－２４－１</t>
  </si>
  <si>
    <t>C117220100043</t>
  </si>
  <si>
    <t>金沢市立紫錦台中学校</t>
  </si>
  <si>
    <t>石川県金沢市飛梅町３－３０</t>
  </si>
  <si>
    <t>C117220100052</t>
  </si>
  <si>
    <t>金沢市立兼六中学校</t>
  </si>
  <si>
    <t>石川県金沢市田井町１２－１２</t>
  </si>
  <si>
    <t>C117220100089</t>
  </si>
  <si>
    <t>金沢市立鳴和中学校</t>
  </si>
  <si>
    <t>石川県金沢市鳴和２－１０－６０</t>
  </si>
  <si>
    <t>C117220100098</t>
  </si>
  <si>
    <t>金沢市立長田中学校</t>
  </si>
  <si>
    <t>石川県金沢市二宮町１番１号</t>
  </si>
  <si>
    <t>C117220100105</t>
  </si>
  <si>
    <t>金沢市立浅野川中学校</t>
  </si>
  <si>
    <t>石川県金沢市諸江町下丁３８８番地</t>
  </si>
  <si>
    <t>C117220100114</t>
  </si>
  <si>
    <t>金沢市立金石中学校</t>
  </si>
  <si>
    <t>石川県金沢市金石東１－１３－１</t>
  </si>
  <si>
    <t>C117220100123</t>
  </si>
  <si>
    <t>金沢市立芝原中学校</t>
  </si>
  <si>
    <t>C117220100132</t>
  </si>
  <si>
    <t>金沢市立西南部中学校</t>
  </si>
  <si>
    <t>石川県金沢市新保本１－１４９</t>
  </si>
  <si>
    <t>C117220100141</t>
  </si>
  <si>
    <t>金沢市立内川中学校</t>
  </si>
  <si>
    <t>C117220100150</t>
  </si>
  <si>
    <t>金沢市立医王山中学校</t>
  </si>
  <si>
    <t>C117220100169</t>
  </si>
  <si>
    <t>金沢市立森本中学校</t>
  </si>
  <si>
    <t>石川県金沢市弥勒町ヨ２２</t>
  </si>
  <si>
    <t>C117220100178</t>
  </si>
  <si>
    <t>金沢市立額中学校</t>
  </si>
  <si>
    <t>石川県金沢市額乙丸町イ７</t>
  </si>
  <si>
    <t>C117220100187</t>
  </si>
  <si>
    <t>金沢市立高岡中学校</t>
  </si>
  <si>
    <t>石川県金沢市新神田１－１０－１</t>
  </si>
  <si>
    <t>C117220100196</t>
  </si>
  <si>
    <t>金沢市立高尾台中学校</t>
  </si>
  <si>
    <t>石川県金沢市高尾台１丁目１２８番地</t>
  </si>
  <si>
    <t>C117220100203</t>
  </si>
  <si>
    <t>金沢市立緑中学校</t>
  </si>
  <si>
    <t>石川県金沢市みどり２－３</t>
  </si>
  <si>
    <t>C117220100212</t>
  </si>
  <si>
    <t>金沢市立港中学校</t>
  </si>
  <si>
    <t>石川県金沢市近岡町２１７</t>
  </si>
  <si>
    <t>C117220100221</t>
  </si>
  <si>
    <t>金沢市立北鳴中学校</t>
  </si>
  <si>
    <t>石川県金沢市小坂町北９５番地</t>
  </si>
  <si>
    <t>C117220100230</t>
  </si>
  <si>
    <t>金沢市立大徳中学校</t>
  </si>
  <si>
    <t>石川県金沢市観音堂町ト３５番地</t>
  </si>
  <si>
    <t>C117220100249</t>
  </si>
  <si>
    <t>金沢市立犀生中学校</t>
  </si>
  <si>
    <t>石川県金沢市末町１０－４</t>
  </si>
  <si>
    <t>C117220100258</t>
  </si>
  <si>
    <t>金沢市立清泉中学校</t>
  </si>
  <si>
    <t>石川県金沢市泉本町３－３</t>
  </si>
  <si>
    <t>C117220100267</t>
  </si>
  <si>
    <t>石川県立金沢錦丘中学校</t>
  </si>
  <si>
    <t>石川県金沢市窪６－２１８</t>
  </si>
  <si>
    <t>C117220102684</t>
  </si>
  <si>
    <t>金沢市立長町中学校</t>
  </si>
  <si>
    <t>石川県金沢市長町１－１０－３５</t>
  </si>
  <si>
    <t>C117220102693</t>
  </si>
  <si>
    <t>金沢市立長町中学校芳斎分校</t>
  </si>
  <si>
    <t>C117220200015</t>
  </si>
  <si>
    <t>七尾市立七尾東部中学校</t>
  </si>
  <si>
    <t>石川県七尾市藤野町リ部１</t>
  </si>
  <si>
    <t>C117220200024</t>
  </si>
  <si>
    <t>七尾市立能登香島中学校</t>
  </si>
  <si>
    <t>石川県七尾市石崎町香島１－９６</t>
  </si>
  <si>
    <t>C117220200033</t>
  </si>
  <si>
    <t>七尾市立七尾中学校</t>
  </si>
  <si>
    <t>石川県七尾市藤橋町辰部５２－１</t>
  </si>
  <si>
    <t>C117220200042</t>
  </si>
  <si>
    <t>七尾市立中島中学校</t>
  </si>
  <si>
    <t>石川県七尾市中島町中島甲部１７０番地</t>
  </si>
  <si>
    <t>C117220300014</t>
  </si>
  <si>
    <t>小松市立芦城中学校</t>
  </si>
  <si>
    <t>石川県小松市芦田町二丁目６９</t>
  </si>
  <si>
    <t>C117220300023</t>
  </si>
  <si>
    <t>小松市立丸内中学校</t>
  </si>
  <si>
    <t>石川県小松市小寺町甲２７</t>
  </si>
  <si>
    <t>C117220300032</t>
  </si>
  <si>
    <t>小松市立松陽中学校</t>
  </si>
  <si>
    <t>石川県小松市大領町イ１０３</t>
  </si>
  <si>
    <t>C117220300041</t>
  </si>
  <si>
    <t>小松市立御幸中学校</t>
  </si>
  <si>
    <t>石川県小松市村松町５０番地</t>
  </si>
  <si>
    <t>C117220300050</t>
  </si>
  <si>
    <t>小松市立南部中学校</t>
  </si>
  <si>
    <t>石川県小松市島町ヌ４３</t>
  </si>
  <si>
    <t>C117220300069</t>
  </si>
  <si>
    <t>小松市立国府中学校</t>
  </si>
  <si>
    <t>石川県小松市小野町己１５２－２</t>
  </si>
  <si>
    <t>C117220300078</t>
  </si>
  <si>
    <t>小松市立中海中学校</t>
  </si>
  <si>
    <t>石川県小松市軽海町２－４－１</t>
  </si>
  <si>
    <t>C117220300096</t>
  </si>
  <si>
    <t>小松市立安宅中学校</t>
  </si>
  <si>
    <t>石川県小松市安宅町安宅林４－１１２</t>
  </si>
  <si>
    <t>C117220300103</t>
  </si>
  <si>
    <t>小松市立板津中学校</t>
  </si>
  <si>
    <t>石川県小松市松梨町丙８番地</t>
  </si>
  <si>
    <t>C117220400013</t>
  </si>
  <si>
    <t>輪島市立輪島中学校舳倉島分校</t>
  </si>
  <si>
    <t>C117220400022</t>
  </si>
  <si>
    <t>輪島市立東陽中学校</t>
  </si>
  <si>
    <t>石川県輪島市町野町粟蔵川原田３３番地</t>
  </si>
  <si>
    <t>C117220400031</t>
  </si>
  <si>
    <t>輪島市立輪島中学校</t>
  </si>
  <si>
    <t>石川県輪島市河井町１１部３９番地１</t>
  </si>
  <si>
    <t>C117220400040</t>
  </si>
  <si>
    <t>輪島市立門前中学校</t>
  </si>
  <si>
    <t>石川県輪島市門前町清水１０－２１</t>
  </si>
  <si>
    <t>C117220500012</t>
  </si>
  <si>
    <t>珠洲市立三崎中学校</t>
  </si>
  <si>
    <t>石川県珠洲市三崎町宇治ヨ－１１４</t>
  </si>
  <si>
    <t>C117220500021</t>
  </si>
  <si>
    <t>珠洲市立緑丘中学校</t>
  </si>
  <si>
    <t>石川県珠洲市野々江町６－１</t>
  </si>
  <si>
    <t>C117220600011</t>
  </si>
  <si>
    <t>加賀市立錦城中学校</t>
  </si>
  <si>
    <t>石川県加賀市大聖寺地方町６乙７４番地１</t>
  </si>
  <si>
    <t>C117220600020</t>
  </si>
  <si>
    <t>加賀市立橋立中学校</t>
  </si>
  <si>
    <t>C117220600039</t>
  </si>
  <si>
    <t>加賀市立片山津中学校</t>
  </si>
  <si>
    <t>石川県加賀市潮津町レ１ー１</t>
  </si>
  <si>
    <t>C117220600048</t>
  </si>
  <si>
    <t>加賀市立東和中学校</t>
  </si>
  <si>
    <t>石川県加賀市動橋町ネ５４－１</t>
  </si>
  <si>
    <t>C117220600057</t>
  </si>
  <si>
    <t>加賀市立山代中学校</t>
  </si>
  <si>
    <t>石川県加賀市上野町エ４５－２</t>
  </si>
  <si>
    <t>C117220600066</t>
  </si>
  <si>
    <t>加賀市立山中中学校</t>
  </si>
  <si>
    <t>石川県加賀市山中温泉上原町ト甲１番地１</t>
  </si>
  <si>
    <t>C117220700010</t>
  </si>
  <si>
    <t>羽咋市立羽咋中学校</t>
  </si>
  <si>
    <t>石川県羽咋市中央町キ５９</t>
  </si>
  <si>
    <t>C117220700029</t>
  </si>
  <si>
    <t>羽咋市立邑知中学校</t>
  </si>
  <si>
    <t>石川県羽咋市飯山町ホ５７</t>
  </si>
  <si>
    <t>C117220900018</t>
  </si>
  <si>
    <t>かほく市立高松中学校</t>
  </si>
  <si>
    <t>石川県かほく市高松ヤ４２</t>
  </si>
  <si>
    <t>C117220900027</t>
  </si>
  <si>
    <t>かほく市立河北台中学校</t>
  </si>
  <si>
    <t>石川県かほく市遠塚ロ４７－１</t>
  </si>
  <si>
    <t>C117220900036</t>
  </si>
  <si>
    <t>かほく市立宇ノ気中学校</t>
  </si>
  <si>
    <t>石川県かほく市森レ１</t>
  </si>
  <si>
    <t>C117221000015</t>
  </si>
  <si>
    <t>白山市立松任中学校</t>
  </si>
  <si>
    <t>石川県白山市末広２－１</t>
  </si>
  <si>
    <t>C117221000024</t>
  </si>
  <si>
    <t>白山市立笠間中学校</t>
  </si>
  <si>
    <t>石川県白山市笠間町１５７</t>
  </si>
  <si>
    <t>C117221000033</t>
  </si>
  <si>
    <t>白山市立北星中学校</t>
  </si>
  <si>
    <t>石川県白山市平木町１１２－１</t>
  </si>
  <si>
    <t>C117221000042</t>
  </si>
  <si>
    <t>白山市立光野中学校</t>
  </si>
  <si>
    <t>石川県白山市番匠町４６８ー１</t>
  </si>
  <si>
    <t>C117221000051</t>
  </si>
  <si>
    <t>白山市立美川中学校</t>
  </si>
  <si>
    <t>石川県白山市美川浜町タ５番地</t>
  </si>
  <si>
    <t>C117221000060</t>
  </si>
  <si>
    <t>白山市立鶴来中学校</t>
  </si>
  <si>
    <t>石川県白山市鶴来本町４丁目リ１６番地</t>
  </si>
  <si>
    <t>C117221000079</t>
  </si>
  <si>
    <t>白山市立鳥越中学校</t>
  </si>
  <si>
    <t>石川県白山市釜清水町チ１４０</t>
  </si>
  <si>
    <t>C117221000088</t>
  </si>
  <si>
    <t>白山市立北辰中学校</t>
  </si>
  <si>
    <t>石川県白山市日向町ロ２４－２</t>
  </si>
  <si>
    <t>C117221000097</t>
  </si>
  <si>
    <t>白山市立白嶺中学校</t>
  </si>
  <si>
    <t>石川県白山市市瀬戸申６６</t>
  </si>
  <si>
    <t>C117221100014</t>
  </si>
  <si>
    <t>能美市立根上中学校</t>
  </si>
  <si>
    <t>石川県能美市浜町ワ６０</t>
  </si>
  <si>
    <t>C117221100023</t>
  </si>
  <si>
    <t>能美市立寺井中学校</t>
  </si>
  <si>
    <t>石川県能美市寺井町ラ１６１番地</t>
  </si>
  <si>
    <t>C117221100032</t>
  </si>
  <si>
    <t>能美市立辰口中学校</t>
  </si>
  <si>
    <t>石川県能美市辰口町１２９</t>
  </si>
  <si>
    <t>C117221200013</t>
  </si>
  <si>
    <t>野々市市立野々市中学校</t>
  </si>
  <si>
    <t>石川県野々市市三納３丁目１</t>
  </si>
  <si>
    <t>C117221200022</t>
  </si>
  <si>
    <t>野々市市立布水中学校</t>
  </si>
  <si>
    <t>石川県野々市市押野２丁目１００</t>
  </si>
  <si>
    <t>C117232400018</t>
  </si>
  <si>
    <t>川北町立川北中学校</t>
  </si>
  <si>
    <t>石川県能美郡川北町壱ツ屋チ８２</t>
  </si>
  <si>
    <t>C117236100012</t>
  </si>
  <si>
    <t>津幡町立津幡中学校</t>
  </si>
  <si>
    <t>石川県河北郡津幡町字加賀爪ヌ６番地１</t>
  </si>
  <si>
    <t>C117236100021</t>
  </si>
  <si>
    <t>津幡町立津幡南中学校</t>
  </si>
  <si>
    <t>石川県河北郡津幡町字南中条３－７</t>
  </si>
  <si>
    <t>C117236500018</t>
  </si>
  <si>
    <t>内灘町立内灘中学校</t>
  </si>
  <si>
    <t>石川県河北郡内灘町字鶴ケ丘２－３０８</t>
  </si>
  <si>
    <t>C117236500027</t>
  </si>
  <si>
    <t>内灘町立内灘中学校ハマナス分校</t>
  </si>
  <si>
    <t>C117238400015</t>
  </si>
  <si>
    <t>志賀町立富来中学校</t>
  </si>
  <si>
    <t>石川県羽咋郡志賀町富来領家町ハ１－１</t>
  </si>
  <si>
    <t>C117238400024</t>
  </si>
  <si>
    <t>志賀町立志賀中学校</t>
  </si>
  <si>
    <t>石川県羽咋郡志賀町高浜町ノ－１５２</t>
  </si>
  <si>
    <t>C117238600013</t>
  </si>
  <si>
    <t>宝達志水町立宝達中学校</t>
  </si>
  <si>
    <t>石川県羽咋郡宝達志水町小川カ１５０番地</t>
  </si>
  <si>
    <t>C117240700018</t>
  </si>
  <si>
    <t>中能登町立中能登中学校</t>
  </si>
  <si>
    <t>石川県鹿島郡中能登町良川け部１番地１</t>
  </si>
  <si>
    <t>C117246100011</t>
  </si>
  <si>
    <t>穴水町立穴水中学校</t>
  </si>
  <si>
    <t>石川県鳳珠郡穴水町大町ヌ－２０１</t>
  </si>
  <si>
    <t>C117246300019</t>
  </si>
  <si>
    <t>能登町立能都中学校</t>
  </si>
  <si>
    <t>石川県鳳珠郡能登町藤波１４－３５</t>
  </si>
  <si>
    <t>C117246300028</t>
  </si>
  <si>
    <t>能登町立柳田中学校</t>
  </si>
  <si>
    <t>石川県鳳珠郡能登町字柳田礼部３番地</t>
  </si>
  <si>
    <t>C117246300037</t>
  </si>
  <si>
    <t>能登町立松波中学校</t>
  </si>
  <si>
    <t>石川県鳳珠郡能登町松波１６－２６</t>
  </si>
  <si>
    <t>C117246300046</t>
  </si>
  <si>
    <t>能登町立小木中学校</t>
  </si>
  <si>
    <t>石川県鳳珠郡能登町小木１－１－１</t>
  </si>
  <si>
    <t>C117320100014</t>
  </si>
  <si>
    <t>北陸学院中学校</t>
  </si>
  <si>
    <t>石川県金沢市飛梅町１番１０号</t>
  </si>
  <si>
    <t>C117320100023</t>
  </si>
  <si>
    <t>星稜中学校</t>
  </si>
  <si>
    <t>石川県金沢市小坂町南２０６</t>
  </si>
  <si>
    <t>C117320100274</t>
  </si>
  <si>
    <t>金沢学院大学附属中学校</t>
  </si>
  <si>
    <t>石川県金沢市末町１０番地</t>
  </si>
  <si>
    <t>C117320102753</t>
  </si>
  <si>
    <t>金沢龍谷高等学校中等部</t>
  </si>
  <si>
    <t>石川県金沢市上安原町１６９番地の１</t>
  </si>
  <si>
    <t>C117321000013</t>
  </si>
  <si>
    <t>叡明館（中等部）</t>
  </si>
  <si>
    <t>石川県白山市長島町１００１</t>
  </si>
  <si>
    <t>C217220300013</t>
  </si>
  <si>
    <t>松東みどり学園</t>
  </si>
  <si>
    <t>石川県小松市江指町丙３０</t>
  </si>
  <si>
    <t>C217220500011</t>
  </si>
  <si>
    <t>珠洲市立宝立小中学校</t>
  </si>
  <si>
    <t>石川県珠洲市宝立町鵜飼丑部８３</t>
  </si>
  <si>
    <t>C217220500020</t>
  </si>
  <si>
    <t>珠洲市立大谷小中学校</t>
  </si>
  <si>
    <t>石川県珠洲市大谷町１字７８</t>
  </si>
  <si>
    <t>D117110000018</t>
  </si>
  <si>
    <t>金沢大学人間社会学域学校教育学類附属高等学校</t>
  </si>
  <si>
    <t>D117220100014</t>
  </si>
  <si>
    <t>石川県立金沢錦丘高等学校</t>
  </si>
  <si>
    <t>D117220100023</t>
  </si>
  <si>
    <t>石川県立金沢泉丘高等学校</t>
  </si>
  <si>
    <t>石川県金沢市泉野出町３－１０－１０</t>
  </si>
  <si>
    <t>D117220100032</t>
  </si>
  <si>
    <t>石川県立金沢二水高等学校</t>
  </si>
  <si>
    <t>石川県金沢市緑が丘２０－１５</t>
  </si>
  <si>
    <t>D117220100041</t>
  </si>
  <si>
    <t>石川県立金沢伏見高等学校</t>
  </si>
  <si>
    <t>石川県金沢市米泉町５－８５</t>
  </si>
  <si>
    <t>D117220100050</t>
  </si>
  <si>
    <t>石川県立金沢商業高等学校</t>
  </si>
  <si>
    <t>石川県金沢市小立野５－４－１</t>
  </si>
  <si>
    <t>D117220100069</t>
  </si>
  <si>
    <t>石川県立工業高等学校</t>
  </si>
  <si>
    <t>石川県金沢市本多町２－３－６</t>
  </si>
  <si>
    <t>D117220100078</t>
  </si>
  <si>
    <t>石川県立金沢桜丘高等学校</t>
  </si>
  <si>
    <t>石川県金沢市大樋町１６－１</t>
  </si>
  <si>
    <t>D117220100087</t>
  </si>
  <si>
    <t>石川県立金沢北陵高等学校</t>
  </si>
  <si>
    <t>石川県金沢市吉原町ワ２１番地</t>
  </si>
  <si>
    <t>D117220100096</t>
  </si>
  <si>
    <t>石川県立金沢中央高等学校</t>
  </si>
  <si>
    <t>石川県金沢市泉本町６－１０５</t>
  </si>
  <si>
    <t>D117220100103</t>
  </si>
  <si>
    <t>石川県立金沢向陽高等学校</t>
  </si>
  <si>
    <t>石川県金沢市大場町東５９０</t>
  </si>
  <si>
    <t>D117220100112</t>
  </si>
  <si>
    <t>金沢市立工業高等学校</t>
  </si>
  <si>
    <t>石川県金沢市畝田東１－１－１</t>
  </si>
  <si>
    <t>D117220100121</t>
  </si>
  <si>
    <t>石川県立金沢西高等学校</t>
  </si>
  <si>
    <t>石川県金沢市畝田東３丁目５２６</t>
  </si>
  <si>
    <t>D117220100130</t>
  </si>
  <si>
    <t>石川県立金沢辰巳丘高等学校</t>
  </si>
  <si>
    <t>石川県金沢市末町ニ１８</t>
  </si>
  <si>
    <t>D117220200013</t>
  </si>
  <si>
    <t>石川県立七尾高等学校</t>
  </si>
  <si>
    <t>石川県七尾市西藤橋町エ１－１</t>
  </si>
  <si>
    <t>D117220200022</t>
  </si>
  <si>
    <t>石川県立七尾城北高等学校</t>
  </si>
  <si>
    <t>D117220200031</t>
  </si>
  <si>
    <t>石川県立七尾東雲高等学校</t>
  </si>
  <si>
    <t>石川県七尾市下町戊部１２－１</t>
  </si>
  <si>
    <t>D117220200040</t>
  </si>
  <si>
    <t>石川県立田鶴浜高等学校</t>
  </si>
  <si>
    <t>石川県七尾市上野ヶ丘町５９</t>
  </si>
  <si>
    <t>D117220300012</t>
  </si>
  <si>
    <t>石川県立小松商業高等学校</t>
  </si>
  <si>
    <t>石川県小松市希望丘１０</t>
  </si>
  <si>
    <t>D117220300021</t>
  </si>
  <si>
    <t>石川県立小松工業高等学校</t>
  </si>
  <si>
    <t>石川県小松市打越町丙６７</t>
  </si>
  <si>
    <t>D117220300030</t>
  </si>
  <si>
    <t>石川県立小松高等学校</t>
  </si>
  <si>
    <t>石川県小松市丸内町二ノ丸１５</t>
  </si>
  <si>
    <t>D117220300049</t>
  </si>
  <si>
    <t>石川県立小松北高等学校</t>
  </si>
  <si>
    <t>石川県小松市島田町イ８５－１</t>
  </si>
  <si>
    <t>D117220300058</t>
  </si>
  <si>
    <t>小松市立高等学校</t>
  </si>
  <si>
    <t>石川県小松市八幡ト１</t>
  </si>
  <si>
    <t>D117220300067</t>
  </si>
  <si>
    <t>石川県立小松明峰高等学校</t>
  </si>
  <si>
    <t>石川県小松市平面町へ７２</t>
  </si>
  <si>
    <t>D117220400011</t>
  </si>
  <si>
    <t>石川県立輪島高等学校</t>
  </si>
  <si>
    <t>石川県輪島市河井町１８部４２ー２</t>
  </si>
  <si>
    <t>D117220400020</t>
  </si>
  <si>
    <t>石川県立門前高等学校</t>
  </si>
  <si>
    <t>石川県輪島市門前町広岡５－３</t>
  </si>
  <si>
    <t>D117220500010</t>
  </si>
  <si>
    <t>石川県立飯田高等学校</t>
  </si>
  <si>
    <t>石川県珠洲市野々江町１－１</t>
  </si>
  <si>
    <t>D117220600019</t>
  </si>
  <si>
    <t>石川県立大聖寺実業高等学校</t>
  </si>
  <si>
    <t>石川県加賀市熊坂町ヲ７７</t>
  </si>
  <si>
    <t>D117220600028</t>
  </si>
  <si>
    <t>石川県立大聖寺高等学校</t>
  </si>
  <si>
    <t>石川県加賀市大聖寺永町３３－１</t>
  </si>
  <si>
    <t>D117220600037</t>
  </si>
  <si>
    <t>石川県立加賀聖城高等学校</t>
  </si>
  <si>
    <t>石川県加賀市大聖寺馬場町２８</t>
  </si>
  <si>
    <t>D117220600046</t>
  </si>
  <si>
    <t>石川県立加賀高等学校</t>
  </si>
  <si>
    <t>石川県加賀市動橋町ム５３</t>
  </si>
  <si>
    <t>D117220700018</t>
  </si>
  <si>
    <t>石川県立羽咋高等学校</t>
  </si>
  <si>
    <t>石川県羽咋市柳橋町柳橋１番地</t>
  </si>
  <si>
    <t>D117220700027</t>
  </si>
  <si>
    <t>石川県立羽咋工業高等学校</t>
  </si>
  <si>
    <t>石川県羽咋市西釜屋町ク２１</t>
  </si>
  <si>
    <t>D117220700036</t>
  </si>
  <si>
    <t>石川県立羽松高等学校</t>
  </si>
  <si>
    <t>石川県羽咋市吉崎町ラ１－２</t>
  </si>
  <si>
    <t>D117221000013</t>
  </si>
  <si>
    <t>石川県立松任高等学校</t>
  </si>
  <si>
    <t>石川県白山市馬場１－１００</t>
  </si>
  <si>
    <t>D117221000022</t>
  </si>
  <si>
    <t>石川県立翠星高等学校</t>
  </si>
  <si>
    <t>石川県白山市三浦町５００－１</t>
  </si>
  <si>
    <t>D117221000031</t>
  </si>
  <si>
    <t>石川県立鶴来高等学校</t>
  </si>
  <si>
    <t>石川県白山市月橋町７１０</t>
  </si>
  <si>
    <t>D117221100012</t>
  </si>
  <si>
    <t>石川県立寺井高等学校</t>
  </si>
  <si>
    <t>石川県能美市吉光町ト９０</t>
  </si>
  <si>
    <t>D117221200011</t>
  </si>
  <si>
    <t>石川県立野々市明倫高等学校</t>
  </si>
  <si>
    <t>石川県野々市市下林３－３０９</t>
  </si>
  <si>
    <t>D117236100010</t>
  </si>
  <si>
    <t>石川県立津幡高等学校</t>
  </si>
  <si>
    <t>石川県河北郡津幡町字加賀爪ヲ４５</t>
  </si>
  <si>
    <t>D117236500016</t>
  </si>
  <si>
    <t>石川県立内灘高等学校</t>
  </si>
  <si>
    <t>石川県河北郡内灘町字千鳥台３丁目１番地</t>
  </si>
  <si>
    <t>D117238400013</t>
  </si>
  <si>
    <t>石川県立志賀高等学校</t>
  </si>
  <si>
    <t>石川県羽咋郡志賀町高浜町ノ１７０</t>
  </si>
  <si>
    <t>D117238600011</t>
  </si>
  <si>
    <t>石川県立宝達高等学校</t>
  </si>
  <si>
    <t>石川県羽咋郡宝達志水町今浜ト８０</t>
  </si>
  <si>
    <t>D117240700016</t>
  </si>
  <si>
    <t>石川県立鹿西高等学校</t>
  </si>
  <si>
    <t>石川県鹿島郡中能登町能登部上ヲ１</t>
  </si>
  <si>
    <t>D117246100019</t>
  </si>
  <si>
    <t>石川県立穴水高等学校</t>
  </si>
  <si>
    <t>石川県鳳珠郡穴水町由比丘い３３</t>
  </si>
  <si>
    <t>D117246300017</t>
  </si>
  <si>
    <t>石川県立能登高等学校</t>
  </si>
  <si>
    <t>石川県鳳珠郡能登町宇出津マ１０６－７</t>
  </si>
  <si>
    <t>D117320100012</t>
  </si>
  <si>
    <t>金沢高等学校</t>
  </si>
  <si>
    <t>石川県金沢市泉本町３－１１１</t>
  </si>
  <si>
    <t>D117320100021</t>
  </si>
  <si>
    <t>金沢学院大学附属高等学校</t>
  </si>
  <si>
    <t>石川県金沢市末町１０</t>
  </si>
  <si>
    <t>D117320100030</t>
  </si>
  <si>
    <t>遊学館高等学校</t>
  </si>
  <si>
    <t>石川県金沢市本多町２丁目２番３号</t>
  </si>
  <si>
    <t>D117320100049</t>
  </si>
  <si>
    <t>金沢龍谷高等学校</t>
  </si>
  <si>
    <t>D117320100058</t>
  </si>
  <si>
    <t>北陸学院高等学校</t>
  </si>
  <si>
    <t>D117320100067</t>
  </si>
  <si>
    <t>星稜高等学校</t>
  </si>
  <si>
    <t>D117320200011</t>
  </si>
  <si>
    <t>鵬学園高等学校</t>
  </si>
  <si>
    <t>石川県七尾市天神川原町ハー３２</t>
  </si>
  <si>
    <t>D117320300010</t>
  </si>
  <si>
    <t>小松大谷高等学校</t>
  </si>
  <si>
    <t>石川県小松市津波倉町チ１</t>
  </si>
  <si>
    <t>D117320400019</t>
  </si>
  <si>
    <t>日本航空高等学校石川</t>
  </si>
  <si>
    <t>石川県輪島市三井町洲衛９部２７番地７</t>
  </si>
  <si>
    <t>D117321000011</t>
  </si>
  <si>
    <t>叡明館（高等部）</t>
  </si>
  <si>
    <t>D117321000020</t>
  </si>
  <si>
    <t>美川特区アットマーク国際高等学校</t>
  </si>
  <si>
    <t>石川県白山市美川浜町タ５</t>
  </si>
  <si>
    <t>E117110000015</t>
  </si>
  <si>
    <t>金沢大学人間社会学域学校教育学類附属特別支援学校</t>
  </si>
  <si>
    <t>石川県金沢市東兼六町２－１０</t>
  </si>
  <si>
    <t>E117220100011</t>
  </si>
  <si>
    <t>石川県立盲学校</t>
  </si>
  <si>
    <t>石川県金沢市小立野５－３－１</t>
  </si>
  <si>
    <t>E117220100020</t>
  </si>
  <si>
    <t>石川県立ろう学校</t>
  </si>
  <si>
    <t>E117220100039</t>
  </si>
  <si>
    <t>石川県立医王特別支援学校</t>
  </si>
  <si>
    <t>石川県金沢市岩出町ホ１</t>
  </si>
  <si>
    <t>E117220100048</t>
  </si>
  <si>
    <t>石川県立いしかわ特別支援学校</t>
  </si>
  <si>
    <t>石川県金沢市南森本町リ１－１</t>
  </si>
  <si>
    <t>E117220200010</t>
  </si>
  <si>
    <t>石川県立七尾特別支援学校</t>
  </si>
  <si>
    <t>石川県七尾市下町己部５４</t>
  </si>
  <si>
    <t>E117220300019</t>
  </si>
  <si>
    <t>石川県立小松特別支援学校</t>
  </si>
  <si>
    <t>石川県小松市金平町丁７６</t>
  </si>
  <si>
    <t>E117220300028</t>
  </si>
  <si>
    <t>石川県立小松瀬領特別支援学校</t>
  </si>
  <si>
    <t>石川県小松市瀬領町丁１３８の１</t>
  </si>
  <si>
    <t>E117220300037</t>
  </si>
  <si>
    <t>石川県立医王特別支援学校小松みどり分校</t>
  </si>
  <si>
    <t>石川県小松市向本折町ヘ１４－１</t>
  </si>
  <si>
    <t>E117220400018</t>
  </si>
  <si>
    <t>石川県立七尾特別支援学校輪島分校</t>
  </si>
  <si>
    <t>E117220500017</t>
  </si>
  <si>
    <t>石川県立七尾特別支援学校珠洲分校</t>
  </si>
  <si>
    <t>石川県珠洲市宝立町鵜飼６－２０</t>
  </si>
  <si>
    <t>E117220600016</t>
  </si>
  <si>
    <t>石川県立錦城特別支援学校</t>
  </si>
  <si>
    <t>石川県加賀市豊町イ１２０番地１</t>
  </si>
  <si>
    <t>E117221200018</t>
  </si>
  <si>
    <t>石川県立明和特別支援学校</t>
  </si>
  <si>
    <t>石川県野々市市中林４－７０</t>
  </si>
  <si>
    <t>B118210000019</t>
  </si>
  <si>
    <t>福井市木田小学校</t>
  </si>
  <si>
    <t>福井県福井市木田１－１３６０</t>
  </si>
  <si>
    <t>B118210000028</t>
  </si>
  <si>
    <t>福井市豊小学校</t>
  </si>
  <si>
    <t>福井県福井市月見３－９－１</t>
  </si>
  <si>
    <t>B118210000037</t>
  </si>
  <si>
    <t>福井市足羽小学校</t>
  </si>
  <si>
    <t>福井県福井市足羽３－１－１</t>
  </si>
  <si>
    <t>B118210000046</t>
  </si>
  <si>
    <t>福井市東安居小学校</t>
  </si>
  <si>
    <t>福井県福井市水越２－５０３</t>
  </si>
  <si>
    <t>B118210000055</t>
  </si>
  <si>
    <t>福井市湊小学校</t>
  </si>
  <si>
    <t>福井県福井市学園１丁目４番８号</t>
  </si>
  <si>
    <t>B118210000064</t>
  </si>
  <si>
    <t>福井市春山小学校</t>
  </si>
  <si>
    <t>福井県福井市文京３－１３－１</t>
  </si>
  <si>
    <t>B118210000073</t>
  </si>
  <si>
    <t>福井市順化小学校</t>
  </si>
  <si>
    <t>福井県福井市大手３丁目１６－１</t>
  </si>
  <si>
    <t>B118210000082</t>
  </si>
  <si>
    <t>福井市宝永小学校</t>
  </si>
  <si>
    <t>福井県福井市松本３－１５－１</t>
  </si>
  <si>
    <t>B118210000091</t>
  </si>
  <si>
    <t>福井市松本小学校</t>
  </si>
  <si>
    <t>福井県福井市町屋３丁目１４－２０</t>
  </si>
  <si>
    <t>B118210000108</t>
  </si>
  <si>
    <t>福井市日之出小学校</t>
  </si>
  <si>
    <t>福井県福井市日之出５丁目１１－１</t>
  </si>
  <si>
    <t>B118210000117</t>
  </si>
  <si>
    <t>福井市旭小学校</t>
  </si>
  <si>
    <t>福井県福井市手寄２－２－５</t>
  </si>
  <si>
    <t>B118210000126</t>
  </si>
  <si>
    <t>福井市和田小学校</t>
  </si>
  <si>
    <t>福井県福井市和田１－２－１</t>
  </si>
  <si>
    <t>B118210000135</t>
  </si>
  <si>
    <t>福井市円山小学校</t>
  </si>
  <si>
    <t>福井県福井市北四ツ居３丁目１５－１７</t>
  </si>
  <si>
    <t>B118210000144</t>
  </si>
  <si>
    <t>福井市啓蒙小学校</t>
  </si>
  <si>
    <t>福井県福井市開発１－１００８</t>
  </si>
  <si>
    <t>B118210000153</t>
  </si>
  <si>
    <t>福井市西藤島小学校</t>
  </si>
  <si>
    <t>福井県福井市三郎丸１丁目１４１０</t>
  </si>
  <si>
    <t>B118210000162</t>
  </si>
  <si>
    <t>福井市社北小学校</t>
  </si>
  <si>
    <t>福井県福井市若杉４丁目１４３番地</t>
  </si>
  <si>
    <t>B118210000171</t>
  </si>
  <si>
    <t>福井市社南小学校</t>
  </si>
  <si>
    <t>福井県福井市種池２－１２８</t>
  </si>
  <si>
    <t>B118210000180</t>
  </si>
  <si>
    <t>福井市安居小学校</t>
  </si>
  <si>
    <t>福井県福井市本堂町４－１２</t>
  </si>
  <si>
    <t>B118210000199</t>
  </si>
  <si>
    <t>福井市中藤小学校</t>
  </si>
  <si>
    <t>福井県福井市高柳３丁目３００１</t>
  </si>
  <si>
    <t>B118210000206</t>
  </si>
  <si>
    <t>福井市一光小学校</t>
  </si>
  <si>
    <t>福井県福井市下一光町６－３４</t>
  </si>
  <si>
    <t>B118210000215</t>
  </si>
  <si>
    <t>福井市大安寺小学校</t>
  </si>
  <si>
    <t>福井県福井市岸水町１６－２５－１</t>
  </si>
  <si>
    <t>B118210000224</t>
  </si>
  <si>
    <t>福井市河合小学校</t>
  </si>
  <si>
    <t>福井県福井市山室町１０－１２</t>
  </si>
  <si>
    <t>B118210000233</t>
  </si>
  <si>
    <t>福井市麻生津小学校</t>
  </si>
  <si>
    <t>福井県福井市浅水二日町２８－５</t>
  </si>
  <si>
    <t>B118210000242</t>
  </si>
  <si>
    <t>福井市国見小学校</t>
  </si>
  <si>
    <t>福井県福井市鮎川町１０９ー３ー３</t>
  </si>
  <si>
    <t>B118210000251</t>
  </si>
  <si>
    <t>福井市岡保小学校</t>
  </si>
  <si>
    <t>福井県福井市河水町１８－８</t>
  </si>
  <si>
    <t>B118210000260</t>
  </si>
  <si>
    <t>福井市東藤島小学校</t>
  </si>
  <si>
    <t>福井県福井市藤島町４４－８</t>
  </si>
  <si>
    <t>B118210000279</t>
  </si>
  <si>
    <t>福井市殿下小学校</t>
  </si>
  <si>
    <t>福井県福井市風尾町６－２４</t>
  </si>
  <si>
    <t>B118210000288</t>
  </si>
  <si>
    <t>福井市鶉小学校</t>
  </si>
  <si>
    <t>福井県福井市砂子坂町４－３１</t>
  </si>
  <si>
    <t>B118210000297</t>
  </si>
  <si>
    <t>福井市棗小学校</t>
  </si>
  <si>
    <t>福井県福井市石新保町１２－３２</t>
  </si>
  <si>
    <t>B118210000304</t>
  </si>
  <si>
    <t>福井市鷹巣小学校</t>
  </si>
  <si>
    <t>福井県福井市和布町３－６</t>
  </si>
  <si>
    <t>B118210000313</t>
  </si>
  <si>
    <t>福井市長橋小学校</t>
  </si>
  <si>
    <t>福井県福井市長橋町１８－４８</t>
  </si>
  <si>
    <t>B118210000322</t>
  </si>
  <si>
    <t>福井市高須城小学校</t>
  </si>
  <si>
    <t>福井県福井市高須町７１－３１</t>
  </si>
  <si>
    <t>B118210000331</t>
  </si>
  <si>
    <t>福井市森田小学校</t>
  </si>
  <si>
    <t>福井県福井市下森田新町１１３６番地</t>
  </si>
  <si>
    <t>B118210000340</t>
  </si>
  <si>
    <t>敦賀市立敦賀西小学校</t>
  </si>
  <si>
    <t>福井県敦賀市結城町８－６</t>
  </si>
  <si>
    <t>B118210000359</t>
  </si>
  <si>
    <t>敦賀市立敦賀南小学校</t>
  </si>
  <si>
    <t>福井県敦賀市清水町１丁目１０－４０</t>
  </si>
  <si>
    <t>B118210000377</t>
  </si>
  <si>
    <t>敦賀市立松原小学校</t>
  </si>
  <si>
    <t>福井県敦賀市松島町２７－２２</t>
  </si>
  <si>
    <t>B118210000395</t>
  </si>
  <si>
    <t>敦賀市立沓見小学校</t>
  </si>
  <si>
    <t>福井県敦賀市沓見６６－２－１０</t>
  </si>
  <si>
    <t>B118210000411</t>
  </si>
  <si>
    <t>敦賀市立東浦小学校</t>
  </si>
  <si>
    <t>福井県敦賀市杉津１９－１２－１</t>
  </si>
  <si>
    <t>B118210000448</t>
  </si>
  <si>
    <t>敦賀市立中郷小学校</t>
  </si>
  <si>
    <t>福井県敦賀市津内３８－１－２</t>
  </si>
  <si>
    <t>B118210000457</t>
  </si>
  <si>
    <t>敦賀市立粟野小学校</t>
  </si>
  <si>
    <t>福井県敦賀市莇生野４７号１１番地</t>
  </si>
  <si>
    <t>B118210000466</t>
  </si>
  <si>
    <t>敦賀市立黒河小学校</t>
  </si>
  <si>
    <t>福井県敦賀市御名２５－５</t>
  </si>
  <si>
    <t>B118210000475</t>
  </si>
  <si>
    <t>越前市武生東小学校</t>
  </si>
  <si>
    <t>福井県越前市国府２－９－１２</t>
  </si>
  <si>
    <t>B118210000484</t>
  </si>
  <si>
    <t>越前市武生西小学校</t>
  </si>
  <si>
    <t>福井県越前市中央２丁目２－１３</t>
  </si>
  <si>
    <t>B118210000493</t>
  </si>
  <si>
    <t>越前市武生南小学校</t>
  </si>
  <si>
    <t>福井県越前市武生柳町１３－２０</t>
  </si>
  <si>
    <t>B118210000509</t>
  </si>
  <si>
    <t>越前市神山小学校</t>
  </si>
  <si>
    <t>福井県越前市広瀬町１０２－４３</t>
  </si>
  <si>
    <t>B118210000518</t>
  </si>
  <si>
    <t>越前市吉野小学校</t>
  </si>
  <si>
    <t>福井県越前市本保町１７－１</t>
  </si>
  <si>
    <t>B118210000527</t>
  </si>
  <si>
    <t>越前市大虫小学校</t>
  </si>
  <si>
    <t>福井県越前市高森町１４－１５</t>
  </si>
  <si>
    <t>B118210000536</t>
  </si>
  <si>
    <t>越前市国高小学校</t>
  </si>
  <si>
    <t>福井県越前市国高１－１５－５</t>
  </si>
  <si>
    <t>B118210000545</t>
  </si>
  <si>
    <t>越前市坂口小学校</t>
  </si>
  <si>
    <t>福井県越前市湯谷町２４－２５</t>
  </si>
  <si>
    <t>B118210000554</t>
  </si>
  <si>
    <t>越前市王子保小学校</t>
  </si>
  <si>
    <t>福井県越前市今宿町５－１４</t>
  </si>
  <si>
    <t>B118210000563</t>
  </si>
  <si>
    <t>越前市北日野小学校</t>
  </si>
  <si>
    <t>福井県越前市小野谷町２－２</t>
  </si>
  <si>
    <t>B118210000572</t>
  </si>
  <si>
    <t>越前市北新庄小学校</t>
  </si>
  <si>
    <t>福井県越前市北町４７－６</t>
  </si>
  <si>
    <t>B118210000581</t>
  </si>
  <si>
    <t>越前市味真野小学校</t>
  </si>
  <si>
    <t>福井県越前市池泉町９－１</t>
  </si>
  <si>
    <t>B118210000590</t>
  </si>
  <si>
    <t>越前市白山小学校</t>
  </si>
  <si>
    <t>福井県越前市都辺町２４－２</t>
  </si>
  <si>
    <t>B118210000607</t>
  </si>
  <si>
    <t>小浜市立小浜小学校</t>
  </si>
  <si>
    <t>福井県小浜市駅前町１３－２９</t>
  </si>
  <si>
    <t>B118210000616</t>
  </si>
  <si>
    <t>小浜市立雲浜小学校</t>
  </si>
  <si>
    <t>福井県小浜市城内２ー３ー９</t>
  </si>
  <si>
    <t>B118210000625</t>
  </si>
  <si>
    <t>小浜市立西津小学校</t>
  </si>
  <si>
    <t>福井県小浜市北塩屋１８－１９</t>
  </si>
  <si>
    <t>B118210000634</t>
  </si>
  <si>
    <t>小浜市立今富小学校</t>
  </si>
  <si>
    <t>福井県小浜市和久里２９‐１５‐１</t>
  </si>
  <si>
    <t>B118210000643</t>
  </si>
  <si>
    <t>小浜市立口名田小学校</t>
  </si>
  <si>
    <t>福井県小浜市中井４３－１５</t>
  </si>
  <si>
    <t>B118210000652</t>
  </si>
  <si>
    <t>小浜市立中名田小学校</t>
  </si>
  <si>
    <t>福井県小浜市下田１０－１</t>
  </si>
  <si>
    <t>B118210000661</t>
  </si>
  <si>
    <t>小浜市立加斗小学校</t>
  </si>
  <si>
    <t>福井県小浜市飯盛５９－３２</t>
  </si>
  <si>
    <t>B118210000670</t>
  </si>
  <si>
    <t>大野市有終西小学校</t>
  </si>
  <si>
    <t>福井県大野市城町９－１</t>
  </si>
  <si>
    <t>B118210000689</t>
  </si>
  <si>
    <t>大野市有終南小学校</t>
  </si>
  <si>
    <t>福井県大野市春日２－８－３０</t>
  </si>
  <si>
    <t>B118210000698</t>
  </si>
  <si>
    <t>大野市小山小学校</t>
  </si>
  <si>
    <t>福井県大野市下舌９－１－１</t>
  </si>
  <si>
    <t>B118210000714</t>
  </si>
  <si>
    <t>大野市下庄小学校</t>
  </si>
  <si>
    <t>福井県大野市中野町２丁目１番１号</t>
  </si>
  <si>
    <t>B118210000723</t>
  </si>
  <si>
    <t>大野市阪谷小学校</t>
  </si>
  <si>
    <t>福井県大野市伏石１１－１４</t>
  </si>
  <si>
    <t>B118210000732</t>
  </si>
  <si>
    <t>大野市富田小学校</t>
  </si>
  <si>
    <t>福井県大野市上野４２－３</t>
  </si>
  <si>
    <t>B118210000741</t>
  </si>
  <si>
    <t>大野市上庄小学校</t>
  </si>
  <si>
    <t>福井県大野市稲郷２７－１１</t>
  </si>
  <si>
    <t>B118210000750</t>
  </si>
  <si>
    <t>勝山市立平泉寺小学校</t>
  </si>
  <si>
    <t>福井県勝山市平泉寺町平泉寺１６４－１２</t>
  </si>
  <si>
    <t>B118210000769</t>
  </si>
  <si>
    <t>勝山市立成器南小学校</t>
  </si>
  <si>
    <t>福井県勝山市元町３－１０－３８</t>
  </si>
  <si>
    <t>B118210000778</t>
  </si>
  <si>
    <t>勝山市立成器西小学校</t>
  </si>
  <si>
    <t>福井県勝山市昭和町１丁目６－８１</t>
  </si>
  <si>
    <t>B118210000787</t>
  </si>
  <si>
    <t>勝山市立村岡小学校</t>
  </si>
  <si>
    <t>福井県勝山市郡町２－９－１</t>
  </si>
  <si>
    <t>B118210000796</t>
  </si>
  <si>
    <t>勝山市立三室小学校</t>
  </si>
  <si>
    <t>福井県勝山市遅羽町大袋４０－６７</t>
  </si>
  <si>
    <t>B118210000803</t>
  </si>
  <si>
    <t>勝山市立野向小学校</t>
  </si>
  <si>
    <t>福井県勝山市野向町龍谷５０－９</t>
  </si>
  <si>
    <t>B118210000812</t>
  </si>
  <si>
    <t>勝山市立荒土小学校</t>
  </si>
  <si>
    <t>福井県勝山市荒土町伊波２－２８</t>
  </si>
  <si>
    <t>B118210000821</t>
  </si>
  <si>
    <t>勝山市立鹿谷小学校</t>
  </si>
  <si>
    <t>福井県勝山市鹿谷町本郷３４－１</t>
  </si>
  <si>
    <t>B118210000830</t>
  </si>
  <si>
    <t>勝山市立北郷小学校</t>
  </si>
  <si>
    <t>福井県勝山市北郷町東野１３－２５</t>
  </si>
  <si>
    <t>B118210000849</t>
  </si>
  <si>
    <t>鯖江市惜陰小学校</t>
  </si>
  <si>
    <t>福井県鯖江市日の出町６－３７</t>
  </si>
  <si>
    <t>B118210000858</t>
  </si>
  <si>
    <t>鯖江市鯖江東小学校</t>
  </si>
  <si>
    <t>福井県鯖江市新横江２－６－３７</t>
  </si>
  <si>
    <t>B118210000867</t>
  </si>
  <si>
    <t>鯖江市神明小学校</t>
  </si>
  <si>
    <t>福井県鯖江市水落町４－１３－２３</t>
  </si>
  <si>
    <t>B118210000876</t>
  </si>
  <si>
    <t>鯖江市中河小学校</t>
  </si>
  <si>
    <t>福井県鯖江市中野町７３－１６</t>
  </si>
  <si>
    <t>B118210000885</t>
  </si>
  <si>
    <t>鯖江市片上小学校</t>
  </si>
  <si>
    <t>福井県鯖江市大野町１６－６</t>
  </si>
  <si>
    <t>B118210000894</t>
  </si>
  <si>
    <t>鯖江市立待小学校</t>
  </si>
  <si>
    <t>福井県鯖江市杉本町１－５</t>
  </si>
  <si>
    <t>B118210000901</t>
  </si>
  <si>
    <t>鯖江市吉川小学校</t>
  </si>
  <si>
    <t>福井県鯖江市大倉町２２－１</t>
  </si>
  <si>
    <t>B118210000910</t>
  </si>
  <si>
    <t>鯖江市豊小学校</t>
  </si>
  <si>
    <t>福井県鯖江市下野田町３９－２９</t>
  </si>
  <si>
    <t>B118210000929</t>
  </si>
  <si>
    <t>鯖江市北中山小学校</t>
  </si>
  <si>
    <t>福井県鯖江市磯部町２５－１１</t>
  </si>
  <si>
    <t>B118210000938</t>
  </si>
  <si>
    <t>鯖江市河和田小学校</t>
  </si>
  <si>
    <t>福井県鯖江市西袋町６７－８</t>
  </si>
  <si>
    <t>B118210000947</t>
  </si>
  <si>
    <t>福井市酒生小学校</t>
  </si>
  <si>
    <t>福井県福井市成願寺町５－１</t>
  </si>
  <si>
    <t>B118210000956</t>
  </si>
  <si>
    <t>福井市一乗小学校</t>
  </si>
  <si>
    <t>福井県福井市西新町１－４</t>
  </si>
  <si>
    <t>B118210000965</t>
  </si>
  <si>
    <t>福井市上文殊小学校</t>
  </si>
  <si>
    <t>福井県福井市生部町３６－６</t>
  </si>
  <si>
    <t>B118210000974</t>
  </si>
  <si>
    <t>福井市六条小学校</t>
  </si>
  <si>
    <t>福井県福井市上莇生田町５－１６</t>
  </si>
  <si>
    <t>B118210000983</t>
  </si>
  <si>
    <t>福井市文殊小学校</t>
  </si>
  <si>
    <t>福井県福井市下河北町５３－１</t>
  </si>
  <si>
    <t>B118210000992</t>
  </si>
  <si>
    <t>福井市東郷小学校</t>
  </si>
  <si>
    <t>福井県福井市栃泉町３－１０５</t>
  </si>
  <si>
    <t>B118210001009</t>
  </si>
  <si>
    <t>福井市下宇坂小学校</t>
  </si>
  <si>
    <t>福井県福井市市波町５５－５</t>
  </si>
  <si>
    <t>B118210001018</t>
  </si>
  <si>
    <t>福井市美山啓明小学校</t>
  </si>
  <si>
    <t>福井県福井市朝谷町１－２０</t>
  </si>
  <si>
    <t>B118210001027</t>
  </si>
  <si>
    <t>福井市羽生小学校</t>
  </si>
  <si>
    <t>福井県福井市大宮町１２－３１</t>
  </si>
  <si>
    <t>B118210001036</t>
  </si>
  <si>
    <t>松岡小学校</t>
  </si>
  <si>
    <t>福井県吉田郡永平寺町松岡神明３－１３２</t>
  </si>
  <si>
    <t>B118210001045</t>
  </si>
  <si>
    <t>吉野小学校</t>
  </si>
  <si>
    <t>福井県吉田郡永平寺町松岡吉野２６－３</t>
  </si>
  <si>
    <t>B118210001054</t>
  </si>
  <si>
    <t>御陵小学校</t>
  </si>
  <si>
    <t>福井県吉田郡永平寺町松岡兼定島３９－１５</t>
  </si>
  <si>
    <t>B118210001063</t>
  </si>
  <si>
    <t>志比小学校</t>
  </si>
  <si>
    <t>福井県吉田郡永平寺町谷口１－７０</t>
  </si>
  <si>
    <t>B118210001072</t>
  </si>
  <si>
    <t>志比南小学校</t>
  </si>
  <si>
    <t>福井県吉田郡永平寺町市野々１－１１</t>
  </si>
  <si>
    <t>B118210001081</t>
  </si>
  <si>
    <t>志比北小学校</t>
  </si>
  <si>
    <t>福井県吉田郡永平寺町岩野２－１</t>
  </si>
  <si>
    <t>B118210001090</t>
  </si>
  <si>
    <t>上志比小学校</t>
  </si>
  <si>
    <t>福井県吉田郡永平寺町栗住波２６－１５</t>
  </si>
  <si>
    <t>B118210001107</t>
  </si>
  <si>
    <t>坂井市立三国南小学校</t>
  </si>
  <si>
    <t>福井県坂井市三国町山王１－１－５０</t>
  </si>
  <si>
    <t>B118210001116</t>
  </si>
  <si>
    <t>坂井市立三国北小学校</t>
  </si>
  <si>
    <t>福井県坂井市三国町緑ヶ丘１－４－１</t>
  </si>
  <si>
    <t>B118210001125</t>
  </si>
  <si>
    <t>坂井市立雄島小学校</t>
  </si>
  <si>
    <t>福井県坂井市三国町陣ヶ岡１６－３</t>
  </si>
  <si>
    <t>B118210001134</t>
  </si>
  <si>
    <t>坂井市立加戸小学校</t>
  </si>
  <si>
    <t>福井県坂井市三国町加戸３０－１</t>
  </si>
  <si>
    <t>B118210001143</t>
  </si>
  <si>
    <t>あわら市芦原小学校</t>
  </si>
  <si>
    <t>福井県あわら市田中々２の２５</t>
  </si>
  <si>
    <t>B118210001152</t>
  </si>
  <si>
    <t>あわら市北潟小学校</t>
  </si>
  <si>
    <t>福井県あわら市北潟３５－１１</t>
  </si>
  <si>
    <t>B118210001161</t>
  </si>
  <si>
    <t>あわら市波松小学校</t>
  </si>
  <si>
    <t>福井県あわら市波松２５－１</t>
  </si>
  <si>
    <t>B118210001170</t>
  </si>
  <si>
    <t>あわら市新郷小学校</t>
  </si>
  <si>
    <t>福井県あわら市中浜１－１</t>
  </si>
  <si>
    <t>B118210001189</t>
  </si>
  <si>
    <t>あわら市本荘小学校</t>
  </si>
  <si>
    <t>福井県あわら市下番７－１</t>
  </si>
  <si>
    <t>B118210001198</t>
  </si>
  <si>
    <t>あわら市金津小学校</t>
  </si>
  <si>
    <t>福井県あわら市花乃杜１－２０－１</t>
  </si>
  <si>
    <t>B118210001205</t>
  </si>
  <si>
    <t>あわら市細呂木小学校</t>
  </si>
  <si>
    <t>福井県あわら市滝６３－８</t>
  </si>
  <si>
    <t>B118210001214</t>
  </si>
  <si>
    <t>あわら市伊井小学校</t>
  </si>
  <si>
    <t>福井県あわら市清間１３－２４</t>
  </si>
  <si>
    <t>B118210001223</t>
  </si>
  <si>
    <t>あわら市吉崎小学校</t>
  </si>
  <si>
    <t>福井県あわら市吉崎８－５５</t>
  </si>
  <si>
    <t>B118210001232</t>
  </si>
  <si>
    <t>坂井市立平章小学校</t>
  </si>
  <si>
    <t>福井県坂井市丸岡町霞町２－４１</t>
  </si>
  <si>
    <t>B118210001241</t>
  </si>
  <si>
    <t>坂井市立長畝小学校</t>
  </si>
  <si>
    <t>福井県坂井市丸岡町松川２－１３１</t>
  </si>
  <si>
    <t>B118210001250</t>
  </si>
  <si>
    <t>坂井市立高椋小学校</t>
  </si>
  <si>
    <t>福井県坂井市丸岡町寅国２－１３</t>
  </si>
  <si>
    <t>B118210001269</t>
  </si>
  <si>
    <t>坂井市立鳴鹿小学校</t>
  </si>
  <si>
    <t>福井県坂井市丸岡町楽間４－４０</t>
  </si>
  <si>
    <t>B118210001278</t>
  </si>
  <si>
    <t>坂井市立春江小学校</t>
  </si>
  <si>
    <t>福井県坂井市春江町境２８－２８</t>
  </si>
  <si>
    <t>B118210001287</t>
  </si>
  <si>
    <t>坂井市立春江西小学校</t>
  </si>
  <si>
    <t>福井県坂井市春江町西太郎丸３－３</t>
  </si>
  <si>
    <t>B118210001296</t>
  </si>
  <si>
    <t>坂井市立大石小学校</t>
  </si>
  <si>
    <t>福井県坂井市春江町上小森５－７－１</t>
  </si>
  <si>
    <t>B118210001303</t>
  </si>
  <si>
    <t>坂井市立木部小学校</t>
  </si>
  <si>
    <t>福井県坂井市坂井町高柳１１７－１</t>
  </si>
  <si>
    <t>B118210001312</t>
  </si>
  <si>
    <t>坂井市立大関小学校</t>
  </si>
  <si>
    <t>福井県坂井市坂井町東２４－３</t>
  </si>
  <si>
    <t>B118210001321</t>
  </si>
  <si>
    <t>坂井市立東十郷小学校</t>
  </si>
  <si>
    <t>福井県坂井市坂井町長畑２７－１</t>
  </si>
  <si>
    <t>B118210001330</t>
  </si>
  <si>
    <t>坂井市立兵庫小学校</t>
  </si>
  <si>
    <t>福井県坂井市坂井町上兵庫６５－５</t>
  </si>
  <si>
    <t>B118210001349</t>
  </si>
  <si>
    <t>坂井市立春江東小学校</t>
  </si>
  <si>
    <t>福井県坂井市春江町中筋２９―１</t>
  </si>
  <si>
    <t>B118210001358</t>
  </si>
  <si>
    <t>大野市和泉小学校</t>
  </si>
  <si>
    <t>福井県大野市朝日３４－３</t>
  </si>
  <si>
    <t>B118210001367</t>
  </si>
  <si>
    <t>越前市南中山小学校</t>
  </si>
  <si>
    <t>福井県越前市中津山町３８－１３－２</t>
  </si>
  <si>
    <t>B118210001376</t>
  </si>
  <si>
    <t>越前市花筐小学校</t>
  </si>
  <si>
    <t>福井県越前市粟田部町４１－１２</t>
  </si>
  <si>
    <t>B118210001385</t>
  </si>
  <si>
    <t>越前市服間小学校</t>
  </si>
  <si>
    <t>福井県越前市藤木町１２－１１</t>
  </si>
  <si>
    <t>B118210001394</t>
  </si>
  <si>
    <t>越前市岡本小学校</t>
  </si>
  <si>
    <t>福井県越前市定友町１０－１５</t>
  </si>
  <si>
    <t>B118210001401</t>
  </si>
  <si>
    <t>越前町立朝日小学校</t>
  </si>
  <si>
    <t>福井県丹生郡越前町天王５－７</t>
  </si>
  <si>
    <t>B118210001410</t>
  </si>
  <si>
    <t>越前町立常磐小学校</t>
  </si>
  <si>
    <t>福井県丹生郡越前町青野２０－９</t>
  </si>
  <si>
    <t>B118210001429</t>
  </si>
  <si>
    <t>越前町立糸生小学校</t>
  </si>
  <si>
    <t>福井県丹生郡越前町上糸生８１－１９</t>
  </si>
  <si>
    <t>B118210001438</t>
  </si>
  <si>
    <t>越前町立宮崎小学校</t>
  </si>
  <si>
    <t>福井県丹生郡越前町江波１２２－１</t>
  </si>
  <si>
    <t>B118210001447</t>
  </si>
  <si>
    <t>越前町立四ヶ浦小学校</t>
  </si>
  <si>
    <t>福井県丹生郡越前町小樟４２－１７５</t>
  </si>
  <si>
    <t>B118210001456</t>
  </si>
  <si>
    <t>福井市越廼小学校</t>
  </si>
  <si>
    <t>福井県福井市茱崎町３号２５番地</t>
  </si>
  <si>
    <t>B118210001465</t>
  </si>
  <si>
    <t>越前町立織田小学校</t>
  </si>
  <si>
    <t>福井県丹生郡越前町大王丸２０－１７</t>
  </si>
  <si>
    <t>B118210001474</t>
  </si>
  <si>
    <t>越前町立萩野小学校</t>
  </si>
  <si>
    <t>福井県丹生郡越前町細野７３－２３</t>
  </si>
  <si>
    <t>B118210001483</t>
  </si>
  <si>
    <t>福井市清水西小学校</t>
  </si>
  <si>
    <t>福井県福井市大森町９－２</t>
  </si>
  <si>
    <t>B118210001492</t>
  </si>
  <si>
    <t>福井市清水南小学校</t>
  </si>
  <si>
    <t>福井県福井市真栗町１５－３３</t>
  </si>
  <si>
    <t>B118210001508</t>
  </si>
  <si>
    <t>福井市清水東小学校</t>
  </si>
  <si>
    <t>福井県福井市三留町６９－２</t>
  </si>
  <si>
    <t>B118210001517</t>
  </si>
  <si>
    <t>南越前町立南条小学校</t>
  </si>
  <si>
    <t>福井県南条郡南越前町東大道１９－５４</t>
  </si>
  <si>
    <t>B118210001526</t>
  </si>
  <si>
    <t>南越前町立湯尾小学校</t>
  </si>
  <si>
    <t>福井県南条郡南越前町湯尾８８－２</t>
  </si>
  <si>
    <t>B118210001535</t>
  </si>
  <si>
    <t>南越前町立今庄小学校</t>
  </si>
  <si>
    <t>福井県南条郡南越前町今庄２８－１０－１</t>
  </si>
  <si>
    <t>B118210001544</t>
  </si>
  <si>
    <t>若狭町立三方小学校</t>
  </si>
  <si>
    <t>福井県三方上中郡若狭町三方５０－９</t>
  </si>
  <si>
    <t>B118210001562</t>
  </si>
  <si>
    <t>若狭町立気山小学校</t>
  </si>
  <si>
    <t>福井県三方上中郡若狭町気山３１０－９－１</t>
  </si>
  <si>
    <t>B118210001571</t>
  </si>
  <si>
    <t>若狭町立梅の里小学校</t>
  </si>
  <si>
    <t>福井県三方上中郡若狭町田井２３－１０－１</t>
  </si>
  <si>
    <t>B118210001580</t>
  </si>
  <si>
    <t>若狭町立みそみ小学校</t>
  </si>
  <si>
    <t>福井県三方上中郡若狭町上野５－６－１</t>
  </si>
  <si>
    <t>B118210001599</t>
  </si>
  <si>
    <t>若狭町立鳥羽小学校</t>
  </si>
  <si>
    <t>福井県三方上中郡若狭町三田２６－３－１</t>
  </si>
  <si>
    <t>B118210001606</t>
  </si>
  <si>
    <t>若狭町立瓜生小学校</t>
  </si>
  <si>
    <t>福井県三方上中郡若狭町脇袋７－１７</t>
  </si>
  <si>
    <t>B118210001615</t>
  </si>
  <si>
    <t>若狭町立熊川小学校</t>
  </si>
  <si>
    <t>福井県三方上中郡若狭町熊川４３の２５の１</t>
  </si>
  <si>
    <t>B118210001624</t>
  </si>
  <si>
    <t>若狭町立三宅小学校</t>
  </si>
  <si>
    <t>福井県三方上中郡若狭町井ノ口４９－１１</t>
  </si>
  <si>
    <t>B118210001633</t>
  </si>
  <si>
    <t>若狭町立野木小学校</t>
  </si>
  <si>
    <t>福井県三方上中郡若狭町武生１５－７－１</t>
  </si>
  <si>
    <t>B118210001642</t>
  </si>
  <si>
    <t>高浜小学校</t>
  </si>
  <si>
    <t>福井県大飯郡高浜町宮崎７５－１２－１</t>
  </si>
  <si>
    <t>B118210001651</t>
  </si>
  <si>
    <t>内浦小学校</t>
  </si>
  <si>
    <t>福井県大飯郡高浜町山中１０７－３０</t>
  </si>
  <si>
    <t>B118210001660</t>
  </si>
  <si>
    <t>和田小学校</t>
  </si>
  <si>
    <t>福井県大飯郡高浜町和田１２４－３</t>
  </si>
  <si>
    <t>B118210001679</t>
  </si>
  <si>
    <t>青郷小学校</t>
  </si>
  <si>
    <t>福井県大飯郡高浜町小和田６９－４０</t>
  </si>
  <si>
    <t>B118210001688</t>
  </si>
  <si>
    <t>青郷小学校高野分校</t>
  </si>
  <si>
    <t>福井県大飯郡高浜町高野１７－２</t>
  </si>
  <si>
    <t>B118210001697</t>
  </si>
  <si>
    <t>佐分利小学校</t>
  </si>
  <si>
    <t>福井県大飯郡おおい町鹿野２１－２２－１</t>
  </si>
  <si>
    <t>B118210001704</t>
  </si>
  <si>
    <t>本郷小学校</t>
  </si>
  <si>
    <t>福井県大飯郡おおい町本郷８０－７</t>
  </si>
  <si>
    <t>B118210001713</t>
  </si>
  <si>
    <t>大島小学校</t>
  </si>
  <si>
    <t>福井県大飯郡おおい町大島６０－６</t>
  </si>
  <si>
    <t>B118210001722</t>
  </si>
  <si>
    <t>坂井市立三国西小学校</t>
  </si>
  <si>
    <t>福井県坂井市三国町山岸３１ー１</t>
  </si>
  <si>
    <t>B118210001731</t>
  </si>
  <si>
    <t>あわら市金津東小学校</t>
  </si>
  <si>
    <t>福井県あわら市中川１８－１０</t>
  </si>
  <si>
    <t>B118210001740</t>
  </si>
  <si>
    <t>福井市明新小学校</t>
  </si>
  <si>
    <t>福井県福井市灯明寺１－２１０１</t>
  </si>
  <si>
    <t>B118210001759</t>
  </si>
  <si>
    <t>南越前町立河野小学校</t>
  </si>
  <si>
    <t>福井県南条郡南越前町甲楽城１３－１</t>
  </si>
  <si>
    <t>B118210001768</t>
  </si>
  <si>
    <t>坂井市立磯部小学校</t>
  </si>
  <si>
    <t>福井県坂井市丸岡町上安田７－２４</t>
  </si>
  <si>
    <t>B118210001777</t>
  </si>
  <si>
    <t>福井市日新小学校</t>
  </si>
  <si>
    <t>福井県福井市文京５－２５－３０</t>
  </si>
  <si>
    <t>B118210001786</t>
  </si>
  <si>
    <t>敦賀市立粟野南小学校</t>
  </si>
  <si>
    <t>福井県敦賀市公文名３１－２－１</t>
  </si>
  <si>
    <t>B118210001795</t>
  </si>
  <si>
    <t>名田庄小学校</t>
  </si>
  <si>
    <t>福井県大飯郡おおい町名田庄小倉６－１</t>
  </si>
  <si>
    <t>B118210001802</t>
  </si>
  <si>
    <t>福井市清水北小学校</t>
  </si>
  <si>
    <t>福井県福井市グリーンハイツ５－１０１</t>
  </si>
  <si>
    <t>B118210001811</t>
  </si>
  <si>
    <t>大野市有終東小学校</t>
  </si>
  <si>
    <t>福井県大野市美里町９０１</t>
  </si>
  <si>
    <t>B118210001820</t>
  </si>
  <si>
    <t>鯖江市鳥羽小学校</t>
  </si>
  <si>
    <t>福井県鯖江市神明町４丁目１－３８</t>
  </si>
  <si>
    <t>B118210001839</t>
  </si>
  <si>
    <t>福井市清明小学校</t>
  </si>
  <si>
    <t>福井県福井市下荒井町第１３号２４０番地</t>
  </si>
  <si>
    <t>B118210001848</t>
  </si>
  <si>
    <t>敦賀市立中央小学校</t>
  </si>
  <si>
    <t>福井県敦賀市野神４０－２４９</t>
  </si>
  <si>
    <t>B118210001857</t>
  </si>
  <si>
    <t>福井市社西小学校</t>
  </si>
  <si>
    <t>福井県福井市下江守町２２－１８</t>
  </si>
  <si>
    <t>B118210001866</t>
  </si>
  <si>
    <t>鯖江市進徳小学校</t>
  </si>
  <si>
    <t>福井県鯖江市長泉寺町２－５－１</t>
  </si>
  <si>
    <t>B118210001875</t>
  </si>
  <si>
    <t>小浜市立内外海小学校</t>
  </si>
  <si>
    <t>福井県小浜市阿納尻４５－９</t>
  </si>
  <si>
    <t>B118210001884</t>
  </si>
  <si>
    <t>坂井市立明章小学校</t>
  </si>
  <si>
    <t>福井県坂井市丸岡町油為頭１４－５</t>
  </si>
  <si>
    <t>B118210001893</t>
  </si>
  <si>
    <t>越前町立城崎小学校</t>
  </si>
  <si>
    <t>福井県丹生郡越前町茂原４－８－１</t>
  </si>
  <si>
    <t>B118210001900</t>
  </si>
  <si>
    <t>福井市本郷小学校</t>
  </si>
  <si>
    <t>福井県福井市大年町６５－３２</t>
  </si>
  <si>
    <t>B118210001919</t>
  </si>
  <si>
    <t>池田小学校</t>
  </si>
  <si>
    <t>福井県今立郡池田町稲荷６－１</t>
  </si>
  <si>
    <t>B118210001928</t>
  </si>
  <si>
    <t>美浜町立美浜西小学校</t>
  </si>
  <si>
    <t>福井県三方郡美浜町金山１４－１</t>
  </si>
  <si>
    <t>B118210001937</t>
  </si>
  <si>
    <t>美浜町立美浜中央小学校</t>
  </si>
  <si>
    <t>福井県三方郡美浜町河原市８－２</t>
  </si>
  <si>
    <t>B118210001946</t>
  </si>
  <si>
    <t>美浜町立美浜東小学校</t>
  </si>
  <si>
    <t>福井県三方郡美浜町佐田６９－４</t>
  </si>
  <si>
    <t>B118210001955</t>
  </si>
  <si>
    <t>小浜市立小浜美郷小学校</t>
  </si>
  <si>
    <t>福井県小浜市金屋３９－８</t>
  </si>
  <si>
    <t>B118210001964</t>
  </si>
  <si>
    <t>福井市杉坂小学校</t>
  </si>
  <si>
    <t>福井県福井市本折町第４８号２番地</t>
  </si>
  <si>
    <t>B118210001973</t>
  </si>
  <si>
    <t>敦賀市立角鹿小学校</t>
  </si>
  <si>
    <t>福井県敦賀市角鹿町６－１</t>
  </si>
  <si>
    <t>B118310000017</t>
  </si>
  <si>
    <t>かつやま子どもの村小学校</t>
  </si>
  <si>
    <t>福井県勝山市北谷町河合５－３</t>
  </si>
  <si>
    <t>C118210000017</t>
  </si>
  <si>
    <t>福井市明倫中学校</t>
  </si>
  <si>
    <t>C118210000026</t>
  </si>
  <si>
    <t>福井市光陽中学校</t>
  </si>
  <si>
    <t>福井県福井市光陽４－７－１</t>
  </si>
  <si>
    <t>C118210000035</t>
  </si>
  <si>
    <t>福井市明道中学校</t>
  </si>
  <si>
    <t>福井県福井市文京２丁目５－１</t>
  </si>
  <si>
    <t>C118210000044</t>
  </si>
  <si>
    <t>福井市進明中学校</t>
  </si>
  <si>
    <t>福井県福井市松本１－１０－１</t>
  </si>
  <si>
    <t>C118210000053</t>
  </si>
  <si>
    <t>福井市成和中学校</t>
  </si>
  <si>
    <t>福井県福井市城東３丁目１０－１</t>
  </si>
  <si>
    <t>C118210000062</t>
  </si>
  <si>
    <t>福井市安居中学校</t>
  </si>
  <si>
    <t>福井県福井市本堂町１２－４</t>
  </si>
  <si>
    <t>C118210000071</t>
  </si>
  <si>
    <t>福井市大安寺中学校</t>
  </si>
  <si>
    <t>C118210000080</t>
  </si>
  <si>
    <t>福井市至民中学校</t>
  </si>
  <si>
    <t>福井県福井市南江守町６５－２０</t>
  </si>
  <si>
    <t>C118210000099</t>
  </si>
  <si>
    <t>福井市灯明寺中学校</t>
  </si>
  <si>
    <t>福井県福井市灯明寺３丁目３８０１</t>
  </si>
  <si>
    <t>C118210000106</t>
  </si>
  <si>
    <t>福井市国見中学校</t>
  </si>
  <si>
    <t>福井県福井市鮎川町１０９－９－２</t>
  </si>
  <si>
    <t>C118210000124</t>
  </si>
  <si>
    <t>福井市一光中学校</t>
  </si>
  <si>
    <t>C118210000133</t>
  </si>
  <si>
    <t>福井市足羽中学校</t>
  </si>
  <si>
    <t>福井県福井市今市町５－１０</t>
  </si>
  <si>
    <t>C118210000142</t>
  </si>
  <si>
    <t>福井市川西中学校</t>
  </si>
  <si>
    <t>福井県福井市水切町３９－２４</t>
  </si>
  <si>
    <t>C118210000151</t>
  </si>
  <si>
    <t>福井市棗中学校</t>
  </si>
  <si>
    <t>C118210000160</t>
  </si>
  <si>
    <t>福井市棗中学校高須城分校</t>
  </si>
  <si>
    <t>C118210000179</t>
  </si>
  <si>
    <t>福井市鷹巣中学校</t>
  </si>
  <si>
    <t>C118210000188</t>
  </si>
  <si>
    <t>福井市森田中学校</t>
  </si>
  <si>
    <t>福井県福井市上野本町１丁目１０７７番地</t>
  </si>
  <si>
    <t>C118210000197</t>
  </si>
  <si>
    <t>敦賀市立気比中学校</t>
  </si>
  <si>
    <t>福井県敦賀市清水町１丁目１１－４１</t>
  </si>
  <si>
    <t>C118210000204</t>
  </si>
  <si>
    <t>敦賀市立松陵中学校</t>
  </si>
  <si>
    <t>福井県敦賀市松葉町１－１</t>
  </si>
  <si>
    <t>C118210000222</t>
  </si>
  <si>
    <t>敦賀市立角鹿中学校</t>
  </si>
  <si>
    <t>C118210000231</t>
  </si>
  <si>
    <t>敦賀市立粟野中学校</t>
  </si>
  <si>
    <t>福井県敦賀市金山７８－１－１</t>
  </si>
  <si>
    <t>C118210000240</t>
  </si>
  <si>
    <t>敦賀市立東浦中学校</t>
  </si>
  <si>
    <t>C118210000259</t>
  </si>
  <si>
    <t>越前市武生第一中学校</t>
  </si>
  <si>
    <t>福井県越前市平出１丁目６－１</t>
  </si>
  <si>
    <t>C118210000268</t>
  </si>
  <si>
    <t>越前市武生第二中学校</t>
  </si>
  <si>
    <t>福井県越前市妙法寺町４２－１５</t>
  </si>
  <si>
    <t>C118210000277</t>
  </si>
  <si>
    <t>越前市武生第二中学校坂口分校</t>
  </si>
  <si>
    <t>C118210000286</t>
  </si>
  <si>
    <t>越前市武生第三中学校</t>
  </si>
  <si>
    <t>福井県越前市村国２－３－５６</t>
  </si>
  <si>
    <t>C118210000295</t>
  </si>
  <si>
    <t>越前市武生第六中学校</t>
  </si>
  <si>
    <t>福井県越前市四郎丸町１６－１</t>
  </si>
  <si>
    <t>C118210000302</t>
  </si>
  <si>
    <t>越前市万葉中学校</t>
  </si>
  <si>
    <t>福井県越前市西尾町４８－１８</t>
  </si>
  <si>
    <t>C118210000311</t>
  </si>
  <si>
    <t>越前市武生第五中学校</t>
  </si>
  <si>
    <t>福井県越前市都辺町３６－７３</t>
  </si>
  <si>
    <t>C118210000320</t>
  </si>
  <si>
    <t>小浜市立小浜中学校</t>
  </si>
  <si>
    <t>福井県小浜市雲浜２－１－１</t>
  </si>
  <si>
    <t>C118210000339</t>
  </si>
  <si>
    <t>小浜市立小浜第二中学校</t>
  </si>
  <si>
    <t>福井県小浜市後瀬町８－１０</t>
  </si>
  <si>
    <t>C118210000366</t>
  </si>
  <si>
    <t>勝山市立勝山中部中学校</t>
  </si>
  <si>
    <t>福井県勝山市郡町１－３－３４</t>
  </si>
  <si>
    <t>C118210000375</t>
  </si>
  <si>
    <t>勝山市立勝山北部中学校</t>
  </si>
  <si>
    <t>福井県勝山市荒土町伊波２１－２</t>
  </si>
  <si>
    <t>C118210000384</t>
  </si>
  <si>
    <t>鯖江市鯖江中学校</t>
  </si>
  <si>
    <t>福井県鯖江市小黒町２－１２－１</t>
  </si>
  <si>
    <t>C118210000393</t>
  </si>
  <si>
    <t>鯖江市中央中学校</t>
  </si>
  <si>
    <t>福井県鯖江市三六町１－１－５０</t>
  </si>
  <si>
    <t>C118210000400</t>
  </si>
  <si>
    <t>福井市足羽第一中学校</t>
  </si>
  <si>
    <t>福井県福井市稲津町８３－１</t>
  </si>
  <si>
    <t>C118210000419</t>
  </si>
  <si>
    <t>福井市美山中学校</t>
  </si>
  <si>
    <t>福井県福井市美山町９－１４</t>
  </si>
  <si>
    <t>C118210000428</t>
  </si>
  <si>
    <t>松岡中学校</t>
  </si>
  <si>
    <t>福井県吉田郡永平寺町松岡吉野堺６１－１０－１</t>
  </si>
  <si>
    <t>C118210000437</t>
  </si>
  <si>
    <t>永平寺中学校</t>
  </si>
  <si>
    <t>福井県吉田郡永平寺町東古市２２－４６</t>
  </si>
  <si>
    <t>C118210000446</t>
  </si>
  <si>
    <t>上志比中学校</t>
  </si>
  <si>
    <t>福井県吉田郡永平寺町栗住波１６－４７</t>
  </si>
  <si>
    <t>C118210000455</t>
  </si>
  <si>
    <t>坂井市立三国中学校</t>
  </si>
  <si>
    <t>福井県坂井市三国町錦１－７－３</t>
  </si>
  <si>
    <t>C118210000464</t>
  </si>
  <si>
    <t>あわら市芦原中学校</t>
  </si>
  <si>
    <t>福井県あわら市舟津２－７５</t>
  </si>
  <si>
    <t>C118210000473</t>
  </si>
  <si>
    <t>あわら市金津中学校</t>
  </si>
  <si>
    <t>福井県あわら市市姫１丁目５の１</t>
  </si>
  <si>
    <t>C118210000482</t>
  </si>
  <si>
    <t>坂井市立坂井中学校</t>
  </si>
  <si>
    <t>福井県坂井市坂井町上新庄２８―２１</t>
  </si>
  <si>
    <t>C118210000491</t>
  </si>
  <si>
    <t>坂井市立丸岡中学校</t>
  </si>
  <si>
    <t>福井県坂井市丸岡町寅国５－１５</t>
  </si>
  <si>
    <t>C118210000507</t>
  </si>
  <si>
    <t>坂井市立春江中学校</t>
  </si>
  <si>
    <t>福井県坂井市春江町江留中１５ー１５</t>
  </si>
  <si>
    <t>C118210000516</t>
  </si>
  <si>
    <t>越前市南越中学校</t>
  </si>
  <si>
    <t>福井県越前市野岡町２８－４</t>
  </si>
  <si>
    <t>C118210000525</t>
  </si>
  <si>
    <t>越前町立宮崎中学校</t>
  </si>
  <si>
    <t>福井県丹生郡越前町樫津２０－２０</t>
  </si>
  <si>
    <t>C118210000534</t>
  </si>
  <si>
    <t>福井市越廼中学校</t>
  </si>
  <si>
    <t>福井県福井市大味町２９－８３</t>
  </si>
  <si>
    <t>C118210000543</t>
  </si>
  <si>
    <t>越前町立織田中学校</t>
  </si>
  <si>
    <t>福井県丹生郡越前町下河原３７－２－１０</t>
  </si>
  <si>
    <t>C118210000552</t>
  </si>
  <si>
    <t>福井市清水中学校</t>
  </si>
  <si>
    <t>福井県福井市島寺町２－５５</t>
  </si>
  <si>
    <t>C118210000598</t>
  </si>
  <si>
    <t>若狭町立三方中学校</t>
  </si>
  <si>
    <t>福井県三方上中郡若狭町北前川４８－１０</t>
  </si>
  <si>
    <t>C118210000605</t>
  </si>
  <si>
    <t>若狭町立上中中学校</t>
  </si>
  <si>
    <t>福井県三方上中郡若狭町井ノ口５５－５－１</t>
  </si>
  <si>
    <t>C118210000614</t>
  </si>
  <si>
    <t>名田庄中学校</t>
  </si>
  <si>
    <t>福井県大飯郡おおい町名田庄小倉２－９</t>
  </si>
  <si>
    <t>C118210000623</t>
  </si>
  <si>
    <t>高浜中学校</t>
  </si>
  <si>
    <t>福井県大飯郡高浜町宮崎７０－１５</t>
  </si>
  <si>
    <t>C118210000632</t>
  </si>
  <si>
    <t>内浦中学校</t>
  </si>
  <si>
    <t>C118210000641</t>
  </si>
  <si>
    <t>勝山市立勝山南部中学校</t>
  </si>
  <si>
    <t>福井県勝山市旭毛屋町３４０１</t>
  </si>
  <si>
    <t>C118210000650</t>
  </si>
  <si>
    <t>大野市開成中学校</t>
  </si>
  <si>
    <t>福井県大野市新庄１６－７</t>
  </si>
  <si>
    <t>C118210000669</t>
  </si>
  <si>
    <t>大野市陽明中学校</t>
  </si>
  <si>
    <t>福井県大野市陽明町３丁目１５１４</t>
  </si>
  <si>
    <t>C118210000678</t>
  </si>
  <si>
    <t>越前町立越前中学校</t>
  </si>
  <si>
    <t>福井県丹生郡越前町大樟１４－１９</t>
  </si>
  <si>
    <t>C118210000687</t>
  </si>
  <si>
    <t>池田中学校</t>
  </si>
  <si>
    <t>福井県今立郡池田町稲荷２０－１４</t>
  </si>
  <si>
    <t>C118210000696</t>
  </si>
  <si>
    <t>美浜中学校</t>
  </si>
  <si>
    <t>福井県三方郡美浜町麻生３８－１０</t>
  </si>
  <si>
    <t>C118210000703</t>
  </si>
  <si>
    <t>大飯中学校</t>
  </si>
  <si>
    <t>福井県大飯郡おおい町野尻５７－１</t>
  </si>
  <si>
    <t>C118210000712</t>
  </si>
  <si>
    <t>福井市大東中学校</t>
  </si>
  <si>
    <t>福井県福井市北今泉町１０－６－２</t>
  </si>
  <si>
    <t>C118210000721</t>
  </si>
  <si>
    <t>鯖江市東陽中学校</t>
  </si>
  <si>
    <t>福井県鯖江市落井町３２－７</t>
  </si>
  <si>
    <t>C118210000749</t>
  </si>
  <si>
    <t>福井市藤島中学校</t>
  </si>
  <si>
    <t>福井県福井市八ツ島町７－６</t>
  </si>
  <si>
    <t>C118210000758</t>
  </si>
  <si>
    <t>福井市社中学校</t>
  </si>
  <si>
    <t>福井県福井市若杉４丁目１４０２</t>
  </si>
  <si>
    <t>C118210000767</t>
  </si>
  <si>
    <t>坂井市立丸岡南中学校</t>
  </si>
  <si>
    <t>福井県坂井市丸岡町高瀬１５－２</t>
  </si>
  <si>
    <t>C118210000776</t>
  </si>
  <si>
    <t>越前町立朝日中学校</t>
  </si>
  <si>
    <t>福井県丹生郡越前町気比庄５１－５－１</t>
  </si>
  <si>
    <t>C118210000785</t>
  </si>
  <si>
    <t>福井県立高志中学校</t>
  </si>
  <si>
    <t>福井県福井市御幸２丁目２５－８</t>
  </si>
  <si>
    <t>C118210000794</t>
  </si>
  <si>
    <t>福井市杉坂中学校</t>
  </si>
  <si>
    <t>C118210000801</t>
  </si>
  <si>
    <t>南越前町立南越前中学校</t>
  </si>
  <si>
    <t>福井県南条郡南越前町東大道３２－８</t>
  </si>
  <si>
    <t>C118310000015</t>
  </si>
  <si>
    <t>敦賀気比高等学校付属中学校</t>
  </si>
  <si>
    <t>福井県敦賀市沓見１６４－１</t>
  </si>
  <si>
    <t>C118310000024</t>
  </si>
  <si>
    <t>福井工業大学附属福井中学校</t>
  </si>
  <si>
    <t>福井県福井市学園３－６－１</t>
  </si>
  <si>
    <t>C118310000033</t>
  </si>
  <si>
    <t>北陸中学校</t>
  </si>
  <si>
    <t>福井県福井市福井市文京１－８－１</t>
  </si>
  <si>
    <t>C118310000042</t>
  </si>
  <si>
    <t>かつやま子どもの村中学校</t>
  </si>
  <si>
    <t>C218110000018</t>
  </si>
  <si>
    <t>福井大学教育学部附属義務教育学校</t>
  </si>
  <si>
    <t>福井県福井市二の宮４－４５－１</t>
  </si>
  <si>
    <t>D118210000015</t>
  </si>
  <si>
    <t>福井県立藤島高等学校</t>
  </si>
  <si>
    <t>福井県福井市文京２丁目８－３０</t>
  </si>
  <si>
    <t>D118210000024</t>
  </si>
  <si>
    <t>福井県立高志高等学校</t>
  </si>
  <si>
    <t>福井県福井市御幸２－２５－８</t>
  </si>
  <si>
    <t>D118210000033</t>
  </si>
  <si>
    <t>福井県立羽水高等学校</t>
  </si>
  <si>
    <t>福井県福井市羽水１－３０２</t>
  </si>
  <si>
    <t>D118210000042</t>
  </si>
  <si>
    <t>福井県立三国高等学校</t>
  </si>
  <si>
    <t>福井県坂井市三国町緑ヶ丘２丁目１－３</t>
  </si>
  <si>
    <t>D118210000051</t>
  </si>
  <si>
    <t>福井県立丸岡高等学校</t>
  </si>
  <si>
    <t>福井県坂井市丸岡町篠岡２３－１１－１</t>
  </si>
  <si>
    <t>D118210000060</t>
  </si>
  <si>
    <t>福井県立大野高等学校</t>
  </si>
  <si>
    <t>福井県大野市新庄１０－２８</t>
  </si>
  <si>
    <t>D118210000079</t>
  </si>
  <si>
    <t>福井県立勝山高等学校</t>
  </si>
  <si>
    <t>福井県勝山市昭和町２丁目３－１</t>
  </si>
  <si>
    <t>D118210000088</t>
  </si>
  <si>
    <t>福井県立鯖江高等学校</t>
  </si>
  <si>
    <t>福井県鯖江市舟津町２丁目５－４２</t>
  </si>
  <si>
    <t>D118210000097</t>
  </si>
  <si>
    <t>福井県立丹生高等学校</t>
  </si>
  <si>
    <t>福井県丹生郡越前町内郡４１－１８－１</t>
  </si>
  <si>
    <t>D118210000104</t>
  </si>
  <si>
    <t>福井県立武生高等学校</t>
  </si>
  <si>
    <t>福井県越前市八幡１－２５－１５</t>
  </si>
  <si>
    <t>D118210000113</t>
  </si>
  <si>
    <t>福井県立敦賀高等学校</t>
  </si>
  <si>
    <t>福井県敦賀市松葉町２－１</t>
  </si>
  <si>
    <t>D118210000122</t>
  </si>
  <si>
    <t>福井県立若狭高等学校</t>
  </si>
  <si>
    <t>福井県小浜市千種１丁目６－１３</t>
  </si>
  <si>
    <t>D118210000131</t>
  </si>
  <si>
    <t>福井県立福井農林高等学校</t>
  </si>
  <si>
    <t>福井県福井市新保町４９－１</t>
  </si>
  <si>
    <t>D118210000140</t>
  </si>
  <si>
    <t>福井県立若狭東高等学校</t>
  </si>
  <si>
    <t>福井県小浜市金屋４８－２</t>
  </si>
  <si>
    <t>D118210000168</t>
  </si>
  <si>
    <t>福井県立敦賀工業高等学校</t>
  </si>
  <si>
    <t>福井県敦賀市山泉１３－１</t>
  </si>
  <si>
    <t>D118210000177</t>
  </si>
  <si>
    <t>福井県立福井商業高等学校</t>
  </si>
  <si>
    <t>福井県福井市乾徳４－８－１９</t>
  </si>
  <si>
    <t>D118210000195</t>
  </si>
  <si>
    <t>福井県立美方高等学校</t>
  </si>
  <si>
    <t>福井県三方上中郡若狭町気山１１４－１－１</t>
  </si>
  <si>
    <t>D118210000202</t>
  </si>
  <si>
    <t>福井県立道守高等学校</t>
  </si>
  <si>
    <t>福井県福井市若杉町３５－２１</t>
  </si>
  <si>
    <t>D118210000211</t>
  </si>
  <si>
    <t>福井県立科学技術高等学校</t>
  </si>
  <si>
    <t>福井県福井市下江守町２８</t>
  </si>
  <si>
    <t>D118210000220</t>
  </si>
  <si>
    <t>福井県立足羽高等学校</t>
  </si>
  <si>
    <t>福井県福井市杉谷町４４</t>
  </si>
  <si>
    <t>D118210000248</t>
  </si>
  <si>
    <t>福井県立金津高等学校</t>
  </si>
  <si>
    <t>福井県あわら市市姫４－５－１</t>
  </si>
  <si>
    <t>D118210000257</t>
  </si>
  <si>
    <t>福井県立武生東高等学校</t>
  </si>
  <si>
    <t>福井県越前市北町８９－１０</t>
  </si>
  <si>
    <t>D118210000266</t>
  </si>
  <si>
    <t>福井県立奥越明成高等学校</t>
  </si>
  <si>
    <t>福井県大野市友江９－１０</t>
  </si>
  <si>
    <t>D118210000275</t>
  </si>
  <si>
    <t>福井県立坂井高等学校</t>
  </si>
  <si>
    <t>福井県坂井市坂井町宮領５７－５</t>
  </si>
  <si>
    <t>D118210000284</t>
  </si>
  <si>
    <t>福井県立武生商工高等学校</t>
  </si>
  <si>
    <t>福井県越前市文京１丁目１４－１６</t>
  </si>
  <si>
    <t>D118310000013</t>
  </si>
  <si>
    <t>北陸高等学校</t>
  </si>
  <si>
    <t>福井県福井市文京１－８－１</t>
  </si>
  <si>
    <t>D118310000022</t>
  </si>
  <si>
    <t>仁愛女子高等学校</t>
  </si>
  <si>
    <t>福井県福井市宝永４－９－２４</t>
  </si>
  <si>
    <t>D118310000031</t>
  </si>
  <si>
    <t>福井工業大学附属福井高等学校</t>
  </si>
  <si>
    <t>D118310000040</t>
  </si>
  <si>
    <t>啓新高等学校</t>
  </si>
  <si>
    <t>福井県福井市文京４－１５－１</t>
  </si>
  <si>
    <t>D118310000059</t>
  </si>
  <si>
    <t>敦賀国際令和高等学校</t>
  </si>
  <si>
    <t>福井県敦賀市長谷６５－９８</t>
  </si>
  <si>
    <t>D118310000068</t>
  </si>
  <si>
    <t>敦賀気比高等学校</t>
  </si>
  <si>
    <t>D118310000077</t>
  </si>
  <si>
    <t>福井南高等学校</t>
  </si>
  <si>
    <t>福井県福井市新開町１５－１２</t>
  </si>
  <si>
    <t>D118310000086</t>
  </si>
  <si>
    <t>ＡＯＩＫＥ高等学校</t>
  </si>
  <si>
    <t>福井県小浜市小浜広峰１０８</t>
  </si>
  <si>
    <t>E118110000014</t>
  </si>
  <si>
    <t>福井大学教育学部附属特別支援学校</t>
  </si>
  <si>
    <t>福井県福井市八ツ島町１字３番地</t>
  </si>
  <si>
    <t>E118210000012</t>
  </si>
  <si>
    <t>福井県立盲学校</t>
  </si>
  <si>
    <t>福井県福井市原目３９－８</t>
  </si>
  <si>
    <t>E118210000021</t>
  </si>
  <si>
    <t>福井県立ろう学校</t>
  </si>
  <si>
    <t>福井県福井市幾久町２―２２</t>
  </si>
  <si>
    <t>E118210000030</t>
  </si>
  <si>
    <t>福井県立福井特別支援学校</t>
  </si>
  <si>
    <t>福井県福井市光陽３－２－３３</t>
  </si>
  <si>
    <t>E118210000049</t>
  </si>
  <si>
    <t>福井県立福井南特別支援学校</t>
  </si>
  <si>
    <t>福井県福井市南居町８２</t>
  </si>
  <si>
    <t>E118210000058</t>
  </si>
  <si>
    <t>福井県立清水特別支援学校</t>
  </si>
  <si>
    <t>福井県福井市島寺町６８－３３－３</t>
  </si>
  <si>
    <t>E118210000067</t>
  </si>
  <si>
    <t>福井県立嶺北特別支援学校</t>
  </si>
  <si>
    <t>福井県坂井市丸岡町熊堂３－３６</t>
  </si>
  <si>
    <t>E118210000076</t>
  </si>
  <si>
    <t>福井県立福井東特別支援学校</t>
  </si>
  <si>
    <t>福井県福井市四ッ井２丁目８－１</t>
  </si>
  <si>
    <t>E118210000085</t>
  </si>
  <si>
    <t>福井県立嶺南東特別支援学校</t>
  </si>
  <si>
    <t>福井県三方郡美浜町気山１０６</t>
  </si>
  <si>
    <t>E118210000094</t>
  </si>
  <si>
    <t>福井県立嶺南西特別支援学校</t>
  </si>
  <si>
    <t>福井県小浜市羽賀６７－４９－１</t>
  </si>
  <si>
    <t>E118210000101</t>
  </si>
  <si>
    <t>福井県立南越特別支援学校</t>
  </si>
  <si>
    <t>福井県越前市上大坪町３５－１－１</t>
  </si>
  <si>
    <t>E118210000110</t>
  </si>
  <si>
    <t>福井県立奥越特別支援学校</t>
  </si>
  <si>
    <t>福井県勝山市昭和町３丁目１－６９</t>
  </si>
  <si>
    <t>B119110000010</t>
  </si>
  <si>
    <t>山梨大学教育学部附属小学校</t>
  </si>
  <si>
    <t>山梨県甲府市北新１－４－１</t>
  </si>
  <si>
    <t>B119210000018</t>
  </si>
  <si>
    <t>笛吹市立春日居小学校</t>
  </si>
  <si>
    <t>山梨県笛吹市春日居町桑戸６６４</t>
  </si>
  <si>
    <t>B119210000027</t>
  </si>
  <si>
    <t>山梨市立笛川小学校柳平分校</t>
  </si>
  <si>
    <t>山梨県山梨市牧丘町柳平４３</t>
  </si>
  <si>
    <t>B119210000036</t>
  </si>
  <si>
    <t>甲州市立勝沼小学校</t>
  </si>
  <si>
    <t>山梨県甲州市勝沼町勝沼３０９９</t>
  </si>
  <si>
    <t>B119210000045</t>
  </si>
  <si>
    <t>甲州市立菱山小学校</t>
  </si>
  <si>
    <t>山梨県甲州市勝沼町菱山１０６６</t>
  </si>
  <si>
    <t>B119210000054</t>
  </si>
  <si>
    <t>甲州市立東雲小学校</t>
  </si>
  <si>
    <t>山梨県甲州市勝沼町休息１５６０－１</t>
  </si>
  <si>
    <t>B119210000063</t>
  </si>
  <si>
    <t>甲州市立祝小学校</t>
  </si>
  <si>
    <t>山梨県甲州市勝沼町下岩崎９６０</t>
  </si>
  <si>
    <t>B119210000072</t>
  </si>
  <si>
    <t>甲州市立大和小学校</t>
  </si>
  <si>
    <t>山梨県甲州市大和町初鹿野１６７９－５</t>
  </si>
  <si>
    <t>B119210000081</t>
  </si>
  <si>
    <t>笛吹市立石和南小学校</t>
  </si>
  <si>
    <t>山梨県笛吹市石和町市部７２０</t>
  </si>
  <si>
    <t>B119210000090</t>
  </si>
  <si>
    <t>笛吹市立石和北小学校</t>
  </si>
  <si>
    <t>山梨県笛吹市石和町松本１４４２－２０</t>
  </si>
  <si>
    <t>B119210000107</t>
  </si>
  <si>
    <t>笛吹市立石和東小学校</t>
  </si>
  <si>
    <t>山梨県笛吹市石和町中川４７８</t>
  </si>
  <si>
    <t>B119210000116</t>
  </si>
  <si>
    <t>笛吹市立富士見小学校</t>
  </si>
  <si>
    <t>山梨県笛吹市石和町今井１０</t>
  </si>
  <si>
    <t>B119210000125</t>
  </si>
  <si>
    <t>笛吹市立御坂東小学校</t>
  </si>
  <si>
    <t>山梨県笛吹市御坂町上黒駒１６９２</t>
  </si>
  <si>
    <t>B119210000134</t>
  </si>
  <si>
    <t>笛吹市立御坂西小学校</t>
  </si>
  <si>
    <t>山梨県笛吹市御坂町夏目原５９２－１</t>
  </si>
  <si>
    <t>B119210000143</t>
  </si>
  <si>
    <t>笛吹市立一宮西小学校</t>
  </si>
  <si>
    <t>山梨県笛吹市一宮町東原３３０－２</t>
  </si>
  <si>
    <t>B119210000152</t>
  </si>
  <si>
    <t>笛吹市立一宮南小学校</t>
  </si>
  <si>
    <t>山梨県笛吹市一宮町土塚６５５－２</t>
  </si>
  <si>
    <t>B119210000161</t>
  </si>
  <si>
    <t>笛吹市立一宮北小学校</t>
  </si>
  <si>
    <t>山梨県笛吹市一宮町中尾９３３</t>
  </si>
  <si>
    <t>B119210000170</t>
  </si>
  <si>
    <t>笛吹市立境川小学校</t>
  </si>
  <si>
    <t>山梨県笛吹市境川町小黒坂１９４１</t>
  </si>
  <si>
    <t>B119210000189</t>
  </si>
  <si>
    <t>甲府市立中道南小学校</t>
  </si>
  <si>
    <t>山梨県甲府市下向山町４３６６</t>
  </si>
  <si>
    <t>B119210000198</t>
  </si>
  <si>
    <t>甲府市立中道北小学校</t>
  </si>
  <si>
    <t>山梨県甲府市上曽根町３３６８－３６</t>
  </si>
  <si>
    <t>B119210000205</t>
  </si>
  <si>
    <t>笛吹市立芦川小学校</t>
  </si>
  <si>
    <t>山梨県笛吹市芦川町中芦川８３５</t>
  </si>
  <si>
    <t>B119210000214</t>
  </si>
  <si>
    <t>中央市立豊富小学校</t>
  </si>
  <si>
    <t>山梨県中央市大鳥居３８００－１</t>
  </si>
  <si>
    <t>B119210000223</t>
  </si>
  <si>
    <t>富士河口湖町立富士豊茂小学校</t>
  </si>
  <si>
    <t>山梨県南都留郡富士河口湖町富士ヶ嶺１２０９</t>
  </si>
  <si>
    <t>B119210000232</t>
  </si>
  <si>
    <t>市川三郷町立大塚小学校</t>
  </si>
  <si>
    <t>山梨県西八代郡市川三郷町大塚４２６４</t>
  </si>
  <si>
    <t>B119210000241</t>
  </si>
  <si>
    <t>市川三郷町立上野小学校</t>
  </si>
  <si>
    <t>山梨県西八代郡市川三郷町上野４９１６</t>
  </si>
  <si>
    <t>B119210000250</t>
  </si>
  <si>
    <t>市川三郷町立市川小学校</t>
  </si>
  <si>
    <t>山梨県西八代郡市川三郷町市川大門５７４４番地</t>
  </si>
  <si>
    <t>B119210000269</t>
  </si>
  <si>
    <t>市川三郷町立市川東小学校</t>
  </si>
  <si>
    <t>山梨県西八代郡市川三郷町山保６３２０</t>
  </si>
  <si>
    <t>B119210000278</t>
  </si>
  <si>
    <t>市川三郷町立市川南小学校</t>
  </si>
  <si>
    <t>山梨県西八代郡市川三郷町黒沢１４２０</t>
  </si>
  <si>
    <t>B119210000287</t>
  </si>
  <si>
    <t>市川三郷町立六郷小学校</t>
  </si>
  <si>
    <t>山梨県西八代郡市川三郷町岩間２９１７</t>
  </si>
  <si>
    <t>B119210000296</t>
  </si>
  <si>
    <t>富士川町立増穂小学校</t>
  </si>
  <si>
    <t>山梨県南巨摩郡富士川町最勝寺３２０</t>
  </si>
  <si>
    <t>B119210000303</t>
  </si>
  <si>
    <t>富士川町立増穂南小学校</t>
  </si>
  <si>
    <t>山梨県南巨摩郡富士川町小室２６１８</t>
  </si>
  <si>
    <t>B119210000312</t>
  </si>
  <si>
    <t>富士川町立鰍沢小学校</t>
  </si>
  <si>
    <t>山梨県南巨摩郡富士川町鰍沢１１７２</t>
  </si>
  <si>
    <t>B119210000321</t>
  </si>
  <si>
    <t>早川町立早川北小学校</t>
  </si>
  <si>
    <t>山梨県南巨摩郡早川町大原野１６３</t>
  </si>
  <si>
    <t>B119210000330</t>
  </si>
  <si>
    <t>南部町立睦合小学校</t>
  </si>
  <si>
    <t>山梨県南巨摩郡南部町南部４３７６</t>
  </si>
  <si>
    <t>B119210000349</t>
  </si>
  <si>
    <t>南部町立栄小学校</t>
  </si>
  <si>
    <t>山梨県南巨摩郡南部町内船８７６６</t>
  </si>
  <si>
    <t>B119210000358</t>
  </si>
  <si>
    <t>甲斐市立竜王小学校</t>
  </si>
  <si>
    <t>山梨県甲斐市篠原２８００</t>
  </si>
  <si>
    <t>B119210000367</t>
  </si>
  <si>
    <t>甲斐市立玉幡小学校</t>
  </si>
  <si>
    <t>山梨県甲斐市西八幡２５６０</t>
  </si>
  <si>
    <t>B119210000376</t>
  </si>
  <si>
    <t>甲斐市立敷島小学校</t>
  </si>
  <si>
    <t>山梨県甲斐市島上条２１２</t>
  </si>
  <si>
    <t>B119210000385</t>
  </si>
  <si>
    <t>中央市立三村小学校</t>
  </si>
  <si>
    <t>山梨県中央市成島２１４０</t>
  </si>
  <si>
    <t>B119210000394</t>
  </si>
  <si>
    <t>昭和町立押原小学校</t>
  </si>
  <si>
    <t>山梨県中巨摩郡昭和町押越８８５</t>
  </si>
  <si>
    <t>B119210000401</t>
  </si>
  <si>
    <t>中央市立田富小学校</t>
  </si>
  <si>
    <t>山梨県中央市布施２１２２</t>
  </si>
  <si>
    <t>B119210000410</t>
  </si>
  <si>
    <t>南アルプス市立芦安小学校</t>
  </si>
  <si>
    <t>山梨県南アルプス市芦安安通３３５</t>
  </si>
  <si>
    <t>B119210000429</t>
  </si>
  <si>
    <t>南アルプス市立白根飯野小学校</t>
  </si>
  <si>
    <t>山梨県南アルプス市飯野１９７２－１</t>
  </si>
  <si>
    <t>B119210000438</t>
  </si>
  <si>
    <t>南アルプス市立白根源小学校</t>
  </si>
  <si>
    <t>山梨県南アルプス市有野４９０</t>
  </si>
  <si>
    <t>B119210000447</t>
  </si>
  <si>
    <t>南アルプス市立小笠原小学校</t>
  </si>
  <si>
    <t>山梨県南アルプス市小笠原４４１</t>
  </si>
  <si>
    <t>B119210000456</t>
  </si>
  <si>
    <t>南アルプス市立櫛形北小学校</t>
  </si>
  <si>
    <t>山梨県南アルプス市桃園８１３</t>
  </si>
  <si>
    <t>B119210000465</t>
  </si>
  <si>
    <t>南アルプス市立櫛形西小学校</t>
  </si>
  <si>
    <t>山梨県南アルプス市上市之瀬７２７</t>
  </si>
  <si>
    <t>B119210000474</t>
  </si>
  <si>
    <t>南アルプス市立豊小学校</t>
  </si>
  <si>
    <t>山梨県南アルプス市吉田７８７</t>
  </si>
  <si>
    <t>B119210000483</t>
  </si>
  <si>
    <t>南アルプス市立落合小学校</t>
  </si>
  <si>
    <t>山梨県南アルプス市落合１０９２</t>
  </si>
  <si>
    <t>B119210000492</t>
  </si>
  <si>
    <t>南アルプス市立大明小学校</t>
  </si>
  <si>
    <t>山梨県南アルプス市古市場１８１</t>
  </si>
  <si>
    <t>B119210000508</t>
  </si>
  <si>
    <t>南アルプス市立南湖小学校</t>
  </si>
  <si>
    <t>山梨県南アルプス市西南湖３０２４－１</t>
  </si>
  <si>
    <t>B119210000517</t>
  </si>
  <si>
    <t>甲斐市立双葉東小学校</t>
  </si>
  <si>
    <t>山梨県甲斐市大垈２７８０</t>
  </si>
  <si>
    <t>B119210000526</t>
  </si>
  <si>
    <t>甲斐市立双葉西小学校</t>
  </si>
  <si>
    <t>山梨県甲斐市志田１４６</t>
  </si>
  <si>
    <t>B119210000535</t>
  </si>
  <si>
    <t>北杜市立高根西小学校</t>
  </si>
  <si>
    <t>山梨県北杜市高根町村山西割１６９６</t>
  </si>
  <si>
    <t>B119210000544</t>
  </si>
  <si>
    <t>北杜市立白州小学校</t>
  </si>
  <si>
    <t>山梨県北杜市白州町白須２２５</t>
  </si>
  <si>
    <t>B119210000553</t>
  </si>
  <si>
    <t>北杜市立武川小学校</t>
  </si>
  <si>
    <t>山梨県北杜市武川町牧原９４４</t>
  </si>
  <si>
    <t>B119210000562</t>
  </si>
  <si>
    <t>道志村立道志小学校</t>
  </si>
  <si>
    <t>山梨県南都留郡道志村７５６８</t>
  </si>
  <si>
    <t>B119210000571</t>
  </si>
  <si>
    <t>西桂町立西桂小学校</t>
  </si>
  <si>
    <t>山梨県南都留郡西桂町小沼１８７４</t>
  </si>
  <si>
    <t>B119210000580</t>
  </si>
  <si>
    <t>忍野村立忍野小学校</t>
  </si>
  <si>
    <t>山梨県南都留郡忍野村忍草１５１６</t>
  </si>
  <si>
    <t>B119210000599</t>
  </si>
  <si>
    <t>山中湖村立東小学校</t>
  </si>
  <si>
    <t>山梨県南都留郡山中湖村平野２４３５</t>
  </si>
  <si>
    <t>B119210000606</t>
  </si>
  <si>
    <t>山中湖村立山中小学校</t>
  </si>
  <si>
    <t>山梨県南都留郡山中湖村山中７０５</t>
  </si>
  <si>
    <t>B119210000615</t>
  </si>
  <si>
    <t>富士河口湖町立船津小学校</t>
  </si>
  <si>
    <t>山梨県南都留郡富士河口湖町船津３７３７</t>
  </si>
  <si>
    <t>B119210000624</t>
  </si>
  <si>
    <t>富士河口湖町立小立小学校</t>
  </si>
  <si>
    <t>山梨県南都留郡富士河口湖町小立２４４６</t>
  </si>
  <si>
    <t>B119210000633</t>
  </si>
  <si>
    <t>富士河口湖町立大石小学校</t>
  </si>
  <si>
    <t>山梨県南都留郡富士河口湖町大石１４２５</t>
  </si>
  <si>
    <t>B119210000642</t>
  </si>
  <si>
    <t>富士河口湖町立河口小学校</t>
  </si>
  <si>
    <t>山梨県南都留郡富士河口湖町河口１５６０</t>
  </si>
  <si>
    <t>B119210000651</t>
  </si>
  <si>
    <t>富士河口湖町立大嵐小学校</t>
  </si>
  <si>
    <t>山梨県南都留郡富士河口湖町大嵐５５９</t>
  </si>
  <si>
    <t>B119210000660</t>
  </si>
  <si>
    <t>富士河口湖町立西浜小学校</t>
  </si>
  <si>
    <t>山梨県南都留郡富士河口湖町長浜２４２７</t>
  </si>
  <si>
    <t>B119210000679</t>
  </si>
  <si>
    <t>富士河口湖町立勝山小学校</t>
  </si>
  <si>
    <t>山梨県南都留郡富士河口湖町勝山１０４７</t>
  </si>
  <si>
    <t>B119210000688</t>
  </si>
  <si>
    <t>鳴沢村立鳴沢小学校</t>
  </si>
  <si>
    <t>山梨県南都留郡鳴沢村１５８５</t>
  </si>
  <si>
    <t>B119210000697</t>
  </si>
  <si>
    <t>上野原市立島田小学校</t>
  </si>
  <si>
    <t>山梨県上野原市鶴島２０２４</t>
  </si>
  <si>
    <t>B119210000704</t>
  </si>
  <si>
    <t>小菅村立小菅小学校</t>
  </si>
  <si>
    <t>山梨県北都留郡小菅村４６１７－２</t>
  </si>
  <si>
    <t>B119210000713</t>
  </si>
  <si>
    <t>丹波山村立丹波小学校</t>
  </si>
  <si>
    <t>山梨県北都留郡丹波山村２７７７</t>
  </si>
  <si>
    <t>B119210000722</t>
  </si>
  <si>
    <t>甲府市立新紺屋小学校</t>
  </si>
  <si>
    <t>山梨県甲府市武田１－３－３４</t>
  </si>
  <si>
    <t>B119210000731</t>
  </si>
  <si>
    <t>甲府市立湯田小学校</t>
  </si>
  <si>
    <t>山梨県甲府市湯田１－８－１</t>
  </si>
  <si>
    <t>B119210000740</t>
  </si>
  <si>
    <t>甲府市立伊勢小学校</t>
  </si>
  <si>
    <t>山梨県甲府市伊勢２－１６－１</t>
  </si>
  <si>
    <t>B119210000759</t>
  </si>
  <si>
    <t>甲府市立朝日小学校</t>
  </si>
  <si>
    <t>山梨県甲府市塩部１－４－１</t>
  </si>
  <si>
    <t>B119210000768</t>
  </si>
  <si>
    <t>甲府市立里垣小学校</t>
  </si>
  <si>
    <t>山梨県甲府市善光寺２－７－１</t>
  </si>
  <si>
    <t>B119210000777</t>
  </si>
  <si>
    <t>甲府市立相川小学校</t>
  </si>
  <si>
    <t>山梨県甲府市古府中町１５０１</t>
  </si>
  <si>
    <t>B119210000786</t>
  </si>
  <si>
    <t>甲府市立国母小学校</t>
  </si>
  <si>
    <t>山梨県甲府市国母４－１－１０</t>
  </si>
  <si>
    <t>B119210000795</t>
  </si>
  <si>
    <t>甲府市立貢川小学校</t>
  </si>
  <si>
    <t>山梨県甲府市貢川本町８－１</t>
  </si>
  <si>
    <t>B119210000802</t>
  </si>
  <si>
    <t>甲府市立千塚小学校</t>
  </si>
  <si>
    <t>山梨県甲府市千塚１ー２ー１６</t>
  </si>
  <si>
    <t>B119210000811</t>
  </si>
  <si>
    <t>甲府市立池田小学校</t>
  </si>
  <si>
    <t>山梨県甲府市長松寺町７－１</t>
  </si>
  <si>
    <t>B119210000820</t>
  </si>
  <si>
    <t>甲府市立北新小学校</t>
  </si>
  <si>
    <t>山梨県甲府市北新一丁目５－１</t>
  </si>
  <si>
    <t>B119210000839</t>
  </si>
  <si>
    <t>甲府市立甲運小学校</t>
  </si>
  <si>
    <t>山梨県甲府市川田町６５－２</t>
  </si>
  <si>
    <t>B119210000848</t>
  </si>
  <si>
    <t>甲府市立大里小学校</t>
  </si>
  <si>
    <t>山梨県甲府市大里町３７８５－２</t>
  </si>
  <si>
    <t>B119210000857</t>
  </si>
  <si>
    <t>甲府市立山城小学校</t>
  </si>
  <si>
    <t>山梨県甲府市上今井町４７４－２</t>
  </si>
  <si>
    <t>B119210000866</t>
  </si>
  <si>
    <t>甲府市立玉諸小学校</t>
  </si>
  <si>
    <t>山梨県甲府市上阿原町４９１</t>
  </si>
  <si>
    <t>B119210000875</t>
  </si>
  <si>
    <t>甲府市立千代田小学校</t>
  </si>
  <si>
    <t>山梨県甲府市下帯那町３０３４－２</t>
  </si>
  <si>
    <t>B119210000884</t>
  </si>
  <si>
    <t>甲府市立東小学校</t>
  </si>
  <si>
    <t>山梨県甲府市朝気１－１４－１</t>
  </si>
  <si>
    <t>B119210000893</t>
  </si>
  <si>
    <t>富士吉田市立下吉田第一小学校</t>
  </si>
  <si>
    <t>山梨県富士吉田市新町１丁目８番１号</t>
  </si>
  <si>
    <t>B119210000900</t>
  </si>
  <si>
    <t>富士吉田市立下吉田第二小学校</t>
  </si>
  <si>
    <t>山梨県富士吉田市緑ヶ丘２丁目８番２号</t>
  </si>
  <si>
    <t>B119210000919</t>
  </si>
  <si>
    <t>富士吉田市立吉田小学校</t>
  </si>
  <si>
    <t>山梨県富士吉田市上吉田５丁目１番１号</t>
  </si>
  <si>
    <t>B119210000928</t>
  </si>
  <si>
    <t>富士吉田市立明見小学校</t>
  </si>
  <si>
    <t>山梨県富士吉田市小明見１丁目４番６号</t>
  </si>
  <si>
    <t>B119210000937</t>
  </si>
  <si>
    <t>富士吉田市立富士小学校</t>
  </si>
  <si>
    <t>山梨県富士吉田市上暮地１丁目２２番１号</t>
  </si>
  <si>
    <t>B119210000946</t>
  </si>
  <si>
    <t>甲州市立塩山南小学校</t>
  </si>
  <si>
    <t>山梨県甲州市塩山上於曽１０１７</t>
  </si>
  <si>
    <t>B119210000955</t>
  </si>
  <si>
    <t>甲州市立塩山北小学校</t>
  </si>
  <si>
    <t>山梨県甲州市塩山千野３４２１</t>
  </si>
  <si>
    <t>B119210000964</t>
  </si>
  <si>
    <t>甲州市立奥野田小学校</t>
  </si>
  <si>
    <t>山梨県甲州市塩山熊野９０６</t>
  </si>
  <si>
    <t>B119210000973</t>
  </si>
  <si>
    <t>甲州市立大藤小学校</t>
  </si>
  <si>
    <t>山梨県甲州市塩山上粟生野４９２－１</t>
  </si>
  <si>
    <t>B119210000982</t>
  </si>
  <si>
    <t>甲州市立神金小学校</t>
  </si>
  <si>
    <t>山梨県甲州市塩山上萩原１５１８－４</t>
  </si>
  <si>
    <t>B119210000991</t>
  </si>
  <si>
    <t>甲州市立神金第二小学校</t>
  </si>
  <si>
    <t>山梨県甲州市塩山一ノ瀬高橋４０４</t>
  </si>
  <si>
    <t>B119210001008</t>
  </si>
  <si>
    <t>甲州市立玉宮小学校</t>
  </si>
  <si>
    <t>山梨県甲州市塩山竹森３０１５</t>
  </si>
  <si>
    <t>B119210001017</t>
  </si>
  <si>
    <t>甲州市立松里小学校</t>
  </si>
  <si>
    <t>山梨県甲州市塩山小屋敷１３７８</t>
  </si>
  <si>
    <t>B119210001026</t>
  </si>
  <si>
    <t>甲州市立井尻小学校</t>
  </si>
  <si>
    <t>山梨県甲州市塩山上井尻６７５</t>
  </si>
  <si>
    <t>B119210001035</t>
  </si>
  <si>
    <t>都留市立谷村第一小学校</t>
  </si>
  <si>
    <t>山梨県都留市上谷１－１－２</t>
  </si>
  <si>
    <t>B119210001044</t>
  </si>
  <si>
    <t>都留市立谷村第二小学校</t>
  </si>
  <si>
    <t>山梨県都留市法能９２３</t>
  </si>
  <si>
    <t>B119210001053</t>
  </si>
  <si>
    <t>都留市立都留文科大学附属小学校</t>
  </si>
  <si>
    <t>山梨県都留市大野３９６</t>
  </si>
  <si>
    <t>B119210001062</t>
  </si>
  <si>
    <t>都留市立宝小学校</t>
  </si>
  <si>
    <t>山梨県都留市大幡１１４３</t>
  </si>
  <si>
    <t>B119210001071</t>
  </si>
  <si>
    <t>都留市立禾生第一小学校</t>
  </si>
  <si>
    <t>山梨県都留市古川渡５５３</t>
  </si>
  <si>
    <t>B119210001080</t>
  </si>
  <si>
    <t>都留市立禾生第二小学校</t>
  </si>
  <si>
    <t>山梨県都留市小形山７５３</t>
  </si>
  <si>
    <t>B119210001106</t>
  </si>
  <si>
    <t>都留市立東桂小学校</t>
  </si>
  <si>
    <t>山梨県都留市桂町７９６－１</t>
  </si>
  <si>
    <t>B119210001115</t>
  </si>
  <si>
    <t>山梨市立山梨小学校</t>
  </si>
  <si>
    <t>山梨県山梨市落合１－７</t>
  </si>
  <si>
    <t>B119210001124</t>
  </si>
  <si>
    <t>山梨市立八幡小学校</t>
  </si>
  <si>
    <t>山梨県山梨市北１９００－１</t>
  </si>
  <si>
    <t>B119210001133</t>
  </si>
  <si>
    <t>山梨市立岩手小学校</t>
  </si>
  <si>
    <t>山梨県山梨市東１７３７－１</t>
  </si>
  <si>
    <t>B119210001142</t>
  </si>
  <si>
    <t>山梨市立日下部小学校</t>
  </si>
  <si>
    <t>山梨県山梨市小原東３０５</t>
  </si>
  <si>
    <t>B119210001151</t>
  </si>
  <si>
    <t>山梨市立後屋敷小学校</t>
  </si>
  <si>
    <t>山梨県山梨市三ヶ所８７７</t>
  </si>
  <si>
    <t>B119210001160</t>
  </si>
  <si>
    <t>山梨市立加納岩小学校</t>
  </si>
  <si>
    <t>山梨県山梨市下神内川１２３－２</t>
  </si>
  <si>
    <t>B119210001179</t>
  </si>
  <si>
    <t>山梨市立日川小学校</t>
  </si>
  <si>
    <t>山梨県山梨市歌田１４０－１</t>
  </si>
  <si>
    <t>B119210001188</t>
  </si>
  <si>
    <t>韮崎市立韮崎小学校</t>
  </si>
  <si>
    <t>山梨県韮崎市本町２－２－４１</t>
  </si>
  <si>
    <t>B119210001197</t>
  </si>
  <si>
    <t>韮崎市立穂坂小学校</t>
  </si>
  <si>
    <t>山梨県韮崎市穂坂町宮久保６１２１</t>
  </si>
  <si>
    <t>B119210001204</t>
  </si>
  <si>
    <t>大月市立初狩小学校</t>
  </si>
  <si>
    <t>山梨県大月市初狩町下初狩１１４４</t>
  </si>
  <si>
    <t>B119210001213</t>
  </si>
  <si>
    <t>大月市立大月東小学校</t>
  </si>
  <si>
    <t>山梨県大月市大月２－７－４３</t>
  </si>
  <si>
    <t>B119210001222</t>
  </si>
  <si>
    <t>大月市立七保小学校</t>
  </si>
  <si>
    <t>山梨県大月市七保町葛野２３４５</t>
  </si>
  <si>
    <t>B119210001231</t>
  </si>
  <si>
    <t>大月市立猿橋小学校</t>
  </si>
  <si>
    <t>山梨県大月市猿橋町伊良原４８</t>
  </si>
  <si>
    <t>B119210001240</t>
  </si>
  <si>
    <t>大月市立鳥沢小学校</t>
  </si>
  <si>
    <t>山梨県大月市富浜町鳥沢１９７９</t>
  </si>
  <si>
    <t>B119210001259</t>
  </si>
  <si>
    <t>早川町立早川南小学校</t>
  </si>
  <si>
    <t>山梨県南巨摩郡早川町高住５７４</t>
  </si>
  <si>
    <t>B119210001268</t>
  </si>
  <si>
    <t>南アルプス市立白根東小学校</t>
  </si>
  <si>
    <t>山梨県南アルプス市西野２３１１</t>
  </si>
  <si>
    <t>B119210001277</t>
  </si>
  <si>
    <t>南アルプス市立若草小学校</t>
  </si>
  <si>
    <t>山梨県南アルプス市寺部７４０</t>
  </si>
  <si>
    <t>B119210001286</t>
  </si>
  <si>
    <t>甲府市立羽黒小学校</t>
  </si>
  <si>
    <t>山梨県甲府市羽黒町５２７</t>
  </si>
  <si>
    <t>B119210001295</t>
  </si>
  <si>
    <t>北杜市立明野小学校</t>
  </si>
  <si>
    <t>山梨県北杜市明野町上手８４１８</t>
  </si>
  <si>
    <t>B119210001302</t>
  </si>
  <si>
    <t>北杜市立泉小学校</t>
  </si>
  <si>
    <t>山梨県北杜市大泉町谷戸２８７０</t>
  </si>
  <si>
    <t>B119210001311</t>
  </si>
  <si>
    <t>北杜市立小淵沢小学校</t>
  </si>
  <si>
    <t>山梨県北杜市小淵沢町７７４１</t>
  </si>
  <si>
    <t>B119210001320</t>
  </si>
  <si>
    <t>富士吉田市立下吉田東小学校</t>
  </si>
  <si>
    <t>山梨県富士吉田市下吉田９－２１－１</t>
  </si>
  <si>
    <t>B119210001339</t>
  </si>
  <si>
    <t>甲斐市立竜王南小学校</t>
  </si>
  <si>
    <t>山梨県甲斐市篠原１１８０</t>
  </si>
  <si>
    <t>B119210001348</t>
  </si>
  <si>
    <t>甲府市立石田小学校</t>
  </si>
  <si>
    <t>山梨県甲府市上石田３－６－３１</t>
  </si>
  <si>
    <t>B119210001357</t>
  </si>
  <si>
    <t>甲斐市立敷島北小学校</t>
  </si>
  <si>
    <t>山梨県甲斐市境５７</t>
  </si>
  <si>
    <t>B119210001366</t>
  </si>
  <si>
    <t>富士吉田市立吉田西小学校</t>
  </si>
  <si>
    <t>山梨県富士吉田市新西原３丁目７番１号</t>
  </si>
  <si>
    <t>B119210001375</t>
  </si>
  <si>
    <t>韮崎市立韮崎北西小学校</t>
  </si>
  <si>
    <t>山梨県韮崎市清哲町青木１９３－１</t>
  </si>
  <si>
    <t>B119210001384</t>
  </si>
  <si>
    <t>甲斐市立竜王北小学校</t>
  </si>
  <si>
    <t>山梨県甲斐市竜王５５５</t>
  </si>
  <si>
    <t>B119210001393</t>
  </si>
  <si>
    <t>笛吹市立八代小学校</t>
  </si>
  <si>
    <t>山梨県笛吹市八代町岡７８０</t>
  </si>
  <si>
    <t>B119210001400</t>
  </si>
  <si>
    <t>甲府市立新田小学校</t>
  </si>
  <si>
    <t>山梨県甲府市新田町１２－２８</t>
  </si>
  <si>
    <t>B119210001419</t>
  </si>
  <si>
    <t>甲斐市立竜王西小学校</t>
  </si>
  <si>
    <t>山梨県甲斐市玉川７５</t>
  </si>
  <si>
    <t>B119210001428</t>
  </si>
  <si>
    <t>甲斐市立敷島南小学校</t>
  </si>
  <si>
    <t>山梨県甲斐市大下条１７５</t>
  </si>
  <si>
    <t>B119210001437</t>
  </si>
  <si>
    <t>南アルプス市立八田小学校</t>
  </si>
  <si>
    <t>山梨県南アルプス市野牛島２２２２</t>
  </si>
  <si>
    <t>B119210001446</t>
  </si>
  <si>
    <t>南アルプス市立白根百田小学校</t>
  </si>
  <si>
    <t>山梨県南アルプス市百々２３００</t>
  </si>
  <si>
    <t>B119210001455</t>
  </si>
  <si>
    <t>韮崎市立甘利小学校</t>
  </si>
  <si>
    <t>山梨県韮崎市大草町上條東割８２１－１</t>
  </si>
  <si>
    <t>B119210001464</t>
  </si>
  <si>
    <t>昭和町立西条小学校</t>
  </si>
  <si>
    <t>山梨県中巨摩郡昭和町西条２２２２</t>
  </si>
  <si>
    <t>B119210001473</t>
  </si>
  <si>
    <t>中央市立田富北小学校</t>
  </si>
  <si>
    <t>山梨県中央市臼井阿原１７４０－１３２</t>
  </si>
  <si>
    <t>B119210001482</t>
  </si>
  <si>
    <t>北杜市立須玉小学校</t>
  </si>
  <si>
    <t>山梨県北杜市須玉町若神子２００－２</t>
  </si>
  <si>
    <t>B119210001491</t>
  </si>
  <si>
    <t>甲斐市立竜王東小学校</t>
  </si>
  <si>
    <t>山梨県甲斐市富竹新田９３３－１</t>
  </si>
  <si>
    <t>B119210001507</t>
  </si>
  <si>
    <t>甲府市立大国小学校</t>
  </si>
  <si>
    <t>山梨県甲府市後屋町１５０</t>
  </si>
  <si>
    <t>B119210001516</t>
  </si>
  <si>
    <t>中央市立田富南小学校</t>
  </si>
  <si>
    <t>山梨県中央市西花輪１２５０</t>
  </si>
  <si>
    <t>B119210001525</t>
  </si>
  <si>
    <t>韮崎市立韮崎北東小学校</t>
  </si>
  <si>
    <t>山梨県韮崎市藤井町駒井１９１２</t>
  </si>
  <si>
    <t>B119210001534</t>
  </si>
  <si>
    <t>中央市立玉穂南小学校</t>
  </si>
  <si>
    <t>山梨県中央市下河東２０２０</t>
  </si>
  <si>
    <t>B119210001543</t>
  </si>
  <si>
    <t>中央市立玉穂南小学校下河東分校</t>
  </si>
  <si>
    <t>山梨県中央市下河東１１１０</t>
  </si>
  <si>
    <t>B119210001552</t>
  </si>
  <si>
    <t>甲府市立山城小学校分校</t>
  </si>
  <si>
    <t>山梨県甲府市増坪町３６６市立甲府病院内</t>
  </si>
  <si>
    <t>B119210001561</t>
  </si>
  <si>
    <t>南アルプス市立若草南小学校</t>
  </si>
  <si>
    <t>山梨県南アルプス市藤田１１３０－１</t>
  </si>
  <si>
    <t>B119210001570</t>
  </si>
  <si>
    <t>富士吉田市立吉田小学校分校</t>
  </si>
  <si>
    <t>山梨県富士吉田市上吉田東七丁目１１番１号富士吉田市立病院内</t>
  </si>
  <si>
    <t>B119210001589</t>
  </si>
  <si>
    <t>上野原市立秋山小学校</t>
  </si>
  <si>
    <t>山梨県上野原市秋山８６７４</t>
  </si>
  <si>
    <t>B119210001598</t>
  </si>
  <si>
    <t>昭和町立常永小学校</t>
  </si>
  <si>
    <t>山梨県中巨摩郡昭和町河西１５</t>
  </si>
  <si>
    <t>B119210001605</t>
  </si>
  <si>
    <t>笛吹市立石和西小学校</t>
  </si>
  <si>
    <t>山梨県笛吹市石和町唐柏３６０</t>
  </si>
  <si>
    <t>B119210001614</t>
  </si>
  <si>
    <t>甲府市立舞鶴小学校</t>
  </si>
  <si>
    <t>山梨県甲府市丸の内２－３５－５</t>
  </si>
  <si>
    <t>B119210001623</t>
  </si>
  <si>
    <t>甲府市立中道南小学校桜木分校</t>
  </si>
  <si>
    <t>山梨県甲府市中畑町１２８４</t>
  </si>
  <si>
    <t>B119210001632</t>
  </si>
  <si>
    <t>甲府市立善誘館小学校</t>
  </si>
  <si>
    <t>山梨県甲府市朝気１－２－５２</t>
  </si>
  <si>
    <t>B119210001641</t>
  </si>
  <si>
    <t>上野原市立上野原西小学校</t>
  </si>
  <si>
    <t>山梨県上野原市コモアしおつ２－１３－１</t>
  </si>
  <si>
    <t>B119210001650</t>
  </si>
  <si>
    <t>北杜市立長坂小学校</t>
  </si>
  <si>
    <t>山梨県北杜市長坂町長坂上条１６０３－１</t>
  </si>
  <si>
    <t>B119210001669</t>
  </si>
  <si>
    <t>山梨市立笛川小学校</t>
  </si>
  <si>
    <t>山梨県山梨市牧丘町窪平１２００</t>
  </si>
  <si>
    <t>B119210001678</t>
  </si>
  <si>
    <t>身延町立身延清稜小学校</t>
  </si>
  <si>
    <t>山梨県南巨摩郡身延町西嶋１２２８</t>
  </si>
  <si>
    <t>B119210001687</t>
  </si>
  <si>
    <t>身延町立下山小学校</t>
  </si>
  <si>
    <t>山梨県南巨摩郡身延町下山１００００－１</t>
  </si>
  <si>
    <t>B119210001696</t>
  </si>
  <si>
    <t>身延町立身延小学校</t>
  </si>
  <si>
    <t>山梨県南巨摩郡身延町梅平８９７</t>
  </si>
  <si>
    <t>B119210001703</t>
  </si>
  <si>
    <t>上野原市立上野原小学校</t>
  </si>
  <si>
    <t>山梨県上野原市上野原３４５４</t>
  </si>
  <si>
    <t>B119210001712</t>
  </si>
  <si>
    <t>北杜市立高根東小学校</t>
  </si>
  <si>
    <t>山梨県北杜市高根町村山北割１０３５</t>
  </si>
  <si>
    <t>B119210001721</t>
  </si>
  <si>
    <t>南部町立富沢小学校</t>
  </si>
  <si>
    <t>山梨県南巨摩郡南部町福士２７００－１９</t>
  </si>
  <si>
    <t>B119310000016</t>
  </si>
  <si>
    <t>駿台甲府小学校</t>
  </si>
  <si>
    <t>山梨県甲府市上今井町８８４－１</t>
  </si>
  <si>
    <t>B119310000025</t>
  </si>
  <si>
    <t>山梨学院小学校</t>
  </si>
  <si>
    <t>山梨県甲府市酒折１－１１－１</t>
  </si>
  <si>
    <t>B119310000034</t>
  </si>
  <si>
    <t>南アルプス子どもの村小学校</t>
  </si>
  <si>
    <t>山梨県南アルプス市徳永１７１７</t>
  </si>
  <si>
    <t>B119310000043</t>
  </si>
  <si>
    <t>素和美小学校</t>
  </si>
  <si>
    <t>山梨県南都留郡富士河口湖町小立５７０３</t>
  </si>
  <si>
    <t>C119110000018</t>
  </si>
  <si>
    <t>山梨大学教育学部附属中学校</t>
  </si>
  <si>
    <t>山梨県甲府市北新１－４－２</t>
  </si>
  <si>
    <t>C119210000016</t>
  </si>
  <si>
    <t>笛吹市立春日居中学校</t>
  </si>
  <si>
    <t>山梨県笛吹市春日居町鎮目６１３－２</t>
  </si>
  <si>
    <t>C119210000025</t>
  </si>
  <si>
    <t>甲州市立勝沼中学校</t>
  </si>
  <si>
    <t>山梨県甲州市勝沼町勝沼７６１－１</t>
  </si>
  <si>
    <t>C119210000043</t>
  </si>
  <si>
    <t>笛吹市立石和中学校</t>
  </si>
  <si>
    <t>山梨県笛吹市石和町小石和７１６</t>
  </si>
  <si>
    <t>C119210000052</t>
  </si>
  <si>
    <t>笛吹市立御坂中学校</t>
  </si>
  <si>
    <t>山梨県笛吹市御坂町下野原１２５７</t>
  </si>
  <si>
    <t>C119210000061</t>
  </si>
  <si>
    <t>笛吹市立一宮中学校</t>
  </si>
  <si>
    <t>山梨県笛吹市一宮町末木８０１</t>
  </si>
  <si>
    <t>C119210000070</t>
  </si>
  <si>
    <t>甲府市立笛南中学校</t>
  </si>
  <si>
    <t>山梨県甲府市下曽根町２７０</t>
  </si>
  <si>
    <t>C119210000089</t>
  </si>
  <si>
    <t>市川三郷町立三珠中学校</t>
  </si>
  <si>
    <t>山梨県西八代郡市川三郷町上野２６９７</t>
  </si>
  <si>
    <t>C119210000098</t>
  </si>
  <si>
    <t>市川三郷町立市川中学校</t>
  </si>
  <si>
    <t>山梨県西八代郡市川三郷町市川大門５０６４－１</t>
  </si>
  <si>
    <t>C119210000105</t>
  </si>
  <si>
    <t>市川三郷町立市川南中学校</t>
  </si>
  <si>
    <t>山梨県西八代郡市川三郷町黒沢１４６２</t>
  </si>
  <si>
    <t>C119210000114</t>
  </si>
  <si>
    <t>市川三郷町立六郷中学校</t>
  </si>
  <si>
    <t>山梨県西八代郡市川三郷町岩間２９２７</t>
  </si>
  <si>
    <t>C119210000123</t>
  </si>
  <si>
    <t>富士川町立鰍沢中学校</t>
  </si>
  <si>
    <t>山梨県南巨摩郡富士川町鰍沢１１８７－２</t>
  </si>
  <si>
    <t>C119210000132</t>
  </si>
  <si>
    <t>甲斐市立竜王中学校</t>
  </si>
  <si>
    <t>山梨県甲斐市篠原２０３０</t>
  </si>
  <si>
    <t>C119210000141</t>
  </si>
  <si>
    <t>甲斐市立敷島中学校</t>
  </si>
  <si>
    <t>山梨県甲斐市島上条１２６３</t>
  </si>
  <si>
    <t>C119210000150</t>
  </si>
  <si>
    <t>昭和町立押原中学校</t>
  </si>
  <si>
    <t>山梨県中巨摩郡昭和町押越５４２－１</t>
  </si>
  <si>
    <t>C119210000169</t>
  </si>
  <si>
    <t>中央市立田富中学校</t>
  </si>
  <si>
    <t>山梨県中央市布施２４９３</t>
  </si>
  <si>
    <t>C119210000178</t>
  </si>
  <si>
    <t>南アルプス市立芦安中学校</t>
  </si>
  <si>
    <t>山梨県南アルプス市芦安安通３５０</t>
  </si>
  <si>
    <t>C119210000187</t>
  </si>
  <si>
    <t>南アルプス市立白根巨摩中学校</t>
  </si>
  <si>
    <t>山梨県南アルプス市飯野２８６０－２</t>
  </si>
  <si>
    <t>C119210000196</t>
  </si>
  <si>
    <t>南アルプス市立若草中学校</t>
  </si>
  <si>
    <t>山梨県南アルプス市加賀美２９４３</t>
  </si>
  <si>
    <t>C119210000203</t>
  </si>
  <si>
    <t>南アルプス市立櫛形中学校</t>
  </si>
  <si>
    <t>山梨県南アルプス市小笠原９８５</t>
  </si>
  <si>
    <t>C119210000212</t>
  </si>
  <si>
    <t>南アルプス市立甲西中学校</t>
  </si>
  <si>
    <t>山梨県南アルプス市古市場１５０</t>
  </si>
  <si>
    <t>C119210000221</t>
  </si>
  <si>
    <t>甲斐市立双葉中学校</t>
  </si>
  <si>
    <t>山梨県甲斐市岩森１３３７</t>
  </si>
  <si>
    <t>C119210000230</t>
  </si>
  <si>
    <t>北杜市立明野中学校</t>
  </si>
  <si>
    <t>山梨県北杜市明野町上手８３４２</t>
  </si>
  <si>
    <t>C119210000249</t>
  </si>
  <si>
    <t>北杜市立須玉中学校</t>
  </si>
  <si>
    <t>山梨県北杜市須玉町小倉２００</t>
  </si>
  <si>
    <t>C119210000258</t>
  </si>
  <si>
    <t>北杜市立高根中学校</t>
  </si>
  <si>
    <t>山梨県北杜市高根町村山東割９８</t>
  </si>
  <si>
    <t>C119210000267</t>
  </si>
  <si>
    <t>北杜市立長坂中学校</t>
  </si>
  <si>
    <t>山梨県北杜市長坂町長坂上条１６０８</t>
  </si>
  <si>
    <t>C119210000276</t>
  </si>
  <si>
    <t>北杜市立泉中学校</t>
  </si>
  <si>
    <t>山梨県北杜市大泉町谷戸２０８７</t>
  </si>
  <si>
    <t>C119210000285</t>
  </si>
  <si>
    <t>北杜市立小淵沢中学校</t>
  </si>
  <si>
    <t>山梨県北杜市小淵沢町７３２番地</t>
  </si>
  <si>
    <t>C119210000294</t>
  </si>
  <si>
    <t>北杜市立白州中学校</t>
  </si>
  <si>
    <t>山梨県北杜市白州町白須１９２０</t>
  </si>
  <si>
    <t>C119210000301</t>
  </si>
  <si>
    <t>北杜市立武川中学校</t>
  </si>
  <si>
    <t>山梨県北杜市武川町山高１４５７</t>
  </si>
  <si>
    <t>C119210000310</t>
  </si>
  <si>
    <t>上野原市立秋山中学校</t>
  </si>
  <si>
    <t>山梨県上野原市秋山６７７０</t>
  </si>
  <si>
    <t>C119210000329</t>
  </si>
  <si>
    <t>西桂町立西桂中学校</t>
  </si>
  <si>
    <t>山梨県南都留郡西桂町下暮地８８４－１</t>
  </si>
  <si>
    <t>C119210000338</t>
  </si>
  <si>
    <t>忍野村立忍野中学校</t>
  </si>
  <si>
    <t>山梨県南都留郡忍野村忍草１６６６－３６</t>
  </si>
  <si>
    <t>C119210000347</t>
  </si>
  <si>
    <t>山中湖村立山中湖中学校</t>
  </si>
  <si>
    <t>山梨県南都留郡山中湖村山中３４１－４０</t>
  </si>
  <si>
    <t>C119210000356</t>
  </si>
  <si>
    <t>河口湖南中学校組合立河口湖南中学校</t>
  </si>
  <si>
    <t>山梨県南都留郡富士河口湖町船津１１６４</t>
  </si>
  <si>
    <t>C119210000365</t>
  </si>
  <si>
    <t>富士河口湖町立勝山中学校</t>
  </si>
  <si>
    <t>C119210000374</t>
  </si>
  <si>
    <t>上野原市立上野原西中学校</t>
  </si>
  <si>
    <t>山梨県上野原市四方津２１５</t>
  </si>
  <si>
    <t>C119210000383</t>
  </si>
  <si>
    <t>上野原市立上野原中学校</t>
  </si>
  <si>
    <t>山梨県上野原市上野原９１９１</t>
  </si>
  <si>
    <t>C119210000392</t>
  </si>
  <si>
    <t>小菅村立小菅中学校</t>
  </si>
  <si>
    <t>山梨県北都留郡小菅村４５９０</t>
  </si>
  <si>
    <t>C119210000409</t>
  </si>
  <si>
    <t>丹波山村立丹波中学校</t>
  </si>
  <si>
    <t>山梨県北都留郡丹波山村２００４</t>
  </si>
  <si>
    <t>C119210000418</t>
  </si>
  <si>
    <t>甲府市立東中学校</t>
  </si>
  <si>
    <t>山梨県甲府市東光寺２－８－１</t>
  </si>
  <si>
    <t>C119210000427</t>
  </si>
  <si>
    <t>甲府市立西中学校</t>
  </si>
  <si>
    <t>山梨県甲府市飯田五丁目１３－１</t>
  </si>
  <si>
    <t>C119210000436</t>
  </si>
  <si>
    <t>甲府市立南中学校</t>
  </si>
  <si>
    <t>山梨県甲府市湯田２－２１－２４</t>
  </si>
  <si>
    <t>C119210000445</t>
  </si>
  <si>
    <t>甲府市立北中学校</t>
  </si>
  <si>
    <t>山梨県甲府市大和町４－３５</t>
  </si>
  <si>
    <t>C119210000454</t>
  </si>
  <si>
    <t>甲府市立北東中学校</t>
  </si>
  <si>
    <t>山梨県甲府市大手２－４－１８</t>
  </si>
  <si>
    <t>C119210000463</t>
  </si>
  <si>
    <t>甲府市立南西中学校</t>
  </si>
  <si>
    <t>山梨県甲府市上石田四丁目１０－８</t>
  </si>
  <si>
    <t>C119210000472</t>
  </si>
  <si>
    <t>富士吉田市立下吉田中学校</t>
  </si>
  <si>
    <t>山梨県富士吉田市新町４丁目１２番２７号</t>
  </si>
  <si>
    <t>C119210000481</t>
  </si>
  <si>
    <t>富士吉田市立吉田中学校</t>
  </si>
  <si>
    <t>山梨県富士吉田市上吉田１丁目３番６号</t>
  </si>
  <si>
    <t>C119210000490</t>
  </si>
  <si>
    <t>富士吉田市立明見中学校</t>
  </si>
  <si>
    <t>山梨県富士吉田市小明見一丁目４番１４号</t>
  </si>
  <si>
    <t>C119210000506</t>
  </si>
  <si>
    <t>甲州市立塩山中学校</t>
  </si>
  <si>
    <t>山梨県甲州市塩山下於曽１０３９－１</t>
  </si>
  <si>
    <t>C119210000515</t>
  </si>
  <si>
    <t>甲州市立塩山北中学校</t>
  </si>
  <si>
    <t>山梨県甲州市塩山上粟生野１３３</t>
  </si>
  <si>
    <t>C119210000524</t>
  </si>
  <si>
    <t>甲州市立神金第二中学校</t>
  </si>
  <si>
    <t>山梨県甲州市塩山一之瀬高橋４０４</t>
  </si>
  <si>
    <t>C119210000533</t>
  </si>
  <si>
    <t>甲州市立松里中学校</t>
  </si>
  <si>
    <t>山梨県甲州市塩山小屋敷１</t>
  </si>
  <si>
    <t>C119210000542</t>
  </si>
  <si>
    <t>都留市立都留第一中学校</t>
  </si>
  <si>
    <t>山梨県都留市大野５２－５</t>
  </si>
  <si>
    <t>C119210000551</t>
  </si>
  <si>
    <t>都留市立都留第二中学校</t>
  </si>
  <si>
    <t>山梨県都留市四日市場７５０</t>
  </si>
  <si>
    <t>C119210000560</t>
  </si>
  <si>
    <t>都留市立東桂中学校</t>
  </si>
  <si>
    <t>山梨県都留市桂町８４０</t>
  </si>
  <si>
    <t>C119210000579</t>
  </si>
  <si>
    <t>韮崎市立韮崎東中学校</t>
  </si>
  <si>
    <t>山梨県韮崎市藤井町南下條３７１</t>
  </si>
  <si>
    <t>C119210000588</t>
  </si>
  <si>
    <t>韮崎市立韮崎西中学校</t>
  </si>
  <si>
    <t>山梨県韮崎市神山町鍋山１の１番地</t>
  </si>
  <si>
    <t>C119210000597</t>
  </si>
  <si>
    <t>大月市立大月東中学校</t>
  </si>
  <si>
    <t>山梨県大月市大月二丁目１５－１１</t>
  </si>
  <si>
    <t>C119210000604</t>
  </si>
  <si>
    <t>大月市立猿橋中学校</t>
  </si>
  <si>
    <t>山梨県大月市猿橋町猿橋５６７</t>
  </si>
  <si>
    <t>C119210000613</t>
  </si>
  <si>
    <t>山梨市立笛川中学校</t>
  </si>
  <si>
    <t>山梨県山梨市牧丘町窪平１１００</t>
  </si>
  <si>
    <t>C119210000622</t>
  </si>
  <si>
    <t>山梨市立山梨南中学校</t>
  </si>
  <si>
    <t>山梨県山梨市下石森３７６</t>
  </si>
  <si>
    <t>C119210000631</t>
  </si>
  <si>
    <t>富士川町立増穂中学校</t>
  </si>
  <si>
    <t>山梨県南巨摩郡富士川町天神中條９９１－１</t>
  </si>
  <si>
    <t>C119210000640</t>
  </si>
  <si>
    <t>山梨市立山梨北中学校</t>
  </si>
  <si>
    <t>山梨県山梨市小原東３５９－１</t>
  </si>
  <si>
    <t>C119210000659</t>
  </si>
  <si>
    <t>笛吹市立浅川中学校</t>
  </si>
  <si>
    <t>山梨県笛吹市八代町岡１１１１</t>
  </si>
  <si>
    <t>C119210000668</t>
  </si>
  <si>
    <t>道志村立道志中学校</t>
  </si>
  <si>
    <t>C119210000677</t>
  </si>
  <si>
    <t>甲府市立北西中学校</t>
  </si>
  <si>
    <t>山梨県甲府市山宮町５３８番地</t>
  </si>
  <si>
    <t>C119210000686</t>
  </si>
  <si>
    <t>富士吉田市立富士見台中学校</t>
  </si>
  <si>
    <t>山梨県富士吉田市上暮地１丁目６番１号</t>
  </si>
  <si>
    <t>C119210000695</t>
  </si>
  <si>
    <t>早川町立早川中学校</t>
  </si>
  <si>
    <t>山梨県南巨摩郡早川町保６６６</t>
  </si>
  <si>
    <t>C119210000702</t>
  </si>
  <si>
    <t>甲斐市立玉幡中学校</t>
  </si>
  <si>
    <t>山梨県甲斐市西八幡３１９０</t>
  </si>
  <si>
    <t>C119210000711</t>
  </si>
  <si>
    <t>富士河口湖町立河口湖北中学校</t>
  </si>
  <si>
    <t>山梨県南都留郡富士河口湖町河口３２１０</t>
  </si>
  <si>
    <t>C119210000720</t>
  </si>
  <si>
    <t>甲府市立富竹中学校</t>
  </si>
  <si>
    <t>山梨県甲府市富竹４－５－８</t>
  </si>
  <si>
    <t>C119210000739</t>
  </si>
  <si>
    <t>甲府市立城南中学校</t>
  </si>
  <si>
    <t>山梨県甲府市大里町２５９０－１</t>
  </si>
  <si>
    <t>C119210000748</t>
  </si>
  <si>
    <t>中央市立玉穂中学校</t>
  </si>
  <si>
    <t>山梨県中央市下河東１８０</t>
  </si>
  <si>
    <t>C119210000757</t>
  </si>
  <si>
    <t>甲府市立上条中学校</t>
  </si>
  <si>
    <t>山梨県甲府市古上条町９５</t>
  </si>
  <si>
    <t>C119210000766</t>
  </si>
  <si>
    <t>南アルプス市立八田中学校</t>
  </si>
  <si>
    <t>山梨県南アルプス市榎原６２０</t>
  </si>
  <si>
    <t>C119210000775</t>
  </si>
  <si>
    <t>南アルプス市立白根御勅使中学校</t>
  </si>
  <si>
    <t>山梨県南アルプス市百々１９９０－１</t>
  </si>
  <si>
    <t>C119210000784</t>
  </si>
  <si>
    <t>甲斐市立竜王北中学校</t>
  </si>
  <si>
    <t>山梨県甲斐市竜王４２０</t>
  </si>
  <si>
    <t>C119210000793</t>
  </si>
  <si>
    <t>中央市立玉穂中学校下河東分校</t>
  </si>
  <si>
    <t>C119210000800</t>
  </si>
  <si>
    <t>甲府市立城南中学校分校</t>
  </si>
  <si>
    <t>山梨県甲府市増坪町３６６</t>
  </si>
  <si>
    <t>C119210000819</t>
  </si>
  <si>
    <t>北杜市立甲陵中学校</t>
  </si>
  <si>
    <t>山梨県北杜市長坂町長坂上条２００３</t>
  </si>
  <si>
    <t>C119210000828</t>
  </si>
  <si>
    <t>甲府市立笛南中学校桜木分校</t>
  </si>
  <si>
    <t>C119210000837</t>
  </si>
  <si>
    <t>山梨県南巨摩郡南部町南部８７４６</t>
  </si>
  <si>
    <t>C119210000846</t>
  </si>
  <si>
    <t>身延町立身延中学校</t>
  </si>
  <si>
    <t>山梨県南巨摩郡身延町梅平１０００</t>
  </si>
  <si>
    <t>C119310000014</t>
  </si>
  <si>
    <t>山梨英和中学校</t>
  </si>
  <si>
    <t>山梨県甲府市愛宕町１１２</t>
  </si>
  <si>
    <t>C119310000023</t>
  </si>
  <si>
    <t>甲府湯田中学校</t>
  </si>
  <si>
    <t>山梨県甲府市青沼３丁目１０－１</t>
  </si>
  <si>
    <t>C119310000032</t>
  </si>
  <si>
    <t>駿台甲府中学校</t>
  </si>
  <si>
    <t>山梨県甲府市塩部２－８－１</t>
  </si>
  <si>
    <t>C119310000041</t>
  </si>
  <si>
    <t>山梨学院中学校</t>
  </si>
  <si>
    <t>山梨県甲府市酒折３－３－１</t>
  </si>
  <si>
    <t>C119310000050</t>
  </si>
  <si>
    <t>日本航空高等学校附属中学校</t>
  </si>
  <si>
    <t>山梨県甲斐市宇津谷４４５番地</t>
  </si>
  <si>
    <t>C119310000069</t>
  </si>
  <si>
    <t>富士学苑中学校</t>
  </si>
  <si>
    <t>山梨県富士吉田市下吉田３丁目２８－１９</t>
  </si>
  <si>
    <t>C119310000078</t>
  </si>
  <si>
    <t>南アルプス子どもの村中学校</t>
  </si>
  <si>
    <t>C119310000087</t>
  </si>
  <si>
    <t>素和美中学校</t>
  </si>
  <si>
    <t>山梨県南都留郡富士河口湖町小立５９３１</t>
  </si>
  <si>
    <t>D119210000014</t>
  </si>
  <si>
    <t>山梨県立韮崎高等学校</t>
  </si>
  <si>
    <t>山梨県韮崎市若宮３－２－１</t>
  </si>
  <si>
    <t>D119210000023</t>
  </si>
  <si>
    <t>山梨県立韮崎工業高等学校</t>
  </si>
  <si>
    <t>山梨県韮崎市竜岡町若尾新田５０－１</t>
  </si>
  <si>
    <t>D119210000032</t>
  </si>
  <si>
    <t>山梨県立甲府第一高等学校</t>
  </si>
  <si>
    <t>山梨県甲府市美咲２－１３－４４</t>
  </si>
  <si>
    <t>D119210000041</t>
  </si>
  <si>
    <t>山梨県立甲府西高等学校</t>
  </si>
  <si>
    <t>山梨県甲府市下飯田４－１－１</t>
  </si>
  <si>
    <t>D119210000050</t>
  </si>
  <si>
    <t>山梨県立甲府南高等学校</t>
  </si>
  <si>
    <t>山梨県甲府市中小河原町２２２</t>
  </si>
  <si>
    <t>D119210000069</t>
  </si>
  <si>
    <t>山梨県立甲府工業高等学校</t>
  </si>
  <si>
    <t>山梨県甲府市塩部２－７－１</t>
  </si>
  <si>
    <t>D119210000078</t>
  </si>
  <si>
    <t>山梨県立農林高等学校</t>
  </si>
  <si>
    <t>山梨県甲斐市西八幡４５３３</t>
  </si>
  <si>
    <t>D119210000087</t>
  </si>
  <si>
    <t>山梨県立巨摩高等学校</t>
  </si>
  <si>
    <t>山梨県南アルプス市小笠原１５００－２</t>
  </si>
  <si>
    <t>D119210000121</t>
  </si>
  <si>
    <t>山梨県立身延高等学校</t>
  </si>
  <si>
    <t>山梨県南巨摩郡身延町梅平１２０１－２</t>
  </si>
  <si>
    <t>D119210000130</t>
  </si>
  <si>
    <t>山梨県立日川高等学校</t>
  </si>
  <si>
    <t>山梨県山梨市一町田中１０６２</t>
  </si>
  <si>
    <t>D119210000149</t>
  </si>
  <si>
    <t>山梨県立山梨高等学校</t>
  </si>
  <si>
    <t>山梨県山梨市上神内川１９４</t>
  </si>
  <si>
    <t>D119210000158</t>
  </si>
  <si>
    <t>山梨県立塩山高等学校</t>
  </si>
  <si>
    <t>山梨県甲州市塩山三日市場４４０－１</t>
  </si>
  <si>
    <t>D119210000167</t>
  </si>
  <si>
    <t>山梨県立都留高等学校</t>
  </si>
  <si>
    <t>山梨県大月市大月２－１１－２０</t>
  </si>
  <si>
    <t>D119210000176</t>
  </si>
  <si>
    <t>山梨県立吉田高等学校</t>
  </si>
  <si>
    <t>山梨県富士吉田市下吉田６－１７－１</t>
  </si>
  <si>
    <t>D119210000185</t>
  </si>
  <si>
    <t>甲府市立甲府商業高等学校</t>
  </si>
  <si>
    <t>山梨県甲府市上今井町３００</t>
  </si>
  <si>
    <t>D119210000194</t>
  </si>
  <si>
    <t>北杜市立甲陵高等学校</t>
  </si>
  <si>
    <t>D119210000201</t>
  </si>
  <si>
    <t>山梨県立中央高等学校</t>
  </si>
  <si>
    <t>山梨県甲府市飯田５－６－２３</t>
  </si>
  <si>
    <t>D119210000210</t>
  </si>
  <si>
    <t>山梨県立甲府東高等学校</t>
  </si>
  <si>
    <t>山梨県甲府市酒折一丁目１７－１</t>
  </si>
  <si>
    <t>D119210000229</t>
  </si>
  <si>
    <t>山梨県立富士河口湖高等学校</t>
  </si>
  <si>
    <t>山梨県南都留郡富士河口湖町船津６６６３－１</t>
  </si>
  <si>
    <t>D119210000238</t>
  </si>
  <si>
    <t>山梨県立上野原高等学校</t>
  </si>
  <si>
    <t>山梨県上野原市八ツ沢５５５</t>
  </si>
  <si>
    <t>D119210000247</t>
  </si>
  <si>
    <t>山梨県立甲府昭和高等学校</t>
  </si>
  <si>
    <t>山梨県中巨摩郡昭和町西条３０００</t>
  </si>
  <si>
    <t>D119210000256</t>
  </si>
  <si>
    <t>山梨県立白根高等学校</t>
  </si>
  <si>
    <t>山梨県南アルプス市上今諏訪１１８０</t>
  </si>
  <si>
    <t>D119210000265</t>
  </si>
  <si>
    <t>山梨県立甲府城西高等学校</t>
  </si>
  <si>
    <t>山梨県甲府市下飯田１－９－１</t>
  </si>
  <si>
    <t>D119210000274</t>
  </si>
  <si>
    <t>山梨県立北杜高等学校</t>
  </si>
  <si>
    <t>山梨県北杜市長坂町渋沢１００７－１９</t>
  </si>
  <si>
    <t>D119210000283</t>
  </si>
  <si>
    <t>山梨県立富士北稜高等学校</t>
  </si>
  <si>
    <t>山梨県富士吉田市新西原１－２３－１</t>
  </si>
  <si>
    <t>D119210000292</t>
  </si>
  <si>
    <t>山梨県立ひばりが丘高等学校</t>
  </si>
  <si>
    <t>山梨県富士吉田市上吉田東４－３－１</t>
  </si>
  <si>
    <t>D119210000309</t>
  </si>
  <si>
    <t>山梨県立笛吹高等学校</t>
  </si>
  <si>
    <t>山梨県笛吹市石和町市部３</t>
  </si>
  <si>
    <t>D119210000318</t>
  </si>
  <si>
    <t>山梨県立都留興譲館高等学校</t>
  </si>
  <si>
    <t>山梨県都留市上谷５－７－１</t>
  </si>
  <si>
    <t>D119210000327</t>
  </si>
  <si>
    <t>山梨県立青洲高等学校</t>
  </si>
  <si>
    <t>山梨県西八代郡市川三郷町市川大門１７３３－２</t>
  </si>
  <si>
    <t>D119310000012</t>
  </si>
  <si>
    <t>山梨英和高等学校</t>
  </si>
  <si>
    <t>D119310000021</t>
  </si>
  <si>
    <t>甲斐清和高等学校</t>
  </si>
  <si>
    <t>山梨県甲府市青沼３丁目１０－１　</t>
  </si>
  <si>
    <t>D119310000030</t>
  </si>
  <si>
    <t>駿台甲府高等学校</t>
  </si>
  <si>
    <t>山梨県甲府市塩部２丁目８番１号</t>
  </si>
  <si>
    <t>D119310000049</t>
  </si>
  <si>
    <t>山梨学院高等学校</t>
  </si>
  <si>
    <t>山梨県甲府市酒折三丁目３－１</t>
  </si>
  <si>
    <t>D119310000058</t>
  </si>
  <si>
    <t>東海大学付属甲府高等学校</t>
  </si>
  <si>
    <t>山梨県甲府市金竹町１－１</t>
  </si>
  <si>
    <t>D119310000067</t>
  </si>
  <si>
    <t>日本航空高等学校</t>
  </si>
  <si>
    <t>D119310000085</t>
  </si>
  <si>
    <t>身延山高等学校</t>
  </si>
  <si>
    <t>山梨県南巨摩郡身延町身延３５６７</t>
  </si>
  <si>
    <t>D119310000094</t>
  </si>
  <si>
    <t>日本大学明誠高等学校</t>
  </si>
  <si>
    <t>山梨県上野原市上野原３２００</t>
  </si>
  <si>
    <t>D119310000101</t>
  </si>
  <si>
    <t>富士学苑高等学校</t>
  </si>
  <si>
    <t>山梨県富士吉田市緑ヶ丘１－１－１</t>
  </si>
  <si>
    <t>D119310000110</t>
  </si>
  <si>
    <t>自然学園高等学校</t>
  </si>
  <si>
    <t>山梨県北杜市須玉町小尾６９００</t>
  </si>
  <si>
    <t>D119310000129</t>
  </si>
  <si>
    <t>帝京第三高等学校</t>
  </si>
  <si>
    <t>山梨県北杜市小淵沢町２１４８</t>
  </si>
  <si>
    <t>E119110000013</t>
  </si>
  <si>
    <t>山梨大学教育学部附属特別支援学校</t>
  </si>
  <si>
    <t>山梨県甲府市天神町１７－３５</t>
  </si>
  <si>
    <t>E119210000011</t>
  </si>
  <si>
    <t>山梨県立盲学校</t>
  </si>
  <si>
    <t>山梨県甲府市下飯田２－１０－２</t>
  </si>
  <si>
    <t>E119210000020</t>
  </si>
  <si>
    <t>山梨県立ろう学校</t>
  </si>
  <si>
    <t>山梨県山梨市大野１００９</t>
  </si>
  <si>
    <t>E119210000039</t>
  </si>
  <si>
    <t>山梨県立甲府支援学校</t>
  </si>
  <si>
    <t>山梨県甲府市下飯田２－１０－３</t>
  </si>
  <si>
    <t>E119210000048</t>
  </si>
  <si>
    <t>山梨県立富士見支援学校</t>
  </si>
  <si>
    <t>山梨県甲府市富士見１－１－１</t>
  </si>
  <si>
    <t>E119210000057</t>
  </si>
  <si>
    <t>山梨県立あけぼの支援学校</t>
  </si>
  <si>
    <t>山梨県韮崎市旭町上條南割３２５１－１</t>
  </si>
  <si>
    <t>E119210000066</t>
  </si>
  <si>
    <t>山梨県立わかば支援学校</t>
  </si>
  <si>
    <t>山梨県南アルプス市有野３３４６－３</t>
  </si>
  <si>
    <t>E119210000075</t>
  </si>
  <si>
    <t>山梨県立やまびこ支援学校</t>
  </si>
  <si>
    <t>山梨県大月市猿橋町桂台三丁目３１－１</t>
  </si>
  <si>
    <t>E119210000084</t>
  </si>
  <si>
    <t>山梨県立ふじざくら支援学校</t>
  </si>
  <si>
    <t>E119210000093</t>
  </si>
  <si>
    <t>山梨県立富士見支援学校旭分校</t>
  </si>
  <si>
    <t>山梨県韮崎市旭町上條南割３３１４－１３</t>
  </si>
  <si>
    <t>E119210000100</t>
  </si>
  <si>
    <t>山梨県立わかば支援学校ふじかわ分校</t>
  </si>
  <si>
    <t>山梨県南巨摩郡富士川町鰍沢５６７３－１２</t>
  </si>
  <si>
    <t>E119210000119</t>
  </si>
  <si>
    <t>山梨県立かえで支援学校</t>
  </si>
  <si>
    <t>山梨県甲府市東光寺２－２５－１</t>
  </si>
  <si>
    <t>E119210000128</t>
  </si>
  <si>
    <t>山梨県立高等支援学校桃花台学園</t>
  </si>
  <si>
    <t>山梨県笛吹市石和町中川１４００</t>
  </si>
  <si>
    <t>E119210000137</t>
  </si>
  <si>
    <t>特別支援学校うぐいすの杜学園</t>
  </si>
  <si>
    <t>山梨県甲府市住吉２－１－１７</t>
  </si>
  <si>
    <t>B120110000017</t>
  </si>
  <si>
    <t>信州大学教育学部附属長野小学校</t>
  </si>
  <si>
    <t>長野県長野市南堀７７－１</t>
  </si>
  <si>
    <t>B120110000026</t>
  </si>
  <si>
    <t>信州大学教育学部附属松本小学校</t>
  </si>
  <si>
    <t>長野県松本市桐１－３－１</t>
  </si>
  <si>
    <t>B120220100013</t>
  </si>
  <si>
    <t>長野市立城山小学校</t>
  </si>
  <si>
    <t>長野県長野市東之門町４０４－１</t>
  </si>
  <si>
    <t>B120220100022</t>
  </si>
  <si>
    <t>長野市立加茂小学校</t>
  </si>
  <si>
    <t>長野県長野市西長野１８５－６</t>
  </si>
  <si>
    <t>B120220100031</t>
  </si>
  <si>
    <t>長野市立鍋屋田小学校</t>
  </si>
  <si>
    <t>長野県長野市大字鶴賀上千歳町１３６５－２</t>
  </si>
  <si>
    <t>B120220100040</t>
  </si>
  <si>
    <t>長野市立山王小学校</t>
  </si>
  <si>
    <t>長野県長野市中御所大字岡田３０－１</t>
  </si>
  <si>
    <t>B120220100059</t>
  </si>
  <si>
    <t>長野市立芹田小学校</t>
  </si>
  <si>
    <t>長野県長野市栗田１６－２</t>
  </si>
  <si>
    <t>B120220100068</t>
  </si>
  <si>
    <t>長野市立古牧小学校</t>
  </si>
  <si>
    <t>長野県長野市高田６１９－２</t>
  </si>
  <si>
    <t>B120220100077</t>
  </si>
  <si>
    <t>長野市立三輪小学校</t>
  </si>
  <si>
    <t>長野県長野市三輪８－３－２</t>
  </si>
  <si>
    <t>B120220100086</t>
  </si>
  <si>
    <t>長野市立吉田小学校</t>
  </si>
  <si>
    <t>長野県長野市吉田３－１２－１２</t>
  </si>
  <si>
    <t>B120220100095</t>
  </si>
  <si>
    <t>長野市立裾花小学校</t>
  </si>
  <si>
    <t>長野県長野市中御所５－６－１</t>
  </si>
  <si>
    <t>B120220100102</t>
  </si>
  <si>
    <t>長野市立城東小学校</t>
  </si>
  <si>
    <t>長野県長野市三輪６－１４－３０</t>
  </si>
  <si>
    <t>B120220100111</t>
  </si>
  <si>
    <t>長野市立古里小学校</t>
  </si>
  <si>
    <t>長野県長野市金箱４３９－２</t>
  </si>
  <si>
    <t>B120220100120</t>
  </si>
  <si>
    <t>長野市立朝陽小学校</t>
  </si>
  <si>
    <t>長野県長野市北長池１４０６</t>
  </si>
  <si>
    <t>B120220100139</t>
  </si>
  <si>
    <t>長野市立柳原小学校</t>
  </si>
  <si>
    <t>長野県長野市小島７０２</t>
  </si>
  <si>
    <t>B120220100148</t>
  </si>
  <si>
    <t>長野市立大豆島小学校</t>
  </si>
  <si>
    <t>長野県長野市大豆島１００４－２</t>
  </si>
  <si>
    <t>B120220100157</t>
  </si>
  <si>
    <t>長野市立浅川小学校</t>
  </si>
  <si>
    <t>長野県長野市浅川東条３３７番地</t>
  </si>
  <si>
    <t>B120220100166</t>
  </si>
  <si>
    <t>長野市立若槻小学校</t>
  </si>
  <si>
    <t>長野県長野市大字若槻東条８１０</t>
  </si>
  <si>
    <t>B120220100175</t>
  </si>
  <si>
    <t>長野市立長沼小学校</t>
  </si>
  <si>
    <t>長野県長野市津野１９１</t>
  </si>
  <si>
    <t>B120220100184</t>
  </si>
  <si>
    <t>長野市立安茂里小学校</t>
  </si>
  <si>
    <t>長野県長野市安茂里１１５５</t>
  </si>
  <si>
    <t>B120220100193</t>
  </si>
  <si>
    <t>長野市立芋井小学校</t>
  </si>
  <si>
    <t>長野県長野市大字桜６００</t>
  </si>
  <si>
    <t>B120220100200</t>
  </si>
  <si>
    <t>長野市立通明小学校</t>
  </si>
  <si>
    <t>長野県長野市篠ノ井御弊川２７０</t>
  </si>
  <si>
    <t>B120220100219</t>
  </si>
  <si>
    <t>長野市立共和小学校</t>
  </si>
  <si>
    <t>長野県長野市篠ノ井小松原６００</t>
  </si>
  <si>
    <t>B120220100228</t>
  </si>
  <si>
    <t>長野市立信里小学校</t>
  </si>
  <si>
    <t>長野県長野市篠ノ井有旅３６９２</t>
  </si>
  <si>
    <t>B120220100237</t>
  </si>
  <si>
    <t>長野市立塩崎小学校</t>
  </si>
  <si>
    <t>長野県長野市篠ノ井塩崎３３３３</t>
  </si>
  <si>
    <t>B120220100246</t>
  </si>
  <si>
    <t>長野市立昭和小学校</t>
  </si>
  <si>
    <t>長野県長野市川中島町今井１８６５</t>
  </si>
  <si>
    <t>B120220100255</t>
  </si>
  <si>
    <t>長野市立川中島小学校</t>
  </si>
  <si>
    <t>長野県長野市川中島町上氷鉋１７２</t>
  </si>
  <si>
    <t>B120220100264</t>
  </si>
  <si>
    <t>長野市立真島小学校</t>
  </si>
  <si>
    <t>長野県長野市真島町真島１４２５</t>
  </si>
  <si>
    <t>B120220100273</t>
  </si>
  <si>
    <t>長野市立下氷鉋小学校</t>
  </si>
  <si>
    <t>長野県長野市稲里町下氷鉋５０</t>
  </si>
  <si>
    <t>B120220100282</t>
  </si>
  <si>
    <t>長野市立青木島小学校</t>
  </si>
  <si>
    <t>長野県長野市青木島町大塚１３９４</t>
  </si>
  <si>
    <t>B120220100291</t>
  </si>
  <si>
    <t>長野市立松代小学校</t>
  </si>
  <si>
    <t>長野県長野市松代町松代２０５－１</t>
  </si>
  <si>
    <t>B120220100308</t>
  </si>
  <si>
    <t>長野市立清野小学校</t>
  </si>
  <si>
    <t>長野県長野市松代町清野６４</t>
  </si>
  <si>
    <t>B120220100317</t>
  </si>
  <si>
    <t>長野市立西条小学校</t>
  </si>
  <si>
    <t>長野県長野市松代町西条４</t>
  </si>
  <si>
    <t>B120220100326</t>
  </si>
  <si>
    <t>長野市立豊栄小学校</t>
  </si>
  <si>
    <t>長野県長野市松代町豊栄２７８７</t>
  </si>
  <si>
    <t>B120220100335</t>
  </si>
  <si>
    <t>長野市立東条小学校</t>
  </si>
  <si>
    <t>長野県長野市松代町東条２４２７</t>
  </si>
  <si>
    <t>B120220100344</t>
  </si>
  <si>
    <t>長野市立寺尾小学校</t>
  </si>
  <si>
    <t>長野県長野市松代町柴２６０</t>
  </si>
  <si>
    <t>B120220100353</t>
  </si>
  <si>
    <t>長野市立保科小学校</t>
  </si>
  <si>
    <t>長野県長野市若穂保科２６４６</t>
  </si>
  <si>
    <t>B120220100362</t>
  </si>
  <si>
    <t>長野市立川田小学校</t>
  </si>
  <si>
    <t>長野県長野市若穂川田２０２０</t>
  </si>
  <si>
    <t>B120220100371</t>
  </si>
  <si>
    <t>長野市立綿内小学校</t>
  </si>
  <si>
    <t>長野県長野市若穂綿内６６５６</t>
  </si>
  <si>
    <t>B120220100380</t>
  </si>
  <si>
    <t>長野市立七二会小学校</t>
  </si>
  <si>
    <t>長野県長野市七二会丁２２０</t>
  </si>
  <si>
    <t>B120220100399</t>
  </si>
  <si>
    <t>長野市立松ケ丘小学校</t>
  </si>
  <si>
    <t>長野県長野市安茂里小市２－２０－１</t>
  </si>
  <si>
    <t>B120220100415</t>
  </si>
  <si>
    <t>長野市立芋井小学校第一分校</t>
  </si>
  <si>
    <t>長野県長野市大字入山７５３</t>
  </si>
  <si>
    <t>B120220100433</t>
  </si>
  <si>
    <t>長野市立湯谷小学校</t>
  </si>
  <si>
    <t>長野県長野市上松４－２８－３８</t>
  </si>
  <si>
    <t>B120220100442</t>
  </si>
  <si>
    <t>長野市立南部小学校</t>
  </si>
  <si>
    <t>長野県長野市大字鶴賀５５０－１</t>
  </si>
  <si>
    <t>B120220100451</t>
  </si>
  <si>
    <t>長野市立篠ノ井西小学校</t>
  </si>
  <si>
    <t>長野県長野市篠ノ井二ツ柳４８８</t>
  </si>
  <si>
    <t>B120220100460</t>
  </si>
  <si>
    <t>長野市立篠ノ井東小学校</t>
  </si>
  <si>
    <t>長野県長野市篠ノ井東福寺１５３８</t>
  </si>
  <si>
    <t>B120220100479</t>
  </si>
  <si>
    <t>長野市立徳間小学校</t>
  </si>
  <si>
    <t>長野県長野市大字徳間５７０番地</t>
  </si>
  <si>
    <t>B120220100488</t>
  </si>
  <si>
    <t>長野市立緑ヶ丘小学校</t>
  </si>
  <si>
    <t>長野県長野市高田２２８１</t>
  </si>
  <si>
    <t>B120220100497</t>
  </si>
  <si>
    <t>長野市立三本柳小学校</t>
  </si>
  <si>
    <t>長野県長野市三本柳東２－１</t>
  </si>
  <si>
    <t>B120220100503</t>
  </si>
  <si>
    <t>長野市立大岡小学校</t>
  </si>
  <si>
    <t>長野県長野市大岡乙３０４－１</t>
  </si>
  <si>
    <t>B120220100512</t>
  </si>
  <si>
    <t>長野市立信州新町小学校</t>
  </si>
  <si>
    <t>長野県長野市信州新町新町６３０－１</t>
  </si>
  <si>
    <t>B120220100521</t>
  </si>
  <si>
    <t>長野市立豊野東小学校</t>
  </si>
  <si>
    <t>長野県長野市豊野町大倉２２１３</t>
  </si>
  <si>
    <t>B120220100530</t>
  </si>
  <si>
    <t>長野市立豊野西小学校</t>
  </si>
  <si>
    <t>長野県長野市豊野町石１８８０</t>
  </si>
  <si>
    <t>B120220100549</t>
  </si>
  <si>
    <t>長野市立戸隠小学校</t>
  </si>
  <si>
    <t>長野県長野市戸隠豊岡１５３１</t>
  </si>
  <si>
    <t>B120220100558</t>
  </si>
  <si>
    <t>長野市立鬼無里小学校</t>
  </si>
  <si>
    <t>長野県長野市鬼無里７７</t>
  </si>
  <si>
    <t>B120220100567</t>
  </si>
  <si>
    <t>長野市立中条小学校</t>
  </si>
  <si>
    <t>長野県長野市中条２７７０</t>
  </si>
  <si>
    <t>B120220200012</t>
  </si>
  <si>
    <t>松本市立開智小学校</t>
  </si>
  <si>
    <t>長野県松本市開智２－４－５１</t>
  </si>
  <si>
    <t>B120220200021</t>
  </si>
  <si>
    <t>松本市立源池小学校</t>
  </si>
  <si>
    <t>長野県松本市県３－５－１</t>
  </si>
  <si>
    <t>B120220200030</t>
  </si>
  <si>
    <t>松本市立筑摩小学校</t>
  </si>
  <si>
    <t>長野県松本市筑摩１－８－１</t>
  </si>
  <si>
    <t>B120220200049</t>
  </si>
  <si>
    <t>松本市立旭町小学校</t>
  </si>
  <si>
    <t>長野県松本市旭２－４－４</t>
  </si>
  <si>
    <t>B120220200058</t>
  </si>
  <si>
    <t>松本市立田川小学校</t>
  </si>
  <si>
    <t>長野県松本市渚１－５－３４</t>
  </si>
  <si>
    <t>B120220200067</t>
  </si>
  <si>
    <t>松本市立鎌田小学校</t>
  </si>
  <si>
    <t>長野県松本市鎌田１－８－１</t>
  </si>
  <si>
    <t>B120220200076</t>
  </si>
  <si>
    <t>松本市立清水小学校</t>
  </si>
  <si>
    <t>長野県松本市清水２－８－１８</t>
  </si>
  <si>
    <t>B120220200085</t>
  </si>
  <si>
    <t>松本市立島内小学校</t>
  </si>
  <si>
    <t>長野県松本市大字島内５３２３</t>
  </si>
  <si>
    <t>B120220200094</t>
  </si>
  <si>
    <t>松本市立中山小学校</t>
  </si>
  <si>
    <t>長野県松本市中山３５１７</t>
  </si>
  <si>
    <t>B120220200101</t>
  </si>
  <si>
    <t>松本市立島立小学校</t>
  </si>
  <si>
    <t>長野県松本市島立３２９８</t>
  </si>
  <si>
    <t>B120220200110</t>
  </si>
  <si>
    <t>松本市立山辺小学校</t>
  </si>
  <si>
    <t>長野県松本市大字入山辺３４</t>
  </si>
  <si>
    <t>B120220200129</t>
  </si>
  <si>
    <t>松本市立岡田小学校</t>
  </si>
  <si>
    <t>長野県松本市大字岡田松岡５１９</t>
  </si>
  <si>
    <t>B120220200138</t>
  </si>
  <si>
    <t>松本市立芝沢小学校</t>
  </si>
  <si>
    <t>長野県松本市和田１１１８</t>
  </si>
  <si>
    <t>B120220200147</t>
  </si>
  <si>
    <t>松本市立菅野小学校</t>
  </si>
  <si>
    <t>長野県松本市大字笹賀３４６０</t>
  </si>
  <si>
    <t>B120220200156</t>
  </si>
  <si>
    <t>松本市立芳川小学校</t>
  </si>
  <si>
    <t>長野県松本市小屋北２丁目５番１号</t>
  </si>
  <si>
    <t>B120220200165</t>
  </si>
  <si>
    <t>松本市立寿小学校</t>
  </si>
  <si>
    <t>長野県松本市大字寿豊丘１００４</t>
  </si>
  <si>
    <t>B120220200174</t>
  </si>
  <si>
    <t>松本市立今井小学校</t>
  </si>
  <si>
    <t>長野県松本市今井１６１６</t>
  </si>
  <si>
    <t>B120220200183</t>
  </si>
  <si>
    <t>松本市立山辺小学校美ケ原分校</t>
  </si>
  <si>
    <t>長野県松本市大字入山辺８９６１</t>
  </si>
  <si>
    <t>B120220200192</t>
  </si>
  <si>
    <t>松本市立開明小学校</t>
  </si>
  <si>
    <t>長野県松本市宮田１１－４１</t>
  </si>
  <si>
    <t>B120220200209</t>
  </si>
  <si>
    <t>松本市立明善小学校</t>
  </si>
  <si>
    <t>長野県松本市大字寿豊丘８１３－７</t>
  </si>
  <si>
    <t>B120220200218</t>
  </si>
  <si>
    <t>松本市立二子小学校</t>
  </si>
  <si>
    <t>長野県松本市笹賀５９２１</t>
  </si>
  <si>
    <t>B120220200227</t>
  </si>
  <si>
    <t>松本市立並柳小学校</t>
  </si>
  <si>
    <t>長野県松本市並柳４－９－１</t>
  </si>
  <si>
    <t>B120220200236</t>
  </si>
  <si>
    <t>松本市立岡田小学校あさひ分校</t>
  </si>
  <si>
    <t>長野県松本市旭２丁目１１番地３０号</t>
  </si>
  <si>
    <t>B120220200245</t>
  </si>
  <si>
    <t>松本市立本郷小学校</t>
  </si>
  <si>
    <t>長野県松本市浅間温泉２－９－５</t>
  </si>
  <si>
    <t>B120220200254</t>
  </si>
  <si>
    <t>松本市立四賀小学校</t>
  </si>
  <si>
    <t>長野県松本市会田１１１３</t>
  </si>
  <si>
    <t>B120220200263</t>
  </si>
  <si>
    <t>松本市立波田小学校</t>
  </si>
  <si>
    <t>長野県松本市波田１０２８６－１</t>
  </si>
  <si>
    <t>B120220200272</t>
  </si>
  <si>
    <t>松本市立奈川小学校</t>
  </si>
  <si>
    <t>長野県松本市奈川２２８１番地</t>
  </si>
  <si>
    <t>B120220200281</t>
  </si>
  <si>
    <t>松本市立安曇小学校</t>
  </si>
  <si>
    <t>長野県松本市安曇９６４番地</t>
  </si>
  <si>
    <t>B120220200290</t>
  </si>
  <si>
    <t>松本市立大野川小学校</t>
  </si>
  <si>
    <t>長野県松本市安曇３８８６－１</t>
  </si>
  <si>
    <t>B120220200307</t>
  </si>
  <si>
    <t>松本市立梓川小学校</t>
  </si>
  <si>
    <t>長野県松本市梓川梓７５５番地</t>
  </si>
  <si>
    <t>B120220300011</t>
  </si>
  <si>
    <t>上田市立東小学校</t>
  </si>
  <si>
    <t>長野県上田市材木町１－１０－１３</t>
  </si>
  <si>
    <t>B120220300020</t>
  </si>
  <si>
    <t>上田市立西小学校</t>
  </si>
  <si>
    <t>長野県上田市常磐城５－１－５３</t>
  </si>
  <si>
    <t>B120220300039</t>
  </si>
  <si>
    <t>上田市立清明小学校</t>
  </si>
  <si>
    <t>長野県上田市大手２－４－４１</t>
  </si>
  <si>
    <t>B120220300048</t>
  </si>
  <si>
    <t>上田市立北小学校</t>
  </si>
  <si>
    <t>長野県上田市中央北３－１－５２</t>
  </si>
  <si>
    <t>B120220300057</t>
  </si>
  <si>
    <t>上田市立城下小学校</t>
  </si>
  <si>
    <t>長野県上田市諏訪形９２８－２</t>
  </si>
  <si>
    <t>B120220300066</t>
  </si>
  <si>
    <t>上田市立塩尻小学校</t>
  </si>
  <si>
    <t>長野県上田市上塩尻２１９</t>
  </si>
  <si>
    <t>B120220300075</t>
  </si>
  <si>
    <t>上田市立神科小学校</t>
  </si>
  <si>
    <t>長野県上田市住吉３８６－１</t>
  </si>
  <si>
    <t>B120220300084</t>
  </si>
  <si>
    <t>上田市立豊殿小学校</t>
  </si>
  <si>
    <t>長野県上田市芳田９６８ー１</t>
  </si>
  <si>
    <t>B120220300093</t>
  </si>
  <si>
    <t>上田市立川辺小学校</t>
  </si>
  <si>
    <t>長野県上田市大字上田原３６７</t>
  </si>
  <si>
    <t>B120220300100</t>
  </si>
  <si>
    <t>上田市立神川小学校</t>
  </si>
  <si>
    <t>長野県上田市国分１３８６</t>
  </si>
  <si>
    <t>B120220300119</t>
  </si>
  <si>
    <t>上田市立南小学校</t>
  </si>
  <si>
    <t>長野県上田市中之条４８５</t>
  </si>
  <si>
    <t>B120220300128</t>
  </si>
  <si>
    <t>上田市立川西小学校</t>
  </si>
  <si>
    <t>長野県上田市大字仁古田５０８</t>
  </si>
  <si>
    <t>B120220300137</t>
  </si>
  <si>
    <t>上田市立塩田西小学校</t>
  </si>
  <si>
    <t>長野県上田市山田４７６－１</t>
  </si>
  <si>
    <t>B120220300146</t>
  </si>
  <si>
    <t>上田市立丸子中央小学校</t>
  </si>
  <si>
    <t>長野県上田市上丸子８２４</t>
  </si>
  <si>
    <t>B120220300164</t>
  </si>
  <si>
    <t>上田市立丸子北小学校</t>
  </si>
  <si>
    <t>長野県上田市生田３５５６</t>
  </si>
  <si>
    <t>B120220300173</t>
  </si>
  <si>
    <t>上田市立塩川小学校</t>
  </si>
  <si>
    <t>長野県上田市塩川１４００</t>
  </si>
  <si>
    <t>B120220300182</t>
  </si>
  <si>
    <t>上田市立中塩田小学校</t>
  </si>
  <si>
    <t>長野県上田市中野９３</t>
  </si>
  <si>
    <t>B120220300191</t>
  </si>
  <si>
    <t>上田市立東塩田小学校</t>
  </si>
  <si>
    <t>長野県上田市古安曽１１１３</t>
  </si>
  <si>
    <t>B120220300208</t>
  </si>
  <si>
    <t>上田市立長小学校</t>
  </si>
  <si>
    <t>長野県上田市真田町長４２００番地３</t>
  </si>
  <si>
    <t>B120220300217</t>
  </si>
  <si>
    <t>上田市立傍陽小学校</t>
  </si>
  <si>
    <t>長野県上田市真田町傍陽６０３５ー１</t>
  </si>
  <si>
    <t>B120220300226</t>
  </si>
  <si>
    <t>上田市立本原小学校</t>
  </si>
  <si>
    <t>長野県上田市真田町本原２１７５－１</t>
  </si>
  <si>
    <t>B120220300235</t>
  </si>
  <si>
    <t>上田市立菅平小学校</t>
  </si>
  <si>
    <t>長野県上田市菅平高原１２２３－１４１９</t>
  </si>
  <si>
    <t>B120220300244</t>
  </si>
  <si>
    <t>上田市立武石小学校</t>
  </si>
  <si>
    <t>長野県上田市上武石２０</t>
  </si>
  <si>
    <t>B120220300253</t>
  </si>
  <si>
    <t>上田市立浦里小学校</t>
  </si>
  <si>
    <t>長野県上田市浦野２３７</t>
  </si>
  <si>
    <t>B120220400010</t>
  </si>
  <si>
    <t>岡谷市立小井川小学校</t>
  </si>
  <si>
    <t>長野県岡谷市東銀座１－１－４</t>
  </si>
  <si>
    <t>B120220400029</t>
  </si>
  <si>
    <t>岡谷市立岡谷田中小学校</t>
  </si>
  <si>
    <t>長野県岡谷市田中町３－５－１７</t>
  </si>
  <si>
    <t>B120220400038</t>
  </si>
  <si>
    <t>岡谷市立湊小学校</t>
  </si>
  <si>
    <t>長野県岡谷市湊３－６－１</t>
  </si>
  <si>
    <t>B120220400047</t>
  </si>
  <si>
    <t>岡谷市立川岸小学校</t>
  </si>
  <si>
    <t>長野県岡谷市川岸中１－１－２</t>
  </si>
  <si>
    <t>B120220400056</t>
  </si>
  <si>
    <t>岡谷市立長地小学校</t>
  </si>
  <si>
    <t>長野県岡谷市長地源１－１－３</t>
  </si>
  <si>
    <t>B120220400065</t>
  </si>
  <si>
    <t>岡谷市立神明小学校</t>
  </si>
  <si>
    <t>長野県岡谷市神明町１－９－４０</t>
  </si>
  <si>
    <t>B120220400074</t>
  </si>
  <si>
    <t>岡谷市立上の原小学校</t>
  </si>
  <si>
    <t>長野県岡谷市長地出早２－６－１</t>
  </si>
  <si>
    <t>B120220500019</t>
  </si>
  <si>
    <t>飯田市立丸山小学校</t>
  </si>
  <si>
    <t>長野県飯田市今宮町２丁目１１３番地１</t>
  </si>
  <si>
    <t>B120220500028</t>
  </si>
  <si>
    <t>飯田市立追手町小学校</t>
  </si>
  <si>
    <t>長野県飯田市追手町２－６７３－１</t>
  </si>
  <si>
    <t>B120220500037</t>
  </si>
  <si>
    <t>飯田市立浜井場小学校</t>
  </si>
  <si>
    <t>長野県飯田市小伝馬町１－３５０３</t>
  </si>
  <si>
    <t>B120220500046</t>
  </si>
  <si>
    <t>飯田市立座光寺小学校</t>
  </si>
  <si>
    <t>長野県飯田市座光寺１７１７－３</t>
  </si>
  <si>
    <t>B120220500055</t>
  </si>
  <si>
    <t>飯田市立松尾小学校</t>
  </si>
  <si>
    <t>長野県飯田市松尾城３８００－１</t>
  </si>
  <si>
    <t>B120220500064</t>
  </si>
  <si>
    <t>飯田市立竜丘小学校</t>
  </si>
  <si>
    <t>長野県飯田市桐林３３６</t>
  </si>
  <si>
    <t>B120220500073</t>
  </si>
  <si>
    <t>飯田市立三穂小学校</t>
  </si>
  <si>
    <t>長野県飯田市伊豆木３７７８</t>
  </si>
  <si>
    <t>B120220500082</t>
  </si>
  <si>
    <t>飯田市立伊賀良小学校</t>
  </si>
  <si>
    <t>長野県飯田市北方３８７２－１</t>
  </si>
  <si>
    <t>B120220500091</t>
  </si>
  <si>
    <t>飯田市立山本小学校</t>
  </si>
  <si>
    <t>長野県飯田市竹佐８１９－６</t>
  </si>
  <si>
    <t>B120220500108</t>
  </si>
  <si>
    <t>飯田市立下久堅小学校</t>
  </si>
  <si>
    <t>長野県飯田市下久堅知久平９４０－１</t>
  </si>
  <si>
    <t>B120220500117</t>
  </si>
  <si>
    <t>飯田市立川路小学校</t>
  </si>
  <si>
    <t>長野県飯田市川路３４７７－１</t>
  </si>
  <si>
    <t>B120220500126</t>
  </si>
  <si>
    <t>飯田市立千代小学校</t>
  </si>
  <si>
    <t>長野県飯田市千代３１６６－２</t>
  </si>
  <si>
    <t>B120220500135</t>
  </si>
  <si>
    <t>飯田市立千栄小学校</t>
  </si>
  <si>
    <t>長野県飯田市千栄１５３０－１</t>
  </si>
  <si>
    <t>B120220500144</t>
  </si>
  <si>
    <t>飯田市立龍江小学校</t>
  </si>
  <si>
    <t>長野県飯田市龍江３５９１－１</t>
  </si>
  <si>
    <t>B120220500153</t>
  </si>
  <si>
    <t>飯田市立上久堅小学校</t>
  </si>
  <si>
    <t>長野県飯田市上久堅１９９５－４</t>
  </si>
  <si>
    <t>B120220500162</t>
  </si>
  <si>
    <t>飯田市立鼎小学校</t>
  </si>
  <si>
    <t>長野県飯田市鼎中平２４７２</t>
  </si>
  <si>
    <t>B120220500171</t>
  </si>
  <si>
    <t>飯田市立上郷小学校</t>
  </si>
  <si>
    <t>長野県飯田市上郷飯沼３１１８</t>
  </si>
  <si>
    <t>B120220500180</t>
  </si>
  <si>
    <t>飯田市立上村小学校</t>
  </si>
  <si>
    <t>長野県飯田市上村８３８</t>
  </si>
  <si>
    <t>B120220500199</t>
  </si>
  <si>
    <t>飯田市立和田小学校</t>
  </si>
  <si>
    <t>長野県飯田市南信濃和田１１６５</t>
  </si>
  <si>
    <t>B120220600018</t>
  </si>
  <si>
    <t>諏訪市立城南小学校</t>
  </si>
  <si>
    <t>長野県諏訪市高島１－２９－１</t>
  </si>
  <si>
    <t>B120220600027</t>
  </si>
  <si>
    <t>諏訪市立豊田小学校</t>
  </si>
  <si>
    <t>長野県諏訪市豊田２３９９</t>
  </si>
  <si>
    <t>B120220600036</t>
  </si>
  <si>
    <t>諏訪市立四賀小学校</t>
  </si>
  <si>
    <t>長野県諏訪市四賀４２９４</t>
  </si>
  <si>
    <t>B120220600045</t>
  </si>
  <si>
    <t>諏訪市立中洲小学校</t>
  </si>
  <si>
    <t>長野県諏訪市中洲２３７２－１</t>
  </si>
  <si>
    <t>B120220600054</t>
  </si>
  <si>
    <t>諏訪市立湖南小学校</t>
  </si>
  <si>
    <t>長野県諏訪市湖南４５６７</t>
  </si>
  <si>
    <t>B120220600063</t>
  </si>
  <si>
    <t>諏訪市上諏訪小学校</t>
  </si>
  <si>
    <t>長野県諏訪市諏訪２丁目１３番１号</t>
  </si>
  <si>
    <t>B120220700017</t>
  </si>
  <si>
    <t>須坂市立須坂小学校</t>
  </si>
  <si>
    <t>長野県須坂市大字須坂７８０</t>
  </si>
  <si>
    <t>B120220700026</t>
  </si>
  <si>
    <t>須坂市立小山小学校</t>
  </si>
  <si>
    <t>長野県須坂市臥竜１－３－１</t>
  </si>
  <si>
    <t>B120220700035</t>
  </si>
  <si>
    <t>須坂市立森上小学校</t>
  </si>
  <si>
    <t>長野県須坂市墨坂３－１－１</t>
  </si>
  <si>
    <t>B120220700044</t>
  </si>
  <si>
    <t>須坂市立日滝小学校</t>
  </si>
  <si>
    <t>長野県須坂市日滝１６４８</t>
  </si>
  <si>
    <t>B120220700053</t>
  </si>
  <si>
    <t>須坂市立豊洲小学校</t>
  </si>
  <si>
    <t>長野県須坂市小島４７３番地</t>
  </si>
  <si>
    <t>B120220700062</t>
  </si>
  <si>
    <t>須坂市立日野小学校</t>
  </si>
  <si>
    <t>長野県須坂市塩川１５１</t>
  </si>
  <si>
    <t>B120220700071</t>
  </si>
  <si>
    <t>須坂市立井上小学校</t>
  </si>
  <si>
    <t>長野県須坂市大字幸高２９２番地</t>
  </si>
  <si>
    <t>B120220700080</t>
  </si>
  <si>
    <t>須坂市立高甫小学校</t>
  </si>
  <si>
    <t>長野県須坂市八町１９１６</t>
  </si>
  <si>
    <t>B120220700099</t>
  </si>
  <si>
    <t>須坂市立旭ケ丘小学校</t>
  </si>
  <si>
    <t>長野県須坂市旭ケ丘１２－２</t>
  </si>
  <si>
    <t>B120220700106</t>
  </si>
  <si>
    <t>須坂市立仁礼小学校</t>
  </si>
  <si>
    <t>長野県須坂市大字仁礼９６番地</t>
  </si>
  <si>
    <t>B120220700115</t>
  </si>
  <si>
    <t>須坂市立豊丘小学校</t>
  </si>
  <si>
    <t>長野県須坂市大字豊丘１０７０</t>
  </si>
  <si>
    <t>B120220800016</t>
  </si>
  <si>
    <t>小諸市立東小学校</t>
  </si>
  <si>
    <t>長野県小諸市字柏木５２６番地</t>
  </si>
  <si>
    <t>B120220800025</t>
  </si>
  <si>
    <t>小諸市立水明小学校</t>
  </si>
  <si>
    <t>長野県小諸市諸１０１－１</t>
  </si>
  <si>
    <t>B120220800034</t>
  </si>
  <si>
    <t>小諸市立坂の上小学校</t>
  </si>
  <si>
    <t>長野県小諸市紺屋町３丁目２番１号</t>
  </si>
  <si>
    <t>B120220800043</t>
  </si>
  <si>
    <t>小諸市立野岸小学校</t>
  </si>
  <si>
    <t>長野県小諸市与良町２丁目６番１号</t>
  </si>
  <si>
    <t>B120220800052</t>
  </si>
  <si>
    <t>小諸市立千曲小学校</t>
  </si>
  <si>
    <t>長野県小諸市大字山浦２９５５</t>
  </si>
  <si>
    <t>B120220800061</t>
  </si>
  <si>
    <t>小諸市立美南ガ丘小学校</t>
  </si>
  <si>
    <t>長野県小諸市大字御影新田１９８５番地</t>
  </si>
  <si>
    <t>B120220900015</t>
  </si>
  <si>
    <t>伊那市立伊那小学校</t>
  </si>
  <si>
    <t>長野県伊那市山寺３２２１</t>
  </si>
  <si>
    <t>B120220900024</t>
  </si>
  <si>
    <t>伊那市立伊那西小学校</t>
  </si>
  <si>
    <t>長野県伊那市ますみケ丘６９４９－２</t>
  </si>
  <si>
    <t>B120220900033</t>
  </si>
  <si>
    <t>伊那市立伊那東小学校</t>
  </si>
  <si>
    <t>長野県伊那市境１２４８－１</t>
  </si>
  <si>
    <t>B120220900042</t>
  </si>
  <si>
    <t>伊那市立伊那北小学校</t>
  </si>
  <si>
    <t>長野県伊那市野底８３８０－３</t>
  </si>
  <si>
    <t>B120220900051</t>
  </si>
  <si>
    <t>伊那市立富県小学校</t>
  </si>
  <si>
    <t>長野県伊那市富県７３１２</t>
  </si>
  <si>
    <t>B120220900060</t>
  </si>
  <si>
    <t>伊那市立新山小学校</t>
  </si>
  <si>
    <t>長野県伊那市富県５３５－２</t>
  </si>
  <si>
    <t>B120220900079</t>
  </si>
  <si>
    <t>伊那市立美篶小学校</t>
  </si>
  <si>
    <t>長野県伊那市美篶５３５０－１</t>
  </si>
  <si>
    <t>B120220900088</t>
  </si>
  <si>
    <t>伊那市立手良小学校</t>
  </si>
  <si>
    <t>長野県伊那市手良野口２２２</t>
  </si>
  <si>
    <t>B120220900097</t>
  </si>
  <si>
    <t>伊那市立東春近小学校</t>
  </si>
  <si>
    <t>長野県伊那市東春近２３１２</t>
  </si>
  <si>
    <t>B120220900104</t>
  </si>
  <si>
    <t>伊那市立西箕輪小学校</t>
  </si>
  <si>
    <t>長野県伊那市西箕輪３９００－１３８</t>
  </si>
  <si>
    <t>B120220900113</t>
  </si>
  <si>
    <t>伊那市立西春近南小学校</t>
  </si>
  <si>
    <t>長野県伊那市西春近７３７０</t>
  </si>
  <si>
    <t>B120220900122</t>
  </si>
  <si>
    <t>伊那市立西春近北小学校</t>
  </si>
  <si>
    <t>長野県伊那市西春近１９１</t>
  </si>
  <si>
    <t>B120220900131</t>
  </si>
  <si>
    <t>伊那市立高遠北小学校</t>
  </si>
  <si>
    <t>長野県伊那市高遠町長藤４４１０</t>
  </si>
  <si>
    <t>B120220900140</t>
  </si>
  <si>
    <t>伊那市立高遠小学校</t>
  </si>
  <si>
    <t>長野県伊那市高遠町西高遠４６５</t>
  </si>
  <si>
    <t>B120220900159</t>
  </si>
  <si>
    <t>伊那市立長谷小学校</t>
  </si>
  <si>
    <t>長野県伊那市長谷溝口９１５</t>
  </si>
  <si>
    <t>B120221000012</t>
  </si>
  <si>
    <t>駒ヶ根市立赤穂小学校</t>
  </si>
  <si>
    <t>長野県駒ヶ根市赤穂４６０５－１</t>
  </si>
  <si>
    <t>B120221000021</t>
  </si>
  <si>
    <t>駒ヶ根市立中沢小学校</t>
  </si>
  <si>
    <t>長野県駒ヶ根市中沢４０３６番地</t>
  </si>
  <si>
    <t>B120221000030</t>
  </si>
  <si>
    <t>駒ヶ根市立東伊那小学校</t>
  </si>
  <si>
    <t>長野県駒ヶ根市東伊那２４１３番地</t>
  </si>
  <si>
    <t>B120221000049</t>
  </si>
  <si>
    <t>駒ヶ根市立赤穂東小学校</t>
  </si>
  <si>
    <t>長野県駒ヶ根市飯坂１丁目１９番１号</t>
  </si>
  <si>
    <t>B120221000058</t>
  </si>
  <si>
    <t>駒ヶ根市立赤穂南小学校</t>
  </si>
  <si>
    <t>長野県駒ヶ根市赤穂８９１５番地１</t>
  </si>
  <si>
    <t>B120221100011</t>
  </si>
  <si>
    <t>中野市立中野小学校</t>
  </si>
  <si>
    <t>長野県中野市中野１８０４</t>
  </si>
  <si>
    <t>B120221100020</t>
  </si>
  <si>
    <t>中野市立日野小学校</t>
  </si>
  <si>
    <t>長野県中野市新野８２７</t>
  </si>
  <si>
    <t>B120221100039</t>
  </si>
  <si>
    <t>中野市立延徳小学校</t>
  </si>
  <si>
    <t>長野県中野市大字三ツ和１７３１</t>
  </si>
  <si>
    <t>B120221100048</t>
  </si>
  <si>
    <t>中野市立高丘小学校</t>
  </si>
  <si>
    <t>長野県中野市草間１５０５</t>
  </si>
  <si>
    <t>B120221100057</t>
  </si>
  <si>
    <t>中野市立平野小学校</t>
  </si>
  <si>
    <t>長野県中野市江部１３５９－４</t>
  </si>
  <si>
    <t>B120221100066</t>
  </si>
  <si>
    <t>中野市立高社小学校</t>
  </si>
  <si>
    <t>長野県中野市金井８０</t>
  </si>
  <si>
    <t>B120221100075</t>
  </si>
  <si>
    <t>中野市立豊田小学校</t>
  </si>
  <si>
    <t>長野県中野市豊津４２９６－１</t>
  </si>
  <si>
    <t>B120221200010</t>
  </si>
  <si>
    <t>大町市立大町西小学校</t>
  </si>
  <si>
    <t>長野県大町市大町４７７３－３</t>
  </si>
  <si>
    <t>B120221200029</t>
  </si>
  <si>
    <t>大町市立大町南小学校</t>
  </si>
  <si>
    <t>長野県大町市常盤３５４３－１</t>
  </si>
  <si>
    <t>B120221200038</t>
  </si>
  <si>
    <t>大町市立大町東小学校</t>
  </si>
  <si>
    <t>長野県大町市社６７００</t>
  </si>
  <si>
    <t>B120221200047</t>
  </si>
  <si>
    <t>大町市立大町北小学校</t>
  </si>
  <si>
    <t>長野県大町市大町５８０６番地８</t>
  </si>
  <si>
    <t>B120221300019</t>
  </si>
  <si>
    <t>飯山市立秋津小学校</t>
  </si>
  <si>
    <t>長野県飯山市大字静間２６０８</t>
  </si>
  <si>
    <t>B120221300028</t>
  </si>
  <si>
    <t>飯山市立飯山小学校</t>
  </si>
  <si>
    <t>長野県飯山市大字飯山２４００</t>
  </si>
  <si>
    <t>B120221300037</t>
  </si>
  <si>
    <t>飯山市立常盤小学校</t>
  </si>
  <si>
    <t>長野県飯山市常盤５２２８</t>
  </si>
  <si>
    <t>B120221300046</t>
  </si>
  <si>
    <t>飯山市立東小学校</t>
  </si>
  <si>
    <t>長野県飯山市瑞穂４１３</t>
  </si>
  <si>
    <t>B120221300055</t>
  </si>
  <si>
    <t>飯山市立木島小学校</t>
  </si>
  <si>
    <t>長野県飯山市野坂田４８４－３</t>
  </si>
  <si>
    <t>B120221300064</t>
  </si>
  <si>
    <t>飯山市立戸狩小学校</t>
  </si>
  <si>
    <t>長野県飯山市豊田４９７５番地</t>
  </si>
  <si>
    <t>B120221300073</t>
  </si>
  <si>
    <t>飯山市立泉台小学校</t>
  </si>
  <si>
    <t>長野県飯山市大字旭５３３９</t>
  </si>
  <si>
    <t>B120221400018</t>
  </si>
  <si>
    <t>茅野市立永明小学校</t>
  </si>
  <si>
    <t>B120221400027</t>
  </si>
  <si>
    <t>茅野市立宮川小学校</t>
  </si>
  <si>
    <t>長野県茅野市宮川４６３２</t>
  </si>
  <si>
    <t>B120221400036</t>
  </si>
  <si>
    <t>茅野市立米沢小学校</t>
  </si>
  <si>
    <t>B120221400045</t>
  </si>
  <si>
    <t>茅野市立豊平小学校</t>
  </si>
  <si>
    <t>長野県茅野市豊平２３４０</t>
  </si>
  <si>
    <t>B120221400054</t>
  </si>
  <si>
    <t>茅野市立玉川小学校</t>
  </si>
  <si>
    <t>長野県茅野市玉川３６７４</t>
  </si>
  <si>
    <t>B120221400063</t>
  </si>
  <si>
    <t>茅野市立泉野小学校</t>
  </si>
  <si>
    <t>長野県茅野市泉野２６４３</t>
  </si>
  <si>
    <t>B120221400072</t>
  </si>
  <si>
    <t>茅野市立金沢小学校</t>
  </si>
  <si>
    <t>長野県茅野市金沢１１４１</t>
  </si>
  <si>
    <t>B120221400081</t>
  </si>
  <si>
    <t>茅野市立湖東小学校</t>
  </si>
  <si>
    <t>長野県茅野市湖東４９８２</t>
  </si>
  <si>
    <t>B120221400090</t>
  </si>
  <si>
    <t>茅野市立北山小学校</t>
  </si>
  <si>
    <t>長野県茅野市北山４３６２</t>
  </si>
  <si>
    <t>B120221500017</t>
  </si>
  <si>
    <t>塩尻市立塩尻東小学校</t>
  </si>
  <si>
    <t>長野県塩尻市大字塩尻町４２７番地</t>
  </si>
  <si>
    <t>B120221500026</t>
  </si>
  <si>
    <t>塩尻市立塩尻西小学校</t>
  </si>
  <si>
    <t>長野県塩尻市大門５番町４－５５</t>
  </si>
  <si>
    <t>B120221500035</t>
  </si>
  <si>
    <t>塩尻市立広丘小学校</t>
  </si>
  <si>
    <t>長野県塩尻市広丘原新田１１６</t>
  </si>
  <si>
    <t>B120221500044</t>
  </si>
  <si>
    <t>塩尻市立片丘小学校</t>
  </si>
  <si>
    <t>長野県塩尻市片丘５３６６番地</t>
  </si>
  <si>
    <t>B120221500053</t>
  </si>
  <si>
    <t>塩尻市立宗賀小学校</t>
  </si>
  <si>
    <t>長野県塩尻市宗賀２６４６</t>
  </si>
  <si>
    <t>B120221500062</t>
  </si>
  <si>
    <t>塩尻市立洗馬小学校</t>
  </si>
  <si>
    <t>長野県塩尻市大字洗馬２５４５</t>
  </si>
  <si>
    <t>B120221500071</t>
  </si>
  <si>
    <t>塩尻市立吉田小学校</t>
  </si>
  <si>
    <t>長野県塩尻市大字広丘吉田１０９７</t>
  </si>
  <si>
    <t>B120221500080</t>
  </si>
  <si>
    <t>塩尻市立桔梗小学校</t>
  </si>
  <si>
    <t>長野県塩尻市大字広丘高出１４８６－１９３</t>
  </si>
  <si>
    <t>B120221700015</t>
  </si>
  <si>
    <t>佐久市立岩村田小学校</t>
  </si>
  <si>
    <t>長野県佐久市岩村田２６４１－２</t>
  </si>
  <si>
    <t>B120221700024</t>
  </si>
  <si>
    <t>佐久市立平根小学校</t>
  </si>
  <si>
    <t>長野県佐久市上平尾９３６</t>
  </si>
  <si>
    <t>B120221700033</t>
  </si>
  <si>
    <t>佐久市立中佐都小学校</t>
  </si>
  <si>
    <t>長野県佐久市塚原８０８番地</t>
  </si>
  <si>
    <t>B120221700042</t>
  </si>
  <si>
    <t>佐久市立高瀬小学校</t>
  </si>
  <si>
    <t>長野県佐久市鳴瀬１３５０－１</t>
  </si>
  <si>
    <t>B120221700051</t>
  </si>
  <si>
    <t>佐久市立野沢小学校</t>
  </si>
  <si>
    <t>長野県佐久市取出町４７２－３</t>
  </si>
  <si>
    <t>B120221700060</t>
  </si>
  <si>
    <t>佐久市立岸野小学校</t>
  </si>
  <si>
    <t>長野県佐久市伴野１７２５</t>
  </si>
  <si>
    <t>B120221700079</t>
  </si>
  <si>
    <t>佐久市立中込小学校</t>
  </si>
  <si>
    <t>長野県佐久市中込４９１</t>
  </si>
  <si>
    <t>B120221700088</t>
  </si>
  <si>
    <t>佐久市立佐久城山小学校</t>
  </si>
  <si>
    <t>長野県佐久市平賀５３２５－１</t>
  </si>
  <si>
    <t>B120221700097</t>
  </si>
  <si>
    <t>佐久市立泉小学校</t>
  </si>
  <si>
    <t>長野県佐久市三塚２７３－１</t>
  </si>
  <si>
    <t>B120221700104</t>
  </si>
  <si>
    <t>佐久市立東小学校</t>
  </si>
  <si>
    <t>長野県佐久市志賀６１２８－１</t>
  </si>
  <si>
    <t>B120221700113</t>
  </si>
  <si>
    <t>佐久市立佐久平浅間小学校</t>
  </si>
  <si>
    <t>長野県佐久市長土呂１７１７</t>
  </si>
  <si>
    <t>B120221700168</t>
  </si>
  <si>
    <t>佐久市立望月小学校</t>
  </si>
  <si>
    <t>長野県佐久市協和５２２９番地</t>
  </si>
  <si>
    <t>B120221700177</t>
  </si>
  <si>
    <t>佐久市立浅科小学校</t>
  </si>
  <si>
    <t>長野県佐久市甲２００３－１</t>
  </si>
  <si>
    <t>B120221700186</t>
  </si>
  <si>
    <t>佐久市立臼田小学校</t>
  </si>
  <si>
    <t>長野県佐久市下小田切１６５－１</t>
  </si>
  <si>
    <t>B120221800014</t>
  </si>
  <si>
    <t>千曲市立屋代小学校</t>
  </si>
  <si>
    <t>長野県千曲市屋代２１１１</t>
  </si>
  <si>
    <t>B120221800023</t>
  </si>
  <si>
    <t>千曲市立東小学校</t>
  </si>
  <si>
    <t>長野県千曲市森１００</t>
  </si>
  <si>
    <t>B120221800032</t>
  </si>
  <si>
    <t>千曲市立埴生小学校</t>
  </si>
  <si>
    <t>長野県千曲市鋳物師屋７２</t>
  </si>
  <si>
    <t>B120221800041</t>
  </si>
  <si>
    <t>千曲市立治田小学校</t>
  </si>
  <si>
    <t>長野県千曲市稲荷山１３６０</t>
  </si>
  <si>
    <t>B120221800050</t>
  </si>
  <si>
    <t>千曲市立八幡小学校</t>
  </si>
  <si>
    <t>長野県千曲市八幡３１１１</t>
  </si>
  <si>
    <t>B120221800069</t>
  </si>
  <si>
    <t>千曲市立上山田小学校</t>
  </si>
  <si>
    <t>長野県千曲市新山６９５</t>
  </si>
  <si>
    <t>B120221800078</t>
  </si>
  <si>
    <t>千曲市立戸倉小学校</t>
  </si>
  <si>
    <t>長野県千曲市大字戸倉１７５６</t>
  </si>
  <si>
    <t>B120221800087</t>
  </si>
  <si>
    <t>千曲市立更級小学校</t>
  </si>
  <si>
    <t>長野県千曲市羽尾１８６４</t>
  </si>
  <si>
    <t>B120221800096</t>
  </si>
  <si>
    <t>千曲市立五加小学校</t>
  </si>
  <si>
    <t>長野県千曲市大字千本柳３５１</t>
  </si>
  <si>
    <t>B120221900013</t>
  </si>
  <si>
    <t>東御市立北御牧小学校</t>
  </si>
  <si>
    <t>長野県東御市大日向６２３</t>
  </si>
  <si>
    <t>B120221900022</t>
  </si>
  <si>
    <t>東御市立田中小学校</t>
  </si>
  <si>
    <t>長野県東御市県７１－２</t>
  </si>
  <si>
    <t>B120221900031</t>
  </si>
  <si>
    <t>東御市立祢津小学校</t>
  </si>
  <si>
    <t>長野県東御市祢津１００９</t>
  </si>
  <si>
    <t>B120221900040</t>
  </si>
  <si>
    <t>東御市立和小学校</t>
  </si>
  <si>
    <t>長野県東御市海善寺１２４４－１</t>
  </si>
  <si>
    <t>B120221900059</t>
  </si>
  <si>
    <t>東御市立滋野小学校</t>
  </si>
  <si>
    <t>長野県東御市滋野乙２９６６－３</t>
  </si>
  <si>
    <t>B120222000010</t>
  </si>
  <si>
    <t>安曇野市立明南小学校</t>
  </si>
  <si>
    <t>長野県安曇野市明科中川手２６９４</t>
  </si>
  <si>
    <t>B120222000029</t>
  </si>
  <si>
    <t>安曇野市立明北小学校</t>
  </si>
  <si>
    <t>長野県安曇野市明科東川手８２３</t>
  </si>
  <si>
    <t>B120222000038</t>
  </si>
  <si>
    <t>安曇野市立豊科南小学校</t>
  </si>
  <si>
    <t>長野県安曇野市豊科２７２３</t>
  </si>
  <si>
    <t>B120222000047</t>
  </si>
  <si>
    <t>安曇野市立豊科北小学校</t>
  </si>
  <si>
    <t>長野県安曇野市豊科南穂高２６９２番地</t>
  </si>
  <si>
    <t>B120222000056</t>
  </si>
  <si>
    <t>安曇野市立豊科東小学校</t>
  </si>
  <si>
    <t>長野県安曇野市豊科田沢５６２６</t>
  </si>
  <si>
    <t>B120222000065</t>
  </si>
  <si>
    <t>安曇野市立穂高南小学校</t>
  </si>
  <si>
    <t>長野県安曇野市穂高７２１７－１</t>
  </si>
  <si>
    <t>B120222000074</t>
  </si>
  <si>
    <t>安曇野市立穂高北小学校</t>
  </si>
  <si>
    <t>長野県安曇野市穂高有明９４３</t>
  </si>
  <si>
    <t>B120222000083</t>
  </si>
  <si>
    <t>安曇野市立穂高西小学校</t>
  </si>
  <si>
    <t>長野県安曇野市穂高柏原２７２８</t>
  </si>
  <si>
    <t>B120222000092</t>
  </si>
  <si>
    <t>安曇野市立三郷小学校</t>
  </si>
  <si>
    <t>長野県安曇野市三郷明盛４７４２</t>
  </si>
  <si>
    <t>B120222000109</t>
  </si>
  <si>
    <t>安曇野市立堀金小学校</t>
  </si>
  <si>
    <t>長野県安曇野市堀金烏川３０００</t>
  </si>
  <si>
    <t>B120230300010</t>
  </si>
  <si>
    <t>小海町立小海小学校</t>
  </si>
  <si>
    <t>長野県南佐久郡小海町小海４５９１</t>
  </si>
  <si>
    <t>B120230400019</t>
  </si>
  <si>
    <t>川上村立川上第一小学校</t>
  </si>
  <si>
    <t>長野県南佐久郡川上村原１１４２番地</t>
  </si>
  <si>
    <t>B120230400028</t>
  </si>
  <si>
    <t>川上村立川上第二小学校</t>
  </si>
  <si>
    <t>長野県南佐久郡川上村秋山５５２</t>
  </si>
  <si>
    <t>B120230500018</t>
  </si>
  <si>
    <t>南牧村立南牧北小学校</t>
  </si>
  <si>
    <t>長野県南佐久郡南牧村大字海ノ口８０４</t>
  </si>
  <si>
    <t>B120230500027</t>
  </si>
  <si>
    <t>南牧村立南牧南小学校</t>
  </si>
  <si>
    <t>長野県南佐久郡南牧村板橋９８８－２</t>
  </si>
  <si>
    <t>B120230600017</t>
  </si>
  <si>
    <t>南相木村立南相木小学校</t>
  </si>
  <si>
    <t>長野県南佐久郡南相木村２９０４番地</t>
  </si>
  <si>
    <t>B120230700016</t>
  </si>
  <si>
    <t>北相木村立北相木小学校</t>
  </si>
  <si>
    <t>長野県南佐久郡北相木村２７１６－２</t>
  </si>
  <si>
    <t>B120230900014</t>
  </si>
  <si>
    <t>佐久穂町立佐久穂小学校</t>
  </si>
  <si>
    <t>長野県南佐久郡佐久穂町大字海瀬２７１４</t>
  </si>
  <si>
    <t>B120232100018</t>
  </si>
  <si>
    <t>軽井沢町立軽井沢東部小学校</t>
  </si>
  <si>
    <t>長野県北佐久郡軽井沢町大字軽井沢１２４９</t>
  </si>
  <si>
    <t>B120232100027</t>
  </si>
  <si>
    <t>軽井沢町立軽井沢中部小学校</t>
  </si>
  <si>
    <t>長野県北佐久郡軽井沢町大字長倉３７３４番地</t>
  </si>
  <si>
    <t>B120232100036</t>
  </si>
  <si>
    <t>軽井沢町立軽井沢西部小学校</t>
  </si>
  <si>
    <t>長野県北佐久郡軽井沢町追分１１３６</t>
  </si>
  <si>
    <t>B120232300016</t>
  </si>
  <si>
    <t>御代田町立御代田南小学校</t>
  </si>
  <si>
    <t>長野県北佐久郡御代田町御代田４１０７－４１</t>
  </si>
  <si>
    <t>B120232300025</t>
  </si>
  <si>
    <t>御代田町立御代田北小学校</t>
  </si>
  <si>
    <t>長野県北佐久郡御代田町大字馬瀬口１９３５</t>
  </si>
  <si>
    <t>B120232400015</t>
  </si>
  <si>
    <t>立科町立立科小学校</t>
  </si>
  <si>
    <t>長野県北佐久郡立科町芦田３７００</t>
  </si>
  <si>
    <t>B120234900016</t>
  </si>
  <si>
    <t>青木村立青木小学校</t>
  </si>
  <si>
    <t>長野県小県郡青木村田沢９２</t>
  </si>
  <si>
    <t>B120235000012</t>
  </si>
  <si>
    <t>長和町立長門小学校</t>
  </si>
  <si>
    <t>長野県小県郡長和町長久保４１０</t>
  </si>
  <si>
    <t>B120235000021</t>
  </si>
  <si>
    <t>長和町立和田小学校</t>
  </si>
  <si>
    <t>長野県小県郡長和町和田１６６４</t>
  </si>
  <si>
    <t>B120236100019</t>
  </si>
  <si>
    <t>下諏訪町立下諏訪南小学校</t>
  </si>
  <si>
    <t>長野県諏訪郡下諏訪町南四王５１８８</t>
  </si>
  <si>
    <t>B120236100028</t>
  </si>
  <si>
    <t>下諏訪町立下諏訪北小学校</t>
  </si>
  <si>
    <t>長野県諏訪郡下諏訪町社７２６７</t>
  </si>
  <si>
    <t>B120236200018</t>
  </si>
  <si>
    <t>富士見町立富士見小学校</t>
  </si>
  <si>
    <t>長野県諏訪郡富士見町富士見２８８２</t>
  </si>
  <si>
    <t>B120236200027</t>
  </si>
  <si>
    <t>富士見町立本郷小学校</t>
  </si>
  <si>
    <t>長野県諏訪郡富士見町立沢５０５０</t>
  </si>
  <si>
    <t>B120236200036</t>
  </si>
  <si>
    <t>富士見町立境小学校</t>
  </si>
  <si>
    <t>長野県諏訪郡富士見町境８９４１</t>
  </si>
  <si>
    <t>B120236300017</t>
  </si>
  <si>
    <t>原村立原小学校</t>
  </si>
  <si>
    <t>長野県諏訪郡原村６５８５</t>
  </si>
  <si>
    <t>B120238200014</t>
  </si>
  <si>
    <t>辰野町立辰野西小学校</t>
  </si>
  <si>
    <t>長野県上伊那郡辰野町伊那富２８１２</t>
  </si>
  <si>
    <t>B120238200023</t>
  </si>
  <si>
    <t>辰野町立辰野東小学校</t>
  </si>
  <si>
    <t>長野県上伊那郡辰野町大字平出２１４１</t>
  </si>
  <si>
    <t>B120238200032</t>
  </si>
  <si>
    <t>辰野町立川島小学校</t>
  </si>
  <si>
    <t>長野県上伊那郡辰野町大字横川３３６９</t>
  </si>
  <si>
    <t>B120238200041</t>
  </si>
  <si>
    <t>辰野町塩尻市小学校組合立両小野小学校</t>
  </si>
  <si>
    <t>長野県上伊那郡辰野町大字小野１１６４</t>
  </si>
  <si>
    <t>B120238200050</t>
  </si>
  <si>
    <t>辰野町立辰野南小学校</t>
  </si>
  <si>
    <t>長野県上伊那郡辰野町南平７９２０</t>
  </si>
  <si>
    <t>B120238300013</t>
  </si>
  <si>
    <t>箕輪町立箕輪中部小学校</t>
  </si>
  <si>
    <t>長野県上伊那郡箕輪町大字中箕輪１０２３５</t>
  </si>
  <si>
    <t>B120238300022</t>
  </si>
  <si>
    <t>箕輪町立箕輪北小学校</t>
  </si>
  <si>
    <t>長野県上伊那郡箕輪町中箕輪４７５</t>
  </si>
  <si>
    <t>B120238300031</t>
  </si>
  <si>
    <t>箕輪町立箕輪南小学校</t>
  </si>
  <si>
    <t>長野県上伊那郡箕輪町三日町５</t>
  </si>
  <si>
    <t>B120238300040</t>
  </si>
  <si>
    <t>箕輪町立箕輪東小学校</t>
  </si>
  <si>
    <t>長野県上伊那郡箕輪町東箕輪３１８７－１</t>
  </si>
  <si>
    <t>B120238300059</t>
  </si>
  <si>
    <t>箕輪町立箕輪西小学校</t>
  </si>
  <si>
    <t>長野県上伊那郡箕輪町大字中箕輪５７１５－１</t>
  </si>
  <si>
    <t>B120238400012</t>
  </si>
  <si>
    <t>飯島町立飯島小学校</t>
  </si>
  <si>
    <t>長野県上伊那郡飯島町飯島２４２６</t>
  </si>
  <si>
    <t>B120238400021</t>
  </si>
  <si>
    <t>飯島町立七久保小学校</t>
  </si>
  <si>
    <t>長野県上伊那郡飯島町七久保４２３５</t>
  </si>
  <si>
    <t>B120238500011</t>
  </si>
  <si>
    <t>南箕輪村立南箕輪小学校</t>
  </si>
  <si>
    <t>長野県上伊那郡南箕輪村４８０４－１</t>
  </si>
  <si>
    <t>B120238500020</t>
  </si>
  <si>
    <t>南箕輪村立南部小学校</t>
  </si>
  <si>
    <t>長野県上伊那郡南箕輪村８３０６－９８６</t>
  </si>
  <si>
    <t>B120238600010</t>
  </si>
  <si>
    <t>中川村立中川西小学校</t>
  </si>
  <si>
    <t>長野県上伊那郡中川村片桐４２６２</t>
  </si>
  <si>
    <t>B120238600029</t>
  </si>
  <si>
    <t>中川村立中川東小学校</t>
  </si>
  <si>
    <t>長野県上伊那郡中川村大草４０２３</t>
  </si>
  <si>
    <t>B120238800018</t>
  </si>
  <si>
    <t>宮田村立宮田小学校</t>
  </si>
  <si>
    <t>長野県上伊那郡宮田村３２２０</t>
  </si>
  <si>
    <t>B120240200010</t>
  </si>
  <si>
    <t>松川町立松川中央小学校</t>
  </si>
  <si>
    <t>長野県下伊那郡松川町元大島３７３２－９</t>
  </si>
  <si>
    <t>B120240200029</t>
  </si>
  <si>
    <t>松川町立松川北小学校</t>
  </si>
  <si>
    <t>長野県下伊那郡松川町上片桐２９３０</t>
  </si>
  <si>
    <t>B120240300019</t>
  </si>
  <si>
    <t>高森町立高森北小学校</t>
  </si>
  <si>
    <t>長野県下伊那郡高森町山吹３７２７－２</t>
  </si>
  <si>
    <t>B120240300028</t>
  </si>
  <si>
    <t>高森町立高森南小学校</t>
  </si>
  <si>
    <t>長野県下伊那郡高森町下市田２２２８</t>
  </si>
  <si>
    <t>B120240400018</t>
  </si>
  <si>
    <t>阿南町立大下条小学校</t>
  </si>
  <si>
    <t>長野県下伊那郡阿南町東條１４２２番地３</t>
  </si>
  <si>
    <t>B120240400027</t>
  </si>
  <si>
    <t>阿南町立和合小学校</t>
  </si>
  <si>
    <t>長野県下伊那郡阿南町和合３３５</t>
  </si>
  <si>
    <t>B120240400036</t>
  </si>
  <si>
    <t>阿南町立新野小学校</t>
  </si>
  <si>
    <t>長野県下伊那郡阿南町新野１３１０</t>
  </si>
  <si>
    <t>B120240400045</t>
  </si>
  <si>
    <t>阿南町立富草小学校</t>
  </si>
  <si>
    <t>長野県下伊那郡阿南町富草３９１５番地１</t>
  </si>
  <si>
    <t>B120240700015</t>
  </si>
  <si>
    <t>阿智村立清内路小学校</t>
  </si>
  <si>
    <t>長野県下伊那郡阿智村清内路７００－１</t>
  </si>
  <si>
    <t>B120240700024</t>
  </si>
  <si>
    <t>阿智村立阿智第一小学校</t>
  </si>
  <si>
    <t>長野県下伊那郡阿智村駒場１４３番地</t>
  </si>
  <si>
    <t>B120240700033</t>
  </si>
  <si>
    <t>阿智村立阿智第二小学校</t>
  </si>
  <si>
    <t>長野県下伊那郡阿智村伍和４５００番地</t>
  </si>
  <si>
    <t>B120240700042</t>
  </si>
  <si>
    <t>阿智村立阿智第三小学校</t>
  </si>
  <si>
    <t>長野県下伊那郡阿智村智里７４７</t>
  </si>
  <si>
    <t>B120240700051</t>
  </si>
  <si>
    <t>阿智村立浪合小学校</t>
  </si>
  <si>
    <t>長野県下伊那郡阿智村浪合５１０－１</t>
  </si>
  <si>
    <t>B120240900013</t>
  </si>
  <si>
    <t>平谷村立平谷小学校</t>
  </si>
  <si>
    <t>長野県下伊那郡平谷村１０７７</t>
  </si>
  <si>
    <t>B120241100019</t>
  </si>
  <si>
    <t>下條村立下條小学校</t>
  </si>
  <si>
    <t>長野県下伊那郡下條村睦沢８８４４－１</t>
  </si>
  <si>
    <t>B120241200018</t>
  </si>
  <si>
    <t>売木村立売木小学校</t>
  </si>
  <si>
    <t>長野県下伊那郡売木村２６５６</t>
  </si>
  <si>
    <t>B120241300017</t>
  </si>
  <si>
    <t>天龍村立天龍小学校</t>
  </si>
  <si>
    <t>長野県下伊那郡天龍村平岡４７５－１</t>
  </si>
  <si>
    <t>B120241400016</t>
  </si>
  <si>
    <t>泰阜村立泰阜小学校</t>
  </si>
  <si>
    <t>長野県下伊那郡泰阜村６２２１－５</t>
  </si>
  <si>
    <t>B120241500015</t>
  </si>
  <si>
    <t>喬木村立喬木第一小学校</t>
  </si>
  <si>
    <t>長野県下伊那郡喬木村１５４８</t>
  </si>
  <si>
    <t>B120241500024</t>
  </si>
  <si>
    <t>喬木村立喬木第二小学校</t>
  </si>
  <si>
    <t>長野県下伊那郡喬木村１３５３２</t>
  </si>
  <si>
    <t>B120241600014</t>
  </si>
  <si>
    <t>豊丘村立豊丘南小学校</t>
  </si>
  <si>
    <t>長野県下伊那郡豊丘村神稲３６００－１</t>
  </si>
  <si>
    <t>B120241600023</t>
  </si>
  <si>
    <t>豊丘村立豊丘北小学校</t>
  </si>
  <si>
    <t>長野県下伊那郡豊丘村河野１６９１</t>
  </si>
  <si>
    <t>B120241700013</t>
  </si>
  <si>
    <t>大鹿村立大鹿小学校</t>
  </si>
  <si>
    <t>長野県下伊那郡大鹿村大字大河原４７６－１０</t>
  </si>
  <si>
    <t>B120242200016</t>
  </si>
  <si>
    <t>上松町立上松小学校</t>
  </si>
  <si>
    <t>長野県木曽郡上松町大字上松７０９</t>
  </si>
  <si>
    <t>B120242300015</t>
  </si>
  <si>
    <t>南木曽町立南木曽小学校</t>
  </si>
  <si>
    <t>長野県木曽郡南木曽町読書３７５７－２</t>
  </si>
  <si>
    <t>B120242500013</t>
  </si>
  <si>
    <t>木祖村立木祖小学校</t>
  </si>
  <si>
    <t>長野県木曽郡木祖村薮原１５６３</t>
  </si>
  <si>
    <t>B120242900019</t>
  </si>
  <si>
    <t>王滝村立王滝小学校</t>
  </si>
  <si>
    <t>長野県木曽郡王滝村２７５３</t>
  </si>
  <si>
    <t>B120243000016</t>
  </si>
  <si>
    <t>大桑村立大桑小学校</t>
  </si>
  <si>
    <t>長野県木曽郡大桑村野尻２０９９－１</t>
  </si>
  <si>
    <t>B120243200014</t>
  </si>
  <si>
    <t>木曽町立福島小学校</t>
  </si>
  <si>
    <t>長野県木曽郡木曽町福島５８０７</t>
  </si>
  <si>
    <t>B120243200023</t>
  </si>
  <si>
    <t>木曽町立日義小学校</t>
  </si>
  <si>
    <t>長野県木曽郡木曽町日義１７９５</t>
  </si>
  <si>
    <t>B120243200032</t>
  </si>
  <si>
    <t>木曽町立開田小学校</t>
  </si>
  <si>
    <t>長野県木曽郡木曽町開田高原末川２７７６</t>
  </si>
  <si>
    <t>B120243200041</t>
  </si>
  <si>
    <t>木曽町立三岳小学校</t>
  </si>
  <si>
    <t>長野県木曽郡木曽町三岳６６０８－１</t>
  </si>
  <si>
    <t>B120244600018</t>
  </si>
  <si>
    <t>麻績村立麻績小学校</t>
  </si>
  <si>
    <t>長野県東筑摩郡麻績村麻３８６３</t>
  </si>
  <si>
    <t>B120244800016</t>
  </si>
  <si>
    <t>生坂村立生坂小学校</t>
  </si>
  <si>
    <t>長野県東筑摩郡生坂村６８２０番地</t>
  </si>
  <si>
    <t>B120245000011</t>
  </si>
  <si>
    <t>山形村立山形小学校</t>
  </si>
  <si>
    <t>長野県東筑摩郡山形村３８６７番地</t>
  </si>
  <si>
    <t>B120245100010</t>
  </si>
  <si>
    <t>朝日村立朝日小学校</t>
  </si>
  <si>
    <t>長野県東筑摩郡朝日村大字古見１２６５番地</t>
  </si>
  <si>
    <t>B120245200019</t>
  </si>
  <si>
    <t>筑北村立筑北小学校</t>
  </si>
  <si>
    <t>長野県東筑摩郡筑北村坂井５６８５</t>
  </si>
  <si>
    <t>B120248100014</t>
  </si>
  <si>
    <t>長野県北安曇郡池田町池田３１７７－１</t>
  </si>
  <si>
    <t>B120248100023</t>
  </si>
  <si>
    <t>池田町立会染小学校</t>
  </si>
  <si>
    <t>長野県北安曇郡池田町大字会染５６６３－１</t>
  </si>
  <si>
    <t>B120248200013</t>
  </si>
  <si>
    <t>松川村立松川小学校</t>
  </si>
  <si>
    <t>長野県北安曇郡松川村７０１６－１</t>
  </si>
  <si>
    <t>B120248500010</t>
  </si>
  <si>
    <t>白馬村立白馬南小学校</t>
  </si>
  <si>
    <t>長野県北安曇郡白馬村神城７０３５</t>
  </si>
  <si>
    <t>B120248500029</t>
  </si>
  <si>
    <t>白馬村立白馬北小学校</t>
  </si>
  <si>
    <t>長野県北安曇郡白馬村北城７０７８</t>
  </si>
  <si>
    <t>B120248600019</t>
  </si>
  <si>
    <t>小谷村立小谷小学校</t>
  </si>
  <si>
    <t>長野県北安曇郡小谷村千国乙３３８７－１</t>
  </si>
  <si>
    <t>B120252100016</t>
  </si>
  <si>
    <t>坂城町立坂城小学校</t>
  </si>
  <si>
    <t>長野県埴科郡坂城町大字坂城６２２７</t>
  </si>
  <si>
    <t>B120252100025</t>
  </si>
  <si>
    <t>坂城町立南条小学校</t>
  </si>
  <si>
    <t>長野県埴科郡坂城町南条２０３６</t>
  </si>
  <si>
    <t>B120252100034</t>
  </si>
  <si>
    <t>坂城町立村上小学校</t>
  </si>
  <si>
    <t>長野県埴科郡坂城町大字上平１４２８－１</t>
  </si>
  <si>
    <t>B120254100012</t>
  </si>
  <si>
    <t>小布施町立栗ガ丘小学校</t>
  </si>
  <si>
    <t>長野県上高井郡小布施町大字小布施１４４７－１</t>
  </si>
  <si>
    <t>B120254300010</t>
  </si>
  <si>
    <t>長野県上高井郡高山村大字高井３４５５</t>
  </si>
  <si>
    <t>B120256100017</t>
  </si>
  <si>
    <t>山ノ内町立東小学校</t>
  </si>
  <si>
    <t>長野県下高井郡山ノ内町平穏３１００</t>
  </si>
  <si>
    <t>B120256100026</t>
  </si>
  <si>
    <t>山ノ内町立西小学校</t>
  </si>
  <si>
    <t>長野県下高井郡山ノ内町夜間瀬２５０４－１</t>
  </si>
  <si>
    <t>B120256100035</t>
  </si>
  <si>
    <t>山ノ内町立南小学校</t>
  </si>
  <si>
    <t>長野県下高井郡山ノ内町佐野１１８１－１</t>
  </si>
  <si>
    <t>B120256200016</t>
  </si>
  <si>
    <t>木島平村立木島平小学校</t>
  </si>
  <si>
    <t>長野県下高井郡木島平村住郷３５３２</t>
  </si>
  <si>
    <t>B120256300015</t>
  </si>
  <si>
    <t>野沢温泉村立野沢温泉小学校</t>
  </si>
  <si>
    <t>長野県下高井郡野沢温泉村豊郷４３１３</t>
  </si>
  <si>
    <t>B120258800016</t>
  </si>
  <si>
    <t>小川村立小川小学校</t>
  </si>
  <si>
    <t>長野県上水内郡小川村高府８８５０－１</t>
  </si>
  <si>
    <t>B120259000012</t>
  </si>
  <si>
    <t>飯綱町立牟礼小学校</t>
  </si>
  <si>
    <t>長野県上水内郡飯綱町黒川１５８４－１</t>
  </si>
  <si>
    <t>B120259000021</t>
  </si>
  <si>
    <t>飯綱町立三水小学校</t>
  </si>
  <si>
    <t>長野県上水内郡飯綱町普光寺１７９</t>
  </si>
  <si>
    <t>B120260200018</t>
  </si>
  <si>
    <t>栄村立栄小学校秋山分校</t>
  </si>
  <si>
    <t>長野県下水内郡栄村大字堺１８０２９－２</t>
  </si>
  <si>
    <t>B120260200027</t>
  </si>
  <si>
    <t>栄村立栄小学校</t>
  </si>
  <si>
    <t>長野県下水内郡栄村大字北信１番地</t>
  </si>
  <si>
    <t>B120320100011</t>
  </si>
  <si>
    <t>グリーン・ヒルズ小学校</t>
  </si>
  <si>
    <t>長野県長野市富田１－５３１</t>
  </si>
  <si>
    <t>B120320100020</t>
  </si>
  <si>
    <t>長野日本大学小学校</t>
  </si>
  <si>
    <t>長野県長野市大字東和田字中道２６１－１</t>
  </si>
  <si>
    <t>B120320200010</t>
  </si>
  <si>
    <t>才教学園小学校</t>
  </si>
  <si>
    <t>長野県松本市村井町北２－１４－４７</t>
  </si>
  <si>
    <t>B120320200029</t>
  </si>
  <si>
    <t>インターナショナルスクールオブ長野小学部</t>
  </si>
  <si>
    <t>長野県松本市五常６３８７番地１</t>
  </si>
  <si>
    <t>B120330900012</t>
  </si>
  <si>
    <t>大日向小学校</t>
  </si>
  <si>
    <t>長野県南佐久郡佐久穂町大日向字上滝平１１１０番地１</t>
  </si>
  <si>
    <t>B120341300015</t>
  </si>
  <si>
    <t>どんぐり向方小学校</t>
  </si>
  <si>
    <t>長野県下伊那郡天龍村神原３９７４</t>
  </si>
  <si>
    <t>C120110000015</t>
  </si>
  <si>
    <t>信州大学教育学部附属長野中学校</t>
  </si>
  <si>
    <t>長野県長野市南堀１０９</t>
  </si>
  <si>
    <t>C120110000024</t>
  </si>
  <si>
    <t>信州大学教育学部附属松本中学校</t>
  </si>
  <si>
    <t>C120220100011</t>
  </si>
  <si>
    <t>長野市立柳町中学校</t>
  </si>
  <si>
    <t>長野県長野市大字三輪１２５２</t>
  </si>
  <si>
    <t>C120220100020</t>
  </si>
  <si>
    <t>長野市立櫻ケ岡中学校</t>
  </si>
  <si>
    <t>長野県長野市高田９１２</t>
  </si>
  <si>
    <t>C120220100039</t>
  </si>
  <si>
    <t>長野市立長野中学校</t>
  </si>
  <si>
    <t>長野県長野市大字徳間１１３３</t>
  </si>
  <si>
    <t>C120220100048</t>
  </si>
  <si>
    <t>長野市立東部中学校</t>
  </si>
  <si>
    <t>長野県長野市桐原２－８－１</t>
  </si>
  <si>
    <t>C120220100057</t>
  </si>
  <si>
    <t>長野市立西部中学校</t>
  </si>
  <si>
    <t>長野県長野市新諏訪１丁目４番１号</t>
  </si>
  <si>
    <t>C120220100066</t>
  </si>
  <si>
    <t>長野市立三陽中学校</t>
  </si>
  <si>
    <t>長野県長野市大字高田１６０９</t>
  </si>
  <si>
    <t>C120220100075</t>
  </si>
  <si>
    <t>長野市立北部中学校</t>
  </si>
  <si>
    <t>長野県長野市屋敷田３８９</t>
  </si>
  <si>
    <t>C120220100084</t>
  </si>
  <si>
    <t>長野市立東北中学校</t>
  </si>
  <si>
    <t>長野県長野市大町９４５</t>
  </si>
  <si>
    <t>C120220100093</t>
  </si>
  <si>
    <t>長野市立裾花中学校</t>
  </si>
  <si>
    <t>長野県長野市大字安茂里２０６９</t>
  </si>
  <si>
    <t>C120220100100</t>
  </si>
  <si>
    <t>長野市立篠ノ井東中学校</t>
  </si>
  <si>
    <t>長野県長野市篠ノ井小森８４０</t>
  </si>
  <si>
    <t>C120220100119</t>
  </si>
  <si>
    <t>長野市立篠ノ井西中学校</t>
  </si>
  <si>
    <t>長野県長野市篠ノ井布施五明３８０</t>
  </si>
  <si>
    <t>C120220100128</t>
  </si>
  <si>
    <t>長野市立川中島中学校</t>
  </si>
  <si>
    <t>長野県長野市川中島町今井１３６０</t>
  </si>
  <si>
    <t>C120220100146</t>
  </si>
  <si>
    <t>長野市立更北中学校</t>
  </si>
  <si>
    <t>長野県長野市青木島町大塚５１</t>
  </si>
  <si>
    <t>C120220100155</t>
  </si>
  <si>
    <t>長野市立松代中学校</t>
  </si>
  <si>
    <t>長野県長野市松代町松代２０７</t>
  </si>
  <si>
    <t>C120220100164</t>
  </si>
  <si>
    <t>長野市立若穂中学校</t>
  </si>
  <si>
    <t>長野県長野市若穂川田５０３</t>
  </si>
  <si>
    <t>C120220100182</t>
  </si>
  <si>
    <t>長野市立犀陵中学校</t>
  </si>
  <si>
    <t>長野県長野市川合新田２０２－１</t>
  </si>
  <si>
    <t>C120220100191</t>
  </si>
  <si>
    <t>長野市立広徳中学校</t>
  </si>
  <si>
    <t>長野県長野市稲里町田牧１３５５－１</t>
  </si>
  <si>
    <t>C120220100208</t>
  </si>
  <si>
    <t>長野市立大岡中学校</t>
  </si>
  <si>
    <t>C120220100217</t>
  </si>
  <si>
    <t>長野市立信州新町中学校</t>
  </si>
  <si>
    <t>長野県長野市信州新町新町１００６番地</t>
  </si>
  <si>
    <t>C120220100226</t>
  </si>
  <si>
    <t>長野市立豊野中学校</t>
  </si>
  <si>
    <t>長野県長野市豊野町豊野８１４</t>
  </si>
  <si>
    <t>C120220100235</t>
  </si>
  <si>
    <t>長野市立戸隠中学校</t>
  </si>
  <si>
    <t>長野県長野市戸隠豊岡２９６０</t>
  </si>
  <si>
    <t>C120220100244</t>
  </si>
  <si>
    <t>長野市立鬼無里中学校</t>
  </si>
  <si>
    <t>C120220100253</t>
  </si>
  <si>
    <t>長野市立中条中学校</t>
  </si>
  <si>
    <t>長野県長野市中条２３２８</t>
  </si>
  <si>
    <t>C120220200010</t>
  </si>
  <si>
    <t>松本市立旭町中学校桐分校</t>
  </si>
  <si>
    <t>長野県松本市桐３－９－４</t>
  </si>
  <si>
    <t>C120220200029</t>
  </si>
  <si>
    <t>松本市立女鳥羽中学校あさひ分校</t>
  </si>
  <si>
    <t>C120220200038</t>
  </si>
  <si>
    <t>松本市立女鳥羽中学校</t>
  </si>
  <si>
    <t>長野県松本市原１０８５－２</t>
  </si>
  <si>
    <t>C120220200047</t>
  </si>
  <si>
    <t>松本市立会田中学校</t>
  </si>
  <si>
    <t>長野県松本市会田８９２３番地</t>
  </si>
  <si>
    <t>C120220200056</t>
  </si>
  <si>
    <t>松本市立波田中学校松原分校</t>
  </si>
  <si>
    <t>長野県松本市波田４４１７</t>
  </si>
  <si>
    <t>C120220200065</t>
  </si>
  <si>
    <t>松本市立清水中学校</t>
  </si>
  <si>
    <t>長野県松本市清水２－７－１２</t>
  </si>
  <si>
    <t>C120220200074</t>
  </si>
  <si>
    <t>松本市立鎌田中学校</t>
  </si>
  <si>
    <t>長野県松本市鎌田２－３－５６</t>
  </si>
  <si>
    <t>C120220200083</t>
  </si>
  <si>
    <t>松本市立丸ノ内中学校</t>
  </si>
  <si>
    <t>長野県松本市宮渕３－６－１</t>
  </si>
  <si>
    <t>C120220200092</t>
  </si>
  <si>
    <t>松本市立旭町中学校</t>
  </si>
  <si>
    <t>長野県松本市旭３－７－１</t>
  </si>
  <si>
    <t>C120220200109</t>
  </si>
  <si>
    <t>松本市立松島中学校</t>
  </si>
  <si>
    <t>長野県松本市島内３９８６</t>
  </si>
  <si>
    <t>C120220200118</t>
  </si>
  <si>
    <t>松本市立開成中学校</t>
  </si>
  <si>
    <t>長野県松本市神田２－７－１</t>
  </si>
  <si>
    <t>C120220200127</t>
  </si>
  <si>
    <t>松本市立山辺中学校</t>
  </si>
  <si>
    <t>長野県松本市里山辺３３２６</t>
  </si>
  <si>
    <t>C120220200136</t>
  </si>
  <si>
    <t>松本市立高綱中学校</t>
  </si>
  <si>
    <t>長野県松本市島立４４１６</t>
  </si>
  <si>
    <t>C120220200145</t>
  </si>
  <si>
    <t>松本市立菅野中学校</t>
  </si>
  <si>
    <t>長野県松本市笹賀３４７５</t>
  </si>
  <si>
    <t>C120220200154</t>
  </si>
  <si>
    <t>松本市立筑摩野中学校</t>
  </si>
  <si>
    <t>長野県松本市村井町北２－１１－１</t>
  </si>
  <si>
    <t>C120220200163</t>
  </si>
  <si>
    <t>松本市立明善中学校</t>
  </si>
  <si>
    <t>長野県松本市寿豊丘８１２－１</t>
  </si>
  <si>
    <t>C120220200172</t>
  </si>
  <si>
    <t>松本市立信明中学校</t>
  </si>
  <si>
    <t>長野県松本市石芝３－３－２０</t>
  </si>
  <si>
    <t>C120220200181</t>
  </si>
  <si>
    <t>松本市立波田中学校</t>
  </si>
  <si>
    <t>長野県松本市波田１０１４５－１</t>
  </si>
  <si>
    <t>C120220200190</t>
  </si>
  <si>
    <t>松本市立奈川中学校</t>
  </si>
  <si>
    <t>C120220200207</t>
  </si>
  <si>
    <t>松本市立安曇中学校</t>
  </si>
  <si>
    <t>C120220200216</t>
  </si>
  <si>
    <t>松本市立大野川中学校</t>
  </si>
  <si>
    <t>C120220200225</t>
  </si>
  <si>
    <t>松本市立梓川中学校</t>
  </si>
  <si>
    <t>長野県松本市梓川梓８００－２</t>
  </si>
  <si>
    <t>C120220300019</t>
  </si>
  <si>
    <t>上田市立第一中学校</t>
  </si>
  <si>
    <t>長野県上田市国分２００</t>
  </si>
  <si>
    <t>C120220300028</t>
  </si>
  <si>
    <t>上田市立第二中学校</t>
  </si>
  <si>
    <t>長野県上田市大手１－１－４５</t>
  </si>
  <si>
    <t>C120220300037</t>
  </si>
  <si>
    <t>上田市立第三中学校</t>
  </si>
  <si>
    <t>長野県上田市中央北３－３－６２</t>
  </si>
  <si>
    <t>C120220300046</t>
  </si>
  <si>
    <t>上田市立第四中学校</t>
  </si>
  <si>
    <t>長野県上田市諏訪形１２００</t>
  </si>
  <si>
    <t>C120220300055</t>
  </si>
  <si>
    <t>上田市立第五中学校</t>
  </si>
  <si>
    <t>長野県上田市上野４４１</t>
  </si>
  <si>
    <t>C120220300064</t>
  </si>
  <si>
    <t>上田市立丸子中学校</t>
  </si>
  <si>
    <t>長野県上田市上丸子１８７８</t>
  </si>
  <si>
    <t>C120220300073</t>
  </si>
  <si>
    <t>上田市立丸子北中学校</t>
  </si>
  <si>
    <t>長野県上田市生田３２９８</t>
  </si>
  <si>
    <t>C120220300082</t>
  </si>
  <si>
    <t>上田市立塩田中学校</t>
  </si>
  <si>
    <t>長野県上田市中野３７７</t>
  </si>
  <si>
    <t>C120220300091</t>
  </si>
  <si>
    <t>上田市立真田中学校</t>
  </si>
  <si>
    <t>長野県上田市真田町長６３２６番地１</t>
  </si>
  <si>
    <t>C120220300108</t>
  </si>
  <si>
    <t>上田市立菅平中学校</t>
  </si>
  <si>
    <t>C120220300117</t>
  </si>
  <si>
    <t>上田市長和町中学校組合立依田窪南部中学校</t>
  </si>
  <si>
    <t>長野県上田市下武石１１１</t>
  </si>
  <si>
    <t>C120220300126</t>
  </si>
  <si>
    <t>上田市立第六中学校</t>
  </si>
  <si>
    <t>長野県上田市小泉２１－１</t>
  </si>
  <si>
    <t>C120220400018</t>
  </si>
  <si>
    <t>岡谷市立岡谷北部中学校</t>
  </si>
  <si>
    <t>長野県岡谷市赤羽２－１－２４</t>
  </si>
  <si>
    <t>C120220400027</t>
  </si>
  <si>
    <t>岡谷市立岡谷東部中学校</t>
  </si>
  <si>
    <t>長野県岡谷市長地柴宮１－９－１３</t>
  </si>
  <si>
    <t>C120220400036</t>
  </si>
  <si>
    <t>岡谷市立岡谷西部中学校</t>
  </si>
  <si>
    <t>長野県岡谷市川岸中１－１－１</t>
  </si>
  <si>
    <t>C120220400045</t>
  </si>
  <si>
    <t>岡谷市立岡谷南部中学校</t>
  </si>
  <si>
    <t>長野県岡谷市湊２－１－８</t>
  </si>
  <si>
    <t>C120220500017</t>
  </si>
  <si>
    <t>飯田市立飯田西中学校</t>
  </si>
  <si>
    <t>長野県飯田市正永町１－１２１５</t>
  </si>
  <si>
    <t>C120220500026</t>
  </si>
  <si>
    <t>飯田市立飯田東中学校</t>
  </si>
  <si>
    <t>長野県飯田市高羽町３－１６</t>
  </si>
  <si>
    <t>C120220500035</t>
  </si>
  <si>
    <t>飯田市立緑ヶ丘中学校</t>
  </si>
  <si>
    <t>長野県飯田市毛賀４２６番地</t>
  </si>
  <si>
    <t>C120220500044</t>
  </si>
  <si>
    <t>飯田市立竜峡中学校</t>
  </si>
  <si>
    <t>長野県飯田市川路４３７０</t>
  </si>
  <si>
    <t>C120220500053</t>
  </si>
  <si>
    <t>飯田市立竜東中学校</t>
  </si>
  <si>
    <t>長野県飯田市龍江９２０５</t>
  </si>
  <si>
    <t>C120220500062</t>
  </si>
  <si>
    <t>飯田市立旭ヶ丘中学校</t>
  </si>
  <si>
    <t>長野県飯田市大瀬木３５３０</t>
  </si>
  <si>
    <t>C120220500071</t>
  </si>
  <si>
    <t>飯田市立鼎中学校</t>
  </si>
  <si>
    <t>長野県飯田市鼎上山２５８２</t>
  </si>
  <si>
    <t>C120220500080</t>
  </si>
  <si>
    <t>飯田市立高陵中学校</t>
  </si>
  <si>
    <t>長野県飯田市上郷黒田５４８５番地</t>
  </si>
  <si>
    <t>C120220500099</t>
  </si>
  <si>
    <t>飯田市立遠山中学校</t>
  </si>
  <si>
    <t>長野県飯田市南信濃和田９５０</t>
  </si>
  <si>
    <t>C120220600016</t>
  </si>
  <si>
    <t>諏訪市立上諏訪中学校</t>
  </si>
  <si>
    <t>長野県諏訪市諏訪２－１２－１</t>
  </si>
  <si>
    <t>C120220600025</t>
  </si>
  <si>
    <t>諏訪市立諏訪中学校</t>
  </si>
  <si>
    <t>長野県諏訪市清水３丁目３６１９番地３</t>
  </si>
  <si>
    <t>C120220600034</t>
  </si>
  <si>
    <t>諏訪市立諏訪西中学校</t>
  </si>
  <si>
    <t>長野県諏訪市湖南４９８２－３</t>
  </si>
  <si>
    <t>C120220600043</t>
  </si>
  <si>
    <t>諏訪市立諏訪南中学校</t>
  </si>
  <si>
    <t>長野県諏訪市大字中洲３００５</t>
  </si>
  <si>
    <t>C120220600052</t>
  </si>
  <si>
    <t>長野県諏訪清陵高等学校附属中学校</t>
  </si>
  <si>
    <t>長野県諏訪市清水１－１０－１</t>
  </si>
  <si>
    <t>C120220700015</t>
  </si>
  <si>
    <t>須坂市立常盤中学校</t>
  </si>
  <si>
    <t>長野県須坂市大字日滝６１</t>
  </si>
  <si>
    <t>C120220700024</t>
  </si>
  <si>
    <t>須坂市立相森中学校</t>
  </si>
  <si>
    <t>長野県須坂市大字日滝２０８２</t>
  </si>
  <si>
    <t>C120220700033</t>
  </si>
  <si>
    <t>須坂市立墨坂中学校</t>
  </si>
  <si>
    <t>長野県須坂市墨坂南２－１９－１</t>
  </si>
  <si>
    <t>C120220700042</t>
  </si>
  <si>
    <t>須坂市立東中学校</t>
  </si>
  <si>
    <t>長野県須坂市大字亀倉６－６</t>
  </si>
  <si>
    <t>C120220800014</t>
  </si>
  <si>
    <t>小諸市立小諸東中学校</t>
  </si>
  <si>
    <t>長野県小諸市加増３丁目５－１</t>
  </si>
  <si>
    <t>C120220800023</t>
  </si>
  <si>
    <t>小諸市立芦原中学校</t>
  </si>
  <si>
    <t>長野県小諸市新町２丁目６番１号</t>
  </si>
  <si>
    <t>C120220900013</t>
  </si>
  <si>
    <t>伊那市立伊那中学校</t>
  </si>
  <si>
    <t>長野県伊那市荒井４４６０</t>
  </si>
  <si>
    <t>C120220900022</t>
  </si>
  <si>
    <t>伊那市立東部中学校</t>
  </si>
  <si>
    <t>長野県伊那市日影５７４９</t>
  </si>
  <si>
    <t>C120220900031</t>
  </si>
  <si>
    <t>伊那市立西箕輪中学校</t>
  </si>
  <si>
    <t>長野県伊那市西箕輪６５６９－１</t>
  </si>
  <si>
    <t>C120220900040</t>
  </si>
  <si>
    <t>伊那市立春富中学校</t>
  </si>
  <si>
    <t>長野県伊那市東春近２４０８</t>
  </si>
  <si>
    <t>C120220900059</t>
  </si>
  <si>
    <t>伊那市立高遠中学校</t>
  </si>
  <si>
    <t>長野県伊那市高遠町東高遠２３２</t>
  </si>
  <si>
    <t>C120220900068</t>
  </si>
  <si>
    <t>伊那市立長谷中学校</t>
  </si>
  <si>
    <t>長野県伊那市長谷溝口１０８０</t>
  </si>
  <si>
    <t>C120221000010</t>
  </si>
  <si>
    <t>駒ヶ根市立赤穂中学校</t>
  </si>
  <si>
    <t>長野県駒ヶ根市赤穂４７０４</t>
  </si>
  <si>
    <t>C120221000029</t>
  </si>
  <si>
    <t>駒ヶ根市立東中学校</t>
  </si>
  <si>
    <t>長野県駒ヶ根市東伊那９６６－１</t>
  </si>
  <si>
    <t>C120221100019</t>
  </si>
  <si>
    <t>中野市立南宮中学校</t>
  </si>
  <si>
    <t>長野県中野市南宮１－１２</t>
  </si>
  <si>
    <t>C120221100028</t>
  </si>
  <si>
    <t>中野市立中野平中学校</t>
  </si>
  <si>
    <t>長野県中野市大字片塩１６５</t>
  </si>
  <si>
    <t>C120221100037</t>
  </si>
  <si>
    <t>中野市立高社中学校</t>
  </si>
  <si>
    <t>長野県中野市大字笠原１９０</t>
  </si>
  <si>
    <t>C120221100046</t>
  </si>
  <si>
    <t>中野市立豊田中学校</t>
  </si>
  <si>
    <t>C120221200045</t>
  </si>
  <si>
    <t>大町市立大町中学校</t>
  </si>
  <si>
    <t>長野県大町市大町３７５９</t>
  </si>
  <si>
    <t>C120221300017</t>
  </si>
  <si>
    <t>飯山市立城北中学校</t>
  </si>
  <si>
    <t>長野県飯山市照里８０８－１</t>
  </si>
  <si>
    <t>C120221300026</t>
  </si>
  <si>
    <t>飯山市立城南中学校</t>
  </si>
  <si>
    <t>長野県飯山市大字静間１０８８番地</t>
  </si>
  <si>
    <t>C120221400016</t>
  </si>
  <si>
    <t>茅野市立永明中学校</t>
  </si>
  <si>
    <t>C120221400025</t>
  </si>
  <si>
    <t>茅野市立長峰中学校</t>
  </si>
  <si>
    <t>長野県茅野市宮川１１２８８</t>
  </si>
  <si>
    <t>C120221400034</t>
  </si>
  <si>
    <t>茅野市立北部中学校</t>
  </si>
  <si>
    <t>長野県茅野市湖東５６４３</t>
  </si>
  <si>
    <t>C120221400043</t>
  </si>
  <si>
    <t>茅野市立東部中学校</t>
  </si>
  <si>
    <t>長野県茅野市玉川１００３０</t>
  </si>
  <si>
    <t>C120221500015</t>
  </si>
  <si>
    <t>塩尻市立塩尻中学校</t>
  </si>
  <si>
    <t>長野県塩尻市大字大小屋６１番地</t>
  </si>
  <si>
    <t>C120221500024</t>
  </si>
  <si>
    <t>塩尻市立丘中学校</t>
  </si>
  <si>
    <t>長野県塩尻市広丘野村１３０２</t>
  </si>
  <si>
    <t>C120221500033</t>
  </si>
  <si>
    <t>塩尻市立塩尻西部中学校</t>
  </si>
  <si>
    <t>長野県塩尻市宗賀１４６１－２</t>
  </si>
  <si>
    <t>C120221500042</t>
  </si>
  <si>
    <t>塩尻市辰野町中学校組合立両小野中学校</t>
  </si>
  <si>
    <t>長野県塩尻市大字北小野１３３８９番地</t>
  </si>
  <si>
    <t>C120221500051</t>
  </si>
  <si>
    <t>塩尻市立広陵中学校</t>
  </si>
  <si>
    <t>長野県塩尻市大字広丘堅石４５７－１</t>
  </si>
  <si>
    <t>C120221700013</t>
  </si>
  <si>
    <t>佐久市立浅間中学校</t>
  </si>
  <si>
    <t>長野県佐久市岩村田１３６１</t>
  </si>
  <si>
    <t>C120221700022</t>
  </si>
  <si>
    <t>佐久市立野沢中学校</t>
  </si>
  <si>
    <t>長野県佐久市野沢３３５－１</t>
  </si>
  <si>
    <t>C120221700031</t>
  </si>
  <si>
    <t>佐久市立中込中学校</t>
  </si>
  <si>
    <t>長野県佐久市大字平賀２３１３</t>
  </si>
  <si>
    <t>C120221700040</t>
  </si>
  <si>
    <t>佐久市立東中学校</t>
  </si>
  <si>
    <t>長野県佐久市新子田１３９６－１</t>
  </si>
  <si>
    <t>C120221700059</t>
  </si>
  <si>
    <t>佐久市立臼田中学校</t>
  </si>
  <si>
    <t>長野県佐久市下越２８６－１</t>
  </si>
  <si>
    <t>C120221700068</t>
  </si>
  <si>
    <t>佐久市立望月中学校</t>
  </si>
  <si>
    <t>長野県佐久市協和６９２５</t>
  </si>
  <si>
    <t>C120221700077</t>
  </si>
  <si>
    <t>佐久市立浅科中学校</t>
  </si>
  <si>
    <t>長野県佐久市八幡１５０番地</t>
  </si>
  <si>
    <t>C120221800012</t>
  </si>
  <si>
    <t>千曲市立屋代中学校</t>
  </si>
  <si>
    <t>長野県千曲市屋代８１０</t>
  </si>
  <si>
    <t>C120221800021</t>
  </si>
  <si>
    <t>千曲市立埴生中学校</t>
  </si>
  <si>
    <t>長野県千曲市桜堂１００</t>
  </si>
  <si>
    <t>C120221800030</t>
  </si>
  <si>
    <t>千曲市立更埴西中学校</t>
  </si>
  <si>
    <t>長野県千曲市稲荷山１３４</t>
  </si>
  <si>
    <t>C120221800049</t>
  </si>
  <si>
    <t>千曲市立戸倉上山田中学校</t>
  </si>
  <si>
    <t>長野県千曲市戸倉２５００</t>
  </si>
  <si>
    <t>C120221800058</t>
  </si>
  <si>
    <t>長野県屋代高等学校附属中学校</t>
  </si>
  <si>
    <t>長野県千曲市屋代１０００</t>
  </si>
  <si>
    <t>C120221900011</t>
  </si>
  <si>
    <t>東御市立北御牧中学校</t>
  </si>
  <si>
    <t>長野県東御市下之城９４７</t>
  </si>
  <si>
    <t>C120221900020</t>
  </si>
  <si>
    <t>東御市立東部中学校</t>
  </si>
  <si>
    <t>長野県東御市常田３００－２</t>
  </si>
  <si>
    <t>C120222000018</t>
  </si>
  <si>
    <t>安曇野市立明科中学校</t>
  </si>
  <si>
    <t>長野県安曇野市明科中川手２６６６番地</t>
  </si>
  <si>
    <t>C120222000027</t>
  </si>
  <si>
    <t>安曇野市立豊科北中学校</t>
  </si>
  <si>
    <t>長野県安曇野市豊科５５５８</t>
  </si>
  <si>
    <t>C120222000036</t>
  </si>
  <si>
    <t>安曇野市立豊科南中学校</t>
  </si>
  <si>
    <t>長野県安曇野市豊科１４８７</t>
  </si>
  <si>
    <t>C120222000045</t>
  </si>
  <si>
    <t>安曇野市立穂高東中学校</t>
  </si>
  <si>
    <t>長野県安曇野市穂高５１１９－２</t>
  </si>
  <si>
    <t>C120222000054</t>
  </si>
  <si>
    <t>安曇野市立穂高西中学校</t>
  </si>
  <si>
    <t>長野県安曇野市穂高有明９５２５</t>
  </si>
  <si>
    <t>C120222000063</t>
  </si>
  <si>
    <t>安曇野市立三郷中学校</t>
  </si>
  <si>
    <t>長野県安曇野市三郷明盛１８８５－１</t>
  </si>
  <si>
    <t>C120222000072</t>
  </si>
  <si>
    <t>安曇野市立堀金中学校</t>
  </si>
  <si>
    <t>長野県安曇野市堀金烏川２１２６－１</t>
  </si>
  <si>
    <t>C120230300018</t>
  </si>
  <si>
    <t>小海町北相木村南相木村中学校組合立小海中学校</t>
  </si>
  <si>
    <t>長野県南佐久郡小海町小海４１４４</t>
  </si>
  <si>
    <t>C120230400017</t>
  </si>
  <si>
    <t>川上村立川上中学校</t>
  </si>
  <si>
    <t>長野県南佐久郡川上村原３３番地</t>
  </si>
  <si>
    <t>C120230500016</t>
  </si>
  <si>
    <t>長野県南佐久郡南牧村海ノ口１１８３</t>
  </si>
  <si>
    <t>C120230900012</t>
  </si>
  <si>
    <t>佐久穂町立佐久穂中学校</t>
  </si>
  <si>
    <t>C120232100016</t>
  </si>
  <si>
    <t>軽井沢町立軽井沢中学校</t>
  </si>
  <si>
    <t>長野県北佐久郡軽井沢町大字長倉２４４７－１</t>
  </si>
  <si>
    <t>C120232300014</t>
  </si>
  <si>
    <t>御代田町立御代田中学校</t>
  </si>
  <si>
    <t>長野県北佐久郡御代田町御代田２７１８</t>
  </si>
  <si>
    <t>C120232400013</t>
  </si>
  <si>
    <t>立科町立立科中学校</t>
  </si>
  <si>
    <t>長野県北佐久郡立科町芦田３２６５－１</t>
  </si>
  <si>
    <t>C120234900014</t>
  </si>
  <si>
    <t>青木村立青木中学校</t>
  </si>
  <si>
    <t>長野県小県郡青木村村松１８４０</t>
  </si>
  <si>
    <t>C120236100017</t>
  </si>
  <si>
    <t>下諏訪町立下諏訪中学校</t>
  </si>
  <si>
    <t>長野県諏訪郡下諏訪町５４８０</t>
  </si>
  <si>
    <t>C120236100026</t>
  </si>
  <si>
    <t>下諏訪町立下諏訪社中学校</t>
  </si>
  <si>
    <t>長野県諏訪郡下諏訪町社７１７３</t>
  </si>
  <si>
    <t>C120236200016</t>
  </si>
  <si>
    <t>富士見町立富士見中学校</t>
  </si>
  <si>
    <t>長野県諏訪郡富士見町富士見４６５４</t>
  </si>
  <si>
    <t>C120236300015</t>
  </si>
  <si>
    <t>原村立原中学校</t>
  </si>
  <si>
    <t>長野県諏訪郡原村６６５６</t>
  </si>
  <si>
    <t>C120238200012</t>
  </si>
  <si>
    <t>辰野町立辰野中学校</t>
  </si>
  <si>
    <t>長野県上伊那郡辰野町平出１８８８</t>
  </si>
  <si>
    <t>C120238300011</t>
  </si>
  <si>
    <t>箕輪町立箕輪中学校</t>
  </si>
  <si>
    <t>長野県上伊那郡箕輪町大字中箕輪１０２５１</t>
  </si>
  <si>
    <t>C120238400010</t>
  </si>
  <si>
    <t>飯島町立飯島中学校</t>
  </si>
  <si>
    <t>長野県上伊那郡飯島町飯島２５３２－２</t>
  </si>
  <si>
    <t>C120238500019</t>
  </si>
  <si>
    <t>南箕輪村立南箕輪中学校</t>
  </si>
  <si>
    <t>長野県上伊那郡南箕輪村３１２５－１</t>
  </si>
  <si>
    <t>C120238600018</t>
  </si>
  <si>
    <t>中川村立中川中学校</t>
  </si>
  <si>
    <t>長野県上伊那郡中川村片桐４５８０</t>
  </si>
  <si>
    <t>C120238800016</t>
  </si>
  <si>
    <t>宮田村立宮田中学校</t>
  </si>
  <si>
    <t>長野県上伊那郡宮田村３４７４</t>
  </si>
  <si>
    <t>C120240200018</t>
  </si>
  <si>
    <t>松川町立松川中学校</t>
  </si>
  <si>
    <t>長野県下伊那郡松川町元大島３２９３</t>
  </si>
  <si>
    <t>C120240300017</t>
  </si>
  <si>
    <t>高森町立高森中学校</t>
  </si>
  <si>
    <t>長野県下伊那郡高森町下市田２２００－１</t>
  </si>
  <si>
    <t>C120240400016</t>
  </si>
  <si>
    <t>阿南町立阿南第一中学校</t>
  </si>
  <si>
    <t>長野県下伊那郡阿南町東條４０６－１</t>
  </si>
  <si>
    <t>C120240400025</t>
  </si>
  <si>
    <t>阿南町立阿南第二中学校</t>
  </si>
  <si>
    <t>長野県下伊那郡阿南町新野１２９４</t>
  </si>
  <si>
    <t>C120240700013</t>
  </si>
  <si>
    <t>阿智村立阿智中学校</t>
  </si>
  <si>
    <t>長野県下伊那郡阿智村伍和１７３番地</t>
  </si>
  <si>
    <t>C120241100017</t>
  </si>
  <si>
    <t>下條村立下條中学校</t>
  </si>
  <si>
    <t>長野県下伊那郡下條村睦沢８６９０－１</t>
  </si>
  <si>
    <t>C120241200016</t>
  </si>
  <si>
    <t>売木村立売木中学校</t>
  </si>
  <si>
    <t>C120241300015</t>
  </si>
  <si>
    <t>天龍村立天龍中学校</t>
  </si>
  <si>
    <t>長野県下伊那郡天龍村平岡１１７４</t>
  </si>
  <si>
    <t>C120241400014</t>
  </si>
  <si>
    <t>泰阜村立泰阜中学校</t>
  </si>
  <si>
    <t>C120241500013</t>
  </si>
  <si>
    <t>喬木村立喬木中学校</t>
  </si>
  <si>
    <t>長野県下伊那郡喬木村１５６２</t>
  </si>
  <si>
    <t>C120241600012</t>
  </si>
  <si>
    <t>豊丘村立豊丘中学校</t>
  </si>
  <si>
    <t>長野県下伊那郡豊丘村神稲４０２０</t>
  </si>
  <si>
    <t>C120241700011</t>
  </si>
  <si>
    <t>大鹿村立大鹿中学校</t>
  </si>
  <si>
    <t>長野県下伊那郡大鹿村大字鹿塩２９５２</t>
  </si>
  <si>
    <t>C120242200014</t>
  </si>
  <si>
    <t>上松町立上松中学校</t>
  </si>
  <si>
    <t>長野県木曽郡上松町上松１７５７－１</t>
  </si>
  <si>
    <t>C120242300013</t>
  </si>
  <si>
    <t>南木曽町立南木曽中学校</t>
  </si>
  <si>
    <t>長野県木曽郡南木曽町読書２９４２－２</t>
  </si>
  <si>
    <t>C120242500011</t>
  </si>
  <si>
    <t>木祖村立木祖中学校</t>
  </si>
  <si>
    <t>長野県木曽郡木祖村薮原４６１</t>
  </si>
  <si>
    <t>C120242900017</t>
  </si>
  <si>
    <t>王滝村立王滝中学校</t>
  </si>
  <si>
    <t>C120243000014</t>
  </si>
  <si>
    <t>大桑村立大桑中学校</t>
  </si>
  <si>
    <t>長野県木曽郡大桑村長野８９１－１</t>
  </si>
  <si>
    <t>C120243200012</t>
  </si>
  <si>
    <t>木曽町立木曽町中学校</t>
  </si>
  <si>
    <t>長野県木曽郡木曽町新開４１１０</t>
  </si>
  <si>
    <t>C120243200021</t>
  </si>
  <si>
    <t>木曽町立日義中学校</t>
  </si>
  <si>
    <t>C120243200030</t>
  </si>
  <si>
    <t>木曽町立開田中学校</t>
  </si>
  <si>
    <t>長野県木曽郡木曽町開田高原西野８４１</t>
  </si>
  <si>
    <t>C120244600016</t>
  </si>
  <si>
    <t>麻績村立筑北中学校</t>
  </si>
  <si>
    <t>長野県東筑摩郡麻績村麻４６３１</t>
  </si>
  <si>
    <t>C120244800014</t>
  </si>
  <si>
    <t>生坂村立生坂中学校</t>
  </si>
  <si>
    <t>長野県東筑摩郡生坂村５４４５番地２</t>
  </si>
  <si>
    <t>C120245100018</t>
  </si>
  <si>
    <t>松本市山形村朝日村中学校組合立鉢盛中学校</t>
  </si>
  <si>
    <t>長野県東筑摩郡朝日村古見３３３２－５</t>
  </si>
  <si>
    <t>C120245200017</t>
  </si>
  <si>
    <t>筑北村立聖南中学校</t>
  </si>
  <si>
    <t>長野県東筑摩郡筑北村東条１番地</t>
  </si>
  <si>
    <t>C120248100012</t>
  </si>
  <si>
    <t>池田町立高瀬中学校</t>
  </si>
  <si>
    <t>長野県北安曇郡池田町池田３２１０－１</t>
  </si>
  <si>
    <t>C120248200011</t>
  </si>
  <si>
    <t>松川村立松川中学校</t>
  </si>
  <si>
    <t>長野県北安曇郡松川村５７２１－６３４</t>
  </si>
  <si>
    <t>C120248500018</t>
  </si>
  <si>
    <t>白馬村立白馬中学校</t>
  </si>
  <si>
    <t>長野県北安曇郡白馬村大字北城２１８０</t>
  </si>
  <si>
    <t>C120248600017</t>
  </si>
  <si>
    <t>小谷村立小谷中学校</t>
  </si>
  <si>
    <t>長野県北安曇郡小谷村千国乙３８００－イ</t>
  </si>
  <si>
    <t>C120252100014</t>
  </si>
  <si>
    <t>坂城町立坂城中学校</t>
  </si>
  <si>
    <t>長野県埴科郡坂城町大字中之条９２６</t>
  </si>
  <si>
    <t>C120254100010</t>
  </si>
  <si>
    <t>小布施町立小布施中学校</t>
  </si>
  <si>
    <t>長野県上高井郡小布施町小布施６５</t>
  </si>
  <si>
    <t>C120254300018</t>
  </si>
  <si>
    <t>長野県上高井郡高山村大字高井４５７５</t>
  </si>
  <si>
    <t>C120256100015</t>
  </si>
  <si>
    <t>山ノ内町立山ノ内中学校</t>
  </si>
  <si>
    <t>長野県下高井郡山ノ内町平穏３４００－１</t>
  </si>
  <si>
    <t>C120256200014</t>
  </si>
  <si>
    <t>木島平村立木島平中学校</t>
  </si>
  <si>
    <t>長野県下高井郡木島平村大字往郷８３９</t>
  </si>
  <si>
    <t>C120256300013</t>
  </si>
  <si>
    <t>野沢温泉村立野沢温泉中学校</t>
  </si>
  <si>
    <t>長野県下高井郡野沢温泉村豊郷１０１４４</t>
  </si>
  <si>
    <t>C120258800014</t>
  </si>
  <si>
    <t>小川村立小川中学校</t>
  </si>
  <si>
    <t>長野県上水内郡小川村高府８８００－２</t>
  </si>
  <si>
    <t>C120259000010</t>
  </si>
  <si>
    <t>飯綱町立飯綱中学校</t>
  </si>
  <si>
    <t>長野県上水内郡飯綱町大字普光寺１番地</t>
  </si>
  <si>
    <t>C120260200016</t>
  </si>
  <si>
    <t>栄村立栄中学校</t>
  </si>
  <si>
    <t>長野県下水内郡栄村大字北信３８９２番地</t>
  </si>
  <si>
    <t>C120320100019</t>
  </si>
  <si>
    <t>長野日本大学中学校</t>
  </si>
  <si>
    <t>長野県長野市大字東和田字中道２５３－３</t>
  </si>
  <si>
    <t>C120320100028</t>
  </si>
  <si>
    <t>グリーン・ヒルズ中学校</t>
  </si>
  <si>
    <t>長野県長野市大字富田１－５３１</t>
  </si>
  <si>
    <t>C120320100037</t>
  </si>
  <si>
    <t>長野清泉女学院中学校</t>
  </si>
  <si>
    <t>長野県長野市箱清水１－９－１９</t>
  </si>
  <si>
    <t>C120320100046</t>
  </si>
  <si>
    <t>文化学園長野中学校</t>
  </si>
  <si>
    <t>長野県長野市上千田１４１</t>
  </si>
  <si>
    <t>C120320200018</t>
  </si>
  <si>
    <t>才教学園中学校</t>
  </si>
  <si>
    <t>C120320200027</t>
  </si>
  <si>
    <t>松本国際中学校</t>
  </si>
  <si>
    <t>長野県松本市村井町南３丁目６番１８号</t>
  </si>
  <si>
    <t>C120321700011</t>
  </si>
  <si>
    <t>佐久長聖中学校</t>
  </si>
  <si>
    <t>長野県佐久市岩村田３６３８</t>
  </si>
  <si>
    <t>C120330900010</t>
  </si>
  <si>
    <t>大日向中学校</t>
  </si>
  <si>
    <t>長野県南佐久郡佐久穂町大字大日向字上滝平１１１０番地１</t>
  </si>
  <si>
    <t>C120341300013</t>
  </si>
  <si>
    <t>どんぐり向方中学校</t>
  </si>
  <si>
    <t>C220221200017</t>
  </si>
  <si>
    <t>大町市立美麻小中学校</t>
  </si>
  <si>
    <t>長野県大町市美麻２７５０３</t>
  </si>
  <si>
    <t>C220221200026</t>
  </si>
  <si>
    <t>大町市立八坂小中学校</t>
  </si>
  <si>
    <t>（前期）長野県大町市八坂１０９０
（後期）長野県大町市八坂１１６４８</t>
  </si>
  <si>
    <t>C220221500014</t>
  </si>
  <si>
    <t>塩尻市立楢川小中学校</t>
  </si>
  <si>
    <t>長野県塩尻市大字木曽平沢１４５１－１３８</t>
  </si>
  <si>
    <t>C220241000017</t>
  </si>
  <si>
    <t>根羽村立義務教育学校根羽学園</t>
  </si>
  <si>
    <t>長野県下伊那郡根羽村８０</t>
  </si>
  <si>
    <t>C220258300018</t>
  </si>
  <si>
    <t>信濃町立信濃小中学校</t>
  </si>
  <si>
    <t>長野県上水内郡信濃町古間４９１</t>
  </si>
  <si>
    <t>C220332100013</t>
  </si>
  <si>
    <t>軽井沢風越学園</t>
  </si>
  <si>
    <t>長野県北佐久郡軽井沢町大字発地１２７８－１６</t>
  </si>
  <si>
    <t>D120220100019</t>
  </si>
  <si>
    <t>長野県長野高等学校</t>
  </si>
  <si>
    <t>長野県長野市上松１－１６－１２</t>
  </si>
  <si>
    <t>D120220100028</t>
  </si>
  <si>
    <t>長野県長野西高等学校</t>
  </si>
  <si>
    <t>長野県長野市箱清水３－８－５</t>
  </si>
  <si>
    <t>D120220100037</t>
  </si>
  <si>
    <t>長野県長野吉田高等学校</t>
  </si>
  <si>
    <t>長野県長野市吉田２－１２－９</t>
  </si>
  <si>
    <t>D120220100046</t>
  </si>
  <si>
    <t>長野県長野工業高等学校</t>
  </si>
  <si>
    <t>長野県長野市差出南３－９－１</t>
  </si>
  <si>
    <t>D120220100055</t>
  </si>
  <si>
    <t>長野県長野商業高等学校</t>
  </si>
  <si>
    <t>長野県長野市妻科２４３</t>
  </si>
  <si>
    <t>D120220100064</t>
  </si>
  <si>
    <t>長野県篠ノ井高等学校</t>
  </si>
  <si>
    <t>長野県長野市篠ノ井布施高田１１６１－２</t>
  </si>
  <si>
    <t>D120220100073</t>
  </si>
  <si>
    <t>長野県更級農業高等学校</t>
  </si>
  <si>
    <t>長野県長野市篠ノ井布施高田２００</t>
  </si>
  <si>
    <t>D120220100082</t>
  </si>
  <si>
    <t>長野県松代高等学校</t>
  </si>
  <si>
    <t>長野県長野市松代町西条４０６５</t>
  </si>
  <si>
    <t>D120220100091</t>
  </si>
  <si>
    <t>長野県長野吉田高等学校戸隠分校</t>
  </si>
  <si>
    <t>長野県長野市戸隠１４９１</t>
  </si>
  <si>
    <t>D120220100108</t>
  </si>
  <si>
    <t>長野県長野東高等学校</t>
  </si>
  <si>
    <t>長野県長野市大豆島２７４３－１</t>
  </si>
  <si>
    <t>D120220100117</t>
  </si>
  <si>
    <t>長野県長野南高等学校</t>
  </si>
  <si>
    <t>長野県長野市稲里町田牧字大北２３６－２</t>
  </si>
  <si>
    <t>D120220100126</t>
  </si>
  <si>
    <t>長野市立長野高等学校</t>
  </si>
  <si>
    <t>長野県長野市徳間１１３３</t>
  </si>
  <si>
    <t>D120220100135</t>
  </si>
  <si>
    <t>長野県篠ノ井高等学校犀峡校</t>
  </si>
  <si>
    <t>長野県長野市信州新町下市場７０</t>
  </si>
  <si>
    <t>D120220100144</t>
  </si>
  <si>
    <t>長野県長野西高等学校中条校</t>
  </si>
  <si>
    <t>長野県長野市中条２３７８－１</t>
  </si>
  <si>
    <t>D120220200018</t>
  </si>
  <si>
    <t>長野県松本深志高等学校</t>
  </si>
  <si>
    <t>長野県松本市蟻ケ崎３－８－１</t>
  </si>
  <si>
    <t>D120220200027</t>
  </si>
  <si>
    <t>長野県松本県ケ丘高等学校</t>
  </si>
  <si>
    <t>長野県松本市県２－１－１</t>
  </si>
  <si>
    <t>D120220200036</t>
  </si>
  <si>
    <t>長野県松本蟻ケ崎高等学校</t>
  </si>
  <si>
    <t>長野県松本市蟻ヶ崎１－１－５４</t>
  </si>
  <si>
    <t>D120220200045</t>
  </si>
  <si>
    <t>長野県松本工業高等学校</t>
  </si>
  <si>
    <t>長野県松本市筑摩４－１１－１</t>
  </si>
  <si>
    <t>D120220200054</t>
  </si>
  <si>
    <t>長野県松本美須々ケ丘高等学校</t>
  </si>
  <si>
    <t>長野県松本市美須々２番１号</t>
  </si>
  <si>
    <t>D120220200063</t>
  </si>
  <si>
    <t>長野県松本筑摩高等学校</t>
  </si>
  <si>
    <t>長野県松本市島立２２３７</t>
  </si>
  <si>
    <t>D120220200072</t>
  </si>
  <si>
    <t>長野県梓川高等学校</t>
  </si>
  <si>
    <t>長野県松本市波田１００００－１</t>
  </si>
  <si>
    <t>D120220300017</t>
  </si>
  <si>
    <t>長野県上田高等学校</t>
  </si>
  <si>
    <t>長野県上田市大手１－４－３２</t>
  </si>
  <si>
    <t>D120220300026</t>
  </si>
  <si>
    <t>長野県上田染谷丘高等学校</t>
  </si>
  <si>
    <t>長野県上田市上田１７１０</t>
  </si>
  <si>
    <t>D120220300035</t>
  </si>
  <si>
    <t>長野県上田東高等学校</t>
  </si>
  <si>
    <t>長野県上田市常田３－５－６８</t>
  </si>
  <si>
    <t>D120220300044</t>
  </si>
  <si>
    <t>長野県上田千曲高等学校</t>
  </si>
  <si>
    <t>長野県上田市中之条６２６番地</t>
  </si>
  <si>
    <t>D120220300053</t>
  </si>
  <si>
    <t>長野県丸子修学館高等学校</t>
  </si>
  <si>
    <t>長野県上田市中丸子８１０－２</t>
  </si>
  <si>
    <t>D120220400016</t>
  </si>
  <si>
    <t>長野県岡谷東高等学校</t>
  </si>
  <si>
    <t>長野県岡谷市南宮２－１－１７</t>
  </si>
  <si>
    <t>D120220400025</t>
  </si>
  <si>
    <t>長野県岡谷工業高等学校</t>
  </si>
  <si>
    <t>長野県岡谷市神明町２－１０－３</t>
  </si>
  <si>
    <t>D120220400034</t>
  </si>
  <si>
    <t>長野県岡谷南高等学校</t>
  </si>
  <si>
    <t>長野県岡谷市湖畔３－３－３０</t>
  </si>
  <si>
    <t>D120220500015</t>
  </si>
  <si>
    <t>長野県飯田風越高等学校</t>
  </si>
  <si>
    <t>長野県飯田市上郷黒田６４６２</t>
  </si>
  <si>
    <t>D120220500024</t>
  </si>
  <si>
    <t>長野県飯田ＯＩＤＥ長姫高等学校</t>
  </si>
  <si>
    <t>長野県飯田市鼎名古熊２５３５－２</t>
  </si>
  <si>
    <t>D120220500033</t>
  </si>
  <si>
    <t>長野県下伊那農業高等学校</t>
  </si>
  <si>
    <t>長野県飯田市鼎名古熊２３６６－４</t>
  </si>
  <si>
    <t>D120220500042</t>
  </si>
  <si>
    <t>長野県飯田高等学校</t>
  </si>
  <si>
    <t>長野県飯田市上郷黒田４５０</t>
  </si>
  <si>
    <t>D120220600014</t>
  </si>
  <si>
    <t>長野県諏訪清陵高等学校</t>
  </si>
  <si>
    <t>D120220600023</t>
  </si>
  <si>
    <t>長野県諏訪二葉高等学校</t>
  </si>
  <si>
    <t>長野県諏訪市岡村二丁目１３番２８号</t>
  </si>
  <si>
    <t>D120220600032</t>
  </si>
  <si>
    <t>長野県諏訪実業高等学校</t>
  </si>
  <si>
    <t>長野県諏訪市清水３－３６６３－３</t>
  </si>
  <si>
    <t>D120220700013</t>
  </si>
  <si>
    <t>長野県須坂高等学校</t>
  </si>
  <si>
    <t>長野県須坂市大字須坂１５１８－２</t>
  </si>
  <si>
    <t>D120220700022</t>
  </si>
  <si>
    <t>長野県須坂東高等学校</t>
  </si>
  <si>
    <t>長野県須坂市日滝４－４</t>
  </si>
  <si>
    <t>D120220700031</t>
  </si>
  <si>
    <t>長野県須坂創成高等学校</t>
  </si>
  <si>
    <t>長野県須坂市須坂１６１６</t>
  </si>
  <si>
    <t>D120220800012</t>
  </si>
  <si>
    <t>長野県小諸高等学校</t>
  </si>
  <si>
    <t>長野県小諸市東雲４－１－１</t>
  </si>
  <si>
    <t>D120220800021</t>
  </si>
  <si>
    <t>長野県小諸商業高等学校</t>
  </si>
  <si>
    <t>長野県小諸市田町３－１－１</t>
  </si>
  <si>
    <t>D120220900011</t>
  </si>
  <si>
    <t>長野県伊那北高等学校</t>
  </si>
  <si>
    <t>長野県伊那市山寺２１６５</t>
  </si>
  <si>
    <t>D120220900020</t>
  </si>
  <si>
    <t>長野県伊那弥生ケ丘高等学校</t>
  </si>
  <si>
    <t>長野県伊那市西町５７０３</t>
  </si>
  <si>
    <t>D120220900039</t>
  </si>
  <si>
    <t>長野県高遠高等学校</t>
  </si>
  <si>
    <t>長野県伊那市高遠町小原８２４</t>
  </si>
  <si>
    <t>D120221000018</t>
  </si>
  <si>
    <t>長野県赤穂高等学校</t>
  </si>
  <si>
    <t>長野県駒ヶ根市赤穂１１０４１－４</t>
  </si>
  <si>
    <t>D120221000027</t>
  </si>
  <si>
    <t>長野県駒ケ根工業高等学校</t>
  </si>
  <si>
    <t>長野県駒ヶ根市赤穂１４－２</t>
  </si>
  <si>
    <t>D120221100017</t>
  </si>
  <si>
    <t>長野県中野西高等学校</t>
  </si>
  <si>
    <t>長野県中野市西条５４４－１</t>
  </si>
  <si>
    <t>D120221100026</t>
  </si>
  <si>
    <t>長野県中野立志館高等学校</t>
  </si>
  <si>
    <t>長野県中野市三好町２－１－５３</t>
  </si>
  <si>
    <t>D120221200016</t>
  </si>
  <si>
    <t>長野県大町岳陽高等学校</t>
  </si>
  <si>
    <t>長野県大町市大町３６９１－２</t>
  </si>
  <si>
    <t>D120221300015</t>
  </si>
  <si>
    <t>長野県飯山高等学校</t>
  </si>
  <si>
    <t>長野県飯山市大字飯山２６１０</t>
  </si>
  <si>
    <t>D120221400014</t>
  </si>
  <si>
    <t>長野県茅野高等学校</t>
  </si>
  <si>
    <t>長野県茅野市宮川１１３９５</t>
  </si>
  <si>
    <t>D120221500013</t>
  </si>
  <si>
    <t>長野県塩尻志学館高等学校</t>
  </si>
  <si>
    <t>長野県塩尻市広丘高出４－４</t>
  </si>
  <si>
    <t>D120221500022</t>
  </si>
  <si>
    <t>長野県田川高等学校</t>
  </si>
  <si>
    <t>長野県塩尻市広丘吉田２６４５</t>
  </si>
  <si>
    <t>D120221700011</t>
  </si>
  <si>
    <t>長野県野沢北高等学校</t>
  </si>
  <si>
    <t>長野県佐久市野沢４４９－２</t>
  </si>
  <si>
    <t>D120221700020</t>
  </si>
  <si>
    <t>長野県岩村田高等学校</t>
  </si>
  <si>
    <t>長野県佐久市１２４８－１</t>
  </si>
  <si>
    <t>D120221700039</t>
  </si>
  <si>
    <t>長野県野沢南高等学校</t>
  </si>
  <si>
    <t>長野県佐久市原８６－１</t>
  </si>
  <si>
    <t>D120221700048</t>
  </si>
  <si>
    <t>長野県佐久平総合技術高等学校</t>
  </si>
  <si>
    <t>長野県佐久市岩村田９９１</t>
  </si>
  <si>
    <t>D120221800010</t>
  </si>
  <si>
    <t>長野県屋代高等学校</t>
  </si>
  <si>
    <t>D120221800029</t>
  </si>
  <si>
    <t>長野県屋代南高等学校</t>
  </si>
  <si>
    <t>長野県千曲市大字屋代２１０４</t>
  </si>
  <si>
    <t>D120221900019</t>
  </si>
  <si>
    <t>長野県東御清翔高等学校</t>
  </si>
  <si>
    <t>長野県東御市県２７６</t>
  </si>
  <si>
    <t>D120222000016</t>
  </si>
  <si>
    <t>長野県明科高等学校</t>
  </si>
  <si>
    <t>長野県安曇野市明科東川手１００</t>
  </si>
  <si>
    <t>D120222000025</t>
  </si>
  <si>
    <t>長野県豊科高等学校</t>
  </si>
  <si>
    <t>長野県安曇野市大字豊科２３４１</t>
  </si>
  <si>
    <t>D120222000034</t>
  </si>
  <si>
    <t>長野県南安曇農業高等学校</t>
  </si>
  <si>
    <t>長野県安曇野市豊科４５３７</t>
  </si>
  <si>
    <t>D120222000043</t>
  </si>
  <si>
    <t>長野県穂高商業高等学校</t>
  </si>
  <si>
    <t>長野県安曇野市穂高６８３９</t>
  </si>
  <si>
    <t>D120230300016</t>
  </si>
  <si>
    <t>長野県小海高等学校</t>
  </si>
  <si>
    <t>長野県南佐久郡小海町千代里１００６－２</t>
  </si>
  <si>
    <t>D120232100014</t>
  </si>
  <si>
    <t>長野県軽井沢高等学校</t>
  </si>
  <si>
    <t>長野県北佐久郡軽井沢町軽井沢１３２３－４３</t>
  </si>
  <si>
    <t>D120232400011</t>
  </si>
  <si>
    <t>長野県蓼科高等学校</t>
  </si>
  <si>
    <t>長野県北佐久郡立科町芦田３６５２</t>
  </si>
  <si>
    <t>D120236100015</t>
  </si>
  <si>
    <t>長野県下諏訪向陽高等学校</t>
  </si>
  <si>
    <t>長野県諏訪郡下諏訪町７４０１番地</t>
  </si>
  <si>
    <t>D120236200014</t>
  </si>
  <si>
    <t>長野県富士見高等学校</t>
  </si>
  <si>
    <t>長野県諏訪郡富士見町富士見３３３０</t>
  </si>
  <si>
    <t>D120238200010</t>
  </si>
  <si>
    <t>長野県辰野高等学校</t>
  </si>
  <si>
    <t>長野県上伊那郡辰野町大字伊那富３６４４－２</t>
  </si>
  <si>
    <t>D120238300019</t>
  </si>
  <si>
    <t>長野県箕輪進修高等学校</t>
  </si>
  <si>
    <t>長野県上伊那郡箕輪町大字中箕輪１３２３８</t>
  </si>
  <si>
    <t>D120238500017</t>
  </si>
  <si>
    <t>長野県上伊那農業高等学校</t>
  </si>
  <si>
    <t>長野県上伊那郡南箕輪村９１１０</t>
  </si>
  <si>
    <t>D120240200016</t>
  </si>
  <si>
    <t>長野県松川高等学校</t>
  </si>
  <si>
    <t>長野県下伊那郡松川町上片桐９１９－１</t>
  </si>
  <si>
    <t>D120240400014</t>
  </si>
  <si>
    <t>長野県阿南高等学校</t>
  </si>
  <si>
    <t>長野県下伊那郡阿南町北條２２３７</t>
  </si>
  <si>
    <t>D120240700011</t>
  </si>
  <si>
    <t>長野県阿智高等学校</t>
  </si>
  <si>
    <t>長野県下伊那郡阿智村春日２８４０</t>
  </si>
  <si>
    <t>D120242300011</t>
  </si>
  <si>
    <t>長野県蘇南高等学校</t>
  </si>
  <si>
    <t>長野県木曽郡南木曽町読書２９３７－４５</t>
  </si>
  <si>
    <t>D120243200010</t>
  </si>
  <si>
    <t>長野県木曽青峰高等学校</t>
  </si>
  <si>
    <t>長野県木曽郡木曽町福島１８２７－２</t>
  </si>
  <si>
    <t>D120248100010</t>
  </si>
  <si>
    <t>長野県池田工業高等学校</t>
  </si>
  <si>
    <t>長野県北安曇郡池田町大字池田２５２４</t>
  </si>
  <si>
    <t>D120248500016</t>
  </si>
  <si>
    <t>長野県白馬高等学校</t>
  </si>
  <si>
    <t>長野県北安曇郡白馬村北城８８００</t>
  </si>
  <si>
    <t>D120252100012</t>
  </si>
  <si>
    <t>長野県坂城高等学校</t>
  </si>
  <si>
    <t>長野県埴科郡坂城町坂城６７２７</t>
  </si>
  <si>
    <t>D120256200012</t>
  </si>
  <si>
    <t>長野県下高井農林高等学校</t>
  </si>
  <si>
    <t>長野県下高井郡木島平村穂高２９７５</t>
  </si>
  <si>
    <t>D120259000018</t>
  </si>
  <si>
    <t>長野県北部高等学校</t>
  </si>
  <si>
    <t>長野県上水内郡飯綱町普光寺１５６</t>
  </si>
  <si>
    <t>D120320100017</t>
  </si>
  <si>
    <t>長野清泉女学院高等学校</t>
  </si>
  <si>
    <t>D120320100026</t>
  </si>
  <si>
    <t>長野女子高等学校</t>
  </si>
  <si>
    <t>長野県長野市三輪９－３０－１８</t>
  </si>
  <si>
    <t>D120320100035</t>
  </si>
  <si>
    <t>文化学園長野高等学校</t>
  </si>
  <si>
    <t>D120320100044</t>
  </si>
  <si>
    <t>長野日本大学高等学校</t>
  </si>
  <si>
    <t>D120320100053</t>
  </si>
  <si>
    <t>長野俊英高等学校</t>
  </si>
  <si>
    <t>長野県長野市篠ノ井御幣川１０４５</t>
  </si>
  <si>
    <t>D120320100062</t>
  </si>
  <si>
    <t>ステップ高等学校</t>
  </si>
  <si>
    <t>長野県長野市信更町上尾２２００</t>
  </si>
  <si>
    <t>D120320200016</t>
  </si>
  <si>
    <t>松商学園高等学校</t>
  </si>
  <si>
    <t>長野県松本市県３丁目６番１号</t>
  </si>
  <si>
    <t>D120320200025</t>
  </si>
  <si>
    <t>松本国際高等学校</t>
  </si>
  <si>
    <t>長野県松本市村井町南３丁６番２５号</t>
  </si>
  <si>
    <t>D120320200034</t>
  </si>
  <si>
    <t>エクセラン高等学校</t>
  </si>
  <si>
    <t>長野県松本市里山辺４２０２</t>
  </si>
  <si>
    <t>D120320200043</t>
  </si>
  <si>
    <t>信濃むつみ高等学校</t>
  </si>
  <si>
    <t>長野県松本市南松本１－１３－２６</t>
  </si>
  <si>
    <t>D120320200052</t>
  </si>
  <si>
    <t>松本第一高等学校</t>
  </si>
  <si>
    <t>長野県松本市浅間温泉１－４－１７</t>
  </si>
  <si>
    <t>D120320300015</t>
  </si>
  <si>
    <t>上田西高等学校</t>
  </si>
  <si>
    <t>長野県上田市下塩尻８６８</t>
  </si>
  <si>
    <t>D120320300024</t>
  </si>
  <si>
    <t>さくら国際高等学校</t>
  </si>
  <si>
    <t>長野県上田市手塚１０６５</t>
  </si>
  <si>
    <t>D120320300033</t>
  </si>
  <si>
    <t>コードアカデミー高等学校</t>
  </si>
  <si>
    <t>長野県上田市中央１－２－２１</t>
  </si>
  <si>
    <t>D120320500013</t>
  </si>
  <si>
    <t>飯田女子高等学校</t>
  </si>
  <si>
    <t>長野県飯田市上郷飯沼３１３５－３</t>
  </si>
  <si>
    <t>D120320900019</t>
  </si>
  <si>
    <t>伊那西高等学校</t>
  </si>
  <si>
    <t>長野県伊那市西春近４８５１</t>
  </si>
  <si>
    <t>D120321400012</t>
  </si>
  <si>
    <t>東海大学付属諏訪高等学校</t>
  </si>
  <si>
    <t>長野県茅野市玉川６７５</t>
  </si>
  <si>
    <t>D120321500011</t>
  </si>
  <si>
    <t>東京都市大学塩尻高等学校</t>
  </si>
  <si>
    <t>長野県塩尻市広丘高出２０８１</t>
  </si>
  <si>
    <t>D120321700019</t>
  </si>
  <si>
    <t>佐久長聖高等学校</t>
  </si>
  <si>
    <t>長野県佐久市岩村田９５１</t>
  </si>
  <si>
    <t>D120321700028</t>
  </si>
  <si>
    <t>地球環境高等学校</t>
  </si>
  <si>
    <t>長野県佐久市中込２９２３－１</t>
  </si>
  <si>
    <t>D120321900017</t>
  </si>
  <si>
    <t>ＩＤ学園高等学校</t>
  </si>
  <si>
    <t>長野県東御市新張１９３１</t>
  </si>
  <si>
    <t>D120332100012</t>
  </si>
  <si>
    <t>ユナイテッド・ワールド・カレッジＩＳＡＫジャパン</t>
  </si>
  <si>
    <t>長野県北佐久郡軽井沢町大字長倉５８２７－１３６</t>
  </si>
  <si>
    <t>D120338200018</t>
  </si>
  <si>
    <t>つくば開成学園高等学校</t>
  </si>
  <si>
    <t>長野県上伊那郡辰野町大字伊那富３３０５－９４</t>
  </si>
  <si>
    <t>D120341300011</t>
  </si>
  <si>
    <t>天龍興譲高等学校</t>
  </si>
  <si>
    <t>D120342300019</t>
  </si>
  <si>
    <t>緑誠蘭高等学校</t>
  </si>
  <si>
    <t>長野県木曽郡南木曽町吾妻３８５９－３９</t>
  </si>
  <si>
    <t>D120345200013</t>
  </si>
  <si>
    <t>日本ウェルネス長野高等学校</t>
  </si>
  <si>
    <t>長野県東筑摩郡筑北村西条４２２８</t>
  </si>
  <si>
    <t>D220320200015</t>
  </si>
  <si>
    <t>松本秀峰中等教育学校</t>
  </si>
  <si>
    <t>長野県松本市埋橋２－１－１</t>
  </si>
  <si>
    <t>E120110000010</t>
  </si>
  <si>
    <t>信州大学教育学部附属特別支援学校</t>
  </si>
  <si>
    <t>長野県長野市南掘１０９</t>
  </si>
  <si>
    <t>E120220100016</t>
  </si>
  <si>
    <t>長野県長野盲学校</t>
  </si>
  <si>
    <t>長野県長野市大字北尾張部３２１</t>
  </si>
  <si>
    <t>E120220100025</t>
  </si>
  <si>
    <t>長野県長野ろう学校</t>
  </si>
  <si>
    <t>長野県長野市長野市三輪１－４－９</t>
  </si>
  <si>
    <t>E120220100034</t>
  </si>
  <si>
    <t>長野県長野市徳間宮東１３６０番地</t>
  </si>
  <si>
    <t>E120220100043</t>
  </si>
  <si>
    <t>長野県長野市上野２－３７２－２</t>
  </si>
  <si>
    <t>E120220200015</t>
  </si>
  <si>
    <t>長野県松本盲学校</t>
  </si>
  <si>
    <t>長野県松本市旭２－１１－６６</t>
  </si>
  <si>
    <t>E120220200024</t>
  </si>
  <si>
    <t>長野県松本ろう学校</t>
  </si>
  <si>
    <t>長野県松本市寿豊丘８２０</t>
  </si>
  <si>
    <t>E120220200033</t>
  </si>
  <si>
    <t>長野県松本市今井１５３５</t>
  </si>
  <si>
    <t>E120220200042</t>
  </si>
  <si>
    <t>長野県松本市寿豊丘８１１－８８</t>
  </si>
  <si>
    <t>E120220300014</t>
  </si>
  <si>
    <t>長野県上田市大字岩下４６２－１</t>
  </si>
  <si>
    <t>E120220700010</t>
  </si>
  <si>
    <t>須坂市立須坂支援学校</t>
  </si>
  <si>
    <t>長野県須坂市須坂７８０</t>
  </si>
  <si>
    <t>E120220800019</t>
  </si>
  <si>
    <t>長野県小諸市市中原８２４－３</t>
  </si>
  <si>
    <t>E120220900018</t>
  </si>
  <si>
    <t>長野県伊那市西箕輪８２７４</t>
  </si>
  <si>
    <t>E120221300012</t>
  </si>
  <si>
    <t>長野県飯山市大字野坂田字替田２２０－１</t>
  </si>
  <si>
    <t>E120221800017</t>
  </si>
  <si>
    <t>長野県千曲市野高場１７９５</t>
  </si>
  <si>
    <t>E120236100012</t>
  </si>
  <si>
    <t>長野県諏訪郡下諏訪町社花田６５２５－１</t>
  </si>
  <si>
    <t>E120236200011</t>
  </si>
  <si>
    <t>長野県諏訪郡富士見町富士見１１６２３－１</t>
  </si>
  <si>
    <t>E120241500018</t>
  </si>
  <si>
    <t>長野県下伊那郡喬木村１３９６－２</t>
  </si>
  <si>
    <t>E120243200017</t>
  </si>
  <si>
    <t>長野県木曽郡木曽町福島１１３４－１</t>
  </si>
  <si>
    <t>E120248100017</t>
  </si>
  <si>
    <t>長野県北安曇郡池田町会染６１１３－２</t>
  </si>
  <si>
    <t>B121220100012</t>
  </si>
  <si>
    <t>岐阜市立岐阜小学校</t>
  </si>
  <si>
    <t>岐阜県岐阜市大工町１番地</t>
  </si>
  <si>
    <t>B121220100021</t>
  </si>
  <si>
    <t>岐阜市立明郷小学校</t>
  </si>
  <si>
    <t>岐阜県岐阜市本郷町３丁目１番地</t>
  </si>
  <si>
    <t>B121220100030</t>
  </si>
  <si>
    <t>岐阜市立徹明さくら小学校</t>
  </si>
  <si>
    <t>岐阜県岐阜市木ノ本町１丁目１８番地</t>
  </si>
  <si>
    <t>B121220100049</t>
  </si>
  <si>
    <t>岐阜市立白山小学校</t>
  </si>
  <si>
    <t>岐阜県岐阜市白山町２－１－１</t>
  </si>
  <si>
    <t>B121220100058</t>
  </si>
  <si>
    <t>岐阜市立梅林小学校</t>
  </si>
  <si>
    <t>岐阜県岐阜市金竜町６－６</t>
  </si>
  <si>
    <t>B121220100067</t>
  </si>
  <si>
    <t>岐阜市立華陽小学校</t>
  </si>
  <si>
    <t>岐阜県岐阜市華陽５番１号</t>
  </si>
  <si>
    <t>B121220100076</t>
  </si>
  <si>
    <t>岐阜市立本荘小学校</t>
  </si>
  <si>
    <t>岐阜県岐阜市此花町６－２９</t>
  </si>
  <si>
    <t>B121220100085</t>
  </si>
  <si>
    <t>岐阜市立日野小学校</t>
  </si>
  <si>
    <t>岐阜県岐阜市日野北１丁目４番１号</t>
  </si>
  <si>
    <t>B121220100094</t>
  </si>
  <si>
    <t>岐阜市立長良小学校</t>
  </si>
  <si>
    <t>岐阜県岐阜市長良２５９</t>
  </si>
  <si>
    <t>B121220100101</t>
  </si>
  <si>
    <t>岐阜市立島小学校</t>
  </si>
  <si>
    <t>岐阜県岐阜市北島７丁目６番１２号</t>
  </si>
  <si>
    <t>B121220100110</t>
  </si>
  <si>
    <t>岐阜市立三里小学校</t>
  </si>
  <si>
    <t>岐阜県岐阜市六条北２丁目５番１号</t>
  </si>
  <si>
    <t>B121220100129</t>
  </si>
  <si>
    <t>岐阜市立鷺山小学校</t>
  </si>
  <si>
    <t>岐阜県岐阜市鷺山北町９番１２号</t>
  </si>
  <si>
    <t>B121220100138</t>
  </si>
  <si>
    <t>岐阜市立加納小学校</t>
  </si>
  <si>
    <t>岐阜県岐阜市加納西丸町１－７３－２</t>
  </si>
  <si>
    <t>B121220100147</t>
  </si>
  <si>
    <t>岐阜市立加納西小学校</t>
  </si>
  <si>
    <t>岐阜県岐阜市加納高柳町１丁目１番地</t>
  </si>
  <si>
    <t>B121220100156</t>
  </si>
  <si>
    <t>岐阜市立則武小学校</t>
  </si>
  <si>
    <t>岐阜県岐阜市則武２０９番地２</t>
  </si>
  <si>
    <t>B121220100165</t>
  </si>
  <si>
    <t>岐阜市立長森南小学校</t>
  </si>
  <si>
    <t>岐阜県岐阜市切通５－１２－１</t>
  </si>
  <si>
    <t>B121220100174</t>
  </si>
  <si>
    <t>岐阜市立長森北小学校</t>
  </si>
  <si>
    <t>岐阜県岐阜市野一色３丁目１番３号</t>
  </si>
  <si>
    <t>B121220100183</t>
  </si>
  <si>
    <t>岐阜市立常磐小学校</t>
  </si>
  <si>
    <t>岐阜県岐阜市上土居８３８番地</t>
  </si>
  <si>
    <t>B121220100192</t>
  </si>
  <si>
    <t>岐阜市立木田小学校</t>
  </si>
  <si>
    <t>岐阜県岐阜市木田２－１７３</t>
  </si>
  <si>
    <t>B121220100209</t>
  </si>
  <si>
    <t>岐阜市立岩野田小学校</t>
  </si>
  <si>
    <t>岐阜県岐阜市粟野西２－３３</t>
  </si>
  <si>
    <t>B121220100218</t>
  </si>
  <si>
    <t>岐阜市立黒野小学校</t>
  </si>
  <si>
    <t>岐阜県岐阜市古市場２０－１</t>
  </si>
  <si>
    <t>B121220100227</t>
  </si>
  <si>
    <t>岐阜市立方県小学校</t>
  </si>
  <si>
    <t>岐阜県岐阜市安食３丁目１１５番地</t>
  </si>
  <si>
    <t>B121220100236</t>
  </si>
  <si>
    <t>岐阜市立茜部小学校</t>
  </si>
  <si>
    <t>岐阜県岐阜市茜部新所４－９１－３</t>
  </si>
  <si>
    <t>B121220100245</t>
  </si>
  <si>
    <t>岐阜市立鶉小学校</t>
  </si>
  <si>
    <t>岐阜県岐阜市中鶉４－１８９－１</t>
  </si>
  <si>
    <t>B121220100254</t>
  </si>
  <si>
    <t>岐阜市立七郷小学校</t>
  </si>
  <si>
    <t>岐阜県岐阜市西改田字川向９４－１</t>
  </si>
  <si>
    <t>B121220100263</t>
  </si>
  <si>
    <t>岐阜市立西郷小学校</t>
  </si>
  <si>
    <t>岐阜県岐阜市中西郷４－２６１</t>
  </si>
  <si>
    <t>B121220100272</t>
  </si>
  <si>
    <t>岐阜市立市橋小学校</t>
  </si>
  <si>
    <t>岐阜県岐阜市市橋６丁目６番２８号</t>
  </si>
  <si>
    <t>B121220100281</t>
  </si>
  <si>
    <t>岐阜市立岩小学校</t>
  </si>
  <si>
    <t>岐阜県岐阜市岩滝西１丁目６１２番地</t>
  </si>
  <si>
    <t>B121220100290</t>
  </si>
  <si>
    <t>岐阜市立鏡島小学校</t>
  </si>
  <si>
    <t>岐阜県岐阜市鏡島西２丁目２番１号</t>
  </si>
  <si>
    <t>B121220100307</t>
  </si>
  <si>
    <t>岐阜市立厚見小学校</t>
  </si>
  <si>
    <t>岐阜県岐阜市上川手１９８－５</t>
  </si>
  <si>
    <t>B121220100316</t>
  </si>
  <si>
    <t>岐阜市立長良西小学校</t>
  </si>
  <si>
    <t>岐阜県岐阜市千代田町２－１</t>
  </si>
  <si>
    <t>B121220100325</t>
  </si>
  <si>
    <t>岐阜市立早田小学校</t>
  </si>
  <si>
    <t>岐阜県岐阜市学園町２丁目３５番地</t>
  </si>
  <si>
    <t>B121220100334</t>
  </si>
  <si>
    <t>岐阜市立且格小学校</t>
  </si>
  <si>
    <t>岐阜県岐阜市日置江１８５９番地１</t>
  </si>
  <si>
    <t>B121220100343</t>
  </si>
  <si>
    <t>岐阜市立芥見小学校</t>
  </si>
  <si>
    <t>岐阜県岐阜市芥見２丁目２１３番地</t>
  </si>
  <si>
    <t>B121220100352</t>
  </si>
  <si>
    <t>岐阜市立合渡小学校</t>
  </si>
  <si>
    <t>岐阜県岐阜市寺田１番地１</t>
  </si>
  <si>
    <t>B121220100361</t>
  </si>
  <si>
    <t>岐阜市立三輪南小学校</t>
  </si>
  <si>
    <t>岐阜県岐阜市太郎丸１０３４番地</t>
  </si>
  <si>
    <t>B121220100370</t>
  </si>
  <si>
    <t>岐阜市立三輪北小学校</t>
  </si>
  <si>
    <t>岐阜県岐阜市北野東３５６</t>
  </si>
  <si>
    <t>B121220100389</t>
  </si>
  <si>
    <t>岐阜市立網代小学校</t>
  </si>
  <si>
    <t>岐阜県岐阜市秋沢２丁目１５６番地１</t>
  </si>
  <si>
    <t>B121220100398</t>
  </si>
  <si>
    <t>岐阜市立城西小学校</t>
  </si>
  <si>
    <t>岐阜県岐阜市則武西１－８－１</t>
  </si>
  <si>
    <t>B121220100405</t>
  </si>
  <si>
    <t>岐阜市立藍川小学校</t>
  </si>
  <si>
    <t>岐阜県岐阜市加野３丁目３番５号</t>
  </si>
  <si>
    <t>B121220100414</t>
  </si>
  <si>
    <t>岐阜市立長良東小学校</t>
  </si>
  <si>
    <t>岐阜県岐阜市長良真生町３－９</t>
  </si>
  <si>
    <t>B121220100423</t>
  </si>
  <si>
    <t>岐阜市立長森西小学校</t>
  </si>
  <si>
    <t>岐阜県岐阜市北一色５丁目５番１号</t>
  </si>
  <si>
    <t>B121220100432</t>
  </si>
  <si>
    <t>岐阜市立芥見東小学校</t>
  </si>
  <si>
    <t>岐阜県岐阜市大洞桜台１－２</t>
  </si>
  <si>
    <t>B121220100441</t>
  </si>
  <si>
    <t>岐阜市立岩野田北小学校</t>
  </si>
  <si>
    <t>岐阜県岐阜市粟野東２－３３－３</t>
  </si>
  <si>
    <t>B121220100450</t>
  </si>
  <si>
    <t>岐阜市立長森東小学校</t>
  </si>
  <si>
    <t>岐阜県岐阜市水海道２丁目１０番１号</t>
  </si>
  <si>
    <t>B121220100469</t>
  </si>
  <si>
    <t>岐阜市立柳津小学校</t>
  </si>
  <si>
    <t>岐阜県岐阜市柳津町丸野１－１</t>
  </si>
  <si>
    <t>B121220200011</t>
  </si>
  <si>
    <t>大垣市立興文小学校</t>
  </si>
  <si>
    <t>岐阜県大垣市西外側町１－３４</t>
  </si>
  <si>
    <t>B121220200020</t>
  </si>
  <si>
    <t>大垣市立東小学校</t>
  </si>
  <si>
    <t>岐阜県大垣市三塚町１１８０</t>
  </si>
  <si>
    <t>B121220200039</t>
  </si>
  <si>
    <t>大垣市立西小学校</t>
  </si>
  <si>
    <t>岐阜県大垣市久瀬川町６－１１０</t>
  </si>
  <si>
    <t>B121220200048</t>
  </si>
  <si>
    <t>大垣市立南小学校</t>
  </si>
  <si>
    <t>岐阜県大垣市美和町１８７１</t>
  </si>
  <si>
    <t>B121220200057</t>
  </si>
  <si>
    <t>大垣市立北小学校</t>
  </si>
  <si>
    <t>岐阜県大垣市八島町２３０２</t>
  </si>
  <si>
    <t>B121220200066</t>
  </si>
  <si>
    <t>大垣市立日新小学校</t>
  </si>
  <si>
    <t>岐阜県大垣市入方１－３４</t>
  </si>
  <si>
    <t>B121220200075</t>
  </si>
  <si>
    <t>大垣市立安井小学校</t>
  </si>
  <si>
    <t>岐阜県大垣市禾森１－１</t>
  </si>
  <si>
    <t>B121220200084</t>
  </si>
  <si>
    <t>大垣市立宇留生小学校</t>
  </si>
  <si>
    <t>岐阜県大垣市熊野町１１７１</t>
  </si>
  <si>
    <t>B121220200093</t>
  </si>
  <si>
    <t>大垣市立静里小学校</t>
  </si>
  <si>
    <t>岐阜県大垣市久徳町４２３</t>
  </si>
  <si>
    <t>B121220200100</t>
  </si>
  <si>
    <t>大垣市立綾里小学校</t>
  </si>
  <si>
    <t>岐阜県大垣市綾野５－８５</t>
  </si>
  <si>
    <t>B121220200119</t>
  </si>
  <si>
    <t>大垣市立江東小学校</t>
  </si>
  <si>
    <t>岐阜県大垣市内原３丁目１３５番地</t>
  </si>
  <si>
    <t>B121220200128</t>
  </si>
  <si>
    <t>大垣市立川並小学校</t>
  </si>
  <si>
    <t>岐阜県大垣市馬の瀬町１５００番地</t>
  </si>
  <si>
    <t>B121220200137</t>
  </si>
  <si>
    <t>大垣市立中川小学校</t>
  </si>
  <si>
    <t>岐阜県大垣市中川町２－４６０</t>
  </si>
  <si>
    <t>B121220200146</t>
  </si>
  <si>
    <t>大垣市立小野小学校</t>
  </si>
  <si>
    <t>岐阜県大垣市小野１－１７１</t>
  </si>
  <si>
    <t>B121220200155</t>
  </si>
  <si>
    <t>大垣市立荒崎小学校</t>
  </si>
  <si>
    <t>岐阜県大垣市長松町７８９</t>
  </si>
  <si>
    <t>B121220200164</t>
  </si>
  <si>
    <t>大垣市立赤坂小学校</t>
  </si>
  <si>
    <t>岐阜県大垣市赤坂新町１－４９</t>
  </si>
  <si>
    <t>B121220200173</t>
  </si>
  <si>
    <t>大垣市立青墓小学校</t>
  </si>
  <si>
    <t>岐阜県大垣市青墓町１－７８７</t>
  </si>
  <si>
    <t>B121220200226</t>
  </si>
  <si>
    <t>大垣市立墨俣小学校</t>
  </si>
  <si>
    <t>岐阜県大垣市墨俣町墨俣２４２</t>
  </si>
  <si>
    <t>B121220300010</t>
  </si>
  <si>
    <t>高山市立東小学校</t>
  </si>
  <si>
    <t>岐阜県高山市松之木町２９６２－１</t>
  </si>
  <si>
    <t>B121220300029</t>
  </si>
  <si>
    <t>高山市立西小学校</t>
  </si>
  <si>
    <t>岐阜県高山市総和町２－１８－１</t>
  </si>
  <si>
    <t>B121220300038</t>
  </si>
  <si>
    <t>高山市立南小学校</t>
  </si>
  <si>
    <t>岐阜県高山市岡本町１－１８</t>
  </si>
  <si>
    <t>B121220300047</t>
  </si>
  <si>
    <t>高山市立北小学校</t>
  </si>
  <si>
    <t>岐阜県高山市桐生町２－２１</t>
  </si>
  <si>
    <t>B121220300056</t>
  </si>
  <si>
    <t>高山市立山王小学校</t>
  </si>
  <si>
    <t>岐阜県高山市片野町６－４００</t>
  </si>
  <si>
    <t>B121220300065</t>
  </si>
  <si>
    <t>高山市立江名子小学校</t>
  </si>
  <si>
    <t>岐阜県高山市江名子町２８３８</t>
  </si>
  <si>
    <t>B121220300074</t>
  </si>
  <si>
    <t>高山市立新宮小学校</t>
  </si>
  <si>
    <t>岐阜県高山市新宮町２６３５－２</t>
  </si>
  <si>
    <t>B121220300083</t>
  </si>
  <si>
    <t>高山市立三枝小学校</t>
  </si>
  <si>
    <t>岐阜県高山市中切町７１５</t>
  </si>
  <si>
    <t>B121220300092</t>
  </si>
  <si>
    <t>高山市立岩滝小学校</t>
  </si>
  <si>
    <t>岐阜県高山市滝町２２０</t>
  </si>
  <si>
    <t>B121220300109</t>
  </si>
  <si>
    <t>高山市立花里小学校</t>
  </si>
  <si>
    <t>岐阜県高山市花里町１－５４</t>
  </si>
  <si>
    <t>B121220300118</t>
  </si>
  <si>
    <t>高山市立丹生川小学校</t>
  </si>
  <si>
    <t>岐阜県高山市丹生川町町方６５－１</t>
  </si>
  <si>
    <t>B121220300127</t>
  </si>
  <si>
    <t>高山市立清見小学校</t>
  </si>
  <si>
    <t>岐阜県高山市清見町三日町１１２</t>
  </si>
  <si>
    <t>B121220300136</t>
  </si>
  <si>
    <t>高山市立荘川小学校</t>
  </si>
  <si>
    <t>岐阜県高山市荘川町猿丸２７</t>
  </si>
  <si>
    <t>B121220300145</t>
  </si>
  <si>
    <t>高山市立宮小学校</t>
  </si>
  <si>
    <t>岐阜県高山市一之宮町３０５０</t>
  </si>
  <si>
    <t>B121220300154</t>
  </si>
  <si>
    <t>高山市立久々野小学校</t>
  </si>
  <si>
    <t>岐阜県高山市久々野町久々野１７７２</t>
  </si>
  <si>
    <t>B121220300163</t>
  </si>
  <si>
    <t>高山市立朝日小学校</t>
  </si>
  <si>
    <t>岐阜県高山市朝日町万石７２８</t>
  </si>
  <si>
    <t>B121220300172</t>
  </si>
  <si>
    <t>高山市立国府小学校</t>
  </si>
  <si>
    <t>岐阜県高山市国府町広瀬町２５８６－６</t>
  </si>
  <si>
    <t>B121220300181</t>
  </si>
  <si>
    <t>高山市立本郷小学校</t>
  </si>
  <si>
    <t>岐阜県高山市上宝町在家１６４２</t>
  </si>
  <si>
    <t>B121220300190</t>
  </si>
  <si>
    <t>高山市立栃尾小学校</t>
  </si>
  <si>
    <t>岐阜県高山市奥飛騨温泉郷栃尾３５０番地</t>
  </si>
  <si>
    <t>B121220400019</t>
  </si>
  <si>
    <t>多治見市立養正小学校</t>
  </si>
  <si>
    <t>岐阜県多治見市平野町２－８０</t>
  </si>
  <si>
    <t>B121220400028</t>
  </si>
  <si>
    <t>多治見市立精華小学校</t>
  </si>
  <si>
    <t>岐阜県多治見市十九田町２－１１９</t>
  </si>
  <si>
    <t>B121220400037</t>
  </si>
  <si>
    <t>多治見市立共栄小学校</t>
  </si>
  <si>
    <t>岐阜県多治見市高田町３－６４</t>
  </si>
  <si>
    <t>B121220400046</t>
  </si>
  <si>
    <t>多治見市立昭和小学校</t>
  </si>
  <si>
    <t>岐阜県多治見市平和町４－１８０</t>
  </si>
  <si>
    <t>B121220400055</t>
  </si>
  <si>
    <t>多治見市立小泉小学校</t>
  </si>
  <si>
    <t>岐阜県多治見市小泉町７－９０</t>
  </si>
  <si>
    <t>B121220400064</t>
  </si>
  <si>
    <t>多治見市立池田小学校</t>
  </si>
  <si>
    <t>岐阜県多治見市池田町６－２５</t>
  </si>
  <si>
    <t>B121220400073</t>
  </si>
  <si>
    <t>多治見市立市之倉小学校</t>
  </si>
  <si>
    <t>岐阜県多治見市市之倉町１０－３８１</t>
  </si>
  <si>
    <t>B121220400082</t>
  </si>
  <si>
    <t>多治見市立滝呂小学校</t>
  </si>
  <si>
    <t>岐阜県多治見市滝呂町１２－１８６－４</t>
  </si>
  <si>
    <t>B121220400091</t>
  </si>
  <si>
    <t>多治見市立南姫小学校</t>
  </si>
  <si>
    <t>岐阜県多治見市大藪町１２３７－１</t>
  </si>
  <si>
    <t>B121220400108</t>
  </si>
  <si>
    <t>多治見市立根本小学校</t>
  </si>
  <si>
    <t>岐阜県多治見市高根町４－６－５</t>
  </si>
  <si>
    <t>B121220400117</t>
  </si>
  <si>
    <t>多治見市立北栄小学校</t>
  </si>
  <si>
    <t>岐阜県多治見市旭ヶ丘１０－６－８２</t>
  </si>
  <si>
    <t>B121220400126</t>
  </si>
  <si>
    <t>多治見市立脇之島小学校</t>
  </si>
  <si>
    <t>岐阜県多治見市脇之島町７－３９－２</t>
  </si>
  <si>
    <t>B121220400135</t>
  </si>
  <si>
    <t>多治見市立笠原小学校</t>
  </si>
  <si>
    <t>B121220500018</t>
  </si>
  <si>
    <t>関市立安桜小学校</t>
  </si>
  <si>
    <t>岐阜県関市いろは町１番地</t>
  </si>
  <si>
    <t>B121220500027</t>
  </si>
  <si>
    <t>関市立旭ヶ丘小学校</t>
  </si>
  <si>
    <t>岐阜県関市旭ヶ丘２－１－１</t>
  </si>
  <si>
    <t>B121220500036</t>
  </si>
  <si>
    <t>関市立桜ヶ丘小学校</t>
  </si>
  <si>
    <t>岐阜県関市明生町４－１－１</t>
  </si>
  <si>
    <t>B121220500045</t>
  </si>
  <si>
    <t>関市立瀬尻小学校</t>
  </si>
  <si>
    <t>岐阜県関市小瀬２１２０番地４</t>
  </si>
  <si>
    <t>B121220500054</t>
  </si>
  <si>
    <t>関市立倉知小学校</t>
  </si>
  <si>
    <t>岐阜県関市段下６６－１</t>
  </si>
  <si>
    <t>B121220500063</t>
  </si>
  <si>
    <t>関市立南ヶ丘小学校</t>
  </si>
  <si>
    <t>岐阜県関市倉知４３７２</t>
  </si>
  <si>
    <t>B121220500072</t>
  </si>
  <si>
    <t>関市立富岡小学校</t>
  </si>
  <si>
    <t>岐阜県関市市平賀５０６番地</t>
  </si>
  <si>
    <t>B121220500081</t>
  </si>
  <si>
    <t>関市立田原小学校</t>
  </si>
  <si>
    <t>岐阜県関市西田原１４６５番地</t>
  </si>
  <si>
    <t>B121220500090</t>
  </si>
  <si>
    <t>関市立下有知小学校</t>
  </si>
  <si>
    <t>岐阜県関市下有知１５２５番地の１</t>
  </si>
  <si>
    <t>B121220500107</t>
  </si>
  <si>
    <t>関市立富野小学校</t>
  </si>
  <si>
    <t>岐阜県関市西神野２７０－１</t>
  </si>
  <si>
    <t>B121220500116</t>
  </si>
  <si>
    <t>関市立金竜小学校</t>
  </si>
  <si>
    <t>岐阜県関市上白金４８２－１</t>
  </si>
  <si>
    <t>B121220500125</t>
  </si>
  <si>
    <t>関市立洞戸小学校</t>
  </si>
  <si>
    <t>岐阜県関市洞戸市場２４８</t>
  </si>
  <si>
    <t>B121220500134</t>
  </si>
  <si>
    <t>関市立板取小学校</t>
  </si>
  <si>
    <t>岐阜県関市板取１８０４</t>
  </si>
  <si>
    <t>B121220500143</t>
  </si>
  <si>
    <t>関市立博愛小学校</t>
  </si>
  <si>
    <t>岐阜県関市武芸川町高野２５４番地</t>
  </si>
  <si>
    <t>B121220500152</t>
  </si>
  <si>
    <t>関市立武芸小学校</t>
  </si>
  <si>
    <t>岐阜県関市武芸川町谷口１３３６番地</t>
  </si>
  <si>
    <t>B121220500198</t>
  </si>
  <si>
    <t>関市立上之保小学校</t>
  </si>
  <si>
    <t>岐阜県関市上之保１０７１</t>
  </si>
  <si>
    <t>B121220500205</t>
  </si>
  <si>
    <t>関市立武儀小学校</t>
  </si>
  <si>
    <t>岐阜県関市富之保２７７７番地２</t>
  </si>
  <si>
    <t>B121220600017</t>
  </si>
  <si>
    <t>中津川市立東小学校</t>
  </si>
  <si>
    <t>岐阜県中津川市東宮町５－１</t>
  </si>
  <si>
    <t>B121220600026</t>
  </si>
  <si>
    <t>中津川市立南小学校</t>
  </si>
  <si>
    <t>岐阜県中津川市昭和町６－４７</t>
  </si>
  <si>
    <t>B121220600035</t>
  </si>
  <si>
    <t>中津川市立西小学校</t>
  </si>
  <si>
    <t>岐阜県中津川市駒場３０１－１</t>
  </si>
  <si>
    <t>B121220600044</t>
  </si>
  <si>
    <t>中津川市立苗木小学校</t>
  </si>
  <si>
    <t>岐阜県中津川市苗木２０８３</t>
  </si>
  <si>
    <t>B121220600053</t>
  </si>
  <si>
    <t>中津川市立坂本小学校</t>
  </si>
  <si>
    <t>岐阜県中津川市千旦林１４６０</t>
  </si>
  <si>
    <t>B121220600062</t>
  </si>
  <si>
    <t>中津川市立落合小学校</t>
  </si>
  <si>
    <t>岐阜県中津川市落合９４３－４</t>
  </si>
  <si>
    <t>B121220600071</t>
  </si>
  <si>
    <t>中津川市立阿木小学校</t>
  </si>
  <si>
    <t>岐阜県中津川市阿木７９－１</t>
  </si>
  <si>
    <t>B121220600080</t>
  </si>
  <si>
    <t>中津川市立神坂小学校</t>
  </si>
  <si>
    <t>岐阜県中津川市神坂１５２６－３</t>
  </si>
  <si>
    <t>B121220600099</t>
  </si>
  <si>
    <t>中津川市立山口小学校</t>
  </si>
  <si>
    <t>岐阜県中津川市山口１６４７－２１</t>
  </si>
  <si>
    <t>B121220600106</t>
  </si>
  <si>
    <t>中津川市立坂下小学校</t>
  </si>
  <si>
    <t>岐阜県中津川市坂下２３７５</t>
  </si>
  <si>
    <t>B121220600115</t>
  </si>
  <si>
    <t>中津川市立川上小学校</t>
  </si>
  <si>
    <t>岐阜県中津川市川上４０９番地７</t>
  </si>
  <si>
    <t>B121220600124</t>
  </si>
  <si>
    <t>中津川市立加子母小学校</t>
  </si>
  <si>
    <t>岐阜県中津川市加子母２７８１－７２</t>
  </si>
  <si>
    <t>B121220600133</t>
  </si>
  <si>
    <t>中津川市立付知北小学校</t>
  </si>
  <si>
    <t>岐阜県中津川市付知町３７１９－１</t>
  </si>
  <si>
    <t>B121220600142</t>
  </si>
  <si>
    <t>中津川市立付知南小学校</t>
  </si>
  <si>
    <t>岐阜県中津川市付知町１０８９０番地</t>
  </si>
  <si>
    <t>B121220600160</t>
  </si>
  <si>
    <t>中津川市立福岡小学校</t>
  </si>
  <si>
    <t>B121220600188</t>
  </si>
  <si>
    <t>中津川市立蛭川小学校</t>
  </si>
  <si>
    <t>岐阜県中津川市蛭川２２９８－１</t>
  </si>
  <si>
    <t>B121220700016</t>
  </si>
  <si>
    <t>美濃市立美濃小学校</t>
  </si>
  <si>
    <t>岐阜県美濃市泉町１５９４－１</t>
  </si>
  <si>
    <t>B121220700025</t>
  </si>
  <si>
    <t>美濃市立牧谷小学校</t>
  </si>
  <si>
    <t>岐阜県美濃市蕨生２０９５－３</t>
  </si>
  <si>
    <t>B121220700034</t>
  </si>
  <si>
    <t>美濃市立大矢田小学校</t>
  </si>
  <si>
    <t>岐阜県美濃市大矢田１３８２－２</t>
  </si>
  <si>
    <t>B121220700043</t>
  </si>
  <si>
    <t>美濃市立藍見小学校</t>
  </si>
  <si>
    <t>岐阜県美濃市極楽寺７９４－１</t>
  </si>
  <si>
    <t>B121220700052</t>
  </si>
  <si>
    <t>美濃市立中有知小学校</t>
  </si>
  <si>
    <t>岐阜県美濃市生櫛１６１４－１</t>
  </si>
  <si>
    <t>B121220800015</t>
  </si>
  <si>
    <t>瑞浪市立瑞浪小学校</t>
  </si>
  <si>
    <t>岐阜県瑞浪市北小田町１－６６</t>
  </si>
  <si>
    <t>B121220800024</t>
  </si>
  <si>
    <t>瑞浪市立土岐小学校</t>
  </si>
  <si>
    <t>岐阜県瑞浪市土岐町６４５１－４</t>
  </si>
  <si>
    <t>B121220800033</t>
  </si>
  <si>
    <t>瑞浪市立陶小学校</t>
  </si>
  <si>
    <t>岐阜県瑞浪市陶町水上６６５－１</t>
  </si>
  <si>
    <t>B121220800042</t>
  </si>
  <si>
    <t>瑞浪市立稲津小学校</t>
  </si>
  <si>
    <t>岐阜県瑞浪市稲津町小里３７１－１</t>
  </si>
  <si>
    <t>B121220800051</t>
  </si>
  <si>
    <t>瑞浪市立明世小学校</t>
  </si>
  <si>
    <t>岐阜県瑞浪市明世町山野内１－４０</t>
  </si>
  <si>
    <t>B121220800060</t>
  </si>
  <si>
    <t>瑞浪市立日吉小学校</t>
  </si>
  <si>
    <t>岐阜県瑞浪市日吉町２３７０－１</t>
  </si>
  <si>
    <t>B121220800079</t>
  </si>
  <si>
    <t>瑞浪市立釜戸小学校</t>
  </si>
  <si>
    <t>岐阜県瑞浪市釜戸町３００７－３</t>
  </si>
  <si>
    <t>B121220900014</t>
  </si>
  <si>
    <t>羽島市立足近小学校</t>
  </si>
  <si>
    <t>岐阜県羽島市足近町７－６６－１</t>
  </si>
  <si>
    <t>B121220900023</t>
  </si>
  <si>
    <t>羽島市立小熊小学校</t>
  </si>
  <si>
    <t>岐阜県羽島市小熊町２丁目３６１ー５</t>
  </si>
  <si>
    <t>B121220900032</t>
  </si>
  <si>
    <t>羽島市立正木小学校</t>
  </si>
  <si>
    <t>岐阜県羽島市正木町坂丸４－３</t>
  </si>
  <si>
    <t>B121220900041</t>
  </si>
  <si>
    <t>羽島市立竹鼻小学校</t>
  </si>
  <si>
    <t>岐阜県羽島市竹鼻町１２９５番地１</t>
  </si>
  <si>
    <t>B121220900050</t>
  </si>
  <si>
    <t>羽島市立中央小学校</t>
  </si>
  <si>
    <t>岐阜県羽島市江吉良町１２７０</t>
  </si>
  <si>
    <t>B121220900069</t>
  </si>
  <si>
    <t>羽島市立福寿小学校</t>
  </si>
  <si>
    <t>B121220900078</t>
  </si>
  <si>
    <t>羽島市立堀津小学校</t>
  </si>
  <si>
    <t>岐阜県羽島市堀津町６１７番地１</t>
  </si>
  <si>
    <t>B121220900087</t>
  </si>
  <si>
    <t>羽島市立中島小学校</t>
  </si>
  <si>
    <t>岐阜県羽島市上中町沖２１００</t>
  </si>
  <si>
    <t>B121221000011</t>
  </si>
  <si>
    <t>恵那市立大井小学校</t>
  </si>
  <si>
    <t>岐阜県恵那市大井町８５１－１</t>
  </si>
  <si>
    <t>B121221000020</t>
  </si>
  <si>
    <t>恵那市立大井第二小学校</t>
  </si>
  <si>
    <t>岐阜県恵那市大井町１９８２－１</t>
  </si>
  <si>
    <t>B121221000039</t>
  </si>
  <si>
    <t>恵那市立長島小学校</t>
  </si>
  <si>
    <t>岐阜県恵那市長島町永田４６１－１</t>
  </si>
  <si>
    <t>B121221000048</t>
  </si>
  <si>
    <t>恵那市立恵那北小学校</t>
  </si>
  <si>
    <t>岐阜県恵那市長島町久須見１７７－１</t>
  </si>
  <si>
    <t>B121221000057</t>
  </si>
  <si>
    <t>恵那市立東野小学校</t>
  </si>
  <si>
    <t>岐阜県恵那市東野１３４６</t>
  </si>
  <si>
    <t>B121221000066</t>
  </si>
  <si>
    <t>恵那市立三郷小学校</t>
  </si>
  <si>
    <t>岐阜県恵那市三郷町佐々良木１８２２</t>
  </si>
  <si>
    <t>B121221000075</t>
  </si>
  <si>
    <t>恵那市立武並小学校</t>
  </si>
  <si>
    <t>岐阜県恵那市武並町竹折１０５９－９１</t>
  </si>
  <si>
    <t>B121221000084</t>
  </si>
  <si>
    <t>恵那市立中野方小学校</t>
  </si>
  <si>
    <t>岐阜県恵那市中野方町２３５３－１</t>
  </si>
  <si>
    <t>B121221000093</t>
  </si>
  <si>
    <t>恵那市立飯地小学校</t>
  </si>
  <si>
    <t>岐阜県恵那市飯地町２６－４</t>
  </si>
  <si>
    <t>B121221000100</t>
  </si>
  <si>
    <t>恵那市立岩邑小学校</t>
  </si>
  <si>
    <t>岐阜県恵那市岩村町１５２４－１</t>
  </si>
  <si>
    <t>B121221000119</t>
  </si>
  <si>
    <t>恵那市立山岡小学校</t>
  </si>
  <si>
    <t>岐阜県恵那市山岡町下手向１８３１</t>
  </si>
  <si>
    <t>B121221000128</t>
  </si>
  <si>
    <t>恵那市立明智小学校</t>
  </si>
  <si>
    <t>岐阜県恵那市明智町１２２－２</t>
  </si>
  <si>
    <t>B121221000137</t>
  </si>
  <si>
    <t>恵那市立串原小学校</t>
  </si>
  <si>
    <t>岐阜県恵那市串原４０８３－２</t>
  </si>
  <si>
    <t>B121221000146</t>
  </si>
  <si>
    <t>恵那市立上矢作小学校</t>
  </si>
  <si>
    <t>岐阜県恵那市上矢作町１７９８－１</t>
  </si>
  <si>
    <t>B121221100010</t>
  </si>
  <si>
    <t>美濃加茂市立太田小学校</t>
  </si>
  <si>
    <t>岐阜県美濃加茂市太田本町５－４－３９</t>
  </si>
  <si>
    <t>B121221100029</t>
  </si>
  <si>
    <t>美濃加茂市立山手小学校</t>
  </si>
  <si>
    <t>岐阜県美濃加茂市田島町２－６－６</t>
  </si>
  <si>
    <t>B121221100038</t>
  </si>
  <si>
    <t>美濃加茂市立古井小学校</t>
  </si>
  <si>
    <t>岐阜県美濃加茂市本郷町１－９－８</t>
  </si>
  <si>
    <t>B121221100047</t>
  </si>
  <si>
    <t>美濃加茂市立山之上小学校</t>
  </si>
  <si>
    <t>岐阜県美濃加茂市山之上町３４９５－２</t>
  </si>
  <si>
    <t>B121221100056</t>
  </si>
  <si>
    <t>美濃加茂市立蜂屋小学校</t>
  </si>
  <si>
    <t>岐阜県美濃加茂市蜂屋町上蜂屋１１</t>
  </si>
  <si>
    <t>B121221100065</t>
  </si>
  <si>
    <t>美濃加茂市立加茂野小学校</t>
  </si>
  <si>
    <t>岐阜県美濃加茂市加茂野町今泉１５４１</t>
  </si>
  <si>
    <t>B121221100074</t>
  </si>
  <si>
    <t>美濃加茂市立伊深小学校</t>
  </si>
  <si>
    <t>岐阜県美濃加茂市伊深町８８８－２</t>
  </si>
  <si>
    <t>B121221100083</t>
  </si>
  <si>
    <t>美濃加茂市立三和小学校</t>
  </si>
  <si>
    <t>岐阜県美濃加茂市三和町川浦２５６０</t>
  </si>
  <si>
    <t>B121221100092</t>
  </si>
  <si>
    <t>美濃加茂市立下米田小学校</t>
  </si>
  <si>
    <t>岐阜県美濃加茂市下米田町西脇５７８</t>
  </si>
  <si>
    <t>B121221200019</t>
  </si>
  <si>
    <t>土岐市立土岐津小学校</t>
  </si>
  <si>
    <t>岐阜県土岐市土岐津町土岐口２０００－１</t>
  </si>
  <si>
    <t>B121221200028</t>
  </si>
  <si>
    <t>土岐市立下石小学校</t>
  </si>
  <si>
    <t>岐阜県土岐市下石町１１００番地の１</t>
  </si>
  <si>
    <t>B121221200037</t>
  </si>
  <si>
    <t>土岐市立妻木小学校</t>
  </si>
  <si>
    <t>岐阜県土岐市妻木町１２９１－１</t>
  </si>
  <si>
    <t>B121221200046</t>
  </si>
  <si>
    <t>土岐市立濃南小学校</t>
  </si>
  <si>
    <t>岐阜県土岐市鶴里町細野１３８番地</t>
  </si>
  <si>
    <t>B121221200055</t>
  </si>
  <si>
    <t>土岐市立駄知小学校</t>
  </si>
  <si>
    <t>岐阜県土岐市駄知町１８５８－１</t>
  </si>
  <si>
    <t>B121221200064</t>
  </si>
  <si>
    <t>土岐市立肥田小学校</t>
  </si>
  <si>
    <t>岐阜県土岐市肥田町肥田２２６９－１</t>
  </si>
  <si>
    <t>B121221200073</t>
  </si>
  <si>
    <t>土岐市立泉小学校</t>
  </si>
  <si>
    <t>岐阜県土岐市泉中窯町１－５</t>
  </si>
  <si>
    <t>B121221200082</t>
  </si>
  <si>
    <t>土岐市立泉西小学校</t>
  </si>
  <si>
    <t>岐阜県土岐市泉町久尻１４１３－２</t>
  </si>
  <si>
    <t>B121221300018</t>
  </si>
  <si>
    <t>各務原市立那加第一小学校</t>
  </si>
  <si>
    <t>岐阜県各務原市那加手力町２２－５</t>
  </si>
  <si>
    <t>B121221300027</t>
  </si>
  <si>
    <t>各務原市立那加第二小学校</t>
  </si>
  <si>
    <t>岐阜県各務原市那加雲雀町１</t>
  </si>
  <si>
    <t>B121221300036</t>
  </si>
  <si>
    <t>各務原市立那加第三小学校</t>
  </si>
  <si>
    <t>岐阜県各務原市那加東亜町１－１</t>
  </si>
  <si>
    <t>B121221300045</t>
  </si>
  <si>
    <t>各務原市立尾崎小学校</t>
  </si>
  <si>
    <t>岐阜県各務原市尾崎南町３－２</t>
  </si>
  <si>
    <t>B121221300054</t>
  </si>
  <si>
    <t>各務原市立稲羽西小学校</t>
  </si>
  <si>
    <t>岐阜県各務原市大佐野町１－２３３</t>
  </si>
  <si>
    <t>B121221300063</t>
  </si>
  <si>
    <t>各務原市立稲羽東小学校</t>
  </si>
  <si>
    <t>岐阜県各務原市前渡西町１３９３</t>
  </si>
  <si>
    <t>B121221300072</t>
  </si>
  <si>
    <t>各務原市立川島小学校</t>
  </si>
  <si>
    <t>岐阜県各務原市川島河田町１０４１－３</t>
  </si>
  <si>
    <t>B121221300081</t>
  </si>
  <si>
    <t>各務原市立鵜沼第一小学校</t>
  </si>
  <si>
    <t>岐阜県各務原市鵜沼西町４－１７９</t>
  </si>
  <si>
    <t>B121221300090</t>
  </si>
  <si>
    <t>各務原市立鵜沼第二小学校</t>
  </si>
  <si>
    <t>岐阜県各務原市鵜沼各務原町２丁目２６０</t>
  </si>
  <si>
    <t>B121221300107</t>
  </si>
  <si>
    <t>各務原市立鵜沼第三小学校</t>
  </si>
  <si>
    <t>岐阜県各務原市新鵜沼台４－１</t>
  </si>
  <si>
    <t>B121221300116</t>
  </si>
  <si>
    <t>各務原市立各務小学校</t>
  </si>
  <si>
    <t>岐阜県各務原市各務おがせ町４－７</t>
  </si>
  <si>
    <t>B121221300125</t>
  </si>
  <si>
    <t>各務原市立緑苑小学校</t>
  </si>
  <si>
    <t>岐阜県各務原市緑苑北１－２６</t>
  </si>
  <si>
    <t>B121221300134</t>
  </si>
  <si>
    <t>各務原市立八木山小学校</t>
  </si>
  <si>
    <t>岐阜県各務原市つつじが丘１丁目１番地</t>
  </si>
  <si>
    <t>B121221300143</t>
  </si>
  <si>
    <t>各務原市立陵南小学校</t>
  </si>
  <si>
    <t>岐阜県各務原市鵜沼大伊木町４－４２５</t>
  </si>
  <si>
    <t>B121221300152</t>
  </si>
  <si>
    <t>各務原市立蘇原第一小学校</t>
  </si>
  <si>
    <t>岐阜県各務原市蘇原野口町１－１</t>
  </si>
  <si>
    <t>B121221300161</t>
  </si>
  <si>
    <t>各務原市立蘇原第二小学校</t>
  </si>
  <si>
    <t>岐阜県各務原市蘇原沢上町１－１９</t>
  </si>
  <si>
    <t>B121221300170</t>
  </si>
  <si>
    <t>各務原市立中央小学校</t>
  </si>
  <si>
    <t>岐阜県各務原市各務西町４丁目３０２番地</t>
  </si>
  <si>
    <t>B121221400017</t>
  </si>
  <si>
    <t>可児市立今渡南小学校</t>
  </si>
  <si>
    <t>岐阜県可児市下恵土３４３３－７</t>
  </si>
  <si>
    <t>B121221400026</t>
  </si>
  <si>
    <t>可児市立土田小学校</t>
  </si>
  <si>
    <t>岐阜県可児市土田４２２６番地１</t>
  </si>
  <si>
    <t>B121221400035</t>
  </si>
  <si>
    <t>可児市立帷子小学校</t>
  </si>
  <si>
    <t>岐阜県可児市東帷子１０４７</t>
  </si>
  <si>
    <t>B121221400044</t>
  </si>
  <si>
    <t>可児市立春里小学校</t>
  </si>
  <si>
    <t>岐阜県可児市塩６４２－１</t>
  </si>
  <si>
    <t>B121221400053</t>
  </si>
  <si>
    <t>可児市立東明小学校</t>
  </si>
  <si>
    <t>岐阜県可児市久々利１９４５</t>
  </si>
  <si>
    <t>B121221400062</t>
  </si>
  <si>
    <t>可児市立旭小学校</t>
  </si>
  <si>
    <t>岐阜県可児市大森２０７８－３</t>
  </si>
  <si>
    <t>B121221400071</t>
  </si>
  <si>
    <t>可児市立広見小学校</t>
  </si>
  <si>
    <t>岐阜県可児市広見７１番地１</t>
  </si>
  <si>
    <t>B121221400080</t>
  </si>
  <si>
    <t>可児市立南帷子小学校</t>
  </si>
  <si>
    <t>岐阜県可児市東帷子２２３１</t>
  </si>
  <si>
    <t>B121221400099</t>
  </si>
  <si>
    <t>可児市立桜ケ丘小学校</t>
  </si>
  <si>
    <t>岐阜県可児市桜ヶ丘５－５５－２</t>
  </si>
  <si>
    <t>B121221400106</t>
  </si>
  <si>
    <t>可児市立今渡北小学校</t>
  </si>
  <si>
    <t>岐阜県可児市今渡１６８０</t>
  </si>
  <si>
    <t>B121221400115</t>
  </si>
  <si>
    <t>可児市立兼山小学校</t>
  </si>
  <si>
    <t>岐阜県可児市兼山１４４４－１</t>
  </si>
  <si>
    <t>B121221500016</t>
  </si>
  <si>
    <t>山県市立高富小学校</t>
  </si>
  <si>
    <t>岐阜県山県市高富１０７９</t>
  </si>
  <si>
    <t>B121221500025</t>
  </si>
  <si>
    <t>山県市立富岡小学校</t>
  </si>
  <si>
    <t>岐阜県山県市東深瀬２９－１</t>
  </si>
  <si>
    <t>B121221500034</t>
  </si>
  <si>
    <t>山県市立梅原小学校</t>
  </si>
  <si>
    <t>岐阜県山県市梅原１５３４</t>
  </si>
  <si>
    <t>B121221500043</t>
  </si>
  <si>
    <t>山県市立桜尾小学校</t>
  </si>
  <si>
    <t>岐阜県山県市伊佐美７２６</t>
  </si>
  <si>
    <t>B121221500052</t>
  </si>
  <si>
    <t>山県市立大桑小学校</t>
  </si>
  <si>
    <t>岐阜県山県市大桑２３８２－１</t>
  </si>
  <si>
    <t>B121221500061</t>
  </si>
  <si>
    <t>山県市立伊自良南小学校</t>
  </si>
  <si>
    <t>岐阜県山県市大森５４０番地２</t>
  </si>
  <si>
    <t>B121221500070</t>
  </si>
  <si>
    <t>山県市立伊自良北小学校</t>
  </si>
  <si>
    <t>岐阜県山県市掛２１７番地</t>
  </si>
  <si>
    <t>B121221500089</t>
  </si>
  <si>
    <t>山県市立美山小学校</t>
  </si>
  <si>
    <t>岐阜県山県市岩佐７６３番地</t>
  </si>
  <si>
    <t>B121221500098</t>
  </si>
  <si>
    <t>山県市立いわ桜小学校</t>
  </si>
  <si>
    <t>岐阜県山県市谷合１１５７－２</t>
  </si>
  <si>
    <t>B121221600015</t>
  </si>
  <si>
    <t>瑞穂市立穂積小学校</t>
  </si>
  <si>
    <t>岐阜県瑞穂市穂積４５２</t>
  </si>
  <si>
    <t>B121221600024</t>
  </si>
  <si>
    <t>瑞穂市立本田小学校</t>
  </si>
  <si>
    <t>岐阜県瑞穂市本田９３８</t>
  </si>
  <si>
    <t>B121221600033</t>
  </si>
  <si>
    <t>瑞穂市立牛牧小学校</t>
  </si>
  <si>
    <t>岐阜県瑞穂市牛牧１５２３</t>
  </si>
  <si>
    <t>B121221600042</t>
  </si>
  <si>
    <t>瑞穂市立生津小学校</t>
  </si>
  <si>
    <t>岐阜県瑞穂市馬場上光町２－１０８</t>
  </si>
  <si>
    <t>B121221600051</t>
  </si>
  <si>
    <t>瑞穂市立南小学校</t>
  </si>
  <si>
    <t>岐阜県瑞穂市古橋１６６０</t>
  </si>
  <si>
    <t>B121221600060</t>
  </si>
  <si>
    <t>瑞穂市立中小学校</t>
  </si>
  <si>
    <t>岐阜県瑞穂市美江寺１７３</t>
  </si>
  <si>
    <t>B121221600079</t>
  </si>
  <si>
    <t>瑞穂市立西小学校</t>
  </si>
  <si>
    <t>岐阜県瑞穂市居倉３８９</t>
  </si>
  <si>
    <t>B121221700014</t>
  </si>
  <si>
    <t>飛騨市立古川小学校</t>
  </si>
  <si>
    <t>岐阜県飛騨市古川町片原町８番３５号</t>
  </si>
  <si>
    <t>B121221700023</t>
  </si>
  <si>
    <t>飛騨市立古川西小学校</t>
  </si>
  <si>
    <t>岐阜県飛騨市古川町杉崎５１０</t>
  </si>
  <si>
    <t>B121221700032</t>
  </si>
  <si>
    <t>飛騨市立河合小学校</t>
  </si>
  <si>
    <t>岐阜県飛騨市河合町角川９１－２</t>
  </si>
  <si>
    <t>B121221700041</t>
  </si>
  <si>
    <t>飛騨市立宮川小学校</t>
  </si>
  <si>
    <t>岐阜県飛騨市宮川町林２５８</t>
  </si>
  <si>
    <t>B121221700050</t>
  </si>
  <si>
    <t>飛騨市立神岡小学校</t>
  </si>
  <si>
    <t>岐阜県飛騨市神岡町船津２２５</t>
  </si>
  <si>
    <t>B121221700069</t>
  </si>
  <si>
    <t>飛騨市立山之村小学校</t>
  </si>
  <si>
    <t>岐阜県飛騨市神岡町森茂１６４９－１</t>
  </si>
  <si>
    <t>B121221800022</t>
  </si>
  <si>
    <t>本巣市立外山小学校</t>
  </si>
  <si>
    <t>岐阜県本巣市神海１３２８－３</t>
  </si>
  <si>
    <t>B121221800031</t>
  </si>
  <si>
    <t>本巣市立本巣小学校</t>
  </si>
  <si>
    <t>岐阜県本巣市文殊１７９</t>
  </si>
  <si>
    <t>B121221800040</t>
  </si>
  <si>
    <t>本巣市立一色小学校</t>
  </si>
  <si>
    <t>岐阜県本巣市見延１６</t>
  </si>
  <si>
    <t>B121221800059</t>
  </si>
  <si>
    <t>本巣市立土貴野小学校</t>
  </si>
  <si>
    <t>岐阜県本巣市七五三６５８</t>
  </si>
  <si>
    <t>B121221800068</t>
  </si>
  <si>
    <t>本巣市立席田小学校</t>
  </si>
  <si>
    <t>岐阜県本巣市郡府３７</t>
  </si>
  <si>
    <t>B121221800077</t>
  </si>
  <si>
    <t>本巣市立弾正小学校</t>
  </si>
  <si>
    <t>岐阜県本巣市政田２１００</t>
  </si>
  <si>
    <t>B121221800086</t>
  </si>
  <si>
    <t>本巣市立真桑小学校</t>
  </si>
  <si>
    <t>岐阜県本巣市下真桑２２３―１</t>
  </si>
  <si>
    <t>B121221900012</t>
  </si>
  <si>
    <t>郡上市立八幡小学校</t>
  </si>
  <si>
    <t>岐阜県郡上市八幡町島谷８</t>
  </si>
  <si>
    <t>B121221900021</t>
  </si>
  <si>
    <t>郡上市立川合小学校</t>
  </si>
  <si>
    <t>岐阜県郡上市八幡町初音１０８０</t>
  </si>
  <si>
    <t>B121221900030</t>
  </si>
  <si>
    <t>郡上市立相生小学校</t>
  </si>
  <si>
    <t>岐阜県郡上市八幡町相生１３５８</t>
  </si>
  <si>
    <t>B121221900049</t>
  </si>
  <si>
    <t>郡上市立口明方小学校</t>
  </si>
  <si>
    <t>岐阜県郡上市八幡町市島９１３</t>
  </si>
  <si>
    <t>岐阜県郡上市大和町剣１０８５－１</t>
  </si>
  <si>
    <t>B121221900094</t>
  </si>
  <si>
    <t>郡上市立牛道小学校</t>
  </si>
  <si>
    <t>岐阜県郡上市白鳥町中西４９９―１</t>
  </si>
  <si>
    <t>B121221900101</t>
  </si>
  <si>
    <t>郡上市立那留小学校</t>
  </si>
  <si>
    <t>岐阜県郡上市白鳥町那留１４５０の１</t>
  </si>
  <si>
    <t>B121221900110</t>
  </si>
  <si>
    <t>郡上市立白鳥小学校</t>
  </si>
  <si>
    <t>岐阜県郡上市白鳥町白鳥１０－２</t>
  </si>
  <si>
    <t>B121221900129</t>
  </si>
  <si>
    <t>郡上市立大中小学校</t>
  </si>
  <si>
    <t>岐阜県郡上市白鳥町中津屋３６０－３</t>
  </si>
  <si>
    <t>B121221900138</t>
  </si>
  <si>
    <t>郡上市立北濃小学校</t>
  </si>
  <si>
    <t>岐阜県郡上市白鳥町二日町１５３－１</t>
  </si>
  <si>
    <t>B121221900147</t>
  </si>
  <si>
    <t>郡上市立石徹白小学校</t>
  </si>
  <si>
    <t>岐阜県郡上市白鳥町石徹白３９－２</t>
  </si>
  <si>
    <t>B121221900156</t>
  </si>
  <si>
    <t>郡上市立高鷲小学校</t>
  </si>
  <si>
    <t>岐阜県郡上市高鷲町大鷲２３８７－１</t>
  </si>
  <si>
    <t>B121221900165</t>
  </si>
  <si>
    <t>郡上市立高鷲北小学校</t>
  </si>
  <si>
    <t>岐阜県郡上市高鷲町ひるがの４６７０－２８２</t>
  </si>
  <si>
    <t>B121221900174</t>
  </si>
  <si>
    <t>郡上市立三城小学校</t>
  </si>
  <si>
    <t>岐阜県郡上市美並町白山７４５－１</t>
  </si>
  <si>
    <t>B121221900183</t>
  </si>
  <si>
    <t>郡上市立吉田小学校</t>
  </si>
  <si>
    <t>岐阜県郡上市美並町上田６９番地</t>
  </si>
  <si>
    <t>B121221900192</t>
  </si>
  <si>
    <t>郡上市立明宝小学校</t>
  </si>
  <si>
    <t>岐阜県郡上市明宝気良８８番地</t>
  </si>
  <si>
    <t>B121221900218</t>
  </si>
  <si>
    <t>郡上市立和良小学校</t>
  </si>
  <si>
    <t>岐阜県郡上市和良町沢７２８番地</t>
  </si>
  <si>
    <t>B121222000019</t>
  </si>
  <si>
    <t>下呂市立萩原小学校</t>
  </si>
  <si>
    <t>岐阜県下呂市萩原町萩原１１０１番地</t>
  </si>
  <si>
    <t>B121222000028</t>
  </si>
  <si>
    <t>下呂市立宮田小学校</t>
  </si>
  <si>
    <t>岐阜県下呂市萩原町宮田１３４０番地</t>
  </si>
  <si>
    <t>B121222000037</t>
  </si>
  <si>
    <t>下呂市立尾崎小学校</t>
  </si>
  <si>
    <t>岐阜県下呂市萩原町尾崎９７３</t>
  </si>
  <si>
    <t>B121222000046</t>
  </si>
  <si>
    <t>下呂市立小坂小学校</t>
  </si>
  <si>
    <t>岐阜県下呂市小坂町小坂町１０２０</t>
  </si>
  <si>
    <t>B121222000055</t>
  </si>
  <si>
    <t>下呂市立下呂小学校</t>
  </si>
  <si>
    <t>岐阜県下呂市森２８５番地</t>
  </si>
  <si>
    <t>B121222000064</t>
  </si>
  <si>
    <t>下呂市立竹原小学校</t>
  </si>
  <si>
    <t>岐阜県下呂市宮地６００</t>
  </si>
  <si>
    <t>B121222000073</t>
  </si>
  <si>
    <t>下呂市立上原小学校</t>
  </si>
  <si>
    <t>岐阜県下呂市夏焼３０５５</t>
  </si>
  <si>
    <t>B121222000091</t>
  </si>
  <si>
    <t>下呂市立金山小学校</t>
  </si>
  <si>
    <t>岐阜県下呂市金山町金山２１５１番地</t>
  </si>
  <si>
    <t>B121222000135</t>
  </si>
  <si>
    <t>下呂市立馬瀬小学校</t>
  </si>
  <si>
    <t>岐阜県下呂市馬瀬中切９７６</t>
  </si>
  <si>
    <t>岐阜県海津市海津町高須町３３７</t>
  </si>
  <si>
    <t>B121222100063</t>
  </si>
  <si>
    <t>海津市立今尾小学校</t>
  </si>
  <si>
    <t>岐阜県海津市平田町今尾４４３４</t>
  </si>
  <si>
    <t>B121222100072</t>
  </si>
  <si>
    <t>海津市立海西小学校</t>
  </si>
  <si>
    <t>岐阜県海津市平田町野寺１０２３</t>
  </si>
  <si>
    <t>B121222100081</t>
  </si>
  <si>
    <t>海津市立石津小学校</t>
  </si>
  <si>
    <t>岐阜県海津市南濃町吉田３１９</t>
  </si>
  <si>
    <t>B121222100090</t>
  </si>
  <si>
    <t>海津市立城山小学校</t>
  </si>
  <si>
    <t>岐阜県海津市南濃町駒野１３１７－８</t>
  </si>
  <si>
    <t>B121222100107</t>
  </si>
  <si>
    <t>海津市立下多度小学校</t>
  </si>
  <si>
    <t>岐阜県海津市南濃町津屋１８６９</t>
  </si>
  <si>
    <t>B121230200010</t>
  </si>
  <si>
    <t>羽島郡岐南町立東小学校</t>
  </si>
  <si>
    <t>岐阜県羽島郡岐南町野中１－９９</t>
  </si>
  <si>
    <t>B121230200029</t>
  </si>
  <si>
    <t>羽島郡岐南町立西小学校</t>
  </si>
  <si>
    <t>岐阜県羽島郡岐南町みやまち４－１１９</t>
  </si>
  <si>
    <t>B121230200038</t>
  </si>
  <si>
    <t>羽島郡岐南町立北小学校</t>
  </si>
  <si>
    <t>岐阜県羽島郡岐南町八剣１－９０</t>
  </si>
  <si>
    <t>B121230300019</t>
  </si>
  <si>
    <t>羽島郡笠松町立笠松小学校</t>
  </si>
  <si>
    <t>岐阜県羽島郡笠松町下新町８７</t>
  </si>
  <si>
    <t>B121230300028</t>
  </si>
  <si>
    <t>羽島郡笠松町立松枝小学校</t>
  </si>
  <si>
    <t>岐阜県羽島郡笠松町長池６４２</t>
  </si>
  <si>
    <t>B121230300037</t>
  </si>
  <si>
    <t>羽島郡笠松町立下羽栗小学校</t>
  </si>
  <si>
    <t>岐阜県羽島郡笠松町中野２２７</t>
  </si>
  <si>
    <t>B121234100013</t>
  </si>
  <si>
    <t>養老郡養老町立養老小学校</t>
  </si>
  <si>
    <t>岐阜県養老郡養老町石畑６６０</t>
  </si>
  <si>
    <t>B121234100022</t>
  </si>
  <si>
    <t>養老郡養老町立広幡小学校</t>
  </si>
  <si>
    <t>岐阜県養老郡養老町口ケ島１９６－２</t>
  </si>
  <si>
    <t>B121234100031</t>
  </si>
  <si>
    <t>養老郡養老町立上多度小学校</t>
  </si>
  <si>
    <t>岐阜県養老郡養老町小倉４１５</t>
  </si>
  <si>
    <t>B121234100040</t>
  </si>
  <si>
    <t>養老郡養老町立池辺小学校</t>
  </si>
  <si>
    <t>岐阜県養老郡養老町大巻１１４０</t>
  </si>
  <si>
    <t>B121234100059</t>
  </si>
  <si>
    <t>養老郡養老町立笠郷小学校</t>
  </si>
  <si>
    <t>岐阜県養老郡養老町船附１１５０</t>
  </si>
  <si>
    <t>B121234100068</t>
  </si>
  <si>
    <t>養老郡養老町立養北小学校</t>
  </si>
  <si>
    <t>岐阜県養老郡養老町飯田２６５</t>
  </si>
  <si>
    <t>B121234100077</t>
  </si>
  <si>
    <t>養老郡養老町立日吉小学校</t>
  </si>
  <si>
    <t>岐阜県養老郡養老町中１３８</t>
  </si>
  <si>
    <t>B121236100018</t>
  </si>
  <si>
    <t>不破郡垂井町立垂井小学校</t>
  </si>
  <si>
    <t>岐阜県不破郡垂井町１０６９番地の２</t>
  </si>
  <si>
    <t>B121236100027</t>
  </si>
  <si>
    <t>不破郡垂井町立宮代小学校</t>
  </si>
  <si>
    <t>岐阜県不破郡垂井町宮代２７２９</t>
  </si>
  <si>
    <t>B121236100036</t>
  </si>
  <si>
    <t>不破郡垂井町立表佐小学校</t>
  </si>
  <si>
    <t>岐阜県不破郡垂井町表佐９４０</t>
  </si>
  <si>
    <t>B121236100045</t>
  </si>
  <si>
    <t>不破郡垂井町立東小学校</t>
  </si>
  <si>
    <t>岐阜県不破郡垂井町綾戸９１０－１</t>
  </si>
  <si>
    <t>B121236100054</t>
  </si>
  <si>
    <t>不破郡垂井町立岩手小学校</t>
  </si>
  <si>
    <t>岐阜県不破郡垂井町岩手６１９－２</t>
  </si>
  <si>
    <t>B121236100063</t>
  </si>
  <si>
    <t>不破郡垂井町立府中小学校</t>
  </si>
  <si>
    <t>岐阜県不破郡垂井町府中４６４</t>
  </si>
  <si>
    <t>B121236100072</t>
  </si>
  <si>
    <t>不破郡垂井町立合原小学校</t>
  </si>
  <si>
    <t>岐阜県不破郡垂井町栗原１１０２－１</t>
  </si>
  <si>
    <t>B121236200017</t>
  </si>
  <si>
    <t>不破郡関ケ原町立関ケ原小学校</t>
  </si>
  <si>
    <t>岐阜県不破郡関ケ原町関ケ原３１３２－３</t>
  </si>
  <si>
    <t>B121238100014</t>
  </si>
  <si>
    <t>安八郡神戸町立神戸小学校</t>
  </si>
  <si>
    <t>岐阜県安八郡神戸町神戸７７５番地</t>
  </si>
  <si>
    <t>B121238100023</t>
  </si>
  <si>
    <t>安八郡神戸町立下宮小学校</t>
  </si>
  <si>
    <t>岐阜県安八郡神戸町瀬古２１１０</t>
  </si>
  <si>
    <t>B121238100032</t>
  </si>
  <si>
    <t>安八郡神戸町立南平野小学校</t>
  </si>
  <si>
    <t>岐阜県安八郡神戸町和泉１０６６－１</t>
  </si>
  <si>
    <t>B121238100041</t>
  </si>
  <si>
    <t>安八郡神戸町立北小学校</t>
  </si>
  <si>
    <t>岐阜県安八郡神戸町安次３００</t>
  </si>
  <si>
    <t>B121238200013</t>
  </si>
  <si>
    <t>安八郡輪之内町立福束小学校</t>
  </si>
  <si>
    <t>岐阜県安八郡輪之内町南波７６</t>
  </si>
  <si>
    <t>B121238200022</t>
  </si>
  <si>
    <t>安八郡輪之内町立仁木小学校</t>
  </si>
  <si>
    <t>岐阜県安八郡輪之内町海松新田８２７</t>
  </si>
  <si>
    <t>B121238200031</t>
  </si>
  <si>
    <t>安八郡輪之内町立大藪小学校</t>
  </si>
  <si>
    <t>岐阜県安八郡輪之内町大藪１１１７</t>
  </si>
  <si>
    <t>B121238300012</t>
  </si>
  <si>
    <t>安八郡安八町立名森小学校</t>
  </si>
  <si>
    <t>岐阜県安八郡安八町大明神４０</t>
  </si>
  <si>
    <t>B121238300021</t>
  </si>
  <si>
    <t>安八郡安八町立結小学校</t>
  </si>
  <si>
    <t>岐阜県安八郡安八町西結１０６５</t>
  </si>
  <si>
    <t>B121238300030</t>
  </si>
  <si>
    <t>安八郡安八町立牧小学校</t>
  </si>
  <si>
    <t>岐阜県安八郡安八町牧２９２７</t>
  </si>
  <si>
    <t>B121240100010</t>
  </si>
  <si>
    <t>揖斐郡揖斐川町立揖斐小学校</t>
  </si>
  <si>
    <t>岐阜県揖斐郡揖斐川町三輪１３３２－２</t>
  </si>
  <si>
    <t>B121240100029</t>
  </si>
  <si>
    <t>揖斐郡揖斐川町立大和小学校</t>
  </si>
  <si>
    <t>岐阜県揖斐郡揖斐川町房島５６０</t>
  </si>
  <si>
    <t>B121240100038</t>
  </si>
  <si>
    <t>揖斐郡揖斐川町立北方小学校</t>
  </si>
  <si>
    <t>岐阜県揖斐郡揖斐川町北方１３６２</t>
  </si>
  <si>
    <t>B121240100047</t>
  </si>
  <si>
    <t>揖斐郡揖斐川町立清水小学校</t>
  </si>
  <si>
    <t>岐阜県揖斐郡揖斐川町清水１５２７</t>
  </si>
  <si>
    <t>B121240100056</t>
  </si>
  <si>
    <t>揖斐郡揖斐川町立小島小学校</t>
  </si>
  <si>
    <t>岐阜県揖斐郡揖斐川町小島１３９</t>
  </si>
  <si>
    <t>B121240100065</t>
  </si>
  <si>
    <t>揖斐郡揖斐川町立谷汲小学校</t>
  </si>
  <si>
    <t>岐阜県揖斐郡揖斐川町谷汲名礼１２４２－１１</t>
  </si>
  <si>
    <t>B121240100074</t>
  </si>
  <si>
    <t>揖斐郡揖斐川町立春日小学校</t>
  </si>
  <si>
    <t>岐阜県揖斐郡揖斐川町春日川合１６７７－２</t>
  </si>
  <si>
    <t>B121240300018</t>
  </si>
  <si>
    <t>揖斐郡大野町立大野小学校</t>
  </si>
  <si>
    <t>岐阜県揖斐郡大野町大字大野１７７</t>
  </si>
  <si>
    <t>B121240300027</t>
  </si>
  <si>
    <t>揖斐郡大野町立大野小学校大野分校</t>
  </si>
  <si>
    <t>岐阜県揖斐郡大野町桜大門４５７－１</t>
  </si>
  <si>
    <t>B121240300036</t>
  </si>
  <si>
    <t>揖斐郡大野町立北小学校</t>
  </si>
  <si>
    <t>岐阜県揖斐郡大野町稲富１７０８</t>
  </si>
  <si>
    <t>B121240300045</t>
  </si>
  <si>
    <t>揖斐郡大野町立東小学校</t>
  </si>
  <si>
    <t>岐阜県揖斐郡大野町相羽７６３番地１０</t>
  </si>
  <si>
    <t>B121240300054</t>
  </si>
  <si>
    <t>揖斐郡大野町立西小学校</t>
  </si>
  <si>
    <t>岐阜県揖斐郡大野町松山１５－１</t>
  </si>
  <si>
    <t>B121240300063</t>
  </si>
  <si>
    <t>揖斐郡大野町立中小学校</t>
  </si>
  <si>
    <t>岐阜県揖斐郡大野町大字公郷１６６１</t>
  </si>
  <si>
    <t>B121240300072</t>
  </si>
  <si>
    <t>揖斐郡大野町立南小学校</t>
  </si>
  <si>
    <t>岐阜県揖斐郡大野町加納４６８</t>
  </si>
  <si>
    <t>B121240400017</t>
  </si>
  <si>
    <t>揖斐郡池田町立温知小学校</t>
  </si>
  <si>
    <t>岐阜県揖斐郡池田町本郷１２６７</t>
  </si>
  <si>
    <t>B121240400026</t>
  </si>
  <si>
    <t>揖斐郡池田町立八幡小学校</t>
  </si>
  <si>
    <t>岐阜県揖斐郡池田町八幡７５３</t>
  </si>
  <si>
    <t>B121240400035</t>
  </si>
  <si>
    <t>揖斐郡池田町立宮地小学校</t>
  </si>
  <si>
    <t>岐阜県揖斐郡池田町宮地８６４</t>
  </si>
  <si>
    <t>B121240400044</t>
  </si>
  <si>
    <t>揖斐郡池田町立池田小学校</t>
  </si>
  <si>
    <t>岐阜県揖斐郡池田町上田字学園１１６０－１</t>
  </si>
  <si>
    <t>B121240400053</t>
  </si>
  <si>
    <t>揖斐郡養基小学校養基保育所組合立養基小学校</t>
  </si>
  <si>
    <t>岐阜県揖斐郡池田町田中５５５</t>
  </si>
  <si>
    <t>B121250100019</t>
  </si>
  <si>
    <t>加茂郡坂祝町立坂祝小学校</t>
  </si>
  <si>
    <t>岐阜県加茂郡坂祝町取組３５－２</t>
  </si>
  <si>
    <t>B121250200018</t>
  </si>
  <si>
    <t>加茂郡富加町立富加小学校</t>
  </si>
  <si>
    <t>岐阜県加茂郡富加町滝田１３８１－１</t>
  </si>
  <si>
    <t>B121250300017</t>
  </si>
  <si>
    <t>加茂郡川辺町立川辺西小学校</t>
  </si>
  <si>
    <t>岐阜県加茂郡川辺町中川辺１２５番地</t>
  </si>
  <si>
    <t>B121250300026</t>
  </si>
  <si>
    <t>加茂郡川辺町立川辺東小学校</t>
  </si>
  <si>
    <t>岐阜県加茂郡川辺町比久見７８５－４</t>
  </si>
  <si>
    <t>B121250300035</t>
  </si>
  <si>
    <t>加茂郡川辺町立川辺北小学校</t>
  </si>
  <si>
    <t>岐阜県加茂郡川辺町上川辺５７５番地</t>
  </si>
  <si>
    <t>B121250400016</t>
  </si>
  <si>
    <t>加茂郡七宗町立神渕小学校</t>
  </si>
  <si>
    <t>岐阜県加茂郡七宗町神渕９８７１</t>
  </si>
  <si>
    <t>B121250400025</t>
  </si>
  <si>
    <t>加茂郡七宗町立上麻生小学校</t>
  </si>
  <si>
    <t>岐阜県加茂郡七宗町上麻生２３５６－１</t>
  </si>
  <si>
    <t>B121250500015</t>
  </si>
  <si>
    <t>加茂郡八百津町立八百津小学校</t>
  </si>
  <si>
    <t>岐阜県加茂郡八百津町八百津３７８４</t>
  </si>
  <si>
    <t>B121250500024</t>
  </si>
  <si>
    <t>加茂郡八百津町立和知小学校</t>
  </si>
  <si>
    <t>岐阜県加茂郡八百津町和知１２２７</t>
  </si>
  <si>
    <t>B121250500033</t>
  </si>
  <si>
    <t>加茂郡八百津町立錦津小学校</t>
  </si>
  <si>
    <t>岐阜県加茂郡八百津町伊岐津志１８０６</t>
  </si>
  <si>
    <t>B121250500042</t>
  </si>
  <si>
    <t>加茂郡八百津町立久田見小学校</t>
  </si>
  <si>
    <t>岐阜県加茂郡八百津町久田見２７４１</t>
  </si>
  <si>
    <t>B121250600014</t>
  </si>
  <si>
    <t>加茂郡白川町立白川小学校</t>
  </si>
  <si>
    <t>岐阜県加茂郡白川町坂ノ東４３１０</t>
  </si>
  <si>
    <t>B121250600023</t>
  </si>
  <si>
    <t>加茂郡白川町立蘇原小学校</t>
  </si>
  <si>
    <t>岐阜県加茂郡白川町赤河１０７９－１</t>
  </si>
  <si>
    <t>B121250600032</t>
  </si>
  <si>
    <t>加茂郡白川町立黒川小学校</t>
  </si>
  <si>
    <t>岐阜県加茂郡白川町黒川２８０８－１</t>
  </si>
  <si>
    <t>B121250600041</t>
  </si>
  <si>
    <t>加茂郡白川町立佐見小学校</t>
  </si>
  <si>
    <t>岐阜県加茂郡白川町上佐見１９５７</t>
  </si>
  <si>
    <t>B121250700013</t>
  </si>
  <si>
    <t>加茂郡東白川村立東白川小学校</t>
  </si>
  <si>
    <t>岐阜県加茂郡東白川村神土２６８６－１９</t>
  </si>
  <si>
    <t>B121252100015</t>
  </si>
  <si>
    <t>可児郡御嵩町立上之郷小学校</t>
  </si>
  <si>
    <t>岐阜県可児郡御嵩町宿２００２</t>
  </si>
  <si>
    <t>B121252100024</t>
  </si>
  <si>
    <t>可児郡御嵩町立御嵩小学校</t>
  </si>
  <si>
    <t>岐阜県可児郡御嵩町中２６２８</t>
  </si>
  <si>
    <t>B121252100033</t>
  </si>
  <si>
    <t>可児郡御嵩町立伏見小学校</t>
  </si>
  <si>
    <t>岐阜県可児郡御嵩町伏見４８９</t>
  </si>
  <si>
    <t>B121320100010</t>
  </si>
  <si>
    <t>岐阜聖徳学園大学附属小学校</t>
  </si>
  <si>
    <t>岐阜県岐阜市柳津町高桑西１－１</t>
  </si>
  <si>
    <t>B121321400015</t>
  </si>
  <si>
    <t>帝京大学可児小学校</t>
  </si>
  <si>
    <t>岐阜県可児市桂ケ丘１－２</t>
  </si>
  <si>
    <t>C121220100010</t>
  </si>
  <si>
    <t>岐阜市立岐阜清流中学校</t>
  </si>
  <si>
    <t>岐阜県岐阜市早田１９０１番地１８</t>
  </si>
  <si>
    <t>C121220100029</t>
  </si>
  <si>
    <t>岐阜市立岐阜中央中学校</t>
  </si>
  <si>
    <t>岐阜県岐阜市京町３丁目１９番地</t>
  </si>
  <si>
    <t>C121220100038</t>
  </si>
  <si>
    <t>岐阜市立本荘中学校</t>
  </si>
  <si>
    <t>岐阜県岐阜市雲雀ヶ丘１</t>
  </si>
  <si>
    <t>C121220100047</t>
  </si>
  <si>
    <t>岐阜市立梅林中学校</t>
  </si>
  <si>
    <t>岐阜県岐阜市九重町３丁目８番地</t>
  </si>
  <si>
    <t>C121220100056</t>
  </si>
  <si>
    <t>岐阜市立加納中学校</t>
  </si>
  <si>
    <t>岐阜県岐阜市加納舟田町９</t>
  </si>
  <si>
    <t>C121220100065</t>
  </si>
  <si>
    <t>岐阜市立長森中学校</t>
  </si>
  <si>
    <t>岐阜県岐阜市野一色４丁目１１番１号</t>
  </si>
  <si>
    <t>C121220100074</t>
  </si>
  <si>
    <t>岐阜市立長良中学校</t>
  </si>
  <si>
    <t>岐阜県岐阜市長良福光２０７０番地</t>
  </si>
  <si>
    <t>C121220100083</t>
  </si>
  <si>
    <t>岐阜市立島中学校</t>
  </si>
  <si>
    <t>岐阜県岐阜市則武西１－８－２</t>
  </si>
  <si>
    <t>C121220100092</t>
  </si>
  <si>
    <t>岐阜市立岩野田中学校</t>
  </si>
  <si>
    <t>岐阜県岐阜市粟野西５ー８１７</t>
  </si>
  <si>
    <t>C121220100109</t>
  </si>
  <si>
    <t>岐阜市立精華中学校</t>
  </si>
  <si>
    <t>岐阜県岐阜市鏡島精華１－１１－２７</t>
  </si>
  <si>
    <t>C121220100118</t>
  </si>
  <si>
    <t>岐阜市立藍川中学校</t>
  </si>
  <si>
    <t>岐阜県岐阜市芥見４丁目１５７番地</t>
  </si>
  <si>
    <t>C121220100127</t>
  </si>
  <si>
    <t>岐阜市立三輪中学校</t>
  </si>
  <si>
    <t>岐阜県岐阜市石原１丁目１２番地</t>
  </si>
  <si>
    <t>C121220100136</t>
  </si>
  <si>
    <t>岐阜市立岐北中学校</t>
  </si>
  <si>
    <t>岐阜県岐阜市御望９７１番地１－２</t>
  </si>
  <si>
    <t>C121220100145</t>
  </si>
  <si>
    <t>岐阜市立厚見中学校</t>
  </si>
  <si>
    <t>岐阜県岐阜市上川手２６２－１</t>
  </si>
  <si>
    <t>C121220100154</t>
  </si>
  <si>
    <t>岐阜市立青山中学校</t>
  </si>
  <si>
    <t>岐阜県岐阜市下土居２丁目２７番１号</t>
  </si>
  <si>
    <t>C121220100163</t>
  </si>
  <si>
    <t>岐阜市立陽南中学校</t>
  </si>
  <si>
    <t>岐阜県岐阜市六条東１丁目１番１号</t>
  </si>
  <si>
    <t>C121220100172</t>
  </si>
  <si>
    <t>岐阜市立藍川東中学校</t>
  </si>
  <si>
    <t>岐阜県岐阜市大洞紅葉が丘６丁目２２番地３</t>
  </si>
  <si>
    <t>C121220100181</t>
  </si>
  <si>
    <t>岐阜市立岐阜西中学校</t>
  </si>
  <si>
    <t>岐阜県岐阜市川部３丁目３０番地</t>
  </si>
  <si>
    <t>C121220100190</t>
  </si>
  <si>
    <t>岐阜市立藍川北中学校</t>
  </si>
  <si>
    <t>C121220100207</t>
  </si>
  <si>
    <t>岐阜市立長森南中学校</t>
  </si>
  <si>
    <t>岐阜県岐阜市切通２丁目１１番１号</t>
  </si>
  <si>
    <t>C121220100216</t>
  </si>
  <si>
    <t>岐阜市立東長良中学校</t>
  </si>
  <si>
    <t>岐阜県岐阜市長良真生町３－２７－４</t>
  </si>
  <si>
    <t>C121220100225</t>
  </si>
  <si>
    <t>岐阜市立境川中学校</t>
  </si>
  <si>
    <t>岐阜県岐阜市柳津町上佐波東３－７０</t>
  </si>
  <si>
    <t>C121220100234</t>
  </si>
  <si>
    <t>岐阜市立草潤中学校</t>
  </si>
  <si>
    <t>岐阜県岐阜市金宝町４丁目１番地</t>
  </si>
  <si>
    <t>C121220200019</t>
  </si>
  <si>
    <t>大垣市立興文中学校</t>
  </si>
  <si>
    <t>岐阜県大垣市西崎町１－８２</t>
  </si>
  <si>
    <t>C121220200028</t>
  </si>
  <si>
    <t>大垣市立東中学校</t>
  </si>
  <si>
    <t>岐阜県大垣市三塚町１１６９</t>
  </si>
  <si>
    <t>C121220200037</t>
  </si>
  <si>
    <t>大垣市立西中学校</t>
  </si>
  <si>
    <t>岐阜県大垣市割田１－６０１－２</t>
  </si>
  <si>
    <t>C121220200046</t>
  </si>
  <si>
    <t>大垣市立南中学校</t>
  </si>
  <si>
    <t>岐阜県大垣市南頬町４－１４１</t>
  </si>
  <si>
    <t>C121220200055</t>
  </si>
  <si>
    <t>大垣市立北中学校</t>
  </si>
  <si>
    <t>岐阜県大垣市八島町２２９０</t>
  </si>
  <si>
    <t>C121220200064</t>
  </si>
  <si>
    <t>大垣市立江並中学校</t>
  </si>
  <si>
    <t>岐阜県大垣市外渕４－６６</t>
  </si>
  <si>
    <t>C121220200073</t>
  </si>
  <si>
    <t>大垣市立赤坂中学校</t>
  </si>
  <si>
    <t>岐阜県大垣市赤坂町３４２１</t>
  </si>
  <si>
    <t>C121220200082</t>
  </si>
  <si>
    <t>大垣市立西部中学校</t>
  </si>
  <si>
    <t>岐阜県大垣市荒川町３３７</t>
  </si>
  <si>
    <t>C121220200091</t>
  </si>
  <si>
    <t>大垣市立星和中学校</t>
  </si>
  <si>
    <t>岐阜県大垣市楽田町６－６０</t>
  </si>
  <si>
    <t>岐阜県大垣市上石津町一之瀬１００</t>
  </si>
  <si>
    <t>C121220300018</t>
  </si>
  <si>
    <t>高山市立日枝中学校</t>
  </si>
  <si>
    <t>岐阜県高山市森下町１－２００－１</t>
  </si>
  <si>
    <t>C121220300027</t>
  </si>
  <si>
    <t>高山市立松倉中学校</t>
  </si>
  <si>
    <t>岐阜県高山市上岡本町４－１１９</t>
  </si>
  <si>
    <t>C121220300036</t>
  </si>
  <si>
    <t>高山市立中山中学校</t>
  </si>
  <si>
    <t>岐阜県高山市下岡本町２６６３</t>
  </si>
  <si>
    <t>C121220300045</t>
  </si>
  <si>
    <t>高山市立東山中学校</t>
  </si>
  <si>
    <t>岐阜県高山市松之木町２６２</t>
  </si>
  <si>
    <t>C121220300054</t>
  </si>
  <si>
    <t>高山市立丹生川中学校</t>
  </si>
  <si>
    <t>岐阜県高山市丹生川町町方１５００番地</t>
  </si>
  <si>
    <t>C121220300063</t>
  </si>
  <si>
    <t>高山市立清見中学校</t>
  </si>
  <si>
    <t>岐阜県高山市清見町三日町４７７－１</t>
  </si>
  <si>
    <t>C121220300072</t>
  </si>
  <si>
    <t>高山市立荘川中学校</t>
  </si>
  <si>
    <t>C121220300081</t>
  </si>
  <si>
    <t>高山市立宮中学校</t>
  </si>
  <si>
    <t>岐阜県高山市一之宮町３０７２</t>
  </si>
  <si>
    <t>C121220300090</t>
  </si>
  <si>
    <t>高山市立久々野中学校</t>
  </si>
  <si>
    <t>岐阜県高山市久々野町久々野２３１９</t>
  </si>
  <si>
    <t>C121220300107</t>
  </si>
  <si>
    <t>高山市立朝日中学校</t>
  </si>
  <si>
    <t>岐阜県高山市朝日町立岩７７７番地</t>
  </si>
  <si>
    <t>C121220300116</t>
  </si>
  <si>
    <t>高山市立国府中学校</t>
  </si>
  <si>
    <t>岐阜県高山市国府町三日町４５０</t>
  </si>
  <si>
    <t>C121220300125</t>
  </si>
  <si>
    <t>高山市立北稜中学校</t>
  </si>
  <si>
    <t>岐阜県高山市上宝町本郷６５２</t>
  </si>
  <si>
    <t>C121220400017</t>
  </si>
  <si>
    <t>多治見市立陶都中学校</t>
  </si>
  <si>
    <t>岐阜県多治見市住吉町７－１</t>
  </si>
  <si>
    <t>C121220400026</t>
  </si>
  <si>
    <t>多治見市立多治見中学校</t>
  </si>
  <si>
    <t>岐阜県多治見市美坂町４－１０</t>
  </si>
  <si>
    <t>C121220400035</t>
  </si>
  <si>
    <t>多治見市立平和中学校</t>
  </si>
  <si>
    <t>岐阜県多治見市脇之島町１－１</t>
  </si>
  <si>
    <t>C121220400044</t>
  </si>
  <si>
    <t>多治見市立小泉中学校</t>
  </si>
  <si>
    <t>岐阜県多治見市小泉町７－７０</t>
  </si>
  <si>
    <t>C121220400053</t>
  </si>
  <si>
    <t>多治見市立南ケ丘中学校</t>
  </si>
  <si>
    <t>岐阜県多治見市大畑町大洞４８－１</t>
  </si>
  <si>
    <t>C121220400062</t>
  </si>
  <si>
    <t>多治見市立北陵中学校</t>
  </si>
  <si>
    <t>岐阜県多治見市旭ヶ丘１０－６</t>
  </si>
  <si>
    <t>C121220400071</t>
  </si>
  <si>
    <t>多治見市立南姫中学校</t>
  </si>
  <si>
    <t>岐阜県多治見市大針町字屋作２８３－１</t>
  </si>
  <si>
    <t>C121220400080</t>
  </si>
  <si>
    <t>多治見市立笠原中学校</t>
  </si>
  <si>
    <t>岐阜県多治見市笠原町２４５５番地の１２</t>
  </si>
  <si>
    <t>C121220500016</t>
  </si>
  <si>
    <t>関市立緑ヶ丘中学校</t>
  </si>
  <si>
    <t>岐阜県関市緑ヶ丘２－１－１０</t>
  </si>
  <si>
    <t>C121220500025</t>
  </si>
  <si>
    <t>関市立旭ヶ丘中学校</t>
  </si>
  <si>
    <t>岐阜県関市旭ヶ丘２丁目３番１号</t>
  </si>
  <si>
    <t>C121220500034</t>
  </si>
  <si>
    <t>関市立桜ヶ丘中学校</t>
  </si>
  <si>
    <t>岐阜県関市桜台３－１３－１</t>
  </si>
  <si>
    <t>C121220500043</t>
  </si>
  <si>
    <t>関市立下有知中学校</t>
  </si>
  <si>
    <t>岐阜県関市下有知３１２１－１</t>
  </si>
  <si>
    <t>C121220500052</t>
  </si>
  <si>
    <t>関市立富野中学校</t>
  </si>
  <si>
    <t>岐阜県関市志津野２９７２</t>
  </si>
  <si>
    <t>C121220500061</t>
  </si>
  <si>
    <t>関市立小金田中学校</t>
  </si>
  <si>
    <t>岐阜県関市小屋名１２７</t>
  </si>
  <si>
    <t>C121220500070</t>
  </si>
  <si>
    <t>関市立板取川中学校</t>
  </si>
  <si>
    <t>岐阜県関市洞戸市場５６６－１</t>
  </si>
  <si>
    <t>C121220500089</t>
  </si>
  <si>
    <t>関市立武芸川中学校</t>
  </si>
  <si>
    <t>岐阜県関市武芸川町八幡１５０３</t>
  </si>
  <si>
    <t>C121220500098</t>
  </si>
  <si>
    <t>関市立津保川中学校</t>
  </si>
  <si>
    <t>岐阜県関市中之保５７００－５</t>
  </si>
  <si>
    <t>C121220600015</t>
  </si>
  <si>
    <t>中津川市立第一中学校</t>
  </si>
  <si>
    <t>岐阜県中津川市駒場１６０６－３</t>
  </si>
  <si>
    <t>C121220600024</t>
  </si>
  <si>
    <t>中津川市立第二中学校</t>
  </si>
  <si>
    <t>岐阜県中津川市中津川２２５１－１</t>
  </si>
  <si>
    <t>C121220600033</t>
  </si>
  <si>
    <t>中津川市立苗木中学校</t>
  </si>
  <si>
    <t>岐阜県中津川市苗木２０９２</t>
  </si>
  <si>
    <t>C121220600042</t>
  </si>
  <si>
    <t>中津川市立坂本中学校</t>
  </si>
  <si>
    <t>岐阜県中津川市千旦林１３８６－１</t>
  </si>
  <si>
    <t>C121220600051</t>
  </si>
  <si>
    <t>中津川市立落合中学校</t>
  </si>
  <si>
    <t>岐阜県中津川市落合７６１－２</t>
  </si>
  <si>
    <t>C121220600060</t>
  </si>
  <si>
    <t>中津川市立阿木中学校</t>
  </si>
  <si>
    <t>岐阜県中津川市阿木６００６</t>
  </si>
  <si>
    <t>C121220600079</t>
  </si>
  <si>
    <t>中津川市立神坂中学校</t>
  </si>
  <si>
    <t>C121220600088</t>
  </si>
  <si>
    <t>中津川市立坂下中学校</t>
  </si>
  <si>
    <t>岐阜県中津川市坂下１５００－１</t>
  </si>
  <si>
    <t>C121220600097</t>
  </si>
  <si>
    <t>中津川市立加子母中学校</t>
  </si>
  <si>
    <t>岐阜県中津川市加子母３３５７番地</t>
  </si>
  <si>
    <t>C121220600104</t>
  </si>
  <si>
    <t>中津川市立付知中学校</t>
  </si>
  <si>
    <t>岐阜県中津川市付知町５７５８</t>
  </si>
  <si>
    <t>C121220600113</t>
  </si>
  <si>
    <t>中津川市立福岡中学校</t>
  </si>
  <si>
    <t>岐阜県中津川市福岡１－８</t>
  </si>
  <si>
    <t>C121220600122</t>
  </si>
  <si>
    <t>中津川市立蛭川中学校</t>
  </si>
  <si>
    <t>岐阜県中津川市蛭川１７９８－１</t>
  </si>
  <si>
    <t>C121220700014</t>
  </si>
  <si>
    <t>美濃市立美濃中学校</t>
  </si>
  <si>
    <t>岐阜県美濃市２８８１番地の１</t>
  </si>
  <si>
    <t>C121220700023</t>
  </si>
  <si>
    <t>美濃市立昭和中学校</t>
  </si>
  <si>
    <t>岐阜県美濃市大矢田７６５</t>
  </si>
  <si>
    <t>C121220800013</t>
  </si>
  <si>
    <t>瑞浪市立瑞浪中学校</t>
  </si>
  <si>
    <t>岐阜県瑞浪市土岐町７７９０－１</t>
  </si>
  <si>
    <t>C121220800022</t>
  </si>
  <si>
    <t>瑞浪市立瑞浪南中学校</t>
  </si>
  <si>
    <t>岐阜県瑞浪市稲津町小里４５６</t>
  </si>
  <si>
    <t>C121220800031</t>
  </si>
  <si>
    <t>瑞浪市立瑞浪北中学校</t>
  </si>
  <si>
    <t>岐阜県瑞浪市土岐町９７３番地</t>
  </si>
  <si>
    <t>C121220900012</t>
  </si>
  <si>
    <t>羽島市立羽島中学校</t>
  </si>
  <si>
    <t>岐阜県羽島市足近町７－４５５</t>
  </si>
  <si>
    <t>C121220900021</t>
  </si>
  <si>
    <t>羽島市立竹鼻中学校</t>
  </si>
  <si>
    <t>岐阜県羽島市竹鼻町３１７６</t>
  </si>
  <si>
    <t>C121220900030</t>
  </si>
  <si>
    <t>羽島市立中央中学校</t>
  </si>
  <si>
    <t>岐阜県羽島市竹鼻町飯柄５０５</t>
  </si>
  <si>
    <t>C121220900049</t>
  </si>
  <si>
    <t>羽島市立中島中学校</t>
  </si>
  <si>
    <t>岐阜県羽島市上中町沖１５９３番地</t>
  </si>
  <si>
    <t>C121221000019</t>
  </si>
  <si>
    <t>恵那市立恵那東中学校</t>
  </si>
  <si>
    <t>岐阜県恵那市大井町１０７３－１</t>
  </si>
  <si>
    <t>C121221000028</t>
  </si>
  <si>
    <t>恵那市立恵那西中学校</t>
  </si>
  <si>
    <t>岐阜県恵那市長島町中野１２６９－２６１</t>
  </si>
  <si>
    <t>C121221000037</t>
  </si>
  <si>
    <t>恵那市立恵那北中学校</t>
  </si>
  <si>
    <t>岐阜県恵那市笠置町河合９８０</t>
  </si>
  <si>
    <t>C121221000046</t>
  </si>
  <si>
    <t>恵那市立岩邑中学校</t>
  </si>
  <si>
    <t>岐阜県恵那市岩村町１２７３－１</t>
  </si>
  <si>
    <t>C121221000055</t>
  </si>
  <si>
    <t>恵那市立山岡中学校</t>
  </si>
  <si>
    <t>岐阜県恵那市山岡町下手向１８２－４</t>
  </si>
  <si>
    <t>C121221000064</t>
  </si>
  <si>
    <t>恵那市立明智中学校</t>
  </si>
  <si>
    <t>岐阜県恵那市明智町６０－１</t>
  </si>
  <si>
    <t>C121221000073</t>
  </si>
  <si>
    <t>恵那市立串原中学校</t>
  </si>
  <si>
    <t>C121221000082</t>
  </si>
  <si>
    <t>恵那市立上矢作中学校</t>
  </si>
  <si>
    <t>岐阜県恵那市上矢作町漆原６７番地</t>
  </si>
  <si>
    <t>C121221100018</t>
  </si>
  <si>
    <t>美濃加茂市立西中学校</t>
  </si>
  <si>
    <t>岐阜県美濃加茂市西町１－３０</t>
  </si>
  <si>
    <t>C121221100027</t>
  </si>
  <si>
    <t>美濃加茂市立東中学校</t>
  </si>
  <si>
    <t>岐阜県美濃加茂市本郷町８－８－５２</t>
  </si>
  <si>
    <t>C121221200017</t>
  </si>
  <si>
    <t>土岐市立土岐津中学校</t>
  </si>
  <si>
    <t>岐阜県土岐市土岐津町土岐口２０４６－１</t>
  </si>
  <si>
    <t>C121221200026</t>
  </si>
  <si>
    <t>土岐市立西陵中学校</t>
  </si>
  <si>
    <t>岐阜県土岐市妻木町１５１３－１</t>
  </si>
  <si>
    <t>C121221200035</t>
  </si>
  <si>
    <t>土岐市立濃南中学校</t>
  </si>
  <si>
    <t>岐阜県土岐市鶴里町細野１３９－２</t>
  </si>
  <si>
    <t>C121221200044</t>
  </si>
  <si>
    <t>土岐市立駄知中学校</t>
  </si>
  <si>
    <t>岐阜県土岐市駄知町１１４５－６</t>
  </si>
  <si>
    <t>C121221200053</t>
  </si>
  <si>
    <t>土岐市立肥田中学校</t>
  </si>
  <si>
    <t>岐阜県土岐市肥田町肥田２２８５－１</t>
  </si>
  <si>
    <t>C121221200062</t>
  </si>
  <si>
    <t>土岐市立泉中学校</t>
  </si>
  <si>
    <t>岐阜県土岐市泉町大富１６３５－１</t>
  </si>
  <si>
    <t>C121221300016</t>
  </si>
  <si>
    <t>各務原市立那加中学校</t>
  </si>
  <si>
    <t>岐阜県各務原市那加東亜町４８</t>
  </si>
  <si>
    <t>C121221300025</t>
  </si>
  <si>
    <t>各務原市立桜丘中学校</t>
  </si>
  <si>
    <t>岐阜県各務原市那加不動丘１丁目７７番地</t>
  </si>
  <si>
    <t>C121221300034</t>
  </si>
  <si>
    <t>各務原市立稲羽中学校</t>
  </si>
  <si>
    <t>岐阜県各務原市上戸町５－４０</t>
  </si>
  <si>
    <t>C121221300043</t>
  </si>
  <si>
    <t>各務原市立川島中学校</t>
  </si>
  <si>
    <t>岐阜県各務原市川島河田町１０２８－１</t>
  </si>
  <si>
    <t>C121221300052</t>
  </si>
  <si>
    <t>各務原市立鵜沼中学校</t>
  </si>
  <si>
    <t>岐阜県各務原市松が丘２丁目１００番地</t>
  </si>
  <si>
    <t>C121221300061</t>
  </si>
  <si>
    <t>各務原市立緑陽中学校</t>
  </si>
  <si>
    <t>岐阜県各務原市緑苑北１丁目４番地</t>
  </si>
  <si>
    <t>C121221300070</t>
  </si>
  <si>
    <t>各務原市立蘇原中学校</t>
  </si>
  <si>
    <t>岐阜県各務原市蘇原青雲町１－１０</t>
  </si>
  <si>
    <t>C121221300089</t>
  </si>
  <si>
    <t>各務原市立中央中学校</t>
  </si>
  <si>
    <t>岐阜県各務原市各務西町４－３５８－１</t>
  </si>
  <si>
    <t>C121221400015</t>
  </si>
  <si>
    <t>可児市立蘇南中学校</t>
  </si>
  <si>
    <t>岐阜県可児市今渡１１２</t>
  </si>
  <si>
    <t>C121221400024</t>
  </si>
  <si>
    <t>可児市立中部中学校</t>
  </si>
  <si>
    <t>岐阜県可児市広見１０８６番地</t>
  </si>
  <si>
    <t>C121221400033</t>
  </si>
  <si>
    <t>可児市立西可児中学校</t>
  </si>
  <si>
    <t>岐阜県可児市若葉台７丁目１番地</t>
  </si>
  <si>
    <t>C121221400042</t>
  </si>
  <si>
    <t>可児市立東可児中学校</t>
  </si>
  <si>
    <t>岐阜県可児市皐ヶ丘４－７１</t>
  </si>
  <si>
    <t>C121221400051</t>
  </si>
  <si>
    <t>可児市立広陵中学校</t>
  </si>
  <si>
    <t>岐阜県可児市東帷子５９３</t>
  </si>
  <si>
    <t>C121221500014</t>
  </si>
  <si>
    <t>山県市立高富中学校</t>
  </si>
  <si>
    <t>岐阜県山県市高富２８４５－１</t>
  </si>
  <si>
    <t>C121221500023</t>
  </si>
  <si>
    <t>山県市立伊自良中学校</t>
  </si>
  <si>
    <t>岐阜県山県市大門９５４ー１</t>
  </si>
  <si>
    <t>C121221500032</t>
  </si>
  <si>
    <t>山県市立美山中学校</t>
  </si>
  <si>
    <t>岐阜県山県市富永６４</t>
  </si>
  <si>
    <t>C121221600013</t>
  </si>
  <si>
    <t>瑞穂市立穂積中学校</t>
  </si>
  <si>
    <t>岐阜県瑞穂市別府１８８８</t>
  </si>
  <si>
    <t>C121221600022</t>
  </si>
  <si>
    <t>瑞穂市立穂積北中学校</t>
  </si>
  <si>
    <t>岐阜県瑞穂市本田２０００番地</t>
  </si>
  <si>
    <t>C121221600031</t>
  </si>
  <si>
    <t>瑞穂市立巣南中学校</t>
  </si>
  <si>
    <t>岐阜県瑞穂市古橋１０－１</t>
  </si>
  <si>
    <t>C121221700012</t>
  </si>
  <si>
    <t>飛騨市立古川中学校</t>
  </si>
  <si>
    <t>岐阜県飛騨市古川町沼町１００</t>
  </si>
  <si>
    <t>C121221700021</t>
  </si>
  <si>
    <t>飛騨市立神岡中学校</t>
  </si>
  <si>
    <t>岐阜県飛騨市神岡町桜ヶ丘１</t>
  </si>
  <si>
    <t>C121221700030</t>
  </si>
  <si>
    <t>飛騨市立山之村中学校</t>
  </si>
  <si>
    <t>C121221800020</t>
  </si>
  <si>
    <t>本巣市立本巣中学校</t>
  </si>
  <si>
    <t>岐阜県本巣市文殊１２０番地</t>
  </si>
  <si>
    <t>C121221800039</t>
  </si>
  <si>
    <t>本巣市立糸貫中学校</t>
  </si>
  <si>
    <t>岐阜県本巣市三橋１１０１－８</t>
  </si>
  <si>
    <t>C121221800048</t>
  </si>
  <si>
    <t>本巣市立真正中学校</t>
  </si>
  <si>
    <t>岐阜県本巣市下真桑１０１０</t>
  </si>
  <si>
    <t>C121221900010</t>
  </si>
  <si>
    <t>郡上市立八幡中学校</t>
  </si>
  <si>
    <t>岐阜県郡上市八幡町小野８－５－１</t>
  </si>
  <si>
    <t>C121221900029</t>
  </si>
  <si>
    <t>郡上市立八幡西中学校</t>
  </si>
  <si>
    <t>岐阜県郡上市八幡町西乙原２５４－１</t>
  </si>
  <si>
    <t>C121221900038</t>
  </si>
  <si>
    <t>郡上市立大和中学校</t>
  </si>
  <si>
    <t>岐阜県郡上市大和町剣１００番地</t>
  </si>
  <si>
    <t>C121221900047</t>
  </si>
  <si>
    <t>郡上市立白鳥中学校</t>
  </si>
  <si>
    <t>岐阜県郡上市白鳥町為真７６１－１</t>
  </si>
  <si>
    <t>C121221900056</t>
  </si>
  <si>
    <t>郡上市立高鷲中学校</t>
  </si>
  <si>
    <t>岐阜県郡上市高鷲町大鷲２８４－１４</t>
  </si>
  <si>
    <t>C121221900065</t>
  </si>
  <si>
    <t>郡上市立郡南中学校</t>
  </si>
  <si>
    <t>岐阜県郡上市美並町白山１３３１－１</t>
  </si>
  <si>
    <t>C121221900074</t>
  </si>
  <si>
    <t>郡上市立明宝中学校</t>
  </si>
  <si>
    <t>岐阜県郡上市明宝二間手２７６</t>
  </si>
  <si>
    <t>C121221900083</t>
  </si>
  <si>
    <t>郡上市立郡上東中学校</t>
  </si>
  <si>
    <t>岐阜県郡上市和良町法師丸１９６番地１</t>
  </si>
  <si>
    <t>C121222000017</t>
  </si>
  <si>
    <t>下呂市立萩原南中学校</t>
  </si>
  <si>
    <t>岐阜県下呂市萩原町萩原５７９</t>
  </si>
  <si>
    <t>C121222000026</t>
  </si>
  <si>
    <t>下呂市立萩原北中学校</t>
  </si>
  <si>
    <t>岐阜県下呂市萩原町尾﨑６１番地</t>
  </si>
  <si>
    <t>C121222000035</t>
  </si>
  <si>
    <t>下呂市立小坂中学校</t>
  </si>
  <si>
    <t>岐阜県下呂市小坂町長瀬４６６番地</t>
  </si>
  <si>
    <t>C121222000044</t>
  </si>
  <si>
    <t>下呂市立下呂中学校</t>
  </si>
  <si>
    <t>岐阜県下呂市森４５５番地１</t>
  </si>
  <si>
    <t>C121222000053</t>
  </si>
  <si>
    <t>下呂市立竹原中学校</t>
  </si>
  <si>
    <t>岐阜県下呂市宮地２７１４</t>
  </si>
  <si>
    <t>C121222000062</t>
  </si>
  <si>
    <t>下呂市立金山中学校</t>
  </si>
  <si>
    <t>岐阜県下呂市金山町金山２６１９</t>
  </si>
  <si>
    <t>C121222100016</t>
  </si>
  <si>
    <t>海津市立日新中学校</t>
  </si>
  <si>
    <t>岐阜県海津市海津町高須５３１－１</t>
  </si>
  <si>
    <t>C121222100025</t>
  </si>
  <si>
    <t>海津市立平田中学校</t>
  </si>
  <si>
    <t>岐阜県海津市平田町蛇池１３１８</t>
  </si>
  <si>
    <t>C121222100034</t>
  </si>
  <si>
    <t>海津市立城南中学校</t>
  </si>
  <si>
    <t>岐阜県海津市南濃町羽沢１０５０</t>
  </si>
  <si>
    <t>C121230200018</t>
  </si>
  <si>
    <t>羽島郡岐南町立岐南中学校</t>
  </si>
  <si>
    <t>岐阜県羽島郡岐南町徳田３－２８４</t>
  </si>
  <si>
    <t>C121230300017</t>
  </si>
  <si>
    <t>羽島郡笠松町立笠松中学校</t>
  </si>
  <si>
    <t>岐阜県羽島郡笠松町弥生町１番地</t>
  </si>
  <si>
    <t>C121234100011</t>
  </si>
  <si>
    <t>養老郡養老町立高田中学校</t>
  </si>
  <si>
    <t>岐阜県養老郡養老町高田３８７９－４</t>
  </si>
  <si>
    <t>C121234100020</t>
  </si>
  <si>
    <t>養老郡養老町立東部中学校</t>
  </si>
  <si>
    <t>岐阜県養老郡養老町下笠２７６９</t>
  </si>
  <si>
    <t>C121236100016</t>
  </si>
  <si>
    <t>不破郡垂井町立不破中学校</t>
  </si>
  <si>
    <t>岐阜県不破郡垂井町２４６１番地</t>
  </si>
  <si>
    <t>C121236100025</t>
  </si>
  <si>
    <t>不破郡垂井町立北中学校</t>
  </si>
  <si>
    <t>岐阜県不破郡垂井町新井１５２－１</t>
  </si>
  <si>
    <t>C121236200015</t>
  </si>
  <si>
    <t>不破郡関ケ原町立関ケ原中学校</t>
  </si>
  <si>
    <t>岐阜県不破郡関ケ原町関ケ原２４９０－１０１</t>
  </si>
  <si>
    <t>C121238100012</t>
  </si>
  <si>
    <t>安八郡神戸町立神戸中学校</t>
  </si>
  <si>
    <t>岐阜県安八郡神戸町末守３１１</t>
  </si>
  <si>
    <t>C121238200011</t>
  </si>
  <si>
    <t>安八郡輪之内町立輪之内中学校</t>
  </si>
  <si>
    <t>岐阜県安八郡輪之内町四郷２４５７</t>
  </si>
  <si>
    <t>C121238300010</t>
  </si>
  <si>
    <t>安八郡安八町立登龍中学校</t>
  </si>
  <si>
    <t>岐阜県安八郡安八町大野３３３</t>
  </si>
  <si>
    <t>C121238300029</t>
  </si>
  <si>
    <t>大垣市・安八郡安八町組合立東安中学校</t>
  </si>
  <si>
    <t>岐阜県安八郡安八町東結９５２－４３</t>
  </si>
  <si>
    <t>C121240100018</t>
  </si>
  <si>
    <t>揖斐郡揖斐川町立揖斐川中学校</t>
  </si>
  <si>
    <t>岐阜県揖斐郡揖斐川町和田４１２</t>
  </si>
  <si>
    <t>C121240100027</t>
  </si>
  <si>
    <t>揖斐郡揖斐川町立北和中学校</t>
  </si>
  <si>
    <t>岐阜県揖斐郡揖斐川町北方１８９１－２</t>
  </si>
  <si>
    <t>C121240100036</t>
  </si>
  <si>
    <t>揖斐郡揖斐川町立谷汲中学校</t>
  </si>
  <si>
    <t>岐阜県揖斐郡揖斐川町谷汲名礼２４４番地１３</t>
  </si>
  <si>
    <t>C121240300016</t>
  </si>
  <si>
    <t>揖斐郡大野町立大野中学校</t>
  </si>
  <si>
    <t>岐阜県揖斐郡大野町黒野１０８１</t>
  </si>
  <si>
    <t>C121240300025</t>
  </si>
  <si>
    <t>揖斐郡大野町立大野中学校大野分校</t>
  </si>
  <si>
    <t>C121240300034</t>
  </si>
  <si>
    <t>揖斐郡大野町立揖東中学校</t>
  </si>
  <si>
    <t>岐阜県揖斐郡大野町公郷３２６１－３</t>
  </si>
  <si>
    <t>C121240400015</t>
  </si>
  <si>
    <t>揖斐郡池田町立池田中学校</t>
  </si>
  <si>
    <t>岐阜県揖斐郡池田町草深４８５ー１</t>
  </si>
  <si>
    <t>C121250100017</t>
  </si>
  <si>
    <t>加茂郡坂祝町立坂祝中学校</t>
  </si>
  <si>
    <t>岐阜県加茂郡坂祝町深萱１４６－１</t>
  </si>
  <si>
    <t>C121250200016</t>
  </si>
  <si>
    <t>美濃加茂市富加町中学校組合立双葉中学校</t>
  </si>
  <si>
    <t>岐阜県加茂郡富加町羽生９９０</t>
  </si>
  <si>
    <t>C121250300015</t>
  </si>
  <si>
    <t>加茂郡川辺町立川辺中学校</t>
  </si>
  <si>
    <t>岐阜県加茂郡川辺町中川辺１３６７番地</t>
  </si>
  <si>
    <t>C121250400014</t>
  </si>
  <si>
    <t>加茂郡七宗町立神渕中学校</t>
  </si>
  <si>
    <t>岐阜県加茂郡七宗町神渕９８５８</t>
  </si>
  <si>
    <t>C121250400023</t>
  </si>
  <si>
    <t>加茂郡七宗町立上麻生中学校</t>
  </si>
  <si>
    <t>岐阜県加茂郡七宗町川並４６８－１</t>
  </si>
  <si>
    <t>C121250500013</t>
  </si>
  <si>
    <t>加茂郡八百津町立八百津中学校</t>
  </si>
  <si>
    <t>岐阜県加茂郡八百津町野上９１６－４</t>
  </si>
  <si>
    <t>C121250500022</t>
  </si>
  <si>
    <t>加茂郡八百津町立八百津東部中学校</t>
  </si>
  <si>
    <t>岐阜県加茂郡八百津町久田見３３７６－１</t>
  </si>
  <si>
    <t>C121250600012</t>
  </si>
  <si>
    <t>加茂郡白川町立白川中学校</t>
  </si>
  <si>
    <t>岐阜県加茂郡白川町河岐１８３０</t>
  </si>
  <si>
    <t>C121250600021</t>
  </si>
  <si>
    <t>加茂郡白川町立黒川中学校</t>
  </si>
  <si>
    <t>岐阜県加茂郡白川町黒川２９２９</t>
  </si>
  <si>
    <t>C121250700011</t>
  </si>
  <si>
    <t>加茂郡東白川村立東白川中学校</t>
  </si>
  <si>
    <t>岐阜県加茂郡東白川村神土６４７－４</t>
  </si>
  <si>
    <t>C121252100013</t>
  </si>
  <si>
    <t>可児郡御嵩町立上之郷中学校</t>
  </si>
  <si>
    <t>岐阜県可児郡御嵩町中切１７８５</t>
  </si>
  <si>
    <t>C121252100022</t>
  </si>
  <si>
    <t>可児郡御嵩町立向陽中学校</t>
  </si>
  <si>
    <t>岐阜県可児郡御嵩町御嵩１３０６</t>
  </si>
  <si>
    <t>C121252100031</t>
  </si>
  <si>
    <t>可児市・御嵩町中学校組合立共和中学校</t>
  </si>
  <si>
    <t>岐阜県可児郡御嵩町伏見１８７５－１</t>
  </si>
  <si>
    <t>C121320100018</t>
  </si>
  <si>
    <t>鶯谷中学校</t>
  </si>
  <si>
    <t>岐阜県岐阜市鴬谷町７</t>
  </si>
  <si>
    <t>C121320100027</t>
  </si>
  <si>
    <t>岐阜東中学校</t>
  </si>
  <si>
    <t>岐阜県岐阜市野一色４丁目１７番１号</t>
  </si>
  <si>
    <t>C121320100036</t>
  </si>
  <si>
    <t>岐阜聖徳学園大学附属中学校</t>
  </si>
  <si>
    <t>C121320100045</t>
  </si>
  <si>
    <t>聖マリア女学院中学校</t>
  </si>
  <si>
    <t>岐阜県岐阜市福富２０１番地</t>
  </si>
  <si>
    <t>C121320400015</t>
  </si>
  <si>
    <t>多治見西高等学校附属中学校</t>
  </si>
  <si>
    <t>岐阜県多治見市明和町１丁目１８番地</t>
  </si>
  <si>
    <t>C121320800011</t>
  </si>
  <si>
    <t>麗澤瑞浪中学校</t>
  </si>
  <si>
    <t>岐阜県瑞浪市稲津町萩原１６６１</t>
  </si>
  <si>
    <t>C121321100016</t>
  </si>
  <si>
    <t>美濃加茂中学校</t>
  </si>
  <si>
    <t>岐阜県美濃加茂市本郷町７－６－６０</t>
  </si>
  <si>
    <t>C121321400013</t>
  </si>
  <si>
    <t>帝京大学可児中学校</t>
  </si>
  <si>
    <t>岐阜県可児市桂ケ丘１－１</t>
  </si>
  <si>
    <t>C121340100016</t>
  </si>
  <si>
    <t>西濃学園中学校</t>
  </si>
  <si>
    <t>岐阜県揖斐郡揖斐川町東横山１０７０</t>
  </si>
  <si>
    <t>C221110000013</t>
  </si>
  <si>
    <t>岐阜大学教育学部附属小中学校</t>
  </si>
  <si>
    <t>岐阜県岐阜市加納大手町７４番地</t>
  </si>
  <si>
    <t>C221220900011</t>
  </si>
  <si>
    <t>羽島市立桑原学園</t>
  </si>
  <si>
    <t>岐阜県羽島市桑原町八神３３１５番地１</t>
  </si>
  <si>
    <t>C221221800010</t>
  </si>
  <si>
    <t>本巣市立根尾学園</t>
  </si>
  <si>
    <t>岐阜県本巣市根尾神所２６８番地１</t>
  </si>
  <si>
    <t>C221242100013</t>
  </si>
  <si>
    <t>北方町立北学園</t>
  </si>
  <si>
    <t>岐阜県本巣郡北方町北方１３６７番地の１</t>
  </si>
  <si>
    <t>C221242100022</t>
  </si>
  <si>
    <t>北方町立南学園</t>
  </si>
  <si>
    <t>岐阜県本巣郡北方町高屋分木２丁目２３番地</t>
  </si>
  <si>
    <t>C221260400012</t>
  </si>
  <si>
    <t>大野郡白川村立白川郷学園</t>
  </si>
  <si>
    <t>岐阜県大野郡白川村大字鳩谷字北長６１４番地の１</t>
  </si>
  <si>
    <t>D121220100018</t>
  </si>
  <si>
    <t>岐阜県立岐阜高等学校</t>
  </si>
  <si>
    <t>岐阜県岐阜市大縄場３－１</t>
  </si>
  <si>
    <t>D121220100027</t>
  </si>
  <si>
    <t>岐阜県立岐阜北高等学校</t>
  </si>
  <si>
    <t>岐阜県岐阜市則武字清水１８４１－１１</t>
  </si>
  <si>
    <t>D121220100036</t>
  </si>
  <si>
    <t>岐阜県立長良高等学校</t>
  </si>
  <si>
    <t>岐阜県岐阜市長良西後町１７１６－１</t>
  </si>
  <si>
    <t>D121220100045</t>
  </si>
  <si>
    <t>岐阜県立岐山高等学校</t>
  </si>
  <si>
    <t>岐阜県岐阜市長良小山田２５８７－１</t>
  </si>
  <si>
    <t>D121220100054</t>
  </si>
  <si>
    <t>岐阜県立加納高等学校</t>
  </si>
  <si>
    <t>岐阜県岐阜市加納南陽町３－１７</t>
  </si>
  <si>
    <t>D121220100063</t>
  </si>
  <si>
    <t>岐阜県立羽島北高等学校</t>
  </si>
  <si>
    <t>岐阜県岐阜市柳津町北塚３－１１０</t>
  </si>
  <si>
    <t>D121220100072</t>
  </si>
  <si>
    <t>岐阜県立岐阜総合学園高等学校</t>
  </si>
  <si>
    <t>岐阜県岐阜市須賀２－７－２５</t>
  </si>
  <si>
    <t>D121220100081</t>
  </si>
  <si>
    <t>岐阜県立岐阜城北高等学校</t>
  </si>
  <si>
    <t>岐阜県岐阜市三田洞４６５－１</t>
  </si>
  <si>
    <t>D121220100090</t>
  </si>
  <si>
    <t>岐阜県立岐阜商業高等学校</t>
  </si>
  <si>
    <t>岐阜県岐阜市則武新屋敷１８１６－６</t>
  </si>
  <si>
    <t>D121220100107</t>
  </si>
  <si>
    <t>岐阜県立岐南工業高等学校</t>
  </si>
  <si>
    <t>岐阜県岐阜市本荘３４５６－１９</t>
  </si>
  <si>
    <t>D121220100116</t>
  </si>
  <si>
    <t>岐阜県立華陽フロンティア高等学校</t>
  </si>
  <si>
    <t>岐阜県岐阜市西鶉６－６９</t>
  </si>
  <si>
    <t>D121220100125</t>
  </si>
  <si>
    <t>岐阜市立岐阜商業高等学校</t>
  </si>
  <si>
    <t>岐阜県岐阜市鏡島南２－７－１</t>
  </si>
  <si>
    <t>D121220200017</t>
  </si>
  <si>
    <t>岐阜県立大垣北高等学校</t>
  </si>
  <si>
    <t>岐阜県大垣市中川町４－１１０－１</t>
  </si>
  <si>
    <t>D121220200026</t>
  </si>
  <si>
    <t>岐阜県立大垣南高等学校</t>
  </si>
  <si>
    <t>岐阜県大垣市浅中２－６９</t>
  </si>
  <si>
    <t>D121220200035</t>
  </si>
  <si>
    <t>岐阜県立大垣東高等学校</t>
  </si>
  <si>
    <t>岐阜県大垣市美和町１７８４</t>
  </si>
  <si>
    <t>D121220200044</t>
  </si>
  <si>
    <t>岐阜県立大垣西高等学校</t>
  </si>
  <si>
    <t>岐阜県大垣市中曽根町大畔１４７－１</t>
  </si>
  <si>
    <t>D121220200053</t>
  </si>
  <si>
    <t>岐阜県立大垣商業高等学校</t>
  </si>
  <si>
    <t>岐阜県大垣市開発町４－３００</t>
  </si>
  <si>
    <t>D121220200062</t>
  </si>
  <si>
    <t>岐阜県立大垣工業高等学校</t>
  </si>
  <si>
    <t>岐阜県大垣市南若森町３０１－１</t>
  </si>
  <si>
    <t>D121220200071</t>
  </si>
  <si>
    <t>岐阜県立大垣桜高等学校</t>
  </si>
  <si>
    <t>岐阜県大垣市墨俣町上宿４６５－１</t>
  </si>
  <si>
    <t>D121220300016</t>
  </si>
  <si>
    <t>岐阜県立斐太高等学校</t>
  </si>
  <si>
    <t>岐阜県高山市三福寺町７３６</t>
  </si>
  <si>
    <t>D121220300025</t>
  </si>
  <si>
    <t>岐阜県立飛騨高山高等学校</t>
  </si>
  <si>
    <t>岐阜県高山市下岡本町２０００－３０</t>
  </si>
  <si>
    <t>D121220300034</t>
  </si>
  <si>
    <t>岐阜県立高山工業高等学校</t>
  </si>
  <si>
    <t>岐阜県高山市千島町２９１</t>
  </si>
  <si>
    <t>D121220400015</t>
  </si>
  <si>
    <t>岐阜県立多治見高等学校</t>
  </si>
  <si>
    <t>岐阜県多治見市坂上町９－１４１</t>
  </si>
  <si>
    <t>D121220400024</t>
  </si>
  <si>
    <t>岐阜県立多治見北高等学校</t>
  </si>
  <si>
    <t>岐阜県多治見市上山町２－４９</t>
  </si>
  <si>
    <t>D121220400033</t>
  </si>
  <si>
    <t>岐阜県立多治見工業高等学校</t>
  </si>
  <si>
    <t>岐阜県多治見市陶元町２０７</t>
  </si>
  <si>
    <t>D121220500014</t>
  </si>
  <si>
    <t>岐阜県立関有知高等学校</t>
  </si>
  <si>
    <t>岐阜県関市下有知字松ヶ洞６１９１－３</t>
  </si>
  <si>
    <t>D121220500023</t>
  </si>
  <si>
    <t>岐阜県立関高等学校</t>
  </si>
  <si>
    <t>岐阜県関市桜ヶ丘２－１－１</t>
  </si>
  <si>
    <t>D121220500032</t>
  </si>
  <si>
    <t>関市立関商工高等学校</t>
  </si>
  <si>
    <t>岐阜県関市桐ケ丘１丁目１番地</t>
  </si>
  <si>
    <t>D121220600013</t>
  </si>
  <si>
    <t>岐阜県立中津高等学校</t>
  </si>
  <si>
    <t>岐阜県中津川市中津川１０８８－２</t>
  </si>
  <si>
    <t>D121220600022</t>
  </si>
  <si>
    <t>岐阜県立坂下高等学校</t>
  </si>
  <si>
    <t>岐阜県中津川市坂下６２４－１</t>
  </si>
  <si>
    <t>D121220600031</t>
  </si>
  <si>
    <t>岐阜県立中津商業高等学校</t>
  </si>
  <si>
    <t>岐阜県中津川市駒場大岩１６４６</t>
  </si>
  <si>
    <t>D121220600040</t>
  </si>
  <si>
    <t>岐阜県立中津川工業高等学校</t>
  </si>
  <si>
    <t>岐阜県中津川市千旦林１５２１－３</t>
  </si>
  <si>
    <t>D121220600059</t>
  </si>
  <si>
    <t>中津川市立阿木高等学校</t>
  </si>
  <si>
    <t>岐阜県中津川市阿木１１９</t>
  </si>
  <si>
    <t>D121220700012</t>
  </si>
  <si>
    <t>岐阜県立武義高等学校</t>
  </si>
  <si>
    <t>岐阜県美濃市泉町２－３</t>
  </si>
  <si>
    <t>D121220800011</t>
  </si>
  <si>
    <t>岐阜県立瑞浪高等学校</t>
  </si>
  <si>
    <t>岐阜県瑞浪市土岐町７９４２</t>
  </si>
  <si>
    <t>D121220900010</t>
  </si>
  <si>
    <t>岐阜県立羽島高等学校</t>
  </si>
  <si>
    <t>岐阜県羽島市竹鼻町梅ケ枝町２００－２</t>
  </si>
  <si>
    <t>D121221000017</t>
  </si>
  <si>
    <t>岐阜県立恵那高等学校</t>
  </si>
  <si>
    <t>岐阜県恵那市大井町１０２３－１</t>
  </si>
  <si>
    <t>D121221000026</t>
  </si>
  <si>
    <t>岐阜県立恵那南高等学校</t>
  </si>
  <si>
    <t>岐阜県恵那市明智町４１－２</t>
  </si>
  <si>
    <t>D121221000035</t>
  </si>
  <si>
    <t>岐阜県立恵那農業高等学校</t>
  </si>
  <si>
    <t>岐阜県恵那市大井町２６２５－１７</t>
  </si>
  <si>
    <t>D121221100016</t>
  </si>
  <si>
    <t>岐阜県立加茂高等学校</t>
  </si>
  <si>
    <t>岐阜県美濃加茂市本郷町２丁目６－７８</t>
  </si>
  <si>
    <t>D121221100025</t>
  </si>
  <si>
    <t>岐阜県立加茂農林高等学校</t>
  </si>
  <si>
    <t>岐阜県美濃加茂市本郷町３－３－１３</t>
  </si>
  <si>
    <t>D121221200015</t>
  </si>
  <si>
    <t>岐阜県立土岐紅陵高等学校</t>
  </si>
  <si>
    <t>岐阜県土岐市下石町１７９５－１２</t>
  </si>
  <si>
    <t>D121221200024</t>
  </si>
  <si>
    <t>岐阜県立土岐商業高等学校</t>
  </si>
  <si>
    <t>岐阜県土岐市土岐津町土岐口１２５９－１</t>
  </si>
  <si>
    <t>D121221200033</t>
  </si>
  <si>
    <t>岐阜県立東濃フロンティア高等学校</t>
  </si>
  <si>
    <t>岐阜県土岐市泉町河合１１２７－８</t>
  </si>
  <si>
    <t>D121221300014</t>
  </si>
  <si>
    <t>岐阜県立各務原高等学校</t>
  </si>
  <si>
    <t>岐阜県各務原市蘇原新生町２－６３</t>
  </si>
  <si>
    <t>D121221300023</t>
  </si>
  <si>
    <t>岐阜県立各務原西高等学校</t>
  </si>
  <si>
    <t>岐阜県各務原市那加東亜町２４－１</t>
  </si>
  <si>
    <t>D121221300032</t>
  </si>
  <si>
    <t>岐阜県立岐阜各務野高等学校</t>
  </si>
  <si>
    <t>岐阜県各務原市鵜沼各務原町８丁目７番地２</t>
  </si>
  <si>
    <t>D121221400013</t>
  </si>
  <si>
    <t>岐阜県立可児高等学校</t>
  </si>
  <si>
    <t>岐阜県可児市坂戸９８７－２</t>
  </si>
  <si>
    <t>D121221400022</t>
  </si>
  <si>
    <t>岐阜県立可児工業高等学校</t>
  </si>
  <si>
    <t>岐阜県可児市中恵土２３５８－１</t>
  </si>
  <si>
    <t>D121221500012</t>
  </si>
  <si>
    <t>岐阜県立山県高等学校</t>
  </si>
  <si>
    <t>岐阜県山県市中洞４４－１</t>
  </si>
  <si>
    <t>D121221700010</t>
  </si>
  <si>
    <t>岐阜県立吉城高等学校</t>
  </si>
  <si>
    <t>岐阜県飛騨市古川町上気多１９８７－２</t>
  </si>
  <si>
    <t>D121221700029</t>
  </si>
  <si>
    <t>岐阜県立飛騨神岡高等学校</t>
  </si>
  <si>
    <t>岐阜県飛騨市神岡町小萱２１３８番地２</t>
  </si>
  <si>
    <t>D121221800019</t>
  </si>
  <si>
    <t>岐阜県立本巣松陽高等学校</t>
  </si>
  <si>
    <t>岐阜県本巣市仏生寺８５９－１</t>
  </si>
  <si>
    <t>D121221900018</t>
  </si>
  <si>
    <t>岐阜県立郡上北高等学校</t>
  </si>
  <si>
    <t>岐阜県郡上市白鳥町為真１２６５－２</t>
  </si>
  <si>
    <t>D121221900027</t>
  </si>
  <si>
    <t>岐阜県立郡上高等学校</t>
  </si>
  <si>
    <t>岐阜県郡上市八幡町小野９７０</t>
  </si>
  <si>
    <t>D121222000015</t>
  </si>
  <si>
    <t>岐阜県立益田清風高等学校</t>
  </si>
  <si>
    <t>岐阜県下呂市萩原町萩原３２６－１</t>
  </si>
  <si>
    <t>D121222100014</t>
  </si>
  <si>
    <t>岐阜県立海津明誠高等学校</t>
  </si>
  <si>
    <t>岐阜県海津市海津町高須町１１－１</t>
  </si>
  <si>
    <t>D121230300015</t>
  </si>
  <si>
    <t>岐阜県立岐阜工業高等学校</t>
  </si>
  <si>
    <t>岐阜県羽島郡笠松町常盤町１７００</t>
  </si>
  <si>
    <t>D121234100019</t>
  </si>
  <si>
    <t>岐阜県立大垣養老高等学校</t>
  </si>
  <si>
    <t>岐阜県養老郡養老町祖父江向野１４１８－４</t>
  </si>
  <si>
    <t>D121236100014</t>
  </si>
  <si>
    <t>岐阜県立不破高等学校</t>
  </si>
  <si>
    <t>岐阜県不破郡垂井町宮代１９１９－１</t>
  </si>
  <si>
    <t>D121240100016</t>
  </si>
  <si>
    <t>岐阜県立揖斐高等学校</t>
  </si>
  <si>
    <t>岐阜県揖斐郡揖斐川町三輪１８５２</t>
  </si>
  <si>
    <t>D121240400013</t>
  </si>
  <si>
    <t>岐阜県立池田高等学校</t>
  </si>
  <si>
    <t>岐阜県揖斐郡池田町六之井２４２ー１</t>
  </si>
  <si>
    <t>D121242100012</t>
  </si>
  <si>
    <t>岐阜県立岐阜農林高等学校</t>
  </si>
  <si>
    <t>岐阜県本巣郡北方町北方１５０番地</t>
  </si>
  <si>
    <t>D121250500011</t>
  </si>
  <si>
    <t>岐阜県立八百津高等学校</t>
  </si>
  <si>
    <t>岐阜県加茂郡八百津町伊岐津志２８０３－６</t>
  </si>
  <si>
    <t>D121252100011</t>
  </si>
  <si>
    <t>岐阜県立東濃高等学校</t>
  </si>
  <si>
    <t>岐阜県可児郡御嵩町御嵩２８５４－１</t>
  </si>
  <si>
    <t>D121252100020</t>
  </si>
  <si>
    <t>岐阜県立東濃実業高等学校</t>
  </si>
  <si>
    <t>岐阜県可児郡御嵩町伏見８９１</t>
  </si>
  <si>
    <t>D121320100016</t>
  </si>
  <si>
    <t>鶯谷高等学校</t>
  </si>
  <si>
    <t>岐阜県岐阜市鶯谷町７番地</t>
  </si>
  <si>
    <t>D121320100025</t>
  </si>
  <si>
    <t>富田高等学校</t>
  </si>
  <si>
    <t>岐阜県岐阜市野一色４－１７－１</t>
  </si>
  <si>
    <t>D121320100034</t>
  </si>
  <si>
    <t>岐阜東高等学校</t>
  </si>
  <si>
    <t>D121320100043</t>
  </si>
  <si>
    <t>済美高等学校</t>
  </si>
  <si>
    <t>岐阜県岐阜市正法寺町３３番地</t>
  </si>
  <si>
    <t>D121320100052</t>
  </si>
  <si>
    <t>岐阜聖徳学園高等学校</t>
  </si>
  <si>
    <t>岐阜県岐阜市中鶉１－５０</t>
  </si>
  <si>
    <t>D121320100061</t>
  </si>
  <si>
    <t>聖マリア女学院高等学校</t>
  </si>
  <si>
    <t>D121320100070</t>
  </si>
  <si>
    <t>城南高等学校</t>
  </si>
  <si>
    <t>岐阜県岐阜市細畑１丁目１０番地１４号</t>
  </si>
  <si>
    <t>D121320100089</t>
  </si>
  <si>
    <t>啓晴高等学校</t>
  </si>
  <si>
    <t>岐阜県岐阜市高砂町２ー８</t>
  </si>
  <si>
    <t>D121320100098</t>
  </si>
  <si>
    <t>ぎふ国際高等学校</t>
  </si>
  <si>
    <t>岐阜県岐阜市橋本町３丁目９番</t>
  </si>
  <si>
    <t>D121320200015</t>
  </si>
  <si>
    <t>大垣日本大学高等学校</t>
  </si>
  <si>
    <t>岐阜県大垣市林町６丁目５番地の２</t>
  </si>
  <si>
    <t>D121320200024</t>
  </si>
  <si>
    <t>清凌高等学校</t>
  </si>
  <si>
    <t>岐阜県大垣市清水町６５</t>
  </si>
  <si>
    <t>D121320200033</t>
  </si>
  <si>
    <t>西濃桃李高等学校</t>
  </si>
  <si>
    <t>岐阜県大垣市郭町３丁目２０９番地</t>
  </si>
  <si>
    <t>D121320300014</t>
  </si>
  <si>
    <t>高山西高等学校</t>
  </si>
  <si>
    <t>岐阜県高山市下林町３５３</t>
  </si>
  <si>
    <t>D121320400013</t>
  </si>
  <si>
    <t>多治見西高等学校</t>
  </si>
  <si>
    <t>岐阜県多治見市明和町１－１８</t>
  </si>
  <si>
    <t>D121320800019</t>
  </si>
  <si>
    <t>麗澤瑞浪高等学校</t>
  </si>
  <si>
    <t>D121320800028</t>
  </si>
  <si>
    <t>中京高等学校</t>
  </si>
  <si>
    <t>岐阜県瑞浪市土岐町７０７４－１</t>
  </si>
  <si>
    <t>D121321100014</t>
  </si>
  <si>
    <t>美濃加茂高等学校</t>
  </si>
  <si>
    <t>D121321400011</t>
  </si>
  <si>
    <t>帝京大学可児高等学校</t>
  </si>
  <si>
    <t>岐阜県可児市桂ケ丘一丁目１番地</t>
  </si>
  <si>
    <t>D121321800017</t>
  </si>
  <si>
    <t>岐阜第一高等学校</t>
  </si>
  <si>
    <t>岐阜県本巣市仏生寺８８４番地の７</t>
  </si>
  <si>
    <t>D121330200014</t>
  </si>
  <si>
    <t>岐阜女子高等学校</t>
  </si>
  <si>
    <t>岐阜県羽島郡岐南町三宅１の１３０</t>
  </si>
  <si>
    <t>D121340100014</t>
  </si>
  <si>
    <t>西濃学園高等学校</t>
  </si>
  <si>
    <t>岐阜県揖斐郡揖斐川町西津汲４８１番地３</t>
  </si>
  <si>
    <t>E121220100015</t>
  </si>
  <si>
    <t>岐阜県立岐阜盲学校</t>
  </si>
  <si>
    <t>岐阜県岐阜市北野町７０－１</t>
  </si>
  <si>
    <t>E121220100024</t>
  </si>
  <si>
    <t>岐阜県立岐阜聾学校</t>
  </si>
  <si>
    <t>岐阜県岐阜市加納西丸町１－７４</t>
  </si>
  <si>
    <t>E121220100033</t>
  </si>
  <si>
    <t>岐阜県立長良特別支援学校</t>
  </si>
  <si>
    <t>岐阜県岐阜市長良１２３７－１</t>
  </si>
  <si>
    <t>E121220100042</t>
  </si>
  <si>
    <t>岐阜県立岐阜希望が丘特別支援学校</t>
  </si>
  <si>
    <t>岐阜県岐阜市則武１８１６番地１</t>
  </si>
  <si>
    <t>E121220100051</t>
  </si>
  <si>
    <t>岐阜県立岐阜本巣特別支援学校</t>
  </si>
  <si>
    <t>岐阜県岐阜市西秋沢２－３６３－１</t>
  </si>
  <si>
    <t>E121220100060</t>
  </si>
  <si>
    <t>岐阜県立岐阜清流高等特別支援学校</t>
  </si>
  <si>
    <t>岐阜県岐阜市芥見南山３－１１－１</t>
  </si>
  <si>
    <t>E121220100079</t>
  </si>
  <si>
    <t>岐阜市立岐阜特別支援学校</t>
  </si>
  <si>
    <t>岐阜県岐阜市小西郷３－１２０－２</t>
  </si>
  <si>
    <t>E121220200014</t>
  </si>
  <si>
    <t>岐阜県立大垣特別支援学校</t>
  </si>
  <si>
    <t>岐阜県大垣市西大外羽１－２２７－１</t>
  </si>
  <si>
    <t>E121220200023</t>
  </si>
  <si>
    <t>岐阜県立西濃高等特別支援学校</t>
  </si>
  <si>
    <t>岐阜県大垣市西大外羽１丁目１８１番地１</t>
  </si>
  <si>
    <t>E121220300013</t>
  </si>
  <si>
    <t>岐阜県立飛騨特別支援学校</t>
  </si>
  <si>
    <t>岐阜県高山市山田町８３１－４４</t>
  </si>
  <si>
    <t>E121220300022</t>
  </si>
  <si>
    <t>岐阜県立飛騨特別支援学校高山日赤分校</t>
  </si>
  <si>
    <t>岐阜県高山市天満町３－４１－１</t>
  </si>
  <si>
    <t>E121220500011</t>
  </si>
  <si>
    <t>岐阜県立関特別支援学校</t>
  </si>
  <si>
    <t>岐阜県関市桐ヶ丘一丁目２番地</t>
  </si>
  <si>
    <t>E121220500020</t>
  </si>
  <si>
    <t>岐阜県立中濃特別支援学校</t>
  </si>
  <si>
    <t>岐阜県関市桐ヶ丘二丁目３番地</t>
  </si>
  <si>
    <t>E121220900017</t>
  </si>
  <si>
    <t>岐阜県立羽島特別支援学校</t>
  </si>
  <si>
    <t>岐阜県羽島市正木町大浦２３０－１</t>
  </si>
  <si>
    <t>E121221000014</t>
  </si>
  <si>
    <t>岐阜県立恵那特別支援学校</t>
  </si>
  <si>
    <t>岐阜県恵那市岩村町１３３－３</t>
  </si>
  <si>
    <t>E121221100013</t>
  </si>
  <si>
    <t>岐阜県立可茂特別支援学校</t>
  </si>
  <si>
    <t>岐阜県美濃加茂市牧野２００７－１</t>
  </si>
  <si>
    <t>E121221200012</t>
  </si>
  <si>
    <t>岐阜県立東濃特別支援学校</t>
  </si>
  <si>
    <t>岐阜県土岐市泉町河合根ノ上１１２７－１０</t>
  </si>
  <si>
    <t>E121221300011</t>
  </si>
  <si>
    <t>各務原市立各務原特別支援学校</t>
  </si>
  <si>
    <t>岐阜県各務原市那加雲雀町１番地</t>
  </si>
  <si>
    <t>E121221700017</t>
  </si>
  <si>
    <t>岐阜県立飛騨吉城特別支援学校</t>
  </si>
  <si>
    <t>岐阜県飛騨市古川町片原町８番１２７</t>
  </si>
  <si>
    <t>E121221900015</t>
  </si>
  <si>
    <t>岐阜県立郡上特別支援学校</t>
  </si>
  <si>
    <t>岐阜県郡上市大和町栗巣３２－１</t>
  </si>
  <si>
    <t>E121222000012</t>
  </si>
  <si>
    <t>岐阜県立下呂特別支援学校</t>
  </si>
  <si>
    <t>岐阜県下呂市小川４３２－１</t>
  </si>
  <si>
    <t>E121222100011</t>
  </si>
  <si>
    <t>岐阜県立海津特別支援学校</t>
  </si>
  <si>
    <t>岐阜県海津市平田町今尾３８８５－２</t>
  </si>
  <si>
    <t>E121240100013</t>
  </si>
  <si>
    <t>岐阜県立揖斐特別支援学校</t>
  </si>
  <si>
    <t>岐阜県揖斐郡揖斐川町谷汲深坂２７６０</t>
  </si>
  <si>
    <t>B122110000015</t>
  </si>
  <si>
    <t>静岡大学教育学部附属静岡小学校</t>
  </si>
  <si>
    <t>静岡県静岡市葵区駿府町１－９４</t>
  </si>
  <si>
    <t>B122110000024</t>
  </si>
  <si>
    <t>静岡大学教育学部附属浜松小学校</t>
  </si>
  <si>
    <t>B122210000013</t>
  </si>
  <si>
    <t>沼津市立第一小学校</t>
  </si>
  <si>
    <t>静岡県沼津市八幡町６５－１</t>
  </si>
  <si>
    <t>B122210000022</t>
  </si>
  <si>
    <t>沼津市立第二小学校</t>
  </si>
  <si>
    <t>静岡県沼津市常盤町２－３２</t>
  </si>
  <si>
    <t>B122210000031</t>
  </si>
  <si>
    <t>沼津市立第三小学校</t>
  </si>
  <si>
    <t>静岡県沼津市下香貫下障子３１５７－２</t>
  </si>
  <si>
    <t>B122210000040</t>
  </si>
  <si>
    <t>沼津市立第四小学校</t>
  </si>
  <si>
    <t>静岡県沼津市御幸町４－１</t>
  </si>
  <si>
    <t>B122210000059</t>
  </si>
  <si>
    <t>沼津市立第五小学校</t>
  </si>
  <si>
    <t>静岡県沼津市米山町９－１</t>
  </si>
  <si>
    <t>B122210000068</t>
  </si>
  <si>
    <t>沼津市立開北小学校</t>
  </si>
  <si>
    <t>静岡県沼津市高沢町１７－１</t>
  </si>
  <si>
    <t>B122210000077</t>
  </si>
  <si>
    <t>沼津市立千本小学校</t>
  </si>
  <si>
    <t>静岡県沼津市本字千本１９１０の１９</t>
  </si>
  <si>
    <t>B122210000086</t>
  </si>
  <si>
    <t>沼津市立片浜小学校</t>
  </si>
  <si>
    <t>静岡県沼津市大諏訪４１</t>
  </si>
  <si>
    <t>B122210000095</t>
  </si>
  <si>
    <t>沼津市立金岡小学校</t>
  </si>
  <si>
    <t>静岡県沼津市江原町３－１</t>
  </si>
  <si>
    <t>B122210000102</t>
  </si>
  <si>
    <t>沼津市立大岡小学校</t>
  </si>
  <si>
    <t>静岡県沼津市大岡２３５８</t>
  </si>
  <si>
    <t>B122210000111</t>
  </si>
  <si>
    <t>沼津市立静浦小学校</t>
  </si>
  <si>
    <t>静岡県沼津市獅子浜１７</t>
  </si>
  <si>
    <t>B122210000120</t>
  </si>
  <si>
    <t>沼津市立愛鷹小学校</t>
  </si>
  <si>
    <t>静岡県沼津市西椎路６７３－１</t>
  </si>
  <si>
    <t>B122210000139</t>
  </si>
  <si>
    <t>沼津市立大平小学校</t>
  </si>
  <si>
    <t>静岡県沼津市大平２２００</t>
  </si>
  <si>
    <t>B122210000166</t>
  </si>
  <si>
    <t>沼津市立香貫小学校</t>
  </si>
  <si>
    <t>静岡県沼津市下香貫猪沼９８６</t>
  </si>
  <si>
    <t>B122210000175</t>
  </si>
  <si>
    <t>沼津市立門池小学校</t>
  </si>
  <si>
    <t>静岡県沼津市岡一色８８－２</t>
  </si>
  <si>
    <t>B122210000184</t>
  </si>
  <si>
    <t>沼津市立今沢小学校</t>
  </si>
  <si>
    <t>静岡県沼津市東原字榎田通７６－１</t>
  </si>
  <si>
    <t>B122210000193</t>
  </si>
  <si>
    <t>沼津市立沢田小学校</t>
  </si>
  <si>
    <t>静岡県沼津市中沢田字円丸７１５</t>
  </si>
  <si>
    <t>B122210000200</t>
  </si>
  <si>
    <t>沼津市立原東小学校</t>
  </si>
  <si>
    <t>静岡県沼津市大塚８１４－１</t>
  </si>
  <si>
    <t>B122210000219</t>
  </si>
  <si>
    <t>熱海市立第一小学校</t>
  </si>
  <si>
    <t>静岡県熱海市西山町４１－１</t>
  </si>
  <si>
    <t>B122210000228</t>
  </si>
  <si>
    <t>熱海市立初島小学校</t>
  </si>
  <si>
    <t>静岡県熱海市初島２１９</t>
  </si>
  <si>
    <t>B122210000237</t>
  </si>
  <si>
    <t>熱海市立第二小学校</t>
  </si>
  <si>
    <t>静岡県熱海市桜町３―２０</t>
  </si>
  <si>
    <t>B122210000246</t>
  </si>
  <si>
    <t>熱海市立多賀小学校</t>
  </si>
  <si>
    <t>静岡県熱海市下多賀９２０－１</t>
  </si>
  <si>
    <t>B122210000255</t>
  </si>
  <si>
    <t>熱海市立伊豆山小学校</t>
  </si>
  <si>
    <t>静岡県熱海市伊豆山７１１</t>
  </si>
  <si>
    <t>B122210000264</t>
  </si>
  <si>
    <t>熱海市立桃山小学校</t>
  </si>
  <si>
    <t>静岡県熱海市桃山町６－５</t>
  </si>
  <si>
    <t>B122210000282</t>
  </si>
  <si>
    <t>熱海市立泉小学校</t>
  </si>
  <si>
    <t>静岡県熱海市泉２８０</t>
  </si>
  <si>
    <t>B122210000291</t>
  </si>
  <si>
    <t>三島市立東小学校</t>
  </si>
  <si>
    <t>静岡県三島市東町１０－１</t>
  </si>
  <si>
    <t>B122210000308</t>
  </si>
  <si>
    <t>三島市立西小学校</t>
  </si>
  <si>
    <t>静岡県三島市緑町７－７</t>
  </si>
  <si>
    <t>B122210000317</t>
  </si>
  <si>
    <t>三島市立南小学校</t>
  </si>
  <si>
    <t>静岡県三島市富田町６－１</t>
  </si>
  <si>
    <t>B122210000326</t>
  </si>
  <si>
    <t>三島市立北小学校</t>
  </si>
  <si>
    <t>静岡県三島市文教町１－４－８</t>
  </si>
  <si>
    <t>B122210000335</t>
  </si>
  <si>
    <t>三島市立錦田小学校</t>
  </si>
  <si>
    <t>静岡県三島市谷田９６６</t>
  </si>
  <si>
    <t>B122210000344</t>
  </si>
  <si>
    <t>三島市立徳倉小学校</t>
  </si>
  <si>
    <t>静岡県三島市徳倉４－１－４５</t>
  </si>
  <si>
    <t>B122210000353</t>
  </si>
  <si>
    <t>三島市立坂小学校</t>
  </si>
  <si>
    <t>静岡県三島市市山新田１６３－２</t>
  </si>
  <si>
    <t>B122210000362</t>
  </si>
  <si>
    <t>三島市立佐野小学校</t>
  </si>
  <si>
    <t>静岡県三島市佐野２３８</t>
  </si>
  <si>
    <t>B122210000371</t>
  </si>
  <si>
    <t>三島市立中郷小学校</t>
  </si>
  <si>
    <t>静岡県三島市梅名４５３</t>
  </si>
  <si>
    <t>B122210000380</t>
  </si>
  <si>
    <t>三島市立沢地小学校</t>
  </si>
  <si>
    <t>静岡県三島市沢地１２７－１</t>
  </si>
  <si>
    <t>B122210000399</t>
  </si>
  <si>
    <t>三島市立向山小学校</t>
  </si>
  <si>
    <t>静岡県三島市谷田１９４６</t>
  </si>
  <si>
    <t>B122210000406</t>
  </si>
  <si>
    <t>三島市立北上小学校</t>
  </si>
  <si>
    <t>静岡県三島市徳倉８４４－１</t>
  </si>
  <si>
    <t>B122210000415</t>
  </si>
  <si>
    <t>三島市立山田小学校</t>
  </si>
  <si>
    <t>静岡県三島市川原ヶ谷８１２</t>
  </si>
  <si>
    <t>B122210000424</t>
  </si>
  <si>
    <t>三島市立長伏小学校</t>
  </si>
  <si>
    <t>静岡県三島市長伏２２６－５</t>
  </si>
  <si>
    <t>B122210000433</t>
  </si>
  <si>
    <t>富士宮市立東小学校</t>
  </si>
  <si>
    <t>静岡県富士宮市矢立町２２７</t>
  </si>
  <si>
    <t>B122210000442</t>
  </si>
  <si>
    <t>富士宮市立黒田小学校</t>
  </si>
  <si>
    <t>静岡県富士宮市星山１０３０－２</t>
  </si>
  <si>
    <t>B122210000451</t>
  </si>
  <si>
    <t>富士宮市立大宮小学校</t>
  </si>
  <si>
    <t>静岡県富士宮市元城町２－１</t>
  </si>
  <si>
    <t>B122210000460</t>
  </si>
  <si>
    <t>富士宮市立貴船小学校</t>
  </si>
  <si>
    <t>静岡県富士宮市貴船町３－３</t>
  </si>
  <si>
    <t>B122210000479</t>
  </si>
  <si>
    <t>富士宮市立富丘小学校</t>
  </si>
  <si>
    <t>静岡県富士宮市淀師４８９－４</t>
  </si>
  <si>
    <t>B122210000488</t>
  </si>
  <si>
    <t>富士宮市立西小学校</t>
  </si>
  <si>
    <t>静岡県富士宮市安居山３８０</t>
  </si>
  <si>
    <t>B122210000497</t>
  </si>
  <si>
    <t>富士宮市立大富士小学校</t>
  </si>
  <si>
    <t>静岡県富士宮市万野原新田３９９２</t>
  </si>
  <si>
    <t>B122210000503</t>
  </si>
  <si>
    <t>富士宮市立富士根南小学校</t>
  </si>
  <si>
    <t>静岡県富士宮市小泉１６７５</t>
  </si>
  <si>
    <t>B122210000512</t>
  </si>
  <si>
    <t>富士宮市立富士根北小学校</t>
  </si>
  <si>
    <t>静岡県富士宮市村山１４９９</t>
  </si>
  <si>
    <t>B122210000521</t>
  </si>
  <si>
    <t>富士宮市立富士根北小学校粟倉分校</t>
  </si>
  <si>
    <t>静岡県富士宮市粟倉１８２８</t>
  </si>
  <si>
    <t>B122210000530</t>
  </si>
  <si>
    <t>富士宮市立北山小学校</t>
  </si>
  <si>
    <t>静岡県富士宮市北山１５８２</t>
  </si>
  <si>
    <t>B122210000549</t>
  </si>
  <si>
    <t>富士宮市立山宮小学校</t>
  </si>
  <si>
    <t>静岡県富士宮市山宮１５６０－１</t>
  </si>
  <si>
    <t>B122210000558</t>
  </si>
  <si>
    <t>富士宮市立上井出小学校</t>
  </si>
  <si>
    <t>静岡県富士宮市上井出１４００</t>
  </si>
  <si>
    <t>B122210000567</t>
  </si>
  <si>
    <t>富士宮市立人穴小学校</t>
  </si>
  <si>
    <t>静岡県富士宮市人穴３６２</t>
  </si>
  <si>
    <t>B122210000576</t>
  </si>
  <si>
    <t>富士宮市立井之頭小学校</t>
  </si>
  <si>
    <t>静岡県富士宮市猪之頭１６８</t>
  </si>
  <si>
    <t>B122210000585</t>
  </si>
  <si>
    <t>富士宮市立井之頭小学校根原分校</t>
  </si>
  <si>
    <t>静岡県富士宮市根原１５５</t>
  </si>
  <si>
    <t>B122210000594</t>
  </si>
  <si>
    <t>富士宮市立白糸小学校</t>
  </si>
  <si>
    <t>静岡県富士宮市原１１１５</t>
  </si>
  <si>
    <t>B122210000601</t>
  </si>
  <si>
    <t>富士宮市立上野小学校</t>
  </si>
  <si>
    <t>静岡県富士宮市下条４０８</t>
  </si>
  <si>
    <t>B122210000610</t>
  </si>
  <si>
    <t>富士宮市立富士見小学校</t>
  </si>
  <si>
    <t>静岡県富士宮市富士見ヶ丘１７９４</t>
  </si>
  <si>
    <t>B122210000656</t>
  </si>
  <si>
    <t>伊東市立大池小学校</t>
  </si>
  <si>
    <t>静岡県伊東市吉田８２４番地の４</t>
  </si>
  <si>
    <t>B122210000665</t>
  </si>
  <si>
    <t>伊東市立宇佐美小学校</t>
  </si>
  <si>
    <t>静岡県伊東市宇佐美１６２７番地の１</t>
  </si>
  <si>
    <t>B122210000674</t>
  </si>
  <si>
    <t>伊東市立八幡野小学校</t>
  </si>
  <si>
    <t>静岡県伊東市八幡野９７６番地の１</t>
  </si>
  <si>
    <t>B122210000683</t>
  </si>
  <si>
    <t>伊東市立富戸小学校</t>
  </si>
  <si>
    <t>静岡県伊東市富戸１２０３番地の１</t>
  </si>
  <si>
    <t>B122210000692</t>
  </si>
  <si>
    <t>伊東市立池小学校</t>
  </si>
  <si>
    <t>静岡県伊東市池４７７番地の２</t>
  </si>
  <si>
    <t>B122210000709</t>
  </si>
  <si>
    <t>伊東市立南小学校</t>
  </si>
  <si>
    <t>静岡県伊東市玖須美元和田７１６番地の８７</t>
  </si>
  <si>
    <t>B122210000727</t>
  </si>
  <si>
    <t>富士市立吉原小学校</t>
  </si>
  <si>
    <t>静岡県富士市高嶺町６番１号</t>
  </si>
  <si>
    <t>B122210000736</t>
  </si>
  <si>
    <t>富士市立今泉小学校</t>
  </si>
  <si>
    <t>静岡県富士市今泉３丁目１７番１号</t>
  </si>
  <si>
    <t>B122210000745</t>
  </si>
  <si>
    <t>富士市立伝法小学校</t>
  </si>
  <si>
    <t>静岡県富士市伝法２７４３番地</t>
  </si>
  <si>
    <t>B122210000754</t>
  </si>
  <si>
    <t>富士市立神戸小学校</t>
  </si>
  <si>
    <t>静岡県富士市神戸６３３番地</t>
  </si>
  <si>
    <t>B122210000763</t>
  </si>
  <si>
    <t>富士市立元吉原小学校</t>
  </si>
  <si>
    <t>静岡県富士市今井３丁目４番２号</t>
  </si>
  <si>
    <t>B122210000772</t>
  </si>
  <si>
    <t>富士市立東小学校</t>
  </si>
  <si>
    <t>静岡県富士市西船津２２０番地</t>
  </si>
  <si>
    <t>B122210000781</t>
  </si>
  <si>
    <t>富士市立須津小学校</t>
  </si>
  <si>
    <t>静岡県富士市中里１０１９番地</t>
  </si>
  <si>
    <t>B122210000790</t>
  </si>
  <si>
    <t>富士市立吉永第一小学校</t>
  </si>
  <si>
    <t>静岡県富士市比奈１４３１番地</t>
  </si>
  <si>
    <t>B122210000807</t>
  </si>
  <si>
    <t>富士市立吉永第二小学校</t>
  </si>
  <si>
    <t>静岡県富士市鵜無ヶ淵１４９番地の１</t>
  </si>
  <si>
    <t>B122210000816</t>
  </si>
  <si>
    <t>富士市立原田小学校</t>
  </si>
  <si>
    <t>静岡県富士市原田４８０番地</t>
  </si>
  <si>
    <t>B122210000825</t>
  </si>
  <si>
    <t>富士市立大淵第一小学校</t>
  </si>
  <si>
    <t>静岡県富士市大淵３０１２番地</t>
  </si>
  <si>
    <t>B122210000843</t>
  </si>
  <si>
    <t>富士市立富士第一小学校</t>
  </si>
  <si>
    <t>静岡県富士市本市場２８０番地の２</t>
  </si>
  <si>
    <t>B122210000852</t>
  </si>
  <si>
    <t>富士市立富士第二小学校</t>
  </si>
  <si>
    <t>静岡県富士市横割１丁目８番１号</t>
  </si>
  <si>
    <t>B122210000861</t>
  </si>
  <si>
    <t>富士市立田子浦小学校</t>
  </si>
  <si>
    <t>静岡県富士市中丸９８番地</t>
  </si>
  <si>
    <t>B122210000870</t>
  </si>
  <si>
    <t>富士市立岩松小学校</t>
  </si>
  <si>
    <t>静岡県富士市松岡８５０番地</t>
  </si>
  <si>
    <t>B122210000889</t>
  </si>
  <si>
    <t>富士市立鷹岡小学校</t>
  </si>
  <si>
    <t>静岡県富士市久沢２丁目３番１号</t>
  </si>
  <si>
    <t>B122210000898</t>
  </si>
  <si>
    <t>富士市立広見小学校</t>
  </si>
  <si>
    <t>静岡県富士市広見本町１番１号</t>
  </si>
  <si>
    <t>B122210000905</t>
  </si>
  <si>
    <t>富士市立丘小学校</t>
  </si>
  <si>
    <t>静岡県富士市厚原２０７５番地</t>
  </si>
  <si>
    <t>B122210000914</t>
  </si>
  <si>
    <t>富士市立富士見台小学校</t>
  </si>
  <si>
    <t>静岡県富士市富士見台１丁目１２番地</t>
  </si>
  <si>
    <t>B122210000923</t>
  </si>
  <si>
    <t>富士市立富士南小学校</t>
  </si>
  <si>
    <t>静岡県富士市宮下５５１番地</t>
  </si>
  <si>
    <t>B122210000932</t>
  </si>
  <si>
    <t>富士市立天間小学校</t>
  </si>
  <si>
    <t>静岡県富士市天間５０番地</t>
  </si>
  <si>
    <t>B122210000941</t>
  </si>
  <si>
    <t>富士市立岩松北小学校</t>
  </si>
  <si>
    <t>静岡県富士市岩本１２３番地の１</t>
  </si>
  <si>
    <t>B122210000950</t>
  </si>
  <si>
    <t>富士市立富士中央小学校</t>
  </si>
  <si>
    <t>静岡県富士市米之宮町２９５番地</t>
  </si>
  <si>
    <t>B122210000969</t>
  </si>
  <si>
    <t>富士市立青葉台小学校</t>
  </si>
  <si>
    <t>静岡県富士市一色２９５番地</t>
  </si>
  <si>
    <t>B122210000978</t>
  </si>
  <si>
    <t>御殿場市立御殿場小学校</t>
  </si>
  <si>
    <t>静岡県御殿場市萩原３６１－１</t>
  </si>
  <si>
    <t>B122210000987</t>
  </si>
  <si>
    <t>御殿場市立御殿場南小学校</t>
  </si>
  <si>
    <t>静岡県御殿場市川島田５８０</t>
  </si>
  <si>
    <t>B122210000996</t>
  </si>
  <si>
    <t>御殿場市立富士岡小学校</t>
  </si>
  <si>
    <t>静岡県御殿場市中山１６１</t>
  </si>
  <si>
    <t>B122210001003</t>
  </si>
  <si>
    <t>御殿場市立神山小学校</t>
  </si>
  <si>
    <t>静岡県御殿場市神山４７８－２</t>
  </si>
  <si>
    <t>B122210001012</t>
  </si>
  <si>
    <t>御殿場市立原里小学校</t>
  </si>
  <si>
    <t>静岡県御殿場市川島田１９０２</t>
  </si>
  <si>
    <t>B122210001021</t>
  </si>
  <si>
    <t>御殿場市立玉穂小学校</t>
  </si>
  <si>
    <t>静岡県御殿場市中畑４４１</t>
  </si>
  <si>
    <t>B122210001030</t>
  </si>
  <si>
    <t>御殿場市立印野小学校</t>
  </si>
  <si>
    <t>静岡県御殿場市印野１７１０</t>
  </si>
  <si>
    <t>B122210001049</t>
  </si>
  <si>
    <t>御殿場市立高根小学校</t>
  </si>
  <si>
    <t>静岡県御殿場市塚原３８－５</t>
  </si>
  <si>
    <t>B122210001058</t>
  </si>
  <si>
    <t>御殿場市立高根小学校上小林分校</t>
  </si>
  <si>
    <t>静岡県御殿場市上小林７３０－１</t>
  </si>
  <si>
    <t>B122210001067</t>
  </si>
  <si>
    <t>御殿場市立朝日小学校</t>
  </si>
  <si>
    <t>静岡県御殿場市川島田８４－１</t>
  </si>
  <si>
    <t>B122210001076</t>
  </si>
  <si>
    <t>御殿場市立東小学校</t>
  </si>
  <si>
    <t>静岡県御殿場市西田中３１０</t>
  </si>
  <si>
    <t>B122210001085</t>
  </si>
  <si>
    <t>東伊豆町立稲取小学校</t>
  </si>
  <si>
    <t>静岡県賀茂郡東伊豆町稲取６１４－１</t>
  </si>
  <si>
    <t>B122210001094</t>
  </si>
  <si>
    <t>東伊豆町立熱川小学校</t>
  </si>
  <si>
    <t>静岡県賀茂郡東伊豆町奈良本７７１－１</t>
  </si>
  <si>
    <t>B122210001138</t>
  </si>
  <si>
    <t>下田市立稲梓小学校</t>
  </si>
  <si>
    <t>静岡県下田市椎原２２４</t>
  </si>
  <si>
    <t>B122210001147</t>
  </si>
  <si>
    <t>下田市立稲生沢小学校</t>
  </si>
  <si>
    <t>静岡県下田市立野６－１</t>
  </si>
  <si>
    <t>B122210001156</t>
  </si>
  <si>
    <t>下田市立白浜小学校</t>
  </si>
  <si>
    <t>静岡県下田市白浜１３２４－１</t>
  </si>
  <si>
    <t>B122210001165</t>
  </si>
  <si>
    <t>下田市立浜崎小学校</t>
  </si>
  <si>
    <t>静岡県下田市須崎１７８５－１</t>
  </si>
  <si>
    <t>B122210001174</t>
  </si>
  <si>
    <t>下田市立下田小学校</t>
  </si>
  <si>
    <t>静岡県下田市五丁目３番１号</t>
  </si>
  <si>
    <t>B122210001183</t>
  </si>
  <si>
    <t>下田市立大賀茂小学校</t>
  </si>
  <si>
    <t>静岡県下田市大賀茂１４２９番地</t>
  </si>
  <si>
    <t>B122210001192</t>
  </si>
  <si>
    <t>下田市立朝日小学校</t>
  </si>
  <si>
    <t>静岡県下田市吉佐美５４４</t>
  </si>
  <si>
    <t>B122210001209</t>
  </si>
  <si>
    <t>南伊豆町立南中小学校</t>
  </si>
  <si>
    <t>静岡県賀茂郡南伊豆町上賀茂８０番地</t>
  </si>
  <si>
    <t>B122210001218</t>
  </si>
  <si>
    <t>南伊豆町立南上小学校</t>
  </si>
  <si>
    <t>静岡県賀茂郡南伊豆町下小野６４０</t>
  </si>
  <si>
    <t>B122210001227</t>
  </si>
  <si>
    <t>南伊豆町立南伊豆東小学校</t>
  </si>
  <si>
    <t>静岡県賀茂郡南伊豆町湊２４３</t>
  </si>
  <si>
    <t>B122210001236</t>
  </si>
  <si>
    <t>松崎町立松崎小学校</t>
  </si>
  <si>
    <t>静岡県賀茂郡松崎町宮内３３２</t>
  </si>
  <si>
    <t>B122210001245</t>
  </si>
  <si>
    <t>西伊豆町立仁科小学校</t>
  </si>
  <si>
    <t>静岡県賀茂郡西伊豆町仁科１８４</t>
  </si>
  <si>
    <t>B122210001263</t>
  </si>
  <si>
    <t>西伊豆町立賀茂小学校</t>
  </si>
  <si>
    <t>静岡県賀茂郡西伊豆町宇久須８３６－２</t>
  </si>
  <si>
    <t>B122210001272</t>
  </si>
  <si>
    <t>伊豆の国市立長岡南小学校</t>
  </si>
  <si>
    <t>静岡県伊豆の国市長岡１２９４―１</t>
  </si>
  <si>
    <t>B122210001281</t>
  </si>
  <si>
    <t>伊豆の国市立長岡北小学校</t>
  </si>
  <si>
    <t>静岡県伊豆の国市南江間１２００番地</t>
  </si>
  <si>
    <t>B122210001290</t>
  </si>
  <si>
    <t>伊豆市立修善寺小学校</t>
  </si>
  <si>
    <t>静岡県伊豆市修善寺３２４４－１</t>
  </si>
  <si>
    <t>B122210001307</t>
  </si>
  <si>
    <t>伊豆市立熊坂小学校</t>
  </si>
  <si>
    <t>静岡県伊豆市熊坂７０８－３</t>
  </si>
  <si>
    <t>B122210001316</t>
  </si>
  <si>
    <t>伊豆市立修善寺東小学校</t>
  </si>
  <si>
    <t>静岡県伊豆市本立野４１９</t>
  </si>
  <si>
    <t>B122210001325</t>
  </si>
  <si>
    <t>伊豆市立修善寺南小学校</t>
  </si>
  <si>
    <t>静岡県伊豆市柏久保４２５ー１</t>
  </si>
  <si>
    <t>B122210001334</t>
  </si>
  <si>
    <t>沼津市立戸田小学校</t>
  </si>
  <si>
    <t>静岡県沼津市戸田８８３</t>
  </si>
  <si>
    <t>B122210001343</t>
  </si>
  <si>
    <t>函南町立函南小学校</t>
  </si>
  <si>
    <t>静岡県田方郡函南町仁田１４８</t>
  </si>
  <si>
    <t>B122210001352</t>
  </si>
  <si>
    <t>函南町立丹那小学校</t>
  </si>
  <si>
    <t>静岡県田方郡函南町丹那４４３</t>
  </si>
  <si>
    <t>B122210001361</t>
  </si>
  <si>
    <t>函南町立桑村小学校</t>
  </si>
  <si>
    <t>静岡県田方郡函南町桑原９３３</t>
  </si>
  <si>
    <t>B122210001370</t>
  </si>
  <si>
    <t>函南町立東小学校</t>
  </si>
  <si>
    <t>静岡県田方郡函南町平井９７２</t>
  </si>
  <si>
    <t>B122210001389</t>
  </si>
  <si>
    <t>函南町立西小学校</t>
  </si>
  <si>
    <t>静岡県田方郡函南町間宮４７５</t>
  </si>
  <si>
    <t>B122210001398</t>
  </si>
  <si>
    <t>伊豆の国市立韮山小学校</t>
  </si>
  <si>
    <t>静岡県伊豆の国市四日町３５０番地</t>
  </si>
  <si>
    <t>B122210001405</t>
  </si>
  <si>
    <t>伊豆の国市立韮山南小学校</t>
  </si>
  <si>
    <t>静岡県伊豆の国市中８１７－１</t>
  </si>
  <si>
    <t>B122210001414</t>
  </si>
  <si>
    <t>伊豆の国市立大仁小学校</t>
  </si>
  <si>
    <t>静岡県伊豆の国市三福３２５</t>
  </si>
  <si>
    <t>B122210001423</t>
  </si>
  <si>
    <t>伊豆の国市立大仁北小学校</t>
  </si>
  <si>
    <t>静岡県伊豆の国市守木３１２</t>
  </si>
  <si>
    <t>B122210001432</t>
  </si>
  <si>
    <t>伊豆市立中伊豆小学校</t>
  </si>
  <si>
    <t>静岡県伊豆市八幡１５８－２</t>
  </si>
  <si>
    <t>B122210001441</t>
  </si>
  <si>
    <t>伊豆市立天城小学校</t>
  </si>
  <si>
    <t>静岡県伊豆市青羽根４１ー３</t>
  </si>
  <si>
    <t>B122210001450</t>
  </si>
  <si>
    <t>沼津市立原小学校</t>
  </si>
  <si>
    <t>静岡県沼津市原１２００</t>
  </si>
  <si>
    <t>B122210001469</t>
  </si>
  <si>
    <t>沼津市立浮島小学校</t>
  </si>
  <si>
    <t>静岡県沼津市平沼８１１</t>
  </si>
  <si>
    <t>B122210001478</t>
  </si>
  <si>
    <t>沼津市立大岡南小学校</t>
  </si>
  <si>
    <t>静岡県沼津市大岡字原田１３１２</t>
  </si>
  <si>
    <t>B122210001487</t>
  </si>
  <si>
    <t>静岡県駿東郡清水町堂庭８７</t>
  </si>
  <si>
    <t>B122210001496</t>
  </si>
  <si>
    <t>清水町立南小学校</t>
  </si>
  <si>
    <t>静岡県駿東郡清水町湯川１８２－１</t>
  </si>
  <si>
    <t>B122210001502</t>
  </si>
  <si>
    <t>清水町立西小学校</t>
  </si>
  <si>
    <t>静岡県駿東郡清水町長沢２２０</t>
  </si>
  <si>
    <t>B122210001511</t>
  </si>
  <si>
    <t>長泉町立長泉小学校</t>
  </si>
  <si>
    <t>静岡県駿東郡長泉町中土狩８７２－２</t>
  </si>
  <si>
    <t>B122210001520</t>
  </si>
  <si>
    <t>長泉町立南小学校</t>
  </si>
  <si>
    <t>静岡県駿東郡長泉町竹原１００</t>
  </si>
  <si>
    <t>B122210001539</t>
  </si>
  <si>
    <t>長泉町立北小学校</t>
  </si>
  <si>
    <t>静岡県駿東郡長泉町下長窪１０６０</t>
  </si>
  <si>
    <t>B122210001548</t>
  </si>
  <si>
    <t>裾野市立東小学校</t>
  </si>
  <si>
    <t>静岡県裾野市茶畑３９９番地</t>
  </si>
  <si>
    <t>B122210001557</t>
  </si>
  <si>
    <t>裾野市立西小学校</t>
  </si>
  <si>
    <t>静岡県裾野市佐野１１４３</t>
  </si>
  <si>
    <t>B122210001566</t>
  </si>
  <si>
    <t>裾野市立深良小学校</t>
  </si>
  <si>
    <t>静岡県裾野市深良６５５番地</t>
  </si>
  <si>
    <t>B122210001575</t>
  </si>
  <si>
    <t>裾野市立富岡第一小学校</t>
  </si>
  <si>
    <t>静岡県裾野市御宿６００</t>
  </si>
  <si>
    <t>B122210001584</t>
  </si>
  <si>
    <t>裾野市立富岡第二小学校</t>
  </si>
  <si>
    <t>静岡県裾野市下和田８９０</t>
  </si>
  <si>
    <t>B122210001593</t>
  </si>
  <si>
    <t>裾野市立須山小学校</t>
  </si>
  <si>
    <t>静岡県裾野市須山１６５番地</t>
  </si>
  <si>
    <t>B122210001600</t>
  </si>
  <si>
    <t>裾野市立向田小学校</t>
  </si>
  <si>
    <t>静岡県裾野市茶畑１１３３</t>
  </si>
  <si>
    <t>B122210001619</t>
  </si>
  <si>
    <t>裾野市立千福が丘小学校</t>
  </si>
  <si>
    <t>静岡県裾野市千福が丘四丁目１２－１</t>
  </si>
  <si>
    <t>B122210001628</t>
  </si>
  <si>
    <t>裾野市立南小学校</t>
  </si>
  <si>
    <t>静岡県裾野市伊豆島田８０６－５</t>
  </si>
  <si>
    <t>B122210001637</t>
  </si>
  <si>
    <t>小山町立成美小学校</t>
  </si>
  <si>
    <t>静岡県駿東郡小山町藤曲１５０</t>
  </si>
  <si>
    <t>B122210001646</t>
  </si>
  <si>
    <t>小山町立明倫小学校</t>
  </si>
  <si>
    <t>静岡県駿東郡小山町菅沼６２７</t>
  </si>
  <si>
    <t>B122210001655</t>
  </si>
  <si>
    <t>小山町立足柄小学校</t>
  </si>
  <si>
    <t>静岡県駿東郡小山町竹之下２４１１－１</t>
  </si>
  <si>
    <t>B122210001664</t>
  </si>
  <si>
    <t>小山町立北郷小学校</t>
  </si>
  <si>
    <t>静岡県駿東郡小山町用沢６０４－１</t>
  </si>
  <si>
    <t>B122210001673</t>
  </si>
  <si>
    <t>小山町立須走小学校</t>
  </si>
  <si>
    <t>静岡県駿東郡小山町須走７０－１８</t>
  </si>
  <si>
    <t>B122210001682</t>
  </si>
  <si>
    <t>富士宮市立芝富小学校</t>
  </si>
  <si>
    <t>静岡県富士宮市長貫１３２３</t>
  </si>
  <si>
    <t>B122210001691</t>
  </si>
  <si>
    <t>富士宮市立内房小学校</t>
  </si>
  <si>
    <t>静岡県富士宮市内房３９０９</t>
  </si>
  <si>
    <t>B122210001708</t>
  </si>
  <si>
    <t>富士宮市立柚野小学校</t>
  </si>
  <si>
    <t>静岡県富士宮市上柚野８８</t>
  </si>
  <si>
    <t>B122210001717</t>
  </si>
  <si>
    <t>富士宮市立稲子小学校</t>
  </si>
  <si>
    <t>静岡県富士宮市上稲子８３０－１</t>
  </si>
  <si>
    <t>B122210001726</t>
  </si>
  <si>
    <t>静岡市立新通小学校</t>
  </si>
  <si>
    <t>静岡県静岡市葵区駒形通二丁目４番４７号</t>
  </si>
  <si>
    <t>B122210001735</t>
  </si>
  <si>
    <t>静岡市立伝馬町小学校</t>
  </si>
  <si>
    <t>静岡県静岡市葵区伝馬町１４番地の２</t>
  </si>
  <si>
    <t>B122210001744</t>
  </si>
  <si>
    <t>静岡市立安西小学校</t>
  </si>
  <si>
    <t>静岡県静岡市葵区安西一丁目９６番地の３</t>
  </si>
  <si>
    <t>B122210001753</t>
  </si>
  <si>
    <t>静岡市立横内小学校</t>
  </si>
  <si>
    <t>静岡県静岡市葵区緑町１番１号</t>
  </si>
  <si>
    <t>B122210001762</t>
  </si>
  <si>
    <t>静岡市立田町小学校</t>
  </si>
  <si>
    <t>静岡県静岡市葵区田町五丁目７０番地</t>
  </si>
  <si>
    <t>B122210001771</t>
  </si>
  <si>
    <t>静岡市立森下小学校</t>
  </si>
  <si>
    <t>静岡県静岡市駿河区森下町２番１号</t>
  </si>
  <si>
    <t>B122210001780</t>
  </si>
  <si>
    <t>静岡市立北沼上小学校</t>
  </si>
  <si>
    <t>静岡県静岡市葵区北沼上１０２０番地</t>
  </si>
  <si>
    <t>B122210001799</t>
  </si>
  <si>
    <t>静岡市立駒形小学校</t>
  </si>
  <si>
    <t>静岡県静岡市葵区南安倍二丁目１番１号</t>
  </si>
  <si>
    <t>B122210001806</t>
  </si>
  <si>
    <t>静岡市立井宮小学校</t>
  </si>
  <si>
    <t>静岡県静岡市葵区平和一丁目７番１号</t>
  </si>
  <si>
    <t>B122210001815</t>
  </si>
  <si>
    <t>静岡市立中田小学校</t>
  </si>
  <si>
    <t>静岡県静岡市駿河区中田二丁目１４番１号</t>
  </si>
  <si>
    <t>B122210001824</t>
  </si>
  <si>
    <t>静岡市立中島小学校</t>
  </si>
  <si>
    <t>静岡県静岡市駿河区中島２９９２番地の１</t>
  </si>
  <si>
    <t>B122210001833</t>
  </si>
  <si>
    <t>静岡市立東豊田小学校</t>
  </si>
  <si>
    <t>静岡県静岡市駿河区池田４９１番地の２</t>
  </si>
  <si>
    <t>B122210001842</t>
  </si>
  <si>
    <t>静岡市立西豊田小学校</t>
  </si>
  <si>
    <t>静岡県静岡市駿河区曲金二丁目８番８０号</t>
  </si>
  <si>
    <t>B122210001851</t>
  </si>
  <si>
    <t>静岡市立安東小学校</t>
  </si>
  <si>
    <t>静岡県静岡市葵区安東三丁目１６番１号</t>
  </si>
  <si>
    <t>B122210001860</t>
  </si>
  <si>
    <t>静岡市立大里東小学校</t>
  </si>
  <si>
    <t>静岡県静岡市駿河区高松２３１０番地</t>
  </si>
  <si>
    <t>B122210001879</t>
  </si>
  <si>
    <t>静岡市立大里西小学校</t>
  </si>
  <si>
    <t>静岡県静岡市駿河区中原４００番地</t>
  </si>
  <si>
    <t>B122210001888</t>
  </si>
  <si>
    <t>静岡市立賤機南小学校</t>
  </si>
  <si>
    <t>静岡県静岡市葵区松富三丁目１番４６号</t>
  </si>
  <si>
    <t>B122210001897</t>
  </si>
  <si>
    <t>静岡市立賤機中小学校</t>
  </si>
  <si>
    <t>静岡県静岡市葵区牛妻２０９５番地の２</t>
  </si>
  <si>
    <t>B122210001904</t>
  </si>
  <si>
    <t>静岡市立賤機北小学校</t>
  </si>
  <si>
    <t>静岡県静岡市葵区俵沢２３４番地の１</t>
  </si>
  <si>
    <t>B122210001913</t>
  </si>
  <si>
    <t>静岡市立千代田小学校</t>
  </si>
  <si>
    <t>静岡県静岡市葵区沓谷五丁目４７番地の１</t>
  </si>
  <si>
    <t>B122210001922</t>
  </si>
  <si>
    <t>静岡市立麻機小学校</t>
  </si>
  <si>
    <t>静岡県静岡市葵区有永町２－４３</t>
  </si>
  <si>
    <t>B122210001931</t>
  </si>
  <si>
    <t>静岡市立大谷小学校</t>
  </si>
  <si>
    <t>静岡県静岡市駿河区大谷３６８３番地の２</t>
  </si>
  <si>
    <t>B122210001940</t>
  </si>
  <si>
    <t>静岡市立久能小学校</t>
  </si>
  <si>
    <t>静岡県静岡市駿河区古宿２１３番地の２</t>
  </si>
  <si>
    <t>B122210001959</t>
  </si>
  <si>
    <t>静岡市立長田西小学校</t>
  </si>
  <si>
    <t>静岡県静岡市駿河区丸子六丁目１５番６５号</t>
  </si>
  <si>
    <t>B122210001968</t>
  </si>
  <si>
    <t>静岡市立長田南小学校</t>
  </si>
  <si>
    <t>静岡県静岡市駿河区広野四丁目７番１号</t>
  </si>
  <si>
    <t>B122210001977</t>
  </si>
  <si>
    <t>静岡市立西奈小学校</t>
  </si>
  <si>
    <t>静岡県静岡市葵区瀬名三丁目２３番１号</t>
  </si>
  <si>
    <t>B122210001986</t>
  </si>
  <si>
    <t>静岡市立富士見小学校</t>
  </si>
  <si>
    <t>静岡県静岡市駿河区登呂一丁目１番１号</t>
  </si>
  <si>
    <t>B122210001995</t>
  </si>
  <si>
    <t>静岡市立竜南小学校</t>
  </si>
  <si>
    <t>静岡県静岡市葵区竜南一丁目２３番１号</t>
  </si>
  <si>
    <t>B122210002002</t>
  </si>
  <si>
    <t>静岡市立松野小学校</t>
  </si>
  <si>
    <t>静岡県静岡市葵区松野５９８番地の２</t>
  </si>
  <si>
    <t>B122210002011</t>
  </si>
  <si>
    <t>静岡市立安倍口小学校</t>
  </si>
  <si>
    <t>静岡県静岡市葵区安倍口新田５０番地</t>
  </si>
  <si>
    <t>B122210002020</t>
  </si>
  <si>
    <t>静岡市立足久保小学校</t>
  </si>
  <si>
    <t>静岡県静岡市葵区足久保口組３２７６ー２</t>
  </si>
  <si>
    <t>B122210002039</t>
  </si>
  <si>
    <t>静岡市立服織小学校</t>
  </si>
  <si>
    <t>静岡県静岡市葵区羽鳥六丁目９番１号</t>
  </si>
  <si>
    <t>B122210002048</t>
  </si>
  <si>
    <t>静岡市立服織西小学校</t>
  </si>
  <si>
    <t>静岡県静岡市葵区新間７５９番地の１の１</t>
  </si>
  <si>
    <t>B122210002057</t>
  </si>
  <si>
    <t>静岡市立中藁科小学校</t>
  </si>
  <si>
    <t>静岡県静岡市葵区大原９４２番地の１</t>
  </si>
  <si>
    <t>B122210002075</t>
  </si>
  <si>
    <t>静岡市立南藁科小学校</t>
  </si>
  <si>
    <t>静岡県静岡市葵区吉津４００番地</t>
  </si>
  <si>
    <t>B122210002093</t>
  </si>
  <si>
    <t>静岡市立南部小学校</t>
  </si>
  <si>
    <t>静岡県静岡市駿河区南八幡町１１番１号</t>
  </si>
  <si>
    <t>B122210002100</t>
  </si>
  <si>
    <t>静岡市立長田東小学校</t>
  </si>
  <si>
    <t>静岡県静岡市駿河区東新田三丁目１０番１号</t>
  </si>
  <si>
    <t>B122210002119</t>
  </si>
  <si>
    <t>静岡市立井宮北小学校</t>
  </si>
  <si>
    <t>静岡県静岡市葵区上伝馬２番１号</t>
  </si>
  <si>
    <t>B122210002128</t>
  </si>
  <si>
    <t>静岡市立千代田東小学校</t>
  </si>
  <si>
    <t>静岡県静岡市葵区川合三丁目４番１号</t>
  </si>
  <si>
    <t>B122210002137</t>
  </si>
  <si>
    <t>静岡市立長田北小学校</t>
  </si>
  <si>
    <t>静岡県静岡市駿河区向敷地一丁目１０番２８号</t>
  </si>
  <si>
    <t>B122210002146</t>
  </si>
  <si>
    <t>静岡市立西奈南小学校</t>
  </si>
  <si>
    <t>静岡県静岡市葵区南瀬名町１番２０号</t>
  </si>
  <si>
    <t>B122210002155</t>
  </si>
  <si>
    <t>静岡市立川原小学校</t>
  </si>
  <si>
    <t>静岡県静岡市駿河区下川原四丁目１４番１号</t>
  </si>
  <si>
    <t>B122210002164</t>
  </si>
  <si>
    <t>静岡市立清水辻小学校</t>
  </si>
  <si>
    <t>静岡県静岡市清水区辻四丁目３番４０号</t>
  </si>
  <si>
    <t>B122210002173</t>
  </si>
  <si>
    <t>静岡市立清水江尻小学校</t>
  </si>
  <si>
    <t>静岡県静岡市清水区江尻町１４番６３号</t>
  </si>
  <si>
    <t>B122210002182</t>
  </si>
  <si>
    <t>静岡市立清水入江小学校</t>
  </si>
  <si>
    <t>静岡県静岡市清水区追分二丁目３番１号</t>
  </si>
  <si>
    <t>B122210002191</t>
  </si>
  <si>
    <t>静岡市立清水岡小学校</t>
  </si>
  <si>
    <t>静岡県静岡市清水区神田町４番３号</t>
  </si>
  <si>
    <t>B122210002208</t>
  </si>
  <si>
    <t>静岡市立清水小学校</t>
  </si>
  <si>
    <t>静岡県静岡市清水区松井町１５番１号</t>
  </si>
  <si>
    <t>B122210002217</t>
  </si>
  <si>
    <t>静岡市立清水不二見小学校</t>
  </si>
  <si>
    <t>静岡県静岡市清水区新緑町２番２１号</t>
  </si>
  <si>
    <t>B122210002226</t>
  </si>
  <si>
    <t>静岡市立清水駒越小学校</t>
  </si>
  <si>
    <t>静岡県静岡市清水区駒越東町２番２０号</t>
  </si>
  <si>
    <t>B122210002235</t>
  </si>
  <si>
    <t>静岡市立清水三保第一小学校</t>
  </si>
  <si>
    <t>静岡県静岡市清水区三保１０６９番地の１</t>
  </si>
  <si>
    <t>B122210002244</t>
  </si>
  <si>
    <t>静岡市立清水浜田小学校</t>
  </si>
  <si>
    <t>静岡県静岡市清水区浜田町１１番１号</t>
  </si>
  <si>
    <t>B122210002253</t>
  </si>
  <si>
    <t>静岡市立清水飯田小学校</t>
  </si>
  <si>
    <t>静岡県静岡市清水区下野中２番４０号</t>
  </si>
  <si>
    <t>B122210002262</t>
  </si>
  <si>
    <t>静岡市立清水高部小学校</t>
  </si>
  <si>
    <t>静岡県静岡市清水区押切１１１５番地の２</t>
  </si>
  <si>
    <t>B122210002271</t>
  </si>
  <si>
    <t>静岡市立清水有度第一小学校</t>
  </si>
  <si>
    <t>静岡県静岡市清水区有度本町３番１号</t>
  </si>
  <si>
    <t>B122210002280</t>
  </si>
  <si>
    <t>静岡市立清水袖師小学校</t>
  </si>
  <si>
    <t>静岡県静岡市清水区袖師町４２０番地</t>
  </si>
  <si>
    <t>B122210002299</t>
  </si>
  <si>
    <t>静岡市立清水庵原小学校</t>
  </si>
  <si>
    <t>静岡県静岡市清水区庵原町１７２３番地</t>
  </si>
  <si>
    <t>B122210002306</t>
  </si>
  <si>
    <t>静岡市立清水興津小学校</t>
  </si>
  <si>
    <t>静岡県静岡市清水区興津中町３５０番地の１</t>
  </si>
  <si>
    <t>B122210002315</t>
  </si>
  <si>
    <t>静岡市立清水小島小学校</t>
  </si>
  <si>
    <t>静岡県静岡市清水区小島町６１９番地</t>
  </si>
  <si>
    <t>B122210002324</t>
  </si>
  <si>
    <t>静岡市立清水小河内小学校</t>
  </si>
  <si>
    <t>静岡県静岡市清水区小河内２７２３番地</t>
  </si>
  <si>
    <t>B122210002333</t>
  </si>
  <si>
    <t>静岡市立清水宍原小学校</t>
  </si>
  <si>
    <t>静岡県静岡市清水区宍原９１９番地</t>
  </si>
  <si>
    <t>B122210002379</t>
  </si>
  <si>
    <t>静岡市立清水有度第二小学校</t>
  </si>
  <si>
    <t>静岡県静岡市清水区草薙杉道三丁目１９番１号</t>
  </si>
  <si>
    <t>B122210002388</t>
  </si>
  <si>
    <t>静岡市立清水三保第二小学校</t>
  </si>
  <si>
    <t>静岡県静岡市清水区折戸五丁目８番２号</t>
  </si>
  <si>
    <t>B122210002397</t>
  </si>
  <si>
    <t>静岡市立清水船越小学校</t>
  </si>
  <si>
    <t>静岡県静岡市清水区船越３－１５－１</t>
  </si>
  <si>
    <t>B122210002404</t>
  </si>
  <si>
    <t>静岡市立清水飯田東小学校</t>
  </si>
  <si>
    <t>静岡県静岡市清水区八坂北一丁目２３番４０号</t>
  </si>
  <si>
    <t>B122210002413</t>
  </si>
  <si>
    <t>静岡市立清水高部東小学校</t>
  </si>
  <si>
    <t>静岡県静岡市清水区押切１９０７番地</t>
  </si>
  <si>
    <t>B122210002422</t>
  </si>
  <si>
    <t>島田市立島田第一小学校</t>
  </si>
  <si>
    <t>静岡県島田市稲荷２丁目１９－１</t>
  </si>
  <si>
    <t>B122210002431</t>
  </si>
  <si>
    <t>島田市立島田第二小学校</t>
  </si>
  <si>
    <t>静岡県島田市中溝町２３７２</t>
  </si>
  <si>
    <t>B122210002440</t>
  </si>
  <si>
    <t>島田市立島田第三小学校</t>
  </si>
  <si>
    <t>静岡県島田市南１－１０－１</t>
  </si>
  <si>
    <t>B122210002459</t>
  </si>
  <si>
    <t>島田市立島田第四小学校</t>
  </si>
  <si>
    <t>静岡県島田市中河町２０１番地</t>
  </si>
  <si>
    <t>B122210002468</t>
  </si>
  <si>
    <t>島田市立六合小学校</t>
  </si>
  <si>
    <t>静岡県島田市道悦５丁目１３番１号</t>
  </si>
  <si>
    <t>B122210002477</t>
  </si>
  <si>
    <t>島田市立大津小学校</t>
  </si>
  <si>
    <t>静岡県島田市落合１６０－１</t>
  </si>
  <si>
    <t>B122210002529</t>
  </si>
  <si>
    <t>島田市立初倉小学校</t>
  </si>
  <si>
    <t>静岡県島田市阪本１３３１</t>
  </si>
  <si>
    <t>B122210002547</t>
  </si>
  <si>
    <t>島田市立島田第五小学校</t>
  </si>
  <si>
    <t>静岡県島田市旭２ー２５－１</t>
  </si>
  <si>
    <t>B122210002556</t>
  </si>
  <si>
    <t>島田市立初倉南小学校</t>
  </si>
  <si>
    <t>静岡県島田市南原１０番地</t>
  </si>
  <si>
    <t>B122210002565</t>
  </si>
  <si>
    <t>島田市立六合東小学校</t>
  </si>
  <si>
    <t>静岡県島田市東町１２００</t>
  </si>
  <si>
    <t>B122210002574</t>
  </si>
  <si>
    <t>焼津市立焼津東小学校</t>
  </si>
  <si>
    <t>静岡県焼津市栄町５－１４－１</t>
  </si>
  <si>
    <t>B122210002583</t>
  </si>
  <si>
    <t>焼津市立焼津西小学校</t>
  </si>
  <si>
    <t>静岡県焼津市塩津１１７－１</t>
  </si>
  <si>
    <t>B122210002592</t>
  </si>
  <si>
    <t>焼津市立焼津南小学校</t>
  </si>
  <si>
    <t>静岡県焼津市焼津５－５－１</t>
  </si>
  <si>
    <t>B122210002609</t>
  </si>
  <si>
    <t>焼津市立豊田小学校</t>
  </si>
  <si>
    <t>静岡県焼津市五ケ堀之内２番地</t>
  </si>
  <si>
    <t>B122210002618</t>
  </si>
  <si>
    <t>焼津市立小川小学校</t>
  </si>
  <si>
    <t>静岡県焼津市小川２５２５</t>
  </si>
  <si>
    <t>B122210002627</t>
  </si>
  <si>
    <t>焼津市立東益津小学校</t>
  </si>
  <si>
    <t>静岡県焼津市石脇上６５</t>
  </si>
  <si>
    <t>B122210002636</t>
  </si>
  <si>
    <t>焼津市立大富小学校</t>
  </si>
  <si>
    <t>静岡県焼津市中根新田６３７</t>
  </si>
  <si>
    <t>B122210002645</t>
  </si>
  <si>
    <t>焼津市立和田小学校</t>
  </si>
  <si>
    <t>静岡県焼津市田尻５４１</t>
  </si>
  <si>
    <t>B122210002654</t>
  </si>
  <si>
    <t>焼津市立港小学校</t>
  </si>
  <si>
    <t>静岡県焼津市石津港町４０番地の２</t>
  </si>
  <si>
    <t>B122210002663</t>
  </si>
  <si>
    <t>焼津市立黒石小学校</t>
  </si>
  <si>
    <t>静岡県焼津市大住１２４６</t>
  </si>
  <si>
    <t>B122210002672</t>
  </si>
  <si>
    <t>掛川市立日坂小学校</t>
  </si>
  <si>
    <t>静岡県掛川市大野３－１</t>
  </si>
  <si>
    <t>B122210002681</t>
  </si>
  <si>
    <t>掛川市立東山口小学校</t>
  </si>
  <si>
    <t>静岡県掛川市逆川１０１２－１</t>
  </si>
  <si>
    <t>B122210002690</t>
  </si>
  <si>
    <t>掛川市立西山口小学校</t>
  </si>
  <si>
    <t>静岡県掛川市成滝１４５</t>
  </si>
  <si>
    <t>B122210002707</t>
  </si>
  <si>
    <t>掛川市立上内田小学校</t>
  </si>
  <si>
    <t>静岡県掛川市上内田３３２５番地</t>
  </si>
  <si>
    <t>B122210002716</t>
  </si>
  <si>
    <t>掛川市立第一小学校</t>
  </si>
  <si>
    <t>静岡県掛川市掛川１１０８－１</t>
  </si>
  <si>
    <t>B122210002725</t>
  </si>
  <si>
    <t>掛川市立第二小学校</t>
  </si>
  <si>
    <t>静岡県掛川市大池４３８番地の１</t>
  </si>
  <si>
    <t>B122210002734</t>
  </si>
  <si>
    <t>掛川市立中央小学校</t>
  </si>
  <si>
    <t>静岡県掛川市下俣６３３</t>
  </si>
  <si>
    <t>B122210002743</t>
  </si>
  <si>
    <t>掛川市立曽我小学校</t>
  </si>
  <si>
    <t>静岡県掛川市領家３８４</t>
  </si>
  <si>
    <t>B122210002752</t>
  </si>
  <si>
    <t>掛川市立桜木小学校</t>
  </si>
  <si>
    <t>静岡県掛川市下垂木１４７２－１</t>
  </si>
  <si>
    <t>B122210002761</t>
  </si>
  <si>
    <t>掛川市立和田岡小学校</t>
  </si>
  <si>
    <t>静岡県掛川市吉岡６３９－２</t>
  </si>
  <si>
    <t>B122210002770</t>
  </si>
  <si>
    <t>掛川市立原谷小学校</t>
  </si>
  <si>
    <t>静岡県掛川市本郷５６１－１</t>
  </si>
  <si>
    <t>B122210002789</t>
  </si>
  <si>
    <t>掛川市立原田小学校</t>
  </si>
  <si>
    <t>静岡県掛川市原里１６２３－１</t>
  </si>
  <si>
    <t>B122210002798</t>
  </si>
  <si>
    <t>掛川市立西郷小学校</t>
  </si>
  <si>
    <t>静岡県掛川市上西郷２６０６－２</t>
  </si>
  <si>
    <t>B122210002805</t>
  </si>
  <si>
    <t>掛川市立倉真小学校</t>
  </si>
  <si>
    <t>静岡県掛川市倉真３７７４</t>
  </si>
  <si>
    <t>B122210002814</t>
  </si>
  <si>
    <t>掛川市立城北小学校</t>
  </si>
  <si>
    <t>静岡県掛川市水垂１７８</t>
  </si>
  <si>
    <t>B122210002823</t>
  </si>
  <si>
    <t>藤枝市立藤枝小学校</t>
  </si>
  <si>
    <t>静岡県藤枝市天王町１－１－１</t>
  </si>
  <si>
    <t>B122210002832</t>
  </si>
  <si>
    <t>藤枝市立藤枝中央小学校</t>
  </si>
  <si>
    <t>静岡県藤枝市原１１３３</t>
  </si>
  <si>
    <t>B122210002841</t>
  </si>
  <si>
    <t>藤枝市立西益津小学校</t>
  </si>
  <si>
    <t>静岡県藤枝市田中１丁目７－２０</t>
  </si>
  <si>
    <t>B122210002850</t>
  </si>
  <si>
    <t>藤枝市立青島小学校</t>
  </si>
  <si>
    <t>静岡県藤枝市下青島１０</t>
  </si>
  <si>
    <t>B122210002869</t>
  </si>
  <si>
    <t>藤枝市立青島東小学校</t>
  </si>
  <si>
    <t>静岡県藤枝市志太５－１－１</t>
  </si>
  <si>
    <t>B122210002878</t>
  </si>
  <si>
    <t>藤枝市立葉梨小学校</t>
  </si>
  <si>
    <t>静岡県藤枝市下之郷１１１－１</t>
  </si>
  <si>
    <t>B122210002887</t>
  </si>
  <si>
    <t>藤枝市立葉梨西北小学校</t>
  </si>
  <si>
    <t>静岡県藤枝市西方１０８０</t>
  </si>
  <si>
    <t>B122210002896</t>
  </si>
  <si>
    <t>藤枝市立高洲小学校</t>
  </si>
  <si>
    <t>静岡県藤枝市高柳１３１５番地</t>
  </si>
  <si>
    <t>B122210002903</t>
  </si>
  <si>
    <t>藤枝市立大洲小学校</t>
  </si>
  <si>
    <t>静岡県藤枝市大洲５－２０</t>
  </si>
  <si>
    <t>B122210002912</t>
  </si>
  <si>
    <t>藤枝市立稲葉小学校</t>
  </si>
  <si>
    <t>静岡県藤枝市堀之内２３３７</t>
  </si>
  <si>
    <t>B122210002921</t>
  </si>
  <si>
    <t>藤枝市立広幡小学校</t>
  </si>
  <si>
    <t>静岡県藤枝市鬼島４２４</t>
  </si>
  <si>
    <t>B122210002930</t>
  </si>
  <si>
    <t>藤枝市立瀬戸谷小学校</t>
  </si>
  <si>
    <t>静岡県藤枝市本郷８７２</t>
  </si>
  <si>
    <t>B122210002949</t>
  </si>
  <si>
    <t>藤枝市立藤岡小学校</t>
  </si>
  <si>
    <t>静岡県藤枝市藤岡３－１４－１</t>
  </si>
  <si>
    <t>B122210002958</t>
  </si>
  <si>
    <t>藤枝市立高洲南小学校</t>
  </si>
  <si>
    <t>静岡県藤枝市高洲３７－１</t>
  </si>
  <si>
    <t>B122210002967</t>
  </si>
  <si>
    <t>藤枝市立青島北小学校</t>
  </si>
  <si>
    <t>静岡県藤枝市南駿河台２－１１－１</t>
  </si>
  <si>
    <t>B122210002976</t>
  </si>
  <si>
    <t>富士市立富士川第一小学校</t>
  </si>
  <si>
    <t>静岡県富士市岩淵１０７番地</t>
  </si>
  <si>
    <t>B122210002985</t>
  </si>
  <si>
    <t>富士市立富士川第二小学校</t>
  </si>
  <si>
    <t>静岡県富士市北松野１９６３番地の６</t>
  </si>
  <si>
    <t>B122210002994</t>
  </si>
  <si>
    <t>静岡市立蒲原西小学校</t>
  </si>
  <si>
    <t>静岡県静岡市清水区蒲原新田二丁目２５番１号</t>
  </si>
  <si>
    <t>B122210003001</t>
  </si>
  <si>
    <t>静岡市立蒲原東小学校</t>
  </si>
  <si>
    <t>静岡県静岡市清水区蒲原６６６番地</t>
  </si>
  <si>
    <t>B122210003010</t>
  </si>
  <si>
    <t>静岡市立由比小学校</t>
  </si>
  <si>
    <t>静岡県静岡市清水区由比町屋原３２９番地</t>
  </si>
  <si>
    <t>B122210003029</t>
  </si>
  <si>
    <t>静岡市立由比北小学校</t>
  </si>
  <si>
    <t>静岡県静岡市清水区由比入山２１５８番地</t>
  </si>
  <si>
    <t>B122210003038</t>
  </si>
  <si>
    <t>静岡市立大河内小学校</t>
  </si>
  <si>
    <t>静岡県静岡市葵区平野１８５０番地の６６</t>
  </si>
  <si>
    <t>B122210003047</t>
  </si>
  <si>
    <t>静岡市立梅ケ島小学校</t>
  </si>
  <si>
    <t>静岡県静岡市葵区梅ヶ島１３０９番地の１</t>
  </si>
  <si>
    <t>B122210003056</t>
  </si>
  <si>
    <t>静岡市立玉川小学校</t>
  </si>
  <si>
    <t>静岡県静岡市葵区落合１０３番地の３</t>
  </si>
  <si>
    <t>B122210003065</t>
  </si>
  <si>
    <t>静岡市立井川小学校</t>
  </si>
  <si>
    <t>静岡県静岡市葵区井川１５６１番地の３</t>
  </si>
  <si>
    <t>B122210003092</t>
  </si>
  <si>
    <t>静岡市立大川小学校</t>
  </si>
  <si>
    <t>静岡県静岡市葵区日向８７６番地</t>
  </si>
  <si>
    <t>B122210003109</t>
  </si>
  <si>
    <t>静岡市立美和小学校</t>
  </si>
  <si>
    <t>静岡県静岡市葵区遠藤新田６９番地の１</t>
  </si>
  <si>
    <t>B122210003118</t>
  </si>
  <si>
    <t>静岡市立城北小学校</t>
  </si>
  <si>
    <t>静岡県静岡市葵区北安東四丁目２７番３号</t>
  </si>
  <si>
    <t>B122210003127</t>
  </si>
  <si>
    <t>静岡市立宮竹小学校</t>
  </si>
  <si>
    <t>静岡県静岡市駿河区宮竹二丁目１２番１号</t>
  </si>
  <si>
    <t>B122210003136</t>
  </si>
  <si>
    <t>静岡市立東源台小学校</t>
  </si>
  <si>
    <t>静岡県静岡市駿河区国吉田六丁目７番４５号</t>
  </si>
  <si>
    <t>B122210003145</t>
  </si>
  <si>
    <t>静岡市立番町小学校</t>
  </si>
  <si>
    <t>静岡県静岡市葵区新富町一丁目２３番地の１</t>
  </si>
  <si>
    <t>B122210003154</t>
  </si>
  <si>
    <t>静岡市立葵小学校</t>
  </si>
  <si>
    <t>静岡県静岡市葵区城内町７番９号</t>
  </si>
  <si>
    <t>B122210003163</t>
  </si>
  <si>
    <t>藤枝市立岡部小学校</t>
  </si>
  <si>
    <t>静岡県藤枝市岡部町内谷９９７－２</t>
  </si>
  <si>
    <t>B122210003172</t>
  </si>
  <si>
    <t>藤枝市立朝比奈第一小学校</t>
  </si>
  <si>
    <t>静岡県藤枝市岡部町新舟１０２１</t>
  </si>
  <si>
    <t>B122210003181</t>
  </si>
  <si>
    <t>焼津市立大井川東小学校</t>
  </si>
  <si>
    <t>静岡県焼津市宗高４２８</t>
  </si>
  <si>
    <t>B122210003190</t>
  </si>
  <si>
    <t>焼津市立大井川西小学校</t>
  </si>
  <si>
    <t>静岡県焼津市上泉１６８８－１</t>
  </si>
  <si>
    <t>B122210003207</t>
  </si>
  <si>
    <t>焼津市立大井川南小学校</t>
  </si>
  <si>
    <t>静岡県焼津市吉永４９０</t>
  </si>
  <si>
    <t>B122210003216</t>
  </si>
  <si>
    <t>御前崎市立御前崎小学校</t>
  </si>
  <si>
    <t>静岡県御前崎市御前崎３５５６</t>
  </si>
  <si>
    <t>B122210003225</t>
  </si>
  <si>
    <t>御前崎市立白羽小学校</t>
  </si>
  <si>
    <t>静岡県御前崎市白羽３５２１－３</t>
  </si>
  <si>
    <t>B122210003234</t>
  </si>
  <si>
    <t>牧之原市立相良小学校</t>
  </si>
  <si>
    <t>静岡県牧之原市波津１６４２</t>
  </si>
  <si>
    <t>B122210003243</t>
  </si>
  <si>
    <t>牧之原市立菅山小学校</t>
  </si>
  <si>
    <t>静岡県牧之原市西山寺６－１</t>
  </si>
  <si>
    <t>B122210003252</t>
  </si>
  <si>
    <t>牧之原市立地頭方小学校</t>
  </si>
  <si>
    <t>静岡県牧之原市地頭方９８１</t>
  </si>
  <si>
    <t>B122210003261</t>
  </si>
  <si>
    <t>牧之原市菊川市学校組合立牧之原小学校</t>
  </si>
  <si>
    <t>静岡県牧之原市東萩間２０８２－１３</t>
  </si>
  <si>
    <t>B122210003270</t>
  </si>
  <si>
    <t>牧之原市立萩間小学校</t>
  </si>
  <si>
    <t>静岡県牧之原市黒子７５</t>
  </si>
  <si>
    <t>B122210003289</t>
  </si>
  <si>
    <t>牧之原市立川崎小学校</t>
  </si>
  <si>
    <t>静岡県牧之原市静波１００１－１</t>
  </si>
  <si>
    <t>B122210003298</t>
  </si>
  <si>
    <t>牧之原市立細江小学校</t>
  </si>
  <si>
    <t>静岡県牧之原市細江１２６０</t>
  </si>
  <si>
    <t>B122210003305</t>
  </si>
  <si>
    <t>牧之原市立勝間田小学校</t>
  </si>
  <si>
    <t>静岡県牧之原市勝間５８８－３</t>
  </si>
  <si>
    <t>B122210003314</t>
  </si>
  <si>
    <t>牧之原市立坂部小学校</t>
  </si>
  <si>
    <t>静岡県牧之原市坂部４６８－１</t>
  </si>
  <si>
    <t>B122210003323</t>
  </si>
  <si>
    <t>吉田町立住吉小学校</t>
  </si>
  <si>
    <t>静岡県榛原郡吉田町住吉２２２３</t>
  </si>
  <si>
    <t>B122210003332</t>
  </si>
  <si>
    <t>吉田町立中央小学校</t>
  </si>
  <si>
    <t>静岡県榛原郡吉田町片岡８５０－１</t>
  </si>
  <si>
    <t>B122210003341</t>
  </si>
  <si>
    <t>吉田町立自彊小学校</t>
  </si>
  <si>
    <t>静岡県榛原郡吉田町神戸１７４８ー２</t>
  </si>
  <si>
    <t>B122210003350</t>
  </si>
  <si>
    <t>島田市立金谷小学校</t>
  </si>
  <si>
    <t>静岡県島田市金谷根岸町３３</t>
  </si>
  <si>
    <t>B122210003369</t>
  </si>
  <si>
    <t>島田市立五和小学校</t>
  </si>
  <si>
    <t>静岡県島田市牛尾４３５</t>
  </si>
  <si>
    <t>B122210003378</t>
  </si>
  <si>
    <t>島田市立川根小学校</t>
  </si>
  <si>
    <t>静岡県島田市川根町家山４００番地１</t>
  </si>
  <si>
    <t>B122210003421</t>
  </si>
  <si>
    <t>掛川市立土方小学校</t>
  </si>
  <si>
    <t>静岡県掛川市上土方２８６－１</t>
  </si>
  <si>
    <t>B122210003430</t>
  </si>
  <si>
    <t>掛川市立佐束小学校</t>
  </si>
  <si>
    <t>静岡県掛川市小貫１４７４</t>
  </si>
  <si>
    <t>B122210003449</t>
  </si>
  <si>
    <t>掛川市立中小学校</t>
  </si>
  <si>
    <t>静岡県掛川市中３０８０</t>
  </si>
  <si>
    <t>B122210003458</t>
  </si>
  <si>
    <t>掛川市立横須賀小学校</t>
  </si>
  <si>
    <t>静岡県掛川市横須賀１１１０</t>
  </si>
  <si>
    <t>B122210003467</t>
  </si>
  <si>
    <t>掛川市立大渕小学校</t>
  </si>
  <si>
    <t>静岡県掛川市大渕５６０２</t>
  </si>
  <si>
    <t>B122210003476</t>
  </si>
  <si>
    <t>掛川市立大坂小学校</t>
  </si>
  <si>
    <t>静岡県掛川市大坂５６６７</t>
  </si>
  <si>
    <t>B122210003485</t>
  </si>
  <si>
    <t>掛川市立千浜小学校</t>
  </si>
  <si>
    <t>静岡県掛川市千浜５８４９番地</t>
  </si>
  <si>
    <t>B122210003494</t>
  </si>
  <si>
    <t>御前崎市立第一小学校</t>
  </si>
  <si>
    <t>静岡県御前崎市池新田１５２０</t>
  </si>
  <si>
    <t>B122210003500</t>
  </si>
  <si>
    <t>御前崎市立浜岡東小学校</t>
  </si>
  <si>
    <t>静岡県御前崎市佐倉１４０３－１</t>
  </si>
  <si>
    <t>B122210003519</t>
  </si>
  <si>
    <t>御前崎市立浜岡北小学校</t>
  </si>
  <si>
    <t>静岡県御前崎市下朝比奈７５３</t>
  </si>
  <si>
    <t>B122210003528</t>
  </si>
  <si>
    <t>菊川市立小笠東小学校</t>
  </si>
  <si>
    <t>静岡県菊川市川上１３４８－２</t>
  </si>
  <si>
    <t>B122210003537</t>
  </si>
  <si>
    <t>菊川市立小笠南小学校</t>
  </si>
  <si>
    <t>静岡県菊川市高橋３５０３</t>
  </si>
  <si>
    <t>B122210003546</t>
  </si>
  <si>
    <t>菊川市立小笠北小学校</t>
  </si>
  <si>
    <t>静岡県菊川市嶺田５９番地</t>
  </si>
  <si>
    <t>B122210003555</t>
  </si>
  <si>
    <t>菊川市立六郷小学校</t>
  </si>
  <si>
    <t>静岡県菊川市本所２２００</t>
  </si>
  <si>
    <t>B122210003564</t>
  </si>
  <si>
    <t>菊川市立内田小学校</t>
  </si>
  <si>
    <t>静岡県菊川市下内田１６３７</t>
  </si>
  <si>
    <t>B122210003573</t>
  </si>
  <si>
    <t>菊川市立横地小学校</t>
  </si>
  <si>
    <t>静岡県菊川市東横地１８８６</t>
  </si>
  <si>
    <t>B122210003582</t>
  </si>
  <si>
    <t>菊川市立加茂小学校</t>
  </si>
  <si>
    <t>静岡県菊川市加茂５１１４</t>
  </si>
  <si>
    <t>B122210003591</t>
  </si>
  <si>
    <t>菊川市立堀之内小学校</t>
  </si>
  <si>
    <t>静岡県菊川市西方２１４０</t>
  </si>
  <si>
    <t>B122210003608</t>
  </si>
  <si>
    <t>菊川市立河城小学校</t>
  </si>
  <si>
    <t>静岡県菊川市吉沢５５６</t>
  </si>
  <si>
    <t>B122210003617</t>
  </si>
  <si>
    <t>浜松市立西小学校</t>
  </si>
  <si>
    <t>B122210003626</t>
  </si>
  <si>
    <t>浜松市立東小学校</t>
  </si>
  <si>
    <t>B122210003635</t>
  </si>
  <si>
    <t>浜松市立県居小学校</t>
  </si>
  <si>
    <t>B122210003644</t>
  </si>
  <si>
    <t>浜松市立相生小学校</t>
  </si>
  <si>
    <t>B122210003653</t>
  </si>
  <si>
    <t>浜松市立竜禅寺小学校</t>
  </si>
  <si>
    <t>B122210003662</t>
  </si>
  <si>
    <t>浜松市立追分小学校</t>
  </si>
  <si>
    <t>B122210003671</t>
  </si>
  <si>
    <t>浜松市立佐藤小学校</t>
  </si>
  <si>
    <t>B122210003680</t>
  </si>
  <si>
    <t>浜松市立広沢小学校</t>
  </si>
  <si>
    <t>B122210003699</t>
  </si>
  <si>
    <t>浜松市立曳馬小学校</t>
  </si>
  <si>
    <t>B122210003706</t>
  </si>
  <si>
    <t>浜松市立萩丘小学校</t>
  </si>
  <si>
    <t>B122210003715</t>
  </si>
  <si>
    <t>浜松市立富塚小学校</t>
  </si>
  <si>
    <t>B122210003724</t>
  </si>
  <si>
    <t>浜松市立白脇小学校</t>
  </si>
  <si>
    <t>B122210003733</t>
  </si>
  <si>
    <t>浜松市立蒲小学校</t>
  </si>
  <si>
    <t>B122210003742</t>
  </si>
  <si>
    <t>浜松市立浅間小学校</t>
  </si>
  <si>
    <t>B122210003751</t>
  </si>
  <si>
    <t>浜松市立上島小学校</t>
  </si>
  <si>
    <t>B122210003760</t>
  </si>
  <si>
    <t>浜松市立鴨江小学校</t>
  </si>
  <si>
    <t>B122210003779</t>
  </si>
  <si>
    <t>浜松市立新津小学校</t>
  </si>
  <si>
    <t>B122210003788</t>
  </si>
  <si>
    <t>浜松市立河輪小学校</t>
  </si>
  <si>
    <t>B122210003797</t>
  </si>
  <si>
    <t>浜松市立船越小学校</t>
  </si>
  <si>
    <t>B122210003804</t>
  </si>
  <si>
    <t>浜松市立城北小学校</t>
  </si>
  <si>
    <t>B122210003813</t>
  </si>
  <si>
    <t>浜松市立和田小学校</t>
  </si>
  <si>
    <t>B122210003822</t>
  </si>
  <si>
    <t>浜松市立与進小学校</t>
  </si>
  <si>
    <t>B122210003831</t>
  </si>
  <si>
    <t>浜松市立豊西小学校</t>
  </si>
  <si>
    <t>B122210003840</t>
  </si>
  <si>
    <t>浜松市立笠井小学校</t>
  </si>
  <si>
    <t>B122210003859</t>
  </si>
  <si>
    <t>浜松市立中ノ町小学校</t>
  </si>
  <si>
    <t>B122210003868</t>
  </si>
  <si>
    <t>浜松市立芳川小学校</t>
  </si>
  <si>
    <t>B122210003877</t>
  </si>
  <si>
    <t>浜松市立飯田小学校</t>
  </si>
  <si>
    <t>B122210003886</t>
  </si>
  <si>
    <t>浜松市立花川小学校</t>
  </si>
  <si>
    <t>B122210003895</t>
  </si>
  <si>
    <t>浜松市立三方原小学校</t>
  </si>
  <si>
    <t>B122210003902</t>
  </si>
  <si>
    <t>浜松市立豊岡小学校</t>
  </si>
  <si>
    <t>B122210003911</t>
  </si>
  <si>
    <t>浜松市立都田小学校</t>
  </si>
  <si>
    <t>B122210003920</t>
  </si>
  <si>
    <t>浜松市立神久呂小学校</t>
  </si>
  <si>
    <t>B122210003939</t>
  </si>
  <si>
    <t>浜松市立入野小学校</t>
  </si>
  <si>
    <t>B122210003948</t>
  </si>
  <si>
    <t>浜松市立積志小学校</t>
  </si>
  <si>
    <t>B122210003957</t>
  </si>
  <si>
    <t>浜松市立伊佐見小学校</t>
  </si>
  <si>
    <t>B122210003966</t>
  </si>
  <si>
    <t>浜松市立和地小学校</t>
  </si>
  <si>
    <t>B122210003975</t>
  </si>
  <si>
    <t>浜松市立都田南小学校</t>
  </si>
  <si>
    <t>B122210003984</t>
  </si>
  <si>
    <t>浜松市立篠原小学校</t>
  </si>
  <si>
    <t>B122210003993</t>
  </si>
  <si>
    <t>浜松市立葵が丘小学校</t>
  </si>
  <si>
    <t>B122210004000</t>
  </si>
  <si>
    <t>浜松市立村櫛小学校</t>
  </si>
  <si>
    <t>B122210004019</t>
  </si>
  <si>
    <t>浜松市立泉小学校</t>
  </si>
  <si>
    <t>B122210004028</t>
  </si>
  <si>
    <t>浜松市立大瀬小学校</t>
  </si>
  <si>
    <t>B122210004037</t>
  </si>
  <si>
    <t>浜松市立砂丘小学校</t>
  </si>
  <si>
    <t>B122210004046</t>
  </si>
  <si>
    <t>浜松市立中郡小学校</t>
  </si>
  <si>
    <t>B122210004055</t>
  </si>
  <si>
    <t>浜松市立与進北小学校</t>
  </si>
  <si>
    <t>B122210004064</t>
  </si>
  <si>
    <t>浜松市立佐鳴台小学校</t>
  </si>
  <si>
    <t>B122210004073</t>
  </si>
  <si>
    <t>浜松市立瑞穂小学校</t>
  </si>
  <si>
    <t>B122210004082</t>
  </si>
  <si>
    <t>浜松市立富塚西小学校</t>
  </si>
  <si>
    <t>B122210004091</t>
  </si>
  <si>
    <t>浜松市立芳川北小学校</t>
  </si>
  <si>
    <t>B122210004108</t>
  </si>
  <si>
    <t>浜松市立有玉小学校</t>
  </si>
  <si>
    <t>B122210004117</t>
  </si>
  <si>
    <t>浜松市立初生小学校</t>
  </si>
  <si>
    <t>B122210004126</t>
  </si>
  <si>
    <t>浜松市立西都台小学校</t>
  </si>
  <si>
    <t>B122210004135</t>
  </si>
  <si>
    <t>浜松市立和田東小学校</t>
  </si>
  <si>
    <t>B122210004144</t>
  </si>
  <si>
    <t>浜松市立葵西小学校</t>
  </si>
  <si>
    <t>B122210004153</t>
  </si>
  <si>
    <t>浜松市立有玉小学校萩原分校</t>
  </si>
  <si>
    <t>B122210004162</t>
  </si>
  <si>
    <t>浜松市立大平台小学校</t>
  </si>
  <si>
    <t>B122210004171</t>
  </si>
  <si>
    <t>浜松市立南の星小学校</t>
  </si>
  <si>
    <t>B122210004180</t>
  </si>
  <si>
    <t>浜松市立庄内小学校</t>
  </si>
  <si>
    <t>B122210004199</t>
  </si>
  <si>
    <t>磐田市立磐田北小学校</t>
  </si>
  <si>
    <t>静岡県磐田市見付２３５２</t>
  </si>
  <si>
    <t>B122210004206</t>
  </si>
  <si>
    <t>磐田市立磐田中部小学校</t>
  </si>
  <si>
    <t>静岡県磐田市中泉１２０３－２</t>
  </si>
  <si>
    <t>B122210004215</t>
  </si>
  <si>
    <t>磐田市立磐田西小学校</t>
  </si>
  <si>
    <t>静岡県磐田市中泉２５２２－２</t>
  </si>
  <si>
    <t>B122210004224</t>
  </si>
  <si>
    <t>磐田市立磐田南小学校</t>
  </si>
  <si>
    <t>静岡県磐田市千手堂１３５６－１</t>
  </si>
  <si>
    <t>B122210004233</t>
  </si>
  <si>
    <t>磐田市立東部小学校</t>
  </si>
  <si>
    <t>静岡県磐田市東貝塚２０６</t>
  </si>
  <si>
    <t>B122210004242</t>
  </si>
  <si>
    <t>磐田市立大藤小学校</t>
  </si>
  <si>
    <t>静岡県磐田市大久保２８２－１</t>
  </si>
  <si>
    <t>B122210004251</t>
  </si>
  <si>
    <t>磐田市立向笠小学校</t>
  </si>
  <si>
    <t>静岡県磐田市向笠竹之内３９１番地６</t>
  </si>
  <si>
    <t>B122210004260</t>
  </si>
  <si>
    <t>磐田市立長野小学校</t>
  </si>
  <si>
    <t>静岡県磐田市小島７３６</t>
  </si>
  <si>
    <t>B122210004279</t>
  </si>
  <si>
    <t>磐田市立岩田小学校</t>
  </si>
  <si>
    <t>静岡県磐田市匂坂中９８７</t>
  </si>
  <si>
    <t>B122210004288</t>
  </si>
  <si>
    <t>磐田市立田原小学校</t>
  </si>
  <si>
    <t>静岡県磐田市三ヶ野１０３０－１</t>
  </si>
  <si>
    <t>B122210004297</t>
  </si>
  <si>
    <t>磐田市立富士見小学校</t>
  </si>
  <si>
    <t>静岡県磐田市富士見町４－９－５</t>
  </si>
  <si>
    <t>B122210004304</t>
  </si>
  <si>
    <t>袋井市立袋井東小学校</t>
  </si>
  <si>
    <t>静岡県袋井市広岡２３１７－１</t>
  </si>
  <si>
    <t>B122210004313</t>
  </si>
  <si>
    <t>袋井市立袋井西小学校</t>
  </si>
  <si>
    <t>静岡県袋井市川井４４２</t>
  </si>
  <si>
    <t>B122210004322</t>
  </si>
  <si>
    <t>袋井市立袋井南小学校</t>
  </si>
  <si>
    <t>静岡県袋井市高尾７４０</t>
  </si>
  <si>
    <t>B122210004331</t>
  </si>
  <si>
    <t>袋井市立袋井北小学校</t>
  </si>
  <si>
    <t>静岡県袋井市久能１５８０</t>
  </si>
  <si>
    <t>B122210004340</t>
  </si>
  <si>
    <t>袋井市立今井小学校</t>
  </si>
  <si>
    <t>静岡県袋井市太田６９２</t>
  </si>
  <si>
    <t>B122210004359</t>
  </si>
  <si>
    <t>袋井市立三川小学校</t>
  </si>
  <si>
    <t>静岡県袋井市友永３８</t>
  </si>
  <si>
    <t>B122210004368</t>
  </si>
  <si>
    <t>袋井市立笠原小学校</t>
  </si>
  <si>
    <t>静岡県袋井市山崎４８２２</t>
  </si>
  <si>
    <t>B122210004377</t>
  </si>
  <si>
    <t>袋井市立山名小学校</t>
  </si>
  <si>
    <t>静岡県袋井市春岡６８４</t>
  </si>
  <si>
    <t>B122210004386</t>
  </si>
  <si>
    <t>袋井市立高南小学校</t>
  </si>
  <si>
    <t>静岡県袋井市上田町３０６－２</t>
  </si>
  <si>
    <t>B122210004395</t>
  </si>
  <si>
    <t>浜松市立二俣小学校</t>
  </si>
  <si>
    <t>静岡県浜松市天竜区二俣町二俣８６７－１</t>
  </si>
  <si>
    <t>B122210004402</t>
  </si>
  <si>
    <t>浜松市立上阿多古小学校</t>
  </si>
  <si>
    <t>静岡県浜松市天竜区西藤平１３１８</t>
  </si>
  <si>
    <t>B122210004411</t>
  </si>
  <si>
    <t>浜松市立下阿多古小学校</t>
  </si>
  <si>
    <t>静岡県浜松市天竜区両島７６２</t>
  </si>
  <si>
    <t>B122210004420</t>
  </si>
  <si>
    <t>浜松市立熊小学校</t>
  </si>
  <si>
    <t>静岡県浜松市天竜区熊２１５３</t>
  </si>
  <si>
    <t>B122210004439</t>
  </si>
  <si>
    <t>浜松市立横山小学校</t>
  </si>
  <si>
    <t>静岡県浜松市天竜区横山町５４７</t>
  </si>
  <si>
    <t>B122210004448</t>
  </si>
  <si>
    <t>浜松市立光明小学校</t>
  </si>
  <si>
    <t>静岡県浜松市天竜区山東２５５０</t>
  </si>
  <si>
    <t>B122210004457</t>
  </si>
  <si>
    <t>浜松市立浜名小学校</t>
  </si>
  <si>
    <t>B122210004466</t>
  </si>
  <si>
    <t>浜松市立北浜小学校</t>
  </si>
  <si>
    <t>B122210004475</t>
  </si>
  <si>
    <t>浜松市立北浜東小学校</t>
  </si>
  <si>
    <t>B122210004484</t>
  </si>
  <si>
    <t>浜松市立中瀬小学校</t>
  </si>
  <si>
    <t>B122210004493</t>
  </si>
  <si>
    <t>浜松市立赤佐小学校</t>
  </si>
  <si>
    <t>B122210004509</t>
  </si>
  <si>
    <t>浜松市立麁玉小学校</t>
  </si>
  <si>
    <t>B122210004518</t>
  </si>
  <si>
    <t>浜松市立新原小学校</t>
  </si>
  <si>
    <t>B122210004527</t>
  </si>
  <si>
    <t>浜松市立北浜北小学校</t>
  </si>
  <si>
    <t>B122210004536</t>
  </si>
  <si>
    <t>浜松市立内野小学校</t>
  </si>
  <si>
    <t>B122210004545</t>
  </si>
  <si>
    <t>浜松市立北浜南小学校</t>
  </si>
  <si>
    <t>B122210004554</t>
  </si>
  <si>
    <t>浜松市立伎倍小学校</t>
  </si>
  <si>
    <t>B122210004563</t>
  </si>
  <si>
    <t>森町立飯田小学校</t>
  </si>
  <si>
    <t>静岡県周智郡森町飯田３３１０－１</t>
  </si>
  <si>
    <t>B122210004572</t>
  </si>
  <si>
    <t>森町立宮園小学校</t>
  </si>
  <si>
    <t>静岡県周智郡森町谷中６５０</t>
  </si>
  <si>
    <t>B122210004581</t>
  </si>
  <si>
    <t>静岡県周智郡森町森１２５</t>
  </si>
  <si>
    <t>B122210004616</t>
  </si>
  <si>
    <t>浜松市立犬居小学校</t>
  </si>
  <si>
    <t>静岡県浜松市天竜区春野町堀之内９９３－１</t>
  </si>
  <si>
    <t>B122210004625</t>
  </si>
  <si>
    <t>浜松市立気田小学校</t>
  </si>
  <si>
    <t>静岡県浜松市天竜区春野町気田６０３－１</t>
  </si>
  <si>
    <t>B122210004634</t>
  </si>
  <si>
    <t>袋井市立浅羽南小学校</t>
  </si>
  <si>
    <t>静岡県袋井市西同笠１４８</t>
  </si>
  <si>
    <t>B122210004643</t>
  </si>
  <si>
    <t>袋井市立浅羽北小学校</t>
  </si>
  <si>
    <t>静岡県袋井市浅羽１３２２</t>
  </si>
  <si>
    <t>B122210004652</t>
  </si>
  <si>
    <t>袋井市立浅羽東小学校</t>
  </si>
  <si>
    <t>静岡県袋井市浅羽２８００</t>
  </si>
  <si>
    <t>B122210004661</t>
  </si>
  <si>
    <t>磐田市立福田小学校</t>
  </si>
  <si>
    <t>静岡県磐田市下太３８０</t>
  </si>
  <si>
    <t>B122210004670</t>
  </si>
  <si>
    <t>磐田市立豊浜小学校</t>
  </si>
  <si>
    <t>静岡県磐田市豊浜９</t>
  </si>
  <si>
    <t>B122210004689</t>
  </si>
  <si>
    <t>磐田市立竜洋東小学校</t>
  </si>
  <si>
    <t>静岡県磐田市中平松２３番地</t>
  </si>
  <si>
    <t>B122210004698</t>
  </si>
  <si>
    <t>磐田市立竜洋西小学校</t>
  </si>
  <si>
    <t>静岡県磐田市川袋１９００</t>
  </si>
  <si>
    <t>B122210004705</t>
  </si>
  <si>
    <t>磐田市立竜洋北小学校</t>
  </si>
  <si>
    <t>静岡県磐田市堀之内３５６</t>
  </si>
  <si>
    <t>B122210004714</t>
  </si>
  <si>
    <t>磐田市立豊田南小学校</t>
  </si>
  <si>
    <t>静岡県磐田市森下３００</t>
  </si>
  <si>
    <t>B122210004723</t>
  </si>
  <si>
    <t>磐田市立豊田北部小学校</t>
  </si>
  <si>
    <t>静岡県磐田市加茂２４３</t>
  </si>
  <si>
    <t>B122210004732</t>
  </si>
  <si>
    <t>磐田市立青城小学校</t>
  </si>
  <si>
    <t>静岡県磐田市中田５５</t>
  </si>
  <si>
    <t>B122210004741</t>
  </si>
  <si>
    <t>磐田市立豊田東小学校</t>
  </si>
  <si>
    <t>静岡県磐田市高見丘５７</t>
  </si>
  <si>
    <t>B122210004750</t>
  </si>
  <si>
    <t>磐田市立豊岡南小学校</t>
  </si>
  <si>
    <t>静岡県磐田市上神増１４１０</t>
  </si>
  <si>
    <t>B122210004769</t>
  </si>
  <si>
    <t>磐田市立豊岡北小学校</t>
  </si>
  <si>
    <t>静岡県磐田市下野部１５８－１</t>
  </si>
  <si>
    <t>B122210004778</t>
  </si>
  <si>
    <t>浜松市立佐久間小学校</t>
  </si>
  <si>
    <t>静岡県浜松市天竜区佐久間町半場５０－１</t>
  </si>
  <si>
    <t>B122210004787</t>
  </si>
  <si>
    <t>浜松市立浦川小学校</t>
  </si>
  <si>
    <t>静岡県浜松市天竜区佐久間町浦川２８１９</t>
  </si>
  <si>
    <t>B122210004796</t>
  </si>
  <si>
    <t>浜松市立水窪小学校</t>
  </si>
  <si>
    <t>静岡県浜松市天竜区水窪町奥領家２６９７－１</t>
  </si>
  <si>
    <t>B122210004803</t>
  </si>
  <si>
    <t>浜松市立可美小学校</t>
  </si>
  <si>
    <t>B122210004812</t>
  </si>
  <si>
    <t>浜松市立舞阪小学校</t>
  </si>
  <si>
    <t>B122210004821</t>
  </si>
  <si>
    <t>湖西市立新居小学校</t>
  </si>
  <si>
    <t>静岡県湖西市新居町新居１７７０</t>
  </si>
  <si>
    <t>B122210004830</t>
  </si>
  <si>
    <t>湖西市立鷲津小学校</t>
  </si>
  <si>
    <t>静岡県湖西市鷲津６７０番地</t>
  </si>
  <si>
    <t>B122210004849</t>
  </si>
  <si>
    <t>湖西市立白須賀小学校</t>
  </si>
  <si>
    <t>静岡県湖西市白須賀５０３０番地</t>
  </si>
  <si>
    <t>B122210004858</t>
  </si>
  <si>
    <t>湖西市立東小学校</t>
  </si>
  <si>
    <t>静岡県湖西市新所６８０番地</t>
  </si>
  <si>
    <t>B122210004867</t>
  </si>
  <si>
    <t>湖西市立岡崎小学校</t>
  </si>
  <si>
    <t>静岡県湖西市岡崎６３４番地の２</t>
  </si>
  <si>
    <t>B122210004876</t>
  </si>
  <si>
    <t>湖西市立知波田小学校</t>
  </si>
  <si>
    <t>静岡県湖西市大知波１１４４番地</t>
  </si>
  <si>
    <t>B122210004885</t>
  </si>
  <si>
    <t>浜松市立雄踏小学校</t>
  </si>
  <si>
    <t>B122210004894</t>
  </si>
  <si>
    <t>浜松市立気賀小学校</t>
  </si>
  <si>
    <t>B122210004901</t>
  </si>
  <si>
    <t>浜松市立西気賀小学校</t>
  </si>
  <si>
    <t>B122210004910</t>
  </si>
  <si>
    <t>浜松市立伊目小学校</t>
  </si>
  <si>
    <t>B122210004929</t>
  </si>
  <si>
    <t>浜松市立中川小学校</t>
  </si>
  <si>
    <t>B122210004938</t>
  </si>
  <si>
    <t>浜松市立井伊谷小学校</t>
  </si>
  <si>
    <t>B122210004947</t>
  </si>
  <si>
    <t>浜松市立金指小学校</t>
  </si>
  <si>
    <t>B122210004956</t>
  </si>
  <si>
    <t>浜松市立奥山小学校</t>
  </si>
  <si>
    <t>B122210004965</t>
  </si>
  <si>
    <t>浜松市立引佐北部小学校</t>
  </si>
  <si>
    <t>B122210004974</t>
  </si>
  <si>
    <t>浜松市立三ヶ日東小学校</t>
  </si>
  <si>
    <t>B122210004983</t>
  </si>
  <si>
    <t>浜松市立三ヶ日西小学校</t>
  </si>
  <si>
    <t>B122210004992</t>
  </si>
  <si>
    <t>浜松市立平山小学校</t>
  </si>
  <si>
    <t>B122210005009</t>
  </si>
  <si>
    <t>浜松市立尾奈小学校</t>
  </si>
  <si>
    <t>B122210005018</t>
  </si>
  <si>
    <t>浜松市立双葉小学校</t>
  </si>
  <si>
    <t>B122210005027</t>
  </si>
  <si>
    <t>浜松市立中部小学校</t>
  </si>
  <si>
    <t>B122210005036</t>
  </si>
  <si>
    <t>沼津市立長井崎小学校</t>
  </si>
  <si>
    <t>静岡県沼津市内浦重須字洞畑４５３</t>
  </si>
  <si>
    <t>B122210005045</t>
  </si>
  <si>
    <t>静岡市立清水両河内小学校</t>
  </si>
  <si>
    <t>静岡県静岡市清水区和田島３０３番地</t>
  </si>
  <si>
    <t>B122210005054</t>
  </si>
  <si>
    <t>伊東市立伊東小学校</t>
  </si>
  <si>
    <t>静岡県伊東市大原２－２－６</t>
  </si>
  <si>
    <t>B122210005063</t>
  </si>
  <si>
    <t>河津町立河津小学校</t>
  </si>
  <si>
    <t>静岡県賀茂郡河津町笹原３２８－１</t>
  </si>
  <si>
    <t>静岡県榛原郡川根本町上長尾１０００</t>
  </si>
  <si>
    <t>B122310000011</t>
  </si>
  <si>
    <t>静岡サレジオ小学校</t>
  </si>
  <si>
    <t>静岡県静岡市清水区中之郷３－２－１</t>
  </si>
  <si>
    <t>B122310000020</t>
  </si>
  <si>
    <t>東海大学付属静岡翔洋小学校</t>
  </si>
  <si>
    <t>静岡県静岡市清水区折戸３－２０－１</t>
  </si>
  <si>
    <t>B122310000039</t>
  </si>
  <si>
    <t>加藤学園暁秀初等学校</t>
  </si>
  <si>
    <t>静岡県沼津市大岡自由ヶ丘１９７９</t>
  </si>
  <si>
    <t>B122310000048</t>
  </si>
  <si>
    <t>常葉大学教育学部附属橘小学校</t>
  </si>
  <si>
    <t>静岡県静岡市葵区瀬名１－２２－１</t>
  </si>
  <si>
    <t>B122310000057</t>
  </si>
  <si>
    <t>聖隷クリストファー小学校</t>
  </si>
  <si>
    <t>C122110000013</t>
  </si>
  <si>
    <t>静岡大学教育学部附属静岡中学校</t>
  </si>
  <si>
    <t>静岡県静岡市葵区駿府町１－８６</t>
  </si>
  <si>
    <t>C122110000022</t>
  </si>
  <si>
    <t>静岡大学教育学部附属浜松中学校</t>
  </si>
  <si>
    <t>C122110000031</t>
  </si>
  <si>
    <t>静岡大学教育学部附属島田中学校</t>
  </si>
  <si>
    <t>静岡県島田市中河町１６９</t>
  </si>
  <si>
    <t>C122210000011</t>
  </si>
  <si>
    <t>沼津市立第一中学校</t>
  </si>
  <si>
    <t>静岡県沼津市丸子町６９２－１</t>
  </si>
  <si>
    <t>C122210000020</t>
  </si>
  <si>
    <t>沼津市立第二中学校</t>
  </si>
  <si>
    <t>静岡県沼津市本字千本１９１０－１９</t>
  </si>
  <si>
    <t>C122210000039</t>
  </si>
  <si>
    <t>沼津市立第三中学校</t>
  </si>
  <si>
    <t>静岡県沼津市下香貫木ノ宮８８８</t>
  </si>
  <si>
    <t>C122210000048</t>
  </si>
  <si>
    <t>沼津市立第四中学校</t>
  </si>
  <si>
    <t>静岡県沼津市本郷町２４－１</t>
  </si>
  <si>
    <t>C122210000057</t>
  </si>
  <si>
    <t>沼津市立第五中学校</t>
  </si>
  <si>
    <t>静岡県沼津市五月町１５ー１</t>
  </si>
  <si>
    <t>C122210000066</t>
  </si>
  <si>
    <t>沼津市立片浜中学校</t>
  </si>
  <si>
    <t>静岡県沼津市小諏訪１８０</t>
  </si>
  <si>
    <t>C122210000075</t>
  </si>
  <si>
    <t>沼津市立金岡中学校</t>
  </si>
  <si>
    <t>静岡県沼津市神田町４－１</t>
  </si>
  <si>
    <t>C122210000084</t>
  </si>
  <si>
    <t>沼津市立大岡中学校</t>
  </si>
  <si>
    <t>静岡県沼津市大岡２１１０</t>
  </si>
  <si>
    <t>C122210000093</t>
  </si>
  <si>
    <t>沼津市立静浦中学校</t>
  </si>
  <si>
    <t>C122210000100</t>
  </si>
  <si>
    <t>沼津市立愛鷹中学校</t>
  </si>
  <si>
    <t>静岡県沼津市西椎路７３３</t>
  </si>
  <si>
    <t>C122210000119</t>
  </si>
  <si>
    <t>沼津市立大平中学校</t>
  </si>
  <si>
    <t>静岡県沼津市大平１１４４</t>
  </si>
  <si>
    <t>C122210000128</t>
  </si>
  <si>
    <t>沼津市立今沢中学校</t>
  </si>
  <si>
    <t>静岡県沼津市東原字下方通２８９－１</t>
  </si>
  <si>
    <t>C122210000137</t>
  </si>
  <si>
    <t>沼津市立門池中学校</t>
  </si>
  <si>
    <t>静岡県沼津市岡一色６５７－１</t>
  </si>
  <si>
    <t>C122210000146</t>
  </si>
  <si>
    <t>沼津市立沼津高等学校中等部</t>
  </si>
  <si>
    <t>静岡県沼津市三枚橋字鐘突免６７３</t>
  </si>
  <si>
    <t>C122210000155</t>
  </si>
  <si>
    <t>熱海市立初島中学校</t>
  </si>
  <si>
    <t>C122210000164</t>
  </si>
  <si>
    <t>熱海市立多賀中学校</t>
  </si>
  <si>
    <t>静岡県熱海市下多賀１５４９－１</t>
  </si>
  <si>
    <t>C122210000173</t>
  </si>
  <si>
    <t>熱海市立泉中学校</t>
  </si>
  <si>
    <t>C122210000182</t>
  </si>
  <si>
    <t>熱海市立熱海中学校</t>
  </si>
  <si>
    <t>静岡県熱海市桃山町７番７号</t>
  </si>
  <si>
    <t>C122210000191</t>
  </si>
  <si>
    <t>三島市立南中学校</t>
  </si>
  <si>
    <t>静岡県三島市富田町６－１８</t>
  </si>
  <si>
    <t>C122210000208</t>
  </si>
  <si>
    <t>三島市立北中学校</t>
  </si>
  <si>
    <t>静岡県三島市文教町２－３２－６０</t>
  </si>
  <si>
    <t>C122210000217</t>
  </si>
  <si>
    <t>三島市立中郷中学校</t>
  </si>
  <si>
    <t>静岡県三島市大場２５０－１</t>
  </si>
  <si>
    <t>C122210000226</t>
  </si>
  <si>
    <t>三島市立錦田中学校</t>
  </si>
  <si>
    <t>静岡県三島市谷田１５０５</t>
  </si>
  <si>
    <t>C122210000235</t>
  </si>
  <si>
    <t>三島市立北上中学校</t>
  </si>
  <si>
    <t>静岡県三島市徳倉７６７－２</t>
  </si>
  <si>
    <t>C122210000244</t>
  </si>
  <si>
    <t>三島市立中郷西中学校</t>
  </si>
  <si>
    <t>静岡県三島市梅名８５４－１</t>
  </si>
  <si>
    <t>C122210000253</t>
  </si>
  <si>
    <t>三島市立山田中学校</t>
  </si>
  <si>
    <t>静岡県三島市川原ヶ谷８４２－４</t>
  </si>
  <si>
    <t>C122210000262</t>
  </si>
  <si>
    <t>富士宮市立富士宮第一中学校</t>
  </si>
  <si>
    <t>静岡県富士宮市矢立町８１４</t>
  </si>
  <si>
    <t>C122210000271</t>
  </si>
  <si>
    <t>富士宮市立富士宮第二中学校</t>
  </si>
  <si>
    <t>静岡県富士宮市豊町１７－１</t>
  </si>
  <si>
    <t>C122210000280</t>
  </si>
  <si>
    <t>富士宮市立富士宮第三中学校</t>
  </si>
  <si>
    <t>静岡県富士宮市野中６５８</t>
  </si>
  <si>
    <t>C122210000299</t>
  </si>
  <si>
    <t>富士宮市立富士宮第四中学校</t>
  </si>
  <si>
    <t>静岡県富士宮市穂波町１３－１</t>
  </si>
  <si>
    <t>C122210000306</t>
  </si>
  <si>
    <t>富士宮市立富士根南中学校</t>
  </si>
  <si>
    <t>静岡県富士宮市小泉１９９６</t>
  </si>
  <si>
    <t>C122210000315</t>
  </si>
  <si>
    <t>富士宮市立富士根北中学校</t>
  </si>
  <si>
    <t>静岡県富士宮市村山９３５－１</t>
  </si>
  <si>
    <t>C122210000324</t>
  </si>
  <si>
    <t>富士宮市立北山中学校</t>
  </si>
  <si>
    <t>静岡県富士宮市北山１０９２</t>
  </si>
  <si>
    <t>C122210000333</t>
  </si>
  <si>
    <t>富士宮市立西富士中学校</t>
  </si>
  <si>
    <t>静岡県富士宮市上井出９１８－１</t>
  </si>
  <si>
    <t>C122210000342</t>
  </si>
  <si>
    <t>富士宮市立井之頭中学校</t>
  </si>
  <si>
    <t>静岡県富士宮市猪之頭９９９</t>
  </si>
  <si>
    <t>C122210000351</t>
  </si>
  <si>
    <t>富士宮市立上野中学校</t>
  </si>
  <si>
    <t>静岡県富士宮市精進川４１０</t>
  </si>
  <si>
    <t>C122210000360</t>
  </si>
  <si>
    <t>富士宮市立大富士中学校</t>
  </si>
  <si>
    <t>静岡県富士宮市万野原新田４１１５－１</t>
  </si>
  <si>
    <t>C122210000379</t>
  </si>
  <si>
    <t>伊東市立南中学校</t>
  </si>
  <si>
    <t>静岡県伊東市玖須美元和田７２９番地の１</t>
  </si>
  <si>
    <t>C122210000388</t>
  </si>
  <si>
    <t>伊東市立北中学校</t>
  </si>
  <si>
    <t>静岡県伊東市湯川３６０番地の１</t>
  </si>
  <si>
    <t>C122210000397</t>
  </si>
  <si>
    <t>伊東市立宇佐美中学校</t>
  </si>
  <si>
    <t>静岡県伊東市宇佐美１５３７番地の１</t>
  </si>
  <si>
    <t>C122210000404</t>
  </si>
  <si>
    <t>伊東市立対島中学校</t>
  </si>
  <si>
    <t>静岡県伊東市八幡野１１２８番地の３</t>
  </si>
  <si>
    <t>C122210000413</t>
  </si>
  <si>
    <t>伊東市立門野中学校</t>
  </si>
  <si>
    <t>静岡県伊東市鎌田１２８１番地の６３</t>
  </si>
  <si>
    <t>C122210000422</t>
  </si>
  <si>
    <t>富士市立吉原第一中学校</t>
  </si>
  <si>
    <t>静岡県富士市永田北町７番１号</t>
  </si>
  <si>
    <t>C122210000431</t>
  </si>
  <si>
    <t>富士市立吉原第二中学校</t>
  </si>
  <si>
    <t>静岡県富士市今泉１９５５番地</t>
  </si>
  <si>
    <t>C122210000440</t>
  </si>
  <si>
    <t>富士市立吉原第三中学校</t>
  </si>
  <si>
    <t>静岡県富士市比奈２１２６番地</t>
  </si>
  <si>
    <t>C122210000468</t>
  </si>
  <si>
    <t>富士市立元吉原中学校</t>
  </si>
  <si>
    <t>静岡県富士市鈴川中町２８番地１号</t>
  </si>
  <si>
    <t>C122210000477</t>
  </si>
  <si>
    <t>富士市立須津中学校</t>
  </si>
  <si>
    <t>静岡県富士市中里１１５６番地</t>
  </si>
  <si>
    <t>C122210000486</t>
  </si>
  <si>
    <t>富士市立大淵中学校</t>
  </si>
  <si>
    <t>静岡県富士市大淵２９２０番地</t>
  </si>
  <si>
    <t>C122210000495</t>
  </si>
  <si>
    <t>富士市立富士中学校</t>
  </si>
  <si>
    <t>静岡県富士市中島３２０番地</t>
  </si>
  <si>
    <t>C122210000501</t>
  </si>
  <si>
    <t>富士市立富士南中学校</t>
  </si>
  <si>
    <t>静岡県富士市森島５５０番地</t>
  </si>
  <si>
    <t>C122210000510</t>
  </si>
  <si>
    <t>富士市立田子浦中学校</t>
  </si>
  <si>
    <t>静岡県富士市中丸４１１番地</t>
  </si>
  <si>
    <t>C122210000529</t>
  </si>
  <si>
    <t>富士市立岩松中学校</t>
  </si>
  <si>
    <t>静岡県富士市松岡２３５３番地の１</t>
  </si>
  <si>
    <t>C122210000538</t>
  </si>
  <si>
    <t>富士市立鷹岡中学校</t>
  </si>
  <si>
    <t>静岡県富士市久沢７１３番地</t>
  </si>
  <si>
    <t>C122210000547</t>
  </si>
  <si>
    <t>富士市立岳陽中学校</t>
  </si>
  <si>
    <t>静岡県富士市伝法６３０番地</t>
  </si>
  <si>
    <t>C122210000556</t>
  </si>
  <si>
    <t>富士市立吉原北中学校</t>
  </si>
  <si>
    <t>静岡県富士市原田２２５９番地</t>
  </si>
  <si>
    <t>C122210000565</t>
  </si>
  <si>
    <t>御殿場市立御殿場中学校</t>
  </si>
  <si>
    <t>静岡県御殿場市萩原３６４</t>
  </si>
  <si>
    <t>C122210000574</t>
  </si>
  <si>
    <t>御殿場市立富士岡中学校</t>
  </si>
  <si>
    <t>静岡県御殿場市中山８２５－１</t>
  </si>
  <si>
    <t>C122210000583</t>
  </si>
  <si>
    <t>御殿場市立原里中学校</t>
  </si>
  <si>
    <t>静岡県御殿場市川島田１３６３－１</t>
  </si>
  <si>
    <t>C122210000592</t>
  </si>
  <si>
    <t>御殿場市立西中学校</t>
  </si>
  <si>
    <t>静岡県御殿場市中畑６６２－２</t>
  </si>
  <si>
    <t>C122210000609</t>
  </si>
  <si>
    <t>御殿場市立高根中学校</t>
  </si>
  <si>
    <t>静岡県御殿場市塚原４－１</t>
  </si>
  <si>
    <t>C122210000618</t>
  </si>
  <si>
    <t>御殿場市立南中学校</t>
  </si>
  <si>
    <t>静岡県御殿場市萩原１３２７</t>
  </si>
  <si>
    <t>C122210000627</t>
  </si>
  <si>
    <t>東伊豆町立稲取中学校</t>
  </si>
  <si>
    <t>静岡県賀茂郡東伊豆町稲取１８７３</t>
  </si>
  <si>
    <t>C122210000636</t>
  </si>
  <si>
    <t>東伊豆町立熱川中学校</t>
  </si>
  <si>
    <t>静岡県賀茂郡東伊豆町奈良本１２９６－３</t>
  </si>
  <si>
    <t>C122210000645</t>
  </si>
  <si>
    <t>河津町立河津中学校</t>
  </si>
  <si>
    <t>静岡県賀茂郡河津町田中７２－１</t>
  </si>
  <si>
    <t>C122210000690</t>
  </si>
  <si>
    <t>南伊豆町立南伊豆東中学校</t>
  </si>
  <si>
    <t>静岡県賀茂郡南伊豆町湊１７２１</t>
  </si>
  <si>
    <t>C122210000707</t>
  </si>
  <si>
    <t>南伊豆町立南伊豆中学校</t>
  </si>
  <si>
    <t>静岡県賀茂郡南伊豆町上賀茂７４４－１</t>
  </si>
  <si>
    <t>C122210000716</t>
  </si>
  <si>
    <t>松崎町立松崎中学校</t>
  </si>
  <si>
    <t>静岡県賀茂郡松崎町江奈３０７</t>
  </si>
  <si>
    <t>C122210000725</t>
  </si>
  <si>
    <t>西伊豆町立西伊豆中学校</t>
  </si>
  <si>
    <t>静岡県賀茂郡西伊豆町宇久須８６２－６</t>
  </si>
  <si>
    <t>C122210000743</t>
  </si>
  <si>
    <t>伊豆の国市立長岡中学校</t>
  </si>
  <si>
    <t>静岡県伊豆の国市長岡１４０７－１</t>
  </si>
  <si>
    <t>C122210000752</t>
  </si>
  <si>
    <t>伊豆市立修善寺中学校</t>
  </si>
  <si>
    <t>静岡県伊豆市柏久保３９５－１</t>
  </si>
  <si>
    <t>C122210000761</t>
  </si>
  <si>
    <t>沼津市立戸田中学校</t>
  </si>
  <si>
    <t>C122210000770</t>
  </si>
  <si>
    <t>函南町立函南中学校</t>
  </si>
  <si>
    <t>静岡県田方郡函南町仁田５６</t>
  </si>
  <si>
    <t>C122210000789</t>
  </si>
  <si>
    <t>函南町立東中学校</t>
  </si>
  <si>
    <t>静岡県田方郡函南町柏谷５４０</t>
  </si>
  <si>
    <t>C122210000798</t>
  </si>
  <si>
    <t>伊豆の国市立韮山中学校</t>
  </si>
  <si>
    <t>静岡県伊豆の国市韮山韮山３９３番地</t>
  </si>
  <si>
    <t>C122210000805</t>
  </si>
  <si>
    <t>伊豆の国市立大仁中学校</t>
  </si>
  <si>
    <t>静岡県伊豆の国市三福１２７６－３</t>
  </si>
  <si>
    <t>C122210000814</t>
  </si>
  <si>
    <t>伊豆市立天城中学校</t>
  </si>
  <si>
    <t>静岡県伊豆市月ヶ瀬８５５</t>
  </si>
  <si>
    <t>C122210000823</t>
  </si>
  <si>
    <t>伊豆市立中伊豆中学校</t>
  </si>
  <si>
    <t>静岡県伊豆市八幡４０７</t>
  </si>
  <si>
    <t>C122210000832</t>
  </si>
  <si>
    <t>沼津市立原中学校</t>
  </si>
  <si>
    <t>静岡県沼津市原５７６</t>
  </si>
  <si>
    <t>C122210000841</t>
  </si>
  <si>
    <t>沼津市立浮島中学校</t>
  </si>
  <si>
    <t>静岡県沼津市平沼８４９</t>
  </si>
  <si>
    <t>C122210000850</t>
  </si>
  <si>
    <t>沼津市立長井崎中学校</t>
  </si>
  <si>
    <t>C122210000869</t>
  </si>
  <si>
    <t>静岡県駿東郡清水町堂庭２６７</t>
  </si>
  <si>
    <t>C122210000878</t>
  </si>
  <si>
    <t>清水町立南中学校</t>
  </si>
  <si>
    <t>静岡県駿東郡清水町徳倉２２２２－４</t>
  </si>
  <si>
    <t>C122210000887</t>
  </si>
  <si>
    <t>長泉町立長泉中学校</t>
  </si>
  <si>
    <t>静岡県駿東郡長泉町下土狩７７７</t>
  </si>
  <si>
    <t>C122210000896</t>
  </si>
  <si>
    <t>長泉町立北中学校</t>
  </si>
  <si>
    <t>静岡県駿東郡長泉町納米里３３３－３</t>
  </si>
  <si>
    <t>C122210000903</t>
  </si>
  <si>
    <t>裾野市立東中学校</t>
  </si>
  <si>
    <t>静岡県裾野市公文名６８５－１</t>
  </si>
  <si>
    <t>C122210000912</t>
  </si>
  <si>
    <t>裾野市立西中学校</t>
  </si>
  <si>
    <t>静岡県裾野市佐野４５０</t>
  </si>
  <si>
    <t>C122210000921</t>
  </si>
  <si>
    <t>裾野市立深良中学校</t>
  </si>
  <si>
    <t>静岡県裾野市深良３８０６</t>
  </si>
  <si>
    <t>C122210000930</t>
  </si>
  <si>
    <t>裾野市立富岡中学校</t>
  </si>
  <si>
    <t>静岡県裾野市御宿５７９</t>
  </si>
  <si>
    <t>C122210000949</t>
  </si>
  <si>
    <t>裾野市立須山中学校</t>
  </si>
  <si>
    <t>静岡県裾野市須山１５０２番地の１</t>
  </si>
  <si>
    <t>C122210000958</t>
  </si>
  <si>
    <t>小山町立小山中学校</t>
  </si>
  <si>
    <t>静岡県駿東郡小山町藤曲１４２</t>
  </si>
  <si>
    <t>C122210000967</t>
  </si>
  <si>
    <t>小山町立北郷中学校</t>
  </si>
  <si>
    <t>静岡県駿東郡小山町用沢３５５</t>
  </si>
  <si>
    <t>C122210000976</t>
  </si>
  <si>
    <t>小山町立須走中学校</t>
  </si>
  <si>
    <t>静岡県駿東郡小山町須走９９－７</t>
  </si>
  <si>
    <t>C122210000985</t>
  </si>
  <si>
    <t>富士宮市立芝川中学校</t>
  </si>
  <si>
    <t>静岡県富士宮市長貫１２６７</t>
  </si>
  <si>
    <t>C122210000994</t>
  </si>
  <si>
    <t>富士宮市立柚野中学校</t>
  </si>
  <si>
    <t>静岡県富士宮市下柚野３７１</t>
  </si>
  <si>
    <t>C122210001001</t>
  </si>
  <si>
    <t>静岡市立籠上中学校</t>
  </si>
  <si>
    <t>静岡県静岡市葵区平和二丁目２番１号</t>
  </si>
  <si>
    <t>C122210001010</t>
  </si>
  <si>
    <t>静岡市立末広中学校</t>
  </si>
  <si>
    <t>静岡県静岡市葵区末広町４１番地</t>
  </si>
  <si>
    <t>C122210001029</t>
  </si>
  <si>
    <t>静岡市立城内中学校</t>
  </si>
  <si>
    <t>静岡県静岡市葵区駿府町１番１０７号</t>
  </si>
  <si>
    <t>C122210001038</t>
  </si>
  <si>
    <t>静岡市立安東中学校</t>
  </si>
  <si>
    <t>静岡県静岡市葵区安東三丁目１３番１号</t>
  </si>
  <si>
    <t>C122210001047</t>
  </si>
  <si>
    <t>静岡市立大里中学校</t>
  </si>
  <si>
    <t>静岡県静岡市駿河区中野新田５７番地の５</t>
  </si>
  <si>
    <t>C122210001056</t>
  </si>
  <si>
    <t>静岡市立東中学校</t>
  </si>
  <si>
    <t>静岡県静岡市葵区沓谷一丁目６番１号</t>
  </si>
  <si>
    <t>C122210001065</t>
  </si>
  <si>
    <t>静岡市立豊田中学校</t>
  </si>
  <si>
    <t>静岡県静岡市駿河区豊田一丁目３番１号</t>
  </si>
  <si>
    <t>C122210001074</t>
  </si>
  <si>
    <t>静岡市立東豊田中学校</t>
  </si>
  <si>
    <t>静岡県静岡市駿河区国吉田五丁目２３番１号</t>
  </si>
  <si>
    <t>C122210001083</t>
  </si>
  <si>
    <t>静岡市立賤機中学校</t>
  </si>
  <si>
    <t>静岡県静岡市葵区下１３５３番地の１</t>
  </si>
  <si>
    <t>C122210001092</t>
  </si>
  <si>
    <t>静岡市立西奈中学校</t>
  </si>
  <si>
    <t>静岡県静岡市葵区東瀬名町１４番１号</t>
  </si>
  <si>
    <t>C122210001109</t>
  </si>
  <si>
    <t>静岡市立高松中学校</t>
  </si>
  <si>
    <t>静岡県静岡市駿河区登呂四丁目６番１号</t>
  </si>
  <si>
    <t>C122210001118</t>
  </si>
  <si>
    <t>静岡市立長田西中学校</t>
  </si>
  <si>
    <t>静岡県静岡市駿河区丸子一丁目１番１号</t>
  </si>
  <si>
    <t>C122210001127</t>
  </si>
  <si>
    <t>静岡市立長田南中学校</t>
  </si>
  <si>
    <t>静岡県静岡市駿河区みずほ三丁目９番地の１</t>
  </si>
  <si>
    <t>C122210001136</t>
  </si>
  <si>
    <t>静岡市立安倍川中学校</t>
  </si>
  <si>
    <t>静岡県静岡市葵区弥勒二丁目１１番１号</t>
  </si>
  <si>
    <t>C122210001145</t>
  </si>
  <si>
    <t>静岡市立美和中学校</t>
  </si>
  <si>
    <t>静岡県静岡市葵区足久保口組３２７６番地の２</t>
  </si>
  <si>
    <t>C122210001154</t>
  </si>
  <si>
    <t>静岡市立服織中学校</t>
  </si>
  <si>
    <t>静岡県静岡市葵区羽鳥一丁目８番１号</t>
  </si>
  <si>
    <t>C122210001163</t>
  </si>
  <si>
    <t>静岡市立藁科中学校</t>
  </si>
  <si>
    <t>静岡県静岡市葵区大原１３９８番地の１</t>
  </si>
  <si>
    <t>C122210001172</t>
  </si>
  <si>
    <t>静岡市立観山中学校</t>
  </si>
  <si>
    <t>静岡県静岡市葵区観山８番地の２</t>
  </si>
  <si>
    <t>C122210001181</t>
  </si>
  <si>
    <t>静岡市立南中学校</t>
  </si>
  <si>
    <t>静岡県静岡市駿河区宮竹二丁目１１番１号</t>
  </si>
  <si>
    <t>C122210001190</t>
  </si>
  <si>
    <t>静岡市立清水第一中学校</t>
  </si>
  <si>
    <t>静岡県静岡市清水区宮代町５番５５号</t>
  </si>
  <si>
    <t>C122210001207</t>
  </si>
  <si>
    <t>静岡市立清水第二中学校</t>
  </si>
  <si>
    <t>静岡県静岡市清水区神田町４番５７号</t>
  </si>
  <si>
    <t>C122210001216</t>
  </si>
  <si>
    <t>静岡市立清水第三中学校</t>
  </si>
  <si>
    <t>静岡県静岡市清水区三光町３番５７号</t>
  </si>
  <si>
    <t>C122210001225</t>
  </si>
  <si>
    <t>静岡市立清水第四中学校</t>
  </si>
  <si>
    <t>静岡県静岡市清水区村松６８３番地の１</t>
  </si>
  <si>
    <t>C122210001234</t>
  </si>
  <si>
    <t>静岡市立清水第五中学校</t>
  </si>
  <si>
    <t>静岡県静岡市清水区三保１７２０番地</t>
  </si>
  <si>
    <t>C122210001243</t>
  </si>
  <si>
    <t>静岡市立清水第六中学校</t>
  </si>
  <si>
    <t>静岡県静岡市清水区天王西１０番４０号</t>
  </si>
  <si>
    <t>C122210001252</t>
  </si>
  <si>
    <t>静岡市立清水第七中学校</t>
  </si>
  <si>
    <t>静岡県静岡市清水区草薙三丁目９番２０号</t>
  </si>
  <si>
    <t>C122210001261</t>
  </si>
  <si>
    <t>静岡市立清水第八中学校</t>
  </si>
  <si>
    <t>静岡県静岡市清水区追分四丁目２４２９番地</t>
  </si>
  <si>
    <t>C122210001270</t>
  </si>
  <si>
    <t>静岡市立清水袖師中学校</t>
  </si>
  <si>
    <t>静岡県静岡市清水区西久保１２５番地の１</t>
  </si>
  <si>
    <t>C122210001289</t>
  </si>
  <si>
    <t>静岡市立清水庵原中学校</t>
  </si>
  <si>
    <t>静岡県静岡市清水区原２４５番地</t>
  </si>
  <si>
    <t>C122210001298</t>
  </si>
  <si>
    <t>静岡市立清水興津中学校</t>
  </si>
  <si>
    <t>静岡県静岡市清水区興津中町１４７８番地の１０</t>
  </si>
  <si>
    <t>C122210001305</t>
  </si>
  <si>
    <t>静岡市立清水小島中学校</t>
  </si>
  <si>
    <t>静岡県静岡市清水区但沼町２７１番地</t>
  </si>
  <si>
    <t>C122210001314</t>
  </si>
  <si>
    <t>静岡市立清水両河内中学校</t>
  </si>
  <si>
    <t>C122210001323</t>
  </si>
  <si>
    <t>静岡市立清水飯田中学校</t>
  </si>
  <si>
    <t>静岡県静岡市清水区山原１１２番地の１</t>
  </si>
  <si>
    <t>C122210001332</t>
  </si>
  <si>
    <t>静岡県立清水南高等学校中等部</t>
  </si>
  <si>
    <t>静岡県静岡市清水区折戸３－２－１</t>
  </si>
  <si>
    <t>C122210001341</t>
  </si>
  <si>
    <t>島田市立島田第一中学校</t>
  </si>
  <si>
    <t>静岡県島田市稲荷３－１８－１</t>
  </si>
  <si>
    <t>C122210001350</t>
  </si>
  <si>
    <t>島田市立島田第二中学校</t>
  </si>
  <si>
    <t>静岡県島田市旗指７７－１</t>
  </si>
  <si>
    <t>C122210001369</t>
  </si>
  <si>
    <t>島田市立六合中学校</t>
  </si>
  <si>
    <t>静岡県島田市道悦２－２５－１</t>
  </si>
  <si>
    <t>C122210001378</t>
  </si>
  <si>
    <t>島田市立初倉中学校</t>
  </si>
  <si>
    <t>静岡県島田市大柳南１３２</t>
  </si>
  <si>
    <t>C122210001396</t>
  </si>
  <si>
    <t>焼津市立焼津中学校</t>
  </si>
  <si>
    <t>静岡県焼津市焼津２－１０－２８</t>
  </si>
  <si>
    <t>C122210001403</t>
  </si>
  <si>
    <t>焼津市立大村中学校</t>
  </si>
  <si>
    <t>静岡県焼津市大村３丁目２５番地の１</t>
  </si>
  <si>
    <t>C122210001412</t>
  </si>
  <si>
    <t>焼津市立豊田中学校</t>
  </si>
  <si>
    <t>静岡県焼津市小土３０１－２</t>
  </si>
  <si>
    <t>C122210001421</t>
  </si>
  <si>
    <t>焼津市立小川中学校</t>
  </si>
  <si>
    <t>静岡県焼津市東小川四丁目２１番地の１</t>
  </si>
  <si>
    <t>C122210001430</t>
  </si>
  <si>
    <t>焼津市立東益津中学校</t>
  </si>
  <si>
    <t>静岡県焼津市中里４１６</t>
  </si>
  <si>
    <t>C122210001449</t>
  </si>
  <si>
    <t>焼津市立大富中学校</t>
  </si>
  <si>
    <t>静岡県焼津市中根１－１</t>
  </si>
  <si>
    <t>C122210001458</t>
  </si>
  <si>
    <t>焼津市立和田中学校</t>
  </si>
  <si>
    <t>静岡県焼津市田尻１９８４</t>
  </si>
  <si>
    <t>C122210001467</t>
  </si>
  <si>
    <t>焼津市立港中学校</t>
  </si>
  <si>
    <t>静岡県焼津市田尻北５８４</t>
  </si>
  <si>
    <t>C122210001476</t>
  </si>
  <si>
    <t>掛川市立栄川中学校</t>
  </si>
  <si>
    <t>静岡県掛川市本所５３８</t>
  </si>
  <si>
    <t>C122210001485</t>
  </si>
  <si>
    <t>掛川市立東中学校</t>
  </si>
  <si>
    <t>静岡県掛川市葛川１０３９</t>
  </si>
  <si>
    <t>C122210001494</t>
  </si>
  <si>
    <t>掛川市立西中学校</t>
  </si>
  <si>
    <t>静岡県掛川市下俣１００７－１</t>
  </si>
  <si>
    <t>C122210001500</t>
  </si>
  <si>
    <t>掛川市立桜が丘中学校</t>
  </si>
  <si>
    <t>静岡県掛川市富部７１６</t>
  </si>
  <si>
    <t>C122210001519</t>
  </si>
  <si>
    <t>掛川市立原野谷中学校</t>
  </si>
  <si>
    <t>静岡県掛川市寺島１５</t>
  </si>
  <si>
    <t>C122210001528</t>
  </si>
  <si>
    <t>掛川市立北中学校</t>
  </si>
  <si>
    <t>静岡県掛川市上西郷２２０－２</t>
  </si>
  <si>
    <t>C122210001537</t>
  </si>
  <si>
    <t>藤枝市立藤枝中学校</t>
  </si>
  <si>
    <t>静岡県藤枝市音羽町１－１－５１</t>
  </si>
  <si>
    <t>C122210001546</t>
  </si>
  <si>
    <t>藤枝市立西益津中学校</t>
  </si>
  <si>
    <t>静岡県藤枝市田中１－７－１</t>
  </si>
  <si>
    <t>C122210001555</t>
  </si>
  <si>
    <t>藤枝市立青島中学校</t>
  </si>
  <si>
    <t>静岡県藤枝市青葉町１－７－１</t>
  </si>
  <si>
    <t>C122210001564</t>
  </si>
  <si>
    <t>藤枝市立葉梨中学校</t>
  </si>
  <si>
    <t>静岡県藤枝市中ノ合３３６</t>
  </si>
  <si>
    <t>C122210001573</t>
  </si>
  <si>
    <t>藤枝市立高洲中学校</t>
  </si>
  <si>
    <t>静岡県藤枝市与左衛門３３番地の１</t>
  </si>
  <si>
    <t>C122210001582</t>
  </si>
  <si>
    <t>藤枝市立大洲中学校</t>
  </si>
  <si>
    <t>静岡県藤枝市弥左衛門５００</t>
  </si>
  <si>
    <t>C122210001591</t>
  </si>
  <si>
    <t>藤枝市立瀬戸谷中学校</t>
  </si>
  <si>
    <t>静岡県藤枝市本郷４６５３</t>
  </si>
  <si>
    <t>C122210001608</t>
  </si>
  <si>
    <t>藤枝市立広幡中学校</t>
  </si>
  <si>
    <t>静岡県藤枝市上当間６０２</t>
  </si>
  <si>
    <t>C122210001617</t>
  </si>
  <si>
    <t>藤枝市立青島北中学校</t>
  </si>
  <si>
    <t>静岡県藤枝市南駿河台１－１１－１</t>
  </si>
  <si>
    <t>C122210001626</t>
  </si>
  <si>
    <t>富士市立富士川第一中学校</t>
  </si>
  <si>
    <t>静岡県富士市岩淵８５５番地の３</t>
  </si>
  <si>
    <t>C122210001635</t>
  </si>
  <si>
    <t>富士市立富士川第二中学校</t>
  </si>
  <si>
    <t>C122210001644</t>
  </si>
  <si>
    <t>静岡市立蒲原中学校</t>
  </si>
  <si>
    <t>静岡県静岡市清水区蒲原４９番地</t>
  </si>
  <si>
    <t>C122210001653</t>
  </si>
  <si>
    <t>静岡市立由比中学校</t>
  </si>
  <si>
    <t>静岡県静岡市清水区由比４５６番地</t>
  </si>
  <si>
    <t>C122210001662</t>
  </si>
  <si>
    <t>静岡市立大河内中学校</t>
  </si>
  <si>
    <t>C122210001671</t>
  </si>
  <si>
    <t>静岡市立梅ケ島中学校</t>
  </si>
  <si>
    <t>静岡県静岡市葵区梅ケ島１３０９番地の１</t>
  </si>
  <si>
    <t>C122210001680</t>
  </si>
  <si>
    <t>静岡市立玉川中学校</t>
  </si>
  <si>
    <t>C122210001699</t>
  </si>
  <si>
    <t>静岡市立井川中学校</t>
  </si>
  <si>
    <t>C122210001706</t>
  </si>
  <si>
    <t>静岡市立大川中学校</t>
  </si>
  <si>
    <t>C122210001715</t>
  </si>
  <si>
    <t>静岡市立城山中学校</t>
  </si>
  <si>
    <t>静岡県静岡市駿河区小坂二丁目３３番地</t>
  </si>
  <si>
    <t>C122210001724</t>
  </si>
  <si>
    <t>静岡市立竜爪中学校</t>
  </si>
  <si>
    <t>静岡県静岡市葵区瀬名七丁目３１番４０号</t>
  </si>
  <si>
    <t>C122210001733</t>
  </si>
  <si>
    <t>静岡市立中島中学校</t>
  </si>
  <si>
    <t>静岡県静岡市駿河区中島３３０３番地</t>
  </si>
  <si>
    <t>C122210001742</t>
  </si>
  <si>
    <t>藤枝市立岡部中学校</t>
  </si>
  <si>
    <t>静岡県藤枝市岡部町子持坂１０２</t>
  </si>
  <si>
    <t>C122210001751</t>
  </si>
  <si>
    <t>焼津市立大井川中学校</t>
  </si>
  <si>
    <t>静岡県焼津市下江留１９１</t>
  </si>
  <si>
    <t>C122210001760</t>
  </si>
  <si>
    <t>御前崎市牧之原市学校組合立御前崎中学校</t>
  </si>
  <si>
    <t>静岡県牧之原市新庄８００－１</t>
  </si>
  <si>
    <t>C122210001779</t>
  </si>
  <si>
    <t>牧之原市立相良中学校</t>
  </si>
  <si>
    <t>静岡県牧之原市相良２８３</t>
  </si>
  <si>
    <t>C122210001788</t>
  </si>
  <si>
    <t>牧之原市菊川市学校組合立牧之原中学校</t>
  </si>
  <si>
    <t>静岡県牧之原市東萩間２０７９－９</t>
  </si>
  <si>
    <t>C122210001797</t>
  </si>
  <si>
    <t>牧之原市立榛原中学校</t>
  </si>
  <si>
    <t>静岡県牧之原市仁田１００－１</t>
  </si>
  <si>
    <t>C122210001804</t>
  </si>
  <si>
    <t>吉田町立吉田中学校</t>
  </si>
  <si>
    <t>静岡県榛原郡吉田町住吉２３０</t>
  </si>
  <si>
    <t>C122210001813</t>
  </si>
  <si>
    <t>島田市立金谷中学校</t>
  </si>
  <si>
    <t>静岡県島田市金谷栄町２１１－１</t>
  </si>
  <si>
    <t>C122210001822</t>
  </si>
  <si>
    <t>島田市立川根中学校</t>
  </si>
  <si>
    <t>静岡県島田市川根町身成３３４０</t>
  </si>
  <si>
    <t>C122210001859</t>
  </si>
  <si>
    <t>掛川市立城東中学校</t>
  </si>
  <si>
    <t>静岡県掛川市下土方６８０</t>
  </si>
  <si>
    <t>C122210001868</t>
  </si>
  <si>
    <t>掛川市立大須賀中学校</t>
  </si>
  <si>
    <t>静岡県掛川市横須賀１００７</t>
  </si>
  <si>
    <t>C122210001877</t>
  </si>
  <si>
    <t>掛川市立大浜中学校</t>
  </si>
  <si>
    <t>静岡県掛川市大坂１１４７</t>
  </si>
  <si>
    <t>C122210001886</t>
  </si>
  <si>
    <t>御前崎市立浜岡中学校</t>
  </si>
  <si>
    <t>静岡県御前崎市池新田３９２３－１</t>
  </si>
  <si>
    <t>C122210001895</t>
  </si>
  <si>
    <t>菊川市立岳洋中学校</t>
  </si>
  <si>
    <t>静岡県菊川市下平川５４３０</t>
  </si>
  <si>
    <t>C122210001902</t>
  </si>
  <si>
    <t>菊川市立菊川西中学校</t>
  </si>
  <si>
    <t>静岡県菊川市加茂３８番地</t>
  </si>
  <si>
    <t>C122210001911</t>
  </si>
  <si>
    <t>菊川市立菊川東中学校</t>
  </si>
  <si>
    <t>静岡県菊川市本所６７０</t>
  </si>
  <si>
    <t>C122210001920</t>
  </si>
  <si>
    <t>浜松市立東部中学校</t>
  </si>
  <si>
    <t>C122210001939</t>
  </si>
  <si>
    <t>浜松市立西部中学校</t>
  </si>
  <si>
    <t>C122210001948</t>
  </si>
  <si>
    <t>浜松市立南部中学校</t>
  </si>
  <si>
    <t>C122210001957</t>
  </si>
  <si>
    <t>浜松市立北部中学校</t>
  </si>
  <si>
    <t>C122210001966</t>
  </si>
  <si>
    <t>浜松市立中部中学校</t>
  </si>
  <si>
    <t>C122210001975</t>
  </si>
  <si>
    <t>浜松市立八幡中学校</t>
  </si>
  <si>
    <t>C122210001984</t>
  </si>
  <si>
    <t>浜松市立曳馬中学校</t>
  </si>
  <si>
    <t>C122210001993</t>
  </si>
  <si>
    <t>浜松市立新津中学校</t>
  </si>
  <si>
    <t>C122210002000</t>
  </si>
  <si>
    <t>浜松市立江西中学校</t>
  </si>
  <si>
    <t>C122210002019</t>
  </si>
  <si>
    <t>浜松市立蜆塚中学校</t>
  </si>
  <si>
    <t>C122210002028</t>
  </si>
  <si>
    <t>浜松市立天竜中学校</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</si>
  <si>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</si>
  <si>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</si>
  <si>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</si>
  <si>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</si>
  <si>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</si>
  <si>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</si>
  <si>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</si>
  <si>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</si>
  <si>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</si>
  <si>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</si>
  <si>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</si>
  <si>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</si>
  <si>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C122210002091</t>
  </si>
  <si>
    <t>浜松市立入野中学校</t>
  </si>
  <si>
    <t>C122210002108</t>
  </si>
  <si>
    <t>浜松市立積志中学校</t>
  </si>
  <si>
    <t>C122210002117</t>
  </si>
  <si>
    <t>浜松市立湖東中学校</t>
  </si>
  <si>
    <t>C122210002126</t>
  </si>
  <si>
    <t>浜松市立篠原中学校</t>
  </si>
  <si>
    <t>C122210002135</t>
  </si>
  <si>
    <t>浜松市立丸塚中学校</t>
  </si>
  <si>
    <t>C122210002144</t>
  </si>
  <si>
    <t>浜松市立高台中学校</t>
  </si>
  <si>
    <t>C122210002153</t>
  </si>
  <si>
    <t>浜松市立庄内中学校</t>
  </si>
  <si>
    <t>C122210002162</t>
  </si>
  <si>
    <t>浜松市立江南中学校</t>
  </si>
  <si>
    <t>C122210002171</t>
  </si>
  <si>
    <t>浜松市立開成中学校</t>
  </si>
  <si>
    <t>C122210002180</t>
  </si>
  <si>
    <t>浜松市立中郡中学校</t>
  </si>
  <si>
    <t>C122210002199</t>
  </si>
  <si>
    <t>浜松市立三方原中学校</t>
  </si>
  <si>
    <t>C122210002206</t>
  </si>
  <si>
    <t>浜松市立東陽中学校</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</si>
  <si>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</si>
  <si>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</si>
  <si>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</si>
  <si>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</si>
  <si>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</si>
  <si>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</si>
  <si>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</si>
  <si>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</si>
  <si>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</si>
  <si>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</si>
  <si>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静岡県磐田市国府台３９－１</t>
  </si>
  <si>
    <t>C122210002260</t>
  </si>
  <si>
    <t>磐田市立城山中学校</t>
  </si>
  <si>
    <t>静岡県磐田市見付２６３－３</t>
  </si>
  <si>
    <t>C122210002279</t>
  </si>
  <si>
    <t>磐田市立向陽中学校</t>
  </si>
  <si>
    <t>静岡県磐田市向笠竹之内１１６２－２</t>
  </si>
  <si>
    <t>C122210002288</t>
  </si>
  <si>
    <t>磐田市立神明中学校</t>
  </si>
  <si>
    <t>静岡県磐田市鎌田２２６２－７４</t>
  </si>
  <si>
    <t>C122210002297</t>
  </si>
  <si>
    <t>磐田市立南部中学校</t>
  </si>
  <si>
    <t>静岡県磐田市野箱３２</t>
  </si>
  <si>
    <t>C122210002304</t>
  </si>
  <si>
    <t>袋井市立袋井中学校</t>
  </si>
  <si>
    <t>静岡県袋井市川井７０１</t>
  </si>
  <si>
    <t>C122210002313</t>
  </si>
  <si>
    <t>袋井市立周南中学校</t>
  </si>
  <si>
    <t>静岡県袋井市下山梨１－１－１</t>
  </si>
  <si>
    <t>C122210002322</t>
  </si>
  <si>
    <t>袋井市立袋井南中学校</t>
  </si>
  <si>
    <t>静岡県袋井市愛野３１１０</t>
  </si>
  <si>
    <t>C122210002331</t>
  </si>
  <si>
    <t>浜松市立清竜中学校</t>
  </si>
  <si>
    <t>静岡県浜松市天竜区二俣町鹿島５２５</t>
  </si>
  <si>
    <t>C122210002340</t>
  </si>
  <si>
    <t>浜松市立光が丘中学校</t>
  </si>
  <si>
    <t>静岡県浜松市天竜区山東２７０１</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</si>
  <si>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</si>
  <si>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</si>
  <si>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</si>
  <si>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</si>
  <si>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</si>
  <si>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</si>
  <si>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</si>
  <si>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</si>
  <si>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</si>
  <si>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</si>
  <si>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C122210002402</t>
  </si>
  <si>
    <t>森町立旭が丘中学校</t>
  </si>
  <si>
    <t>静岡県周智郡森町谷中５５６</t>
  </si>
  <si>
    <t>C122210002411</t>
  </si>
  <si>
    <t>静岡県周智郡森町天宮８８８－１</t>
  </si>
  <si>
    <t>C122210002420</t>
  </si>
  <si>
    <t>浜松市立春野中学校</t>
  </si>
  <si>
    <t>静岡県浜松市天竜区春野町気田３８０－２</t>
  </si>
  <si>
    <t>C122210002439</t>
  </si>
  <si>
    <t>袋井市立浅羽中学校</t>
  </si>
  <si>
    <t>静岡県袋井市浅名８２２</t>
  </si>
  <si>
    <t>C122210002448</t>
  </si>
  <si>
    <t>磐田市立福田中学校</t>
  </si>
  <si>
    <t>静岡県磐田市福田中島３７５３－１</t>
  </si>
  <si>
    <t>C122210002457</t>
  </si>
  <si>
    <t>磐田市立竜洋中学校</t>
  </si>
  <si>
    <t>静岡県磐田市豊岡４４７３－８</t>
  </si>
  <si>
    <t>C122210002466</t>
  </si>
  <si>
    <t>磐田市立豊田中学校</t>
  </si>
  <si>
    <t>C122210002475</t>
  </si>
  <si>
    <t>磐田市立豊田南中学校</t>
  </si>
  <si>
    <t>静岡県磐田市立野２００</t>
  </si>
  <si>
    <t>C122210002484</t>
  </si>
  <si>
    <t>磐田市立豊岡中学校</t>
  </si>
  <si>
    <t>静岡県磐田市合代島９４３</t>
  </si>
  <si>
    <t>C122210002493</t>
  </si>
  <si>
    <t>浜松市立佐久間中学校</t>
  </si>
  <si>
    <t>静岡県浜松市天竜区佐久間町中部６８３－１</t>
  </si>
  <si>
    <t>C122210002509</t>
  </si>
  <si>
    <t>浜松市立水窪中学校</t>
  </si>
  <si>
    <t>静岡県浜松市天竜区水窪町地頭方３６６</t>
  </si>
  <si>
    <t>C122210002518</t>
  </si>
  <si>
    <t>浜松市立可美中学校</t>
  </si>
  <si>
    <t>C122210002527</t>
  </si>
  <si>
    <t>浜松市立舞阪中学校</t>
  </si>
  <si>
    <t>C122210002536</t>
  </si>
  <si>
    <t>湖西市立新居中学校</t>
  </si>
  <si>
    <t>静岡県湖西市新居町中之郷１１８１</t>
  </si>
  <si>
    <t>C122210002545</t>
  </si>
  <si>
    <t>湖西市立鷲津中学校</t>
  </si>
  <si>
    <t>静岡県湖西市鷲津６２９番地</t>
  </si>
  <si>
    <t>C122210002554</t>
  </si>
  <si>
    <t>湖西市立白須賀中学校</t>
  </si>
  <si>
    <t>静岡県湖西市白須賀９８６番地</t>
  </si>
  <si>
    <t>C122210002563</t>
  </si>
  <si>
    <t>湖西市立湖西中学校</t>
  </si>
  <si>
    <t>静岡県湖西市太田１３５番地</t>
  </si>
  <si>
    <t>C122210002572</t>
  </si>
  <si>
    <t>湖西市立岡崎中学校</t>
  </si>
  <si>
    <t>静岡県湖西市岡崎５８７番地の２</t>
  </si>
  <si>
    <t>C122210002581</t>
  </si>
  <si>
    <t>浜松市立雄踏中学校</t>
  </si>
  <si>
    <t>C122210002590</t>
  </si>
  <si>
    <t>浜松市立細江中学校</t>
  </si>
  <si>
    <t>C122210002607</t>
  </si>
  <si>
    <t>浜松市立引佐北部中学校</t>
  </si>
  <si>
    <t>C122210002616</t>
  </si>
  <si>
    <t>浜松市立引佐南部中学校</t>
  </si>
  <si>
    <t>C122210002625</t>
  </si>
  <si>
    <t>浜松市立三ヶ日中学校</t>
  </si>
  <si>
    <t>C122210002634</t>
  </si>
  <si>
    <t>下田市立下田中学校</t>
  </si>
  <si>
    <t>静岡県下田市敷根７６５番地ー１</t>
  </si>
  <si>
    <t>C122210002643</t>
  </si>
  <si>
    <t>静岡県立ふじのくに中学校磐田本校</t>
  </si>
  <si>
    <t>静岡県磐田市中泉１－６－１６</t>
  </si>
  <si>
    <t>C122210002652</t>
  </si>
  <si>
    <t>静岡県立ふじのくに中学校三島教室</t>
  </si>
  <si>
    <t>静岡県三島市文教町１－３－９３</t>
  </si>
  <si>
    <t>C122310000019</t>
  </si>
  <si>
    <t>不二聖心女子学院中学校</t>
  </si>
  <si>
    <t>静岡県裾野市桃園１９８</t>
  </si>
  <si>
    <t>C122310000028</t>
  </si>
  <si>
    <t>加藤学園暁秀中学校</t>
  </si>
  <si>
    <t>静岡県沼津市岡宮字中見代１３６１－１</t>
  </si>
  <si>
    <t>C122310000037</t>
  </si>
  <si>
    <t>清水国際中学校</t>
  </si>
  <si>
    <t>静岡県静岡市清水区天神１－４－１</t>
  </si>
  <si>
    <t>C122310000046</t>
  </si>
  <si>
    <t>静岡サレジオ中学校</t>
  </si>
  <si>
    <t>C122310000055</t>
  </si>
  <si>
    <t>東海大学付属静岡翔洋高等学校中等部</t>
  </si>
  <si>
    <t>C122310000064</t>
  </si>
  <si>
    <t>静岡大成中学校</t>
  </si>
  <si>
    <t>静岡県静岡市葵区鷹匠２－４－１８</t>
  </si>
  <si>
    <t>C122310000073</t>
  </si>
  <si>
    <t>静岡英和女学院中学校</t>
  </si>
  <si>
    <t>静岡県静岡市葵区西草深町８－１</t>
  </si>
  <si>
    <t>C122310000082</t>
  </si>
  <si>
    <t>静岡雙葉中学校</t>
  </si>
  <si>
    <t>静岡県静岡市葵区追手町１０－７１</t>
  </si>
  <si>
    <t>C122310000091</t>
  </si>
  <si>
    <t>城南静岡中学校</t>
  </si>
  <si>
    <t>静岡県静岡市駿河区南八幡町１－１</t>
  </si>
  <si>
    <t>C122310000108</t>
  </si>
  <si>
    <t>常葉大学附属常葉中学校</t>
  </si>
  <si>
    <t>静岡県静岡市葵区水落町１番３０号</t>
  </si>
  <si>
    <t>C122310000117</t>
  </si>
  <si>
    <t>常葉大学附属橘中学校</t>
  </si>
  <si>
    <t>静岡県静岡市葵区瀬名２－１－１</t>
  </si>
  <si>
    <t>C122310000126</t>
  </si>
  <si>
    <t>静岡県西遠女子学園中学校</t>
  </si>
  <si>
    <t>C122310000135</t>
  </si>
  <si>
    <t>浜松開誠館中学校</t>
  </si>
  <si>
    <t>C122310000144</t>
  </si>
  <si>
    <t>浜松修学舎中学校</t>
  </si>
  <si>
    <t>C122310000153</t>
  </si>
  <si>
    <t>静岡聖光学院中学校</t>
  </si>
  <si>
    <t>静岡県静岡市駿河区小鹿１４４０番地</t>
  </si>
  <si>
    <t>C122310000162</t>
  </si>
  <si>
    <t>静岡学園中学校</t>
  </si>
  <si>
    <t>静岡県静岡市葵区東鷹匠町２５</t>
  </si>
  <si>
    <t>C122310000171</t>
  </si>
  <si>
    <t>浜松日体中学校</t>
  </si>
  <si>
    <t>C122310000180</t>
  </si>
  <si>
    <t>日本大学三島中学校</t>
  </si>
  <si>
    <t>静岡県三島市文教町２－３１－１４５</t>
  </si>
  <si>
    <t>C122310000199</t>
  </si>
  <si>
    <t>藤枝順心中学校</t>
  </si>
  <si>
    <t>静岡県藤枝市前島２－３－１</t>
  </si>
  <si>
    <t>C122310000206</t>
  </si>
  <si>
    <t>藤枝明誠中学校</t>
  </si>
  <si>
    <t>静岡県藤枝市大洲２－２－１</t>
  </si>
  <si>
    <t>C122310000215</t>
  </si>
  <si>
    <t>常葉大学附属菊川中学校</t>
  </si>
  <si>
    <t>静岡県菊川市半済１５５０</t>
  </si>
  <si>
    <t>C122310000224</t>
  </si>
  <si>
    <t>磐田東中学校</t>
  </si>
  <si>
    <t>静岡県磐田市見付１８０－５</t>
  </si>
  <si>
    <t>C122310000233</t>
  </si>
  <si>
    <t>浜松学院中学校</t>
  </si>
  <si>
    <t>C122310000242</t>
  </si>
  <si>
    <t>浜松学芸中学校</t>
  </si>
  <si>
    <t>C122310000251</t>
  </si>
  <si>
    <t>聖隷クリストファー中学校</t>
  </si>
  <si>
    <t>C122310000260</t>
  </si>
  <si>
    <t>静岡北中学校</t>
  </si>
  <si>
    <t>静岡県静岡市葵区瀬名５－１４－１</t>
  </si>
  <si>
    <t>C122310000279</t>
  </si>
  <si>
    <t>星陵中学校</t>
  </si>
  <si>
    <t>静岡県富士宮市星山１０６８</t>
  </si>
  <si>
    <t>C122310000288</t>
  </si>
  <si>
    <t>静岡県富士見中学校</t>
  </si>
  <si>
    <t>静岡県富士市平垣町１－１</t>
  </si>
  <si>
    <t>C222210000010</t>
  </si>
  <si>
    <t>伊豆市立土肥小中一貫校</t>
  </si>
  <si>
    <t>静岡県伊豆市土肥２７０１番地の１</t>
  </si>
  <si>
    <t>D122210000019</t>
  </si>
  <si>
    <t>静岡県立松崎高等学校</t>
  </si>
  <si>
    <t>静岡県賀茂郡松崎町桜田１８８</t>
  </si>
  <si>
    <t>D122210000028</t>
  </si>
  <si>
    <t>静岡県立稲取高等学校</t>
  </si>
  <si>
    <t>静岡県賀茂郡東伊豆町稲取３０１２―２</t>
  </si>
  <si>
    <t>D122210000055</t>
  </si>
  <si>
    <t>静岡県立熱海高等学校</t>
  </si>
  <si>
    <t>静岡県熱海市下多賀字向山１４８４－２２</t>
  </si>
  <si>
    <t>D122210000064</t>
  </si>
  <si>
    <t>静岡県立韮山高等学校</t>
  </si>
  <si>
    <t>静岡県伊豆の国市韮山韮山２２９</t>
  </si>
  <si>
    <t>D122210000073</t>
  </si>
  <si>
    <t>静岡県立田方農業高等学校</t>
  </si>
  <si>
    <t>静岡県田方郡函南町塚本９６１</t>
  </si>
  <si>
    <t>D122210000082</t>
  </si>
  <si>
    <t>静岡県立三島南高等学校</t>
  </si>
  <si>
    <t>静岡県三島市大場６０８</t>
  </si>
  <si>
    <t>D122210000091</t>
  </si>
  <si>
    <t>静岡県立三島北高等学校</t>
  </si>
  <si>
    <t>静岡県三島市文教町１－３－１８</t>
  </si>
  <si>
    <t>D122210000108</t>
  </si>
  <si>
    <t>静岡県立御殿場高等学校</t>
  </si>
  <si>
    <t>静岡県御殿場市御殿場１９２－１</t>
  </si>
  <si>
    <t>D122210000117</t>
  </si>
  <si>
    <t>静岡県立御殿場南高等学校</t>
  </si>
  <si>
    <t>静岡県御殿場市新橋１４５０</t>
  </si>
  <si>
    <t>D122210000126</t>
  </si>
  <si>
    <t>静岡県立裾野高等学校</t>
  </si>
  <si>
    <t>静岡県裾野市佐野９００－１</t>
  </si>
  <si>
    <t>D122210000135</t>
  </si>
  <si>
    <t>静岡県立沼津東高等学校</t>
  </si>
  <si>
    <t>静岡県沼津市岡宮８１２</t>
  </si>
  <si>
    <t>D122210000144</t>
  </si>
  <si>
    <t>静岡県立沼津西高等学校</t>
  </si>
  <si>
    <t>静岡県沼津市本字千本１９１０－９</t>
  </si>
  <si>
    <t>D122210000153</t>
  </si>
  <si>
    <t>静岡県立沼津城北高等学校</t>
  </si>
  <si>
    <t>静岡県沼津市岡一色８７５</t>
  </si>
  <si>
    <t>D122210000162</t>
  </si>
  <si>
    <t>静岡県立沼津工業高等学校</t>
  </si>
  <si>
    <t>静岡県沼津市下香貫八重１２９－１</t>
  </si>
  <si>
    <t>D122210000171</t>
  </si>
  <si>
    <t>静岡県立沼津商業高等学校</t>
  </si>
  <si>
    <t>静岡県駿東郡清水町徳倉１２０５</t>
  </si>
  <si>
    <t>D122210000180</t>
  </si>
  <si>
    <t>静岡県立吉原高等学校</t>
  </si>
  <si>
    <t>静岡県富士市今泉２１６０</t>
  </si>
  <si>
    <t>D122210000199</t>
  </si>
  <si>
    <t>静岡県立吉原工業高等学校</t>
  </si>
  <si>
    <t>静岡県富士市比奈２３００</t>
  </si>
  <si>
    <t>D122210000206</t>
  </si>
  <si>
    <t>静岡県立富士高等学校</t>
  </si>
  <si>
    <t>静岡県富士市松本１７</t>
  </si>
  <si>
    <t>D122210000215</t>
  </si>
  <si>
    <t>静岡県立富士宮東高等学校</t>
  </si>
  <si>
    <t>静岡県富士宮市小泉１２３４</t>
  </si>
  <si>
    <t>D122210000224</t>
  </si>
  <si>
    <t>静岡県立富士宮北高等学校</t>
  </si>
  <si>
    <t>静岡県富士宮市宮北町２３０</t>
  </si>
  <si>
    <t>D122210000233</t>
  </si>
  <si>
    <t>静岡県立富岳館高等学校</t>
  </si>
  <si>
    <t>静岡県富士宮市弓沢町７３２</t>
  </si>
  <si>
    <t>D122210000242</t>
  </si>
  <si>
    <t>静岡県立富士東高等学校</t>
  </si>
  <si>
    <t>静岡県富士市今泉２９２１</t>
  </si>
  <si>
    <t>D122210000251</t>
  </si>
  <si>
    <t>静岡県立伊豆中央高等学校</t>
  </si>
  <si>
    <t>静岡県伊豆の国市寺家９７０－１</t>
  </si>
  <si>
    <t>D122210000260</t>
  </si>
  <si>
    <t>静岡県立富士宮西高等学校</t>
  </si>
  <si>
    <t>静岡県富士宮市淀師１５５０</t>
  </si>
  <si>
    <t>D122210000288</t>
  </si>
  <si>
    <t>静岡県立三島長陵高等学校</t>
  </si>
  <si>
    <t>D122210000297</t>
  </si>
  <si>
    <t>静岡県立小山高等学校</t>
  </si>
  <si>
    <t>静岡県駿東郡小山町竹之下３６９</t>
  </si>
  <si>
    <t>D122210000304</t>
  </si>
  <si>
    <t>静岡県立下田高等学校</t>
  </si>
  <si>
    <t>静岡県下田市蓮台寺１５２</t>
  </si>
  <si>
    <t>D122210000313</t>
  </si>
  <si>
    <t>静岡県立下田高等学校南伊豆分校</t>
  </si>
  <si>
    <t>静岡県賀茂郡南伊豆町石井５８</t>
  </si>
  <si>
    <t>D122210000322</t>
  </si>
  <si>
    <t>静岡県立伊豆総合高等学校</t>
  </si>
  <si>
    <t>静岡県伊豆市牧之郷８９２</t>
  </si>
  <si>
    <t>D122210000331</t>
  </si>
  <si>
    <t>静岡県立清水東高等学校</t>
  </si>
  <si>
    <t>静岡県静岡市清水区秋吉町５－１０</t>
  </si>
  <si>
    <t>D122210000340</t>
  </si>
  <si>
    <t>静岡県立清水西高等学校</t>
  </si>
  <si>
    <t>静岡県静岡市清水区青葉町５－１</t>
  </si>
  <si>
    <t>D122210000359</t>
  </si>
  <si>
    <t>静岡県立清水南高等学校</t>
  </si>
  <si>
    <t>静岡県静岡市清水区折戸三丁目２－１</t>
  </si>
  <si>
    <t>D122210000368</t>
  </si>
  <si>
    <t>静岡県立静岡高等学校</t>
  </si>
  <si>
    <t>静岡県静岡市葵区長谷町６６</t>
  </si>
  <si>
    <t>D122210000377</t>
  </si>
  <si>
    <t>静岡県立静岡城北高等学校</t>
  </si>
  <si>
    <t>静岡県静岡市葵区北安東２－３－１</t>
  </si>
  <si>
    <t>D122210000386</t>
  </si>
  <si>
    <t>静岡県立静岡東高等学校</t>
  </si>
  <si>
    <t>静岡県静岡市葵区川合３－２４－１</t>
  </si>
  <si>
    <t>D122210000395</t>
  </si>
  <si>
    <t>静岡県立静岡農業高等学校</t>
  </si>
  <si>
    <t>静岡県静岡市葵区古庄３－１－１</t>
  </si>
  <si>
    <t>D122210000402</t>
  </si>
  <si>
    <t>静岡県立静岡商業高等学校</t>
  </si>
  <si>
    <t>静岡県静岡市葵区田町７－９０</t>
  </si>
  <si>
    <t>D122210000411</t>
  </si>
  <si>
    <t>静岡県立焼津中央高等学校</t>
  </si>
  <si>
    <t>静岡県焼津市小土１５７－１</t>
  </si>
  <si>
    <t>D122210000420</t>
  </si>
  <si>
    <t>静岡県立焼津水産高等学校</t>
  </si>
  <si>
    <t>静岡県焼津市焼津５－５－２</t>
  </si>
  <si>
    <t>D122210000439</t>
  </si>
  <si>
    <t>静岡県立藤枝東高等学校</t>
  </si>
  <si>
    <t>静岡県藤枝市天王町１－７－１</t>
  </si>
  <si>
    <t>D122210000448</t>
  </si>
  <si>
    <t>静岡県立藤枝西高等学校</t>
  </si>
  <si>
    <t>静岡県藤枝市城南２丁目４番６号</t>
  </si>
  <si>
    <t>D122210000457</t>
  </si>
  <si>
    <t>静岡県立藤枝北高等学校</t>
  </si>
  <si>
    <t>静岡県藤枝市郡９７０</t>
  </si>
  <si>
    <t>D122210000466</t>
  </si>
  <si>
    <t>静岡県立島田高等学校</t>
  </si>
  <si>
    <t>静岡県島田市稲荷１－７－１</t>
  </si>
  <si>
    <t>D122210000475</t>
  </si>
  <si>
    <t>静岡県立島田工業高等学校</t>
  </si>
  <si>
    <t>静岡県島田市阿知ヶ谷２０１番地</t>
  </si>
  <si>
    <t>D122210000484</t>
  </si>
  <si>
    <t>静岡県立島田商業高等学校</t>
  </si>
  <si>
    <t>静岡県島田市祇園町８７０７</t>
  </si>
  <si>
    <t>D122210000509</t>
  </si>
  <si>
    <t>静岡県立川根高等学校</t>
  </si>
  <si>
    <t>静岡県榛原郡川根本町徳山１６４４－１</t>
  </si>
  <si>
    <t>D122210000518</t>
  </si>
  <si>
    <t>静岡県立榛原高等学校</t>
  </si>
  <si>
    <t>静岡県牧之原市静波８５０</t>
  </si>
  <si>
    <t>D122210000527</t>
  </si>
  <si>
    <t>静岡県立相良高等学校</t>
  </si>
  <si>
    <t>静岡県牧之原市波津１７００－３</t>
  </si>
  <si>
    <t>D122210000536</t>
  </si>
  <si>
    <t>静岡県立掛川東高等学校</t>
  </si>
  <si>
    <t>静岡県掛川市南西郷１３５７</t>
  </si>
  <si>
    <t>D122210000545</t>
  </si>
  <si>
    <t>静岡県立掛川西高等学校</t>
  </si>
  <si>
    <t>静岡県掛川市城西１－１－６</t>
  </si>
  <si>
    <t>D122210000554</t>
  </si>
  <si>
    <t>静岡県立掛川工業高等学校</t>
  </si>
  <si>
    <t>静岡県掛川市葵町１５－１</t>
  </si>
  <si>
    <t>D122210000563</t>
  </si>
  <si>
    <t>静岡県立小笠高等学校</t>
  </si>
  <si>
    <t>静岡県菊川市東横地１２２２－３</t>
  </si>
  <si>
    <t>D122210000572</t>
  </si>
  <si>
    <t>静岡県立池新田高等学校</t>
  </si>
  <si>
    <t>静岡県御前崎市池新田２９０７－１</t>
  </si>
  <si>
    <t>D122210000581</t>
  </si>
  <si>
    <t>静岡県立横須賀高等学校</t>
  </si>
  <si>
    <t>静岡県掛川市横須賀１４９１－１</t>
  </si>
  <si>
    <t>D122210000590</t>
  </si>
  <si>
    <t>静岡県立静岡西高等学校</t>
  </si>
  <si>
    <t>静岡県静岡市葵区牧ケ谷６８０－１</t>
  </si>
  <si>
    <t>D122210000607</t>
  </si>
  <si>
    <t>静岡県立静岡中央高等学校</t>
  </si>
  <si>
    <t>静岡県静岡市葵区城北二丁目２９－１</t>
  </si>
  <si>
    <t>D122210000616</t>
  </si>
  <si>
    <t>静岡県立科学技術高等学校</t>
  </si>
  <si>
    <t>静岡県静岡市葵区長沼５００－１</t>
  </si>
  <si>
    <t>D122210000625</t>
  </si>
  <si>
    <t>静岡県立袋井商業高等学校</t>
  </si>
  <si>
    <t>静岡県袋井市久能２３５０</t>
  </si>
  <si>
    <t>D122210000634</t>
  </si>
  <si>
    <t>静岡県立磐田南高等学校</t>
  </si>
  <si>
    <t>静岡県磐田市見付３０８４</t>
  </si>
  <si>
    <t>D122210000643</t>
  </si>
  <si>
    <t>静岡県立磐田北高等学校</t>
  </si>
  <si>
    <t>静岡県磐田市見付２０３１－２</t>
  </si>
  <si>
    <t>D122210000652</t>
  </si>
  <si>
    <t>静岡県立磐田農業高等学校</t>
  </si>
  <si>
    <t>静岡県磐田市中泉１６８</t>
  </si>
  <si>
    <t>D122210000661</t>
  </si>
  <si>
    <t>静岡県立磐田西高等学校</t>
  </si>
  <si>
    <t>静岡県磐田市中泉２６８０－１</t>
  </si>
  <si>
    <t>D122210000670</t>
  </si>
  <si>
    <t>静岡県立浜松北高等学校</t>
  </si>
  <si>
    <t>D122210000689</t>
  </si>
  <si>
    <t>静岡県立浜松西高等学校</t>
  </si>
  <si>
    <t>D122210000698</t>
  </si>
  <si>
    <t>静岡県立浜松南高等学校</t>
  </si>
  <si>
    <t>D122210000705</t>
  </si>
  <si>
    <t>静岡県立浜松湖東高等学校</t>
  </si>
  <si>
    <t>D122210000714</t>
  </si>
  <si>
    <t>静岡県立浜松工業高等学校</t>
  </si>
  <si>
    <t>D122210000723</t>
  </si>
  <si>
    <t>静岡県立浜松城北工業高等学校</t>
  </si>
  <si>
    <t>D122210000732</t>
  </si>
  <si>
    <t>静岡県立浜松商業高等学校</t>
  </si>
  <si>
    <t>D122210000741</t>
  </si>
  <si>
    <t>静岡県立浜名高等学校</t>
  </si>
  <si>
    <t>D122210000750</t>
  </si>
  <si>
    <t>静岡県立新居高等学校</t>
  </si>
  <si>
    <t>静岡県湖西市新居町内山２０３６</t>
  </si>
  <si>
    <t>D122210000769</t>
  </si>
  <si>
    <t>静岡県立浜松東高等学校</t>
  </si>
  <si>
    <t>D122210000778</t>
  </si>
  <si>
    <t>静岡県立袋井高等学校</t>
  </si>
  <si>
    <t>静岡県袋井市愛野２４４６－１</t>
  </si>
  <si>
    <t>D122210000787</t>
  </si>
  <si>
    <t>静岡県立浜北西高等学校</t>
  </si>
  <si>
    <t>D122210000796</t>
  </si>
  <si>
    <t>静岡県立湖西高等学校</t>
  </si>
  <si>
    <t>静岡県湖西市鷲津１５１０－２</t>
  </si>
  <si>
    <t>D122210000803</t>
  </si>
  <si>
    <t>静岡県立浜松湖南高等学校</t>
  </si>
  <si>
    <t>D122210000812</t>
  </si>
  <si>
    <t>静岡県立浜松江之島高等学校</t>
  </si>
  <si>
    <t>D122210000821</t>
  </si>
  <si>
    <t>静岡県立浜松大平台高等学校</t>
  </si>
  <si>
    <t>D122210000830</t>
  </si>
  <si>
    <t>静岡県立遠江総合高等学校</t>
  </si>
  <si>
    <t>静岡県周智郡森町森２０８５</t>
  </si>
  <si>
    <t>D122210000849</t>
  </si>
  <si>
    <t>静岡県立駿河総合高等学校</t>
  </si>
  <si>
    <t>静岡県静岡市駿河区有東三丁目４番１７号</t>
  </si>
  <si>
    <t>D122210000858</t>
  </si>
  <si>
    <t>静岡県立清流館高等学校</t>
  </si>
  <si>
    <t>静岡県焼津市上新田２９２－１</t>
  </si>
  <si>
    <t>D122210000867</t>
  </si>
  <si>
    <t>静岡県立天竜高等学校</t>
  </si>
  <si>
    <t>静岡県浜松市天竜区二俣町二俣６０１</t>
  </si>
  <si>
    <t>D122210000876</t>
  </si>
  <si>
    <t>静岡県立天竜高等学校春野校舎</t>
  </si>
  <si>
    <t>静岡県浜松市天竜区春野町堀之内２８４</t>
  </si>
  <si>
    <t>D122210000885</t>
  </si>
  <si>
    <t>静岡県立浜松湖北高等学校</t>
  </si>
  <si>
    <t>D122210000894</t>
  </si>
  <si>
    <t>静岡県立伊豆総合高等学校土肥分校</t>
  </si>
  <si>
    <t>静岡県伊豆市土肥８７０－１</t>
  </si>
  <si>
    <t>D122210000901</t>
  </si>
  <si>
    <t>静岡県立浜松湖北高等学校佐久間分校</t>
  </si>
  <si>
    <t>D122210000910</t>
  </si>
  <si>
    <t>沼津市立沼津高等学校</t>
  </si>
  <si>
    <t>D122210000929</t>
  </si>
  <si>
    <t>富士市立高等学校</t>
  </si>
  <si>
    <t>静岡県富士市比奈１６５４番地</t>
  </si>
  <si>
    <t>D122210000938</t>
  </si>
  <si>
    <t>静岡市立高等学校</t>
  </si>
  <si>
    <t>静岡県静岡市葵区千代田３－１－１</t>
  </si>
  <si>
    <t>D122210000947</t>
  </si>
  <si>
    <t>浜松市立高等学校</t>
  </si>
  <si>
    <t>D122210000956</t>
  </si>
  <si>
    <t>静岡市立清水桜が丘高等学校</t>
  </si>
  <si>
    <t>静岡県静岡市清水区桜が丘町７番１５号</t>
  </si>
  <si>
    <t>D122210000965</t>
  </si>
  <si>
    <t>静岡県立伊豆伊東高等学校</t>
  </si>
  <si>
    <t>静岡県伊東市吉田７４８－１</t>
  </si>
  <si>
    <t>D122310000017</t>
  </si>
  <si>
    <t>知徳高等学校</t>
  </si>
  <si>
    <t>静岡県駿東郡長泉町竹原３５４</t>
  </si>
  <si>
    <t>D122310000026</t>
  </si>
  <si>
    <t>不二聖心女子学院高等学校</t>
  </si>
  <si>
    <t>D122310000035</t>
  </si>
  <si>
    <t>日本大学三島高等学校</t>
  </si>
  <si>
    <t>D122310000044</t>
  </si>
  <si>
    <t>沼津中央高等学校</t>
  </si>
  <si>
    <t>静岡県沼津市杉崎町１１－２０</t>
  </si>
  <si>
    <t>D122310000053</t>
  </si>
  <si>
    <t>飛龍高等学校</t>
  </si>
  <si>
    <t>静岡県沼津市東熊堂４９１</t>
  </si>
  <si>
    <t>D122310000062</t>
  </si>
  <si>
    <t>加藤学園高等学校</t>
  </si>
  <si>
    <t>D122310000071</t>
  </si>
  <si>
    <t>誠恵高等学校</t>
  </si>
  <si>
    <t>静岡県沼津市沼北町２－９－１２</t>
  </si>
  <si>
    <t>D122310000080</t>
  </si>
  <si>
    <t>御殿場西高等学校</t>
  </si>
  <si>
    <t>静岡県御殿場市ぐみ沢６４４－１</t>
  </si>
  <si>
    <t>D122310000099</t>
  </si>
  <si>
    <t>静岡県富士見高等学校</t>
  </si>
  <si>
    <t>D122310000106</t>
  </si>
  <si>
    <t>星陵高等学校</t>
  </si>
  <si>
    <t>D122310000115</t>
  </si>
  <si>
    <t>桐陽高等学校</t>
  </si>
  <si>
    <t>静岡県沼津市高島本町８－５２</t>
  </si>
  <si>
    <t>D122310000124</t>
  </si>
  <si>
    <t>加藤学園暁秀高等学校</t>
  </si>
  <si>
    <t>D122310000133</t>
  </si>
  <si>
    <t>菊川南陵高等学校</t>
  </si>
  <si>
    <t>静岡県菊川市河東５４４２－５</t>
  </si>
  <si>
    <t>D122310000142</t>
  </si>
  <si>
    <t>清水国際高等学校</t>
  </si>
  <si>
    <t>D122310000151</t>
  </si>
  <si>
    <t>静岡サレジオ高等学校</t>
  </si>
  <si>
    <t>D122310000160</t>
  </si>
  <si>
    <t>東海大学付属静岡翔洋高等学校</t>
  </si>
  <si>
    <t>D122310000179</t>
  </si>
  <si>
    <t>静清高等学校</t>
  </si>
  <si>
    <t>静岡県藤枝市潮８７</t>
  </si>
  <si>
    <t>D122310000188</t>
  </si>
  <si>
    <t>静岡大成高等学校</t>
  </si>
  <si>
    <t>D122310000197</t>
  </si>
  <si>
    <t>静岡英和女学院高等学校</t>
  </si>
  <si>
    <t>D122310000204</t>
  </si>
  <si>
    <t>静岡雙葉高等学校</t>
  </si>
  <si>
    <t>D122310000213</t>
  </si>
  <si>
    <t>城南静岡高等学校</t>
  </si>
  <si>
    <t>D122310000222</t>
  </si>
  <si>
    <t>静岡女子高等学校</t>
  </si>
  <si>
    <t>静岡県静岡市駿河区八幡３丁目６番１号</t>
  </si>
  <si>
    <t>D122310000231</t>
  </si>
  <si>
    <t>常葉大学附属常葉高等学校</t>
  </si>
  <si>
    <t>D122310000240</t>
  </si>
  <si>
    <t>常葉大学附属橘高等学校</t>
  </si>
  <si>
    <t>D122310000259</t>
  </si>
  <si>
    <t>静岡北高等学校</t>
  </si>
  <si>
    <t>D122310000268</t>
  </si>
  <si>
    <t>静岡学園高等学校</t>
  </si>
  <si>
    <t>D122310000277</t>
  </si>
  <si>
    <t>焼津高等学校</t>
  </si>
  <si>
    <t>静岡県焼津市中港１－１－８</t>
  </si>
  <si>
    <t>D122310000286</t>
  </si>
  <si>
    <t>藤枝順心高等学校</t>
  </si>
  <si>
    <t>D122310000295</t>
  </si>
  <si>
    <t>島田樟誠高等学校</t>
  </si>
  <si>
    <t>静岡県島田市伊太２０７５－１</t>
  </si>
  <si>
    <t>D122310000302</t>
  </si>
  <si>
    <t>静岡聖光学院高等学校</t>
  </si>
  <si>
    <t>D122310000311</t>
  </si>
  <si>
    <t>常葉大学附属菊川高等学校</t>
  </si>
  <si>
    <t>D122310000320</t>
  </si>
  <si>
    <t>藤枝明誠高等学校</t>
  </si>
  <si>
    <t>D122310000339</t>
  </si>
  <si>
    <t>磐田東高等学校</t>
  </si>
  <si>
    <t>D122310000348</t>
  </si>
  <si>
    <t>浜松学院高等学校</t>
  </si>
  <si>
    <t>D122310000357</t>
  </si>
  <si>
    <t>静岡県西遠女子学園高等学校</t>
  </si>
  <si>
    <t>D122310000366</t>
  </si>
  <si>
    <t>浜松開誠館高等学校</t>
  </si>
  <si>
    <t>D122310000375</t>
  </si>
  <si>
    <t>浜松学芸高等学校</t>
  </si>
  <si>
    <t>D122310000384</t>
  </si>
  <si>
    <t>浜松修学舎高等学校</t>
  </si>
  <si>
    <t>D122310000393</t>
  </si>
  <si>
    <t>浜松聖星高等学校</t>
  </si>
  <si>
    <t>D122310000400</t>
  </si>
  <si>
    <t>浜松日体高等学校</t>
  </si>
  <si>
    <t>D122310000419</t>
  </si>
  <si>
    <t>聖隷クリストファー高等学校</t>
  </si>
  <si>
    <t>D122310000428</t>
  </si>
  <si>
    <t>オイスカ浜松国際高等学校</t>
  </si>
  <si>
    <t>D122310000437</t>
  </si>
  <si>
    <t>浜松啓陽高等学校</t>
  </si>
  <si>
    <t>D122310000446</t>
  </si>
  <si>
    <t>キラリ高等学校</t>
  </si>
  <si>
    <t>静岡県榛原郡吉田町神戸７２６－４</t>
  </si>
  <si>
    <t>E122110000018</t>
  </si>
  <si>
    <t>静岡大学教育学部附属特別支援学校</t>
  </si>
  <si>
    <t>静岡県静岡市葵区大岩町１－１５</t>
  </si>
  <si>
    <t>E122210000016</t>
  </si>
  <si>
    <t>静岡県立沼津視覚特別支援学校</t>
  </si>
  <si>
    <t>静岡県沼津市米山町６－２０</t>
  </si>
  <si>
    <t>E122210000025</t>
  </si>
  <si>
    <t>静岡県立静岡視覚特別支援学校</t>
  </si>
  <si>
    <t>E122210000034</t>
  </si>
  <si>
    <t>静岡県立浜松視覚特別支援学校</t>
  </si>
  <si>
    <t>E122210000043</t>
  </si>
  <si>
    <t>静岡県立浜北特別支援学校</t>
  </si>
  <si>
    <t>E122210000052</t>
  </si>
  <si>
    <t>静岡県立沼津特別支援学校伊豆田方分校</t>
  </si>
  <si>
    <t>E122210000061</t>
  </si>
  <si>
    <t>静岡県立沼津聴覚特別支援学校</t>
  </si>
  <si>
    <t>静岡県沼津市泉町４－１</t>
  </si>
  <si>
    <t>E122210000070</t>
  </si>
  <si>
    <t>静岡県立静岡聴覚特別支援学校</t>
  </si>
  <si>
    <t>静岡県静岡市駿河区中村町２５１番地</t>
  </si>
  <si>
    <t>E122210000089</t>
  </si>
  <si>
    <t>静岡県立浜松聴覚特別支援学校</t>
  </si>
  <si>
    <t>E122210000098</t>
  </si>
  <si>
    <t>静岡県立中央特別支援学校</t>
  </si>
  <si>
    <t>静岡県静岡市葵区漆山７７７</t>
  </si>
  <si>
    <t>E122210000105</t>
  </si>
  <si>
    <t>静岡県立東部特別支援学校</t>
  </si>
  <si>
    <t>静岡県伊豆の国市寺家２４６－１</t>
  </si>
  <si>
    <t>E122210000114</t>
  </si>
  <si>
    <t>静岡県立西部特別支援学校</t>
  </si>
  <si>
    <t>E122210000123</t>
  </si>
  <si>
    <t>静岡県立天竜特別支援学校</t>
  </si>
  <si>
    <t>静岡県浜松市天竜区渡ヶ島２０１－２</t>
  </si>
  <si>
    <t>E122210000132</t>
  </si>
  <si>
    <t>静岡県立静岡北特別支援学校</t>
  </si>
  <si>
    <t>静岡県静岡市葵区漆山７９６</t>
  </si>
  <si>
    <t>E122210000141</t>
  </si>
  <si>
    <t>静岡県立浜松特別支援学校</t>
  </si>
  <si>
    <t>E122210000150</t>
  </si>
  <si>
    <t>静岡県立沼津特別支援学校</t>
  </si>
  <si>
    <t>静岡県沼津市大塚８２３－１</t>
  </si>
  <si>
    <t>E122210000169</t>
  </si>
  <si>
    <t>静岡県立浜名特別支援学校</t>
  </si>
  <si>
    <t>静岡県湖西市新居町浜名１８５５－７１</t>
  </si>
  <si>
    <t>E122210000187</t>
  </si>
  <si>
    <t>静岡県立浜松特別支援学校磐田分校</t>
  </si>
  <si>
    <t>静岡県磐田市西貝塚３５７７－１</t>
  </si>
  <si>
    <t>E122210000196</t>
  </si>
  <si>
    <t>静岡県立静岡南部特別支援学校</t>
  </si>
  <si>
    <t>静岡県静岡市駿河区曲金５－３－３０</t>
  </si>
  <si>
    <t>E122210000203</t>
  </si>
  <si>
    <t>静岡県立藤枝特別支援学校</t>
  </si>
  <si>
    <t>静岡県藤枝市前島２２８１－１</t>
  </si>
  <si>
    <t>E122210000212</t>
  </si>
  <si>
    <t>静岡県立富士特別支援学校</t>
  </si>
  <si>
    <t>静岡県富士市大渕３７７３－１</t>
  </si>
  <si>
    <t>E122210000221</t>
  </si>
  <si>
    <t>静岡県立袋井特別支援学校</t>
  </si>
  <si>
    <t>静岡県袋井市高尾２７５３－１</t>
  </si>
  <si>
    <t>E122210000230</t>
  </si>
  <si>
    <t>静岡県立東部特別支援学校伊東分校</t>
  </si>
  <si>
    <t>E122210000249</t>
  </si>
  <si>
    <t>静岡県立御殿場特別支援学校</t>
  </si>
  <si>
    <t>静岡県御殿場市神山１５５３－３</t>
  </si>
  <si>
    <t>E122210000258</t>
  </si>
  <si>
    <t>静岡県立静岡北特別支援学校南の丘分校</t>
  </si>
  <si>
    <t>静岡県静岡市駿河区有東三丁目４ー１７</t>
  </si>
  <si>
    <t>E122210000267</t>
  </si>
  <si>
    <t>静岡県立掛川特別支援学校御前崎分校</t>
  </si>
  <si>
    <t>E122210000276</t>
  </si>
  <si>
    <t>静岡県立東部特別支援学校伊豆高原分校</t>
  </si>
  <si>
    <t>E122210000285</t>
  </si>
  <si>
    <t>静岡県立伊豆の国特別支援学校伊豆下田分校</t>
  </si>
  <si>
    <t>静岡県下田市５－３－１</t>
  </si>
  <si>
    <t>E122210000294</t>
  </si>
  <si>
    <t>静岡県立清水特別支援学校</t>
  </si>
  <si>
    <t>静岡県静岡市清水区八坂東１－１６－１</t>
  </si>
  <si>
    <t>E122210000301</t>
  </si>
  <si>
    <t>静岡県立袋井特別支援学校磐田見付分校</t>
  </si>
  <si>
    <t>E122210000310</t>
  </si>
  <si>
    <t>静岡県立伊豆の国特別支援学校伊豆松崎分校</t>
  </si>
  <si>
    <t>E122210000329</t>
  </si>
  <si>
    <t>静岡県立富士特別支援学校富士宮分校</t>
  </si>
  <si>
    <t>静岡県富士宮市宮北町２３３</t>
  </si>
  <si>
    <t>E122210000338</t>
  </si>
  <si>
    <t>静岡県立浜松特別支援学校城北分校</t>
  </si>
  <si>
    <t>E122210000347</t>
  </si>
  <si>
    <t>静岡県立沼津特別支援学校愛鷹分校</t>
  </si>
  <si>
    <t>E122210000356</t>
  </si>
  <si>
    <t>静岡県立藤枝特別支援学校焼津分校</t>
  </si>
  <si>
    <t>静岡県焼津市焼津五丁目５－２</t>
  </si>
  <si>
    <t>E122210000365</t>
  </si>
  <si>
    <t>静岡県立掛川特別支援学校</t>
  </si>
  <si>
    <t>静岡県掛川市杉谷南一丁目１－２</t>
  </si>
  <si>
    <t>E122210000374</t>
  </si>
  <si>
    <t>静岡県立吉田特別支援学校</t>
  </si>
  <si>
    <t>静岡県榛原郡吉田町片岡２１３０</t>
  </si>
  <si>
    <t>E122210000383</t>
  </si>
  <si>
    <t>静岡県立伊豆の国特別支援学校</t>
  </si>
  <si>
    <t>静岡県伊豆の国市寺家２３５</t>
  </si>
  <si>
    <t>E122210000392</t>
  </si>
  <si>
    <t>静岡県立浜松みをつくし特別支援学校</t>
  </si>
  <si>
    <t>E122210000400</t>
  </si>
  <si>
    <t>静岡県立富士特別支援学校富士東分校</t>
  </si>
  <si>
    <t>E122310000014</t>
  </si>
  <si>
    <t>特別支援学校ねむの木</t>
  </si>
  <si>
    <t>静岡県掛川市上垂木２９７９－２</t>
  </si>
  <si>
    <t>B123110000014</t>
  </si>
  <si>
    <t>愛知教育大学附属岡崎小学校</t>
  </si>
  <si>
    <t>愛知県岡崎市六供町八貫１５</t>
  </si>
  <si>
    <t>B123110000023</t>
  </si>
  <si>
    <t>愛知教育大学附属名古屋小学校</t>
  </si>
  <si>
    <t>愛知県名古屋市東区大幸南１－１２６</t>
  </si>
  <si>
    <t>B123210000003</t>
  </si>
  <si>
    <t>名古屋市立内山小学校</t>
  </si>
  <si>
    <t>愛知県名古屋市千種区内山１－４－１５</t>
  </si>
  <si>
    <t>B123210000012</t>
  </si>
  <si>
    <t>名古屋市立春岡小学校</t>
  </si>
  <si>
    <t>愛知県名古屋市千種区春岡２－５－３８</t>
  </si>
  <si>
    <t>B123210000021</t>
  </si>
  <si>
    <t>名古屋市立千種小学校</t>
  </si>
  <si>
    <t>愛知県名古屋市千種区千種三丁目２番５号</t>
  </si>
  <si>
    <t>B123210000030</t>
  </si>
  <si>
    <t>名古屋市立千石小学校</t>
  </si>
  <si>
    <t>愛知県名古屋市千種区千種１－１－５２</t>
  </si>
  <si>
    <t>B123210000049</t>
  </si>
  <si>
    <t>名古屋市立高見小学校</t>
  </si>
  <si>
    <t>愛知県名古屋市千種区高見１丁目７番１号</t>
  </si>
  <si>
    <t>B123210000058</t>
  </si>
  <si>
    <t>名古屋市立大和小学校</t>
  </si>
  <si>
    <t>愛知県名古屋市千種区松軒１－４－９</t>
  </si>
  <si>
    <t>B123210000067</t>
  </si>
  <si>
    <t>名古屋市立田代小学校</t>
  </si>
  <si>
    <t>愛知県名古屋市千種区観月町２丁目４１番地</t>
  </si>
  <si>
    <t>B123210000076</t>
  </si>
  <si>
    <t>名古屋市立自由ケ丘小学校</t>
  </si>
  <si>
    <t>愛知県名古屋市千種区自由ケ丘２－１５－２４</t>
  </si>
  <si>
    <t>B123210000085</t>
  </si>
  <si>
    <t>名古屋市立上野小学校</t>
  </si>
  <si>
    <t>愛知県名古屋市千種区上野２－６－１</t>
  </si>
  <si>
    <t>B123210000094</t>
  </si>
  <si>
    <t>名古屋市立富士見台小学校</t>
  </si>
  <si>
    <t>愛知県名古屋市千種区富士見台２－１</t>
  </si>
  <si>
    <t>B123210000101</t>
  </si>
  <si>
    <t>名古屋市立東山小学校</t>
  </si>
  <si>
    <t>愛知県名古屋市千種区橋本町３丁目２０番地</t>
  </si>
  <si>
    <t>B123210000110</t>
  </si>
  <si>
    <t>名古屋市立星ケ丘小学校</t>
  </si>
  <si>
    <t>愛知県名古屋市千種区星ヶ丘１－４</t>
  </si>
  <si>
    <t>B123210000129</t>
  </si>
  <si>
    <t>名古屋市立宮根小学校</t>
  </si>
  <si>
    <t>愛知県名古屋市千種区宮根台２－１０－１９</t>
  </si>
  <si>
    <t>B123210000138</t>
  </si>
  <si>
    <t>名古屋市立見付小学校</t>
  </si>
  <si>
    <t>愛知県名古屋市千種区見附町３－１－３</t>
  </si>
  <si>
    <t>B123210000147</t>
  </si>
  <si>
    <t>名古屋市立千代田橋小学校</t>
  </si>
  <si>
    <t>愛知県名古屋市千種区千代田橋二丁目３番７号</t>
  </si>
  <si>
    <t>B123210000156</t>
  </si>
  <si>
    <t>名古屋市立旭丘小学校</t>
  </si>
  <si>
    <t>愛知県名古屋市東区徳川町１６０１番地</t>
  </si>
  <si>
    <t>B123210000165</t>
  </si>
  <si>
    <t>名古屋市立明倫小学校</t>
  </si>
  <si>
    <t>愛知県名古屋市東区出来町１－８－１</t>
  </si>
  <si>
    <t>B123210000174</t>
  </si>
  <si>
    <t>名古屋市立筒井小学校</t>
  </si>
  <si>
    <t>愛知県名古屋市東区筒井１－１５－２８</t>
  </si>
  <si>
    <t>B123210000183</t>
  </si>
  <si>
    <t>名古屋市立東桜小学校</t>
  </si>
  <si>
    <t>愛知県名古屋市東区東桜１－１３－１</t>
  </si>
  <si>
    <t>B123210000192</t>
  </si>
  <si>
    <t>名古屋市立矢田小学校</t>
  </si>
  <si>
    <t>愛知県名古屋市東区矢田南４－４－１</t>
  </si>
  <si>
    <t>B123210000209</t>
  </si>
  <si>
    <t>名古屋市立山吹小学校</t>
  </si>
  <si>
    <t>愛知県名古屋市東区橦木町２－２４</t>
  </si>
  <si>
    <t>B123210000218</t>
  </si>
  <si>
    <t>名古屋市立東白壁小学校</t>
  </si>
  <si>
    <t>愛知県名古屋市東区白壁５－７</t>
  </si>
  <si>
    <t>B123210000227</t>
  </si>
  <si>
    <t>名古屋市立葵小学校</t>
  </si>
  <si>
    <t>愛知県名古屋市東区葵１丁目５番１号</t>
  </si>
  <si>
    <t>B123210000236</t>
  </si>
  <si>
    <t>名古屋市立砂田橋小学校</t>
  </si>
  <si>
    <t>愛知県名古屋市東区砂田橋３－１－１３</t>
  </si>
  <si>
    <t>B123210000245</t>
  </si>
  <si>
    <t>名古屋市立飯田小学校</t>
  </si>
  <si>
    <t>愛知県名古屋市北区平安２－７－１４</t>
  </si>
  <si>
    <t>B123210000254</t>
  </si>
  <si>
    <t>名古屋市立大杉小学校</t>
  </si>
  <si>
    <t>愛知県名古屋市北区大杉三丁目９－２１</t>
  </si>
  <si>
    <t>B123210000263</t>
  </si>
  <si>
    <t>名古屋市立清水小学校</t>
  </si>
  <si>
    <t>愛知県名古屋市北区清水５－３－１</t>
  </si>
  <si>
    <t>B123210000272</t>
  </si>
  <si>
    <t>名古屋市立杉村小学校</t>
  </si>
  <si>
    <t>愛知県名古屋市北区長田町３－６２</t>
  </si>
  <si>
    <t>B123210000281</t>
  </si>
  <si>
    <t>名古屋市立名北小学校</t>
  </si>
  <si>
    <t>愛知県名古屋市北区下飯田町１－３４</t>
  </si>
  <si>
    <t>B123210000290</t>
  </si>
  <si>
    <t>名古屋市立金城小学校</t>
  </si>
  <si>
    <t>愛知県名古屋市北区金城３－１１－６</t>
  </si>
  <si>
    <t>B123210000307</t>
  </si>
  <si>
    <t>名古屋市立東志賀小学校</t>
  </si>
  <si>
    <t>愛知県名古屋市北区志賀町４－６０</t>
  </si>
  <si>
    <t>B123210000316</t>
  </si>
  <si>
    <t>名古屋市立城北小学校</t>
  </si>
  <si>
    <t>愛知県名古屋市北区鳩岡２－８－４３</t>
  </si>
  <si>
    <t>B123210000325</t>
  </si>
  <si>
    <t>名古屋市立光城小学校</t>
  </si>
  <si>
    <t>愛知県名古屋市北区光音寺町４－１</t>
  </si>
  <si>
    <t>B123210000334</t>
  </si>
  <si>
    <t>名古屋市立六郷小学校</t>
  </si>
  <si>
    <t>愛知県名古屋市北区大曽根三丁目１５番８２号</t>
  </si>
  <si>
    <t>B123210000343</t>
  </si>
  <si>
    <t>名古屋市立楠小学校</t>
  </si>
  <si>
    <t>愛知県名古屋市北区池花町３０９</t>
  </si>
  <si>
    <t>B123210000352</t>
  </si>
  <si>
    <t>名古屋市立味鋺小学校</t>
  </si>
  <si>
    <t>愛知県名古屋市北区楠味鋺３丁目１２６番地</t>
  </si>
  <si>
    <t>B123210000361</t>
  </si>
  <si>
    <t>名古屋市立西味鋺小学校</t>
  </si>
  <si>
    <t>愛知県名古屋市北区西味鋺２－５２６</t>
  </si>
  <si>
    <t>B123210000370</t>
  </si>
  <si>
    <t>名古屋市立六郷北小学校</t>
  </si>
  <si>
    <t>愛知県名古屋市北区山田４－１４－５６</t>
  </si>
  <si>
    <t>B123210000389</t>
  </si>
  <si>
    <t>名古屋市立楠西小学校</t>
  </si>
  <si>
    <t>愛知県名古屋市北区会所町８９</t>
  </si>
  <si>
    <t>B123210000398</t>
  </si>
  <si>
    <t>名古屋市立川中小学校</t>
  </si>
  <si>
    <t>愛知県名古屋市北区福徳町５－５２</t>
  </si>
  <si>
    <t>B123210000405</t>
  </si>
  <si>
    <t>名古屋市立宮前小学校</t>
  </si>
  <si>
    <t>愛知県名古屋市北区上飯田南町４－１－２</t>
  </si>
  <si>
    <t>B123210000414</t>
  </si>
  <si>
    <t>名古屋市立如意小学校</t>
  </si>
  <si>
    <t>愛知県名古屋市北区如意３丁目１３１</t>
  </si>
  <si>
    <t>B123210000423</t>
  </si>
  <si>
    <t>名古屋市立辻小学校</t>
  </si>
  <si>
    <t>愛知県名古屋市北区辻町１丁目３２番地の４</t>
  </si>
  <si>
    <t>B123210000432</t>
  </si>
  <si>
    <t>名古屋市立榎小学校</t>
  </si>
  <si>
    <t>愛知県名古屋市西区押切１－１２－２５</t>
  </si>
  <si>
    <t>B123210000441</t>
  </si>
  <si>
    <t>名古屋市立栄生小学校</t>
  </si>
  <si>
    <t>愛知県名古屋市西区栄生１－２７－２６</t>
  </si>
  <si>
    <t>B123210000450</t>
  </si>
  <si>
    <t>名古屋市立上名古屋小学校</t>
  </si>
  <si>
    <t>愛知県名古屋市西区上名古屋３－４－１８</t>
  </si>
  <si>
    <t>B123210000469</t>
  </si>
  <si>
    <t>名古屋市立城西小学校</t>
  </si>
  <si>
    <t>愛知県名古屋市西区城西３－１４－２５</t>
  </si>
  <si>
    <t>B123210000478</t>
  </si>
  <si>
    <t>名古屋市立児玉小学校</t>
  </si>
  <si>
    <t>愛知県名古屋市西区児玉二丁目３番３３号</t>
  </si>
  <si>
    <t>B123210000487</t>
  </si>
  <si>
    <t>名古屋市立枇杷島小学校</t>
  </si>
  <si>
    <t>愛知県名古屋市西区枇杷島３－１６－３３</t>
  </si>
  <si>
    <t>B123210000496</t>
  </si>
  <si>
    <t>名古屋市立南押切小学校</t>
  </si>
  <si>
    <t>愛知県名古屋市西区則武新町二丁目１４－３</t>
  </si>
  <si>
    <t>B123210000502</t>
  </si>
  <si>
    <t>名古屋市立庄内小学校</t>
  </si>
  <si>
    <t>愛知県名古屋市西区新福寺町二丁目５－１</t>
  </si>
  <si>
    <t>B123210000511</t>
  </si>
  <si>
    <t>名古屋市立稲生小学校</t>
  </si>
  <si>
    <t>愛知県名古屋市西区香呑町２－８４</t>
  </si>
  <si>
    <t>B123210000520</t>
  </si>
  <si>
    <t>名古屋市立山田小学校</t>
  </si>
  <si>
    <t>愛知県名古屋市西区八筋町３８１－１</t>
  </si>
  <si>
    <t>B123210000539</t>
  </si>
  <si>
    <t>名古屋市立平田小学校</t>
  </si>
  <si>
    <t>愛知県名古屋市西区西原町８８</t>
  </si>
  <si>
    <t>B123210000548</t>
  </si>
  <si>
    <t>名古屋市立比良小学校</t>
  </si>
  <si>
    <t>愛知県名古屋市西区比良２－１７５</t>
  </si>
  <si>
    <t>B123210000557</t>
  </si>
  <si>
    <t>名古屋市立大野木小学校</t>
  </si>
  <si>
    <t>愛知県名古屋市西区大野木３ー１７</t>
  </si>
  <si>
    <t>B123210000566</t>
  </si>
  <si>
    <t>名古屋市立浮野小学校</t>
  </si>
  <si>
    <t>愛知県名古屋市西区浮野町９８</t>
  </si>
  <si>
    <t>B123210000575</t>
  </si>
  <si>
    <t>名古屋市立比良西小学校</t>
  </si>
  <si>
    <t>愛知県名古屋市西区玉池町３４７番地</t>
  </si>
  <si>
    <t>B123210000584</t>
  </si>
  <si>
    <t>名古屋市立中小田井小学校</t>
  </si>
  <si>
    <t>愛知県名古屋市西区中小田井２丁目１８９番地</t>
  </si>
  <si>
    <t>B123210000593</t>
  </si>
  <si>
    <t>名古屋市立なごや小学校</t>
  </si>
  <si>
    <t>愛知県名古屋市西区幅下１丁目７－１７</t>
  </si>
  <si>
    <t>B123210000600</t>
  </si>
  <si>
    <t>名古屋市立中村小学校</t>
  </si>
  <si>
    <t>愛知県名古屋市中村区中村町１－７２</t>
  </si>
  <si>
    <t>B123210000619</t>
  </si>
  <si>
    <t>名古屋市立豊臣小学校</t>
  </si>
  <si>
    <t>愛知県名古屋市中村区森末町２－１</t>
  </si>
  <si>
    <t>B123210000628</t>
  </si>
  <si>
    <t>名古屋市立牧野小学校</t>
  </si>
  <si>
    <t>愛知県名古屋市中村区竹橋町３－４</t>
  </si>
  <si>
    <t>B123210000637</t>
  </si>
  <si>
    <t>名古屋市立米野小学校</t>
  </si>
  <si>
    <t>愛知県名古屋市中村区権現通１－２８</t>
  </si>
  <si>
    <t>B123210000646</t>
  </si>
  <si>
    <t>名古屋市立日比津小学校</t>
  </si>
  <si>
    <t>愛知県名古屋市中村区高道町２－１－３０</t>
  </si>
  <si>
    <t>B123210000655</t>
  </si>
  <si>
    <t>名古屋市立諏訪小学校</t>
  </si>
  <si>
    <t>愛知県名古屋市中村区諏訪町２－６－７</t>
  </si>
  <si>
    <t>B123210000664</t>
  </si>
  <si>
    <t>名古屋市立柳小学校</t>
  </si>
  <si>
    <t>愛知県名古屋市中村区烏森町２－２５</t>
  </si>
  <si>
    <t>B123210000673</t>
  </si>
  <si>
    <t>名古屋市立稲葉地小学校</t>
  </si>
  <si>
    <t>愛知県名古屋市中村区靖国町３－２０</t>
  </si>
  <si>
    <t>B123210000682</t>
  </si>
  <si>
    <t>名古屋市立稲西小学校</t>
  </si>
  <si>
    <t>愛知県名古屋市中村区稲西町８８番地</t>
  </si>
  <si>
    <t>B123210000691</t>
  </si>
  <si>
    <t>名古屋市立日吉小学校</t>
  </si>
  <si>
    <t>愛知県名古屋市中村区城主町１－１</t>
  </si>
  <si>
    <t>B123210000708</t>
  </si>
  <si>
    <t>名古屋市立千成小学校</t>
  </si>
  <si>
    <t>愛知県名古屋市中村区日ノ宮１－１２０</t>
  </si>
  <si>
    <t>B123210000717</t>
  </si>
  <si>
    <t>名古屋市立岩塚小学校</t>
  </si>
  <si>
    <t>愛知県名古屋市中村区岩塚町４ー１７</t>
  </si>
  <si>
    <t>B123210000726</t>
  </si>
  <si>
    <t>名古屋市立八社小学校</t>
  </si>
  <si>
    <t>愛知県名古屋市中村区八社一丁目１９９番地の２</t>
  </si>
  <si>
    <t>B123210000735</t>
  </si>
  <si>
    <t>名古屋市立ほのか小学校</t>
  </si>
  <si>
    <t>愛知県名古屋市中村区松原町５－５</t>
  </si>
  <si>
    <t>B123210000744</t>
  </si>
  <si>
    <t>名古屋市立笹島小学校</t>
  </si>
  <si>
    <t>愛知県名古屋市中村区名駅四丁目１９番１号</t>
  </si>
  <si>
    <t>B123210000771</t>
  </si>
  <si>
    <t>名古屋市立栄小学校</t>
  </si>
  <si>
    <t>愛知県名古屋市中区栄１－２８－１</t>
  </si>
  <si>
    <t>B123210000780</t>
  </si>
  <si>
    <t>名古屋市立新栄小学校</t>
  </si>
  <si>
    <t>愛知県名古屋市中区新栄３－１５－５１</t>
  </si>
  <si>
    <t>B123210000799</t>
  </si>
  <si>
    <t>名古屋市立松原小学校</t>
  </si>
  <si>
    <t>愛知県名古屋市中区松原３－５－３</t>
  </si>
  <si>
    <t>B123210000806</t>
  </si>
  <si>
    <t>名古屋市立橘小学校</t>
  </si>
  <si>
    <t>愛知県名古屋市中区橘１－１３－１２</t>
  </si>
  <si>
    <t>B123210000815</t>
  </si>
  <si>
    <t>名古屋市立平和小学校</t>
  </si>
  <si>
    <t>愛知県名古屋市中区平和１－１４－３</t>
  </si>
  <si>
    <t>B123210000824</t>
  </si>
  <si>
    <t>名古屋市立老松小学校</t>
  </si>
  <si>
    <t>愛知県名古屋市中区千代田１－９－３６</t>
  </si>
  <si>
    <t>B123210000833</t>
  </si>
  <si>
    <t>名古屋市立千早小学校</t>
  </si>
  <si>
    <t>愛知県名古屋市中区新栄１－４４－３６</t>
  </si>
  <si>
    <t>B123210000842</t>
  </si>
  <si>
    <t>名古屋市立大須小学校</t>
  </si>
  <si>
    <t>愛知県名古屋市中区大須１－３１－４</t>
  </si>
  <si>
    <t>B123210000851</t>
  </si>
  <si>
    <t>名古屋市立正木小学校</t>
  </si>
  <si>
    <t>愛知県名古屋市中区正木１ー１７ー３３</t>
  </si>
  <si>
    <t>B123210000860</t>
  </si>
  <si>
    <t>名古屋市立鶴舞小学校</t>
  </si>
  <si>
    <t>愛知県名古屋市昭和区鶴舞１－１－８５</t>
  </si>
  <si>
    <t>B123210000879</t>
  </si>
  <si>
    <t>名古屋市立吹上小学校</t>
  </si>
  <si>
    <t>愛知県名古屋市昭和区吹上町１－２２</t>
  </si>
  <si>
    <t>B123210000888</t>
  </si>
  <si>
    <t>名古屋市立村雲小学校</t>
  </si>
  <si>
    <t>愛知県名古屋市昭和区村雲町２６－１６</t>
  </si>
  <si>
    <t>B123210000897</t>
  </si>
  <si>
    <t>名古屋市立松栄小学校</t>
  </si>
  <si>
    <t>愛知県名古屋市昭和区長戸町２－１</t>
  </si>
  <si>
    <t>B123210000904</t>
  </si>
  <si>
    <t>名古屋市立御器所小学校</t>
  </si>
  <si>
    <t>愛知県名古屋市昭和区明月町１－３２</t>
  </si>
  <si>
    <t>B123210000913</t>
  </si>
  <si>
    <t>名古屋市立広路小学校</t>
  </si>
  <si>
    <t>愛知県名古屋市昭和区川原通８－２１－２</t>
  </si>
  <si>
    <t>B123210000922</t>
  </si>
  <si>
    <t>名古屋市立川原小学校</t>
  </si>
  <si>
    <t>愛知県名古屋市昭和区萩原町２－１</t>
  </si>
  <si>
    <t>B123210000931</t>
  </si>
  <si>
    <t>名古屋市立八事小学校</t>
  </si>
  <si>
    <t>愛知県名古屋市昭和区五軒家町２５</t>
  </si>
  <si>
    <t>B123210000940</t>
  </si>
  <si>
    <t>名古屋市立滝川小学校</t>
  </si>
  <si>
    <t>愛知県名古屋市昭和区滝川町１３１</t>
  </si>
  <si>
    <t>B123210000959</t>
  </si>
  <si>
    <t>名古屋市立白金小学校</t>
  </si>
  <si>
    <t>愛知県名古屋市昭和区白金２－２－５</t>
  </si>
  <si>
    <t>B123210000968</t>
  </si>
  <si>
    <t>名古屋市立伊勝小学校</t>
  </si>
  <si>
    <t>愛知県名古屋市昭和区伊勝町２－１００</t>
  </si>
  <si>
    <t>B123210000977</t>
  </si>
  <si>
    <t>名古屋市立川原小学校分校</t>
  </si>
  <si>
    <t>愛知県名古屋市昭和区折戸町四丁目１６番地</t>
  </si>
  <si>
    <t>B123210000986</t>
  </si>
  <si>
    <t>名古屋市立弥富小学校</t>
  </si>
  <si>
    <t>愛知県名古屋市瑞穂区日向町４－２３－１</t>
  </si>
  <si>
    <t>B123210000995</t>
  </si>
  <si>
    <t>名古屋市立御劔小学校</t>
  </si>
  <si>
    <t>愛知県名古屋市瑞穂区亀城町５－４－１</t>
  </si>
  <si>
    <t>B123210001002</t>
  </si>
  <si>
    <t>名古屋市立堀田小学校</t>
  </si>
  <si>
    <t>愛知県名古屋市瑞穂区新開２４－１３</t>
  </si>
  <si>
    <t>B123210001011</t>
  </si>
  <si>
    <t>名古屋市立汐路小学校</t>
  </si>
  <si>
    <t>愛知県名古屋市瑞穂区御莨町１－２</t>
  </si>
  <si>
    <t>B123210001020</t>
  </si>
  <si>
    <t>名古屋市立高田小学校</t>
  </si>
  <si>
    <t>愛知県名古屋市瑞穂区宝田町４－１</t>
  </si>
  <si>
    <t>B123210001039</t>
  </si>
  <si>
    <t>名古屋市立瑞穂小学校</t>
  </si>
  <si>
    <t>愛知県名古屋市瑞穂区牧町２－４６</t>
  </si>
  <si>
    <t>B123210001048</t>
  </si>
  <si>
    <t>名古屋市立井戸田小学校</t>
  </si>
  <si>
    <t>愛知県名古屋市瑞穂区姫宮町１－４６</t>
  </si>
  <si>
    <t>B123210001057</t>
  </si>
  <si>
    <t>名古屋市立穂波小学校</t>
  </si>
  <si>
    <t>愛知県名古屋市瑞穂区河岸一丁目１番３８号</t>
  </si>
  <si>
    <t>B123210001066</t>
  </si>
  <si>
    <t>名古屋市立豊岡小学校</t>
  </si>
  <si>
    <t>愛知県名古屋市瑞穂区膳棚町３－６０</t>
  </si>
  <si>
    <t>B123210001075</t>
  </si>
  <si>
    <t>名古屋市立陽明小学校</t>
  </si>
  <si>
    <t>愛知県名古屋市瑞穂区密柑山町１－１</t>
  </si>
  <si>
    <t>B123210001084</t>
  </si>
  <si>
    <t>名古屋市立中根小学校</t>
  </si>
  <si>
    <t>愛知県名古屋市瑞穂区井の元町５０</t>
  </si>
  <si>
    <t>B123210001093</t>
  </si>
  <si>
    <t>名古屋市立高蔵小学校</t>
  </si>
  <si>
    <t>愛知県名古屋市熱田区花町７ー３３</t>
  </si>
  <si>
    <t>B123210001100</t>
  </si>
  <si>
    <t>名古屋市立旗屋小学校</t>
  </si>
  <si>
    <t>愛知県名古屋市熱田区夜寒町５番１号</t>
  </si>
  <si>
    <t>B123210001119</t>
  </si>
  <si>
    <t>名古屋市立千年小学校</t>
  </si>
  <si>
    <t>愛知県名古屋市熱田区千年２－３８－２６</t>
  </si>
  <si>
    <t>B123210001128</t>
  </si>
  <si>
    <t>名古屋市立船方小学校</t>
  </si>
  <si>
    <t>愛知県名古屋市熱田区四番２－１０－４３</t>
  </si>
  <si>
    <t>B123210001137</t>
  </si>
  <si>
    <t>名古屋市立白鳥小学校</t>
  </si>
  <si>
    <t>愛知県名古屋市熱田区白鳥２－１３－１２</t>
  </si>
  <si>
    <t>B123210001146</t>
  </si>
  <si>
    <t>名古屋市立野立小学校</t>
  </si>
  <si>
    <t>愛知県名古屋市熱田区青池町２－２１</t>
  </si>
  <si>
    <t>B123210001155</t>
  </si>
  <si>
    <t>名古屋市立大宝小学校</t>
  </si>
  <si>
    <t>愛知県名古屋市熱田区大宝３－８－４３</t>
  </si>
  <si>
    <t>B123210001164</t>
  </si>
  <si>
    <t>名古屋市立広見小学校</t>
  </si>
  <si>
    <t>愛知県名古屋市中川区広住町４－４１</t>
  </si>
  <si>
    <t>B123210001173</t>
  </si>
  <si>
    <t>名古屋市立露橋小学校</t>
  </si>
  <si>
    <t>愛知県名古屋市中川区露橋１－９－４１</t>
  </si>
  <si>
    <t>B123210001182</t>
  </si>
  <si>
    <t>名古屋市立愛知小学校</t>
  </si>
  <si>
    <t>愛知県名古屋市中川区豊成町１－３５</t>
  </si>
  <si>
    <t>B123210001191</t>
  </si>
  <si>
    <t>名古屋市立八熊小学校</t>
  </si>
  <si>
    <t>愛知県名古屋市中川区八熊１－８－３０</t>
  </si>
  <si>
    <t>B123210001208</t>
  </si>
  <si>
    <t>名古屋市立昭和橋小学校</t>
  </si>
  <si>
    <t>愛知県名古屋市中川区中野新町７－５１－１</t>
  </si>
  <si>
    <t>B123210001217</t>
  </si>
  <si>
    <t>名古屋市立常磐小学校</t>
  </si>
  <si>
    <t>愛知県名古屋市中川区小本１丁目１５－２</t>
  </si>
  <si>
    <t>B123210001226</t>
  </si>
  <si>
    <t>名古屋市立八幡小学校</t>
  </si>
  <si>
    <t>愛知県名古屋市中川区八熊通５－４</t>
  </si>
  <si>
    <t>B123210001235</t>
  </si>
  <si>
    <t>名古屋市立荒子小学校</t>
  </si>
  <si>
    <t>愛知県名古屋市中川区中郷四丁目２３４番地</t>
  </si>
  <si>
    <t>B123210001244</t>
  </si>
  <si>
    <t>名古屋市立正色小学校</t>
  </si>
  <si>
    <t>愛知県名古屋市中川区下之一色町字権野１０７</t>
  </si>
  <si>
    <t>B123210001253</t>
  </si>
  <si>
    <t>名古屋市立篠原小学校</t>
  </si>
  <si>
    <t>愛知県名古屋市中川区丸米町１－５５</t>
  </si>
  <si>
    <t>B123210001262</t>
  </si>
  <si>
    <t>名古屋市立戸田小学校</t>
  </si>
  <si>
    <t>愛知県名古屋市中川区戸田二丁目２１１４</t>
  </si>
  <si>
    <t>B123210001271</t>
  </si>
  <si>
    <t>名古屋市立豊治小学校</t>
  </si>
  <si>
    <t>愛知県名古屋市中川区かの里１－２５０１</t>
  </si>
  <si>
    <t>B123210001280</t>
  </si>
  <si>
    <t>名古屋市立千音寺小学校</t>
  </si>
  <si>
    <t>愛知県名古屋市中川区富田町千音寺三の坪４６６６</t>
  </si>
  <si>
    <t>B123210001299</t>
  </si>
  <si>
    <t>名古屋市立長須賀小学校</t>
  </si>
  <si>
    <t>愛知県名古屋市中川区前田西町１－１００１</t>
  </si>
  <si>
    <t>B123210001306</t>
  </si>
  <si>
    <t>名古屋市立万場小学校</t>
  </si>
  <si>
    <t>愛知県名古屋市中川区万場４－１１０６</t>
  </si>
  <si>
    <t>B123210001315</t>
  </si>
  <si>
    <t>名古屋市立野田小学校</t>
  </si>
  <si>
    <t>愛知県名古屋市中川区野田１丁目５４５</t>
  </si>
  <si>
    <t>B123210001324</t>
  </si>
  <si>
    <t>名古屋市立明正小学校</t>
  </si>
  <si>
    <t>愛知県名古屋市中川区戸田明正３丁目１００１</t>
  </si>
  <si>
    <t>B123210001333</t>
  </si>
  <si>
    <t>名古屋市立玉川小学校</t>
  </si>
  <si>
    <t>愛知県名古屋市中川区玉川町２－１</t>
  </si>
  <si>
    <t>B123210001342</t>
  </si>
  <si>
    <t>名古屋市立赤星小学校</t>
  </si>
  <si>
    <t>愛知県名古屋市中川区富田町千音寺西五反田１５６０</t>
  </si>
  <si>
    <t>B123210001351</t>
  </si>
  <si>
    <t>名古屋市立中島小学校</t>
  </si>
  <si>
    <t>愛知県名古屋市中川区中島新町２－４０１</t>
  </si>
  <si>
    <t>B123210001360</t>
  </si>
  <si>
    <t>名古屋市立西中島小学校</t>
  </si>
  <si>
    <t>愛知県名古屋市中川区西中島２－３０１</t>
  </si>
  <si>
    <t>B123210001379</t>
  </si>
  <si>
    <t>名古屋市立五反田小学校</t>
  </si>
  <si>
    <t>愛知県名古屋市中川区一色新町１－６０１</t>
  </si>
  <si>
    <t>B123210001388</t>
  </si>
  <si>
    <t>名古屋市立春田小学校</t>
  </si>
  <si>
    <t>愛知県名古屋市中川区東春田２－２４３</t>
  </si>
  <si>
    <t>B123210001397</t>
  </si>
  <si>
    <t>名古屋市立西前田小学校</t>
  </si>
  <si>
    <t>愛知県名古屋市中川区前田西町３－１００１</t>
  </si>
  <si>
    <t>B123210001404</t>
  </si>
  <si>
    <t>名古屋市立東築地小学校</t>
  </si>
  <si>
    <t>愛知県名古屋市港区東築地町２６番地</t>
  </si>
  <si>
    <t>B123210001413</t>
  </si>
  <si>
    <t>名古屋市立中川小学校</t>
  </si>
  <si>
    <t>愛知県名古屋市港区辰巳町３７－６</t>
  </si>
  <si>
    <t>B123210001422</t>
  </si>
  <si>
    <t>名古屋市立成章小学校</t>
  </si>
  <si>
    <t>愛知県名古屋市港区東土古町１－３</t>
  </si>
  <si>
    <t>B123210001431</t>
  </si>
  <si>
    <t>名古屋市立大手小学校</t>
  </si>
  <si>
    <t>愛知県名古屋市港区大手町３ー２８</t>
  </si>
  <si>
    <t>B123210001440</t>
  </si>
  <si>
    <t>名古屋市立港西小学校</t>
  </si>
  <si>
    <t>愛知県名古屋市港区十一屋三丁目５５番地</t>
  </si>
  <si>
    <t>B123210001459</t>
  </si>
  <si>
    <t>名古屋市立稲永小学校</t>
  </si>
  <si>
    <t>愛知県名古屋市港区稲永町４－６－３５</t>
  </si>
  <si>
    <t>B123210001468</t>
  </si>
  <si>
    <t>名古屋市立小碓小学校</t>
  </si>
  <si>
    <t>愛知県名古屋市港区土古町４－５９</t>
  </si>
  <si>
    <t>B123210001477</t>
  </si>
  <si>
    <t>名古屋市立西築地小学校</t>
  </si>
  <si>
    <t>愛知県名古屋市港区浜１－２－３３</t>
  </si>
  <si>
    <t>B123210001486</t>
  </si>
  <si>
    <t>名古屋市立高木小学校</t>
  </si>
  <si>
    <t>愛知県名古屋市港区高木町３－２０</t>
  </si>
  <si>
    <t>B123210001495</t>
  </si>
  <si>
    <t>名古屋市立南陽小学校</t>
  </si>
  <si>
    <t>愛知県名古屋市港区東茶屋２－３２８</t>
  </si>
  <si>
    <t>B123210001501</t>
  </si>
  <si>
    <t>名古屋市立港楽小学校</t>
  </si>
  <si>
    <t>愛知県名古屋市港区港楽２－３－３６</t>
  </si>
  <si>
    <t>B123210001510</t>
  </si>
  <si>
    <t>名古屋市立明徳小学校</t>
  </si>
  <si>
    <t>愛知県名古屋市港区小碓３－２５９</t>
  </si>
  <si>
    <t>B123210001529</t>
  </si>
  <si>
    <t>名古屋市立西福田小学校</t>
  </si>
  <si>
    <t>愛知県名古屋市港区西福田５－１６０１</t>
  </si>
  <si>
    <t>B123210001538</t>
  </si>
  <si>
    <t>名古屋市立野跡小学校</t>
  </si>
  <si>
    <t>愛知県名古屋市港区野跡１－４－１１</t>
  </si>
  <si>
    <t>B123210001547</t>
  </si>
  <si>
    <t>名古屋市立東海小学校</t>
  </si>
  <si>
    <t>愛知県名古屋市港区九番町１－１－３</t>
  </si>
  <si>
    <t>B123210001556</t>
  </si>
  <si>
    <t>名古屋市立当知小学校</t>
  </si>
  <si>
    <t>愛知県名古屋市港区当知３－２４０１</t>
  </si>
  <si>
    <t>B123210001565</t>
  </si>
  <si>
    <t>名古屋市立福田小学校</t>
  </si>
  <si>
    <t>愛知県名古屋市港区七反野一丁目１２０７番地</t>
  </si>
  <si>
    <t>B123210001574</t>
  </si>
  <si>
    <t>名古屋市立正保小学校</t>
  </si>
  <si>
    <t>愛知県名古屋市港区正保町５－２２</t>
  </si>
  <si>
    <t>B123210001583</t>
  </si>
  <si>
    <t>名古屋市立神宮寺小学校</t>
  </si>
  <si>
    <t>愛知県名古屋市港区神宮寺２－５０１</t>
  </si>
  <si>
    <t>B123210001592</t>
  </si>
  <si>
    <t>名古屋市立福春小学校</t>
  </si>
  <si>
    <t>愛知県名古屋市港区春田野１－２９０１</t>
  </si>
  <si>
    <t>B123210001609</t>
  </si>
  <si>
    <t>名古屋市立豊田小学校</t>
  </si>
  <si>
    <t>愛知県名古屋市南区豊田１－１９－２３</t>
  </si>
  <si>
    <t>B123210001618</t>
  </si>
  <si>
    <t>名古屋市立明治小学校</t>
  </si>
  <si>
    <t>愛知県名古屋市南区明治二丁目３番５０号</t>
  </si>
  <si>
    <t>B123210001627</t>
  </si>
  <si>
    <t>名古屋市立伝馬小学校</t>
  </si>
  <si>
    <t>愛知県名古屋市南区豊二丁目３８番９号</t>
  </si>
  <si>
    <t>B123210001636</t>
  </si>
  <si>
    <t>名古屋市立呼続小学校</t>
  </si>
  <si>
    <t>愛知県名古屋市南区呼続４－１７－１０</t>
  </si>
  <si>
    <t>B123210001645</t>
  </si>
  <si>
    <t>名古屋市立白水小学校</t>
  </si>
  <si>
    <t>愛知県名古屋市南区松下町２－１</t>
  </si>
  <si>
    <t>B123210001654</t>
  </si>
  <si>
    <t>名古屋市立柴田小学校</t>
  </si>
  <si>
    <t>愛知県名古屋市南区白水町１９</t>
  </si>
  <si>
    <t>B123210001663</t>
  </si>
  <si>
    <t>名古屋市立桜小学校</t>
  </si>
  <si>
    <t>愛知県名古屋市南区桜台２－１３－３８</t>
  </si>
  <si>
    <t>B123210001672</t>
  </si>
  <si>
    <t>名古屋市立菊住小学校</t>
  </si>
  <si>
    <t>愛知県名古屋市南区駈上１－１２－３７</t>
  </si>
  <si>
    <t>B123210001681</t>
  </si>
  <si>
    <t>名古屋市立道徳小学校</t>
  </si>
  <si>
    <t>愛知県名古屋市南区道徳新町５－４３</t>
  </si>
  <si>
    <t>B123210001690</t>
  </si>
  <si>
    <t>名古屋市立笠寺小学校</t>
  </si>
  <si>
    <t>愛知県名古屋市南区本星崎町本城７６５</t>
  </si>
  <si>
    <t>B123210001707</t>
  </si>
  <si>
    <t>名古屋市立星崎小学校</t>
  </si>
  <si>
    <t>愛知県名古屋市南区南野３－１６３</t>
  </si>
  <si>
    <t>B123210001716</t>
  </si>
  <si>
    <t>名古屋市立大生小学校</t>
  </si>
  <si>
    <t>愛知県名古屋市南区西又兵ヱ町３－７６</t>
  </si>
  <si>
    <t>B123210001725</t>
  </si>
  <si>
    <t>名古屋市立宝小学校</t>
  </si>
  <si>
    <t>愛知県名古屋市南区中割町２－５</t>
  </si>
  <si>
    <t>B123210001734</t>
  </si>
  <si>
    <t>名古屋市立大磯小学校</t>
  </si>
  <si>
    <t>愛知県名古屋市南区北内町５－１</t>
  </si>
  <si>
    <t>B123210001743</t>
  </si>
  <si>
    <t>名古屋市立千鳥小学校</t>
  </si>
  <si>
    <t>愛知県名古屋市南区三吉町６－１</t>
  </si>
  <si>
    <t>B123210001752</t>
  </si>
  <si>
    <t>名古屋市立春日野小学校</t>
  </si>
  <si>
    <t>愛知県名古屋市南区春日野町９－１</t>
  </si>
  <si>
    <t>B123210001761</t>
  </si>
  <si>
    <t>名古屋市立笠東小学校</t>
  </si>
  <si>
    <t>愛知県名古屋市南区芝町１１３</t>
  </si>
  <si>
    <t>B123210001770</t>
  </si>
  <si>
    <t>名古屋市立宝南小学校</t>
  </si>
  <si>
    <t>愛知県名古屋市南区堤起町３－４８</t>
  </si>
  <si>
    <t>B123210001789</t>
  </si>
  <si>
    <t>名古屋市立守山小学校</t>
  </si>
  <si>
    <t>愛知県名古屋市守山区西島町６－２７</t>
  </si>
  <si>
    <t>B123210001798</t>
  </si>
  <si>
    <t>名古屋市立小幡小学校</t>
  </si>
  <si>
    <t>愛知県名古屋市守山区小幡１－３－４</t>
  </si>
  <si>
    <t>B123210001805</t>
  </si>
  <si>
    <t>名古屋市立廿軒家小学校</t>
  </si>
  <si>
    <t>愛知県名古屋市守山区更屋敷１６番１６号</t>
  </si>
  <si>
    <t>B123210001814</t>
  </si>
  <si>
    <t>名古屋市立大森小学校</t>
  </si>
  <si>
    <t>愛知県名古屋市守山区大森４－４０１</t>
  </si>
  <si>
    <t>B123210001823</t>
  </si>
  <si>
    <t>名古屋市立瀬古小学校</t>
  </si>
  <si>
    <t>愛知県名古屋市守山区瀬古東三丁目１３０３番地</t>
  </si>
  <si>
    <t>B123210001832</t>
  </si>
  <si>
    <t>名古屋市立鳥羽見小学校</t>
  </si>
  <si>
    <t>愛知県名古屋市守山区鳥羽見二丁目１７番６号</t>
  </si>
  <si>
    <t>B123210001841</t>
  </si>
  <si>
    <t>名古屋市立志段味東小学校</t>
  </si>
  <si>
    <t>愛知県名古屋市守山区大字上志段味字道光３２３－２</t>
  </si>
  <si>
    <t>B123210001850</t>
  </si>
  <si>
    <t>名古屋市立志段味西小学校</t>
  </si>
  <si>
    <t>愛知県名古屋市守山区深沢２－１７７</t>
  </si>
  <si>
    <t>B123210001869</t>
  </si>
  <si>
    <t>名古屋市立白沢小学校</t>
  </si>
  <si>
    <t>愛知県名古屋市守山区白沢町２３３番地</t>
  </si>
  <si>
    <t>B123210001878</t>
  </si>
  <si>
    <t>名古屋市立苗代小学校</t>
  </si>
  <si>
    <t>愛知県名古屋市守山区苗代２－１０－６</t>
  </si>
  <si>
    <t>B123210001887</t>
  </si>
  <si>
    <t>名古屋市立本地丘小学校</t>
  </si>
  <si>
    <t>愛知県名古屋市守山区本地が丘９０８</t>
  </si>
  <si>
    <t>B123210001896</t>
  </si>
  <si>
    <t>名古屋市立二城小学校</t>
  </si>
  <si>
    <t>愛知県名古屋市守山区鳥神町２４８番地</t>
  </si>
  <si>
    <t>B123210001903</t>
  </si>
  <si>
    <t>名古屋市立天子田小学校</t>
  </si>
  <si>
    <t>愛知県名古屋市守山区天子田２－１５０１</t>
  </si>
  <si>
    <t>B123210001912</t>
  </si>
  <si>
    <t>名古屋市立森孝東小学校</t>
  </si>
  <si>
    <t>愛知県名古屋市守山区森孝東１－４４２</t>
  </si>
  <si>
    <t>B123210001921</t>
  </si>
  <si>
    <t>名古屋市立森孝西小学校</t>
  </si>
  <si>
    <t>愛知県名古屋市守山区森孝１－１１０８</t>
  </si>
  <si>
    <t>B123210001930</t>
  </si>
  <si>
    <t>名古屋市立西城小学校</t>
  </si>
  <si>
    <t>愛知県名古屋市守山区西城２－１４－３</t>
  </si>
  <si>
    <t>B123210001949</t>
  </si>
  <si>
    <t>名古屋市立大森北小学校</t>
  </si>
  <si>
    <t>愛知県名古屋市守山区御膳洞３２１</t>
  </si>
  <si>
    <t>B123210001958</t>
  </si>
  <si>
    <t>名古屋市立小幡北小学校</t>
  </si>
  <si>
    <t>愛知県名古屋市守山区小幡北１８０１</t>
  </si>
  <si>
    <t>B123210001967</t>
  </si>
  <si>
    <t>名古屋市立吉根小学校</t>
  </si>
  <si>
    <t>愛知県名古屋市守山区吉根１－１６０１</t>
  </si>
  <si>
    <t>B123210001976</t>
  </si>
  <si>
    <t>名古屋市立下志段味小学校</t>
  </si>
  <si>
    <t>愛知県名古屋市守山区桜坂一丁目１５０２番地</t>
  </si>
  <si>
    <t>B123210001985</t>
  </si>
  <si>
    <t>名古屋市立鳴海小学校</t>
  </si>
  <si>
    <t>愛知県名古屋市緑区鳴海町字矢切９８番地</t>
  </si>
  <si>
    <t>B123210001994</t>
  </si>
  <si>
    <t>名古屋市立緑小学校</t>
  </si>
  <si>
    <t>愛知県名古屋市緑区鳴海町前之輪２４</t>
  </si>
  <si>
    <t>B123210002001</t>
  </si>
  <si>
    <t>名古屋市立鳴海東部小学校</t>
  </si>
  <si>
    <t>愛知県名古屋市緑区平手北二丁目９０１</t>
  </si>
  <si>
    <t>B123210002010</t>
  </si>
  <si>
    <t>名古屋市立東丘小学校</t>
  </si>
  <si>
    <t>愛知県名古屋市緑区鳴海町字有松裏９</t>
  </si>
  <si>
    <t>B123210002029</t>
  </si>
  <si>
    <t>名古屋市立平子小学校</t>
  </si>
  <si>
    <t>愛知県名古屋市緑区平子が丘２３６番地</t>
  </si>
  <si>
    <t>B123210002038</t>
  </si>
  <si>
    <t>名古屋市立鳴子小学校</t>
  </si>
  <si>
    <t>愛知県名古屋市緑区鳴子町２－６９</t>
  </si>
  <si>
    <t>B123210002047</t>
  </si>
  <si>
    <t>名古屋市立大高小学校</t>
  </si>
  <si>
    <t>愛知県名古屋市緑区大高台３－２６０１</t>
  </si>
  <si>
    <t>B123210002056</t>
  </si>
  <si>
    <t>名古屋市立有松小学校</t>
  </si>
  <si>
    <t>愛知県名古屋市緑区有松２８０３番地</t>
  </si>
  <si>
    <t>B123210002065</t>
  </si>
  <si>
    <t>名古屋市立片平小学校</t>
  </si>
  <si>
    <t>愛知県名古屋市緑区鳴海町字片平１８</t>
  </si>
  <si>
    <t>B123210002074</t>
  </si>
  <si>
    <t>名古屋市立太子小学校</t>
  </si>
  <si>
    <t>愛知県名古屋市緑区太子２－２４２</t>
  </si>
  <si>
    <t>B123210002083</t>
  </si>
  <si>
    <t>名古屋市立戸笠小学校</t>
  </si>
  <si>
    <t>愛知県名古屋市緑区相川３－６０</t>
  </si>
  <si>
    <t>B123210002092</t>
  </si>
  <si>
    <t>名古屋市立浦里小学校</t>
  </si>
  <si>
    <t>愛知県名古屋市緑区浦里１－７７</t>
  </si>
  <si>
    <t>B123210002109</t>
  </si>
  <si>
    <t>名古屋市立旭出小学校</t>
  </si>
  <si>
    <t>愛知県名古屋市緑区旭出１－１０１</t>
  </si>
  <si>
    <t>B123210002118</t>
  </si>
  <si>
    <t>名古屋市立黒石小学校</t>
  </si>
  <si>
    <t>愛知県名古屋市緑区黒沢台２－１５３３</t>
  </si>
  <si>
    <t>B123210002127</t>
  </si>
  <si>
    <t>名古屋市立長根台小学校</t>
  </si>
  <si>
    <t>愛知県名古屋市緑区古鳴海２丁目１６１－１</t>
  </si>
  <si>
    <t>B123210002136</t>
  </si>
  <si>
    <t>名古屋市立神の倉小学校</t>
  </si>
  <si>
    <t>愛知県名古屋市緑区神の倉２－１９８</t>
  </si>
  <si>
    <t>B123210002145</t>
  </si>
  <si>
    <t>名古屋市立桶狭間小学校</t>
  </si>
  <si>
    <t>愛知県名古屋市緑区桶狭間巻山１９０８</t>
  </si>
  <si>
    <t>B123210002154</t>
  </si>
  <si>
    <t>名古屋市立相原小学校</t>
  </si>
  <si>
    <t>愛知県名古屋市緑区若田１－３０１</t>
  </si>
  <si>
    <t>B123210002163</t>
  </si>
  <si>
    <t>名古屋市立桃山小学校</t>
  </si>
  <si>
    <t>愛知県名古屋市緑区桃山４－３２７</t>
  </si>
  <si>
    <t>B123210002172</t>
  </si>
  <si>
    <t>名古屋市立南陵小学校</t>
  </si>
  <si>
    <t>愛知県名古屋市緑区桶狭間森前１３４８番地</t>
  </si>
  <si>
    <t>B123210002181</t>
  </si>
  <si>
    <t>名古屋市立大高北小学校</t>
  </si>
  <si>
    <t>愛知県名古屋市緑区大高町字町屋川１</t>
  </si>
  <si>
    <t>B123210002190</t>
  </si>
  <si>
    <t>名古屋市立大高南小学校</t>
  </si>
  <si>
    <t>愛知県名古屋市緑区南大高一丁目１００４番地</t>
  </si>
  <si>
    <t>B123210002207</t>
  </si>
  <si>
    <t>名古屋市立徳重小学校</t>
  </si>
  <si>
    <t>愛知県名古屋市緑区徳重２－８０１</t>
  </si>
  <si>
    <t>B123210002216</t>
  </si>
  <si>
    <t>名古屋市立滝ノ水小学校</t>
  </si>
  <si>
    <t>愛知県名古屋市緑区滝ノ水１－１９０１</t>
  </si>
  <si>
    <t>B123210002225</t>
  </si>
  <si>
    <t>名古屋市立大清水小学校</t>
  </si>
  <si>
    <t>愛知県名古屋市緑区大清水西９０１</t>
  </si>
  <si>
    <t>B123210002234</t>
  </si>
  <si>
    <t>名古屋市立常安小学校</t>
  </si>
  <si>
    <t>愛知県名古屋市緑区乗鞍１－２１０１</t>
  </si>
  <si>
    <t>B123210002243</t>
  </si>
  <si>
    <t>名古屋市立小坂小学校</t>
  </si>
  <si>
    <t>愛知県名古屋市緑区小坂１－１００１－２</t>
  </si>
  <si>
    <t>B123210002252</t>
  </si>
  <si>
    <t>名古屋市立熊の前小学校</t>
  </si>
  <si>
    <t>愛知県名古屋市緑区亀が洞１－９０１</t>
  </si>
  <si>
    <t>B123210002261</t>
  </si>
  <si>
    <t>名古屋市立猪高小学校</t>
  </si>
  <si>
    <t>愛知県名古屋市名東区丁田町３２番地</t>
  </si>
  <si>
    <t>B123210002270</t>
  </si>
  <si>
    <t>名古屋市立香流小学校</t>
  </si>
  <si>
    <t>愛知県名古屋市名東区香流二丁目１２０１</t>
  </si>
  <si>
    <t>B123210002289</t>
  </si>
  <si>
    <t>名古屋市立高針小学校</t>
  </si>
  <si>
    <t>愛知県名古屋市名東区高針２－１１０３</t>
  </si>
  <si>
    <t>B123210002298</t>
  </si>
  <si>
    <t>名古屋市立西山小学校</t>
  </si>
  <si>
    <t>愛知県名古屋市名東区西山本通２－３５</t>
  </si>
  <si>
    <t>B123210002305</t>
  </si>
  <si>
    <t>名古屋市立名東小学校</t>
  </si>
  <si>
    <t>愛知県名古屋市名東区亀の井３－１３４</t>
  </si>
  <si>
    <t>B123210002314</t>
  </si>
  <si>
    <t>名古屋市立藤が丘小学校</t>
  </si>
  <si>
    <t>愛知県名古屋市名東区藤が丘５４</t>
  </si>
  <si>
    <t>B123210002323</t>
  </si>
  <si>
    <t>名古屋市立猪子石小学校</t>
  </si>
  <si>
    <t>愛知県名古屋市名東区猪子石２－１２０１</t>
  </si>
  <si>
    <t>B123210002332</t>
  </si>
  <si>
    <t>名古屋市立蓬来小学校</t>
  </si>
  <si>
    <t>愛知県名古屋市名東区よもぎ台１－５０１</t>
  </si>
  <si>
    <t>B123210002341</t>
  </si>
  <si>
    <t>名古屋市立梅森坂小学校</t>
  </si>
  <si>
    <t>愛知県名古屋市名東区梅森坂４－２０１</t>
  </si>
  <si>
    <t>B123210002350</t>
  </si>
  <si>
    <t>名古屋市立本郷小学校</t>
  </si>
  <si>
    <t>愛知県名古屋市名東区本郷１丁目２３７番地</t>
  </si>
  <si>
    <t>B123210002369</t>
  </si>
  <si>
    <t>名古屋市立貴船小学校</t>
  </si>
  <si>
    <t>愛知県名古屋市名東区貴船３－２３０１</t>
  </si>
  <si>
    <t>B123210002378</t>
  </si>
  <si>
    <t>名古屋市立上社小学校</t>
  </si>
  <si>
    <t>愛知県名古屋市名東区上社五丁目１００２番地</t>
  </si>
  <si>
    <t>B123210002387</t>
  </si>
  <si>
    <t>名古屋市立引山小学校</t>
  </si>
  <si>
    <t>愛知県名古屋市名東区引山１－１１０５</t>
  </si>
  <si>
    <t>B123210002396</t>
  </si>
  <si>
    <t>名古屋市立極楽小学校</t>
  </si>
  <si>
    <t>愛知県名古屋市名東区高針台３－９０１</t>
  </si>
  <si>
    <t>B123210002403</t>
  </si>
  <si>
    <t>名古屋市立平和が丘小学校</t>
  </si>
  <si>
    <t>愛知県名古屋市名東区平和が丘１－１</t>
  </si>
  <si>
    <t>B123210002412</t>
  </si>
  <si>
    <t>名古屋市立豊が丘小学校</t>
  </si>
  <si>
    <t>愛知県名古屋市名東区豊が丘１５０１番地</t>
  </si>
  <si>
    <t>B123210002421</t>
  </si>
  <si>
    <t>名古屋市立前山小学校</t>
  </si>
  <si>
    <t>愛知県名古屋市名東区牧の里２－１５０１</t>
  </si>
  <si>
    <t>B123210002430</t>
  </si>
  <si>
    <t>名古屋市立牧の原小学校</t>
  </si>
  <si>
    <t>愛知県名古屋市名東区牧の原三丁目４０１</t>
  </si>
  <si>
    <t>B123210002449</t>
  </si>
  <si>
    <t>名古屋市立北一社小学校</t>
  </si>
  <si>
    <t>愛知県名古屋市名東区上菅１－１０１</t>
  </si>
  <si>
    <t>B123210002458</t>
  </si>
  <si>
    <t>名古屋市立天白小学校</t>
  </si>
  <si>
    <t>愛知県名古屋市天白区池場２－１１０９</t>
  </si>
  <si>
    <t>B123210002467</t>
  </si>
  <si>
    <t>名古屋市立野並小学校</t>
  </si>
  <si>
    <t>愛知県名古屋市天白区野並１－６０</t>
  </si>
  <si>
    <t>B123210002485</t>
  </si>
  <si>
    <t>名古屋市立八事東小学校</t>
  </si>
  <si>
    <t>愛知県名古屋市天白区音聞山１８０１</t>
  </si>
  <si>
    <t>B123210002494</t>
  </si>
  <si>
    <t>名古屋市立平針小学校</t>
  </si>
  <si>
    <t>愛知県名古屋市天白区向ヶ丘１－６２０</t>
  </si>
  <si>
    <t>B123210002500</t>
  </si>
  <si>
    <t>名古屋市立植田小学校</t>
  </si>
  <si>
    <t>愛知県名古屋市天白区植田本町１－１２０１</t>
  </si>
  <si>
    <t>B123210002519</t>
  </si>
  <si>
    <t>名古屋市立表山小学校</t>
  </si>
  <si>
    <t>愛知県名古屋市天白区表山二丁目７０１</t>
  </si>
  <si>
    <t>B123210002537</t>
  </si>
  <si>
    <t>名古屋市立山根小学校</t>
  </si>
  <si>
    <t>愛知県名古屋市天白区山根町１８９</t>
  </si>
  <si>
    <t>B123210002546</t>
  </si>
  <si>
    <t>名古屋市立平針南小学校</t>
  </si>
  <si>
    <t>愛知県名古屋市天白区平針南四丁目４０２番地</t>
  </si>
  <si>
    <t>B123210002555</t>
  </si>
  <si>
    <t>名古屋市立相生小学校</t>
  </si>
  <si>
    <t>愛知県名古屋市天白区境根町３６</t>
  </si>
  <si>
    <t>B123210002564</t>
  </si>
  <si>
    <t>名古屋市立大坪小学校</t>
  </si>
  <si>
    <t>愛知県名古屋市天白区大坪２－１６０１</t>
  </si>
  <si>
    <t>B123210002573</t>
  </si>
  <si>
    <t>名古屋市立原小学校</t>
  </si>
  <si>
    <t>愛知県名古屋市天白区原５－６０１</t>
  </si>
  <si>
    <t>B123210002582</t>
  </si>
  <si>
    <t>名古屋市立植田南小学校</t>
  </si>
  <si>
    <t>愛知県名古屋市天白区植田３－３０１</t>
  </si>
  <si>
    <t>B123210002591</t>
  </si>
  <si>
    <t>名古屋市立平針北小学校</t>
  </si>
  <si>
    <t>愛知県名古屋市天白区平針１－５０１</t>
  </si>
  <si>
    <t>B123210002608</t>
  </si>
  <si>
    <t>名古屋市立植田北小学校</t>
  </si>
  <si>
    <t>愛知県名古屋市天白区焼山２－１３０２</t>
  </si>
  <si>
    <t>B123210002617</t>
  </si>
  <si>
    <t>名古屋市立植田東小学校</t>
  </si>
  <si>
    <t>愛知県名古屋市天白区植田東３－１００３－１</t>
  </si>
  <si>
    <t>B123210002626</t>
  </si>
  <si>
    <t>豊橋市立岩田小学校</t>
  </si>
  <si>
    <t>愛知県豊橋市中岩田４丁目１－２</t>
  </si>
  <si>
    <t>B123210002635</t>
  </si>
  <si>
    <t>豊橋市立東田小学校</t>
  </si>
  <si>
    <t>愛知県豊橋市仁連木町１５</t>
  </si>
  <si>
    <t>B123210002644</t>
  </si>
  <si>
    <t>豊橋市立八町小学校</t>
  </si>
  <si>
    <t>愛知県豊橋市八町通五丁目５</t>
  </si>
  <si>
    <t>B123210002653</t>
  </si>
  <si>
    <t>豊橋市立松葉小学校</t>
  </si>
  <si>
    <t>愛知県豊橋市大橋通三丁目１０７番地</t>
  </si>
  <si>
    <t>B123210002662</t>
  </si>
  <si>
    <t>豊橋市立花田小学校</t>
  </si>
  <si>
    <t>愛知県豊橋市西羽田町２４７</t>
  </si>
  <si>
    <t>B123210002671</t>
  </si>
  <si>
    <t>豊橋市立松山小学校</t>
  </si>
  <si>
    <t>愛知県豊橋市西松山町４２</t>
  </si>
  <si>
    <t>B123210002680</t>
  </si>
  <si>
    <t>豊橋市立新川小学校</t>
  </si>
  <si>
    <t>愛知県豊橋市前田中町８－２３</t>
  </si>
  <si>
    <t>B123210002699</t>
  </si>
  <si>
    <t>豊橋市立羽根井小学校</t>
  </si>
  <si>
    <t>愛知県豊橋市羽根井本町１３１番地</t>
  </si>
  <si>
    <t>B123210002706</t>
  </si>
  <si>
    <t>豊橋市立下地小学校</t>
  </si>
  <si>
    <t>愛知県豊橋市下地町字宮前６８</t>
  </si>
  <si>
    <t>B123210002715</t>
  </si>
  <si>
    <t>豊橋市立大村小学校</t>
  </si>
  <si>
    <t>愛知県豊橋市大村町字地之神９番地</t>
  </si>
  <si>
    <t>B123210002724</t>
  </si>
  <si>
    <t>豊橋市立津田小学校</t>
  </si>
  <si>
    <t>愛知県豊橋市横須賀町宮元３－１</t>
  </si>
  <si>
    <t>B123210002733</t>
  </si>
  <si>
    <t>豊橋市立牟呂小学校</t>
  </si>
  <si>
    <t>愛知県豊橋市牟呂中村町１－４</t>
  </si>
  <si>
    <t>B123210002742</t>
  </si>
  <si>
    <t>豊橋市立吉田方小学校</t>
  </si>
  <si>
    <t>愛知県豊橋市吉川町１１８</t>
  </si>
  <si>
    <t>B123210002751</t>
  </si>
  <si>
    <t>豊橋市立高師小学校</t>
  </si>
  <si>
    <t>愛知県豊橋市上野町上原１００番地</t>
  </si>
  <si>
    <t>B123210002760</t>
  </si>
  <si>
    <t>豊橋市立福岡小学校</t>
  </si>
  <si>
    <t>愛知県豊橋市橋良町平野１－１</t>
  </si>
  <si>
    <t>B123210002779</t>
  </si>
  <si>
    <t>豊橋市立磯辺小学校</t>
  </si>
  <si>
    <t>愛知県豊橋市駒形町字丸山６１番地</t>
  </si>
  <si>
    <t>B123210002788</t>
  </si>
  <si>
    <t>豊橋市立大崎小学校</t>
  </si>
  <si>
    <t>愛知県豊橋市大崎町字西里中２０番地の１</t>
  </si>
  <si>
    <t>B123210002797</t>
  </si>
  <si>
    <t>豊橋市立野依小学校</t>
  </si>
  <si>
    <t>愛知県豊橋市野依町字諏訪１２５</t>
  </si>
  <si>
    <t>B123210002804</t>
  </si>
  <si>
    <t>豊橋市立植田小学校</t>
  </si>
  <si>
    <t>愛知県豊橋市植田町字池堀田１５</t>
  </si>
  <si>
    <t>B123210002813</t>
  </si>
  <si>
    <t>豊橋市立牛川小学校</t>
  </si>
  <si>
    <t>愛知県豊橋市牛川町中郷６－１</t>
  </si>
  <si>
    <t>B123210002822</t>
  </si>
  <si>
    <t>豊橋市立下条小学校</t>
  </si>
  <si>
    <t>愛知県豊橋市下条東町字西浦４１</t>
  </si>
  <si>
    <t>B123210002831</t>
  </si>
  <si>
    <t>豊橋市立多米小学校</t>
  </si>
  <si>
    <t>愛知県豊橋市多米中町２－２７－１</t>
  </si>
  <si>
    <t>B123210002840</t>
  </si>
  <si>
    <t>豊橋市立岩西小学校</t>
  </si>
  <si>
    <t>愛知県豊橋市西口町字西ノ口２５番地の４</t>
  </si>
  <si>
    <t>B123210002859</t>
  </si>
  <si>
    <t>豊橋市立旭小学校</t>
  </si>
  <si>
    <t>愛知県豊橋市旭町字旭４０９</t>
  </si>
  <si>
    <t>B123210002868</t>
  </si>
  <si>
    <t>豊橋市立栄小学校</t>
  </si>
  <si>
    <t>愛知県豊橋市北山町東浦４６－４</t>
  </si>
  <si>
    <t>B123210002877</t>
  </si>
  <si>
    <t>豊橋市立天伯小学校</t>
  </si>
  <si>
    <t>愛知県豊橋市天伯町字高田山１３６－１</t>
  </si>
  <si>
    <t>B123210002886</t>
  </si>
  <si>
    <t>豊橋市立大清水小学校</t>
  </si>
  <si>
    <t>愛知県豊橋市南大清水町元町７８</t>
  </si>
  <si>
    <t>B123210002895</t>
  </si>
  <si>
    <t>豊橋市立向山小学校</t>
  </si>
  <si>
    <t>愛知県豊橋市向山西町５－１</t>
  </si>
  <si>
    <t>B123210002902</t>
  </si>
  <si>
    <t>豊橋市立前芝小学校</t>
  </si>
  <si>
    <t>愛知県豊橋市前芝町字西堤３０番地</t>
  </si>
  <si>
    <t>B123210002911</t>
  </si>
  <si>
    <t>豊橋市立西郷小学校</t>
  </si>
  <si>
    <t>愛知県豊橋市石巻萩平町字城脇１６４－２</t>
  </si>
  <si>
    <t>B123210002920</t>
  </si>
  <si>
    <t>豊橋市立玉川小学校</t>
  </si>
  <si>
    <t>愛知県豊橋市石巻本町字野添１０番地</t>
  </si>
  <si>
    <t>B123210002939</t>
  </si>
  <si>
    <t>豊橋市立嵩山小学校</t>
  </si>
  <si>
    <t>愛知県豊橋市嵩山町字宮下７８－１</t>
  </si>
  <si>
    <t>B123210002948</t>
  </si>
  <si>
    <t>豊橋市立石巻小学校</t>
  </si>
  <si>
    <t>愛知県豊橋市石巻町西浦１６番地</t>
  </si>
  <si>
    <t>B123210002957</t>
  </si>
  <si>
    <t>豊橋市立谷川小学校</t>
  </si>
  <si>
    <t>愛知県豊橋市中原町字東ノ谷１番地の３</t>
  </si>
  <si>
    <t>B123210002966</t>
  </si>
  <si>
    <t>豊橋市立小沢小学校</t>
  </si>
  <si>
    <t>愛知県豊橋市小島町字荒巻８１－１</t>
  </si>
  <si>
    <t>B123210002975</t>
  </si>
  <si>
    <t>豊橋市立細谷小学校</t>
  </si>
  <si>
    <t>愛知県豊橋市細谷町字中ノ島４７番地の１</t>
  </si>
  <si>
    <t>B123210002984</t>
  </si>
  <si>
    <t>豊橋市立二川小学校</t>
  </si>
  <si>
    <t>愛知県豊橋市二川町字北裏８０</t>
  </si>
  <si>
    <t>B123210002993</t>
  </si>
  <si>
    <t>豊橋市立豊南小学校</t>
  </si>
  <si>
    <t>愛知県豊橋市東赤沢町西横根１３０</t>
  </si>
  <si>
    <t>B123210003000</t>
  </si>
  <si>
    <t>豊橋市立高根小学校</t>
  </si>
  <si>
    <t>愛知県豊橋市西七根町字北浜辺１４７－１</t>
  </si>
  <si>
    <t>B123210003019</t>
  </si>
  <si>
    <t>豊橋市立老津小学校</t>
  </si>
  <si>
    <t>愛知県豊橋市老津町字宮脇１５番地の４</t>
  </si>
  <si>
    <t>B123210003028</t>
  </si>
  <si>
    <t>豊橋市立杉山小学校</t>
  </si>
  <si>
    <t>愛知県豊橋市杉山町字御園９－４</t>
  </si>
  <si>
    <t>B123210003037</t>
  </si>
  <si>
    <t>豊橋市立賀茂小学校</t>
  </si>
  <si>
    <t>愛知県豊橋市賀茂町字森信２４</t>
  </si>
  <si>
    <t>B123210003046</t>
  </si>
  <si>
    <t>豊橋市立幸小学校</t>
  </si>
  <si>
    <t>愛知県豊橋市西幸町笠松１８３</t>
  </si>
  <si>
    <t>B123210003055</t>
  </si>
  <si>
    <t>豊橋市立鷹丘小学校</t>
  </si>
  <si>
    <t>愛知県豊橋市西小鷹野３ー７－１</t>
  </si>
  <si>
    <t>B123210003064</t>
  </si>
  <si>
    <t>豊橋市立豊小学校</t>
  </si>
  <si>
    <t>愛知県豊橋市西岩田５－６－１</t>
  </si>
  <si>
    <t>B123210003073</t>
  </si>
  <si>
    <t>豊橋市立芦原小学校</t>
  </si>
  <si>
    <t>愛知県豊橋市芦原町嵩山地４２－１</t>
  </si>
  <si>
    <t>B123210003082</t>
  </si>
  <si>
    <t>豊橋市立飯村小学校</t>
  </si>
  <si>
    <t>愛知県豊橋市飯村南４－６－４</t>
  </si>
  <si>
    <t>B123210003091</t>
  </si>
  <si>
    <t>豊橋市立富士見小学校</t>
  </si>
  <si>
    <t>愛知県豊橋市富士見台２－１－５</t>
  </si>
  <si>
    <t>B123210003108</t>
  </si>
  <si>
    <t>豊橋市立中野小学校</t>
  </si>
  <si>
    <t>愛知県豊橋市橋良町向山６－４</t>
  </si>
  <si>
    <t>B123210003117</t>
  </si>
  <si>
    <t>豊橋市立二川南小学校</t>
  </si>
  <si>
    <t>愛知県豊橋市大岩町字前荒田１４５番地の２</t>
  </si>
  <si>
    <t>B123210003126</t>
  </si>
  <si>
    <t>豊橋市立汐田小学校</t>
  </si>
  <si>
    <t>愛知県豊橋市牟呂町字北汐田５０－１</t>
  </si>
  <si>
    <t>B123210003135</t>
  </si>
  <si>
    <t>豊橋市立つつじが丘小学校</t>
  </si>
  <si>
    <t>愛知県豊橋市佐藤五丁目１６－１</t>
  </si>
  <si>
    <t>B123210003144</t>
  </si>
  <si>
    <t>岡崎市立梅園小学校</t>
  </si>
  <si>
    <t>愛知県岡崎市稲熊町字４丁目６８番地１</t>
  </si>
  <si>
    <t>B123210003153</t>
  </si>
  <si>
    <t>岡崎市立根石小学校</t>
  </si>
  <si>
    <t>愛知県岡崎市欠町字石ケ崎１番地２</t>
  </si>
  <si>
    <t>B123210003162</t>
  </si>
  <si>
    <t>岡崎市立男川小学校</t>
  </si>
  <si>
    <t>愛知県岡崎市大平町字中道１７番地</t>
  </si>
  <si>
    <t>B123210003171</t>
  </si>
  <si>
    <t>岡崎市立美合小学校</t>
  </si>
  <si>
    <t>愛知県岡崎市岡町字南石原３０番地</t>
  </si>
  <si>
    <t>B123210003180</t>
  </si>
  <si>
    <t>岡崎市立緑丘小学校</t>
  </si>
  <si>
    <t>愛知県岡崎市美合町字沢渡１２番地</t>
  </si>
  <si>
    <t>B123210003199</t>
  </si>
  <si>
    <t>岡崎市立羽根小学校</t>
  </si>
  <si>
    <t>愛知県岡崎市羽根町字池脇２４番地２</t>
  </si>
  <si>
    <t>B123210003206</t>
  </si>
  <si>
    <t>岡崎市立岡崎小学校</t>
  </si>
  <si>
    <t>愛知県岡崎市針崎町字フロ１番地</t>
  </si>
  <si>
    <t>B123210003215</t>
  </si>
  <si>
    <t>岡崎市立六名小学校</t>
  </si>
  <si>
    <t>愛知県岡崎市六名三丁目２番地１</t>
  </si>
  <si>
    <t>B123210003224</t>
  </si>
  <si>
    <t>岡崎市立三島小学校</t>
  </si>
  <si>
    <t>愛知県岡崎市明大寺町字池上１番地</t>
  </si>
  <si>
    <t>B123210003233</t>
  </si>
  <si>
    <t>岡崎市立竜美丘小学校</t>
  </si>
  <si>
    <t>愛知県岡崎市竜美台一丁目１番地</t>
  </si>
  <si>
    <t>B123210003242</t>
  </si>
  <si>
    <t>岡崎市立連尺小学校</t>
  </si>
  <si>
    <t>愛知県岡崎市城北町４番地</t>
  </si>
  <si>
    <t>B123210003251</t>
  </si>
  <si>
    <t>岡崎市立広幡小学校</t>
  </si>
  <si>
    <t>愛知県岡崎市広幡町１１番地１</t>
  </si>
  <si>
    <t>B123210003260</t>
  </si>
  <si>
    <t>岡崎市立井田小学校</t>
  </si>
  <si>
    <t>愛知県岡崎市井田町字茨坪４番地３</t>
  </si>
  <si>
    <t>B123210003279</t>
  </si>
  <si>
    <t>岡崎市立愛宕小学校</t>
  </si>
  <si>
    <t>愛知県岡崎市伊賀町字愛宕山１番地</t>
  </si>
  <si>
    <t>B123210003288</t>
  </si>
  <si>
    <t>岡崎市立福岡小学校</t>
  </si>
  <si>
    <t>愛知県岡崎市福岡町字西市仲３番地</t>
  </si>
  <si>
    <t>B123210003297</t>
  </si>
  <si>
    <t>岡崎市立竜谷小学校</t>
  </si>
  <si>
    <t>愛知県岡崎市竜泉寺町字松本３４番地４</t>
  </si>
  <si>
    <t>B123210003304</t>
  </si>
  <si>
    <t>岡崎市立藤川小学校</t>
  </si>
  <si>
    <t>愛知県岡崎市藤川町字西町北４４番地</t>
  </si>
  <si>
    <t>B123210003313</t>
  </si>
  <si>
    <t>岡崎市立山中小学校</t>
  </si>
  <si>
    <t>愛知県岡崎市舞木町字天神越１番地</t>
  </si>
  <si>
    <t>B123210003322</t>
  </si>
  <si>
    <t>岡崎市立本宿小学校</t>
  </si>
  <si>
    <t>愛知県岡崎市本宿町字三本松入１４番地１</t>
  </si>
  <si>
    <t>B123210003331</t>
  </si>
  <si>
    <t>岡崎市立生平小学校</t>
  </si>
  <si>
    <t>愛知県岡崎市生平町字鶸場２５番地１</t>
  </si>
  <si>
    <t>B123210003340</t>
  </si>
  <si>
    <t>岡崎市立秦梨小学校</t>
  </si>
  <si>
    <t>愛知県岡崎市秦梨町字世土田２番地</t>
  </si>
  <si>
    <t>B123210003359</t>
  </si>
  <si>
    <t>岡崎市立常磐南小学校</t>
  </si>
  <si>
    <t>愛知県岡崎市田口町字岩本１２番地４</t>
  </si>
  <si>
    <t>B123210003368</t>
  </si>
  <si>
    <t>岡崎市立常磐東小学校</t>
  </si>
  <si>
    <t>愛知県岡崎市米河内町字惣作３２番地</t>
  </si>
  <si>
    <t>B123210003377</t>
  </si>
  <si>
    <t>岡崎市立常磐小学校</t>
  </si>
  <si>
    <t>愛知県岡崎市滝町字入ノ谷３番地４</t>
  </si>
  <si>
    <t>B123210003386</t>
  </si>
  <si>
    <t>岡崎市立恵田小学校</t>
  </si>
  <si>
    <t>愛知県岡崎市恵田町三月ケ入７１番地１</t>
  </si>
  <si>
    <t>B123210003395</t>
  </si>
  <si>
    <t>岡崎市立奥殿小学校</t>
  </si>
  <si>
    <t>愛知県岡崎市奥殿町字仲西７３番地２</t>
  </si>
  <si>
    <t>B123210003402</t>
  </si>
  <si>
    <t>岡崎市立細川小学校</t>
  </si>
  <si>
    <t>愛知県岡崎市細川町字石田４５番地</t>
  </si>
  <si>
    <t>B123210003411</t>
  </si>
  <si>
    <t>岡崎市立岩津小学校</t>
  </si>
  <si>
    <t>愛知県岡崎市岩津町字申堂２４番地２</t>
  </si>
  <si>
    <t>B123210003420</t>
  </si>
  <si>
    <t>岡崎市立大樹寺小学校</t>
  </si>
  <si>
    <t>愛知県岡崎市鴨田町字広元３１番地</t>
  </si>
  <si>
    <t>B123210003439</t>
  </si>
  <si>
    <t>岡崎市立大門小学校</t>
  </si>
  <si>
    <t>愛知県岡崎市大門四丁目４番地１</t>
  </si>
  <si>
    <t>B123210003448</t>
  </si>
  <si>
    <t>岡崎市立矢作東小学校</t>
  </si>
  <si>
    <t>愛知県岡崎市矢作町字切戸２８番地</t>
  </si>
  <si>
    <t>B123210003457</t>
  </si>
  <si>
    <t>岡崎市立矢作北小学校</t>
  </si>
  <si>
    <t>愛知県岡崎市橋目町字西遠山９番地２</t>
  </si>
  <si>
    <t>B123210003466</t>
  </si>
  <si>
    <t>岡崎市立矢作西小学校</t>
  </si>
  <si>
    <t>愛知県岡崎市字頭町字長合４０番地</t>
  </si>
  <si>
    <t>B123210003475</t>
  </si>
  <si>
    <t>岡崎市立矢作南小学校</t>
  </si>
  <si>
    <t>愛知県岡崎市大和町字西島１３番地</t>
  </si>
  <si>
    <t>B123210003484</t>
  </si>
  <si>
    <t>岡崎市立六ツ美中部小学校</t>
  </si>
  <si>
    <t>愛知県岡崎市下青野町字井戸尻７１番地</t>
  </si>
  <si>
    <t>B123210003493</t>
  </si>
  <si>
    <t>岡崎市立六ツ美北部小学校</t>
  </si>
  <si>
    <t>愛知県岡崎市土井町字炭焼２番地</t>
  </si>
  <si>
    <t>B123210003509</t>
  </si>
  <si>
    <t>岡崎市立六ツ美南部小学校</t>
  </si>
  <si>
    <t>愛知県岡崎市中島町字下井ノ上９番地１</t>
  </si>
  <si>
    <t>B123210003518</t>
  </si>
  <si>
    <t>岡崎市立城南小学校</t>
  </si>
  <si>
    <t>愛知県岡崎市城南町一丁目１１番地</t>
  </si>
  <si>
    <t>B123210003527</t>
  </si>
  <si>
    <t>岡崎市立上地小学校</t>
  </si>
  <si>
    <t>愛知県岡崎市上地三丁目３１番地</t>
  </si>
  <si>
    <t>B123210003536</t>
  </si>
  <si>
    <t>岡崎市立小豆坂小学校</t>
  </si>
  <si>
    <t>愛知県岡崎市戸崎町字藤狭１３番地５</t>
  </si>
  <si>
    <t>B123210003545</t>
  </si>
  <si>
    <t>岡崎市立北野小学校</t>
  </si>
  <si>
    <t>愛知県岡崎市北野町字山下１番地１</t>
  </si>
  <si>
    <t>B123210003554</t>
  </si>
  <si>
    <t>岡崎市立六ツ美西部小学校</t>
  </si>
  <si>
    <t>愛知県岡崎市赤渋町字道本３３番地</t>
  </si>
  <si>
    <t>B123210003563</t>
  </si>
  <si>
    <t>岡崎市立豊富小学校</t>
  </si>
  <si>
    <t>愛知県岡崎市樫山町字西之沢３番地</t>
  </si>
  <si>
    <t>B123210003572</t>
  </si>
  <si>
    <t>岡崎市立夏山小学校</t>
  </si>
  <si>
    <t>愛知県岡崎市夏山町字細田７番地１</t>
  </si>
  <si>
    <t>B123210003581</t>
  </si>
  <si>
    <t>岡崎市立宮崎小学校</t>
  </si>
  <si>
    <t>愛知県岡崎市石原町字古城９番地</t>
  </si>
  <si>
    <t>B123210003590</t>
  </si>
  <si>
    <t>岡崎市立形埜小学校</t>
  </si>
  <si>
    <t>愛知県岡崎市桜形町字中嶋１３番地</t>
  </si>
  <si>
    <t>B123210003607</t>
  </si>
  <si>
    <t>岡崎市立下山小学校</t>
  </si>
  <si>
    <t>愛知県岡崎市保久町字市場１６番地</t>
  </si>
  <si>
    <t>B123210003616</t>
  </si>
  <si>
    <t>一宮市立宮西小学校</t>
  </si>
  <si>
    <t>愛知県一宮市大宮４－５－３３</t>
  </si>
  <si>
    <t>B123210003625</t>
  </si>
  <si>
    <t>一宮市立貴船小学校</t>
  </si>
  <si>
    <t>愛知県一宮市貴船１丁目８番４６号</t>
  </si>
  <si>
    <t>B123210003634</t>
  </si>
  <si>
    <t>一宮市立神山小学校</t>
  </si>
  <si>
    <t>愛知県一宮市平和２－１２－７</t>
  </si>
  <si>
    <t>B123210003643</t>
  </si>
  <si>
    <t>一宮市立大志小学校</t>
  </si>
  <si>
    <t>愛知県一宮市大志２－７－６</t>
  </si>
  <si>
    <t>B123210003652</t>
  </si>
  <si>
    <t>一宮市立向山小学校</t>
  </si>
  <si>
    <t>愛知県一宮市向山町３－１</t>
  </si>
  <si>
    <t>B123210003661</t>
  </si>
  <si>
    <t>一宮市立葉栗小学校</t>
  </si>
  <si>
    <t>愛知県一宮市大毛字南出３０</t>
  </si>
  <si>
    <t>B123210003670</t>
  </si>
  <si>
    <t>一宮市立西成小学校</t>
  </si>
  <si>
    <t>愛知県一宮市西大海道字障子目３０</t>
  </si>
  <si>
    <t>B123210003689</t>
  </si>
  <si>
    <t>一宮市立瀬部小学校</t>
  </si>
  <si>
    <t>愛知県一宮市大字瀬部川原５５</t>
  </si>
  <si>
    <t>B123210003698</t>
  </si>
  <si>
    <t>一宮市立赤見小学校</t>
  </si>
  <si>
    <t>愛知県一宮市大赤見字清水２４６７番地</t>
  </si>
  <si>
    <t>B123210003705</t>
  </si>
  <si>
    <t>一宮市立浅野小学校</t>
  </si>
  <si>
    <t>愛知県一宮市浅野野口９５</t>
  </si>
  <si>
    <t>B123210003714</t>
  </si>
  <si>
    <t>一宮市立丹陽小学校</t>
  </si>
  <si>
    <t>愛知県一宮市三ツ井５－２２－１</t>
  </si>
  <si>
    <t>B123210003723</t>
  </si>
  <si>
    <t>一宮市立丹陽西小学校</t>
  </si>
  <si>
    <t>愛知県一宮市多加木１－１７－１</t>
  </si>
  <si>
    <t>B123210003732</t>
  </si>
  <si>
    <t>一宮市立丹陽南小学校</t>
  </si>
  <si>
    <t>愛知県一宮市丹陽町九日市場２６６６</t>
  </si>
  <si>
    <t>B123210003741</t>
  </si>
  <si>
    <t>一宮市立浅井南小学校</t>
  </si>
  <si>
    <t>愛知県一宮市浅井町東浅井字地蔵３８６</t>
  </si>
  <si>
    <t>B123210003750</t>
  </si>
  <si>
    <t>一宮市立浅井北小学校</t>
  </si>
  <si>
    <t>愛知県一宮市浅井町大野字南土山７５</t>
  </si>
  <si>
    <t>B123210003769</t>
  </si>
  <si>
    <t>一宮市立北方小学校</t>
  </si>
  <si>
    <t>愛知県一宮市北方町北方字宮浦４３</t>
  </si>
  <si>
    <t>B123210003778</t>
  </si>
  <si>
    <t>一宮市立大和東小学校</t>
  </si>
  <si>
    <t>愛知県一宮市大和町戸塚字薬師浦３２０</t>
  </si>
  <si>
    <t>B123210003787</t>
  </si>
  <si>
    <t>一宮市立大和西小学校</t>
  </si>
  <si>
    <t>愛知県一宮市大和町苅安賀字東北出３２４８</t>
  </si>
  <si>
    <t>B123210003796</t>
  </si>
  <si>
    <t>一宮市立今伊勢小学校</t>
  </si>
  <si>
    <t>愛知県一宮市今伊勢町新神戸字乾２６</t>
  </si>
  <si>
    <t>B123210003803</t>
  </si>
  <si>
    <t>一宮市立奥小学校</t>
  </si>
  <si>
    <t>愛知県一宮市奥町貴船前２４</t>
  </si>
  <si>
    <t>B123210003812</t>
  </si>
  <si>
    <t>一宮市立萩原小学校</t>
  </si>
  <si>
    <t>愛知県一宮市萩原町萩原字河原崎１５４４</t>
  </si>
  <si>
    <t>B123210003821</t>
  </si>
  <si>
    <t>一宮市立中島小学校</t>
  </si>
  <si>
    <t>愛知県一宮市萩原町西宮重字中光堂８５０番地</t>
  </si>
  <si>
    <t>B123210003830</t>
  </si>
  <si>
    <t>一宮市立千秋小学校</t>
  </si>
  <si>
    <t>愛知県一宮市千秋町佐野字北浦１３６</t>
  </si>
  <si>
    <t>B123210003849</t>
  </si>
  <si>
    <t>一宮市立千秋南小学校</t>
  </si>
  <si>
    <t>愛知県一宮市千秋町小山１３２９</t>
  </si>
  <si>
    <t>B123210003858</t>
  </si>
  <si>
    <t>一宮市立富士小学校</t>
  </si>
  <si>
    <t>愛知県一宮市富士２－５－１４</t>
  </si>
  <si>
    <t>B123210003867</t>
  </si>
  <si>
    <t>一宮市立末広小学校</t>
  </si>
  <si>
    <t>愛知県一宮市末広２－２０－１</t>
  </si>
  <si>
    <t>B123210003876</t>
  </si>
  <si>
    <t>一宮市立西成東小学校</t>
  </si>
  <si>
    <t>愛知県一宮市春明字中切１</t>
  </si>
  <si>
    <t>B123210003885</t>
  </si>
  <si>
    <t>一宮市立今伊勢西小学校</t>
  </si>
  <si>
    <t>愛知県一宮市今伊勢町馬寄字西平４－１</t>
  </si>
  <si>
    <t>B123210003894</t>
  </si>
  <si>
    <t>一宮市立葉栗北小学校</t>
  </si>
  <si>
    <t>愛知県一宮市光明寺字畳手５５番地</t>
  </si>
  <si>
    <t>B123210003901</t>
  </si>
  <si>
    <t>一宮市立大和南小学校</t>
  </si>
  <si>
    <t>愛知県一宮市大和町戸塚連田１－２</t>
  </si>
  <si>
    <t>B123210003910</t>
  </si>
  <si>
    <t>一宮市立浅井中小学校</t>
  </si>
  <si>
    <t>愛知県一宮市浅井町大日比野字東若栗６１番地</t>
  </si>
  <si>
    <t>B123210003929</t>
  </si>
  <si>
    <t>一宮市立千秋東小学校</t>
  </si>
  <si>
    <t>愛知県一宮市千秋町加納馬場字松下５４番地</t>
  </si>
  <si>
    <t>B123210003938</t>
  </si>
  <si>
    <t>一宮市立起小学校</t>
  </si>
  <si>
    <t>愛知県一宮市起字西生出３５</t>
  </si>
  <si>
    <t>B123210003947</t>
  </si>
  <si>
    <t>一宮市立三条小学校</t>
  </si>
  <si>
    <t>愛知県一宮市三条字苅１６番地</t>
  </si>
  <si>
    <t>B123210003956</t>
  </si>
  <si>
    <t>一宮市立小信中島小学校</t>
  </si>
  <si>
    <t>愛知県一宮市小信中島字南平口５９番地</t>
  </si>
  <si>
    <t>B123210003965</t>
  </si>
  <si>
    <t>一宮市立朝日東小学校</t>
  </si>
  <si>
    <t>愛知県一宮市明地字江端８</t>
  </si>
  <si>
    <t>B123210003974</t>
  </si>
  <si>
    <t>一宮市立朝日西小学校</t>
  </si>
  <si>
    <t>愛知県一宮市上祖父江字高須賀１８</t>
  </si>
  <si>
    <t>B123210003983</t>
  </si>
  <si>
    <t>一宮市立開明小学校</t>
  </si>
  <si>
    <t>愛知県一宮市開明字城堀２０</t>
  </si>
  <si>
    <t>B123210003992</t>
  </si>
  <si>
    <t>一宮市立大徳小学校</t>
  </si>
  <si>
    <t>愛知県一宮市西五城字荒子中切２６－１</t>
  </si>
  <si>
    <t>B123210004009</t>
  </si>
  <si>
    <t>一宮市立黒田小学校</t>
  </si>
  <si>
    <t>愛知県一宮市木曽川町黒田字古城２６番地２</t>
  </si>
  <si>
    <t>B123210004018</t>
  </si>
  <si>
    <t>一宮市立木曽川西小学校</t>
  </si>
  <si>
    <t>愛知県一宮市木曽川町玉ノ井字道路寺７－３</t>
  </si>
  <si>
    <t>B123210004027</t>
  </si>
  <si>
    <t>一宮市立木曽川東小学校</t>
  </si>
  <si>
    <t>愛知県一宮市木曽川町黒田八ノ通り１４１番地１</t>
  </si>
  <si>
    <t>B123210004036</t>
  </si>
  <si>
    <t>瀬戸市立陶原小学校</t>
  </si>
  <si>
    <t>愛知県瀬戸市原山町１‐３</t>
  </si>
  <si>
    <t>B123210004045</t>
  </si>
  <si>
    <t>瀬戸市立效範小学校</t>
  </si>
  <si>
    <t>愛知県瀬戸市效範町１－１</t>
  </si>
  <si>
    <t>B123210004054</t>
  </si>
  <si>
    <t>瀬戸市立水野小学校</t>
  </si>
  <si>
    <t>愛知県瀬戸市小田妻２－２２</t>
  </si>
  <si>
    <t>B123210004063</t>
  </si>
  <si>
    <t>瀬戸市立水南小学校</t>
  </si>
  <si>
    <t>愛知県瀬戸市東松山町１５４番地</t>
  </si>
  <si>
    <t>B123210004072</t>
  </si>
  <si>
    <t>瀬戸市立幡山東小学校</t>
  </si>
  <si>
    <t>愛知県瀬戸市八幡町４５５番地</t>
  </si>
  <si>
    <t>B123210004081</t>
  </si>
  <si>
    <t>瀬戸市立幡山西小学校</t>
  </si>
  <si>
    <t>愛知県瀬戸市幡西町２０３</t>
  </si>
  <si>
    <t>B123210004090</t>
  </si>
  <si>
    <t>瀬戸市立下品野小学校</t>
  </si>
  <si>
    <t>愛知県瀬戸市品野町６－２２３</t>
  </si>
  <si>
    <t>B123210004107</t>
  </si>
  <si>
    <t>瀬戸市立品野台小学校</t>
  </si>
  <si>
    <t>愛知県瀬戸市上品野町１２３４</t>
  </si>
  <si>
    <t>B123210004116</t>
  </si>
  <si>
    <t>瀬戸市立掛川小学校</t>
  </si>
  <si>
    <t>愛知県瀬戸市下半田川町５９２－４１</t>
  </si>
  <si>
    <t>B123210004125</t>
  </si>
  <si>
    <t>瀬戸市立長根小学校</t>
  </si>
  <si>
    <t>愛知県瀬戸市東長根町１６６</t>
  </si>
  <si>
    <t>B123210004134</t>
  </si>
  <si>
    <t>瀬戸市立原山小学校</t>
  </si>
  <si>
    <t>愛知県瀬戸市原山台３－９８</t>
  </si>
  <si>
    <t>B123210004143</t>
  </si>
  <si>
    <t>瀬戸市立東山小学校</t>
  </si>
  <si>
    <t>愛知県瀬戸市東山町７１</t>
  </si>
  <si>
    <t>B123210004152</t>
  </si>
  <si>
    <t>瀬戸市立萩山小学校</t>
  </si>
  <si>
    <t>愛知県瀬戸市萩山台２－２２</t>
  </si>
  <si>
    <t>B123210004161</t>
  </si>
  <si>
    <t>瀬戸市立八幡小学校</t>
  </si>
  <si>
    <t>愛知県瀬戸市八幡台３丁目１番地</t>
  </si>
  <si>
    <t>B123210004170</t>
  </si>
  <si>
    <t>瀬戸市立西陵小学校</t>
  </si>
  <si>
    <t>愛知県瀬戸市すみれ台１－７７</t>
  </si>
  <si>
    <t>B123210004189</t>
  </si>
  <si>
    <t>瀬戸市立にじの丘小学校</t>
  </si>
  <si>
    <t>愛知県瀬戸市中山町１番地５７</t>
  </si>
  <si>
    <t>B123210004198</t>
  </si>
  <si>
    <t>半田市立半田小学校</t>
  </si>
  <si>
    <t>愛知県半田市勘内町１</t>
  </si>
  <si>
    <t>B123210004205</t>
  </si>
  <si>
    <t>半田市立さくら小学校</t>
  </si>
  <si>
    <t>愛知県半田市東洋町一丁目１２番地の１</t>
  </si>
  <si>
    <t>B123210004214</t>
  </si>
  <si>
    <t>半田市立岩滑小学校</t>
  </si>
  <si>
    <t>愛知県半田市岩滑高山町５－５５</t>
  </si>
  <si>
    <t>B123210004223</t>
  </si>
  <si>
    <t>半田市立雁宿小学校</t>
  </si>
  <si>
    <t>愛知県半田市清城町１－５－２</t>
  </si>
  <si>
    <t>B123210004232</t>
  </si>
  <si>
    <t>半田市立乙川小学校</t>
  </si>
  <si>
    <t>愛知県半田市乙川北側町１－１</t>
  </si>
  <si>
    <t>B123210004241</t>
  </si>
  <si>
    <t>半田市立横川小学校</t>
  </si>
  <si>
    <t>愛知県半田市大伝根町１－１１－１</t>
  </si>
  <si>
    <t>B123210004250</t>
  </si>
  <si>
    <t>半田市立乙川東小学校</t>
  </si>
  <si>
    <t>愛知県半田市花田町３－１</t>
  </si>
  <si>
    <t>B123210004269</t>
  </si>
  <si>
    <t>半田市立亀崎小学校</t>
  </si>
  <si>
    <t>愛知県半田市亀崎月見町３－１０</t>
  </si>
  <si>
    <t>B123210004278</t>
  </si>
  <si>
    <t>半田市立有脇小学校</t>
  </si>
  <si>
    <t>愛知県半田市有脇町６－３７</t>
  </si>
  <si>
    <t>B123210004287</t>
  </si>
  <si>
    <t>半田市立成岩小学校</t>
  </si>
  <si>
    <t>愛知県半田市成岩本町２－１</t>
  </si>
  <si>
    <t>B123210004296</t>
  </si>
  <si>
    <t>半田市立宮池小学校</t>
  </si>
  <si>
    <t>愛知県半田市南二ツ坂町２－１－１</t>
  </si>
  <si>
    <t>B123210004303</t>
  </si>
  <si>
    <t>半田市立板山小学校</t>
  </si>
  <si>
    <t>愛知県半田市四方木町３７－１</t>
  </si>
  <si>
    <t>B123210004312</t>
  </si>
  <si>
    <t>半田市立板山小学校ならわ学園分校</t>
  </si>
  <si>
    <t>愛知県半田市鴉根町３－４０－１</t>
  </si>
  <si>
    <t>B123210004321</t>
  </si>
  <si>
    <t>半田市立花園小学校</t>
  </si>
  <si>
    <t>愛知県半田市花園町３－５－１</t>
  </si>
  <si>
    <t>B123210004330</t>
  </si>
  <si>
    <t>春日井市立味美小学校</t>
  </si>
  <si>
    <t>愛知県春日井市味美町３－４１</t>
  </si>
  <si>
    <t>B123210004349</t>
  </si>
  <si>
    <t>春日井市立白山小学校</t>
  </si>
  <si>
    <t>愛知県春日井市味美白山町２－３－１</t>
  </si>
  <si>
    <t>B123210004358</t>
  </si>
  <si>
    <t>春日井市立勝川小学校</t>
  </si>
  <si>
    <t>愛知県春日井市若草通２－１－１</t>
  </si>
  <si>
    <t>B123210004367</t>
  </si>
  <si>
    <t>春日井市立春日井小学校</t>
  </si>
  <si>
    <t>愛知県春日井市宮町字宮町３番地</t>
  </si>
  <si>
    <t>B123210004376</t>
  </si>
  <si>
    <t>春日井市立篠木小学校</t>
  </si>
  <si>
    <t>愛知県春日井市篠木町５－１３１３－３</t>
  </si>
  <si>
    <t>B123210004385</t>
  </si>
  <si>
    <t>春日井市立鷹来小学校</t>
  </si>
  <si>
    <t>愛知県春日井市田楽町１８４５</t>
  </si>
  <si>
    <t>B123210004394</t>
  </si>
  <si>
    <t>春日井市立牛山小学校</t>
  </si>
  <si>
    <t>愛知県春日井市牛山町２１５０</t>
  </si>
  <si>
    <t>B123210004401</t>
  </si>
  <si>
    <t>春日井市立鳥居松小学校</t>
  </si>
  <si>
    <t>愛知県春日井市月見町４５</t>
  </si>
  <si>
    <t>B123210004410</t>
  </si>
  <si>
    <t>春日井市立小野小学校</t>
  </si>
  <si>
    <t>愛知県春日井市小野町５－７０</t>
  </si>
  <si>
    <t>B123210004429</t>
  </si>
  <si>
    <t>春日井市立八幡小学校</t>
  </si>
  <si>
    <t>愛知県春日井市春見町２３－２</t>
  </si>
  <si>
    <t>B123210004438</t>
  </si>
  <si>
    <t>春日井市立坂下小学校</t>
  </si>
  <si>
    <t>愛知県春日井市坂下町５－３２４</t>
  </si>
  <si>
    <t>B123210004447</t>
  </si>
  <si>
    <t>春日井市立西尾小学校</t>
  </si>
  <si>
    <t>愛知県春日井市西尾町６－６</t>
  </si>
  <si>
    <t>B123210004456</t>
  </si>
  <si>
    <t>春日井市立高座小学校</t>
  </si>
  <si>
    <t>愛知県春日井市高蔵寺町北４－７７７－１</t>
  </si>
  <si>
    <t>B123210004465</t>
  </si>
  <si>
    <t>春日井市立不二小学校</t>
  </si>
  <si>
    <t>愛知県春日井市出川町３－１４－１</t>
  </si>
  <si>
    <t>B123210004474</t>
  </si>
  <si>
    <t>春日井市立玉川小学校</t>
  </si>
  <si>
    <t>愛知県春日井市玉野町１６８７</t>
  </si>
  <si>
    <t>B123210004483</t>
  </si>
  <si>
    <t>春日井市立藤山台小学校</t>
  </si>
  <si>
    <t>愛知県春日井市藤山台３－２</t>
  </si>
  <si>
    <t>B123210004492</t>
  </si>
  <si>
    <t>春日井市立神領小学校</t>
  </si>
  <si>
    <t>愛知県春日井市神領町１丁目１番地８</t>
  </si>
  <si>
    <t>B123210004508</t>
  </si>
  <si>
    <t>春日井市立山王小学校</t>
  </si>
  <si>
    <t>愛知県春日井市勝川新町１－４９</t>
  </si>
  <si>
    <t>B123210004517</t>
  </si>
  <si>
    <t>春日井市立松原小学校</t>
  </si>
  <si>
    <t>愛知県春日井市東野町１－９</t>
  </si>
  <si>
    <t>B123210004526</t>
  </si>
  <si>
    <t>春日井市立岩成台小学校</t>
  </si>
  <si>
    <t>愛知県春日井市岩成台６－３</t>
  </si>
  <si>
    <t>B123210004535</t>
  </si>
  <si>
    <t>春日井市立西山小学校</t>
  </si>
  <si>
    <t>愛知県春日井市西山町１５７５－６</t>
  </si>
  <si>
    <t>B123210004544</t>
  </si>
  <si>
    <t>春日井市立高森台小学校</t>
  </si>
  <si>
    <t>愛知県春日井市高森台８－１</t>
  </si>
  <si>
    <t>B123210004553</t>
  </si>
  <si>
    <t>春日井市立柏原小学校</t>
  </si>
  <si>
    <t>愛知県春日井市柏原町５－１５</t>
  </si>
  <si>
    <t>B123210004562</t>
  </si>
  <si>
    <t>春日井市立大手小学校</t>
  </si>
  <si>
    <t>愛知県春日井市大手町３－２４－１</t>
  </si>
  <si>
    <t>B123210004571</t>
  </si>
  <si>
    <t>春日井市立中央台小学校</t>
  </si>
  <si>
    <t>愛知県春日井市中央台８－３</t>
  </si>
  <si>
    <t>B123210004580</t>
  </si>
  <si>
    <t>春日井市立岩成台西小学校</t>
  </si>
  <si>
    <t>愛知県春日井市岩成台８－１</t>
  </si>
  <si>
    <t>B123210004599</t>
  </si>
  <si>
    <t>春日井市立松山小学校</t>
  </si>
  <si>
    <t>愛知県春日井市如意申町１－８－１</t>
  </si>
  <si>
    <t>B123210004606</t>
  </si>
  <si>
    <t>春日井市立上条小学校</t>
  </si>
  <si>
    <t>愛知県春日井市弥生町５２７７－１</t>
  </si>
  <si>
    <t>B123210004615</t>
  </si>
  <si>
    <t>春日井市立神屋小学校</t>
  </si>
  <si>
    <t>愛知県春日井市神屋町８６０番地</t>
  </si>
  <si>
    <t>B123210004624</t>
  </si>
  <si>
    <t>春日井市立東野小学校</t>
  </si>
  <si>
    <t>愛知県春日井市東野町４－１３</t>
  </si>
  <si>
    <t>B123210004633</t>
  </si>
  <si>
    <t>春日井市立北城小学校</t>
  </si>
  <si>
    <t>愛知県春日井市金ヶ口町１５５０</t>
  </si>
  <si>
    <t>B123210004642</t>
  </si>
  <si>
    <t>春日井市立東高森台小学校</t>
  </si>
  <si>
    <t>愛知県春日井市高森台７－３</t>
  </si>
  <si>
    <t>B123210004651</t>
  </si>
  <si>
    <t>春日井市立石尾台小学校</t>
  </si>
  <si>
    <t>愛知県春日井市石尾台６－２</t>
  </si>
  <si>
    <t>B123210004660</t>
  </si>
  <si>
    <t>春日井市立篠原小学校</t>
  </si>
  <si>
    <t>愛知県春日井市熊野町北１－１</t>
  </si>
  <si>
    <t>B123210004679</t>
  </si>
  <si>
    <t>春日井市立押沢台小学校</t>
  </si>
  <si>
    <t>愛知県春日井市押沢台２－７</t>
  </si>
  <si>
    <t>B123210004688</t>
  </si>
  <si>
    <t>春日井市立丸田小学校</t>
  </si>
  <si>
    <t>愛知県春日井市六軒屋町西１ー１５ー１</t>
  </si>
  <si>
    <t>B123210004697</t>
  </si>
  <si>
    <t>春日井市立出川小学校</t>
  </si>
  <si>
    <t>愛知県春日井市出川町８－３－１</t>
  </si>
  <si>
    <t>B123210004704</t>
  </si>
  <si>
    <t>春日井市立尾東小学校</t>
  </si>
  <si>
    <t>愛知県春日井市神屋町７１３－１</t>
  </si>
  <si>
    <t>B123210004713</t>
  </si>
  <si>
    <t>豊川市立豊川小学校</t>
  </si>
  <si>
    <t>愛知県豊川市北浦町３１－１</t>
  </si>
  <si>
    <t>B123210004722</t>
  </si>
  <si>
    <t>豊川市立東部小学校</t>
  </si>
  <si>
    <t>愛知県豊川市三谷原町石坪１番地１</t>
  </si>
  <si>
    <t>B123210004731</t>
  </si>
  <si>
    <t>豊川市立桜木小学校</t>
  </si>
  <si>
    <t>愛知県豊川市小桜町１７</t>
  </si>
  <si>
    <t>B123210004740</t>
  </si>
  <si>
    <t>豊川市立三蔵子小学校</t>
  </si>
  <si>
    <t>愛知県豊川市三蔵子町宮前３２</t>
  </si>
  <si>
    <t>B123210004759</t>
  </si>
  <si>
    <t>豊川市立千両小学校</t>
  </si>
  <si>
    <t>愛知県豊川市千両町数谷原１８－２</t>
  </si>
  <si>
    <t>B123210004768</t>
  </si>
  <si>
    <t>豊川市立牛久保小学校</t>
  </si>
  <si>
    <t>愛知県豊川市牛久保町大手１０－２</t>
  </si>
  <si>
    <t>B123210004777</t>
  </si>
  <si>
    <t>豊川市立中部小学校</t>
  </si>
  <si>
    <t>愛知県豊川市中部町１－１</t>
  </si>
  <si>
    <t>B123210004786</t>
  </si>
  <si>
    <t>豊川市立八南小学校</t>
  </si>
  <si>
    <t>愛知県豊川市野口町豊角８－１</t>
  </si>
  <si>
    <t>B123210004795</t>
  </si>
  <si>
    <t>豊川市立平尾小学校</t>
  </si>
  <si>
    <t>愛知県豊川市平尾町上貝津２ー５</t>
  </si>
  <si>
    <t>B123210004802</t>
  </si>
  <si>
    <t>豊川市立国府小学校</t>
  </si>
  <si>
    <t>愛知県豊川市国府町寒若寺６－１</t>
  </si>
  <si>
    <t>B123210004811</t>
  </si>
  <si>
    <t>豊川市立桜町小学校</t>
  </si>
  <si>
    <t>愛知県豊川市桜町２－７－４５</t>
  </si>
  <si>
    <t>B123210004820</t>
  </si>
  <si>
    <t>豊川市立御油小学校</t>
  </si>
  <si>
    <t>愛知県豊川市御油町膳ノ棚１番地の４</t>
  </si>
  <si>
    <t>B123210004839</t>
  </si>
  <si>
    <t>豊川市立天王小学校</t>
  </si>
  <si>
    <t>愛知県豊川市牛久保町天王下１４－１</t>
  </si>
  <si>
    <t>B123210004848</t>
  </si>
  <si>
    <t>豊川市立代田小学校</t>
  </si>
  <si>
    <t>愛知県豊川市代田町１－２０－２</t>
  </si>
  <si>
    <t>B123210004857</t>
  </si>
  <si>
    <t>豊川市立金屋小学校</t>
  </si>
  <si>
    <t>愛知県豊川市金屋西町１丁目１番地</t>
  </si>
  <si>
    <t>B123210004866</t>
  </si>
  <si>
    <t>豊川市立豊小学校</t>
  </si>
  <si>
    <t>愛知県豊川市東豊町４丁目６０</t>
  </si>
  <si>
    <t>B123210004875</t>
  </si>
  <si>
    <t>豊川市立萩小学校</t>
  </si>
  <si>
    <t>愛知県豊川市萩町岩田９－２</t>
  </si>
  <si>
    <t>B123210004884</t>
  </si>
  <si>
    <t>豊川市立長沢小学校</t>
  </si>
  <si>
    <t>愛知県豊川市長沢町午新８８</t>
  </si>
  <si>
    <t>B123210004893</t>
  </si>
  <si>
    <t>豊川市立赤坂小学校</t>
  </si>
  <si>
    <t>愛知県豊川市赤坂町東山１４０</t>
  </si>
  <si>
    <t>B123210004900</t>
  </si>
  <si>
    <t>豊川市立一宮東部小学校</t>
  </si>
  <si>
    <t>愛知県豊川市上長山町東水神平４４の２</t>
  </si>
  <si>
    <t>B123210004919</t>
  </si>
  <si>
    <t>豊川市立一宮西部小学校</t>
  </si>
  <si>
    <t>愛知県豊川市一宮町緑１番地</t>
  </si>
  <si>
    <t>B123210004928</t>
  </si>
  <si>
    <t>豊川市立一宮南部小学校</t>
  </si>
  <si>
    <t>愛知県豊川市豊津町新地４</t>
  </si>
  <si>
    <t>B123210004937</t>
  </si>
  <si>
    <t>豊川市立小坂井東小学校</t>
  </si>
  <si>
    <t>愛知県豊川市小坂井町西浦８７</t>
  </si>
  <si>
    <t>B123210004946</t>
  </si>
  <si>
    <t>豊川市立小坂井西小学校</t>
  </si>
  <si>
    <t>愛知県豊川市伊奈町縫殿５５－１</t>
  </si>
  <si>
    <t>B123210004955</t>
  </si>
  <si>
    <t>豊川市立御津北部小学校</t>
  </si>
  <si>
    <t>愛知県豊川市御津町広石字神子田５４－１</t>
  </si>
  <si>
    <t>B123210004964</t>
  </si>
  <si>
    <t>豊川市立御津南部小学校</t>
  </si>
  <si>
    <t>愛知県豊川市御津町御馬加美１５</t>
  </si>
  <si>
    <t>B123210004973</t>
  </si>
  <si>
    <t>津島市立東小学校</t>
  </si>
  <si>
    <t>愛知県津島市立込町１－１７</t>
  </si>
  <si>
    <t>B123210004982</t>
  </si>
  <si>
    <t>津島市立西小学校</t>
  </si>
  <si>
    <t>愛知県津島市大和町１－１４</t>
  </si>
  <si>
    <t>B123210004991</t>
  </si>
  <si>
    <t>津島市立南小学校</t>
  </si>
  <si>
    <t>愛知県津島市常盤町４－２０</t>
  </si>
  <si>
    <t>B123210005008</t>
  </si>
  <si>
    <t>津島市立北小学校</t>
  </si>
  <si>
    <t>愛知県津島市松原町３７</t>
  </si>
  <si>
    <t>B123210005017</t>
  </si>
  <si>
    <t>津島市立神守小学校</t>
  </si>
  <si>
    <t>愛知県津島市神守町中町１３番地</t>
  </si>
  <si>
    <t>B123210005026</t>
  </si>
  <si>
    <t>津島市立蛭間小学校</t>
  </si>
  <si>
    <t>愛知県津島市蛭間町字逆川東８４８</t>
  </si>
  <si>
    <t>B123210005035</t>
  </si>
  <si>
    <t>津島市立高台寺小学校</t>
  </si>
  <si>
    <t>愛知県津島市神尾町江西６１</t>
  </si>
  <si>
    <t>B123210005044</t>
  </si>
  <si>
    <t>津島市立神島田小学校</t>
  </si>
  <si>
    <t>愛知県津島市中一色町東郷８０</t>
  </si>
  <si>
    <t>B123210005053</t>
  </si>
  <si>
    <t>碧南市立新川小学校</t>
  </si>
  <si>
    <t>愛知県碧南市新川町２－１</t>
  </si>
  <si>
    <t>B123210005062</t>
  </si>
  <si>
    <t>碧南市立大浜小学校</t>
  </si>
  <si>
    <t>愛知県碧南市浜田町１－１</t>
  </si>
  <si>
    <t>B123210005071</t>
  </si>
  <si>
    <t>碧南市立棚尾小学校</t>
  </si>
  <si>
    <t>愛知県碧南市春日町１－５</t>
  </si>
  <si>
    <t>B123210005080</t>
  </si>
  <si>
    <t>碧南市立日進小学校</t>
  </si>
  <si>
    <t>愛知県碧南市日進町４－１</t>
  </si>
  <si>
    <t>B123210005099</t>
  </si>
  <si>
    <t>碧南市立鷲塚小学校</t>
  </si>
  <si>
    <t>愛知県碧南市旭町２－３０</t>
  </si>
  <si>
    <t>B123210005106</t>
  </si>
  <si>
    <t>碧南市立西端小学校</t>
  </si>
  <si>
    <t>愛知県碧南市上町３－１</t>
  </si>
  <si>
    <t>B123210005115</t>
  </si>
  <si>
    <t>碧南市立中央小学校</t>
  </si>
  <si>
    <t>愛知県碧南市向陽町３－１９</t>
  </si>
  <si>
    <t>B123210005124</t>
  </si>
  <si>
    <t>刈谷市立亀城小学校</t>
  </si>
  <si>
    <t>愛知県刈谷市城町１丁目２５番地１</t>
  </si>
  <si>
    <t>B123210005133</t>
  </si>
  <si>
    <t>刈谷市立小高原小学校</t>
  </si>
  <si>
    <t>愛知県刈谷市原崎町１－１０１</t>
  </si>
  <si>
    <t>B123210005142</t>
  </si>
  <si>
    <t>刈谷市立衣浦小学校</t>
  </si>
  <si>
    <t>愛知県刈谷市天王町３－２７</t>
  </si>
  <si>
    <t>B123210005151</t>
  </si>
  <si>
    <t>刈谷市立富士松南小学校</t>
  </si>
  <si>
    <t>愛知県刈谷市今川町山脇１</t>
  </si>
  <si>
    <t>B123210005160</t>
  </si>
  <si>
    <t>刈谷市立富士松北小学校</t>
  </si>
  <si>
    <t>愛知県刈谷市東境町焼田１０－５</t>
  </si>
  <si>
    <t>B123210005179</t>
  </si>
  <si>
    <t>刈谷市立小垣江小学校</t>
  </si>
  <si>
    <t>愛知県刈谷市小垣江町西王地１－１</t>
  </si>
  <si>
    <t>B123210005188</t>
  </si>
  <si>
    <t>刈谷市立双葉小学校</t>
  </si>
  <si>
    <t>愛知県刈谷市半城土中町３－１２ー２</t>
  </si>
  <si>
    <t>B123210005197</t>
  </si>
  <si>
    <t>刈谷市立住吉小学校</t>
  </si>
  <si>
    <t>愛知県刈谷市住吉町３－７０</t>
  </si>
  <si>
    <t>B123210005204</t>
  </si>
  <si>
    <t>刈谷市立かりがね小学校</t>
  </si>
  <si>
    <t>愛知県刈谷市築地町２－１５－１</t>
  </si>
  <si>
    <t>B123210005213</t>
  </si>
  <si>
    <t>刈谷市立東刈谷小学校</t>
  </si>
  <si>
    <t>愛知県刈谷市東刈谷町３－８</t>
  </si>
  <si>
    <t>B123210005222</t>
  </si>
  <si>
    <t>刈谷市立日高小学校</t>
  </si>
  <si>
    <t>愛知県刈谷市日高町１丁目２０１番地</t>
  </si>
  <si>
    <t>B123210005231</t>
  </si>
  <si>
    <t>刈谷市立富士松東小学校</t>
  </si>
  <si>
    <t>愛知県刈谷市東境町堀池７１</t>
  </si>
  <si>
    <t>B123210005240</t>
  </si>
  <si>
    <t>刈谷市立朝日小学校</t>
  </si>
  <si>
    <t>愛知県刈谷市野田町陣戸池１５１</t>
  </si>
  <si>
    <t>B123210005259</t>
  </si>
  <si>
    <t>刈谷市立小垣江東小学校</t>
  </si>
  <si>
    <t>愛知県刈谷市小垣江町白沢３６</t>
  </si>
  <si>
    <t>B123210005268</t>
  </si>
  <si>
    <t>刈谷市立平成小学校</t>
  </si>
  <si>
    <t>愛知県刈谷市一ツ木町３－１８－１</t>
  </si>
  <si>
    <t>B123210005277</t>
  </si>
  <si>
    <t>豊田市立童子山小学校</t>
  </si>
  <si>
    <t>愛知県豊田市御幸町１－６０</t>
  </si>
  <si>
    <t>B123210005286</t>
  </si>
  <si>
    <t>豊田市立挙母小学校</t>
  </si>
  <si>
    <t>愛知県豊田市平芝町１－１－１</t>
  </si>
  <si>
    <t>B123210005295</t>
  </si>
  <si>
    <t>豊田市立根川小学校</t>
  </si>
  <si>
    <t>愛知県豊田市下林町７－３０</t>
  </si>
  <si>
    <t>B123210005302</t>
  </si>
  <si>
    <t>豊田市立小清水小学校</t>
  </si>
  <si>
    <t>愛知県豊田市田町２－８１</t>
  </si>
  <si>
    <t>B123210005311</t>
  </si>
  <si>
    <t>豊田市立前山小学校</t>
  </si>
  <si>
    <t>愛知県豊田市前山町１丁目２４</t>
  </si>
  <si>
    <t>B123210005320</t>
  </si>
  <si>
    <t>豊田市立山之手小学校</t>
  </si>
  <si>
    <t>愛知県豊田市山之手６－６</t>
  </si>
  <si>
    <t>B123210005339</t>
  </si>
  <si>
    <t>豊田市立美山小学校</t>
  </si>
  <si>
    <t>愛知県豊田市美山町４－１</t>
  </si>
  <si>
    <t>B123210005348</t>
  </si>
  <si>
    <t>豊田市立寺部小学校</t>
  </si>
  <si>
    <t>愛知県豊田市上野町一丁目１７３番地</t>
  </si>
  <si>
    <t>B123210005357</t>
  </si>
  <si>
    <t>豊田市立平井小学校</t>
  </si>
  <si>
    <t>愛知県豊田市百々町５－６０</t>
  </si>
  <si>
    <t>B123210005366</t>
  </si>
  <si>
    <t>豊田市立野見小学校</t>
  </si>
  <si>
    <t>愛知県豊田市野見町１２－１</t>
  </si>
  <si>
    <t>B123210005375</t>
  </si>
  <si>
    <t>豊田市立古瀬間小学校</t>
  </si>
  <si>
    <t>愛知県豊田市志賀町西之海道２４０</t>
  </si>
  <si>
    <t>B123210005384</t>
  </si>
  <si>
    <t>豊田市立矢並小学校</t>
  </si>
  <si>
    <t>愛知県豊田市矢並町大坪９０１－７</t>
  </si>
  <si>
    <t>B123210005393</t>
  </si>
  <si>
    <t>豊田市立高嶺小学校</t>
  </si>
  <si>
    <t>愛知県豊田市広美町高根２－１</t>
  </si>
  <si>
    <t>B123210005400</t>
  </si>
  <si>
    <t>豊田市立寿恵野小学校</t>
  </si>
  <si>
    <t>愛知県豊田市鴛鴨町東屋敷５０</t>
  </si>
  <si>
    <t>B123210005419</t>
  </si>
  <si>
    <t>豊田市立畝部小学校</t>
  </si>
  <si>
    <t>愛知県豊田市畝部西町新田屋敷２４</t>
  </si>
  <si>
    <t>B123210005428</t>
  </si>
  <si>
    <t>豊田市立堤小学校</t>
  </si>
  <si>
    <t>愛知県豊田市堤本町流２８</t>
  </si>
  <si>
    <t>B123210005437</t>
  </si>
  <si>
    <t>豊田市立若園小学校</t>
  </si>
  <si>
    <t>愛知県豊田市中根町永池２００</t>
  </si>
  <si>
    <t>B123210005446</t>
  </si>
  <si>
    <t>豊田市立竹村小学校</t>
  </si>
  <si>
    <t>愛知県豊田市住吉町大興４</t>
  </si>
  <si>
    <t>B123210005455</t>
  </si>
  <si>
    <t>豊田市立駒場小学校</t>
  </si>
  <si>
    <t>愛知県豊田市駒場町新生５８</t>
  </si>
  <si>
    <t>B123210005464</t>
  </si>
  <si>
    <t>豊田市立大林小学校</t>
  </si>
  <si>
    <t>愛知県豊田市大林町１４－１１－５</t>
  </si>
  <si>
    <t>B123210005473</t>
  </si>
  <si>
    <t>豊田市立大畑小学校</t>
  </si>
  <si>
    <t>愛知県豊田市大畑町神戸７９－２</t>
  </si>
  <si>
    <t>B123210005482</t>
  </si>
  <si>
    <t>豊田市立伊保小学校</t>
  </si>
  <si>
    <t>愛知県豊田市保見町権堂坊１番地１</t>
  </si>
  <si>
    <t>B123210005491</t>
  </si>
  <si>
    <t>豊田市立加納小学校</t>
  </si>
  <si>
    <t>愛知県豊田市加納町東股５５</t>
  </si>
  <si>
    <t>B123210005507</t>
  </si>
  <si>
    <t>豊田市立青木小学校</t>
  </si>
  <si>
    <t>愛知県豊田市青木町４－５</t>
  </si>
  <si>
    <t>B123210005516</t>
  </si>
  <si>
    <t>豊田市立西広瀬小学校</t>
  </si>
  <si>
    <t>愛知県豊田市西広瀬町清水３４番地</t>
  </si>
  <si>
    <t>B123210005525</t>
  </si>
  <si>
    <t>豊田市立東広瀬小学校</t>
  </si>
  <si>
    <t>愛知県豊田市東広瀬町大根坂８</t>
  </si>
  <si>
    <t>B123210005534</t>
  </si>
  <si>
    <t>豊田市立中金小学校</t>
  </si>
  <si>
    <t>愛知県豊田市中金町塚ノ本１２４</t>
  </si>
  <si>
    <t>B123210005543</t>
  </si>
  <si>
    <t>豊田市立上鷹見小学校</t>
  </si>
  <si>
    <t>愛知県豊田市上高町宮下６０</t>
  </si>
  <si>
    <t>B123210005552</t>
  </si>
  <si>
    <t>豊田市立幸海小学校</t>
  </si>
  <si>
    <t>愛知県豊田市幸海町下御堂下切１４－１</t>
  </si>
  <si>
    <t>B123210005561</t>
  </si>
  <si>
    <t>豊田市立岩倉小学校</t>
  </si>
  <si>
    <t>愛知県豊田市岩倉町五ツ畑２３</t>
  </si>
  <si>
    <t>B123210005570</t>
  </si>
  <si>
    <t>豊田市立九久平小学校</t>
  </si>
  <si>
    <t>愛知県豊田市九久平町寺前３－２</t>
  </si>
  <si>
    <t>B123210005589</t>
  </si>
  <si>
    <t>豊田市立滝脇小学校</t>
  </si>
  <si>
    <t>愛知県豊田市滝脇町切石洞１８－１</t>
  </si>
  <si>
    <t>B123210005598</t>
  </si>
  <si>
    <t>豊田市立豊松小学校</t>
  </si>
  <si>
    <t>愛知県豊田市坂上町郷敷１－１</t>
  </si>
  <si>
    <t>B123210005605</t>
  </si>
  <si>
    <t>豊田市立東山小学校</t>
  </si>
  <si>
    <t>愛知県豊田市渋谷町３－８</t>
  </si>
  <si>
    <t>B123210005614</t>
  </si>
  <si>
    <t>豊田市立元城小学校</t>
  </si>
  <si>
    <t>愛知県豊田市八幡町３－３０</t>
  </si>
  <si>
    <t>B123210005623</t>
  </si>
  <si>
    <t>豊田市立梅坪小学校</t>
  </si>
  <si>
    <t>愛知県豊田市梅坪町１－５－１</t>
  </si>
  <si>
    <t>B123210005632</t>
  </si>
  <si>
    <t>豊田市立朝日小学校</t>
  </si>
  <si>
    <t>愛知県豊田市朝日町６－１－１</t>
  </si>
  <si>
    <t>B123210005641</t>
  </si>
  <si>
    <t>豊田市立若林東小学校</t>
  </si>
  <si>
    <t>愛知県豊田市若林東町広間６４番地</t>
  </si>
  <si>
    <t>B123210005650</t>
  </si>
  <si>
    <t>豊田市立東保見小学校</t>
  </si>
  <si>
    <t>愛知県豊田市保見ヶ丘４－５</t>
  </si>
  <si>
    <t>B123210005669</t>
  </si>
  <si>
    <t>豊田市立四郷小学校</t>
  </si>
  <si>
    <t>愛知県豊田市四郷町山畑７６－８</t>
  </si>
  <si>
    <t>B123210005678</t>
  </si>
  <si>
    <t>豊田市立浄水小学校</t>
  </si>
  <si>
    <t>愛知県豊田市浄水町南平１１３－２</t>
  </si>
  <si>
    <t>B123210005687</t>
  </si>
  <si>
    <t>豊田市立平和小学校</t>
  </si>
  <si>
    <t>愛知県豊田市平和町６－７０</t>
  </si>
  <si>
    <t>B123210005696</t>
  </si>
  <si>
    <t>豊田市立市木小学校</t>
  </si>
  <si>
    <t>愛知県豊田市市木町８－１－２</t>
  </si>
  <si>
    <t>B123210005703</t>
  </si>
  <si>
    <t>豊田市立若林西小学校</t>
  </si>
  <si>
    <t>愛知県豊田市若林西町西ノ堂７</t>
  </si>
  <si>
    <t>B123210005712</t>
  </si>
  <si>
    <t>豊田市立衣丘小学校</t>
  </si>
  <si>
    <t>愛知県豊田市三軒町６－２０－１</t>
  </si>
  <si>
    <t>B123210005721</t>
  </si>
  <si>
    <t>豊田市立土橋小学校</t>
  </si>
  <si>
    <t>愛知県豊田市土橋町６－１１７</t>
  </si>
  <si>
    <t>B123210005730</t>
  </si>
  <si>
    <t>豊田市立広川台小学校</t>
  </si>
  <si>
    <t>愛知県豊田市渋谷町１－１２－１</t>
  </si>
  <si>
    <t>B123210005749</t>
  </si>
  <si>
    <t>豊田市立井上小学校</t>
  </si>
  <si>
    <t>愛知県豊田市井上町２－３４</t>
  </si>
  <si>
    <t>B123210005758</t>
  </si>
  <si>
    <t>豊田市立五ケ丘小学校</t>
  </si>
  <si>
    <t>愛知県豊田市五ケ丘４－２</t>
  </si>
  <si>
    <t>B123210005767</t>
  </si>
  <si>
    <t>豊田市立西保見小学校</t>
  </si>
  <si>
    <t>愛知県豊田市保見ヶ丘２－１８５</t>
  </si>
  <si>
    <t>B123210005776</t>
  </si>
  <si>
    <t>豊田市立五ケ丘東小学校</t>
  </si>
  <si>
    <t>愛知県豊田市五ケ丘８－１</t>
  </si>
  <si>
    <t>B123210005785</t>
  </si>
  <si>
    <t>豊田市立飯野小学校</t>
  </si>
  <si>
    <t>愛知県豊田市藤岡飯野町弥治前１０９５</t>
  </si>
  <si>
    <t>B123210005794</t>
  </si>
  <si>
    <t>豊田市立石畳小学校</t>
  </si>
  <si>
    <t>愛知県豊田市石畳町辻１２４番地５</t>
  </si>
  <si>
    <t>B123210005801</t>
  </si>
  <si>
    <t>豊田市立御作小学校</t>
  </si>
  <si>
    <t>愛知県豊田市御作町田中１０８６－４</t>
  </si>
  <si>
    <t>B123210005810</t>
  </si>
  <si>
    <t>豊田市立中山小学校</t>
  </si>
  <si>
    <t>愛知県豊田市西中山町蔵屋敷６１－５</t>
  </si>
  <si>
    <t>B123210005829</t>
  </si>
  <si>
    <t>豊田市立道慈小学校</t>
  </si>
  <si>
    <t>愛知県豊田市千洗町道慈３８２－３</t>
  </si>
  <si>
    <t>B123210005838</t>
  </si>
  <si>
    <t>豊田市立本城小学校</t>
  </si>
  <si>
    <t>愛知県豊田市市場町市場前３７２－２</t>
  </si>
  <si>
    <t>B123210005847</t>
  </si>
  <si>
    <t>豊田市立小原中部小学校</t>
  </si>
  <si>
    <t>愛知県豊田市遊屋町向垣内１９１</t>
  </si>
  <si>
    <t>B123210005856</t>
  </si>
  <si>
    <t>豊田市立足助小学校</t>
  </si>
  <si>
    <t>愛知県豊田市足助町今岡３３－２</t>
  </si>
  <si>
    <t>B123210005865</t>
  </si>
  <si>
    <t>豊田市立冷田小学校</t>
  </si>
  <si>
    <t>愛知県豊田市四ツ松町笹ケ田４０－１</t>
  </si>
  <si>
    <t>B123210005874</t>
  </si>
  <si>
    <t>豊田市立追分小学校</t>
  </si>
  <si>
    <t>愛知県豊田市近岡町馬橋４－２</t>
  </si>
  <si>
    <t>B123210005883</t>
  </si>
  <si>
    <t>豊田市立佐切小学校</t>
  </si>
  <si>
    <t>愛知県豊田市上脇町タラクゴ１</t>
  </si>
  <si>
    <t>B123210005892</t>
  </si>
  <si>
    <t>豊田市立則定小学校</t>
  </si>
  <si>
    <t>愛知県豊田市則定町本郷５－１</t>
  </si>
  <si>
    <t>B123210005909</t>
  </si>
  <si>
    <t>豊田市立萩野小学校</t>
  </si>
  <si>
    <t>愛知県豊田市桑田和町宮ノ前２５</t>
  </si>
  <si>
    <t>B123210005918</t>
  </si>
  <si>
    <t>豊田市立明和小学校</t>
  </si>
  <si>
    <t>愛知県豊田市平沢町赤田和２１－８</t>
  </si>
  <si>
    <t>B123210005927</t>
  </si>
  <si>
    <t>豊田市立新盛小学校</t>
  </si>
  <si>
    <t>愛知県豊田市新盛町深沼２４番地１</t>
  </si>
  <si>
    <t>B123210005936</t>
  </si>
  <si>
    <t>豊田市立大蔵小学校</t>
  </si>
  <si>
    <t>愛知県豊田市大蔵町本城９－２</t>
  </si>
  <si>
    <t>B123210005945</t>
  </si>
  <si>
    <t>豊田市立御蔵小学校</t>
  </si>
  <si>
    <t>愛知県豊田市御蔵町辻４３</t>
  </si>
  <si>
    <t>B123210005954</t>
  </si>
  <si>
    <t>豊田市立花山小学校</t>
  </si>
  <si>
    <t>愛知県豊田市下山田代町万徳前１６－４</t>
  </si>
  <si>
    <t>B123210005963</t>
  </si>
  <si>
    <t>豊田市立大沼小学校</t>
  </si>
  <si>
    <t>愛知県豊田市大沼町青木１</t>
  </si>
  <si>
    <t>B123210005972</t>
  </si>
  <si>
    <t>豊田市立巴ケ丘小学校</t>
  </si>
  <si>
    <t>愛知県豊田市大桑町別当５６</t>
  </si>
  <si>
    <t>B123210005981</t>
  </si>
  <si>
    <t>豊田市立小渡小学校</t>
  </si>
  <si>
    <t>愛知県豊田市下切町平田３０１２－１</t>
  </si>
  <si>
    <t>B123210005990</t>
  </si>
  <si>
    <t>豊田市立敷島小学校</t>
  </si>
  <si>
    <t>愛知県豊田市杉本町稲場下２７－１</t>
  </si>
  <si>
    <t>B123210006007</t>
  </si>
  <si>
    <t>豊田市立稲武小学校</t>
  </si>
  <si>
    <t>愛知県豊田市稲武町シモ田２０－１</t>
  </si>
  <si>
    <t>B123210006016</t>
  </si>
  <si>
    <t>豊田市立浄水北小学校</t>
  </si>
  <si>
    <t>愛知県豊田市浄水町原山８－１</t>
  </si>
  <si>
    <t>B123210006025</t>
  </si>
  <si>
    <t>安城市立安城中部小学校</t>
  </si>
  <si>
    <t>愛知県安城市大東町１２－８</t>
  </si>
  <si>
    <t>B123210006034</t>
  </si>
  <si>
    <t>安城市立安城南部小学校</t>
  </si>
  <si>
    <t>愛知県安城市安城町城堀４８番地</t>
  </si>
  <si>
    <t>B123210006043</t>
  </si>
  <si>
    <t>安城市立安城西部小学校</t>
  </si>
  <si>
    <t>愛知県安城市福釜町猿町１２８番地</t>
  </si>
  <si>
    <t>B123210006052</t>
  </si>
  <si>
    <t>安城市立安城東部小学校</t>
  </si>
  <si>
    <t>愛知県安城市大岡町前畑７２番地１</t>
  </si>
  <si>
    <t>B123210006061</t>
  </si>
  <si>
    <t>安城市立安城北部小学校</t>
  </si>
  <si>
    <t>愛知県安城市今本町８－９－９</t>
  </si>
  <si>
    <t>B123210006070</t>
  </si>
  <si>
    <t>安城市立錦町小学校</t>
  </si>
  <si>
    <t>愛知県安城市錦町９－３９</t>
  </si>
  <si>
    <t>B123210006089</t>
  </si>
  <si>
    <t>安城市立高棚小学校</t>
  </si>
  <si>
    <t>愛知県安城市高棚町蛭田４４</t>
  </si>
  <si>
    <t>B123210006098</t>
  </si>
  <si>
    <t>安城市立明和小学校</t>
  </si>
  <si>
    <t>愛知県安城市東端町明和６６</t>
  </si>
  <si>
    <t>B123210006105</t>
  </si>
  <si>
    <t>安城市立志貴小学校</t>
  </si>
  <si>
    <t>愛知県安城市柿碕町御用地４５番地</t>
  </si>
  <si>
    <t>B123210006114</t>
  </si>
  <si>
    <t>安城市立桜井小学校</t>
  </si>
  <si>
    <t>愛知県安城市小川町清水道６－１</t>
  </si>
  <si>
    <t>B123210006123</t>
  </si>
  <si>
    <t>安城市立作野小学校</t>
  </si>
  <si>
    <t>愛知県安城市篠目町４丁目２２－１</t>
  </si>
  <si>
    <t>B123210006132</t>
  </si>
  <si>
    <t>安城市立祥南小学校</t>
  </si>
  <si>
    <t>愛知県安城市安城町庚申１１</t>
  </si>
  <si>
    <t>B123210006141</t>
  </si>
  <si>
    <t>安城市立丈山小学校</t>
  </si>
  <si>
    <t>愛知県安城市和泉町南本郷１番地</t>
  </si>
  <si>
    <t>B123210006150</t>
  </si>
  <si>
    <t>安城市立二本木小学校</t>
  </si>
  <si>
    <t>愛知県安城市緑町１－２３－１</t>
  </si>
  <si>
    <t>B123210006169</t>
  </si>
  <si>
    <t>安城市立里町小学校</t>
  </si>
  <si>
    <t>愛知県安城市里町足取１番地５</t>
  </si>
  <si>
    <t>B123210006178</t>
  </si>
  <si>
    <t>安城市立桜町小学校</t>
  </si>
  <si>
    <t>愛知県安城市桜町１５番地５号</t>
  </si>
  <si>
    <t>B123210006187</t>
  </si>
  <si>
    <t>安城市立桜林小学校</t>
  </si>
  <si>
    <t>愛知県安城市桜井町中狭間３５－１</t>
  </si>
  <si>
    <t>B123210006196</t>
  </si>
  <si>
    <t>安城市立新田小学校</t>
  </si>
  <si>
    <t>愛知県安城市新田町新栄１００</t>
  </si>
  <si>
    <t>B123210006203</t>
  </si>
  <si>
    <t>安城市立今池小学校</t>
  </si>
  <si>
    <t>愛知県安城市今池町２－１－５２</t>
  </si>
  <si>
    <t>B123210006212</t>
  </si>
  <si>
    <t>安城市立三河安城小学校</t>
  </si>
  <si>
    <t>愛知県安城市箕輪町昭和４７</t>
  </si>
  <si>
    <t>B123210006221</t>
  </si>
  <si>
    <t>安城市立梨の里小学校</t>
  </si>
  <si>
    <t>愛知県安城市篠目町溝川３８番地</t>
  </si>
  <si>
    <t>B123210006230</t>
  </si>
  <si>
    <t>西尾市立西尾小学校</t>
  </si>
  <si>
    <t>愛知県西尾市錦城町１６２－１</t>
  </si>
  <si>
    <t>B123210006249</t>
  </si>
  <si>
    <t>西尾市立花ノ木小学校</t>
  </si>
  <si>
    <t>愛知県西尾市高畠町６－１</t>
  </si>
  <si>
    <t>B123210006258</t>
  </si>
  <si>
    <t>西尾市立八ツ面小学校</t>
  </si>
  <si>
    <t>愛知県西尾市八ツ面町市場７１</t>
  </si>
  <si>
    <t>B123210006267</t>
  </si>
  <si>
    <t>西尾市立西野町小学校</t>
  </si>
  <si>
    <t>愛知県西尾市上町御所ノ下２０番地</t>
  </si>
  <si>
    <t>B123210006276</t>
  </si>
  <si>
    <t>西尾市立米津小学校</t>
  </si>
  <si>
    <t>愛知県西尾市米津町家下１８番地</t>
  </si>
  <si>
    <t>B123210006285</t>
  </si>
  <si>
    <t>西尾市立中畑小学校</t>
  </si>
  <si>
    <t>愛知県西尾市中畑町犬塚６５</t>
  </si>
  <si>
    <t>B123210006294</t>
  </si>
  <si>
    <t>西尾市立平坂小学校</t>
  </si>
  <si>
    <t>愛知県西尾市平坂町輪当１</t>
  </si>
  <si>
    <t>B123210006301</t>
  </si>
  <si>
    <t>西尾市立矢田小学校</t>
  </si>
  <si>
    <t>愛知県西尾市上矢田町神明寺２４</t>
  </si>
  <si>
    <t>B123210006310</t>
  </si>
  <si>
    <t>西尾市立寺津小学校</t>
  </si>
  <si>
    <t>愛知県西尾市巨海町若宮西２５－１</t>
  </si>
  <si>
    <t>B123210006329</t>
  </si>
  <si>
    <t>西尾市立福地南部小学校</t>
  </si>
  <si>
    <t>愛知県西尾市熱池町古新田４２</t>
  </si>
  <si>
    <t>B123210006338</t>
  </si>
  <si>
    <t>西尾市立福地北部小学校</t>
  </si>
  <si>
    <t>愛知県西尾市鵜ヶ池町大道１０</t>
  </si>
  <si>
    <t>B123210006347</t>
  </si>
  <si>
    <t>西尾市立室場小学校</t>
  </si>
  <si>
    <t>愛知県西尾市室町東毘沙門３２</t>
  </si>
  <si>
    <t>B123210006356</t>
  </si>
  <si>
    <t>西尾市立三和小学校</t>
  </si>
  <si>
    <t>愛知県西尾市米野町松葉内２５</t>
  </si>
  <si>
    <t>B123210006365</t>
  </si>
  <si>
    <t>西尾市立鶴城小学校</t>
  </si>
  <si>
    <t>愛知県西尾市桜町溜池２７番地５</t>
  </si>
  <si>
    <t>B123210006374</t>
  </si>
  <si>
    <t>西尾市立一色中部小学校</t>
  </si>
  <si>
    <t>愛知県西尾市一色町一色下乾地５５</t>
  </si>
  <si>
    <t>B123210006383</t>
  </si>
  <si>
    <t>西尾市立一色東部小学校</t>
  </si>
  <si>
    <t>愛知県西尾市一色町野田堤外３６</t>
  </si>
  <si>
    <t>B123210006392</t>
  </si>
  <si>
    <t>西尾市立一色西部小学校</t>
  </si>
  <si>
    <t>愛知県西尾市一色町治明通縄６８</t>
  </si>
  <si>
    <t>B123210006409</t>
  </si>
  <si>
    <t>西尾市立一色南部小学校</t>
  </si>
  <si>
    <t>愛知県西尾市一色町中外沢上大割１１５</t>
  </si>
  <si>
    <t>B123210006418</t>
  </si>
  <si>
    <t>西尾市立横須賀小学校</t>
  </si>
  <si>
    <t>愛知県西尾市吉良町上横須賀字菱池１３－１</t>
  </si>
  <si>
    <t>B123210006427</t>
  </si>
  <si>
    <t>西尾市立津平小学校</t>
  </si>
  <si>
    <t>愛知県西尾市吉良町津平字大入１</t>
  </si>
  <si>
    <t>B123210006436</t>
  </si>
  <si>
    <t>西尾市立荻原小学校</t>
  </si>
  <si>
    <t>愛知県西尾市吉良町荻原字烏帽子１６</t>
  </si>
  <si>
    <t>B123210006445</t>
  </si>
  <si>
    <t>西尾市立吉田小学校</t>
  </si>
  <si>
    <t>愛知県西尾市吉良町吉田大切間１８</t>
  </si>
  <si>
    <t>B123210006454</t>
  </si>
  <si>
    <t>西尾市立白浜小学校</t>
  </si>
  <si>
    <t>愛知県西尾市吉良町大字白浜新田北切１番地</t>
  </si>
  <si>
    <t>B123210006463</t>
  </si>
  <si>
    <t>西尾市立幡豆小学校</t>
  </si>
  <si>
    <t>愛知県西尾市西幡豆町北岡割１</t>
  </si>
  <si>
    <t>B123210006472</t>
  </si>
  <si>
    <t>西尾市立東幡豆小学校</t>
  </si>
  <si>
    <t>愛知県西尾市東幡豆町中尾１０ー２</t>
  </si>
  <si>
    <t>B123210006481</t>
  </si>
  <si>
    <t>蒲郡市立蒲郡南部小学校</t>
  </si>
  <si>
    <t>愛知県蒲郡市神明町２２－３</t>
  </si>
  <si>
    <t>B123210006490</t>
  </si>
  <si>
    <t>蒲郡市立蒲郡東部小学校</t>
  </si>
  <si>
    <t>愛知県蒲郡市豊岡町池田３番地</t>
  </si>
  <si>
    <t>B123210006506</t>
  </si>
  <si>
    <t>蒲郡市立蒲郡北部小学校</t>
  </si>
  <si>
    <t>愛知県蒲郡市清田町間堰５２番地</t>
  </si>
  <si>
    <t>B123210006515</t>
  </si>
  <si>
    <t>蒲郡市立蒲郡西部小学校</t>
  </si>
  <si>
    <t>愛知県蒲郡市神ノ郷町壱町田１０</t>
  </si>
  <si>
    <t>B123210006524</t>
  </si>
  <si>
    <t>蒲郡市立三谷小学校</t>
  </si>
  <si>
    <t>愛知県蒲郡市三谷町迫１－１</t>
  </si>
  <si>
    <t>B123210006533</t>
  </si>
  <si>
    <t>蒲郡市立塩津小学校</t>
  </si>
  <si>
    <t>愛知県蒲郡市竹谷町今御堂３１－１</t>
  </si>
  <si>
    <t>B123210006542</t>
  </si>
  <si>
    <t>蒲郡市立大塚小学校</t>
  </si>
  <si>
    <t>愛知県蒲郡市大塚町大門４２－５</t>
  </si>
  <si>
    <t>B123210006551</t>
  </si>
  <si>
    <t>蒲郡市立形原小学校</t>
  </si>
  <si>
    <t>愛知県蒲郡市形原町御嶽３４－２</t>
  </si>
  <si>
    <t>B123210006560</t>
  </si>
  <si>
    <t>蒲郡市立西浦小学校</t>
  </si>
  <si>
    <t>愛知県蒲郡市西浦町宮地１０</t>
  </si>
  <si>
    <t>B123210006579</t>
  </si>
  <si>
    <t>蒲郡市立形原北小学校</t>
  </si>
  <si>
    <t>愛知県蒲郡市金平町屋敷田１</t>
  </si>
  <si>
    <t>B123210006588</t>
  </si>
  <si>
    <t>蒲郡市立中央小学校</t>
  </si>
  <si>
    <t>愛知県蒲郡市緑町３－４９</t>
  </si>
  <si>
    <t>B123210006597</t>
  </si>
  <si>
    <t>蒲郡市立三谷東小学校</t>
  </si>
  <si>
    <t>愛知県蒲郡市三谷町南山１－７</t>
  </si>
  <si>
    <t>B123210006604</t>
  </si>
  <si>
    <t>蒲郡市立竹島小学校</t>
  </si>
  <si>
    <t>愛知県蒲郡市府相町３－４０</t>
  </si>
  <si>
    <t>B123210006613</t>
  </si>
  <si>
    <t>犬山市立犬山北小学校</t>
  </si>
  <si>
    <t>愛知県犬山市犬山北古券２</t>
  </si>
  <si>
    <t>B123210006622</t>
  </si>
  <si>
    <t>犬山市立犬山南小学校</t>
  </si>
  <si>
    <t>愛知県犬山市大字橋爪字末友２８</t>
  </si>
  <si>
    <t>B123210006631</t>
  </si>
  <si>
    <t>犬山市立城東小学校</t>
  </si>
  <si>
    <t>愛知県犬山市大字塔野地字東屋敷１</t>
  </si>
  <si>
    <t>B123210006640</t>
  </si>
  <si>
    <t>犬山市立今井小学校</t>
  </si>
  <si>
    <t>愛知県犬山市大字今井字若宮８</t>
  </si>
  <si>
    <t>B123210006659</t>
  </si>
  <si>
    <t>犬山市立栗栖小学校</t>
  </si>
  <si>
    <t>愛知県犬山市栗栖野口４５５</t>
  </si>
  <si>
    <t>B123210006668</t>
  </si>
  <si>
    <t>犬山市立羽黒小学校</t>
  </si>
  <si>
    <t>愛知県犬山市羽黒前川原６７</t>
  </si>
  <si>
    <t>B123210006677</t>
  </si>
  <si>
    <t>犬山市立楽田小学校</t>
  </si>
  <si>
    <t>愛知県犬山市城山９７番地</t>
  </si>
  <si>
    <t>B123210006686</t>
  </si>
  <si>
    <t>犬山市立池野小学校</t>
  </si>
  <si>
    <t>愛知県犬山市字杁下５１</t>
  </si>
  <si>
    <t>B123210006695</t>
  </si>
  <si>
    <t>犬山市立東小学校</t>
  </si>
  <si>
    <t>愛知県犬山市羽黒安戸西１－２</t>
  </si>
  <si>
    <t>B123210006702</t>
  </si>
  <si>
    <t>犬山市立犬山西小学校</t>
  </si>
  <si>
    <t>愛知県犬山市上坂町５－２</t>
  </si>
  <si>
    <t>B123210006711</t>
  </si>
  <si>
    <t>常滑市立三和小学校</t>
  </si>
  <si>
    <t>愛知県常滑市久米字諏訪山１８３</t>
  </si>
  <si>
    <t>B123210006720</t>
  </si>
  <si>
    <t>常滑市立大野小学校</t>
  </si>
  <si>
    <t>愛知県常滑市大野町１０－７０</t>
  </si>
  <si>
    <t>B123210006739</t>
  </si>
  <si>
    <t>常滑市立鬼崎北小学校</t>
  </si>
  <si>
    <t>愛知県常滑市住吉町２－５６</t>
  </si>
  <si>
    <t>B123210006748</t>
  </si>
  <si>
    <t>常滑市立鬼崎南小学校</t>
  </si>
  <si>
    <t>愛知県常滑市明和町２丁目４７番地</t>
  </si>
  <si>
    <t>B123210006757</t>
  </si>
  <si>
    <t>常滑市立常滑西小学校</t>
  </si>
  <si>
    <t>愛知県常滑市本町三丁目１３６番地</t>
  </si>
  <si>
    <t>B123210006766</t>
  </si>
  <si>
    <t>常滑市立西浦北小学校</t>
  </si>
  <si>
    <t>愛知県常滑市井戸田町３－１７７</t>
  </si>
  <si>
    <t>B123210006775</t>
  </si>
  <si>
    <t>常滑市立西浦南小学校</t>
  </si>
  <si>
    <t>愛知県常滑市古場字栗下前５</t>
  </si>
  <si>
    <t>B123210006784</t>
  </si>
  <si>
    <t>常滑市立小鈴谷小学校</t>
  </si>
  <si>
    <t>愛知県常滑市大谷朝陽ケ丘１－９４</t>
  </si>
  <si>
    <t>B123210006793</t>
  </si>
  <si>
    <t>常滑市立常滑東小学校</t>
  </si>
  <si>
    <t>愛知県常滑市瀬木町４－１００</t>
  </si>
  <si>
    <t>B123210006800</t>
  </si>
  <si>
    <t>江南市立古知野東小学校</t>
  </si>
  <si>
    <t>愛知県江南市宮後町船渡５８</t>
  </si>
  <si>
    <t>B123210006819</t>
  </si>
  <si>
    <t>江南市立古知野西小学校</t>
  </si>
  <si>
    <t>愛知県江南市東野町郷前西８８</t>
  </si>
  <si>
    <t>B123210006828</t>
  </si>
  <si>
    <t>江南市立古知野南小学校</t>
  </si>
  <si>
    <t>愛知県江南市古知野町大塔７２</t>
  </si>
  <si>
    <t>B123210006837</t>
  </si>
  <si>
    <t>江南市立古知野北小学校</t>
  </si>
  <si>
    <t>愛知県江南市和田町宮１４５</t>
  </si>
  <si>
    <t>B123210006846</t>
  </si>
  <si>
    <t>江南市立布袋小学校</t>
  </si>
  <si>
    <t>愛知県江南市布袋下山町南１６７</t>
  </si>
  <si>
    <t>B123210006855</t>
  </si>
  <si>
    <t>江南市立布袋北小学校</t>
  </si>
  <si>
    <t>愛知県江南市今市場町秋津２２０</t>
  </si>
  <si>
    <t>B123210006864</t>
  </si>
  <si>
    <t>江南市立宮田小学校</t>
  </si>
  <si>
    <t>愛知県江南市後飛保町両家１２５</t>
  </si>
  <si>
    <t>B123210006873</t>
  </si>
  <si>
    <t>江南市立草井小学校</t>
  </si>
  <si>
    <t>愛知県江南市小杁町長者毛西１</t>
  </si>
  <si>
    <t>B123210006882</t>
  </si>
  <si>
    <t>江南市立藤里小学校</t>
  </si>
  <si>
    <t>愛知県江南市村久野町藤里１</t>
  </si>
  <si>
    <t>B123210006891</t>
  </si>
  <si>
    <t>江南市立門弟山小学校</t>
  </si>
  <si>
    <t>愛知県江南市村久野町門弟山２７２番地</t>
  </si>
  <si>
    <t>B123210006908</t>
  </si>
  <si>
    <t>小牧市立小牧小学校</t>
  </si>
  <si>
    <t>愛知県小牧市小牧三丁目１７番地</t>
  </si>
  <si>
    <t>B123210006917</t>
  </si>
  <si>
    <t>小牧市立村中小学校</t>
  </si>
  <si>
    <t>愛知県小牧市大字村中１０４５番地</t>
  </si>
  <si>
    <t>B123210006926</t>
  </si>
  <si>
    <t>小牧市立小牧南小学校</t>
  </si>
  <si>
    <t>愛知県小牧市若草町８２番地</t>
  </si>
  <si>
    <t>B123210006935</t>
  </si>
  <si>
    <t>小牧市立三ツ渕小学校</t>
  </si>
  <si>
    <t>愛知県小牧市大字三ツ渕４８０</t>
  </si>
  <si>
    <t>B123210006944</t>
  </si>
  <si>
    <t>小牧市立味岡小学校</t>
  </si>
  <si>
    <t>愛知県小牧市小松寺五丁目１５０番地</t>
  </si>
  <si>
    <t>B123210006953</t>
  </si>
  <si>
    <t>小牧市立篠岡小学校</t>
  </si>
  <si>
    <t>愛知県小牧市篠岡二丁目２５番地</t>
  </si>
  <si>
    <t>B123210006962</t>
  </si>
  <si>
    <t>小牧市立北里小学校</t>
  </si>
  <si>
    <t>愛知県小牧市下小針中島２丁目５０番地</t>
  </si>
  <si>
    <t>B123210006971</t>
  </si>
  <si>
    <t>小牧市立米野小学校</t>
  </si>
  <si>
    <t>愛知県小牧市中央五丁目３３９番地</t>
  </si>
  <si>
    <t>B123210006980</t>
  </si>
  <si>
    <t>小牧市立一色小学校</t>
  </si>
  <si>
    <t>愛知県小牧市大字久保一色３５００番地</t>
  </si>
  <si>
    <t>B123210006999</t>
  </si>
  <si>
    <t>小牧市立小木小学校</t>
  </si>
  <si>
    <t>愛知県小牧市小木西二丁目１番地</t>
  </si>
  <si>
    <t>B123210007006</t>
  </si>
  <si>
    <t>小牧市立小牧原小学校</t>
  </si>
  <si>
    <t>愛知県小牧市小牧原新田１１２５番地</t>
  </si>
  <si>
    <t>B123210007015</t>
  </si>
  <si>
    <t>小牧市立本庄小学校</t>
  </si>
  <si>
    <t>愛知県小牧市大字本庄２５９７－４０</t>
  </si>
  <si>
    <t>B123210007024</t>
  </si>
  <si>
    <t>小牧市立桃ヶ丘小学校</t>
  </si>
  <si>
    <t>愛知県小牧市桃ヶ丘二丁目３番地</t>
  </si>
  <si>
    <t>B123210007033</t>
  </si>
  <si>
    <t>小牧市立陶小学校</t>
  </si>
  <si>
    <t>愛知県小牧市大字上末３４５０番地２８２</t>
  </si>
  <si>
    <t>B123210007042</t>
  </si>
  <si>
    <t>小牧市立光ヶ丘小学校</t>
  </si>
  <si>
    <t>愛知県小牧市光ケ丘三丁目５０番地</t>
  </si>
  <si>
    <t>B123210007051</t>
  </si>
  <si>
    <t>小牧市立大城小学校</t>
  </si>
  <si>
    <t>愛知県小牧市城山三丁目８番地</t>
  </si>
  <si>
    <t>B123210007060</t>
  </si>
  <si>
    <t>稲沢市立稲沢東小学校</t>
  </si>
  <si>
    <t>愛知県稲沢市長野６丁目５０番地</t>
  </si>
  <si>
    <t>B123210007079</t>
  </si>
  <si>
    <t>稲沢市立稲沢西小学校</t>
  </si>
  <si>
    <t>愛知県稲沢市稲葉五丁目９番１号</t>
  </si>
  <si>
    <t>B123210007088</t>
  </si>
  <si>
    <t>稲沢市立清水小学校</t>
  </si>
  <si>
    <t>愛知県稲沢市清水寺前町１２６</t>
  </si>
  <si>
    <t>B123210007097</t>
  </si>
  <si>
    <t>稲沢市立片原一色小学校</t>
  </si>
  <si>
    <t>愛知県稲沢市一色中屋敷町６４</t>
  </si>
  <si>
    <t>B123210007104</t>
  </si>
  <si>
    <t>稲沢市立国分小学校</t>
  </si>
  <si>
    <t>愛知県稲沢市矢合町三島屋敷３４４０番地</t>
  </si>
  <si>
    <t>B123210007113</t>
  </si>
  <si>
    <t>稲沢市立千代田小学校</t>
  </si>
  <si>
    <t>愛知県稲沢市福島町比舎田１０２</t>
  </si>
  <si>
    <t>B123210007122</t>
  </si>
  <si>
    <t>稲沢市立坂田小学校</t>
  </si>
  <si>
    <t>愛知県稲沢市坂田町狐沢１８</t>
  </si>
  <si>
    <t>B123210007131</t>
  </si>
  <si>
    <t>稲沢市立大里西小学校</t>
  </si>
  <si>
    <t>愛知県稲沢市奥田計用町１０７番地</t>
  </si>
  <si>
    <t>B123210007140</t>
  </si>
  <si>
    <t>稲沢市立大里東小学校</t>
  </si>
  <si>
    <t>愛知県稲沢市日下部北町１－２７</t>
  </si>
  <si>
    <t>B123210007159</t>
  </si>
  <si>
    <t>稲沢市立下津小学校</t>
  </si>
  <si>
    <t>愛知県稲沢市下津ふじ塚町８３</t>
  </si>
  <si>
    <t>B123210007168</t>
  </si>
  <si>
    <t>稲沢市立大塚小学校</t>
  </si>
  <si>
    <t>愛知県稲沢市大塚北九丁目６８番地</t>
  </si>
  <si>
    <t>B123210007177</t>
  </si>
  <si>
    <t>稲沢市立稲沢北小学校</t>
  </si>
  <si>
    <t>愛知県稲沢市稲島三丁目５８番地</t>
  </si>
  <si>
    <t>B123210007186</t>
  </si>
  <si>
    <t>稲沢市立高御堂小学校</t>
  </si>
  <si>
    <t>愛知県稲沢市高御堂１０－３－１</t>
  </si>
  <si>
    <t>B123210007195</t>
  </si>
  <si>
    <t>稲沢市立小正小学校</t>
  </si>
  <si>
    <t>愛知県稲沢市小池正明寺町東川田４１００</t>
  </si>
  <si>
    <t>B123210007202</t>
  </si>
  <si>
    <t>稲沢市立祖父江小学校</t>
  </si>
  <si>
    <t>愛知県稲沢市祖父江町祖父江七曲５２</t>
  </si>
  <si>
    <t>B123210007211</t>
  </si>
  <si>
    <t>稲沢市立山崎小学校</t>
  </si>
  <si>
    <t>愛知県稲沢市祖父江町山崎二本木７０番地</t>
  </si>
  <si>
    <t>B123210007220</t>
  </si>
  <si>
    <t>稲沢市立領内小学校</t>
  </si>
  <si>
    <t>愛知県稲沢市祖父江町二俣上川原７０６</t>
  </si>
  <si>
    <t>B123210007239</t>
  </si>
  <si>
    <t>稲沢市立丸甲小学校</t>
  </si>
  <si>
    <t>愛知県稲沢市祖父江町甲新田芝八５－２</t>
  </si>
  <si>
    <t>B123210007248</t>
  </si>
  <si>
    <t>稲沢市立牧川小学校</t>
  </si>
  <si>
    <t>愛知県稲沢市祖父江町両寺内砂崎９９０番地</t>
  </si>
  <si>
    <t>B123210007257</t>
  </si>
  <si>
    <t>稲沢市立長岡小学校</t>
  </si>
  <si>
    <t>愛知県稲沢市祖父江町馬飼４４９－１</t>
  </si>
  <si>
    <t>B123210007266</t>
  </si>
  <si>
    <t>稲沢市立法立小学校</t>
  </si>
  <si>
    <t>愛知県稲沢市平和町法立東瀬古７</t>
  </si>
  <si>
    <t>B123210007275</t>
  </si>
  <si>
    <t>稲沢市立六輪小学校</t>
  </si>
  <si>
    <t>愛知県稲沢市平和町塩川５２番地</t>
  </si>
  <si>
    <t>B123210007284</t>
  </si>
  <si>
    <t>稲沢市立三宅小学校</t>
  </si>
  <si>
    <t>愛知県稲沢市平和町下三宅北出１</t>
  </si>
  <si>
    <t>B123210007293</t>
  </si>
  <si>
    <t>新城市立新城小学校</t>
  </si>
  <si>
    <t>愛知県新城市西入船７６</t>
  </si>
  <si>
    <t>B123210007300</t>
  </si>
  <si>
    <t>新城市立千郷小学校</t>
  </si>
  <si>
    <t>愛知県新城市杉山字前野４－１</t>
  </si>
  <si>
    <t>B123210007319</t>
  </si>
  <si>
    <t>新城市立東郷西小学校</t>
  </si>
  <si>
    <t>愛知県新城市平井字東原３７－１</t>
  </si>
  <si>
    <t>B123210007328</t>
  </si>
  <si>
    <t>新城市立東郷東小学校</t>
  </si>
  <si>
    <t>愛知県新城市八束穂４０４－２</t>
  </si>
  <si>
    <t>B123210007337</t>
  </si>
  <si>
    <t>新城市立舟着小学校</t>
  </si>
  <si>
    <t>愛知県新城市日吉字小袋１３番地</t>
  </si>
  <si>
    <t>B123210007346</t>
  </si>
  <si>
    <t>新城市立八名小学校</t>
  </si>
  <si>
    <t>愛知県新城市富岡字半ノ木１５－１</t>
  </si>
  <si>
    <t>B123210007355</t>
  </si>
  <si>
    <t>新城市立庭野小学校</t>
  </si>
  <si>
    <t>愛知県新城市庭野字川大田３３</t>
  </si>
  <si>
    <t>B123210007364</t>
  </si>
  <si>
    <t>新城市立鳳来中部小学校</t>
  </si>
  <si>
    <t>愛知県新城市長篠字竹田１４</t>
  </si>
  <si>
    <t>B123210007373</t>
  </si>
  <si>
    <t>新城市立鳳来寺小学校</t>
  </si>
  <si>
    <t>愛知県新城市玖老勢字大栗平１</t>
  </si>
  <si>
    <t>B123210007382</t>
  </si>
  <si>
    <t>新城市立黄柳川小学校</t>
  </si>
  <si>
    <t>愛知県新城市下吉田字五反田１８７番地１</t>
  </si>
  <si>
    <t>B123210007391</t>
  </si>
  <si>
    <t>新城市立東陽小学校</t>
  </si>
  <si>
    <t>愛知県新城市大野字小林７０番地</t>
  </si>
  <si>
    <t>B123210007408</t>
  </si>
  <si>
    <t>新城市立鳳来東小学校</t>
  </si>
  <si>
    <t>愛知県新城市川合字コシ７５－１</t>
  </si>
  <si>
    <t>B123210007417</t>
  </si>
  <si>
    <t>新城市立作手小学校</t>
  </si>
  <si>
    <t>愛知県新城市作手高里字縄手上３２</t>
  </si>
  <si>
    <t>B123210007426</t>
  </si>
  <si>
    <t>東海市立緑陽小学校</t>
  </si>
  <si>
    <t>愛知県東海市名和町石谷８０</t>
  </si>
  <si>
    <t>B123210007435</t>
  </si>
  <si>
    <t>東海市立名和小学校</t>
  </si>
  <si>
    <t>愛知県東海市名和町山東１０</t>
  </si>
  <si>
    <t>B123210007444</t>
  </si>
  <si>
    <t>東海市立渡内小学校</t>
  </si>
  <si>
    <t>愛知県東海市荒尾町義呂１－１</t>
  </si>
  <si>
    <t>B123210007453</t>
  </si>
  <si>
    <t>東海市立平洲小学校</t>
  </si>
  <si>
    <t>愛知県東海市荒尾町片坂１</t>
  </si>
  <si>
    <t>B123210007462</t>
  </si>
  <si>
    <t>東海市立明倫小学校</t>
  </si>
  <si>
    <t>愛知県東海市荒尾町土取１－１</t>
  </si>
  <si>
    <t>B123210007471</t>
  </si>
  <si>
    <t>東海市立富木島小学校</t>
  </si>
  <si>
    <t>愛知県東海市富木島町手代４４</t>
  </si>
  <si>
    <t>B123210007480</t>
  </si>
  <si>
    <t>東海市立船島小学校</t>
  </si>
  <si>
    <t>愛知県東海市冨木島町船島１－１</t>
  </si>
  <si>
    <t>B123210007499</t>
  </si>
  <si>
    <t>東海市立大田小学校</t>
  </si>
  <si>
    <t>愛知県東海市大田町細田２３</t>
  </si>
  <si>
    <t>B123210007505</t>
  </si>
  <si>
    <t>東海市立横須賀小学校</t>
  </si>
  <si>
    <t>愛知県東海市高横須賀町大塚３６</t>
  </si>
  <si>
    <t>B123210007514</t>
  </si>
  <si>
    <t>東海市立加木屋小学校</t>
  </si>
  <si>
    <t>愛知県東海市加木屋町編笠９</t>
  </si>
  <si>
    <t>B123210007523</t>
  </si>
  <si>
    <t>東海市立三ツ池小学校</t>
  </si>
  <si>
    <t>愛知県東海市加木屋町鎌吉良根９</t>
  </si>
  <si>
    <t>B123210007532</t>
  </si>
  <si>
    <t>東海市立加木屋南小学校</t>
  </si>
  <si>
    <t>愛知県東海市加木屋町泡池２番地</t>
  </si>
  <si>
    <t>B123210007541</t>
  </si>
  <si>
    <t>大府市立大府小学校</t>
  </si>
  <si>
    <t>愛知県大府市桃山町５－４４</t>
  </si>
  <si>
    <t>B123210007550</t>
  </si>
  <si>
    <t>大府市立大東小学校</t>
  </si>
  <si>
    <t>愛知県大府市大東町二丁目６１番地</t>
  </si>
  <si>
    <t>B123210007569</t>
  </si>
  <si>
    <t>大府市立神田小学校</t>
  </si>
  <si>
    <t>愛知県大府市神田町３－１３５</t>
  </si>
  <si>
    <t>B123210007578</t>
  </si>
  <si>
    <t>大府市立北山小学校</t>
  </si>
  <si>
    <t>愛知県大府市北山町３－１２０</t>
  </si>
  <si>
    <t>B123210007587</t>
  </si>
  <si>
    <t>大府市立東山小学校</t>
  </si>
  <si>
    <t>愛知県大府市長根町３－１１１</t>
  </si>
  <si>
    <t>B123210007596</t>
  </si>
  <si>
    <t>大府市立共和西小学校</t>
  </si>
  <si>
    <t>愛知県大府市共西町１－２９</t>
  </si>
  <si>
    <t>B123210007603</t>
  </si>
  <si>
    <t>大府市立共長小学校</t>
  </si>
  <si>
    <t>愛知県大府市共和町６－１４０</t>
  </si>
  <si>
    <t>B123210007612</t>
  </si>
  <si>
    <t>大府市立吉田小学校</t>
  </si>
  <si>
    <t>愛知県大府市吉田町４－３３</t>
  </si>
  <si>
    <t>B123210007621</t>
  </si>
  <si>
    <t>大府市立石ヶ瀬小学校</t>
  </si>
  <si>
    <t>愛知県大府市江端町６－９９</t>
  </si>
  <si>
    <t>B123210007630</t>
  </si>
  <si>
    <t>知多市立八幡小学校</t>
  </si>
  <si>
    <t>愛知県知多市八幡字里之前８４</t>
  </si>
  <si>
    <t>B123210007649</t>
  </si>
  <si>
    <t>知多市立新知小学校</t>
  </si>
  <si>
    <t>愛知県知多市新知字廻間１</t>
  </si>
  <si>
    <t>B123210007658</t>
  </si>
  <si>
    <t>知多市立佐布里小学校</t>
  </si>
  <si>
    <t>愛知県知多市佐布里字五明２６</t>
  </si>
  <si>
    <t>B123210007667</t>
  </si>
  <si>
    <t>知多市立新田小学校</t>
  </si>
  <si>
    <t>愛知県知多市八幡字鍋山６５番地</t>
  </si>
  <si>
    <t>B123210007676</t>
  </si>
  <si>
    <t>知多市立岡田小学校</t>
  </si>
  <si>
    <t>愛知県知多市岡田字段戸坊１</t>
  </si>
  <si>
    <t>B123210007685</t>
  </si>
  <si>
    <t>知多市立旭北小学校</t>
  </si>
  <si>
    <t>愛知県知多市日長字白山５０</t>
  </si>
  <si>
    <t>B123210007694</t>
  </si>
  <si>
    <t>知多市立旭南小学校</t>
  </si>
  <si>
    <t>愛知県知多市金沢向山１</t>
  </si>
  <si>
    <t>B123210007701</t>
  </si>
  <si>
    <t>知多市立つつじが丘小学校</t>
  </si>
  <si>
    <t>愛知県知多市つつじが丘４－２６</t>
  </si>
  <si>
    <t>B123210007710</t>
  </si>
  <si>
    <t>知多市立南粕谷小学校</t>
  </si>
  <si>
    <t>愛知県知多市南粕谷本町３－７７</t>
  </si>
  <si>
    <t>B123210007729</t>
  </si>
  <si>
    <t>知多市立旭東小学校</t>
  </si>
  <si>
    <t>愛知県知多市大興寺字広目１０</t>
  </si>
  <si>
    <t>B123210007738</t>
  </si>
  <si>
    <t>知立市立知立小学校</t>
  </si>
  <si>
    <t>愛知県知立市中町花山７０</t>
  </si>
  <si>
    <t>B123210007747</t>
  </si>
  <si>
    <t>知立市立猿渡小学校</t>
  </si>
  <si>
    <t>愛知県知立市上重原町小針１１５</t>
  </si>
  <si>
    <t>B123210007756</t>
  </si>
  <si>
    <t>知立市立来迎寺小学校</t>
  </si>
  <si>
    <t>愛知県知立市来迎寺町外山５－１</t>
  </si>
  <si>
    <t>B123210007765</t>
  </si>
  <si>
    <t>知立市立知立東小学校</t>
  </si>
  <si>
    <t>愛知県知立市昭和９－１</t>
  </si>
  <si>
    <t>B123210007774</t>
  </si>
  <si>
    <t>知立市立知立西小学校</t>
  </si>
  <si>
    <t>愛知県知立市鳥居一丁目１３番地２</t>
  </si>
  <si>
    <t>B123210007783</t>
  </si>
  <si>
    <t>知立市立八ツ田小学校</t>
  </si>
  <si>
    <t>愛知県知立市八ツ田町川畔４５</t>
  </si>
  <si>
    <t>B123210007792</t>
  </si>
  <si>
    <t>知立市立知立南小学校</t>
  </si>
  <si>
    <t>愛知県知立市新林町新林５５－１</t>
  </si>
  <si>
    <t>B123210007809</t>
  </si>
  <si>
    <t>尾張旭市立旭小学校</t>
  </si>
  <si>
    <t>愛知県尾張旭市西の野町５－１</t>
  </si>
  <si>
    <t>B123210007818</t>
  </si>
  <si>
    <t>尾張旭市立東栄小学校</t>
  </si>
  <si>
    <t>愛知県尾張旭市東栄町３－５－１</t>
  </si>
  <si>
    <t>B123210007827</t>
  </si>
  <si>
    <t>尾張旭市立渋川小学校</t>
  </si>
  <si>
    <t>愛知県尾張旭市渋川町一丁目５番地８</t>
  </si>
  <si>
    <t>B123210007836</t>
  </si>
  <si>
    <t>尾張旭市立本地原小学校</t>
  </si>
  <si>
    <t>愛知県尾張旭市南新町中畑２５２</t>
  </si>
  <si>
    <t>B123210007845</t>
  </si>
  <si>
    <t>尾張旭市立城山小学校</t>
  </si>
  <si>
    <t>愛知県尾張旭市城山町城山１３－１</t>
  </si>
  <si>
    <t>B123210007854</t>
  </si>
  <si>
    <t>尾張旭市立白鳳小学校</t>
  </si>
  <si>
    <t>愛知県尾張旭市白鳳町１－１２</t>
  </si>
  <si>
    <t>B123210007863</t>
  </si>
  <si>
    <t>尾張旭市立瑞鳳小学校</t>
  </si>
  <si>
    <t>愛知県尾張旭市大塚町２－１０－１</t>
  </si>
  <si>
    <t>B123210007872</t>
  </si>
  <si>
    <t>尾張旭市立旭丘小学校</t>
  </si>
  <si>
    <t>愛知県尾張旭市大久手町上切戸１１７－１</t>
  </si>
  <si>
    <t>B123210007881</t>
  </si>
  <si>
    <t>尾張旭市立三郷小学校</t>
  </si>
  <si>
    <t>愛知県尾張旭市瀬戸川町一丁目１２２番地</t>
  </si>
  <si>
    <t>B123210007890</t>
  </si>
  <si>
    <t>高浜市立高浜小学校</t>
  </si>
  <si>
    <t>愛知県高浜市青木町六丁目１番地１５</t>
  </si>
  <si>
    <t>B123210007907</t>
  </si>
  <si>
    <t>高浜市立吉浜小学校</t>
  </si>
  <si>
    <t>愛知県高浜市屋敷町五丁目８番地１</t>
  </si>
  <si>
    <t>B123210007916</t>
  </si>
  <si>
    <t>高浜市立高取小学校</t>
  </si>
  <si>
    <t>愛知県高浜市本郷町六丁目６番地１</t>
  </si>
  <si>
    <t>B123210007925</t>
  </si>
  <si>
    <t>高浜市立港小学校</t>
  </si>
  <si>
    <t>愛知県高浜市碧海町四丁目１番地７</t>
  </si>
  <si>
    <t>B123210007934</t>
  </si>
  <si>
    <t>高浜市立翼小学校</t>
  </si>
  <si>
    <t>愛知県高浜市神明町五丁目１番地１</t>
  </si>
  <si>
    <t>B123210007943</t>
  </si>
  <si>
    <t>岩倉市立岩倉北小学校</t>
  </si>
  <si>
    <t>愛知県岩倉市本町南新溝廻間２</t>
  </si>
  <si>
    <t>B123210007952</t>
  </si>
  <si>
    <t>岩倉市立岩倉南小学校</t>
  </si>
  <si>
    <t>愛知県岩倉市大地町小森９３－１</t>
  </si>
  <si>
    <t>B123210007961</t>
  </si>
  <si>
    <t>岩倉市立岩倉東小学校</t>
  </si>
  <si>
    <t>愛知県岩倉市東町掛目１</t>
  </si>
  <si>
    <t>B123210007970</t>
  </si>
  <si>
    <t>岩倉市立五条川小学校</t>
  </si>
  <si>
    <t>愛知県岩倉市神野町郷浦１８</t>
  </si>
  <si>
    <t>B123210007989</t>
  </si>
  <si>
    <t>岩倉市立曽野小学校</t>
  </si>
  <si>
    <t>愛知県岩倉市曽野町井森１</t>
  </si>
  <si>
    <t>B123210007998</t>
  </si>
  <si>
    <t>豊明市立豊明小学校</t>
  </si>
  <si>
    <t>愛知県豊明市阿野町茶屋浦２９番地</t>
  </si>
  <si>
    <t>B123210008005</t>
  </si>
  <si>
    <t>豊明市立中央小学校</t>
  </si>
  <si>
    <t>愛知県豊明市新田町西筋３８</t>
  </si>
  <si>
    <t>B123210008014</t>
  </si>
  <si>
    <t>豊明市立沓掛小学校</t>
  </si>
  <si>
    <t>愛知県豊明市沓掛町一之御前１６</t>
  </si>
  <si>
    <t>B123210008023</t>
  </si>
  <si>
    <t>豊明市立栄小学校</t>
  </si>
  <si>
    <t>愛知県豊明市新栄町２－２９５</t>
  </si>
  <si>
    <t>B123210008041</t>
  </si>
  <si>
    <t>豊明市立大宮小学校</t>
  </si>
  <si>
    <t>愛知県豊明市前後町大狭間１４７５</t>
  </si>
  <si>
    <t>B123210008069</t>
  </si>
  <si>
    <t>豊明市立三崎小学校</t>
  </si>
  <si>
    <t>愛知県豊明市三崎町三崎２－１</t>
  </si>
  <si>
    <t>B123210008078</t>
  </si>
  <si>
    <t>豊明市立舘小学校</t>
  </si>
  <si>
    <t>愛知県豊明市栄町南舘３－７５８</t>
  </si>
  <si>
    <t>B123210008087</t>
  </si>
  <si>
    <t>日進市立西小学校</t>
  </si>
  <si>
    <t>愛知県日進市浅田町東田面７６</t>
  </si>
  <si>
    <t>B123210008096</t>
  </si>
  <si>
    <t>日進市立東小学校</t>
  </si>
  <si>
    <t>愛知県日進市米野木町北畑８－３</t>
  </si>
  <si>
    <t>B123210008103</t>
  </si>
  <si>
    <t>日進市立北小学校</t>
  </si>
  <si>
    <t>愛知県日進市岩崎町芝内２－１</t>
  </si>
  <si>
    <t>B123210008112</t>
  </si>
  <si>
    <t>日進市立北小学校青葉分校</t>
  </si>
  <si>
    <t>愛知県日進市岩崎町竹ノ山１４９－１６４</t>
  </si>
  <si>
    <t>B123210008121</t>
  </si>
  <si>
    <t>日進市立南小学校</t>
  </si>
  <si>
    <t>愛知県日進市折戸町中屋敷７０－３</t>
  </si>
  <si>
    <t>B123210008130</t>
  </si>
  <si>
    <t>日進市立相野山小学校</t>
  </si>
  <si>
    <t>愛知県日進市北新町相野山１３３１－３</t>
  </si>
  <si>
    <t>B123210008149</t>
  </si>
  <si>
    <t>日進市立香久山小学校</t>
  </si>
  <si>
    <t>愛知県日進市香久山５－１７０１</t>
  </si>
  <si>
    <t>B123210008158</t>
  </si>
  <si>
    <t>日進市立梨の木小学校</t>
  </si>
  <si>
    <t>愛知県日進市折戸町梨子ノ木２８－３１</t>
  </si>
  <si>
    <t>B123210008167</t>
  </si>
  <si>
    <t>日進市立赤池小学校</t>
  </si>
  <si>
    <t>愛知県日進市赤池３－２１０１</t>
  </si>
  <si>
    <t>B123210008176</t>
  </si>
  <si>
    <t>日進市立竹の山小学校</t>
  </si>
  <si>
    <t>愛知県日進市竹の山四丁目５０２</t>
  </si>
  <si>
    <t>B123210008185</t>
  </si>
  <si>
    <t>田原市立六連小学校</t>
  </si>
  <si>
    <t>愛知県田原市六連町栗穴４３－１</t>
  </si>
  <si>
    <t>B123210008194</t>
  </si>
  <si>
    <t>田原市立神戸小学校</t>
  </si>
  <si>
    <t>愛知県田原市神戸町殿畑２６</t>
  </si>
  <si>
    <t>B123210008201</t>
  </si>
  <si>
    <t>田原市立大草小学校</t>
  </si>
  <si>
    <t>愛知県田原市大草町東畑４３－２</t>
  </si>
  <si>
    <t>B123210008210</t>
  </si>
  <si>
    <t>田原市立田原東部小学校</t>
  </si>
  <si>
    <t>愛知県田原市豊島町西屋敷１番地３</t>
  </si>
  <si>
    <t>B123210008229</t>
  </si>
  <si>
    <t>田原市立田原南部小学校</t>
  </si>
  <si>
    <t>愛知県田原市加治町奥恩中６２－１７</t>
  </si>
  <si>
    <t>B123210008238</t>
  </si>
  <si>
    <t>田原市立童浦小学校</t>
  </si>
  <si>
    <t>愛知県田原市浦町米山６４－１</t>
  </si>
  <si>
    <t>B123210008247</t>
  </si>
  <si>
    <t>田原市立田原中部小学校</t>
  </si>
  <si>
    <t>愛知県田原市田原町殿町３３</t>
  </si>
  <si>
    <t>B123210008256</t>
  </si>
  <si>
    <t>田原市立衣笠小学校</t>
  </si>
  <si>
    <t>愛知県田原市田原町東栄巖７０</t>
  </si>
  <si>
    <t>B123210008265</t>
  </si>
  <si>
    <t>田原市立野田小学校</t>
  </si>
  <si>
    <t>愛知県田原市野田町宮前１</t>
  </si>
  <si>
    <t>B123210008274</t>
  </si>
  <si>
    <t>田原市立高松小学校</t>
  </si>
  <si>
    <t>愛知県田原市高松町蔵屋敷１８番地</t>
  </si>
  <si>
    <t>B123210008283</t>
  </si>
  <si>
    <t>田原市立赤羽根小学校</t>
  </si>
  <si>
    <t>愛知県田原市赤羽根町西瀬古８７</t>
  </si>
  <si>
    <t>B123210008292</t>
  </si>
  <si>
    <t>田原市立若戸小学校</t>
  </si>
  <si>
    <t>愛知県田原市若見町小山２０番地</t>
  </si>
  <si>
    <t>B123210008309</t>
  </si>
  <si>
    <t>田原市立亀山小学校</t>
  </si>
  <si>
    <t>愛知県田原市亀山町小中原６８－１</t>
  </si>
  <si>
    <t>B123210008318</t>
  </si>
  <si>
    <t>田原市立中山小学校</t>
  </si>
  <si>
    <t>愛知県田原市中山町天白１－１</t>
  </si>
  <si>
    <t>B123210008327</t>
  </si>
  <si>
    <t>田原市立福江小学校</t>
  </si>
  <si>
    <t>愛知県田原市福江町宮ノ脇１</t>
  </si>
  <si>
    <t>B123210008336</t>
  </si>
  <si>
    <t>田原市立清田小学校</t>
  </si>
  <si>
    <t>愛知県田原市古田町寺ノ前１－１</t>
  </si>
  <si>
    <t>B123210008345</t>
  </si>
  <si>
    <t>田原市立泉小学校</t>
  </si>
  <si>
    <t>愛知県田原市江比間町女郎川６７番地１</t>
  </si>
  <si>
    <t>B123210008354</t>
  </si>
  <si>
    <t>田原市立伊良湖岬小学校</t>
  </si>
  <si>
    <t>愛知県田原市和地町瀬戸山２７番地</t>
  </si>
  <si>
    <t>B123210008363</t>
  </si>
  <si>
    <t>愛西市立永和小学校</t>
  </si>
  <si>
    <t>愛知県愛西市大井町弥八１１５</t>
  </si>
  <si>
    <t>B123210008372</t>
  </si>
  <si>
    <t>愛西市立市江小学校</t>
  </si>
  <si>
    <t>愛知県愛西市東條町西田面７７</t>
  </si>
  <si>
    <t>B123210008381</t>
  </si>
  <si>
    <t>愛西市立佐屋小学校</t>
  </si>
  <si>
    <t>愛知県愛西市須依町東田面１７</t>
  </si>
  <si>
    <t>B123210008390</t>
  </si>
  <si>
    <t>愛西市立佐屋西小学校</t>
  </si>
  <si>
    <t>愛知県愛西市内佐屋町河原１３６</t>
  </si>
  <si>
    <t>B123210008407</t>
  </si>
  <si>
    <t>愛西市立立田南部小学校</t>
  </si>
  <si>
    <t>愛知県愛西市山路町小割７</t>
  </si>
  <si>
    <t>B123210008416</t>
  </si>
  <si>
    <t>愛西市立立田北部小学校</t>
  </si>
  <si>
    <t>愛知県愛西市新右エ門新田町郷前８３</t>
  </si>
  <si>
    <t>B123210008425</t>
  </si>
  <si>
    <t>愛西市立八輪小学校</t>
  </si>
  <si>
    <t>愛知県愛西市立石町宮西３９</t>
  </si>
  <si>
    <t>B123210008434</t>
  </si>
  <si>
    <t>愛西市立開治小学校</t>
  </si>
  <si>
    <t>愛知県愛西市鵜多須町中道２４８</t>
  </si>
  <si>
    <t>B123210008443</t>
  </si>
  <si>
    <t>愛西市立北河田小学校</t>
  </si>
  <si>
    <t>愛知県愛西市北河田町郷前４０６</t>
  </si>
  <si>
    <t>B123210008452</t>
  </si>
  <si>
    <t>愛西市立勝幡小学校</t>
  </si>
  <si>
    <t>愛知県愛西市勝幡町五俵入２２２７</t>
  </si>
  <si>
    <t>B123210008461</t>
  </si>
  <si>
    <t>愛西市立草平小学校</t>
  </si>
  <si>
    <t>愛知県愛西市草平町北田名５７</t>
  </si>
  <si>
    <t>B123210008470</t>
  </si>
  <si>
    <t>愛西市立西川端小学校</t>
  </si>
  <si>
    <t>愛知県愛西市西川端町寺東１５</t>
  </si>
  <si>
    <t>B123210008489</t>
  </si>
  <si>
    <t>清須市立西枇杷島小学校</t>
  </si>
  <si>
    <t>愛知県清須市西枇杷島町住吉１</t>
  </si>
  <si>
    <t>B123210008498</t>
  </si>
  <si>
    <t>清須市立古城小学校</t>
  </si>
  <si>
    <t>愛知県清須市西枇杷島町城並２丁目２番地の１</t>
  </si>
  <si>
    <t>B123210008504</t>
  </si>
  <si>
    <t>清須市立春日小学校</t>
  </si>
  <si>
    <t>愛知県清須市春日振形１３１番地</t>
  </si>
  <si>
    <t>B123210008513</t>
  </si>
  <si>
    <t>清須市立清洲小学校</t>
  </si>
  <si>
    <t>愛知県清須市清洲１０１３</t>
  </si>
  <si>
    <t>B123210008522</t>
  </si>
  <si>
    <t>清須市立清洲東小学校</t>
  </si>
  <si>
    <t>愛知県清須市清洲２５７６</t>
  </si>
  <si>
    <t>B123210008531</t>
  </si>
  <si>
    <t>清須市立新川小学校</t>
  </si>
  <si>
    <t>愛知県清須市須ヶ口１２３９</t>
  </si>
  <si>
    <t>B123210008540</t>
  </si>
  <si>
    <t>清須市立星の宮小学校</t>
  </si>
  <si>
    <t>愛知県清須市阿原神門１２５</t>
  </si>
  <si>
    <t>B123210008559</t>
  </si>
  <si>
    <t>清須市立桃栄小学校</t>
  </si>
  <si>
    <t>愛知県清須市桃栄２－２１</t>
  </si>
  <si>
    <t>B123210008568</t>
  </si>
  <si>
    <t>北名古屋市立師勝小学校</t>
  </si>
  <si>
    <t>愛知県北名古屋市能田１０５番地</t>
  </si>
  <si>
    <t>B123210008577</t>
  </si>
  <si>
    <t>北名古屋市立師勝南小学校</t>
  </si>
  <si>
    <t>愛知県北名古屋市二子曙１－１</t>
  </si>
  <si>
    <t>B123210008586</t>
  </si>
  <si>
    <t>北名古屋市立師勝北小学校</t>
  </si>
  <si>
    <t>愛知県北名古屋市熊之庄大畔３２</t>
  </si>
  <si>
    <t>B123210008595</t>
  </si>
  <si>
    <t>北名古屋市立師勝東小学校</t>
  </si>
  <si>
    <t>愛知県北名古屋市六ツ師山の神１００</t>
  </si>
  <si>
    <t>B123210008602</t>
  </si>
  <si>
    <t>北名古屋市立師勝西小学校</t>
  </si>
  <si>
    <t>愛知県北名古屋市鹿田清水６４番地</t>
  </si>
  <si>
    <t>B123210008611</t>
  </si>
  <si>
    <t>北名古屋市立西春小学校</t>
  </si>
  <si>
    <t>愛知県北名古屋市西之保八龍８</t>
  </si>
  <si>
    <t>B123210008620</t>
  </si>
  <si>
    <t>北名古屋市立五条小学校</t>
  </si>
  <si>
    <t>愛知県北名古屋市徳重中道８</t>
  </si>
  <si>
    <t>B123210008639</t>
  </si>
  <si>
    <t>北名古屋市立鴨田小学校</t>
  </si>
  <si>
    <t>愛知県北名古屋市九之坪高田１</t>
  </si>
  <si>
    <t>B123210008648</t>
  </si>
  <si>
    <t>北名古屋市立栗島小学校</t>
  </si>
  <si>
    <t>愛知県北名古屋市中之郷栗島２０</t>
  </si>
  <si>
    <t>B123210008657</t>
  </si>
  <si>
    <t>北名古屋市立白木小学校</t>
  </si>
  <si>
    <t>愛知県北名古屋市沖村井島３２</t>
  </si>
  <si>
    <t>B123210008666</t>
  </si>
  <si>
    <t>弥富市立十四山東部小学校</t>
  </si>
  <si>
    <t>愛知県弥富市神戸二丁目４番地</t>
  </si>
  <si>
    <t>B123210008675</t>
  </si>
  <si>
    <t>弥富市立十四山西部小学校</t>
  </si>
  <si>
    <t>愛知県弥富市六條町大山９４</t>
  </si>
  <si>
    <t>B123210008684</t>
  </si>
  <si>
    <t>弥富市立弥生小学校</t>
  </si>
  <si>
    <t>愛知県弥富市鯏浦町下与太１４２</t>
  </si>
  <si>
    <t>B123210008693</t>
  </si>
  <si>
    <t>弥富市立桜小学校</t>
  </si>
  <si>
    <t>愛知県弥富市前ヶ須町南本田４２５</t>
  </si>
  <si>
    <t>B123210008700</t>
  </si>
  <si>
    <t>弥富市立栄南小学校</t>
  </si>
  <si>
    <t>愛知県弥富市狐地２－１６３</t>
  </si>
  <si>
    <t>B123210008719</t>
  </si>
  <si>
    <t>弥富市立大藤小学校</t>
  </si>
  <si>
    <t>愛知県弥富市芝井十四丁目１１７５</t>
  </si>
  <si>
    <t>B123210008728</t>
  </si>
  <si>
    <t>弥富市立白鳥小学校</t>
  </si>
  <si>
    <t>愛知県弥富市前ケ平２丁目１８９６－３</t>
  </si>
  <si>
    <t>B123210008737</t>
  </si>
  <si>
    <t>弥富市立日の出小学校</t>
  </si>
  <si>
    <t>愛知県弥富市平島町西新田１８１</t>
  </si>
  <si>
    <t>B123210008746</t>
  </si>
  <si>
    <t>みよし市立中部小学校</t>
  </si>
  <si>
    <t>愛知県みよし市三好町宮ノ越３１</t>
  </si>
  <si>
    <t>B123210008755</t>
  </si>
  <si>
    <t>みよし市立北部小学校</t>
  </si>
  <si>
    <t>愛知県みよし市根浦町３丁目９－４７</t>
  </si>
  <si>
    <t>B123210008764</t>
  </si>
  <si>
    <t>みよし市立南部小学校</t>
  </si>
  <si>
    <t>愛知県みよし市明知町上細口２７</t>
  </si>
  <si>
    <t>B123210008773</t>
  </si>
  <si>
    <t>みよし市立天王小学校</t>
  </si>
  <si>
    <t>愛知県みよし市三好町天王５１－７５</t>
  </si>
  <si>
    <t>B123210008782</t>
  </si>
  <si>
    <t>みよし市立三吉小学校</t>
  </si>
  <si>
    <t>愛知県みよし市三好町半野木１－２７</t>
  </si>
  <si>
    <t>B123210008791</t>
  </si>
  <si>
    <t>みよし市立三好丘小学校</t>
  </si>
  <si>
    <t>愛知県みよし市三好丘７－１</t>
  </si>
  <si>
    <t>B123210008808</t>
  </si>
  <si>
    <t>みよし市立緑丘小学校</t>
  </si>
  <si>
    <t>愛知県みよし市三好丘緑１－１－１</t>
  </si>
  <si>
    <t>B123210008817</t>
  </si>
  <si>
    <t>みよし市立黒笹小学校</t>
  </si>
  <si>
    <t>愛知県みよし市黒笹いずみ３－２６－１</t>
  </si>
  <si>
    <t>B123210008826</t>
  </si>
  <si>
    <t>あま市立七宝小学校</t>
  </si>
  <si>
    <t>愛知県あま市七宝町桂角田１７７７</t>
  </si>
  <si>
    <t>B123210008835</t>
  </si>
  <si>
    <t>あま市立宝小学校</t>
  </si>
  <si>
    <t>愛知県あま市七宝町遠島大切戸１２９６</t>
  </si>
  <si>
    <t>B123210008844</t>
  </si>
  <si>
    <t>あま市立伊福小学校</t>
  </si>
  <si>
    <t>愛知県あま市七宝町伊福河原２８</t>
  </si>
  <si>
    <t>B123210008853</t>
  </si>
  <si>
    <t>あま市立秋竹小学校</t>
  </si>
  <si>
    <t>愛知県あま市七宝町秋竹中道３５８</t>
  </si>
  <si>
    <t>B123210008862</t>
  </si>
  <si>
    <t>あま市立美和小学校</t>
  </si>
  <si>
    <t>愛知県あま市木田字小島５５</t>
  </si>
  <si>
    <t>B123210008871</t>
  </si>
  <si>
    <t>あま市立正則小学校</t>
  </si>
  <si>
    <t>愛知県あま市二ツ寺三本松４６</t>
  </si>
  <si>
    <t>B123210008880</t>
  </si>
  <si>
    <t>あま市立篠田小学校</t>
  </si>
  <si>
    <t>愛知県あま市篠田十王堂５９</t>
  </si>
  <si>
    <t>B123210008899</t>
  </si>
  <si>
    <t>あま市立美和東小学校</t>
  </si>
  <si>
    <t>愛知県あま市木折寺田１番地３</t>
  </si>
  <si>
    <t>B123210008906</t>
  </si>
  <si>
    <t>あま市立甚目寺小学校</t>
  </si>
  <si>
    <t>愛知県あま市甚目寺寺西４０</t>
  </si>
  <si>
    <t>B123210008915</t>
  </si>
  <si>
    <t>あま市立甚目寺南小学校</t>
  </si>
  <si>
    <t>愛知県あま市中萱津字西ノ川４０</t>
  </si>
  <si>
    <t>B123210008924</t>
  </si>
  <si>
    <t>あま市立甚目寺東小学校</t>
  </si>
  <si>
    <t>愛知県あま市西今宿六反割６０番地の１</t>
  </si>
  <si>
    <t>B123210008933</t>
  </si>
  <si>
    <t>あま市立甚目寺西小学校</t>
  </si>
  <si>
    <t>愛知県あま市新居屋三反通１１番地</t>
  </si>
  <si>
    <t>B123210008942</t>
  </si>
  <si>
    <t>長久手市立長久手小学校</t>
  </si>
  <si>
    <t>愛知県長久手市岩作中縄手４０－１</t>
  </si>
  <si>
    <t>B123210008951</t>
  </si>
  <si>
    <t>長久手市立西小学校</t>
  </si>
  <si>
    <t>愛知県長久手市打越９０１</t>
  </si>
  <si>
    <t>B123210008960</t>
  </si>
  <si>
    <t>長久手市立東小学校</t>
  </si>
  <si>
    <t>愛知県長久手市前熊前山１７４</t>
  </si>
  <si>
    <t>B123210008979</t>
  </si>
  <si>
    <t>長久手市立北小学校</t>
  </si>
  <si>
    <t>愛知県長久手市池田７７番地</t>
  </si>
  <si>
    <t>B123210008988</t>
  </si>
  <si>
    <t>長久手市立南小学校</t>
  </si>
  <si>
    <t>愛知県長久手市喜婦嶽７０２</t>
  </si>
  <si>
    <t>B123210008997</t>
  </si>
  <si>
    <t>長久手市立市が洞小学校</t>
  </si>
  <si>
    <t>愛知県長久手市市が洞一丁目１２０３番地</t>
  </si>
  <si>
    <t>B123210009004</t>
  </si>
  <si>
    <t>東郷町立東郷小学校</t>
  </si>
  <si>
    <t>愛知県愛知郡東郷町諸輪字北山１１２番地</t>
  </si>
  <si>
    <t>B123210009013</t>
  </si>
  <si>
    <t>東郷町立春木台小学校</t>
  </si>
  <si>
    <t>愛知県愛知郡東郷町春木台４－５－１</t>
  </si>
  <si>
    <t>B123210009022</t>
  </si>
  <si>
    <t>東郷町立諸輪小学校</t>
  </si>
  <si>
    <t>愛知県愛知郡東郷町諸輪大坊池２９－１１０</t>
  </si>
  <si>
    <t>B123210009031</t>
  </si>
  <si>
    <t>東郷町立音貝小学校</t>
  </si>
  <si>
    <t>愛知県愛知郡東郷町春木音貝４３－１００</t>
  </si>
  <si>
    <t>B123210009040</t>
  </si>
  <si>
    <t>東郷町立高嶺小学校</t>
  </si>
  <si>
    <t>愛知県愛知郡東郷町白鳥２－５</t>
  </si>
  <si>
    <t>B123210009059</t>
  </si>
  <si>
    <t>東郷町立兵庫小学校</t>
  </si>
  <si>
    <t>愛知県愛知郡東郷町兵庫３－１</t>
  </si>
  <si>
    <t>B123210009068</t>
  </si>
  <si>
    <t>豊山町立豊山小学校</t>
  </si>
  <si>
    <t>愛知県西春日井郡豊山町大字豊場字中之町１０番地</t>
  </si>
  <si>
    <t>B123210009077</t>
  </si>
  <si>
    <t>豊山町立新栄小学校</t>
  </si>
  <si>
    <t>愛知県西春日井郡豊山町大字青山字東川１００番地</t>
  </si>
  <si>
    <t>B123210009086</t>
  </si>
  <si>
    <t>豊山町立志水小学校</t>
  </si>
  <si>
    <t>愛知県西春日井郡豊山町大字豊場字下戸１番地</t>
  </si>
  <si>
    <t>B123210009095</t>
  </si>
  <si>
    <t>大口町立大口南小学校</t>
  </si>
  <si>
    <t>愛知県丹羽郡大口町奈良子三丁目１１６番地</t>
  </si>
  <si>
    <t>B123210009102</t>
  </si>
  <si>
    <t>大口町立大口北小学校</t>
  </si>
  <si>
    <t>愛知県丹羽郡大口町中小口三丁目２５８番地</t>
  </si>
  <si>
    <t>B123210009111</t>
  </si>
  <si>
    <t>大口町立大口西小学校</t>
  </si>
  <si>
    <t>愛知県丹羽郡大口町余野六丁目４４０番地</t>
  </si>
  <si>
    <t>B123210009120</t>
  </si>
  <si>
    <t>扶桑町立柏森小学校</t>
  </si>
  <si>
    <t>愛知県丹羽郡扶桑町柏森丙寺裏４０</t>
  </si>
  <si>
    <t>B123210009139</t>
  </si>
  <si>
    <t>扶桑町立高雄小学校</t>
  </si>
  <si>
    <t>愛知県丹羽郡扶桑町大字高雄字北海道６１</t>
  </si>
  <si>
    <t>B123210009148</t>
  </si>
  <si>
    <t>扶桑町立山名小学校</t>
  </si>
  <si>
    <t>愛知県丹羽郡扶桑町南山名字山神浦１５２</t>
  </si>
  <si>
    <t>B123210009157</t>
  </si>
  <si>
    <t>扶桑町立扶桑東小学校</t>
  </si>
  <si>
    <t>愛知県丹羽郡扶桑町大字高雄字定松郷５８</t>
  </si>
  <si>
    <t>B123210009166</t>
  </si>
  <si>
    <t>大治町立大治小学校</t>
  </si>
  <si>
    <t>愛知県海部郡大治町堀之内南二反畑６０６</t>
  </si>
  <si>
    <t>B123210009175</t>
  </si>
  <si>
    <t>大治町立大治南小学校</t>
  </si>
  <si>
    <t>愛知県海部郡大治町砂子字勇八前３２０</t>
  </si>
  <si>
    <t>B123210009184</t>
  </si>
  <si>
    <t>大治町立大治西小学校</t>
  </si>
  <si>
    <t>愛知県海部郡大治町西條字松下１００番地</t>
  </si>
  <si>
    <t>B123210009193</t>
  </si>
  <si>
    <t>蟹江町立蟹江小学校</t>
  </si>
  <si>
    <t>愛知県海部郡蟹江町城四丁目５００番地</t>
  </si>
  <si>
    <t>B123210009200</t>
  </si>
  <si>
    <t>蟹江町立舟入小学校</t>
  </si>
  <si>
    <t>愛知県海部郡蟹江町舟入三丁目７０番地</t>
  </si>
  <si>
    <t>B123210009219</t>
  </si>
  <si>
    <t>蟹江町立須西小学校</t>
  </si>
  <si>
    <t>愛知県海部郡蟹江町須成西６－１１４</t>
  </si>
  <si>
    <t>B123210009228</t>
  </si>
  <si>
    <t>蟹江町立新蟹江小学校</t>
  </si>
  <si>
    <t>愛知県海部郡蟹江町蟹江新田字仲川原１９８</t>
  </si>
  <si>
    <t>B123210009237</t>
  </si>
  <si>
    <t>蟹江町立学戸小学校</t>
  </si>
  <si>
    <t>愛知県海部郡蟹江町学戸四丁目２３６</t>
  </si>
  <si>
    <t>B123210009246</t>
  </si>
  <si>
    <t>阿久比町立東部小学校</t>
  </si>
  <si>
    <t>愛知県知多郡阿久比町大字宮津字宮平柴１５</t>
  </si>
  <si>
    <t>B123210009255</t>
  </si>
  <si>
    <t>阿久比町立英比小学校</t>
  </si>
  <si>
    <t>愛知県知多郡阿久比町卯坂北大平７</t>
  </si>
  <si>
    <t>B123210009264</t>
  </si>
  <si>
    <t>阿久比町立草木小学校</t>
  </si>
  <si>
    <t>愛知県知多郡阿久比町大字草木字中郷７７番地</t>
  </si>
  <si>
    <t>B123210009273</t>
  </si>
  <si>
    <t>阿久比町立南部小学校</t>
  </si>
  <si>
    <t>愛知県知多郡阿久比町大字植大字北後２４</t>
  </si>
  <si>
    <t>B123210009282</t>
  </si>
  <si>
    <t>東浦町立藤江小学校</t>
  </si>
  <si>
    <t>愛知県知多郡東浦町大字藤江字仏１３１</t>
  </si>
  <si>
    <t>B123210009291</t>
  </si>
  <si>
    <t>東浦町立生路小学校</t>
  </si>
  <si>
    <t>愛知県知多郡東浦町生路傍示松１５</t>
  </si>
  <si>
    <t>B123210009308</t>
  </si>
  <si>
    <t>東浦町立片葩小学校</t>
  </si>
  <si>
    <t>愛知県知多郡東浦町大字石浜字坊ケ谷２</t>
  </si>
  <si>
    <t>B123210009317</t>
  </si>
  <si>
    <t>東浦町立緒川小学校</t>
  </si>
  <si>
    <t>愛知県知多郡東浦町緒川字八幡７</t>
  </si>
  <si>
    <t>B123210009326</t>
  </si>
  <si>
    <t>東浦町立森岡小学校</t>
  </si>
  <si>
    <t>愛知県知多郡東浦町森岡字天王西２３</t>
  </si>
  <si>
    <t>B123210009335</t>
  </si>
  <si>
    <t>東浦町立卯ノ里小学校</t>
  </si>
  <si>
    <t>愛知県知多郡東浦町大字緒川字雁狭間山１８</t>
  </si>
  <si>
    <t>B123210009344</t>
  </si>
  <si>
    <t>東浦町立石浜西小学校</t>
  </si>
  <si>
    <t>愛知県知多郡東浦町石浜字三ツ池３０</t>
  </si>
  <si>
    <t>B123210009353</t>
  </si>
  <si>
    <t>南知多町立内海小学校</t>
  </si>
  <si>
    <t>愛知県知多郡南知多町内海中浜田３</t>
  </si>
  <si>
    <t>B123210009362</t>
  </si>
  <si>
    <t>南知多町立豊浜小学校</t>
  </si>
  <si>
    <t>愛知県知多郡南知多町豊浜下大田面４ー４</t>
  </si>
  <si>
    <t>B123210009399</t>
  </si>
  <si>
    <t>南知多町立篠島小学校</t>
  </si>
  <si>
    <t>愛知県知多郡南知多町大字篠島字南風崎７</t>
  </si>
  <si>
    <t>B123210009406</t>
  </si>
  <si>
    <t>南知多町立日間賀小学校</t>
  </si>
  <si>
    <t>愛知県知多郡南知多町大字日間賀島字永峯１１</t>
  </si>
  <si>
    <t>B123210009415</t>
  </si>
  <si>
    <t>美浜町立上野間小学校</t>
  </si>
  <si>
    <t>愛知県知多郡美浜町大字上野間字西之脇１７１</t>
  </si>
  <si>
    <t>B123210009424</t>
  </si>
  <si>
    <t>美浜町立野間小学校</t>
  </si>
  <si>
    <t>愛知県知多郡美浜町大字野間字石名原７０</t>
  </si>
  <si>
    <t>B123210009433</t>
  </si>
  <si>
    <t>美浜町立奥田小学校</t>
  </si>
  <si>
    <t>愛知県知多郡美浜町大字奥田字海道田５５－１</t>
  </si>
  <si>
    <t>B123210009442</t>
  </si>
  <si>
    <t>美浜町立河和小学校</t>
  </si>
  <si>
    <t>愛知県知多郡美浜町大字河和字古屋敷１２４番地</t>
  </si>
  <si>
    <t>B123210009451</t>
  </si>
  <si>
    <t>美浜町立布土小学校</t>
  </si>
  <si>
    <t>愛知県知多郡美浜町布土字半月１０１</t>
  </si>
  <si>
    <t>B123210009479</t>
  </si>
  <si>
    <t>武豊町立武豊小学校</t>
  </si>
  <si>
    <t>愛知県知多郡武豊町高野前１</t>
  </si>
  <si>
    <t>B123210009488</t>
  </si>
  <si>
    <t>武豊町立富貴小学校</t>
  </si>
  <si>
    <t>愛知県知多郡武豊町大字富貴字郷南７９</t>
  </si>
  <si>
    <t>B123210009497</t>
  </si>
  <si>
    <t>武豊町立衣浦小学校</t>
  </si>
  <si>
    <t>愛知県知多郡武豊町字目堀３６番地</t>
  </si>
  <si>
    <t>B123210009503</t>
  </si>
  <si>
    <t>武豊町立緑丘小学校</t>
  </si>
  <si>
    <t>愛知県知多郡武豊町字長宗１－１</t>
  </si>
  <si>
    <t>B123210009512</t>
  </si>
  <si>
    <t>幸田町立坂崎小学校</t>
  </si>
  <si>
    <t>愛知県額田郡幸田町坂崎揚り山３１</t>
  </si>
  <si>
    <t>B123210009521</t>
  </si>
  <si>
    <t>幸田町立幸田小学校</t>
  </si>
  <si>
    <t>愛知県額田郡幸田町大草三ツ石１８</t>
  </si>
  <si>
    <t>B123210009530</t>
  </si>
  <si>
    <t>幸田町立中央小学校</t>
  </si>
  <si>
    <t>愛知県額田郡幸田町横落北門１</t>
  </si>
  <si>
    <t>B123210009549</t>
  </si>
  <si>
    <t>幸田町立荻谷小学校</t>
  </si>
  <si>
    <t>愛知県額田郡幸田町芦谷東山１</t>
  </si>
  <si>
    <t>B123210009558</t>
  </si>
  <si>
    <t>幸田町立深溝小学校</t>
  </si>
  <si>
    <t>愛知県額田郡幸田町深溝字南道祖神１１</t>
  </si>
  <si>
    <t>B123210009567</t>
  </si>
  <si>
    <t>幸田町立豊坂小学校</t>
  </si>
  <si>
    <t>愛知県額田郡幸田町大字野場鶏島５５</t>
  </si>
  <si>
    <t>B123210009576</t>
  </si>
  <si>
    <t>設楽町立田口小学校</t>
  </si>
  <si>
    <t>愛知県北設楽郡設楽町田口字白根土１－１</t>
  </si>
  <si>
    <t>B123210009594</t>
  </si>
  <si>
    <t>設楽町立名倉小学校</t>
  </si>
  <si>
    <t>愛知県北設楽郡設楽町東納庫字丸根２－６</t>
  </si>
  <si>
    <t>B123210009601</t>
  </si>
  <si>
    <t>設楽町立清嶺小学校</t>
  </si>
  <si>
    <t>愛知県北設楽郡設楽町清崎字箱上２４</t>
  </si>
  <si>
    <t>B123210009610</t>
  </si>
  <si>
    <t>設楽町立津具小学校</t>
  </si>
  <si>
    <t>愛知県北設楽郡設楽町津具字見出原３－１</t>
  </si>
  <si>
    <t>B123210009629</t>
  </si>
  <si>
    <t>東栄町立東栄小学校</t>
  </si>
  <si>
    <t>愛知県北設楽郡東栄町大字本郷字上桜平２８－１</t>
  </si>
  <si>
    <t>B123210009638</t>
  </si>
  <si>
    <t>豊根村立豊根小学校</t>
  </si>
  <si>
    <t>愛知県北設楽郡豊根村上黒川字兎鹿嶋１２－２</t>
  </si>
  <si>
    <t>B123210009647</t>
  </si>
  <si>
    <t>名古屋市立上志段味小学校</t>
  </si>
  <si>
    <t>愛知県名古屋市守山区上志段味大塚１２２０番地の２</t>
  </si>
  <si>
    <t>B123210009656</t>
  </si>
  <si>
    <t>豊明市立二村台小学校</t>
  </si>
  <si>
    <t>愛知県豊明市二村台７－３</t>
  </si>
  <si>
    <t>B123210009665</t>
  </si>
  <si>
    <t>みさき小学校</t>
  </si>
  <si>
    <t>愛知県知多郡南知多町師崎松田７－１</t>
  </si>
  <si>
    <t>B123210009674</t>
  </si>
  <si>
    <t>名古屋市立丸の内小学校</t>
  </si>
  <si>
    <t>愛知県名古屋市中区丸の内三丁目３番３５号</t>
  </si>
  <si>
    <t>B123310000001</t>
  </si>
  <si>
    <t>椙山女学園大学附属小学校</t>
  </si>
  <si>
    <t>愛知県名古屋市千種区山添町２－２</t>
  </si>
  <si>
    <t>B123310000010</t>
  </si>
  <si>
    <t>南山大学附属小学校</t>
  </si>
  <si>
    <t>愛知県名古屋市昭和区五軒家町１７－１</t>
  </si>
  <si>
    <t>B123310000029</t>
  </si>
  <si>
    <t>名進研小学校</t>
  </si>
  <si>
    <t>愛知県名古屋市守山区緑ヶ丘８５３番地１</t>
  </si>
  <si>
    <t>B123310000047</t>
  </si>
  <si>
    <t>瀬戸ＳＯＬＡＮ小学校</t>
  </si>
  <si>
    <t>愛知県瀬戸市道泉町７６－１</t>
  </si>
  <si>
    <t>C123110000012</t>
  </si>
  <si>
    <t>名古屋大学教育学部附属中学校</t>
  </si>
  <si>
    <t>愛知県名古屋市千種区不老町</t>
  </si>
  <si>
    <t>C123110000021</t>
  </si>
  <si>
    <t>愛知教育大学附属岡崎中学校</t>
  </si>
  <si>
    <t>愛知県岡崎市明大寺町栗林１</t>
  </si>
  <si>
    <t>C123110000030</t>
  </si>
  <si>
    <t>愛知教育大学附属名古屋中学校</t>
  </si>
  <si>
    <t>C123210000001</t>
  </si>
  <si>
    <t>名古屋市立今池中学校</t>
  </si>
  <si>
    <t>愛知県名古屋市千種区今池３－１９－１</t>
  </si>
  <si>
    <t>C123210000010</t>
  </si>
  <si>
    <t>名古屋市立城山中学校</t>
  </si>
  <si>
    <t>愛知県名古屋市千種区西崎町１－４２</t>
  </si>
  <si>
    <t>C123210000029</t>
  </si>
  <si>
    <t>名古屋市立千種台中学校</t>
  </si>
  <si>
    <t>愛知県名古屋市千種区自由ヶ丘３－３－５５</t>
  </si>
  <si>
    <t>C123210000038</t>
  </si>
  <si>
    <t>名古屋市立振甫中学校</t>
  </si>
  <si>
    <t>愛知県名古屋市千種区北千種一丁目７番１号</t>
  </si>
  <si>
    <t>C123210000047</t>
  </si>
  <si>
    <t>名古屋市立若水中学校</t>
  </si>
  <si>
    <t>愛知県名古屋市千種区若水２－６－１</t>
  </si>
  <si>
    <t>C123210000056</t>
  </si>
  <si>
    <t>名古屋市立千種中学校</t>
  </si>
  <si>
    <t>愛知県名古屋市千種区千代田橋１－１－１２</t>
  </si>
  <si>
    <t>C123210000065</t>
  </si>
  <si>
    <t>名古屋市立東星中学校</t>
  </si>
  <si>
    <t>愛知県名古屋市千種区星が丘山手１０５</t>
  </si>
  <si>
    <t>C123210000074</t>
  </si>
  <si>
    <t>名古屋市立あずま中学校</t>
  </si>
  <si>
    <t>愛知県名古屋市東区筒井１－１－１</t>
  </si>
  <si>
    <t>C123210000083</t>
  </si>
  <si>
    <t>名古屋市立冨士中学校</t>
  </si>
  <si>
    <t>愛知県名古屋市東区東桜１－７－１</t>
  </si>
  <si>
    <t>C123210000092</t>
  </si>
  <si>
    <t>名古屋市立桜丘中学校</t>
  </si>
  <si>
    <t>愛知県名古屋市東区東大曽根町１１－１</t>
  </si>
  <si>
    <t>C123210000109</t>
  </si>
  <si>
    <t>名古屋市立矢田中学校</t>
  </si>
  <si>
    <t>愛知県名古屋市東区大幸南１－１－２３</t>
  </si>
  <si>
    <t>C123210000118</t>
  </si>
  <si>
    <t>名古屋市立若葉中学校</t>
  </si>
  <si>
    <t>愛知県名古屋市北区石園町２－１６</t>
  </si>
  <si>
    <t>C123210000127</t>
  </si>
  <si>
    <t>名古屋市立志賀中学校</t>
  </si>
  <si>
    <t>愛知県名古屋市北区中丸町３－２－１</t>
  </si>
  <si>
    <t>C123210000136</t>
  </si>
  <si>
    <t>名古屋市立北陵中学校</t>
  </si>
  <si>
    <t>愛知県名古屋市北区志賀町２－１２</t>
  </si>
  <si>
    <t>C123210000145</t>
  </si>
  <si>
    <t>名古屋市立大曽根中学校</t>
  </si>
  <si>
    <t>愛知県名古屋市北区上飯田東町２－１００</t>
  </si>
  <si>
    <t>C123210000154</t>
  </si>
  <si>
    <t>名古屋市立八王子中学校</t>
  </si>
  <si>
    <t>愛知県名古屋市北区清水４－４－１</t>
  </si>
  <si>
    <t>C123210000163</t>
  </si>
  <si>
    <t>名古屋市立楠中学校</t>
  </si>
  <si>
    <t>愛知県名古屋市北区楠二丁目９５７番地</t>
  </si>
  <si>
    <t>C123210000172</t>
  </si>
  <si>
    <t>名古屋市立北中学校</t>
  </si>
  <si>
    <t>愛知県名古屋市北区中味鋺２－６５６</t>
  </si>
  <si>
    <t>C123210000181</t>
  </si>
  <si>
    <t>名古屋市立浄心中学校</t>
  </si>
  <si>
    <t>愛知県名古屋市西区児玉１－１５－１２</t>
  </si>
  <si>
    <t>C123210000190</t>
  </si>
  <si>
    <t>名古屋市立菊井中学校</t>
  </si>
  <si>
    <t>愛知県名古屋市西区新道１－６－３３</t>
  </si>
  <si>
    <t>C123210000207</t>
  </si>
  <si>
    <t>名古屋市立名塚中学校</t>
  </si>
  <si>
    <t>愛知県名古屋市西区新福寺町２－１－２</t>
  </si>
  <si>
    <t>C123210000216</t>
  </si>
  <si>
    <t>名古屋市立天神山中学校</t>
  </si>
  <si>
    <t>愛知県名古屋市西区天神山町４－１２</t>
  </si>
  <si>
    <t>C123210000225</t>
  </si>
  <si>
    <t>名古屋市立山田中学校</t>
  </si>
  <si>
    <t>愛知県名古屋市西区八筋町３６３番地の１</t>
  </si>
  <si>
    <t>C123210000234</t>
  </si>
  <si>
    <t>名古屋市立山田東中学校</t>
  </si>
  <si>
    <t>愛知県名古屋市西区宝地町１０</t>
  </si>
  <si>
    <t>C123210000243</t>
  </si>
  <si>
    <t>名古屋市立平田中学校</t>
  </si>
  <si>
    <t>愛知県名古屋市西区山木一丁目１番地</t>
  </si>
  <si>
    <t>C123210000252</t>
  </si>
  <si>
    <t>名古屋市立豊国中学校</t>
  </si>
  <si>
    <t>愛知県名古屋市中村区北畑町１－８</t>
  </si>
  <si>
    <t>C123210000261</t>
  </si>
  <si>
    <t>名古屋市立笹島中学校</t>
  </si>
  <si>
    <t>愛知県名古屋市中村区名駅四丁目１９－１</t>
  </si>
  <si>
    <t>C123210000270</t>
  </si>
  <si>
    <t>名古屋市立笈瀬中学校</t>
  </si>
  <si>
    <t>愛知県名古屋市中村区佐古前町５－４</t>
  </si>
  <si>
    <t>C123210000289</t>
  </si>
  <si>
    <t>名古屋市立御田中学校</t>
  </si>
  <si>
    <t>愛知県名古屋市中村区岩塚町２－１０</t>
  </si>
  <si>
    <t>C123210000298</t>
  </si>
  <si>
    <t>名古屋市立豊正中学校</t>
  </si>
  <si>
    <t>愛知県名古屋市中村区稲葉地町７の１の２</t>
  </si>
  <si>
    <t>C123210000305</t>
  </si>
  <si>
    <t>名古屋市立黄金中学校</t>
  </si>
  <si>
    <t>愛知県名古屋市中村区権現通４－２８</t>
  </si>
  <si>
    <t>C123210000314</t>
  </si>
  <si>
    <t>名古屋市立日比津中学校</t>
  </si>
  <si>
    <t>愛知県名古屋市中村区高道町２丁目２番３６号</t>
  </si>
  <si>
    <t>C123210000323</t>
  </si>
  <si>
    <t>名古屋市立前津中学校</t>
  </si>
  <si>
    <t>愛知県名古屋市中区大須四丁目８－８８</t>
  </si>
  <si>
    <t>C123210000332</t>
  </si>
  <si>
    <t>名古屋市立丸の内中学校</t>
  </si>
  <si>
    <t>愛知県名古屋市中区三の丸１－９－２</t>
  </si>
  <si>
    <t>C123210000341</t>
  </si>
  <si>
    <t>名古屋市立伊勢山中学校</t>
  </si>
  <si>
    <t>愛知県名古屋市中区正木三丁目２ー２１</t>
  </si>
  <si>
    <t>C123210000350</t>
  </si>
  <si>
    <t>名古屋市立白山中学校</t>
  </si>
  <si>
    <t>愛知県名古屋市中区新栄町１－１５－５６</t>
  </si>
  <si>
    <t>C123210000369</t>
  </si>
  <si>
    <t>名古屋市立桜山中学校</t>
  </si>
  <si>
    <t>愛知県名古屋市昭和区池端町１の１５</t>
  </si>
  <si>
    <t>C123210000378</t>
  </si>
  <si>
    <t>名古屋市立北山中学校</t>
  </si>
  <si>
    <t>愛知県名古屋市昭和区鶴舞３－９－２３</t>
  </si>
  <si>
    <t>C123210000387</t>
  </si>
  <si>
    <t>名古屋市立川名中学校</t>
  </si>
  <si>
    <t>愛知県名古屋市昭和区楽園町９３</t>
  </si>
  <si>
    <t>C123210000396</t>
  </si>
  <si>
    <t>名古屋市立円上中学校</t>
  </si>
  <si>
    <t>愛知県名古屋市昭和区滝子町１７－１８</t>
  </si>
  <si>
    <t>C123210000403</t>
  </si>
  <si>
    <t>名古屋市立駒方中学校</t>
  </si>
  <si>
    <t>愛知県名古屋市昭和区駒方町３－２３</t>
  </si>
  <si>
    <t>C123210000412</t>
  </si>
  <si>
    <t>名古屋市立川名中学校分校</t>
  </si>
  <si>
    <t>C123210000421</t>
  </si>
  <si>
    <t>名古屋市立田光中学校</t>
  </si>
  <si>
    <t>愛知県名古屋市瑞穂区内浜町５－１６</t>
  </si>
  <si>
    <t>C123210000430</t>
  </si>
  <si>
    <t>名古屋市立瑞穂ケ丘中学校</t>
  </si>
  <si>
    <t>愛知県名古屋市瑞穂区高田町３－２８</t>
  </si>
  <si>
    <t>C123210000449</t>
  </si>
  <si>
    <t>名古屋市立萩山中学校</t>
  </si>
  <si>
    <t>愛知県名古屋市瑞穂区市丘町１－４８</t>
  </si>
  <si>
    <t>C123210000458</t>
  </si>
  <si>
    <t>名古屋市立汐路中学校</t>
  </si>
  <si>
    <t>愛知県名古屋市瑞穂区御莨町４－１６</t>
  </si>
  <si>
    <t>C123210000467</t>
  </si>
  <si>
    <t>名古屋市立津賀田中学校</t>
  </si>
  <si>
    <t>愛知県名古屋市瑞穂区津賀田町１－３８</t>
  </si>
  <si>
    <t>C123210000476</t>
  </si>
  <si>
    <t>名古屋市立沢上中学校</t>
  </si>
  <si>
    <t>愛知県名古屋市熱田区五本松町４－４</t>
  </si>
  <si>
    <t>C123210000485</t>
  </si>
  <si>
    <t>名古屋市立宮中学校</t>
  </si>
  <si>
    <t>愛知県名古屋市熱田区白鳥１‐３‐４６</t>
  </si>
  <si>
    <t>C123210000494</t>
  </si>
  <si>
    <t>名古屋市立日比野中学校</t>
  </si>
  <si>
    <t>愛知県名古屋市熱田区大宝四丁目２番４５号</t>
  </si>
  <si>
    <t>C123210000500</t>
  </si>
  <si>
    <t>名古屋市立日比野中学校分校</t>
  </si>
  <si>
    <t>愛知県名古屋市熱田区一番３－２－６０</t>
  </si>
  <si>
    <t>C123210000519</t>
  </si>
  <si>
    <t>名古屋市立一色中学校</t>
  </si>
  <si>
    <t>愛知県名古屋市中川区一色新町１－７０１</t>
  </si>
  <si>
    <t>C123210000528</t>
  </si>
  <si>
    <t>名古屋市立長良中学校</t>
  </si>
  <si>
    <t>愛知県名古屋市中川区大畑町１－３－１</t>
  </si>
  <si>
    <t>C123210000537</t>
  </si>
  <si>
    <t>名古屋市立山王中学校</t>
  </si>
  <si>
    <t>愛知県名古屋市中川区山王三丁目７－３</t>
  </si>
  <si>
    <t>C123210000546</t>
  </si>
  <si>
    <t>名古屋市立一柳中学校</t>
  </si>
  <si>
    <t>愛知県名古屋市中川区中郷４丁目２３５番地</t>
  </si>
  <si>
    <t>C123210000555</t>
  </si>
  <si>
    <t>名古屋市立八幡中学校</t>
  </si>
  <si>
    <t>愛知県名古屋市中川区元中野町２－１１</t>
  </si>
  <si>
    <t>C123210000564</t>
  </si>
  <si>
    <t>名古屋市立昭和橋中学校</t>
  </si>
  <si>
    <t>愛知県名古屋市中川区八剱町１の９</t>
  </si>
  <si>
    <t>C123210000573</t>
  </si>
  <si>
    <t>名古屋市立富田中学校</t>
  </si>
  <si>
    <t>愛知県名古屋市中川区東春田二丁目７２番地</t>
  </si>
  <si>
    <t>C123210000582</t>
  </si>
  <si>
    <t>名古屋市立はとり中学校</t>
  </si>
  <si>
    <t>愛知県名古屋市中川区服部２－１７０１</t>
  </si>
  <si>
    <t>C123210000591</t>
  </si>
  <si>
    <t>名古屋市立助光中学校</t>
  </si>
  <si>
    <t>愛知県名古屋市中川区助光３－２０１</t>
  </si>
  <si>
    <t>C123210000608</t>
  </si>
  <si>
    <t>名古屋市立供米田中学校</t>
  </si>
  <si>
    <t>愛知県名古屋市中川区供米田２－８０２</t>
  </si>
  <si>
    <t>C123210000617</t>
  </si>
  <si>
    <t>名古屋市立高杉中学校</t>
  </si>
  <si>
    <t>愛知県名古屋市中川区高杉町１３３番地</t>
  </si>
  <si>
    <t>C123210000626</t>
  </si>
  <si>
    <t>名古屋市立港南中学校</t>
  </si>
  <si>
    <t>愛知県名古屋市港区稲永１－４－３９</t>
  </si>
  <si>
    <t>C123210000635</t>
  </si>
  <si>
    <t>名古屋市立港北中学校</t>
  </si>
  <si>
    <t>愛知県名古屋市港区港北町２－１</t>
  </si>
  <si>
    <t>C123210000644</t>
  </si>
  <si>
    <t>名古屋市立東港中学校</t>
  </si>
  <si>
    <t>愛知県名古屋市港区港楽１－７－１６</t>
  </si>
  <si>
    <t>C123210000653</t>
  </si>
  <si>
    <t>名古屋市立南陽中学校</t>
  </si>
  <si>
    <t>愛知県名古屋市港区春田野３－１２１</t>
  </si>
  <si>
    <t>C123210000662</t>
  </si>
  <si>
    <t>名古屋市立宝神中学校</t>
  </si>
  <si>
    <t>愛知県名古屋市港区宝神１－７７</t>
  </si>
  <si>
    <t>C123210000671</t>
  </si>
  <si>
    <t>名古屋市立当知中学校</t>
  </si>
  <si>
    <t>愛知県名古屋市港区当知１－６０８</t>
  </si>
  <si>
    <t>C123210000680</t>
  </si>
  <si>
    <t>名古屋市立港明中学校</t>
  </si>
  <si>
    <t>愛知県名古屋市港区港明一丁目１－３８</t>
  </si>
  <si>
    <t>C123210000699</t>
  </si>
  <si>
    <t>名古屋市立南陽東中学校</t>
  </si>
  <si>
    <t>愛知県名古屋市港区西茶屋１－３５－２</t>
  </si>
  <si>
    <t>C123210000706</t>
  </si>
  <si>
    <t>名古屋市立本城中学校</t>
  </si>
  <si>
    <t>愛知県名古屋市南区鳥山町３－１</t>
  </si>
  <si>
    <t>C123210000715</t>
  </si>
  <si>
    <t>名古屋市立新郊中学校</t>
  </si>
  <si>
    <t>愛知県名古屋市南区呼続４－４－８</t>
  </si>
  <si>
    <t>C123210000724</t>
  </si>
  <si>
    <t>名古屋市立桜田中学校</t>
  </si>
  <si>
    <t>愛知県名古屋市南区中江一丁目４番５２号</t>
  </si>
  <si>
    <t>C123210000733</t>
  </si>
  <si>
    <t>名古屋市立大江中学校</t>
  </si>
  <si>
    <t>愛知県名古屋市南区道徳新町５－４８</t>
  </si>
  <si>
    <t>C123210000742</t>
  </si>
  <si>
    <t>名古屋市立明豊中学校</t>
  </si>
  <si>
    <t>愛知県名古屋市南区豊２－３９－３</t>
  </si>
  <si>
    <t>C123210000751</t>
  </si>
  <si>
    <t>名古屋市立名南中学校</t>
  </si>
  <si>
    <t>愛知県名古屋市南区三吉町５－４３</t>
  </si>
  <si>
    <t>C123210000760</t>
  </si>
  <si>
    <t>名古屋市立南光中学校</t>
  </si>
  <si>
    <t>愛知県名古屋市南区浜田町４－１１９</t>
  </si>
  <si>
    <t>C123210000779</t>
  </si>
  <si>
    <t>名古屋市立守山中学校</t>
  </si>
  <si>
    <t>愛知県名古屋市守山区大屋敷１３－６３</t>
  </si>
  <si>
    <t>C123210000788</t>
  </si>
  <si>
    <t>名古屋市立守山東中学校</t>
  </si>
  <si>
    <t>愛知県名古屋市守山区小幡５－７－３</t>
  </si>
  <si>
    <t>C123210000797</t>
  </si>
  <si>
    <t>名古屋市立守山西中学校</t>
  </si>
  <si>
    <t>愛知県名古屋市守山区新守町５８番地</t>
  </si>
  <si>
    <t>C123210000804</t>
  </si>
  <si>
    <t>名古屋市立志段味中学校</t>
  </si>
  <si>
    <t>愛知県名古屋市守山区下志段味一丁目１３０９番地</t>
  </si>
  <si>
    <t>C123210000813</t>
  </si>
  <si>
    <t>名古屋市立大森中学校</t>
  </si>
  <si>
    <t>愛知県名古屋市守山区大森１－２６０１</t>
  </si>
  <si>
    <t>C123210000822</t>
  </si>
  <si>
    <t>名古屋市立守山北中学校</t>
  </si>
  <si>
    <t>愛知県名古屋市守山区松坂町１１６－１</t>
  </si>
  <si>
    <t>C123210000831</t>
  </si>
  <si>
    <t>名古屋市立森孝中学校</t>
  </si>
  <si>
    <t>愛知県名古屋市守山区四軒家二丁目４０５番地</t>
  </si>
  <si>
    <t>C123210000840</t>
  </si>
  <si>
    <t>名古屋市立吉根中学校</t>
  </si>
  <si>
    <t>愛知県名古屋市守山区笹ヶ根２丁目１０２番地</t>
  </si>
  <si>
    <t>C123210000859</t>
  </si>
  <si>
    <t>名古屋市立鳴海中学校</t>
  </si>
  <si>
    <t>愛知県名古屋市緑区六田２－９６</t>
  </si>
  <si>
    <t>C123210000868</t>
  </si>
  <si>
    <t>名古屋市立鳴子台中学校</t>
  </si>
  <si>
    <t>愛知県名古屋市緑区鳴子町３－４０</t>
  </si>
  <si>
    <t>C123210000877</t>
  </si>
  <si>
    <t>名古屋市立大高中学校</t>
  </si>
  <si>
    <t>愛知県名古屋市緑区森の里１－１０７</t>
  </si>
  <si>
    <t>C123210000886</t>
  </si>
  <si>
    <t>名古屋市立有松中学校</t>
  </si>
  <si>
    <t>愛知県名古屋市緑区有松町大字桶狭間字高根３９－８３</t>
  </si>
  <si>
    <t>C123210000895</t>
  </si>
  <si>
    <t>名古屋市立東陵中学校</t>
  </si>
  <si>
    <t>C123210000902</t>
  </si>
  <si>
    <t>名古屋市立千鳥丘中学校</t>
  </si>
  <si>
    <t>愛知県名古屋市緑区鳴海町字山ノ神１０８</t>
  </si>
  <si>
    <t>C123210000911</t>
  </si>
  <si>
    <t>名古屋市立神沢中学校</t>
  </si>
  <si>
    <t>愛知県名古屋市緑区神沢２－１２０１</t>
  </si>
  <si>
    <t>C123210000920</t>
  </si>
  <si>
    <t>名古屋市立扇台中学校</t>
  </si>
  <si>
    <t>愛知県名古屋市緑区徳重１－１２０１</t>
  </si>
  <si>
    <t>C123210000939</t>
  </si>
  <si>
    <t>名古屋市立滝ノ水中学校</t>
  </si>
  <si>
    <t>愛知県名古屋市緑区滝ノ水三丁目６０２番地</t>
  </si>
  <si>
    <t>C123210000948</t>
  </si>
  <si>
    <t>名古屋市立左京山中学校</t>
  </si>
  <si>
    <t>愛知県名古屋市緑区左京山１４０７</t>
  </si>
  <si>
    <t>C123210000957</t>
  </si>
  <si>
    <t>名古屋市立鎌倉台中学校</t>
  </si>
  <si>
    <t>愛知県名古屋市緑区鎌倉台２－４０２</t>
  </si>
  <si>
    <t>C123210000966</t>
  </si>
  <si>
    <t>名古屋市立神の倉中学校</t>
  </si>
  <si>
    <t>愛知県名古屋市緑区白土１２０１</t>
  </si>
  <si>
    <t>C123210000975</t>
  </si>
  <si>
    <t>名古屋市立猪高中学校</t>
  </si>
  <si>
    <t>愛知県名古屋市名東区丁田町３３</t>
  </si>
  <si>
    <t>C123210000984</t>
  </si>
  <si>
    <t>名古屋市立神丘中学校</t>
  </si>
  <si>
    <t>愛知県名古屋市名東区神丘町１－１８</t>
  </si>
  <si>
    <t>C123210000993</t>
  </si>
  <si>
    <t>名古屋市立高針台中学校</t>
  </si>
  <si>
    <t>愛知県名古屋市名東区勢子坊３‐８０１</t>
  </si>
  <si>
    <t>C123210001000</t>
  </si>
  <si>
    <t>名古屋市立猪子石中学校</t>
  </si>
  <si>
    <t>愛知県名古屋市千種区千代が丘２番５号</t>
  </si>
  <si>
    <t>C123210001019</t>
  </si>
  <si>
    <t>名古屋市立藤森中学校</t>
  </si>
  <si>
    <t>愛知県名古屋市名東区小池町６６</t>
  </si>
  <si>
    <t>C123210001028</t>
  </si>
  <si>
    <t>名古屋市立牧の池中学校</t>
  </si>
  <si>
    <t>愛知県名古屋市名東区梅森坂１－２５０４</t>
  </si>
  <si>
    <t>C123210001037</t>
  </si>
  <si>
    <t>名古屋市立上社中学校</t>
  </si>
  <si>
    <t>愛知県名古屋市名東区社が丘４－３０１</t>
  </si>
  <si>
    <t>C123210001046</t>
  </si>
  <si>
    <t>名古屋市立香流中学校</t>
  </si>
  <si>
    <t>愛知県名古屋市名東区猪子石原２－１３０１</t>
  </si>
  <si>
    <t>C123210001055</t>
  </si>
  <si>
    <t>名古屋市立天白中学校</t>
  </si>
  <si>
    <t>愛知県名古屋市天白区池場五丁目１０１４番地</t>
  </si>
  <si>
    <t>C123210001064</t>
  </si>
  <si>
    <t>名古屋市立御幸山中学校</t>
  </si>
  <si>
    <t>愛知県名古屋市天白区御幸山１００１</t>
  </si>
  <si>
    <t>C123210001073</t>
  </si>
  <si>
    <t>名古屋市立久方中学校</t>
  </si>
  <si>
    <t>愛知県名古屋市天白区久方３－１６３</t>
  </si>
  <si>
    <t>C123210001082</t>
  </si>
  <si>
    <t>名古屋市立平針中学校</t>
  </si>
  <si>
    <t>愛知県名古屋市天白区中平４－７０１</t>
  </si>
  <si>
    <t>C123210001091</t>
  </si>
  <si>
    <t>名古屋市立南天白中学校</t>
  </si>
  <si>
    <t>愛知県名古屋市天白区笹原町１０１</t>
  </si>
  <si>
    <t>C123210001108</t>
  </si>
  <si>
    <t>名古屋市立植田中学校</t>
  </si>
  <si>
    <t>愛知県名古屋市天白区植田本町１－７０２</t>
  </si>
  <si>
    <t>C123210001117</t>
  </si>
  <si>
    <t>名古屋市立原中学校</t>
  </si>
  <si>
    <t>愛知県名古屋市天白区原４－１９０２－１</t>
  </si>
  <si>
    <t>C123210001126</t>
  </si>
  <si>
    <t>豊橋市立豊岡中学校</t>
  </si>
  <si>
    <t>愛知県豊橋市中岩田一丁目５－２</t>
  </si>
  <si>
    <t>C123210001135</t>
  </si>
  <si>
    <t>豊橋市立中部中学校</t>
  </si>
  <si>
    <t>愛知県豊橋市舟原町１５４</t>
  </si>
  <si>
    <t>C123210001144</t>
  </si>
  <si>
    <t>豊橋市立豊城中学校</t>
  </si>
  <si>
    <t>愛知県豊橋市今橋町２番地の１</t>
  </si>
  <si>
    <t>C123210001153</t>
  </si>
  <si>
    <t>豊橋市立青陵中学校</t>
  </si>
  <si>
    <t>愛知県豊橋市牛川町字洗島１０８番地の１</t>
  </si>
  <si>
    <t>C123210001162</t>
  </si>
  <si>
    <t>豊橋市立羽田中学校</t>
  </si>
  <si>
    <t>愛知県豊橋市西羽田町４３－１</t>
  </si>
  <si>
    <t>C123210001171</t>
  </si>
  <si>
    <t>豊橋市立牟呂中学校</t>
  </si>
  <si>
    <t>愛知県豊橋市神野新田町字イノ割１ー３</t>
  </si>
  <si>
    <t>C123210001180</t>
  </si>
  <si>
    <t>豊橋市立吉田方中学校</t>
  </si>
  <si>
    <t>愛知県豊橋市高洲町長弦７３－１</t>
  </si>
  <si>
    <t>C123210001199</t>
  </si>
  <si>
    <t>豊橋市立南部中学校</t>
  </si>
  <si>
    <t>愛知県豊橋市北山町字東浦１－４</t>
  </si>
  <si>
    <t>C123210001206</t>
  </si>
  <si>
    <t>豊橋市立南稜中学校</t>
  </si>
  <si>
    <t>愛知県豊橋市植田町字的場５０</t>
  </si>
  <si>
    <t>C123210001215</t>
  </si>
  <si>
    <t>豊橋市立北部中学校</t>
  </si>
  <si>
    <t>愛知県豊橋市下地町字長池１</t>
  </si>
  <si>
    <t>C123210001224</t>
  </si>
  <si>
    <t>豊橋市立前芝中学校</t>
  </si>
  <si>
    <t>愛知県豊橋市前芝町字塩見１</t>
  </si>
  <si>
    <t>C123210001233</t>
  </si>
  <si>
    <t>豊橋市立石巻中学校</t>
  </si>
  <si>
    <t>愛知県豊橋市石巻本町字出口１番地</t>
  </si>
  <si>
    <t>C123210001242</t>
  </si>
  <si>
    <t>豊橋市立二川中学校</t>
  </si>
  <si>
    <t>愛知県豊橋市二川町字西向山４１番地の１０</t>
  </si>
  <si>
    <t>C123210001251</t>
  </si>
  <si>
    <t>豊橋市立五並中学校</t>
  </si>
  <si>
    <t>愛知県豊橋市細谷町字北芋ヶ谷３０－４４</t>
  </si>
  <si>
    <t>C123210001260</t>
  </si>
  <si>
    <t>豊橋市立高豊中学校</t>
  </si>
  <si>
    <t>愛知県豊橋市伊古部町字原２４ー１</t>
  </si>
  <si>
    <t>C123210001279</t>
  </si>
  <si>
    <t>豊橋市立章南中学校</t>
  </si>
  <si>
    <t>愛知県豊橋市老津町字宮脇１５番地の２</t>
  </si>
  <si>
    <t>C123210001288</t>
  </si>
  <si>
    <t>豊橋市立高師台中学校</t>
  </si>
  <si>
    <t>愛知県豊橋市西幸町字浜池３２８</t>
  </si>
  <si>
    <t>C123210001297</t>
  </si>
  <si>
    <t>豊橋市立東部中学校</t>
  </si>
  <si>
    <t>愛知県豊橋市飯村北四丁目１番地の２</t>
  </si>
  <si>
    <t>C123210001304</t>
  </si>
  <si>
    <t>豊橋市立南陽中学校</t>
  </si>
  <si>
    <t>愛知県豊橋市駒形町字南欠下１－１</t>
  </si>
  <si>
    <t>C123210001313</t>
  </si>
  <si>
    <t>豊橋市立本郷中学校</t>
  </si>
  <si>
    <t>愛知県豊橋市高師本郷町字竹ノ内９０番地の１</t>
  </si>
  <si>
    <t>C123210001322</t>
  </si>
  <si>
    <t>豊橋市立東陽中学校</t>
  </si>
  <si>
    <t>愛知県豊橋市岩崎町字野田１－２</t>
  </si>
  <si>
    <t>C123210001331</t>
  </si>
  <si>
    <t>豊橋市立東陵中学校</t>
  </si>
  <si>
    <t>愛知県豊橋市牛川町字乗小路３２－３５</t>
  </si>
  <si>
    <t>C123210001340</t>
  </si>
  <si>
    <t>岡崎市立甲山中学校</t>
  </si>
  <si>
    <t>愛知県岡崎市中町字北野東２０番地１</t>
  </si>
  <si>
    <t>C123210001359</t>
  </si>
  <si>
    <t>岡崎市立美川中学校</t>
  </si>
  <si>
    <t>愛知県岡崎市丸山町字ハサマ４番地１</t>
  </si>
  <si>
    <t>C123210001368</t>
  </si>
  <si>
    <t>岡崎市立南中学校</t>
  </si>
  <si>
    <t>愛知県岡崎市戸崎町字野畔８番地１</t>
  </si>
  <si>
    <t>C123210001377</t>
  </si>
  <si>
    <t>岡崎市立竜海中学校</t>
  </si>
  <si>
    <t>愛知県岡崎市明大寺町字栗林４８番地１</t>
  </si>
  <si>
    <t>C123210001386</t>
  </si>
  <si>
    <t>岡崎市立葵中学校</t>
  </si>
  <si>
    <t>愛知県岡崎市伊賀新町３１番地１</t>
  </si>
  <si>
    <t>C123210001395</t>
  </si>
  <si>
    <t>岡崎市立城北中学校</t>
  </si>
  <si>
    <t>愛知県岡崎市城北町３番地１</t>
  </si>
  <si>
    <t>C123210001402</t>
  </si>
  <si>
    <t>岡崎市立福岡中学校</t>
  </si>
  <si>
    <t>愛知県岡崎市福岡町字井杭３番地</t>
  </si>
  <si>
    <t>C123210001411</t>
  </si>
  <si>
    <t>岡崎市立東海中学校</t>
  </si>
  <si>
    <t>愛知県岡崎市山綱町字中柴５１番地</t>
  </si>
  <si>
    <t>C123210001420</t>
  </si>
  <si>
    <t>岡崎市立河合中学校</t>
  </si>
  <si>
    <t>愛知県岡崎市茅原沢町字上平７番地</t>
  </si>
  <si>
    <t>C123210001439</t>
  </si>
  <si>
    <t>岡崎市立常磐中学校</t>
  </si>
  <si>
    <t>愛知県岡崎市滝町字山籠１０９番地</t>
  </si>
  <si>
    <t>C123210001448</t>
  </si>
  <si>
    <t>岡崎市立岩津中学校</t>
  </si>
  <si>
    <t>愛知県岡崎市東蔵前二丁目３６番地</t>
  </si>
  <si>
    <t>C123210001457</t>
  </si>
  <si>
    <t>岡崎市立矢作中学校</t>
  </si>
  <si>
    <t>愛知県岡崎市暮戸町字蓮代１８番地</t>
  </si>
  <si>
    <t>C123210001466</t>
  </si>
  <si>
    <t>岡崎市立六ツ美中学校</t>
  </si>
  <si>
    <t>愛知県岡崎市下青野町字井戸尻７２番地</t>
  </si>
  <si>
    <t>C123210001475</t>
  </si>
  <si>
    <t>岡崎市立矢作北中学校</t>
  </si>
  <si>
    <t>愛知県岡崎市東大友町字筆屋４３番地１</t>
  </si>
  <si>
    <t>C123210001484</t>
  </si>
  <si>
    <t>岡崎市立新香山中学校</t>
  </si>
  <si>
    <t>愛知県岡崎市桑原町字大沢２０番地８６</t>
  </si>
  <si>
    <t>C123210001493</t>
  </si>
  <si>
    <t>岡崎市立竜南中学校</t>
  </si>
  <si>
    <t>愛知県岡崎市緑丘二丁目１７番地</t>
  </si>
  <si>
    <t>C123210001509</t>
  </si>
  <si>
    <t>岡崎市立北中学校</t>
  </si>
  <si>
    <t>愛知県岡崎市上里一丁目１０番地</t>
  </si>
  <si>
    <t>C123210001518</t>
  </si>
  <si>
    <t>岡崎市立六ツ美北中学校</t>
  </si>
  <si>
    <t>愛知県岡崎市井内町字六反２番地</t>
  </si>
  <si>
    <t>C123210001527</t>
  </si>
  <si>
    <t>岡崎市立額田中学校</t>
  </si>
  <si>
    <t>愛知県岡崎市樫山町字原新田８８番地</t>
  </si>
  <si>
    <t>C123210001536</t>
  </si>
  <si>
    <t>岡崎市立翔南中学校</t>
  </si>
  <si>
    <t>愛知県岡崎市針崎町字春咲１番地２</t>
  </si>
  <si>
    <t>C123210001545</t>
  </si>
  <si>
    <t>一宮市立北部中学校</t>
  </si>
  <si>
    <t>愛知県一宮市貴船１丁目６番１０号</t>
  </si>
  <si>
    <t>C123210001554</t>
  </si>
  <si>
    <t>一宮市立中部中学校</t>
  </si>
  <si>
    <t>愛知県一宮市八幡４－１－１１１</t>
  </si>
  <si>
    <t>C123210001563</t>
  </si>
  <si>
    <t>一宮市立南部中学校</t>
  </si>
  <si>
    <t>愛知県一宮市浅野字土井ノ内１－１</t>
  </si>
  <si>
    <t>C123210001572</t>
  </si>
  <si>
    <t>一宮市立葉栗中学校</t>
  </si>
  <si>
    <t>愛知県一宮市高田字清水１００番地</t>
  </si>
  <si>
    <t>C123210001581</t>
  </si>
  <si>
    <t>一宮市立西成中学校</t>
  </si>
  <si>
    <t>愛知県一宮市西大海道字柏木１５</t>
  </si>
  <si>
    <t>C123210001590</t>
  </si>
  <si>
    <t>一宮市立丹陽中学校</t>
  </si>
  <si>
    <t>愛知県一宮市丹陽町三ツ井字鬼ヶ島６番地</t>
  </si>
  <si>
    <t>C123210001607</t>
  </si>
  <si>
    <t>一宮市立浅井中学校</t>
  </si>
  <si>
    <t>愛知県一宮市浅井町前野字郷西１４５</t>
  </si>
  <si>
    <t>C123210001616</t>
  </si>
  <si>
    <t>一宮市立北方中学校</t>
  </si>
  <si>
    <t>愛知県一宮市北方町北方字宮浦４２</t>
  </si>
  <si>
    <t>C123210001625</t>
  </si>
  <si>
    <t>一宮市立大和中学校</t>
  </si>
  <si>
    <t>愛知県一宮市大和町苅安賀上東出８０番地</t>
  </si>
  <si>
    <t>C123210001634</t>
  </si>
  <si>
    <t>一宮市立今伊勢中学校</t>
  </si>
  <si>
    <t>愛知県一宮市今伊勢町宮後字郷中茶原５２</t>
  </si>
  <si>
    <t>C123210001643</t>
  </si>
  <si>
    <t>一宮市立奥中学校</t>
  </si>
  <si>
    <t>愛知県一宮市奥町字上平池５５</t>
  </si>
  <si>
    <t>C123210001652</t>
  </si>
  <si>
    <t>一宮市立萩原中学校</t>
  </si>
  <si>
    <t>愛知県一宮市萩原町串作字河室浦１番地</t>
  </si>
  <si>
    <t>C123210001661</t>
  </si>
  <si>
    <t>一宮市立千秋中学校</t>
  </si>
  <si>
    <t>愛知県一宮市千秋町佐野字高須２９８２</t>
  </si>
  <si>
    <t>C123210001670</t>
  </si>
  <si>
    <t>一宮市立西成東部中学校</t>
  </si>
  <si>
    <t>愛知県一宮市定水寺字五反田１０</t>
  </si>
  <si>
    <t>C123210001689</t>
  </si>
  <si>
    <t>一宮市立大和南中学校</t>
  </si>
  <si>
    <t>愛知県一宮市大和町南高井字蓮原２番地の１</t>
  </si>
  <si>
    <t>C123210001698</t>
  </si>
  <si>
    <t>一宮市立尾西第一中学校</t>
  </si>
  <si>
    <t>愛知県一宮市三条字宮西５０番地</t>
  </si>
  <si>
    <t>C123210001705</t>
  </si>
  <si>
    <t>一宮市立尾西第二中学校</t>
  </si>
  <si>
    <t>愛知県一宮市明地字油屋前３０</t>
  </si>
  <si>
    <t>C123210001714</t>
  </si>
  <si>
    <t>一宮市立尾西第三中学校</t>
  </si>
  <si>
    <t>愛知県一宮市開明字村上５４</t>
  </si>
  <si>
    <t>C123210001723</t>
  </si>
  <si>
    <t>一宮市立木曽川中学校</t>
  </si>
  <si>
    <t>愛知県一宮市木曽川町里小牧字北青木２５</t>
  </si>
  <si>
    <t>C123210001732</t>
  </si>
  <si>
    <t>瀬戸市立水無瀬中学校</t>
  </si>
  <si>
    <t>愛知県瀬戸市原山町１</t>
  </si>
  <si>
    <t>C123210001741</t>
  </si>
  <si>
    <t>瀬戸市立南山中学校</t>
  </si>
  <si>
    <t>愛知県瀬戸市ひまわり台５－１</t>
  </si>
  <si>
    <t>C123210001750</t>
  </si>
  <si>
    <t>瀬戸市立幡山中学校</t>
  </si>
  <si>
    <t>愛知県瀬戸市幡中町１０６</t>
  </si>
  <si>
    <t>C123210001769</t>
  </si>
  <si>
    <t>瀬戸市立品野中学校</t>
  </si>
  <si>
    <t>愛知県瀬戸市広之田町２－５</t>
  </si>
  <si>
    <t>C123210001778</t>
  </si>
  <si>
    <t>瀬戸市立光陵中学校</t>
  </si>
  <si>
    <t>愛知県瀬戸市萩山台９－２４４</t>
  </si>
  <si>
    <t>C123210001787</t>
  </si>
  <si>
    <t>瀬戸市立水野中学校</t>
  </si>
  <si>
    <t>愛知県瀬戸市日の出町３４</t>
  </si>
  <si>
    <t>C123210001796</t>
  </si>
  <si>
    <t>瀬戸市立にじの丘中学校</t>
  </si>
  <si>
    <t>C123210001803</t>
  </si>
  <si>
    <t>半田市立半田中学校</t>
  </si>
  <si>
    <t>愛知県半田市岩滑東町５－８０</t>
  </si>
  <si>
    <t>C123210001812</t>
  </si>
  <si>
    <t>半田市立乙川中学校</t>
  </si>
  <si>
    <t>愛知県半田市大池町３－１</t>
  </si>
  <si>
    <t>C123210001821</t>
  </si>
  <si>
    <t>半田市立亀崎中学校</t>
  </si>
  <si>
    <t>愛知県半田市亀崎高根町５－４０</t>
  </si>
  <si>
    <t>C123210001830</t>
  </si>
  <si>
    <t>半田市立成岩中学校</t>
  </si>
  <si>
    <t>愛知県半田市昭和町３－８</t>
  </si>
  <si>
    <t>C123210001849</t>
  </si>
  <si>
    <t>半田市立青山中学校</t>
  </si>
  <si>
    <t>愛知県半田市青山５－６－１</t>
  </si>
  <si>
    <t>C123210001858</t>
  </si>
  <si>
    <t>半田市立青山中学校ならわ学園分校</t>
  </si>
  <si>
    <t>愛知県半田市鴉根町３丁目４０番地の１</t>
  </si>
  <si>
    <t>C123210001867</t>
  </si>
  <si>
    <t>春日井市立東部中学校</t>
  </si>
  <si>
    <t>愛知県春日井市篠木町６－１３１５－１</t>
  </si>
  <si>
    <t>C123210001876</t>
  </si>
  <si>
    <t>春日井市立中部中学校</t>
  </si>
  <si>
    <t>愛知県春日井市王子町４</t>
  </si>
  <si>
    <t>C123210001885</t>
  </si>
  <si>
    <t>春日井市立西部中学校</t>
  </si>
  <si>
    <t>愛知県春日井市宮町字宮町１７５</t>
  </si>
  <si>
    <t>C123210001894</t>
  </si>
  <si>
    <t>春日井市立坂下中学校</t>
  </si>
  <si>
    <t>愛知県春日井市神屋町４０８</t>
  </si>
  <si>
    <t>C123210001901</t>
  </si>
  <si>
    <t>春日井市立高蔵寺中学校</t>
  </si>
  <si>
    <t>愛知県春日井市高蔵寺町北２－５９６</t>
  </si>
  <si>
    <t>C123210001910</t>
  </si>
  <si>
    <t>春日井市立藤山台中学校</t>
  </si>
  <si>
    <t>愛知県春日井市藤山台１－２</t>
  </si>
  <si>
    <t>C123210001929</t>
  </si>
  <si>
    <t>春日井市立知多中学校</t>
  </si>
  <si>
    <t>愛知県春日井市知多町４－６４</t>
  </si>
  <si>
    <t>C123210001938</t>
  </si>
  <si>
    <t>春日井市立鷹来中学校</t>
  </si>
  <si>
    <t>愛知県春日井市鷹来町３３１６</t>
  </si>
  <si>
    <t>C123210001947</t>
  </si>
  <si>
    <t>春日井市立松原中学校</t>
  </si>
  <si>
    <t>愛知県春日井市西山町３－８－８</t>
  </si>
  <si>
    <t>C123210001956</t>
  </si>
  <si>
    <t>春日井市立高森台中学校</t>
  </si>
  <si>
    <t>愛知県春日井市高森台８－６</t>
  </si>
  <si>
    <t>C123210001965</t>
  </si>
  <si>
    <t>春日井市立柏原中学校</t>
  </si>
  <si>
    <t>愛知県春日井市柏原町５－３７５</t>
  </si>
  <si>
    <t>C123210001974</t>
  </si>
  <si>
    <t>春日井市立味美中学校</t>
  </si>
  <si>
    <t>愛知県春日井市西本町２の１の１</t>
  </si>
  <si>
    <t>C123210001983</t>
  </si>
  <si>
    <t>春日井市立南城中学校</t>
  </si>
  <si>
    <t>愛知県春日井市下市場町１－２－３</t>
  </si>
  <si>
    <t>C123210001992</t>
  </si>
  <si>
    <t>春日井市立石尾台中学校</t>
  </si>
  <si>
    <t>愛知県春日井市石尾台６－２２</t>
  </si>
  <si>
    <t>C123210002009</t>
  </si>
  <si>
    <t>春日井市立岩成台中学校</t>
  </si>
  <si>
    <t>愛知県春日井市岩成台８－２</t>
  </si>
  <si>
    <t>C123210002018</t>
  </si>
  <si>
    <t>春日井市立尾東中学校</t>
  </si>
  <si>
    <t>C123210002027</t>
  </si>
  <si>
    <t>豊川市立東部中学校</t>
  </si>
  <si>
    <t>愛知県豊川市西豊町２－１９１</t>
  </si>
  <si>
    <t>C123210002036</t>
  </si>
  <si>
    <t>豊川市立南部中学校</t>
  </si>
  <si>
    <t>愛知県豊川市光明町２丁目４２番地</t>
  </si>
  <si>
    <t>C123210002045</t>
  </si>
  <si>
    <t>豊川市立中部中学校</t>
  </si>
  <si>
    <t>愛知県豊川市市田町西浦４１</t>
  </si>
  <si>
    <t>C123210002054</t>
  </si>
  <si>
    <t>豊川市立西部中学校</t>
  </si>
  <si>
    <t>愛知県豊川市国府町岡本２４－２</t>
  </si>
  <si>
    <t>C123210002063</t>
  </si>
  <si>
    <t>豊川市立代田中学校</t>
  </si>
  <si>
    <t>愛知県豊川市代田町１－２０－１</t>
  </si>
  <si>
    <t>C123210002072</t>
  </si>
  <si>
    <t>豊川市立金屋中学校</t>
  </si>
  <si>
    <t>愛知県豊川市金屋西町１－２</t>
  </si>
  <si>
    <t>C123210002081</t>
  </si>
  <si>
    <t>豊川市立音羽中学校</t>
  </si>
  <si>
    <t>愛知県豊川市赤坂町西縄手６６</t>
  </si>
  <si>
    <t>C123210002090</t>
  </si>
  <si>
    <t>豊川市立一宮中学校</t>
  </si>
  <si>
    <t>愛知県豊川市一宮町上新切３３－２４７</t>
  </si>
  <si>
    <t>C123210002107</t>
  </si>
  <si>
    <t>豊川市立小坂井中学校</t>
  </si>
  <si>
    <t>愛知県豊川市伊奈町古当１０３</t>
  </si>
  <si>
    <t>C123210002116</t>
  </si>
  <si>
    <t>豊川市立御津中学校</t>
  </si>
  <si>
    <t>愛知県豊川市御津町泙野字山下２０</t>
  </si>
  <si>
    <t>C123210002125</t>
  </si>
  <si>
    <t>津島市立天王中学校</t>
  </si>
  <si>
    <t>愛知県津島市宮川町２－４５</t>
  </si>
  <si>
    <t>C123210002134</t>
  </si>
  <si>
    <t>津島市立藤浪中学校</t>
  </si>
  <si>
    <t>愛知県津島市西柳原町４－４５</t>
  </si>
  <si>
    <t>C123210002143</t>
  </si>
  <si>
    <t>津島市立神守中学校</t>
  </si>
  <si>
    <t>愛知県津島市百島町観音坊３２－１</t>
  </si>
  <si>
    <t>C123210002152</t>
  </si>
  <si>
    <t>津島市立暁中学校</t>
  </si>
  <si>
    <t>愛知県津島市唐臼町囲外１</t>
  </si>
  <si>
    <t>C123210002161</t>
  </si>
  <si>
    <t>碧南市立新川中学校</t>
  </si>
  <si>
    <t>愛知県碧南市新川町１－１</t>
  </si>
  <si>
    <t>C123210002170</t>
  </si>
  <si>
    <t>碧南市立南中学校</t>
  </si>
  <si>
    <t>愛知県碧南市春日町１－１</t>
  </si>
  <si>
    <t>C123210002189</t>
  </si>
  <si>
    <t>碧南市立東中学校</t>
  </si>
  <si>
    <t>愛知県碧南市天神町３－８８</t>
  </si>
  <si>
    <t>C123210002198</t>
  </si>
  <si>
    <t>碧南市立西端中学校</t>
  </si>
  <si>
    <t>愛知県碧南市神田３－１０</t>
  </si>
  <si>
    <t>C123210002205</t>
  </si>
  <si>
    <t>碧南市立中央中学校</t>
  </si>
  <si>
    <t>愛知県碧南市植出町５－２</t>
  </si>
  <si>
    <t>C123210002214</t>
  </si>
  <si>
    <t>刈谷市立刈谷南中学校</t>
  </si>
  <si>
    <t>愛知県刈谷市住吉町２－１</t>
  </si>
  <si>
    <t>C123210002223</t>
  </si>
  <si>
    <t>刈谷市立刈谷東中学校</t>
  </si>
  <si>
    <t>愛知県刈谷市山池町１－２０１</t>
  </si>
  <si>
    <t>C123210002232</t>
  </si>
  <si>
    <t>刈谷市立富士松中学校</t>
  </si>
  <si>
    <t>愛知県刈谷市今川町花岡１１４番地</t>
  </si>
  <si>
    <t>C123210002241</t>
  </si>
  <si>
    <t>刈谷市立依佐美中学校</t>
  </si>
  <si>
    <t>愛知県刈谷市小垣江町上沢渡５－１</t>
  </si>
  <si>
    <t>C123210002250</t>
  </si>
  <si>
    <t>刈谷市立雁が音中学校</t>
  </si>
  <si>
    <t>愛知県刈谷市築地町３－９－１</t>
  </si>
  <si>
    <t>C123210002269</t>
  </si>
  <si>
    <t>刈谷市立朝日中学校</t>
  </si>
  <si>
    <t>愛知県刈谷市野田町陣戸池１５２</t>
  </si>
  <si>
    <t>C123210002278</t>
  </si>
  <si>
    <t>豊田市立崇化館中学校</t>
  </si>
  <si>
    <t>愛知県豊田市栄町２－６－１</t>
  </si>
  <si>
    <t>C123210002287</t>
  </si>
  <si>
    <t>豊田市立朝日丘中学校</t>
  </si>
  <si>
    <t>愛知県豊田市朝日ケ丘５－３４</t>
  </si>
  <si>
    <t>C123210002296</t>
  </si>
  <si>
    <t>豊田市立豊南中学校</t>
  </si>
  <si>
    <t>愛知県豊田市水源町１－１７</t>
  </si>
  <si>
    <t>C123210002303</t>
  </si>
  <si>
    <t>豊田市立高橋中学校</t>
  </si>
  <si>
    <t>愛知県豊田市高橋町４－７０</t>
  </si>
  <si>
    <t>C123210002312</t>
  </si>
  <si>
    <t>豊田市立上郷中学校</t>
  </si>
  <si>
    <t>愛知県豊田市上郷町４－５－１</t>
  </si>
  <si>
    <t>C123210002321</t>
  </si>
  <si>
    <t>豊田市立高岡中学校</t>
  </si>
  <si>
    <t>愛知県豊田市若林西町広崎８２番地１</t>
  </si>
  <si>
    <t>C123210002330</t>
  </si>
  <si>
    <t>豊田市立保見中学校</t>
  </si>
  <si>
    <t>愛知県豊田市保見町北山１８</t>
  </si>
  <si>
    <t>C123210002349</t>
  </si>
  <si>
    <t>豊田市立猿投中学校</t>
  </si>
  <si>
    <t>愛知県豊田市加納町東股１５</t>
  </si>
  <si>
    <t>C123210002358</t>
  </si>
  <si>
    <t>豊田市立猿投台中学校</t>
  </si>
  <si>
    <t>愛知県豊田市青木町３－８０</t>
  </si>
  <si>
    <t>C123210002367</t>
  </si>
  <si>
    <t>豊田市立石野中学校</t>
  </si>
  <si>
    <t>愛知県豊田市力石町井ノ上６００番地の１</t>
  </si>
  <si>
    <t>C123210002376</t>
  </si>
  <si>
    <t>豊田市立松平中学校</t>
  </si>
  <si>
    <t>愛知県豊田市九久平町河原畑３７</t>
  </si>
  <si>
    <t>C123210002385</t>
  </si>
  <si>
    <t>豊田市立竜神中学校</t>
  </si>
  <si>
    <t>愛知県豊田市竜神町竜神１６番地１</t>
  </si>
  <si>
    <t>C123210002394</t>
  </si>
  <si>
    <t>豊田市立美里中学校</t>
  </si>
  <si>
    <t>愛知県豊田市美里４－５－１</t>
  </si>
  <si>
    <t>C123210002401</t>
  </si>
  <si>
    <t>豊田市立逢妻中学校</t>
  </si>
  <si>
    <t>愛知県豊田市新町１－４６－５</t>
  </si>
  <si>
    <t>C123210002410</t>
  </si>
  <si>
    <t>豊田市立若園中学校</t>
  </si>
  <si>
    <t>愛知県豊田市花園町脇ノ田１３－３</t>
  </si>
  <si>
    <t>C123210002429</t>
  </si>
  <si>
    <t>豊田市立梅坪台中学校</t>
  </si>
  <si>
    <t>愛知県豊田市西山町１－２１－１</t>
  </si>
  <si>
    <t>C123210002438</t>
  </si>
  <si>
    <t>豊田市立前林中学校</t>
  </si>
  <si>
    <t>愛知県豊田市前林町行田６０</t>
  </si>
  <si>
    <t>C123210002447</t>
  </si>
  <si>
    <t>豊田市立益富中学校</t>
  </si>
  <si>
    <t>愛知県豊田市志賀町浜居場６２５番地</t>
  </si>
  <si>
    <t>C123210002456</t>
  </si>
  <si>
    <t>豊田市立末野原中学校</t>
  </si>
  <si>
    <t>愛知県豊田市豊栄町１１－１－１</t>
  </si>
  <si>
    <t>C123210002465</t>
  </si>
  <si>
    <t>豊田市立井郷中学校</t>
  </si>
  <si>
    <t>愛知県豊田市井上町１－１０－１</t>
  </si>
  <si>
    <t>C123210002474</t>
  </si>
  <si>
    <t>豊田市立藤岡中学校</t>
  </si>
  <si>
    <t>愛知県豊田市木瀬町稽古屋１１６３－３</t>
  </si>
  <si>
    <t>C123210002483</t>
  </si>
  <si>
    <t>豊田市立小原中学校</t>
  </si>
  <si>
    <t>愛知県豊田市永太郎町馬場５９</t>
  </si>
  <si>
    <t>C123210002492</t>
  </si>
  <si>
    <t>豊田市立足助中学校</t>
  </si>
  <si>
    <t>愛知県豊田市足助町梶平５８</t>
  </si>
  <si>
    <t>C123210002508</t>
  </si>
  <si>
    <t>豊田市立下山中学校</t>
  </si>
  <si>
    <t>C123210002517</t>
  </si>
  <si>
    <t>豊田市立旭中学校</t>
  </si>
  <si>
    <t>愛知県豊田市杉本町羽根１－１</t>
  </si>
  <si>
    <t>C123210002526</t>
  </si>
  <si>
    <t>豊田市立稲武中学校</t>
  </si>
  <si>
    <t>愛知県豊田市桑原町鐘鋳場２７０</t>
  </si>
  <si>
    <t>C123210002535</t>
  </si>
  <si>
    <t>豊田市立藤岡南中学校</t>
  </si>
  <si>
    <t>愛知県豊田市西中山町蔵屋敷８６番地１</t>
  </si>
  <si>
    <t>C123210002544</t>
  </si>
  <si>
    <t>豊田市立浄水中学校</t>
  </si>
  <si>
    <t>愛知県豊田市大清水町大清水１２－１</t>
  </si>
  <si>
    <t>C123210002553</t>
  </si>
  <si>
    <t>安城市立安城南中学校</t>
  </si>
  <si>
    <t>愛知県安城市城南町２ー７－２</t>
  </si>
  <si>
    <t>C123210002562</t>
  </si>
  <si>
    <t>安城市立安城北中学校</t>
  </si>
  <si>
    <t>愛知県安城市新田町小山西１８</t>
  </si>
  <si>
    <t>C123210002571</t>
  </si>
  <si>
    <t>安城市立明祥中学校</t>
  </si>
  <si>
    <t>愛知県安城市東端町住吉１番地１２</t>
  </si>
  <si>
    <t>C123210002580</t>
  </si>
  <si>
    <t>安城市立安城西中学校</t>
  </si>
  <si>
    <t>愛知県安城市福釜町中根４３</t>
  </si>
  <si>
    <t>C123210002599</t>
  </si>
  <si>
    <t>安城市立桜井中学校</t>
  </si>
  <si>
    <t>愛知県安城市小川町的場丘１－１</t>
  </si>
  <si>
    <t>C123210002606</t>
  </si>
  <si>
    <t>安城市立東山中学校</t>
  </si>
  <si>
    <t>愛知県安城市里町東山１</t>
  </si>
  <si>
    <t>C123210002615</t>
  </si>
  <si>
    <t>安城市立安祥中学校</t>
  </si>
  <si>
    <t>愛知県安城市安城町天草２３</t>
  </si>
  <si>
    <t>C123210002624</t>
  </si>
  <si>
    <t>安城市立篠目中学校</t>
  </si>
  <si>
    <t>愛知県安城市篠目町竜田１５１</t>
  </si>
  <si>
    <t>C123210002633</t>
  </si>
  <si>
    <t>西尾市立西尾中学校</t>
  </si>
  <si>
    <t>愛知県西尾市今川町土井堀１</t>
  </si>
  <si>
    <t>C123210002642</t>
  </si>
  <si>
    <t>西尾市立鶴城中学校</t>
  </si>
  <si>
    <t>愛知県西尾市鶴城町上道天１－２</t>
  </si>
  <si>
    <t>C123210002651</t>
  </si>
  <si>
    <t>西尾市立平坂中学校</t>
  </si>
  <si>
    <t>愛知県西尾市平坂町吉山１－１</t>
  </si>
  <si>
    <t>C123210002660</t>
  </si>
  <si>
    <t>西尾市立寺津中学校</t>
  </si>
  <si>
    <t>愛知県西尾市巨海町若宮西５</t>
  </si>
  <si>
    <t>C123210002679</t>
  </si>
  <si>
    <t>西尾市立福地中学校</t>
  </si>
  <si>
    <t>愛知県西尾市上道目記町上新田３</t>
  </si>
  <si>
    <t>C123210002688</t>
  </si>
  <si>
    <t>西尾市立東部中学校</t>
  </si>
  <si>
    <t>愛知県西尾市下永良町西後落２０</t>
  </si>
  <si>
    <t>C123210002697</t>
  </si>
  <si>
    <t>西尾市立一色中学校</t>
  </si>
  <si>
    <t>愛知県西尾市一色町大字坂田新田字沖向９５</t>
  </si>
  <si>
    <t>C123210002704</t>
  </si>
  <si>
    <t>西尾市立吉良中学校</t>
  </si>
  <si>
    <t>愛知県西尾市吉良町富田油田８</t>
  </si>
  <si>
    <t>C123210002713</t>
  </si>
  <si>
    <t>西尾市立幡豆中学校</t>
  </si>
  <si>
    <t>愛知県西尾市西幡豆町京田３３</t>
  </si>
  <si>
    <t>C123210002722</t>
  </si>
  <si>
    <t>蒲郡市立蒲郡中学校</t>
  </si>
  <si>
    <t>愛知県蒲郡市新井町１３－１８</t>
  </si>
  <si>
    <t>C123210002731</t>
  </si>
  <si>
    <t>蒲郡市立三谷中学校</t>
  </si>
  <si>
    <t>愛知県蒲郡市三谷町原山１－４０</t>
  </si>
  <si>
    <t>C123210002740</t>
  </si>
  <si>
    <t>蒲郡市立塩津中学校</t>
  </si>
  <si>
    <t>愛知県蒲郡市竹谷町上ノ山２</t>
  </si>
  <si>
    <t>C123210002759</t>
  </si>
  <si>
    <t>蒲郡市立大塚中学校</t>
  </si>
  <si>
    <t>愛知県蒲郡市大塚町南向山１５－３</t>
  </si>
  <si>
    <t>C123210002768</t>
  </si>
  <si>
    <t>蒲郡市立形原中学校</t>
  </si>
  <si>
    <t>愛知県蒲郡市形原町佃２０－１</t>
  </si>
  <si>
    <t>C123210002777</t>
  </si>
  <si>
    <t>蒲郡市立西浦中学校</t>
  </si>
  <si>
    <t>愛知県蒲郡市西浦町原山１－２４</t>
  </si>
  <si>
    <t>C123210002786</t>
  </si>
  <si>
    <t>蒲郡市立中部中学校</t>
  </si>
  <si>
    <t>愛知県蒲郡市水竹町下川原１１－１</t>
  </si>
  <si>
    <t>C123210002795</t>
  </si>
  <si>
    <t>犬山市立犬山中学校</t>
  </si>
  <si>
    <t>愛知県犬山市大字木津字宮前１５</t>
  </si>
  <si>
    <t>C123210002802</t>
  </si>
  <si>
    <t>犬山市立城東中学校</t>
  </si>
  <si>
    <t>愛知県犬山市大字塔野地字田口洞３９－１０１</t>
  </si>
  <si>
    <t>C123210002811</t>
  </si>
  <si>
    <t>犬山市立南部中学校</t>
  </si>
  <si>
    <t>愛知県犬山市大字羽黒新田字畑田１</t>
  </si>
  <si>
    <t>C123210002820</t>
  </si>
  <si>
    <t>犬山市立東部中学校</t>
  </si>
  <si>
    <t>愛知県犬山市羽黒朝日六丁目１番地</t>
  </si>
  <si>
    <t>C123210002839</t>
  </si>
  <si>
    <t>常滑市立青海中学校</t>
  </si>
  <si>
    <t>愛知県常滑市金山字南平井１３－１</t>
  </si>
  <si>
    <t>C123210002848</t>
  </si>
  <si>
    <t>常滑市立鬼崎中学校</t>
  </si>
  <si>
    <t>愛知県常滑市港町３－１</t>
  </si>
  <si>
    <t>C123210002857</t>
  </si>
  <si>
    <t>常滑市立常滑中学校</t>
  </si>
  <si>
    <t>愛知県常滑市二ノ田１６－１４</t>
  </si>
  <si>
    <t>C123210002866</t>
  </si>
  <si>
    <t>常滑市立南陵中学校</t>
  </si>
  <si>
    <t>愛知県常滑市苅屋町５－５０</t>
  </si>
  <si>
    <t>C123210002875</t>
  </si>
  <si>
    <t>江南市立古知野中学校</t>
  </si>
  <si>
    <t>愛知県江南市高屋町遠場１４８</t>
  </si>
  <si>
    <t>C123210002884</t>
  </si>
  <si>
    <t>江南市立布袋中学校</t>
  </si>
  <si>
    <t>愛知県江南市北山町西７</t>
  </si>
  <si>
    <t>C123210002893</t>
  </si>
  <si>
    <t>江南市立宮田中学校</t>
  </si>
  <si>
    <t>愛知県江南市後飛保町前川２１０</t>
  </si>
  <si>
    <t>C123210002900</t>
  </si>
  <si>
    <t>江南市立北部中学校</t>
  </si>
  <si>
    <t>愛知県江南市村久野町平松２４５</t>
  </si>
  <si>
    <t>C123210002919</t>
  </si>
  <si>
    <t>江南市立西部中学校</t>
  </si>
  <si>
    <t>愛知県江南市上奈良町観音寺６０番地</t>
  </si>
  <si>
    <t>C123210002928</t>
  </si>
  <si>
    <t>小牧市立小牧中学校</t>
  </si>
  <si>
    <t>愛知県小牧市堀の内４丁目３０番地</t>
  </si>
  <si>
    <t>C123210002937</t>
  </si>
  <si>
    <t>小牧市立味岡中学校</t>
  </si>
  <si>
    <t>愛知県小牧市小松寺四丁目１番地</t>
  </si>
  <si>
    <t>C123210002946</t>
  </si>
  <si>
    <t>小牧市立篠岡中学校</t>
  </si>
  <si>
    <t>愛知県小牧市篠岡二丁目２８番地</t>
  </si>
  <si>
    <t>C123210002955</t>
  </si>
  <si>
    <t>小牧市立北里中学校</t>
  </si>
  <si>
    <t>愛知県小牧市下小針中島２丁目１７０番地</t>
  </si>
  <si>
    <t>C123210002964</t>
  </si>
  <si>
    <t>小牧市立応時中学校</t>
  </si>
  <si>
    <t>愛知県小牧市応時一丁目１３０番地</t>
  </si>
  <si>
    <t>C123210002973</t>
  </si>
  <si>
    <t>小牧市立岩崎中学校</t>
  </si>
  <si>
    <t>愛知県小牧市大字岩崎２５８８番地</t>
  </si>
  <si>
    <t>C123210002982</t>
  </si>
  <si>
    <t>小牧市立桃陵中学校</t>
  </si>
  <si>
    <t>愛知県小牧市桃ヶ丘二丁目１番地</t>
  </si>
  <si>
    <t>C123210002991</t>
  </si>
  <si>
    <t>小牧市立小牧西中学校</t>
  </si>
  <si>
    <t>愛知県小牧市大字西之島２２００番地</t>
  </si>
  <si>
    <t>C123210003008</t>
  </si>
  <si>
    <t>小牧市立光ヶ丘中学校</t>
  </si>
  <si>
    <t>愛知県小牧市光ヶ丘三丁目５２番地</t>
  </si>
  <si>
    <t>C123210003017</t>
  </si>
  <si>
    <t>稲沢市立稲沢中学校</t>
  </si>
  <si>
    <t>愛知県稲沢市正明寺二丁目１番１号</t>
  </si>
  <si>
    <t>C123210003026</t>
  </si>
  <si>
    <t>稲沢市立明治中学校</t>
  </si>
  <si>
    <t>愛知県稲沢市片原一色町小山１</t>
  </si>
  <si>
    <t>C123210003035</t>
  </si>
  <si>
    <t>稲沢市立千代田中学校</t>
  </si>
  <si>
    <t>愛知県稲沢市福島町比舎田１７</t>
  </si>
  <si>
    <t>C123210003044</t>
  </si>
  <si>
    <t>稲沢市立大里中学校</t>
  </si>
  <si>
    <t>愛知県稲沢市奥田寺切町６９</t>
  </si>
  <si>
    <t>C123210003053</t>
  </si>
  <si>
    <t>稲沢市立治郎丸中学校</t>
  </si>
  <si>
    <t>愛知県稲沢市治郎丸柳町１－１</t>
  </si>
  <si>
    <t>C123210003062</t>
  </si>
  <si>
    <t>稲沢市立稲沢西中学校</t>
  </si>
  <si>
    <t>愛知県稲沢市稲沢町前田３６５ー１０</t>
  </si>
  <si>
    <t>C123210003071</t>
  </si>
  <si>
    <t>稲沢市立大里東中学校</t>
  </si>
  <si>
    <t>愛知県稲沢市日下部北町３－６８</t>
  </si>
  <si>
    <t>C123210003080</t>
  </si>
  <si>
    <t>稲沢市立祖父江中学校</t>
  </si>
  <si>
    <t>愛知県稲沢市祖父江町上牧下川田４５６</t>
  </si>
  <si>
    <t>C123210003099</t>
  </si>
  <si>
    <t>稲沢市立平和中学校</t>
  </si>
  <si>
    <t>愛知県稲沢市平和町平池七反田５３</t>
  </si>
  <si>
    <t>C123210003106</t>
  </si>
  <si>
    <t>新城市立新城中学校</t>
  </si>
  <si>
    <t>愛知県新城市字滝ノ上１</t>
  </si>
  <si>
    <t>C123210003115</t>
  </si>
  <si>
    <t>新城市立千郷中学校</t>
  </si>
  <si>
    <t>愛知県新城市杉山字道目記２４</t>
  </si>
  <si>
    <t>C123210003124</t>
  </si>
  <si>
    <t>新城市立東郷中学校</t>
  </si>
  <si>
    <t>愛知県新城市竹広字宮川１６２－２</t>
  </si>
  <si>
    <t>C123210003133</t>
  </si>
  <si>
    <t>新城市立八名中学校</t>
  </si>
  <si>
    <t>愛知県新城市富岡字萩平野３</t>
  </si>
  <si>
    <t>C123210003142</t>
  </si>
  <si>
    <t>新城市立鳳来中学校</t>
  </si>
  <si>
    <t>愛知県新城市長篠字仲野１</t>
  </si>
  <si>
    <t>C123210003151</t>
  </si>
  <si>
    <t>新城市立作手中学校</t>
  </si>
  <si>
    <t>愛知県新城市作手高里字ブック田５</t>
  </si>
  <si>
    <t>C123210003160</t>
  </si>
  <si>
    <t>東海市立名和中学校</t>
  </si>
  <si>
    <t>愛知県東海市名和町中首羅１－１</t>
  </si>
  <si>
    <t>C123210003179</t>
  </si>
  <si>
    <t>東海市立上野中学校</t>
  </si>
  <si>
    <t>愛知県東海市名和町奥平戸２８</t>
  </si>
  <si>
    <t>C123210003188</t>
  </si>
  <si>
    <t>東海市立平洲中学校</t>
  </si>
  <si>
    <t>愛知県東海市富貴ノ台５－１８１</t>
  </si>
  <si>
    <t>C123210003197</t>
  </si>
  <si>
    <t>東海市立富木島中学校</t>
  </si>
  <si>
    <t>愛知県東海市富木島町向イ２７</t>
  </si>
  <si>
    <t>C123210003204</t>
  </si>
  <si>
    <t>東海市立横須賀中学校</t>
  </si>
  <si>
    <t>愛知県東海市高横須賀町猫狭間２</t>
  </si>
  <si>
    <t>C123210003213</t>
  </si>
  <si>
    <t>東海市立加木屋中学校</t>
  </si>
  <si>
    <t>愛知県東海市加木屋町西御嶽１８－１</t>
  </si>
  <si>
    <t>C123210003222</t>
  </si>
  <si>
    <t>大府市立大府中学校</t>
  </si>
  <si>
    <t>愛知県大府市桃山町３－２１６</t>
  </si>
  <si>
    <t>C123210003231</t>
  </si>
  <si>
    <t>大府市立大府西中学校</t>
  </si>
  <si>
    <t>愛知県大府市長草町車池１１</t>
  </si>
  <si>
    <t>C123210003240</t>
  </si>
  <si>
    <t>大府市立大府北中学校</t>
  </si>
  <si>
    <t>愛知県大府市東新町３－３－１</t>
  </si>
  <si>
    <t>C123210003259</t>
  </si>
  <si>
    <t>大府市立大府南中学校</t>
  </si>
  <si>
    <t>愛知県大府市馬池町３－２１</t>
  </si>
  <si>
    <t>C123210003268</t>
  </si>
  <si>
    <t>知多市立八幡中学校</t>
  </si>
  <si>
    <t>愛知県知多市八幡字左り脇１３５番地</t>
  </si>
  <si>
    <t>C123210003277</t>
  </si>
  <si>
    <t>知多市立知多中学校</t>
  </si>
  <si>
    <t>愛知県知多市日長字原山１６０</t>
  </si>
  <si>
    <t>C123210003286</t>
  </si>
  <si>
    <t>知多市立旭南中学校</t>
  </si>
  <si>
    <t>愛知県知多市金沢字中向山１３２</t>
  </si>
  <si>
    <t>C123210003295</t>
  </si>
  <si>
    <t>知多市立東部中学校</t>
  </si>
  <si>
    <t>愛知県知多市八幡字池下７７</t>
  </si>
  <si>
    <t>C123210003302</t>
  </si>
  <si>
    <t>知多市立中部中学校</t>
  </si>
  <si>
    <t>愛知県知多市新知東町３－２８－１</t>
  </si>
  <si>
    <t>C123210003311</t>
  </si>
  <si>
    <t>知立市立知立中学校</t>
  </si>
  <si>
    <t>愛知県知立市広見２－４</t>
  </si>
  <si>
    <t>C123210003320</t>
  </si>
  <si>
    <t>知立市立竜北中学校</t>
  </si>
  <si>
    <t>愛知県知立市山屋敷町東山２番地２</t>
  </si>
  <si>
    <t>C123210003339</t>
  </si>
  <si>
    <t>知立市立知立南中学校</t>
  </si>
  <si>
    <t>愛知県知立市新林町本林２０－１</t>
  </si>
  <si>
    <t>C123210003348</t>
  </si>
  <si>
    <t>尾張旭市立旭中学校</t>
  </si>
  <si>
    <t>愛知県尾張旭市向町２－４－２</t>
  </si>
  <si>
    <t>C123210003357</t>
  </si>
  <si>
    <t>尾張旭市立東中学校</t>
  </si>
  <si>
    <t>愛知県尾張旭市下井町前の上１６０２</t>
  </si>
  <si>
    <t>C123210003366</t>
  </si>
  <si>
    <t>尾張旭市立西中学校</t>
  </si>
  <si>
    <t>愛知県尾張旭市渋川町３－２－９</t>
  </si>
  <si>
    <t>C123210003375</t>
  </si>
  <si>
    <t>高浜市立高浜中学校</t>
  </si>
  <si>
    <t>愛知県高浜市湯山町七丁目１番地１</t>
  </si>
  <si>
    <t>C123210003384</t>
  </si>
  <si>
    <t>高浜市立南中学校</t>
  </si>
  <si>
    <t>愛知県高浜市二池町三丁目３番地２</t>
  </si>
  <si>
    <t>C123210003393</t>
  </si>
  <si>
    <t>岩倉市立岩倉中学校</t>
  </si>
  <si>
    <t>愛知県岩倉市西市町竹之宮２４</t>
  </si>
  <si>
    <t>C123210003400</t>
  </si>
  <si>
    <t>岩倉市立南部中学校</t>
  </si>
  <si>
    <t>愛知県岩倉市曽野町江毛１</t>
  </si>
  <si>
    <t>C123210003419</t>
  </si>
  <si>
    <t>豊明市立豊明中学校</t>
  </si>
  <si>
    <t>愛知県豊明市西川町横井４－１</t>
  </si>
  <si>
    <t>C123210003428</t>
  </si>
  <si>
    <t>豊明市立栄中学校</t>
  </si>
  <si>
    <t>愛知県豊明市栄町殿ノ山５０</t>
  </si>
  <si>
    <t>C123210003437</t>
  </si>
  <si>
    <t>豊明市立沓掛中学校</t>
  </si>
  <si>
    <t>愛知県豊明市沓掛町下山１</t>
  </si>
  <si>
    <t>C123210003446</t>
  </si>
  <si>
    <t>日進市立日進中学校</t>
  </si>
  <si>
    <t>愛知県日進市本郷町西原中通９８０－１</t>
  </si>
  <si>
    <t>C123210003455</t>
  </si>
  <si>
    <t>日進市立日進中学校青葉分校</t>
  </si>
  <si>
    <t>愛知県日進市岩崎町竹の山１４９－１６４</t>
  </si>
  <si>
    <t>C123210003464</t>
  </si>
  <si>
    <t>日進市立日進西中学校</t>
  </si>
  <si>
    <t>愛知県日進市梅森町向江１５９７</t>
  </si>
  <si>
    <t>C123210003473</t>
  </si>
  <si>
    <t>日進市立日進東中学校</t>
  </si>
  <si>
    <t>愛知県日進市藤島町相山７７</t>
  </si>
  <si>
    <t>C123210003482</t>
  </si>
  <si>
    <t>日進市立日進北中学校</t>
  </si>
  <si>
    <t>C123210003491</t>
  </si>
  <si>
    <t>田原市立東部中学校</t>
  </si>
  <si>
    <t>愛知県田原市神戸町中尾１６―１</t>
  </si>
  <si>
    <t>C123210003507</t>
  </si>
  <si>
    <t>田原市立田原中学校</t>
  </si>
  <si>
    <t>愛知県田原市田原町椿１－１</t>
  </si>
  <si>
    <t>C123210003516</t>
  </si>
  <si>
    <t>田原市立赤羽根中学校</t>
  </si>
  <si>
    <t>愛知県田原市赤羽根町出口１０７</t>
  </si>
  <si>
    <t>C123210003525</t>
  </si>
  <si>
    <t>田原市立福江中学校</t>
  </si>
  <si>
    <t>愛知県田原市中山町北松渕４</t>
  </si>
  <si>
    <t>C123210003543</t>
  </si>
  <si>
    <t>愛西市立永和中学校</t>
  </si>
  <si>
    <t>愛知県愛西市善太新田町七草平１１１－１</t>
  </si>
  <si>
    <t>C123210003552</t>
  </si>
  <si>
    <t>愛西市立佐屋中学校</t>
  </si>
  <si>
    <t>愛知県愛西市須依町東田面２</t>
  </si>
  <si>
    <t>C123210003561</t>
  </si>
  <si>
    <t>愛西市立立田中学校</t>
  </si>
  <si>
    <t>愛知県愛西市石田町宮東１</t>
  </si>
  <si>
    <t>C123210003570</t>
  </si>
  <si>
    <t>愛西市立八開中学校</t>
  </si>
  <si>
    <t>愛知県愛西市江西町川原１１</t>
  </si>
  <si>
    <t>C123210003589</t>
  </si>
  <si>
    <t>愛西市立佐織中学校</t>
  </si>
  <si>
    <t>愛知県愛西市諏訪町郷東１６７</t>
  </si>
  <si>
    <t>C123210003598</t>
  </si>
  <si>
    <t>愛西市立佐織西中学校</t>
  </si>
  <si>
    <t>愛知県愛西市草平町阿原８６番地</t>
  </si>
  <si>
    <t>C123210003605</t>
  </si>
  <si>
    <t>清須市立西枇杷島中学校</t>
  </si>
  <si>
    <t>愛知県清須市西枇杷島町七畝割３－１</t>
  </si>
  <si>
    <t>C123210003614</t>
  </si>
  <si>
    <t>清須市立春日中学校</t>
  </si>
  <si>
    <t>愛知県清須市春日振形１２６番地</t>
  </si>
  <si>
    <t>C123210003623</t>
  </si>
  <si>
    <t>清須市立清洲中学校</t>
  </si>
  <si>
    <t>愛知県清須市一場６９５番地</t>
  </si>
  <si>
    <t>C123210003632</t>
  </si>
  <si>
    <t>清須市立新川中学校</t>
  </si>
  <si>
    <t>愛知県清須市須ヶ口７５０</t>
  </si>
  <si>
    <t>C123210003641</t>
  </si>
  <si>
    <t>北名古屋市立師勝中学校</t>
  </si>
  <si>
    <t>愛知県北名古屋市井瀬木３７０</t>
  </si>
  <si>
    <t>C123210003650</t>
  </si>
  <si>
    <t>北名古屋市立訓原中学校</t>
  </si>
  <si>
    <t>愛知県北名古屋市井瀬木狭場５０</t>
  </si>
  <si>
    <t>C123210003669</t>
  </si>
  <si>
    <t>北名古屋市立熊野中学校</t>
  </si>
  <si>
    <t>愛知県北名古屋市熊之庄細長１２５</t>
  </si>
  <si>
    <t>C123210003678</t>
  </si>
  <si>
    <t>北名古屋市立西春中学校</t>
  </si>
  <si>
    <t>愛知県北名古屋市西之保八龍５０</t>
  </si>
  <si>
    <t>C123210003687</t>
  </si>
  <si>
    <t>北名古屋市立白木中学校</t>
  </si>
  <si>
    <t>愛知県北名古屋市沖村井島３１</t>
  </si>
  <si>
    <t>C123210003696</t>
  </si>
  <si>
    <t>北名古屋市立天神中学校</t>
  </si>
  <si>
    <t>愛知県北名古屋市法成寺丸瀬町８８</t>
  </si>
  <si>
    <t>C123210003703</t>
  </si>
  <si>
    <t>弥富市立十四山中学校</t>
  </si>
  <si>
    <t>愛知県弥富市鳥ヶ地１－１７６</t>
  </si>
  <si>
    <t>C123210003712</t>
  </si>
  <si>
    <t>弥富市立弥富中学校</t>
  </si>
  <si>
    <t>愛知県弥富市鎌島七丁目５２番地２</t>
  </si>
  <si>
    <t>C123210003721</t>
  </si>
  <si>
    <t>弥富市立弥富北中学校</t>
  </si>
  <si>
    <t>愛知県弥富市鎌倉町６２</t>
  </si>
  <si>
    <t>C123210003730</t>
  </si>
  <si>
    <t>みよし市立三好中学校</t>
  </si>
  <si>
    <t>愛知県みよし市三好町宮ノ越４２</t>
  </si>
  <si>
    <t>C123210003749</t>
  </si>
  <si>
    <t>みよし市立北中学校</t>
  </si>
  <si>
    <t>愛知県みよし市三好丘桜１－１－１</t>
  </si>
  <si>
    <t>C123210003758</t>
  </si>
  <si>
    <t>みよし市立南中学校</t>
  </si>
  <si>
    <t>愛知県みよし市打越字三百目３</t>
  </si>
  <si>
    <t>C123210003767</t>
  </si>
  <si>
    <t>みよし市立三好丘中学校</t>
  </si>
  <si>
    <t>愛知県みよし市三好丘二丁目１４番地１０</t>
  </si>
  <si>
    <t>C123210003776</t>
  </si>
  <si>
    <t>あま市立七宝中学校</t>
  </si>
  <si>
    <t>愛知県あま市七宝町川部山王４</t>
  </si>
  <si>
    <t>C123210003785</t>
  </si>
  <si>
    <t>あま市立七宝北中学校</t>
  </si>
  <si>
    <t>愛知県あま市七宝町遠島十坪１１７番地</t>
  </si>
  <si>
    <t>C123210003794</t>
  </si>
  <si>
    <t>あま市立美和中学校</t>
  </si>
  <si>
    <t>愛知県あま市木田丁子ノ口１</t>
  </si>
  <si>
    <t>C123210003801</t>
  </si>
  <si>
    <t>あま市立甚目寺中学校</t>
  </si>
  <si>
    <t>愛知県あま市甚目寺二伴田７６番地</t>
  </si>
  <si>
    <t>C123210003810</t>
  </si>
  <si>
    <t>あま市立甚目寺南中学校</t>
  </si>
  <si>
    <t>愛知県あま市本郷字八尻６</t>
  </si>
  <si>
    <t>C123210003829</t>
  </si>
  <si>
    <t>長久手市立長久手中学校</t>
  </si>
  <si>
    <t>愛知県長久手市岩作平子３８</t>
  </si>
  <si>
    <t>C123210003838</t>
  </si>
  <si>
    <t>長久手市立南中学校</t>
  </si>
  <si>
    <t>愛知県長久手市長配２丁目１９０１</t>
  </si>
  <si>
    <t>C123210003847</t>
  </si>
  <si>
    <t>長久手市立北中学校</t>
  </si>
  <si>
    <t>愛知県長久手市東原８０番地１</t>
  </si>
  <si>
    <t>C123210003856</t>
  </si>
  <si>
    <t>東郷町立東郷中学校</t>
  </si>
  <si>
    <t>愛知県愛知郡東郷町大字諸輪字北山１２６</t>
  </si>
  <si>
    <t>C123210003865</t>
  </si>
  <si>
    <t>東郷町立春木中学校</t>
  </si>
  <si>
    <t>愛知県愛知郡東郷町大字春木字新池１番地</t>
  </si>
  <si>
    <t>C123210003874</t>
  </si>
  <si>
    <t>東郷町立諸輪中学校</t>
  </si>
  <si>
    <t>愛知県愛知郡東郷町諸輪後山６０ー６５</t>
  </si>
  <si>
    <t>C123210003883</t>
  </si>
  <si>
    <t>豊山町立豊山中学校</t>
  </si>
  <si>
    <t>愛知県西春日井郡豊山町大字豊場字前池３９番地</t>
  </si>
  <si>
    <t>C123210003892</t>
  </si>
  <si>
    <t>大口町立大口中学校</t>
  </si>
  <si>
    <t>愛知県丹羽郡大口町丸一丁目３８番地</t>
  </si>
  <si>
    <t>C123210003909</t>
  </si>
  <si>
    <t>扶桑町立扶桑中学校</t>
  </si>
  <si>
    <t>愛知県丹羽郡扶桑町大字柏森字辻田６７０</t>
  </si>
  <si>
    <t>C123210003918</t>
  </si>
  <si>
    <t>扶桑町立扶桑北中学校</t>
  </si>
  <si>
    <t>愛知県丹羽郡扶桑町大字高雄字福塚１０</t>
  </si>
  <si>
    <t>C123210003927</t>
  </si>
  <si>
    <t>大治町立大治中学校</t>
  </si>
  <si>
    <t>愛知県海部郡大治町堀之内半之返７９１</t>
  </si>
  <si>
    <t>C123210003936</t>
  </si>
  <si>
    <t>蟹江町立蟹江中学校</t>
  </si>
  <si>
    <t>愛知県海部郡蟹江町宝三丁目２０番地</t>
  </si>
  <si>
    <t>C123210003945</t>
  </si>
  <si>
    <t>蟹江町立蟹江北中学校</t>
  </si>
  <si>
    <t>愛知県海部郡蟹江町須成西九丁目５５－１</t>
  </si>
  <si>
    <t>C123210003954</t>
  </si>
  <si>
    <t>阿久比町立阿久比中学校</t>
  </si>
  <si>
    <t>愛知県知多郡阿久比町大字卯坂字半田ヶ峯１</t>
  </si>
  <si>
    <t>C123210003963</t>
  </si>
  <si>
    <t>東浦町立東浦中学校</t>
  </si>
  <si>
    <t>愛知県知多郡東浦町石浜字障戸１９</t>
  </si>
  <si>
    <t>C123210003972</t>
  </si>
  <si>
    <t>東浦町立北部中学校</t>
  </si>
  <si>
    <t>愛知県知多郡東浦町諸川寿二区８０</t>
  </si>
  <si>
    <t>C123210003981</t>
  </si>
  <si>
    <t>東浦町立西部中学校</t>
  </si>
  <si>
    <t>愛知県知多郡東浦町緒川字西高根１－５</t>
  </si>
  <si>
    <t>C123210004025</t>
  </si>
  <si>
    <t>南知多町立篠島中学校</t>
  </si>
  <si>
    <t>愛知県知多郡南知多町大字篠島字汐味１－５</t>
  </si>
  <si>
    <t>C123210004043</t>
  </si>
  <si>
    <t>美浜町立野間中学校</t>
  </si>
  <si>
    <t>愛知県知多郡美浜町大字野間字大坪５９</t>
  </si>
  <si>
    <t>C123210004052</t>
  </si>
  <si>
    <t>美浜町立河和中学校</t>
  </si>
  <si>
    <t>愛知県知多郡美浜町大字河和字六反田１３０</t>
  </si>
  <si>
    <t>C123210004061</t>
  </si>
  <si>
    <t>武豊町立武豊中学校</t>
  </si>
  <si>
    <t>愛知県知多郡武豊町中根４－５</t>
  </si>
  <si>
    <t>C123210004070</t>
  </si>
  <si>
    <t>武豊町立富貴中学校</t>
  </si>
  <si>
    <t>愛知県知多郡武豊町大字東大高字熊野西８</t>
  </si>
  <si>
    <t>C123210004089</t>
  </si>
  <si>
    <t>幸田町立幸田中学校</t>
  </si>
  <si>
    <t>愛知県額田郡幸田町菱池黒方１９</t>
  </si>
  <si>
    <t>C123210004098</t>
  </si>
  <si>
    <t>幸田町立南部中学校</t>
  </si>
  <si>
    <t>愛知県額田郡幸田町大字深溝字舟山５番地の５</t>
  </si>
  <si>
    <t>C123210004105</t>
  </si>
  <si>
    <t>幸田町立北部中学校</t>
  </si>
  <si>
    <t>愛知県額田郡幸田町大字相見字越丸３６</t>
  </si>
  <si>
    <t>C123210004114</t>
  </si>
  <si>
    <t>設楽町立設楽中学校</t>
  </si>
  <si>
    <t>愛知県北設楽郡設楽町田口字大西８－１</t>
  </si>
  <si>
    <t>C123210004132</t>
  </si>
  <si>
    <t>東栄町立東栄中学校</t>
  </si>
  <si>
    <t>愛知県北設楽郡東栄町大字本郷字宮平１－１</t>
  </si>
  <si>
    <t>C123210004141</t>
  </si>
  <si>
    <t>豊根村立豊根中学校</t>
  </si>
  <si>
    <t>愛知県北設楽郡豊根村上黒川字兎鹿嶋１２番地２</t>
  </si>
  <si>
    <t>C123210004150</t>
  </si>
  <si>
    <t>南知多町立南知多中学校</t>
  </si>
  <si>
    <t>愛知県知多郡南知多町内海先苅２４８</t>
  </si>
  <si>
    <t>C123310000009</t>
  </si>
  <si>
    <t>愛知中学校</t>
  </si>
  <si>
    <t>愛知県名古屋市千種区光が丘２－１１－４１</t>
  </si>
  <si>
    <t>C123310000018</t>
  </si>
  <si>
    <t>椙山女学園中学校</t>
  </si>
  <si>
    <t>C123310000027</t>
  </si>
  <si>
    <t>愛知工業大学名電中学校</t>
  </si>
  <si>
    <t>愛知県名古屋市千種区若水３－２－１２</t>
  </si>
  <si>
    <t>C123310000036</t>
  </si>
  <si>
    <t>愛知淑徳中学校</t>
  </si>
  <si>
    <t>愛知県名古屋市千種区桜が丘２３</t>
  </si>
  <si>
    <t>C123310000045</t>
  </si>
  <si>
    <t>名古屋経済大学市邨中学校</t>
  </si>
  <si>
    <t>愛知県名古屋市千種区北千種３－１－３７</t>
  </si>
  <si>
    <t>C123310000054</t>
  </si>
  <si>
    <t>金城学院中学校</t>
  </si>
  <si>
    <t>愛知県名古屋市東区白壁３－２４－６７</t>
  </si>
  <si>
    <t>C123310000063</t>
  </si>
  <si>
    <t>東海中学校</t>
  </si>
  <si>
    <t>愛知県名古屋市東区筒井１－２－３５</t>
  </si>
  <si>
    <t>C123310000072</t>
  </si>
  <si>
    <t>名古屋中学校</t>
  </si>
  <si>
    <t>愛知県名古屋市東区砂田橋二丁目１－５８</t>
  </si>
  <si>
    <t>C123310000081</t>
  </si>
  <si>
    <t>星槎名古屋中学校</t>
  </si>
  <si>
    <t>愛知県名古屋市中村区名駅南四丁目６番３８号</t>
  </si>
  <si>
    <t>C123310000090</t>
  </si>
  <si>
    <t>南山中学校</t>
  </si>
  <si>
    <t>愛知県名古屋市昭和区五軒家町６</t>
  </si>
  <si>
    <t>C123310000107</t>
  </si>
  <si>
    <t>名古屋国際中学校</t>
  </si>
  <si>
    <t>愛知県名古屋市昭和区広路本町１ー１６</t>
  </si>
  <si>
    <t>C123310000116</t>
  </si>
  <si>
    <t>名古屋女子大学中学校</t>
  </si>
  <si>
    <t>愛知県名古屋市瑞穂区汐路町４－２１</t>
  </si>
  <si>
    <t>C123310000125</t>
  </si>
  <si>
    <t>名古屋経済大学高蔵中学校</t>
  </si>
  <si>
    <t>愛知県名古屋市瑞穂区高田町３－２８－１</t>
  </si>
  <si>
    <t>C123310000134</t>
  </si>
  <si>
    <t>愛知県豊橋市南牛川２－１－１１</t>
  </si>
  <si>
    <t>C123310000143</t>
  </si>
  <si>
    <t>大成中学校</t>
  </si>
  <si>
    <t>愛知県一宮市千秋町小山字大福田１８７８－２</t>
  </si>
  <si>
    <t>C123310000152</t>
  </si>
  <si>
    <t>聖霊中学校</t>
  </si>
  <si>
    <t>愛知県瀬戸市せいれい町２</t>
  </si>
  <si>
    <t>C123310000170</t>
  </si>
  <si>
    <t>人間環境大学附属岡崎中学校</t>
  </si>
  <si>
    <t>愛知県岡崎市稲熊町３の１１０</t>
  </si>
  <si>
    <t>C123310000189</t>
  </si>
  <si>
    <t>中部大学春日丘中学校</t>
  </si>
  <si>
    <t>愛知県春日井市松本町１１０５</t>
  </si>
  <si>
    <t>C123310000205</t>
  </si>
  <si>
    <t>滝中学校</t>
  </si>
  <si>
    <t>愛知県江南市東野町米野１</t>
  </si>
  <si>
    <t>C123310000214</t>
  </si>
  <si>
    <t>星城中学校</t>
  </si>
  <si>
    <t>愛知県豊明市栄町新左山１－３１９</t>
  </si>
  <si>
    <t>C223210000000</t>
  </si>
  <si>
    <t>西尾市立佐久島しおさい学校</t>
  </si>
  <si>
    <t>愛知県西尾市一色町佐久島影無５０</t>
  </si>
  <si>
    <t>C223210000019</t>
  </si>
  <si>
    <t>飛島村立飛島学園</t>
  </si>
  <si>
    <t>愛知県海部郡飛島村大字松之郷３丁目２１番地</t>
  </si>
  <si>
    <t>D123110000010</t>
  </si>
  <si>
    <t>名古屋大学教育学部附属高等学校</t>
  </si>
  <si>
    <t>D123110000029</t>
  </si>
  <si>
    <t>愛知教育大学附属高等学校</t>
  </si>
  <si>
    <t>愛知県刈谷市井ケ谷町広沢１</t>
  </si>
  <si>
    <t>D123210000009</t>
  </si>
  <si>
    <t>愛知県立明和高等学校</t>
  </si>
  <si>
    <t>愛知県名古屋市東区白壁２－３２－６</t>
  </si>
  <si>
    <t>D123210000018</t>
  </si>
  <si>
    <t>愛知県立旭丘高等学校</t>
  </si>
  <si>
    <t>愛知県名古屋市東区出来町３－６－１５</t>
  </si>
  <si>
    <t>D123210000027</t>
  </si>
  <si>
    <t>愛知県立名古屋西高等学校</t>
  </si>
  <si>
    <t>愛知県名古屋市西区天神山町４－７</t>
  </si>
  <si>
    <t>D123210000036</t>
  </si>
  <si>
    <t>愛知県立中村高等学校</t>
  </si>
  <si>
    <t>愛知県名古屋市中村区菊水町１－２－１８</t>
  </si>
  <si>
    <t>D123210000045</t>
  </si>
  <si>
    <t>愛知県立松蔭高等学校</t>
  </si>
  <si>
    <t>愛知県名古屋市中村区烏森町２－２</t>
  </si>
  <si>
    <t>D123210000054</t>
  </si>
  <si>
    <t>愛知県立惟信高等学校</t>
  </si>
  <si>
    <t>愛知県名古屋市港区惟信町２－２６２</t>
  </si>
  <si>
    <t>D123210000063</t>
  </si>
  <si>
    <t>愛知県立熱田高等学校</t>
  </si>
  <si>
    <t>愛知県名古屋市熱田区千年１－１７－７１</t>
  </si>
  <si>
    <t>D123210000072</t>
  </si>
  <si>
    <t>愛知県立瑞陵高等学校</t>
  </si>
  <si>
    <t>愛知県名古屋市瑞穂区北原町２－１</t>
  </si>
  <si>
    <t>D123210000081</t>
  </si>
  <si>
    <t>愛知県立昭和高等学校</t>
  </si>
  <si>
    <t>愛知県名古屋市瑞穂区玉水町１－１８</t>
  </si>
  <si>
    <t>D123210000090</t>
  </si>
  <si>
    <t>愛知県立千種高等学校</t>
  </si>
  <si>
    <t>愛知県名古屋市名東区社台２－２０６</t>
  </si>
  <si>
    <t>D123210000107</t>
  </si>
  <si>
    <t>愛知県立愛知商業高等学校</t>
  </si>
  <si>
    <t>愛知県名古屋市東区徳川１－１２－１</t>
  </si>
  <si>
    <t>D123210000116</t>
  </si>
  <si>
    <t>愛知県立中川青和高等学校</t>
  </si>
  <si>
    <t>愛知県名古屋市中川区野田三丁目２８０番地</t>
  </si>
  <si>
    <t>D123210000125</t>
  </si>
  <si>
    <t>愛知県立緑丘高等学校</t>
  </si>
  <si>
    <t>愛知県名古屋市守山区緑ヶ丘１００８</t>
  </si>
  <si>
    <t>D123210000134</t>
  </si>
  <si>
    <t>愛知県立名古屋工科高等学校</t>
  </si>
  <si>
    <t>愛知県名古屋市南区阿原町１</t>
  </si>
  <si>
    <t>D123210000143</t>
  </si>
  <si>
    <t>愛知県立旭陵高等学校</t>
  </si>
  <si>
    <t>愛知県名古屋市東区出来町３－６－２３</t>
  </si>
  <si>
    <t>D123210000152</t>
  </si>
  <si>
    <t>愛知県立瀬戸高等学校</t>
  </si>
  <si>
    <t>愛知県瀬戸市東山町１－５</t>
  </si>
  <si>
    <t>D123210000161</t>
  </si>
  <si>
    <t>愛知県立瀬戸工科高等学校</t>
  </si>
  <si>
    <t>愛知県瀬戸市東権現町２２－１</t>
  </si>
  <si>
    <t>D123210000170</t>
  </si>
  <si>
    <t>愛知県立春日井高等学校</t>
  </si>
  <si>
    <t>愛知県春日井市鳥居松町１－５５</t>
  </si>
  <si>
    <t>D123210000189</t>
  </si>
  <si>
    <t>愛知県立長久手高等学校</t>
  </si>
  <si>
    <t>愛知県長久手市岩作高山３８</t>
  </si>
  <si>
    <t>D123210000198</t>
  </si>
  <si>
    <t>愛知県立東郷高等学校</t>
  </si>
  <si>
    <t>愛知県愛知郡東郷町大字春木字狐塚３８０１－２</t>
  </si>
  <si>
    <t>D123210000205</t>
  </si>
  <si>
    <t>愛知県立春日井泉高等学校</t>
  </si>
  <si>
    <t>愛知県春日井市大泉寺町１０５９－１</t>
  </si>
  <si>
    <t>D123210000214</t>
  </si>
  <si>
    <t>愛知県立旭野高等学校</t>
  </si>
  <si>
    <t>愛知県尾張旭市東印場町３丁目４番地１</t>
  </si>
  <si>
    <t>D123210000223</t>
  </si>
  <si>
    <t>愛知県立南陽高等学校</t>
  </si>
  <si>
    <t>愛知県名古屋市港区大西２－９９</t>
  </si>
  <si>
    <t>D123210000232</t>
  </si>
  <si>
    <t>愛知県立守山高等学校</t>
  </si>
  <si>
    <t>愛知県名古屋市守山区中志段味字元屋敷１２６７</t>
  </si>
  <si>
    <t>D123210000241</t>
  </si>
  <si>
    <t>愛知県立春日井西高等学校</t>
  </si>
  <si>
    <t>愛知県春日井市田楽町１３２０番地</t>
  </si>
  <si>
    <t>D123210000250</t>
  </si>
  <si>
    <t>愛知県立鳴海高等学校</t>
  </si>
  <si>
    <t>愛知県名古屋市緑区左京山８０１</t>
  </si>
  <si>
    <t>D123210000269</t>
  </si>
  <si>
    <t>愛知県立豊明高等学校</t>
  </si>
  <si>
    <t>愛知県豊明市沓掛町海老池１０</t>
  </si>
  <si>
    <t>D123210000278</t>
  </si>
  <si>
    <t>愛知県立天白高等学校</t>
  </si>
  <si>
    <t>愛知県名古屋市天白区植田東１－６０１</t>
  </si>
  <si>
    <t>D123210000287</t>
  </si>
  <si>
    <t>愛知県立瀬戸西高等学校</t>
  </si>
  <si>
    <t>愛知県瀬戸市緑町１－１４０</t>
  </si>
  <si>
    <t>D123210000296</t>
  </si>
  <si>
    <t>愛知県立春日井東高等学校</t>
  </si>
  <si>
    <t>愛知県春日井市廻間町字神屋洞７０３－７３</t>
  </si>
  <si>
    <t>D123210000303</t>
  </si>
  <si>
    <t>愛知県立日進高等学校</t>
  </si>
  <si>
    <t>愛知県日進市米野木三ヶ峯４－１８</t>
  </si>
  <si>
    <t>D123210000312</t>
  </si>
  <si>
    <t>愛知県立高蔵寺高等学校</t>
  </si>
  <si>
    <t>愛知県春日井市藤山台１－３－２</t>
  </si>
  <si>
    <t>D123210000321</t>
  </si>
  <si>
    <t>愛知県立春日井工科高等学校</t>
  </si>
  <si>
    <t>愛知県春日井市熊野町五反田１１８０－１</t>
  </si>
  <si>
    <t>D123210000330</t>
  </si>
  <si>
    <t>愛知県立日進西高等学校</t>
  </si>
  <si>
    <t>愛知県日進市浅田町上小深田８－４</t>
  </si>
  <si>
    <t>D123210000349</t>
  </si>
  <si>
    <t>愛知県立名古屋南高等学校</t>
  </si>
  <si>
    <t>愛知県名古屋市南区東又兵ヱ町５－１－１１</t>
  </si>
  <si>
    <t>D123210000358</t>
  </si>
  <si>
    <t>愛知県立瀬戸北総合高等学校</t>
  </si>
  <si>
    <t>愛知県瀬戸市本郷町２６０</t>
  </si>
  <si>
    <t>D123210000367</t>
  </si>
  <si>
    <t>愛知県立春日井南高等学校</t>
  </si>
  <si>
    <t>愛知県春日井市如意申町三丁目５－１</t>
  </si>
  <si>
    <t>D123210000376</t>
  </si>
  <si>
    <t>愛知県立愛知総合工科高等学校</t>
  </si>
  <si>
    <t>愛知県名古屋市千種区星が丘山手１０７</t>
  </si>
  <si>
    <t>D123210000385</t>
  </si>
  <si>
    <t>愛知県立城北つばさ高等学校</t>
  </si>
  <si>
    <t>愛知県名古屋市北区福徳町広瀬島３５０－４</t>
  </si>
  <si>
    <t>D123210000394</t>
  </si>
  <si>
    <t>愛知県立小牧高等学校</t>
  </si>
  <si>
    <t>愛知県小牧市小牧１－３２１</t>
  </si>
  <si>
    <t>D123210000401</t>
  </si>
  <si>
    <t>愛知県立尾北高等学校</t>
  </si>
  <si>
    <t>愛知県江南市北山町西４</t>
  </si>
  <si>
    <t>D123210000410</t>
  </si>
  <si>
    <t>愛知県立古知野高等学校</t>
  </si>
  <si>
    <t>愛知県江南市古知野町高瀬１</t>
  </si>
  <si>
    <t>D123210000429</t>
  </si>
  <si>
    <t>愛知県立犬山高等学校</t>
  </si>
  <si>
    <t>愛知県犬山市大字犬山字北首塚２</t>
  </si>
  <si>
    <t>D123210000438</t>
  </si>
  <si>
    <t>愛知県立小牧工科高等学校</t>
  </si>
  <si>
    <t>愛知県小牧市久保一色３７３７－１</t>
  </si>
  <si>
    <t>D123210000447</t>
  </si>
  <si>
    <t>愛知県立岩倉総合高等学校</t>
  </si>
  <si>
    <t>愛知県岩倉市北島町川田１番地</t>
  </si>
  <si>
    <t>D123210000456</t>
  </si>
  <si>
    <t>愛知県立丹羽高等学校</t>
  </si>
  <si>
    <t>愛知県丹羽郡扶桑町大字高雄字柳前９５</t>
  </si>
  <si>
    <t>D123210000465</t>
  </si>
  <si>
    <t>愛知県立犬山総合高等学校</t>
  </si>
  <si>
    <t>愛知県犬山市字蓮池２－２１</t>
  </si>
  <si>
    <t>D123210000474</t>
  </si>
  <si>
    <t>愛知県立江南高等学校</t>
  </si>
  <si>
    <t>愛知県江南市北野町川石２５－２</t>
  </si>
  <si>
    <t>D123210000483</t>
  </si>
  <si>
    <t>愛知県立小牧南高等学校</t>
  </si>
  <si>
    <t>愛知県小牧市小木東２－１８３</t>
  </si>
  <si>
    <t>D123210000492</t>
  </si>
  <si>
    <t>愛知県立一宮高等学校</t>
  </si>
  <si>
    <t>愛知県一宮市北園通六丁目九番地</t>
  </si>
  <si>
    <t>D123210000508</t>
  </si>
  <si>
    <t>愛知県立一宮商業高等学校</t>
  </si>
  <si>
    <t>愛知県一宮市文京２－１－７</t>
  </si>
  <si>
    <t>D123210000517</t>
  </si>
  <si>
    <t>愛知県立一宮工科高等学校</t>
  </si>
  <si>
    <t>愛知県一宮市千秋町佐野辻田２１１２</t>
  </si>
  <si>
    <t>D123210000526</t>
  </si>
  <si>
    <t>愛知県立木曽川高等学校</t>
  </si>
  <si>
    <t>愛知県一宮市開明樋西１１－１</t>
  </si>
  <si>
    <t>D123210000535</t>
  </si>
  <si>
    <t>愛知県立一宮起工科高等学校</t>
  </si>
  <si>
    <t>愛知県一宮市小信中島郷南２</t>
  </si>
  <si>
    <t>D123210000544</t>
  </si>
  <si>
    <t>愛知県立稲沢高等学校</t>
  </si>
  <si>
    <t>愛知県稲沢市平野町加世１１</t>
  </si>
  <si>
    <t>D123210000553</t>
  </si>
  <si>
    <t>愛知県立一宮西高等学校</t>
  </si>
  <si>
    <t>愛知県一宮市萩原町串作字河田１</t>
  </si>
  <si>
    <t>D123210000562</t>
  </si>
  <si>
    <t>愛知県立稲沢東高等学校</t>
  </si>
  <si>
    <t>愛知県稲沢市大塚南６－３３</t>
  </si>
  <si>
    <t>D123210000571</t>
  </si>
  <si>
    <t>愛知県立一宮北高等学校</t>
  </si>
  <si>
    <t>愛知県一宮市笹野字氏神東１番地</t>
  </si>
  <si>
    <t>D123210000580</t>
  </si>
  <si>
    <t>愛知県立尾西高等学校</t>
  </si>
  <si>
    <t>愛知県一宮市上祖父江字小稲葉１８</t>
  </si>
  <si>
    <t>D123210000599</t>
  </si>
  <si>
    <t>愛知県立西春高等学校</t>
  </si>
  <si>
    <t>愛知県北名古屋市弥勒寺西２－１</t>
  </si>
  <si>
    <t>D123210000606</t>
  </si>
  <si>
    <t>愛知県立一宮南高等学校</t>
  </si>
  <si>
    <t>愛知県一宮市千秋町町屋字平松６の１</t>
  </si>
  <si>
    <t>D123210000615</t>
  </si>
  <si>
    <t>愛知県立一宮興道高等学校</t>
  </si>
  <si>
    <t>愛知県一宮市大和町於保字十二１番地の１</t>
  </si>
  <si>
    <t>D123210000624</t>
  </si>
  <si>
    <t>愛知県立新川高等学校</t>
  </si>
  <si>
    <t>愛知県清須市阿原北野１８</t>
  </si>
  <si>
    <t>D123210000633</t>
  </si>
  <si>
    <t>愛知県立杏和高等学校</t>
  </si>
  <si>
    <t>愛知県稲沢市祖父江町二俣宮西１番１</t>
  </si>
  <si>
    <t>D123210000642</t>
  </si>
  <si>
    <t>愛知県立津島高等学校</t>
  </si>
  <si>
    <t>愛知県津島市宮川町３－８０</t>
  </si>
  <si>
    <t>D123210000651</t>
  </si>
  <si>
    <t>愛知県立津島北高等学校</t>
  </si>
  <si>
    <t>愛知県津島市又吉町４－１</t>
  </si>
  <si>
    <t>D123210000660</t>
  </si>
  <si>
    <t>愛知県立佐屋高等学校</t>
  </si>
  <si>
    <t>愛知県愛西市東條町高田３９</t>
  </si>
  <si>
    <t>D123210000679</t>
  </si>
  <si>
    <t>愛知県立五条高等学校</t>
  </si>
  <si>
    <t>愛知県あま市西今宿阿弥陀寺５６</t>
  </si>
  <si>
    <t>D123210000688</t>
  </si>
  <si>
    <t>愛知県立愛西工科高等学校</t>
  </si>
  <si>
    <t>愛知県愛西市渕高町蔭島１</t>
  </si>
  <si>
    <t>D123210000697</t>
  </si>
  <si>
    <t>愛知県立津島東高等学校</t>
  </si>
  <si>
    <t>愛知県津島市蛭間町字弁日１</t>
  </si>
  <si>
    <t>D123210000704</t>
  </si>
  <si>
    <t>愛知県立美和高等学校</t>
  </si>
  <si>
    <t>愛知県あま市篠田五ツ藤１</t>
  </si>
  <si>
    <t>D123210000713</t>
  </si>
  <si>
    <t>愛知県立海翔高等学校</t>
  </si>
  <si>
    <t>愛知県弥富市六條町大崎２２</t>
  </si>
  <si>
    <t>D123210000722</t>
  </si>
  <si>
    <t>愛知県立半田高等学校</t>
  </si>
  <si>
    <t>愛知県半田市出口町１－３０</t>
  </si>
  <si>
    <t>D123210000731</t>
  </si>
  <si>
    <t>愛知県立半田商業高等学校</t>
  </si>
  <si>
    <t>愛知県半田市白山町２－３０</t>
  </si>
  <si>
    <t>D123210000740</t>
  </si>
  <si>
    <t>愛知県立半田工科高等学校</t>
  </si>
  <si>
    <t>愛知県半田市柊町３－１</t>
  </si>
  <si>
    <t>D123210000759</t>
  </si>
  <si>
    <t>愛知県立半田農業高等学校</t>
  </si>
  <si>
    <t>愛知県半田市柊町１－１</t>
  </si>
  <si>
    <t>D123210000768</t>
  </si>
  <si>
    <t>愛知県立大府高等学校</t>
  </si>
  <si>
    <t>愛知県大府市月見町６－１８０</t>
  </si>
  <si>
    <t>D123210000777</t>
  </si>
  <si>
    <t>愛知県立横須賀高等学校</t>
  </si>
  <si>
    <t>愛知県東海市高横須賀町広脇１番地</t>
  </si>
  <si>
    <t>D123210000786</t>
  </si>
  <si>
    <t>愛知県立内海高等学校</t>
  </si>
  <si>
    <t>愛知県知多郡南知多町大字内海字奥鈴ヶ谷１－１</t>
  </si>
  <si>
    <t>D123210000795</t>
  </si>
  <si>
    <t>愛知県立桃陵高等学校</t>
  </si>
  <si>
    <t>愛知県大府市中央町５－１５</t>
  </si>
  <si>
    <t>D123210000802</t>
  </si>
  <si>
    <t>愛知県東海市大田町曽根１</t>
  </si>
  <si>
    <t>D123210000811</t>
  </si>
  <si>
    <t>愛知県立東浦高等学校</t>
  </si>
  <si>
    <t>愛知県知多郡東浦町大字生路字冨士塚２０</t>
  </si>
  <si>
    <t>D123210000820</t>
  </si>
  <si>
    <t>愛知県立武豊高等学校</t>
  </si>
  <si>
    <t>愛知県知多郡武豊町ヲヲガケ８</t>
  </si>
  <si>
    <t>D123210000839</t>
  </si>
  <si>
    <t>愛知県立東海南高等学校</t>
  </si>
  <si>
    <t>愛知県東海市加木屋町社山５５番地</t>
  </si>
  <si>
    <t>D123210000848</t>
  </si>
  <si>
    <t>愛知県立阿久比高等学校</t>
  </si>
  <si>
    <t>愛知県知多郡阿久比町大字阿久比字尾社２－１</t>
  </si>
  <si>
    <t>D123210000857</t>
  </si>
  <si>
    <t>愛知県立半田東高等学校</t>
  </si>
  <si>
    <t>愛知県半田市西生見町３０</t>
  </si>
  <si>
    <t>D123210000866</t>
  </si>
  <si>
    <t>愛知県立大府東高等学校</t>
  </si>
  <si>
    <t>愛知県大府市横根町膝折１－４</t>
  </si>
  <si>
    <t>D123210000875</t>
  </si>
  <si>
    <t>愛知県立知多翔洋高等学校</t>
  </si>
  <si>
    <t>愛知県知多市八幡字堂ヶ島５０－１</t>
  </si>
  <si>
    <t>D123210000884</t>
  </si>
  <si>
    <t>愛知県立常滑高等学校</t>
  </si>
  <si>
    <t>愛知県常滑市金山四井池１０</t>
  </si>
  <si>
    <t>D123210000893</t>
  </si>
  <si>
    <t>愛知県立岡崎高等学校</t>
  </si>
  <si>
    <t>愛知県岡崎市明大寺町伝馬１</t>
  </si>
  <si>
    <t>D123210000900</t>
  </si>
  <si>
    <t>愛知県立岡崎北高等学校</t>
  </si>
  <si>
    <t>愛知県岡崎市石神町１７－１</t>
  </si>
  <si>
    <t>D123210000919</t>
  </si>
  <si>
    <t>愛知県立岩津高等学校</t>
  </si>
  <si>
    <t>愛知県岡崎市東蔵前町馬場５</t>
  </si>
  <si>
    <t>D123210000928</t>
  </si>
  <si>
    <t>愛知県立岡崎商業高等学校</t>
  </si>
  <si>
    <t>愛知県岡崎市栄町３－７６</t>
  </si>
  <si>
    <t>D123210000937</t>
  </si>
  <si>
    <t>愛知県立岡崎工科高等学校</t>
  </si>
  <si>
    <t>愛知県岡崎市羽根町陣場４７</t>
  </si>
  <si>
    <t>D123210000946</t>
  </si>
  <si>
    <t>愛知県立西尾高等学校</t>
  </si>
  <si>
    <t>愛知県西尾市桜町奥新田２－２</t>
  </si>
  <si>
    <t>D123210000955</t>
  </si>
  <si>
    <t>愛知県立鶴城丘高等学校</t>
  </si>
  <si>
    <t>愛知県西尾市亀沢町３００</t>
  </si>
  <si>
    <t>D123210000964</t>
  </si>
  <si>
    <t>愛知県立吉良高等学校</t>
  </si>
  <si>
    <t>愛知県西尾市吉良町大字白浜新田字南切１－４</t>
  </si>
  <si>
    <t>D123210000973</t>
  </si>
  <si>
    <t>愛知県立幸田高等学校</t>
  </si>
  <si>
    <t>愛知県額田郡幸田町大字高力字神山７８</t>
  </si>
  <si>
    <t>D123210000982</t>
  </si>
  <si>
    <t>愛知県立岡崎東高等学校</t>
  </si>
  <si>
    <t>愛知県岡崎市竜泉寺町後山２７</t>
  </si>
  <si>
    <t>D123210000991</t>
  </si>
  <si>
    <t>愛知県立西尾東高等学校</t>
  </si>
  <si>
    <t>愛知県西尾市小島町大郷１－４</t>
  </si>
  <si>
    <t>D123210001008</t>
  </si>
  <si>
    <t>愛知県立岡崎西高等学校</t>
  </si>
  <si>
    <t>愛知県岡崎市日名南町７番地</t>
  </si>
  <si>
    <t>D123210001017</t>
  </si>
  <si>
    <t>愛知県立刈谷高等学校</t>
  </si>
  <si>
    <t>愛知県刈谷市寿町５－１０１</t>
  </si>
  <si>
    <t>D123210001026</t>
  </si>
  <si>
    <t>愛知県立刈谷工科高等学校</t>
  </si>
  <si>
    <t>愛知県刈谷市矢場町２－２１０</t>
  </si>
  <si>
    <t>D123210001035</t>
  </si>
  <si>
    <t>愛知県立刈谷北高等学校</t>
  </si>
  <si>
    <t>愛知県刈谷市寺横町１－６７</t>
  </si>
  <si>
    <t>D123210001044</t>
  </si>
  <si>
    <t>愛知県立碧南高等学校</t>
  </si>
  <si>
    <t>愛知県碧南市向陽町４－１２</t>
  </si>
  <si>
    <t>D123210001053</t>
  </si>
  <si>
    <t>愛知県立知立高等学校</t>
  </si>
  <si>
    <t>愛知県知立市弘法二丁目５番地８</t>
  </si>
  <si>
    <t>D123210001062</t>
  </si>
  <si>
    <t>愛知県立一色高等学校</t>
  </si>
  <si>
    <t>愛知県西尾市一色町大字赤羽字上郷中１４</t>
  </si>
  <si>
    <t>D123210001071</t>
  </si>
  <si>
    <t>愛知県立安城高等学校</t>
  </si>
  <si>
    <t>愛知県安城市赤松町大北１０３</t>
  </si>
  <si>
    <t>D123210001080</t>
  </si>
  <si>
    <t>愛知県立安城農林高等学校</t>
  </si>
  <si>
    <t>愛知県安城市池浦町茶筅木１番地</t>
  </si>
  <si>
    <t>D123210001099</t>
  </si>
  <si>
    <t>愛知県立高浜高等学校</t>
  </si>
  <si>
    <t>愛知県高浜市本郷町１－６－１</t>
  </si>
  <si>
    <t>D123210001106</t>
  </si>
  <si>
    <t>愛知県立刈谷東高等学校</t>
  </si>
  <si>
    <t>愛知県刈谷市半城土町三ツ又２０</t>
  </si>
  <si>
    <t>D123210001115</t>
  </si>
  <si>
    <t>愛知県立碧南工科高等学校</t>
  </si>
  <si>
    <t>愛知県碧南市丸山町３－１０</t>
  </si>
  <si>
    <t>D123210001124</t>
  </si>
  <si>
    <t>愛知県立安城東高等学校</t>
  </si>
  <si>
    <t>愛知県安城市北山崎町大土塚１０</t>
  </si>
  <si>
    <t>D123210001133</t>
  </si>
  <si>
    <t>愛知県立安城南高等学校</t>
  </si>
  <si>
    <t>愛知県安城市桜井町門原１</t>
  </si>
  <si>
    <t>D123210001142</t>
  </si>
  <si>
    <t>愛知県立知立東高等学校</t>
  </si>
  <si>
    <t>愛知県知立市長篠町大山１８－６</t>
  </si>
  <si>
    <t>D123210001151</t>
  </si>
  <si>
    <t>愛知県立豊田西高等学校</t>
  </si>
  <si>
    <t>愛知県豊田市小坂町１４－６５</t>
  </si>
  <si>
    <t>D123210001160</t>
  </si>
  <si>
    <t>愛知県立豊田東高等学校</t>
  </si>
  <si>
    <t>愛知県豊田市御立町１１－１</t>
  </si>
  <si>
    <t>D123210001179</t>
  </si>
  <si>
    <t>愛知県立猿投農林高等学校</t>
  </si>
  <si>
    <t>愛知県豊田市井上町１２－１７９</t>
  </si>
  <si>
    <t>D123210001188</t>
  </si>
  <si>
    <t>愛知県立豊田工科高等学校</t>
  </si>
  <si>
    <t>愛知県豊田市竹元町南細畔３番地</t>
  </si>
  <si>
    <t>D123210001197</t>
  </si>
  <si>
    <t>愛知県立加茂丘高等学校</t>
  </si>
  <si>
    <t>愛知県豊田市藤岡飯野町太田代１１３７－３０</t>
  </si>
  <si>
    <t>D123210001204</t>
  </si>
  <si>
    <t>愛知県立衣台高等学校</t>
  </si>
  <si>
    <t>愛知県豊田市太平町平山５</t>
  </si>
  <si>
    <t>D123210001213</t>
  </si>
  <si>
    <t>愛知県立三好高等学校</t>
  </si>
  <si>
    <t>愛知県みよし市三好町東山１１０－１</t>
  </si>
  <si>
    <t>D123210001222</t>
  </si>
  <si>
    <t>愛知県立豊田北高等学校</t>
  </si>
  <si>
    <t>愛知県豊田市千石町２－１００－１</t>
  </si>
  <si>
    <t>D123210001231</t>
  </si>
  <si>
    <t>愛知県立豊田南高等学校</t>
  </si>
  <si>
    <t>愛知県豊田市若林東町中外根１－１</t>
  </si>
  <si>
    <t>D123210001240</t>
  </si>
  <si>
    <t>愛知県立豊田高等学校</t>
  </si>
  <si>
    <t>愛知県豊田市伊保町三本松１</t>
  </si>
  <si>
    <t>D123210001259</t>
  </si>
  <si>
    <t>愛知県立豊野高等学校</t>
  </si>
  <si>
    <t>愛知県豊田市渡刈町３－３－１</t>
  </si>
  <si>
    <t>D123210001268</t>
  </si>
  <si>
    <t>愛知県立足助高等学校</t>
  </si>
  <si>
    <t>愛知県豊田市岩神町川原５</t>
  </si>
  <si>
    <t>D123210001277</t>
  </si>
  <si>
    <t>愛知県立松平高等学校</t>
  </si>
  <si>
    <t>愛知県豊田市鵜ヶ瀬町桐山１</t>
  </si>
  <si>
    <t>D123210001302</t>
  </si>
  <si>
    <t>愛知県立新城有教館高等学校</t>
  </si>
  <si>
    <t>愛知県新城市桜渕中野合併地</t>
  </si>
  <si>
    <t>D123210001311</t>
  </si>
  <si>
    <t>愛知県立新城有教館高等学校作手校舎</t>
  </si>
  <si>
    <t>愛知県新城市作手高里木戸口１番２</t>
  </si>
  <si>
    <t>D123210001320</t>
  </si>
  <si>
    <t>愛知県立田口高等学校</t>
  </si>
  <si>
    <t>愛知県北設楽郡設楽町清崎字林ノ後５－２</t>
  </si>
  <si>
    <t>D123210001339</t>
  </si>
  <si>
    <t>愛知県立時習館高等学校</t>
  </si>
  <si>
    <t>愛知県豊橋市富本町</t>
  </si>
  <si>
    <t>D123210001348</t>
  </si>
  <si>
    <t>愛知県立豊橋工科高等学校</t>
  </si>
  <si>
    <t>愛知県豊橋市草間町官有地</t>
  </si>
  <si>
    <t>D123210001357</t>
  </si>
  <si>
    <t>愛知県立成章高等学校</t>
  </si>
  <si>
    <t>愛知県田原市田原町池ノ原１</t>
  </si>
  <si>
    <t>D123210001366</t>
  </si>
  <si>
    <t>愛知県立渥美農業高等学校</t>
  </si>
  <si>
    <t>愛知県田原市加治町奥恩中１－１</t>
  </si>
  <si>
    <t>D123210001375</t>
  </si>
  <si>
    <t>愛知県立福江高等学校</t>
  </si>
  <si>
    <t>愛知県田原市古田町岡ノ越６</t>
  </si>
  <si>
    <t>D123210001384</t>
  </si>
  <si>
    <t>愛知県立宝陵高等学校</t>
  </si>
  <si>
    <t>愛知県豊川市大木町鑓水４４５</t>
  </si>
  <si>
    <t>D123210001393</t>
  </si>
  <si>
    <t>愛知県立御津あおば高等学校</t>
  </si>
  <si>
    <t>愛知県豊川市御津町豊沢字松ノ下１</t>
  </si>
  <si>
    <t>D123210001400</t>
  </si>
  <si>
    <t>愛知県立豊橋商業高等学校</t>
  </si>
  <si>
    <t>愛知県豊橋市向山町官有地</t>
  </si>
  <si>
    <t>D123210001419</t>
  </si>
  <si>
    <t>愛知県立豊橋東高等学校</t>
  </si>
  <si>
    <t>愛知県豊橋市向山町字西猿２２</t>
  </si>
  <si>
    <t>D123210001428</t>
  </si>
  <si>
    <t>愛知県立豊丘高等学校</t>
  </si>
  <si>
    <t>愛知県豊橋市豊岡町７４</t>
  </si>
  <si>
    <t>D123210001437</t>
  </si>
  <si>
    <t>愛知県立国府高等学校</t>
  </si>
  <si>
    <t>愛知県豊川市国府町下坊入１０の１</t>
  </si>
  <si>
    <t>D123210001446</t>
  </si>
  <si>
    <t>愛知県立豊川工科高等学校</t>
  </si>
  <si>
    <t>愛知県豊川市新道町１－３</t>
  </si>
  <si>
    <t>D123210001455</t>
  </si>
  <si>
    <t>愛知県立蒲郡高等学校</t>
  </si>
  <si>
    <t>愛知県蒲郡市上本町８－９</t>
  </si>
  <si>
    <t>D123210001464</t>
  </si>
  <si>
    <t>愛知県立三谷水産高等学校</t>
  </si>
  <si>
    <t>愛知県蒲郡市三谷町水神町通２番地１</t>
  </si>
  <si>
    <t>D123210001473</t>
  </si>
  <si>
    <t>愛知県立蒲郡東高等学校</t>
  </si>
  <si>
    <t>愛知県蒲郡市大塚町上千尾１２－２</t>
  </si>
  <si>
    <t>D123210001482</t>
  </si>
  <si>
    <t>愛知県立豊橋南高等学校</t>
  </si>
  <si>
    <t>愛知県豊橋市南大清水町字元町４５０番地</t>
  </si>
  <si>
    <t>D123210001491</t>
  </si>
  <si>
    <t>愛知県立小坂井高等学校</t>
  </si>
  <si>
    <t>愛知県豊川市小坂井町欠田１００－１</t>
  </si>
  <si>
    <t>D123210001507</t>
  </si>
  <si>
    <t>愛知県立豊橋西高等学校</t>
  </si>
  <si>
    <t>愛知県豊橋市牟呂町西明治新右前４</t>
  </si>
  <si>
    <t>D123210001516</t>
  </si>
  <si>
    <t>名古屋市立名古屋商業高等学校</t>
  </si>
  <si>
    <t>愛知県名古屋市千種区自由ヶ丘２－１１－４８</t>
  </si>
  <si>
    <t>D123210001525</t>
  </si>
  <si>
    <t>名古屋市立菊里高等学校</t>
  </si>
  <si>
    <t>愛知県名古屋市千種区星が丘元町１３－７</t>
  </si>
  <si>
    <t>D123210001534</t>
  </si>
  <si>
    <t>名古屋市立工芸高等学校</t>
  </si>
  <si>
    <t>愛知県名古屋市東区芳野２－７－５１</t>
  </si>
  <si>
    <t>D123210001543</t>
  </si>
  <si>
    <t>名古屋市立北高等学校</t>
  </si>
  <si>
    <t>愛知県名古屋市北区如来町５０番地</t>
  </si>
  <si>
    <t>D123210001552</t>
  </si>
  <si>
    <t>名古屋市立西陵高等学校</t>
  </si>
  <si>
    <t>愛知県名古屋市西区児玉２－２０－６５</t>
  </si>
  <si>
    <t>D123210001561</t>
  </si>
  <si>
    <t>名古屋市立中央高等学校</t>
  </si>
  <si>
    <t>愛知県名古屋市中区新栄３－１５－４５</t>
  </si>
  <si>
    <t>D123210001570</t>
  </si>
  <si>
    <t>名古屋市立向陽高等学校</t>
  </si>
  <si>
    <t>愛知県名古屋市昭和区広池町４７</t>
  </si>
  <si>
    <t>D123210001589</t>
  </si>
  <si>
    <t>名古屋市立工業高等学校</t>
  </si>
  <si>
    <t>愛知県名古屋市中川区北江町３－１３</t>
  </si>
  <si>
    <t>D123210001598</t>
  </si>
  <si>
    <t>名古屋市立富田高等学校</t>
  </si>
  <si>
    <t>愛知県名古屋市中川区富田町大字榎津字上鵜垂１１１</t>
  </si>
  <si>
    <t>D123210001605</t>
  </si>
  <si>
    <t>名古屋市立桜台高等学校</t>
  </si>
  <si>
    <t>愛知県名古屋市南区霞町２１</t>
  </si>
  <si>
    <t>D123210001614</t>
  </si>
  <si>
    <t>名古屋市立緑高等学校</t>
  </si>
  <si>
    <t>愛知県名古屋市緑区旭出一丁目１１０４番地</t>
  </si>
  <si>
    <t>D123210001623</t>
  </si>
  <si>
    <t>名古屋市立若宮商業高等学校</t>
  </si>
  <si>
    <t>愛知県名古屋市天白区古川町７６番地</t>
  </si>
  <si>
    <t>D123210001632</t>
  </si>
  <si>
    <t>名古屋市立山田高等学校</t>
  </si>
  <si>
    <t>愛知県名古屋市西区二方町１９－１</t>
  </si>
  <si>
    <t>D123210001641</t>
  </si>
  <si>
    <t>名古屋市立名東高等学校</t>
  </si>
  <si>
    <t>愛知県名古屋市名東区大針一丁目３５１</t>
  </si>
  <si>
    <t>D123210001650</t>
  </si>
  <si>
    <t>豊橋市立豊橋高等学校</t>
  </si>
  <si>
    <t>愛知県豊橋市東郷町４３－１</t>
  </si>
  <si>
    <t>D123210001669</t>
  </si>
  <si>
    <t>D123310000007</t>
  </si>
  <si>
    <t>愛知高等学校</t>
  </si>
  <si>
    <t>D123310000016</t>
  </si>
  <si>
    <t>愛知工業大学名電高等学校</t>
  </si>
  <si>
    <t>D123310000025</t>
  </si>
  <si>
    <t>愛知淑徳高等学校</t>
  </si>
  <si>
    <t>D123310000034</t>
  </si>
  <si>
    <t>椙山女学園高等学校</t>
  </si>
  <si>
    <t>D123310000043</t>
  </si>
  <si>
    <t>名古屋経済大学市邨高等学校</t>
  </si>
  <si>
    <t>D123310000052</t>
  </si>
  <si>
    <t>東海高等学校</t>
  </si>
  <si>
    <t>D123310000061</t>
  </si>
  <si>
    <t>金城学院高等学校</t>
  </si>
  <si>
    <t>愛知県名古屋市東区白壁４－６４</t>
  </si>
  <si>
    <t>D123310000070</t>
  </si>
  <si>
    <t>名古屋高等学校</t>
  </si>
  <si>
    <t>愛知県名古屋市東区砂田橋ニ丁目１－５８</t>
  </si>
  <si>
    <t>D123310000089</t>
  </si>
  <si>
    <t>啓明学館高等学校</t>
  </si>
  <si>
    <t>愛知県名古屋市西区新道１－２３－１５</t>
  </si>
  <si>
    <t>D123310000098</t>
  </si>
  <si>
    <t>名城大学附属高等学校</t>
  </si>
  <si>
    <t>愛知県名古屋市中村区新富町１－３－１６</t>
  </si>
  <si>
    <t>D123310000105</t>
  </si>
  <si>
    <t>同朋高等学校</t>
  </si>
  <si>
    <t>愛知県名古屋市中村区稲葉地町７－１</t>
  </si>
  <si>
    <t>D123310000114</t>
  </si>
  <si>
    <t>中部大学第一高等学校</t>
  </si>
  <si>
    <t>愛知県日進市三本木町細廻間４２５番地</t>
  </si>
  <si>
    <t>D123310000123</t>
  </si>
  <si>
    <t>愛知県名古屋市中区伊勢山一丁目２番２９号</t>
  </si>
  <si>
    <t>D123310000132</t>
  </si>
  <si>
    <t>至学館高等学校</t>
  </si>
  <si>
    <t>愛知県名古屋市東区大幸南２－１－１０</t>
  </si>
  <si>
    <t>D123310000141</t>
  </si>
  <si>
    <t>名古屋工業高等学校</t>
  </si>
  <si>
    <t>愛知県名古屋市昭和区円上町２２－３８</t>
  </si>
  <si>
    <t>D123310000150</t>
  </si>
  <si>
    <t>桜花学園高等学校</t>
  </si>
  <si>
    <t>愛知県名古屋市昭和区緑町１－７</t>
  </si>
  <si>
    <t>D123310000169</t>
  </si>
  <si>
    <t>南山高等学校</t>
  </si>
  <si>
    <t>愛知県名古屋市昭和区五軒家町６番地</t>
  </si>
  <si>
    <t>D123310000178</t>
  </si>
  <si>
    <t>中京大学附属中京高等学校</t>
  </si>
  <si>
    <t>愛知県名古屋市昭和区川名山町１２２</t>
  </si>
  <si>
    <t>D123310000187</t>
  </si>
  <si>
    <t>名古屋国際高等学校</t>
  </si>
  <si>
    <t>D123310000196</t>
  </si>
  <si>
    <t>愛知みずほ大学瑞穂高等学校</t>
  </si>
  <si>
    <t>愛知県名古屋市瑞穂区春敲町２－１３</t>
  </si>
  <si>
    <t>D123310000203</t>
  </si>
  <si>
    <t>名古屋女子大学高等学校</t>
  </si>
  <si>
    <t>D123310000212</t>
  </si>
  <si>
    <t>名古屋大谷高等学校</t>
  </si>
  <si>
    <t>愛知県名古屋市瑞穂区高田町４－１９</t>
  </si>
  <si>
    <t>D123310000221</t>
  </si>
  <si>
    <t>享栄高等学校</t>
  </si>
  <si>
    <t>愛知県名古屋市瑞穂区汐路町１－２６</t>
  </si>
  <si>
    <t>D123310000230</t>
  </si>
  <si>
    <t>名古屋経済大学高蔵高等学校</t>
  </si>
  <si>
    <t>D123310000249</t>
  </si>
  <si>
    <t>大同大学大同高等学校</t>
  </si>
  <si>
    <t>愛知県名古屋市南区大同町２－２１</t>
  </si>
  <si>
    <t>D123310000258</t>
  </si>
  <si>
    <t>菊華高等学校</t>
  </si>
  <si>
    <t>愛知県名古屋市守山区小幡５－８－１３</t>
  </si>
  <si>
    <t>D123310000267</t>
  </si>
  <si>
    <t>東邦高等学校</t>
  </si>
  <si>
    <t>愛知県名古屋市名東区平和が丘３－１１</t>
  </si>
  <si>
    <t>D123310000276</t>
  </si>
  <si>
    <t>日本福祉大学付属高等学校</t>
  </si>
  <si>
    <t>愛知県知多郡美浜町奥田中之谷２－１</t>
  </si>
  <si>
    <t>D123310000285</t>
  </si>
  <si>
    <t>東海学園高等学校</t>
  </si>
  <si>
    <t>愛知県名古屋市天白区中平２丁目９０１番地</t>
  </si>
  <si>
    <t>D123310000294</t>
  </si>
  <si>
    <t>修文学院高等学校</t>
  </si>
  <si>
    <t>愛知県一宮市日光町６－１</t>
  </si>
  <si>
    <t>D123310000301</t>
  </si>
  <si>
    <t>聖霊高等学校</t>
  </si>
  <si>
    <t>D123310000310</t>
  </si>
  <si>
    <t>聖カピタニオ女子高等学校</t>
  </si>
  <si>
    <t>愛知県瀬戸市西長根町１３７</t>
  </si>
  <si>
    <t>D123310000329</t>
  </si>
  <si>
    <t>中部大学春日丘高等学校</t>
  </si>
  <si>
    <t>D123310000338</t>
  </si>
  <si>
    <t>清林館高等学校</t>
  </si>
  <si>
    <t>愛知県愛西市持中町八町８８番地</t>
  </si>
  <si>
    <t>D123310000347</t>
  </si>
  <si>
    <t>滝高等学校</t>
  </si>
  <si>
    <t>D123310000356</t>
  </si>
  <si>
    <t>愛知啓成高等学校</t>
  </si>
  <si>
    <t>愛知県稲沢市西町１－１－４１</t>
  </si>
  <si>
    <t>D123310000365</t>
  </si>
  <si>
    <t>星城高等学校</t>
  </si>
  <si>
    <t>愛知県豊明市栄町新左山２０</t>
  </si>
  <si>
    <t>D123310000374</t>
  </si>
  <si>
    <t>誠信高等学校</t>
  </si>
  <si>
    <t>愛知県丹羽郡扶桑町大字斉藤字本新須１</t>
  </si>
  <si>
    <t>D123310000383</t>
  </si>
  <si>
    <t>愛知黎明高等学校</t>
  </si>
  <si>
    <t>愛知県弥富市稲吉２－５２</t>
  </si>
  <si>
    <t>D123310000392</t>
  </si>
  <si>
    <t>誉高等学校</t>
  </si>
  <si>
    <t>愛知県小牧市本庄郷浦２６１３－２</t>
  </si>
  <si>
    <t>D123310000409</t>
  </si>
  <si>
    <t>栄徳高等学校</t>
  </si>
  <si>
    <t>愛知県長久手市岩作三ヶ峯１－３２</t>
  </si>
  <si>
    <t>D123310000418</t>
  </si>
  <si>
    <t>D123310000427</t>
  </si>
  <si>
    <t>人間環境大学附属岡崎高等学校</t>
  </si>
  <si>
    <t>D123310000436</t>
  </si>
  <si>
    <t>光ヶ丘女子高等学校</t>
  </si>
  <si>
    <t>愛知県岡崎市大西町奥長入５２</t>
  </si>
  <si>
    <t>D123310000445</t>
  </si>
  <si>
    <t>岡崎城西高等学校</t>
  </si>
  <si>
    <t>愛知県岡崎市中園町川成９８</t>
  </si>
  <si>
    <t>D123310000454</t>
  </si>
  <si>
    <t>安城学園高等学校</t>
  </si>
  <si>
    <t>愛知県安城市小堤町４番２５号</t>
  </si>
  <si>
    <t>D123310000463</t>
  </si>
  <si>
    <t>杜若高等学校</t>
  </si>
  <si>
    <t>愛知県豊田市平戸橋町波岩８７－１</t>
  </si>
  <si>
    <t>D123310000472</t>
  </si>
  <si>
    <t>愛知産業大学三河高等学校</t>
  </si>
  <si>
    <t>愛知県岡崎市岡町原山１２－１０</t>
  </si>
  <si>
    <t>D123310000481</t>
  </si>
  <si>
    <t>豊田大谷高等学校</t>
  </si>
  <si>
    <t>愛知県豊田市保見町南山１</t>
  </si>
  <si>
    <t>D123310000506</t>
  </si>
  <si>
    <t>黄柳野高等学校</t>
  </si>
  <si>
    <t>愛知県新城市黄柳野字池田６６３－１</t>
  </si>
  <si>
    <t>D123310000515</t>
  </si>
  <si>
    <t>ルネサンス豊田高等学校</t>
  </si>
  <si>
    <t>愛知県豊田市藤沢町丸竹１８２</t>
  </si>
  <si>
    <t>D123310000524</t>
  </si>
  <si>
    <t>愛知県豊橋市南牛川２丁目１番地の１１</t>
  </si>
  <si>
    <t>D123310000533</t>
  </si>
  <si>
    <t>藤ノ花女子高等学校</t>
  </si>
  <si>
    <t>愛知県豊橋市老松町１０９</t>
  </si>
  <si>
    <t>D123310000542</t>
  </si>
  <si>
    <t>豊橋中央高等学校</t>
  </si>
  <si>
    <t>愛知県豊橋市鍵田町１０６番地</t>
  </si>
  <si>
    <t>D123310000551</t>
  </si>
  <si>
    <t>豊川高等学校</t>
  </si>
  <si>
    <t>愛知県豊川市末広通１丁目３７番地</t>
  </si>
  <si>
    <t>D123310000561</t>
  </si>
  <si>
    <t>国際高等学校</t>
  </si>
  <si>
    <t>愛知県日進市米野木町三ヶ峯４番地の４</t>
  </si>
  <si>
    <t>D223310000006</t>
  </si>
  <si>
    <t>海陽中等教育学校</t>
  </si>
  <si>
    <t>愛知県蒲郡市海陽町３－１２－１</t>
  </si>
  <si>
    <t>E123110000017</t>
  </si>
  <si>
    <t>愛知教育大学附属特別支援学校</t>
  </si>
  <si>
    <t>E123210000006</t>
  </si>
  <si>
    <t>愛知県立名古屋盲学校</t>
  </si>
  <si>
    <t>愛知県名古屋市千種区北千種１－８－２２</t>
  </si>
  <si>
    <t>E123210000015</t>
  </si>
  <si>
    <t>愛知県立岡崎盲学校</t>
  </si>
  <si>
    <t>愛知県岡崎市竜美西１－１１－５</t>
  </si>
  <si>
    <t>E123210000024</t>
  </si>
  <si>
    <t>愛知県立名古屋聾学校</t>
  </si>
  <si>
    <t>愛知県名古屋市千種区鹿子殿２１－１</t>
  </si>
  <si>
    <t>E123210000033</t>
  </si>
  <si>
    <t>愛知県立千種聾学校</t>
  </si>
  <si>
    <t>愛知県名古屋市千種区若水２－５－１</t>
  </si>
  <si>
    <t>E123210000042</t>
  </si>
  <si>
    <t>愛知県立豊橋聾学校</t>
  </si>
  <si>
    <t>愛知県豊橋市草間町字平東１００</t>
  </si>
  <si>
    <t>E123210000051</t>
  </si>
  <si>
    <t>愛知県立岡崎聾学校</t>
  </si>
  <si>
    <t>愛知県岡崎市西阿知和町字御用田１－２３</t>
  </si>
  <si>
    <t>E123210000060</t>
  </si>
  <si>
    <t>愛知県立一宮聾学校</t>
  </si>
  <si>
    <t>愛知県一宮市大和町苅安賀字上西之杁３０</t>
  </si>
  <si>
    <t>E123210000079</t>
  </si>
  <si>
    <t>愛知県立みあい特別支援学校</t>
  </si>
  <si>
    <t>愛知県岡崎市美合町並松１－５１</t>
  </si>
  <si>
    <t>E123210000088</t>
  </si>
  <si>
    <t>愛知県立一宮東特別支援学校</t>
  </si>
  <si>
    <t>愛知県一宮市丹羽字中山１１５１－１</t>
  </si>
  <si>
    <t>E123210000097</t>
  </si>
  <si>
    <t>愛知県立瀬戸つばき特別支援学校</t>
  </si>
  <si>
    <t>愛知県瀬戸市南山口町４７４</t>
  </si>
  <si>
    <t>E123210000104</t>
  </si>
  <si>
    <t>愛知県立半田特別支援学校</t>
  </si>
  <si>
    <t>愛知県半田市池田町２－３０</t>
  </si>
  <si>
    <t>E123210000113</t>
  </si>
  <si>
    <t>愛知県立春日台特別支援学校</t>
  </si>
  <si>
    <t>愛知県春日井市神屋町７１３－８</t>
  </si>
  <si>
    <t>E123210000122</t>
  </si>
  <si>
    <t>愛知県立豊川特別支援学校</t>
  </si>
  <si>
    <t>愛知県豊川市平尾町門田７７</t>
  </si>
  <si>
    <t>E123210000131</t>
  </si>
  <si>
    <t>愛知県立豊川特別支援学校本宮校舎</t>
  </si>
  <si>
    <t>E123210000140</t>
  </si>
  <si>
    <t>愛知県立安城特別支援学校</t>
  </si>
  <si>
    <t>愛知県安城市桜井町伝左２０</t>
  </si>
  <si>
    <t>E123210000159</t>
  </si>
  <si>
    <t>愛知県立いなざわ特別支援学校</t>
  </si>
  <si>
    <t>愛知県稲沢市一色森山町２２５－１</t>
  </si>
  <si>
    <t>E123210000168</t>
  </si>
  <si>
    <t>愛知県立大府もちのき特別支援学校</t>
  </si>
  <si>
    <t>愛知県大府市森岡町７－４２７</t>
  </si>
  <si>
    <t>E123210000177</t>
  </si>
  <si>
    <t>愛知県立大府もちのき特別支援学校桃花校舎</t>
  </si>
  <si>
    <t>E123210000186</t>
  </si>
  <si>
    <t>愛知県立佐織特別支援学校</t>
  </si>
  <si>
    <t>愛知県愛西市西川端町中東山３７</t>
  </si>
  <si>
    <t>E123210000195</t>
  </si>
  <si>
    <t>愛知県立三好特別支援学校</t>
  </si>
  <si>
    <t>愛知県みよし市打越町山ノ神１－２</t>
  </si>
  <si>
    <t>E123210000202</t>
  </si>
  <si>
    <t>愛知県立春日井高等特別支援学校</t>
  </si>
  <si>
    <t>愛知県春日井市中切町２－３－８</t>
  </si>
  <si>
    <t>E123210000211</t>
  </si>
  <si>
    <t>愛知県立豊田高等特別支援学校</t>
  </si>
  <si>
    <t>愛知県豊田市竹町栄２１－１</t>
  </si>
  <si>
    <t>E123210000220</t>
  </si>
  <si>
    <t>愛知県立名古屋特別支援学校</t>
  </si>
  <si>
    <t>愛知県名古屋市西区中小田井５－８８</t>
  </si>
  <si>
    <t>E123210000239</t>
  </si>
  <si>
    <t>愛知県立港特別支援学校</t>
  </si>
  <si>
    <t>愛知県名古屋市港区港明１－１０－２</t>
  </si>
  <si>
    <t>E123210000248</t>
  </si>
  <si>
    <t>愛知県立豊橋特別支援学校</t>
  </si>
  <si>
    <t>愛知県豊橋市西口町字西ノ口２５－１０</t>
  </si>
  <si>
    <t>E123210000257</t>
  </si>
  <si>
    <t>愛知県立岡崎特別支援学校</t>
  </si>
  <si>
    <t>E123210000266</t>
  </si>
  <si>
    <t>愛知県立一宮特別支援学校</t>
  </si>
  <si>
    <t>愛知県一宮市杉山字氏神廻１番地</t>
  </si>
  <si>
    <t>E123210000275</t>
  </si>
  <si>
    <t>愛知県立ひいらぎ特別支援学校</t>
  </si>
  <si>
    <t>愛知県半田市出口町１－８－１</t>
  </si>
  <si>
    <t>E123210000284</t>
  </si>
  <si>
    <t>愛知県立小牧特別支援学校</t>
  </si>
  <si>
    <t>愛知県小牧市大字久保一色１１２９－２</t>
  </si>
  <si>
    <t>E123210000293</t>
  </si>
  <si>
    <t>愛知県立大府特別支援学校</t>
  </si>
  <si>
    <t>E123210000300</t>
  </si>
  <si>
    <t>名古屋市立西特別支援学校</t>
  </si>
  <si>
    <t>愛知県名古屋市中川区小本一丁目１９番３８号</t>
  </si>
  <si>
    <t>E123210000319</t>
  </si>
  <si>
    <t>名古屋市立南特別支援学校</t>
  </si>
  <si>
    <t>愛知県名古屋市熱田区三本松町２３番２６号</t>
  </si>
  <si>
    <t>E123210000328</t>
  </si>
  <si>
    <t>名古屋市立天白特別支援学校</t>
  </si>
  <si>
    <t>愛知県名古屋市天白区植田山二丁目１０１番地</t>
  </si>
  <si>
    <t>E123210000337</t>
  </si>
  <si>
    <t>名古屋市立守山特別支援学校</t>
  </si>
  <si>
    <t>愛知県名古屋市守山区小幡一丁目１４番６号</t>
  </si>
  <si>
    <t>E123210000346</t>
  </si>
  <si>
    <t>名古屋市立南特別支援学校分校</t>
  </si>
  <si>
    <t>愛知県名古屋市南区中割町２丁目１０番地</t>
  </si>
  <si>
    <t>E123210000355</t>
  </si>
  <si>
    <t>豊橋市立くすのき特別支援学校</t>
  </si>
  <si>
    <t>愛知県豊橋市野依町字上ノ山３－２</t>
  </si>
  <si>
    <t>E123210000364</t>
  </si>
  <si>
    <t>瀬戸市立瀬戸特別支援学校</t>
  </si>
  <si>
    <t>愛知県瀬戸市萩山台二丁目２２番地</t>
  </si>
  <si>
    <t>E123210000373</t>
  </si>
  <si>
    <t>瀬戸市立瀬戸特別支援学校光陵校舎</t>
  </si>
  <si>
    <t>E123210000382</t>
  </si>
  <si>
    <t>刈谷市立刈谷特別支援学校</t>
  </si>
  <si>
    <t>E123210000391</t>
  </si>
  <si>
    <t>豊田市立豊田特別支援学校</t>
  </si>
  <si>
    <t>愛知県豊田市大清水町原山６６</t>
  </si>
  <si>
    <t>E123210000408</t>
  </si>
  <si>
    <t>愛知県西尾市須脇町高河原８６</t>
  </si>
  <si>
    <t>E123210000418</t>
  </si>
  <si>
    <t>愛知県知多郡東浦町大字生路字池上７０</t>
  </si>
  <si>
    <t>B124110000013</t>
  </si>
  <si>
    <t>三重大学教育学部附属小学校</t>
  </si>
  <si>
    <t>三重県津市観音寺町３５９</t>
  </si>
  <si>
    <t>B124220120015</t>
  </si>
  <si>
    <t>津市立養正小学校</t>
  </si>
  <si>
    <t>三重県津市丸之内養正町１４－１</t>
  </si>
  <si>
    <t>B124220120024</t>
  </si>
  <si>
    <t>津市立修成小学校</t>
  </si>
  <si>
    <t>三重県津市修成町９－１</t>
  </si>
  <si>
    <t>B124220120033</t>
  </si>
  <si>
    <t>津市立南立誠小学校</t>
  </si>
  <si>
    <t>三重県津市桜橋２丁目３９番地</t>
  </si>
  <si>
    <t>B124220120042</t>
  </si>
  <si>
    <t>津市立北立誠小学校</t>
  </si>
  <si>
    <t>三重県津市江戸橋１－３０</t>
  </si>
  <si>
    <t>B124220120051</t>
  </si>
  <si>
    <t>津市立敬和小学校</t>
  </si>
  <si>
    <t>三重県津市中河原４４５番地</t>
  </si>
  <si>
    <t>B124220120060</t>
  </si>
  <si>
    <t>津市立育生小学校</t>
  </si>
  <si>
    <t>三重県津市下弁財町津興１３５０</t>
  </si>
  <si>
    <t>B124220120079</t>
  </si>
  <si>
    <t>津市立新町小学校</t>
  </si>
  <si>
    <t>三重県津市八町３丁目３－１</t>
  </si>
  <si>
    <t>B124220120088</t>
  </si>
  <si>
    <t>津市立藤水小学校</t>
  </si>
  <si>
    <t>三重県津市藤方１６２７</t>
  </si>
  <si>
    <t>B124220120097</t>
  </si>
  <si>
    <t>津市立高茶屋小学校</t>
  </si>
  <si>
    <t>三重県津市高茶屋３丁目１番１号</t>
  </si>
  <si>
    <t>B124220120104</t>
  </si>
  <si>
    <t>津市立神戸小学校</t>
  </si>
  <si>
    <t>三重県津市神戸３３２－１</t>
  </si>
  <si>
    <t>B124220120113</t>
  </si>
  <si>
    <t>津市立安東小学校</t>
  </si>
  <si>
    <t>三重県津市納所町２４５</t>
  </si>
  <si>
    <t>B124220120122</t>
  </si>
  <si>
    <t>津市立櫛形小学校</t>
  </si>
  <si>
    <t>三重県津市分部１２１１－１</t>
  </si>
  <si>
    <t>B124220120131</t>
  </si>
  <si>
    <t>津市立雲出小学校</t>
  </si>
  <si>
    <t>三重県津市雲出本郷町１１６４</t>
  </si>
  <si>
    <t>B124220120140</t>
  </si>
  <si>
    <t>津市立一身田小学校</t>
  </si>
  <si>
    <t>三重県津市一身田大古曽３５５番地</t>
  </si>
  <si>
    <t>B124220120159</t>
  </si>
  <si>
    <t>津市立白塚小学校</t>
  </si>
  <si>
    <t>三重県津市白塚町４４６３</t>
  </si>
  <si>
    <t>B124220120168</t>
  </si>
  <si>
    <t>津市立栗真小学校</t>
  </si>
  <si>
    <t>三重県津市栗真中山町４５２</t>
  </si>
  <si>
    <t>B124220120177</t>
  </si>
  <si>
    <t>津市立栗真小学校国児分校</t>
  </si>
  <si>
    <t>三重県津市栗真町屋町５２４</t>
  </si>
  <si>
    <t>B124220120186</t>
  </si>
  <si>
    <t>津市立片田小学校</t>
  </si>
  <si>
    <t>三重県津市片田井戸町２２</t>
  </si>
  <si>
    <t>B124220120195</t>
  </si>
  <si>
    <t>津市立大里小学校</t>
  </si>
  <si>
    <t>三重県津市大里窪田町１８２１</t>
  </si>
  <si>
    <t>B124220120202</t>
  </si>
  <si>
    <t>津市立高野尾小学校</t>
  </si>
  <si>
    <t>三重県津市高野尾町５２２６－１</t>
  </si>
  <si>
    <t>B124220120211</t>
  </si>
  <si>
    <t>津市立西が丘小学校</t>
  </si>
  <si>
    <t>三重県津市長岡町８００－４３７</t>
  </si>
  <si>
    <t>B124220120220</t>
  </si>
  <si>
    <t>津市立豊が丘小学校</t>
  </si>
  <si>
    <t>三重県津市豊が丘２丁目３４－１</t>
  </si>
  <si>
    <t>B124220120239</t>
  </si>
  <si>
    <t>津市立南が丘小学校</t>
  </si>
  <si>
    <t>三重県津市垂水２５３８－１</t>
  </si>
  <si>
    <t>B124220120248</t>
  </si>
  <si>
    <t>津市立上野小学校</t>
  </si>
  <si>
    <t>三重県津市河芸町上野２９６３</t>
  </si>
  <si>
    <t>B124220120257</t>
  </si>
  <si>
    <t>津市立豊津小学校</t>
  </si>
  <si>
    <t>三重県津市河芸町一色１６８０</t>
  </si>
  <si>
    <t>B124220120266</t>
  </si>
  <si>
    <t>津市立黒田小学校</t>
  </si>
  <si>
    <t>三重県津市河芸町北黒田１０９－１</t>
  </si>
  <si>
    <t>B124220120275</t>
  </si>
  <si>
    <t>津市立千里ヶ丘小学校</t>
  </si>
  <si>
    <t>三重県津市河芸町千里ヶ丘１３番地</t>
  </si>
  <si>
    <t>B124220120284</t>
  </si>
  <si>
    <t>津市立明小学校</t>
  </si>
  <si>
    <t>三重県津市芸濃町林３２５</t>
  </si>
  <si>
    <t>B124220120293</t>
  </si>
  <si>
    <t>津市立芸濃小学校</t>
  </si>
  <si>
    <t>三重県津市芸濃町椋本５０４７番地</t>
  </si>
  <si>
    <t>B124220120300</t>
  </si>
  <si>
    <t>津市立明合小学校</t>
  </si>
  <si>
    <t>三重県津市安濃町粟加９７８</t>
  </si>
  <si>
    <t>B124220120319</t>
  </si>
  <si>
    <t>津市立安濃小学校</t>
  </si>
  <si>
    <t>三重県津市安濃町内多４５１</t>
  </si>
  <si>
    <t>B124220120328</t>
  </si>
  <si>
    <t>津市立村主小学校</t>
  </si>
  <si>
    <t>三重県津市安濃町連部６８</t>
  </si>
  <si>
    <t>B124220120337</t>
  </si>
  <si>
    <t>津市立草生小学校</t>
  </si>
  <si>
    <t>三重県津市安濃町草生４２０９</t>
  </si>
  <si>
    <t>B124220120346</t>
  </si>
  <si>
    <t>津市立誠之小学校</t>
  </si>
  <si>
    <t>三重県津市久居西鷹跡町４２４</t>
  </si>
  <si>
    <t>B124220120355</t>
  </si>
  <si>
    <t>津市立成美小学校</t>
  </si>
  <si>
    <t>三重県津市久居新町７３７</t>
  </si>
  <si>
    <t>B124220120364</t>
  </si>
  <si>
    <t>津市立立成小学校</t>
  </si>
  <si>
    <t>三重県津市野村町５６０番地</t>
  </si>
  <si>
    <t>B124220120373</t>
  </si>
  <si>
    <t>津市立桃園小学校</t>
  </si>
  <si>
    <t>三重県津市新家町１３５０</t>
  </si>
  <si>
    <t>B124220120382</t>
  </si>
  <si>
    <t>津市立戸木小学校</t>
  </si>
  <si>
    <t>三重県津市戸木町８８０</t>
  </si>
  <si>
    <t>B124220120391</t>
  </si>
  <si>
    <t>津市立栗葉小学校</t>
  </si>
  <si>
    <t>三重県津市森町２７０番地</t>
  </si>
  <si>
    <t>B124220120408</t>
  </si>
  <si>
    <t>津市立榊原小学校</t>
  </si>
  <si>
    <t>三重県津市榊原町５８４８</t>
  </si>
  <si>
    <t>B124220120417</t>
  </si>
  <si>
    <t>津市立香良洲小学校</t>
  </si>
  <si>
    <t>三重県津市香良洲町２１９０－１</t>
  </si>
  <si>
    <t>B124220120426</t>
  </si>
  <si>
    <t>津市立一志西小学校</t>
  </si>
  <si>
    <t>三重県津市一志町田尻３５３－１</t>
  </si>
  <si>
    <t>B124220120435</t>
  </si>
  <si>
    <t>津市立一志東小学校</t>
  </si>
  <si>
    <t>三重県津市一志町八太７８５－１</t>
  </si>
  <si>
    <t>B124220120444</t>
  </si>
  <si>
    <t>津市立家城小学校</t>
  </si>
  <si>
    <t>三重県津市白山町南家城６４７</t>
  </si>
  <si>
    <t>B124220120453</t>
  </si>
  <si>
    <t>津市立川口小学校</t>
  </si>
  <si>
    <t>三重県津市白山町川口１９９１</t>
  </si>
  <si>
    <t>B124220120462</t>
  </si>
  <si>
    <t>津市立八ツ山小学校</t>
  </si>
  <si>
    <t>三重県津市白山町八対野２４８０</t>
  </si>
  <si>
    <t>B124220120471</t>
  </si>
  <si>
    <t>津市立大三小学校</t>
  </si>
  <si>
    <t>三重県津市白山町二本木２９６</t>
  </si>
  <si>
    <t>B124220120480</t>
  </si>
  <si>
    <t>津市立倭小学校</t>
  </si>
  <si>
    <t>三重県津市白山町上ノ村１８３</t>
  </si>
  <si>
    <t>B124220120499</t>
  </si>
  <si>
    <t>津市立美杉小学校</t>
  </si>
  <si>
    <t>三重県津市美杉町奥津１０２５</t>
  </si>
  <si>
    <t>B124220220014</t>
  </si>
  <si>
    <t>四日市市立中部西小学校</t>
  </si>
  <si>
    <t>三重県四日市市北町２－２３</t>
  </si>
  <si>
    <t>B124220220023</t>
  </si>
  <si>
    <t>四日市市立浜田小学校</t>
  </si>
  <si>
    <t>三重県四日市市北浜田町１３－６</t>
  </si>
  <si>
    <t>B124220220032</t>
  </si>
  <si>
    <t>四日市市立羽津小学校</t>
  </si>
  <si>
    <t>三重県四日市市大宮町１６－３５</t>
  </si>
  <si>
    <t>B124220220041</t>
  </si>
  <si>
    <t>四日市市立海蔵小学校</t>
  </si>
  <si>
    <t>三重県四日市市東阿倉川５７８－１</t>
  </si>
  <si>
    <t>B124220220050</t>
  </si>
  <si>
    <t>四日市市立富洲原小学校</t>
  </si>
  <si>
    <t>三重県四日市市富洲原３１－１４</t>
  </si>
  <si>
    <t>B124220220069</t>
  </si>
  <si>
    <t>四日市市立富田小学校</t>
  </si>
  <si>
    <t>三重県四日市市富田一丁目２４－４９</t>
  </si>
  <si>
    <t>B124220220078</t>
  </si>
  <si>
    <t>四日市市立日永小学校</t>
  </si>
  <si>
    <t>三重県四日市市日永４－５－１３</t>
  </si>
  <si>
    <t>B124220220087</t>
  </si>
  <si>
    <t>四日市市立四郷小学校</t>
  </si>
  <si>
    <t>三重県四日市市西日野町３２０７－１</t>
  </si>
  <si>
    <t>B124220220096</t>
  </si>
  <si>
    <t>四日市市立高花平小学校</t>
  </si>
  <si>
    <t>三重県四日市市高花平２丁目１番地</t>
  </si>
  <si>
    <t>B124220220103</t>
  </si>
  <si>
    <t>四日市市立常磐小学校</t>
  </si>
  <si>
    <t>三重県四日市市城西町９－１４</t>
  </si>
  <si>
    <t>B124220220112</t>
  </si>
  <si>
    <t>四日市市立内部小学校</t>
  </si>
  <si>
    <t>三重県四日市市采女町８８８番地の１</t>
  </si>
  <si>
    <t>B124220220121</t>
  </si>
  <si>
    <t>四日市市立小山田小学校</t>
  </si>
  <si>
    <t>三重県四日市市山田町１３７３－１</t>
  </si>
  <si>
    <t>B124220220130</t>
  </si>
  <si>
    <t>四日市市立河原田小学校</t>
  </si>
  <si>
    <t>三重県四日市市河原田町７０</t>
  </si>
  <si>
    <t>B124220220149</t>
  </si>
  <si>
    <t>四日市市立川島小学校</t>
  </si>
  <si>
    <t>三重県四日市市川島町２０４６</t>
  </si>
  <si>
    <t>B124220220158</t>
  </si>
  <si>
    <t>四日市市立神前小学校</t>
  </si>
  <si>
    <t>三重県四日市市曽井町４９３－１</t>
  </si>
  <si>
    <t>B124220220167</t>
  </si>
  <si>
    <t>四日市市立桜小学校</t>
  </si>
  <si>
    <t>三重県四日市市桜町１２５７</t>
  </si>
  <si>
    <t>B124220220176</t>
  </si>
  <si>
    <t>四日市市立県小学校</t>
  </si>
  <si>
    <t>三重県四日市市赤水町１００２番地</t>
  </si>
  <si>
    <t>B124220220185</t>
  </si>
  <si>
    <t>四日市市立三重小学校</t>
  </si>
  <si>
    <t>三重県四日市市東坂部町２２２－２</t>
  </si>
  <si>
    <t>B124220220194</t>
  </si>
  <si>
    <t>四日市市立大矢知興譲小学校</t>
  </si>
  <si>
    <t>三重県四日市市大矢知１２１２</t>
  </si>
  <si>
    <t>B124220220201</t>
  </si>
  <si>
    <t>四日市市立八郷小学校</t>
  </si>
  <si>
    <t>三重県四日市市平津町９９－１</t>
  </si>
  <si>
    <t>B124220220210</t>
  </si>
  <si>
    <t>四日市市立下野小学校</t>
  </si>
  <si>
    <t>三重県四日市市朝明町４７５－１</t>
  </si>
  <si>
    <t>B124220220229</t>
  </si>
  <si>
    <t>四日市市立水沢小学校</t>
  </si>
  <si>
    <t>三重県四日市市水沢町２４９１番地</t>
  </si>
  <si>
    <t>B124220220238</t>
  </si>
  <si>
    <t>四日市市立保々小学校</t>
  </si>
  <si>
    <t>三重県四日市市西村町２７４１</t>
  </si>
  <si>
    <t>B124220220247</t>
  </si>
  <si>
    <t>四日市市立泊山小学校</t>
  </si>
  <si>
    <t>三重県四日市市大字日永５５３０－１９</t>
  </si>
  <si>
    <t>B124220220256</t>
  </si>
  <si>
    <t>四日市市立常磐西小学校</t>
  </si>
  <si>
    <t>三重県四日市市松本７６４</t>
  </si>
  <si>
    <t>B124220220265</t>
  </si>
  <si>
    <t>四日市市立三重西小学校</t>
  </si>
  <si>
    <t>三重県四日市市三重３－１２９</t>
  </si>
  <si>
    <t>B124220220274</t>
  </si>
  <si>
    <t>四日市市立大谷台小学校</t>
  </si>
  <si>
    <t>三重県四日市市大谷台１－２０４</t>
  </si>
  <si>
    <t>B124220220283</t>
  </si>
  <si>
    <t>四日市市立桜台小学校</t>
  </si>
  <si>
    <t>三重県四日市市桜台１丁目３２番地</t>
  </si>
  <si>
    <t>B124220220292</t>
  </si>
  <si>
    <t>四日市市立八郷西小学校</t>
  </si>
  <si>
    <t>三重県四日市市萱生町１０８６番地</t>
  </si>
  <si>
    <t>B124220220309</t>
  </si>
  <si>
    <t>四日市市立三重北小学校</t>
  </si>
  <si>
    <t>三重県四日市市山之一色町９０番地</t>
  </si>
  <si>
    <t>B124220220318</t>
  </si>
  <si>
    <t>四日市市立羽津北小学校</t>
  </si>
  <si>
    <t>三重県四日市市大字羽津５００番地</t>
  </si>
  <si>
    <t>B124220220327</t>
  </si>
  <si>
    <t>四日市市立内部東小学校</t>
  </si>
  <si>
    <t>三重県四日市市釆女町４２３－４</t>
  </si>
  <si>
    <t>B124220220336</t>
  </si>
  <si>
    <t>四日市市立中央小学校</t>
  </si>
  <si>
    <t>三重県四日市市元新町２－３６</t>
  </si>
  <si>
    <t>B124220220345</t>
  </si>
  <si>
    <t>四日市市立橋北小学校</t>
  </si>
  <si>
    <t>三重県四日市市川原町２５番２２号</t>
  </si>
  <si>
    <t>B124220220354</t>
  </si>
  <si>
    <t>四日市市立塩浜小学校</t>
  </si>
  <si>
    <t>三重県四日市市塩浜町一番地</t>
  </si>
  <si>
    <t>B124220220363</t>
  </si>
  <si>
    <t>四日市市立笹川小学校</t>
  </si>
  <si>
    <t>三重県四日市市笹川６－２５</t>
  </si>
  <si>
    <t>B124220220372</t>
  </si>
  <si>
    <t>四日市市立楠小学校</t>
  </si>
  <si>
    <t>三重県四日市市楠町北五味塚２０６０－９</t>
  </si>
  <si>
    <t>B124220320013</t>
  </si>
  <si>
    <t>伊勢市立進修小学校</t>
  </si>
  <si>
    <t>三重県伊勢市宇治浦田２丁目１６番４３号</t>
  </si>
  <si>
    <t>B124220320022</t>
  </si>
  <si>
    <t>伊勢市立修道小学校</t>
  </si>
  <si>
    <t>三重県伊勢市久世戸町５－１</t>
  </si>
  <si>
    <t>B124220320031</t>
  </si>
  <si>
    <t>伊勢市立有緝小学校</t>
  </si>
  <si>
    <t>三重県伊勢市船江２－２－５</t>
  </si>
  <si>
    <t>B124220320040</t>
  </si>
  <si>
    <t>伊勢市立早修小学校</t>
  </si>
  <si>
    <t>三重県伊勢市常磐３－１０－１９</t>
  </si>
  <si>
    <t>B124220320059</t>
  </si>
  <si>
    <t>伊勢市立中島小学校</t>
  </si>
  <si>
    <t>三重県伊勢市二俣１－２－１７</t>
  </si>
  <si>
    <t>B124220320068</t>
  </si>
  <si>
    <t>伊勢市立明倫小学校</t>
  </si>
  <si>
    <t>三重県伊勢市岡本１－１８－２１</t>
  </si>
  <si>
    <t>B124220320077</t>
  </si>
  <si>
    <t>伊勢市立厚生小学校</t>
  </si>
  <si>
    <t>三重県伊勢市一志町１－４</t>
  </si>
  <si>
    <t>B124220320102</t>
  </si>
  <si>
    <t>伊勢市立佐八小学校</t>
  </si>
  <si>
    <t>三重県伊勢市佐八町２２７８－１２</t>
  </si>
  <si>
    <t>B124220320111</t>
  </si>
  <si>
    <t>伊勢市立宮山小学校</t>
  </si>
  <si>
    <t>三重県伊勢市旭町３１９</t>
  </si>
  <si>
    <t>B124220320120</t>
  </si>
  <si>
    <t>伊勢市立浜郷小学校</t>
  </si>
  <si>
    <t>三重県伊勢市黒瀬町１６４８－１</t>
  </si>
  <si>
    <t>B124220320139</t>
  </si>
  <si>
    <t>伊勢市立四郷小学校</t>
  </si>
  <si>
    <t>三重県伊勢市楠部町２４８４</t>
  </si>
  <si>
    <t>B124220320148</t>
  </si>
  <si>
    <t>伊勢市立豊浜東小学校</t>
  </si>
  <si>
    <t>三重県伊勢市東豊浜町２９９－１</t>
  </si>
  <si>
    <t>B124220320157</t>
  </si>
  <si>
    <t>伊勢市立豊浜西小学校</t>
  </si>
  <si>
    <t>三重県伊勢市西豊浜町１７７９</t>
  </si>
  <si>
    <t>B124220320166</t>
  </si>
  <si>
    <t>伊勢市立北浜小学校</t>
  </si>
  <si>
    <t>三重県伊勢市村松町３２８５－１</t>
  </si>
  <si>
    <t>B124220320175</t>
  </si>
  <si>
    <t>伊勢市立東大淀小学校</t>
  </si>
  <si>
    <t>三重県伊勢市東大淀町３５１番地</t>
  </si>
  <si>
    <t>B124220320184</t>
  </si>
  <si>
    <t>伊勢市立城田小学校</t>
  </si>
  <si>
    <t>三重県伊勢市上地町１４９４番地</t>
  </si>
  <si>
    <t>B124220320193</t>
  </si>
  <si>
    <t>伊勢市立上野小学校</t>
  </si>
  <si>
    <t>三重県伊勢市上野町２８４１－２</t>
  </si>
  <si>
    <t>B124220320200</t>
  </si>
  <si>
    <t>伊勢市立二見浦小学校</t>
  </si>
  <si>
    <t>三重県伊勢市二見町光の街９０７番地７</t>
  </si>
  <si>
    <t>B124220320219</t>
  </si>
  <si>
    <t>伊勢市立小俣小学校</t>
  </si>
  <si>
    <t>三重県伊勢市小俣町元町６６３番地１</t>
  </si>
  <si>
    <t>B124220320228</t>
  </si>
  <si>
    <t>伊勢市立明野小学校</t>
  </si>
  <si>
    <t>三重県伊勢市小俣町明野１９３９</t>
  </si>
  <si>
    <t>B124220320237</t>
  </si>
  <si>
    <t>伊勢市立御薗小学校</t>
  </si>
  <si>
    <t>三重県伊勢市御薗町長屋１０７４－９</t>
  </si>
  <si>
    <t>B124220320246</t>
  </si>
  <si>
    <t>伊勢市立みなと小学校</t>
  </si>
  <si>
    <t>三重県伊勢市大湊町１２８２番地</t>
  </si>
  <si>
    <t>B124220420012</t>
  </si>
  <si>
    <t>松阪市立第一小学校</t>
  </si>
  <si>
    <t>三重県松阪市殿町１３４９－１</t>
  </si>
  <si>
    <t>B124220420030</t>
  </si>
  <si>
    <t>松阪市立第二小学校</t>
  </si>
  <si>
    <t>三重県松阪市垣鼻町６３３</t>
  </si>
  <si>
    <t>B124220420049</t>
  </si>
  <si>
    <t>松阪市立第三小学校</t>
  </si>
  <si>
    <t>三重県松阪市西之庄町１５０</t>
  </si>
  <si>
    <t>B124220420058</t>
  </si>
  <si>
    <t>松阪市立第四小学校</t>
  </si>
  <si>
    <t>三重県松阪市鎌田町４２８－４</t>
  </si>
  <si>
    <t>B124220420067</t>
  </si>
  <si>
    <t>松阪市立第五小学校</t>
  </si>
  <si>
    <t>三重県松阪市久保町２７６</t>
  </si>
  <si>
    <t>B124220420076</t>
  </si>
  <si>
    <t>松阪市立幸小学校</t>
  </si>
  <si>
    <t>三重県松阪市殿町１１９８－２</t>
  </si>
  <si>
    <t>B124220420085</t>
  </si>
  <si>
    <t>松阪市立松江小学校</t>
  </si>
  <si>
    <t>三重県松阪市川井町３８０－１</t>
  </si>
  <si>
    <t>B124220420094</t>
  </si>
  <si>
    <t>松阪市立伊勢寺小学校</t>
  </si>
  <si>
    <t>三重県松阪市伊勢寺町２６</t>
  </si>
  <si>
    <t>B124220420101</t>
  </si>
  <si>
    <t>松阪市立阿坂小学校</t>
  </si>
  <si>
    <t>三重県松阪市小阿坂町３３２５</t>
  </si>
  <si>
    <t>B124220420110</t>
  </si>
  <si>
    <t>松阪市立松ケ崎小学校</t>
  </si>
  <si>
    <t>三重県松阪市松崎浦町７５１－２</t>
  </si>
  <si>
    <t>B124220420129</t>
  </si>
  <si>
    <t>松阪市立港小学校</t>
  </si>
  <si>
    <t>三重県松阪市荒木町１６</t>
  </si>
  <si>
    <t>B124220420138</t>
  </si>
  <si>
    <t>松阪市立東黒部小学校</t>
  </si>
  <si>
    <t>三重県松阪市垣内田町６－１</t>
  </si>
  <si>
    <t>B124220420147</t>
  </si>
  <si>
    <t>松阪市立西黒部小学校</t>
  </si>
  <si>
    <t>三重県松阪市西黒部町７１３－１</t>
  </si>
  <si>
    <t>B124220420156</t>
  </si>
  <si>
    <t>松阪市立機殿小学校</t>
  </si>
  <si>
    <t>三重県松阪市六根町１６－１</t>
  </si>
  <si>
    <t>B124220420165</t>
  </si>
  <si>
    <t>松阪市立朝見小学校</t>
  </si>
  <si>
    <t>三重県松阪市大宮田町１９５</t>
  </si>
  <si>
    <t>B124220420174</t>
  </si>
  <si>
    <t>松阪市立揥水小学校</t>
  </si>
  <si>
    <t>三重県松阪市豊原町１１２０</t>
  </si>
  <si>
    <t>B124220420183</t>
  </si>
  <si>
    <t>松阪市立漕代小学校</t>
  </si>
  <si>
    <t>三重県松阪市目田町２０７</t>
  </si>
  <si>
    <t>B124220420192</t>
  </si>
  <si>
    <t>松阪市立花岡小学校</t>
  </si>
  <si>
    <t>三重県松阪市大黒田町７５７</t>
  </si>
  <si>
    <t>B124220420209</t>
  </si>
  <si>
    <t>松阪市立松尾小学校</t>
  </si>
  <si>
    <t>三重県松阪市丹生寺町５６６</t>
  </si>
  <si>
    <t>B124220420218</t>
  </si>
  <si>
    <t>松阪市立大河内小学校</t>
  </si>
  <si>
    <t>三重県松阪市矢津町１７７５</t>
  </si>
  <si>
    <t>B124220420227</t>
  </si>
  <si>
    <t>松阪市立南小学校</t>
  </si>
  <si>
    <t>三重県松阪市小片野町９４５</t>
  </si>
  <si>
    <t>B124220420236</t>
  </si>
  <si>
    <t>松阪市立射和小学校</t>
  </si>
  <si>
    <t>三重県松阪市射和町５５７－１</t>
  </si>
  <si>
    <t>B124220420245</t>
  </si>
  <si>
    <t>松阪市立山室山小学校</t>
  </si>
  <si>
    <t>三重県松阪市光町１</t>
  </si>
  <si>
    <t>B124220420254</t>
  </si>
  <si>
    <t>松阪市立徳和小学校</t>
  </si>
  <si>
    <t>三重県松阪市上川町１９７－４</t>
  </si>
  <si>
    <t>B124220420263</t>
  </si>
  <si>
    <t>松阪市立豊地小学校</t>
  </si>
  <si>
    <t>三重県松阪市嬉野堀之内町２２９</t>
  </si>
  <si>
    <t>B124220420272</t>
  </si>
  <si>
    <t>松阪市立中川小学校</t>
  </si>
  <si>
    <t>三重県松阪市嬉野中川町１０５７</t>
  </si>
  <si>
    <t>B124220420281</t>
  </si>
  <si>
    <t>松阪市立豊田小学校</t>
  </si>
  <si>
    <t>三重県松阪市嬉野川北町１３３８－２</t>
  </si>
  <si>
    <t>B124220420290</t>
  </si>
  <si>
    <t>松阪市立中原小学校</t>
  </si>
  <si>
    <t>三重県松阪市嬉野田村町４４</t>
  </si>
  <si>
    <t>B124220420307</t>
  </si>
  <si>
    <t>松阪市立天白小学校</t>
  </si>
  <si>
    <t>三重県松阪市曽原町７７４</t>
  </si>
  <si>
    <t>B124220420316</t>
  </si>
  <si>
    <t>松阪市立鵲小学校</t>
  </si>
  <si>
    <t>三重県松阪市笠松町２７９番地</t>
  </si>
  <si>
    <t>B124220420325</t>
  </si>
  <si>
    <t>松阪市立小野江小学校</t>
  </si>
  <si>
    <t>三重県松阪市小野江町３５５</t>
  </si>
  <si>
    <t>B124220420334</t>
  </si>
  <si>
    <t>松阪市立米ノ庄小学校</t>
  </si>
  <si>
    <t>三重県松阪市市場庄町２０番地</t>
  </si>
  <si>
    <t>B124220420343</t>
  </si>
  <si>
    <t>松阪市立仁柿小学校</t>
  </si>
  <si>
    <t>三重県松阪市飯南町上仁柿１９４</t>
  </si>
  <si>
    <t>B124220420352</t>
  </si>
  <si>
    <t>松阪市立有間野小学校</t>
  </si>
  <si>
    <t>三重県松阪市飯南町有間野１０６４</t>
  </si>
  <si>
    <t>B124220420361</t>
  </si>
  <si>
    <t>松阪市立柿野小学校</t>
  </si>
  <si>
    <t>三重県松阪市飯南町深野３６８８</t>
  </si>
  <si>
    <t>B124220420370</t>
  </si>
  <si>
    <t>松阪市立粥見小学校</t>
  </si>
  <si>
    <t>三重県松阪市飯南町粥見３９６９</t>
  </si>
  <si>
    <t>B124220420389</t>
  </si>
  <si>
    <t>松阪市立香肌小学校</t>
  </si>
  <si>
    <t>三重県松阪市飯高町森１８１０－２</t>
  </si>
  <si>
    <t>B124220420398</t>
  </si>
  <si>
    <t>松阪市立宮前小学校</t>
  </si>
  <si>
    <t>三重県松阪市飯高町宮前１０２２</t>
  </si>
  <si>
    <t>B124220420405</t>
  </si>
  <si>
    <t>松阪市立波瀬小学校</t>
  </si>
  <si>
    <t>三重県松阪市飯高町波瀬６７５</t>
  </si>
  <si>
    <t>B124220420414</t>
  </si>
  <si>
    <t>松阪市立川俣小学校</t>
  </si>
  <si>
    <t>三重県松阪市飯高町粟野４８１</t>
  </si>
  <si>
    <t>B124220520011</t>
  </si>
  <si>
    <t>桑名市立日進小学校</t>
  </si>
  <si>
    <t>三重県桑名市新屋敷１２６</t>
  </si>
  <si>
    <t>B124220520020</t>
  </si>
  <si>
    <t>桑名市立精義小学校</t>
  </si>
  <si>
    <t>三重県桑名市寿町３－２８</t>
  </si>
  <si>
    <t>B124220520039</t>
  </si>
  <si>
    <t>桑名市立立教小学校</t>
  </si>
  <si>
    <t>三重県桑名市吉之丸１０番地</t>
  </si>
  <si>
    <t>B124220520048</t>
  </si>
  <si>
    <t>桑名市立城東小学校</t>
  </si>
  <si>
    <t>三重県桑名市大字小貝須１８８３－２</t>
  </si>
  <si>
    <t>B124220520057</t>
  </si>
  <si>
    <t>桑名市立益世小学校</t>
  </si>
  <si>
    <t>三重県桑名市益生町５９</t>
  </si>
  <si>
    <t>B124220520066</t>
  </si>
  <si>
    <t>桑名市立修徳小学校</t>
  </si>
  <si>
    <t>三重県桑名市東方３０２番地５</t>
  </si>
  <si>
    <t>B124220520075</t>
  </si>
  <si>
    <t>桑名市立大成小学校</t>
  </si>
  <si>
    <t>三重県桑名市東方２１５７</t>
  </si>
  <si>
    <t>B124220520084</t>
  </si>
  <si>
    <t>桑名市立桑部小学校</t>
  </si>
  <si>
    <t>三重県桑名市桑部４７９－１</t>
  </si>
  <si>
    <t>B124220520093</t>
  </si>
  <si>
    <t>桑名市立在良小学校</t>
  </si>
  <si>
    <t>三重県桑名市蓮花寺１２９－２</t>
  </si>
  <si>
    <t>B124220520100</t>
  </si>
  <si>
    <t>桑名市立七和小学校</t>
  </si>
  <si>
    <t>三重県桑名市芳ヶ崎１２３２－２</t>
  </si>
  <si>
    <t>B124220520119</t>
  </si>
  <si>
    <t>桑名市立深谷小学校</t>
  </si>
  <si>
    <t>三重県桑名市下深谷部３６８３－１</t>
  </si>
  <si>
    <t>B124220520128</t>
  </si>
  <si>
    <t>桑名市立久米小学校</t>
  </si>
  <si>
    <t>三重県桑名市志知３８４６－１</t>
  </si>
  <si>
    <t>B124220520137</t>
  </si>
  <si>
    <t>桑名市立城南小学校</t>
  </si>
  <si>
    <t>三重県桑名市和泉２６９－１</t>
  </si>
  <si>
    <t>B124220520146</t>
  </si>
  <si>
    <t>桑名市立大和小学校</t>
  </si>
  <si>
    <t>三重県桑名市大字播磨７７０番地</t>
  </si>
  <si>
    <t>B124220520155</t>
  </si>
  <si>
    <t>桑名市立大山田東小学校</t>
  </si>
  <si>
    <t>三重県桑名市筒尾８－１１－１</t>
  </si>
  <si>
    <t>B124220520164</t>
  </si>
  <si>
    <t>桑名市立大山田北小学校</t>
  </si>
  <si>
    <t>三重県桑名市大山田６丁目８番地</t>
  </si>
  <si>
    <t>B124220520173</t>
  </si>
  <si>
    <t>桑名市立大山田西小学校</t>
  </si>
  <si>
    <t>三重県桑名市野田二丁目８番地</t>
  </si>
  <si>
    <t>B124220520182</t>
  </si>
  <si>
    <t>桑名市立大山田南小学校</t>
  </si>
  <si>
    <t>三重県桑名市松ノ木６－１１－１</t>
  </si>
  <si>
    <t>B124220520191</t>
  </si>
  <si>
    <t>桑名市立藤が丘小学校</t>
  </si>
  <si>
    <t>三重県桑名市藤が丘６－１０９－１</t>
  </si>
  <si>
    <t>B124220520208</t>
  </si>
  <si>
    <t>桑名市立星見ヶ丘小学校</t>
  </si>
  <si>
    <t>三重県桑名市星見ヶ丘８－５０１</t>
  </si>
  <si>
    <t>B124220520217</t>
  </si>
  <si>
    <t>桑名市立多度東小学校</t>
  </si>
  <si>
    <t>三重県桑名市多度町下野代９５５</t>
  </si>
  <si>
    <t>B124220520226</t>
  </si>
  <si>
    <t>桑名市立多度中小学校</t>
  </si>
  <si>
    <t>三重県桑名市多度町小山２０６０</t>
  </si>
  <si>
    <t>B124220520235</t>
  </si>
  <si>
    <t>桑名市立多度北小学校</t>
  </si>
  <si>
    <t>三重県桑名市多度町香取２２０２</t>
  </si>
  <si>
    <t>B124220520244</t>
  </si>
  <si>
    <t>桑名市立多度青葉小学校</t>
  </si>
  <si>
    <t>三重県桑名市多度町力尾２３０４－２</t>
  </si>
  <si>
    <t>B124220520253</t>
  </si>
  <si>
    <t>桑名市立長島北部小学校</t>
  </si>
  <si>
    <t>三重県桑名市長島町西川４２３</t>
  </si>
  <si>
    <t>B124220520262</t>
  </si>
  <si>
    <t>桑名市立長島中部小学校</t>
  </si>
  <si>
    <t>三重県桑名市長島町西外面２１８８</t>
  </si>
  <si>
    <t>B124220520271</t>
  </si>
  <si>
    <t>桑名市立伊曽島小学校</t>
  </si>
  <si>
    <t>三重県桑名市長島町福吉５６７</t>
  </si>
  <si>
    <t>B124220520280</t>
  </si>
  <si>
    <t>桑名市立伊曽島小学校悠分校</t>
  </si>
  <si>
    <t>三重県桑名市横満蔵５６８番地３</t>
  </si>
  <si>
    <t>B124220720019</t>
  </si>
  <si>
    <t>鈴鹿市立国府小学校</t>
  </si>
  <si>
    <t>三重県鈴鹿市国府町２３７３－１</t>
  </si>
  <si>
    <t>B124220720028</t>
  </si>
  <si>
    <t>鈴鹿市立庄野小学校</t>
  </si>
  <si>
    <t>三重県鈴鹿市庄野東２－５－３５</t>
  </si>
  <si>
    <t>B124220720037</t>
  </si>
  <si>
    <t>鈴鹿市立加佐登小学校</t>
  </si>
  <si>
    <t>三重県鈴鹿市高塚町１０６９番地</t>
  </si>
  <si>
    <t>B124220720046</t>
  </si>
  <si>
    <t>鈴鹿市立牧田小学校</t>
  </si>
  <si>
    <t>三重県鈴鹿市岡田１－２９－１</t>
  </si>
  <si>
    <t>B124220720055</t>
  </si>
  <si>
    <t>鈴鹿市立石薬師小学校</t>
  </si>
  <si>
    <t>三重県鈴鹿市石薬師町１７１３番地</t>
  </si>
  <si>
    <t>B124220720064</t>
  </si>
  <si>
    <t>鈴鹿市立白子小学校</t>
  </si>
  <si>
    <t>三重県鈴鹿市白子１－１２－１２</t>
  </si>
  <si>
    <t>B124220720073</t>
  </si>
  <si>
    <t>鈴鹿市立愛宕小学校</t>
  </si>
  <si>
    <t>三重県鈴鹿市東江島町２３－１５</t>
  </si>
  <si>
    <t>B124220720082</t>
  </si>
  <si>
    <t>鈴鹿市立稲生小学校</t>
  </si>
  <si>
    <t>三重県鈴鹿市稲生３－１０－１</t>
  </si>
  <si>
    <t>B124220720091</t>
  </si>
  <si>
    <t>鈴鹿市立飯野小学校</t>
  </si>
  <si>
    <t>三重県鈴鹿市三日市南二丁目１番７号</t>
  </si>
  <si>
    <t>B124220720108</t>
  </si>
  <si>
    <t>鈴鹿市立河曲小学校</t>
  </si>
  <si>
    <t>三重県鈴鹿市十宮町７１９番地の２</t>
  </si>
  <si>
    <t>B124220720117</t>
  </si>
  <si>
    <t>鈴鹿市立一ノ宮小学校</t>
  </si>
  <si>
    <t>三重県鈴鹿市一ノ宮町５５７</t>
  </si>
  <si>
    <t>B124220720126</t>
  </si>
  <si>
    <t>鈴鹿市立長太小学校</t>
  </si>
  <si>
    <t>三重県鈴鹿市長太旭町５－４－５</t>
  </si>
  <si>
    <t>B124220720135</t>
  </si>
  <si>
    <t>鈴鹿市立箕田小学校</t>
  </si>
  <si>
    <t>三重県鈴鹿市南堀江１－１－１</t>
  </si>
  <si>
    <t>B124220720144</t>
  </si>
  <si>
    <t>鈴鹿市立若松小学校</t>
  </si>
  <si>
    <t>三重県鈴鹿市若松中１－４－１</t>
  </si>
  <si>
    <t>B124220720153</t>
  </si>
  <si>
    <t>鈴鹿市立玉垣小学校</t>
  </si>
  <si>
    <t>三重県鈴鹿市北玉垣町９４７</t>
  </si>
  <si>
    <t>B124220720162</t>
  </si>
  <si>
    <t>鈴鹿市立神戸小学校</t>
  </si>
  <si>
    <t>三重県鈴鹿市神戸二丁目１２－１０</t>
  </si>
  <si>
    <t>B124220720171</t>
  </si>
  <si>
    <t>鈴鹿市立合川小学校</t>
  </si>
  <si>
    <t>三重県鈴鹿市三宅町３６９４－２</t>
  </si>
  <si>
    <t>B124220720180</t>
  </si>
  <si>
    <t>鈴鹿市立天名小学校</t>
  </si>
  <si>
    <t>三重県鈴鹿市御薗町２５００</t>
  </si>
  <si>
    <t>B124220720199</t>
  </si>
  <si>
    <t>鈴鹿市立栄小学校</t>
  </si>
  <si>
    <t>三重県鈴鹿市五祝町１８４５－２</t>
  </si>
  <si>
    <t>B124220720206</t>
  </si>
  <si>
    <t>鈴鹿市立鈴西小学校</t>
  </si>
  <si>
    <t>三重県鈴鹿市深溝町３１７２－１</t>
  </si>
  <si>
    <t>B124220720215</t>
  </si>
  <si>
    <t>鈴鹿市立椿小学校</t>
  </si>
  <si>
    <t>三重県鈴鹿市山本町７５０</t>
  </si>
  <si>
    <t>B124220720224</t>
  </si>
  <si>
    <t>鈴鹿市立旭が丘小学校</t>
  </si>
  <si>
    <t>三重県鈴鹿市東旭が丘五丁目３－１８</t>
  </si>
  <si>
    <t>B124220720233</t>
  </si>
  <si>
    <t>鈴鹿市立深伊沢小学校</t>
  </si>
  <si>
    <t>三重県鈴鹿市伊船町１６９３</t>
  </si>
  <si>
    <t>B124220720242</t>
  </si>
  <si>
    <t>鈴鹿市立庄内小学校</t>
  </si>
  <si>
    <t>三重県鈴鹿市東庄内町２４５８ー１</t>
  </si>
  <si>
    <t>B124220720251</t>
  </si>
  <si>
    <t>鈴鹿市立井田川小学校</t>
  </si>
  <si>
    <t>三重県鈴鹿市和泉町８１４番地</t>
  </si>
  <si>
    <t>B124220720260</t>
  </si>
  <si>
    <t>鈴鹿市立鼓ヶ浦小学校</t>
  </si>
  <si>
    <t>三重県鈴鹿市寺家１－４１－１</t>
  </si>
  <si>
    <t>B124220720279</t>
  </si>
  <si>
    <t>鈴鹿市立桜島小学校</t>
  </si>
  <si>
    <t>三重県鈴鹿市桜島町４－１２</t>
  </si>
  <si>
    <t>B124220720288</t>
  </si>
  <si>
    <t>鈴鹿市立明生小学校</t>
  </si>
  <si>
    <t>三重県鈴鹿市大池二丁目１３番１号</t>
  </si>
  <si>
    <t>B124220720297</t>
  </si>
  <si>
    <t>鈴鹿市立清和小学校</t>
  </si>
  <si>
    <t>三重県鈴鹿市算所５－２１－１２</t>
  </si>
  <si>
    <t>B124220720304</t>
  </si>
  <si>
    <t>鈴鹿市立郡山小学校</t>
  </si>
  <si>
    <t>三重県鈴鹿市郡山町７１０－６</t>
  </si>
  <si>
    <t>B124220820018</t>
  </si>
  <si>
    <t>名張市立名張小学校</t>
  </si>
  <si>
    <t>三重県名張市丸之内５５</t>
  </si>
  <si>
    <t>B124220820027</t>
  </si>
  <si>
    <t>名張市立蔵持小学校</t>
  </si>
  <si>
    <t>三重県名張市蔵持町原出３３８</t>
  </si>
  <si>
    <t>B124220820036</t>
  </si>
  <si>
    <t>名張市立桔梗が丘小学校</t>
  </si>
  <si>
    <t>三重県名張市桔梗が丘３－２－６７</t>
  </si>
  <si>
    <t>B124220820045</t>
  </si>
  <si>
    <t>名張市立薦原小学校</t>
  </si>
  <si>
    <t>三重県名張市薦生１５９５</t>
  </si>
  <si>
    <t>B124220820054</t>
  </si>
  <si>
    <t>名張市立比奈知小学校</t>
  </si>
  <si>
    <t>三重県名張市下比奈知１４２２</t>
  </si>
  <si>
    <t>B124220820063</t>
  </si>
  <si>
    <t>名張市立美旗小学校</t>
  </si>
  <si>
    <t>三重県名張市新田１１７－２</t>
  </si>
  <si>
    <t>B124220820072</t>
  </si>
  <si>
    <t>名張市立箕曲小学校</t>
  </si>
  <si>
    <t>三重県名張市夏見３５１</t>
  </si>
  <si>
    <t>B124220820081</t>
  </si>
  <si>
    <t>名張市立錦生赤目小学校</t>
  </si>
  <si>
    <t>三重県名張市赤目町檀１１６番地</t>
  </si>
  <si>
    <t>B124220820090</t>
  </si>
  <si>
    <t>名張市立桔梗が丘南小学校</t>
  </si>
  <si>
    <t>三重県名張市桔梗が丘５－１２－３８</t>
  </si>
  <si>
    <t>B124220820107</t>
  </si>
  <si>
    <t>名張市立桔梗が丘東小学校</t>
  </si>
  <si>
    <t>三重県名張市桔梗が丘７－１－８６</t>
  </si>
  <si>
    <t>B124220820116</t>
  </si>
  <si>
    <t>名張市立つつじが丘小学校</t>
  </si>
  <si>
    <t>三重県名張市つつじが丘北３－５</t>
  </si>
  <si>
    <t>B124220820125</t>
  </si>
  <si>
    <t>名張市立すずらん台小学校</t>
  </si>
  <si>
    <t>三重県名張市すずらん台東３－２１９</t>
  </si>
  <si>
    <t>B124220820134</t>
  </si>
  <si>
    <t>名張市立梅が丘小学校</t>
  </si>
  <si>
    <t>三重県名張市梅が丘北１－３４０</t>
  </si>
  <si>
    <t>B124220820143</t>
  </si>
  <si>
    <t>名張市立百合が丘小学校</t>
  </si>
  <si>
    <t>三重県名張市百合が丘東９－１</t>
  </si>
  <si>
    <t>B124220920017</t>
  </si>
  <si>
    <t>尾鷲市立尾鷲小学校</t>
  </si>
  <si>
    <t>三重県尾鷲市中村町４－５８</t>
  </si>
  <si>
    <t>B124220920026</t>
  </si>
  <si>
    <t>尾鷲市立宮之上小学校</t>
  </si>
  <si>
    <t>三重県尾鷲市宮ノ上町６－４８</t>
  </si>
  <si>
    <t>B124220920035</t>
  </si>
  <si>
    <t>尾鷲市立矢浜小学校</t>
  </si>
  <si>
    <t>三重県尾鷲市矢浜２－３－５２</t>
  </si>
  <si>
    <t>B124220920044</t>
  </si>
  <si>
    <t>尾鷲市立向井小学校</t>
  </si>
  <si>
    <t>三重県尾鷲市大字向井１３４－１２</t>
  </si>
  <si>
    <t>B124220920053</t>
  </si>
  <si>
    <t>尾鷲市立須賀利小学校</t>
  </si>
  <si>
    <t>三重県尾鷲市須賀利町１０７</t>
  </si>
  <si>
    <t>B124220920062</t>
  </si>
  <si>
    <t>尾鷲市立九鬼小学校</t>
  </si>
  <si>
    <t>三重県尾鷲市九鬼町３７４－１</t>
  </si>
  <si>
    <t>B124220920099</t>
  </si>
  <si>
    <t>尾鷲市立賀田小学校</t>
  </si>
  <si>
    <t>三重県尾鷲市賀田町３１９</t>
  </si>
  <si>
    <t>B124220920106</t>
  </si>
  <si>
    <t>尾鷲市立梶賀小学校</t>
  </si>
  <si>
    <t>三重県尾鷲市梶賀町３３３</t>
  </si>
  <si>
    <t>B124221020014</t>
  </si>
  <si>
    <t>亀山市立亀山西小学校</t>
  </si>
  <si>
    <t>三重県亀山市本丸町５８５番地</t>
  </si>
  <si>
    <t>B124221020023</t>
  </si>
  <si>
    <t>亀山市立亀山東小学校</t>
  </si>
  <si>
    <t>三重県亀山市本町１－９－９</t>
  </si>
  <si>
    <t>B124221020032</t>
  </si>
  <si>
    <t>亀山市立昼生小学校</t>
  </si>
  <si>
    <t>三重県亀山市中庄町１４０５</t>
  </si>
  <si>
    <t>B124221020041</t>
  </si>
  <si>
    <t>亀山市立川崎小学校</t>
  </si>
  <si>
    <t>三重県亀山市能褒野町７７－２２</t>
  </si>
  <si>
    <t>B124221020050</t>
  </si>
  <si>
    <t>亀山市立野登小学校</t>
  </si>
  <si>
    <t>三重県亀山市両尾町２１２４</t>
  </si>
  <si>
    <t>B124221020069</t>
  </si>
  <si>
    <t>亀山市立白川小学校</t>
  </si>
  <si>
    <t>三重県亀山市白木町２７３９番地</t>
  </si>
  <si>
    <t>B124221020078</t>
  </si>
  <si>
    <t>亀山市立神辺小学校</t>
  </si>
  <si>
    <t>三重県亀山市太岡寺町１３１０</t>
  </si>
  <si>
    <t>B124221020087</t>
  </si>
  <si>
    <t>亀山市立井田川小学校</t>
  </si>
  <si>
    <t>三重県亀山市みどり町５２番地</t>
  </si>
  <si>
    <t>B124221020096</t>
  </si>
  <si>
    <t>亀山市立亀山南小学校</t>
  </si>
  <si>
    <t>三重県亀山市天神３－１０－２５</t>
  </si>
  <si>
    <t>B124221020103</t>
  </si>
  <si>
    <t>亀山市立関小学校</t>
  </si>
  <si>
    <t>三重県亀山市関町木崎１４１６番地</t>
  </si>
  <si>
    <t>B124221020112</t>
  </si>
  <si>
    <t>亀山市立加太小学校</t>
  </si>
  <si>
    <t>三重県亀山市加太板屋４５６９</t>
  </si>
  <si>
    <t>B124221120013</t>
  </si>
  <si>
    <t>鳥羽市立鳥羽小学校</t>
  </si>
  <si>
    <t>三重県鳥羽市堅神町８０５－２</t>
  </si>
  <si>
    <t>B124221120022</t>
  </si>
  <si>
    <t>鳥羽市立答志小学校</t>
  </si>
  <si>
    <t>三重県鳥羽市答志町９４１－１</t>
  </si>
  <si>
    <t>B124221120031</t>
  </si>
  <si>
    <t>鳥羽市立神島小学校</t>
  </si>
  <si>
    <t>三重県鳥羽市神島町３５８－３</t>
  </si>
  <si>
    <t>B124221120040</t>
  </si>
  <si>
    <t>鳥羽市立菅島小学校</t>
  </si>
  <si>
    <t>三重県鳥羽市菅島町１－２</t>
  </si>
  <si>
    <t>B124221120059</t>
  </si>
  <si>
    <t>鳥羽市立加茂小学校</t>
  </si>
  <si>
    <t>三重県鳥羽市岩倉２７－１</t>
  </si>
  <si>
    <t>B124221120068</t>
  </si>
  <si>
    <t>鳥羽市立安楽島小学校</t>
  </si>
  <si>
    <t>三重県鳥羽市安楽島町３７７</t>
  </si>
  <si>
    <t>B124221120086</t>
  </si>
  <si>
    <t>鳥羽市立弘道小学校</t>
  </si>
  <si>
    <t>三重県鳥羽市相差町１０１４</t>
  </si>
  <si>
    <t>B124221220012</t>
  </si>
  <si>
    <t>熊野市立荒坂小学校</t>
  </si>
  <si>
    <t>三重県熊野市ニ木島町７２９</t>
  </si>
  <si>
    <t>B124221220021</t>
  </si>
  <si>
    <t>熊野市立荒坂小学校甫母分校</t>
  </si>
  <si>
    <t>三重県熊野市甫母町３６４</t>
  </si>
  <si>
    <t>B124221220030</t>
  </si>
  <si>
    <t>熊野市立遊木小学校</t>
  </si>
  <si>
    <t>三重県熊野市遊木町１０８</t>
  </si>
  <si>
    <t>B124221220049</t>
  </si>
  <si>
    <t>熊野市立新鹿小学校</t>
  </si>
  <si>
    <t>三重県熊野市新鹿町９１６－４</t>
  </si>
  <si>
    <t>B124221220058</t>
  </si>
  <si>
    <t>熊野市立新鹿小学校波田須分校</t>
  </si>
  <si>
    <t>三重県熊野市波田須町６０２</t>
  </si>
  <si>
    <t>B124221220067</t>
  </si>
  <si>
    <t>熊野市立木本小学校</t>
  </si>
  <si>
    <t>三重県熊野市木本町３４９－１０</t>
  </si>
  <si>
    <t>B124221220076</t>
  </si>
  <si>
    <t>熊野市立井戸小学校</t>
  </si>
  <si>
    <t>三重県熊野市井戸町２３８</t>
  </si>
  <si>
    <t>B124221220085</t>
  </si>
  <si>
    <t>熊野市立有馬小学校</t>
  </si>
  <si>
    <t>三重県熊野市有馬町５３０</t>
  </si>
  <si>
    <t>B124221220094</t>
  </si>
  <si>
    <t>熊野市立金山小学校</t>
  </si>
  <si>
    <t>三重県熊野市金山町２３７０－２</t>
  </si>
  <si>
    <t>B124221220101</t>
  </si>
  <si>
    <t>熊野市立育生小学校</t>
  </si>
  <si>
    <t>三重県熊野市育生町尾川４１</t>
  </si>
  <si>
    <t>B124221220110</t>
  </si>
  <si>
    <t>熊野市立育生小学校赤倉分校</t>
  </si>
  <si>
    <t>三重県熊野市赤倉５３８</t>
  </si>
  <si>
    <t>B124221220129</t>
  </si>
  <si>
    <t>熊野市立神上小学校</t>
  </si>
  <si>
    <t>三重県熊野市神川町神上６３</t>
  </si>
  <si>
    <t>B124221220138</t>
  </si>
  <si>
    <t>熊野市立神上小学校青柳分校</t>
  </si>
  <si>
    <t>三重県熊野市神川町柳谷２６５</t>
  </si>
  <si>
    <t>B124221220147</t>
  </si>
  <si>
    <t>熊野市立五郷小学校</t>
  </si>
  <si>
    <t>B124221220156</t>
  </si>
  <si>
    <t>熊野市立飛鳥小学校</t>
  </si>
  <si>
    <t>三重県熊野市飛鳥町野口３７５</t>
  </si>
  <si>
    <t>B124221220165</t>
  </si>
  <si>
    <t>熊野市立上川小学校</t>
  </si>
  <si>
    <t>三重県熊野市紀和町楊枝２</t>
  </si>
  <si>
    <t>B124221220174</t>
  </si>
  <si>
    <t>熊野市立入鹿小学校</t>
  </si>
  <si>
    <t>三重県熊野市紀和町大栗須１</t>
  </si>
  <si>
    <t>B124221220183</t>
  </si>
  <si>
    <t>熊野市立入鹿小学校西山分校</t>
  </si>
  <si>
    <t>三重県熊野市紀和町長尾８５０</t>
  </si>
  <si>
    <t>B124221220192</t>
  </si>
  <si>
    <t>熊野市立矢ノ川小学校</t>
  </si>
  <si>
    <t>三重県熊野市紀和町矢ノ川４５５</t>
  </si>
  <si>
    <t>B124221420010</t>
  </si>
  <si>
    <t>いなべ市立阿下喜小学校</t>
  </si>
  <si>
    <t>三重県いなべ市北勢町阿下喜２５６２－１</t>
  </si>
  <si>
    <t>B124221420029</t>
  </si>
  <si>
    <t>いなべ市立治田小学校</t>
  </si>
  <si>
    <t>三重県いなべ市北勢町東村３０－１</t>
  </si>
  <si>
    <t>B124221420038</t>
  </si>
  <si>
    <t>いなべ市立十社小学校</t>
  </si>
  <si>
    <t>三重県いなべ市北勢町畑毛６３４</t>
  </si>
  <si>
    <t>B124221420047</t>
  </si>
  <si>
    <t>いなべ市立山郷小学校</t>
  </si>
  <si>
    <t>三重県いなべ市北勢町大辻新田２７６</t>
  </si>
  <si>
    <t>B124221420056</t>
  </si>
  <si>
    <t>いなべ市立員弁西小学校</t>
  </si>
  <si>
    <t>三重県いなべ市員弁町笠田新田６０７</t>
  </si>
  <si>
    <t>B124221420065</t>
  </si>
  <si>
    <t>いなべ市立員弁東小学校</t>
  </si>
  <si>
    <t>三重県いなべ市員弁町大泉１２０１番地</t>
  </si>
  <si>
    <t>B124221420074</t>
  </si>
  <si>
    <t>いなべ市立笠間小学校</t>
  </si>
  <si>
    <t>三重県いなべ市大安町門前５６１</t>
  </si>
  <si>
    <t>B124221420083</t>
  </si>
  <si>
    <t>いなべ市立三里小学校</t>
  </si>
  <si>
    <t>三重県いなべ市大安町平塚１２４７</t>
  </si>
  <si>
    <t>B124221420092</t>
  </si>
  <si>
    <t>いなべ市立石榑小学校</t>
  </si>
  <si>
    <t>三重県いなべ市大安町石榑南６１１</t>
  </si>
  <si>
    <t>B124221420109</t>
  </si>
  <si>
    <t>いなべ市立丹生川小学校</t>
  </si>
  <si>
    <t>三重県いなべ市大安町丹生川中１１８９</t>
  </si>
  <si>
    <t>B124221420118</t>
  </si>
  <si>
    <t>いなべ市立藤原小学校</t>
  </si>
  <si>
    <t>三重県いなべ市藤原町市場４９１</t>
  </si>
  <si>
    <t>B124221520019</t>
  </si>
  <si>
    <t>志摩市立浜島小学校</t>
  </si>
  <si>
    <t>三重県志摩市浜島町１１１２番地</t>
  </si>
  <si>
    <t>B124221520028</t>
  </si>
  <si>
    <t>志摩市立大王小学校</t>
  </si>
  <si>
    <t>三重県志摩市大王町波切８７７－３</t>
  </si>
  <si>
    <t>B124221520037</t>
  </si>
  <si>
    <t>志摩市立志摩小学校</t>
  </si>
  <si>
    <t>三重県志摩市志摩町和具３１４番地１</t>
  </si>
  <si>
    <t>B124221520046</t>
  </si>
  <si>
    <t>志摩市立鵜方小学校</t>
  </si>
  <si>
    <t>三重県志摩市阿児町鵜方１７７５</t>
  </si>
  <si>
    <t>B124221520055</t>
  </si>
  <si>
    <t>志摩市立神明小学校</t>
  </si>
  <si>
    <t>三重県志摩市阿児町神明５２２－１</t>
  </si>
  <si>
    <t>B124221520064</t>
  </si>
  <si>
    <t>志摩市立東海小学校</t>
  </si>
  <si>
    <t>三重県志摩市阿児町甲賀１５１８</t>
  </si>
  <si>
    <t>B124221520073</t>
  </si>
  <si>
    <t>志摩市立磯部小学校</t>
  </si>
  <si>
    <t>三重県志摩市磯部町恵利原１２７５</t>
  </si>
  <si>
    <t>B124221620018</t>
  </si>
  <si>
    <t>伊賀市立上野東小学校</t>
  </si>
  <si>
    <t>三重県伊賀市緑ケ丘中町４３５２番地</t>
  </si>
  <si>
    <t>B124221620027</t>
  </si>
  <si>
    <t>伊賀市立上野西小学校</t>
  </si>
  <si>
    <t>三重県伊賀市上野丸之内１１２</t>
  </si>
  <si>
    <t>B124221620036</t>
  </si>
  <si>
    <t>伊賀市立久米小学校</t>
  </si>
  <si>
    <t>三重県伊賀市久米町５４４番地</t>
  </si>
  <si>
    <t>B124221620045</t>
  </si>
  <si>
    <t>伊賀市立上野北小学校</t>
  </si>
  <si>
    <t>三重県伊賀市西高倉３１４６</t>
  </si>
  <si>
    <t>B124221620054</t>
  </si>
  <si>
    <t>伊賀市立府中小学校</t>
  </si>
  <si>
    <t>三重県伊賀市東条８８</t>
  </si>
  <si>
    <t>B124221620063</t>
  </si>
  <si>
    <t>伊賀市立中瀬小学校</t>
  </si>
  <si>
    <t>三重県伊賀市西明寺１０５</t>
  </si>
  <si>
    <t>B124221620072</t>
  </si>
  <si>
    <t>伊賀市立友生小学校</t>
  </si>
  <si>
    <t>三重県伊賀市ゆめが丘２－１１</t>
  </si>
  <si>
    <t>B124221620116</t>
  </si>
  <si>
    <t>伊賀市立成和東小学校</t>
  </si>
  <si>
    <t>三重県伊賀市猪田１３５０番地</t>
  </si>
  <si>
    <t>B124221620125</t>
  </si>
  <si>
    <t>伊賀市立成和西小学校</t>
  </si>
  <si>
    <t>三重県伊賀市大内６２４番地</t>
  </si>
  <si>
    <t>B124221620134</t>
  </si>
  <si>
    <t>伊賀市立三訪小学校</t>
  </si>
  <si>
    <t>三重県伊賀市三田１６５２番地</t>
  </si>
  <si>
    <t>B124221620143</t>
  </si>
  <si>
    <t>伊賀市立柘植小学校</t>
  </si>
  <si>
    <t>三重県伊賀市柘植町２３４３</t>
  </si>
  <si>
    <t>B124221620152</t>
  </si>
  <si>
    <t>伊賀市立西柘植小学校</t>
  </si>
  <si>
    <t>三重県伊賀市大字新堂１６０番地</t>
  </si>
  <si>
    <t>B124221620161</t>
  </si>
  <si>
    <t>伊賀市立壬生野小学校</t>
  </si>
  <si>
    <t>三重県伊賀市川東１７８６－３</t>
  </si>
  <si>
    <t>B124221620170</t>
  </si>
  <si>
    <t>伊賀市立島ヶ原小学校</t>
  </si>
  <si>
    <t>三重県伊賀市島ヶ原５１４－２</t>
  </si>
  <si>
    <t>B124221620198</t>
  </si>
  <si>
    <t>伊賀市立阿山小学校</t>
  </si>
  <si>
    <t>三重県伊賀市馬場１０４５番地</t>
  </si>
  <si>
    <t>B124221620205</t>
  </si>
  <si>
    <t>伊賀市立大山田小学校</t>
  </si>
  <si>
    <t>三重県伊賀市平田２５</t>
  </si>
  <si>
    <t>B124221620214</t>
  </si>
  <si>
    <t>伊賀市立青山小学校</t>
  </si>
  <si>
    <t>三重県伊賀市阿保１７８９</t>
  </si>
  <si>
    <t>B124221620223</t>
  </si>
  <si>
    <t>伊賀市立上野南小学校</t>
  </si>
  <si>
    <t>三重県伊賀市沖２６５番地</t>
  </si>
  <si>
    <t>B124230320012</t>
  </si>
  <si>
    <t>木曽岬町立木曽岬小学校</t>
  </si>
  <si>
    <t>三重県桑名郡木曽岬町大字田代１６０</t>
  </si>
  <si>
    <t>B124232420017</t>
  </si>
  <si>
    <t>東員町立三和小学校</t>
  </si>
  <si>
    <t>三重県員弁郡東員町長深７００</t>
  </si>
  <si>
    <t>B124232420026</t>
  </si>
  <si>
    <t>東員町立稲部小学校</t>
  </si>
  <si>
    <t>三重県員弁郡東員町大木９４４</t>
  </si>
  <si>
    <t>B124232420035</t>
  </si>
  <si>
    <t>東員町立神田小学校</t>
  </si>
  <si>
    <t>三重県員弁郡東員町六把野新田１００</t>
  </si>
  <si>
    <t>B124232420044</t>
  </si>
  <si>
    <t>東員町立笹尾西小学校</t>
  </si>
  <si>
    <t>三重県員弁郡東員町笹尾西２－１－１</t>
  </si>
  <si>
    <t>B124232420053</t>
  </si>
  <si>
    <t>東員町立笹尾東小学校</t>
  </si>
  <si>
    <t>三重県員弁郡東員町笹尾東４丁目２８番地</t>
  </si>
  <si>
    <t>B124232420062</t>
  </si>
  <si>
    <t>東員町立城山小学校</t>
  </si>
  <si>
    <t>三重県員弁郡東員町城山１－４８</t>
  </si>
  <si>
    <t>B124234120016</t>
  </si>
  <si>
    <t>菰野町立菰野小学校</t>
  </si>
  <si>
    <t>三重県三重郡菰野町菰野１４９０</t>
  </si>
  <si>
    <t>B124234120025</t>
  </si>
  <si>
    <t>菰野町立千種小学校</t>
  </si>
  <si>
    <t>三重県三重郡菰野町千草３８６１</t>
  </si>
  <si>
    <t>B124234120034</t>
  </si>
  <si>
    <t>菰野町立朝上小学校</t>
  </si>
  <si>
    <t>三重県三重郡菰野町田光６６</t>
  </si>
  <si>
    <t>B124234120043</t>
  </si>
  <si>
    <t>菰野町立鵜川原小学校</t>
  </si>
  <si>
    <t>三重県三重郡菰野町大強原９１３</t>
  </si>
  <si>
    <t>B124234120052</t>
  </si>
  <si>
    <t>菰野町立竹永小学校</t>
  </si>
  <si>
    <t>三重県三重郡菰野町竹成２５９３－５</t>
  </si>
  <si>
    <t>B124234320014</t>
  </si>
  <si>
    <t>朝日町立朝日小学校</t>
  </si>
  <si>
    <t>三重県三重郡朝日町大字柿７５０</t>
  </si>
  <si>
    <t>B124234420013</t>
  </si>
  <si>
    <t>川越町立川越北小学校</t>
  </si>
  <si>
    <t>三重県三重郡川越町豊田一色６９</t>
  </si>
  <si>
    <t>B124234420022</t>
  </si>
  <si>
    <t>川越町立川越南小学校</t>
  </si>
  <si>
    <t>三重県三重郡川越町大字高松２５８番地</t>
  </si>
  <si>
    <t>B124244120015</t>
  </si>
  <si>
    <t>多気町立相可小学校</t>
  </si>
  <si>
    <t>三重県多気郡多気町兄国４６４</t>
  </si>
  <si>
    <t>B124244120024</t>
  </si>
  <si>
    <t>多気町立佐奈小学校</t>
  </si>
  <si>
    <t>三重県多気郡多気町仁田１２０</t>
  </si>
  <si>
    <t>B124244120033</t>
  </si>
  <si>
    <t>多気町立津田小学校</t>
  </si>
  <si>
    <t>三重県多気郡多気町井内林１３８</t>
  </si>
  <si>
    <t>B124244120042</t>
  </si>
  <si>
    <t>多気町立外城田小学校</t>
  </si>
  <si>
    <t>三重県多気郡多気町森荘５３４－１</t>
  </si>
  <si>
    <t>B124244120051</t>
  </si>
  <si>
    <t>多気町立勢和小学校</t>
  </si>
  <si>
    <t>三重県多気郡多気町片野２３４３</t>
  </si>
  <si>
    <t>B124244220014</t>
  </si>
  <si>
    <t>明和町立上御糸小学校</t>
  </si>
  <si>
    <t>三重県多気郡明和町佐田２０３８ー２</t>
  </si>
  <si>
    <t>B124244220023</t>
  </si>
  <si>
    <t>明和町立下御糸小学校</t>
  </si>
  <si>
    <t>三重県多気郡明和町内座３６７</t>
  </si>
  <si>
    <t>B124244220032</t>
  </si>
  <si>
    <t>明和町立大淀小学校</t>
  </si>
  <si>
    <t>三重県多気郡明和町大淀２８７３－１</t>
  </si>
  <si>
    <t>B124244220041</t>
  </si>
  <si>
    <t>明和町立斎宮小学校</t>
  </si>
  <si>
    <t>三重県多気郡明和町斎宮３３８５－２</t>
  </si>
  <si>
    <t>B124244220050</t>
  </si>
  <si>
    <t>明和町立明星小学校</t>
  </si>
  <si>
    <t>三重県多気郡明和町明星１５４７</t>
  </si>
  <si>
    <t>B124244320013</t>
  </si>
  <si>
    <t>大台町立日進小学校</t>
  </si>
  <si>
    <t>三重県多気郡大台町新田２７８</t>
  </si>
  <si>
    <t>B124244320022</t>
  </si>
  <si>
    <t>大台町立川添小学校</t>
  </si>
  <si>
    <t>三重県多気郡大台町上楠４２０番地</t>
  </si>
  <si>
    <t>B124244320031</t>
  </si>
  <si>
    <t>大台町立三瀬谷小学校</t>
  </si>
  <si>
    <t>三重県多気郡大台町佐原１０７</t>
  </si>
  <si>
    <t>B124244320040</t>
  </si>
  <si>
    <t>大台町立宮川小学校</t>
  </si>
  <si>
    <t>三重県多気郡大台町茂原５４３－３</t>
  </si>
  <si>
    <t>B124246120010</t>
  </si>
  <si>
    <t>玉城町立田丸小学校</t>
  </si>
  <si>
    <t>三重県度会郡玉城町佐田１２４７</t>
  </si>
  <si>
    <t>B124246120029</t>
  </si>
  <si>
    <t>玉城町立有田小学校</t>
  </si>
  <si>
    <t>三重県度会郡玉城町長更３７６</t>
  </si>
  <si>
    <t>B124246120038</t>
  </si>
  <si>
    <t>玉城町立外城田小学校</t>
  </si>
  <si>
    <t>三重県度会郡玉城町蚊野２０１８</t>
  </si>
  <si>
    <t>B124246120047</t>
  </si>
  <si>
    <t>玉城町立下外城田小学校</t>
  </si>
  <si>
    <t>三重県度会郡玉城町小社曽根７７６</t>
  </si>
  <si>
    <t>B124247020019</t>
  </si>
  <si>
    <t>度会町立度会小学校</t>
  </si>
  <si>
    <t>三重県度会郡度会町棚橋１６７９－１</t>
  </si>
  <si>
    <t>B124247120018</t>
  </si>
  <si>
    <t>大紀町立七保小学校</t>
  </si>
  <si>
    <t>三重県度会郡大紀町打見３８８</t>
  </si>
  <si>
    <t>B124247120027</t>
  </si>
  <si>
    <t>大紀町立大宮小学校</t>
  </si>
  <si>
    <t>三重県度会郡大紀町滝原１７４８－１</t>
  </si>
  <si>
    <t>B124247120036</t>
  </si>
  <si>
    <t>大紀町立大紀小学校</t>
  </si>
  <si>
    <t>三重県度会郡大紀町大内山８７５</t>
  </si>
  <si>
    <t>B124247120045</t>
  </si>
  <si>
    <t>大紀町立錦小学校</t>
  </si>
  <si>
    <t>三重県度会郡大紀町錦４２６－１</t>
  </si>
  <si>
    <t>B124247220017</t>
  </si>
  <si>
    <t>南伊勢町立南勢小学校</t>
  </si>
  <si>
    <t>三重県度会郡南伊勢町五ヵ所浦３７５５－４</t>
  </si>
  <si>
    <t>B124247220026</t>
  </si>
  <si>
    <t>南伊勢町立南島東小学校</t>
  </si>
  <si>
    <t>三重県度会郡南伊勢町贄浦１８８－２</t>
  </si>
  <si>
    <t>B124247220035</t>
  </si>
  <si>
    <t>南伊勢町立南島西小学校</t>
  </si>
  <si>
    <t>三重県度会郡南伊勢町村山１０３６</t>
  </si>
  <si>
    <t>B124254320012</t>
  </si>
  <si>
    <t>紀北町立三浦小学校</t>
  </si>
  <si>
    <t>三重県北牟婁郡紀北町三浦４３２</t>
  </si>
  <si>
    <t>B124254320030</t>
  </si>
  <si>
    <t>紀北町立西小学校</t>
  </si>
  <si>
    <t>三重県北牟婁郡紀北町長島１５３８</t>
  </si>
  <si>
    <t>B124254320049</t>
  </si>
  <si>
    <t>紀北町立東小学校</t>
  </si>
  <si>
    <t>三重県北牟婁郡紀北町東長島２４５８</t>
  </si>
  <si>
    <t>B124254320058</t>
  </si>
  <si>
    <t>紀北町立赤羽小学校</t>
  </si>
  <si>
    <t>三重県北牟婁郡紀北町島原２７０８－２</t>
  </si>
  <si>
    <t>B124254320067</t>
  </si>
  <si>
    <t>紀北町立相賀小学校</t>
  </si>
  <si>
    <t>三重県北牟婁郡紀北町相賀３６８－３</t>
  </si>
  <si>
    <t>B124254320076</t>
  </si>
  <si>
    <t>紀北町立矢口小学校</t>
  </si>
  <si>
    <t>三重県北牟婁郡紀北町矢口浦３１１</t>
  </si>
  <si>
    <t>B124254320085</t>
  </si>
  <si>
    <t>紀北町立船津小学校</t>
  </si>
  <si>
    <t>三重県北牟婁郡紀北町船津１０５７</t>
  </si>
  <si>
    <t>B124254320094</t>
  </si>
  <si>
    <t>紀北町立上里小学校</t>
  </si>
  <si>
    <t>三重県北牟婁郡紀北町上里８０１</t>
  </si>
  <si>
    <t>B124256120019</t>
  </si>
  <si>
    <t>御浜町立神志山小学校</t>
  </si>
  <si>
    <t>三重県南牟婁郡御浜町志原１６</t>
  </si>
  <si>
    <t>B124256120028</t>
  </si>
  <si>
    <t>御浜町立御浜小学校</t>
  </si>
  <si>
    <t>三重県南牟婁郡御浜町下市木１９５６</t>
  </si>
  <si>
    <t>B124256120037</t>
  </si>
  <si>
    <t>御浜町立阿田和小学校</t>
  </si>
  <si>
    <t>三重県南牟婁郡御浜町阿田和１７９１ー１</t>
  </si>
  <si>
    <t>B124256120046</t>
  </si>
  <si>
    <t>御浜町立尾呂志学園小学校</t>
  </si>
  <si>
    <t>三重県南牟婁郡御浜町上野５３５－５</t>
  </si>
  <si>
    <t>B124256220018</t>
  </si>
  <si>
    <t>紀宝町立井田小学校</t>
  </si>
  <si>
    <t>三重県南牟婁郡紀宝町井田１７８７－２</t>
  </si>
  <si>
    <t>B124256220027</t>
  </si>
  <si>
    <t>紀宝町立神内小学校</t>
  </si>
  <si>
    <t>三重県南牟婁郡紀宝町神内４９３</t>
  </si>
  <si>
    <t>B124256220036</t>
  </si>
  <si>
    <t>紀宝町立成川小学校</t>
  </si>
  <si>
    <t>三重県南牟婁郡紀宝町成川６３２</t>
  </si>
  <si>
    <t>B124256220045</t>
  </si>
  <si>
    <t>紀宝町立相野谷小学校</t>
  </si>
  <si>
    <t>三重県南牟婁郡紀宝町井内９８－１</t>
  </si>
  <si>
    <t>B124256220054</t>
  </si>
  <si>
    <t>紀宝町立鵜殿小学校</t>
  </si>
  <si>
    <t>三重県南牟婁郡紀宝町鵜殿１２３２－１</t>
  </si>
  <si>
    <t>B124320225017</t>
  </si>
  <si>
    <t>暁小学校</t>
  </si>
  <si>
    <t>三重県四日市市蒔田３丁目３－３７</t>
  </si>
  <si>
    <t>B124320525014</t>
  </si>
  <si>
    <t>津田学園小学校</t>
  </si>
  <si>
    <t>三重県桑名市野田５－３－１２</t>
  </si>
  <si>
    <t>C124110000011</t>
  </si>
  <si>
    <t>三重大学教育学部附属中学校</t>
  </si>
  <si>
    <t>三重県津市観音寺町４７１</t>
  </si>
  <si>
    <t>C124220130011</t>
  </si>
  <si>
    <t>津市立橋北中学校</t>
  </si>
  <si>
    <t>三重県津市桜橋２丁目３８－１</t>
  </si>
  <si>
    <t>C124220130020</t>
  </si>
  <si>
    <t>津市立東橋内中学校</t>
  </si>
  <si>
    <t>三重県津市中河原３５６－２</t>
  </si>
  <si>
    <t>C124220130039</t>
  </si>
  <si>
    <t>津市立西橋内中学校</t>
  </si>
  <si>
    <t>三重県津市東古河町７－１</t>
  </si>
  <si>
    <t>C124220130048</t>
  </si>
  <si>
    <t>津市立橋南中学校</t>
  </si>
  <si>
    <t>三重県津市上弁財町津興２５３７－４</t>
  </si>
  <si>
    <t>C124220130057</t>
  </si>
  <si>
    <t>津市立南郊中学校</t>
  </si>
  <si>
    <t>三重県津市高茶屋４丁目４４－１</t>
  </si>
  <si>
    <t>C124220130066</t>
  </si>
  <si>
    <t>津市立西郊中学校</t>
  </si>
  <si>
    <t>三重県津市一色町２１９</t>
  </si>
  <si>
    <t>C124220130075</t>
  </si>
  <si>
    <t>津市立一身田中学校</t>
  </si>
  <si>
    <t>三重県津市一身田中野８８０－１</t>
  </si>
  <si>
    <t>C124220130084</t>
  </si>
  <si>
    <t>津市立一身田中学校国児分校</t>
  </si>
  <si>
    <t>C124220130093</t>
  </si>
  <si>
    <t>津市立豊里中学校</t>
  </si>
  <si>
    <t>三重県津市大里睦合町８２０－１</t>
  </si>
  <si>
    <t>C124220130100</t>
  </si>
  <si>
    <t>津市立南が丘中学校</t>
  </si>
  <si>
    <t>三重県津市垂水２６２２番地の１</t>
  </si>
  <si>
    <t>C124220130119</t>
  </si>
  <si>
    <t>津市立朝陽中学校</t>
  </si>
  <si>
    <t>三重県津市河芸町上野２０１０</t>
  </si>
  <si>
    <t>C124220130128</t>
  </si>
  <si>
    <t>津市立芸濃中学校</t>
  </si>
  <si>
    <t>三重県津市芸濃町椋本５１４７</t>
  </si>
  <si>
    <t>C124220130137</t>
  </si>
  <si>
    <t>津市立東観中学校</t>
  </si>
  <si>
    <t>三重県津市安濃町東観音寺４９４番地１</t>
  </si>
  <si>
    <t>C124220130146</t>
  </si>
  <si>
    <t>津市立久居中学校</t>
  </si>
  <si>
    <t>三重県津市久居西鷹跡町４９４</t>
  </si>
  <si>
    <t>C124220130155</t>
  </si>
  <si>
    <t>津市立久居西中学校</t>
  </si>
  <si>
    <t>三重県津市久居一色町９４０</t>
  </si>
  <si>
    <t>C124220130164</t>
  </si>
  <si>
    <t>津市立久居東中学校</t>
  </si>
  <si>
    <t>三重県津市久居井戸山町７２１－１</t>
  </si>
  <si>
    <t>C124220130173</t>
  </si>
  <si>
    <t>津市立香海中学校</t>
  </si>
  <si>
    <t>三重県津市香良洲町１２８</t>
  </si>
  <si>
    <t>C124220130182</t>
  </si>
  <si>
    <t>津市立一志中学校</t>
  </si>
  <si>
    <t>三重県津市一志町高野２６０９</t>
  </si>
  <si>
    <t>C124220130191</t>
  </si>
  <si>
    <t>津市立白山中学校</t>
  </si>
  <si>
    <t>三重県津市白山町川口４７１－６</t>
  </si>
  <si>
    <t>C124220130208</t>
  </si>
  <si>
    <t>津市立美杉中学校</t>
  </si>
  <si>
    <t>三重県津市美杉町八知５８００</t>
  </si>
  <si>
    <t>C124220230010</t>
  </si>
  <si>
    <t>四日市市立中部中学校</t>
  </si>
  <si>
    <t>三重県四日市市西浦２－５－３６</t>
  </si>
  <si>
    <t>C124220230029</t>
  </si>
  <si>
    <t>四日市市立橋北中学校</t>
  </si>
  <si>
    <t>三重県四日市市高浜町１－４</t>
  </si>
  <si>
    <t>C124220230038</t>
  </si>
  <si>
    <t>四日市市立港中学校</t>
  </si>
  <si>
    <t>三重県四日市市十七軒町１０番４１号</t>
  </si>
  <si>
    <t>C124220230047</t>
  </si>
  <si>
    <t>四日市市立塩浜中学校</t>
  </si>
  <si>
    <t>三重県四日市市塩浜４０９６</t>
  </si>
  <si>
    <t>C124220230056</t>
  </si>
  <si>
    <t>四日市市立山手中学校</t>
  </si>
  <si>
    <t>三重県四日市市東阿倉川７０</t>
  </si>
  <si>
    <t>C124220230065</t>
  </si>
  <si>
    <t>四日市市立富洲原中学校</t>
  </si>
  <si>
    <t>三重県四日市市天カ須賀５－３－１０</t>
  </si>
  <si>
    <t>C124220230074</t>
  </si>
  <si>
    <t>四日市市立富田中学校</t>
  </si>
  <si>
    <t>三重県四日市市東茂福町４－１９</t>
  </si>
  <si>
    <t>C124220230083</t>
  </si>
  <si>
    <t>四日市市立笹川中学校</t>
  </si>
  <si>
    <t>三重県四日市市西日野町２６８番地の２</t>
  </si>
  <si>
    <t>C124220230092</t>
  </si>
  <si>
    <t>四日市市立南中学校</t>
  </si>
  <si>
    <t>三重県四日市市前田町１８ー１７</t>
  </si>
  <si>
    <t>C124220230109</t>
  </si>
  <si>
    <t>四日市市立西陵中学校</t>
  </si>
  <si>
    <t>三重県四日市市西山町７２２９</t>
  </si>
  <si>
    <t>C124220230118</t>
  </si>
  <si>
    <t>四日市市立三滝中学校</t>
  </si>
  <si>
    <t>三重県四日市市高角町２０６８番地の２</t>
  </si>
  <si>
    <t>C124220230127</t>
  </si>
  <si>
    <t>四日市市立大池中学校</t>
  </si>
  <si>
    <t>三重県四日市市下海老町２６６２番地の１</t>
  </si>
  <si>
    <t>C124220230136</t>
  </si>
  <si>
    <t>四日市市立朝明中学校</t>
  </si>
  <si>
    <t>三重県四日市市平津町４０９－２</t>
  </si>
  <si>
    <t>C124220230145</t>
  </si>
  <si>
    <t>四日市市立保々中学校</t>
  </si>
  <si>
    <t>三重県四日市市西村町２７８７－２</t>
  </si>
  <si>
    <t>C124220230154</t>
  </si>
  <si>
    <t>四日市市立常磐中学校</t>
  </si>
  <si>
    <t>三重県四日市市大字松本８１０</t>
  </si>
  <si>
    <t>C124220230163</t>
  </si>
  <si>
    <t>四日市市立西笹川中学校</t>
  </si>
  <si>
    <t>三重県四日市市笹川４―１０４</t>
  </si>
  <si>
    <t>C124220230172</t>
  </si>
  <si>
    <t>四日市市立三重平中学校</t>
  </si>
  <si>
    <t>三重県四日市市三重８－１</t>
  </si>
  <si>
    <t>C124220230181</t>
  </si>
  <si>
    <t>四日市市立羽津中学校</t>
  </si>
  <si>
    <t>三重県四日市市羽津甲２６番地</t>
  </si>
  <si>
    <t>C124220230190</t>
  </si>
  <si>
    <t>四日市市立西朝明中学校</t>
  </si>
  <si>
    <t>三重県四日市市北山町１１６９</t>
  </si>
  <si>
    <t>C124220230207</t>
  </si>
  <si>
    <t>四日市市立桜中学校</t>
  </si>
  <si>
    <t>三重県四日市市桜町１６０４</t>
  </si>
  <si>
    <t>C124220230216</t>
  </si>
  <si>
    <t>四日市市立内部中学校</t>
  </si>
  <si>
    <t>三重県四日市市波木町６９７</t>
  </si>
  <si>
    <t>C124220230225</t>
  </si>
  <si>
    <t>四日市市立楠中学校</t>
  </si>
  <si>
    <t>三重県四日市市楠町北五味塚２０９２番地</t>
  </si>
  <si>
    <t>C124220330019</t>
  </si>
  <si>
    <t>伊勢市立倉田山中学校</t>
  </si>
  <si>
    <t>三重県伊勢市神田久志本町１６４５－２</t>
  </si>
  <si>
    <t>C124220330028</t>
  </si>
  <si>
    <t>伊勢市立厚生中学校</t>
  </si>
  <si>
    <t>三重県伊勢市一之木５－５－３</t>
  </si>
  <si>
    <t>C124220330037</t>
  </si>
  <si>
    <t>伊勢市立港中学校</t>
  </si>
  <si>
    <t>三重県伊勢市竹ヶ鼻町７８－１０</t>
  </si>
  <si>
    <t>C124220330046</t>
  </si>
  <si>
    <t>伊勢市立城田中学校</t>
  </si>
  <si>
    <t>三重県伊勢市粟野町４７２</t>
  </si>
  <si>
    <t>C124220330055</t>
  </si>
  <si>
    <t>伊勢市立五十鈴中学校</t>
  </si>
  <si>
    <t>三重県伊勢市中村町４４４</t>
  </si>
  <si>
    <t>C124220330064</t>
  </si>
  <si>
    <t>伊勢市立伊勢宮川中学校</t>
  </si>
  <si>
    <t>三重県伊勢市二俣４－５－３</t>
  </si>
  <si>
    <t>C124220330073</t>
  </si>
  <si>
    <t>伊勢市立桜浜中学校</t>
  </si>
  <si>
    <t>三重県伊勢市植山町４６１</t>
  </si>
  <si>
    <t>C124220330082</t>
  </si>
  <si>
    <t>伊勢市立二見中学校</t>
  </si>
  <si>
    <t>C124220330091</t>
  </si>
  <si>
    <t>伊勢市立小俣中学校</t>
  </si>
  <si>
    <t>三重県伊勢市小俣町相合７５０</t>
  </si>
  <si>
    <t>C124220330108</t>
  </si>
  <si>
    <t>伊勢市立御薗中学校</t>
  </si>
  <si>
    <t>三重県伊勢市磯町尾立２２２５</t>
  </si>
  <si>
    <t>C124220430018</t>
  </si>
  <si>
    <t>松阪市立殿町中学校</t>
  </si>
  <si>
    <t>三重県松阪市殿町１５０８－１</t>
  </si>
  <si>
    <t>C124220430036</t>
  </si>
  <si>
    <t>松阪市立鎌田中学校</t>
  </si>
  <si>
    <t>三重県松阪市鎌田町６５６</t>
  </si>
  <si>
    <t>C124220430045</t>
  </si>
  <si>
    <t>松阪市立久保中学校</t>
  </si>
  <si>
    <t>三重県松阪市垣鼻町１７９０－１</t>
  </si>
  <si>
    <t>C124220430054</t>
  </si>
  <si>
    <t>松阪市立東部中学校</t>
  </si>
  <si>
    <t>三重県松阪市魚見町８８４</t>
  </si>
  <si>
    <t>C124220430063</t>
  </si>
  <si>
    <t>松阪市立中部中学校</t>
  </si>
  <si>
    <t>三重県松阪市立野町１３４４</t>
  </si>
  <si>
    <t>C124220430072</t>
  </si>
  <si>
    <t>松阪市立大江中学校</t>
  </si>
  <si>
    <t>三重県松阪市小片野町２２８番地</t>
  </si>
  <si>
    <t>C124220430081</t>
  </si>
  <si>
    <t>松阪市立西中学校</t>
  </si>
  <si>
    <t>三重県松阪市曲町４－８</t>
  </si>
  <si>
    <t>C124220430090</t>
  </si>
  <si>
    <t>松阪市立嬉野中学校</t>
  </si>
  <si>
    <t>三重県松阪市嬉野下之庄町１７２５</t>
  </si>
  <si>
    <t>C124220430107</t>
  </si>
  <si>
    <t>松阪市立三雲中学校</t>
  </si>
  <si>
    <t>三重県松阪市中道町３４５</t>
  </si>
  <si>
    <t>C124220430116</t>
  </si>
  <si>
    <t>松阪市立飯南中学校</t>
  </si>
  <si>
    <t>三重県松阪市飯南町粥見５６６</t>
  </si>
  <si>
    <t>C124220430125</t>
  </si>
  <si>
    <t>松阪市立飯高中学校</t>
  </si>
  <si>
    <t>三重県松阪市飯高町宮前９２７</t>
  </si>
  <si>
    <t>C124220530017</t>
  </si>
  <si>
    <t>桑名市立成徳中学校</t>
  </si>
  <si>
    <t>三重県桑名市東汰上４１５－１</t>
  </si>
  <si>
    <t>C124220530026</t>
  </si>
  <si>
    <t>桑名市立明正中学校</t>
  </si>
  <si>
    <t>三重県桑名市明正町３１番地</t>
  </si>
  <si>
    <t>C124220530035</t>
  </si>
  <si>
    <t>桑名市立光風中学校</t>
  </si>
  <si>
    <t>三重県桑名市新矢田二丁目３７番地</t>
  </si>
  <si>
    <t>C124220530044</t>
  </si>
  <si>
    <t>桑名市立陽和中学校</t>
  </si>
  <si>
    <t>三重県桑名市小貝須１４０８－４</t>
  </si>
  <si>
    <t>C124220530053</t>
  </si>
  <si>
    <t>桑名市立正和中学校</t>
  </si>
  <si>
    <t>三重県桑名市坂井３３９－２５</t>
  </si>
  <si>
    <t>C124220530062</t>
  </si>
  <si>
    <t>桑名市立陵成中学校</t>
  </si>
  <si>
    <t>三重県桑名市筒尾８－１２</t>
  </si>
  <si>
    <t>C124220530071</t>
  </si>
  <si>
    <t>桑名市立光陵中学校</t>
  </si>
  <si>
    <t>三重県桑名市大山田５－１２</t>
  </si>
  <si>
    <t>C124220530080</t>
  </si>
  <si>
    <t>桑名市立多度中学校</t>
  </si>
  <si>
    <t>三重県桑名市多度町柚井２４</t>
  </si>
  <si>
    <t>C124220530099</t>
  </si>
  <si>
    <t>桑名市立長島中学校</t>
  </si>
  <si>
    <t>三重県桑名市長島町西外面２１７５</t>
  </si>
  <si>
    <t>C124220530106</t>
  </si>
  <si>
    <t>桑名市立長島中学校悠分校</t>
  </si>
  <si>
    <t>三重県桑名市長島町横満蔵５６８番地３</t>
  </si>
  <si>
    <t>C124220730015</t>
  </si>
  <si>
    <t>鈴鹿市立平田野中学校</t>
  </si>
  <si>
    <t>三重県鈴鹿市国府町９１０５番地の１</t>
  </si>
  <si>
    <t>C124220730024</t>
  </si>
  <si>
    <t>鈴鹿市立白鳥中学校</t>
  </si>
  <si>
    <t>三重県鈴鹿市加佐登３丁目１番１号</t>
  </si>
  <si>
    <t>C124220730033</t>
  </si>
  <si>
    <t>鈴鹿市立神戸中学校</t>
  </si>
  <si>
    <t>三重県鈴鹿市十宮町１３３５番地</t>
  </si>
  <si>
    <t>C124220730042</t>
  </si>
  <si>
    <t>鈴鹿市立大木中学校</t>
  </si>
  <si>
    <t>三重県鈴鹿市北堀江２－１５－１</t>
  </si>
  <si>
    <t>C124220730051</t>
  </si>
  <si>
    <t>鈴鹿市立千代崎中学校</t>
  </si>
  <si>
    <t>三重県鈴鹿市東玉垣町２８６３番地</t>
  </si>
  <si>
    <t>C124220730060</t>
  </si>
  <si>
    <t>鈴鹿市立白子中学校</t>
  </si>
  <si>
    <t>三重県鈴鹿市中旭が丘４－５－６２</t>
  </si>
  <si>
    <t>C124220730079</t>
  </si>
  <si>
    <t>鈴鹿市立天栄中学校</t>
  </si>
  <si>
    <t>三重県鈴鹿市秋永町１８３９</t>
  </si>
  <si>
    <t>C124220730088</t>
  </si>
  <si>
    <t>鈴鹿市立鈴峰中学校</t>
  </si>
  <si>
    <t>三重県鈴鹿市長澤町１８６７番地の１</t>
  </si>
  <si>
    <t>C124220730097</t>
  </si>
  <si>
    <t>鈴鹿市立鼓ヶ浦中学校</t>
  </si>
  <si>
    <t>三重県鈴鹿市寺家４－１１－１</t>
  </si>
  <si>
    <t>C124220730104</t>
  </si>
  <si>
    <t>鈴鹿市立創徳中学校</t>
  </si>
  <si>
    <t>三重県鈴鹿市三日市町１８０３番地の８</t>
  </si>
  <si>
    <t>C124220830014</t>
  </si>
  <si>
    <t>名張市立名張中学校</t>
  </si>
  <si>
    <t>三重県名張市丸之内１５番地</t>
  </si>
  <si>
    <t>C124220830023</t>
  </si>
  <si>
    <t>名張市立赤目中学校</t>
  </si>
  <si>
    <t>三重県名張市箕曲中村２１９</t>
  </si>
  <si>
    <t>C124220830032</t>
  </si>
  <si>
    <t>名張市立桔梗が丘中学校</t>
  </si>
  <si>
    <t>三重県名張市桔梗が丘７番町１街区１９２６番地１</t>
  </si>
  <si>
    <t>C124220830041</t>
  </si>
  <si>
    <t>名張市立北中学校</t>
  </si>
  <si>
    <t>三重県名張市美旗中村２３８０</t>
  </si>
  <si>
    <t>C124220830050</t>
  </si>
  <si>
    <t>名張市立南中学校</t>
  </si>
  <si>
    <t>三重県名張市つつじが丘南１－２４１</t>
  </si>
  <si>
    <t>C124220930013</t>
  </si>
  <si>
    <t>尾鷲市立尾鷲中学校</t>
  </si>
  <si>
    <t>三重県尾鷲市矢浜２－１６－７</t>
  </si>
  <si>
    <t>C124220930022</t>
  </si>
  <si>
    <t>尾鷲市立須賀利中学校</t>
  </si>
  <si>
    <t>三重県尾鷲市須賀利町３８７</t>
  </si>
  <si>
    <t>C124220930031</t>
  </si>
  <si>
    <t>尾鷲市立北輪内中学校</t>
  </si>
  <si>
    <t>三重県尾鷲市三木里町２０５</t>
  </si>
  <si>
    <t>C124220930040</t>
  </si>
  <si>
    <t>尾鷲市立輪内中学校</t>
  </si>
  <si>
    <t>三重県尾鷲市賀田町５７２</t>
  </si>
  <si>
    <t>C124221030010</t>
  </si>
  <si>
    <t>亀山市立亀山中学校</t>
  </si>
  <si>
    <t>三重県亀山市西丸町５６４</t>
  </si>
  <si>
    <t>C124221030029</t>
  </si>
  <si>
    <t>亀山市立中部中学校</t>
  </si>
  <si>
    <t>三重県亀山市田村町７５</t>
  </si>
  <si>
    <t>C124221030038</t>
  </si>
  <si>
    <t>亀山市立関中学校</t>
  </si>
  <si>
    <t>三重県亀山市関町新所１８６３番地</t>
  </si>
  <si>
    <t>C124221130019</t>
  </si>
  <si>
    <t>鳥羽市立鳥羽東中学校</t>
  </si>
  <si>
    <t>三重県鳥羽市安楽島町１４５１－１９</t>
  </si>
  <si>
    <t>C124221130028</t>
  </si>
  <si>
    <t>鳥羽市立答志中学校</t>
  </si>
  <si>
    <t>三重県鳥羽市答志町２２２０－５</t>
  </si>
  <si>
    <t>C124221130037</t>
  </si>
  <si>
    <t>鳥羽市立神島中学校</t>
  </si>
  <si>
    <t>C124221130046</t>
  </si>
  <si>
    <t>鳥羽市立加茂中学校</t>
  </si>
  <si>
    <t>三重県鳥羽市岩倉町１０５</t>
  </si>
  <si>
    <t>C124221230018</t>
  </si>
  <si>
    <t>熊野市立荒坂中学校</t>
  </si>
  <si>
    <t>三重県熊野市二木島町４３２</t>
  </si>
  <si>
    <t>C124221230027</t>
  </si>
  <si>
    <t>熊野市立新鹿中学校</t>
  </si>
  <si>
    <t>C124221230036</t>
  </si>
  <si>
    <t>熊野市立木本中学校</t>
  </si>
  <si>
    <t>三重県熊野市井戸町４８７７－１</t>
  </si>
  <si>
    <t>C124221230045</t>
  </si>
  <si>
    <t>熊野市立有馬中学校</t>
  </si>
  <si>
    <t>三重県熊野市有馬町１３９８</t>
  </si>
  <si>
    <t>C124221230054</t>
  </si>
  <si>
    <t>熊野市立神上中学校</t>
  </si>
  <si>
    <t>C124221230063</t>
  </si>
  <si>
    <t>熊野市立五郷中学校</t>
  </si>
  <si>
    <t>三重県熊野市五郷町桃崎１６９８－１</t>
  </si>
  <si>
    <t>C124221230072</t>
  </si>
  <si>
    <t>熊野市立飛鳥中学校</t>
  </si>
  <si>
    <t>三重県熊野市飛鳥町小阪４９９</t>
  </si>
  <si>
    <t>C124221230081</t>
  </si>
  <si>
    <t>熊野市立上川中学校</t>
  </si>
  <si>
    <t>C124221230090</t>
  </si>
  <si>
    <t>熊野市立入鹿中学校</t>
  </si>
  <si>
    <t>三重県熊野市紀和町小栗須２７</t>
  </si>
  <si>
    <t>C124221230107</t>
  </si>
  <si>
    <t>熊野市立西山中学校</t>
  </si>
  <si>
    <t>三重県熊野市紀和町長尾１１１４</t>
  </si>
  <si>
    <t>C124221430016</t>
  </si>
  <si>
    <t>いなべ市立北勢中学校</t>
  </si>
  <si>
    <t>三重県いなべ市北勢町阿下喜２４８０番地</t>
  </si>
  <si>
    <t>C124221430025</t>
  </si>
  <si>
    <t>いなべ市立員弁中学校</t>
  </si>
  <si>
    <t>三重県いなべ市員弁町大泉新田１７３９</t>
  </si>
  <si>
    <t>C124221430034</t>
  </si>
  <si>
    <t>いなべ市立大安中学校</t>
  </si>
  <si>
    <t>三重県いなべ市大安町石榑東２９７７</t>
  </si>
  <si>
    <t>C124221430043</t>
  </si>
  <si>
    <t>いなべ市立藤原中学校</t>
  </si>
  <si>
    <t>C124221530015</t>
  </si>
  <si>
    <t>志摩市立浜島中学校</t>
  </si>
  <si>
    <t>三重県志摩市浜島町塩屋６０４－５</t>
  </si>
  <si>
    <t>C124221530024</t>
  </si>
  <si>
    <t>志摩市立大王中学校</t>
  </si>
  <si>
    <t>三重県志摩市大王町波切１５０６－２</t>
  </si>
  <si>
    <t>C124221530033</t>
  </si>
  <si>
    <t>志摩市立志摩中学校</t>
  </si>
  <si>
    <t>三重県志摩市志摩町和具３０３</t>
  </si>
  <si>
    <t>C124221530042</t>
  </si>
  <si>
    <t>志摩市立文岡中学校</t>
  </si>
  <si>
    <t>三重県志摩市阿児町鵜方３３４７－２</t>
  </si>
  <si>
    <t>C124221530051</t>
  </si>
  <si>
    <t>志摩市立東海中学校</t>
  </si>
  <si>
    <t>三重県志摩市阿児町甲賀２０８８－１</t>
  </si>
  <si>
    <t>C124221530060</t>
  </si>
  <si>
    <t>志摩市立磯部中学校</t>
  </si>
  <si>
    <t>三重県志摩市磯部町恵利原１３００</t>
  </si>
  <si>
    <t>C124221630014</t>
  </si>
  <si>
    <t>伊賀市立崇広中学校</t>
  </si>
  <si>
    <t>三重県伊賀市上野丸之内７８番地</t>
  </si>
  <si>
    <t>C124221630023</t>
  </si>
  <si>
    <t>伊賀市立緑ケ丘中学校</t>
  </si>
  <si>
    <t>三重県伊賀市緑ケ丘本町４１５３</t>
  </si>
  <si>
    <t>C124221630032</t>
  </si>
  <si>
    <t>伊賀市立城東中学校</t>
  </si>
  <si>
    <t>三重県伊賀市印代４５０</t>
  </si>
  <si>
    <t>C124221630041</t>
  </si>
  <si>
    <t>伊賀市立上野南中学校</t>
  </si>
  <si>
    <t>三重県伊賀市森寺１４８８番地</t>
  </si>
  <si>
    <t>C124221630050</t>
  </si>
  <si>
    <t>伊賀市立柘植中学校</t>
  </si>
  <si>
    <t>三重県伊賀市柘植町１８８１</t>
  </si>
  <si>
    <t>C124221630069</t>
  </si>
  <si>
    <t>伊賀市立霊峰中学校</t>
  </si>
  <si>
    <t>三重県伊賀市新堂１６０</t>
  </si>
  <si>
    <t>C124221630078</t>
  </si>
  <si>
    <t>伊賀市立島ヶ原中学校</t>
  </si>
  <si>
    <t>C124221630087</t>
  </si>
  <si>
    <t>伊賀市立阿山中学校</t>
  </si>
  <si>
    <t>三重県伊賀市千貝１０</t>
  </si>
  <si>
    <t>C124221630096</t>
  </si>
  <si>
    <t>伊賀市立大山田中学校</t>
  </si>
  <si>
    <t>三重県伊賀市平田６５５番地</t>
  </si>
  <si>
    <t>C124221630103</t>
  </si>
  <si>
    <t>伊賀市立青山中学校</t>
  </si>
  <si>
    <t>三重県伊賀市阿保１８７０</t>
  </si>
  <si>
    <t>C124230330018</t>
  </si>
  <si>
    <t>木曽岬町立木曽岬中学校</t>
  </si>
  <si>
    <t>三重県桑名郡木曽岬町中和泉３６１番地</t>
  </si>
  <si>
    <t>C124232430013</t>
  </si>
  <si>
    <t>東員町立東員第一中学校</t>
  </si>
  <si>
    <t>三重県員弁郡東員町六把野新田５５７</t>
  </si>
  <si>
    <t>C124232430022</t>
  </si>
  <si>
    <t>東員町立東員第二中学校</t>
  </si>
  <si>
    <t>三重県員弁郡東員町城山２丁目１</t>
  </si>
  <si>
    <t>C124234130012</t>
  </si>
  <si>
    <t>菰野町立菰野中学校</t>
  </si>
  <si>
    <t>三重県三重郡菰野町菰野１１９２</t>
  </si>
  <si>
    <t>C124234130021</t>
  </si>
  <si>
    <t>菰野町立八風中学校</t>
  </si>
  <si>
    <t>三重県三重郡菰野町田光３８０８ー１８</t>
  </si>
  <si>
    <t>C124234330010</t>
  </si>
  <si>
    <t>三重県三重郡朝日町大字柿２８３８</t>
  </si>
  <si>
    <t>C124234430019</t>
  </si>
  <si>
    <t>川越町立川越中学校</t>
  </si>
  <si>
    <t>三重県三重郡川越町豊田一色６７</t>
  </si>
  <si>
    <t>C124244130011</t>
  </si>
  <si>
    <t>多気町立勢和中学校</t>
  </si>
  <si>
    <t>三重県多気郡多気町片野２２５４</t>
  </si>
  <si>
    <t>C124244130020</t>
  </si>
  <si>
    <t>多気郡多気町松阪市学校組合立多気中学校</t>
  </si>
  <si>
    <t>三重県多気郡多気町相可１５４０</t>
  </si>
  <si>
    <t>C124244230010</t>
  </si>
  <si>
    <t>三重県多気郡明和町坂本１２３７－１</t>
  </si>
  <si>
    <t>C124244330019</t>
  </si>
  <si>
    <t>大台町立大台中学校</t>
  </si>
  <si>
    <t>三重県多気郡大台町上三瀬９０３－１</t>
  </si>
  <si>
    <t>C124244330028</t>
  </si>
  <si>
    <t>大台町立宮川中学校</t>
  </si>
  <si>
    <t>三重県多気郡大台町茂原６４３－８</t>
  </si>
  <si>
    <t>C124246130016</t>
  </si>
  <si>
    <t>玉城町立玉城中学校</t>
  </si>
  <si>
    <t>三重県度会郡玉城町田丸１１４－１</t>
  </si>
  <si>
    <t>C124247030015</t>
  </si>
  <si>
    <t>度会町立度会中学校</t>
  </si>
  <si>
    <t>三重県度会郡度会町棚橋３００</t>
  </si>
  <si>
    <t>C124247130014</t>
  </si>
  <si>
    <t>大紀町立大宮中学校</t>
  </si>
  <si>
    <t>三重県度会郡大紀町滝原１８８９－７</t>
  </si>
  <si>
    <t>C124247130023</t>
  </si>
  <si>
    <t>大紀町立大紀中学校</t>
  </si>
  <si>
    <t>三重県度会郡大紀町崎２９１－３</t>
  </si>
  <si>
    <t>C124247230013</t>
  </si>
  <si>
    <t>南伊勢町立南勢中学校</t>
  </si>
  <si>
    <t>三重県度会郡南伊勢町船越２１００</t>
  </si>
  <si>
    <t>C124247230022</t>
  </si>
  <si>
    <t>南伊勢町立南島中学校</t>
  </si>
  <si>
    <t>三重県度会郡南伊勢町東宮１０３３</t>
  </si>
  <si>
    <t>C124254330018</t>
  </si>
  <si>
    <t>紀北町立紀北中学校</t>
  </si>
  <si>
    <t>三重県北牟婁郡紀北町長島４４４</t>
  </si>
  <si>
    <t>C124254330027</t>
  </si>
  <si>
    <t>紀北町立赤羽中学校</t>
  </si>
  <si>
    <t>三重県北牟婁郡紀北町島原２６９７－２</t>
  </si>
  <si>
    <t>C124254330036</t>
  </si>
  <si>
    <t>紀北町立潮南中学校</t>
  </si>
  <si>
    <t>三重県北牟婁郡紀北町相賀４９９－３</t>
  </si>
  <si>
    <t>C124254330045</t>
  </si>
  <si>
    <t>紀北町立三船中学校</t>
  </si>
  <si>
    <t>三重県北牟婁郡紀北町上里５４３</t>
  </si>
  <si>
    <t>C124256130015</t>
  </si>
  <si>
    <t>御浜町立御浜中学校</t>
  </si>
  <si>
    <t>三重県南牟婁郡御浜町志原１７３７</t>
  </si>
  <si>
    <t>C124256130024</t>
  </si>
  <si>
    <t>御浜町立阿田和中学校</t>
  </si>
  <si>
    <t>三重県南牟婁郡御浜町阿田和３９９６ー１</t>
  </si>
  <si>
    <t>C124256130033</t>
  </si>
  <si>
    <t>御浜町立尾呂志学園中学校</t>
  </si>
  <si>
    <t>C124256230014</t>
  </si>
  <si>
    <t>紀宝町立相野谷中学校</t>
  </si>
  <si>
    <t>三重県南牟婁郡紀宝町大里１５４６</t>
  </si>
  <si>
    <t>C124256230023</t>
  </si>
  <si>
    <t>紀宝町立矢渕中学校</t>
  </si>
  <si>
    <t>三重県南牟婁郡紀宝町鵜殿２０番地</t>
  </si>
  <si>
    <t>C124320135014</t>
  </si>
  <si>
    <t>高田中学校</t>
  </si>
  <si>
    <t>三重県津市一身田町２８４３</t>
  </si>
  <si>
    <t>C124320135023</t>
  </si>
  <si>
    <t>セントヨゼフ女子学園中学校</t>
  </si>
  <si>
    <t>三重県津市半田１３３０</t>
  </si>
  <si>
    <t>C124320235013</t>
  </si>
  <si>
    <t>暁中学校</t>
  </si>
  <si>
    <t>三重県四日市市萱生町２３８番地</t>
  </si>
  <si>
    <t>C124320235022</t>
  </si>
  <si>
    <t>海星中学校</t>
  </si>
  <si>
    <t>三重県四日市市追分１－９－３４</t>
  </si>
  <si>
    <t>C124320235031</t>
  </si>
  <si>
    <t>四日市メリノール学院中学校</t>
  </si>
  <si>
    <t>三重県四日市市平尾町２８００</t>
  </si>
  <si>
    <t>C124320335012</t>
  </si>
  <si>
    <t>皇學館中学校</t>
  </si>
  <si>
    <t>三重県伊勢市楠部町１３８</t>
  </si>
  <si>
    <t>C124320435011</t>
  </si>
  <si>
    <t>三重中学校</t>
  </si>
  <si>
    <t>三重県松阪市久保町１２３２</t>
  </si>
  <si>
    <t>C124320535010</t>
  </si>
  <si>
    <t>津田学園中学校</t>
  </si>
  <si>
    <t>C124321635017</t>
  </si>
  <si>
    <t>三重県伊賀市下神戸２７５６</t>
  </si>
  <si>
    <t>C224220140018</t>
  </si>
  <si>
    <t>津市立みさとの丘学園</t>
  </si>
  <si>
    <t>三重県津市美里町三郷８４番地</t>
  </si>
  <si>
    <t>D124210050016</t>
  </si>
  <si>
    <t>三重県立桑名高等学校</t>
  </si>
  <si>
    <t>三重県桑名市東方１７９５</t>
  </si>
  <si>
    <t>D124210050025</t>
  </si>
  <si>
    <t>三重県立桑名西高等学校</t>
  </si>
  <si>
    <t>三重県桑名市大字志知字東山２８３９</t>
  </si>
  <si>
    <t>D124210050034</t>
  </si>
  <si>
    <t>三重県立桑名北高等学校</t>
  </si>
  <si>
    <t>三重県桑名市下深谷部字山王２５２７</t>
  </si>
  <si>
    <t>D124210050043</t>
  </si>
  <si>
    <t>三重県立桑名工業高等学校</t>
  </si>
  <si>
    <t>三重県桑名市芳ヶ崎１３３０－１</t>
  </si>
  <si>
    <t>D124210050052</t>
  </si>
  <si>
    <t>三重県立いなべ総合学園高等学校</t>
  </si>
  <si>
    <t>三重県いなべ市員弁町御薗６３２</t>
  </si>
  <si>
    <t>D124210050061</t>
  </si>
  <si>
    <t>三重県立川越高等学校</t>
  </si>
  <si>
    <t>三重県三重郡川越町豊田２３０２－１</t>
  </si>
  <si>
    <t>D124210050070</t>
  </si>
  <si>
    <t>三重県立四日市高等学校</t>
  </si>
  <si>
    <t>三重県四日市市富田４－１－４３</t>
  </si>
  <si>
    <t>D124210050089</t>
  </si>
  <si>
    <t>三重県立四日市南高等学校</t>
  </si>
  <si>
    <t>三重県四日市市大字日永字岡山４９１７</t>
  </si>
  <si>
    <t>D124210050098</t>
  </si>
  <si>
    <t>三重県立四日市西高等学校</t>
  </si>
  <si>
    <t>三重県四日市市桜町６１００番地</t>
  </si>
  <si>
    <t>D124210050105</t>
  </si>
  <si>
    <t>三重県立朝明高等学校</t>
  </si>
  <si>
    <t>三重県四日市市中野町２２１６</t>
  </si>
  <si>
    <t>D124210050114</t>
  </si>
  <si>
    <t>三重県立四日市四郷高等学校</t>
  </si>
  <si>
    <t>三重県四日市市八王子町字高花１６５４</t>
  </si>
  <si>
    <t>D124210050123</t>
  </si>
  <si>
    <t>三重県立四日市農芸高等学校</t>
  </si>
  <si>
    <t>三重県四日市市河原田町２８４７</t>
  </si>
  <si>
    <t>D124210050132</t>
  </si>
  <si>
    <t>三重県立四日市工業高等学校</t>
  </si>
  <si>
    <t>三重県四日市市日永東３丁目４番６３号</t>
  </si>
  <si>
    <t>D124210050141</t>
  </si>
  <si>
    <t>三重県立四日市中央工業高等学校</t>
  </si>
  <si>
    <t>三重県四日市市菅原町６７８</t>
  </si>
  <si>
    <t>D124210050150</t>
  </si>
  <si>
    <t>三重県立四日市商業高等学校</t>
  </si>
  <si>
    <t>三重県四日市市尾平町字永代寺２７４５</t>
  </si>
  <si>
    <t>D124210050169</t>
  </si>
  <si>
    <t>三重県立北星高等学校</t>
  </si>
  <si>
    <t>三重県四日市市大字茂福字横座６６８－１</t>
  </si>
  <si>
    <t>D124210050178</t>
  </si>
  <si>
    <t>三重県立菰野高等学校</t>
  </si>
  <si>
    <t>三重県三重郡菰野町大字福村８７０番地</t>
  </si>
  <si>
    <t>D124210050187</t>
  </si>
  <si>
    <t>三重県立神戸高等学校</t>
  </si>
  <si>
    <t>三重県鈴鹿市神戸４丁目１番８０号</t>
  </si>
  <si>
    <t>D124210050196</t>
  </si>
  <si>
    <t>三重県立白子高等学校</t>
  </si>
  <si>
    <t>三重県鈴鹿市白子４－１７－１</t>
  </si>
  <si>
    <t>D124210050203</t>
  </si>
  <si>
    <t>三重県立石薬師高等学校</t>
  </si>
  <si>
    <t>三重県鈴鹿市石薬師町字寺東４５２</t>
  </si>
  <si>
    <t>D124210050212</t>
  </si>
  <si>
    <t>三重県立稲生高等学校</t>
  </si>
  <si>
    <t>三重県鈴鹿市稲生町８２３２－１</t>
  </si>
  <si>
    <t>D124210050221</t>
  </si>
  <si>
    <t>三重県立飯野高等学校</t>
  </si>
  <si>
    <t>三重県鈴鹿市三日市町字東新田場１６９５</t>
  </si>
  <si>
    <t>D124210050230</t>
  </si>
  <si>
    <t>三重県立亀山高等学校</t>
  </si>
  <si>
    <t>三重県亀山市本町１－１０－１</t>
  </si>
  <si>
    <t>D124210050249</t>
  </si>
  <si>
    <t>三重県立津高等学校</t>
  </si>
  <si>
    <t>三重県津市新町３－１－１</t>
  </si>
  <si>
    <t>D124210050258</t>
  </si>
  <si>
    <t>三重県立津西高等学校</t>
  </si>
  <si>
    <t>三重県津市河辺町２２１０－２</t>
  </si>
  <si>
    <t>D124210050267</t>
  </si>
  <si>
    <t>三重県立津東高等学校</t>
  </si>
  <si>
    <t>三重県津市一身田上津部田１４７０</t>
  </si>
  <si>
    <t>D124210050276</t>
  </si>
  <si>
    <t>三重県立津工業高等学校</t>
  </si>
  <si>
    <t>三重県津市半田５３４</t>
  </si>
  <si>
    <t>D124210050285</t>
  </si>
  <si>
    <t>三重県立津商業高等学校</t>
  </si>
  <si>
    <t>三重県津市渋見町６９９</t>
  </si>
  <si>
    <t>D124210050294</t>
  </si>
  <si>
    <t>三重県立みえ夢学園高等学校</t>
  </si>
  <si>
    <t>三重県津市柳山津興１２３９</t>
  </si>
  <si>
    <t>D124210050301</t>
  </si>
  <si>
    <t>三重県立久居高等学校</t>
  </si>
  <si>
    <t>三重県津市戸木町３５６９－１</t>
  </si>
  <si>
    <t>D124210050310</t>
  </si>
  <si>
    <t>三重県立久居農林高等学校</t>
  </si>
  <si>
    <t>三重県津市久居東鷹跡町１０５</t>
  </si>
  <si>
    <t>D124210050329</t>
  </si>
  <si>
    <t>三重県立白山高等学校</t>
  </si>
  <si>
    <t>三重県津市白山町大字南家城６７８</t>
  </si>
  <si>
    <t>D124210050338</t>
  </si>
  <si>
    <t>三重県立松阪高等学校</t>
  </si>
  <si>
    <t>三重県松阪市垣鼻町１６６４</t>
  </si>
  <si>
    <t>D124210050347</t>
  </si>
  <si>
    <t>三重県立松阪工業高等学校</t>
  </si>
  <si>
    <t>三重県松阪市殿町１４１７番地</t>
  </si>
  <si>
    <t>D124210050356</t>
  </si>
  <si>
    <t>三重県立松阪商業高等学校</t>
  </si>
  <si>
    <t>三重県松阪市豊原町１６００</t>
  </si>
  <si>
    <t>D124210050365</t>
  </si>
  <si>
    <t>三重県立飯南高等学校</t>
  </si>
  <si>
    <t>三重県松阪市飯南町粥見５４８０－１</t>
  </si>
  <si>
    <t>D124210050374</t>
  </si>
  <si>
    <t>三重県立相可高等学校</t>
  </si>
  <si>
    <t>三重県多気郡多気町相可５０</t>
  </si>
  <si>
    <t>D124210050383</t>
  </si>
  <si>
    <t>三重県立昴学園高等学校</t>
  </si>
  <si>
    <t>三重県多気郡大台町茂原４８</t>
  </si>
  <si>
    <t>D124210050392</t>
  </si>
  <si>
    <t>三重県立宇治山田高等学校</t>
  </si>
  <si>
    <t>三重県伊勢市浦口３－１３－１</t>
  </si>
  <si>
    <t>D124210050409</t>
  </si>
  <si>
    <t>三重県立伊勢高等学校</t>
  </si>
  <si>
    <t>三重県伊勢市神田久志本町１７０３－１</t>
  </si>
  <si>
    <t>D124210050418</t>
  </si>
  <si>
    <t>三重県立伊勢工業高等学校</t>
  </si>
  <si>
    <t>三重県伊勢市神久２－７－１８</t>
  </si>
  <si>
    <t>D124210050427</t>
  </si>
  <si>
    <t>三重県立宇治山田商業高等学校</t>
  </si>
  <si>
    <t>三重県伊勢市黒瀬町１１９３</t>
  </si>
  <si>
    <t>D124210050436</t>
  </si>
  <si>
    <t>三重県立伊勢まなび高等学校</t>
  </si>
  <si>
    <t>三重県伊勢市神田久志本町１５６０</t>
  </si>
  <si>
    <t>D124210050445</t>
  </si>
  <si>
    <t>三重県立明野高等学校</t>
  </si>
  <si>
    <t>三重県伊勢市小俣町明野１４８１</t>
  </si>
  <si>
    <t>D124210050454</t>
  </si>
  <si>
    <t>三重県立南伊勢高等学校　南勢校舎</t>
  </si>
  <si>
    <t>三重県度会郡南伊勢町船越２９２６－１</t>
  </si>
  <si>
    <t>D124210050463</t>
  </si>
  <si>
    <t>三重県立南伊勢高等学校　度会校舎</t>
  </si>
  <si>
    <t>三重県度会郡度会町大野木２８３１</t>
  </si>
  <si>
    <t>D124210050472</t>
  </si>
  <si>
    <t>三重県立鳥羽高等学校</t>
  </si>
  <si>
    <t>三重県鳥羽市安楽島町１４５９</t>
  </si>
  <si>
    <t>D124210050481</t>
  </si>
  <si>
    <t>三重県立志摩高等学校</t>
  </si>
  <si>
    <t>三重県志摩市磯部町恵利原１３０８</t>
  </si>
  <si>
    <t>D124210050490</t>
  </si>
  <si>
    <t>三重県立水産高等学校</t>
  </si>
  <si>
    <t>三重県志摩市志摩町和具２５７８</t>
  </si>
  <si>
    <t>D124210050506</t>
  </si>
  <si>
    <t>三重県立上野高等学校</t>
  </si>
  <si>
    <t>三重県伊賀市上野丸之内１０７</t>
  </si>
  <si>
    <t>D124210050515</t>
  </si>
  <si>
    <t>三重県立伊賀白鳳高等学校</t>
  </si>
  <si>
    <t>三重県伊賀市緑ヶ丘西町２２７０－１</t>
  </si>
  <si>
    <t>D124210050524</t>
  </si>
  <si>
    <t>三重県立あけぼの学園高等学校</t>
  </si>
  <si>
    <t>三重県伊賀市川東４１２</t>
  </si>
  <si>
    <t>D124210050533</t>
  </si>
  <si>
    <t>三重県立名張青峰高等学校</t>
  </si>
  <si>
    <t>三重県名張市百合が丘東６－１</t>
  </si>
  <si>
    <t>D124210050542</t>
  </si>
  <si>
    <t>三重県立名張高等学校</t>
  </si>
  <si>
    <t>三重県名張市東町２０６７－２</t>
  </si>
  <si>
    <t>D124210050551</t>
  </si>
  <si>
    <t>三重県立尾鷲高等学校</t>
  </si>
  <si>
    <t>三重県尾鷲市古戸野町３－１２</t>
  </si>
  <si>
    <t>D124210050560</t>
  </si>
  <si>
    <t>三重県立木本高等学校</t>
  </si>
  <si>
    <t>三重県熊野市木本町１１０１－４</t>
  </si>
  <si>
    <t>D124210050579</t>
  </si>
  <si>
    <t>三重県立紀南高等学校</t>
  </si>
  <si>
    <t>三重県南牟婁郡御浜町阿田和１９６０</t>
  </si>
  <si>
    <t>D124310055019</t>
  </si>
  <si>
    <t>津田学園高等学校</t>
  </si>
  <si>
    <t>三重県桑名市野田５丁目３－１２</t>
  </si>
  <si>
    <t>D124310055028</t>
  </si>
  <si>
    <t>暁高等学校</t>
  </si>
  <si>
    <t>D124310055037</t>
  </si>
  <si>
    <t>海星高等学校</t>
  </si>
  <si>
    <t>D124310055046</t>
  </si>
  <si>
    <t>四日市メリノール学院高等学校</t>
  </si>
  <si>
    <t>D124310055055</t>
  </si>
  <si>
    <t>鈴鹿高等学校</t>
  </si>
  <si>
    <t>三重県鈴鹿市庄野町１２６０</t>
  </si>
  <si>
    <t>D124310055064</t>
  </si>
  <si>
    <t>高田高等学校</t>
  </si>
  <si>
    <t>D124310055073</t>
  </si>
  <si>
    <t>セントヨゼフ女子学園高等学校</t>
  </si>
  <si>
    <t>D124310055082</t>
  </si>
  <si>
    <t>青山高等学校</t>
  </si>
  <si>
    <t>三重県津市白山町八対野２７３９</t>
  </si>
  <si>
    <t>D124310055091</t>
  </si>
  <si>
    <t>三重高等学校</t>
  </si>
  <si>
    <t>D124310055108</t>
  </si>
  <si>
    <t>皇學館高等学校</t>
  </si>
  <si>
    <t>D124310055117</t>
  </si>
  <si>
    <t>伊勢学園高等学校</t>
  </si>
  <si>
    <t>三重県伊勢市黒瀬町５６２－１３</t>
  </si>
  <si>
    <t>D124310055126</t>
  </si>
  <si>
    <t>愛農学園農業高等学校</t>
  </si>
  <si>
    <t>三重県伊賀市別府６９０</t>
  </si>
  <si>
    <t>D124310055135</t>
  </si>
  <si>
    <t>D124310059015</t>
  </si>
  <si>
    <t>大橋学園高等学校</t>
  </si>
  <si>
    <t>三重県四日市市大字塩浜１４９－８</t>
  </si>
  <si>
    <t>D124310059024</t>
  </si>
  <si>
    <t>徳風高等学校</t>
  </si>
  <si>
    <t>三重県亀山市和賀町１７８９番地の４</t>
  </si>
  <si>
    <t>D124310059033</t>
  </si>
  <si>
    <t>一志学園高等学校</t>
  </si>
  <si>
    <t>三重県津市一志町大仰３２６</t>
  </si>
  <si>
    <t>D124310059042</t>
  </si>
  <si>
    <t>英心高等学校</t>
  </si>
  <si>
    <t>三重県伊勢市河崎１－３－２５</t>
  </si>
  <si>
    <t>D124310059051</t>
  </si>
  <si>
    <t>代々木高等学校</t>
  </si>
  <si>
    <t>三重県志摩市磯部町山原７８５番地</t>
  </si>
  <si>
    <t>D124310059060</t>
  </si>
  <si>
    <t>神村学園高等部伊賀分校</t>
  </si>
  <si>
    <t>三重県伊賀市北山１３７３</t>
  </si>
  <si>
    <t>D124310059079</t>
  </si>
  <si>
    <t>英心高等学校桔梗が丘校</t>
  </si>
  <si>
    <t>三重県名張市桔梗が丘１番町５街区１３番地</t>
  </si>
  <si>
    <t>D224310065016</t>
  </si>
  <si>
    <t>鈴鹿中等教育学校</t>
  </si>
  <si>
    <t>三重県鈴鹿市庄野町１２３０</t>
  </si>
  <si>
    <t>E124110000016</t>
  </si>
  <si>
    <t>三重大学教育学部附属特別支援学校</t>
  </si>
  <si>
    <t>三重県津市観音寺町４８４</t>
  </si>
  <si>
    <t>E124210070019</t>
  </si>
  <si>
    <t>三重県立盲学校</t>
  </si>
  <si>
    <t>三重県津市高茶屋４－３９－１</t>
  </si>
  <si>
    <t>E124210070028</t>
  </si>
  <si>
    <t>三重県立聾学校</t>
  </si>
  <si>
    <t>三重県津市藤方２３０４－２</t>
  </si>
  <si>
    <t>E124210070037</t>
  </si>
  <si>
    <t>三重県立城山特別支援学校</t>
  </si>
  <si>
    <t>三重県津市城山一丁目５番２９号</t>
  </si>
  <si>
    <t>E124210070046</t>
  </si>
  <si>
    <t>三重県立杉の子特別支援学校</t>
  </si>
  <si>
    <t>三重県鈴鹿市加佐登３－２－２</t>
  </si>
  <si>
    <t>E124210070055</t>
  </si>
  <si>
    <t>三重県立杉の子特別支援学校石薬師分校</t>
  </si>
  <si>
    <t>E124210070064</t>
  </si>
  <si>
    <t>三重県立かがやき特別支援学校</t>
  </si>
  <si>
    <t>三重県津市大里窪田町３５７</t>
  </si>
  <si>
    <t>E124210070073</t>
  </si>
  <si>
    <t>三重県立かがやき特別支援学校草の実分校</t>
  </si>
  <si>
    <t>三重県津市大里窪田町３４０番地５</t>
  </si>
  <si>
    <t>E124210070082</t>
  </si>
  <si>
    <t>三重県立かがやき特別支援学校あすなろ分校</t>
  </si>
  <si>
    <t>E124210070091</t>
  </si>
  <si>
    <t>三重県立稲葉特別支援学校</t>
  </si>
  <si>
    <t>三重県津市稲葉町字上野４１０１</t>
  </si>
  <si>
    <t>E124210070108</t>
  </si>
  <si>
    <t>三重県立特別支援学校伊賀つばさ学園</t>
  </si>
  <si>
    <t>三重県名張市美旗町南西原２２９－２</t>
  </si>
  <si>
    <t>E124210070117</t>
  </si>
  <si>
    <t>三重県立松阪あゆみ特別支援学校</t>
  </si>
  <si>
    <t>三重県松阪市久保町１８４６－１９５</t>
  </si>
  <si>
    <t>E124210070126</t>
  </si>
  <si>
    <t>三重県立特別支援学校玉城わかば学園</t>
  </si>
  <si>
    <t>三重県度会郡玉城町宮古７２６－１７</t>
  </si>
  <si>
    <t>E124210070135</t>
  </si>
  <si>
    <t>三重県立特別支援学校西日野にじ学園</t>
  </si>
  <si>
    <t>三重県四日市市西日野町４０７０－３５</t>
  </si>
  <si>
    <t>E124210070144</t>
  </si>
  <si>
    <t>三重県立特別支援学校北勢きらら学園</t>
  </si>
  <si>
    <t>三重県四日市市下海老町字高松１６１番地</t>
  </si>
  <si>
    <t>E124210070153</t>
  </si>
  <si>
    <t>三重県立くわな特別支援学校</t>
  </si>
  <si>
    <t>三重県桑名市大字東方字尾弓田１０７３番地</t>
  </si>
  <si>
    <t>E124210070162</t>
  </si>
  <si>
    <t>三重県立度会特別支援学校</t>
  </si>
  <si>
    <t>三重県度会郡度会町大野木１８２５</t>
  </si>
  <si>
    <t>E124210070171</t>
  </si>
  <si>
    <t>三重県立特別支援学校東紀州くろしお学園</t>
  </si>
  <si>
    <t>三重県熊野市金山町２４９６</t>
  </si>
  <si>
    <t>E124210070180</t>
  </si>
  <si>
    <t>三重県立特別支援学校東紀州くろしお学園おわせ分校</t>
  </si>
  <si>
    <t>三重県尾鷲市光ケ丘２８－６１</t>
  </si>
  <si>
    <t>E124310075012</t>
  </si>
  <si>
    <t>特別支援学校聖母の家学園</t>
  </si>
  <si>
    <t>三重県四日市市波木町３３０－５</t>
  </si>
  <si>
    <t>B125110000012</t>
  </si>
  <si>
    <t>滋賀大学教育学部附属小学校</t>
  </si>
  <si>
    <t>滋賀県大津市昭和町１０－３</t>
  </si>
  <si>
    <t>B125220100018</t>
  </si>
  <si>
    <t>大津市立葛川小学校</t>
  </si>
  <si>
    <t>滋賀県大津市葛川中村町１０８－１</t>
  </si>
  <si>
    <t>B125220100027</t>
  </si>
  <si>
    <t>大津市立伊香立小学校</t>
  </si>
  <si>
    <t>滋賀県大津市伊香立生津町１３２－１</t>
  </si>
  <si>
    <t>B125220100036</t>
  </si>
  <si>
    <t>大津市立真野小学校</t>
  </si>
  <si>
    <t>滋賀県大津市真野４－６－１７</t>
  </si>
  <si>
    <t>B125220100045</t>
  </si>
  <si>
    <t>大津市立堅田小学校</t>
  </si>
  <si>
    <t>滋賀県大津市本堅田三丁目６－１</t>
  </si>
  <si>
    <t>B125220100054</t>
  </si>
  <si>
    <t>大津市立仰木小学校</t>
  </si>
  <si>
    <t>滋賀県大津市仰木４丁目１５番８号</t>
  </si>
  <si>
    <t>B125220100063</t>
  </si>
  <si>
    <t>大津市立雄琴小学校</t>
  </si>
  <si>
    <t>滋賀県大津市雄琴２－１６－１</t>
  </si>
  <si>
    <t>B125220100072</t>
  </si>
  <si>
    <t>大津市立坂本小学校</t>
  </si>
  <si>
    <t>滋賀県大津市坂本三丁目１２－５７</t>
  </si>
  <si>
    <t>B125220100081</t>
  </si>
  <si>
    <t>大津市立下阪本小学校</t>
  </si>
  <si>
    <t>滋賀県大津市下阪本四丁目１０－１</t>
  </si>
  <si>
    <t>B125220100090</t>
  </si>
  <si>
    <t>大津市立志賀小学校</t>
  </si>
  <si>
    <t>滋賀県大津市南志賀一丁目５番１号</t>
  </si>
  <si>
    <t>B125220100107</t>
  </si>
  <si>
    <t>大津市立藤尾小学校</t>
  </si>
  <si>
    <t>滋賀県大津市茶戸町１０－１</t>
  </si>
  <si>
    <t>B125220100116</t>
  </si>
  <si>
    <t>大津市立長等小学校</t>
  </si>
  <si>
    <t>滋賀県大津市大門通５－１</t>
  </si>
  <si>
    <t>B125220100125</t>
  </si>
  <si>
    <t>大津市立逢坂小学校</t>
  </si>
  <si>
    <t>滋賀県大津市音羽台６番１号</t>
  </si>
  <si>
    <t>B125220100134</t>
  </si>
  <si>
    <t>大津市立中央小学校</t>
  </si>
  <si>
    <t>滋賀県大津市島の関１－６０</t>
  </si>
  <si>
    <t>B125220100143</t>
  </si>
  <si>
    <t>大津市立平野小学校</t>
  </si>
  <si>
    <t>滋賀県大津市馬場１－２－１</t>
  </si>
  <si>
    <t>B125220100152</t>
  </si>
  <si>
    <t>大津市立膳所小学校</t>
  </si>
  <si>
    <t>滋賀県大津市中庄２－８－３７</t>
  </si>
  <si>
    <t>B125220100161</t>
  </si>
  <si>
    <t>大津市立晴嵐小学校</t>
  </si>
  <si>
    <t>滋賀県大津市光が丘町４番７０号</t>
  </si>
  <si>
    <t>B125220100170</t>
  </si>
  <si>
    <t>大津市立石山小学校</t>
  </si>
  <si>
    <t>滋賀県大津市石山寺３－１１－２０</t>
  </si>
  <si>
    <t>B125220100189</t>
  </si>
  <si>
    <t>大津市立大石小学校</t>
  </si>
  <si>
    <t>滋賀県大津市大石東７－４－１</t>
  </si>
  <si>
    <t>B125220100198</t>
  </si>
  <si>
    <t>大津市立田上小学校</t>
  </si>
  <si>
    <t>滋賀県大津市里５－８－１</t>
  </si>
  <si>
    <t>B125220100205</t>
  </si>
  <si>
    <t>大津市立上田上小学校</t>
  </si>
  <si>
    <t>滋賀県大津市平野１－１８－５</t>
  </si>
  <si>
    <t>B125220100214</t>
  </si>
  <si>
    <t>大津市立瀬田小学校</t>
  </si>
  <si>
    <t>滋賀県大津市大江四丁目２－１</t>
  </si>
  <si>
    <t>B125220100223</t>
  </si>
  <si>
    <t>大津市立富士見小学校</t>
  </si>
  <si>
    <t>滋賀県大津市富士見台４２番１６号</t>
  </si>
  <si>
    <t>B125220100232</t>
  </si>
  <si>
    <t>大津市立唐崎小学校</t>
  </si>
  <si>
    <t>滋賀県大津市際川４－７－１</t>
  </si>
  <si>
    <t>B125220100241</t>
  </si>
  <si>
    <t>大津市立瀬田南小学校</t>
  </si>
  <si>
    <t>滋賀県大津市三大寺１番１号</t>
  </si>
  <si>
    <t>B125220100250</t>
  </si>
  <si>
    <t>大津市立比叡平小学校</t>
  </si>
  <si>
    <t>滋賀県大津市比叡平一丁目４５番１号</t>
  </si>
  <si>
    <t>B125220100269</t>
  </si>
  <si>
    <t>大津市立南郷小学校</t>
  </si>
  <si>
    <t>滋賀県大津市南郷１－１５－９</t>
  </si>
  <si>
    <t>B125220100278</t>
  </si>
  <si>
    <t>大津市立瀬田東小学校</t>
  </si>
  <si>
    <t>滋賀県大津市一里山２－２０－２</t>
  </si>
  <si>
    <t>B125220100287</t>
  </si>
  <si>
    <t>大津市立日吉台小学校</t>
  </si>
  <si>
    <t>滋賀県大津市日吉台３丁目３３－３</t>
  </si>
  <si>
    <t>B125220100296</t>
  </si>
  <si>
    <t>大津市立瀬田北小学校</t>
  </si>
  <si>
    <t>滋賀県大津市大将軍１－１４－５</t>
  </si>
  <si>
    <t>B125220100303</t>
  </si>
  <si>
    <t>大津市立真野北小学校</t>
  </si>
  <si>
    <t>滋賀県大津市緑町１５－２</t>
  </si>
  <si>
    <t>B125220100312</t>
  </si>
  <si>
    <t>大津市立仰木の里小学校</t>
  </si>
  <si>
    <t>滋賀県大津市仰木の里４－４－１</t>
  </si>
  <si>
    <t>B125220100321</t>
  </si>
  <si>
    <t>大津市立青山小学校</t>
  </si>
  <si>
    <t>滋賀県大津市青山３－１６－１</t>
  </si>
  <si>
    <t>B125220100330</t>
  </si>
  <si>
    <t>大津市立仰木の里東小学校</t>
  </si>
  <si>
    <t>滋賀県大津市仰木の里東６丁目１番１号</t>
  </si>
  <si>
    <t>B125220100349</t>
  </si>
  <si>
    <t>大津市立和邇小学校</t>
  </si>
  <si>
    <t>滋賀県大津市和邇中１９０番地</t>
  </si>
  <si>
    <t>B125220100358</t>
  </si>
  <si>
    <t>大津市立木戸小学校</t>
  </si>
  <si>
    <t>滋賀県大津市荒川１０００</t>
  </si>
  <si>
    <t>B125220100367</t>
  </si>
  <si>
    <t>大津市立小松小学校</t>
  </si>
  <si>
    <t>滋賀県大津市南小松１１２２</t>
  </si>
  <si>
    <t>B125220100376</t>
  </si>
  <si>
    <t>大津市立小野小学校</t>
  </si>
  <si>
    <t>滋賀県大津市水明１－３４－２</t>
  </si>
  <si>
    <t>B125220200017</t>
  </si>
  <si>
    <t>彦根市立城東小学校</t>
  </si>
  <si>
    <t>滋賀県彦根市京町２－２－１９</t>
  </si>
  <si>
    <t>B125220200026</t>
  </si>
  <si>
    <t>彦根市立城西小学校</t>
  </si>
  <si>
    <t>滋賀県彦根市本町３－３－２２</t>
  </si>
  <si>
    <t>B125220200035</t>
  </si>
  <si>
    <t>彦根市立城南小学校</t>
  </si>
  <si>
    <t>滋賀県彦根市西今町３８０</t>
  </si>
  <si>
    <t>B125220200044</t>
  </si>
  <si>
    <t>彦根市立城北小学校</t>
  </si>
  <si>
    <t>滋賀県彦根市松原町３７５１－３</t>
  </si>
  <si>
    <t>B125220200053</t>
  </si>
  <si>
    <t>彦根市立佐和山小学校</t>
  </si>
  <si>
    <t>滋賀県彦根市安清町１１番３２号</t>
  </si>
  <si>
    <t>B125220200062</t>
  </si>
  <si>
    <t>彦根市立旭森小学校</t>
  </si>
  <si>
    <t>滋賀県彦根市東沼波町３００番地</t>
  </si>
  <si>
    <t>B125220200071</t>
  </si>
  <si>
    <t>彦根市立金城小学校</t>
  </si>
  <si>
    <t>滋賀県彦根市大薮町３９１</t>
  </si>
  <si>
    <t>B125220200080</t>
  </si>
  <si>
    <t>彦根市立鳥居本小学校</t>
  </si>
  <si>
    <t>滋賀県彦根市鳥居本町１５５０－１</t>
  </si>
  <si>
    <t>B125220200099</t>
  </si>
  <si>
    <t>彦根市立河瀬小学校</t>
  </si>
  <si>
    <t>滋賀県彦根市極楽寺町１１８</t>
  </si>
  <si>
    <t>B125220200106</t>
  </si>
  <si>
    <t>彦根市立高宮小学校</t>
  </si>
  <si>
    <t>滋賀県彦根市高宮町２４４７</t>
  </si>
  <si>
    <t>B125220200115</t>
  </si>
  <si>
    <t>彦根市立亀山小学校</t>
  </si>
  <si>
    <t>滋賀県彦根市賀田山町８</t>
  </si>
  <si>
    <t>B125220200124</t>
  </si>
  <si>
    <t>彦根市立城陽小学校</t>
  </si>
  <si>
    <t>滋賀県彦根市甘呂町４３０</t>
  </si>
  <si>
    <t>B125220200133</t>
  </si>
  <si>
    <t>彦根市立稲枝東小学校</t>
  </si>
  <si>
    <t>滋賀県彦根市稲部町３０８</t>
  </si>
  <si>
    <t>B125220200142</t>
  </si>
  <si>
    <t>彦根市立稲枝西小学校</t>
  </si>
  <si>
    <t>滋賀県彦根市本庄町３５８３</t>
  </si>
  <si>
    <t>B125220200151</t>
  </si>
  <si>
    <t>彦根市立稲枝北小学校</t>
  </si>
  <si>
    <t>滋賀県彦根市下岡部町５９７</t>
  </si>
  <si>
    <t>B125220200160</t>
  </si>
  <si>
    <t>彦根市立平田小学校</t>
  </si>
  <si>
    <t>滋賀県彦根市平田町２６７</t>
  </si>
  <si>
    <t>B125220200179</t>
  </si>
  <si>
    <t>彦根市立若葉小学校</t>
  </si>
  <si>
    <t>滋賀県彦根市蓮台寺町１８０</t>
  </si>
  <si>
    <t>B125220300016</t>
  </si>
  <si>
    <t>長浜市立長浜小学校</t>
  </si>
  <si>
    <t>滋賀県長浜市高田町９－９</t>
  </si>
  <si>
    <t>B125220300025</t>
  </si>
  <si>
    <t>長浜市立長浜北小学校</t>
  </si>
  <si>
    <t>滋賀県長浜市八幡中山町１３１０番地</t>
  </si>
  <si>
    <t>B125220300034</t>
  </si>
  <si>
    <t>長浜市立神照小学校</t>
  </si>
  <si>
    <t>滋賀県長浜市神照町３１１</t>
  </si>
  <si>
    <t>B125220300043</t>
  </si>
  <si>
    <t>長浜市立南郷里小学校</t>
  </si>
  <si>
    <t>滋賀県長浜市南田附町３５２</t>
  </si>
  <si>
    <t>B125220300052</t>
  </si>
  <si>
    <t>長浜市立北郷里小学校</t>
  </si>
  <si>
    <t>滋賀県長浜市春近町３５３</t>
  </si>
  <si>
    <t>B125220300061</t>
  </si>
  <si>
    <t>長浜市立長浜南小学校</t>
  </si>
  <si>
    <t>滋賀県長浜市加田町１４６０</t>
  </si>
  <si>
    <t>B125220300070</t>
  </si>
  <si>
    <t>長浜市立湯田小学校</t>
  </si>
  <si>
    <t>滋賀県長浜市内保町１０５１</t>
  </si>
  <si>
    <t>B125220300089</t>
  </si>
  <si>
    <t>長浜市立田根小学校</t>
  </si>
  <si>
    <t>滋賀県長浜市野田町６８</t>
  </si>
  <si>
    <t>B125220300098</t>
  </si>
  <si>
    <t>長浜市立浅井小学校</t>
  </si>
  <si>
    <t>滋賀県長浜市当目町５４</t>
  </si>
  <si>
    <t>B125220300105</t>
  </si>
  <si>
    <t>長浜市立びわ南小学校</t>
  </si>
  <si>
    <t>滋賀県長浜市川道町３４５６</t>
  </si>
  <si>
    <t>B125220300114</t>
  </si>
  <si>
    <t>長浜市立びわ北小学校</t>
  </si>
  <si>
    <t>滋賀県長浜市益田町５６</t>
  </si>
  <si>
    <t>B125220300123</t>
  </si>
  <si>
    <t>長浜市立小谷小学校</t>
  </si>
  <si>
    <t>滋賀県長浜市小谷丁野町５２４</t>
  </si>
  <si>
    <t>B125220300132</t>
  </si>
  <si>
    <t>長浜市立速水小学校</t>
  </si>
  <si>
    <t>滋賀県長浜市湖北町速水２５６１－１</t>
  </si>
  <si>
    <t>B125220300141</t>
  </si>
  <si>
    <t>長浜市立朝日小学校</t>
  </si>
  <si>
    <t>滋賀県長浜市湖北町山本１１２５</t>
  </si>
  <si>
    <t>B125220300150</t>
  </si>
  <si>
    <t>長浜市立富永小学校</t>
  </si>
  <si>
    <t>滋賀県長浜市高月町井口１６０</t>
  </si>
  <si>
    <t>B125220300169</t>
  </si>
  <si>
    <t>長浜市立高月小学校</t>
  </si>
  <si>
    <t>滋賀県長浜市高月町高月７３８番地</t>
  </si>
  <si>
    <t>B125220300178</t>
  </si>
  <si>
    <t>長浜市立古保利小学校</t>
  </si>
  <si>
    <t>滋賀県長浜市高月町西柳野３８</t>
  </si>
  <si>
    <t>B125220300187</t>
  </si>
  <si>
    <t>長浜市立七郷小学校</t>
  </si>
  <si>
    <t>滋賀県長浜市高月町唐川２４８</t>
  </si>
  <si>
    <t>B125220300196</t>
  </si>
  <si>
    <t>長浜市立高時小学校</t>
  </si>
  <si>
    <t>滋賀県長浜市木之本町石道１０７９－１</t>
  </si>
  <si>
    <t>B125220300203</t>
  </si>
  <si>
    <t>長浜市立木之本小学校</t>
  </si>
  <si>
    <t>滋賀県長浜市木之本町木之本６８５－１</t>
  </si>
  <si>
    <t>B125220300212</t>
  </si>
  <si>
    <t>長浜市立伊香具小学校</t>
  </si>
  <si>
    <t>滋賀県長浜市木之本町大音１１１４</t>
  </si>
  <si>
    <t>B125220300221</t>
  </si>
  <si>
    <t>長浜市立塩津小学校</t>
  </si>
  <si>
    <t>滋賀県長浜市西浅井町塩津中４１</t>
  </si>
  <si>
    <t>B125220300230</t>
  </si>
  <si>
    <t>長浜市立永原小学校</t>
  </si>
  <si>
    <t>滋賀県長浜市西浅井町大浦１６７</t>
  </si>
  <si>
    <t>B125220400015</t>
  </si>
  <si>
    <t>近江八幡市立八幡小学校</t>
  </si>
  <si>
    <t>滋賀県近江八幡市本町５－５</t>
  </si>
  <si>
    <t>B125220400024</t>
  </si>
  <si>
    <t>近江八幡市立島小学校</t>
  </si>
  <si>
    <t>滋賀県近江八幡市島町１６０３</t>
  </si>
  <si>
    <t>B125220400033</t>
  </si>
  <si>
    <t>近江八幡市立沖島小学校</t>
  </si>
  <si>
    <t>滋賀県近江八幡市沖島町３６０</t>
  </si>
  <si>
    <t>B125220400042</t>
  </si>
  <si>
    <t>近江八幡市立岡山小学校</t>
  </si>
  <si>
    <t>滋賀県近江八幡市加茂町３８１８</t>
  </si>
  <si>
    <t>B125220400051</t>
  </si>
  <si>
    <t>近江八幡市立金田小学校</t>
  </si>
  <si>
    <t>滋賀県近江八幡市金剛寺町２７６</t>
  </si>
  <si>
    <t>B125220400060</t>
  </si>
  <si>
    <t>近江八幡市立桐原小学校</t>
  </si>
  <si>
    <t>滋賀県近江八幡市森尻町４１４－１</t>
  </si>
  <si>
    <t>B125220400079</t>
  </si>
  <si>
    <t>近江八幡市立馬淵小学校</t>
  </si>
  <si>
    <t>滋賀県近江八幡市馬淵町１５３３</t>
  </si>
  <si>
    <t>B125220400088</t>
  </si>
  <si>
    <t>近江八幡市立北里小学校</t>
  </si>
  <si>
    <t>滋賀県近江八幡市江頭町１０１４</t>
  </si>
  <si>
    <t>B125220400097</t>
  </si>
  <si>
    <t>近江八幡市立武佐小学校</t>
  </si>
  <si>
    <t>滋賀県近江八幡市武佐町１１８</t>
  </si>
  <si>
    <t>B125220400104</t>
  </si>
  <si>
    <t>近江八幡市立桐原東小学校</t>
  </si>
  <si>
    <t>滋賀県近江八幡市土田町１７５</t>
  </si>
  <si>
    <t>B125220400113</t>
  </si>
  <si>
    <t>近江八幡市立安土小学校</t>
  </si>
  <si>
    <t>滋賀県近江八幡市安土町常楽寺４５６</t>
  </si>
  <si>
    <t>B125220400122</t>
  </si>
  <si>
    <t>近江八幡市立老蘇小学校</t>
  </si>
  <si>
    <t>滋賀県近江八幡市安土町東老蘇１３００</t>
  </si>
  <si>
    <t>B125220600013</t>
  </si>
  <si>
    <t>草津市立志津小学校</t>
  </si>
  <si>
    <t>滋賀県草津市青地町８２７</t>
  </si>
  <si>
    <t>B125220600022</t>
  </si>
  <si>
    <t>草津市立草津小学校</t>
  </si>
  <si>
    <t>滋賀県草津市草津３丁目１４－５</t>
  </si>
  <si>
    <t>B125220600031</t>
  </si>
  <si>
    <t>草津市立老上小学校</t>
  </si>
  <si>
    <t>滋賀県草津市野路町５１７</t>
  </si>
  <si>
    <t>B125220600040</t>
  </si>
  <si>
    <t>草津市立老上西小学校</t>
  </si>
  <si>
    <t>滋賀県草津市矢橋町５０８－１</t>
  </si>
  <si>
    <t>B125220600059</t>
  </si>
  <si>
    <t>草津市立山田小学校</t>
  </si>
  <si>
    <t>滋賀県草津市北山田町３５０</t>
  </si>
  <si>
    <t>B125220600068</t>
  </si>
  <si>
    <t>草津市立笠縫小学校</t>
  </si>
  <si>
    <t>滋賀県草津市上笠１丁目６－２</t>
  </si>
  <si>
    <t>B125220600077</t>
  </si>
  <si>
    <t>草津市立常盤小学校</t>
  </si>
  <si>
    <t>滋賀県草津市志那中町１１９</t>
  </si>
  <si>
    <t>B125220600086</t>
  </si>
  <si>
    <t>草津市立草津第二小学校</t>
  </si>
  <si>
    <t>滋賀県草津市大路二丁目７－６２</t>
  </si>
  <si>
    <t>B125220600095</t>
  </si>
  <si>
    <t>草津市立玉川小学校</t>
  </si>
  <si>
    <t>滋賀県草津市野路九丁目６－１２</t>
  </si>
  <si>
    <t>B125220600102</t>
  </si>
  <si>
    <t>草津市立矢倉小学校</t>
  </si>
  <si>
    <t>滋賀県草津市矢倉二丁目５－５０</t>
  </si>
  <si>
    <t>B125220600111</t>
  </si>
  <si>
    <t>草津市立笠縫東小学校</t>
  </si>
  <si>
    <t>滋賀県草津市平井三丁目８番１号</t>
  </si>
  <si>
    <t>B125220600120</t>
  </si>
  <si>
    <t>草津市立志津南小学校</t>
  </si>
  <si>
    <t>滋賀県草津市若草２－１６－２</t>
  </si>
  <si>
    <t>B125220600139</t>
  </si>
  <si>
    <t>草津市立南笠東小学校</t>
  </si>
  <si>
    <t>滋賀県草津市南笠東４－４－１</t>
  </si>
  <si>
    <t>B125220600148</t>
  </si>
  <si>
    <t>草津市立渋川小学校</t>
  </si>
  <si>
    <t>滋賀県草津市西渋川２－８－５５</t>
  </si>
  <si>
    <t>B125220700012</t>
  </si>
  <si>
    <t>守山市立守山小学校</t>
  </si>
  <si>
    <t>滋賀県守山市勝部１－１３－１</t>
  </si>
  <si>
    <t>B125220700021</t>
  </si>
  <si>
    <t>守山市立小津小学校</t>
  </si>
  <si>
    <t>滋賀県守山市欲賀町８５３</t>
  </si>
  <si>
    <t>B125220700030</t>
  </si>
  <si>
    <t>守山市立玉津小学校</t>
  </si>
  <si>
    <t>滋賀県守山市赤野井町９－１</t>
  </si>
  <si>
    <t>B125220700049</t>
  </si>
  <si>
    <t>守山市立河西小学校</t>
  </si>
  <si>
    <t>滋賀県守山市小島町１８４３</t>
  </si>
  <si>
    <t>B125220700058</t>
  </si>
  <si>
    <t>守山市立速野小学校</t>
  </si>
  <si>
    <t>滋賀県守山市木浜町１１２</t>
  </si>
  <si>
    <t>B125220700067</t>
  </si>
  <si>
    <t>守山市立中洲小学校</t>
  </si>
  <si>
    <t>滋賀県守山市幸津川町１４０６</t>
  </si>
  <si>
    <t>B125220700076</t>
  </si>
  <si>
    <t>守山市立吉身小学校</t>
  </si>
  <si>
    <t>滋賀県守山市吉身三丁目２－２６</t>
  </si>
  <si>
    <t>B125220700085</t>
  </si>
  <si>
    <t>守山市立物部小学校</t>
  </si>
  <si>
    <t>滋賀県守山市二町町２５２</t>
  </si>
  <si>
    <t>B125220700094</t>
  </si>
  <si>
    <t>守山市立立入が丘小学校</t>
  </si>
  <si>
    <t>滋賀県守山市立入町２２２</t>
  </si>
  <si>
    <t>B125220800011</t>
  </si>
  <si>
    <t>栗東市立金勝小学校</t>
  </si>
  <si>
    <t>滋賀県栗東市御園９１１－１</t>
  </si>
  <si>
    <t>B125220800020</t>
  </si>
  <si>
    <t>栗東市立葉山小学校</t>
  </si>
  <si>
    <t>滋賀県栗東市高野３１０</t>
  </si>
  <si>
    <t>B125220800039</t>
  </si>
  <si>
    <t>栗東市立治田小学校</t>
  </si>
  <si>
    <t>滋賀県栗東市坊袋７７番地</t>
  </si>
  <si>
    <t>B125220800048</t>
  </si>
  <si>
    <t>栗東市立大宝小学校</t>
  </si>
  <si>
    <t>滋賀県栗東市綣７－１４－１９</t>
  </si>
  <si>
    <t>B125220800057</t>
  </si>
  <si>
    <t>栗東市立治田西小学校</t>
  </si>
  <si>
    <t>滋賀県栗東市小柿１丁目５番２１号</t>
  </si>
  <si>
    <t>B125220800066</t>
  </si>
  <si>
    <t>栗東市立葉山東小学校</t>
  </si>
  <si>
    <t>滋賀県栗東市小野３２０</t>
  </si>
  <si>
    <t>B125220800075</t>
  </si>
  <si>
    <t>栗東市立治田東小学校</t>
  </si>
  <si>
    <t>滋賀県栗東市安養寺１４７番地</t>
  </si>
  <si>
    <t>B125220800084</t>
  </si>
  <si>
    <t>栗東市立大宝西小学校</t>
  </si>
  <si>
    <t>滋賀県栗東市霊仙寺４丁目２－５５</t>
  </si>
  <si>
    <t>B125220800093</t>
  </si>
  <si>
    <t>栗東市立大宝東小学校</t>
  </si>
  <si>
    <t>滋賀県栗東市野尻５０２－１</t>
  </si>
  <si>
    <t>B125220900010</t>
  </si>
  <si>
    <t>甲賀市立伴谷小学校</t>
  </si>
  <si>
    <t>滋賀県甲賀市水口町伴中山２２５２番地</t>
  </si>
  <si>
    <t>B125220900029</t>
  </si>
  <si>
    <t>甲賀市立柏木小学校</t>
  </si>
  <si>
    <t>滋賀県甲賀市水口町北脇１１３２</t>
  </si>
  <si>
    <t>B125220900038</t>
  </si>
  <si>
    <t>甲賀市立水口小学校</t>
  </si>
  <si>
    <t>滋賀県甲賀市水口町本町一丁目２－１</t>
  </si>
  <si>
    <t>B125220900047</t>
  </si>
  <si>
    <t>甲賀市立貴生川小学校</t>
  </si>
  <si>
    <t>滋賀県甲賀市水口町三大寺４３７</t>
  </si>
  <si>
    <t>B125220900056</t>
  </si>
  <si>
    <t>甲賀市立綾野小学校</t>
  </si>
  <si>
    <t>滋賀県甲賀市水口町綾野３－６</t>
  </si>
  <si>
    <t>B125220900065</t>
  </si>
  <si>
    <t>甲賀市立伴谷東小学校</t>
  </si>
  <si>
    <t>滋賀県甲賀市水口町山７７４</t>
  </si>
  <si>
    <t>B125220900074</t>
  </si>
  <si>
    <t>甲賀市立大野小学校</t>
  </si>
  <si>
    <t>滋賀県甲賀市土山町大野９４９</t>
  </si>
  <si>
    <t>B125220900083</t>
  </si>
  <si>
    <t>甲賀市立土山小学校</t>
  </si>
  <si>
    <t>滋賀県甲賀市土山町北土山１４６２</t>
  </si>
  <si>
    <t>B125220900092</t>
  </si>
  <si>
    <t>甲賀市立大原小学校</t>
  </si>
  <si>
    <t>滋賀県甲賀市甲賀町大久保１０００</t>
  </si>
  <si>
    <t>B125220900109</t>
  </si>
  <si>
    <t>甲賀市立油日小学校</t>
  </si>
  <si>
    <t>滋賀県甲賀市甲賀町上野１３２２</t>
  </si>
  <si>
    <t>B125220900118</t>
  </si>
  <si>
    <t>甲賀市立佐山小学校</t>
  </si>
  <si>
    <t>滋賀県甲賀市甲賀町小佐治２９２２</t>
  </si>
  <si>
    <t>B125220900127</t>
  </si>
  <si>
    <t>甲賀市立甲南第一小学校</t>
  </si>
  <si>
    <t>滋賀県甲賀市甲南町深川１７２８－１</t>
  </si>
  <si>
    <t>B125220900136</t>
  </si>
  <si>
    <t>甲賀市立甲南第二小学校</t>
  </si>
  <si>
    <t>滋賀県甲賀市甲南町杉谷２０４６</t>
  </si>
  <si>
    <t>B125220900145</t>
  </si>
  <si>
    <t>甲賀市立甲南第三小学校</t>
  </si>
  <si>
    <t>滋賀県甲賀市甲南町野川８４０</t>
  </si>
  <si>
    <t>B125220900154</t>
  </si>
  <si>
    <t>甲賀市立甲南中部小学校</t>
  </si>
  <si>
    <t>滋賀県甲賀市甲南町竜法師１１３７</t>
  </si>
  <si>
    <t>B125220900163</t>
  </si>
  <si>
    <t>甲賀市立希望ヶ丘小学校</t>
  </si>
  <si>
    <t>滋賀県甲賀市甲南町希望ヶ丘３丁目３４</t>
  </si>
  <si>
    <t>B125220900172</t>
  </si>
  <si>
    <t>甲賀市立雲井小学校</t>
  </si>
  <si>
    <t>滋賀県甲賀市信楽町牧８６８</t>
  </si>
  <si>
    <t>B125220900181</t>
  </si>
  <si>
    <t>甲賀市立小原小学校</t>
  </si>
  <si>
    <t>滋賀県甲賀市信楽町柞原８９９</t>
  </si>
  <si>
    <t>B125220900190</t>
  </si>
  <si>
    <t>甲賀市立朝宮小学校</t>
  </si>
  <si>
    <t>滋賀県甲賀市信楽町下朝宮２６８番地</t>
  </si>
  <si>
    <t>B125220900207</t>
  </si>
  <si>
    <t>甲賀市立多羅尾小学校</t>
  </si>
  <si>
    <t>滋賀県甲賀市信楽町多羅尾２０１２</t>
  </si>
  <si>
    <t>B125220900216</t>
  </si>
  <si>
    <t>甲賀市立信楽小学校</t>
  </si>
  <si>
    <t>滋賀県甲賀市信楽町江田９６９番地</t>
  </si>
  <si>
    <t>B125221000017</t>
  </si>
  <si>
    <t>野洲市立中主小学校</t>
  </si>
  <si>
    <t>滋賀県野洲市西河原７１２</t>
  </si>
  <si>
    <t>B125221000026</t>
  </si>
  <si>
    <t>野洲市立篠原小学校</t>
  </si>
  <si>
    <t>滋賀県野洲市大篠原１４１４</t>
  </si>
  <si>
    <t>B125221000035</t>
  </si>
  <si>
    <t>野洲市立祇王小学校</t>
  </si>
  <si>
    <t>滋賀県野洲市上屋１１６９</t>
  </si>
  <si>
    <t>B125221000044</t>
  </si>
  <si>
    <t>野洲市立三上小学校</t>
  </si>
  <si>
    <t>滋賀県野洲市三上１１１</t>
  </si>
  <si>
    <t>B125221000053</t>
  </si>
  <si>
    <t>野洲市立野洲小学校</t>
  </si>
  <si>
    <t>滋賀県野洲市小篠原１１４７</t>
  </si>
  <si>
    <t>B125221000062</t>
  </si>
  <si>
    <t>野洲市立北野小学校</t>
  </si>
  <si>
    <t>滋賀県野洲市市三宅２４０</t>
  </si>
  <si>
    <t>B125221100016</t>
  </si>
  <si>
    <t>湖南市立石部小学校</t>
  </si>
  <si>
    <t>滋賀県湖南市石部中央２－３－１</t>
  </si>
  <si>
    <t>B125221100025</t>
  </si>
  <si>
    <t>湖南市立石部南小学校</t>
  </si>
  <si>
    <t>滋賀県湖南市丸山一丁目１番１号</t>
  </si>
  <si>
    <t>B125221100034</t>
  </si>
  <si>
    <t>湖南市立三雲小学校</t>
  </si>
  <si>
    <t>滋賀県湖南市夏見１８５７</t>
  </si>
  <si>
    <t>B125221100043</t>
  </si>
  <si>
    <t>湖南市立岩根小学校</t>
  </si>
  <si>
    <t>滋賀県湖南市岩根３７９１番地</t>
  </si>
  <si>
    <t>B125221100052</t>
  </si>
  <si>
    <t>湖南市立下田小学校</t>
  </si>
  <si>
    <t>滋賀県湖南市下田２７８４</t>
  </si>
  <si>
    <t>B125221100061</t>
  </si>
  <si>
    <t>湖南市立水戸小学校</t>
  </si>
  <si>
    <t>滋賀県湖南市水戸町３１番地１</t>
  </si>
  <si>
    <t>B125221100070</t>
  </si>
  <si>
    <t>湖南市立菩提寺小学校</t>
  </si>
  <si>
    <t>滋賀県湖南市菩提寺１５８３－２７０</t>
  </si>
  <si>
    <t>B125221100089</t>
  </si>
  <si>
    <t>湖南市立三雲東小学校</t>
  </si>
  <si>
    <t>滋賀県湖南市三雲３１００</t>
  </si>
  <si>
    <t>B125221100098</t>
  </si>
  <si>
    <t>湖南市立菩提寺北小学校</t>
  </si>
  <si>
    <t>滋賀県湖南市菩提寺３２８</t>
  </si>
  <si>
    <t>B125221200015</t>
  </si>
  <si>
    <t>高島市立マキノ東小学校</t>
  </si>
  <si>
    <t>滋賀県高島市マキノ町海津２３８４番地</t>
  </si>
  <si>
    <t>B125221200024</t>
  </si>
  <si>
    <t>高島市立マキノ西小学校</t>
  </si>
  <si>
    <t>滋賀県高島市マキノ町寺久保５５２－１</t>
  </si>
  <si>
    <t>B125221200033</t>
  </si>
  <si>
    <t>高島市立マキノ南小学校</t>
  </si>
  <si>
    <t>滋賀県高島市マキノ町新保８８７</t>
  </si>
  <si>
    <t>B125221200042</t>
  </si>
  <si>
    <t>高島市立今津東小学校</t>
  </si>
  <si>
    <t>滋賀県高島市今津町弘川５９</t>
  </si>
  <si>
    <t>B125221200051</t>
  </si>
  <si>
    <t>高島市立今津北小学校</t>
  </si>
  <si>
    <t>滋賀県高島市今津町日置前１００番地</t>
  </si>
  <si>
    <t>B125221200060</t>
  </si>
  <si>
    <t>高島市立朽木東小学校</t>
  </si>
  <si>
    <t>滋賀県高島市朽木市場１１１３</t>
  </si>
  <si>
    <t>B125221200079</t>
  </si>
  <si>
    <t>高島市立朽木西小学校</t>
  </si>
  <si>
    <t>滋賀県高島市朽木中牧１８７</t>
  </si>
  <si>
    <t>B125221200088</t>
  </si>
  <si>
    <t>高島市立安曇小学校</t>
  </si>
  <si>
    <t>滋賀県高島市安曇川町田中４４５－１</t>
  </si>
  <si>
    <t>B125221200097</t>
  </si>
  <si>
    <t>高島市立青柳小学校</t>
  </si>
  <si>
    <t>滋賀県高島市安曇川町青柳１１３８</t>
  </si>
  <si>
    <t>B125221200104</t>
  </si>
  <si>
    <t>高島市立本庄小学校</t>
  </si>
  <si>
    <t>滋賀県高島市安曇川町南船木３９１</t>
  </si>
  <si>
    <t>B125221200113</t>
  </si>
  <si>
    <t>高島市立高島小学校</t>
  </si>
  <si>
    <t>滋賀県高島市勝野１０４５</t>
  </si>
  <si>
    <t>B125221200122</t>
  </si>
  <si>
    <t>高島市立新旭南小学校</t>
  </si>
  <si>
    <t>滋賀県高島市新旭町新庄８５３</t>
  </si>
  <si>
    <t>B125221200131</t>
  </si>
  <si>
    <t>高島市立新旭北小学校</t>
  </si>
  <si>
    <t>滋賀県高島市新旭町饗庭２６</t>
  </si>
  <si>
    <t>B125221300014</t>
  </si>
  <si>
    <t>東近江市立玉緒小学校</t>
  </si>
  <si>
    <t>滋賀県東近江市大森町９７１</t>
  </si>
  <si>
    <t>B125221300023</t>
  </si>
  <si>
    <t>東近江市立御園小学校</t>
  </si>
  <si>
    <t>滋賀県東近江市五智町２３９</t>
  </si>
  <si>
    <t>B125221300032</t>
  </si>
  <si>
    <t>東近江市立八日市南小学校</t>
  </si>
  <si>
    <t>滋賀県東近江市沖野三丁目６－１</t>
  </si>
  <si>
    <t>B125221300041</t>
  </si>
  <si>
    <t>東近江市立箕作小学校</t>
  </si>
  <si>
    <t>滋賀県東近江市小脇町３７７番地</t>
  </si>
  <si>
    <t>B125221300050</t>
  </si>
  <si>
    <t>東近江市立八日市北小学校</t>
  </si>
  <si>
    <t>滋賀県東近江市建部日吉町４６８</t>
  </si>
  <si>
    <t>B125221300069</t>
  </si>
  <si>
    <t>東近江市立八日市西小学校</t>
  </si>
  <si>
    <t>滋賀県東近江市柏木町１４番地</t>
  </si>
  <si>
    <t>B125221300078</t>
  </si>
  <si>
    <t>東近江市立布引小学校</t>
  </si>
  <si>
    <t>滋賀県東近江市今堀町５８１－１０</t>
  </si>
  <si>
    <t>B125221300087</t>
  </si>
  <si>
    <t>東近江市立市原小学校</t>
  </si>
  <si>
    <t>滋賀県東近江市高木町１１２４</t>
  </si>
  <si>
    <t>B125221300096</t>
  </si>
  <si>
    <t>東近江市立山上小学校</t>
  </si>
  <si>
    <t>滋賀県東近江市山上町２００</t>
  </si>
  <si>
    <t>B125221300103</t>
  </si>
  <si>
    <t>東近江市立五個荘小学校</t>
  </si>
  <si>
    <t>滋賀県東近江市五個荘竜田町５６７</t>
  </si>
  <si>
    <t>B125221300112</t>
  </si>
  <si>
    <t>東近江市立愛東南小学校</t>
  </si>
  <si>
    <t>滋賀県東近江市曽根町１２８５番地</t>
  </si>
  <si>
    <t>B125221300121</t>
  </si>
  <si>
    <t>東近江市立愛東北小学校</t>
  </si>
  <si>
    <t>滋賀県東近江市百済寺本町１３９９</t>
  </si>
  <si>
    <t>B125221300130</t>
  </si>
  <si>
    <t>東近江市立湖東第一小学校</t>
  </si>
  <si>
    <t>滋賀県東近江市下里町２１</t>
  </si>
  <si>
    <t>B125221300149</t>
  </si>
  <si>
    <t>東近江市立湖東第二小学校</t>
  </si>
  <si>
    <t>滋賀県東近江市南菩提寺町４３０</t>
  </si>
  <si>
    <t>B125221300158</t>
  </si>
  <si>
    <t>東近江市立湖東第三小学校</t>
  </si>
  <si>
    <t>滋賀県東近江市小田苅町３４０</t>
  </si>
  <si>
    <t>B125221300167</t>
  </si>
  <si>
    <t>東近江市立蒲生東小学校</t>
  </si>
  <si>
    <t>滋賀県東近江市桜川東町４５５</t>
  </si>
  <si>
    <t>B125221300176</t>
  </si>
  <si>
    <t>東近江市立蒲生西小学校</t>
  </si>
  <si>
    <t>滋賀県東近江市鈴町１</t>
  </si>
  <si>
    <t>B125221300185</t>
  </si>
  <si>
    <t>東近江市立蒲生北小学校</t>
  </si>
  <si>
    <t>滋賀県東近江市蒲生堂町１２８７番地</t>
  </si>
  <si>
    <t>B125221300194</t>
  </si>
  <si>
    <t>東近江市立能登川東小学校</t>
  </si>
  <si>
    <t>滋賀県東近江市小川町３０</t>
  </si>
  <si>
    <t>B125221300201</t>
  </si>
  <si>
    <t>東近江市立能登川西小学校</t>
  </si>
  <si>
    <t>滋賀県東近江市伊庭町２８８５番地</t>
  </si>
  <si>
    <t>B125221300210</t>
  </si>
  <si>
    <t>東近江市立能登川南小学校</t>
  </si>
  <si>
    <t>滋賀県東近江市猪子町１２番地</t>
  </si>
  <si>
    <t>B125221300229</t>
  </si>
  <si>
    <t>東近江市立能登川北小学校</t>
  </si>
  <si>
    <t>滋賀県東近江市福堂町２８７７－１</t>
  </si>
  <si>
    <t>B125221400013</t>
  </si>
  <si>
    <t>米原市立柏原小学校</t>
  </si>
  <si>
    <t>滋賀県米原市柏原２３２０</t>
  </si>
  <si>
    <t>B125221400022</t>
  </si>
  <si>
    <t>米原市立山東小学校</t>
  </si>
  <si>
    <t>滋賀県米原市大鹿５４６</t>
  </si>
  <si>
    <t>B125221400031</t>
  </si>
  <si>
    <t>米原市立大原小学校</t>
  </si>
  <si>
    <t>滋賀県米原市市場４２４</t>
  </si>
  <si>
    <t>B125221400040</t>
  </si>
  <si>
    <t>米原市立伊吹小学校</t>
  </si>
  <si>
    <t>滋賀県米原市上野９９１</t>
  </si>
  <si>
    <t>B125221400059</t>
  </si>
  <si>
    <t>米原市立春照小学校</t>
  </si>
  <si>
    <t>滋賀県米原市杉澤８１７</t>
  </si>
  <si>
    <t>B125221400068</t>
  </si>
  <si>
    <t>米原市立河南小学校</t>
  </si>
  <si>
    <t>滋賀県米原市枝折７７番地</t>
  </si>
  <si>
    <t>B125221400077</t>
  </si>
  <si>
    <t>米原市立米原小学校</t>
  </si>
  <si>
    <t>滋賀県米原市入江３０７</t>
  </si>
  <si>
    <t>B125221400086</t>
  </si>
  <si>
    <t>米原市立坂田小学校</t>
  </si>
  <si>
    <t>滋賀県米原市宇賀野５０８</t>
  </si>
  <si>
    <t>B125221400095</t>
  </si>
  <si>
    <t>米原市立息長小学校</t>
  </si>
  <si>
    <t>滋賀県米原市能登瀬１３３９</t>
  </si>
  <si>
    <t>B125238300018</t>
  </si>
  <si>
    <t>日野町立日野小学校</t>
  </si>
  <si>
    <t>滋賀県蒲生郡日野町大窪３３１</t>
  </si>
  <si>
    <t>B125238300027</t>
  </si>
  <si>
    <t>日野町立西大路小学校</t>
  </si>
  <si>
    <t>滋賀県蒲生郡日野町西大路１６３１</t>
  </si>
  <si>
    <t>B125238300036</t>
  </si>
  <si>
    <t>日野町立南比都佐小学校</t>
  </si>
  <si>
    <t>滋賀県蒲生郡日野町深山口４３１</t>
  </si>
  <si>
    <t>B125238300045</t>
  </si>
  <si>
    <t>日野町立必佐小学校</t>
  </si>
  <si>
    <t>滋賀県蒲生郡日野町小御門４４４番地</t>
  </si>
  <si>
    <t>B125238300054</t>
  </si>
  <si>
    <t>日野町立桜谷小学校</t>
  </si>
  <si>
    <t>滋賀県蒲生郡日野町佐久良３７</t>
  </si>
  <si>
    <t>B125238400017</t>
  </si>
  <si>
    <t>竜王町立竜王小学校</t>
  </si>
  <si>
    <t>滋賀県蒲生郡竜王町綾戸２７５</t>
  </si>
  <si>
    <t>B125238400026</t>
  </si>
  <si>
    <t>竜王町立竜王西小学校</t>
  </si>
  <si>
    <t>滋賀県蒲生郡竜王町山面１－１</t>
  </si>
  <si>
    <t>B125242500018</t>
  </si>
  <si>
    <t>愛荘町立秦荘東小学校</t>
  </si>
  <si>
    <t>滋賀県愛知郡愛荘町東出２５</t>
  </si>
  <si>
    <t>B125242500027</t>
  </si>
  <si>
    <t>愛荘町立秦荘西小学校</t>
  </si>
  <si>
    <t>滋賀県愛知郡愛荘町島川１１６２</t>
  </si>
  <si>
    <t>B125242500036</t>
  </si>
  <si>
    <t>愛荘町立愛知川小学校</t>
  </si>
  <si>
    <t>滋賀県愛知郡愛荘町沓掛４８０</t>
  </si>
  <si>
    <t>B125242500045</t>
  </si>
  <si>
    <t>愛荘町立愛知川東小学校</t>
  </si>
  <si>
    <t>滋賀県愛知郡愛荘町豊満５７３</t>
  </si>
  <si>
    <t>B125244100018</t>
  </si>
  <si>
    <t>豊郷町立豊郷小学校</t>
  </si>
  <si>
    <t>滋賀県犬上郡豊郷町石畑５２２</t>
  </si>
  <si>
    <t>B125244100027</t>
  </si>
  <si>
    <t>豊郷町立日栄小学校</t>
  </si>
  <si>
    <t>滋賀県犬上郡豊郷町吉田１４５４</t>
  </si>
  <si>
    <t>B125244200017</t>
  </si>
  <si>
    <t>甲良町立甲良東小学校</t>
  </si>
  <si>
    <t>滋賀県犬上郡甲良町横関２１５</t>
  </si>
  <si>
    <t>B125244200026</t>
  </si>
  <si>
    <t>甲良町立甲良西小学校</t>
  </si>
  <si>
    <t>滋賀県犬上郡甲良町在士６２５</t>
  </si>
  <si>
    <t>B125244300016</t>
  </si>
  <si>
    <t>多賀町立多賀小学校</t>
  </si>
  <si>
    <t>滋賀県犬上郡多賀町多賀７３８</t>
  </si>
  <si>
    <t>B125244300025</t>
  </si>
  <si>
    <t>多賀町立大滝小学校</t>
  </si>
  <si>
    <t>滋賀県犬上郡多賀町川相５６８</t>
  </si>
  <si>
    <t>C125110000010</t>
  </si>
  <si>
    <t>滋賀大学教育学部附属中学校</t>
  </si>
  <si>
    <t>C125220100016</t>
  </si>
  <si>
    <t>大津市立堅田中学校</t>
  </si>
  <si>
    <t>滋賀県大津市本堅田３－２２－１</t>
  </si>
  <si>
    <t>C125220100025</t>
  </si>
  <si>
    <t>大津市立葛川中学校</t>
  </si>
  <si>
    <t>C125220100034</t>
  </si>
  <si>
    <t>大津市立伊香立中学校</t>
  </si>
  <si>
    <t>滋賀県大津市伊香立下在地町４１４</t>
  </si>
  <si>
    <t>C125220100043</t>
  </si>
  <si>
    <t>大津市立日吉中学校</t>
  </si>
  <si>
    <t>滋賀県大津市下阪本六丁目３８－２６</t>
  </si>
  <si>
    <t>C125220100052</t>
  </si>
  <si>
    <t>大津市立皇子山中学校</t>
  </si>
  <si>
    <t>滋賀県大津市尾花川１２ー１</t>
  </si>
  <si>
    <t>C125220100061</t>
  </si>
  <si>
    <t>大津市立打出中学校</t>
  </si>
  <si>
    <t>滋賀県大津市本宮２－４６－１</t>
  </si>
  <si>
    <t>C125220100070</t>
  </si>
  <si>
    <t>大津市立粟津中学校</t>
  </si>
  <si>
    <t>滋賀県大津市晴嵐１－２０－２０</t>
  </si>
  <si>
    <t>C125220100089</t>
  </si>
  <si>
    <t>大津市立石山中学校</t>
  </si>
  <si>
    <t>滋賀県大津市平津１－２３－１</t>
  </si>
  <si>
    <t>C125220100098</t>
  </si>
  <si>
    <t>大津市立田上中学校</t>
  </si>
  <si>
    <t>滋賀県大津市新免１丁目１番１２号</t>
  </si>
  <si>
    <t>C125220100105</t>
  </si>
  <si>
    <t>大津市立瀬田中学校</t>
  </si>
  <si>
    <t>滋賀県大津市大江７－１－１</t>
  </si>
  <si>
    <t>C125220100114</t>
  </si>
  <si>
    <t>大津市立唐崎中学校</t>
  </si>
  <si>
    <t>滋賀県大津市唐崎２－９－１</t>
  </si>
  <si>
    <t>C125220100123</t>
  </si>
  <si>
    <t>大津市立北大路中学校</t>
  </si>
  <si>
    <t>滋賀県大津市北大路３－２２－１</t>
  </si>
  <si>
    <t>C125220100132</t>
  </si>
  <si>
    <t>大津市立瀬田北中学校</t>
  </si>
  <si>
    <t>滋賀県大津市大将軍１－１３－１</t>
  </si>
  <si>
    <t>C125220100141</t>
  </si>
  <si>
    <t>大津市立南郷中学校</t>
  </si>
  <si>
    <t>滋賀県大津市赤尾町５７－１</t>
  </si>
  <si>
    <t>C125220100150</t>
  </si>
  <si>
    <t>大津市立真野中学校</t>
  </si>
  <si>
    <t>滋賀県大津市清風町２４－１</t>
  </si>
  <si>
    <t>C125220100169</t>
  </si>
  <si>
    <t>大津市立仰木中学校</t>
  </si>
  <si>
    <t>滋賀県大津市仰木の里５丁目１－１</t>
  </si>
  <si>
    <t>C125220100178</t>
  </si>
  <si>
    <t>大津市立青山中学校</t>
  </si>
  <si>
    <t>滋賀県大津市青山８－２４－１</t>
  </si>
  <si>
    <t>C125220100187</t>
  </si>
  <si>
    <t>大津市立志賀中学校</t>
  </si>
  <si>
    <t>滋賀県大津市南船路１０２９</t>
  </si>
  <si>
    <t>C125220200015</t>
  </si>
  <si>
    <t>彦根市立東中学校</t>
  </si>
  <si>
    <t>滋賀県彦根市芹川町４４３</t>
  </si>
  <si>
    <t>C125220200024</t>
  </si>
  <si>
    <t>彦根市立西中学校</t>
  </si>
  <si>
    <t>滋賀県彦根市金亀町８ー１</t>
  </si>
  <si>
    <t>C125220200033</t>
  </si>
  <si>
    <t>彦根市立南中学校</t>
  </si>
  <si>
    <t>滋賀県彦根市甘呂町１５６</t>
  </si>
  <si>
    <t>C125220200042</t>
  </si>
  <si>
    <t>彦根市立鳥居本中学校</t>
  </si>
  <si>
    <t>滋賀県彦根市鳥居本町７８８番地</t>
  </si>
  <si>
    <t>C125220200051</t>
  </si>
  <si>
    <t>彦根市立稲枝中学校</t>
  </si>
  <si>
    <t>滋賀県彦根市田原町２０２番地</t>
  </si>
  <si>
    <t>C125220200060</t>
  </si>
  <si>
    <t>彦根市立中央中学校</t>
  </si>
  <si>
    <t>滋賀県彦根市西今町１２０７</t>
  </si>
  <si>
    <t>C125220200079</t>
  </si>
  <si>
    <t>彦根市立彦根中学校</t>
  </si>
  <si>
    <t>滋賀県彦根市西葛籠町５５３</t>
  </si>
  <si>
    <t>C125220300014</t>
  </si>
  <si>
    <t>長浜市立西中学校</t>
  </si>
  <si>
    <t>滋賀県長浜市高田町１０－１０</t>
  </si>
  <si>
    <t>C125220300023</t>
  </si>
  <si>
    <t>長浜市立北中学校</t>
  </si>
  <si>
    <t>滋賀県長浜市神照町９１０</t>
  </si>
  <si>
    <t>C125220300032</t>
  </si>
  <si>
    <t>長浜市立東中学校</t>
  </si>
  <si>
    <t>滋賀県長浜市堀部町７６３</t>
  </si>
  <si>
    <t>C125220300041</t>
  </si>
  <si>
    <t>長浜市立南中学校</t>
  </si>
  <si>
    <t>滋賀県長浜市永久寺町８１０</t>
  </si>
  <si>
    <t>C125220300050</t>
  </si>
  <si>
    <t>長浜市立浅井中学校</t>
  </si>
  <si>
    <t>滋賀県長浜市内保町６２７</t>
  </si>
  <si>
    <t>C125220300069</t>
  </si>
  <si>
    <t>長浜市立びわ中学校</t>
  </si>
  <si>
    <t>滋賀県長浜市弓削町４６０</t>
  </si>
  <si>
    <t>C125220300078</t>
  </si>
  <si>
    <t>長浜市立湖北中学校</t>
  </si>
  <si>
    <t>滋賀県長浜市湖北町速水１１９１</t>
  </si>
  <si>
    <t>C125220300087</t>
  </si>
  <si>
    <t>長浜市立高月中学校</t>
  </si>
  <si>
    <t>滋賀県長浜市高月町高月２４９１－１</t>
  </si>
  <si>
    <t>C125220300096</t>
  </si>
  <si>
    <t>長浜市立木之本中学校</t>
  </si>
  <si>
    <t>滋賀県長浜市木之本町木之本６８２番地</t>
  </si>
  <si>
    <t>C125220300103</t>
  </si>
  <si>
    <t>長浜市立西浅井中学校</t>
  </si>
  <si>
    <t>滋賀県長浜市西浅井町塩津中３１２</t>
  </si>
  <si>
    <t>C125220400013</t>
  </si>
  <si>
    <t>近江八幡市立八幡中学校</t>
  </si>
  <si>
    <t>滋賀県近江八幡市市井町３６</t>
  </si>
  <si>
    <t>C125220400022</t>
  </si>
  <si>
    <t>近江八幡市立八幡東中学校</t>
  </si>
  <si>
    <t>滋賀県近江八幡市上田町１７５１</t>
  </si>
  <si>
    <t>C125220400031</t>
  </si>
  <si>
    <t>近江八幡市立八幡西中学校</t>
  </si>
  <si>
    <t>滋賀県近江八幡市古川町５０</t>
  </si>
  <si>
    <t>C125220400040</t>
  </si>
  <si>
    <t>近江八幡市立安土中学校</t>
  </si>
  <si>
    <t>滋賀県近江八幡市安土町上豊浦８６２</t>
  </si>
  <si>
    <t>C125220600011</t>
  </si>
  <si>
    <t>草津市立草津中学校</t>
  </si>
  <si>
    <t>滋賀県草津市草津２－１６－８</t>
  </si>
  <si>
    <t>C125220600020</t>
  </si>
  <si>
    <t>草津市立松原中学校</t>
  </si>
  <si>
    <t>滋賀県草津市下笠町１１０</t>
  </si>
  <si>
    <t>C125220600039</t>
  </si>
  <si>
    <t>草津市立老上中学校</t>
  </si>
  <si>
    <t>滋賀県草津市矢橋町７番地の１</t>
  </si>
  <si>
    <t>C125220600048</t>
  </si>
  <si>
    <t>草津市立新堂中学校</t>
  </si>
  <si>
    <t>滋賀県草津市新堂町１１１番地</t>
  </si>
  <si>
    <t>C125220600057</t>
  </si>
  <si>
    <t>草津市立高穂中学校</t>
  </si>
  <si>
    <t>滋賀県草津市追分七丁目６－１</t>
  </si>
  <si>
    <t>C125220600066</t>
  </si>
  <si>
    <t>草津市立玉川中学校</t>
  </si>
  <si>
    <t>滋賀県草津市野路東３－３－１８</t>
  </si>
  <si>
    <t>C125220700010</t>
  </si>
  <si>
    <t>守山市立守山中学校</t>
  </si>
  <si>
    <t>滋賀県守山市石田町３５０</t>
  </si>
  <si>
    <t>C125220700029</t>
  </si>
  <si>
    <t>守山市立守山北中学校</t>
  </si>
  <si>
    <t>滋賀県守山市荒見町２３５</t>
  </si>
  <si>
    <t>C125220700038</t>
  </si>
  <si>
    <t>守山市立守山南中学校</t>
  </si>
  <si>
    <t>滋賀県守山市古高町３５７</t>
  </si>
  <si>
    <t>C125220700047</t>
  </si>
  <si>
    <t>守山市立明富中学校</t>
  </si>
  <si>
    <t>滋賀県守山市水保町３０４５－１</t>
  </si>
  <si>
    <t>C125220800019</t>
  </si>
  <si>
    <t>栗東市立栗東中学校</t>
  </si>
  <si>
    <t>滋賀県栗東市安養寺６－６－１５</t>
  </si>
  <si>
    <t>C125220800028</t>
  </si>
  <si>
    <t>栗東市立栗東西中学校</t>
  </si>
  <si>
    <t>滋賀県栗東市綣四丁目１３番４７号</t>
  </si>
  <si>
    <t>C125220800037</t>
  </si>
  <si>
    <t>栗東市立葉山中学校</t>
  </si>
  <si>
    <t>滋賀県栗東市六地蔵８８８</t>
  </si>
  <si>
    <t>C125220900018</t>
  </si>
  <si>
    <t>甲賀市立水口中学校</t>
  </si>
  <si>
    <t>滋賀県甲賀市水口町水口５９００</t>
  </si>
  <si>
    <t>C125220900027</t>
  </si>
  <si>
    <t>甲賀市立城山中学校</t>
  </si>
  <si>
    <t>滋賀県甲賀市水口町水口６１０番地１７</t>
  </si>
  <si>
    <t>C125220900036</t>
  </si>
  <si>
    <t>甲賀市立土山中学校</t>
  </si>
  <si>
    <t>滋賀県甲賀市土山町北土山４１４</t>
  </si>
  <si>
    <t>C125220900045</t>
  </si>
  <si>
    <t>甲賀市立甲賀中学校</t>
  </si>
  <si>
    <t>滋賀県甲賀市甲賀町相模１２８</t>
  </si>
  <si>
    <t>C125220900054</t>
  </si>
  <si>
    <t>甲賀市立甲南中学校</t>
  </si>
  <si>
    <t>滋賀県甲賀市甲南町寺庄８４１</t>
  </si>
  <si>
    <t>C125220900063</t>
  </si>
  <si>
    <t>甲賀市立信楽中学校</t>
  </si>
  <si>
    <t>滋賀県甲賀市信楽町江田９５０</t>
  </si>
  <si>
    <t>C125221000015</t>
  </si>
  <si>
    <t>野洲市立中主中学校</t>
  </si>
  <si>
    <t>滋賀県野洲市六条３７７</t>
  </si>
  <si>
    <t>C125221000024</t>
  </si>
  <si>
    <t>野洲市立野洲中学校</t>
  </si>
  <si>
    <t>滋賀県野洲市小篠原５１０</t>
  </si>
  <si>
    <t>C125221000033</t>
  </si>
  <si>
    <t>野洲市立野洲北中学校</t>
  </si>
  <si>
    <t>滋賀県野洲市永原１６９０</t>
  </si>
  <si>
    <t>C125221100014</t>
  </si>
  <si>
    <t>湖南市立石部中学校</t>
  </si>
  <si>
    <t>滋賀県湖南市宝来坂４－３－１</t>
  </si>
  <si>
    <t>C125221100023</t>
  </si>
  <si>
    <t>湖南市立甲西中学校</t>
  </si>
  <si>
    <t>滋賀県湖南市針２８４</t>
  </si>
  <si>
    <t>C125221100032</t>
  </si>
  <si>
    <t>湖南市立日枝中学校</t>
  </si>
  <si>
    <t>滋賀県湖南市岩根４９９－３５１</t>
  </si>
  <si>
    <t>C125221100041</t>
  </si>
  <si>
    <t>湖南市立甲西北中学校</t>
  </si>
  <si>
    <t>滋賀県湖南市正福寺２８－１</t>
  </si>
  <si>
    <t>C125221200013</t>
  </si>
  <si>
    <t>高島市立マキノ中学校</t>
  </si>
  <si>
    <t>滋賀県高島市マキノ町蛭口６０１</t>
  </si>
  <si>
    <t>C125221200022</t>
  </si>
  <si>
    <t>高島市立今津中学校</t>
  </si>
  <si>
    <t>滋賀県高島市今津町弘川９２４番地</t>
  </si>
  <si>
    <t>C125221200031</t>
  </si>
  <si>
    <t>高島市立朽木中学校</t>
  </si>
  <si>
    <t>滋賀県高島市朽木市場１０５５</t>
  </si>
  <si>
    <t>C125221200040</t>
  </si>
  <si>
    <t>高島市立安曇川中学校</t>
  </si>
  <si>
    <t>滋賀県高島市安曇川町田中５６７</t>
  </si>
  <si>
    <t>C125221200059</t>
  </si>
  <si>
    <t>高島市立高島中学校</t>
  </si>
  <si>
    <t>滋賀県高島市勝野１０７０</t>
  </si>
  <si>
    <t>C125221200068</t>
  </si>
  <si>
    <t>高島市立湖西中学校</t>
  </si>
  <si>
    <t>滋賀県高島市新旭町北畑５６４－２</t>
  </si>
  <si>
    <t>C125221300012</t>
  </si>
  <si>
    <t>東近江市立玉園中学校</t>
  </si>
  <si>
    <t>滋賀県東近江市妙法寺町１１０１番地</t>
  </si>
  <si>
    <t>C125221300021</t>
  </si>
  <si>
    <t>東近江市立聖徳中学校</t>
  </si>
  <si>
    <t>滋賀県東近江市聖徳町１－１</t>
  </si>
  <si>
    <t>C125221300030</t>
  </si>
  <si>
    <t>東近江市立船岡中学校</t>
  </si>
  <si>
    <t>滋賀県東近江市市辺町２７８９</t>
  </si>
  <si>
    <t>C125221300049</t>
  </si>
  <si>
    <t>東近江市立永源寺中学校</t>
  </si>
  <si>
    <t>滋賀県東近江市山上町４３００</t>
  </si>
  <si>
    <t>C125221300058</t>
  </si>
  <si>
    <t>東近江市立五個荘中学校</t>
  </si>
  <si>
    <t>滋賀県東近江市五個荘小幡町２２７</t>
  </si>
  <si>
    <t>C125221300067</t>
  </si>
  <si>
    <t>東近江市立愛東中学校</t>
  </si>
  <si>
    <t>滋賀県東近江市下中野町４４４</t>
  </si>
  <si>
    <t>C125221300076</t>
  </si>
  <si>
    <t>東近江市立湖東中学校</t>
  </si>
  <si>
    <t>滋賀県東近江市横溝町２０２</t>
  </si>
  <si>
    <t>C125221300085</t>
  </si>
  <si>
    <t>東近江市立朝桜中学校</t>
  </si>
  <si>
    <t>滋賀県東近江市市子川原町６８６番地</t>
  </si>
  <si>
    <t>C125221300094</t>
  </si>
  <si>
    <t>東近江市立能登川中学校</t>
  </si>
  <si>
    <t>滋賀県東近江市山路町２８００番地</t>
  </si>
  <si>
    <t>C125221400011</t>
  </si>
  <si>
    <t>米原市立柏原中学校</t>
  </si>
  <si>
    <t>滋賀県米原市清滝４０－１</t>
  </si>
  <si>
    <t>C125221400020</t>
  </si>
  <si>
    <t>米原市立大東中学校</t>
  </si>
  <si>
    <t>滋賀県米原市池下１０５４</t>
  </si>
  <si>
    <t>C125221400039</t>
  </si>
  <si>
    <t>米原市立伊吹山中学校</t>
  </si>
  <si>
    <t>滋賀県米原市高番３８７</t>
  </si>
  <si>
    <t>C125221400048</t>
  </si>
  <si>
    <t>米原市立米原中学校</t>
  </si>
  <si>
    <t>滋賀県米原市入江３１３</t>
  </si>
  <si>
    <t>C125221400057</t>
  </si>
  <si>
    <t>米原市立河南中学校</t>
  </si>
  <si>
    <t>滋賀県米原市河南２９５</t>
  </si>
  <si>
    <t>C125221400066</t>
  </si>
  <si>
    <t>米原市立双葉中学校</t>
  </si>
  <si>
    <t>滋賀県米原市顔戸２３３</t>
  </si>
  <si>
    <t>C125238300016</t>
  </si>
  <si>
    <t>日野町立日野中学校</t>
  </si>
  <si>
    <t>滋賀県蒲生郡日野町松尾三丁目６８番地</t>
  </si>
  <si>
    <t>C125238400015</t>
  </si>
  <si>
    <t>竜王町立竜王中学校</t>
  </si>
  <si>
    <t>滋賀県蒲生郡竜王町橋本１５</t>
  </si>
  <si>
    <t>C125242500016</t>
  </si>
  <si>
    <t>愛荘町立秦荘中学校</t>
  </si>
  <si>
    <t>滋賀県愛知郡愛荘町安孫子７３０</t>
  </si>
  <si>
    <t>C125242500025</t>
  </si>
  <si>
    <t>愛荘町立愛知中学校</t>
  </si>
  <si>
    <t>滋賀県愛知郡愛荘町市７７９</t>
  </si>
  <si>
    <t>C125244100016</t>
  </si>
  <si>
    <t>豊郷町立豊日中学校</t>
  </si>
  <si>
    <t>滋賀県犬上郡豊郷町上枝５０</t>
  </si>
  <si>
    <t>C125244200015</t>
  </si>
  <si>
    <t>甲良町立甲良中学校</t>
  </si>
  <si>
    <t>滋賀県犬上郡甲良町在士３９２</t>
  </si>
  <si>
    <t>C125244300014</t>
  </si>
  <si>
    <t>多賀町立多賀中学校</t>
  </si>
  <si>
    <t>滋賀県犬上郡多賀町多賀２１０</t>
  </si>
  <si>
    <t>C125299900012</t>
  </si>
  <si>
    <t>滋賀県立河瀬中学校</t>
  </si>
  <si>
    <t>滋賀県彦根市川瀬馬場町９７５</t>
  </si>
  <si>
    <t>C125299900021</t>
  </si>
  <si>
    <t>滋賀県立守山中学校</t>
  </si>
  <si>
    <t>滋賀県守山市守山３－１２－３４</t>
  </si>
  <si>
    <t>C125299900030</t>
  </si>
  <si>
    <t>滋賀県立水口東中学校</t>
  </si>
  <si>
    <t>滋賀県甲賀市水口町古城が丘７－１</t>
  </si>
  <si>
    <t>C125320100014</t>
  </si>
  <si>
    <t>比叡山中学校</t>
  </si>
  <si>
    <t>滋賀県大津市坂本４丁目３－１</t>
  </si>
  <si>
    <t>C125320100023</t>
  </si>
  <si>
    <t>幸福の科学学園関西中学校</t>
  </si>
  <si>
    <t>滋賀県大津市仰木の里東二丁目１６番１号</t>
  </si>
  <si>
    <t>C125320400011</t>
  </si>
  <si>
    <t>近江兄弟社中学校</t>
  </si>
  <si>
    <t>滋賀県近江八幡市市井町１７７</t>
  </si>
  <si>
    <t>C125320600019</t>
  </si>
  <si>
    <t>光泉カトリック中学校</t>
  </si>
  <si>
    <t>滋賀県草津市野路町１７８</t>
  </si>
  <si>
    <t>C125320700018</t>
  </si>
  <si>
    <t>立命館守山中学校</t>
  </si>
  <si>
    <t>滋賀県守山市三宅町２５０</t>
  </si>
  <si>
    <t>滋賀県東近江市建部北町５２０－１</t>
  </si>
  <si>
    <t>C225220300013</t>
  </si>
  <si>
    <t>長浜市立虎姫学園</t>
  </si>
  <si>
    <t>滋賀県長浜市五村８８番地</t>
  </si>
  <si>
    <t>C225220300022</t>
  </si>
  <si>
    <t>長浜市立余呉小中学校</t>
  </si>
  <si>
    <t>滋賀県長浜市余呉町中之郷７７７</t>
  </si>
  <si>
    <t>D125220100014</t>
  </si>
  <si>
    <t>滋賀県立膳所高等学校</t>
  </si>
  <si>
    <t>滋賀県大津市膳所二丁目１１番１号</t>
  </si>
  <si>
    <t>D125220100023</t>
  </si>
  <si>
    <t>滋賀県立堅田高等学校</t>
  </si>
  <si>
    <t>滋賀県大津市本堅田３－９－１</t>
  </si>
  <si>
    <t>D125220100032</t>
  </si>
  <si>
    <t>滋賀県立東大津高等学校</t>
  </si>
  <si>
    <t>滋賀県大津市瀬田南大萱町１７３２－２</t>
  </si>
  <si>
    <t>D125220100041</t>
  </si>
  <si>
    <t>滋賀県立北大津高等学校</t>
  </si>
  <si>
    <t>滋賀県大津市仰木の里一丁目２３－１</t>
  </si>
  <si>
    <t>D125220100050</t>
  </si>
  <si>
    <t>滋賀県立大津高等学校</t>
  </si>
  <si>
    <t>滋賀県大津市馬場１－１－１</t>
  </si>
  <si>
    <t>D125220100069</t>
  </si>
  <si>
    <t>滋賀県立石山高等学校</t>
  </si>
  <si>
    <t>滋賀県大津市国分１－１５－１</t>
  </si>
  <si>
    <t>D125220100078</t>
  </si>
  <si>
    <t>滋賀県立瀬田工業高等学校</t>
  </si>
  <si>
    <t>滋賀県大津市神領三丁目１８－１</t>
  </si>
  <si>
    <t>D125220100087</t>
  </si>
  <si>
    <t>滋賀県立大津商業高等学校</t>
  </si>
  <si>
    <t>滋賀県大津市御陵町２－１</t>
  </si>
  <si>
    <t>D125220100096</t>
  </si>
  <si>
    <t>滋賀県立大津清陵高等学校</t>
  </si>
  <si>
    <t>滋賀県大津市大平１丁目１４番１号</t>
  </si>
  <si>
    <t>D125220100103</t>
  </si>
  <si>
    <t>滋賀県立大津清陵高等学校馬場分校</t>
  </si>
  <si>
    <t>D125220200013</t>
  </si>
  <si>
    <t>滋賀県立彦根東高等学校</t>
  </si>
  <si>
    <t>滋賀県彦根市金亀町４－７</t>
  </si>
  <si>
    <t>D125220200022</t>
  </si>
  <si>
    <t>滋賀県立河瀬高等学校</t>
  </si>
  <si>
    <t>D125220200031</t>
  </si>
  <si>
    <t>滋賀県立彦根工業高等学校</t>
  </si>
  <si>
    <t>滋賀県彦根市南川瀬町１３１０</t>
  </si>
  <si>
    <t>D125220200040</t>
  </si>
  <si>
    <t>滋賀県立彦根翔西館高等学校</t>
  </si>
  <si>
    <t>滋賀県彦根市芹川町５８０</t>
  </si>
  <si>
    <t>D125220300012</t>
  </si>
  <si>
    <t>滋賀県立長浜北高等学校</t>
  </si>
  <si>
    <t>滋賀県長浜市平方町２７０</t>
  </si>
  <si>
    <t>D125220300021</t>
  </si>
  <si>
    <t>滋賀県立虎姫高等学校</t>
  </si>
  <si>
    <t>滋賀県長浜市宮部町２４１０</t>
  </si>
  <si>
    <t>D125220300030</t>
  </si>
  <si>
    <t>滋賀県立伊香高等学校</t>
  </si>
  <si>
    <t>滋賀県長浜市木之本町木之本２５１</t>
  </si>
  <si>
    <t>D125220300049</t>
  </si>
  <si>
    <t>滋賀県立長浜農業高等学校</t>
  </si>
  <si>
    <t>滋賀県長浜市名越町６００</t>
  </si>
  <si>
    <t>D125220300058</t>
  </si>
  <si>
    <t>滋賀県立長浜北星高等学校</t>
  </si>
  <si>
    <t>滋賀県長浜市地福寺町３－７２</t>
  </si>
  <si>
    <t>D125220400011</t>
  </si>
  <si>
    <t>滋賀県立八幡高等学校</t>
  </si>
  <si>
    <t>滋賀県近江八幡市堀上町１０５番地</t>
  </si>
  <si>
    <t>D125220400020</t>
  </si>
  <si>
    <t>滋賀県立八幡工業高等学校</t>
  </si>
  <si>
    <t>滋賀県近江八幡市西庄町５</t>
  </si>
  <si>
    <t>D125220400039</t>
  </si>
  <si>
    <t>滋賀県立八幡商業高等学校</t>
  </si>
  <si>
    <t>滋賀県近江八幡市宇津呂町１０</t>
  </si>
  <si>
    <t>D125220600019</t>
  </si>
  <si>
    <t>滋賀県立草津東高等学校</t>
  </si>
  <si>
    <t>滋賀県草津市西渋川２－８－６５</t>
  </si>
  <si>
    <t>D125220600028</t>
  </si>
  <si>
    <t>滋賀県立草津高等学校</t>
  </si>
  <si>
    <t>滋賀県草津市木川町９５５－１</t>
  </si>
  <si>
    <t>D125220600037</t>
  </si>
  <si>
    <t>滋賀県立玉川高等学校</t>
  </si>
  <si>
    <t>滋賀県草津市野路東３－２－１</t>
  </si>
  <si>
    <t>D125220600046</t>
  </si>
  <si>
    <t>滋賀県立湖南農業高等学校</t>
  </si>
  <si>
    <t>滋賀県草津市草津町１８３９</t>
  </si>
  <si>
    <t>D125220700018</t>
  </si>
  <si>
    <t>滋賀県立守山高等学校</t>
  </si>
  <si>
    <t>滋賀県守山市守山三丁目１２番３４号</t>
  </si>
  <si>
    <t>D125220700027</t>
  </si>
  <si>
    <t>滋賀県立守山北高等学校</t>
  </si>
  <si>
    <t>滋賀県守山市笠原町１２６３</t>
  </si>
  <si>
    <t>D125220800017</t>
  </si>
  <si>
    <t>滋賀県立栗東高等学校</t>
  </si>
  <si>
    <t>滋賀県栗東市小野６１８</t>
  </si>
  <si>
    <t>D125220800026</t>
  </si>
  <si>
    <t>滋賀県立国際情報高等学校</t>
  </si>
  <si>
    <t>滋賀県栗東市小野３６</t>
  </si>
  <si>
    <t>D125220900016</t>
  </si>
  <si>
    <t>滋賀県立水口高等学校</t>
  </si>
  <si>
    <t>滋賀県甲賀市水口町梅が丘３－１</t>
  </si>
  <si>
    <t>D125220900025</t>
  </si>
  <si>
    <t>滋賀県立水口東高等学校</t>
  </si>
  <si>
    <t>D125220900034</t>
  </si>
  <si>
    <t>滋賀県立甲南高等学校</t>
  </si>
  <si>
    <t>滋賀県甲賀市甲南町寺庄４２７</t>
  </si>
  <si>
    <t>D125220900043</t>
  </si>
  <si>
    <t>滋賀県立信楽高等学校</t>
  </si>
  <si>
    <t>滋賀県甲賀市信楽町長野３１７－１</t>
  </si>
  <si>
    <t>D125221000013</t>
  </si>
  <si>
    <t>滋賀県立野洲高等学校</t>
  </si>
  <si>
    <t>滋賀県野洲市行畑２－９－１</t>
  </si>
  <si>
    <t>D125221100012</t>
  </si>
  <si>
    <t>滋賀県立石部高等学校</t>
  </si>
  <si>
    <t>滋賀県湖南市丸山２－３－１</t>
  </si>
  <si>
    <t>D125221100021</t>
  </si>
  <si>
    <t>滋賀県立甲西高等学校</t>
  </si>
  <si>
    <t>滋賀県湖南市針１番地</t>
  </si>
  <si>
    <t>D125221200011</t>
  </si>
  <si>
    <t>滋賀県立高島高等学校</t>
  </si>
  <si>
    <t>滋賀県高島市今津町今津１９３６</t>
  </si>
  <si>
    <t>D125221200020</t>
  </si>
  <si>
    <t>滋賀県立安曇川高等学校</t>
  </si>
  <si>
    <t>滋賀県高島市安曇川町西万木１１６８</t>
  </si>
  <si>
    <t>D125221300010</t>
  </si>
  <si>
    <t>滋賀県立八日市高等学校</t>
  </si>
  <si>
    <t>滋賀県東近江市八日市上之町１番２５号</t>
  </si>
  <si>
    <t>D125221300029</t>
  </si>
  <si>
    <t>滋賀県立能登川高等学校</t>
  </si>
  <si>
    <t>滋賀県東近江市伊庭町１３</t>
  </si>
  <si>
    <t>D125221300038</t>
  </si>
  <si>
    <t>滋賀県立八日市南高等学校</t>
  </si>
  <si>
    <t>滋賀県東近江市春日町１－１５</t>
  </si>
  <si>
    <t>D125221400019</t>
  </si>
  <si>
    <t>滋賀県立伊吹高等学校</t>
  </si>
  <si>
    <t>滋賀県米原市朝日３０２</t>
  </si>
  <si>
    <t>D125221400028</t>
  </si>
  <si>
    <t>滋賀県立米原高等学校</t>
  </si>
  <si>
    <t>滋賀県米原市西円寺１２００</t>
  </si>
  <si>
    <t>D125238300014</t>
  </si>
  <si>
    <t>滋賀県立日野高等学校</t>
  </si>
  <si>
    <t>滋賀県蒲生郡日野町上野田１５０</t>
  </si>
  <si>
    <t>D125242500014</t>
  </si>
  <si>
    <t>滋賀県立愛知高等学校</t>
  </si>
  <si>
    <t>滋賀県愛知郡愛荘町愛知川１０２</t>
  </si>
  <si>
    <t>D125320100012</t>
  </si>
  <si>
    <t>比叡山高等学校</t>
  </si>
  <si>
    <t>D125320100021</t>
  </si>
  <si>
    <t>滋賀短期大学附属高等学校</t>
  </si>
  <si>
    <t>滋賀県大津市朝日が丘１－１８－１</t>
  </si>
  <si>
    <t>D125320100030</t>
  </si>
  <si>
    <t>幸福の科学学園関西高等学校</t>
  </si>
  <si>
    <t>D125320200011</t>
  </si>
  <si>
    <t>近江高等学校</t>
  </si>
  <si>
    <t>滋賀県彦根市松原町大黒前３５１１－１</t>
  </si>
  <si>
    <t>D125320200020</t>
  </si>
  <si>
    <t>彦根総合高等学校</t>
  </si>
  <si>
    <t>滋賀県彦根市芹川町３２８番地</t>
  </si>
  <si>
    <t>D125320400019</t>
  </si>
  <si>
    <t>近江兄弟社高等学校</t>
  </si>
  <si>
    <t>D125320600017</t>
  </si>
  <si>
    <t>光泉カトリック高等学校</t>
  </si>
  <si>
    <t>滋賀県草津市野路町１７８番地</t>
  </si>
  <si>
    <t>D125320600026</t>
  </si>
  <si>
    <t>綾羽高等学校</t>
  </si>
  <si>
    <t>滋賀県草津市西渋川一丁目１８番１号</t>
  </si>
  <si>
    <t>D125320700016</t>
  </si>
  <si>
    <t>立命館守山高等学校</t>
  </si>
  <si>
    <t>ＥＣＣ学園高等学校</t>
  </si>
  <si>
    <t>滋賀県高島市今津町椋川５１２－１</t>
  </si>
  <si>
    <t>D125321300018</t>
  </si>
  <si>
    <t>滋賀学園高等学校</t>
  </si>
  <si>
    <t>D125321300027</t>
  </si>
  <si>
    <t>司学館高等学校</t>
  </si>
  <si>
    <t>滋賀県東近江市八日市野々宮町２－３０</t>
  </si>
  <si>
    <t>D225320900013</t>
  </si>
  <si>
    <t>ＭＩＨＯ美学院中等教育学校</t>
  </si>
  <si>
    <t>滋賀県甲賀市信楽町畑３６９</t>
  </si>
  <si>
    <t>E125110000015</t>
  </si>
  <si>
    <t>滋賀大学教育学部附属特別支援学校</t>
  </si>
  <si>
    <t>滋賀県大津市際川３－９－１</t>
  </si>
  <si>
    <t>E125220100011</t>
  </si>
  <si>
    <t>滋賀県大津市伊香立向在地町２５番地</t>
  </si>
  <si>
    <t>E125220100020</t>
  </si>
  <si>
    <t>E125220200010</t>
  </si>
  <si>
    <t>滋賀県立盲学校</t>
  </si>
  <si>
    <t>滋賀県彦根市西今町８００</t>
  </si>
  <si>
    <t>E125220200029</t>
  </si>
  <si>
    <t>滋賀県彦根市鳥居本町１４３１－２</t>
  </si>
  <si>
    <t>E125220300019</t>
  </si>
  <si>
    <t>滋賀県長浜市今町９２０</t>
  </si>
  <si>
    <t>E125220300028</t>
  </si>
  <si>
    <t>E125220600016</t>
  </si>
  <si>
    <t>滋賀県草津市笠山８ー３－１１１</t>
  </si>
  <si>
    <t>E125220700015</t>
  </si>
  <si>
    <t>滋賀県守山市守山５－６－２０</t>
  </si>
  <si>
    <t>E125220800014</t>
  </si>
  <si>
    <t>滋賀県立聾話学校</t>
  </si>
  <si>
    <t>滋賀県栗東市川辺６６４番地</t>
  </si>
  <si>
    <t>E125220900013</t>
  </si>
  <si>
    <t>E125221000010</t>
  </si>
  <si>
    <t>滋賀県野洲市小南５８８</t>
  </si>
  <si>
    <t>E125221100019</t>
  </si>
  <si>
    <t>滋賀県湖南市柑子袋１５４６番地</t>
  </si>
  <si>
    <t>E125221200018</t>
  </si>
  <si>
    <t>滋賀県高島市新旭町太田９８８－６</t>
  </si>
  <si>
    <t>E125221300017</t>
  </si>
  <si>
    <t>滋賀県東近江市上平木町２９０</t>
  </si>
  <si>
    <t>E125242500011</t>
  </si>
  <si>
    <t>E125244200010</t>
  </si>
  <si>
    <t>滋賀県犬上郡甲良町金屋１７９８</t>
  </si>
  <si>
    <t>B126110000011</t>
  </si>
  <si>
    <t>京都教育大学附属桃山小学校</t>
  </si>
  <si>
    <t>京都府京都市伏見区桃山筒井伊賀東町４６番地</t>
  </si>
  <si>
    <t>B126210000019</t>
  </si>
  <si>
    <t>京都市立紫明小学校</t>
  </si>
  <si>
    <t>京都府京都市北区小山東大野町５５</t>
  </si>
  <si>
    <t>B126210000028</t>
  </si>
  <si>
    <t>京都市立元町小学校</t>
  </si>
  <si>
    <t>京都府京都市北区小山西元町１４</t>
  </si>
  <si>
    <t>B126210000037</t>
  </si>
  <si>
    <t>京都市立上賀茂小学校</t>
  </si>
  <si>
    <t>京都府京都市北区上賀茂烏帽子垣内町１</t>
  </si>
  <si>
    <t>B126210000046</t>
  </si>
  <si>
    <t>京都市立大宮小学校</t>
  </si>
  <si>
    <t>京都府京都市北区大宮中ノ社町３７</t>
  </si>
  <si>
    <t>B126210000055</t>
  </si>
  <si>
    <t>京都市立雲ケ畑小学校</t>
  </si>
  <si>
    <t>京都府京都市北区雲ヶ畑中畑町７６</t>
  </si>
  <si>
    <t>B126210000064</t>
  </si>
  <si>
    <t>京都市立待鳳小学校</t>
  </si>
  <si>
    <t>京都府京都市北区紫竹西北町１－３</t>
  </si>
  <si>
    <t>B126210000073</t>
  </si>
  <si>
    <t>京都市立紫野小学校</t>
  </si>
  <si>
    <t>京都府京都市北区紫野下築山町２１</t>
  </si>
  <si>
    <t>B126210000082</t>
  </si>
  <si>
    <t>京都市立鳳徳小学校</t>
  </si>
  <si>
    <t>京都府京都市北区紫野上鳥田町３０</t>
  </si>
  <si>
    <t>B126210000091</t>
  </si>
  <si>
    <t>京都市立柏野小学校</t>
  </si>
  <si>
    <t>京都府京都市北区紫野郷ノ上町３５</t>
  </si>
  <si>
    <t>B126210000108</t>
  </si>
  <si>
    <t>京都市立紫竹小学校</t>
  </si>
  <si>
    <t>京都府京都市北区紫竹下園生町２６</t>
  </si>
  <si>
    <t>B126210000117</t>
  </si>
  <si>
    <t>京都市立衣笠小学校</t>
  </si>
  <si>
    <t>京都府京都市北区平野宮本町１９－６</t>
  </si>
  <si>
    <t>B126210000126</t>
  </si>
  <si>
    <t>京都市立金閣小学校</t>
  </si>
  <si>
    <t>京都府京都市北区平野上柳町６１－１</t>
  </si>
  <si>
    <t>B126210000135</t>
  </si>
  <si>
    <t>京都市立大将軍小学校</t>
  </si>
  <si>
    <t>京都府京都市北区大将軍一条町４８</t>
  </si>
  <si>
    <t>B126210000144</t>
  </si>
  <si>
    <t>京都市立鷹峯小学校</t>
  </si>
  <si>
    <t>京都府京都市北区鷹峯北鷹峯町４－１</t>
  </si>
  <si>
    <t>B126210000153</t>
  </si>
  <si>
    <t>京都市立中川小学校</t>
  </si>
  <si>
    <t>京都府京都市北区中川北山町４６</t>
  </si>
  <si>
    <t>B126210000162</t>
  </si>
  <si>
    <t>京都市立中川小学校真弓分校</t>
  </si>
  <si>
    <t>京都府京都市北区真弓八幡町１９５番地</t>
  </si>
  <si>
    <t>B126210000171</t>
  </si>
  <si>
    <t>京都市立小野郷小学校</t>
  </si>
  <si>
    <t>京都府京都市北区小野中ノ町３０</t>
  </si>
  <si>
    <t>B126210000180</t>
  </si>
  <si>
    <t>京都市立室町小学校</t>
  </si>
  <si>
    <t>京都府京都市上京区室町通上立売上る室町頭町２６１</t>
  </si>
  <si>
    <t>B126210000199</t>
  </si>
  <si>
    <t>京都市立京極小学校</t>
  </si>
  <si>
    <t>京都府京都市上京区寺町通石薬師下る西側染殿町６５８</t>
  </si>
  <si>
    <t>B126210000206</t>
  </si>
  <si>
    <t>京都市立乾隆小学校</t>
  </si>
  <si>
    <t>京都府京都市上京区姥ヶ寺ノ前町９１９</t>
  </si>
  <si>
    <t>B126210000215</t>
  </si>
  <si>
    <t>京都市立翔鸞小学校</t>
  </si>
  <si>
    <t>京都府京都市上京区御前通今出川上ル鳥居前町６７１</t>
  </si>
  <si>
    <t>B126210000224</t>
  </si>
  <si>
    <t>京都市立仁和小学校</t>
  </si>
  <si>
    <t>京都府京都市上京区御前通一条下ル東竪町１３２－１</t>
  </si>
  <si>
    <t>B126210000233</t>
  </si>
  <si>
    <t>京都市立正親小学校</t>
  </si>
  <si>
    <t>京都府京都市上京区浄福寺通中立売下る菱丸町１７３</t>
  </si>
  <si>
    <t>B126210000242</t>
  </si>
  <si>
    <t>京都市立錦林小学校</t>
  </si>
  <si>
    <t>京都府京都市左京区岡崎入江町１の１</t>
  </si>
  <si>
    <t>B126210000251</t>
  </si>
  <si>
    <t>京都市立第三錦林小学校</t>
  </si>
  <si>
    <t>京都府京都市左京区鹿ケ谷宮ノ前町６</t>
  </si>
  <si>
    <t>B126210000260</t>
  </si>
  <si>
    <t>京都市立第四錦林小学校</t>
  </si>
  <si>
    <t>京都府京都市左京区吉田上阿達町１５－２</t>
  </si>
  <si>
    <t>B126210000279</t>
  </si>
  <si>
    <t>京都市立北白川小学校</t>
  </si>
  <si>
    <t>京都府京都市左京区北白川別当町７０</t>
  </si>
  <si>
    <t>B126210000288</t>
  </si>
  <si>
    <t>京都市立養正小学校</t>
  </si>
  <si>
    <t>京都府京都市左京区田中飛鳥井町１</t>
  </si>
  <si>
    <t>B126210000297</t>
  </si>
  <si>
    <t>京都市立養徳小学校</t>
  </si>
  <si>
    <t>京都府京都市左京区田中上大久保町２４</t>
  </si>
  <si>
    <t>B126210000304</t>
  </si>
  <si>
    <t>京都市立下鴨小学校</t>
  </si>
  <si>
    <t>京都府京都市左京区下鴨宮崎町４</t>
  </si>
  <si>
    <t>B126210000313</t>
  </si>
  <si>
    <t>京都市立葵小学校</t>
  </si>
  <si>
    <t>京都府京都市左京区下鴨東梅ノ木町８</t>
  </si>
  <si>
    <t>B126210000322</t>
  </si>
  <si>
    <t>京都市立修学院小学校</t>
  </si>
  <si>
    <t>京都府京都市左京区修学院沖殿町１番地</t>
  </si>
  <si>
    <t>B126210000331</t>
  </si>
  <si>
    <t>京都市立修学院第二小学校</t>
  </si>
  <si>
    <t>京都府京都市左京区一乗寺里ノ西町３５</t>
  </si>
  <si>
    <t>B126210000340</t>
  </si>
  <si>
    <t>京都市立松ヶ崎小学校</t>
  </si>
  <si>
    <t>京都府京都市左京区松ヶ崎堀町４０</t>
  </si>
  <si>
    <t>B126210000359</t>
  </si>
  <si>
    <t>京都市立明徳小学校</t>
  </si>
  <si>
    <t>京都府京都市左京区岩倉忠在地町２２１</t>
  </si>
  <si>
    <t>B126210000368</t>
  </si>
  <si>
    <t>京都市立八瀬小学校</t>
  </si>
  <si>
    <t>京都府京都市左京区八瀬秋元町３２３</t>
  </si>
  <si>
    <t>B126210000377</t>
  </si>
  <si>
    <t>京都市立市原野小学校</t>
  </si>
  <si>
    <t>京都府京都市左京区静市野中町１０５</t>
  </si>
  <si>
    <t>B126210000395</t>
  </si>
  <si>
    <t>京都市立鞍馬小学校</t>
  </si>
  <si>
    <t>京都府京都市左京区鞍馬本町６３２</t>
  </si>
  <si>
    <t>B126210000402</t>
  </si>
  <si>
    <t>京都市立朱雀第一小学校</t>
  </si>
  <si>
    <t>京都府京都市中京区壬生朱雀町８－２</t>
  </si>
  <si>
    <t>B126210000411</t>
  </si>
  <si>
    <t>京都市立朱雀第二小学校</t>
  </si>
  <si>
    <t>京都府京都市中京区西ノ京左馬寮町３－１</t>
  </si>
  <si>
    <t>B126210000420</t>
  </si>
  <si>
    <t>京都市立朱雀第三小学校</t>
  </si>
  <si>
    <t>京都府京都市中京区壬生松原町８１</t>
  </si>
  <si>
    <t>B126210000439</t>
  </si>
  <si>
    <t>京都市立朱雀第四小学校</t>
  </si>
  <si>
    <t>京都府京都市中京区西ノ京笠殿町１０４</t>
  </si>
  <si>
    <t>B126210000448</t>
  </si>
  <si>
    <t>京都市立朱雀第六小学校</t>
  </si>
  <si>
    <t>京都府京都市中京区西ノ京車坂町１５－５</t>
  </si>
  <si>
    <t>B126210000457</t>
  </si>
  <si>
    <t>京都市立朱雀第七小学校</t>
  </si>
  <si>
    <t>京都府京都市中京区壬生東土居ノ内町２０</t>
  </si>
  <si>
    <t>B126210000466</t>
  </si>
  <si>
    <t>京都市立朱雀第八小学校</t>
  </si>
  <si>
    <t>京都府京都市中京区西ノ京中御門西町２５</t>
  </si>
  <si>
    <t>B126210000475</t>
  </si>
  <si>
    <t>京都市立山階小学校</t>
  </si>
  <si>
    <t>京都府京都市山科区西野大手先町２１</t>
  </si>
  <si>
    <t>B126210000484</t>
  </si>
  <si>
    <t>京都市立鏡山小学校</t>
  </si>
  <si>
    <t>京都府京都市山科区御陵血洗町１８</t>
  </si>
  <si>
    <t>B126210000493</t>
  </si>
  <si>
    <t>京都市立音羽小学校</t>
  </si>
  <si>
    <t>京都府京都市山科区音羽森廻り町３２</t>
  </si>
  <si>
    <t>B126210000509</t>
  </si>
  <si>
    <t>京都市立勧修小学校</t>
  </si>
  <si>
    <t>京都府京都市山科区勧修寺東栗栖野町４２</t>
  </si>
  <si>
    <t>B126210000518</t>
  </si>
  <si>
    <t>京都市立光徳小学校</t>
  </si>
  <si>
    <t>京都府京都市下京区中堂寺坊城町２６－１</t>
  </si>
  <si>
    <t>B126210000527</t>
  </si>
  <si>
    <t>京都市立七条小学校</t>
  </si>
  <si>
    <t>京都府京都市下京区西七条石井町６１</t>
  </si>
  <si>
    <t>B126210000536</t>
  </si>
  <si>
    <t>京都市立西大路小学校</t>
  </si>
  <si>
    <t>京都府京都市下京区七条御所ノ内西町７１</t>
  </si>
  <si>
    <t>B126210000545</t>
  </si>
  <si>
    <t>京都市立七条第三小学校</t>
  </si>
  <si>
    <t>京都府京都市下京区西七条西石ケ坪町５</t>
  </si>
  <si>
    <t>B126210000554</t>
  </si>
  <si>
    <t>京都市立九条弘道小学校</t>
  </si>
  <si>
    <t>京都府京都市南区西九条春日町１３</t>
  </si>
  <si>
    <t>B126210000563</t>
  </si>
  <si>
    <t>京都市立九条塔南小学校</t>
  </si>
  <si>
    <t>京都府京都市南区西九条御幸田町１０９</t>
  </si>
  <si>
    <t>B126210000572</t>
  </si>
  <si>
    <t>京都市立南大内小学校</t>
  </si>
  <si>
    <t>京都府京都市南区八条内田町２０－２</t>
  </si>
  <si>
    <t>B126210000581</t>
  </si>
  <si>
    <t>京都市立唐橋小学校</t>
  </si>
  <si>
    <t>京都府京都市南区唐橋西寺町６５</t>
  </si>
  <si>
    <t>B126210000590</t>
  </si>
  <si>
    <t>京都市立吉祥院小学校</t>
  </si>
  <si>
    <t>京都府京都市南区吉祥院船戸町３６</t>
  </si>
  <si>
    <t>B126210000607</t>
  </si>
  <si>
    <t>京都市立上鳥羽小学校</t>
  </si>
  <si>
    <t>京都府京都市南区城ケ前町１６</t>
  </si>
  <si>
    <t>B126210000616</t>
  </si>
  <si>
    <t>京都市立大藪小学校</t>
  </si>
  <si>
    <t>京都府京都市南区久世大薮町６２</t>
  </si>
  <si>
    <t>B126210000625</t>
  </si>
  <si>
    <t>京都市立嵯峨小学校</t>
  </si>
  <si>
    <t>京都府京都市右京区嵯峨釈迦堂大門町３５</t>
  </si>
  <si>
    <t>B126210000634</t>
  </si>
  <si>
    <t>京都市立嵐山小学校</t>
  </si>
  <si>
    <t>京都府京都市右京区嵯峨柳田町３５－１</t>
  </si>
  <si>
    <t>B126210000643</t>
  </si>
  <si>
    <t>京都市立水尾小学校</t>
  </si>
  <si>
    <t>京都府京都市右京区嵯峨水尾宮ノ脇町３２－２</t>
  </si>
  <si>
    <t>B126210000652</t>
  </si>
  <si>
    <t>京都市立太秦小学校</t>
  </si>
  <si>
    <t>京都府京都市右京区太秦奥殿町１－１</t>
  </si>
  <si>
    <t>B126210000661</t>
  </si>
  <si>
    <t>京都市立安井小学校</t>
  </si>
  <si>
    <t>京都府京都市右京区太秦安井柳通町１５</t>
  </si>
  <si>
    <t>B126210000670</t>
  </si>
  <si>
    <t>京都市立嵯峨野小学校</t>
  </si>
  <si>
    <t>京都府京都市右京区嵯峨野千代ノ道町５３</t>
  </si>
  <si>
    <t>B126210000689</t>
  </si>
  <si>
    <t>京都市立御室小学校</t>
  </si>
  <si>
    <t>京都府京都市右京区御室竪町１９</t>
  </si>
  <si>
    <t>B126210000698</t>
  </si>
  <si>
    <t>京都市立花園小学校</t>
  </si>
  <si>
    <t>京都府京都市右京区花園車道町１</t>
  </si>
  <si>
    <t>B126210000705</t>
  </si>
  <si>
    <t>京都市立西院小学校</t>
  </si>
  <si>
    <t>京都府京都市右京区西院春日町３－１</t>
  </si>
  <si>
    <t>B126210000714</t>
  </si>
  <si>
    <t>京都市立山ノ内小学校</t>
  </si>
  <si>
    <t>京都府京都市右京区山ノ内山ノ下町２３</t>
  </si>
  <si>
    <t>B126210000723</t>
  </si>
  <si>
    <t>京都市立高雄小学校</t>
  </si>
  <si>
    <t>京都府京都市右京区梅ヶ畑奥殿町１５</t>
  </si>
  <si>
    <t>B126210000732</t>
  </si>
  <si>
    <t>京都市立梅津小学校</t>
  </si>
  <si>
    <t>京都府京都市右京区梅津中村町３８</t>
  </si>
  <si>
    <t>B126210000741</t>
  </si>
  <si>
    <t>京都市立西京極小学校</t>
  </si>
  <si>
    <t>京都府京都市右京区西京極芝ノ下町３１</t>
  </si>
  <si>
    <t>B126210000750</t>
  </si>
  <si>
    <t>京都市立松尾小学校</t>
  </si>
  <si>
    <t>京都府京都市西京区松尾井戸町３２</t>
  </si>
  <si>
    <t>B126210000769</t>
  </si>
  <si>
    <t>京都市立桂小学校</t>
  </si>
  <si>
    <t>京都府京都市西京区桂巽町７５－５</t>
  </si>
  <si>
    <t>B126210000778</t>
  </si>
  <si>
    <t>京都市立大枝小学校</t>
  </si>
  <si>
    <t>京都府京都市西京区大枝塚原４－４１</t>
  </si>
  <si>
    <t>B126210000787</t>
  </si>
  <si>
    <t>京都市立大原野小学校</t>
  </si>
  <si>
    <t>京都府京都市西京区大原野灰方町４３９</t>
  </si>
  <si>
    <t>B126210000796</t>
  </si>
  <si>
    <t>京都市立川岡小学校</t>
  </si>
  <si>
    <t>京都府京都市西京区川島滑樋町１４</t>
  </si>
  <si>
    <t>B126210000803</t>
  </si>
  <si>
    <t>京都市立伏見板橋小学校</t>
  </si>
  <si>
    <t>京都府京都市伏見区下板橋町６１０</t>
  </si>
  <si>
    <t>B126210000812</t>
  </si>
  <si>
    <t>京都市立伏見南浜小学校</t>
  </si>
  <si>
    <t>京都府京都市伏見区丹後町１４２</t>
  </si>
  <si>
    <t>B126210000821</t>
  </si>
  <si>
    <t>京都市立伏見住吉小学校</t>
  </si>
  <si>
    <t>京都府京都市伏見区住吉町４５５</t>
  </si>
  <si>
    <t>B126210000830</t>
  </si>
  <si>
    <t>京都市立深草小学校</t>
  </si>
  <si>
    <t>京都府京都市伏見区深草西伊達町８２－３</t>
  </si>
  <si>
    <t>B126210000849</t>
  </si>
  <si>
    <t>京都市立稲荷小学校</t>
  </si>
  <si>
    <t>京都府京都市伏見区深草開土町１２－１</t>
  </si>
  <si>
    <t>B126210000858</t>
  </si>
  <si>
    <t>京都市立藤ノ森小学校</t>
  </si>
  <si>
    <t>京都府京都市伏見区深草石橋町１１－２</t>
  </si>
  <si>
    <t>B126210000867</t>
  </si>
  <si>
    <t>京都市立砂川小学校</t>
  </si>
  <si>
    <t>京都府京都市伏見区深草ケナサ町２５－５</t>
  </si>
  <si>
    <t>B126210000876</t>
  </si>
  <si>
    <t>京都市立竹田小学校</t>
  </si>
  <si>
    <t>京都府京都市伏見区竹田桶ノ井町８－２</t>
  </si>
  <si>
    <t>B126210000885</t>
  </si>
  <si>
    <t>京都市立桃山小学校</t>
  </si>
  <si>
    <t>京都府京都市伏見区桃山町本多上野１０７</t>
  </si>
  <si>
    <t>B126210000894</t>
  </si>
  <si>
    <t>京都市立下鳥羽小学校</t>
  </si>
  <si>
    <t>京都府京都市伏見区下鳥羽長田町２０３</t>
  </si>
  <si>
    <t>B126210000901</t>
  </si>
  <si>
    <t>京都市立横大路小学校</t>
  </si>
  <si>
    <t>京都府京都市伏見区横大路草津町５４－１</t>
  </si>
  <si>
    <t>B126210000910</t>
  </si>
  <si>
    <t>京都市立納所小学校</t>
  </si>
  <si>
    <t>京都府京都市伏見区納所妙徳寺１</t>
  </si>
  <si>
    <t>B126210000929</t>
  </si>
  <si>
    <t>京都市立向島小学校</t>
  </si>
  <si>
    <t>京都府京都市伏見区向島善阿弥町２－３</t>
  </si>
  <si>
    <t>B126210000938</t>
  </si>
  <si>
    <t>京都市立醍醐小学校</t>
  </si>
  <si>
    <t>京都府京都市伏見区醍醐東大路町３１－１</t>
  </si>
  <si>
    <t>B126210000947</t>
  </si>
  <si>
    <t>京都市立醍醐西小学校</t>
  </si>
  <si>
    <t>京都府京都市伏見区醍醐川久保町１</t>
  </si>
  <si>
    <t>B126210000956</t>
  </si>
  <si>
    <t>京都市立神川小学校</t>
  </si>
  <si>
    <t>京都府京都市伏見区久我東町６０－２</t>
  </si>
  <si>
    <t>B126210000965</t>
  </si>
  <si>
    <t>京都市立明親小学校</t>
  </si>
  <si>
    <t>京都府京都市伏見区淀池上町１０６</t>
  </si>
  <si>
    <t>B126210000974</t>
  </si>
  <si>
    <t>京都市立安朱小学校</t>
  </si>
  <si>
    <t>京都府京都市山科区安朱山川町１７</t>
  </si>
  <si>
    <t>B126210000983</t>
  </si>
  <si>
    <t>京都市立桃山東小学校</t>
  </si>
  <si>
    <t>京都府京都市伏見区桃山町伊庭１２</t>
  </si>
  <si>
    <t>B126210000992</t>
  </si>
  <si>
    <t>京都市立桂東小学校</t>
  </si>
  <si>
    <t>京都府京都市西京区桂市ノ前町３１</t>
  </si>
  <si>
    <t>B126210001009</t>
  </si>
  <si>
    <t>京都市立樫原小学校</t>
  </si>
  <si>
    <t>京都府京都市西京区樫原三宅町２４</t>
  </si>
  <si>
    <t>B126210001018</t>
  </si>
  <si>
    <t>京都市立陵ヶ岡小学校</t>
  </si>
  <si>
    <t>京都府京都市山科区御陵岡町４５</t>
  </si>
  <si>
    <t>B126210001027</t>
  </si>
  <si>
    <t>京都市立大宅小学校</t>
  </si>
  <si>
    <t>京都府京都市山科区大宅五反畑町６９ノ２</t>
  </si>
  <si>
    <t>B126210001036</t>
  </si>
  <si>
    <t>京都市立常磐野小学校</t>
  </si>
  <si>
    <t>京都府京都市右京区太秦京ノ道町２０－５</t>
  </si>
  <si>
    <t>B126210001045</t>
  </si>
  <si>
    <t>京都市立松陽小学校</t>
  </si>
  <si>
    <t>京都府京都市西京区御陵北山下町１５</t>
  </si>
  <si>
    <t>B126210001054</t>
  </si>
  <si>
    <t>京都市立葛野小学校</t>
  </si>
  <si>
    <t>京都府京都市右京区西京極葛野町２</t>
  </si>
  <si>
    <t>B126210001063</t>
  </si>
  <si>
    <t>京都市立山階南小学校</t>
  </si>
  <si>
    <t>京都府京都市山科区東野八代１０</t>
  </si>
  <si>
    <t>B126210001072</t>
  </si>
  <si>
    <t>京都市立宇多野小学校</t>
  </si>
  <si>
    <t>京都府京都市右京区宇多野上ノ谷町８</t>
  </si>
  <si>
    <t>B126210001081</t>
  </si>
  <si>
    <t>京都市立春日野小学校</t>
  </si>
  <si>
    <t>京都府京都市伏見区日野田中町３１</t>
  </si>
  <si>
    <t>B126210001090</t>
  </si>
  <si>
    <t>京都市立広沢小学校</t>
  </si>
  <si>
    <t>京都府京都市右京区嵯峨広沢西裏町２５番地</t>
  </si>
  <si>
    <t>B126210001107</t>
  </si>
  <si>
    <t>京都市立南太秦小学校</t>
  </si>
  <si>
    <t>京都府京都市右京区太秦前ノ田町２２</t>
  </si>
  <si>
    <t>B126210001116</t>
  </si>
  <si>
    <t>京都市立梅津北小学校</t>
  </si>
  <si>
    <t>京都府京都市右京区梅津開キ町１６</t>
  </si>
  <si>
    <t>B126210001125</t>
  </si>
  <si>
    <t>京都市立嵐山東小学校</t>
  </si>
  <si>
    <t>京都府京都市西京区嵐山東海道町４６</t>
  </si>
  <si>
    <t>B126210001143</t>
  </si>
  <si>
    <t>京都市立池田小学校</t>
  </si>
  <si>
    <t>京都府京都市伏見区醍醐鍵尾町１７</t>
  </si>
  <si>
    <t>B126210001152</t>
  </si>
  <si>
    <t>京都市立百々小学校</t>
  </si>
  <si>
    <t>京都府京都市山科区西野山百々町１７３－１</t>
  </si>
  <si>
    <t>B126210001161</t>
  </si>
  <si>
    <t>京都市立岩倉北小学校</t>
  </si>
  <si>
    <t>京都府京都市左京区岩倉忠在地町５番地</t>
  </si>
  <si>
    <t>B126210001170</t>
  </si>
  <si>
    <t>京都市立大塚小学校</t>
  </si>
  <si>
    <t>京都府京都市山科区大塚野溝町５９</t>
  </si>
  <si>
    <t>B126210001189</t>
  </si>
  <si>
    <t>京都市立祥豊小学校</t>
  </si>
  <si>
    <t>京都府京都市南区吉祥院三ノ宮町２３</t>
  </si>
  <si>
    <t>B126210001198</t>
  </si>
  <si>
    <t>京都市立上高野小学校</t>
  </si>
  <si>
    <t>京都府京都市左京区松田町８</t>
  </si>
  <si>
    <t>B126210001205</t>
  </si>
  <si>
    <t>京都市立石田小学校</t>
  </si>
  <si>
    <t>京都府京都市伏見区石田森西２４</t>
  </si>
  <si>
    <t>B126210001214</t>
  </si>
  <si>
    <t>京都市立西京極西小学校</t>
  </si>
  <si>
    <t>京都府京都市右京区西京極藪開町４－１</t>
  </si>
  <si>
    <t>B126210001223</t>
  </si>
  <si>
    <t>京都市立北醍醐小学校</t>
  </si>
  <si>
    <t>京都府京都市伏見区醍醐片山町１１</t>
  </si>
  <si>
    <t>B126210001232</t>
  </si>
  <si>
    <t>京都市立久世西小学校</t>
  </si>
  <si>
    <t>京都府京都市南区久世上久世町４５４</t>
  </si>
  <si>
    <t>B126210001241</t>
  </si>
  <si>
    <t>京都市立桂川小学校</t>
  </si>
  <si>
    <t>京都府京都市西京区桂上野西町２７４</t>
  </si>
  <si>
    <t>B126210001250</t>
  </si>
  <si>
    <t>京都市立新林小学校</t>
  </si>
  <si>
    <t>京都府京都市西京区大枝西新林町４－４</t>
  </si>
  <si>
    <t>B126210001269</t>
  </si>
  <si>
    <t>京都市立羽束師小学校</t>
  </si>
  <si>
    <t>京都府京都市伏見区羽束師菱川町６４０</t>
  </si>
  <si>
    <t>B126210001278</t>
  </si>
  <si>
    <t>京都市立小野小学校</t>
  </si>
  <si>
    <t>京都府京都市山科区小野蚊ケ瀬２</t>
  </si>
  <si>
    <t>B126210001287</t>
  </si>
  <si>
    <t>京都市立桃山南小学校</t>
  </si>
  <si>
    <t>京都府京都市伏見区桃山町大島３８－１０９</t>
  </si>
  <si>
    <t>B126210001296</t>
  </si>
  <si>
    <t>京都市立柊野小学校</t>
  </si>
  <si>
    <t>京都府京都市北区上賀茂女夫岩町２１</t>
  </si>
  <si>
    <t>B126210001303</t>
  </si>
  <si>
    <t>京都市立境谷小学校</t>
  </si>
  <si>
    <t>京都府京都市西京区大原野西境谷町３－５</t>
  </si>
  <si>
    <t>B126210001312</t>
  </si>
  <si>
    <t>京都市立音羽川小学校</t>
  </si>
  <si>
    <t>京都府京都市山科区音羽西林３６</t>
  </si>
  <si>
    <t>B126210001321</t>
  </si>
  <si>
    <t>京都市立西野小学校</t>
  </si>
  <si>
    <t>京都府京都市山科区西野櫃川町３４</t>
  </si>
  <si>
    <t>B126210001330</t>
  </si>
  <si>
    <t>京都市立日野小学校</t>
  </si>
  <si>
    <t>京都府京都市伏見区日野谷寺町７８</t>
  </si>
  <si>
    <t>B126210001358</t>
  </si>
  <si>
    <t>京都市立祥栄小学校</t>
  </si>
  <si>
    <t>京都府京都市南区蒔絵町１４</t>
  </si>
  <si>
    <t>B126210001367</t>
  </si>
  <si>
    <t>京都市立川岡東小学校</t>
  </si>
  <si>
    <t>京都府京都市西京区下津林東大般若町４４</t>
  </si>
  <si>
    <t>B126210001376</t>
  </si>
  <si>
    <t>京都市立竹の里小学校</t>
  </si>
  <si>
    <t>京都府京都市西京区大原野東竹の里町４－１</t>
  </si>
  <si>
    <t>B126210001385</t>
  </si>
  <si>
    <t>京都市立池田東小学校</t>
  </si>
  <si>
    <t>京都府京都市伏見区醍醐多近田町２－２</t>
  </si>
  <si>
    <t>B126210001394</t>
  </si>
  <si>
    <t>京都市立小栗栖宮山小学校</t>
  </si>
  <si>
    <t>京都府京都市伏見区小栗栖宮山１－１</t>
  </si>
  <si>
    <t>B126210001401</t>
  </si>
  <si>
    <t>京都市立向島藤の木小学校</t>
  </si>
  <si>
    <t>京都府京都市伏見区向島藤ノ木町８２－５</t>
  </si>
  <si>
    <t>B126210001410</t>
  </si>
  <si>
    <t>京都市立岩倉南小学校</t>
  </si>
  <si>
    <t>京都府京都市左京区岩倉下在地町３４０－１</t>
  </si>
  <si>
    <t>B126210001429</t>
  </si>
  <si>
    <t>京都市立美豆小学校</t>
  </si>
  <si>
    <t>京都府京都市伏見区淀美豆町１２４４</t>
  </si>
  <si>
    <t>B126210001438</t>
  </si>
  <si>
    <t>京都市立桂徳小学校</t>
  </si>
  <si>
    <t>京都府京都市西京区桂徳大寺南町２</t>
  </si>
  <si>
    <t>B126210001447</t>
  </si>
  <si>
    <t>京都市立藤城小学校</t>
  </si>
  <si>
    <t>京都府京都市伏見区深草大亀谷五郎太町３７</t>
  </si>
  <si>
    <t>B126210001456</t>
  </si>
  <si>
    <t>京都市立桂坂小学校</t>
  </si>
  <si>
    <t>京都府京都市西京区御陵大枝山町二丁目１－５２</t>
  </si>
  <si>
    <t>B126210001465</t>
  </si>
  <si>
    <t>京都市立上里小学校</t>
  </si>
  <si>
    <t>京都府京都市西京区大原野上里南ノ町３００</t>
  </si>
  <si>
    <t>B126210001474</t>
  </si>
  <si>
    <t>京都市立久我の杜小学校</t>
  </si>
  <si>
    <t>京都府京都市伏見区久我東町２０９</t>
  </si>
  <si>
    <t>B126210001483</t>
  </si>
  <si>
    <t>京都市立洛中小学校</t>
  </si>
  <si>
    <t>京都府京都市中京区壬生坊城町５７</t>
  </si>
  <si>
    <t>B126210001492</t>
  </si>
  <si>
    <t>京都市立洛央小学校</t>
  </si>
  <si>
    <t>京都府京都市下京区仏光寺西町３４５－１</t>
  </si>
  <si>
    <t>B126210001508</t>
  </si>
  <si>
    <t>京都市立御所南小学校</t>
  </si>
  <si>
    <t>京都府京都市中京区柳馬場通夷川上る五町目２４２</t>
  </si>
  <si>
    <t>B126210001517</t>
  </si>
  <si>
    <t>京都市立高倉小学校</t>
  </si>
  <si>
    <t>京都府京都市中京区和久屋町３４３</t>
  </si>
  <si>
    <t>B126210001526</t>
  </si>
  <si>
    <t>京都市立梅小路小学校</t>
  </si>
  <si>
    <t>京都府京都市下京区観喜寺町ー３</t>
  </si>
  <si>
    <t>B126210001535</t>
  </si>
  <si>
    <t>京都市立西陣中央小学校</t>
  </si>
  <si>
    <t>京都府京都市上京区大宮通今出川上る観世町１３５－１</t>
  </si>
  <si>
    <t>B126210001544</t>
  </si>
  <si>
    <t>京都市立新町小学校</t>
  </si>
  <si>
    <t>京都府京都市上京区中立売通室町西入三丁町４５７</t>
  </si>
  <si>
    <t>B126210001553</t>
  </si>
  <si>
    <t>京都市立二条城北小学校</t>
  </si>
  <si>
    <t>京都府京都市上京区浄福寺通下立売下ル中務町４８７</t>
  </si>
  <si>
    <t>B126210001562</t>
  </si>
  <si>
    <t>福知山市立惇明小学校</t>
  </si>
  <si>
    <t>京都府福知山市字内記２１</t>
  </si>
  <si>
    <t>B126210001571</t>
  </si>
  <si>
    <t>福知山市立昭和小学校</t>
  </si>
  <si>
    <t>京都府福知山市字天田１１８番地</t>
  </si>
  <si>
    <t>B126210001580</t>
  </si>
  <si>
    <t>福知山市立大正小学校</t>
  </si>
  <si>
    <t>京都府福知山市字堀１１４８番地</t>
  </si>
  <si>
    <t>B126210001599</t>
  </si>
  <si>
    <t>福知山市立雀部小学校</t>
  </si>
  <si>
    <t>京都府福知山市字前田１８７９番地の９</t>
  </si>
  <si>
    <t>B126210001606</t>
  </si>
  <si>
    <t>福知山市立庵我小学校</t>
  </si>
  <si>
    <t>京都府福知山市字池部６３６４合番地</t>
  </si>
  <si>
    <t>B126210001615</t>
  </si>
  <si>
    <t>福知山市立修斉小学校</t>
  </si>
  <si>
    <t>京都府福知山市字半田５０番地</t>
  </si>
  <si>
    <t>B126210001624</t>
  </si>
  <si>
    <t>福知山市立遷喬小学校</t>
  </si>
  <si>
    <t>京都府福知山市字石原１丁目１８０</t>
  </si>
  <si>
    <t>B126210001633</t>
  </si>
  <si>
    <t>福知山市立上豊富小学校</t>
  </si>
  <si>
    <t>京都府福知山市字畑中１６００番地</t>
  </si>
  <si>
    <t>B126210001642</t>
  </si>
  <si>
    <t>福知山市立六人部小学校</t>
  </si>
  <si>
    <t>京都府福知山市字長田２３２</t>
  </si>
  <si>
    <t>B126210001651</t>
  </si>
  <si>
    <t>福知山市立上川口小学校</t>
  </si>
  <si>
    <t>京都府福知山市字野花９３</t>
  </si>
  <si>
    <t>B126210001660</t>
  </si>
  <si>
    <t>舞鶴市立新舞鶴小学校</t>
  </si>
  <si>
    <t>京都府舞鶴市字溝尻１２００－４</t>
  </si>
  <si>
    <t>B126210001679</t>
  </si>
  <si>
    <t>舞鶴市立三笠小学校</t>
  </si>
  <si>
    <t>京都府舞鶴市桃山町１５番地の１</t>
  </si>
  <si>
    <t>B126210001688</t>
  </si>
  <si>
    <t>舞鶴市立倉梯小学校</t>
  </si>
  <si>
    <t>京都府舞鶴市行永２９１</t>
  </si>
  <si>
    <t>B126210001697</t>
  </si>
  <si>
    <t>舞鶴市立与保呂小学校</t>
  </si>
  <si>
    <t>京都府舞鶴市字与保呂４８</t>
  </si>
  <si>
    <t>B126210001704</t>
  </si>
  <si>
    <t>舞鶴市立志楽小学校</t>
  </si>
  <si>
    <t>京都府舞鶴市字小倉６０番地</t>
  </si>
  <si>
    <t>B126210001713</t>
  </si>
  <si>
    <t>舞鶴市立朝来小学校</t>
  </si>
  <si>
    <t>京都府舞鶴市朝来中５４５－１</t>
  </si>
  <si>
    <t>B126210001722</t>
  </si>
  <si>
    <t>舞鶴市立中舞鶴小学校</t>
  </si>
  <si>
    <t>京都府舞鶴市余部上１２０</t>
  </si>
  <si>
    <t>B126210001731</t>
  </si>
  <si>
    <t>舞鶴市立明倫小学校</t>
  </si>
  <si>
    <t>京都府舞鶴市北田辺１２８－１</t>
  </si>
  <si>
    <t>B126210001740</t>
  </si>
  <si>
    <t>舞鶴市立吉原小学校</t>
  </si>
  <si>
    <t>京都府舞鶴市東吉原６１３</t>
  </si>
  <si>
    <t>B126210001759</t>
  </si>
  <si>
    <t>舞鶴市立余内小学校</t>
  </si>
  <si>
    <t>京都府舞鶴市字倉谷３０番地</t>
  </si>
  <si>
    <t>B126210001768</t>
  </si>
  <si>
    <t>舞鶴市立池内小学校</t>
  </si>
  <si>
    <t>京都府舞鶴市字布敷１２０－１</t>
  </si>
  <si>
    <t>B126210001777</t>
  </si>
  <si>
    <t>舞鶴市立中筋小学校</t>
  </si>
  <si>
    <t>京都府舞鶴市公文名４９０</t>
  </si>
  <si>
    <t>B126210001786</t>
  </si>
  <si>
    <t>舞鶴市立福井小学校</t>
  </si>
  <si>
    <t>京都府舞鶴市下福井７０２－１</t>
  </si>
  <si>
    <t>B126210001795</t>
  </si>
  <si>
    <t>舞鶴市立高野小学校</t>
  </si>
  <si>
    <t>京都府舞鶴市高野台１－１</t>
  </si>
  <si>
    <t>B126210001802</t>
  </si>
  <si>
    <t>綾部市立綾部小学校</t>
  </si>
  <si>
    <t>京都府綾部市上野町上野１６８</t>
  </si>
  <si>
    <t>B126210001811</t>
  </si>
  <si>
    <t>綾部市立中筋小学校</t>
  </si>
  <si>
    <t>京都府綾部市大島町外山田８－１</t>
  </si>
  <si>
    <t>B126210001820</t>
  </si>
  <si>
    <t>綾部市立物部小学校</t>
  </si>
  <si>
    <t>京都府綾部市物部町北前田５１</t>
  </si>
  <si>
    <t>B126210001839</t>
  </si>
  <si>
    <t>綾部市立志賀小学校</t>
  </si>
  <si>
    <t>京都府綾部市志賀郷町丁田８</t>
  </si>
  <si>
    <t>B126210001848</t>
  </si>
  <si>
    <t>綾部市立西八田小学校</t>
  </si>
  <si>
    <t>京都府綾部市岡安町家ノ下１０番地</t>
  </si>
  <si>
    <t>B126210001857</t>
  </si>
  <si>
    <t>綾部市立東八田小学校</t>
  </si>
  <si>
    <t>京都府綾部市上杉町中島２番地</t>
  </si>
  <si>
    <t>B126210001866</t>
  </si>
  <si>
    <t>綾部市立吉美小学校</t>
  </si>
  <si>
    <t>京都府綾部市有岡町田坂１６番地</t>
  </si>
  <si>
    <t>B126210001875</t>
  </si>
  <si>
    <t>宇治市立宇治小学校</t>
  </si>
  <si>
    <t>京都府宇治市五ケ庄三番割２７</t>
  </si>
  <si>
    <t>B126210001884</t>
  </si>
  <si>
    <t>宇治市立笠取小学校</t>
  </si>
  <si>
    <t>京都府宇治市西笠取石原２２</t>
  </si>
  <si>
    <t>B126210001893</t>
  </si>
  <si>
    <t>宇治市立笠取第二小学校</t>
  </si>
  <si>
    <t>京都府宇治市炭山直谷３１</t>
  </si>
  <si>
    <t>B126210001900</t>
  </si>
  <si>
    <t>宇治市立菟道小学校</t>
  </si>
  <si>
    <t>京都府宇治市宇治塔川１０２番地</t>
  </si>
  <si>
    <t>B126210001919</t>
  </si>
  <si>
    <t>宇治市立菟道第二小学校</t>
  </si>
  <si>
    <t>京都府宇治市宇治琵琶６３ー３</t>
  </si>
  <si>
    <t>B126210001928</t>
  </si>
  <si>
    <t>宇治市立槇島小学校</t>
  </si>
  <si>
    <t>京都府宇治市槇島町吹前３５</t>
  </si>
  <si>
    <t>B126210001937</t>
  </si>
  <si>
    <t>宇治市立小倉小学校</t>
  </si>
  <si>
    <t>京都府宇治市小倉町西畑１－４</t>
  </si>
  <si>
    <t>B126210001946</t>
  </si>
  <si>
    <t>宇治市立大久保小学校</t>
  </si>
  <si>
    <t>京都府宇治市広野町中島１－１</t>
  </si>
  <si>
    <t>B126210001955</t>
  </si>
  <si>
    <t>宇治市立木幡小学校</t>
  </si>
  <si>
    <t>京都府宇治市木幡赤塚４番地</t>
  </si>
  <si>
    <t>B126210001964</t>
  </si>
  <si>
    <t>宮津市立宮津小学校</t>
  </si>
  <si>
    <t>京都府宮津市外側２５０８</t>
  </si>
  <si>
    <t>B126210001973</t>
  </si>
  <si>
    <t>宮津市立栗田小学校</t>
  </si>
  <si>
    <t>京都府宮津市上司６４０－１</t>
  </si>
  <si>
    <t>B126210001982</t>
  </si>
  <si>
    <t>宮津市立吉津小学校</t>
  </si>
  <si>
    <t>京都府宮津市須津１６００</t>
  </si>
  <si>
    <t>B126210001991</t>
  </si>
  <si>
    <t>宮津市立府中小学校</t>
  </si>
  <si>
    <t>京都府宮津市字中野４６８</t>
  </si>
  <si>
    <t>B126210002008</t>
  </si>
  <si>
    <t>宮津市立日置小学校</t>
  </si>
  <si>
    <t>京都府宮津市日置１２３０</t>
  </si>
  <si>
    <t>B126210002026</t>
  </si>
  <si>
    <t>亀岡市立亀岡小学校</t>
  </si>
  <si>
    <t>京都府亀岡市内丸町１５番地</t>
  </si>
  <si>
    <t>B126210002035</t>
  </si>
  <si>
    <t>亀岡市立東別院小学校</t>
  </si>
  <si>
    <t>京都府亀岡市東別院町東掛岩脇９</t>
  </si>
  <si>
    <t>B126210002044</t>
  </si>
  <si>
    <t>亀岡市立西別院小学校</t>
  </si>
  <si>
    <t>京都府亀岡市西別院町柚原佃２４</t>
  </si>
  <si>
    <t>B126210002053</t>
  </si>
  <si>
    <t>亀岡市立曽我部小学校</t>
  </si>
  <si>
    <t>京都府亀岡市曽我部町南条荒水代１</t>
  </si>
  <si>
    <t>B126210002062</t>
  </si>
  <si>
    <t>亀岡市立吉川小学校</t>
  </si>
  <si>
    <t>京都府亀岡市吉川町穴川平田１７</t>
  </si>
  <si>
    <t>B126210002071</t>
  </si>
  <si>
    <t>亀岡市立稗田野小学校</t>
  </si>
  <si>
    <t>京都府亀岡市稗田野町佐伯源ノ坊１８</t>
  </si>
  <si>
    <t>B126210002115</t>
  </si>
  <si>
    <t>亀岡市立大井小学校</t>
  </si>
  <si>
    <t>京都府亀岡市大井町並河１－３－１</t>
  </si>
  <si>
    <t>B126210002124</t>
  </si>
  <si>
    <t>亀岡市立千代川小学校</t>
  </si>
  <si>
    <t>京都府亀岡市千代川町北ノ庄国主森２１</t>
  </si>
  <si>
    <t>B126210002133</t>
  </si>
  <si>
    <t>亀岡市立保津小学校</t>
  </si>
  <si>
    <t>京都府亀岡市保津町構之内２０番地</t>
  </si>
  <si>
    <t>B126210002142</t>
  </si>
  <si>
    <t>亀岡市立安詳小学校</t>
  </si>
  <si>
    <t>京都府亀岡市篠町篠中北裏６９番地</t>
  </si>
  <si>
    <t>B126210002151</t>
  </si>
  <si>
    <t>宇治市立西小倉小学校</t>
  </si>
  <si>
    <t>京都府宇治市伊勢田町遊田６９番地</t>
  </si>
  <si>
    <t>B126210002160</t>
  </si>
  <si>
    <t>宇治市立西大久保小学校</t>
  </si>
  <si>
    <t>京都府宇治市大久保町旦椋２５</t>
  </si>
  <si>
    <t>B126210002179</t>
  </si>
  <si>
    <t>宇治市立南部小学校</t>
  </si>
  <si>
    <t>京都府宇治市五ヶ庄戸ノ内１５－１</t>
  </si>
  <si>
    <t>B126210002188</t>
  </si>
  <si>
    <t>宇治市立神明小学校</t>
  </si>
  <si>
    <t>京都府宇治市神明石塚３２</t>
  </si>
  <si>
    <t>B126210002197</t>
  </si>
  <si>
    <t>宇治市立御蔵山小学校</t>
  </si>
  <si>
    <t>京都府宇治市木幡御蔵山３９－４</t>
  </si>
  <si>
    <t>B126210002204</t>
  </si>
  <si>
    <t>宇治市立北小倉小学校</t>
  </si>
  <si>
    <t>京都府宇治市小倉町堀池７２</t>
  </si>
  <si>
    <t>B126210002213</t>
  </si>
  <si>
    <t>長岡京市立長岡第六小学校</t>
  </si>
  <si>
    <t>京都府長岡京市長岡２－３－１</t>
  </si>
  <si>
    <t>B126210002222</t>
  </si>
  <si>
    <t>向日市立第４向陽小学校</t>
  </si>
  <si>
    <t>京都府向日市寺戸町三ノ坪２０</t>
  </si>
  <si>
    <t>B126210002231</t>
  </si>
  <si>
    <t>舞鶴市立倉梯第二小学校</t>
  </si>
  <si>
    <t>京都府舞鶴市字行永７</t>
  </si>
  <si>
    <t>B126210002240</t>
  </si>
  <si>
    <t>宇治市立伊勢田小学校</t>
  </si>
  <si>
    <t>京都府宇治市伊勢田町井尻３番地</t>
  </si>
  <si>
    <t>B126210002259</t>
  </si>
  <si>
    <t>宇治市立岡屋小学校</t>
  </si>
  <si>
    <t>京都府宇治市五ヶ庄寺界道３７－３</t>
  </si>
  <si>
    <t>B126210002268</t>
  </si>
  <si>
    <t>城陽市立古川小学校</t>
  </si>
  <si>
    <t>京都府城陽市上津屋境端５７</t>
  </si>
  <si>
    <t>B126210002277</t>
  </si>
  <si>
    <t>長岡京市立長岡第七小学校</t>
  </si>
  <si>
    <t>京都府長岡京市今里北ノ町３５番地</t>
  </si>
  <si>
    <t>B126210002286</t>
  </si>
  <si>
    <t>宇治市立三室戸小学校</t>
  </si>
  <si>
    <t>京都府宇治市莵道岡谷１６－２</t>
  </si>
  <si>
    <t>B126210002295</t>
  </si>
  <si>
    <t>宇治市立平盛小学校</t>
  </si>
  <si>
    <t>京都府宇治市大久保町平盛９１－３</t>
  </si>
  <si>
    <t>B126210002302</t>
  </si>
  <si>
    <t>亀岡市立つつじケ丘小学校</t>
  </si>
  <si>
    <t>京都府亀岡市西つつじヶ丘霧島台１丁目１番</t>
  </si>
  <si>
    <t>B126210002311</t>
  </si>
  <si>
    <t>城陽市立深谷小学校</t>
  </si>
  <si>
    <t>京都府城陽市寺田深谷１１１－２</t>
  </si>
  <si>
    <t>B126210002320</t>
  </si>
  <si>
    <t>向日市立第５向陽小学校</t>
  </si>
  <si>
    <t>京都府向日市上植野町五ノ坪１番地</t>
  </si>
  <si>
    <t>B126210002339</t>
  </si>
  <si>
    <t>長岡京市立長岡第八小学校</t>
  </si>
  <si>
    <t>京都府長岡京市勝竜寺２９－１</t>
  </si>
  <si>
    <t>B126210002348</t>
  </si>
  <si>
    <t>福知山市立成仁小学校</t>
  </si>
  <si>
    <t>京都府福知山市中坂町１０番地</t>
  </si>
  <si>
    <t>B126210002357</t>
  </si>
  <si>
    <t>宇治市立大開小学校</t>
  </si>
  <si>
    <t>京都府宇治市広野町大開３５</t>
  </si>
  <si>
    <t>B126210002366</t>
  </si>
  <si>
    <t>城陽市立寺田南小学校</t>
  </si>
  <si>
    <t>京都府城陽市寺田新池２３－１</t>
  </si>
  <si>
    <t>B126210002375</t>
  </si>
  <si>
    <t>宇治市立南小倉小学校</t>
  </si>
  <si>
    <t>京都府宇治市小倉町南浦４０－１</t>
  </si>
  <si>
    <t>B126210002384</t>
  </si>
  <si>
    <t>亀岡市立城西小学校</t>
  </si>
  <si>
    <t>京都府亀岡市余部町前川原４６</t>
  </si>
  <si>
    <t>B126210002393</t>
  </si>
  <si>
    <t>城陽市立寺田西小学校</t>
  </si>
  <si>
    <t>京都府城陽市寺田西ノ口６５番地</t>
  </si>
  <si>
    <t>B126210002400</t>
  </si>
  <si>
    <t>長岡京市立長岡第九小学校</t>
  </si>
  <si>
    <t>京都府長岡京市東神足２丁目１７－１</t>
  </si>
  <si>
    <t>B126210002419</t>
  </si>
  <si>
    <t>長岡京市立長岡第十小学校</t>
  </si>
  <si>
    <t>京都府長岡京市井ノ内玉ノ上２２</t>
  </si>
  <si>
    <t>B126210002428</t>
  </si>
  <si>
    <t>向日市立第６向陽小学校</t>
  </si>
  <si>
    <t>京都府向日市寺戸町大牧２４</t>
  </si>
  <si>
    <t>B126210002437</t>
  </si>
  <si>
    <t>亀岡市立詳徳小学校</t>
  </si>
  <si>
    <t>京都府亀岡市篠町柏原田中３－１</t>
  </si>
  <si>
    <t>B126210002446</t>
  </si>
  <si>
    <t>宇治市立北槇島小学校</t>
  </si>
  <si>
    <t>京都府宇治市槇島町本屋敷４０－２</t>
  </si>
  <si>
    <t>B126210002455</t>
  </si>
  <si>
    <t>向日市立向陽小学校</t>
  </si>
  <si>
    <t>京都府向日市向日町南山３</t>
  </si>
  <si>
    <t>B126210002464</t>
  </si>
  <si>
    <t>向日市立第２向陽小学校</t>
  </si>
  <si>
    <t>京都府向日市物集女町南条７０</t>
  </si>
  <si>
    <t>B126210002473</t>
  </si>
  <si>
    <t>長岡京市立神足小学校</t>
  </si>
  <si>
    <t>京都府長岡京市神足３丁目２－１</t>
  </si>
  <si>
    <t>B126210002482</t>
  </si>
  <si>
    <t>長岡京市立長法寺小学校</t>
  </si>
  <si>
    <t>京都府長岡京市長法寺川原谷３１</t>
  </si>
  <si>
    <t>B126210002491</t>
  </si>
  <si>
    <t>長岡京市立長岡第三小学校</t>
  </si>
  <si>
    <t>京都府長岡京市今里４丁目５－１０</t>
  </si>
  <si>
    <t>B126210002507</t>
  </si>
  <si>
    <t>大山崎町立大山崎小学校</t>
  </si>
  <si>
    <t>京都府乙訓郡大山崎町円明寺百百１８番地</t>
  </si>
  <si>
    <t>B126210002516</t>
  </si>
  <si>
    <t>城陽市立久津川小学校</t>
  </si>
  <si>
    <t>京都府城陽市平川指月１</t>
  </si>
  <si>
    <t>B126210002525</t>
  </si>
  <si>
    <t>城陽市立寺田小学校</t>
  </si>
  <si>
    <t>京都府城陽市寺田北山田２番地</t>
  </si>
  <si>
    <t>B126210002534</t>
  </si>
  <si>
    <t>城陽市立富野小学校</t>
  </si>
  <si>
    <t>京都府城陽市富野堀口１</t>
  </si>
  <si>
    <t>B126210002543</t>
  </si>
  <si>
    <t>城陽市立青谷小学校</t>
  </si>
  <si>
    <t>京都府城陽市中向河原１</t>
  </si>
  <si>
    <t>B126210002552</t>
  </si>
  <si>
    <t>久御山町立佐山小学校</t>
  </si>
  <si>
    <t>京都府久世郡久御山町佐古内屋敷５６</t>
  </si>
  <si>
    <t>B126210002561</t>
  </si>
  <si>
    <t>久御山町立御牧小学校</t>
  </si>
  <si>
    <t>京都府久世郡久御山町大字相島小字曽根１９</t>
  </si>
  <si>
    <t>B126210002570</t>
  </si>
  <si>
    <t>八幡市立八幡小学校</t>
  </si>
  <si>
    <t>京都府八幡市八幡菖蒲池１２</t>
  </si>
  <si>
    <t>B126210002589</t>
  </si>
  <si>
    <t>京田辺市立大住小学校</t>
  </si>
  <si>
    <t>京都府京田辺市大住池平８８</t>
  </si>
  <si>
    <t>B126210002598</t>
  </si>
  <si>
    <t>京田辺市立田辺小学校</t>
  </si>
  <si>
    <t>京都府京田辺市田辺鳥本１０２</t>
  </si>
  <si>
    <t>B126210002605</t>
  </si>
  <si>
    <t>京田辺市立草内小学校</t>
  </si>
  <si>
    <t>京都府京田辺市草内南垣内５３</t>
  </si>
  <si>
    <t>B126210002614</t>
  </si>
  <si>
    <t>京田辺市立三山木小学校</t>
  </si>
  <si>
    <t>京都府京田辺市三山木宮津宮ノ下４－３</t>
  </si>
  <si>
    <t>B126210002623</t>
  </si>
  <si>
    <t>京田辺市立普賢寺小学校</t>
  </si>
  <si>
    <t>京都府京田辺市水取門田６番地の１</t>
  </si>
  <si>
    <t>B126210002632</t>
  </si>
  <si>
    <t>井手町立井手小学校</t>
  </si>
  <si>
    <t>京都府綴喜郡井手町井手野神３８</t>
  </si>
  <si>
    <t>B126210002641</t>
  </si>
  <si>
    <t>井手町立井手小学校有王分校</t>
  </si>
  <si>
    <t>京都府綴喜郡井手町田村新田有王１３</t>
  </si>
  <si>
    <t>B126210002650</t>
  </si>
  <si>
    <t>井手町立多賀小学校</t>
  </si>
  <si>
    <t>京都府綴喜郡井手町多賀内垣内２０</t>
  </si>
  <si>
    <t>B126210002669</t>
  </si>
  <si>
    <t>宇治田原町立田原小学校</t>
  </si>
  <si>
    <t>京都府綴喜郡宇治田原町郷之口中林７</t>
  </si>
  <si>
    <t>B126210002678</t>
  </si>
  <si>
    <t>宇治田原町立宇治田原小学校</t>
  </si>
  <si>
    <t>京都府綴喜郡宇治田原町大字岩山小字丸山３６番地</t>
  </si>
  <si>
    <t>B126210002687</t>
  </si>
  <si>
    <t>木津川市立棚倉小学校</t>
  </si>
  <si>
    <t>京都府木津川市山城町綺田局塚１４番地</t>
  </si>
  <si>
    <t>B126210002696</t>
  </si>
  <si>
    <t>木津川市立上狛小学校</t>
  </si>
  <si>
    <t>京都府木津川市山城町上狛学校１番地</t>
  </si>
  <si>
    <t>B126210002703</t>
  </si>
  <si>
    <t>木津川市立相楽小学校</t>
  </si>
  <si>
    <t>京都府木津川市相楽清水１番地</t>
  </si>
  <si>
    <t>B126210002712</t>
  </si>
  <si>
    <t>木津川市立木津小学校</t>
  </si>
  <si>
    <t>京都府木津川市木津町内垣外９５</t>
  </si>
  <si>
    <t>B126210002721</t>
  </si>
  <si>
    <t>木津川市立加茂小学校</t>
  </si>
  <si>
    <t>京都府木津川市加茂町里西上田１１番地１</t>
  </si>
  <si>
    <t>B126210002730</t>
  </si>
  <si>
    <t>木津川市立恭仁小学校</t>
  </si>
  <si>
    <t>京都府木津川市例幣中切３１３２</t>
  </si>
  <si>
    <t>B126210002749</t>
  </si>
  <si>
    <t>相楽東部広域連合立笠置小学校</t>
  </si>
  <si>
    <t>京都府相楽郡笠置町笠置上津３０</t>
  </si>
  <si>
    <t>B126210002758</t>
  </si>
  <si>
    <t>精華町立川西小学校</t>
  </si>
  <si>
    <t>京都府相楽郡精華町北稲八間畑ヶ田１５番地の１</t>
  </si>
  <si>
    <t>B126210002767</t>
  </si>
  <si>
    <t>精華町立山田荘小学校</t>
  </si>
  <si>
    <t>京都府相楽郡精華町桜が丘２丁目２２－１</t>
  </si>
  <si>
    <t>B126210002776</t>
  </si>
  <si>
    <t>南丹市立園部小学校</t>
  </si>
  <si>
    <t>京都府南丹市園部町小桜町２６－２</t>
  </si>
  <si>
    <t>B126210002785</t>
  </si>
  <si>
    <t>京丹波町立竹野小学校</t>
  </si>
  <si>
    <t>京都府船井郡京丹波町高岡高岡２３番地</t>
  </si>
  <si>
    <t>B126210002794</t>
  </si>
  <si>
    <t>京丹波町立下山小学校</t>
  </si>
  <si>
    <t>京都府船井郡京丹波町下山上藤ヶ瀬１６</t>
  </si>
  <si>
    <t>B126210002801</t>
  </si>
  <si>
    <t>南丹市立殿田小学校</t>
  </si>
  <si>
    <t>京都府南丹市日吉町殿田大貝２５番地外</t>
  </si>
  <si>
    <t>B126210002810</t>
  </si>
  <si>
    <t>南丹市立胡麻郷小学校</t>
  </si>
  <si>
    <t>京都府南丹市胡麻中野辺谷３－３外</t>
  </si>
  <si>
    <t>B126210002847</t>
  </si>
  <si>
    <t>与謝野町立岩滝小学校</t>
  </si>
  <si>
    <t>京都府与謝郡与謝野町字岩滝４４３番地</t>
  </si>
  <si>
    <t>B126210002856</t>
  </si>
  <si>
    <t>与謝野町立石川小学校</t>
  </si>
  <si>
    <t>京都府与謝郡与謝野町石川７４３－２</t>
  </si>
  <si>
    <t>B126210002865</t>
  </si>
  <si>
    <t>与謝野町立三河内小学校</t>
  </si>
  <si>
    <t>京都府与謝郡与謝野町字三河内１８５８</t>
  </si>
  <si>
    <t>B126210002883</t>
  </si>
  <si>
    <t>与謝野町立市場小学校</t>
  </si>
  <si>
    <t>京都府与謝郡与謝野町幾地１０１３</t>
  </si>
  <si>
    <t>B126210002892</t>
  </si>
  <si>
    <t>与謝野町立山田小学校</t>
  </si>
  <si>
    <t>京都府与謝郡与謝野町下山田１０番地</t>
  </si>
  <si>
    <t>B126210002909</t>
  </si>
  <si>
    <t>伊根町立伊根小学校</t>
  </si>
  <si>
    <t>京都府与謝郡伊根町字平田４２６－２</t>
  </si>
  <si>
    <t>B126210002918</t>
  </si>
  <si>
    <t>伊根町立本庄小学校</t>
  </si>
  <si>
    <t>京都府与謝郡伊根町本庄浜馬場先６８</t>
  </si>
  <si>
    <t>B126210002927</t>
  </si>
  <si>
    <t>京丹後市立峰山小学校</t>
  </si>
  <si>
    <t>京都府京丹後市峰山町不断１番地</t>
  </si>
  <si>
    <t>B126210002936</t>
  </si>
  <si>
    <t>京丹後市立いさなご小学校</t>
  </si>
  <si>
    <t>京都府京丹後市峰山町安９番地</t>
  </si>
  <si>
    <t>B126210002945</t>
  </si>
  <si>
    <t>京丹後市立しんざん小学校</t>
  </si>
  <si>
    <t>京都府京丹後市峰山町荒山１３００番地</t>
  </si>
  <si>
    <t>B126210002954</t>
  </si>
  <si>
    <t>京丹後市立島津小学校</t>
  </si>
  <si>
    <t>京都府京丹後市網野町島津１２５１番地</t>
  </si>
  <si>
    <t>B126210002963</t>
  </si>
  <si>
    <t>京丹後市立丹後小学校</t>
  </si>
  <si>
    <t>京都府京丹後市丹後町間人２６９１番地</t>
  </si>
  <si>
    <t>B126210002981</t>
  </si>
  <si>
    <t>京丹後市立弥栄小学校</t>
  </si>
  <si>
    <t>京都府京丹後市弥栄町木橋５５８番地</t>
  </si>
  <si>
    <t>B126210002990</t>
  </si>
  <si>
    <t>京丹後市立久美浜小学校</t>
  </si>
  <si>
    <t>京都府京丹後市久美浜町３３６９番地</t>
  </si>
  <si>
    <t>B126210003007</t>
  </si>
  <si>
    <t>京丹後市立かぶと山小学校</t>
  </si>
  <si>
    <t>京都府京丹後市久美浜町神崎１６０３番地</t>
  </si>
  <si>
    <t>B126210003016</t>
  </si>
  <si>
    <t>長岡京市立長岡第四小学校</t>
  </si>
  <si>
    <t>京都府長岡京市友岡１－２－４</t>
  </si>
  <si>
    <t>B126210003025</t>
  </si>
  <si>
    <t>城陽市立久世小学校</t>
  </si>
  <si>
    <t>京都府城陽市久世芝ケ原１４３</t>
  </si>
  <si>
    <t>B126210003034</t>
  </si>
  <si>
    <t>向日市立第３向陽小学校</t>
  </si>
  <si>
    <t>京都府向日市森本町下森本３０</t>
  </si>
  <si>
    <t>B126210003043</t>
  </si>
  <si>
    <t>長岡京市立長岡第五小学校</t>
  </si>
  <si>
    <t>京都府長岡京市下海印寺東山１番地</t>
  </si>
  <si>
    <t>B126210003052</t>
  </si>
  <si>
    <t>京田辺市立田辺東小学校</t>
  </si>
  <si>
    <t>京都府京田辺市東西ノ口６０－２</t>
  </si>
  <si>
    <t>B126210003061</t>
  </si>
  <si>
    <t>城陽市立今池小学校</t>
  </si>
  <si>
    <t>京都府城陽市寺田大畔１７７－１</t>
  </si>
  <si>
    <t>B126210003070</t>
  </si>
  <si>
    <t>八幡市立くすのき小学校</t>
  </si>
  <si>
    <t>京都府八幡市男山金振９</t>
  </si>
  <si>
    <t>B126210003089</t>
  </si>
  <si>
    <t>京丹後市立橘小学校</t>
  </si>
  <si>
    <t>京都府京丹後市網野町木津１３５７番地</t>
  </si>
  <si>
    <t>B126210003098</t>
  </si>
  <si>
    <t>京丹後市立大宮第一小学校</t>
  </si>
  <si>
    <t>京都府京丹後市大宮町周枳１５５２番地</t>
  </si>
  <si>
    <t>B126210003105</t>
  </si>
  <si>
    <t>大山崎町立第二大山崎小学校</t>
  </si>
  <si>
    <t>京都府乙訓郡大山崎町円明寺西法寺２６番地</t>
  </si>
  <si>
    <t>B126210003114</t>
  </si>
  <si>
    <t>八幡市立橋本小学校</t>
  </si>
  <si>
    <t>京都府八幡市橋本中之池尻１５番地の１</t>
  </si>
  <si>
    <t>B126210003123</t>
  </si>
  <si>
    <t>八幡市立さくら小学校</t>
  </si>
  <si>
    <t>京都府八幡市男山美桜１７</t>
  </si>
  <si>
    <t>B126210003132</t>
  </si>
  <si>
    <t>久御山町立東角小学校</t>
  </si>
  <si>
    <t>京都府久世郡久御山町大字佐古小字東角１２番地</t>
  </si>
  <si>
    <t>B126210003141</t>
  </si>
  <si>
    <t>八幡市立有都小学校</t>
  </si>
  <si>
    <t>京都府八幡市内里北ノ山３１</t>
  </si>
  <si>
    <t>B126210003169</t>
  </si>
  <si>
    <t>京丹後市立長岡小学校</t>
  </si>
  <si>
    <t>京都府京丹後市峰山町長岡６０番地</t>
  </si>
  <si>
    <t>B126210003178</t>
  </si>
  <si>
    <t>京丹後市立宇川小学校</t>
  </si>
  <si>
    <t>京都府京丹後市丹後町上野１２０番地</t>
  </si>
  <si>
    <t>B126210003187</t>
  </si>
  <si>
    <t>八幡市立中央小学校</t>
  </si>
  <si>
    <t>京都府八幡市八幡小松７７番地</t>
  </si>
  <si>
    <t>B126210003196</t>
  </si>
  <si>
    <t>精華町立精北小学校</t>
  </si>
  <si>
    <t>京都府相楽郡精華町大字下狛小字河原田４４番地</t>
  </si>
  <si>
    <t>B126210003203</t>
  </si>
  <si>
    <t>京田辺市立松井ケ丘小学校</t>
  </si>
  <si>
    <t>京都府京田辺市大住上西野１８－２</t>
  </si>
  <si>
    <t>B126210003212</t>
  </si>
  <si>
    <t>京田辺市立薪小学校</t>
  </si>
  <si>
    <t>京都府京田辺市薪堀切谷１</t>
  </si>
  <si>
    <t>B126210003221</t>
  </si>
  <si>
    <t>京丹後市立大宮南小学校</t>
  </si>
  <si>
    <t>京都府京丹後市大宮町奥大野７２番地</t>
  </si>
  <si>
    <t>B126210003230</t>
  </si>
  <si>
    <t>木津川市立南加茂台小学校</t>
  </si>
  <si>
    <t>京都府木津川市南加茂台１２－１１</t>
  </si>
  <si>
    <t>B126210003249</t>
  </si>
  <si>
    <t>京丹後市立網野北小学校</t>
  </si>
  <si>
    <t>京都府京丹後市網野町浅茂川１８６１番地</t>
  </si>
  <si>
    <t>B126210003258</t>
  </si>
  <si>
    <t>京丹後市立網野南小学校</t>
  </si>
  <si>
    <t>京都府京丹後市網野町下岡１８０番地</t>
  </si>
  <si>
    <t>B126210003267</t>
  </si>
  <si>
    <t>京田辺市立桃園小学校</t>
  </si>
  <si>
    <t>京都府京田辺市大住仲ノ谷１２番地の１</t>
  </si>
  <si>
    <t>B126210003276</t>
  </si>
  <si>
    <t>木津川市立高の原小学校</t>
  </si>
  <si>
    <t>京都府木津川市兜台４丁目４－１</t>
  </si>
  <si>
    <t>B126210003285</t>
  </si>
  <si>
    <t>八幡市立南山小学校</t>
  </si>
  <si>
    <t>京都府八幡市八幡南山７</t>
  </si>
  <si>
    <t>B126210003294</t>
  </si>
  <si>
    <t>舞鶴市立大浦小学校</t>
  </si>
  <si>
    <t>京都府舞鶴市平１５８３</t>
  </si>
  <si>
    <t>B126210003301</t>
  </si>
  <si>
    <t>亀岡市立南つつじケ丘小学校</t>
  </si>
  <si>
    <t>京都府亀岡市南つつじヶ丘大葉台２丁目２８－１</t>
  </si>
  <si>
    <t>B126210003310</t>
  </si>
  <si>
    <t>木津川市立木津川台小学校</t>
  </si>
  <si>
    <t>京都府木津川市木津川台２－４</t>
  </si>
  <si>
    <t>B126210003329</t>
  </si>
  <si>
    <t>相楽東部広域連合立和束小学校</t>
  </si>
  <si>
    <t>京都府相楽郡和束町大字園小字神定５７番地</t>
  </si>
  <si>
    <t>B126210003338</t>
  </si>
  <si>
    <t>木津川市立相楽台小学校</t>
  </si>
  <si>
    <t>京都府木津川市相楽台５－１７－１</t>
  </si>
  <si>
    <t>B126210003347</t>
  </si>
  <si>
    <t>精華町立東光小学校</t>
  </si>
  <si>
    <t>京都府相楽郡精華町光台七丁目４３－１</t>
  </si>
  <si>
    <t>B126210003356</t>
  </si>
  <si>
    <t>木津川市立梅美台小学校</t>
  </si>
  <si>
    <t>京都府木津川市梅美台４丁目２６番地－１</t>
  </si>
  <si>
    <t>B126210003365</t>
  </si>
  <si>
    <t>綾部市立豊里小学校</t>
  </si>
  <si>
    <t>京都府綾部市栗町花貝２番地</t>
  </si>
  <si>
    <t>B126210003374</t>
  </si>
  <si>
    <t>南丹市立園部第二小学校</t>
  </si>
  <si>
    <t>京都府南丹市園部町小山東町平成台２号７８番地外</t>
  </si>
  <si>
    <t>B126210003383</t>
  </si>
  <si>
    <t>京丹波町立丹波ひかり小学校</t>
  </si>
  <si>
    <t>京都府船井郡京丹波町曽根宮ノ浦戸麦５４</t>
  </si>
  <si>
    <t>B126210003392</t>
  </si>
  <si>
    <t>京丹波町立和知小学校</t>
  </si>
  <si>
    <t>京都府船井郡京丹波町本庄安田７</t>
  </si>
  <si>
    <t>B126210003409</t>
  </si>
  <si>
    <t>精華町立精華台小学校</t>
  </si>
  <si>
    <t>京都府相楽郡精華町精華町精華台一丁目２－１</t>
  </si>
  <si>
    <t>B126210003418</t>
  </si>
  <si>
    <t>八幡市立美濃山小学校</t>
  </si>
  <si>
    <t>京都府八幡市欽明台西７０番地</t>
  </si>
  <si>
    <t>B126210003427</t>
  </si>
  <si>
    <t>相楽東部広域連合立南山城小学校</t>
  </si>
  <si>
    <t>京都府相楽郡南山城村北大河原中谷１２番地２６</t>
  </si>
  <si>
    <t>B126210003436</t>
  </si>
  <si>
    <t>綾部市立上林小学校</t>
  </si>
  <si>
    <t>京都府綾部市八津合町片山１７</t>
  </si>
  <si>
    <t>B126210003445</t>
  </si>
  <si>
    <t>綾部市立東綾小学校</t>
  </si>
  <si>
    <t>京都府綾部市鷹栖町小丸山２５</t>
  </si>
  <si>
    <t>B126210003454</t>
  </si>
  <si>
    <t>木津川市立州見台小学校</t>
  </si>
  <si>
    <t>京都府木津川市州見台１－３２</t>
  </si>
  <si>
    <t>B126210003463</t>
  </si>
  <si>
    <t>京都市立下京渉成小学校</t>
  </si>
  <si>
    <t>京都府京都市下京区皆山町４３８番地の１</t>
  </si>
  <si>
    <t>B126210003472</t>
  </si>
  <si>
    <t>舞鶴市立岡田小学校</t>
  </si>
  <si>
    <t>京都府舞鶴市字久田美９３０番地</t>
  </si>
  <si>
    <t>B126210003481</t>
  </si>
  <si>
    <t>舞鶴市立由良川小学校</t>
  </si>
  <si>
    <t>京都府舞鶴市字丸田７４番地</t>
  </si>
  <si>
    <t>B126210003490</t>
  </si>
  <si>
    <t>京丹波町立瑞穂小学校</t>
  </si>
  <si>
    <t>京都府船井郡京丹波町橋爪桧山１１８</t>
  </si>
  <si>
    <t>B126210003506</t>
  </si>
  <si>
    <t>福知山市立夜久野小学校</t>
  </si>
  <si>
    <t>京都府福知山市夜久野町高内２６</t>
  </si>
  <si>
    <t>B126210003515</t>
  </si>
  <si>
    <t>京丹後市立高龍小学校</t>
  </si>
  <si>
    <t>京都府京丹後市久美浜町新谷２５０</t>
  </si>
  <si>
    <t>B126210003524</t>
  </si>
  <si>
    <t>木津川市立城山台小学校</t>
  </si>
  <si>
    <t>京都府木津川市城山台６丁目１番地１</t>
  </si>
  <si>
    <t>B126210003533</t>
  </si>
  <si>
    <t>南丹市立八木西小学校</t>
  </si>
  <si>
    <t>京都府南丹市八木町八木東所１５番地</t>
  </si>
  <si>
    <t>B126210003542</t>
  </si>
  <si>
    <t>南丹市立八木東小学校</t>
  </si>
  <si>
    <t>京都府南丹市八木町青戸馬垣内１３番地１</t>
  </si>
  <si>
    <t>B126210003551</t>
  </si>
  <si>
    <t>南丹市立美山小学校</t>
  </si>
  <si>
    <t>京都府南丹市美山町島島台５２番地</t>
  </si>
  <si>
    <t>B126210003560</t>
  </si>
  <si>
    <t>京都市立下京雅小学校</t>
  </si>
  <si>
    <t>京都府京都市下京区醒ケ井通松原下る篠屋町５９番地</t>
  </si>
  <si>
    <t>B126210003579</t>
  </si>
  <si>
    <t>京都市立御所東小学校</t>
  </si>
  <si>
    <t>京都府京都市上京区新烏丸通丸太町上る錦砂町２９０番地の２</t>
  </si>
  <si>
    <t>B126210003588</t>
  </si>
  <si>
    <t>福知山市立三和小学校</t>
  </si>
  <si>
    <t>京都府福知山市三和町千束６６０番地</t>
  </si>
  <si>
    <t>B126210003597</t>
  </si>
  <si>
    <t>与謝野町立加悦小学校</t>
  </si>
  <si>
    <t>京都府与謝郡与謝野町字加悦１０６１番地</t>
  </si>
  <si>
    <t>B126210003604</t>
  </si>
  <si>
    <t>福知山市立大江小学校</t>
  </si>
  <si>
    <t>京都府福知山市大江町波美４０番地</t>
  </si>
  <si>
    <t>B126310000017</t>
  </si>
  <si>
    <t>ノートルダム学院小学校</t>
  </si>
  <si>
    <t>京都府京都市左京区下鴨南野々神町１－２</t>
  </si>
  <si>
    <t>B126310000026</t>
  </si>
  <si>
    <t>両洋小学校</t>
  </si>
  <si>
    <t>京都府京都市中京区壬生上大竹町１３</t>
  </si>
  <si>
    <t>B126310000035</t>
  </si>
  <si>
    <t>一燈園小学校</t>
  </si>
  <si>
    <t>京都府京都市山科区四ノ宮柳山町２９</t>
  </si>
  <si>
    <t>B126310000044</t>
  </si>
  <si>
    <t>京都女子大学附属小学校</t>
  </si>
  <si>
    <t>京都府京都市東山区今熊野北日吉町６番地の３</t>
  </si>
  <si>
    <t>B126310000053</t>
  </si>
  <si>
    <t>京都聖母学院小学校</t>
  </si>
  <si>
    <t>京都府京都市伏見区深草田谷町１</t>
  </si>
  <si>
    <t>B126310000062</t>
  </si>
  <si>
    <t>光華小学校</t>
  </si>
  <si>
    <t>京都府京都市右京区西京極野田町３９</t>
  </si>
  <si>
    <t>B126310000071</t>
  </si>
  <si>
    <t>京都府京都市左京区岡崎円勝寺町５０</t>
  </si>
  <si>
    <t>B126310000080</t>
  </si>
  <si>
    <t>立命館小学校</t>
  </si>
  <si>
    <t>京都府京都市北区小山西上総町２２番地</t>
  </si>
  <si>
    <t>B126310000099</t>
  </si>
  <si>
    <t>同志社小学校</t>
  </si>
  <si>
    <t>京都府京都市左京区岩倉大鷺町８９－１</t>
  </si>
  <si>
    <t>B126310000106</t>
  </si>
  <si>
    <t>同志社国際学院初等部</t>
  </si>
  <si>
    <t>京都府木津川市木津川台７丁目３１番１号</t>
  </si>
  <si>
    <t>B126310000115</t>
  </si>
  <si>
    <t>洛南高等学校附属小学校</t>
  </si>
  <si>
    <t>京都府向日市寺戸町寺田５４番地</t>
  </si>
  <si>
    <t>C126110000019</t>
  </si>
  <si>
    <t>京都教育大学附属桃山中学校</t>
  </si>
  <si>
    <t>京都府京都市伏見区桃山井伊掃部東町１６番地</t>
  </si>
  <si>
    <t>C126210000017</t>
  </si>
  <si>
    <t>京都市立加茂川中学校</t>
  </si>
  <si>
    <t>京都府京都市北区紫竹上長目町５</t>
  </si>
  <si>
    <t>C126210000026</t>
  </si>
  <si>
    <t>京都市立雲ケ畑中学校</t>
  </si>
  <si>
    <t>京都府京都市北区中畑町７６</t>
  </si>
  <si>
    <t>C126210000035</t>
  </si>
  <si>
    <t>京都市立衣笠中学校</t>
  </si>
  <si>
    <t>京都府京都市北区衣笠山町２</t>
  </si>
  <si>
    <t>C126210000044</t>
  </si>
  <si>
    <t>京都市立旭丘中学校</t>
  </si>
  <si>
    <t>京都府京都市北区紫野東蓮台野町１</t>
  </si>
  <si>
    <t>C126210000053</t>
  </si>
  <si>
    <t>京都市立小野郷中学校</t>
  </si>
  <si>
    <t>C126210000062</t>
  </si>
  <si>
    <t>京都市立烏丸中学校</t>
  </si>
  <si>
    <t>京都府京都市上京区相国寺門前町６４７－２３</t>
  </si>
  <si>
    <t>C126210000071</t>
  </si>
  <si>
    <t>京都市立上京中学校</t>
  </si>
  <si>
    <t>京都府京都市上京区東日野殿町３９５３９６</t>
  </si>
  <si>
    <t>C126210000080</t>
  </si>
  <si>
    <t>京都市立嘉楽中学校</t>
  </si>
  <si>
    <t>京都府京都市上京区今出川通千本東入る般舟院前町１４８</t>
  </si>
  <si>
    <t>C126210000099</t>
  </si>
  <si>
    <t>京都市立二条中学校</t>
  </si>
  <si>
    <t>京都府京都市上京区竹屋町通千本東入主税町９１１</t>
  </si>
  <si>
    <t>C126210000106</t>
  </si>
  <si>
    <t>京都市立岡崎中学校</t>
  </si>
  <si>
    <t>京都府京都市左京区岡崎東天王町１</t>
  </si>
  <si>
    <t>C126210000115</t>
  </si>
  <si>
    <t>京都市立高野中学校</t>
  </si>
  <si>
    <t>京都府京都市左京区田中上古川町２５</t>
  </si>
  <si>
    <t>C126210000124</t>
  </si>
  <si>
    <t>京都市立下鴨中学校</t>
  </si>
  <si>
    <t>京都府京都市左京区下鴨泉川４０番地の１</t>
  </si>
  <si>
    <t>C126210000133</t>
  </si>
  <si>
    <t>京都市立近衛中学校</t>
  </si>
  <si>
    <t>京都府京都市左京区近衛町２６－５３</t>
  </si>
  <si>
    <t>C126210000142</t>
  </si>
  <si>
    <t>京都市立修学院中学校</t>
  </si>
  <si>
    <t>京都府京都市左京区一乗寺御祭田町２</t>
  </si>
  <si>
    <t>C126210000151</t>
  </si>
  <si>
    <t>京都市立洛北中学校</t>
  </si>
  <si>
    <t>京都府京都市左京区岩倉忠在地町３０９</t>
  </si>
  <si>
    <t>C126210000160</t>
  </si>
  <si>
    <t>京都市立北野中学校</t>
  </si>
  <si>
    <t>京都府京都市中京区西ノ京中保町１－４</t>
  </si>
  <si>
    <t>C126210000179</t>
  </si>
  <si>
    <t>京都市立朱雀中学校</t>
  </si>
  <si>
    <t>京都府京都市中京区壬生中川町２０</t>
  </si>
  <si>
    <t>C126210000188</t>
  </si>
  <si>
    <t>京都市立中京中学校</t>
  </si>
  <si>
    <t>京都府京都市中京区北聖町５１番地</t>
  </si>
  <si>
    <t>C126210000197</t>
  </si>
  <si>
    <t>京都市立松原中学校</t>
  </si>
  <si>
    <t>京都府京都市中京区壬生相合町１</t>
  </si>
  <si>
    <t>C126210000204</t>
  </si>
  <si>
    <t>京都市立西ノ京中学校</t>
  </si>
  <si>
    <t>京都府京都市中京区西ノ京永本町７－１</t>
  </si>
  <si>
    <t>C126210000213</t>
  </si>
  <si>
    <t>京都市立山科中学校</t>
  </si>
  <si>
    <t>京都府京都市山科区東野八反畑５０－１</t>
  </si>
  <si>
    <t>C126210000222</t>
  </si>
  <si>
    <t>京都市立音羽中学校</t>
  </si>
  <si>
    <t>京都府京都市山科区大塚野溝町８６</t>
  </si>
  <si>
    <t>C126210000231</t>
  </si>
  <si>
    <t>京都市立花山中学校</t>
  </si>
  <si>
    <t>京都府京都市山科区北花山横田町２７－１</t>
  </si>
  <si>
    <t>C126210000240</t>
  </si>
  <si>
    <t>京都市立七条中学校</t>
  </si>
  <si>
    <t>京都府京都市下京区西七条御領町３２</t>
  </si>
  <si>
    <t>C126210000259</t>
  </si>
  <si>
    <t>京都市立洛南中学校</t>
  </si>
  <si>
    <t>京都府京都市南区吉祥院落合町３１</t>
  </si>
  <si>
    <t>C126210000268</t>
  </si>
  <si>
    <t>京都市立九条中学校</t>
  </si>
  <si>
    <t>京都府京都市南区西九条南小路町１</t>
  </si>
  <si>
    <t>C126210000277</t>
  </si>
  <si>
    <t>京都市立八条中学校</t>
  </si>
  <si>
    <t>京都府京都市南区唐橋門脇町３５</t>
  </si>
  <si>
    <t>C126210000286</t>
  </si>
  <si>
    <t>京都市立蜂ヶ岡中学校</t>
  </si>
  <si>
    <t>京都府京都市右京区嵯峨野開町１－１</t>
  </si>
  <si>
    <t>C126210000295</t>
  </si>
  <si>
    <t>京都市立四条中学校</t>
  </si>
  <si>
    <t>京都府京都市右京区西院日照町１番地</t>
  </si>
  <si>
    <t>C126210000302</t>
  </si>
  <si>
    <t>京都市立西院中学校</t>
  </si>
  <si>
    <t>京都府京都市右京区西院矢掛町５</t>
  </si>
  <si>
    <t>C126210000311</t>
  </si>
  <si>
    <t>京都市立桂中学校</t>
  </si>
  <si>
    <t>京都府京都市西京区上桂森上町２６</t>
  </si>
  <si>
    <t>C126210000339</t>
  </si>
  <si>
    <t>京都市立双ヶ丘中学校</t>
  </si>
  <si>
    <t>京都府京都市右京区花園岡ノ本町５－１</t>
  </si>
  <si>
    <t>C126210000348</t>
  </si>
  <si>
    <t>京都市立深草中学校</t>
  </si>
  <si>
    <t>京都府京都市伏見区深草西伊達町１－４</t>
  </si>
  <si>
    <t>C126210000357</t>
  </si>
  <si>
    <t>京都市立藤森中学校</t>
  </si>
  <si>
    <t>京都府京都市伏見区深草池ノ内町５５</t>
  </si>
  <si>
    <t>C126210000366</t>
  </si>
  <si>
    <t>京都市立桃山中学校</t>
  </si>
  <si>
    <t>京都府京都市伏見区桃山水野左近東町１９</t>
  </si>
  <si>
    <t>C126210000375</t>
  </si>
  <si>
    <t>京都市立伏見中学校</t>
  </si>
  <si>
    <t>京都府京都市伏見区御駕籠町９７</t>
  </si>
  <si>
    <t>C126210000384</t>
  </si>
  <si>
    <t>京都市立醍醐中学校</t>
  </si>
  <si>
    <t>京都府京都市伏見区醍醐岸ノ上町２１</t>
  </si>
  <si>
    <t>C126210000393</t>
  </si>
  <si>
    <t>京都市立桃陵中学校</t>
  </si>
  <si>
    <t>京都府京都市伏見区桃陵町１－１</t>
  </si>
  <si>
    <t>C126210000400</t>
  </si>
  <si>
    <t>京都市立嵯峨中学校</t>
  </si>
  <si>
    <t>京都府京都市右京区嵯峨新宮町６３－２</t>
  </si>
  <si>
    <t>C126210000419</t>
  </si>
  <si>
    <t>京都市立安祥寺中学校</t>
  </si>
  <si>
    <t>京都府京都市山科区西野今屋敷町９－６</t>
  </si>
  <si>
    <t>C126210000428</t>
  </si>
  <si>
    <t>京都市立久世中学校</t>
  </si>
  <si>
    <t>京都府京都市南区久世殿城町４８１</t>
  </si>
  <si>
    <t>C126210000437</t>
  </si>
  <si>
    <t>京都市立栗陵中学校</t>
  </si>
  <si>
    <t>京都府京都市伏見区醍醐池田町１７－１</t>
  </si>
  <si>
    <t>C126210000446</t>
  </si>
  <si>
    <t>京都市立樫原中学校</t>
  </si>
  <si>
    <t>京都府京都市西京区西京区樫原蛸田町１１</t>
  </si>
  <si>
    <t>C126210000455</t>
  </si>
  <si>
    <t>京都市立小栗栖中学校</t>
  </si>
  <si>
    <t>京都府京都市伏見区石田川向４３</t>
  </si>
  <si>
    <t>C126210000464</t>
  </si>
  <si>
    <t>京都市立大淀中学校</t>
  </si>
  <si>
    <t>京都府京都市伏見区淀下津町２５７－７</t>
  </si>
  <si>
    <t>C126210000473</t>
  </si>
  <si>
    <t>京都市立梅津中学校</t>
  </si>
  <si>
    <t>京都府京都市右京区梅津北川町３４</t>
  </si>
  <si>
    <t>C126210000482</t>
  </si>
  <si>
    <t>京都市立勧修中学校</t>
  </si>
  <si>
    <t>京都府京都市山科区勧修寺平田町９２</t>
  </si>
  <si>
    <t>C126210000491</t>
  </si>
  <si>
    <t>京都市立太秦中学校</t>
  </si>
  <si>
    <t>京都府京都市右京区太秦多薮町１４－１４４</t>
  </si>
  <si>
    <t>C126210000507</t>
  </si>
  <si>
    <t>京都市立神川中学校</t>
  </si>
  <si>
    <t>京都府京都市伏見区羽束師７４１</t>
  </si>
  <si>
    <t>C126210000516</t>
  </si>
  <si>
    <t>京都市立桂川中学校</t>
  </si>
  <si>
    <t>京都府京都市西京区下津林東大般若町４３番地</t>
  </si>
  <si>
    <t>C126210000525</t>
  </si>
  <si>
    <t>京都市立洛西中学校</t>
  </si>
  <si>
    <t>京都府京都市西京区大原野西境谷町２－８</t>
  </si>
  <si>
    <t>C126210000534</t>
  </si>
  <si>
    <t>京都市立西京極中学校</t>
  </si>
  <si>
    <t>京都府京都市右京区西京極宮ノ東町１</t>
  </si>
  <si>
    <t>C126210000543</t>
  </si>
  <si>
    <t>京都市立西陵中学校</t>
  </si>
  <si>
    <t>京都府京都市西京区大枝南福西町１－３</t>
  </si>
  <si>
    <t>C126210000552</t>
  </si>
  <si>
    <t>京都市立向島東中学校</t>
  </si>
  <si>
    <t>京都府京都市伏見区向島吹田河原町１３８</t>
  </si>
  <si>
    <t>C126210000561</t>
  </si>
  <si>
    <t>京都市立松尾中学校</t>
  </si>
  <si>
    <t>京都府京都市西京区松室中溝町１０１</t>
  </si>
  <si>
    <t>C126210000570</t>
  </si>
  <si>
    <t>京都市立西賀茂中学校</t>
  </si>
  <si>
    <t>京都府京都市北区西賀茂円峰２－２６</t>
  </si>
  <si>
    <t>C126210000589</t>
  </si>
  <si>
    <t>京都市立春日丘中学校</t>
  </si>
  <si>
    <t>京都府京都市伏見区日野谷寺町５０</t>
  </si>
  <si>
    <t>C126210000598</t>
  </si>
  <si>
    <t>京都市立大宅中学校</t>
  </si>
  <si>
    <t>京都府京都市山科区大宅山田１１３</t>
  </si>
  <si>
    <t>C126210000605</t>
  </si>
  <si>
    <t>京都市立大枝中学校</t>
  </si>
  <si>
    <t>京都府京都市西京区御陵大枝山町２丁目１－９１</t>
  </si>
  <si>
    <t>C126210000614</t>
  </si>
  <si>
    <t>京都市立洛水中学校</t>
  </si>
  <si>
    <t>京都府京都市伏見区横大路竜ヶ池３１</t>
  </si>
  <si>
    <t>C126210000623</t>
  </si>
  <si>
    <t>京都市立大原野中学校</t>
  </si>
  <si>
    <t>京都府京都市西京区大原野上里南ノ町１８</t>
  </si>
  <si>
    <t>C126210000632</t>
  </si>
  <si>
    <t>福知山市立桃映中学校</t>
  </si>
  <si>
    <t>京都府福知山市字堀１６９１番地</t>
  </si>
  <si>
    <t>C126210000641</t>
  </si>
  <si>
    <t>福知山市立南陵中学校</t>
  </si>
  <si>
    <t>京都府福知山市字天田１９０</t>
  </si>
  <si>
    <t>C126210000650</t>
  </si>
  <si>
    <t>福知山市立成和中学校</t>
  </si>
  <si>
    <t>京都府福知山市字新庄６０３番地</t>
  </si>
  <si>
    <t>C126210000669</t>
  </si>
  <si>
    <t>福知山市立六人部中学校</t>
  </si>
  <si>
    <t>京都府福知山市字多保市１３２番地</t>
  </si>
  <si>
    <t>C126210000678</t>
  </si>
  <si>
    <t>福知山市立川口中学校</t>
  </si>
  <si>
    <t>京都府福知山市字野花８１７番地</t>
  </si>
  <si>
    <t>C126210000687</t>
  </si>
  <si>
    <t>舞鶴市立青葉中学校</t>
  </si>
  <si>
    <t>京都府舞鶴市字行永１８１０</t>
  </si>
  <si>
    <t>C126210000696</t>
  </si>
  <si>
    <t>舞鶴市立白糸中学校</t>
  </si>
  <si>
    <t>京都府舞鶴市字浜８４０</t>
  </si>
  <si>
    <t>C126210000703</t>
  </si>
  <si>
    <t>舞鶴市立和田中学校</t>
  </si>
  <si>
    <t>京都府舞鶴市字和田６４０－４</t>
  </si>
  <si>
    <t>C126210000712</t>
  </si>
  <si>
    <t>舞鶴市立城南中学校</t>
  </si>
  <si>
    <t>京都府舞鶴市字京田３０番地</t>
  </si>
  <si>
    <t>C126210000721</t>
  </si>
  <si>
    <t>舞鶴市立城北中学校</t>
  </si>
  <si>
    <t>京都府舞鶴市南田辺１２８</t>
  </si>
  <si>
    <t>C126210000730</t>
  </si>
  <si>
    <t>綾部市立綾部中学校</t>
  </si>
  <si>
    <t>京都府綾部市宮代町明知７番地</t>
  </si>
  <si>
    <t>C126210000749</t>
  </si>
  <si>
    <t>綾部市立何北中学校</t>
  </si>
  <si>
    <t>京都府綾部市物部町高倉前８</t>
  </si>
  <si>
    <t>C126210000758</t>
  </si>
  <si>
    <t>綾部市立八田中学校</t>
  </si>
  <si>
    <t>京都府綾部市梅迫町大野２０</t>
  </si>
  <si>
    <t>C126210000767</t>
  </si>
  <si>
    <t>綾部市立東綾中学校</t>
  </si>
  <si>
    <t>京都府綾部市鷹栖町小丸山２５番地</t>
  </si>
  <si>
    <t>C126210000776</t>
  </si>
  <si>
    <t>綾部市立上林中学校</t>
  </si>
  <si>
    <t>C126210000785</t>
  </si>
  <si>
    <t>綾部市立豊里中学校</t>
  </si>
  <si>
    <t>京都府綾部市豊里町三宅５３</t>
  </si>
  <si>
    <t>C126210000794</t>
  </si>
  <si>
    <t>宇治市立東宇治中学校</t>
  </si>
  <si>
    <t>京都府宇治市五ヶ庄池ノ浦３６－１</t>
  </si>
  <si>
    <t>C126210000801</t>
  </si>
  <si>
    <t>宇治市立宇治中学校</t>
  </si>
  <si>
    <t>京都府宇治市宇治矢落６４－１</t>
  </si>
  <si>
    <t>C126210000810</t>
  </si>
  <si>
    <t>宇治市立西宇治中学校</t>
  </si>
  <si>
    <t>京都府宇治市伊勢田町南山２２－１</t>
  </si>
  <si>
    <t>C126210000829</t>
  </si>
  <si>
    <t>宮津市立宮津中学校</t>
  </si>
  <si>
    <t>京都府宮津市万年２２０</t>
  </si>
  <si>
    <t>C126210000838</t>
  </si>
  <si>
    <t>宮津市立栗田中学校</t>
  </si>
  <si>
    <t>京都府宮津市上司１５２５</t>
  </si>
  <si>
    <t>C126210000856</t>
  </si>
  <si>
    <t>亀岡市立南桑中学校</t>
  </si>
  <si>
    <t>京都府亀岡市稗田野町大田丸橋１番地</t>
  </si>
  <si>
    <t>C126210000874</t>
  </si>
  <si>
    <t>亀岡市立亀岡中学校</t>
  </si>
  <si>
    <t>京都府亀岡市内丸町１３</t>
  </si>
  <si>
    <t>C126210000883</t>
  </si>
  <si>
    <t>宇治市立北宇治中学校</t>
  </si>
  <si>
    <t>京都府宇治市槇島町島前３３</t>
  </si>
  <si>
    <t>C126210000892</t>
  </si>
  <si>
    <t>長岡京市立長岡第二中学校</t>
  </si>
  <si>
    <t>京都府長岡京市今里５－２０－１</t>
  </si>
  <si>
    <t>C126210000909</t>
  </si>
  <si>
    <t>宇治市立木幡中学校</t>
  </si>
  <si>
    <t>京都府宇治市木幡内畑３４</t>
  </si>
  <si>
    <t>C126210000918</t>
  </si>
  <si>
    <t>城陽市立西城陽中学校</t>
  </si>
  <si>
    <t>京都府城陽市寺田乾出北８２</t>
  </si>
  <si>
    <t>C126210000927</t>
  </si>
  <si>
    <t>向日市立西ノ岡中学校</t>
  </si>
  <si>
    <t>京都府向日市物集女町吉田１番地</t>
  </si>
  <si>
    <t>C126210000936</t>
  </si>
  <si>
    <t>宇治市立南宇治中学校</t>
  </si>
  <si>
    <t>京都府宇治市大久保町平盛３１番地の５</t>
  </si>
  <si>
    <t>C126210000945</t>
  </si>
  <si>
    <t>長岡京市立長岡第三中学校</t>
  </si>
  <si>
    <t>京都府長岡京市勝竜寺２８番１号</t>
  </si>
  <si>
    <t>C126210000954</t>
  </si>
  <si>
    <t>福知山市立日新中学校</t>
  </si>
  <si>
    <t>京都府福知山市字前田３５－２</t>
  </si>
  <si>
    <t>C126210000963</t>
  </si>
  <si>
    <t>宇治市立西小倉中学校</t>
  </si>
  <si>
    <t>京都府宇治市伊勢田町遊田７－１</t>
  </si>
  <si>
    <t>C126210000972</t>
  </si>
  <si>
    <t>亀岡市立東輝中学校</t>
  </si>
  <si>
    <t>京都府亀岡市篠町広田３丁目２８番１号</t>
  </si>
  <si>
    <t>C126210000981</t>
  </si>
  <si>
    <t>城陽市立南城陽中学校</t>
  </si>
  <si>
    <t>京都府城陽市観音堂巽畑１７－４</t>
  </si>
  <si>
    <t>C126210000990</t>
  </si>
  <si>
    <t>城陽市立東城陽中学校</t>
  </si>
  <si>
    <t>京都府城陽市久世上大谷２４</t>
  </si>
  <si>
    <t>C126210001007</t>
  </si>
  <si>
    <t>城陽市立北城陽中学校</t>
  </si>
  <si>
    <t>京都府城陽市平川長筬３３</t>
  </si>
  <si>
    <t>C126210001016</t>
  </si>
  <si>
    <t>向日市立寺戸中学校</t>
  </si>
  <si>
    <t>京都府向日市寺戸町蔵ノ町１</t>
  </si>
  <si>
    <t>C126210001025</t>
  </si>
  <si>
    <t>宇治市立槇島中学校</t>
  </si>
  <si>
    <t>京都府宇治市槇島町本屋敷３５－１</t>
  </si>
  <si>
    <t>C126210001034</t>
  </si>
  <si>
    <t>亀岡市立大成中学校</t>
  </si>
  <si>
    <t>京都府亀岡市大井町土田１－５－７</t>
  </si>
  <si>
    <t>C126210001043</t>
  </si>
  <si>
    <t>舞鶴市立若浦中学校</t>
  </si>
  <si>
    <t>京都府舞鶴市字大波下１８</t>
  </si>
  <si>
    <t>C126210001052</t>
  </si>
  <si>
    <t>宇治市立広野中学校</t>
  </si>
  <si>
    <t>京都府宇治市広野町尖山３</t>
  </si>
  <si>
    <t>C126210001061</t>
  </si>
  <si>
    <t>長岡京市立長岡第四中学校</t>
  </si>
  <si>
    <t>京都府長岡京市下海印寺西山田１－１</t>
  </si>
  <si>
    <t>C126210001070</t>
  </si>
  <si>
    <t>八幡市立男山東中学校</t>
  </si>
  <si>
    <t>京都府八幡市内里砂畠１－１</t>
  </si>
  <si>
    <t>C126210001089</t>
  </si>
  <si>
    <t>亀岡市立詳徳中学校</t>
  </si>
  <si>
    <t>京都府亀岡市篠町柏原中又７</t>
  </si>
  <si>
    <t>C126210001098</t>
  </si>
  <si>
    <t>向日市立勝山中学校</t>
  </si>
  <si>
    <t>京都府向日市鶏冠井町楓畑２４</t>
  </si>
  <si>
    <t>C126210001105</t>
  </si>
  <si>
    <t>長岡京市立長岡中学校</t>
  </si>
  <si>
    <t>京都府長岡京市天神４－５－１</t>
  </si>
  <si>
    <t>C126210001114</t>
  </si>
  <si>
    <t>城陽市立城陽中学校</t>
  </si>
  <si>
    <t>京都府城陽市寺田北山田３５</t>
  </si>
  <si>
    <t>C126210001123</t>
  </si>
  <si>
    <t>八幡市立男山中学校</t>
  </si>
  <si>
    <t>京都府八幡市八幡柿木垣内１８</t>
  </si>
  <si>
    <t>C126210001132</t>
  </si>
  <si>
    <t>京田辺市立田辺中学校</t>
  </si>
  <si>
    <t>京都府京田辺市興戸北鉾立２１</t>
  </si>
  <si>
    <t>C126210001141</t>
  </si>
  <si>
    <t>井手町立泉ヶ丘中学校</t>
  </si>
  <si>
    <t>京都府綴喜郡井手町大字井手小字橋ノ本２０</t>
  </si>
  <si>
    <t>C126210001150</t>
  </si>
  <si>
    <t>宇治田原町立維孝館中学校</t>
  </si>
  <si>
    <t>京都府綴喜郡宇治田原町岩山沼尻４</t>
  </si>
  <si>
    <t>C126210001169</t>
  </si>
  <si>
    <t>木津川市立山城中学校</t>
  </si>
  <si>
    <t>京都府木津川市椿井柳田３３</t>
  </si>
  <si>
    <t>C126210001178</t>
  </si>
  <si>
    <t>木津川市立木津中学校</t>
  </si>
  <si>
    <t>京都府木津川市相楽高下４－８</t>
  </si>
  <si>
    <t>C126210001187</t>
  </si>
  <si>
    <t>木津川市立泉川中学校</t>
  </si>
  <si>
    <t>京都府木津川市加茂町大野烏田７５</t>
  </si>
  <si>
    <t>C126210001196</t>
  </si>
  <si>
    <t>相楽東部広域連合立笠置中学校</t>
  </si>
  <si>
    <t>京都府相楽郡南山城村北大河原殿田平尾６３－２</t>
  </si>
  <si>
    <t>C126210001203</t>
  </si>
  <si>
    <t>相楽東部広域連合立和束中学校</t>
  </si>
  <si>
    <t>京都府相楽郡和束町大字釜塚小字北ノ畑１</t>
  </si>
  <si>
    <t>C126210001212</t>
  </si>
  <si>
    <t>精華町立精華中学校</t>
  </si>
  <si>
    <t>京都府相楽郡精華町南稲八妻丸山７</t>
  </si>
  <si>
    <t>C126210001221</t>
  </si>
  <si>
    <t>南丹市立園部中学校</t>
  </si>
  <si>
    <t>京都府南丹市園部町横田３号５１番地</t>
  </si>
  <si>
    <t>C126210001230</t>
  </si>
  <si>
    <t>南丹市立八木中学校</t>
  </si>
  <si>
    <t>京都府南丹市八木町八木野條１</t>
  </si>
  <si>
    <t>C126210001249</t>
  </si>
  <si>
    <t>京丹波町立蒲生野中学校</t>
  </si>
  <si>
    <t>京都府船井郡京丹波町蒲生八ツ谷６２</t>
  </si>
  <si>
    <t>C126210001258</t>
  </si>
  <si>
    <t>南丹市立殿田中学校</t>
  </si>
  <si>
    <t>京都府南丹市日吉町殿田大貝３０</t>
  </si>
  <si>
    <t>C126210001267</t>
  </si>
  <si>
    <t>京丹波町立瑞穂中学校</t>
  </si>
  <si>
    <t>京都府船井郡京丹波町大朴段ノ垣内６番地</t>
  </si>
  <si>
    <t>C126210001276</t>
  </si>
  <si>
    <t>京丹波町立和知中学校</t>
  </si>
  <si>
    <t>京都府船井郡京丹波町市場丸ケ野４</t>
  </si>
  <si>
    <t>C126210001285</t>
  </si>
  <si>
    <t>福知山市立三和中学校</t>
  </si>
  <si>
    <t>京都府福知山市三和町千束６６０</t>
  </si>
  <si>
    <t>C126210001294</t>
  </si>
  <si>
    <t>福知山市立大江中学校</t>
  </si>
  <si>
    <t>京都府福知山市大江町波美４０</t>
  </si>
  <si>
    <t>C126210001301</t>
  </si>
  <si>
    <t>与謝野町立加悦中学校</t>
  </si>
  <si>
    <t>京都府与謝郡与謝野町加悦７３０</t>
  </si>
  <si>
    <t>C126210001310</t>
  </si>
  <si>
    <t>与謝野町宮津市中学校組合立橋立中学校</t>
  </si>
  <si>
    <t>京都府与謝郡与謝野町字岩滝２３３０</t>
  </si>
  <si>
    <t>C126210001329</t>
  </si>
  <si>
    <t>与謝野町立江陽中学校</t>
  </si>
  <si>
    <t>京都府与謝郡与謝野町四辻８９３</t>
  </si>
  <si>
    <t>C126210001338</t>
  </si>
  <si>
    <t>伊根町立伊根中学校</t>
  </si>
  <si>
    <t>京都府与謝郡伊根町平田４３０</t>
  </si>
  <si>
    <t>C126210001347</t>
  </si>
  <si>
    <t>京丹後市立峰山中学校</t>
  </si>
  <si>
    <t>京都府京丹後市峰山町荒山８８番地</t>
  </si>
  <si>
    <t>C126210001356</t>
  </si>
  <si>
    <t>京丹後市立大宮中学校</t>
  </si>
  <si>
    <t>京都府京丹後市大宮町口大野２１６番地</t>
  </si>
  <si>
    <t>C126210001365</t>
  </si>
  <si>
    <t>京丹後市立網野中学校</t>
  </si>
  <si>
    <t>京都府京丹後市網野町網野２６９６番地</t>
  </si>
  <si>
    <t>C126210001374</t>
  </si>
  <si>
    <t>京丹後市立丹後中学校</t>
  </si>
  <si>
    <t>京都府京丹後市丹後町間人３２０番地</t>
  </si>
  <si>
    <t>C126210001383</t>
  </si>
  <si>
    <t>京丹後市立弥栄中学校</t>
  </si>
  <si>
    <t>京都府京丹後市弥栄町溝谷３３０１番地の１</t>
  </si>
  <si>
    <t>C126210001392</t>
  </si>
  <si>
    <t>京丹後市立久美浜中学校</t>
  </si>
  <si>
    <t>京都府京丹後市久美浜町６４０番地</t>
  </si>
  <si>
    <t>C126210001409</t>
  </si>
  <si>
    <t>大山崎町立大山崎中学校</t>
  </si>
  <si>
    <t>京都府乙訓郡大山崎町字円明寺小字松田１５番地の１</t>
  </si>
  <si>
    <t>C126210001418</t>
  </si>
  <si>
    <t>八幡市立男山第二中学校</t>
  </si>
  <si>
    <t>京都府八幡市男山石城３</t>
  </si>
  <si>
    <t>C126210001427</t>
  </si>
  <si>
    <t>久御山町立久御山中学校</t>
  </si>
  <si>
    <t>京都府久世郡久御山町坊の池髙河原７番地</t>
  </si>
  <si>
    <t>C126210001436</t>
  </si>
  <si>
    <t>八幡市立男山第三中学校</t>
  </si>
  <si>
    <t>京都府八幡市男山笹谷３</t>
  </si>
  <si>
    <t>C126210001445</t>
  </si>
  <si>
    <t>京田辺市立大住中学校</t>
  </si>
  <si>
    <t>京都府京田辺市大住池平２</t>
  </si>
  <si>
    <t>C126210001454</t>
  </si>
  <si>
    <t>京田辺市立培良中学校</t>
  </si>
  <si>
    <t>京都府京田辺市東七反割３</t>
  </si>
  <si>
    <t>C126210001463</t>
  </si>
  <si>
    <t>木津川市立木津第二中学校</t>
  </si>
  <si>
    <t>京都府木津川市兜台６－１</t>
  </si>
  <si>
    <t>C126210001472</t>
  </si>
  <si>
    <t>精華町立精華南中学校</t>
  </si>
  <si>
    <t>京都府相楽郡精華町桜が丘２－３－１</t>
  </si>
  <si>
    <t>C126210001481</t>
  </si>
  <si>
    <t>南丹市立美山中学校</t>
  </si>
  <si>
    <t>京都府南丹市美山町静原桧野１０－１</t>
  </si>
  <si>
    <t>C126210001490</t>
  </si>
  <si>
    <t>福知山市立夜久野中学校</t>
  </si>
  <si>
    <t>京都府福知山市夜久野町高内２６番地</t>
  </si>
  <si>
    <t>C126210001506</t>
  </si>
  <si>
    <t>精華町立精華西中学校</t>
  </si>
  <si>
    <t>京都府相楽郡精華町光台９丁目１番地</t>
  </si>
  <si>
    <t>C126210001515</t>
  </si>
  <si>
    <t>京都市立京都御池中学校</t>
  </si>
  <si>
    <t>京都府京都市中京区柳馬場通御池上る虎石町４５－３</t>
  </si>
  <si>
    <t>C126210001524</t>
  </si>
  <si>
    <t>京都府立洛北高等学校附属中学校</t>
  </si>
  <si>
    <t>京都府京都市左京区下鴨梅ノ木町５９</t>
  </si>
  <si>
    <t>C126210001533</t>
  </si>
  <si>
    <t>京都市立西京高等学校附属中学校</t>
  </si>
  <si>
    <t>京都府京都市中京区西ノ京東中合町１</t>
  </si>
  <si>
    <t>C126210001542</t>
  </si>
  <si>
    <t>京都市立洛風中学校</t>
  </si>
  <si>
    <t>京都府京都市中京区姉小路東洞院東入曇華院前町７０６－３</t>
  </si>
  <si>
    <t>C126210001551</t>
  </si>
  <si>
    <t>京都府立園部高等学校附属中学校</t>
  </si>
  <si>
    <t>京都府南丹市園部町小桜町９７</t>
  </si>
  <si>
    <t>C126210001560</t>
  </si>
  <si>
    <t>京都市立下京中学校</t>
  </si>
  <si>
    <t>京都府京都市下京区蛭子町１２０－１</t>
  </si>
  <si>
    <t>C126210001579</t>
  </si>
  <si>
    <t>京都市立洛友中学校</t>
  </si>
  <si>
    <t>京都府京都市下京区大宮通綾小路下る綾大宮町５１－２</t>
  </si>
  <si>
    <t>C126210001588</t>
  </si>
  <si>
    <t>舞鶴市立加佐中学校</t>
  </si>
  <si>
    <t>京都府舞鶴市字岡田由里２０番地</t>
  </si>
  <si>
    <t>C126210001597</t>
  </si>
  <si>
    <t>木津川市立木津南中学校</t>
  </si>
  <si>
    <t>京都府木津川市州見台四丁目２６番地</t>
  </si>
  <si>
    <t>C126210001604</t>
  </si>
  <si>
    <t>宇治市立黄檗中学校</t>
  </si>
  <si>
    <t>京都府宇治市五ヶ庄三番割２７</t>
  </si>
  <si>
    <t>C126210001613</t>
  </si>
  <si>
    <t>京都府立福知山高等学校附属中学校</t>
  </si>
  <si>
    <t>京都府福知山市字土師６５０番地</t>
  </si>
  <si>
    <t>C126210001622</t>
  </si>
  <si>
    <t>南丹市立桜が丘中学校</t>
  </si>
  <si>
    <t>京都府南丹市園部町栄町３－７１</t>
  </si>
  <si>
    <t>C126210001631</t>
  </si>
  <si>
    <t>京都府立南陽高等学校附属中学校</t>
  </si>
  <si>
    <t>京都府木津川市兜台６丁目２番地</t>
  </si>
  <si>
    <t>C126310000015</t>
  </si>
  <si>
    <t>洛星中学校</t>
  </si>
  <si>
    <t>京都府京都市北区小松原南町３３</t>
  </si>
  <si>
    <t>C126310000024</t>
  </si>
  <si>
    <t>同志社中学校</t>
  </si>
  <si>
    <t>京都府京都市左京区岩倉大鷺町８９</t>
  </si>
  <si>
    <t>C126310000033</t>
  </si>
  <si>
    <t>同志社女子中学校</t>
  </si>
  <si>
    <t>京都府京都市上京区今出川通寺町西入玄武町６０２－１</t>
  </si>
  <si>
    <t>C126310000042</t>
  </si>
  <si>
    <t>平安女学院中学校</t>
  </si>
  <si>
    <t>京都府京都市上京区下立売通烏丸西入五町目町１７２－２</t>
  </si>
  <si>
    <t>C126310000051</t>
  </si>
  <si>
    <t>京都産業大学附属中学校</t>
  </si>
  <si>
    <t>京都府京都市下京区中堂寺命婦町１－１０</t>
  </si>
  <si>
    <t>C126310000060</t>
  </si>
  <si>
    <t>京都文教中学校</t>
  </si>
  <si>
    <t>京都府京都市左京区岡崎円勝寺町５</t>
  </si>
  <si>
    <t>C126310000079</t>
  </si>
  <si>
    <t>ノートルダム女学院中学校</t>
  </si>
  <si>
    <t>京都府京都市左京区鹿ケ谷桜谷町１１０</t>
  </si>
  <si>
    <t>C126310000088</t>
  </si>
  <si>
    <t>東山中学校</t>
  </si>
  <si>
    <t>京都府京都市左京区永観堂５１</t>
  </si>
  <si>
    <t>C126310000097</t>
  </si>
  <si>
    <t>両洋中学校</t>
  </si>
  <si>
    <t>C126310000104</t>
  </si>
  <si>
    <t>華頂女子中学校</t>
  </si>
  <si>
    <t>京都府京都市東山区林下町３－４５６</t>
  </si>
  <si>
    <t>C126310000113</t>
  </si>
  <si>
    <t>京都女子中学校</t>
  </si>
  <si>
    <t>京都府京都市東山区今熊野北日吉町１７番地</t>
  </si>
  <si>
    <t>C126310000122</t>
  </si>
  <si>
    <t>大谷中学校</t>
  </si>
  <si>
    <t>京都府京都市東山区今熊野池田町１２</t>
  </si>
  <si>
    <t>C126310000131</t>
  </si>
  <si>
    <t>一燈園中学校</t>
  </si>
  <si>
    <t>C126310000140</t>
  </si>
  <si>
    <t>龍谷大学付属平安中学校</t>
  </si>
  <si>
    <t>京都府京都市下京区北小路通大宮西入御器屋町３０番地</t>
  </si>
  <si>
    <t>C126310000159</t>
  </si>
  <si>
    <t>京都光華中学校</t>
  </si>
  <si>
    <t>C126310000168</t>
  </si>
  <si>
    <t>京都聖母学院中学校</t>
  </si>
  <si>
    <t>C126310000177</t>
  </si>
  <si>
    <t>洛南高等学校附属中学校</t>
  </si>
  <si>
    <t>京都府京都市南区壬生通八条下る東寺町５５９</t>
  </si>
  <si>
    <t>C126310000186</t>
  </si>
  <si>
    <t>京都精華学園中学校</t>
  </si>
  <si>
    <t>京都府京都市左京区吉田河原町５－１</t>
  </si>
  <si>
    <t>C126310000195</t>
  </si>
  <si>
    <t>京都共栄学園中学校</t>
  </si>
  <si>
    <t>京都府福知山市篠尾６２－５</t>
  </si>
  <si>
    <t>C126310000202</t>
  </si>
  <si>
    <t>同志社国際中学校</t>
  </si>
  <si>
    <t>京都府京田辺市多々羅都谷６０－１</t>
  </si>
  <si>
    <t>C126310000211</t>
  </si>
  <si>
    <t>京都先端科学大学附属中学校</t>
  </si>
  <si>
    <t>京都府京都市右京区花園寺ノ中町８番地</t>
  </si>
  <si>
    <t>C126310000220</t>
  </si>
  <si>
    <t>立命館宇治中学校</t>
  </si>
  <si>
    <t>京都府宇治市広野町八軒屋谷３３－１</t>
  </si>
  <si>
    <t>C126310000239</t>
  </si>
  <si>
    <t>花園中学校</t>
  </si>
  <si>
    <t>京都府京都市右京区花園木辻北町１</t>
  </si>
  <si>
    <t>C126310000248</t>
  </si>
  <si>
    <t>京都国際中学校</t>
  </si>
  <si>
    <t>京都府京都市東山区今熊野本多山町１</t>
  </si>
  <si>
    <t>C126310000257</t>
  </si>
  <si>
    <t>京都橘中学校</t>
  </si>
  <si>
    <t>京都府京都市伏見区桃山町伊賀５０</t>
  </si>
  <si>
    <t>C126310000266</t>
  </si>
  <si>
    <t>立命館中学校</t>
  </si>
  <si>
    <t>京都府長岡京市調子一丁目１番１号</t>
  </si>
  <si>
    <t>C226110000018</t>
  </si>
  <si>
    <t>京都教育大学附属京都小中学校</t>
  </si>
  <si>
    <t>京都府京都市北区紫野東御所田町３７番地</t>
  </si>
  <si>
    <t>C226210000016</t>
  </si>
  <si>
    <t>亀岡市立亀岡川東学園</t>
  </si>
  <si>
    <t>京都府亀岡市馬路町溝ノ上１４番地の４</t>
  </si>
  <si>
    <t>C226210000025</t>
  </si>
  <si>
    <t>京都市立大原小中学校</t>
  </si>
  <si>
    <t>京都府京都市左京区大原来迎院町２２番地</t>
  </si>
  <si>
    <t>C226210000034</t>
  </si>
  <si>
    <t>京都市立花背小中学校</t>
  </si>
  <si>
    <t>京都府京都市左京区花脊大布施７９７番地</t>
  </si>
  <si>
    <t>C226210000043</t>
  </si>
  <si>
    <t>京都市立開睛小中学校</t>
  </si>
  <si>
    <t>京都府京都市東山区六波羅裏門通東入多門町１５５番地</t>
  </si>
  <si>
    <t>C226210000052</t>
  </si>
  <si>
    <t>京都市立東山泉小中学校</t>
  </si>
  <si>
    <t>京都府京都市東山区泉涌寺山内町５番地</t>
  </si>
  <si>
    <t>C226210000061</t>
  </si>
  <si>
    <t>京都市立凌風小中学校</t>
  </si>
  <si>
    <t>京都府京都市南区東九条下殿田町５６番地</t>
  </si>
  <si>
    <t>C226210000070</t>
  </si>
  <si>
    <t>京都市立宕陰小中学校</t>
  </si>
  <si>
    <t>京都府京都市右京区嵯峨越畑南ノ町３２番地の２</t>
  </si>
  <si>
    <t>C226210000089</t>
  </si>
  <si>
    <t>京都市立向島秀蓮小中学校</t>
  </si>
  <si>
    <t>京都府京都市伏見区向島二ノ丸町１５１番地２８</t>
  </si>
  <si>
    <t>C226210000098</t>
  </si>
  <si>
    <t>京都市立京都京北小中学校</t>
  </si>
  <si>
    <t>京都府京都市右京区京北周山町中山５１番地</t>
  </si>
  <si>
    <t>D126110000017</t>
  </si>
  <si>
    <t>京都教育大学附属高等学校</t>
  </si>
  <si>
    <t>京都府京都市伏見区深草越後屋敷町１１１番地</t>
  </si>
  <si>
    <t>D126210000015</t>
  </si>
  <si>
    <t>京都府立山城高等学校</t>
  </si>
  <si>
    <t>京都府京都市北区大将軍坂田町２９</t>
  </si>
  <si>
    <t>D126210000024</t>
  </si>
  <si>
    <t>京都市立紫野高等学校</t>
  </si>
  <si>
    <t>京都府京都市北区紫野大徳寺町２２</t>
  </si>
  <si>
    <t>D126210000033</t>
  </si>
  <si>
    <t>京都府立鴨沂高等学校</t>
  </si>
  <si>
    <t>D126210000042</t>
  </si>
  <si>
    <t>京都府立洛北高等学校</t>
  </si>
  <si>
    <t>D126210000051</t>
  </si>
  <si>
    <t>京都府立朱雀高等学校</t>
  </si>
  <si>
    <t>京都府京都市中京区西ノ京式部町１</t>
  </si>
  <si>
    <t>D126210000060</t>
  </si>
  <si>
    <t>京都市立西京高等学校</t>
  </si>
  <si>
    <t>D126210000079</t>
  </si>
  <si>
    <t>京都市立堀川高等学校</t>
  </si>
  <si>
    <t>京都府京都市中京区東堀川通錦小路上ル四坊堀川町６２２－２</t>
  </si>
  <si>
    <t>D126210000088</t>
  </si>
  <si>
    <t>京都府立洛東高等学校</t>
  </si>
  <si>
    <t>京都府京都市山科区安朱川向町１０</t>
  </si>
  <si>
    <t>D126210000097</t>
  </si>
  <si>
    <t>京都市立日吉ケ丘高等学校</t>
  </si>
  <si>
    <t>京都府京都市東山区今熊野悲田院山町５－２２</t>
  </si>
  <si>
    <t>D126210000104</t>
  </si>
  <si>
    <t>京都市立塔南高等学校</t>
  </si>
  <si>
    <t>京都府京都市南区吉祥院観音堂町４１</t>
  </si>
  <si>
    <t>D126210000113</t>
  </si>
  <si>
    <t>京都府立嵯峨野高等学校</t>
  </si>
  <si>
    <t>京都府京都市右京区常盤段ノ上町１５</t>
  </si>
  <si>
    <t>D126210000122</t>
  </si>
  <si>
    <t>京都府立桂高等学校</t>
  </si>
  <si>
    <t>京都府京都市西京区川島松ノ木本町２７</t>
  </si>
  <si>
    <t>D126210000131</t>
  </si>
  <si>
    <t>京都府立桃山高等学校</t>
  </si>
  <si>
    <t>京都府京都市伏見区桃山毛利長門東町８</t>
  </si>
  <si>
    <t>D126210000159</t>
  </si>
  <si>
    <t>京都府立北嵯峨高等学校</t>
  </si>
  <si>
    <t>京都府京都市右京区嵯峨大沢柳井手町</t>
  </si>
  <si>
    <t>D126210000168</t>
  </si>
  <si>
    <t>京都府立東稜高等学校</t>
  </si>
  <si>
    <t>京都府京都市伏見区醍醐新町裏町２５－１</t>
  </si>
  <si>
    <t>D126210000177</t>
  </si>
  <si>
    <t>京都府立洛水高等学校</t>
  </si>
  <si>
    <t>京都府京都市伏見区横大路向ヒ１８</t>
  </si>
  <si>
    <t>D126210000186</t>
  </si>
  <si>
    <t>京都府立洛西高等学校</t>
  </si>
  <si>
    <t>D126210000195</t>
  </si>
  <si>
    <t>京都府立北稜高等学校</t>
  </si>
  <si>
    <t>京都府京都市左京区岩倉幡枝町２１０５</t>
  </si>
  <si>
    <t>D126210000202</t>
  </si>
  <si>
    <t>京都市立美術工芸高等学校</t>
  </si>
  <si>
    <t>京都府京都市下京区川端町１５番地</t>
  </si>
  <si>
    <t>D126210000211</t>
  </si>
  <si>
    <t>京都府立鳥羽高等学校</t>
  </si>
  <si>
    <t>京都府京都市南区西九条大国町１</t>
  </si>
  <si>
    <t>D126210000220</t>
  </si>
  <si>
    <t>京都府立京都すばる高等学校</t>
  </si>
  <si>
    <t>京都府京都市伏見区向島西定請１２０</t>
  </si>
  <si>
    <t>D126210000239</t>
  </si>
  <si>
    <t>京都市立京都堀川音楽高等学校</t>
  </si>
  <si>
    <t>京都府京都市中京区油小路通御池押油小路町２３８番地の１</t>
  </si>
  <si>
    <t>D126210000248</t>
  </si>
  <si>
    <t>京都府立福知山高等学校</t>
  </si>
  <si>
    <t>京都府福知山市土師６５０</t>
  </si>
  <si>
    <t>D126210000257</t>
  </si>
  <si>
    <t>京都府立福知山高等学校三和分校</t>
  </si>
  <si>
    <t>D126210000266</t>
  </si>
  <si>
    <t>京都府立工業高等学校</t>
  </si>
  <si>
    <t>京都府福知山市石原上野４５</t>
  </si>
  <si>
    <t>D126210000275</t>
  </si>
  <si>
    <t>京都府立西舞鶴高等学校</t>
  </si>
  <si>
    <t>D126210000284</t>
  </si>
  <si>
    <t>京都府立東舞鶴高等学校</t>
  </si>
  <si>
    <t>D126210000293</t>
  </si>
  <si>
    <t>京都府立東舞鶴高等学校浮島分校</t>
  </si>
  <si>
    <t>D126210000300</t>
  </si>
  <si>
    <t>京都府立綾部高等学校</t>
  </si>
  <si>
    <t>京都府綾部市岡町長田１８</t>
  </si>
  <si>
    <t>D126210000337</t>
  </si>
  <si>
    <t>京都府立海洋高等学校</t>
  </si>
  <si>
    <t>D126210000346</t>
  </si>
  <si>
    <t>京都府立亀岡高等学校</t>
  </si>
  <si>
    <t>京都府亀岡市横町２３</t>
  </si>
  <si>
    <t>D126210000355</t>
  </si>
  <si>
    <t>京都府立東宇治高等学校</t>
  </si>
  <si>
    <t>京都府宇治市木幡平尾４３－２</t>
  </si>
  <si>
    <t>D126210000364</t>
  </si>
  <si>
    <t>京都府立向陽高等学校</t>
  </si>
  <si>
    <t>京都府向日市上植野町西大田</t>
  </si>
  <si>
    <t>D126210000373</t>
  </si>
  <si>
    <t>京都府立南丹高等学校</t>
  </si>
  <si>
    <t>京都府亀岡市馬路町中島１</t>
  </si>
  <si>
    <t>D126210000382</t>
  </si>
  <si>
    <t>京都府立西城陽高等学校</t>
  </si>
  <si>
    <t>京都府城陽市枇杷庄京縄手４６－１</t>
  </si>
  <si>
    <t>D126210000391</t>
  </si>
  <si>
    <t>京都府立西乙訓高等学校</t>
  </si>
  <si>
    <t>京都府長岡京市下海印寺西明寺４１</t>
  </si>
  <si>
    <t>D126210000408</t>
  </si>
  <si>
    <t>京都府立綾部高等学校東分校</t>
  </si>
  <si>
    <t>京都府綾部市川糸町堀ノ内１８</t>
  </si>
  <si>
    <t>D126210000417</t>
  </si>
  <si>
    <t>京都府立莵道高等学校</t>
  </si>
  <si>
    <t>京都府宇治市五ヶ庄五雲峰４－１</t>
  </si>
  <si>
    <t>D126210000426</t>
  </si>
  <si>
    <t>京都府立乙訓高等学校</t>
  </si>
  <si>
    <t>京都府長岡京市友岡１－１－１</t>
  </si>
  <si>
    <t>D126210000435</t>
  </si>
  <si>
    <t>京都府立田辺高等学校</t>
  </si>
  <si>
    <t>京都府京田辺市河原神谷２４</t>
  </si>
  <si>
    <t>D126210000444</t>
  </si>
  <si>
    <t>京都府立木津高等学校</t>
  </si>
  <si>
    <t>京都府木津川市木津内田山３４</t>
  </si>
  <si>
    <t>D126210000453</t>
  </si>
  <si>
    <t>京都府立北桑田高等学校</t>
  </si>
  <si>
    <t>京都府京都市右京区京北下弓削町沢ノ奥１５</t>
  </si>
  <si>
    <t>D126210000462</t>
  </si>
  <si>
    <t>京都府立園部高等学校</t>
  </si>
  <si>
    <t>D126210000471</t>
  </si>
  <si>
    <t>京都府立須知高等学校</t>
  </si>
  <si>
    <t>京都府船井郡京丹波町豊田下川原１６６－１</t>
  </si>
  <si>
    <t>D126210000480</t>
  </si>
  <si>
    <t>京都府立大江高等学校</t>
  </si>
  <si>
    <t>京都府福知山市大江町金屋５７８</t>
  </si>
  <si>
    <t>D126210000505</t>
  </si>
  <si>
    <t>京都府立峰山高等学校</t>
  </si>
  <si>
    <t>京都府京丹後市峰山町古殿１１８５</t>
  </si>
  <si>
    <t>D126210000550</t>
  </si>
  <si>
    <t>京都府立城陽高等学校</t>
  </si>
  <si>
    <t>京都府城陽市寺田宮ノ平１</t>
  </si>
  <si>
    <t>D126210000569</t>
  </si>
  <si>
    <t>京都府立北桑田高等学校美山分校</t>
  </si>
  <si>
    <t>京都府南丹市美山町上平屋梁ヶ瀬９－２</t>
  </si>
  <si>
    <t>D126210000578</t>
  </si>
  <si>
    <t>京都府立久御山高等学校</t>
  </si>
  <si>
    <t>京都府久世郡久御山町林</t>
  </si>
  <si>
    <t>D126210000587</t>
  </si>
  <si>
    <t>京都府立農芸高等学校</t>
  </si>
  <si>
    <t>京都府南丹市園部町南大谷</t>
  </si>
  <si>
    <t>D126210000596</t>
  </si>
  <si>
    <t>京都府立南陽高等学校</t>
  </si>
  <si>
    <t>京都府木津川市兜台６－２</t>
  </si>
  <si>
    <t>D126210000603</t>
  </si>
  <si>
    <t>京都府立京都八幡高等学校</t>
  </si>
  <si>
    <t>京都府八幡市男山吉井７</t>
  </si>
  <si>
    <t>D126210000612</t>
  </si>
  <si>
    <t>京都府立京都八幡高等学校南分校</t>
  </si>
  <si>
    <t>京都府八幡市内里柿谷１６－１</t>
  </si>
  <si>
    <t>D126210000621</t>
  </si>
  <si>
    <t>京都府立城南菱創高等学校</t>
  </si>
  <si>
    <t>京都府宇治市小倉町南堀池</t>
  </si>
  <si>
    <t>D126210000630</t>
  </si>
  <si>
    <t>京都府立清明高等学校</t>
  </si>
  <si>
    <t>京都府京都市北区小山南大野町</t>
  </si>
  <si>
    <t>D126210000649</t>
  </si>
  <si>
    <t>京都市立京都工学院高等学校</t>
  </si>
  <si>
    <t>京都府京都市伏見区深草西出山町２３</t>
  </si>
  <si>
    <t>D126210000658</t>
  </si>
  <si>
    <t>京都府立宮津天橋高等学校宮津学舎</t>
  </si>
  <si>
    <t>京都府宮津市字滝馬２３</t>
  </si>
  <si>
    <t>D126210000667</t>
  </si>
  <si>
    <t>京都府立宮津天橋高等学校加悦谷学舎</t>
  </si>
  <si>
    <t>京都府与謝郡与謝野町字三河内８１０</t>
  </si>
  <si>
    <t>D126210000676</t>
  </si>
  <si>
    <t>京都府立丹後緑風高等学校網野学舎</t>
  </si>
  <si>
    <t>京都府京丹後市網野町網野２８２０</t>
  </si>
  <si>
    <t>D126210000685</t>
  </si>
  <si>
    <t>京都府立丹後緑風高等学校久美浜学舎</t>
  </si>
  <si>
    <t>京都府京丹後市久美浜町橋爪６５</t>
  </si>
  <si>
    <t>D126210000694</t>
  </si>
  <si>
    <t>京都府立清新高等学校</t>
  </si>
  <si>
    <t>京都府京丹後市弥栄町黒部３８０</t>
  </si>
  <si>
    <t>D126210000701</t>
  </si>
  <si>
    <t>京都市立京都奏和高等学校</t>
  </si>
  <si>
    <t>京都府京都市伏見区深草鈴塚町１３番地</t>
  </si>
  <si>
    <t>D126210000710</t>
  </si>
  <si>
    <t>京都市立開建高等学校</t>
  </si>
  <si>
    <t>京都府京都市南区唐橋大宮尻町２２ 番地</t>
  </si>
  <si>
    <t>D126310000013</t>
  </si>
  <si>
    <t>洛星高等学校</t>
  </si>
  <si>
    <t>D126310000022</t>
  </si>
  <si>
    <t>同志社女子高等学校</t>
  </si>
  <si>
    <t>D126310000031</t>
  </si>
  <si>
    <t>京都産業大学附属高等学校</t>
  </si>
  <si>
    <t>D126310000040</t>
  </si>
  <si>
    <t>平安女学院高等学校</t>
  </si>
  <si>
    <t>D126310000059</t>
  </si>
  <si>
    <t>京都橘高等学校</t>
  </si>
  <si>
    <t>D126310000068</t>
  </si>
  <si>
    <t>同志社高等学校</t>
  </si>
  <si>
    <t>D126310000077</t>
  </si>
  <si>
    <t>東山高等学校</t>
  </si>
  <si>
    <t>京都府京都市左京区永観堂町５１</t>
  </si>
  <si>
    <t>D126310000086</t>
  </si>
  <si>
    <t>京都精華学園高等学校</t>
  </si>
  <si>
    <t>D126310000095</t>
  </si>
  <si>
    <t>京都文教高等学校</t>
  </si>
  <si>
    <t>D126310000102</t>
  </si>
  <si>
    <t>ノートルダム女学院高等学校</t>
  </si>
  <si>
    <t>D126310000111</t>
  </si>
  <si>
    <t>京都両洋高等学校</t>
  </si>
  <si>
    <t>D126310000120</t>
  </si>
  <si>
    <t>洛陽総合高等学校</t>
  </si>
  <si>
    <t>京都府京都市中京区西ノ京春日町８番地</t>
  </si>
  <si>
    <t>D126310000139</t>
  </si>
  <si>
    <t>大谷高等学校</t>
  </si>
  <si>
    <t>D126310000148</t>
  </si>
  <si>
    <t>一燈園高等学校</t>
  </si>
  <si>
    <t>D126310000157</t>
  </si>
  <si>
    <t>華頂女子高等学校</t>
  </si>
  <si>
    <t>D126310000166</t>
  </si>
  <si>
    <t>京都女子高等学校</t>
  </si>
  <si>
    <t>D126310000175</t>
  </si>
  <si>
    <t>龍谷大学付属平安高等学校</t>
  </si>
  <si>
    <t>京都府京都市下京区北小路通大宮西入御器屋町３０</t>
  </si>
  <si>
    <t>D126310000184</t>
  </si>
  <si>
    <t>京都明徳高等学校</t>
  </si>
  <si>
    <t>京都府京都市西京区大枝東長町３－８</t>
  </si>
  <si>
    <t>D126310000193</t>
  </si>
  <si>
    <t>洛南高等学校</t>
  </si>
  <si>
    <t>D126310000200</t>
  </si>
  <si>
    <t>京都先端科学大学附属高等学校</t>
  </si>
  <si>
    <t>京都府京都市右京区花園寺ノ中町８</t>
  </si>
  <si>
    <t>D126310000219</t>
  </si>
  <si>
    <t>花園高等学校</t>
  </si>
  <si>
    <t>D126310000228</t>
  </si>
  <si>
    <t>京都光華高等学校</t>
  </si>
  <si>
    <t>D126310000237</t>
  </si>
  <si>
    <t>京都外大西高等学校</t>
  </si>
  <si>
    <t>京都府京都市右京区山ノ内苗町３７</t>
  </si>
  <si>
    <t>D126310000246</t>
  </si>
  <si>
    <t>京都聖母学院高等学校</t>
  </si>
  <si>
    <t>D126310000255</t>
  </si>
  <si>
    <t>京都成章高等学校</t>
  </si>
  <si>
    <t>京都府京都市西京区大枝沓掛町２６</t>
  </si>
  <si>
    <t>D126310000264</t>
  </si>
  <si>
    <t>福知山成美高等学校</t>
  </si>
  <si>
    <t>京都府福知山市字堀３４７１－１</t>
  </si>
  <si>
    <t>D126310000273</t>
  </si>
  <si>
    <t>福知山淑徳高等学校</t>
  </si>
  <si>
    <t>京都府福知山市正明寺３６－１０</t>
  </si>
  <si>
    <t>D126310000282</t>
  </si>
  <si>
    <t>京都共栄学園高等学校</t>
  </si>
  <si>
    <t>京都府福知山市字篠尾６２番地の５</t>
  </si>
  <si>
    <t>D126310000291</t>
  </si>
  <si>
    <t>日星高等学校</t>
  </si>
  <si>
    <t>京都府舞鶴市上安久３８１</t>
  </si>
  <si>
    <t>D126310000308</t>
  </si>
  <si>
    <t>立命館宇治高等学校</t>
  </si>
  <si>
    <t>京都府宇治市広野町八軒屋谷３３番１</t>
  </si>
  <si>
    <t>D126310000317</t>
  </si>
  <si>
    <t>京都暁星高等学校</t>
  </si>
  <si>
    <t>京都府宮津市獅子崎３０</t>
  </si>
  <si>
    <t>D126310000326</t>
  </si>
  <si>
    <t>京都西山高等学校</t>
  </si>
  <si>
    <t>京都府向日市寺戸町西野辺２５</t>
  </si>
  <si>
    <t>D126310000335</t>
  </si>
  <si>
    <t>京都聖カタリナ高等学校</t>
  </si>
  <si>
    <t>京都府南丹市園部町美園町１－７８</t>
  </si>
  <si>
    <t>D126310000344</t>
  </si>
  <si>
    <t>同志社国際高等学校</t>
  </si>
  <si>
    <t>D126310000353</t>
  </si>
  <si>
    <t>京都廣学館高等学校</t>
  </si>
  <si>
    <t>京都府相楽郡精華町下狛中垣内４８</t>
  </si>
  <si>
    <t>D126310000362</t>
  </si>
  <si>
    <t>京都美山高等学校</t>
  </si>
  <si>
    <t>京都府京都市上京区元真如堂町３５８</t>
  </si>
  <si>
    <t>D126310000371</t>
  </si>
  <si>
    <t>京都翔英高等学校</t>
  </si>
  <si>
    <t>京都府宇治市菟道大垣内３３－１０</t>
  </si>
  <si>
    <t>D126310000380</t>
  </si>
  <si>
    <t>京都芸術高等学校</t>
  </si>
  <si>
    <t>京都府宇治市五ヶ庄西浦６－２</t>
  </si>
  <si>
    <t>D126310000399</t>
  </si>
  <si>
    <t>京都国際高等学校</t>
  </si>
  <si>
    <t>D126310000406</t>
  </si>
  <si>
    <t>京都つくば開成高等学校</t>
  </si>
  <si>
    <t>京都府京都市下京区西洞院通七条上る福本町４０６番地</t>
  </si>
  <si>
    <t>D126310000415</t>
  </si>
  <si>
    <t>立命館高等学校</t>
  </si>
  <si>
    <t>D126310000424</t>
  </si>
  <si>
    <t>京都芸術大学附属高等学校</t>
  </si>
  <si>
    <t>京都府京都市左京区北白川上終町２４番地</t>
  </si>
  <si>
    <t>E126110000014</t>
  </si>
  <si>
    <t>京都教育大学附属特別支援学校</t>
  </si>
  <si>
    <t>京都府京都市伏見区深草大亀谷大山町９０番地</t>
  </si>
  <si>
    <t>E126210000012</t>
  </si>
  <si>
    <t>京都府立盲学校</t>
  </si>
  <si>
    <t>京都府京都市北区紫野花ノ坊町１番地</t>
  </si>
  <si>
    <t>E126210000021</t>
  </si>
  <si>
    <t>京都府立盲学校舞鶴分校</t>
  </si>
  <si>
    <t>京都府舞鶴市南田辺８３</t>
  </si>
  <si>
    <t>E126210000030</t>
  </si>
  <si>
    <t>京都府立聾学校</t>
  </si>
  <si>
    <t>京都府京都市右京区御室大内４</t>
  </si>
  <si>
    <t>E126210000049</t>
  </si>
  <si>
    <t>京都府立聾学校舞鶴分校</t>
  </si>
  <si>
    <t>E126210000058</t>
  </si>
  <si>
    <t>京都府立向日が丘支援学校</t>
  </si>
  <si>
    <t>E126210000067</t>
  </si>
  <si>
    <t>京都市立呉竹総合支援学校</t>
  </si>
  <si>
    <t>京都府京都市伏見区伏見区桃山福島大夫北町５２</t>
  </si>
  <si>
    <t>E126210000076</t>
  </si>
  <si>
    <t>京都府立与謝の海支援学校</t>
  </si>
  <si>
    <t>京都府与謝郡与謝野町男山９４５</t>
  </si>
  <si>
    <t>E126210000085</t>
  </si>
  <si>
    <t>京都市立桃陽総合支援学校</t>
  </si>
  <si>
    <t>京都府京都市伏見区深草大亀谷岩山町４８－１</t>
  </si>
  <si>
    <t>E126210000094</t>
  </si>
  <si>
    <t>京都市立鳴滝総合支援学校</t>
  </si>
  <si>
    <t>京都府京都市右京区音戸山山ノ茶屋町９－２</t>
  </si>
  <si>
    <t>E126210000101</t>
  </si>
  <si>
    <t>京都市立東総合支援学校</t>
  </si>
  <si>
    <t>京都府京都市山科区大塚高岩３</t>
  </si>
  <si>
    <t>E126210000110</t>
  </si>
  <si>
    <t>京都市立白河総合支援学校</t>
  </si>
  <si>
    <t>京都府京都市左京区岡崎東福ノ川町９－２</t>
  </si>
  <si>
    <t>E126210000129</t>
  </si>
  <si>
    <t>京都府立丹波支援学校</t>
  </si>
  <si>
    <t>京都府南丹市八木町柴山坊田１１８</t>
  </si>
  <si>
    <t>E126210000138</t>
  </si>
  <si>
    <t>京都府立舞鶴支援学校行永分校</t>
  </si>
  <si>
    <t>京都府舞鶴市行永２５１０－１７</t>
  </si>
  <si>
    <t>E126210000147</t>
  </si>
  <si>
    <t>京都府立南山城支援学校</t>
  </si>
  <si>
    <t>京都府相楽郡精華町大字山田小字医王寺１</t>
  </si>
  <si>
    <t>E126210000156</t>
  </si>
  <si>
    <t>京都府立丹波支援学校亀岡分校</t>
  </si>
  <si>
    <t>京都府亀岡市千代川町湯井巽筋３８</t>
  </si>
  <si>
    <t>E126210000165</t>
  </si>
  <si>
    <t>京都府立城陽支援学校</t>
  </si>
  <si>
    <t>京都府城陽市中芦原１－４</t>
  </si>
  <si>
    <t>E126210000174</t>
  </si>
  <si>
    <t>京都府立中丹支援学校</t>
  </si>
  <si>
    <t>京都府福知山市大字私市小字打溝８番地</t>
  </si>
  <si>
    <t>E126210000183</t>
  </si>
  <si>
    <t>京都市立西総合支援学校</t>
  </si>
  <si>
    <t>京都府京都市西京区大枝北沓掛町１丁目２１－２１</t>
  </si>
  <si>
    <t>E126210000192</t>
  </si>
  <si>
    <t>京都市立北総合支援学校</t>
  </si>
  <si>
    <t>京都府京都市上京区堀川通寺之内上ル２丁目下天神町６５０－１</t>
  </si>
  <si>
    <t>E126210000209</t>
  </si>
  <si>
    <t>京都府立舞鶴支援学校</t>
  </si>
  <si>
    <t>京都府舞鶴市堀４－１</t>
  </si>
  <si>
    <t>E126210000218</t>
  </si>
  <si>
    <t>京都府立八幡支援学校</t>
  </si>
  <si>
    <t>E126210000227</t>
  </si>
  <si>
    <t>京都府立宇治支援学校</t>
  </si>
  <si>
    <t>京都府宇治市広野町丸山１０　</t>
  </si>
  <si>
    <t>E126210000236</t>
  </si>
  <si>
    <t>京都市立東山総合支援学校</t>
  </si>
  <si>
    <t>京都府京都市東山区東大路渋谷下る妙法院前側町４４１番地</t>
  </si>
  <si>
    <t>E126210000245</t>
  </si>
  <si>
    <t>京都府立井手やまぶき支援学校</t>
  </si>
  <si>
    <t>京都府綴喜郡井手町大字井手小字大塚４０－１</t>
  </si>
  <si>
    <t>B127110000010</t>
  </si>
  <si>
    <t>大阪教育大学附属天王寺小学校</t>
  </si>
  <si>
    <t>大阪府大阪市阿倍野区松崎町１－２－４５</t>
  </si>
  <si>
    <t>B127110000029</t>
  </si>
  <si>
    <t>大阪教育大学附属平野小学校</t>
  </si>
  <si>
    <t>大阪府大阪市平野区流町１－６－４１</t>
  </si>
  <si>
    <t>B127110000038</t>
  </si>
  <si>
    <t>大阪教育大学附属池田小学校</t>
  </si>
  <si>
    <t>大阪府池田市緑丘１－５－１</t>
  </si>
  <si>
    <t>B127210000018</t>
  </si>
  <si>
    <t>大阪市立滝川小学校</t>
  </si>
  <si>
    <t>大阪府大阪市北区天満１－２４－１５</t>
  </si>
  <si>
    <t>B127210000027</t>
  </si>
  <si>
    <t>大阪市立堀川小学校</t>
  </si>
  <si>
    <t>大阪府大阪市北区東天満２－１０－７</t>
  </si>
  <si>
    <t>B127210000036</t>
  </si>
  <si>
    <t>大阪市立西天満小学校</t>
  </si>
  <si>
    <t>大阪府大阪市北区西天満３－１２－２１</t>
  </si>
  <si>
    <t>B127210000045</t>
  </si>
  <si>
    <t>大阪市立菅北小学校</t>
  </si>
  <si>
    <t>大阪府大阪市北区菅栄町９－５</t>
  </si>
  <si>
    <t>B127210000054</t>
  </si>
  <si>
    <t>大阪市立扇町小学校</t>
  </si>
  <si>
    <t>大阪府大阪市北区扇町２－７－２４</t>
  </si>
  <si>
    <t>B127210000063</t>
  </si>
  <si>
    <t>大阪市立桜宮小学校</t>
  </si>
  <si>
    <t>大阪府大阪市都島区東野田町１－１０－１９</t>
  </si>
  <si>
    <t>B127210000072</t>
  </si>
  <si>
    <t>大阪市立中野小学校</t>
  </si>
  <si>
    <t>大阪府大阪市都島区中野町３－１０－５</t>
  </si>
  <si>
    <t>B127210000081</t>
  </si>
  <si>
    <t>大阪市立高倉小学校</t>
  </si>
  <si>
    <t>大阪府大阪市都島区高倉町３－３－１０</t>
  </si>
  <si>
    <t>B127210000090</t>
  </si>
  <si>
    <t>大阪市立淀川小学校</t>
  </si>
  <si>
    <t>大阪府大阪市都島区毛馬町３－５－３９</t>
  </si>
  <si>
    <t>B127210000107</t>
  </si>
  <si>
    <t>大阪市立都島小学校</t>
  </si>
  <si>
    <t>大阪府大阪市都島区都島本通３－１０－３</t>
  </si>
  <si>
    <t>B127210000116</t>
  </si>
  <si>
    <t>大阪市立内代小学校</t>
  </si>
  <si>
    <t>大阪府大阪市都島区内代町３－４－６</t>
  </si>
  <si>
    <t>B127210000125</t>
  </si>
  <si>
    <t>大阪市立東都島小学校</t>
  </si>
  <si>
    <t>大阪府大阪市都島区都島本通４丁目２４－２０</t>
  </si>
  <si>
    <t>B127210000134</t>
  </si>
  <si>
    <t>大阪市立大東小学校</t>
  </si>
  <si>
    <t>大阪府大阪市都島区毛馬町２－１１－１１１</t>
  </si>
  <si>
    <t>B127210000143</t>
  </si>
  <si>
    <t>大阪市立友渕小学校</t>
  </si>
  <si>
    <t>大阪府大阪市都島区友渕町１－３－１２３</t>
  </si>
  <si>
    <t>B127210000152</t>
  </si>
  <si>
    <t>大阪市立友渕小学校分校</t>
  </si>
  <si>
    <t>大阪府大阪市都島区友渕町１－３－１８７</t>
  </si>
  <si>
    <t>B127210000161</t>
  </si>
  <si>
    <t>大阪市立福島小学校</t>
  </si>
  <si>
    <t>大阪府大阪市福島区福島４－５－６</t>
  </si>
  <si>
    <t>B127210000170</t>
  </si>
  <si>
    <t>大阪市立玉川小学校</t>
  </si>
  <si>
    <t>大阪府大阪市福島区玉川２－１３－１６</t>
  </si>
  <si>
    <t>B127210000189</t>
  </si>
  <si>
    <t>大阪市立野田小学校</t>
  </si>
  <si>
    <t>大阪府大阪市福島区野田５－１３－２２</t>
  </si>
  <si>
    <t>B127210000198</t>
  </si>
  <si>
    <t>大阪市立吉野小学校</t>
  </si>
  <si>
    <t>大阪府大阪市福島区吉野３－１０－５</t>
  </si>
  <si>
    <t>B127210000205</t>
  </si>
  <si>
    <t>大阪市立大開小学校</t>
  </si>
  <si>
    <t>大阪府大阪市福島区大開２－１０－２８</t>
  </si>
  <si>
    <t>B127210000214</t>
  </si>
  <si>
    <t>大阪市立鷺洲小学校</t>
  </si>
  <si>
    <t>大阪府大阪市福島区鷺洲５－６－８</t>
  </si>
  <si>
    <t>B127210000223</t>
  </si>
  <si>
    <t>大阪市立海老江東小学校</t>
  </si>
  <si>
    <t>大阪府大阪市福島区海老江１－６－１９</t>
  </si>
  <si>
    <t>B127210000232</t>
  </si>
  <si>
    <t>大阪市立海老江西小学校</t>
  </si>
  <si>
    <t>大阪府大阪市福島区海老江８－１－１０</t>
  </si>
  <si>
    <t>B127210000241</t>
  </si>
  <si>
    <t>大阪市立上福島小学校</t>
  </si>
  <si>
    <t>大阪府大阪市福島区福島７－４－３３</t>
  </si>
  <si>
    <t>B127210000250</t>
  </si>
  <si>
    <t>大阪市立西九条小学校</t>
  </si>
  <si>
    <t>大阪府大阪市此花区西九条４－３－４１</t>
  </si>
  <si>
    <t>B127210000269</t>
  </si>
  <si>
    <t>大阪市立四貫島小学校</t>
  </si>
  <si>
    <t>大阪府大阪市此花区四貫島２－１６－２９</t>
  </si>
  <si>
    <t>B127210000278</t>
  </si>
  <si>
    <t>大阪市立島屋小学校</t>
  </si>
  <si>
    <t>大阪府大阪市此花区島屋２－９－３６</t>
  </si>
  <si>
    <t>B127210000287</t>
  </si>
  <si>
    <t>大阪市立伝法小学校</t>
  </si>
  <si>
    <t>大阪府大阪市此花区伝法３－１３－１０</t>
  </si>
  <si>
    <t>B127210000296</t>
  </si>
  <si>
    <t>大阪市立梅香小学校</t>
  </si>
  <si>
    <t>大阪府大阪市此花区梅香３－１７－２９</t>
  </si>
  <si>
    <t>B127210000303</t>
  </si>
  <si>
    <t>大阪市立高見小学校</t>
  </si>
  <si>
    <t>大阪府大阪市此花区高見１－３－３５</t>
  </si>
  <si>
    <t>B127210000312</t>
  </si>
  <si>
    <t>大阪市立酉島小学校</t>
  </si>
  <si>
    <t>大阪府大阪市此花区酉島２－５－１２</t>
  </si>
  <si>
    <t>B127210000321</t>
  </si>
  <si>
    <t>大阪市立春日出小学校</t>
  </si>
  <si>
    <t>大阪府大阪市此花区春日出中１－１３－２３</t>
  </si>
  <si>
    <t>B127210000330</t>
  </si>
  <si>
    <t>大阪市立玉造小学校</t>
  </si>
  <si>
    <t>大阪府大阪市中央区玉造２－３－４３</t>
  </si>
  <si>
    <t>B127210000349</t>
  </si>
  <si>
    <t>大阪市立南大江小学校</t>
  </si>
  <si>
    <t>大阪府大阪市中央区農人橋１－１－３</t>
  </si>
  <si>
    <t>B127210000358</t>
  </si>
  <si>
    <t>大阪市立中大江小学校</t>
  </si>
  <si>
    <t>大阪府大阪市中央区糸屋町２－３－１４</t>
  </si>
  <si>
    <t>B127210000367</t>
  </si>
  <si>
    <t>大阪市立開平小学校</t>
  </si>
  <si>
    <t>大阪府大阪市中央区今橋１－５－７</t>
  </si>
  <si>
    <t>B127210000376</t>
  </si>
  <si>
    <t>大阪市立西船場小学校</t>
  </si>
  <si>
    <t>大阪府大阪市西区江戸堀１－２１－２８</t>
  </si>
  <si>
    <t>B127210000385</t>
  </si>
  <si>
    <t>大阪市立日吉小学校</t>
  </si>
  <si>
    <t>大阪府大阪市西区南堀江４－９－１９</t>
  </si>
  <si>
    <t>B127210000394</t>
  </si>
  <si>
    <t>大阪市立九条南小学校</t>
  </si>
  <si>
    <t>大阪府大阪市西区九条南２－１３－１７</t>
  </si>
  <si>
    <t>B127210000401</t>
  </si>
  <si>
    <t>大阪市立九条東小学校</t>
  </si>
  <si>
    <t>大阪府大阪市西区九条２－６－２</t>
  </si>
  <si>
    <t>B127210000410</t>
  </si>
  <si>
    <t>大阪市立九条北小学校</t>
  </si>
  <si>
    <t>大阪府大阪市西区九条南４－７－３８</t>
  </si>
  <si>
    <t>B127210000429</t>
  </si>
  <si>
    <t>大阪市立本田小学校</t>
  </si>
  <si>
    <t>大阪府大阪市西区川口１－５－１９</t>
  </si>
  <si>
    <t>B127210000438</t>
  </si>
  <si>
    <t>大阪市立堀江小学校</t>
  </si>
  <si>
    <t>大阪府大阪市西区北堀江３－２－１６</t>
  </si>
  <si>
    <t>B127210000447</t>
  </si>
  <si>
    <t>大阪市立明治小学校</t>
  </si>
  <si>
    <t>大阪府大阪市西区阿波座２－３－３５</t>
  </si>
  <si>
    <t>B127210000456</t>
  </si>
  <si>
    <t>大阪市立明治小学校分校</t>
  </si>
  <si>
    <t>大阪府大阪市西区立売堀４－１０－１８</t>
  </si>
  <si>
    <t>B127210000465</t>
  </si>
  <si>
    <t>大阪市立市岡小学校</t>
  </si>
  <si>
    <t>大阪府大阪市港区市岡３－２－２４</t>
  </si>
  <si>
    <t>B127210000474</t>
  </si>
  <si>
    <t>大阪市立磯路小学校</t>
  </si>
  <si>
    <t>大阪府大阪市港区磯路３－７－７</t>
  </si>
  <si>
    <t>B127210000483</t>
  </si>
  <si>
    <t>大阪市立三先小学校</t>
  </si>
  <si>
    <t>大阪府大阪市港区三先２－６－３２</t>
  </si>
  <si>
    <t>B127210000492</t>
  </si>
  <si>
    <t>大阪市立田中小学校</t>
  </si>
  <si>
    <t>大阪府大阪市港区田中２－１０－３４</t>
  </si>
  <si>
    <t>B127210000508</t>
  </si>
  <si>
    <t>大阪市立八幡屋小学校</t>
  </si>
  <si>
    <t>大阪府大阪市港区八幡屋３－３－５</t>
  </si>
  <si>
    <t>B127210000517</t>
  </si>
  <si>
    <t>大阪市立波除小学校</t>
  </si>
  <si>
    <t>大阪府大阪市港区波除３－６－８</t>
  </si>
  <si>
    <t>B127210000526</t>
  </si>
  <si>
    <t>大阪市立築港小学校</t>
  </si>
  <si>
    <t>大阪府大阪市港区築港１－１０－３８</t>
  </si>
  <si>
    <t>B127210000535</t>
  </si>
  <si>
    <t>大阪市立南市岡小学校</t>
  </si>
  <si>
    <t>大阪府大阪市港区南市岡２－６－３５</t>
  </si>
  <si>
    <t>B127210000544</t>
  </si>
  <si>
    <t>大阪市立港晴小学校</t>
  </si>
  <si>
    <t>大阪府大阪市港区港晴１－３－１２</t>
  </si>
  <si>
    <t>B127210000553</t>
  </si>
  <si>
    <t>大阪市立弁天小学校</t>
  </si>
  <si>
    <t>大阪府大阪市港区弁天町２－９－３５</t>
  </si>
  <si>
    <t>B127210000562</t>
  </si>
  <si>
    <t>大阪市立池島小学校</t>
  </si>
  <si>
    <t>大阪府大阪市港区池島２－５－４７</t>
  </si>
  <si>
    <t>B127210000571</t>
  </si>
  <si>
    <t>大阪市立三軒家西小学校</t>
  </si>
  <si>
    <t>大阪府大阪市大正区三軒家西１－２０－２６</t>
  </si>
  <si>
    <t>B127210000580</t>
  </si>
  <si>
    <t>大阪市立泉尾東小学校</t>
  </si>
  <si>
    <t>大阪府大阪市大正区千島１－１６－１６</t>
  </si>
  <si>
    <t>B127210000599</t>
  </si>
  <si>
    <t>大阪市立中泉尾小学校</t>
  </si>
  <si>
    <t>大阪府大阪市大正区泉尾３－２３－３４</t>
  </si>
  <si>
    <t>B127210000606</t>
  </si>
  <si>
    <t>大阪市立北恩加島小学校</t>
  </si>
  <si>
    <t>大阪府大阪市大正区泉尾５－１７－３１</t>
  </si>
  <si>
    <t>B127210000615</t>
  </si>
  <si>
    <t>大阪市立南恩加島小学校</t>
  </si>
  <si>
    <t>大阪府大阪市大正区南恩加島３－６－１１</t>
  </si>
  <si>
    <t>B127210000624</t>
  </si>
  <si>
    <t>大阪市立鶴町小学校</t>
  </si>
  <si>
    <t>大阪府大阪市大正区鶴町２－６－２４</t>
  </si>
  <si>
    <t>B127210000633</t>
  </si>
  <si>
    <t>大阪市立泉尾北小学校</t>
  </si>
  <si>
    <t>大阪府大阪市大正区泉尾２－２１－２４</t>
  </si>
  <si>
    <t>B127210000642</t>
  </si>
  <si>
    <t>大阪市立平尾小学校</t>
  </si>
  <si>
    <t>大阪府大阪市大正区平尾２－２１－２８</t>
  </si>
  <si>
    <t>B127210000651</t>
  </si>
  <si>
    <t>大阪市立三軒家東小学校</t>
  </si>
  <si>
    <t>大阪府大阪市大正区三軒家東２－１２－５９</t>
  </si>
  <si>
    <t>B127210000660</t>
  </si>
  <si>
    <t>大阪市立小林小学校</t>
  </si>
  <si>
    <t>大阪府大阪市大正区小林東２－４－４５</t>
  </si>
  <si>
    <t>B127210000679</t>
  </si>
  <si>
    <t>大阪市立真田山小学校</t>
  </si>
  <si>
    <t>大阪府大阪市天王寺区玉造本町１４－４１</t>
  </si>
  <si>
    <t>B127210000688</t>
  </si>
  <si>
    <t>大阪市立味原小学校</t>
  </si>
  <si>
    <t>大阪府大阪市天王寺区味原町８－１９</t>
  </si>
  <si>
    <t>B127210000697</t>
  </si>
  <si>
    <t>大阪市立桃陽小学校</t>
  </si>
  <si>
    <t>大阪府大阪市天王寺区堂ヶ芝１－２－２３</t>
  </si>
  <si>
    <t>B127210000704</t>
  </si>
  <si>
    <t>大阪市立五条小学校</t>
  </si>
  <si>
    <t>大阪府大阪市天王寺区小宮町９－２８</t>
  </si>
  <si>
    <t>B127210000713</t>
  </si>
  <si>
    <t>大阪市立聖和小学校</t>
  </si>
  <si>
    <t>大阪府大阪市天王寺区寺田町１－６－３７</t>
  </si>
  <si>
    <t>B127210000722</t>
  </si>
  <si>
    <t>大阪市立大江小学校</t>
  </si>
  <si>
    <t>大阪府大阪市天王寺区四天王寺１－９－１８</t>
  </si>
  <si>
    <t>B127210000731</t>
  </si>
  <si>
    <t>大阪市立生魂小学校</t>
  </si>
  <si>
    <t>大阪府大阪市天王寺区上汐４－１－２５</t>
  </si>
  <si>
    <t>B127210000740</t>
  </si>
  <si>
    <t>大阪市立天王寺小学校</t>
  </si>
  <si>
    <t>大阪府大阪市天王寺区大道１－４－４９</t>
  </si>
  <si>
    <t>B127210000759</t>
  </si>
  <si>
    <t>大阪市立高津小学校</t>
  </si>
  <si>
    <t>大阪府大阪市中央区高津３－４－２１</t>
  </si>
  <si>
    <t>B127210000768</t>
  </si>
  <si>
    <t>大阪市立南小学校</t>
  </si>
  <si>
    <t>大阪府大阪市中央区東心斎橋１－１４－２９</t>
  </si>
  <si>
    <t>B127210000777</t>
  </si>
  <si>
    <t>大阪市立中央小学校</t>
  </si>
  <si>
    <t>大阪府大阪市中央区瓦屋町２－８－４</t>
  </si>
  <si>
    <t>B127210000786</t>
  </si>
  <si>
    <t>大阪市立栄小学校</t>
  </si>
  <si>
    <t>大阪府大阪市浪速区浪速東１－１－６１</t>
  </si>
  <si>
    <t>B127210000795</t>
  </si>
  <si>
    <t>大阪市立大国小学校</t>
  </si>
  <si>
    <t>大阪府大阪市浪速区大国１－９－３</t>
  </si>
  <si>
    <t>B127210000802</t>
  </si>
  <si>
    <t>大阪市立敷津小学校</t>
  </si>
  <si>
    <t>大阪府大阪市浪速区敷津東３－９－３２</t>
  </si>
  <si>
    <t>B127210000811</t>
  </si>
  <si>
    <t>大阪市立塩草立葉小学校</t>
  </si>
  <si>
    <t>大阪府大阪市浪速区塩草１－４－３１</t>
  </si>
  <si>
    <t>B127210000820</t>
  </si>
  <si>
    <t>大阪市立難波元町小学校</t>
  </si>
  <si>
    <t>大阪府大阪市浪速区元町１－５－３０</t>
  </si>
  <si>
    <t>B127210000839</t>
  </si>
  <si>
    <t>大阪市立浪速小学校</t>
  </si>
  <si>
    <t>大阪府大阪市浪速区日本橋西１－７－６</t>
  </si>
  <si>
    <t>B127210000848</t>
  </si>
  <si>
    <t>大阪市立豊崎東小学校</t>
  </si>
  <si>
    <t>大阪府大阪市北区長柄中２－３－３０</t>
  </si>
  <si>
    <t>B127210000857</t>
  </si>
  <si>
    <t>大阪市立豊崎本庄小学校</t>
  </si>
  <si>
    <t>大阪府大阪市北区本庄西２－１－１６</t>
  </si>
  <si>
    <t>B127210000866</t>
  </si>
  <si>
    <t>大阪市立中津小学校</t>
  </si>
  <si>
    <t>大阪府大阪市北区中津３－３４－１８</t>
  </si>
  <si>
    <t>B127210000875</t>
  </si>
  <si>
    <t>大阪市立大淀小学校</t>
  </si>
  <si>
    <t>大阪府大阪市北区大淀中４－１０－３３</t>
  </si>
  <si>
    <t>B127210000884</t>
  </si>
  <si>
    <t>大阪市立豊仁小学校</t>
  </si>
  <si>
    <t>大阪府大阪市北区長柄西２－６－２０</t>
  </si>
  <si>
    <t>B127210000893</t>
  </si>
  <si>
    <t>大阪市立豊崎小学校</t>
  </si>
  <si>
    <t>大阪府大阪市北区豊崎４－５－９</t>
  </si>
  <si>
    <t>B127210000900</t>
  </si>
  <si>
    <t>大阪市立柏里小学校</t>
  </si>
  <si>
    <t>大阪府大阪市西淀川区柏里２－１３－３３</t>
  </si>
  <si>
    <t>B127210000919</t>
  </si>
  <si>
    <t>大阪市立野里小学校</t>
  </si>
  <si>
    <t>大阪府大阪市西淀川区野里２－２１－１３</t>
  </si>
  <si>
    <t>B127210000928</t>
  </si>
  <si>
    <t>大阪市立姫里小学校</t>
  </si>
  <si>
    <t>大阪府大阪市西淀川区姫里２丁目８－２４</t>
  </si>
  <si>
    <t>B127210000937</t>
  </si>
  <si>
    <t>大阪市立姫島小学校</t>
  </si>
  <si>
    <t>大阪府大阪市西淀川区姫島１－１０－４</t>
  </si>
  <si>
    <t>B127210000946</t>
  </si>
  <si>
    <t>大阪市立福小学校</t>
  </si>
  <si>
    <t>大阪府大阪市西淀川区福町２－５－２３</t>
  </si>
  <si>
    <t>B127210000955</t>
  </si>
  <si>
    <t>大阪市立大和田小学校</t>
  </si>
  <si>
    <t>大阪府大阪市西淀川区大和田４－３－２４</t>
  </si>
  <si>
    <t>B127210000964</t>
  </si>
  <si>
    <t>大阪市立川北小学校</t>
  </si>
  <si>
    <t>大阪府大阪市西淀川区中島１－１１－２０</t>
  </si>
  <si>
    <t>B127210000973</t>
  </si>
  <si>
    <t>大阪市立出来島小学校</t>
  </si>
  <si>
    <t>大阪府大阪市西淀川区出来島２－２－２４</t>
  </si>
  <si>
    <t>B127210000982</t>
  </si>
  <si>
    <t>大阪市立香簑小学校</t>
  </si>
  <si>
    <t>大阪府大阪市西淀川区御幣島６－５－２５</t>
  </si>
  <si>
    <t>B127210000991</t>
  </si>
  <si>
    <t>大阪市立歌島小学校</t>
  </si>
  <si>
    <t>大阪府大阪市西淀川区歌島２－５－１８</t>
  </si>
  <si>
    <t>B127210001008</t>
  </si>
  <si>
    <t>大阪市立佃小学校</t>
  </si>
  <si>
    <t>大阪府大阪市西淀川区佃１－２１－１２</t>
  </si>
  <si>
    <t>B127210001017</t>
  </si>
  <si>
    <t>大阪市立佃西小学校</t>
  </si>
  <si>
    <t>大阪府大阪市西淀川区佃２－１５－３０</t>
  </si>
  <si>
    <t>B127210001026</t>
  </si>
  <si>
    <t>大阪市立御幣島小学校</t>
  </si>
  <si>
    <t>大阪府大阪市西淀川区御幣島３－５－５</t>
  </si>
  <si>
    <t>B127210001035</t>
  </si>
  <si>
    <t>大阪市立神津小学校</t>
  </si>
  <si>
    <t>大阪府大阪市淀川区十三元今里２－３－１２</t>
  </si>
  <si>
    <t>B127210001044</t>
  </si>
  <si>
    <t>大阪市立田川小学校</t>
  </si>
  <si>
    <t>大阪府大阪市淀川区田川２－９－３７</t>
  </si>
  <si>
    <t>B127210001053</t>
  </si>
  <si>
    <t>大阪市立加島小学校</t>
  </si>
  <si>
    <t>大阪府大阪市淀川区加島１－６０－２８</t>
  </si>
  <si>
    <t>B127210001062</t>
  </si>
  <si>
    <t>大阪市立三津屋小学校</t>
  </si>
  <si>
    <t>大阪府大阪市淀川区三津屋中１－４－１４</t>
  </si>
  <si>
    <t>B127210001071</t>
  </si>
  <si>
    <t>大阪市立新高小学校</t>
  </si>
  <si>
    <t>大阪府大阪市淀川区新高１－１５－５３</t>
  </si>
  <si>
    <t>B127210001080</t>
  </si>
  <si>
    <t>大阪市立野中小学校</t>
  </si>
  <si>
    <t>大阪府大阪市淀川区野中北１－１１－２６</t>
  </si>
  <si>
    <t>B127210001099</t>
  </si>
  <si>
    <t>大阪市立十三小学校</t>
  </si>
  <si>
    <t>大阪府大阪市淀川区十三東４－３－６</t>
  </si>
  <si>
    <t>B127210001106</t>
  </si>
  <si>
    <t>大阪市立木川小学校</t>
  </si>
  <si>
    <t>大阪府大阪市淀川区木川東３―７―３２</t>
  </si>
  <si>
    <t>B127210001115</t>
  </si>
  <si>
    <t>大阪市立三国小学校</t>
  </si>
  <si>
    <t>大阪府大阪市淀川区三国本町３－９－１８</t>
  </si>
  <si>
    <t>B127210001124</t>
  </si>
  <si>
    <t>大阪市立北中島小学校</t>
  </si>
  <si>
    <t>大阪府大阪市淀川区宮原５－３－４</t>
  </si>
  <si>
    <t>B127210001133</t>
  </si>
  <si>
    <t>大阪市立西中島小学校</t>
  </si>
  <si>
    <t>大阪府大阪市淀川区西中島７－１４－２５</t>
  </si>
  <si>
    <t>B127210001142</t>
  </si>
  <si>
    <t>大阪市立塚本小学校</t>
  </si>
  <si>
    <t>大阪府大阪市淀川区塚本３－５－６</t>
  </si>
  <si>
    <t>B127210001151</t>
  </si>
  <si>
    <t>大阪市立西三国小学校</t>
  </si>
  <si>
    <t>大阪府大阪市淀川区西三国１－２１－２８</t>
  </si>
  <si>
    <t>B127210001160</t>
  </si>
  <si>
    <t>大阪市立木川南小学校</t>
  </si>
  <si>
    <t>大阪府大阪市淀川区木川東１－２－３６</t>
  </si>
  <si>
    <t>B127210001179</t>
  </si>
  <si>
    <t>大阪市立東三国小学校</t>
  </si>
  <si>
    <t>大阪府大阪市淀川区東三国６－３－２４</t>
  </si>
  <si>
    <t>B127210001188</t>
  </si>
  <si>
    <t>大阪市立新東三国小学校</t>
  </si>
  <si>
    <t>大阪府大阪市淀川区東三国３－９－１０</t>
  </si>
  <si>
    <t>B127210001197</t>
  </si>
  <si>
    <t>大阪市立宮原小学校</t>
  </si>
  <si>
    <t>大阪府大阪市淀川区三国本町１－１６－４４</t>
  </si>
  <si>
    <t>B127210001204</t>
  </si>
  <si>
    <t>大阪市立下新庄小学校</t>
  </si>
  <si>
    <t>大阪府大阪市東淀川区下新庄５－２－９</t>
  </si>
  <si>
    <t>B127210001213</t>
  </si>
  <si>
    <t>大阪市立井高野小学校</t>
  </si>
  <si>
    <t>大阪府大阪市東淀川区井高野１－２８－１７</t>
  </si>
  <si>
    <t>B127210001222</t>
  </si>
  <si>
    <t>大阪市立東淡路小学校</t>
  </si>
  <si>
    <t>大阪府大阪市東淀川区東淡路３－３－３２</t>
  </si>
  <si>
    <t>B127210001231</t>
  </si>
  <si>
    <t>大阪市立西淡路小学校</t>
  </si>
  <si>
    <t>大阪府大阪市東淀川区西淡路５－５－３２</t>
  </si>
  <si>
    <t>B127210001240</t>
  </si>
  <si>
    <t>大阪市立菅原小学校</t>
  </si>
  <si>
    <t>大阪府大阪市東淀川区菅原６－３－２５</t>
  </si>
  <si>
    <t>B127210001259</t>
  </si>
  <si>
    <t>大阪市立新庄小学校</t>
  </si>
  <si>
    <t>大阪府大阪市東淀川区上新庄２－２０－５</t>
  </si>
  <si>
    <t>B127210001268</t>
  </si>
  <si>
    <t>大阪市立大隅東小学校</t>
  </si>
  <si>
    <t>大阪府大阪市東淀川区瑞光５－８－１９</t>
  </si>
  <si>
    <t>B127210001277</t>
  </si>
  <si>
    <t>大阪市立大隅西小学校</t>
  </si>
  <si>
    <t>大阪府大阪市東淀川区大隅２－３－１８</t>
  </si>
  <si>
    <t>B127210001286</t>
  </si>
  <si>
    <t>大阪市立豊里小学校</t>
  </si>
  <si>
    <t>大阪府大阪市東淀川区豊里５－１４－６０</t>
  </si>
  <si>
    <t>B127210001295</t>
  </si>
  <si>
    <t>大阪市立啓発小学校</t>
  </si>
  <si>
    <t>大阪府大阪市東淀川区東中島４－８－３８</t>
  </si>
  <si>
    <t>B127210001302</t>
  </si>
  <si>
    <t>大阪市立小松小学校</t>
  </si>
  <si>
    <t>大阪府大阪市東淀川区小松３－１８－１５</t>
  </si>
  <si>
    <t>B127210001311</t>
  </si>
  <si>
    <t>大阪市立大桐小学校</t>
  </si>
  <si>
    <t>大阪府大阪市東淀川区大桐４－１－１５</t>
  </si>
  <si>
    <t>B127210001320</t>
  </si>
  <si>
    <t>大阪市立豊新小学校</t>
  </si>
  <si>
    <t>大阪府大阪市東淀川区豊新４－１７－２６</t>
  </si>
  <si>
    <t>B127210001339</t>
  </si>
  <si>
    <t>大阪市立東井高野小学校</t>
  </si>
  <si>
    <t>大阪府大阪市東淀川区井高野２－８－２８</t>
  </si>
  <si>
    <t>B127210001348</t>
  </si>
  <si>
    <t>大阪市立豊里南小学校</t>
  </si>
  <si>
    <t>大阪府大阪市東淀川区豊里５－１２－４１</t>
  </si>
  <si>
    <t>B127210001357</t>
  </si>
  <si>
    <t>大阪市立大道南小学校</t>
  </si>
  <si>
    <t>大阪府大阪市東淀川区大道南１－２３－６</t>
  </si>
  <si>
    <t>B127210001366</t>
  </si>
  <si>
    <t>大阪市立東小橋小学校</t>
  </si>
  <si>
    <t>大阪府大阪市東成区東小橋３－１０－３７</t>
  </si>
  <si>
    <t>B127210001375</t>
  </si>
  <si>
    <t>大阪市立大成小学校</t>
  </si>
  <si>
    <t>大阪府大阪市東成区大今里西３－２－６２</t>
  </si>
  <si>
    <t>B127210001384</t>
  </si>
  <si>
    <t>大阪市立中道小学校</t>
  </si>
  <si>
    <t>大阪府大阪市東成区玉津１－７－３９</t>
  </si>
  <si>
    <t>B127210001393</t>
  </si>
  <si>
    <t>大阪市立北中道小学校</t>
  </si>
  <si>
    <t>大阪府大阪市東成区中道２－９－２０</t>
  </si>
  <si>
    <t>B127210001400</t>
  </si>
  <si>
    <t>大阪市立中本小学校</t>
  </si>
  <si>
    <t>大阪府大阪市東成区中本４－２－３２</t>
  </si>
  <si>
    <t>B127210001419</t>
  </si>
  <si>
    <t>大阪市立東中本小学校</t>
  </si>
  <si>
    <t>大阪府大阪市東成区東中本２－９－３</t>
  </si>
  <si>
    <t>B127210001428</t>
  </si>
  <si>
    <t>大阪市立今里小学校</t>
  </si>
  <si>
    <t>大阪府大阪市東成区大今里１－３５－２９</t>
  </si>
  <si>
    <t>B127210001437</t>
  </si>
  <si>
    <t>大阪市立片江小学校</t>
  </si>
  <si>
    <t>大阪府大阪市東成区大今里南２－１３－２</t>
  </si>
  <si>
    <t>B127210001446</t>
  </si>
  <si>
    <t>大阪市立神路小学校</t>
  </si>
  <si>
    <t>大阪府大阪市東成区大今里４－６－１９</t>
  </si>
  <si>
    <t>B127210001455</t>
  </si>
  <si>
    <t>大阪市立深江小学校</t>
  </si>
  <si>
    <t>大阪府大阪市東成区深江南１－４－６</t>
  </si>
  <si>
    <t>B127210001464</t>
  </si>
  <si>
    <t>大阪市立宝栄小学校</t>
  </si>
  <si>
    <t>大阪府大阪市東成区神路１－１５－４８</t>
  </si>
  <si>
    <t>B127210001473</t>
  </si>
  <si>
    <t>大阪市立北鶴橋小学校</t>
  </si>
  <si>
    <t>大阪府大阪市生野区鶴橋３－４－５０</t>
  </si>
  <si>
    <t>B127210001491</t>
  </si>
  <si>
    <t>大阪市立鶴橋小学校</t>
  </si>
  <si>
    <t>大阪府大阪市生野区桃谷２－２０－３２</t>
  </si>
  <si>
    <t>B127210001507</t>
  </si>
  <si>
    <t>大阪市立東桃谷小学校</t>
  </si>
  <si>
    <t>大阪府大阪市生野区勝山北３－７－２１</t>
  </si>
  <si>
    <t>B127210001516</t>
  </si>
  <si>
    <t>大阪市立勝山小学校</t>
  </si>
  <si>
    <t>大阪府大阪市生野区勝山南１－３－５</t>
  </si>
  <si>
    <t>B127210001552</t>
  </si>
  <si>
    <t>大阪市立東中川小学校</t>
  </si>
  <si>
    <t>大阪府大阪市生野区新今里７－１４－３７</t>
  </si>
  <si>
    <t>B127210001561</t>
  </si>
  <si>
    <t>大阪市立小路小学校</t>
  </si>
  <si>
    <t>大阪府大阪市生野区小路２－２４－４０</t>
  </si>
  <si>
    <t>B127210001570</t>
  </si>
  <si>
    <t>大阪市立東小路小学校</t>
  </si>
  <si>
    <t>大阪府大阪市生野区小路東３ー８ー１５</t>
  </si>
  <si>
    <t>B127210001614</t>
  </si>
  <si>
    <t>大阪市立巽小学校</t>
  </si>
  <si>
    <t>大阪府大阪市生野区巽中３－１２－５</t>
  </si>
  <si>
    <t>B127210001623</t>
  </si>
  <si>
    <t>大阪市立北巽小学校</t>
  </si>
  <si>
    <t>大阪府大阪市生野区巽北１－３０－２９</t>
  </si>
  <si>
    <t>B127210001641</t>
  </si>
  <si>
    <t>大阪市立巽南小学校</t>
  </si>
  <si>
    <t>大阪府大阪市生野区巽南２－１０－７</t>
  </si>
  <si>
    <t>B127210001650</t>
  </si>
  <si>
    <t>大阪市立巽東小学校</t>
  </si>
  <si>
    <t>大阪府大阪市生野区巽東３－８－１３</t>
  </si>
  <si>
    <t>B127210001669</t>
  </si>
  <si>
    <t>大阪市立清水小学校</t>
  </si>
  <si>
    <t>大阪府大阪市旭区清水５－１－１２</t>
  </si>
  <si>
    <t>B127210001678</t>
  </si>
  <si>
    <t>大阪市立古市小学校</t>
  </si>
  <si>
    <t>大阪府大阪市旭区森小路２－１０－３５</t>
  </si>
  <si>
    <t>B127210001687</t>
  </si>
  <si>
    <t>大阪市立大宮小学校</t>
  </si>
  <si>
    <t>大阪府大阪市旭区大宮４－９－１６</t>
  </si>
  <si>
    <t>B127210001696</t>
  </si>
  <si>
    <t>大阪市立高殿小学校</t>
  </si>
  <si>
    <t>大阪府大阪市旭区高殿６－９－１０</t>
  </si>
  <si>
    <t>B127210001703</t>
  </si>
  <si>
    <t>大阪市立大宮西小学校</t>
  </si>
  <si>
    <t>大阪府大阪市旭区中宮１－８－１４</t>
  </si>
  <si>
    <t>B127210001712</t>
  </si>
  <si>
    <t>大阪市立生江小学校</t>
  </si>
  <si>
    <t>大阪府大阪市旭区生江１－１０－２１</t>
  </si>
  <si>
    <t>B127210001721</t>
  </si>
  <si>
    <t>大阪市立城北小学校</t>
  </si>
  <si>
    <t>大阪府大阪市旭区赤川３－１３－４７</t>
  </si>
  <si>
    <t>B127210001730</t>
  </si>
  <si>
    <t>大阪市立新森小路小学校</t>
  </si>
  <si>
    <t>大阪府大阪市旭区新森６－３－１３</t>
  </si>
  <si>
    <t>B127210001749</t>
  </si>
  <si>
    <t>大阪市立太子橋小学校</t>
  </si>
  <si>
    <t>大阪府大阪市旭区太子橋１－１２－１５</t>
  </si>
  <si>
    <t>B127210001758</t>
  </si>
  <si>
    <t>大阪市立高殿南小学校</t>
  </si>
  <si>
    <t>大阪府大阪市旭区高殿３－１０－３０</t>
  </si>
  <si>
    <t>B127210001767</t>
  </si>
  <si>
    <t>大阪市立榎並小学校</t>
  </si>
  <si>
    <t>大阪府大阪市城東区野江４－１－２８</t>
  </si>
  <si>
    <t>B127210001776</t>
  </si>
  <si>
    <t>大阪市立関目小学校</t>
  </si>
  <si>
    <t>大阪府大阪市城東区関目６－５－５</t>
  </si>
  <si>
    <t>B127210001785</t>
  </si>
  <si>
    <t>大阪市立鯰江小学校</t>
  </si>
  <si>
    <t>大阪府大阪市城東区今福西３－９－２７</t>
  </si>
  <si>
    <t>B127210001794</t>
  </si>
  <si>
    <t>大阪市立今福小学校</t>
  </si>
  <si>
    <t>大阪府大阪市城東区今福南２－１－５３</t>
  </si>
  <si>
    <t>B127210001801</t>
  </si>
  <si>
    <t>大阪市立聖賢小学校</t>
  </si>
  <si>
    <t>大阪府大阪市城東区新喜多２－４－３５</t>
  </si>
  <si>
    <t>B127210001810</t>
  </si>
  <si>
    <t>大阪市立鴫野小学校</t>
  </si>
  <si>
    <t>大阪府大阪市城東区鴫野西４－１１－４８</t>
  </si>
  <si>
    <t>B127210001829</t>
  </si>
  <si>
    <t>大阪市立中浜小学校</t>
  </si>
  <si>
    <t>大阪府大阪市城東区中浜２－１２－３５</t>
  </si>
  <si>
    <t>B127210001838</t>
  </si>
  <si>
    <t>大阪市立城東小学校</t>
  </si>
  <si>
    <t>大阪府大阪市城東区鴫野東３－１６－４１</t>
  </si>
  <si>
    <t>B127210001847</t>
  </si>
  <si>
    <t>大阪市立諏訪小学校</t>
  </si>
  <si>
    <t>大阪府大阪市城東区永田２－１５－５</t>
  </si>
  <si>
    <t>B127210001856</t>
  </si>
  <si>
    <t>大阪市立すみれ小学校</t>
  </si>
  <si>
    <t>大阪府大阪市城東区古市２－６－３８</t>
  </si>
  <si>
    <t>B127210001865</t>
  </si>
  <si>
    <t>大阪市立東中浜小学校</t>
  </si>
  <si>
    <t>大阪府大阪市城東区東中浜５－４－５</t>
  </si>
  <si>
    <t>B127210001874</t>
  </si>
  <si>
    <t>大阪市立成育小学校</t>
  </si>
  <si>
    <t>大阪府大阪市城東区成育１－５－１９</t>
  </si>
  <si>
    <t>B127210001883</t>
  </si>
  <si>
    <t>大阪市立放出小学校</t>
  </si>
  <si>
    <t>大阪府大阪市城東区放出西２－２－１８</t>
  </si>
  <si>
    <t>B127210001892</t>
  </si>
  <si>
    <t>大阪市立関目東小学校</t>
  </si>
  <si>
    <t>大阪府大阪市城東区関目４－１２－１５</t>
  </si>
  <si>
    <t>B127210001909</t>
  </si>
  <si>
    <t>大阪市立森之宮小学校</t>
  </si>
  <si>
    <t>大阪府大阪市城東区森之宮１－６－６４</t>
  </si>
  <si>
    <t>B127210001918</t>
  </si>
  <si>
    <t>大阪市立鯰江東小学校</t>
  </si>
  <si>
    <t>大阪府大阪市城東区今福東１－３－２６</t>
  </si>
  <si>
    <t>B127210001927</t>
  </si>
  <si>
    <t>大阪市立榎本小学校</t>
  </si>
  <si>
    <t>大阪府大阪市鶴見区今津北１－５－３５</t>
  </si>
  <si>
    <t>B127210001936</t>
  </si>
  <si>
    <t>大阪市立今津小学校</t>
  </si>
  <si>
    <t>大阪府大阪市鶴見区今津中４－１－４８</t>
  </si>
  <si>
    <t>B127210001945</t>
  </si>
  <si>
    <t>大阪市立茨田南小学校</t>
  </si>
  <si>
    <t>大阪府大阪市鶴見区諸口１－３－７１</t>
  </si>
  <si>
    <t>B127210001954</t>
  </si>
  <si>
    <t>大阪市立茨田北小学校</t>
  </si>
  <si>
    <t>大阪府大阪市鶴見区浜３－８－６６</t>
  </si>
  <si>
    <t>B127210001963</t>
  </si>
  <si>
    <t>大阪市立鶴見小学校</t>
  </si>
  <si>
    <t>大阪府大阪市鶴見区鶴見４－１４－１０</t>
  </si>
  <si>
    <t>B127210001972</t>
  </si>
  <si>
    <t>大阪市立茨田東小学校</t>
  </si>
  <si>
    <t>大阪府大阪市鶴見区茨田大宮３－７－６１</t>
  </si>
  <si>
    <t>B127210001981</t>
  </si>
  <si>
    <t>大阪市立茨田西小学校</t>
  </si>
  <si>
    <t>大阪府大阪市鶴見区横堤５－１３－６１</t>
  </si>
  <si>
    <t>B127210001990</t>
  </si>
  <si>
    <t>大阪市立横堤小学校</t>
  </si>
  <si>
    <t>大阪府大阪市鶴見区横堤１－１１－８３</t>
  </si>
  <si>
    <t>B127210002007</t>
  </si>
  <si>
    <t>大阪市立みどり小学校</t>
  </si>
  <si>
    <t>大阪府大阪市鶴見区緑２－４－４５</t>
  </si>
  <si>
    <t>B127210002016</t>
  </si>
  <si>
    <t>大阪市立鶴見南小学校</t>
  </si>
  <si>
    <t>大阪府大阪市鶴見区鶴見２－１７－２２</t>
  </si>
  <si>
    <t>B127210002025</t>
  </si>
  <si>
    <t>大阪市立茨田小学校</t>
  </si>
  <si>
    <t>大阪府大阪市鶴見区安田２－１－８</t>
  </si>
  <si>
    <t>B127210002034</t>
  </si>
  <si>
    <t>大阪市立焼野小学校</t>
  </si>
  <si>
    <t>大阪府大阪市鶴見区焼野１－３－４４</t>
  </si>
  <si>
    <t>B127210002043</t>
  </si>
  <si>
    <t>大阪市立高松小学校</t>
  </si>
  <si>
    <t>大阪府大阪市阿倍野区天王寺町北３－１７－１９</t>
  </si>
  <si>
    <t>B127210002052</t>
  </si>
  <si>
    <t>大阪市立常盤小学校</t>
  </si>
  <si>
    <t>大阪府大阪市阿倍野区松崎町３－１１－１２</t>
  </si>
  <si>
    <t>B127210002061</t>
  </si>
  <si>
    <t>大阪市立常盤小学校分校</t>
  </si>
  <si>
    <t>大阪府大阪市阿倍野区松崎町３－２－９</t>
  </si>
  <si>
    <t>B127210002070</t>
  </si>
  <si>
    <t>大阪市立金塚小学校</t>
  </si>
  <si>
    <t>大阪府大阪市阿倍野区旭町３－４－４６</t>
  </si>
  <si>
    <t>B127210002089</t>
  </si>
  <si>
    <t>大阪市立丸山小学校</t>
  </si>
  <si>
    <t>大阪府大阪市阿倍野区丸山通１－４－４３</t>
  </si>
  <si>
    <t>B127210002098</t>
  </si>
  <si>
    <t>大阪市立晴明丘小学校</t>
  </si>
  <si>
    <t>大阪府大阪市阿倍野区晴明通１０－３４</t>
  </si>
  <si>
    <t>B127210002105</t>
  </si>
  <si>
    <t>大阪市立阿倍野小学校</t>
  </si>
  <si>
    <t>大阪府大阪市阿倍野区阪南町２－１７－２１</t>
  </si>
  <si>
    <t>B127210002114</t>
  </si>
  <si>
    <t>大阪市立阪南小学校</t>
  </si>
  <si>
    <t>大阪府大阪市阿倍野区阪南町５－７－４０</t>
  </si>
  <si>
    <t>B127210002123</t>
  </si>
  <si>
    <t>大阪市立長池小学校</t>
  </si>
  <si>
    <t>大阪府大阪市阿倍野区長池町２０－２６</t>
  </si>
  <si>
    <t>B127210002132</t>
  </si>
  <si>
    <t>大阪市立苗代小学校</t>
  </si>
  <si>
    <t>大阪府大阪市阿倍野区阪南町１－２６－３０</t>
  </si>
  <si>
    <t>B127210002141</t>
  </si>
  <si>
    <t>大阪市立晴明丘南小学校</t>
  </si>
  <si>
    <t>大阪府大阪市阿倍野区帝塚山１－２３－８</t>
  </si>
  <si>
    <t>B127210002150</t>
  </si>
  <si>
    <t>大阪市立加賀屋小学校</t>
  </si>
  <si>
    <t>大阪府大阪市住之江区北加賀屋２－５－２６</t>
  </si>
  <si>
    <t>B127210002169</t>
  </si>
  <si>
    <t>大阪市立加賀屋東小学校</t>
  </si>
  <si>
    <t>大阪府大阪市住之江区東加賀屋１－６－２５</t>
  </si>
  <si>
    <t>B127210002178</t>
  </si>
  <si>
    <t>大阪市立住吉川小学校</t>
  </si>
  <si>
    <t>大阪府大阪市住之江区西加賀屋４－１－４</t>
  </si>
  <si>
    <t>B127210002187</t>
  </si>
  <si>
    <t>大阪市立北粉浜小学校</t>
  </si>
  <si>
    <t>大阪府大阪市住之江区粉浜１－５－４０</t>
  </si>
  <si>
    <t>B127210002196</t>
  </si>
  <si>
    <t>大阪市立住之江小学校</t>
  </si>
  <si>
    <t>大阪府大阪市住之江区御崎４－６－４３</t>
  </si>
  <si>
    <t>B127210002203</t>
  </si>
  <si>
    <t>大阪市立平林小学校</t>
  </si>
  <si>
    <t>大阪府大阪市住之江区平林南２－６－４８</t>
  </si>
  <si>
    <t>B127210002212</t>
  </si>
  <si>
    <t>大阪市立粉浜小学校</t>
  </si>
  <si>
    <t>大阪府大阪市住之江区粉浜２－６－６</t>
  </si>
  <si>
    <t>B127210002221</t>
  </si>
  <si>
    <t>大阪市立安立小学校</t>
  </si>
  <si>
    <t>大阪府大阪市住之江区住之江１－４－２９</t>
  </si>
  <si>
    <t>B127210002230</t>
  </si>
  <si>
    <t>大阪市立敷津浦小学校</t>
  </si>
  <si>
    <t>大阪府大阪市住之江区北島２－９－２２</t>
  </si>
  <si>
    <t>B127210002249</t>
  </si>
  <si>
    <t>大阪市立新北島小学校</t>
  </si>
  <si>
    <t>大阪府大阪市住之江区新北島６－２－５６</t>
  </si>
  <si>
    <t>B127210002258</t>
  </si>
  <si>
    <t>大阪市立南港光小学校</t>
  </si>
  <si>
    <t>大阪府大阪市住之江区南港中４－４－２２</t>
  </si>
  <si>
    <t>B127210002267</t>
  </si>
  <si>
    <t>大阪市立南港桜小学校</t>
  </si>
  <si>
    <t>大阪府大阪市住之江区南港中５－２－４８</t>
  </si>
  <si>
    <t>B127210002276</t>
  </si>
  <si>
    <t>大阪市立清江小学校</t>
  </si>
  <si>
    <t>大阪府大阪市住之江区御崎５－７－１８</t>
  </si>
  <si>
    <t>B127210002285</t>
  </si>
  <si>
    <t>大阪市立南港みなみ小学校</t>
  </si>
  <si>
    <t>大阪府大阪市住之江区南港中３丁目５番１４号</t>
  </si>
  <si>
    <t>B127210002294</t>
  </si>
  <si>
    <t>大阪市立東粉浜小学校</t>
  </si>
  <si>
    <t>大阪府大阪市住吉区東粉浜２－３－２６</t>
  </si>
  <si>
    <t>B127210002301</t>
  </si>
  <si>
    <t>大阪市立住吉小学校</t>
  </si>
  <si>
    <t>大阪府大阪市住吉区帝塚山西４－１－３５</t>
  </si>
  <si>
    <t>B127210002310</t>
  </si>
  <si>
    <t>大阪市立長居小学校</t>
  </si>
  <si>
    <t>大阪府大阪市住吉区長居東３－３－４０</t>
  </si>
  <si>
    <t>B127210002329</t>
  </si>
  <si>
    <t>大阪市立依羅小学校</t>
  </si>
  <si>
    <t>大阪府大阪市住吉区我孫子４－１１－４８</t>
  </si>
  <si>
    <t>B127210002338</t>
  </si>
  <si>
    <t>大阪市立墨江小学校</t>
  </si>
  <si>
    <t>大阪府大阪市住吉区墨江２－３－４６</t>
  </si>
  <si>
    <t>B127210002347</t>
  </si>
  <si>
    <t>大阪市立遠里小野小学校</t>
  </si>
  <si>
    <t>大阪府大阪市住吉区遠里小野６－６－２７</t>
  </si>
  <si>
    <t>B127210002356</t>
  </si>
  <si>
    <t>大阪市立清水丘小学校</t>
  </si>
  <si>
    <t>大阪府大阪市住吉区清水丘２－９－４１</t>
  </si>
  <si>
    <t>B127210002365</t>
  </si>
  <si>
    <t>大阪市立南住吉小学校</t>
  </si>
  <si>
    <t>大阪府大阪市住吉区南住吉３－５－１</t>
  </si>
  <si>
    <t>B127210002374</t>
  </si>
  <si>
    <t>大阪市立大領小学校</t>
  </si>
  <si>
    <t>大阪府大阪市住吉区大領３－３－５</t>
  </si>
  <si>
    <t>B127210002383</t>
  </si>
  <si>
    <t>大阪市立苅田小学校</t>
  </si>
  <si>
    <t>大阪府大阪市住吉区苅田３－５－３４</t>
  </si>
  <si>
    <t>B127210002392</t>
  </si>
  <si>
    <t>大阪市立山之内小学校</t>
  </si>
  <si>
    <t>大阪府大阪市住吉区山之内２－１７－３９</t>
  </si>
  <si>
    <t>B127210002409</t>
  </si>
  <si>
    <t>大阪市立苅田南小学校</t>
  </si>
  <si>
    <t>大阪府大阪市住吉区苅田１０－１－３５</t>
  </si>
  <si>
    <t>B127210002418</t>
  </si>
  <si>
    <t>大阪市立苅田北小学校</t>
  </si>
  <si>
    <t>大阪府大阪市住吉区苅田１－１１－３９</t>
  </si>
  <si>
    <t>B127210002427</t>
  </si>
  <si>
    <t>大阪市立大空小学校</t>
  </si>
  <si>
    <t>大阪府大阪市住吉区我孫子西１－６－１２</t>
  </si>
  <si>
    <t>B127210002436</t>
  </si>
  <si>
    <t>大阪市立桑津小学校</t>
  </si>
  <si>
    <t>大阪府大阪市東住吉区桑津５－１３－１３</t>
  </si>
  <si>
    <t>B127210002445</t>
  </si>
  <si>
    <t>大阪市立北田辺小学校</t>
  </si>
  <si>
    <t>大阪府大阪市東住吉区北田辺３－１１－１４</t>
  </si>
  <si>
    <t>B127210002454</t>
  </si>
  <si>
    <t>大阪市立田辺小学校</t>
  </si>
  <si>
    <t>大阪府大阪市東住吉区田辺２－３－３４</t>
  </si>
  <si>
    <t>B127210002463</t>
  </si>
  <si>
    <t>大阪市立東田辺小学校</t>
  </si>
  <si>
    <t>大阪府大阪市東住吉区東田辺２－１４－６</t>
  </si>
  <si>
    <t>B127210002472</t>
  </si>
  <si>
    <t>大阪市立南田辺小学校</t>
  </si>
  <si>
    <t>大阪府大阪市東住吉区南田辺４－３－４</t>
  </si>
  <si>
    <t>B127210002481</t>
  </si>
  <si>
    <t>大阪市立南百済小学校</t>
  </si>
  <si>
    <t>大阪府大阪市東住吉区湯里１－１５－４０</t>
  </si>
  <si>
    <t>B127210002490</t>
  </si>
  <si>
    <t>大阪市立育和小学校</t>
  </si>
  <si>
    <t>大阪府大阪市東住吉区杭全４－１０－１２</t>
  </si>
  <si>
    <t>B127210002506</t>
  </si>
  <si>
    <t>大阪市立鷹合小学校</t>
  </si>
  <si>
    <t>大阪府大阪市東住吉区鷹合３－１２－３８</t>
  </si>
  <si>
    <t>B127210002515</t>
  </si>
  <si>
    <t>大阪市立今川小学校</t>
  </si>
  <si>
    <t>大阪府大阪市東住吉区今川４－２４－４</t>
  </si>
  <si>
    <t>B127210002524</t>
  </si>
  <si>
    <t>大阪市立矢田小学校</t>
  </si>
  <si>
    <t>大阪府大阪市東住吉区矢田３－４－２７</t>
  </si>
  <si>
    <t>B127210002533</t>
  </si>
  <si>
    <t>大阪市立矢田東小学校</t>
  </si>
  <si>
    <t>大阪府大阪市東住吉区住道矢田２－７－４３</t>
  </si>
  <si>
    <t>B127210002542</t>
  </si>
  <si>
    <t>大阪市立矢田西小学校</t>
  </si>
  <si>
    <t>大阪府大阪市東住吉区公園南矢田２－１５－４３</t>
  </si>
  <si>
    <t>B127210002551</t>
  </si>
  <si>
    <t>大阪市立矢田北小学校</t>
  </si>
  <si>
    <t>大阪府大阪市東住吉区照ケ丘矢田２－１－５５</t>
  </si>
  <si>
    <t>B127210002560</t>
  </si>
  <si>
    <t>大阪市立湯里小学校</t>
  </si>
  <si>
    <t>大阪府大阪市東住吉区湯里６－８－３</t>
  </si>
  <si>
    <t>B127210002579</t>
  </si>
  <si>
    <t>大阪市立天下茶屋小学校</t>
  </si>
  <si>
    <t>大阪府大阪市西成区聖天下１－１１－３５</t>
  </si>
  <si>
    <t>B127210002588</t>
  </si>
  <si>
    <t>大阪市立岸里小学校</t>
  </si>
  <si>
    <t>大阪府大阪市西成区千本中１－８－２２</t>
  </si>
  <si>
    <t>B127210002597</t>
  </si>
  <si>
    <t>大阪市立玉出小学校</t>
  </si>
  <si>
    <t>大阪府大阪市西成区玉出中２－１３－４８</t>
  </si>
  <si>
    <t>B127210002604</t>
  </si>
  <si>
    <t>大阪市立千本小学校</t>
  </si>
  <si>
    <t>大阪府大阪市西成区千本中２－８－８</t>
  </si>
  <si>
    <t>B127210002613</t>
  </si>
  <si>
    <t>大阪市立橘小学校</t>
  </si>
  <si>
    <t>大阪府大阪市西成区橘２－１－２９</t>
  </si>
  <si>
    <t>B127210002640</t>
  </si>
  <si>
    <t>大阪市立長橋小学校</t>
  </si>
  <si>
    <t>大阪府大阪市西成区長橋２－３－２１</t>
  </si>
  <si>
    <t>B127210002659</t>
  </si>
  <si>
    <t>大阪市立北津守小学校</t>
  </si>
  <si>
    <t>大阪府大阪市西成区北津守３－３－４０</t>
  </si>
  <si>
    <t>B127210002668</t>
  </si>
  <si>
    <t>大阪市立南津守小学校</t>
  </si>
  <si>
    <t>大阪府大阪市西成区南津守６－１－１４</t>
  </si>
  <si>
    <t>B127210002677</t>
  </si>
  <si>
    <t>大阪市立新今宮小学校</t>
  </si>
  <si>
    <t>大阪府大阪市西成区花園北１－８－３２</t>
  </si>
  <si>
    <t>B127210002686</t>
  </si>
  <si>
    <t>大阪市立長谷川小学校</t>
  </si>
  <si>
    <t>大阪府柏原市円明町３－１５</t>
  </si>
  <si>
    <t>B127210002695</t>
  </si>
  <si>
    <t>大阪市立弘済小学校</t>
  </si>
  <si>
    <t>大阪府吹田市古江台６－２－２</t>
  </si>
  <si>
    <t>B127210002702</t>
  </si>
  <si>
    <t>大阪市立弘済小学校分校</t>
  </si>
  <si>
    <t>大阪府高槻市奈佐原９５６</t>
  </si>
  <si>
    <t>B127210002711</t>
  </si>
  <si>
    <t>大阪市立喜連小学校</t>
  </si>
  <si>
    <t>大阪府大阪市平野区喜連７－６－４</t>
  </si>
  <si>
    <t>B127210002720</t>
  </si>
  <si>
    <t>大阪市立平野西小学校</t>
  </si>
  <si>
    <t>大阪府大阪市平野区背戸口４－１－３１</t>
  </si>
  <si>
    <t>B127210002739</t>
  </si>
  <si>
    <t>大阪市立平野小学校</t>
  </si>
  <si>
    <t>大阪府大阪市平野区平野宮町１－９－２９</t>
  </si>
  <si>
    <t>B127210002748</t>
  </si>
  <si>
    <t>大阪市立長吉小学校</t>
  </si>
  <si>
    <t>大阪府大阪市平野区長吉長原２－６－５５</t>
  </si>
  <si>
    <t>B127210002757</t>
  </si>
  <si>
    <t>大阪市立瓜破小学校</t>
  </si>
  <si>
    <t>大阪府大阪市平野区瓜破５－３－１１</t>
  </si>
  <si>
    <t>B127210002766</t>
  </si>
  <si>
    <t>大阪市立瓜破北小学校</t>
  </si>
  <si>
    <t>大阪府大阪市平野区瓜破１－８－３３</t>
  </si>
  <si>
    <t>B127210002775</t>
  </si>
  <si>
    <t>大阪市立加美小学校</t>
  </si>
  <si>
    <t>大阪府大阪市平野区加美正覚寺３－１３－３５</t>
  </si>
  <si>
    <t>B127210002784</t>
  </si>
  <si>
    <t>大阪市立加美南部小学校</t>
  </si>
  <si>
    <t>大阪府大阪市平野区加美南１－９－１７</t>
  </si>
  <si>
    <t>B127210002793</t>
  </si>
  <si>
    <t>大阪市立平野南小学校</t>
  </si>
  <si>
    <t>大阪府大阪市平野区平野南２－３－８</t>
  </si>
  <si>
    <t>B127210002800</t>
  </si>
  <si>
    <t>大阪市立長吉東小学校</t>
  </si>
  <si>
    <t>大阪府大阪市平野区長吉出戸８－８－４１</t>
  </si>
  <si>
    <t>B127210002819</t>
  </si>
  <si>
    <t>大阪市立長吉南小学校</t>
  </si>
  <si>
    <t>大阪府大阪市平野区長吉六反３－２－１７</t>
  </si>
  <si>
    <t>B127210002828</t>
  </si>
  <si>
    <t>大阪市立喜連西小学校</t>
  </si>
  <si>
    <t>大阪府大阪市平野区喜連西３－１７－６１</t>
  </si>
  <si>
    <t>B127210002837</t>
  </si>
  <si>
    <t>大阪市立長原小学校</t>
  </si>
  <si>
    <t>大阪府大阪市平野区長吉長原東３－１０－９</t>
  </si>
  <si>
    <t>B127210002846</t>
  </si>
  <si>
    <t>大阪市立喜連東小学校</t>
  </si>
  <si>
    <t>大阪府大阪市平野区喜連東２－２－１７</t>
  </si>
  <si>
    <t>B127210002855</t>
  </si>
  <si>
    <t>大阪市立瓜破東小学校</t>
  </si>
  <si>
    <t>大阪府大阪市平野区瓜破東２－５－７８</t>
  </si>
  <si>
    <t>B127210002864</t>
  </si>
  <si>
    <t>大阪市立加美北小学校</t>
  </si>
  <si>
    <t>大阪府大阪市平野区加美北７－４－１０</t>
  </si>
  <si>
    <t>B127210002873</t>
  </si>
  <si>
    <t>大阪市立瓜破西小学校</t>
  </si>
  <si>
    <t>大阪府大阪市平野区瓜破西２－１－４３</t>
  </si>
  <si>
    <t>B127210002882</t>
  </si>
  <si>
    <t>大阪市立長吉出戸小学校</t>
  </si>
  <si>
    <t>大阪府大阪市平野区長吉出戸３ー１ー４３</t>
  </si>
  <si>
    <t>B127210002891</t>
  </si>
  <si>
    <t>大阪市立喜連北小学校</t>
  </si>
  <si>
    <t>大阪府大阪市平野区喜連１－７－４</t>
  </si>
  <si>
    <t>B127210002908</t>
  </si>
  <si>
    <t>大阪市立加美東小学校</t>
  </si>
  <si>
    <t>大阪府大阪市平野区加美東５－９－２５</t>
  </si>
  <si>
    <t>B127210002917</t>
  </si>
  <si>
    <t>大阪市立川辺小学校</t>
  </si>
  <si>
    <t>大阪府大阪市平野区長吉川辺１－４－９</t>
  </si>
  <si>
    <t>B127210002926</t>
  </si>
  <si>
    <t>大阪市立新平野西小学校</t>
  </si>
  <si>
    <t>大阪府大阪市平野区背戸口１－５－２２</t>
  </si>
  <si>
    <t>B127210002935</t>
  </si>
  <si>
    <t>堺市立三宝小学校</t>
  </si>
  <si>
    <t>大阪府堺市堺区三宝町５－２８６</t>
  </si>
  <si>
    <t>B127210002944</t>
  </si>
  <si>
    <t>堺市立錦西小学校</t>
  </si>
  <si>
    <t>大阪府堺市堺区神明町西２－１－１</t>
  </si>
  <si>
    <t>B127210002953</t>
  </si>
  <si>
    <t>堺市立市小学校</t>
  </si>
  <si>
    <t>大阪府堺市堺区市之町西３－１－１４</t>
  </si>
  <si>
    <t>B127210002962</t>
  </si>
  <si>
    <t>堺市立錦綾小学校</t>
  </si>
  <si>
    <t>大阪府堺市堺区錦綾町１－６－１９</t>
  </si>
  <si>
    <t>B127210002971</t>
  </si>
  <si>
    <t>堺市立浅香山小学校</t>
  </si>
  <si>
    <t>大阪府堺市堺区今池町５－４－４３</t>
  </si>
  <si>
    <t>B127210002980</t>
  </si>
  <si>
    <t>堺市立錦小学校</t>
  </si>
  <si>
    <t>大阪府堺市堺区九間町東３－１－１７</t>
  </si>
  <si>
    <t>B127210002999</t>
  </si>
  <si>
    <t>堺市立熊野小学校</t>
  </si>
  <si>
    <t>大阪府堺市堺区熊野町東５－１－４９</t>
  </si>
  <si>
    <t>B127210003006</t>
  </si>
  <si>
    <t>堺市立榎小学校</t>
  </si>
  <si>
    <t>大阪府堺市堺区榎元町２－３－１１</t>
  </si>
  <si>
    <t>B127210003015</t>
  </si>
  <si>
    <t>堺市立三国丘小学校</t>
  </si>
  <si>
    <t>大阪府堺市堺区北三国ヶ丘町５－１－１</t>
  </si>
  <si>
    <t>B127210003024</t>
  </si>
  <si>
    <t>堺市立東三国丘小学校</t>
  </si>
  <si>
    <t>大阪府堺市北区東三国ヶ丘町２－２－１</t>
  </si>
  <si>
    <t>B127210003033</t>
  </si>
  <si>
    <t>堺市立東浅香山小学校</t>
  </si>
  <si>
    <t>大阪府堺市北区大豆塚町１－６０</t>
  </si>
  <si>
    <t>B127210003042</t>
  </si>
  <si>
    <t>堺市立五箇荘小学校</t>
  </si>
  <si>
    <t>大阪府堺市北区新堀町２－５８</t>
  </si>
  <si>
    <t>B127210003051</t>
  </si>
  <si>
    <t>堺市立新金岡小学校</t>
  </si>
  <si>
    <t>大阪府堺市北区新金岡町１－４－１</t>
  </si>
  <si>
    <t>B127210003060</t>
  </si>
  <si>
    <t>堺市立金岡小学校</t>
  </si>
  <si>
    <t>大阪府堺市北区金岡町１２５４</t>
  </si>
  <si>
    <t>B127210003079</t>
  </si>
  <si>
    <t>堺市立北八下小学校</t>
  </si>
  <si>
    <t>大阪府堺市北区中村町２５０</t>
  </si>
  <si>
    <t>B127210003088</t>
  </si>
  <si>
    <t>堺市立南八下小学校</t>
  </si>
  <si>
    <t>大阪府堺市東区菩提町５－２２８</t>
  </si>
  <si>
    <t>B127210003097</t>
  </si>
  <si>
    <t>堺市立白鷺小学校</t>
  </si>
  <si>
    <t>大阪府堺市東区白鷺町２－８－１</t>
  </si>
  <si>
    <t>B127210003104</t>
  </si>
  <si>
    <t>堺市立日置荘小学校</t>
  </si>
  <si>
    <t>大阪府堺市東区日置荘西町２－４６－１</t>
  </si>
  <si>
    <t>B127210003113</t>
  </si>
  <si>
    <t>堺市立登美丘東小学校</t>
  </si>
  <si>
    <t>大阪府堺市東区丈六２２４</t>
  </si>
  <si>
    <t>B127210003122</t>
  </si>
  <si>
    <t>堺市立登美丘西小学校</t>
  </si>
  <si>
    <t>大阪府堺市東区大美野１３５</t>
  </si>
  <si>
    <t>B127210003131</t>
  </si>
  <si>
    <t>堺市立英彰小学校</t>
  </si>
  <si>
    <t>大阪府堺市堺区寺地町西４－１－１</t>
  </si>
  <si>
    <t>B127210003140</t>
  </si>
  <si>
    <t>堺市立少林寺小学校</t>
  </si>
  <si>
    <t>大阪府堺市堺区少林寺町東４－１－１</t>
  </si>
  <si>
    <t>B127210003159</t>
  </si>
  <si>
    <t>堺市立安井小学校</t>
  </si>
  <si>
    <t>大阪府堺市堺区南安井町４－１－５</t>
  </si>
  <si>
    <t>B127210003168</t>
  </si>
  <si>
    <t>堺市立大仙西小学校</t>
  </si>
  <si>
    <t>大阪府堺市堺区大仙西町４－１２９</t>
  </si>
  <si>
    <t>B127210003177</t>
  </si>
  <si>
    <t>堺市立神石小学校</t>
  </si>
  <si>
    <t>大阪府堺市堺区石津町２－６－１</t>
  </si>
  <si>
    <t>B127210003186</t>
  </si>
  <si>
    <t>堺市立大仙小学校</t>
  </si>
  <si>
    <t>大阪府堺市堺区大仙中町１６－１</t>
  </si>
  <si>
    <t>B127210003195</t>
  </si>
  <si>
    <t>堺市立浜寺石津小学校</t>
  </si>
  <si>
    <t>大阪府堺市西区浜寺石津町中２－３－２８</t>
  </si>
  <si>
    <t>B127210003202</t>
  </si>
  <si>
    <t>堺市立浜寺小学校</t>
  </si>
  <si>
    <t>大阪府堺市西区浜寺諏訪森町東２－１６３</t>
  </si>
  <si>
    <t>B127210003211</t>
  </si>
  <si>
    <t>堺市立浜寺昭和小学校</t>
  </si>
  <si>
    <t>大阪府堺市西区浜寺昭和町２－２８２</t>
  </si>
  <si>
    <t>B127210003220</t>
  </si>
  <si>
    <t>堺市立津久野小学校</t>
  </si>
  <si>
    <t>大阪府堺市西区津久野町３－１４－１１</t>
  </si>
  <si>
    <t>B127210003239</t>
  </si>
  <si>
    <t>堺市立鳳小学校</t>
  </si>
  <si>
    <t>大阪府堺市西区鳳中町２－２２</t>
  </si>
  <si>
    <t>B127210003248</t>
  </si>
  <si>
    <t>堺市立八田荘小学校</t>
  </si>
  <si>
    <t>大阪府堺市中区八田寺町２３１</t>
  </si>
  <si>
    <t>B127210003257</t>
  </si>
  <si>
    <t>堺市立向丘小学校</t>
  </si>
  <si>
    <t>大阪府堺市西区上野芝向ヶ丘町６－７－１</t>
  </si>
  <si>
    <t>B127210003266</t>
  </si>
  <si>
    <t>堺市立平岡小学校</t>
  </si>
  <si>
    <t>大阪府堺市西区堀上緑町１－６－１</t>
  </si>
  <si>
    <t>B127210003275</t>
  </si>
  <si>
    <t>堺市立深井小学校</t>
  </si>
  <si>
    <t>大阪府堺市中区深井中町１４０９</t>
  </si>
  <si>
    <t>B127210003284</t>
  </si>
  <si>
    <t>堺市立百舌鳥小学校</t>
  </si>
  <si>
    <t>大阪府堺市北区百舌鳥梅町２－４９８</t>
  </si>
  <si>
    <t>B127210003293</t>
  </si>
  <si>
    <t>堺市立東百舌鳥小学校</t>
  </si>
  <si>
    <t>大阪府堺市中区土塔町１３９</t>
  </si>
  <si>
    <t>B127210003300</t>
  </si>
  <si>
    <t>堺市立久世小学校</t>
  </si>
  <si>
    <t>大阪府堺市中区平井９９９</t>
  </si>
  <si>
    <t>B127210003319</t>
  </si>
  <si>
    <t>堺市立東陶器小学校</t>
  </si>
  <si>
    <t>大阪府堺市中区陶器北２５５６</t>
  </si>
  <si>
    <t>B127210003328</t>
  </si>
  <si>
    <t>堺市立西陶器小学校</t>
  </si>
  <si>
    <t>大阪府堺市中区田園５７０</t>
  </si>
  <si>
    <t>B127210003337</t>
  </si>
  <si>
    <t>堺市立上神谷小学校</t>
  </si>
  <si>
    <t>大阪府堺市南区片蔵１４２５</t>
  </si>
  <si>
    <t>B127210003346</t>
  </si>
  <si>
    <t>堺市立福泉小学校</t>
  </si>
  <si>
    <t>大阪府堺市西区菱木２－２１８６－１</t>
  </si>
  <si>
    <t>B127210003355</t>
  </si>
  <si>
    <t>堺市立福泉中央小学校</t>
  </si>
  <si>
    <t>大阪府堺市南区桃山台４－１７－１</t>
  </si>
  <si>
    <t>B127210003364</t>
  </si>
  <si>
    <t>堺市立美木多小学校</t>
  </si>
  <si>
    <t>大阪府堺市南区鴨谷台１－４８－１</t>
  </si>
  <si>
    <t>B127210003373</t>
  </si>
  <si>
    <t>堺市立光竜寺小学校</t>
  </si>
  <si>
    <t>大阪府堺市北区新金岡町３－７－１</t>
  </si>
  <si>
    <t>B127210003382</t>
  </si>
  <si>
    <t>堺市立宮園小学校</t>
  </si>
  <si>
    <t>大阪府堺市中区宮園町４－１</t>
  </si>
  <si>
    <t>B127210003391</t>
  </si>
  <si>
    <t>堺市立宮山台小学校</t>
  </si>
  <si>
    <t>大阪府堺市南区宮山台２－２－１</t>
  </si>
  <si>
    <t>B127210003408</t>
  </si>
  <si>
    <t>堺市立大泉小学校</t>
  </si>
  <si>
    <t>大阪府堺市北区新金岡町４－９－１</t>
  </si>
  <si>
    <t>B127210003417</t>
  </si>
  <si>
    <t>堺市立竹城台小学校</t>
  </si>
  <si>
    <t>大阪府堺市南区竹城台３－２－１</t>
  </si>
  <si>
    <t>B127210003426</t>
  </si>
  <si>
    <t>堺市立若松台小学校</t>
  </si>
  <si>
    <t>大阪府堺市南区若松台１－３－１</t>
  </si>
  <si>
    <t>B127210003435</t>
  </si>
  <si>
    <t>堺市立三原台小学校</t>
  </si>
  <si>
    <t>大阪府堺市南区三原台３－２－１</t>
  </si>
  <si>
    <t>B127210003444</t>
  </si>
  <si>
    <t>堺市立茶山台小学校</t>
  </si>
  <si>
    <t>大阪府堺市南区茶山台２－５－１</t>
  </si>
  <si>
    <t>B127210003453</t>
  </si>
  <si>
    <t>堺市立鳳南小学校</t>
  </si>
  <si>
    <t>大阪府堺市西区鳳南町１－７</t>
  </si>
  <si>
    <t>B127210003462</t>
  </si>
  <si>
    <t>堺市立槇塚台小学校</t>
  </si>
  <si>
    <t>大阪府堺市南区槇塚台３－３９－１</t>
  </si>
  <si>
    <t>B127210003471</t>
  </si>
  <si>
    <t>堺市立野田小学校</t>
  </si>
  <si>
    <t>大阪府堺市東区北野田８９７－２</t>
  </si>
  <si>
    <t>B127210003480</t>
  </si>
  <si>
    <t>堺市立桃山台小学校</t>
  </si>
  <si>
    <t>大阪府堺市南区桃山台２－６－１</t>
  </si>
  <si>
    <t>B127210003499</t>
  </si>
  <si>
    <t>堺市立中百舌鳥小学校</t>
  </si>
  <si>
    <t>大阪府堺市北区中百舌鳥町６－１０３３－２</t>
  </si>
  <si>
    <t>B127210003505</t>
  </si>
  <si>
    <t>堺市立竹城台東小学校</t>
  </si>
  <si>
    <t>大阪府堺市南区竹城台１－１０－１</t>
  </si>
  <si>
    <t>B127210003514</t>
  </si>
  <si>
    <t>堺市立庭代台小学校</t>
  </si>
  <si>
    <t>大阪府堺市南区庭代台３－１２－１</t>
  </si>
  <si>
    <t>B127210003523</t>
  </si>
  <si>
    <t>堺市立赤坂台小学校</t>
  </si>
  <si>
    <t>大阪府堺市南区赤坂台２－２－１</t>
  </si>
  <si>
    <t>B127210003532</t>
  </si>
  <si>
    <t>堺市立五箇荘東小学校</t>
  </si>
  <si>
    <t>大阪府堺市北区北花田町２－２０３</t>
  </si>
  <si>
    <t>B127210003541</t>
  </si>
  <si>
    <t>堺市立西百舌鳥小学校</t>
  </si>
  <si>
    <t>大阪府堺市北区百舌鳥西之町１－８２</t>
  </si>
  <si>
    <t>B127210003550</t>
  </si>
  <si>
    <t>堺市立城山台小学校</t>
  </si>
  <si>
    <t>大阪府堺市南区城山台１－２０－１</t>
  </si>
  <si>
    <t>B127210003569</t>
  </si>
  <si>
    <t>堺市立家原寺小学校</t>
  </si>
  <si>
    <t>大阪府堺市西区家原寺町１－７－１</t>
  </si>
  <si>
    <t>B127210003578</t>
  </si>
  <si>
    <t>堺市立福田小学校</t>
  </si>
  <si>
    <t>大阪府堺市中区福田７２７</t>
  </si>
  <si>
    <t>B127210003587</t>
  </si>
  <si>
    <t>堺市立福泉上小学校</t>
  </si>
  <si>
    <t>大阪府堺市西区上１２７－１</t>
  </si>
  <si>
    <t>B127210003596</t>
  </si>
  <si>
    <t>堺市立御池台小学校</t>
  </si>
  <si>
    <t>大阪府堺市南区御池台２－３－１</t>
  </si>
  <si>
    <t>B127210003603</t>
  </si>
  <si>
    <t>堺市立新檜尾台小学校</t>
  </si>
  <si>
    <t>大阪府堺市南区新檜尾台３－７－１</t>
  </si>
  <si>
    <t>B127210003612</t>
  </si>
  <si>
    <t>堺市立金岡南小学校</t>
  </si>
  <si>
    <t>大阪府堺市北区金岡町１１８２－１</t>
  </si>
  <si>
    <t>B127210003621</t>
  </si>
  <si>
    <t>堺市立新金岡東小学校</t>
  </si>
  <si>
    <t>大阪府堺市北区新金岡町４－１－９</t>
  </si>
  <si>
    <t>B127210003630</t>
  </si>
  <si>
    <t>堺市立日置荘西小学校</t>
  </si>
  <si>
    <t>大阪府堺市東区日置荘西町６－９－１</t>
  </si>
  <si>
    <t>B127210003649</t>
  </si>
  <si>
    <t>堺市立八田荘西小学校</t>
  </si>
  <si>
    <t>大阪府堺市中区毛穴町２６８－２</t>
  </si>
  <si>
    <t>B127210003658</t>
  </si>
  <si>
    <t>堺市立福泉東小学校</t>
  </si>
  <si>
    <t>大阪府堺市西区草部９４６－１</t>
  </si>
  <si>
    <t>B127210003667</t>
  </si>
  <si>
    <t>堺市立八下西小学校</t>
  </si>
  <si>
    <t>大阪府堺市東区引野町１－１１０</t>
  </si>
  <si>
    <t>B127210003676</t>
  </si>
  <si>
    <t>堺市立浜寺東小学校</t>
  </si>
  <si>
    <t>大阪府堺市西区浜寺船尾町東１－１０１</t>
  </si>
  <si>
    <t>B127210003685</t>
  </si>
  <si>
    <t>堺市立東深井小学校</t>
  </si>
  <si>
    <t>大阪府堺市中区深井水池町３２１４</t>
  </si>
  <si>
    <t>B127210003694</t>
  </si>
  <si>
    <t>堺市立登美丘南小学校</t>
  </si>
  <si>
    <t>大阪府堺市東区草尾５９６</t>
  </si>
  <si>
    <t>B127210003701</t>
  </si>
  <si>
    <t>堺市立土師小学校</t>
  </si>
  <si>
    <t>大阪府堺市中区土師町３－３５－１</t>
  </si>
  <si>
    <t>B127210003710</t>
  </si>
  <si>
    <t>堺市立深井西小学校</t>
  </si>
  <si>
    <t>大阪府堺市中区深井北町９２６</t>
  </si>
  <si>
    <t>B127210003729</t>
  </si>
  <si>
    <t>堺市立新浅香山小学校</t>
  </si>
  <si>
    <t>大阪府堺市北区東浅香山町３－３１－４</t>
  </si>
  <si>
    <t>B127210003738</t>
  </si>
  <si>
    <t>堺市立上野芝小学校</t>
  </si>
  <si>
    <t>大阪府堺市西区神野町２－２５－１</t>
  </si>
  <si>
    <t>B127210003747</t>
  </si>
  <si>
    <t>堺市立深阪小学校</t>
  </si>
  <si>
    <t>大阪府堺市中区深阪５－１５－１</t>
  </si>
  <si>
    <t>B127210003756</t>
  </si>
  <si>
    <t>堺市立はるみ小学校</t>
  </si>
  <si>
    <t>大阪府堺市南区晴美台３ー３ー１</t>
  </si>
  <si>
    <t>B127210003765</t>
  </si>
  <si>
    <t>堺市立新湊小学校</t>
  </si>
  <si>
    <t>大阪府堺市堺区西湊町６－６－１</t>
  </si>
  <si>
    <t>B127210003774</t>
  </si>
  <si>
    <t>堺市立泉北高倉小学校</t>
  </si>
  <si>
    <t>大阪府堺市南区高倉台３－５－１</t>
  </si>
  <si>
    <t>B127210003783</t>
  </si>
  <si>
    <t>堺市立原山ひかり小学校</t>
  </si>
  <si>
    <t>大阪府堺市南区原山台４丁３－１</t>
  </si>
  <si>
    <t>B127210003792</t>
  </si>
  <si>
    <t>岸和田市立中央小学校</t>
  </si>
  <si>
    <t>大阪府岸和田市堺町１－１０</t>
  </si>
  <si>
    <t>B127210003809</t>
  </si>
  <si>
    <t>岸和田市立城内小学校</t>
  </si>
  <si>
    <t>大阪府岸和田市南上町２－３－１</t>
  </si>
  <si>
    <t>B127210003818</t>
  </si>
  <si>
    <t>岸和田市立浜小学校</t>
  </si>
  <si>
    <t>大阪府岸和田市紙屋町１２－２０</t>
  </si>
  <si>
    <t>B127210003827</t>
  </si>
  <si>
    <t>岸和田市立朝陽小学校</t>
  </si>
  <si>
    <t>大阪府岸和田市上野町西１－２８</t>
  </si>
  <si>
    <t>B127210003836</t>
  </si>
  <si>
    <t>岸和田市立東光小学校</t>
  </si>
  <si>
    <t>大阪府岸和田市別所町２－１－３０</t>
  </si>
  <si>
    <t>B127210003845</t>
  </si>
  <si>
    <t>岸和田市立旭小学校</t>
  </si>
  <si>
    <t>大阪府岸和田市土生町７－５－１５</t>
  </si>
  <si>
    <t>B127210003854</t>
  </si>
  <si>
    <t>岸和田市立修斉小学校</t>
  </si>
  <si>
    <t>大阪府岸和田市土生滝町５２１</t>
  </si>
  <si>
    <t>B127210003863</t>
  </si>
  <si>
    <t>岸和田市立東葛城小学校</t>
  </si>
  <si>
    <t>大阪府岸和田市河合町１８３３－４</t>
  </si>
  <si>
    <t>B127210003872</t>
  </si>
  <si>
    <t>岸和田市立春木小学校</t>
  </si>
  <si>
    <t>大阪府岸和田市春木宮川町１１－１３</t>
  </si>
  <si>
    <t>B127210003881</t>
  </si>
  <si>
    <t>岸和田市立大芝小学校</t>
  </si>
  <si>
    <t>大阪府岸和田市磯上町２－４－１</t>
  </si>
  <si>
    <t>B127210003890</t>
  </si>
  <si>
    <t>岸和田市立大宮小学校</t>
  </si>
  <si>
    <t>大阪府岸和田市宮前町７－１</t>
  </si>
  <si>
    <t>B127210003907</t>
  </si>
  <si>
    <t>岸和田市立新条小学校</t>
  </si>
  <si>
    <t>大阪府岸和田市荒木町２－４－３３</t>
  </si>
  <si>
    <t>B127210003916</t>
  </si>
  <si>
    <t>岸和田市立八木小学校</t>
  </si>
  <si>
    <t>大阪府岸和田市大町３丁目２２番１号</t>
  </si>
  <si>
    <t>B127210003925</t>
  </si>
  <si>
    <t>岸和田市立光明小学校</t>
  </si>
  <si>
    <t>大阪府岸和田市尾生町５６４</t>
  </si>
  <si>
    <t>B127210003934</t>
  </si>
  <si>
    <t>岸和田市立常盤小学校</t>
  </si>
  <si>
    <t>大阪府岸和田市下松町４丁目６番１号</t>
  </si>
  <si>
    <t>B127210003943</t>
  </si>
  <si>
    <t>岸和田市立山直北小学校</t>
  </si>
  <si>
    <t>大阪府岸和田市田治米町４６０</t>
  </si>
  <si>
    <t>B127210003952</t>
  </si>
  <si>
    <t>岸和田市立山直南小学校</t>
  </si>
  <si>
    <t>大阪府岸和田市稲葉町２０</t>
  </si>
  <si>
    <t>B127210003961</t>
  </si>
  <si>
    <t>岸和田市立山滝小学校</t>
  </si>
  <si>
    <t>大阪府岸和田市内畑町１０４１</t>
  </si>
  <si>
    <t>B127210003970</t>
  </si>
  <si>
    <t>岸和田市立八木南小学校</t>
  </si>
  <si>
    <t>大阪府岸和田市小松里町７６８－１</t>
  </si>
  <si>
    <t>B127210003989</t>
  </si>
  <si>
    <t>岸和田市立城北小学校</t>
  </si>
  <si>
    <t>大阪府岸和田市荒木町２－１－１</t>
  </si>
  <si>
    <t>B127210003998</t>
  </si>
  <si>
    <t>岸和田市立城東小学校</t>
  </si>
  <si>
    <t>大阪府岸和田市三田町１４６</t>
  </si>
  <si>
    <t>B127210004005</t>
  </si>
  <si>
    <t>岸和田市立八木北小学校</t>
  </si>
  <si>
    <t>大阪府岸和田市下池田町３－６－４</t>
  </si>
  <si>
    <t>B127210004014</t>
  </si>
  <si>
    <t>岸和田市立天神山小学校</t>
  </si>
  <si>
    <t>大阪府岸和田市天神山町１－１－１</t>
  </si>
  <si>
    <t>B127210004023</t>
  </si>
  <si>
    <t>岸和田市立太田小学校</t>
  </si>
  <si>
    <t>大阪府岸和田市畑町３丁目１２－１</t>
  </si>
  <si>
    <t>B127210004032</t>
  </si>
  <si>
    <t>豊中市立克明小学校</t>
  </si>
  <si>
    <t>大阪府豊中市岡町北３－４－１</t>
  </si>
  <si>
    <t>B127210004041</t>
  </si>
  <si>
    <t>豊中市立桜塚小学校</t>
  </si>
  <si>
    <t>大阪府豊中市北桜塚２－６－１</t>
  </si>
  <si>
    <t>B127210004050</t>
  </si>
  <si>
    <t>豊中市立大池小学校</t>
  </si>
  <si>
    <t>大阪府豊中市本町１－７－１２</t>
  </si>
  <si>
    <t>B127210004069</t>
  </si>
  <si>
    <t>豊中市立螢池小学校</t>
  </si>
  <si>
    <t>大阪府豊中市蛍池中町１－１５－１</t>
  </si>
  <si>
    <t>B127210004078</t>
  </si>
  <si>
    <t>豊中市立桜井谷小学校</t>
  </si>
  <si>
    <t>大阪府豊中市柴原町３－１１－１</t>
  </si>
  <si>
    <t>B127210004087</t>
  </si>
  <si>
    <t>豊中市立熊野田小学校</t>
  </si>
  <si>
    <t>大阪府豊中市赤阪１－５－１</t>
  </si>
  <si>
    <t>B127210004096</t>
  </si>
  <si>
    <t>豊中市立中豊島小学校</t>
  </si>
  <si>
    <t>大阪府豊中市曽根東町６－１３－１</t>
  </si>
  <si>
    <t>B127210004103</t>
  </si>
  <si>
    <t>豊中市立豊島小学校</t>
  </si>
  <si>
    <t>大阪府豊中市服部西町３－６－５</t>
  </si>
  <si>
    <t>B127210004112</t>
  </si>
  <si>
    <t>豊中市立原田小学校</t>
  </si>
  <si>
    <t>大阪府豊中市原田元町１－１７－１</t>
  </si>
  <si>
    <t>B127210004121</t>
  </si>
  <si>
    <t>豊中市立小曽根小学校</t>
  </si>
  <si>
    <t>大阪府豊中市小曽根１－２－１</t>
  </si>
  <si>
    <t>B127210004130</t>
  </si>
  <si>
    <t>豊中市立豊南小学校</t>
  </si>
  <si>
    <t>大阪府豊中市豊南町西２－１９－１</t>
  </si>
  <si>
    <t>B127210004149</t>
  </si>
  <si>
    <t>豊中市立上野小学校</t>
  </si>
  <si>
    <t>大阪府豊中市上野東２－８－８</t>
  </si>
  <si>
    <t>B127210004158</t>
  </si>
  <si>
    <t>豊中市立南桜塚小学校</t>
  </si>
  <si>
    <t>大阪府豊中市南桜塚２－２－１</t>
  </si>
  <si>
    <t>B127210004167</t>
  </si>
  <si>
    <t>豊中市立新田小学校</t>
  </si>
  <si>
    <t>大阪府豊中市上新田２－１９－１</t>
  </si>
  <si>
    <t>B127210004185</t>
  </si>
  <si>
    <t>豊中市立庄内南小学校</t>
  </si>
  <si>
    <t>大阪府豊中市大黒町１－２－１５</t>
  </si>
  <si>
    <t>B127210004194</t>
  </si>
  <si>
    <t>豊中市立庄内西小学校</t>
  </si>
  <si>
    <t>大阪府豊中市庄本町４－１－１０</t>
  </si>
  <si>
    <t>B127210004229</t>
  </si>
  <si>
    <t>豊中市立千成小学校</t>
  </si>
  <si>
    <t>B127210004238</t>
  </si>
  <si>
    <t>豊中市立北丘小学校</t>
  </si>
  <si>
    <t>大阪府豊中市新千里北町２－１９－１</t>
  </si>
  <si>
    <t>B127210004247</t>
  </si>
  <si>
    <t>豊中市立東丘小学校</t>
  </si>
  <si>
    <t>大阪府豊中市新千里東町３－１－１</t>
  </si>
  <si>
    <t>B127210004256</t>
  </si>
  <si>
    <t>豊中市立東豊中小学校</t>
  </si>
  <si>
    <t>大阪府豊中市東豊中町５－１－１</t>
  </si>
  <si>
    <t>B127210004265</t>
  </si>
  <si>
    <t>豊中市立豊島西小学校</t>
  </si>
  <si>
    <t>大阪府豊中市上津島３－４－１</t>
  </si>
  <si>
    <t>B127210004274</t>
  </si>
  <si>
    <t>豊中市立西丘小学校</t>
  </si>
  <si>
    <t>大阪府豊中市新千里西町２－２３－１</t>
  </si>
  <si>
    <t>B127210004283</t>
  </si>
  <si>
    <t>豊中市立高川小学校</t>
  </si>
  <si>
    <t>大阪府豊中市豊南町東１－１－１</t>
  </si>
  <si>
    <t>B127210004292</t>
  </si>
  <si>
    <t>豊中市立刀根山小学校</t>
  </si>
  <si>
    <t>大阪府豊中市刀根山５－２－１</t>
  </si>
  <si>
    <t>B127210004309</t>
  </si>
  <si>
    <t>豊中市立南丘小学校</t>
  </si>
  <si>
    <t>大阪府豊中市新千里南町２－１３－１</t>
  </si>
  <si>
    <t>B127210004318</t>
  </si>
  <si>
    <t>豊中市立豊島北小学校</t>
  </si>
  <si>
    <t>大阪府豊中市曽根南町２－１９－１</t>
  </si>
  <si>
    <t>B127210004327</t>
  </si>
  <si>
    <t>豊中市立泉丘小学校</t>
  </si>
  <si>
    <t>大阪府豊中市西泉丘１－１０－１</t>
  </si>
  <si>
    <t>B127210004336</t>
  </si>
  <si>
    <t>豊中市立少路小学校</t>
  </si>
  <si>
    <t>大阪府豊中市西緑丘２－１０－１</t>
  </si>
  <si>
    <t>B127210004345</t>
  </si>
  <si>
    <t>豊中市立野畑小学校</t>
  </si>
  <si>
    <t>大阪府豊中市向丘３－１－１</t>
  </si>
  <si>
    <t>B127210004354</t>
  </si>
  <si>
    <t>豊中市立東豊台小学校</t>
  </si>
  <si>
    <t>大阪府豊中市東豊中町６－２－１</t>
  </si>
  <si>
    <t>B127210004363</t>
  </si>
  <si>
    <t>豊中市立箕輪小学校</t>
  </si>
  <si>
    <t>大阪府豊中市箕輪１－１－１</t>
  </si>
  <si>
    <t>B127210004372</t>
  </si>
  <si>
    <t>豊中市立北条小学校</t>
  </si>
  <si>
    <t>大阪府豊中市北条町２－１６－１</t>
  </si>
  <si>
    <t>B127210004381</t>
  </si>
  <si>
    <t>豊中市立寺内小学校</t>
  </si>
  <si>
    <t>大阪府豊中市寺内２－１５－１</t>
  </si>
  <si>
    <t>B127210004390</t>
  </si>
  <si>
    <t>豊中市立緑地小学校</t>
  </si>
  <si>
    <t>大阪府豊中市城山町４－１－１</t>
  </si>
  <si>
    <t>B127210004407</t>
  </si>
  <si>
    <t>豊中市立桜井谷東小学校</t>
  </si>
  <si>
    <t>大阪府豊中市桜の町７－５－１</t>
  </si>
  <si>
    <t>B127210004416</t>
  </si>
  <si>
    <t>豊中市立東泉丘小学校</t>
  </si>
  <si>
    <t>大阪府豊中市東泉丘３－２－１</t>
  </si>
  <si>
    <t>B127210004425</t>
  </si>
  <si>
    <t>豊中市立北緑丘小学校</t>
  </si>
  <si>
    <t>大阪府豊中市北緑丘２－４－１</t>
  </si>
  <si>
    <t>B127210004434</t>
  </si>
  <si>
    <t>豊中市立新田南小学校</t>
  </si>
  <si>
    <t>大阪府豊中市上新田４－９－１</t>
  </si>
  <si>
    <t>B127210004443</t>
  </si>
  <si>
    <t>池田市立池田小学校</t>
  </si>
  <si>
    <t>大阪府池田市大和町１－４</t>
  </si>
  <si>
    <t>B127210004452</t>
  </si>
  <si>
    <t>池田市立秦野小学校</t>
  </si>
  <si>
    <t>大阪府池田市畑１丁目１番１号</t>
  </si>
  <si>
    <t>B127210004461</t>
  </si>
  <si>
    <t>池田市立北豊島小学校</t>
  </si>
  <si>
    <t>大阪府池田市豊島北２－１２－１</t>
  </si>
  <si>
    <t>B127210004470</t>
  </si>
  <si>
    <t>池田市立呉服小学校</t>
  </si>
  <si>
    <t>大阪府池田市姫室町１０番１号</t>
  </si>
  <si>
    <t>B127210004489</t>
  </si>
  <si>
    <t>池田市立石橋小学校</t>
  </si>
  <si>
    <t>大阪府池田市井口堂３－３－３０</t>
  </si>
  <si>
    <t>B127210004498</t>
  </si>
  <si>
    <t>池田市立五月丘小学校</t>
  </si>
  <si>
    <t>大阪府池田市五月丘２－３－１</t>
  </si>
  <si>
    <t>B127210004504</t>
  </si>
  <si>
    <t>池田市立石橋南小学校</t>
  </si>
  <si>
    <t>大阪府池田市石橋４－６－１</t>
  </si>
  <si>
    <t>B127210004513</t>
  </si>
  <si>
    <t>池田市立緑丘小学校</t>
  </si>
  <si>
    <t>大阪府池田市緑丘２丁目５番１２号</t>
  </si>
  <si>
    <t>B127210004522</t>
  </si>
  <si>
    <t>池田市立神田小学校</t>
  </si>
  <si>
    <t>大阪府池田市神田２－４－１</t>
  </si>
  <si>
    <t>B127210004531</t>
  </si>
  <si>
    <t>吹田市立吹田第一小学校</t>
  </si>
  <si>
    <t>大阪府吹田市元町３０－３５</t>
  </si>
  <si>
    <t>B127210004540</t>
  </si>
  <si>
    <t>吹田市立吹田第二小学校</t>
  </si>
  <si>
    <t>大阪府吹田市泉町３－１５－１８</t>
  </si>
  <si>
    <t>B127210004559</t>
  </si>
  <si>
    <t>吹田市立吹田第三小学校</t>
  </si>
  <si>
    <t>大阪府吹田市高城町１８－３９</t>
  </si>
  <si>
    <t>B127210004568</t>
  </si>
  <si>
    <t>吹田市立吹田東小学校</t>
  </si>
  <si>
    <t>大阪府吹田市幸町２０－１</t>
  </si>
  <si>
    <t>B127210004577</t>
  </si>
  <si>
    <t>吹田市立千里第一小学校</t>
  </si>
  <si>
    <t>大阪府吹田市片山町４－３２－１０</t>
  </si>
  <si>
    <t>B127210004586</t>
  </si>
  <si>
    <t>吹田市立千里第二小学校</t>
  </si>
  <si>
    <t>大阪府吹田市千里山松が丘２５－１</t>
  </si>
  <si>
    <t>B127210004595</t>
  </si>
  <si>
    <t>吹田市立千里第三小学校</t>
  </si>
  <si>
    <t>大阪府吹田市千里山西２丁目１３－１</t>
  </si>
  <si>
    <t>B127210004602</t>
  </si>
  <si>
    <t>吹田市立岸部第一小学校</t>
  </si>
  <si>
    <t>大阪府吹田市岸部中２丁目１９番１号</t>
  </si>
  <si>
    <t>B127210004611</t>
  </si>
  <si>
    <t>吹田市立豊津第一小学校</t>
  </si>
  <si>
    <t>大阪府吹田市江坂町１－１５－４２</t>
  </si>
  <si>
    <t>B127210004620</t>
  </si>
  <si>
    <t>吹田市立山手小学校</t>
  </si>
  <si>
    <t>大阪府吹田市山手町２－１５－４３</t>
  </si>
  <si>
    <t>B127210004639</t>
  </si>
  <si>
    <t>吹田市立山田第一小学校</t>
  </si>
  <si>
    <t>大阪府吹田市山田東２－３３－２</t>
  </si>
  <si>
    <t>B127210004648</t>
  </si>
  <si>
    <t>吹田市立山田第二小学校</t>
  </si>
  <si>
    <t>大阪府吹田市千里丘下１９－１</t>
  </si>
  <si>
    <t>B127210004657</t>
  </si>
  <si>
    <t>吹田市立佐竹台小学校</t>
  </si>
  <si>
    <t>大阪府吹田市佐竹台４－１２－１</t>
  </si>
  <si>
    <t>B127210004666</t>
  </si>
  <si>
    <t>吹田市立高野台小学校</t>
  </si>
  <si>
    <t>大阪府吹田市高野台２丁目１６－１</t>
  </si>
  <si>
    <t>B127210004675</t>
  </si>
  <si>
    <t>吹田市立津雲台小学校</t>
  </si>
  <si>
    <t>大阪府吹田市津雲台４－７－１</t>
  </si>
  <si>
    <t>B127210004684</t>
  </si>
  <si>
    <t>吹田市立古江台小学校</t>
  </si>
  <si>
    <t>大阪府吹田市古江台５－６－１</t>
  </si>
  <si>
    <t>B127210004693</t>
  </si>
  <si>
    <t>吹田市立藤白台小学校</t>
  </si>
  <si>
    <t>大阪府吹田市藤白台３－３－１</t>
  </si>
  <si>
    <t>B127210004700</t>
  </si>
  <si>
    <t>吹田市立青山台小学校</t>
  </si>
  <si>
    <t>大阪府吹田市青山台２－５－１</t>
  </si>
  <si>
    <t>B127210004719</t>
  </si>
  <si>
    <t>吹田市立桃山台小学校</t>
  </si>
  <si>
    <t>大阪府吹田市桃山台１－５－１</t>
  </si>
  <si>
    <t>B127210004728</t>
  </si>
  <si>
    <t>吹田市立千里たけみ小学校</t>
  </si>
  <si>
    <t>大阪府吹田市竹見台３丁目３－１</t>
  </si>
  <si>
    <t>B127210004737</t>
  </si>
  <si>
    <t>吹田市立吹田南小学校</t>
  </si>
  <si>
    <t>大阪府吹田市南吹田５－１２－１</t>
  </si>
  <si>
    <t>B127210004746</t>
  </si>
  <si>
    <t>吹田市立豊津第二小学校</t>
  </si>
  <si>
    <t>大阪府吹田市江坂町２－５－１</t>
  </si>
  <si>
    <t>B127210004755</t>
  </si>
  <si>
    <t>吹田市立吹田第六小学校</t>
  </si>
  <si>
    <t>大阪府吹田市南清和園町４３－１</t>
  </si>
  <si>
    <t>B127210004764</t>
  </si>
  <si>
    <t>吹田市立岸部第二小学校</t>
  </si>
  <si>
    <t>大阪府吹田市岸部北４－１２－１</t>
  </si>
  <si>
    <t>B127210004773</t>
  </si>
  <si>
    <t>吹田市立山田第三小学校</t>
  </si>
  <si>
    <t>大阪府吹田市山田西１丁目４番１号</t>
  </si>
  <si>
    <t>B127210004782</t>
  </si>
  <si>
    <t>吹田市立南山田小学校</t>
  </si>
  <si>
    <t>大阪府吹田市千里丘西９－１</t>
  </si>
  <si>
    <t>B127210004791</t>
  </si>
  <si>
    <t>吹田市立江坂大池小学校</t>
  </si>
  <si>
    <t>大阪府吹田市江坂町３－１３－１</t>
  </si>
  <si>
    <t>B127210004808</t>
  </si>
  <si>
    <t>吹田市立千里新田小学校</t>
  </si>
  <si>
    <t>大阪府吹田市春日４ー１０－１</t>
  </si>
  <si>
    <t>B127210004817</t>
  </si>
  <si>
    <t>吹田市立西山田小学校</t>
  </si>
  <si>
    <t>大阪府吹田市山田西２－１０－１</t>
  </si>
  <si>
    <t>B127210004826</t>
  </si>
  <si>
    <t>吹田市立北山田小学校</t>
  </si>
  <si>
    <t>大阪府吹田市山田北１－１</t>
  </si>
  <si>
    <t>B127210004835</t>
  </si>
  <si>
    <t>吹田市立片山小学校</t>
  </si>
  <si>
    <t>大阪府吹田市朝日が丘町１６－１</t>
  </si>
  <si>
    <t>B127210004844</t>
  </si>
  <si>
    <t>吹田市立東山田小学校</t>
  </si>
  <si>
    <t>大阪府吹田市青葉丘南１５－１０</t>
  </si>
  <si>
    <t>B127210004853</t>
  </si>
  <si>
    <t>吹田市立東佐井寺小学校</t>
  </si>
  <si>
    <t>大阪府吹田市五月が丘西４－１</t>
  </si>
  <si>
    <t>B127210004862</t>
  </si>
  <si>
    <t>吹田市立佐井寺小学校</t>
  </si>
  <si>
    <t>大阪府吹田市佐井寺３－３－１</t>
  </si>
  <si>
    <t>B127210004871</t>
  </si>
  <si>
    <t>吹田市立山田第五小学校</t>
  </si>
  <si>
    <t>大阪府吹田市山田西１－６－１</t>
  </si>
  <si>
    <t>B127210004880</t>
  </si>
  <si>
    <t>吹田市立千里丘北小学校</t>
  </si>
  <si>
    <t>大阪府吹田市千里丘北１－３０</t>
  </si>
  <si>
    <t>B127210004899</t>
  </si>
  <si>
    <t>泉大津市立旭小学校</t>
  </si>
  <si>
    <t>大阪府泉大津市昭和町２ー２７</t>
  </si>
  <si>
    <t>B127210004906</t>
  </si>
  <si>
    <t>泉大津市立穴師小学校</t>
  </si>
  <si>
    <t>大阪府泉大津市我孫子１－１２－１０</t>
  </si>
  <si>
    <t>B127210004915</t>
  </si>
  <si>
    <t>泉大津市立上條小学校</t>
  </si>
  <si>
    <t>大阪府泉大津市東助松町３－１３－１</t>
  </si>
  <si>
    <t>B127210004924</t>
  </si>
  <si>
    <t>泉大津市立浜小学校</t>
  </si>
  <si>
    <t>大阪府泉大津市小松町５－６</t>
  </si>
  <si>
    <t>B127210004933</t>
  </si>
  <si>
    <t>泉大津市立条東小学校</t>
  </si>
  <si>
    <t>大阪府泉大津市千原町２丁目１２－１</t>
  </si>
  <si>
    <t>B127210004942</t>
  </si>
  <si>
    <t>泉大津市立条南小学校</t>
  </si>
  <si>
    <t>大阪府泉大津市宮町９－１</t>
  </si>
  <si>
    <t>B127210004951</t>
  </si>
  <si>
    <t>泉大津市立楠小学校</t>
  </si>
  <si>
    <t>大阪府泉大津市我孫子２－４－７</t>
  </si>
  <si>
    <t>B127210004960</t>
  </si>
  <si>
    <t>泉大津市立戎小学校</t>
  </si>
  <si>
    <t>大阪府泉大津市河原町３－７</t>
  </si>
  <si>
    <t>B127210004979</t>
  </si>
  <si>
    <t>高槻市立高槻小学校</t>
  </si>
  <si>
    <t>大阪府高槻市本町３番６９号</t>
  </si>
  <si>
    <t>B127210004988</t>
  </si>
  <si>
    <t>高槻市立大冠小学校</t>
  </si>
  <si>
    <t>大阪府高槻市天川町４２－２</t>
  </si>
  <si>
    <t>B127210004997</t>
  </si>
  <si>
    <t>高槻市立南大冠小学校</t>
  </si>
  <si>
    <t>大阪府高槻市大塚町１－４－８</t>
  </si>
  <si>
    <t>B127210005004</t>
  </si>
  <si>
    <t>高槻市立芥川小学校</t>
  </si>
  <si>
    <t>大阪府高槻市真上町１－２－３</t>
  </si>
  <si>
    <t>B127210005013</t>
  </si>
  <si>
    <t>高槻市立磐手小学校</t>
  </si>
  <si>
    <t>大阪府高槻市安満西の町２７番１号</t>
  </si>
  <si>
    <t>B127210005022</t>
  </si>
  <si>
    <t>高槻市立清水小学校</t>
  </si>
  <si>
    <t>大阪府高槻市宮之川原４丁目２０番１号</t>
  </si>
  <si>
    <t>B127210005031</t>
  </si>
  <si>
    <t>高槻市立如是小学校</t>
  </si>
  <si>
    <t>大阪府高槻市如是町２－３</t>
  </si>
  <si>
    <t>B127210005040</t>
  </si>
  <si>
    <t>高槻市立阿武野小学校</t>
  </si>
  <si>
    <t>大阪府高槻市氷室町４丁目４番５号</t>
  </si>
  <si>
    <t>B127210005059</t>
  </si>
  <si>
    <t>高槻市立五領小学校</t>
  </si>
  <si>
    <t>大阪府高槻市五領町１２－１</t>
  </si>
  <si>
    <t>B127210005068</t>
  </si>
  <si>
    <t>高槻市立桃園小学校</t>
  </si>
  <si>
    <t>大阪府高槻市桃園町３番２７号</t>
  </si>
  <si>
    <t>B127210005077</t>
  </si>
  <si>
    <t>高槻市立三箇牧小学校</t>
  </si>
  <si>
    <t>大阪府高槻市三島江１丁目１３番６号</t>
  </si>
  <si>
    <t>B127210005086</t>
  </si>
  <si>
    <t>高槻市立川西小学校</t>
  </si>
  <si>
    <t>大阪府高槻市川西町１－３４－７</t>
  </si>
  <si>
    <t>B127210005095</t>
  </si>
  <si>
    <t>高槻市立富田小学校</t>
  </si>
  <si>
    <t>大阪府高槻市昭和台町１－１－１</t>
  </si>
  <si>
    <t>B127210005102</t>
  </si>
  <si>
    <t>高槻市立柳川小学校</t>
  </si>
  <si>
    <t>大阪府高槻市西町２番１号</t>
  </si>
  <si>
    <t>B127210005111</t>
  </si>
  <si>
    <t>高槻市立樫田小学校</t>
  </si>
  <si>
    <t>大阪府高槻市大字田能小字岡崎６</t>
  </si>
  <si>
    <t>B127210005120</t>
  </si>
  <si>
    <t>高槻市立北大冠小学校</t>
  </si>
  <si>
    <t>大阪府高槻市宮野町１０番５号</t>
  </si>
  <si>
    <t>B127210005139</t>
  </si>
  <si>
    <t>高槻市立桜台小学校</t>
  </si>
  <si>
    <t>大阪府高槻市登町９－１</t>
  </si>
  <si>
    <t>B127210005148</t>
  </si>
  <si>
    <t>高槻市立芝生小学校</t>
  </si>
  <si>
    <t>大阪府高槻市芝生町３丁目３０番１号</t>
  </si>
  <si>
    <t>B127210005157</t>
  </si>
  <si>
    <t>高槻市立玉川小学校</t>
  </si>
  <si>
    <t>大阪府高槻市牧田町８－１</t>
  </si>
  <si>
    <t>B127210005166</t>
  </si>
  <si>
    <t>高槻市立西大冠小学校</t>
  </si>
  <si>
    <t>大阪府高槻市城南町３－１－１</t>
  </si>
  <si>
    <t>B127210005175</t>
  </si>
  <si>
    <t>高槻市立日吉台小学校</t>
  </si>
  <si>
    <t>大阪府高槻市日吉台一番町２４番１８号</t>
  </si>
  <si>
    <t>B127210005184</t>
  </si>
  <si>
    <t>高槻市立北清水小学校</t>
  </si>
  <si>
    <t>大阪府高槻市安岡寺町６－２－１</t>
  </si>
  <si>
    <t>B127210005193</t>
  </si>
  <si>
    <t>高槻市立上牧小学校</t>
  </si>
  <si>
    <t>大阪府高槻市上牧町４－２２－１</t>
  </si>
  <si>
    <t>B127210005200</t>
  </si>
  <si>
    <t>高槻市立柱本小学校</t>
  </si>
  <si>
    <t>大阪府高槻市柱本新町１０番８号</t>
  </si>
  <si>
    <t>B127210005219</t>
  </si>
  <si>
    <t>高槻市立赤大路小学校</t>
  </si>
  <si>
    <t>大阪府高槻市赤大路町１５－１</t>
  </si>
  <si>
    <t>B127210005228</t>
  </si>
  <si>
    <t>高槻市立冠小学校</t>
  </si>
  <si>
    <t>大阪府高槻市大冠町２－４０－２</t>
  </si>
  <si>
    <t>B127210005237</t>
  </si>
  <si>
    <t>高槻市立津之江小学校</t>
  </si>
  <si>
    <t>大阪府高槻市津之江北町７－１</t>
  </si>
  <si>
    <t>B127210005246</t>
  </si>
  <si>
    <t>高槻市立郡家小学校</t>
  </si>
  <si>
    <t>大阪府高槻市郡家新町６８－１</t>
  </si>
  <si>
    <t>B127210005255</t>
  </si>
  <si>
    <t>高槻市立寿栄小学校</t>
  </si>
  <si>
    <t>大阪府高槻市栄町３－１１－２</t>
  </si>
  <si>
    <t>B127210005264</t>
  </si>
  <si>
    <t>高槻市立土室小学校</t>
  </si>
  <si>
    <t>大阪府高槻市上土室６－１０－１</t>
  </si>
  <si>
    <t>B127210005273</t>
  </si>
  <si>
    <t>高槻市立五百住小学校</t>
  </si>
  <si>
    <t>大阪府高槻市登美の里町２４－１</t>
  </si>
  <si>
    <t>B127210005282</t>
  </si>
  <si>
    <t>高槻市立竹の内小学校</t>
  </si>
  <si>
    <t>大阪府高槻市竹の内町６０－１</t>
  </si>
  <si>
    <t>B127210005291</t>
  </si>
  <si>
    <t>高槻市立丸橋小学校</t>
  </si>
  <si>
    <t>大阪府高槻市芝生町３－１６－２</t>
  </si>
  <si>
    <t>B127210005308</t>
  </si>
  <si>
    <t>高槻市立松原小学校</t>
  </si>
  <si>
    <t>大阪府高槻市沢良木町１８－１</t>
  </si>
  <si>
    <t>B127210005317</t>
  </si>
  <si>
    <t>高槻市立安岡寺小学校</t>
  </si>
  <si>
    <t>大阪府高槻市安岡寺町一丁目６０番１号</t>
  </si>
  <si>
    <t>B127210005326</t>
  </si>
  <si>
    <t>高槻市立若松小学校</t>
  </si>
  <si>
    <t>大阪府高槻市若松町２２－２</t>
  </si>
  <si>
    <t>B127210005335</t>
  </si>
  <si>
    <t>高槻市立奥坂小学校</t>
  </si>
  <si>
    <t>大阪府高槻市別所本町３５－５</t>
  </si>
  <si>
    <t>B127210005344</t>
  </si>
  <si>
    <t>高槻市立真上小学校</t>
  </si>
  <si>
    <t>大阪府高槻市西真上２丁目１７番１号</t>
  </si>
  <si>
    <t>B127210005353</t>
  </si>
  <si>
    <t>高槻市立南平台小学校</t>
  </si>
  <si>
    <t>大阪府高槻市南平台５－２０－１</t>
  </si>
  <si>
    <t>B127210005362</t>
  </si>
  <si>
    <t>高槻市立北日吉台小学校</t>
  </si>
  <si>
    <t>大阪府高槻市日吉台三番町４－２０</t>
  </si>
  <si>
    <t>B127210005371</t>
  </si>
  <si>
    <t>高槻市立阿武山小学校</t>
  </si>
  <si>
    <t>大阪府高槻市阿武野２丁目１番２号</t>
  </si>
  <si>
    <t>B127210005380</t>
  </si>
  <si>
    <t>貝塚市立東小学校</t>
  </si>
  <si>
    <t>大阪府貝塚市小瀬１－２５－５</t>
  </si>
  <si>
    <t>B127210005399</t>
  </si>
  <si>
    <t>貝塚市立津田小学校</t>
  </si>
  <si>
    <t>大阪府貝塚市津田南町１－１</t>
  </si>
  <si>
    <t>B127210005406</t>
  </si>
  <si>
    <t>貝塚市立西小学校</t>
  </si>
  <si>
    <t>大阪府貝塚市脇浜４－６－１</t>
  </si>
  <si>
    <t>B127210005415</t>
  </si>
  <si>
    <t>貝塚市立南小学校</t>
  </si>
  <si>
    <t>大阪府貝塚市地蔵堂２８６</t>
  </si>
  <si>
    <t>B127210005424</t>
  </si>
  <si>
    <t>貝塚市立北小学校</t>
  </si>
  <si>
    <t>大阪府貝塚市中町４－１</t>
  </si>
  <si>
    <t>B127210005433</t>
  </si>
  <si>
    <t>貝塚市立木島小学校</t>
  </si>
  <si>
    <t>大阪府貝塚市三ツ松１０４８</t>
  </si>
  <si>
    <t>B127210005442</t>
  </si>
  <si>
    <t>貝塚市立葛城小学校</t>
  </si>
  <si>
    <t>大阪府貝塚市木積２０３２番地</t>
  </si>
  <si>
    <t>B127210005451</t>
  </si>
  <si>
    <t>貝塚市立中央小学校</t>
  </si>
  <si>
    <t>大阪府貝塚市麻生中８５４</t>
  </si>
  <si>
    <t>B127210005460</t>
  </si>
  <si>
    <t>貝塚市立永寿小学校</t>
  </si>
  <si>
    <t>大阪府貝塚市三ツ松２０２０</t>
  </si>
  <si>
    <t>大阪府貝塚市二色１－３－１</t>
  </si>
  <si>
    <t>B127210005488</t>
  </si>
  <si>
    <t>貝塚市立東山小学校</t>
  </si>
  <si>
    <t>大阪府貝塚市東山５－１１－１</t>
  </si>
  <si>
    <t>B127210005497</t>
  </si>
  <si>
    <t>守口市立守口小学校</t>
  </si>
  <si>
    <t>大阪府守口市八島町１３－４０</t>
  </si>
  <si>
    <t>B127210005503</t>
  </si>
  <si>
    <t>守口市立庭窪小学校</t>
  </si>
  <si>
    <t>大阪府守口市佐太中町１－６－１０</t>
  </si>
  <si>
    <t>B127210005512</t>
  </si>
  <si>
    <t>守口市立八雲小学校</t>
  </si>
  <si>
    <t>大阪府守口市八雲西町４－３１－３１</t>
  </si>
  <si>
    <t>B127210005521</t>
  </si>
  <si>
    <t>守口市立錦小学校</t>
  </si>
  <si>
    <t>大阪府守口市寺方錦通２－８－４５</t>
  </si>
  <si>
    <t>B127210005530</t>
  </si>
  <si>
    <t>守口市立金田小学校</t>
  </si>
  <si>
    <t>大阪府守口市金田町３－１１－１１</t>
  </si>
  <si>
    <t>B127210005549</t>
  </si>
  <si>
    <t>守口市立梶小学校</t>
  </si>
  <si>
    <t>大阪府守口市梶町４丁目７９－１２</t>
  </si>
  <si>
    <t>B127210005558</t>
  </si>
  <si>
    <t>守口市立藤田小学校</t>
  </si>
  <si>
    <t>大阪府守口市藤田町１－５８－１８</t>
  </si>
  <si>
    <t>B127210005567</t>
  </si>
  <si>
    <t>守口市立八雲東小学校</t>
  </si>
  <si>
    <t>大阪府守口市八雲東町２－７７－７</t>
  </si>
  <si>
    <t>B127210005576</t>
  </si>
  <si>
    <t>守口市立佐太小学校</t>
  </si>
  <si>
    <t>大阪府守口市佐太中町６－１１－５１</t>
  </si>
  <si>
    <t>B127210005594</t>
  </si>
  <si>
    <t>守口市立よつば小学校</t>
  </si>
  <si>
    <t>大阪府守口市大久保町２－１７－２６</t>
  </si>
  <si>
    <t>B127210005601</t>
  </si>
  <si>
    <t>守口市立さくら小学校</t>
  </si>
  <si>
    <t>大阪府守口市東光町２－１－４</t>
  </si>
  <si>
    <t>B127210005610</t>
  </si>
  <si>
    <t>守口市立寺方南小学校</t>
  </si>
  <si>
    <t>大阪府守口市寺方元町４－１－４５</t>
  </si>
  <si>
    <t>B127210005629</t>
  </si>
  <si>
    <t>枚方市立枚方小学校</t>
  </si>
  <si>
    <t>大阪府枚方市枚方上之町９－２１</t>
  </si>
  <si>
    <t>B127210005638</t>
  </si>
  <si>
    <t>枚方市立枚方第二小学校</t>
  </si>
  <si>
    <t>大阪府枚方市田宮本町１１－１</t>
  </si>
  <si>
    <t>B127210005647</t>
  </si>
  <si>
    <t>枚方市立さだ小学校</t>
  </si>
  <si>
    <t>大阪府枚方市北中振２－１１－２１</t>
  </si>
  <si>
    <t>B127210005656</t>
  </si>
  <si>
    <t>枚方市立香里小学校</t>
  </si>
  <si>
    <t>大阪府枚方市香里ヶ丘１０－５－２</t>
  </si>
  <si>
    <t>B127210005665</t>
  </si>
  <si>
    <t>枚方市立五常小学校</t>
  </si>
  <si>
    <t>大阪府枚方市香里ヶ丘６－９</t>
  </si>
  <si>
    <t>B127210005674</t>
  </si>
  <si>
    <t>枚方市立開成小学校</t>
  </si>
  <si>
    <t>大阪府枚方市香里ヶ丘２－５</t>
  </si>
  <si>
    <t>B127210005683</t>
  </si>
  <si>
    <t>枚方市立山田小学校</t>
  </si>
  <si>
    <t>大阪府枚方市甲斐田町１番２７号</t>
  </si>
  <si>
    <t>B127210005692</t>
  </si>
  <si>
    <t>枚方市立明倫小学校</t>
  </si>
  <si>
    <t>大阪府枚方市中宮西之町１０－６</t>
  </si>
  <si>
    <t>B127210005709</t>
  </si>
  <si>
    <t>枚方市立殿山第一小学校</t>
  </si>
  <si>
    <t>大阪府枚方市上野１－６－５</t>
  </si>
  <si>
    <t>B127210005718</t>
  </si>
  <si>
    <t>枚方市立殿山第二小学校</t>
  </si>
  <si>
    <t>大阪府枚方市養父丘２－７－５３</t>
  </si>
  <si>
    <t>B127210005727</t>
  </si>
  <si>
    <t>枚方市立樟葉小学校</t>
  </si>
  <si>
    <t>大阪府枚方市南楠葉２丁目４０番６号</t>
  </si>
  <si>
    <t>B127210005736</t>
  </si>
  <si>
    <t>枚方市立津田小学校</t>
  </si>
  <si>
    <t>大阪府枚方市津田西町１－３３－１</t>
  </si>
  <si>
    <t>B127210005745</t>
  </si>
  <si>
    <t>枚方市立菅原小学校</t>
  </si>
  <si>
    <t>大阪府枚方市藤阪中町１３－１</t>
  </si>
  <si>
    <t>B127210005754</t>
  </si>
  <si>
    <t>枚方市立氷室小学校</t>
  </si>
  <si>
    <t>大阪府枚方市尊延寺３－１－３８</t>
  </si>
  <si>
    <t>B127210005763</t>
  </si>
  <si>
    <t>枚方市立桜丘小学校</t>
  </si>
  <si>
    <t>大阪府枚方市村野本町３０－１</t>
  </si>
  <si>
    <t>B127210005772</t>
  </si>
  <si>
    <t>枚方市立春日小学校</t>
  </si>
  <si>
    <t>大阪府枚方市高田２－１５－１０</t>
  </si>
  <si>
    <t>B127210005790</t>
  </si>
  <si>
    <t>枚方市立山之上小学校</t>
  </si>
  <si>
    <t>大阪府枚方市山之上１ー３２－１</t>
  </si>
  <si>
    <t>B127210005807</t>
  </si>
  <si>
    <t>枚方市立牧野小学校</t>
  </si>
  <si>
    <t>大阪府枚方市上島東町４－１８</t>
  </si>
  <si>
    <t>B127210005816</t>
  </si>
  <si>
    <t>枚方市立交北小学校</t>
  </si>
  <si>
    <t>大阪府枚方市交北２丁目３０番５号</t>
  </si>
  <si>
    <t>B127210005825</t>
  </si>
  <si>
    <t>枚方市立香陽小学校</t>
  </si>
  <si>
    <t>大阪府枚方市香里ヶ丘１１丁目３６－１</t>
  </si>
  <si>
    <t>B127210005834</t>
  </si>
  <si>
    <t>枚方市立招提小学校</t>
  </si>
  <si>
    <t>大阪府枚方市招提東町２－２－８</t>
  </si>
  <si>
    <t>B127210005843</t>
  </si>
  <si>
    <t>枚方市立中宮小学校</t>
  </si>
  <si>
    <t>大阪府枚方市中宮山戸町２２－３</t>
  </si>
  <si>
    <t>B127210005852</t>
  </si>
  <si>
    <t>枚方市立小倉小学校</t>
  </si>
  <si>
    <t>大阪府枚方市小倉町２９－１</t>
  </si>
  <si>
    <t>B127210005861</t>
  </si>
  <si>
    <t>枚方市立樟葉南小学校</t>
  </si>
  <si>
    <t>大阪府枚方市楠葉美咲１－２５－１</t>
  </si>
  <si>
    <t>B127210005870</t>
  </si>
  <si>
    <t>枚方市立磯島小学校</t>
  </si>
  <si>
    <t>大阪府枚方市磯島北町３－１</t>
  </si>
  <si>
    <t>B127210005889</t>
  </si>
  <si>
    <t>枚方市立さだ西小学校</t>
  </si>
  <si>
    <t>大阪府枚方市出口６ー２０－１</t>
  </si>
  <si>
    <t>B127210005898</t>
  </si>
  <si>
    <t>枚方市立樟葉西小学校</t>
  </si>
  <si>
    <t>大阪府枚方市楠葉並木１－１１－１</t>
  </si>
  <si>
    <t>B127210005905</t>
  </si>
  <si>
    <t>枚方市立田口山小学校</t>
  </si>
  <si>
    <t>大阪府枚方市田口山３－１０－１</t>
  </si>
  <si>
    <t>B127210005914</t>
  </si>
  <si>
    <t>枚方市立西牧野小学校</t>
  </si>
  <si>
    <t>大阪府枚方市西牧野２丁目１－１</t>
  </si>
  <si>
    <t>B127210005923</t>
  </si>
  <si>
    <t>枚方市立川越小学校</t>
  </si>
  <si>
    <t>大阪府枚方市釈尊寺町３０－１</t>
  </si>
  <si>
    <t>B127210005932</t>
  </si>
  <si>
    <t>枚方市立さだ東小学校</t>
  </si>
  <si>
    <t>大阪府枚方市翠香園町３０－１</t>
  </si>
  <si>
    <t>B127210005941</t>
  </si>
  <si>
    <t>枚方市立桜丘北小学校</t>
  </si>
  <si>
    <t>大阪府枚方市星丘４－３１－１</t>
  </si>
  <si>
    <t>B127210005950</t>
  </si>
  <si>
    <t>枚方市立樟葉北小学校</t>
  </si>
  <si>
    <t>大阪府枚方市楠葉野田３－１３－１</t>
  </si>
  <si>
    <t>B127210005969</t>
  </si>
  <si>
    <t>枚方市立津田南小学校</t>
  </si>
  <si>
    <t>大阪府枚方市津田西町３－１０ー１</t>
  </si>
  <si>
    <t>B127210005978</t>
  </si>
  <si>
    <t>枚方市立船橋小学校</t>
  </si>
  <si>
    <t>大阪府枚方市東山１－６８</t>
  </si>
  <si>
    <t>B127210005996</t>
  </si>
  <si>
    <t>枚方市立山田東小学校</t>
  </si>
  <si>
    <t>大阪府枚方市田口３丁目１６－１</t>
  </si>
  <si>
    <t>B127210006003</t>
  </si>
  <si>
    <t>枚方市立菅原東小学校</t>
  </si>
  <si>
    <t>大阪府枚方市藤阪東町３－１０－１</t>
  </si>
  <si>
    <t>B127210006012</t>
  </si>
  <si>
    <t>枚方市立藤阪小学校</t>
  </si>
  <si>
    <t>大阪府枚方市藤阪南町１丁目４０―１</t>
  </si>
  <si>
    <t>B127210006021</t>
  </si>
  <si>
    <t>枚方市立平野小学校</t>
  </si>
  <si>
    <t>大阪府枚方市招提中町１－５３－１</t>
  </si>
  <si>
    <t>B127210006030</t>
  </si>
  <si>
    <t>枚方市立東香里小学校</t>
  </si>
  <si>
    <t>大阪府枚方市東香里南町４４番１号</t>
  </si>
  <si>
    <t>B127210006049</t>
  </si>
  <si>
    <t>枚方市立長尾小学校</t>
  </si>
  <si>
    <t>大阪府枚方市長尾北町３－３－２</t>
  </si>
  <si>
    <t>B127210006058</t>
  </si>
  <si>
    <t>枚方市立伊加賀小学校</t>
  </si>
  <si>
    <t>大阪府枚方市伊加賀西町５３－１</t>
  </si>
  <si>
    <t>B127210006067</t>
  </si>
  <si>
    <t>枚方市立西長尾小学校</t>
  </si>
  <si>
    <t>大阪府枚方市長尾西町２－４５－１</t>
  </si>
  <si>
    <t>B127210006076</t>
  </si>
  <si>
    <t>茨木市立忍頂寺小学校</t>
  </si>
  <si>
    <t>大阪府茨木市大字忍頂寺３１番地の２</t>
  </si>
  <si>
    <t>B127210006085</t>
  </si>
  <si>
    <t>茨木市立清溪小学校</t>
  </si>
  <si>
    <t>大阪府茨木市大字泉原８５７</t>
  </si>
  <si>
    <t>B127210006094</t>
  </si>
  <si>
    <t>茨木市立安威小学校</t>
  </si>
  <si>
    <t>大阪府茨木市安威二丁目２１番２３号</t>
  </si>
  <si>
    <t>B127210006101</t>
  </si>
  <si>
    <t>茨木市立福井小学校</t>
  </si>
  <si>
    <t>大阪府茨木市東福井二丁目４番２０号</t>
  </si>
  <si>
    <t>B127210006110</t>
  </si>
  <si>
    <t>茨木市立豊川小学校</t>
  </si>
  <si>
    <t>大阪府茨木市宿久庄５－１４－５</t>
  </si>
  <si>
    <t>B127210006129</t>
  </si>
  <si>
    <t>茨木市立三島小学校</t>
  </si>
  <si>
    <t>大阪府茨木市三島町３番１３号</t>
  </si>
  <si>
    <t>B127210006138</t>
  </si>
  <si>
    <t>茨木市立春日小学校</t>
  </si>
  <si>
    <t>大阪府茨木市上穂東町５－１８</t>
  </si>
  <si>
    <t>B127210006147</t>
  </si>
  <si>
    <t>茨木市立春日丘小学校</t>
  </si>
  <si>
    <t>大阪府茨木市中穂積三丁目３－４３</t>
  </si>
  <si>
    <t>B127210006156</t>
  </si>
  <si>
    <t>茨木市立茨木小学校</t>
  </si>
  <si>
    <t>大阪府茨木市片桐町８－４０</t>
  </si>
  <si>
    <t>B127210006165</t>
  </si>
  <si>
    <t>茨木市立中条小学校</t>
  </si>
  <si>
    <t>大阪府茨木市新中条町７番１２号</t>
  </si>
  <si>
    <t>B127210006174</t>
  </si>
  <si>
    <t>茨木市立大池小学校</t>
  </si>
  <si>
    <t>大阪府茨木市大池１－５－８</t>
  </si>
  <si>
    <t>B127210006183</t>
  </si>
  <si>
    <t>茨木市立玉櫛小学校</t>
  </si>
  <si>
    <t>大阪府茨木市水尾３－１－５１</t>
  </si>
  <si>
    <t>B127210006192</t>
  </si>
  <si>
    <t>茨木市立玉島小学校</t>
  </si>
  <si>
    <t>大阪府茨木市玉島二丁目１１番２３号</t>
  </si>
  <si>
    <t>B127210006209</t>
  </si>
  <si>
    <t>茨木市立中津小学校</t>
  </si>
  <si>
    <t>大阪府茨木市中津町１０番１５号</t>
  </si>
  <si>
    <t>B127210006218</t>
  </si>
  <si>
    <t>茨木市立東小学校</t>
  </si>
  <si>
    <t>大阪府茨木市鮎川二丁目５番２３号</t>
  </si>
  <si>
    <t>B127210006227</t>
  </si>
  <si>
    <t>茨木市立水尾小学校</t>
  </si>
  <si>
    <t>大阪府茨木市水尾四丁目７番１６号</t>
  </si>
  <si>
    <t>B127210006236</t>
  </si>
  <si>
    <t>茨木市立郡山小学校</t>
  </si>
  <si>
    <t>大阪府茨木市新郡山二丁目３０番１８号</t>
  </si>
  <si>
    <t>B127210006245</t>
  </si>
  <si>
    <t>茨木市立太田小学校</t>
  </si>
  <si>
    <t>大阪府茨木市花園一丁目２１番２６号</t>
  </si>
  <si>
    <t>B127210006254</t>
  </si>
  <si>
    <t>茨木市立天王小学校</t>
  </si>
  <si>
    <t>大阪府茨木市天王二丁目１３番５７号</t>
  </si>
  <si>
    <t>B127210006263</t>
  </si>
  <si>
    <t>茨木市立葦原小学校</t>
  </si>
  <si>
    <t>大阪府茨木市新和町１３番５０号</t>
  </si>
  <si>
    <t>B127210006272</t>
  </si>
  <si>
    <t>茨木市立郡小学校</t>
  </si>
  <si>
    <t>大阪府茨木市郡五丁目２６番２３号</t>
  </si>
  <si>
    <t>B127210006281</t>
  </si>
  <si>
    <t>茨木市立庄栄小学校</t>
  </si>
  <si>
    <t>大阪府茨木市庄二丁目２６番５号</t>
  </si>
  <si>
    <t>B127210006290</t>
  </si>
  <si>
    <t>茨木市立沢池小学校</t>
  </si>
  <si>
    <t>大阪府茨木市南春日丘３－１１－６</t>
  </si>
  <si>
    <t>B127210006307</t>
  </si>
  <si>
    <t>茨木市立畑田小学校</t>
  </si>
  <si>
    <t>大阪府茨木市畑田町３番３１号</t>
  </si>
  <si>
    <t>B127210006316</t>
  </si>
  <si>
    <t>茨木市立山手台小学校</t>
  </si>
  <si>
    <t>大阪府茨木市山手台四丁目９番４号</t>
  </si>
  <si>
    <t>B127210006325</t>
  </si>
  <si>
    <t>茨木市立耳原小学校</t>
  </si>
  <si>
    <t>大阪府茨木市耳原二丁目２０番５５号</t>
  </si>
  <si>
    <t>B127210006334</t>
  </si>
  <si>
    <t>茨木市立穂積小学校</t>
  </si>
  <si>
    <t>大阪府茨木市下穂積二丁目６番６２号</t>
  </si>
  <si>
    <t>B127210006343</t>
  </si>
  <si>
    <t>茨木市立白川小学校</t>
  </si>
  <si>
    <t>大阪府茨木市白川一丁目４番１号</t>
  </si>
  <si>
    <t>B127210006352</t>
  </si>
  <si>
    <t>茨木市立東奈良小学校</t>
  </si>
  <si>
    <t>大阪府茨木市東奈良二丁目５番３６号</t>
  </si>
  <si>
    <t>B127210006361</t>
  </si>
  <si>
    <t>茨木市立西小学校</t>
  </si>
  <si>
    <t>大阪府茨木市北春日丘３－１２－２３</t>
  </si>
  <si>
    <t>B127210006370</t>
  </si>
  <si>
    <t>茨木市立西河原小学校</t>
  </si>
  <si>
    <t>大阪府茨木市西河原北町７－３３</t>
  </si>
  <si>
    <t>B127210006389</t>
  </si>
  <si>
    <t>茨木市立彩都西小学校</t>
  </si>
  <si>
    <t>大阪府茨木市彩都あさぎ五丁目８番１号</t>
  </si>
  <si>
    <t>B127210006398</t>
  </si>
  <si>
    <t>八尾市立八尾小学校</t>
  </si>
  <si>
    <t>大阪府八尾市本町１－１－６５</t>
  </si>
  <si>
    <t>B127210006405</t>
  </si>
  <si>
    <t>八尾市立山本小学校</t>
  </si>
  <si>
    <t>大阪府八尾市山本町北２－６－３９</t>
  </si>
  <si>
    <t>B127210006414</t>
  </si>
  <si>
    <t>八尾市立用和小学校</t>
  </si>
  <si>
    <t>大阪府八尾市山城町３－１－４６</t>
  </si>
  <si>
    <t>B127210006423</t>
  </si>
  <si>
    <t>八尾市立久宝寺小学校</t>
  </si>
  <si>
    <t>大阪府八尾市久宝寺２－２－３３</t>
  </si>
  <si>
    <t>B127210006432</t>
  </si>
  <si>
    <t>八尾市立龍華小学校</t>
  </si>
  <si>
    <t>大阪府八尾市東太子１－６－１２</t>
  </si>
  <si>
    <t>B127210006441</t>
  </si>
  <si>
    <t>八尾市立大正小学校</t>
  </si>
  <si>
    <t>大阪府八尾市太田３－１８３</t>
  </si>
  <si>
    <t>B127210006450</t>
  </si>
  <si>
    <t>八尾市立桂小学校</t>
  </si>
  <si>
    <t>大阪府八尾市桂町四丁目５０番地の２</t>
  </si>
  <si>
    <t>B127210006469</t>
  </si>
  <si>
    <t>八尾市立安中小学校</t>
  </si>
  <si>
    <t>大阪府八尾市陽光園２－７－３３</t>
  </si>
  <si>
    <t>B127210006478</t>
  </si>
  <si>
    <t>八尾市立竹渕小学校</t>
  </si>
  <si>
    <t>大阪府八尾市竹渕東４－１</t>
  </si>
  <si>
    <t>B127210006487</t>
  </si>
  <si>
    <t>八尾市立南高安小学校</t>
  </si>
  <si>
    <t>大阪府八尾市恩智北町４－６５０</t>
  </si>
  <si>
    <t>B127210006496</t>
  </si>
  <si>
    <t>八尾市立曙川小学校</t>
  </si>
  <si>
    <t>大阪府八尾市八尾木東２－２８</t>
  </si>
  <si>
    <t>B127210006502</t>
  </si>
  <si>
    <t>八尾市立北山本小学校</t>
  </si>
  <si>
    <t>大阪府八尾市福万寺町２－１</t>
  </si>
  <si>
    <t>B127210006511</t>
  </si>
  <si>
    <t>八尾市立南山本小学校</t>
  </si>
  <si>
    <t>大阪府八尾市山本町南７－１－９</t>
  </si>
  <si>
    <t>B127210006520</t>
  </si>
  <si>
    <t>八尾市立志紀小学校</t>
  </si>
  <si>
    <t>大阪府八尾市田井中３－１０１</t>
  </si>
  <si>
    <t>B127210006539</t>
  </si>
  <si>
    <t>八尾市立高美小学校</t>
  </si>
  <si>
    <t>大阪府八尾市高美町３－１－２６</t>
  </si>
  <si>
    <t>B127210006548</t>
  </si>
  <si>
    <t>八尾市立長池小学校</t>
  </si>
  <si>
    <t>大阪府八尾市長池町２－５２－２</t>
  </si>
  <si>
    <t>B127210006557</t>
  </si>
  <si>
    <t>八尾市立東山本小学校</t>
  </si>
  <si>
    <t>大阪府八尾市東山本町９－３－３３</t>
  </si>
  <si>
    <t>B127210006566</t>
  </si>
  <si>
    <t>八尾市立美園小学校</t>
  </si>
  <si>
    <t>大阪府八尾市美園町２－５１－１</t>
  </si>
  <si>
    <t>B127210006575</t>
  </si>
  <si>
    <t>八尾市立永畑小学校</t>
  </si>
  <si>
    <t>大阪府八尾市永畑町１－２－２７</t>
  </si>
  <si>
    <t>B127210006584</t>
  </si>
  <si>
    <t>八尾市立刑部小学校</t>
  </si>
  <si>
    <t>大阪府八尾市刑部３丁目２９－１</t>
  </si>
  <si>
    <t>B127210006593</t>
  </si>
  <si>
    <t>八尾市立西山本小学校</t>
  </si>
  <si>
    <t>大阪府八尾市西山本町３－５－２５</t>
  </si>
  <si>
    <t>B127210006600</t>
  </si>
  <si>
    <t>八尾市立高美南小学校</t>
  </si>
  <si>
    <t>大阪府八尾市高美町６－１－１１</t>
  </si>
  <si>
    <t>B127210006619</t>
  </si>
  <si>
    <t>八尾市立高安西小学校</t>
  </si>
  <si>
    <t>大阪府八尾市高安町北４－１５</t>
  </si>
  <si>
    <t>B127210006628</t>
  </si>
  <si>
    <t>八尾市立曙川東小学校</t>
  </si>
  <si>
    <t>大阪府八尾市曙川東８－１３６</t>
  </si>
  <si>
    <t>B127210006637</t>
  </si>
  <si>
    <t>八尾市立亀井小学校</t>
  </si>
  <si>
    <t>大阪府八尾市亀井町１－４－１</t>
  </si>
  <si>
    <t>B127210006646</t>
  </si>
  <si>
    <t>八尾市立上之島小学校</t>
  </si>
  <si>
    <t>大阪府八尾市上之島町北３－２２－１</t>
  </si>
  <si>
    <t>B127210006655</t>
  </si>
  <si>
    <t>八尾市立大正北小学校</t>
  </si>
  <si>
    <t>大阪府八尾市西木の本２－１４１</t>
  </si>
  <si>
    <t>B127210006664</t>
  </si>
  <si>
    <t>泉佐野市立第一小学校</t>
  </si>
  <si>
    <t>大阪府泉佐野市野出町１－３４</t>
  </si>
  <si>
    <t>B127210006673</t>
  </si>
  <si>
    <t>泉佐野市立第二小学校</t>
  </si>
  <si>
    <t>大阪府泉佐野市高松北２－１－７</t>
  </si>
  <si>
    <t>B127210006682</t>
  </si>
  <si>
    <t>泉佐野市立第三小学校</t>
  </si>
  <si>
    <t>大阪府泉佐野市旭町４－６</t>
  </si>
  <si>
    <t>B127210006691</t>
  </si>
  <si>
    <t>泉佐野市立日新小学校</t>
  </si>
  <si>
    <t>大阪府泉佐野市中庄８０１番地</t>
  </si>
  <si>
    <t>B127210006708</t>
  </si>
  <si>
    <t>泉佐野市立北中小学校</t>
  </si>
  <si>
    <t>大阪府泉佐野市鶴原２－２－６８</t>
  </si>
  <si>
    <t>B127210006717</t>
  </si>
  <si>
    <t>泉佐野市立長坂小学校</t>
  </si>
  <si>
    <t>大阪府泉佐野市鶴原１０５３</t>
  </si>
  <si>
    <t>B127210006726</t>
  </si>
  <si>
    <t>泉佐野市立日根野小学校</t>
  </si>
  <si>
    <t>大阪府泉佐野市日根野１６８４</t>
  </si>
  <si>
    <t>B127210006735</t>
  </si>
  <si>
    <t>泉佐野市立大木小学校</t>
  </si>
  <si>
    <t>大阪府泉佐野市大木１４４３</t>
  </si>
  <si>
    <t>B127210006744</t>
  </si>
  <si>
    <t>泉佐野市立上之郷小学校</t>
  </si>
  <si>
    <t>大阪府泉佐野市上之郷１６８０</t>
  </si>
  <si>
    <t>B127210006753</t>
  </si>
  <si>
    <t>泉佐野市立長南小学校</t>
  </si>
  <si>
    <t>大阪府泉佐野市長滝４１８</t>
  </si>
  <si>
    <t>B127210006762</t>
  </si>
  <si>
    <t>泉佐野市立末広小学校</t>
  </si>
  <si>
    <t>大阪府泉佐野市南中安松１５４５</t>
  </si>
  <si>
    <t>B127210006771</t>
  </si>
  <si>
    <t>泉佐野市立佐野台小学校</t>
  </si>
  <si>
    <t>大阪府泉佐野市東佐野台１－１</t>
  </si>
  <si>
    <t>B127210006780</t>
  </si>
  <si>
    <t>泉佐野市立中央小学校</t>
  </si>
  <si>
    <t>大阪府泉佐野市市場南１－９－１</t>
  </si>
  <si>
    <t>B127210006799</t>
  </si>
  <si>
    <t>富田林市立富田林小学校</t>
  </si>
  <si>
    <t>大阪府富田林市常盤町１６－２０</t>
  </si>
  <si>
    <t>B127210006806</t>
  </si>
  <si>
    <t>富田林市立新堂小学校</t>
  </si>
  <si>
    <t>大阪府富田林市若松町四丁目５番４号</t>
  </si>
  <si>
    <t>B127210006815</t>
  </si>
  <si>
    <t>富田林市立喜志小学校</t>
  </si>
  <si>
    <t>大阪府富田林市木戸山町１－３６</t>
  </si>
  <si>
    <t>B127210006824</t>
  </si>
  <si>
    <t>富田林市立大伴小学校</t>
  </si>
  <si>
    <t>大阪府富田林市南大伴町一丁目２番２０号</t>
  </si>
  <si>
    <t>B127210006833</t>
  </si>
  <si>
    <t>富田林市立彼方小学校</t>
  </si>
  <si>
    <t>大阪府富田林市大字彼方４１１番地</t>
  </si>
  <si>
    <t>B127210006842</t>
  </si>
  <si>
    <t>富田林市立錦郡小学校</t>
  </si>
  <si>
    <t>大阪府富田林市錦織南一丁目８番１号</t>
  </si>
  <si>
    <t>B127210006851</t>
  </si>
  <si>
    <t>富田林市立川西小学校</t>
  </si>
  <si>
    <t>大阪府富田林市新家一丁目３番１号</t>
  </si>
  <si>
    <t>B127210006860</t>
  </si>
  <si>
    <t>富田林市立東条小学校</t>
  </si>
  <si>
    <t>大阪府富田林市龍泉５６６番地</t>
  </si>
  <si>
    <t>B127210006879</t>
  </si>
  <si>
    <t>富田林市立高辺台小学校</t>
  </si>
  <si>
    <t>大阪府富田林市高辺台３－１－１</t>
  </si>
  <si>
    <t>B127210006888</t>
  </si>
  <si>
    <t>富田林市立久野喜台小学校</t>
  </si>
  <si>
    <t>大阪府富田林市久野喜台一丁目１６番１号</t>
  </si>
  <si>
    <t>B127210006897</t>
  </si>
  <si>
    <t>富田林市立寺池台小学校</t>
  </si>
  <si>
    <t>大阪府富田林市寺池台四丁目３番１号</t>
  </si>
  <si>
    <t>B127210006904</t>
  </si>
  <si>
    <t>富田林市立伏山台小学校</t>
  </si>
  <si>
    <t>大阪府富田林市伏山２－１－１</t>
  </si>
  <si>
    <t>B127210006913</t>
  </si>
  <si>
    <t>富田林市立喜志西小学校</t>
  </si>
  <si>
    <t>大阪府富田林市梅の里四丁目６番１号</t>
  </si>
  <si>
    <t>B127210006922</t>
  </si>
  <si>
    <t>富田林市立藤沢台小学校</t>
  </si>
  <si>
    <t>大阪府富田林市藤沢台二丁目３番１号</t>
  </si>
  <si>
    <t>B127210006931</t>
  </si>
  <si>
    <t>富田林市立小金台小学校</t>
  </si>
  <si>
    <t>大阪府富田林市小金台三丁目１１番１号</t>
  </si>
  <si>
    <t>B127210006940</t>
  </si>
  <si>
    <t>富田林市立向陽台小学校</t>
  </si>
  <si>
    <t>大阪府富田林市向陽台五丁目１番１号</t>
  </si>
  <si>
    <t>B127210006959</t>
  </si>
  <si>
    <t>寝屋川市立東小学校</t>
  </si>
  <si>
    <t>大阪府寝屋川市太秦元町２－１</t>
  </si>
  <si>
    <t>B127210006968</t>
  </si>
  <si>
    <t>寝屋川市立西小学校</t>
  </si>
  <si>
    <t>大阪府寝屋川市高柳３－１－２７</t>
  </si>
  <si>
    <t>B127210006977</t>
  </si>
  <si>
    <t>寝屋川市立南小学校</t>
  </si>
  <si>
    <t>大阪府寝屋川市下木田町１６－１５</t>
  </si>
  <si>
    <t>B127210006986</t>
  </si>
  <si>
    <t>寝屋川市立北小学校</t>
  </si>
  <si>
    <t>大阪府寝屋川市寿町５７－２９</t>
  </si>
  <si>
    <t>B127210006995</t>
  </si>
  <si>
    <t>寝屋川市立第五小学校</t>
  </si>
  <si>
    <t>大阪府寝屋川市成田西町２－３</t>
  </si>
  <si>
    <t>B127210007002</t>
  </si>
  <si>
    <t>寝屋川市立成美小学校</t>
  </si>
  <si>
    <t>大阪府寝屋川市錦町２３－４５</t>
  </si>
  <si>
    <t>大阪府寝屋川市打上高塚町４－１</t>
  </si>
  <si>
    <t>B127210007020</t>
  </si>
  <si>
    <t>寝屋川市立池田小学校</t>
  </si>
  <si>
    <t>大阪府寝屋川市池田２－１－７</t>
  </si>
  <si>
    <t>B127210007039</t>
  </si>
  <si>
    <t>寝屋川市立啓明小学校</t>
  </si>
  <si>
    <t>大阪府寝屋川市高柳６－３－１</t>
  </si>
  <si>
    <t>B127210007048</t>
  </si>
  <si>
    <t>寝屋川市立中央小学校</t>
  </si>
  <si>
    <t>大阪府寝屋川市初町１－２５</t>
  </si>
  <si>
    <t>B127210007057</t>
  </si>
  <si>
    <t>寝屋川市立神田小学校</t>
  </si>
  <si>
    <t>大阪府寝屋川市東神田町２７－１</t>
  </si>
  <si>
    <t>B127210007066</t>
  </si>
  <si>
    <t>寝屋川市立三井小学校</t>
  </si>
  <si>
    <t>大阪府寝屋川市三井が丘３－７－３</t>
  </si>
  <si>
    <t>B127210007075</t>
  </si>
  <si>
    <t>寝屋川市立木屋小学校</t>
  </si>
  <si>
    <t>大阪府寝屋川市豊里町１９－２２</t>
  </si>
  <si>
    <t>B127210007084</t>
  </si>
  <si>
    <t>寝屋川市立木田小学校</t>
  </si>
  <si>
    <t>大阪府寝屋川市木田元宮１－１７－１</t>
  </si>
  <si>
    <t>B127210007093</t>
  </si>
  <si>
    <t>寝屋川市立堀溝小学校</t>
  </si>
  <si>
    <t>大阪府寝屋川市堀溝３－１０－８</t>
  </si>
  <si>
    <t>B127210007100</t>
  </si>
  <si>
    <t>寝屋川市立田井小学校</t>
  </si>
  <si>
    <t>大阪府寝屋川市田井西町９－１</t>
  </si>
  <si>
    <t>B127210007119</t>
  </si>
  <si>
    <t>寝屋川市立桜小学校</t>
  </si>
  <si>
    <t>大阪府寝屋川市池田新町３－２３</t>
  </si>
  <si>
    <t>B127210007128</t>
  </si>
  <si>
    <t>寝屋川市立点野小学校</t>
  </si>
  <si>
    <t>大阪府寝屋川市点野５－２６－１</t>
  </si>
  <si>
    <t>B127210007137</t>
  </si>
  <si>
    <t>寝屋川市立和光小学校</t>
  </si>
  <si>
    <t>大阪府寝屋川市黒原橘町３０－１</t>
  </si>
  <si>
    <t>B127210007146</t>
  </si>
  <si>
    <t>寝屋川市立国松緑丘小学校</t>
  </si>
  <si>
    <t>大阪府寝屋川市国松町４７－１</t>
  </si>
  <si>
    <t>B127210007155</t>
  </si>
  <si>
    <t>寝屋川市立楠根小学校</t>
  </si>
  <si>
    <t>大阪府寝屋川市楠根南町２１－１</t>
  </si>
  <si>
    <t>B127210007173</t>
  </si>
  <si>
    <t>寝屋川市立宇谷小学校</t>
  </si>
  <si>
    <t>大阪府寝屋川市宇谷町８番１号</t>
  </si>
  <si>
    <t>B127210007182</t>
  </si>
  <si>
    <t>寝屋川市立石津小学校</t>
  </si>
  <si>
    <t>大阪府寝屋川市石津元町８－１</t>
  </si>
  <si>
    <t>B127210007191</t>
  </si>
  <si>
    <t>河内長野市立千代田小学校</t>
  </si>
  <si>
    <t>大阪府河内長野市木戸町６４９</t>
  </si>
  <si>
    <t>B127210007208</t>
  </si>
  <si>
    <t>河内長野市立長野小学校</t>
  </si>
  <si>
    <t>大阪府河内長野市西代町１４－１</t>
  </si>
  <si>
    <t>B127210007217</t>
  </si>
  <si>
    <t>河内長野市立小山田小学校</t>
  </si>
  <si>
    <t>大阪府河内長野市小山田町５９０－１</t>
  </si>
  <si>
    <t>B127210007226</t>
  </si>
  <si>
    <t>河内長野市立天野小学校</t>
  </si>
  <si>
    <t>大阪府河内長野市下里町３６５</t>
  </si>
  <si>
    <t>B127210007235</t>
  </si>
  <si>
    <t>河内長野市立高向小学校</t>
  </si>
  <si>
    <t>大阪府河内長野市高向８６番地</t>
  </si>
  <si>
    <t>B127210007244</t>
  </si>
  <si>
    <t>河内長野市立三日市小学校</t>
  </si>
  <si>
    <t>大阪府河内長野市上田町３８０</t>
  </si>
  <si>
    <t>B127210007253</t>
  </si>
  <si>
    <t>河内長野市立加賀田小学校</t>
  </si>
  <si>
    <t>大阪府河内長野市加賀田５６８―１</t>
  </si>
  <si>
    <t>B127210007262</t>
  </si>
  <si>
    <t>河内長野市立天見小学校</t>
  </si>
  <si>
    <t>大阪府河内長野市天見２３７０－１</t>
  </si>
  <si>
    <t>B127210007271</t>
  </si>
  <si>
    <t>河内長野市立楠小学校</t>
  </si>
  <si>
    <t>大阪府河内長野市楠町東１０１１</t>
  </si>
  <si>
    <t>B127210007280</t>
  </si>
  <si>
    <t>河内長野市立石仏小学校</t>
  </si>
  <si>
    <t>大阪府河内長野市石仏６６２</t>
  </si>
  <si>
    <t>B127210007299</t>
  </si>
  <si>
    <t>河内長野市立川上小学校</t>
  </si>
  <si>
    <t>大阪府河内長野市清見台４－１８－１</t>
  </si>
  <si>
    <t>B127210007306</t>
  </si>
  <si>
    <t>河内長野市立美加の台小学校</t>
  </si>
  <si>
    <t>大阪府河内長野市美加の台３－２５－１</t>
  </si>
  <si>
    <t>B127210007315</t>
  </si>
  <si>
    <t>河内長野市立南花台小学校</t>
  </si>
  <si>
    <t>大阪府河内長野市南花台２－１１－１</t>
  </si>
  <si>
    <t>B127210007324</t>
  </si>
  <si>
    <t>松原市立松原小学校</t>
  </si>
  <si>
    <t>大阪府松原市新堂２－６８３－２</t>
  </si>
  <si>
    <t>B127210007333</t>
  </si>
  <si>
    <t>松原市立松原南小学校</t>
  </si>
  <si>
    <t>大阪府松原市岡４－１－５</t>
  </si>
  <si>
    <t>B127210007342</t>
  </si>
  <si>
    <t>松原市立松原北小学校</t>
  </si>
  <si>
    <t>大阪府松原市阿保１－１６－３</t>
  </si>
  <si>
    <t>B127210007351</t>
  </si>
  <si>
    <t>松原市立天美小学校</t>
  </si>
  <si>
    <t>大阪府松原市天美東８－１２－２２</t>
  </si>
  <si>
    <t>B127210007360</t>
  </si>
  <si>
    <t>松原市立天美南小学校</t>
  </si>
  <si>
    <t>大阪府松原市天美南１－１０８－３</t>
  </si>
  <si>
    <t>B127210007379</t>
  </si>
  <si>
    <t>松原市立布忍小学校</t>
  </si>
  <si>
    <t>大阪府松原市南新町１－６－１７</t>
  </si>
  <si>
    <t>B127210007388</t>
  </si>
  <si>
    <t>松原市立恵我小学校</t>
  </si>
  <si>
    <t>大阪府松原市大堀３－４－１７</t>
  </si>
  <si>
    <t>B127210007397</t>
  </si>
  <si>
    <t>松原市立三宅小学校</t>
  </si>
  <si>
    <t>大阪府松原市三宅中２－１４－２１</t>
  </si>
  <si>
    <t>B127210007404</t>
  </si>
  <si>
    <t>松原市立天美西小学校</t>
  </si>
  <si>
    <t>大阪府松原市天美西６－２３８－１</t>
  </si>
  <si>
    <t>B127210007413</t>
  </si>
  <si>
    <t>松原市立松原西小学校</t>
  </si>
  <si>
    <t>大阪府松原市新堂５－５７</t>
  </si>
  <si>
    <t>B127210007422</t>
  </si>
  <si>
    <t>松原市立中央小学校</t>
  </si>
  <si>
    <t>大阪府松原市田井城３－７２－２</t>
  </si>
  <si>
    <t>B127210007431</t>
  </si>
  <si>
    <t>松原市立天美北小学校</t>
  </si>
  <si>
    <t>大阪府松原市天美東４－２４０－１</t>
  </si>
  <si>
    <t>B127210007440</t>
  </si>
  <si>
    <t>松原市立松原東小学校</t>
  </si>
  <si>
    <t>大阪府松原市柴垣２－２３－１</t>
  </si>
  <si>
    <t>B127210007459</t>
  </si>
  <si>
    <t>松原市立河合小学校</t>
  </si>
  <si>
    <t>大阪府松原市河合２－４０５－１</t>
  </si>
  <si>
    <t>B127210007468</t>
  </si>
  <si>
    <t>松原市立恵我南小学校</t>
  </si>
  <si>
    <t>大阪府松原市一津屋１－１０－９</t>
  </si>
  <si>
    <t>B127210007477</t>
  </si>
  <si>
    <t>大東市立南郷小学校</t>
  </si>
  <si>
    <t>大阪府大東市太子田１丁目１２番３８号</t>
  </si>
  <si>
    <t>B127210007486</t>
  </si>
  <si>
    <t>大東市立住道北小学校</t>
  </si>
  <si>
    <t>大阪府大東市浜町２－１２</t>
  </si>
  <si>
    <t>B127210007495</t>
  </si>
  <si>
    <t>大東市立住道南小学校</t>
  </si>
  <si>
    <t>大阪府大東市末広町１６－１</t>
  </si>
  <si>
    <t>B127210007501</t>
  </si>
  <si>
    <t>大東市立四条小学校</t>
  </si>
  <si>
    <t>大阪府大東市野崎４－６－１</t>
  </si>
  <si>
    <t>B127210007510</t>
  </si>
  <si>
    <t>大東市立四条北小学校</t>
  </si>
  <si>
    <t>大阪府大東市西楠の里町１４－１</t>
  </si>
  <si>
    <t>B127210007529</t>
  </si>
  <si>
    <t>大東市立深野小学校</t>
  </si>
  <si>
    <t>大阪府大東市深野４－１５－１</t>
  </si>
  <si>
    <t>B127210007538</t>
  </si>
  <si>
    <t>大東市立氷野小学校</t>
  </si>
  <si>
    <t>大阪府大東市大東町９－１</t>
  </si>
  <si>
    <t>B127210007547</t>
  </si>
  <si>
    <t>大東市立北条小学校</t>
  </si>
  <si>
    <t>大阪府大東市北条６－１１－１</t>
  </si>
  <si>
    <t>B127210007556</t>
  </si>
  <si>
    <t>大東市立泉小学校</t>
  </si>
  <si>
    <t>大阪府大東市泉町１－３－１</t>
  </si>
  <si>
    <t>B127210007565</t>
  </si>
  <si>
    <t>大東市立諸福小学校</t>
  </si>
  <si>
    <t>大阪府大東市諸福１－２－２</t>
  </si>
  <si>
    <t>B127210007574</t>
  </si>
  <si>
    <t>大東市立灰塚小学校</t>
  </si>
  <si>
    <t>大阪府大東市灰塚１－３－１</t>
  </si>
  <si>
    <t>B127210007583</t>
  </si>
  <si>
    <t>大東市立三箇小学校</t>
  </si>
  <si>
    <t>大阪府大東市三箇１－２３－１</t>
  </si>
  <si>
    <t>B127210007592</t>
  </si>
  <si>
    <t>和泉市立国府小学校</t>
  </si>
  <si>
    <t>大阪府和泉市府中町２－５－２０</t>
  </si>
  <si>
    <t>B127210007609</t>
  </si>
  <si>
    <t>和泉市立伯太小学校</t>
  </si>
  <si>
    <t>大阪府和泉市伯太町２丁目２４番２２号</t>
  </si>
  <si>
    <t>B127210007618</t>
  </si>
  <si>
    <t>和泉市立芦部小学校</t>
  </si>
  <si>
    <t>大阪府和泉市芦部町２２４－３</t>
  </si>
  <si>
    <t>B127210007627</t>
  </si>
  <si>
    <t>和泉市立北池田小学校</t>
  </si>
  <si>
    <t>大阪府和泉市池田下町１６７０</t>
  </si>
  <si>
    <t>B127210007636</t>
  </si>
  <si>
    <t>和泉市立南池田小学校</t>
  </si>
  <si>
    <t>大阪府和泉市納花町１８１</t>
  </si>
  <si>
    <t>B127210007645</t>
  </si>
  <si>
    <t>和泉市立北松尾小学校</t>
  </si>
  <si>
    <t>大阪府和泉市唐国町３－３－１９</t>
  </si>
  <si>
    <t>B127210007654</t>
  </si>
  <si>
    <t>和泉市立横山小学校</t>
  </si>
  <si>
    <t>大阪府和泉市北田中町１８３</t>
  </si>
  <si>
    <t>B127210007663</t>
  </si>
  <si>
    <t>和泉市立南横山小学校</t>
  </si>
  <si>
    <t>大阪府和泉市父鬼町１５０６</t>
  </si>
  <si>
    <t>B127210007672</t>
  </si>
  <si>
    <t>和泉市立幸小学校</t>
  </si>
  <si>
    <t>大阪府和泉市幸町２－３－１</t>
  </si>
  <si>
    <t>B127210007681</t>
  </si>
  <si>
    <t>和泉市立信太小学校</t>
  </si>
  <si>
    <t>大阪府和泉市尾井町２－８－１７</t>
  </si>
  <si>
    <t>B127210007690</t>
  </si>
  <si>
    <t>和泉市立黒鳥小学校</t>
  </si>
  <si>
    <t>大阪府和泉市黒鳥町１－６－５</t>
  </si>
  <si>
    <t>B127210007707</t>
  </si>
  <si>
    <t>和泉市立鶴山台南小学校</t>
  </si>
  <si>
    <t>大阪府和泉市鶴山台４－１－１</t>
  </si>
  <si>
    <t>B127210007716</t>
  </si>
  <si>
    <t>和泉市立和気小学校</t>
  </si>
  <si>
    <t>大阪府和泉市和気町４－９－１</t>
  </si>
  <si>
    <t>B127210007725</t>
  </si>
  <si>
    <t>和泉市立鶴山台北小学校</t>
  </si>
  <si>
    <t>大阪府和泉市鶴山台１－９－１</t>
  </si>
  <si>
    <t>B127210007734</t>
  </si>
  <si>
    <t>和泉市立緑ケ丘小学校</t>
  </si>
  <si>
    <t>大阪府和泉市緑ヶ丘３－４－１</t>
  </si>
  <si>
    <t>B127210007743</t>
  </si>
  <si>
    <t>和泉市立光明台南小学校</t>
  </si>
  <si>
    <t>大阪府和泉市光明台３－８－１</t>
  </si>
  <si>
    <t>B127210007752</t>
  </si>
  <si>
    <t>和泉市立池上小学校</t>
  </si>
  <si>
    <t>大阪府和泉市池上町３－１４－４５</t>
  </si>
  <si>
    <t>B127210007761</t>
  </si>
  <si>
    <t>和泉市立光明台北小学校</t>
  </si>
  <si>
    <t>大阪府和泉市光明台１－３５－１</t>
  </si>
  <si>
    <t>B127210007770</t>
  </si>
  <si>
    <t>和泉市立いぶき野小学校</t>
  </si>
  <si>
    <t>大阪府和泉市いぶき野３－３－１</t>
  </si>
  <si>
    <t>B127210007789</t>
  </si>
  <si>
    <t>和泉市立青葉はつが野小学校</t>
  </si>
  <si>
    <t>大阪府和泉市はつが野１－５０－１</t>
  </si>
  <si>
    <t>B127210007798</t>
  </si>
  <si>
    <t>箕面市立箕面小学校</t>
  </si>
  <si>
    <t>大阪府箕面市百楽荘１－８－７</t>
  </si>
  <si>
    <t>B127210007805</t>
  </si>
  <si>
    <t>箕面市立止々呂美小学校</t>
  </si>
  <si>
    <t>大阪府箕面市森町中１－２３－１４</t>
  </si>
  <si>
    <t>B127210007814</t>
  </si>
  <si>
    <t>箕面市立萱野小学校</t>
  </si>
  <si>
    <t>大阪府箕面市萱野２－７－４０</t>
  </si>
  <si>
    <t>B127210007823</t>
  </si>
  <si>
    <t>箕面市立北小学校</t>
  </si>
  <si>
    <t>大阪府箕面市箕面３－４－１</t>
  </si>
  <si>
    <t>B127210007832</t>
  </si>
  <si>
    <t>箕面市立南小学校</t>
  </si>
  <si>
    <t>大阪府箕面市桜６－５－１</t>
  </si>
  <si>
    <t>B127210007841</t>
  </si>
  <si>
    <t>箕面市立西小学校</t>
  </si>
  <si>
    <t>大阪府箕面市新稲３－１２－２</t>
  </si>
  <si>
    <t>B127210007850</t>
  </si>
  <si>
    <t>箕面市立東小学校</t>
  </si>
  <si>
    <t>大阪府箕面市粟生新家５－５－１</t>
  </si>
  <si>
    <t>B127210007869</t>
  </si>
  <si>
    <t>箕面市立西南小学校</t>
  </si>
  <si>
    <t>大阪府箕面市瀬川３－２－１</t>
  </si>
  <si>
    <t>B127210007878</t>
  </si>
  <si>
    <t>箕面市立萱野東小学校</t>
  </si>
  <si>
    <t>大阪府箕面市石丸１－１８－１</t>
  </si>
  <si>
    <t>B127210007887</t>
  </si>
  <si>
    <t>箕面市立豊川北小学校</t>
  </si>
  <si>
    <t>大阪府箕面市粟生間谷西４－３－１</t>
  </si>
  <si>
    <t>B127210007896</t>
  </si>
  <si>
    <t>箕面市立中小学校</t>
  </si>
  <si>
    <t>大阪府箕面市稲１－１５－８</t>
  </si>
  <si>
    <t>B127210007903</t>
  </si>
  <si>
    <t>箕面市立豊川南小学校</t>
  </si>
  <si>
    <t>大阪府箕面市小野原東３－２－１</t>
  </si>
  <si>
    <t>B127210007912</t>
  </si>
  <si>
    <t>箕面市立萱野北小学校</t>
  </si>
  <si>
    <t>大阪府箕面市如意谷４－４－１</t>
  </si>
  <si>
    <t>B127210007921</t>
  </si>
  <si>
    <t>箕面市立彩都の丘小学校</t>
  </si>
  <si>
    <t>大阪府箕面市彩都粟生北２－１－５</t>
  </si>
  <si>
    <t>B127210007930</t>
  </si>
  <si>
    <t>柏原市立柏原小学校</t>
  </si>
  <si>
    <t>大阪府柏原市大正１－９－５３</t>
  </si>
  <si>
    <t>B127210007949</t>
  </si>
  <si>
    <t>柏原市立柏原東小学校</t>
  </si>
  <si>
    <t>大阪府柏原市大県１－８－５</t>
  </si>
  <si>
    <t>B127210007958</t>
  </si>
  <si>
    <t>柏原市立堅下小学校</t>
  </si>
  <si>
    <t>大阪府柏原市平野２－１－５</t>
  </si>
  <si>
    <t>B127210007967</t>
  </si>
  <si>
    <t>柏原市立堅上小学校</t>
  </si>
  <si>
    <t>大阪府柏原市雁多尾畑５９５５</t>
  </si>
  <si>
    <t>B127210007976</t>
  </si>
  <si>
    <t>柏原市立国分小学校</t>
  </si>
  <si>
    <t>大阪府柏原市国分本町６－１１－４</t>
  </si>
  <si>
    <t>B127210007985</t>
  </si>
  <si>
    <t>柏原市立玉手小学校</t>
  </si>
  <si>
    <t>大阪府柏原市円明町１－１</t>
  </si>
  <si>
    <t>B127210007994</t>
  </si>
  <si>
    <t>柏原市立堅下北小学校</t>
  </si>
  <si>
    <t>大阪府柏原市法善寺４－３５９－５</t>
  </si>
  <si>
    <t>B127210008001</t>
  </si>
  <si>
    <t>柏原市立堅下南小学校</t>
  </si>
  <si>
    <t>大阪府柏原市安堂町７１０</t>
  </si>
  <si>
    <t>B127210008010</t>
  </si>
  <si>
    <t>柏原市立旭ヶ丘小学校</t>
  </si>
  <si>
    <t>大阪府柏原市旭ヶ丘３－４８９６</t>
  </si>
  <si>
    <t>B127210008029</t>
  </si>
  <si>
    <t>柏原市立桜坂小学校</t>
  </si>
  <si>
    <t>大阪府柏原市高井田８０９－１</t>
  </si>
  <si>
    <t>B127210008038</t>
  </si>
  <si>
    <t>羽曳野市立古市小学校</t>
  </si>
  <si>
    <t>大阪府羽曳野市古市１－２－５</t>
  </si>
  <si>
    <t>B127210008047</t>
  </si>
  <si>
    <t>羽曳野市立駒ヶ谷小学校</t>
  </si>
  <si>
    <t>大阪府羽曳野市駒ヶ谷３４４－１</t>
  </si>
  <si>
    <t>B127210008056</t>
  </si>
  <si>
    <t>羽曳野市立西浦小学校</t>
  </si>
  <si>
    <t>大阪府羽曳野市西浦１０５０</t>
  </si>
  <si>
    <t>B127210008065</t>
  </si>
  <si>
    <t>羽曳野市立高鷲小学校</t>
  </si>
  <si>
    <t>大阪府羽曳野市島泉２－１－１９</t>
  </si>
  <si>
    <t>B127210008074</t>
  </si>
  <si>
    <t>羽曳野市立丹比小学校</t>
  </si>
  <si>
    <t>大阪府羽曳野市郡戸２０６</t>
  </si>
  <si>
    <t>B127210008083</t>
  </si>
  <si>
    <t>羽曳野市立羽曳が丘小学校</t>
  </si>
  <si>
    <t>大阪府羽曳野市羽曳が丘６－８－１</t>
  </si>
  <si>
    <t>B127210008092</t>
  </si>
  <si>
    <t>羽曳野市立白鳥小学校</t>
  </si>
  <si>
    <t>大阪府羽曳野市白鳥３－８－１７</t>
  </si>
  <si>
    <t>B127210008109</t>
  </si>
  <si>
    <t>羽曳野市立高鷲南小学校</t>
  </si>
  <si>
    <t>大阪府羽曳野市高鷲２－１２－１</t>
  </si>
  <si>
    <t>B127210008118</t>
  </si>
  <si>
    <t>羽曳野市立古市南小学校</t>
  </si>
  <si>
    <t>大阪府羽曳野市古市５－１４－３８</t>
  </si>
  <si>
    <t>B127210008127</t>
  </si>
  <si>
    <t>羽曳野市立恵我之荘小学校</t>
  </si>
  <si>
    <t>大阪府羽曳野市南恵我之荘７－８－３５</t>
  </si>
  <si>
    <t>B127210008136</t>
  </si>
  <si>
    <t>羽曳野市立埴生南小学校</t>
  </si>
  <si>
    <t>大阪府羽曳野市はびきの６－６－１</t>
  </si>
  <si>
    <t>B127210008145</t>
  </si>
  <si>
    <t>羽曳野市立高鷲北小学校</t>
  </si>
  <si>
    <t>大阪府羽曳野市島泉４－３－３３</t>
  </si>
  <si>
    <t>B127210008154</t>
  </si>
  <si>
    <t>羽曳野市立西浦東小学校</t>
  </si>
  <si>
    <t>大阪府羽曳野市広瀬７５－３</t>
  </si>
  <si>
    <t>B127210008163</t>
  </si>
  <si>
    <t>門真市立門真小学校</t>
  </si>
  <si>
    <t>大阪府門真市柳町４－１</t>
  </si>
  <si>
    <t>B127210008172</t>
  </si>
  <si>
    <t>門真市立大和田小学校</t>
  </si>
  <si>
    <t>大阪府門真市大橋町２１－４６</t>
  </si>
  <si>
    <t>B127210008181</t>
  </si>
  <si>
    <t>門真市立二島小学校</t>
  </si>
  <si>
    <t>大阪府門真市三ツ島１－５－１０</t>
  </si>
  <si>
    <t>B127210008190</t>
  </si>
  <si>
    <t>門真市立四宮小学校</t>
  </si>
  <si>
    <t>大阪府門真市四宮２－８－１</t>
  </si>
  <si>
    <t>B127210008207</t>
  </si>
  <si>
    <t>門真市立古川橋小学校</t>
  </si>
  <si>
    <t>大阪府門真市御堂町１８－９</t>
  </si>
  <si>
    <t>B127210008216</t>
  </si>
  <si>
    <t>門真市立沖小学校</t>
  </si>
  <si>
    <t>大阪府門真市沖町２８－１</t>
  </si>
  <si>
    <t>B127210008225</t>
  </si>
  <si>
    <t>門真市立上野口小学校</t>
  </si>
  <si>
    <t>大阪府門真市上野口町３１番１号</t>
  </si>
  <si>
    <t>B127210008234</t>
  </si>
  <si>
    <t>門真市立速見小学校</t>
  </si>
  <si>
    <t>大阪府門真市速見町４番１号</t>
  </si>
  <si>
    <t>B127210008252</t>
  </si>
  <si>
    <t>門真市立北巣本小学校</t>
  </si>
  <si>
    <t>大阪府門真市北巣本町２－１１</t>
  </si>
  <si>
    <t>B127210008261</t>
  </si>
  <si>
    <t>門真市立五月田小学校</t>
  </si>
  <si>
    <t>大阪府門真市北島町２７－１</t>
  </si>
  <si>
    <t>B127210008270</t>
  </si>
  <si>
    <t>門真市立東小学校</t>
  </si>
  <si>
    <t>大阪府門真市岸和田３丁目４２－１</t>
  </si>
  <si>
    <t>B127210008298</t>
  </si>
  <si>
    <t>門真市立門真みらい小学校</t>
  </si>
  <si>
    <t>大阪府門真市浜町２２－４１</t>
  </si>
  <si>
    <t>B127210008305</t>
  </si>
  <si>
    <t>摂津市立鳥飼小学校</t>
  </si>
  <si>
    <t>大阪府摂津市鳥飼下一丁目７番１号</t>
  </si>
  <si>
    <t>B127210008314</t>
  </si>
  <si>
    <t>摂津市立味舌小学校</t>
  </si>
  <si>
    <t>大阪府摂津市三島２－１３－３８</t>
  </si>
  <si>
    <t>B127210008323</t>
  </si>
  <si>
    <t>摂津市立千里丘小学校</t>
  </si>
  <si>
    <t>大阪府摂津市千里丘３－１５－４</t>
  </si>
  <si>
    <t>B127210008332</t>
  </si>
  <si>
    <t>摂津市立味生小学校</t>
  </si>
  <si>
    <t>大阪府摂津市一津屋２－１９－１</t>
  </si>
  <si>
    <t>B127210008341</t>
  </si>
  <si>
    <t>摂津市立摂津小学校</t>
  </si>
  <si>
    <t>大阪府摂津市三島３－１４－６０</t>
  </si>
  <si>
    <t>B127210008350</t>
  </si>
  <si>
    <t>摂津市立三宅柳田小学校</t>
  </si>
  <si>
    <t>大阪府摂津市学園町２－９－１</t>
  </si>
  <si>
    <t>B127210008369</t>
  </si>
  <si>
    <t>摂津市立別府小学校</t>
  </si>
  <si>
    <t>大阪府摂津市東別府五丁目１ー３３</t>
  </si>
  <si>
    <t>B127210008378</t>
  </si>
  <si>
    <t>摂津市立鳥飼西小学校</t>
  </si>
  <si>
    <t>大阪府摂津市鳥飼西３－１－１</t>
  </si>
  <si>
    <t>B127210008387</t>
  </si>
  <si>
    <t>摂津市立鳥飼北小学校</t>
  </si>
  <si>
    <t>大阪府摂津市鳥飼本町５丁目１０番１号</t>
  </si>
  <si>
    <t>B127210008396</t>
  </si>
  <si>
    <t>摂津市立鳥飼東小学校</t>
  </si>
  <si>
    <t>大阪府摂津市鳥飼上３－４－５１</t>
  </si>
  <si>
    <t>B127210008403</t>
  </si>
  <si>
    <t>高石市立高石小学校</t>
  </si>
  <si>
    <t>大阪府高石市高師浜３丁目１９番１７号</t>
  </si>
  <si>
    <t>B127210008412</t>
  </si>
  <si>
    <t>高石市立羽衣小学校</t>
  </si>
  <si>
    <t>大阪府高石市羽衣３丁目２番５２号</t>
  </si>
  <si>
    <t>B127210008421</t>
  </si>
  <si>
    <t>高石市立高陽小学校</t>
  </si>
  <si>
    <t>大阪府高石市千代田５丁目８番４０号</t>
  </si>
  <si>
    <t>B127210008430</t>
  </si>
  <si>
    <t>高石市立取石小学校</t>
  </si>
  <si>
    <t>大阪府高石市取石３丁目１４番２３号</t>
  </si>
  <si>
    <t>B127210008449</t>
  </si>
  <si>
    <t>高石市立東羽衣小学校</t>
  </si>
  <si>
    <t>大阪府高石市東羽衣２－２１－３２</t>
  </si>
  <si>
    <t>B127210008458</t>
  </si>
  <si>
    <t>高石市立清高小学校</t>
  </si>
  <si>
    <t>大阪府高石市西取石８丁目５番１号</t>
  </si>
  <si>
    <t>B127210008467</t>
  </si>
  <si>
    <t>高石市立加茂小学校</t>
  </si>
  <si>
    <t>大阪府高石市加茂３－４－３４</t>
  </si>
  <si>
    <t>B127210008476</t>
  </si>
  <si>
    <t>藤井寺市立藤井寺小学校</t>
  </si>
  <si>
    <t>大阪府藤井寺市北岡１丁目２番２９号</t>
  </si>
  <si>
    <t>B127210008485</t>
  </si>
  <si>
    <t>藤井寺市立藤井寺南小学校</t>
  </si>
  <si>
    <t>大阪府藤井寺市藤井寺３丁目８番１号</t>
  </si>
  <si>
    <t>B127210008494</t>
  </si>
  <si>
    <t>藤井寺市立道明寺小学校</t>
  </si>
  <si>
    <t>大阪府藤井寺市沢田３丁目６番３７号</t>
  </si>
  <si>
    <t>B127210008500</t>
  </si>
  <si>
    <t>藤井寺市立道明寺東小学校</t>
  </si>
  <si>
    <t>大阪府藤井寺市国府２丁目５番２１号</t>
  </si>
  <si>
    <t>B127210008519</t>
  </si>
  <si>
    <t>藤井寺市立藤井寺西小学校</t>
  </si>
  <si>
    <t>大阪府藤井寺市藤井寺４丁目１番５７号</t>
  </si>
  <si>
    <t>B127210008528</t>
  </si>
  <si>
    <t>藤井寺市立道明寺南小学校</t>
  </si>
  <si>
    <t>大阪府藤井寺市道明寺４丁目９番１８号</t>
  </si>
  <si>
    <t>B127210008537</t>
  </si>
  <si>
    <t>藤井寺市立藤井寺北小学校</t>
  </si>
  <si>
    <t>大阪府藤井寺市小山３丁目２８４番地１</t>
  </si>
  <si>
    <t>B127210008546</t>
  </si>
  <si>
    <t>東大阪市立縄手小学校</t>
  </si>
  <si>
    <t>大阪府東大阪市南四条町３－２</t>
  </si>
  <si>
    <t>B127210008555</t>
  </si>
  <si>
    <t>東大阪市立縄手北小学校</t>
  </si>
  <si>
    <t>大阪府東大阪市旭町２－４</t>
  </si>
  <si>
    <t>B127210008564</t>
  </si>
  <si>
    <t>東大阪市立枚岡東小学校</t>
  </si>
  <si>
    <t>大阪府東大阪市立花町１２－２８</t>
  </si>
  <si>
    <t>B127210008573</t>
  </si>
  <si>
    <t>東大阪市立枚岡西小学校</t>
  </si>
  <si>
    <t>大阪府東大阪市南荘町２－２６</t>
  </si>
  <si>
    <t>B127210008582</t>
  </si>
  <si>
    <t>東大阪市立石切小学校</t>
  </si>
  <si>
    <t>大阪府東大阪市中石切町１－６－５０</t>
  </si>
  <si>
    <t>B127210008591</t>
  </si>
  <si>
    <t>東大阪市立孔舎衙小学校</t>
  </si>
  <si>
    <t>大阪府東大阪市日下町６丁目３番６号</t>
  </si>
  <si>
    <t>B127210008608</t>
  </si>
  <si>
    <t>東大阪市立成和小学校</t>
  </si>
  <si>
    <t>大阪府東大阪市南鴻池町１－３－１８</t>
  </si>
  <si>
    <t>B127210008617</t>
  </si>
  <si>
    <t>東大阪市立北宮小学校</t>
  </si>
  <si>
    <t>大阪府東大阪市川田２－３－７</t>
  </si>
  <si>
    <t>B127210008626</t>
  </si>
  <si>
    <t>東大阪市立弥栄小学校</t>
  </si>
  <si>
    <t>大阪府東大阪市本庄１－８－２</t>
  </si>
  <si>
    <t>B127210008635</t>
  </si>
  <si>
    <t>東大阪市立玉川小学校</t>
  </si>
  <si>
    <t>大阪府東大阪市稲葉１－１２－１</t>
  </si>
  <si>
    <t>B127210008644</t>
  </si>
  <si>
    <t>東大阪市立玉美小学校</t>
  </si>
  <si>
    <t>大阪府東大阪市瓜生堂１－６－１</t>
  </si>
  <si>
    <t>B127210008653</t>
  </si>
  <si>
    <t>東大阪市立英田北小学校</t>
  </si>
  <si>
    <t>大阪府東大阪市松原１－１－２７</t>
  </si>
  <si>
    <t>B127210008662</t>
  </si>
  <si>
    <t>東大阪市立若江小学校</t>
  </si>
  <si>
    <t>大阪府東大阪市若江南町２－９－５４</t>
  </si>
  <si>
    <t>B127210008671</t>
  </si>
  <si>
    <t>東大阪市立花園小学校</t>
  </si>
  <si>
    <t>大阪府東大阪市花園本町２－７－４１</t>
  </si>
  <si>
    <t>B127210008680</t>
  </si>
  <si>
    <t>東大阪市立荒川小学校</t>
  </si>
  <si>
    <t>大阪府東大阪市荒川３－２３－７</t>
  </si>
  <si>
    <t>B127210008699</t>
  </si>
  <si>
    <t>東大阪市立長堂小学校</t>
  </si>
  <si>
    <t>大阪府東大阪市長堂１－１７－８</t>
  </si>
  <si>
    <t>B127210008706</t>
  </si>
  <si>
    <t>東大阪市立高井田東小学校</t>
  </si>
  <si>
    <t>大阪府東大阪市長栄寺１５－２６</t>
  </si>
  <si>
    <t>B127210008715</t>
  </si>
  <si>
    <t>東大阪市立森河内小学校</t>
  </si>
  <si>
    <t>大阪府東大阪市森河内東１－３２－２４</t>
  </si>
  <si>
    <t>B127210008724</t>
  </si>
  <si>
    <t>東大阪市立高井田西小学校</t>
  </si>
  <si>
    <t>大阪府東大阪市高井田本通６－１－７</t>
  </si>
  <si>
    <t>B127210008733</t>
  </si>
  <si>
    <t>東大阪市立楠根小学校</t>
  </si>
  <si>
    <t>大阪府東大阪市稲田本町１－１－４３</t>
  </si>
  <si>
    <t>B127210008742</t>
  </si>
  <si>
    <t>東大阪市立意岐部小学校</t>
  </si>
  <si>
    <t>大阪府東大阪市新家２－１１－５２</t>
  </si>
  <si>
    <t>B127210008751</t>
  </si>
  <si>
    <t>東大阪市立小阪小学校</t>
  </si>
  <si>
    <t>大阪府東大阪市中小阪１－２１－１５</t>
  </si>
  <si>
    <t>B127210008760</t>
  </si>
  <si>
    <t>東大阪市立上小阪小学校</t>
  </si>
  <si>
    <t>大阪府東大阪市上小阪３－１５－４０</t>
  </si>
  <si>
    <t>B127210008779</t>
  </si>
  <si>
    <t>東大阪市立弥刀小学校</t>
  </si>
  <si>
    <t>大阪府東大阪市友井１－１－３７</t>
  </si>
  <si>
    <t>B127210008788</t>
  </si>
  <si>
    <t>東大阪市立長瀬北小学校</t>
  </si>
  <si>
    <t>大阪府東大阪市吉松２－１３－１５</t>
  </si>
  <si>
    <t>B127210008797</t>
  </si>
  <si>
    <t>東大阪市立長瀬東小学校</t>
  </si>
  <si>
    <t>大阪府東大阪市大蓮東２－１２－８</t>
  </si>
  <si>
    <t>B127210008804</t>
  </si>
  <si>
    <t>東大阪市立八戸の里小学校</t>
  </si>
  <si>
    <t>大阪府東大阪市下小阪５－３－５</t>
  </si>
  <si>
    <t>B127210008813</t>
  </si>
  <si>
    <t>東大阪市立長瀬南小学校</t>
  </si>
  <si>
    <t>大阪府東大阪市大蓮北４－３－５１</t>
  </si>
  <si>
    <t>B127210008822</t>
  </si>
  <si>
    <t>東大阪市立弥刀東小学校</t>
  </si>
  <si>
    <t>大阪府東大阪市友井２－２８－１２</t>
  </si>
  <si>
    <t>B127210008831</t>
  </si>
  <si>
    <t>東大阪市立長瀬西小学校</t>
  </si>
  <si>
    <t>大阪府東大阪市衣摺５－８－５１</t>
  </si>
  <si>
    <t>B127210008840</t>
  </si>
  <si>
    <t>東大阪市立楠根東小学校</t>
  </si>
  <si>
    <t>大阪府東大阪市七軒家１７－３３</t>
  </si>
  <si>
    <t>B127210008859</t>
  </si>
  <si>
    <t>東大阪市立柏田小学校</t>
  </si>
  <si>
    <t>大阪府東大阪市柏田西３－７－４４</t>
  </si>
  <si>
    <t>B127210008868</t>
  </si>
  <si>
    <t>東大阪市立鴻池東小学校</t>
  </si>
  <si>
    <t>大阪府東大阪市東鴻池町５－７－２０</t>
  </si>
  <si>
    <t>B127210008877</t>
  </si>
  <si>
    <t>東大阪市立西堤小学校</t>
  </si>
  <si>
    <t>大阪府東大阪市西堤学園町２－６－１４</t>
  </si>
  <si>
    <t>B127210008886</t>
  </si>
  <si>
    <t>東大阪市立上四条小学校</t>
  </si>
  <si>
    <t>大阪府東大阪市上四条町１４－２５</t>
  </si>
  <si>
    <t>B127210008895</t>
  </si>
  <si>
    <t>東大阪市立玉串小学校</t>
  </si>
  <si>
    <t>大阪府東大阪市玉串町西２－４－１２</t>
  </si>
  <si>
    <t>B127210008902</t>
  </si>
  <si>
    <t>東大阪市立岩田西小学校</t>
  </si>
  <si>
    <t>大阪府東大阪市岩田町５ー１２－２７</t>
  </si>
  <si>
    <t>B127210008911</t>
  </si>
  <si>
    <t>東大阪市立英田南小学校</t>
  </si>
  <si>
    <t>大阪府東大阪市吉田５－１５－１６</t>
  </si>
  <si>
    <t>B127210008920</t>
  </si>
  <si>
    <t>東大阪市立意岐部東小学校</t>
  </si>
  <si>
    <t>大阪府東大阪市荒本西１－３－４６</t>
  </si>
  <si>
    <t>B127210008939</t>
  </si>
  <si>
    <t>東大阪市立縄手東小学校</t>
  </si>
  <si>
    <t>大阪府東大阪市河内町２－６</t>
  </si>
  <si>
    <t>B127210008948</t>
  </si>
  <si>
    <t>東大阪市立加納小学校</t>
  </si>
  <si>
    <t>大阪府東大阪市加納３－６－８</t>
  </si>
  <si>
    <t>B127210008957</t>
  </si>
  <si>
    <t>東大阪市立八戸の里東小学校</t>
  </si>
  <si>
    <t>大阪府東大阪市中小阪５－１７－８</t>
  </si>
  <si>
    <t>B127210008966</t>
  </si>
  <si>
    <t>東大阪市立花園北小学校</t>
  </si>
  <si>
    <t>大阪府東大阪市花園本町１－３－２９</t>
  </si>
  <si>
    <t>B127210008975</t>
  </si>
  <si>
    <t>東大阪市立孔舎衙東小学校</t>
  </si>
  <si>
    <t>大阪府東大阪市日下町７－１－７</t>
  </si>
  <si>
    <t>B127210008984</t>
  </si>
  <si>
    <t>東大阪市立石切東小学校</t>
  </si>
  <si>
    <t>大阪府東大阪市上石切町２－８－３０</t>
  </si>
  <si>
    <t>B127210008993</t>
  </si>
  <si>
    <t>東大阪市立藤戸小学校</t>
  </si>
  <si>
    <t>大阪府東大阪市藤戸新田１－３－４５</t>
  </si>
  <si>
    <t>B127210009000</t>
  </si>
  <si>
    <t>東大阪市立大蓮小学校</t>
  </si>
  <si>
    <t>大阪府東大阪市大蓮南５－８－５０</t>
  </si>
  <si>
    <t>B127210009019</t>
  </si>
  <si>
    <t>東大阪市立桜橋小学校</t>
  </si>
  <si>
    <t>大阪府東大阪市菱屋西４－１０－７</t>
  </si>
  <si>
    <t>B127210009028</t>
  </si>
  <si>
    <t>東大阪市立布施小学校</t>
  </si>
  <si>
    <t>大阪府東大阪市寺前町二丁目１番６号</t>
  </si>
  <si>
    <t>B127210009037</t>
  </si>
  <si>
    <t>島本町立第一小学校</t>
  </si>
  <si>
    <t>大阪府三島郡島本町広瀬１－５－５</t>
  </si>
  <si>
    <t>B127210009046</t>
  </si>
  <si>
    <t>島本町立第二小学校</t>
  </si>
  <si>
    <t>大阪府三島郡島本町東大寺４－１６７</t>
  </si>
  <si>
    <t>B127210009055</t>
  </si>
  <si>
    <t>島本町立第三小学校</t>
  </si>
  <si>
    <t>大阪府三島郡島本町桜井２－２５－１</t>
  </si>
  <si>
    <t>B127210009064</t>
  </si>
  <si>
    <t>島本町立第四小学校</t>
  </si>
  <si>
    <t>大阪府三島郡島本町高浜２－２－１</t>
  </si>
  <si>
    <t>B127210009073</t>
  </si>
  <si>
    <t>豊能町立東能勢小学校</t>
  </si>
  <si>
    <t>大阪府豊能郡豊能町余野１００８</t>
  </si>
  <si>
    <t>B127210009082</t>
  </si>
  <si>
    <t>豊能町立吉川小学校</t>
  </si>
  <si>
    <t>大阪府豊能郡豊能町吉川４１９</t>
  </si>
  <si>
    <t>B127210009091</t>
  </si>
  <si>
    <t>豊能町立光風台小学校</t>
  </si>
  <si>
    <t>大阪府豊能郡豊能町新光風台１－５－１</t>
  </si>
  <si>
    <t>B127210009108</t>
  </si>
  <si>
    <t>豊能町立東ときわ台小学校</t>
  </si>
  <si>
    <t>大阪府豊能郡豊能町東ときわ台５ー１７</t>
  </si>
  <si>
    <t>B127210009126</t>
  </si>
  <si>
    <t>忠岡町立忠岡小学校</t>
  </si>
  <si>
    <t>大阪府泉北郡忠岡町忠岡南１－１２－３０</t>
  </si>
  <si>
    <t>B127210009135</t>
  </si>
  <si>
    <t>忠岡町立東忠岡小学校</t>
  </si>
  <si>
    <t>大阪府泉北郡忠岡町馬瀬２－１７－１</t>
  </si>
  <si>
    <t>B127210009144</t>
  </si>
  <si>
    <t>熊取町立中央小学校</t>
  </si>
  <si>
    <t>大阪府泉南郡熊取町野田２丁目２番１号</t>
  </si>
  <si>
    <t>B127210009153</t>
  </si>
  <si>
    <t>熊取町立西小学校</t>
  </si>
  <si>
    <t>大阪府泉南郡熊取町大久保南１－１５８９</t>
  </si>
  <si>
    <t>B127210009162</t>
  </si>
  <si>
    <t>熊取町立南小学校</t>
  </si>
  <si>
    <t>大阪府泉南郡熊取町朝代東４－１６－１</t>
  </si>
  <si>
    <t>B127210009171</t>
  </si>
  <si>
    <t>熊取町立北小学校</t>
  </si>
  <si>
    <t>大阪府泉南郡熊取町希望が丘４丁目１４番１号</t>
  </si>
  <si>
    <t>B127210009180</t>
  </si>
  <si>
    <t>熊取町立東小学校</t>
  </si>
  <si>
    <t>大阪府泉南郡熊取町久保４丁目１３０６－１</t>
  </si>
  <si>
    <t>B127210009199</t>
  </si>
  <si>
    <t>田尻町立小学校</t>
  </si>
  <si>
    <t>大阪府泉南郡田尻町吉見６９０</t>
  </si>
  <si>
    <t>B127210009206</t>
  </si>
  <si>
    <t>泉南市立新家小学校</t>
  </si>
  <si>
    <t>大阪府泉南市新家９７５</t>
  </si>
  <si>
    <t>B127210009215</t>
  </si>
  <si>
    <t>泉南市立信達小学校</t>
  </si>
  <si>
    <t>大阪府泉南市信達牧野７０５番地</t>
  </si>
  <si>
    <t>B127210009224</t>
  </si>
  <si>
    <t>泉南市立東小学校</t>
  </si>
  <si>
    <t>大阪府泉南市信達金熊寺５５３</t>
  </si>
  <si>
    <t>B127210009233</t>
  </si>
  <si>
    <t>泉南市立西信達小学校</t>
  </si>
  <si>
    <t>大阪府泉南市岡田五丁目２４番１号</t>
  </si>
  <si>
    <t>B127210009242</t>
  </si>
  <si>
    <t>泉南市立樽井小学校</t>
  </si>
  <si>
    <t>大阪府泉南市樽井４－２９－１</t>
  </si>
  <si>
    <t>B127210009251</t>
  </si>
  <si>
    <t>泉南市立雄信小学校</t>
  </si>
  <si>
    <t>大阪府泉南市男里三丁目１１番１号</t>
  </si>
  <si>
    <t>B127210009260</t>
  </si>
  <si>
    <t>泉南市立一丘小学校</t>
  </si>
  <si>
    <t>大阪府泉南市新家２８５－７</t>
  </si>
  <si>
    <t>B127210009279</t>
  </si>
  <si>
    <t>泉南市立砂川小学校</t>
  </si>
  <si>
    <t>大阪府泉南市信達市場４５０番地の６</t>
  </si>
  <si>
    <t>B127210009288</t>
  </si>
  <si>
    <t>泉南市立新家東小学校</t>
  </si>
  <si>
    <t>大阪府泉南市兎田７２９番地の３</t>
  </si>
  <si>
    <t>B127210009297</t>
  </si>
  <si>
    <t>泉南市立鳴滝小学校</t>
  </si>
  <si>
    <t>大阪府泉南市信達市場１６０２</t>
  </si>
  <si>
    <t>B127210009304</t>
  </si>
  <si>
    <t>阪南市立尾崎小学校</t>
  </si>
  <si>
    <t>大阪府阪南市尾崎町５－３３－８</t>
  </si>
  <si>
    <t>B127210009313</t>
  </si>
  <si>
    <t>阪南市立西鳥取小学校</t>
  </si>
  <si>
    <t>大阪府阪南市鳥取７２番地</t>
  </si>
  <si>
    <t>B127210009322</t>
  </si>
  <si>
    <t>阪南市立下荘小学校</t>
  </si>
  <si>
    <t>大阪府阪南市箱作２３２０番地</t>
  </si>
  <si>
    <t>B127210009331</t>
  </si>
  <si>
    <t>阪南市立東鳥取小学校</t>
  </si>
  <si>
    <t>大阪府阪南市石田６００－１</t>
  </si>
  <si>
    <t>B127210009340</t>
  </si>
  <si>
    <t>阪南市立舞小学校</t>
  </si>
  <si>
    <t>大阪府阪南市舞４－６－３１</t>
  </si>
  <si>
    <t>B127210009359</t>
  </si>
  <si>
    <t>阪南市立朝日小学校</t>
  </si>
  <si>
    <t>大阪府阪南市自然田２７２－１</t>
  </si>
  <si>
    <t>B127210009368</t>
  </si>
  <si>
    <t>阪南市立上荘小学校</t>
  </si>
  <si>
    <t>大阪府阪南市下出５４８－１</t>
  </si>
  <si>
    <t>B127210009377</t>
  </si>
  <si>
    <t>阪南市立桃の木台小学校</t>
  </si>
  <si>
    <t>大阪府阪南市桃ノ木台５－４２３－３３</t>
  </si>
  <si>
    <t>B127210009386</t>
  </si>
  <si>
    <t>岬町立淡輪小学校</t>
  </si>
  <si>
    <t>大阪府泉南郡岬町淡輪８６２</t>
  </si>
  <si>
    <t>B127210009395</t>
  </si>
  <si>
    <t>岬町立深日小学校</t>
  </si>
  <si>
    <t>大阪府泉南郡岬町深日８９９</t>
  </si>
  <si>
    <t>B127210009402</t>
  </si>
  <si>
    <t>岬町立孝子小学校</t>
  </si>
  <si>
    <t>大阪府泉南郡岬町孝子４９８</t>
  </si>
  <si>
    <t>B127210009411</t>
  </si>
  <si>
    <t>岬町立多奈川小学校</t>
  </si>
  <si>
    <t>大阪府泉南郡岬町多奈川谷川１６２４</t>
  </si>
  <si>
    <t>B127210009420</t>
  </si>
  <si>
    <t>河南町立近つ飛鳥小学校</t>
  </si>
  <si>
    <t>大阪府南河内郡河南町大宝３－４ー１</t>
  </si>
  <si>
    <t>B127210009439</t>
  </si>
  <si>
    <t>河南町立かなん桜小学校</t>
  </si>
  <si>
    <t>大阪府南河内郡河南町さくら坂１－１－１</t>
  </si>
  <si>
    <t>B127210009448</t>
  </si>
  <si>
    <t>太子町立磯長小学校</t>
  </si>
  <si>
    <t>大阪府南河内郡太子町春日１５６９</t>
  </si>
  <si>
    <t>B127210009457</t>
  </si>
  <si>
    <t>太子町立山田小学校</t>
  </si>
  <si>
    <t>大阪府南河内郡太子町山田３７２</t>
  </si>
  <si>
    <t>B127210009466</t>
  </si>
  <si>
    <t>千早赤阪村立赤阪小学校</t>
  </si>
  <si>
    <t>大阪府南河内郡千早赤阪村水分５６</t>
  </si>
  <si>
    <t>B127210009475</t>
  </si>
  <si>
    <t>千早赤阪村立千早小吹台小学校</t>
  </si>
  <si>
    <t>大阪府南河内郡千早赤阪村小吹６８番地ー７８０</t>
  </si>
  <si>
    <t>B127210009484</t>
  </si>
  <si>
    <t>大阪狭山市立東小学校</t>
  </si>
  <si>
    <t>大阪府大阪狭山市狭山３－２４９７－１</t>
  </si>
  <si>
    <t>B127210009493</t>
  </si>
  <si>
    <t>大阪狭山市立西小学校</t>
  </si>
  <si>
    <t>大阪府大阪狭山市今熊１－２２</t>
  </si>
  <si>
    <t>B127210009509</t>
  </si>
  <si>
    <t>大阪狭山市立南第一小学校</t>
  </si>
  <si>
    <t>大阪府大阪狭山市西山台３－２－１</t>
  </si>
  <si>
    <t>B127210009518</t>
  </si>
  <si>
    <t>大阪狭山市立南第二小学校</t>
  </si>
  <si>
    <t>大阪府大阪狭山市大野台３－２３－１</t>
  </si>
  <si>
    <t>B127210009527</t>
  </si>
  <si>
    <t>大阪狭山市立北小学校</t>
  </si>
  <si>
    <t>大阪府大阪狭山市池尻北２－２０－７</t>
  </si>
  <si>
    <t>B127210009536</t>
  </si>
  <si>
    <t>大阪狭山市立南第三小学校</t>
  </si>
  <si>
    <t>大阪府大阪狭山市西山台６－１９－７</t>
  </si>
  <si>
    <t>B127210009545</t>
  </si>
  <si>
    <t>大阪狭山市立第七小学校</t>
  </si>
  <si>
    <t>大阪府大阪狭山市東茱萸木２－８６５</t>
  </si>
  <si>
    <t>B127210009554</t>
  </si>
  <si>
    <t>堺市立黒山小学校</t>
  </si>
  <si>
    <t>大阪府堺市美原区阿弥９３</t>
  </si>
  <si>
    <t>B127210009563</t>
  </si>
  <si>
    <t>堺市立平尾小学校</t>
  </si>
  <si>
    <t>大阪府堺市美原区平尾３６０</t>
  </si>
  <si>
    <t>B127210009572</t>
  </si>
  <si>
    <t>堺市立美原北小学校</t>
  </si>
  <si>
    <t>大阪府堺市美原区大保１９</t>
  </si>
  <si>
    <t>B127210009581</t>
  </si>
  <si>
    <t>堺市立八上小学校</t>
  </si>
  <si>
    <t>大阪府堺市美原区大饗１１７－１</t>
  </si>
  <si>
    <t>B127210009590</t>
  </si>
  <si>
    <t>堺市立美原西小学校</t>
  </si>
  <si>
    <t>大阪府堺市美原区太井５４８</t>
  </si>
  <si>
    <t>B127210009607</t>
  </si>
  <si>
    <t>堺市立さつき野小学校</t>
  </si>
  <si>
    <t>大阪府堺市美原区さつき野東１－６－１</t>
  </si>
  <si>
    <t>B127210009625</t>
  </si>
  <si>
    <t>交野市立星田小学校</t>
  </si>
  <si>
    <t>大阪府交野市星田３－３３－４</t>
  </si>
  <si>
    <t>B127210009634</t>
  </si>
  <si>
    <t>交野市立郡津小学校</t>
  </si>
  <si>
    <t>大阪府交野市郡津４丁目１３番１号</t>
  </si>
  <si>
    <t>B127210009643</t>
  </si>
  <si>
    <t>交野市立岩船小学校</t>
  </si>
  <si>
    <t>大阪府交野市森北１－２５－１</t>
  </si>
  <si>
    <t>B127210009652</t>
  </si>
  <si>
    <t>交野市立倉治小学校</t>
  </si>
  <si>
    <t>大阪府交野市倉治１－１５－１</t>
  </si>
  <si>
    <t>B127210009661</t>
  </si>
  <si>
    <t>交野市立妙見坂小学校</t>
  </si>
  <si>
    <t>大阪府交野市妙見坂７－２０－１</t>
  </si>
  <si>
    <t>B127210009689</t>
  </si>
  <si>
    <t>交野市立旭小学校</t>
  </si>
  <si>
    <t>大阪府交野市星田４－１８－１</t>
  </si>
  <si>
    <t>B127210009698</t>
  </si>
  <si>
    <t>交野市立藤が尾小学校</t>
  </si>
  <si>
    <t>大阪府交野市星田北２－４５－１</t>
  </si>
  <si>
    <t>B127210009705</t>
  </si>
  <si>
    <t>交野市立私市小学校</t>
  </si>
  <si>
    <t>大阪府交野市私市９－５－１０</t>
  </si>
  <si>
    <t>B127210009714</t>
  </si>
  <si>
    <t>四條畷市立田原小学校</t>
  </si>
  <si>
    <t>大阪府四條畷市田原台４－２－１</t>
  </si>
  <si>
    <t>B127210009723</t>
  </si>
  <si>
    <t>四條畷市立四條畷小学校</t>
  </si>
  <si>
    <t>大阪府四條畷市大字中野８７２番地</t>
  </si>
  <si>
    <t>B127210009732</t>
  </si>
  <si>
    <t>四條畷市立四條畷南小学校</t>
  </si>
  <si>
    <t>大阪府四條畷市中野新町１１番３８号</t>
  </si>
  <si>
    <t>B127210009741</t>
  </si>
  <si>
    <t>四條畷市立忍ケ丘小学校</t>
  </si>
  <si>
    <t>大阪府四條畷市岡山東５－２－４０</t>
  </si>
  <si>
    <t>B127210009750</t>
  </si>
  <si>
    <t>四條畷市立岡部小学校</t>
  </si>
  <si>
    <t>大阪府四條畷市砂１－７－２６</t>
  </si>
  <si>
    <t>B127210009769</t>
  </si>
  <si>
    <t>四條畷市立くすのき小学校</t>
  </si>
  <si>
    <t>大阪府四條畷市二丁通町１８－１</t>
  </si>
  <si>
    <t>B127210009778</t>
  </si>
  <si>
    <t>大阪市立大池小学校</t>
  </si>
  <si>
    <t>大阪府大阪市生野区中川３－４－３</t>
  </si>
  <si>
    <t>B127210009787</t>
  </si>
  <si>
    <t>大阪市立まつば小学校</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</si>
  <si>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</si>
  <si>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</si>
  <si>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</si>
  <si>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</si>
  <si>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</si>
  <si>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</si>
  <si>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</si>
  <si>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</si>
  <si>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</si>
  <si>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</si>
  <si>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B127310000016</t>
  </si>
  <si>
    <t>追手門学院小学校</t>
  </si>
  <si>
    <t>大阪府大阪市中央区大手前１－３－２０</t>
  </si>
  <si>
    <t>B127310000025</t>
  </si>
  <si>
    <t>城星学園小学校</t>
  </si>
  <si>
    <t>大阪府大阪市中央区玉造２－２３－２６</t>
  </si>
  <si>
    <t>B127310000034</t>
  </si>
  <si>
    <t>大阪信愛学院小学校</t>
  </si>
  <si>
    <t>大阪府大阪市城東区古市２－７－３０</t>
  </si>
  <si>
    <t>B127310000043</t>
  </si>
  <si>
    <t>帝塚山学院小学校</t>
  </si>
  <si>
    <t>大阪府大阪市住吉区帝塚山中３－１０－５１</t>
  </si>
  <si>
    <t>B127310000052</t>
  </si>
  <si>
    <t>建国小学校</t>
  </si>
  <si>
    <t>大阪府大阪市住吉区遠里小野２丁目３番１３号</t>
  </si>
  <si>
    <t>B127310000061</t>
  </si>
  <si>
    <t>城南学園小学校</t>
  </si>
  <si>
    <t>大阪府大阪市東住吉区湯里６－４－２６</t>
  </si>
  <si>
    <t>B127310000070</t>
  </si>
  <si>
    <t>大阪金剛インターナショナル小学校</t>
  </si>
  <si>
    <t>大阪府大阪市住之江区南港北２－６－１０</t>
  </si>
  <si>
    <t>B127310000089</t>
  </si>
  <si>
    <t>賢明学院小学校</t>
  </si>
  <si>
    <t>大阪府堺市堺区霞ヶ丘町４－３－２７</t>
  </si>
  <si>
    <t>B127310000098</t>
  </si>
  <si>
    <t>箕面自由学園小学校</t>
  </si>
  <si>
    <t>大阪府豊中市宮山町４－２１－１</t>
  </si>
  <si>
    <t>B127310000105</t>
  </si>
  <si>
    <t>ピーエル学園小学校</t>
  </si>
  <si>
    <t>大阪府富田林市喜志２０５５番地</t>
  </si>
  <si>
    <t>B127310000114</t>
  </si>
  <si>
    <t>香里ヌヴェール学院小学校</t>
  </si>
  <si>
    <t>大阪府寝屋川市美井町１８－１０</t>
  </si>
  <si>
    <t>B127310000123</t>
  </si>
  <si>
    <t>四條畷学園小学校</t>
  </si>
  <si>
    <t>大阪府大東市学園町６－４５</t>
  </si>
  <si>
    <t>B127310000132</t>
  </si>
  <si>
    <t>アサンプション国際小学校</t>
  </si>
  <si>
    <t>大阪府箕面市如意谷１－１３－２３</t>
  </si>
  <si>
    <t>B127310000141</t>
  </si>
  <si>
    <t>関西創価小学校</t>
  </si>
  <si>
    <t>大阪府枚方市東中振２－１０－２</t>
  </si>
  <si>
    <t>B127310000150</t>
  </si>
  <si>
    <t>はつしば学園小学校</t>
  </si>
  <si>
    <t>大阪府堺市東区西野１９４－１</t>
  </si>
  <si>
    <t>B127310000169</t>
  </si>
  <si>
    <t>四天王寺小学校</t>
  </si>
  <si>
    <t>大阪府藤井寺市春日丘３－１－７８</t>
  </si>
  <si>
    <t>B127310000178</t>
  </si>
  <si>
    <t>関西大学初等部</t>
  </si>
  <si>
    <t>大阪府高槻市白梅町７－１</t>
  </si>
  <si>
    <t>C127110000018</t>
  </si>
  <si>
    <t>大阪教育大学附属天王寺中学校</t>
  </si>
  <si>
    <t>大阪府大阪市天王寺区南河堀町４－８８</t>
  </si>
  <si>
    <t>C127110000027</t>
  </si>
  <si>
    <t>大阪教育大学附属平野中学校</t>
  </si>
  <si>
    <t>大阪府大阪市平野区流町２－１－２４</t>
  </si>
  <si>
    <t>C127110000036</t>
  </si>
  <si>
    <t>大阪教育大学附属池田中学校</t>
  </si>
  <si>
    <t>C127210000016</t>
  </si>
  <si>
    <t>大阪市立北稜中学校</t>
  </si>
  <si>
    <t>大阪府大阪市北区天満橋１－１－５８</t>
  </si>
  <si>
    <t>C127210000025</t>
  </si>
  <si>
    <t>大阪市立天満中学校</t>
  </si>
  <si>
    <t>大阪府大阪市北区神山町１２－９</t>
  </si>
  <si>
    <t>C127210000034</t>
  </si>
  <si>
    <t>大阪市立高倉中学校</t>
  </si>
  <si>
    <t>大阪府大阪市都島区御幸町１－１－１０</t>
  </si>
  <si>
    <t>C127210000043</t>
  </si>
  <si>
    <t>大阪市立桜宮中学校</t>
  </si>
  <si>
    <t>大阪府大阪市都島区東野田町５－１６－１０</t>
  </si>
  <si>
    <t>C127210000052</t>
  </si>
  <si>
    <t>大阪市立都島中学校</t>
  </si>
  <si>
    <t>大阪府大阪市都島区中野町３－９－３３</t>
  </si>
  <si>
    <t>C127210000061</t>
  </si>
  <si>
    <t>大阪市立淀川中学校</t>
  </si>
  <si>
    <t>大阪府大阪市都島区毛馬町３－５－１２</t>
  </si>
  <si>
    <t>C127210000070</t>
  </si>
  <si>
    <t>大阪市立友渕中学校</t>
  </si>
  <si>
    <t>大阪府大阪市都島区友渕町１－５－１５１</t>
  </si>
  <si>
    <t>C127210000089</t>
  </si>
  <si>
    <t>大阪市立八阪中学校</t>
  </si>
  <si>
    <t>大阪府大阪市福島区鷺洲６－１－１３</t>
  </si>
  <si>
    <t>C127210000098</t>
  </si>
  <si>
    <t>大阪市立下福島中学校</t>
  </si>
  <si>
    <t>大阪府大阪市福島区玉川１－４－１１</t>
  </si>
  <si>
    <t>C127210000105</t>
  </si>
  <si>
    <t>大阪市立野田中学校</t>
  </si>
  <si>
    <t>大阪府大阪市福島区吉野５－９－４</t>
  </si>
  <si>
    <t>C127210000114</t>
  </si>
  <si>
    <t>大阪市立春日出中学校</t>
  </si>
  <si>
    <t>大阪府大阪市此花区春日出南１－２－８</t>
  </si>
  <si>
    <t>C127210000123</t>
  </si>
  <si>
    <t>大阪市立梅香中学校</t>
  </si>
  <si>
    <t>大阪府大阪市此花区春日出北３－１２－２４</t>
  </si>
  <si>
    <t>C127210000132</t>
  </si>
  <si>
    <t>大阪市立此花中学校</t>
  </si>
  <si>
    <t>大阪府大阪市此花区高見２－１４－３１</t>
  </si>
  <si>
    <t>C127210000141</t>
  </si>
  <si>
    <t>大阪府立咲くやこの花中学校</t>
  </si>
  <si>
    <t>大阪府大阪市此花区西九条６－１－４４</t>
  </si>
  <si>
    <t>C127210000150</t>
  </si>
  <si>
    <t>大阪市立東中学校</t>
  </si>
  <si>
    <t>大阪府大阪市中央区大手前４－１－５</t>
  </si>
  <si>
    <t>C127210000169</t>
  </si>
  <si>
    <t>大阪市立西中学校</t>
  </si>
  <si>
    <t>大阪府大阪市西区千代崎３－１－４３</t>
  </si>
  <si>
    <t>C127210000178</t>
  </si>
  <si>
    <t>大阪市立花乃井中学校</t>
  </si>
  <si>
    <t>大阪府大阪市西区江戸堀２－８－２９</t>
  </si>
  <si>
    <t>C127210000187</t>
  </si>
  <si>
    <t>大阪市立堀江中学校</t>
  </si>
  <si>
    <t>大阪府大阪市西区南堀江３－５－７</t>
  </si>
  <si>
    <t>C127210000196</t>
  </si>
  <si>
    <t>大阪市立市岡中学校</t>
  </si>
  <si>
    <t>大阪府大阪市港区磯路１－５－２１</t>
  </si>
  <si>
    <t>C127210000203</t>
  </si>
  <si>
    <t>大阪市立港中学校</t>
  </si>
  <si>
    <t>大阪府大阪市港区池島１－５－３５</t>
  </si>
  <si>
    <t>C127210000212</t>
  </si>
  <si>
    <t>大阪市立港南中学校</t>
  </si>
  <si>
    <t>大阪府大阪市港区三先１－５－２８</t>
  </si>
  <si>
    <t>C127210000221</t>
  </si>
  <si>
    <t>大阪市立市岡東中学校</t>
  </si>
  <si>
    <t>大阪府大阪市港区市岡元町３－２－１８</t>
  </si>
  <si>
    <t>C127210000230</t>
  </si>
  <si>
    <t>大阪市立築港中学校</t>
  </si>
  <si>
    <t>大阪府大阪市港区築港１－２－４１</t>
  </si>
  <si>
    <t>C127210000249</t>
  </si>
  <si>
    <t>大阪市立大正東中学校</t>
  </si>
  <si>
    <t>大阪府大阪市大正区三軒家東４－４－３０</t>
  </si>
  <si>
    <t>C127210000258</t>
  </si>
  <si>
    <t>大阪市立大正中央中学校</t>
  </si>
  <si>
    <t>大阪府大阪市大正区小林東３－２３－５</t>
  </si>
  <si>
    <t>C127210000267</t>
  </si>
  <si>
    <t>大阪市立大正西中学校</t>
  </si>
  <si>
    <t>大阪府大阪市大正区南恩加島６－１４－３７</t>
  </si>
  <si>
    <t>C127210000276</t>
  </si>
  <si>
    <t>大阪市立大正北中学校</t>
  </si>
  <si>
    <t>大阪府大阪市大正区北村３ー１ー１</t>
  </si>
  <si>
    <t>C127210000285</t>
  </si>
  <si>
    <t>大阪市立天王寺中学校</t>
  </si>
  <si>
    <t>大阪府大阪市天王寺区北河堀町６－２０</t>
  </si>
  <si>
    <t>C127210000294</t>
  </si>
  <si>
    <t>大阪市立夕陽丘中学校</t>
  </si>
  <si>
    <t>大阪府大阪市天王寺区小宮町６－２８</t>
  </si>
  <si>
    <t>C127210000301</t>
  </si>
  <si>
    <t>大阪市立高津中学校</t>
  </si>
  <si>
    <t>大阪府大阪市天王寺区城南寺町１－３１</t>
  </si>
  <si>
    <t>C127210000310</t>
  </si>
  <si>
    <t>大阪市立南中学校</t>
  </si>
  <si>
    <t>大阪府大阪市中央区島之内１－１０－２３</t>
  </si>
  <si>
    <t>C127210000329</t>
  </si>
  <si>
    <t>大阪市立上町中学校</t>
  </si>
  <si>
    <t>大阪府大阪市中央区上本町西３－２－３０</t>
  </si>
  <si>
    <t>C127210000338</t>
  </si>
  <si>
    <t>大阪市立難波中学校</t>
  </si>
  <si>
    <t>大阪府大阪市浪速区塩草１－１－５９</t>
  </si>
  <si>
    <t>C127210000347</t>
  </si>
  <si>
    <t>大阪市立日本橋中学校</t>
  </si>
  <si>
    <t>C127210000356</t>
  </si>
  <si>
    <t>大阪市立木津中学校</t>
  </si>
  <si>
    <t>大阪府大阪市浪速区戎本町１－３－４６</t>
  </si>
  <si>
    <t>C127210000365</t>
  </si>
  <si>
    <t>大阪市立大淀中学校</t>
  </si>
  <si>
    <t>大阪府大阪市北区大淀中２－１－１１</t>
  </si>
  <si>
    <t>C127210000374</t>
  </si>
  <si>
    <t>大阪市立豊崎中学校</t>
  </si>
  <si>
    <t>大阪府大阪市北区本庄東３－４－８</t>
  </si>
  <si>
    <t>C127210000383</t>
  </si>
  <si>
    <t>大阪市立新豊崎中学校</t>
  </si>
  <si>
    <t>大阪府大阪市北区長柄東２－２－３０</t>
  </si>
  <si>
    <t>C127210000392</t>
  </si>
  <si>
    <t>大阪市立淀中学校</t>
  </si>
  <si>
    <t>大阪府大阪市西淀川区大和田６－１３－６</t>
  </si>
  <si>
    <t>C127210000409</t>
  </si>
  <si>
    <t>大阪市立西淀中学校</t>
  </si>
  <si>
    <t>大阪府大阪市西淀川区姫島６－１０－５</t>
  </si>
  <si>
    <t>C127210000418</t>
  </si>
  <si>
    <t>大阪市立歌島中学校</t>
  </si>
  <si>
    <t>大阪府大阪市西淀川区歌島２－１１－９</t>
  </si>
  <si>
    <t>C127210000427</t>
  </si>
  <si>
    <t>大阪市立佃中学校</t>
  </si>
  <si>
    <t>大阪府大阪市西淀川区佃２－１５－９３</t>
  </si>
  <si>
    <t>C127210000436</t>
  </si>
  <si>
    <t>大阪市立十三中学校</t>
  </si>
  <si>
    <t>大阪府大阪市淀川区十三東５－１－２７</t>
  </si>
  <si>
    <t>C127210000445</t>
  </si>
  <si>
    <t>大阪市立新北野中学校</t>
  </si>
  <si>
    <t>大阪府大阪市淀川区新北野２－１３－３７</t>
  </si>
  <si>
    <t>C127210000454</t>
  </si>
  <si>
    <t>大阪市立三国中学校</t>
  </si>
  <si>
    <t>大阪府大阪市淀川区西三国２－５－２４</t>
  </si>
  <si>
    <t>C127210000463</t>
  </si>
  <si>
    <t>大阪市立美津島中学校</t>
  </si>
  <si>
    <t>大阪府大阪市淀川区加島１－５４－４１</t>
  </si>
  <si>
    <t>C127210000472</t>
  </si>
  <si>
    <t>大阪市立東三国中学校</t>
  </si>
  <si>
    <t>大阪府大阪市淀川区東三国６－３－６８</t>
  </si>
  <si>
    <t>C127210000481</t>
  </si>
  <si>
    <t>大阪市立宮原中学校</t>
  </si>
  <si>
    <t>大阪府大阪市淀川区西宮原３－３－２</t>
  </si>
  <si>
    <t>C127210000490</t>
  </si>
  <si>
    <t>大阪市立淡路中学校</t>
  </si>
  <si>
    <t>大阪府大阪市東淀川区西淡路４－２５－５３</t>
  </si>
  <si>
    <t>C127210000506</t>
  </si>
  <si>
    <t>大阪市立柴島中学校</t>
  </si>
  <si>
    <t>大阪府大阪市東淀川区柴島２－８－３６</t>
  </si>
  <si>
    <t>C127210000515</t>
  </si>
  <si>
    <t>大阪市立瑞光中学校</t>
  </si>
  <si>
    <t>大阪府大阪市東淀川区瑞光４－９－３７</t>
  </si>
  <si>
    <t>C127210000524</t>
  </si>
  <si>
    <t>大阪市立中島中学校</t>
  </si>
  <si>
    <t>C127210000533</t>
  </si>
  <si>
    <t>大阪市立井高野中学校</t>
  </si>
  <si>
    <t>大阪府大阪市東淀川区井高野２－８－１３</t>
  </si>
  <si>
    <t>C127210000542</t>
  </si>
  <si>
    <t>大阪市立東淀中学校</t>
  </si>
  <si>
    <t>大阪府大阪市東淀川区豊里６－２５－１９</t>
  </si>
  <si>
    <t>C127210000551</t>
  </si>
  <si>
    <t>大阪市立新東淀中学校</t>
  </si>
  <si>
    <t>大阪府大阪市東淀川区豊里１－１０－３２</t>
  </si>
  <si>
    <t>C127210000560</t>
  </si>
  <si>
    <t>大阪市立大桐中学校</t>
  </si>
  <si>
    <t>大阪府大阪市東淀川区大桐４－５－８</t>
  </si>
  <si>
    <t>C127210000579</t>
  </si>
  <si>
    <t>大阪市立東陽中学校</t>
  </si>
  <si>
    <t>大阪府大阪市東成区深江北２－５－７</t>
  </si>
  <si>
    <t>C127210000588</t>
  </si>
  <si>
    <t>大阪市立本庄中学校</t>
  </si>
  <si>
    <t>大阪府大阪市東成区東中本３－１４－２</t>
  </si>
  <si>
    <t>C127210000597</t>
  </si>
  <si>
    <t>大阪市立玉津中学校</t>
  </si>
  <si>
    <t>大阪府大阪市東成区玉津１－１２－３６</t>
  </si>
  <si>
    <t>C127210000604</t>
  </si>
  <si>
    <t>大阪市立相生中学校</t>
  </si>
  <si>
    <t>大阪府大阪市東成区神路２－８－１６</t>
  </si>
  <si>
    <t>C127210000613</t>
  </si>
  <si>
    <t>大阪市立大池中学校</t>
  </si>
  <si>
    <t>大阪府大阪市生野区中川６－３－６</t>
  </si>
  <si>
    <t>C127210000631</t>
  </si>
  <si>
    <t>大阪市立東生野中学校</t>
  </si>
  <si>
    <t>大阪府大阪市生野区新今里７－９－２５</t>
  </si>
  <si>
    <t>C127210000640</t>
  </si>
  <si>
    <t>大阪市立田島中学校</t>
  </si>
  <si>
    <t>大阪府大阪市生野区田島５－２３－７</t>
  </si>
  <si>
    <t>C127210000659</t>
  </si>
  <si>
    <t>大阪市立巽中学校</t>
  </si>
  <si>
    <t>大阪府大阪市生野区巽中３－１７－２０</t>
  </si>
  <si>
    <t>C127210000668</t>
  </si>
  <si>
    <t>大阪市立新生野中学校</t>
  </si>
  <si>
    <t>大阪府大阪市生野区巽東３－３－１２</t>
  </si>
  <si>
    <t>C127210000677</t>
  </si>
  <si>
    <t>大阪市立新巽中学校</t>
  </si>
  <si>
    <t>大阪府大阪市生野区巽南４－２－５３</t>
  </si>
  <si>
    <t>C127210000686</t>
  </si>
  <si>
    <t>大阪市立桃谷中学校</t>
  </si>
  <si>
    <t>大阪府大阪市生野区勝山北３－１３－４４</t>
  </si>
  <si>
    <t>C127210000695</t>
  </si>
  <si>
    <t>大阪市立旭陽中学校</t>
  </si>
  <si>
    <t>大阪府大阪市旭区高殿５－９－３１</t>
  </si>
  <si>
    <t>C127210000702</t>
  </si>
  <si>
    <t>大阪市立大宮中学校</t>
  </si>
  <si>
    <t>大阪府大阪市旭区中宮４－７－１１</t>
  </si>
  <si>
    <t>C127210000711</t>
  </si>
  <si>
    <t>大阪市立旭東中学校</t>
  </si>
  <si>
    <t>大阪府大阪市旭区新森６－７－２５</t>
  </si>
  <si>
    <t>C127210000720</t>
  </si>
  <si>
    <t>大阪市立今市中学校</t>
  </si>
  <si>
    <t>大阪府大阪市旭区大宮５－１３－４０</t>
  </si>
  <si>
    <t>C127210000739</t>
  </si>
  <si>
    <t>大阪市立放出中学校</t>
  </si>
  <si>
    <t>大阪府大阪市城東区放出西３－１２－１０</t>
  </si>
  <si>
    <t>C127210000748</t>
  </si>
  <si>
    <t>大阪市立蒲生中学校</t>
  </si>
  <si>
    <t>大阪府大阪市城東区中央３－９－２４</t>
  </si>
  <si>
    <t>C127210000757</t>
  </si>
  <si>
    <t>大阪市立城陽中学校</t>
  </si>
  <si>
    <t>大阪府大阪市城東区鴫野西３－３－６４</t>
  </si>
  <si>
    <t>C127210000766</t>
  </si>
  <si>
    <t>大阪市立菫中学校</t>
  </si>
  <si>
    <t>大阪府大阪市城東区古市１－１８－４</t>
  </si>
  <si>
    <t>C127210000775</t>
  </si>
  <si>
    <t>大阪市立城東中学校</t>
  </si>
  <si>
    <t>大阪府大阪市城東区永田３－３－４４</t>
  </si>
  <si>
    <t>C127210000784</t>
  </si>
  <si>
    <t>大阪市立鯰江中学校</t>
  </si>
  <si>
    <t>大阪府大阪市城東区今福西４－７－２０</t>
  </si>
  <si>
    <t>C127210000793</t>
  </si>
  <si>
    <t>大阪市立今津中学校</t>
  </si>
  <si>
    <t>大阪府大阪市鶴見区今津中１－３－５５</t>
  </si>
  <si>
    <t>C127210000800</t>
  </si>
  <si>
    <t>大阪市立茨田中学校</t>
  </si>
  <si>
    <t>大阪府大阪市鶴見区諸口３－４－４４</t>
  </si>
  <si>
    <t>C127210000819</t>
  </si>
  <si>
    <t>大阪市立茨田北中学校</t>
  </si>
  <si>
    <t>大阪府大阪市鶴見区茨田大宮１－１－３１</t>
  </si>
  <si>
    <t>C127210000828</t>
  </si>
  <si>
    <t>大阪市立緑中学校</t>
  </si>
  <si>
    <t>大阪府大阪市鶴見区鶴見６－６－１１</t>
  </si>
  <si>
    <t>C127210000837</t>
  </si>
  <si>
    <t>大阪市立横堤中学校</t>
  </si>
  <si>
    <t>大阪府大阪市鶴見区横堤１－１１－２７</t>
  </si>
  <si>
    <t>C127210000846</t>
  </si>
  <si>
    <t>大阪市立昭和中学校</t>
  </si>
  <si>
    <t>大阪府大阪市阿倍野区桃ヶ池町２－３－１７</t>
  </si>
  <si>
    <t>C127210000855</t>
  </si>
  <si>
    <t>大阪市立文の里中学校</t>
  </si>
  <si>
    <t>大阪府大阪市阿倍野区美章園１－５－５２</t>
  </si>
  <si>
    <t>C127210000864</t>
  </si>
  <si>
    <t>大阪市立阪南中学校</t>
  </si>
  <si>
    <t>大阪府大阪市阿倍野区北畠１－１６－２４</t>
  </si>
  <si>
    <t>C127210000873</t>
  </si>
  <si>
    <t>大阪市立松虫中学校</t>
  </si>
  <si>
    <t>大阪府大阪市阿倍野区松虫通３－４－４５</t>
  </si>
  <si>
    <t>C127210000882</t>
  </si>
  <si>
    <t>大阪市立阿倍野中学校</t>
  </si>
  <si>
    <t>大阪府大阪市阿倍野区昭和町３－２－４</t>
  </si>
  <si>
    <t>C127210000891</t>
  </si>
  <si>
    <t>大阪市立住吉第一中学校</t>
  </si>
  <si>
    <t>大阪府大阪市住之江区粉浜西１－５－１１</t>
  </si>
  <si>
    <t>C127210000908</t>
  </si>
  <si>
    <t>大阪市立住之江中学校</t>
  </si>
  <si>
    <t>大阪府大阪市住之江区御崎８－１－６</t>
  </si>
  <si>
    <t>C127210000917</t>
  </si>
  <si>
    <t>大阪市立加賀屋中学校</t>
  </si>
  <si>
    <t>大阪府大阪市住之江区西加賀屋２－９－２０</t>
  </si>
  <si>
    <t>C127210000926</t>
  </si>
  <si>
    <t>大阪市立新北島中学校</t>
  </si>
  <si>
    <t>大阪府大阪市住之江区新北島８－２－４６</t>
  </si>
  <si>
    <t>C127210000935</t>
  </si>
  <si>
    <t>大阪市立南港北中学校</t>
  </si>
  <si>
    <t>大阪府大阪市住之江区南港中４－３－３９</t>
  </si>
  <si>
    <t>C127210000944</t>
  </si>
  <si>
    <t>大阪市立南港南中学校</t>
  </si>
  <si>
    <t>大阪府大阪市住之江区南港中３－５－１４</t>
  </si>
  <si>
    <t>C127210000953</t>
  </si>
  <si>
    <t>大阪市立真住中学校</t>
  </si>
  <si>
    <t>大阪府大阪市住之江区御崎２－２－３２</t>
  </si>
  <si>
    <t>C127210000962</t>
  </si>
  <si>
    <t>大阪府立水都国際中学校</t>
  </si>
  <si>
    <t>大阪府大阪市住之江区南港中３－７－１３</t>
  </si>
  <si>
    <t>C127210000971</t>
  </si>
  <si>
    <t>大阪市立三稜中学校</t>
  </si>
  <si>
    <t>大阪府大阪市住吉区千躰１－５－２２</t>
  </si>
  <si>
    <t>C127210000980</t>
  </si>
  <si>
    <t>大阪市立我孫子中学校</t>
  </si>
  <si>
    <t>大阪府大阪市住吉区我孫子東１－４－３２</t>
  </si>
  <si>
    <t>C127210000999</t>
  </si>
  <si>
    <t>大阪市立東我孫子中学校</t>
  </si>
  <si>
    <t>大阪府大阪市住吉区苅田１－１６－２</t>
  </si>
  <si>
    <t>C127210001006</t>
  </si>
  <si>
    <t>大阪市立住吉中学校</t>
  </si>
  <si>
    <t>大阪府大阪市住吉区帝塚山西３－５－６</t>
  </si>
  <si>
    <t>C127210001015</t>
  </si>
  <si>
    <t>大阪市立大和川中学校</t>
  </si>
  <si>
    <t>大阪府大阪市住吉区遠里小野２－１１－４</t>
  </si>
  <si>
    <t>C127210001024</t>
  </si>
  <si>
    <t>大阪市立墨江丘中学校</t>
  </si>
  <si>
    <t>大阪府大阪市住吉区墨江４－１５－３４</t>
  </si>
  <si>
    <t>C127210001033</t>
  </si>
  <si>
    <t>大阪市立大領中学校</t>
  </si>
  <si>
    <t>大阪府大阪市住吉区大領４－３－２５</t>
  </si>
  <si>
    <t>C127210001042</t>
  </si>
  <si>
    <t>大阪市立我孫子南中学校</t>
  </si>
  <si>
    <t>大阪府大阪市住吉区浅香１－８－５５</t>
  </si>
  <si>
    <t>C127210001051</t>
  </si>
  <si>
    <t>大阪市立田辺中学校</t>
  </si>
  <si>
    <t>大阪府大阪市東住吉区南田辺４－７－２４</t>
  </si>
  <si>
    <t>C127210001060</t>
  </si>
  <si>
    <t>大阪市立東住吉中学校</t>
  </si>
  <si>
    <t>大阪府大阪市東住吉区桑津５－１７－２５</t>
  </si>
  <si>
    <t>C127210001079</t>
  </si>
  <si>
    <t>大阪市立中野中学校</t>
  </si>
  <si>
    <t>大阪府大阪市東住吉区中野４－４－２５</t>
  </si>
  <si>
    <t>C127210001088</t>
  </si>
  <si>
    <t>大阪市立矢田中学校</t>
  </si>
  <si>
    <t>大阪府大阪市東住吉区住道矢田９－７－５５</t>
  </si>
  <si>
    <t>C127210001097</t>
  </si>
  <si>
    <t>大阪市立白鷺中学校</t>
  </si>
  <si>
    <t>大阪府大阪市東住吉区今川１－２－２１</t>
  </si>
  <si>
    <t>C127210001104</t>
  </si>
  <si>
    <t>大阪市立矢田南中学校</t>
  </si>
  <si>
    <t>C127210001113</t>
  </si>
  <si>
    <t>大阪市立矢田西中学校</t>
  </si>
  <si>
    <t>大阪府大阪市東住吉区公園南矢田２－１２－４７</t>
  </si>
  <si>
    <t>C127210001122</t>
  </si>
  <si>
    <t>大阪市立摂陽中学校</t>
  </si>
  <si>
    <t>大阪府大阪市平野区平野西３－４－７</t>
  </si>
  <si>
    <t>C127210001131</t>
  </si>
  <si>
    <t>大阪市立平野中学校</t>
  </si>
  <si>
    <t>大阪府大阪市平野区背戸口１－１６－２６</t>
  </si>
  <si>
    <t>C127210001140</t>
  </si>
  <si>
    <t>大阪市立長吉中学校</t>
  </si>
  <si>
    <t>大阪府大阪市平野区長吉長原東１－６－１５</t>
  </si>
  <si>
    <t>C127210001159</t>
  </si>
  <si>
    <t>大阪市立瓜破中学校</t>
  </si>
  <si>
    <t>大阪府大阪市平野区瓜破２－５－３１</t>
  </si>
  <si>
    <t>C127210001168</t>
  </si>
  <si>
    <t>大阪市立加美中学校</t>
  </si>
  <si>
    <t>大阪府大阪市平野区加美正覚寺３－１３－４６</t>
  </si>
  <si>
    <t>C127210001177</t>
  </si>
  <si>
    <t>大阪市立長吉西中学校</t>
  </si>
  <si>
    <t>大阪府大阪市平野区長吉長原西３－８－２１</t>
  </si>
  <si>
    <t>C127210001186</t>
  </si>
  <si>
    <t>大阪市立喜連中学校</t>
  </si>
  <si>
    <t>大阪府大阪市平野区喜連西６－２－１１</t>
  </si>
  <si>
    <t>C127210001195</t>
  </si>
  <si>
    <t>大阪市立長吉六反中学校</t>
  </si>
  <si>
    <t>大阪府大阪市平野区長吉六反４－９－６１</t>
  </si>
  <si>
    <t>C127210001202</t>
  </si>
  <si>
    <t>大阪市立瓜破西中学校</t>
  </si>
  <si>
    <t>大阪府大阪市平野区瓜破西２－１２－２２</t>
  </si>
  <si>
    <t>C127210001211</t>
  </si>
  <si>
    <t>大阪市立加美南中学校</t>
  </si>
  <si>
    <t>大阪府大阪市平野区加美南１－１０－１５</t>
  </si>
  <si>
    <t>C127210001220</t>
  </si>
  <si>
    <t>大阪市立平野北中学校</t>
  </si>
  <si>
    <t>大阪府大阪市平野区平野宮町１－８－５５</t>
  </si>
  <si>
    <t>C127210001239</t>
  </si>
  <si>
    <t>大阪市立天下茶屋中学校</t>
  </si>
  <si>
    <t>大阪府大阪市西成区橘１－８－２</t>
  </si>
  <si>
    <t>C127210001248</t>
  </si>
  <si>
    <t>大阪市立今宮中学校</t>
  </si>
  <si>
    <t>C127210001257</t>
  </si>
  <si>
    <t>大阪市立成南中学校</t>
  </si>
  <si>
    <t>大阪府大阪市西成区千本中１－１７－１０</t>
  </si>
  <si>
    <t>C127210001266</t>
  </si>
  <si>
    <t>大阪市立鶴見橋中学校</t>
  </si>
  <si>
    <t>大阪府大阪市西成区長橋３－９－２３</t>
  </si>
  <si>
    <t>C127210001275</t>
  </si>
  <si>
    <t>大阪市立玉出中学校</t>
  </si>
  <si>
    <t>大阪府大阪市西成区玉出西１－１５－３７</t>
  </si>
  <si>
    <t>C127210001284</t>
  </si>
  <si>
    <t>大阪市立梅南中学校</t>
  </si>
  <si>
    <t>大阪府大阪市西成区梅南３－３－１７</t>
  </si>
  <si>
    <t>C127210001293</t>
  </si>
  <si>
    <t>大阪市立長谷川中学校</t>
  </si>
  <si>
    <t>C127210001300</t>
  </si>
  <si>
    <t>大阪市立弘済中学校</t>
  </si>
  <si>
    <t>C127210001319</t>
  </si>
  <si>
    <t>大阪市立弘済中学校分校</t>
  </si>
  <si>
    <t>C127210001328</t>
  </si>
  <si>
    <t>堺市立月州中学校</t>
  </si>
  <si>
    <t>大阪府堺市堺区神南辺町１－１</t>
  </si>
  <si>
    <t>C127210001337</t>
  </si>
  <si>
    <t>堺市立浅香山中学校</t>
  </si>
  <si>
    <t>大阪府堺市堺区今池町５－３－８</t>
  </si>
  <si>
    <t>C127210001346</t>
  </si>
  <si>
    <t>堺市立殿馬場中学校</t>
  </si>
  <si>
    <t>大阪府堺市堺区櫛屋町東３－２－１</t>
  </si>
  <si>
    <t>C127210001355</t>
  </si>
  <si>
    <t>堺市立三国丘中学校</t>
  </si>
  <si>
    <t>大阪府堺市堺区向陵西町３－６－１５</t>
  </si>
  <si>
    <t>C127210001364</t>
  </si>
  <si>
    <t>堺市立金岡北中学校</t>
  </si>
  <si>
    <t>大阪府堺市北区新金岡町１－５－１</t>
  </si>
  <si>
    <t>C127210001373</t>
  </si>
  <si>
    <t>堺市立八下中学校</t>
  </si>
  <si>
    <t>大阪府堺市北区中村町９７７－２０</t>
  </si>
  <si>
    <t>C127210001382</t>
  </si>
  <si>
    <t>堺市立日置荘中学校</t>
  </si>
  <si>
    <t>大阪府堺市東区日置荘北町３－１１－２８</t>
  </si>
  <si>
    <t>C127210001391</t>
  </si>
  <si>
    <t>堺市立大浜中学校</t>
  </si>
  <si>
    <t>大阪府堺市堺区大浜南町２－４－１</t>
  </si>
  <si>
    <t>C127210001408</t>
  </si>
  <si>
    <t>堺市立陵西中学校</t>
  </si>
  <si>
    <t>大阪府堺市堺区大仙西町２－７９</t>
  </si>
  <si>
    <t>C127210001417</t>
  </si>
  <si>
    <t>堺市立旭中学校</t>
  </si>
  <si>
    <t>大阪府堺市堺区大仙中町１１－１</t>
  </si>
  <si>
    <t>C127210001426</t>
  </si>
  <si>
    <t>堺市立浜寺中学校</t>
  </si>
  <si>
    <t>大阪府堺市西区浜寺船尾町西５－６０</t>
  </si>
  <si>
    <t>C127210001435</t>
  </si>
  <si>
    <t>堺市立上野芝中学校</t>
  </si>
  <si>
    <t>大阪府堺市西区上野芝向ヶ丘町５－２５－１</t>
  </si>
  <si>
    <t>C127210001444</t>
  </si>
  <si>
    <t>堺市立陵南中学校</t>
  </si>
  <si>
    <t>大阪府堺市北区百舌鳥西之町１－７５</t>
  </si>
  <si>
    <t>C127210001453</t>
  </si>
  <si>
    <t>堺市立東百舌鳥中学校</t>
  </si>
  <si>
    <t>大阪府堺市中区新家町２６０</t>
  </si>
  <si>
    <t>C127210001462</t>
  </si>
  <si>
    <t>堺市立泉ケ丘東中学校</t>
  </si>
  <si>
    <t>大阪府堺市中区陶器北１８４</t>
  </si>
  <si>
    <t>C127210001471</t>
  </si>
  <si>
    <t>堺市立福泉中学校</t>
  </si>
  <si>
    <t>大阪府堺市西区山田２－５５</t>
  </si>
  <si>
    <t>C127210001480</t>
  </si>
  <si>
    <t>堺市立福泉南中学校</t>
  </si>
  <si>
    <t>大阪府堺市南区桃山台３－７－１</t>
  </si>
  <si>
    <t>C127210001499</t>
  </si>
  <si>
    <t>堺市立長尾中学校</t>
  </si>
  <si>
    <t>大阪府堺市北区長曽根町１１７９－５</t>
  </si>
  <si>
    <t>C127210001505</t>
  </si>
  <si>
    <t>堺市立登美丘中学校</t>
  </si>
  <si>
    <t>大阪府堺市東区高松４０８</t>
  </si>
  <si>
    <t>C127210001514</t>
  </si>
  <si>
    <t>堺市立宮山台中学校</t>
  </si>
  <si>
    <t>大阪府堺市南区宮山台１－１－１</t>
  </si>
  <si>
    <t>C127210001523</t>
  </si>
  <si>
    <t>堺市立若松台中学校</t>
  </si>
  <si>
    <t>大阪府堺市南区若松台３－３４－１</t>
  </si>
  <si>
    <t>C127210001532</t>
  </si>
  <si>
    <t>堺市立三原台中学校</t>
  </si>
  <si>
    <t>大阪府堺市南区三原台１－１２－１</t>
  </si>
  <si>
    <t>C127210001541</t>
  </si>
  <si>
    <t>堺市立晴美台中学校</t>
  </si>
  <si>
    <t>大阪府堺市南区晴美台３－８－１</t>
  </si>
  <si>
    <t>C127210001550</t>
  </si>
  <si>
    <t>堺市立原山台中学校</t>
  </si>
  <si>
    <t>大阪府堺市南区原山台４－２－１</t>
  </si>
  <si>
    <t>C127210001569</t>
  </si>
  <si>
    <t>堺市立庭代台中学校</t>
  </si>
  <si>
    <t>大阪府堺市南区庭代台２－１９－１</t>
  </si>
  <si>
    <t>C127210001578</t>
  </si>
  <si>
    <t>堺市立赤坂台中学校</t>
  </si>
  <si>
    <t>大阪府堺市南区赤坂台２－１－１</t>
  </si>
  <si>
    <t>C127210001587</t>
  </si>
  <si>
    <t>堺市立金岡南中学校</t>
  </si>
  <si>
    <t>大阪府堺市北区金岡町２４６９</t>
  </si>
  <si>
    <t>C127210001596</t>
  </si>
  <si>
    <t>堺市立美木多中学校</t>
  </si>
  <si>
    <t>大阪府堺市南区鴨谷台１－４７－１</t>
  </si>
  <si>
    <t>C127210001603</t>
  </si>
  <si>
    <t>堺市立五箇荘中学校</t>
  </si>
  <si>
    <t>大阪府堺市北区新堀町１－８５－２</t>
  </si>
  <si>
    <t>C127210001612</t>
  </si>
  <si>
    <t>堺市立鳳中学校</t>
  </si>
  <si>
    <t>大阪府堺市西区鳳西町１－１５９－１</t>
  </si>
  <si>
    <t>C127210001621</t>
  </si>
  <si>
    <t>堺市立八田荘中学校</t>
  </si>
  <si>
    <t>大阪府堺市中区八田北町５８０－１１</t>
  </si>
  <si>
    <t>C127210001630</t>
  </si>
  <si>
    <t>堺市立中百舌鳥中学校</t>
  </si>
  <si>
    <t>大阪府堺市北区中百舌鳥町６－１０３４－１１</t>
  </si>
  <si>
    <t>C127210001649</t>
  </si>
  <si>
    <t>堺市立大泉中学校</t>
  </si>
  <si>
    <t>C127210001658</t>
  </si>
  <si>
    <t>堺市立深井中学校</t>
  </si>
  <si>
    <t>大阪府堺市中区深井沢町２４７０－１</t>
  </si>
  <si>
    <t>C127210001667</t>
  </si>
  <si>
    <t>堺市立平井中学校</t>
  </si>
  <si>
    <t>大阪府堺市中区平井３４６</t>
  </si>
  <si>
    <t>C127210001676</t>
  </si>
  <si>
    <t>堺市立野田中学校</t>
  </si>
  <si>
    <t>大阪府堺市東区南野田１０１－１</t>
  </si>
  <si>
    <t>C127210001685</t>
  </si>
  <si>
    <t>堺市立津久野中学校</t>
  </si>
  <si>
    <t>大阪府堺市西区神野町２－１６－１</t>
  </si>
  <si>
    <t>C127210001694</t>
  </si>
  <si>
    <t>堺市立南八下中学校</t>
  </si>
  <si>
    <t>大阪府堺市東区菩提町２－５８</t>
  </si>
  <si>
    <t>C127210001701</t>
  </si>
  <si>
    <t>堺市立深井中央中学校</t>
  </si>
  <si>
    <t>大阪府堺市中区深井北町２２０－１</t>
  </si>
  <si>
    <t>C127210001710</t>
  </si>
  <si>
    <t>岸和田市立岸城中学校</t>
  </si>
  <si>
    <t>大阪府岸和田市野田町２－１９－１９</t>
  </si>
  <si>
    <t>C127210001729</t>
  </si>
  <si>
    <t>岸和田市立光陽中学校</t>
  </si>
  <si>
    <t>大阪府岸和田市藤井町３－６－６</t>
  </si>
  <si>
    <t>C127210001738</t>
  </si>
  <si>
    <t>岸和田市立葛城中学校</t>
  </si>
  <si>
    <t>大阪府岸和田市土生町２１３－１</t>
  </si>
  <si>
    <t>C127210001747</t>
  </si>
  <si>
    <t>岸和田市立久米田中学校</t>
  </si>
  <si>
    <t>大阪府岸和田市池尻町７０５</t>
  </si>
  <si>
    <t>C127210001756</t>
  </si>
  <si>
    <t>岸和田市立春木中学校</t>
  </si>
  <si>
    <t>大阪府岸和田市松風町１０－６５</t>
  </si>
  <si>
    <t>C127210001765</t>
  </si>
  <si>
    <t>岸和田市立山滝中学校</t>
  </si>
  <si>
    <t>大阪府岸和田市内畑町１６６－３</t>
  </si>
  <si>
    <t>C127210001774</t>
  </si>
  <si>
    <t>岸和田市立山直中学校</t>
  </si>
  <si>
    <t>大阪府岸和田市三田町１０３０</t>
  </si>
  <si>
    <t>C127210001783</t>
  </si>
  <si>
    <t>岸和田市立北中学校</t>
  </si>
  <si>
    <t>大阪府岸和田市春木旭町３３－１</t>
  </si>
  <si>
    <t>C127210001792</t>
  </si>
  <si>
    <t>岸和田市立桜台中学校</t>
  </si>
  <si>
    <t>大阪府岸和田市下松町１２５５</t>
  </si>
  <si>
    <t>C127210001809</t>
  </si>
  <si>
    <t>岸和田市立野村中学校</t>
  </si>
  <si>
    <t>大阪府岸和田市下野町２－１３－１８</t>
  </si>
  <si>
    <t>C127210001818</t>
  </si>
  <si>
    <t>岸和田市立土生中学校</t>
  </si>
  <si>
    <t>大阪府岸和田市土生町１２丁目１０番１号</t>
  </si>
  <si>
    <t>C127210001827</t>
  </si>
  <si>
    <t>豊中市立第一中学校</t>
  </si>
  <si>
    <t>大阪府豊中市曽根西町１－６－１</t>
  </si>
  <si>
    <t>C127210001836</t>
  </si>
  <si>
    <t>豊中市立第二中学校</t>
  </si>
  <si>
    <t>大阪府豊中市宮山町２－１－１</t>
  </si>
  <si>
    <t>C127210001845</t>
  </si>
  <si>
    <t>豊中市立第三中学校</t>
  </si>
  <si>
    <t>大阪府豊中市栗ヶ丘町１－１</t>
  </si>
  <si>
    <t>C127210001854</t>
  </si>
  <si>
    <t>豊中市立第四中学校</t>
  </si>
  <si>
    <t>大阪府豊中市服部本町４－５－７</t>
  </si>
  <si>
    <t>C127210001863</t>
  </si>
  <si>
    <t>豊中市立第五中学校</t>
  </si>
  <si>
    <t>大阪府豊中市立花町１－１０－１</t>
  </si>
  <si>
    <t>C127210001872</t>
  </si>
  <si>
    <t>豊中市立第七中学校</t>
  </si>
  <si>
    <t>大阪府豊中市庄内栄町５－１０－１</t>
  </si>
  <si>
    <t>C127210001881</t>
  </si>
  <si>
    <t>豊中市立第八中学校</t>
  </si>
  <si>
    <t>大阪府豊中市新千里東町３－２－１</t>
  </si>
  <si>
    <t>C127210001890</t>
  </si>
  <si>
    <t>豊中市立第九中学校</t>
  </si>
  <si>
    <t>大阪府豊中市新千里南町１－４－１</t>
  </si>
  <si>
    <t>C127210001907</t>
  </si>
  <si>
    <t>豊中市立第十一中学校</t>
  </si>
  <si>
    <t>大阪府豊中市西緑丘２－１１－１</t>
  </si>
  <si>
    <t>C127210001916</t>
  </si>
  <si>
    <t>豊中市立第十二中学校</t>
  </si>
  <si>
    <t>大阪府豊中市浜２－１４－１</t>
  </si>
  <si>
    <t>C127210001925</t>
  </si>
  <si>
    <t>豊中市立第十三中学校</t>
  </si>
  <si>
    <t>大阪府豊中市柴原町２－１４－１</t>
  </si>
  <si>
    <t>C127210001934</t>
  </si>
  <si>
    <t>豊中市立第十四中学校</t>
  </si>
  <si>
    <t>大阪府豊中市北緑丘１－１－１</t>
  </si>
  <si>
    <t>C127210001943</t>
  </si>
  <si>
    <t>豊中市立第十五中学校</t>
  </si>
  <si>
    <t>大阪府豊中市熊野町３－８－１</t>
  </si>
  <si>
    <t>C127210001952</t>
  </si>
  <si>
    <t>豊中市立第十六中学校</t>
  </si>
  <si>
    <t>大阪府豊中市北条町３－１８－１</t>
  </si>
  <si>
    <t>C127210001961</t>
  </si>
  <si>
    <t>豊中市立第十七中学校</t>
  </si>
  <si>
    <t>大阪府豊中市西泉丘２－２４３２－２</t>
  </si>
  <si>
    <t>C127210001970</t>
  </si>
  <si>
    <t>豊中市立第十八中学校</t>
  </si>
  <si>
    <t>大阪府豊中市蛍池中町４－７－１</t>
  </si>
  <si>
    <t>C127210001998</t>
  </si>
  <si>
    <t>池田市立池田中学校</t>
  </si>
  <si>
    <t>大阪府池田市上池田１－６－１７</t>
  </si>
  <si>
    <t>C127210002005</t>
  </si>
  <si>
    <t>池田市立渋谷中学校</t>
  </si>
  <si>
    <t>大阪府池田市五月丘４－１－１</t>
  </si>
  <si>
    <t>C127210002014</t>
  </si>
  <si>
    <t>池田市立北豊島中学校</t>
  </si>
  <si>
    <t>大阪府池田市豊島北１－１－１</t>
  </si>
  <si>
    <t>C127210002023</t>
  </si>
  <si>
    <t>池田市立石橋中学校</t>
  </si>
  <si>
    <t>大阪府池田市井口堂３丁目６番１号</t>
  </si>
  <si>
    <t>C127210002032</t>
  </si>
  <si>
    <t>吹田市立第一中学校</t>
  </si>
  <si>
    <t>大阪府吹田市千里山西２－２－１</t>
  </si>
  <si>
    <t>C127210002041</t>
  </si>
  <si>
    <t>吹田市立第二中学校</t>
  </si>
  <si>
    <t>大阪府吹田市岸部北１－２１－１</t>
  </si>
  <si>
    <t>C127210002050</t>
  </si>
  <si>
    <t>吹田市立第三中学校</t>
  </si>
  <si>
    <t>大阪府吹田市中の島町３－５１</t>
  </si>
  <si>
    <t>C127210002069</t>
  </si>
  <si>
    <t>吹田市立山田中学校</t>
  </si>
  <si>
    <t>大阪府吹田市山田市場１５－１</t>
  </si>
  <si>
    <t>C127210002078</t>
  </si>
  <si>
    <t>吹田市立第五中学校</t>
  </si>
  <si>
    <t>大阪府吹田市幸町２１－１</t>
  </si>
  <si>
    <t>C127210002087</t>
  </si>
  <si>
    <t>吹田市立高野台中学校</t>
  </si>
  <si>
    <t>大阪府吹田市高野台４－５－１</t>
  </si>
  <si>
    <t>C127210002096</t>
  </si>
  <si>
    <t>吹田市立青山台中学校</t>
  </si>
  <si>
    <t>大阪府吹田市青山台４－２－１</t>
  </si>
  <si>
    <t>C127210002103</t>
  </si>
  <si>
    <t>吹田市立竹見台中学校</t>
  </si>
  <si>
    <t>大阪府吹田市竹見台１－３－１</t>
  </si>
  <si>
    <t>C127210002112</t>
  </si>
  <si>
    <t>吹田市立第六中学校</t>
  </si>
  <si>
    <t>大阪府吹田市穂波町１６－１</t>
  </si>
  <si>
    <t>C127210002121</t>
  </si>
  <si>
    <t>吹田市立古江台中学校</t>
  </si>
  <si>
    <t>大阪府吹田市古江台１－１－１</t>
  </si>
  <si>
    <t>C127210002130</t>
  </si>
  <si>
    <t>吹田市立豊津西中学校</t>
  </si>
  <si>
    <t>大阪府吹田市豊津町６－１</t>
  </si>
  <si>
    <t>C127210002149</t>
  </si>
  <si>
    <t>吹田市立千里丘中学校</t>
  </si>
  <si>
    <t>大阪府吹田市青葉丘南１５－１</t>
  </si>
  <si>
    <t>C127210002158</t>
  </si>
  <si>
    <t>吹田市立片山中学校</t>
  </si>
  <si>
    <t>大阪府吹田市竹谷町３５－１</t>
  </si>
  <si>
    <t>C127210002167</t>
  </si>
  <si>
    <t>吹田市立西山田中学校</t>
  </si>
  <si>
    <t>大阪府吹田市山田西２－１１－１</t>
  </si>
  <si>
    <t>C127210002176</t>
  </si>
  <si>
    <t>吹田市立南千里中学校</t>
  </si>
  <si>
    <t>大阪府吹田市桃山台４－２－１</t>
  </si>
  <si>
    <t>C127210002185</t>
  </si>
  <si>
    <t>吹田市立豊津中学校</t>
  </si>
  <si>
    <t>大阪府吹田市垂水町３－３２－５０</t>
  </si>
  <si>
    <t>C127210002194</t>
  </si>
  <si>
    <t>吹田市立佐井寺中学校</t>
  </si>
  <si>
    <t>大阪府吹田市五月が丘南５－１</t>
  </si>
  <si>
    <t>C127210002201</t>
  </si>
  <si>
    <t>吹田市立山田東中学校</t>
  </si>
  <si>
    <t>大阪府吹田市山田東４－３３－１</t>
  </si>
  <si>
    <t>C127210002210</t>
  </si>
  <si>
    <t>泉大津市立東陽中学校</t>
  </si>
  <si>
    <t>大阪府泉大津市池浦町４－４－１</t>
  </si>
  <si>
    <t>C127210002229</t>
  </si>
  <si>
    <t>泉大津市立誠風中学校</t>
  </si>
  <si>
    <t>大阪府泉大津市池浦町４－１－１</t>
  </si>
  <si>
    <t>C127210002238</t>
  </si>
  <si>
    <t>泉大津市立小津中学校</t>
  </si>
  <si>
    <t>大阪府泉大津市助松町２－１３－１</t>
  </si>
  <si>
    <t>C127210002247</t>
  </si>
  <si>
    <t>高槻市立第一中学校</t>
  </si>
  <si>
    <t>大阪府高槻市城内町１－３５</t>
  </si>
  <si>
    <t>C127210002256</t>
  </si>
  <si>
    <t>高槻市立第二中学校</t>
  </si>
  <si>
    <t>大阪府高槻市郡家本町５２番１号</t>
  </si>
  <si>
    <t>C127210002265</t>
  </si>
  <si>
    <t>高槻市立第三中学校</t>
  </si>
  <si>
    <t>大阪府高槻市芝生町２－４９－５</t>
  </si>
  <si>
    <t>C127210002274</t>
  </si>
  <si>
    <t>高槻市立第四中学校</t>
  </si>
  <si>
    <t>大阪府高槻市大畑町４－４</t>
  </si>
  <si>
    <t>C127210002283</t>
  </si>
  <si>
    <t>高槻市立第六中学校</t>
  </si>
  <si>
    <t>大阪府高槻市永楽町１０－３</t>
  </si>
  <si>
    <t>C127210002292</t>
  </si>
  <si>
    <t>高槻市立第七中学校</t>
  </si>
  <si>
    <t>大阪府高槻市西面北一丁目４５－１</t>
  </si>
  <si>
    <t>C127210002309</t>
  </si>
  <si>
    <t>高槻市立第八中学校</t>
  </si>
  <si>
    <t>大阪府高槻市紅茸町５－１</t>
  </si>
  <si>
    <t>C127210002318</t>
  </si>
  <si>
    <t>高槻市立第九中学校</t>
  </si>
  <si>
    <t>大阪府高槻市松が丘１－１７－１</t>
  </si>
  <si>
    <t>C127210002327</t>
  </si>
  <si>
    <t>高槻市立第十中学校</t>
  </si>
  <si>
    <t>大阪府高槻市竹の内町６１－１</t>
  </si>
  <si>
    <t>C127210002336</t>
  </si>
  <si>
    <t>高槻市立柳川中学校</t>
  </si>
  <si>
    <t>大阪府高槻市川添１－１－５</t>
  </si>
  <si>
    <t>C127210002345</t>
  </si>
  <si>
    <t>高槻市立五領中学校</t>
  </si>
  <si>
    <t>大阪府高槻市道鵜町３－２０－１</t>
  </si>
  <si>
    <t>C127210002354</t>
  </si>
  <si>
    <t>高槻市立阿武野中学校</t>
  </si>
  <si>
    <t>大阪府高槻市氷室町５－７－１</t>
  </si>
  <si>
    <t>C127210002363</t>
  </si>
  <si>
    <t>高槻市立城南中学校</t>
  </si>
  <si>
    <t>大阪府高槻市城南町２－３０－１</t>
  </si>
  <si>
    <t>C127210002372</t>
  </si>
  <si>
    <t>高槻市立川西中学校</t>
  </si>
  <si>
    <t>大阪府高槻市川西町２－３３－１</t>
  </si>
  <si>
    <t>C127210002381</t>
  </si>
  <si>
    <t>高槻市立如是中学校</t>
  </si>
  <si>
    <t>大阪府高槻市如是町７－１</t>
  </si>
  <si>
    <t>C127210002390</t>
  </si>
  <si>
    <t>高槻市立冠中学校</t>
  </si>
  <si>
    <t>大阪府高槻市大冠町２丁目２４番１号</t>
  </si>
  <si>
    <t>C127210002407</t>
  </si>
  <si>
    <t>高槻市立芝谷中学校</t>
  </si>
  <si>
    <t>大阪府高槻市芝谷町３－１</t>
  </si>
  <si>
    <t>C127210002416</t>
  </si>
  <si>
    <t>高槻市立阿武山中学校</t>
  </si>
  <si>
    <t>大阪府高槻市奈佐原１－２－１</t>
  </si>
  <si>
    <t>C127210002425</t>
  </si>
  <si>
    <t>貝塚市立第一中学校</t>
  </si>
  <si>
    <t>大阪府貝塚市加神１－５－１</t>
  </si>
  <si>
    <t>C127210002434</t>
  </si>
  <si>
    <t>貝塚市立第二中学校</t>
  </si>
  <si>
    <t>大阪府貝塚市福田１００番地</t>
  </si>
  <si>
    <t>C127210002443</t>
  </si>
  <si>
    <t>貝塚市立第三中学校</t>
  </si>
  <si>
    <t>大阪府貝塚市東山七丁目４番１号</t>
  </si>
  <si>
    <t>C127210002452</t>
  </si>
  <si>
    <t>貝塚市立第四中学校</t>
  </si>
  <si>
    <t>大阪府貝塚市橋本１３８５</t>
  </si>
  <si>
    <t>C127210002470</t>
  </si>
  <si>
    <t>守口市立第一中学校</t>
  </si>
  <si>
    <t>大阪府守口市竹町１２－２９</t>
  </si>
  <si>
    <t>C127210002489</t>
  </si>
  <si>
    <t>守口市立庭窪中学校</t>
  </si>
  <si>
    <t>大阪府守口市佐太中町４－１－７</t>
  </si>
  <si>
    <t>C127210002498</t>
  </si>
  <si>
    <t>守口市立八雲中学校</t>
  </si>
  <si>
    <t>大阪府守口市八雲西町３－５－２１</t>
  </si>
  <si>
    <t>C127210002504</t>
  </si>
  <si>
    <t>守口市立梶中学校</t>
  </si>
  <si>
    <t>大阪府守口市梶町４－２８－５</t>
  </si>
  <si>
    <t>C127210002513</t>
  </si>
  <si>
    <t>守口市立大久保中学校</t>
  </si>
  <si>
    <t>大阪府守口市大久保町４－２３－４６</t>
  </si>
  <si>
    <t>C127210002522</t>
  </si>
  <si>
    <t>守口市立錦中学校</t>
  </si>
  <si>
    <t>大阪府守口市南寺方東通４－１－３１</t>
  </si>
  <si>
    <t>C127210002531</t>
  </si>
  <si>
    <t>守口市立樟風中学校</t>
  </si>
  <si>
    <t>大阪府守口市西郷通３－１４－６０</t>
  </si>
  <si>
    <t>C127210002540</t>
  </si>
  <si>
    <t>枚方市立第一中学校</t>
  </si>
  <si>
    <t>大阪府枚方市渚東町２－１</t>
  </si>
  <si>
    <t>C127210002559</t>
  </si>
  <si>
    <t>枚方市立第二中学校</t>
  </si>
  <si>
    <t>大阪府枚方市香里園東之町２０－２６</t>
  </si>
  <si>
    <t>C127210002568</t>
  </si>
  <si>
    <t>枚方市立第三中学校</t>
  </si>
  <si>
    <t>大阪府枚方市養父東町１－５</t>
  </si>
  <si>
    <t>C127210002577</t>
  </si>
  <si>
    <t>枚方市立第四中学校</t>
  </si>
  <si>
    <t>大阪府枚方市香里ケ丘５－３－２</t>
  </si>
  <si>
    <t>C127210002586</t>
  </si>
  <si>
    <t>枚方市立津田中学校</t>
  </si>
  <si>
    <t>大阪府枚方市津田北町１－３２－１</t>
  </si>
  <si>
    <t>C127210002595</t>
  </si>
  <si>
    <t>枚方市立枚方中学校</t>
  </si>
  <si>
    <t>大阪府枚方市西田宮町１９－１</t>
  </si>
  <si>
    <t>C127210002602</t>
  </si>
  <si>
    <t>枚方市立中宮中学校</t>
  </si>
  <si>
    <t>大阪府枚方市堂山１－２－６</t>
  </si>
  <si>
    <t>C127210002611</t>
  </si>
  <si>
    <t>枚方市立招提中学校</t>
  </si>
  <si>
    <t>大阪府枚方市招提東町２－１－１２</t>
  </si>
  <si>
    <t>C127210002620</t>
  </si>
  <si>
    <t>枚方市立楠葉中学校</t>
  </si>
  <si>
    <t>大阪府枚方市楠葉丘２－１２－１</t>
  </si>
  <si>
    <t>C127210002639</t>
  </si>
  <si>
    <t>枚方市立東香里中学校</t>
  </si>
  <si>
    <t>大阪府枚方市東香里３－３７－１</t>
  </si>
  <si>
    <t>C127210002648</t>
  </si>
  <si>
    <t>枚方市立楠葉西中学校</t>
  </si>
  <si>
    <t>大阪府枚方市西船橋２－４３－１</t>
  </si>
  <si>
    <t>C127210002657</t>
  </si>
  <si>
    <t>枚方市立長尾中学校</t>
  </si>
  <si>
    <t>大阪府枚方市長尾北町３－３－１</t>
  </si>
  <si>
    <t>C127210002666</t>
  </si>
  <si>
    <t>枚方市立杉中学校</t>
  </si>
  <si>
    <t>大阪府枚方市杉４－１－１</t>
  </si>
  <si>
    <t>C127210002675</t>
  </si>
  <si>
    <t>枚方市立山田中学校</t>
  </si>
  <si>
    <t>大阪府枚方市交北２－２８－１</t>
  </si>
  <si>
    <t>C127210002684</t>
  </si>
  <si>
    <t>枚方市立渚西中学校</t>
  </si>
  <si>
    <t>大阪府枚方市渚西３－２５－１</t>
  </si>
  <si>
    <t>C127210002693</t>
  </si>
  <si>
    <t>枚方市立桜丘中学校</t>
  </si>
  <si>
    <t>大阪府枚方市桜丘町６５－１</t>
  </si>
  <si>
    <t>C127210002700</t>
  </si>
  <si>
    <t>枚方市立さだ中学校</t>
  </si>
  <si>
    <t>大阪府枚方市出口５丁目４０－１</t>
  </si>
  <si>
    <t>C127210002719</t>
  </si>
  <si>
    <t>枚方市立招提北中学校</t>
  </si>
  <si>
    <t>大阪府枚方市招提北町２－３５－１</t>
  </si>
  <si>
    <t>C127210002728</t>
  </si>
  <si>
    <t>枚方市立長尾西中学校</t>
  </si>
  <si>
    <t>大阪府枚方市長尾谷町１－７３－１</t>
  </si>
  <si>
    <t>C127210002737</t>
  </si>
  <si>
    <t>茨木市立豊川中学校</t>
  </si>
  <si>
    <t>大阪府茨木市藤の里一丁目１６番８号</t>
  </si>
  <si>
    <t>C127210002746</t>
  </si>
  <si>
    <t>茨木市立西中学校</t>
  </si>
  <si>
    <t>大阪府茨木市見付山二丁目５番４号</t>
  </si>
  <si>
    <t>C127210002755</t>
  </si>
  <si>
    <t>茨木市立養精中学校</t>
  </si>
  <si>
    <t>大阪府茨木市駅前四丁目７番６０号</t>
  </si>
  <si>
    <t>C127210002764</t>
  </si>
  <si>
    <t>茨木市立東中学校</t>
  </si>
  <si>
    <t>大阪府茨木市末広町７番４号</t>
  </si>
  <si>
    <t>C127210002773</t>
  </si>
  <si>
    <t>茨木市立南中学校</t>
  </si>
  <si>
    <t>大阪府茨木市若園町６番４１号</t>
  </si>
  <si>
    <t>C127210002782</t>
  </si>
  <si>
    <t>茨木市立三島中学校</t>
  </si>
  <si>
    <t>大阪府茨木市西河原一丁目１７番１０号</t>
  </si>
  <si>
    <t>C127210002791</t>
  </si>
  <si>
    <t>茨木市立北中学校</t>
  </si>
  <si>
    <t>大阪府茨木市南安威三丁目１０番３号</t>
  </si>
  <si>
    <t>C127210002808</t>
  </si>
  <si>
    <t>茨木市立東雲中学校</t>
  </si>
  <si>
    <t>大阪府茨木市学園南町２１番７号</t>
  </si>
  <si>
    <t>C127210002817</t>
  </si>
  <si>
    <t>茨木市立天王中学校</t>
  </si>
  <si>
    <t>大阪府茨木市沢良宜西三丁目８番５号</t>
  </si>
  <si>
    <t>C127210002826</t>
  </si>
  <si>
    <t>茨木市立西陵中学校</t>
  </si>
  <si>
    <t>大阪府茨木市南春日丘１－１９－６</t>
  </si>
  <si>
    <t>C127210002835</t>
  </si>
  <si>
    <t>茨木市立平田中学校</t>
  </si>
  <si>
    <t>大阪府茨木市平田１－８－２０</t>
  </si>
  <si>
    <t>C127210002844</t>
  </si>
  <si>
    <t>茨木市立北陵中学校</t>
  </si>
  <si>
    <t>大阪府茨木市山手台一丁目２３番１０号</t>
  </si>
  <si>
    <t>C127210002853</t>
  </si>
  <si>
    <t>茨木市立太田中学校</t>
  </si>
  <si>
    <t>大阪府茨木市花園一丁目６番１０号</t>
  </si>
  <si>
    <t>C127210002862</t>
  </si>
  <si>
    <t>茨木市立彩都西中学校</t>
  </si>
  <si>
    <t>大阪府茨木市彩都あさぎ４－６－７</t>
  </si>
  <si>
    <t>C127210002871</t>
  </si>
  <si>
    <t>八尾市立八尾中学校</t>
  </si>
  <si>
    <t>大阪府八尾市緑ヶ丘１－１７</t>
  </si>
  <si>
    <t>C127210002880</t>
  </si>
  <si>
    <t>八尾市立久宝寺中学校</t>
  </si>
  <si>
    <t>大阪府八尾市久宝寺２－４－３３</t>
  </si>
  <si>
    <t>C127210002899</t>
  </si>
  <si>
    <t>八尾市立龍華中学校</t>
  </si>
  <si>
    <t>大阪府八尾市南太子堂３－１－７０</t>
  </si>
  <si>
    <t>C127210002906</t>
  </si>
  <si>
    <t>八尾市立大正中学校</t>
  </si>
  <si>
    <t>大阪府八尾市西木の本３－８３</t>
  </si>
  <si>
    <t>C127210002915</t>
  </si>
  <si>
    <t>八尾市立成法中学校</t>
  </si>
  <si>
    <t>大阪府八尾市清水町２－２－５</t>
  </si>
  <si>
    <t>C127210002924</t>
  </si>
  <si>
    <t>八尾市立南高安中学校</t>
  </si>
  <si>
    <t>大阪府八尾市恩智北町３－１３</t>
  </si>
  <si>
    <t>C127210002933</t>
  </si>
  <si>
    <t>八尾市立曙川中学校</t>
  </si>
  <si>
    <t>大阪府八尾市山本町南８－１８－１</t>
  </si>
  <si>
    <t>C127210002942</t>
  </si>
  <si>
    <t>八尾市立志紀中学校</t>
  </si>
  <si>
    <t>大阪府八尾市志紀町西２－２</t>
  </si>
  <si>
    <t>C127210002951</t>
  </si>
  <si>
    <t>八尾市立上之島中学校</t>
  </si>
  <si>
    <t>大阪府八尾市上之島町南６－５－１</t>
  </si>
  <si>
    <t>C127210002960</t>
  </si>
  <si>
    <t>八尾市立桂中学校</t>
  </si>
  <si>
    <t>大阪府八尾市桂町４－４７</t>
  </si>
  <si>
    <t>C127210002979</t>
  </si>
  <si>
    <t>八尾市立高美中学校</t>
  </si>
  <si>
    <t>大阪府八尾市高美町２－１－２２</t>
  </si>
  <si>
    <t>C127210002988</t>
  </si>
  <si>
    <t>八尾市立曙川南中学校</t>
  </si>
  <si>
    <t>大阪府八尾市八尾木１６７</t>
  </si>
  <si>
    <t>C127210002997</t>
  </si>
  <si>
    <t>八尾市立東中学校</t>
  </si>
  <si>
    <t>大阪府八尾市東町３－８</t>
  </si>
  <si>
    <t>C127210003004</t>
  </si>
  <si>
    <t>八尾市立亀井中学校</t>
  </si>
  <si>
    <t>大阪府八尾市南亀井町４－１－４８</t>
  </si>
  <si>
    <t>C127210003013</t>
  </si>
  <si>
    <t>泉佐野市立第三中学校</t>
  </si>
  <si>
    <t>大阪府泉佐野市下瓦屋５００番地</t>
  </si>
  <si>
    <t>C127210003022</t>
  </si>
  <si>
    <t>泉佐野市立日根野中学校</t>
  </si>
  <si>
    <t>大阪府泉佐野市日根野１６９９</t>
  </si>
  <si>
    <t>C127210003031</t>
  </si>
  <si>
    <t>泉佐野市立長南中学校</t>
  </si>
  <si>
    <t>大阪府泉佐野市南中安松８８８番地</t>
  </si>
  <si>
    <t>C127210003040</t>
  </si>
  <si>
    <t>泉佐野市立佐野中学校</t>
  </si>
  <si>
    <t>大阪府泉佐野市羽倉崎４－３－１２</t>
  </si>
  <si>
    <t>C127210003059</t>
  </si>
  <si>
    <t>泉佐野市立新池中学校</t>
  </si>
  <si>
    <t>大阪府泉佐野市松風台１丁目１１５１番地の１</t>
  </si>
  <si>
    <t>C127210003068</t>
  </si>
  <si>
    <t>富田林市立第一中学校</t>
  </si>
  <si>
    <t>大阪府富田林市寿町１－３－５</t>
  </si>
  <si>
    <t>C127210003077</t>
  </si>
  <si>
    <t>富田林市立第二中学校</t>
  </si>
  <si>
    <t>大阪府富田林市新家１丁目４番１号</t>
  </si>
  <si>
    <t>C127210003086</t>
  </si>
  <si>
    <t>富田林市立第三中学校</t>
  </si>
  <si>
    <t>大阪府富田林市佐備１５番地</t>
  </si>
  <si>
    <t>C127210003095</t>
  </si>
  <si>
    <t>富田林市立金剛中学校</t>
  </si>
  <si>
    <t>大阪府富田林市寺池台一丁目１番１号</t>
  </si>
  <si>
    <t>C127210003102</t>
  </si>
  <si>
    <t>富田林市立葛城中学校</t>
  </si>
  <si>
    <t>大阪府富田林市藤沢台三丁目４番１号</t>
  </si>
  <si>
    <t>C127210003111</t>
  </si>
  <si>
    <t>富田林市立喜志中学校</t>
  </si>
  <si>
    <t>大阪府富田林市梅の里一丁目７番１号</t>
  </si>
  <si>
    <t>C127210003120</t>
  </si>
  <si>
    <t>富田林市立藤陽中学校</t>
  </si>
  <si>
    <t>大阪府富田林市向陽台三丁目４番１号</t>
  </si>
  <si>
    <t>C127210003139</t>
  </si>
  <si>
    <t>富田林市立明治池中学校</t>
  </si>
  <si>
    <t>大阪府富田林市小金台二丁目１１番１号</t>
  </si>
  <si>
    <t>C127210003148</t>
  </si>
  <si>
    <t>寝屋川市立第一中学校</t>
  </si>
  <si>
    <t>大阪府寝屋川市高宮新町３２－１</t>
  </si>
  <si>
    <t>C127210003157</t>
  </si>
  <si>
    <t>寝屋川市立第二中学校</t>
  </si>
  <si>
    <t>大阪府寝屋川市池田西町２７－７</t>
  </si>
  <si>
    <t>C127210003166</t>
  </si>
  <si>
    <t>寝屋川市立第三中学校</t>
  </si>
  <si>
    <t>大阪府寝屋川市田井町１７－３</t>
  </si>
  <si>
    <t>C127210003184</t>
  </si>
  <si>
    <t>寝屋川市立第五中学校</t>
  </si>
  <si>
    <t>大阪府寝屋川市上神田２－８－１</t>
  </si>
  <si>
    <t>C127210003193</t>
  </si>
  <si>
    <t>寝屋川市立第六中学校</t>
  </si>
  <si>
    <t>大阪府寝屋川市成田町３－６</t>
  </si>
  <si>
    <t>C127210003200</t>
  </si>
  <si>
    <t>寝屋川市立第七中学校</t>
  </si>
  <si>
    <t>大阪府寝屋川市讃良東町１－１</t>
  </si>
  <si>
    <t>C127210003219</t>
  </si>
  <si>
    <t>寝屋川市立第八中学校</t>
  </si>
  <si>
    <t>大阪府寝屋川市点野５丁目２８－１</t>
  </si>
  <si>
    <t>C127210003228</t>
  </si>
  <si>
    <t>寝屋川市立第九中学校</t>
  </si>
  <si>
    <t>大阪府寝屋川市高柳４丁目１６－１６</t>
  </si>
  <si>
    <t>C127210003237</t>
  </si>
  <si>
    <t>寝屋川市立第十中学校</t>
  </si>
  <si>
    <t>大阪府寝屋川市成田南町２０－７</t>
  </si>
  <si>
    <t>C127210003246</t>
  </si>
  <si>
    <t>寝屋川市立友呂岐中学校</t>
  </si>
  <si>
    <t>大阪府寝屋川市日新町２－２５</t>
  </si>
  <si>
    <t>C127210003255</t>
  </si>
  <si>
    <t>寝屋川市立中木田中学校</t>
  </si>
  <si>
    <t>大阪府寝屋川市中木田町７－１</t>
  </si>
  <si>
    <t>C127210003264</t>
  </si>
  <si>
    <t>河内長野市立長野中学校</t>
  </si>
  <si>
    <t>大阪府河内長野市本多町３－１</t>
  </si>
  <si>
    <t>C127210003273</t>
  </si>
  <si>
    <t>河内長野市立東中学校</t>
  </si>
  <si>
    <t>大阪府河内長野市日東町２６－１</t>
  </si>
  <si>
    <t>C127210003282</t>
  </si>
  <si>
    <t>河内長野市立千代田中学校</t>
  </si>
  <si>
    <t>大阪府河内長野市市町１３６７－１</t>
  </si>
  <si>
    <t>C127210003291</t>
  </si>
  <si>
    <t>河内長野市立西中学校</t>
  </si>
  <si>
    <t>大阪府河内長野市下里町２５７－３</t>
  </si>
  <si>
    <t>C127210003308</t>
  </si>
  <si>
    <t>河内長野市立加賀田中学校</t>
  </si>
  <si>
    <t>大阪府河内長野市石仏５７０</t>
  </si>
  <si>
    <t>C127210003317</t>
  </si>
  <si>
    <t>河内長野市立南花台中学校</t>
  </si>
  <si>
    <t>大阪府河内長野市南花台６－６－１</t>
  </si>
  <si>
    <t>C127210003326</t>
  </si>
  <si>
    <t>河内長野市立美加の台中学校</t>
  </si>
  <si>
    <t>大阪府河内長野市美加の台７－２－１</t>
  </si>
  <si>
    <t>C127210003335</t>
  </si>
  <si>
    <t>松原市立松原中学校</t>
  </si>
  <si>
    <t>大阪府松原市新堂１－６０４－１</t>
  </si>
  <si>
    <t>C127210003344</t>
  </si>
  <si>
    <t>松原市立松原第二中学校</t>
  </si>
  <si>
    <t>大阪府松原市三宅西２－１２－１</t>
  </si>
  <si>
    <t>C127210003353</t>
  </si>
  <si>
    <t>松原市立松原第三中学校</t>
  </si>
  <si>
    <t>大阪府松原市東新町３－１－２３</t>
  </si>
  <si>
    <t>C127210003362</t>
  </si>
  <si>
    <t>松原市立松原第四中学校</t>
  </si>
  <si>
    <t>大阪府松原市別所３－１９－２８</t>
  </si>
  <si>
    <t>C127210003371</t>
  </si>
  <si>
    <t>松原市立松原第五中学校</t>
  </si>
  <si>
    <t>大阪府松原市天美我堂３－１２４－２</t>
  </si>
  <si>
    <t>C127210003380</t>
  </si>
  <si>
    <t>松原市立松原第六中学校</t>
  </si>
  <si>
    <t>大阪府松原市岡１－３４０</t>
  </si>
  <si>
    <t>C127210003399</t>
  </si>
  <si>
    <t>松原市立松原第七中学校</t>
  </si>
  <si>
    <t>大阪府松原市一津屋２－１－９</t>
  </si>
  <si>
    <t>C127210003406</t>
  </si>
  <si>
    <t>大東市立南郷中学校</t>
  </si>
  <si>
    <t>大阪府大東市赤井３－１５－３</t>
  </si>
  <si>
    <t>C127210003415</t>
  </si>
  <si>
    <t>大東市立住道中学校</t>
  </si>
  <si>
    <t>大阪府大東市末広町１７－１</t>
  </si>
  <si>
    <t>C127210003424</t>
  </si>
  <si>
    <t>大東市立四条中学校</t>
  </si>
  <si>
    <t>大阪府大東市寺川２－７－１</t>
  </si>
  <si>
    <t>C127210003433</t>
  </si>
  <si>
    <t>大東市立深野中学校</t>
  </si>
  <si>
    <t>大阪府大東市深野北１－１５－１</t>
  </si>
  <si>
    <t>C127210003442</t>
  </si>
  <si>
    <t>大東市立北条中学校</t>
  </si>
  <si>
    <t>大阪府大東市北条２－１９－３０</t>
  </si>
  <si>
    <t>C127210003451</t>
  </si>
  <si>
    <t>大東市立谷川中学校</t>
  </si>
  <si>
    <t>大阪府大東市谷川２－６－１</t>
  </si>
  <si>
    <t>C127210003460</t>
  </si>
  <si>
    <t>大東市立諸福中学校</t>
  </si>
  <si>
    <t>大阪府大東市諸福５－１１－１</t>
  </si>
  <si>
    <t>C127210003479</t>
  </si>
  <si>
    <t>大東市立大東中学校</t>
  </si>
  <si>
    <t>大阪府大東市朋来１－３０－１</t>
  </si>
  <si>
    <t>C127210003488</t>
  </si>
  <si>
    <t>和泉市立和泉中学校</t>
  </si>
  <si>
    <t>大阪府和泉市伯太町１－２－１</t>
  </si>
  <si>
    <t>C127210003497</t>
  </si>
  <si>
    <t>和泉市立石尾中学校</t>
  </si>
  <si>
    <t>大阪府和泉市万町９３０</t>
  </si>
  <si>
    <t>C127210003503</t>
  </si>
  <si>
    <t>和泉市立槇尾中学校</t>
  </si>
  <si>
    <t>大阪府和泉市仏並町１９８</t>
  </si>
  <si>
    <t>C127210003512</t>
  </si>
  <si>
    <t>和泉市立信太中学校</t>
  </si>
  <si>
    <t>大阪府和泉市鶴山台１丁目１番地の１</t>
  </si>
  <si>
    <t>C127210003521</t>
  </si>
  <si>
    <t>和泉市立郷荘中学校</t>
  </si>
  <si>
    <t>大阪府和泉市寺門町１－１４－３５</t>
  </si>
  <si>
    <t>C127210003530</t>
  </si>
  <si>
    <t>和泉市立富秋中学校</t>
  </si>
  <si>
    <t>大阪府和泉市富秋町２－２－８９</t>
  </si>
  <si>
    <t>C127210003549</t>
  </si>
  <si>
    <t>和泉市立光明台中学校</t>
  </si>
  <si>
    <t>大阪府和泉市光明台１－２８－１</t>
  </si>
  <si>
    <t>C127210003558</t>
  </si>
  <si>
    <t>和泉市立南池田中学校</t>
  </si>
  <si>
    <t>大阪府和泉市鍛冶屋町２２６</t>
  </si>
  <si>
    <t>C127210003567</t>
  </si>
  <si>
    <t>和泉市立北池田中学校</t>
  </si>
  <si>
    <t>大阪府和泉市いぶき野３－４－１</t>
  </si>
  <si>
    <t>C127210003576</t>
  </si>
  <si>
    <t>箕面市立第一中学校</t>
  </si>
  <si>
    <t>大阪府箕面市新稲３－２－１</t>
  </si>
  <si>
    <t>C127210003585</t>
  </si>
  <si>
    <t>箕面市立止々呂美中学校</t>
  </si>
  <si>
    <t>C127210003594</t>
  </si>
  <si>
    <t>箕面市立第二中学校</t>
  </si>
  <si>
    <t>大阪府箕面市萱野１－１５－１２</t>
  </si>
  <si>
    <t>C127210003601</t>
  </si>
  <si>
    <t>箕面市立第三中学校</t>
  </si>
  <si>
    <t>大阪府箕面市瀬川３－２－２</t>
  </si>
  <si>
    <t>C127210003610</t>
  </si>
  <si>
    <t>箕面市立第四中学校</t>
  </si>
  <si>
    <t>大阪府箕面市石丸１－１７－１</t>
  </si>
  <si>
    <t>C127210003629</t>
  </si>
  <si>
    <t>箕面市立第五中学校</t>
  </si>
  <si>
    <t>大阪府箕面市稲４－３－１２</t>
  </si>
  <si>
    <t>C127210003638</t>
  </si>
  <si>
    <t>箕面市立第六中学校</t>
  </si>
  <si>
    <t>大阪府箕面市粟生間谷西１－３－１</t>
  </si>
  <si>
    <t>C127210003647</t>
  </si>
  <si>
    <t>箕面市立彩都の丘中学校</t>
  </si>
  <si>
    <t>C127210003656</t>
  </si>
  <si>
    <t>柏原市立柏原中学校</t>
  </si>
  <si>
    <t>大阪府柏原市堂島町１－２８</t>
  </si>
  <si>
    <t>C127210003665</t>
  </si>
  <si>
    <t>柏原市立堅上中学校</t>
  </si>
  <si>
    <t>大阪府柏原市雁多尾畑５９０５</t>
  </si>
  <si>
    <t>C127210003674</t>
  </si>
  <si>
    <t>柏原市立国分中学校</t>
  </si>
  <si>
    <t>大阪府柏原市国分本町７－１－２０</t>
  </si>
  <si>
    <t>C127210003683</t>
  </si>
  <si>
    <t>柏原市立堅下北中学校</t>
  </si>
  <si>
    <t>大阪府柏原市平野２丁目４０３－１</t>
  </si>
  <si>
    <t>C127210003692</t>
  </si>
  <si>
    <t>柏原市立堅下南中学校</t>
  </si>
  <si>
    <t>大阪府柏原市安堂町８７８</t>
  </si>
  <si>
    <t>C127210003709</t>
  </si>
  <si>
    <t>柏原市立玉手中学校</t>
  </si>
  <si>
    <t>大阪府柏原市玉手町２０－１７</t>
  </si>
  <si>
    <t>C127210003718</t>
  </si>
  <si>
    <t>柏原市立桜坂中学校</t>
  </si>
  <si>
    <t>C127210003727</t>
  </si>
  <si>
    <t>羽曳野市立誉田中学校</t>
  </si>
  <si>
    <t>大阪府羽曳野市誉田６－５－３７</t>
  </si>
  <si>
    <t>C127210003736</t>
  </si>
  <si>
    <t>羽曳野市立高鷲中学校</t>
  </si>
  <si>
    <t>大阪府羽曳野市島泉９－１５－４</t>
  </si>
  <si>
    <t>C127210003745</t>
  </si>
  <si>
    <t>羽曳野市立峰塚中学校</t>
  </si>
  <si>
    <t>大阪府羽曳野市西浦６－４８</t>
  </si>
  <si>
    <t>C127210003754</t>
  </si>
  <si>
    <t>羽曳野市立高鷲南中学校</t>
  </si>
  <si>
    <t>大阪府羽曳野市高鷲２丁目２番１号</t>
  </si>
  <si>
    <t>C127210003763</t>
  </si>
  <si>
    <t>羽曳野市立河原城中学校</t>
  </si>
  <si>
    <t>大阪府羽曳野市桃山台４－１２３</t>
  </si>
  <si>
    <t>C127210003772</t>
  </si>
  <si>
    <t>門真市立第二中学校</t>
  </si>
  <si>
    <t>大阪府門真市沖町１０－１</t>
  </si>
  <si>
    <t>C127210003781</t>
  </si>
  <si>
    <t>門真市立第三中学校</t>
  </si>
  <si>
    <t>大阪府門真市柳田町１２ー６</t>
  </si>
  <si>
    <t>C127210003790</t>
  </si>
  <si>
    <t>門真市立第四中学校</t>
  </si>
  <si>
    <t>大阪府門真市江端町３－１</t>
  </si>
  <si>
    <t>C127210003807</t>
  </si>
  <si>
    <t>門真市立第五中学校</t>
  </si>
  <si>
    <t>大阪府門真市北岸和田３－１２－１</t>
  </si>
  <si>
    <t>C127210003816</t>
  </si>
  <si>
    <t>門真市立第七中学校</t>
  </si>
  <si>
    <t>大阪府門真市北島町２９－１</t>
  </si>
  <si>
    <t>C127210003825</t>
  </si>
  <si>
    <t>門真市立門真はすはな中学校</t>
  </si>
  <si>
    <t>大阪府門真市中町２－１</t>
  </si>
  <si>
    <t>C127210003834</t>
  </si>
  <si>
    <t>摂津市立第一中学校</t>
  </si>
  <si>
    <t>大阪府摂津市南千里丘３－２０</t>
  </si>
  <si>
    <t>C127210003843</t>
  </si>
  <si>
    <t>摂津市立第二中学校</t>
  </si>
  <si>
    <t>大阪府摂津市鳥飼八防２－１－１</t>
  </si>
  <si>
    <t>C127210003852</t>
  </si>
  <si>
    <t>摂津市立第三中学校</t>
  </si>
  <si>
    <t>大阪府摂津市学園町１－３－１</t>
  </si>
  <si>
    <t>C127210003861</t>
  </si>
  <si>
    <t>摂津市立第四中学校</t>
  </si>
  <si>
    <t>大阪府摂津市東別府４－６－１</t>
  </si>
  <si>
    <t>C127210003870</t>
  </si>
  <si>
    <t>摂津市立第五中学校</t>
  </si>
  <si>
    <t>大阪府摂津市鳥飼新町１－１０－１</t>
  </si>
  <si>
    <t>C127210003889</t>
  </si>
  <si>
    <t>高石市立高石中学校</t>
  </si>
  <si>
    <t>大阪府高石市東羽衣６－６－４５</t>
  </si>
  <si>
    <t>C127210003898</t>
  </si>
  <si>
    <t>高石市立高南中学校</t>
  </si>
  <si>
    <t>大阪府高石市綾園５丁目４番５２号</t>
  </si>
  <si>
    <t>C127210003905</t>
  </si>
  <si>
    <t>高石市立取石中学校</t>
  </si>
  <si>
    <t>大阪府高石市取石３－１１－１</t>
  </si>
  <si>
    <t>C127210003914</t>
  </si>
  <si>
    <t>藤井寺市立藤井寺中学校</t>
  </si>
  <si>
    <t>大阪府藤井寺市御舟町２番９号</t>
  </si>
  <si>
    <t>C127210003923</t>
  </si>
  <si>
    <t>藤井寺市立道明寺中学校</t>
  </si>
  <si>
    <t>大阪府藤井寺市林６－２－２１</t>
  </si>
  <si>
    <t>C127210003932</t>
  </si>
  <si>
    <t>藤井寺市立第三中学校</t>
  </si>
  <si>
    <t>大阪府藤井寺市林１丁目２番１号</t>
  </si>
  <si>
    <t>C127210003941</t>
  </si>
  <si>
    <t>東大阪市立縄手中学校</t>
  </si>
  <si>
    <t>大阪府東大阪市南四条町３－２６</t>
  </si>
  <si>
    <t>C127210003950</t>
  </si>
  <si>
    <t>東大阪市立枚岡中学校</t>
  </si>
  <si>
    <t>大阪府東大阪市箱殿町８－２５</t>
  </si>
  <si>
    <t>C127210003969</t>
  </si>
  <si>
    <t>東大阪市立石切中学校</t>
  </si>
  <si>
    <t>大阪府東大阪市中石切町４－１０－３</t>
  </si>
  <si>
    <t>C127210003978</t>
  </si>
  <si>
    <t>東大阪市立盾津中学校</t>
  </si>
  <si>
    <t>大阪府東大阪市新庄南１番３３号</t>
  </si>
  <si>
    <t>C127210003987</t>
  </si>
  <si>
    <t>東大阪市立玉川中学校</t>
  </si>
  <si>
    <t>大阪府東大阪市岩田町１－１６－１</t>
  </si>
  <si>
    <t>C127210003996</t>
  </si>
  <si>
    <t>東大阪市立英田中学校</t>
  </si>
  <si>
    <t>大阪府東大阪市吉田本町１－６－１０</t>
  </si>
  <si>
    <t>C127210004003</t>
  </si>
  <si>
    <t>東大阪市立花園中学校</t>
  </si>
  <si>
    <t>大阪府東大阪市玉串町西１－４－５２</t>
  </si>
  <si>
    <t>C127210004012</t>
  </si>
  <si>
    <t>東大阪市立長栄中学校</t>
  </si>
  <si>
    <t>大阪府東大阪市長栄寺１２－３０</t>
  </si>
  <si>
    <t>C127210004021</t>
  </si>
  <si>
    <t>東大阪市立新喜多中学校</t>
  </si>
  <si>
    <t>大阪府東大阪市新喜多２－５－３２</t>
  </si>
  <si>
    <t>C127210004030</t>
  </si>
  <si>
    <t>東大阪市立金岡中学校</t>
  </si>
  <si>
    <t>大阪府東大阪市金岡１－２３－９</t>
  </si>
  <si>
    <t>C127210004049</t>
  </si>
  <si>
    <t>東大阪市立上小阪中学校</t>
  </si>
  <si>
    <t>大阪府東大阪市上小阪２－６－５</t>
  </si>
  <si>
    <t>C127210004058</t>
  </si>
  <si>
    <t>東大阪市立楠根中学校</t>
  </si>
  <si>
    <t>大阪府東大阪市稲田本町２－６－３４</t>
  </si>
  <si>
    <t>C127210004067</t>
  </si>
  <si>
    <t>東大阪市立意岐部中学校</t>
  </si>
  <si>
    <t>大阪府東大阪市御厨東２－９－４５</t>
  </si>
  <si>
    <t>C127210004076</t>
  </si>
  <si>
    <t>東大阪市立高井田中学校</t>
  </si>
  <si>
    <t>大阪府東大阪市高井田中５－２－５</t>
  </si>
  <si>
    <t>C127210004085</t>
  </si>
  <si>
    <t>東大阪市立小阪中学校</t>
  </si>
  <si>
    <t>大阪府東大阪市宝持１－７－５</t>
  </si>
  <si>
    <t>C127210004094</t>
  </si>
  <si>
    <t>東大阪市立長瀬中学校</t>
  </si>
  <si>
    <t>大阪府東大阪市大蓮北４－７－４３</t>
  </si>
  <si>
    <t>C127210004101</t>
  </si>
  <si>
    <t>東大阪市立弥刀中学校</t>
  </si>
  <si>
    <t>大阪府東大阪市近江堂３－４－２７</t>
  </si>
  <si>
    <t>C127210004110</t>
  </si>
  <si>
    <t>東大阪市立縄手北中学校</t>
  </si>
  <si>
    <t>大阪府東大阪市河内町１－１</t>
  </si>
  <si>
    <t>C127210004129</t>
  </si>
  <si>
    <t>東大阪市立柏田中学校</t>
  </si>
  <si>
    <t>大阪府東大阪市柏田西３丁目１１－２８</t>
  </si>
  <si>
    <t>C127210004138</t>
  </si>
  <si>
    <t>東大阪市立盾津東中学校</t>
  </si>
  <si>
    <t>大阪府東大阪市川田３－２－２６</t>
  </si>
  <si>
    <t>C127210004147</t>
  </si>
  <si>
    <t>東大阪市立若江中学校</t>
  </si>
  <si>
    <t>大阪府東大阪市若江南町５－１－１０</t>
  </si>
  <si>
    <t>C127210004156</t>
  </si>
  <si>
    <t>東大阪市立孔舎衙中学校</t>
  </si>
  <si>
    <t>大阪府東大阪市善根寺町１－６－１</t>
  </si>
  <si>
    <t>C127210004165</t>
  </si>
  <si>
    <t>東大阪市立布施中学校</t>
  </si>
  <si>
    <t>大阪府東大阪市荒川２－３２－４０</t>
  </si>
  <si>
    <t>C127210004174</t>
  </si>
  <si>
    <t>島本町立第一中学校</t>
  </si>
  <si>
    <t>大阪府三島郡島本町水無瀬１－１９－４</t>
  </si>
  <si>
    <t>C127210004183</t>
  </si>
  <si>
    <t>島本町立第二中学校</t>
  </si>
  <si>
    <t>大阪府三島郡島本町東大寺４丁目１５０番地</t>
  </si>
  <si>
    <t>C127210004192</t>
  </si>
  <si>
    <t>豊能町立東能勢中学校</t>
  </si>
  <si>
    <t>大阪府豊能郡豊能町余野１５９－２</t>
  </si>
  <si>
    <t>C127210004209</t>
  </si>
  <si>
    <t>豊能町立吉川中学校</t>
  </si>
  <si>
    <t>大阪府豊能郡豊能町東ときわ台１－３－２</t>
  </si>
  <si>
    <t>C127210004227</t>
  </si>
  <si>
    <t>忠岡町立忠岡中学校</t>
  </si>
  <si>
    <t>大阪府泉北郡忠岡町忠岡東１－１７－５</t>
  </si>
  <si>
    <t>C127210004236</t>
  </si>
  <si>
    <t>熊取町立熊取中学校</t>
  </si>
  <si>
    <t>大阪府泉南郡熊取町五門東１－１－１１</t>
  </si>
  <si>
    <t>C127210004245</t>
  </si>
  <si>
    <t>熊取町立熊取北中学校</t>
  </si>
  <si>
    <t>大阪府泉南郡熊取町希望ヶ丘２丁目６番１号</t>
  </si>
  <si>
    <t>C127210004254</t>
  </si>
  <si>
    <t>熊取町立熊取南中学校</t>
  </si>
  <si>
    <t>大阪府泉南郡熊取町大宮４－１０４９</t>
  </si>
  <si>
    <t>C127210004263</t>
  </si>
  <si>
    <t>田尻町立中学校</t>
  </si>
  <si>
    <t>大阪府泉南郡田尻町嘉祥寺４１２－１</t>
  </si>
  <si>
    <t>C127210004272</t>
  </si>
  <si>
    <t>泉南市立泉南中学校</t>
  </si>
  <si>
    <t>大阪府泉南市樽井２－９－１</t>
  </si>
  <si>
    <t>C127210004281</t>
  </si>
  <si>
    <t>泉南市立西信達中学校</t>
  </si>
  <si>
    <t>大阪府泉南市岡田三丁目２４番１号</t>
  </si>
  <si>
    <t>C127210004290</t>
  </si>
  <si>
    <t>泉南市立一丘中学校</t>
  </si>
  <si>
    <t>大阪府泉南市信達市場５４３番地の１２</t>
  </si>
  <si>
    <t>C127210004307</t>
  </si>
  <si>
    <t>泉南市立信達中学校</t>
  </si>
  <si>
    <t>大阪府泉南市信達牧野３４番地の１</t>
  </si>
  <si>
    <t>C127210004316</t>
  </si>
  <si>
    <t>阪南市立鳥取中学校</t>
  </si>
  <si>
    <t>大阪府阪南市黒田３４１</t>
  </si>
  <si>
    <t>C127210004325</t>
  </si>
  <si>
    <t>阪南市立貝掛中学校</t>
  </si>
  <si>
    <t>大阪府阪南市貝掛１３７２</t>
  </si>
  <si>
    <t>C127210004334</t>
  </si>
  <si>
    <t>阪南市立鳥取東中学校</t>
  </si>
  <si>
    <t>大阪府阪南市和泉鳥取１４５５</t>
  </si>
  <si>
    <t>C127210004343</t>
  </si>
  <si>
    <t>阪南市立飯の峯中学校</t>
  </si>
  <si>
    <t>大阪府阪南市桃の木台３－９－１</t>
  </si>
  <si>
    <t>C127210004352</t>
  </si>
  <si>
    <t>岬町立岬中学校</t>
  </si>
  <si>
    <t>大阪府泉南郡岬町深日５４５番地</t>
  </si>
  <si>
    <t>C127210004361</t>
  </si>
  <si>
    <t>河南町立中学校</t>
  </si>
  <si>
    <t>大阪府南河内郡河南町大字白木１２８５</t>
  </si>
  <si>
    <t>C127210004370</t>
  </si>
  <si>
    <t>太子町立中学校</t>
  </si>
  <si>
    <t>大阪府南河内郡太子町春日１４７９</t>
  </si>
  <si>
    <t>C127210004389</t>
  </si>
  <si>
    <t>千早赤阪村立中学校</t>
  </si>
  <si>
    <t>大阪府南河内郡千早赤阪村大字東阪２５</t>
  </si>
  <si>
    <t>C127210004398</t>
  </si>
  <si>
    <t>大阪狭山市立狭山中学校</t>
  </si>
  <si>
    <t>大阪府大阪狭山市狭山４－２２７２－２</t>
  </si>
  <si>
    <t>C127210004405</t>
  </si>
  <si>
    <t>大阪狭山市立南中学校</t>
  </si>
  <si>
    <t>大阪府大阪狭山市大野台３－２－１</t>
  </si>
  <si>
    <t>C127210004414</t>
  </si>
  <si>
    <t>大阪狭山市立第三中学校</t>
  </si>
  <si>
    <t>大阪府大阪狭山市茱萸木２丁目３９７番地</t>
  </si>
  <si>
    <t>C127210004423</t>
  </si>
  <si>
    <t>堺市立美原中学校</t>
  </si>
  <si>
    <t>大阪府堺市美原区小平尾３９０</t>
  </si>
  <si>
    <t>C127210004432</t>
  </si>
  <si>
    <t>堺市立美原西中学校</t>
  </si>
  <si>
    <t>大阪府堺市美原区大饗１０２－２</t>
  </si>
  <si>
    <t>C127210004441</t>
  </si>
  <si>
    <t>堺市立さつき野中学校</t>
  </si>
  <si>
    <t>大阪府堺市美原区さつき野西２－６－１</t>
  </si>
  <si>
    <t>C127210004450</t>
  </si>
  <si>
    <t>交野市立第一中学校</t>
  </si>
  <si>
    <t>大阪府交野市私部南３丁目１－１</t>
  </si>
  <si>
    <t>C127210004469</t>
  </si>
  <si>
    <t>交野市立第二中学校</t>
  </si>
  <si>
    <t>大阪府交野市幾野４－１－１</t>
  </si>
  <si>
    <t>C127210004478</t>
  </si>
  <si>
    <t>交野市立第三中学校</t>
  </si>
  <si>
    <t>大阪府交野市星田８－６７－１</t>
  </si>
  <si>
    <t>C127210004487</t>
  </si>
  <si>
    <t>交野市立第四中学校</t>
  </si>
  <si>
    <t>大阪府交野市天野が原町５－６５－１</t>
  </si>
  <si>
    <t>C127210004496</t>
  </si>
  <si>
    <t>四條畷市立四條畷中学校</t>
  </si>
  <si>
    <t>大阪府四條畷市岡山東５－２－１０</t>
  </si>
  <si>
    <t>C127210004502</t>
  </si>
  <si>
    <t>四條畷市立四條畷西中学校</t>
  </si>
  <si>
    <t>大阪府四條畷市西中野１－４－３５</t>
  </si>
  <si>
    <t>C127210004511</t>
  </si>
  <si>
    <t>四條畷市立田原中学校</t>
  </si>
  <si>
    <t>大阪府四條畷市田原台５－２－１</t>
  </si>
  <si>
    <t>C127210004520</t>
  </si>
  <si>
    <t>堺市立浜寺南中学校</t>
  </si>
  <si>
    <t>大阪府堺市西区浜寺南町１－５５</t>
  </si>
  <si>
    <t>C127210004539</t>
  </si>
  <si>
    <t>大阪府立富田林中学校</t>
  </si>
  <si>
    <t>大阪府富田林市谷川町４－３０</t>
  </si>
  <si>
    <t>C127310000014</t>
  </si>
  <si>
    <t>追手門学院大手前中学校</t>
  </si>
  <si>
    <t>C127310000023</t>
  </si>
  <si>
    <t>相愛中学校</t>
  </si>
  <si>
    <t>大阪府大阪市中央区本町４－１－２３</t>
  </si>
  <si>
    <t>C127310000032</t>
  </si>
  <si>
    <t>大阪女学院中学校</t>
  </si>
  <si>
    <t>大阪府大阪市中央区玉造２－２６－５４</t>
  </si>
  <si>
    <t>C127310000050</t>
  </si>
  <si>
    <t>大阪府大阪市天王寺区餌差町５－４４</t>
  </si>
  <si>
    <t>C127310000069</t>
  </si>
  <si>
    <t>清風中学校</t>
  </si>
  <si>
    <t>大阪府大阪市天王寺区石ヶ辻町１２ー１６</t>
  </si>
  <si>
    <t>C127310000087</t>
  </si>
  <si>
    <t>大阪星光学院中学校</t>
  </si>
  <si>
    <t>大阪府大阪市天王寺区伶人町１－６</t>
  </si>
  <si>
    <t>C127310000096</t>
  </si>
  <si>
    <t>四天王寺中学校</t>
  </si>
  <si>
    <t>大阪府大阪市天王寺区四天王寺１－１１－７３</t>
  </si>
  <si>
    <t>C127310000103</t>
  </si>
  <si>
    <t>金蘭会中学校</t>
  </si>
  <si>
    <t>大阪府大阪市北区大淀南３－３－７</t>
  </si>
  <si>
    <t>C127310000112</t>
  </si>
  <si>
    <t>プール学院中学校</t>
  </si>
  <si>
    <t>大阪府大阪市生野区勝山北１－１９－３１</t>
  </si>
  <si>
    <t>C127310000121</t>
  </si>
  <si>
    <t>大阪信愛学院中学校</t>
  </si>
  <si>
    <t>C127310000130</t>
  </si>
  <si>
    <t>大阪府大阪市阿倍野区共立通２－８－４</t>
  </si>
  <si>
    <t>C127310000149</t>
  </si>
  <si>
    <t>建国中学校</t>
  </si>
  <si>
    <t>C127310000158</t>
  </si>
  <si>
    <t>帝塚山学院中学校</t>
  </si>
  <si>
    <t>C127310000167</t>
  </si>
  <si>
    <t>城南学園中学校</t>
  </si>
  <si>
    <t>大阪府大阪市東住吉区照ヶ丘矢田２－１４－１０</t>
  </si>
  <si>
    <t>C127310000176</t>
  </si>
  <si>
    <t>浪速中学校</t>
  </si>
  <si>
    <t>大阪府大阪市住吉区山之内２－１３－５７</t>
  </si>
  <si>
    <t>C127310000185</t>
  </si>
  <si>
    <t>大阪金剛インターナショナル中学校</t>
  </si>
  <si>
    <t>C127310000194</t>
  </si>
  <si>
    <t>開明中学校</t>
  </si>
  <si>
    <t>大阪府大阪市城東区野江１－９－９</t>
  </si>
  <si>
    <t>C127310000201</t>
  </si>
  <si>
    <t>上宮学園中学校</t>
  </si>
  <si>
    <t>大阪府大阪市天王寺区上之宮町３－１６</t>
  </si>
  <si>
    <t>C127310000229</t>
  </si>
  <si>
    <t>桃山学院中学校</t>
  </si>
  <si>
    <t>大阪府大阪市阿倍野区昭和町３－１－６４</t>
  </si>
  <si>
    <t>C127310000238</t>
  </si>
  <si>
    <t>昇陽中学校</t>
  </si>
  <si>
    <t>大阪府大阪市此花区朝日１－１－９</t>
  </si>
  <si>
    <t>C127310000247</t>
  </si>
  <si>
    <t>関西大学北陽中学校</t>
  </si>
  <si>
    <t>大阪府大阪市東淀川区上新庄１－３－２６</t>
  </si>
  <si>
    <t>C127310000256</t>
  </si>
  <si>
    <t>常翔学園中学校</t>
  </si>
  <si>
    <t>大阪府大阪市旭区大宮５－１６－１</t>
  </si>
  <si>
    <t>C127310000265</t>
  </si>
  <si>
    <t>大阪学芸高等学校附属中学校</t>
  </si>
  <si>
    <t>大阪府大阪市住吉区長居１－４－１５</t>
  </si>
  <si>
    <t>C127310000274</t>
  </si>
  <si>
    <t>賢明学院中学校</t>
  </si>
  <si>
    <t>大阪府堺市堺区霞ヶ丘町４－３－３０</t>
  </si>
  <si>
    <t>C127310000283</t>
  </si>
  <si>
    <t>梅花中学校</t>
  </si>
  <si>
    <t>大阪府豊中市上野西１－５－３０</t>
  </si>
  <si>
    <t>C127310000292</t>
  </si>
  <si>
    <t>箕面自由学園中学校</t>
  </si>
  <si>
    <t>C127310000309</t>
  </si>
  <si>
    <t>関西大学第一中学校</t>
  </si>
  <si>
    <t>大阪府吹田市山手町３－３－２４</t>
  </si>
  <si>
    <t>C127310000318</t>
  </si>
  <si>
    <t>金蘭千里中学校</t>
  </si>
  <si>
    <t>大阪府吹田市藤白台５－２５－２</t>
  </si>
  <si>
    <t>C127310000327</t>
  </si>
  <si>
    <t>高槻中学校</t>
  </si>
  <si>
    <t>大阪府高槻市沢良木町２－５</t>
  </si>
  <si>
    <t>C127310000336</t>
  </si>
  <si>
    <t>大阪国際中学校</t>
  </si>
  <si>
    <t>大阪府守口市松下町１番２８号</t>
  </si>
  <si>
    <t>C127310000345</t>
  </si>
  <si>
    <t>常翔啓光学園中学校</t>
  </si>
  <si>
    <t>大阪府枚方市禁野本町１丁目１３－２１</t>
  </si>
  <si>
    <t>C127310000354</t>
  </si>
  <si>
    <t>ピーエル学園中学校</t>
  </si>
  <si>
    <t>C127310000363</t>
  </si>
  <si>
    <t>同志社香里中学校</t>
  </si>
  <si>
    <t>大阪府寝屋川市三井南町１５－１</t>
  </si>
  <si>
    <t>C127310000372</t>
  </si>
  <si>
    <t>香里ヌヴェール学院中学校</t>
  </si>
  <si>
    <t>C127310000381</t>
  </si>
  <si>
    <t>四條畷学園中学校</t>
  </si>
  <si>
    <t>C127310000390</t>
  </si>
  <si>
    <t>アサンプション国際中学校</t>
  </si>
  <si>
    <t>C127310000407</t>
  </si>
  <si>
    <t>清教学園中学校</t>
  </si>
  <si>
    <t>大阪府河内長野市末広町６２３</t>
  </si>
  <si>
    <t>C127310000416</t>
  </si>
  <si>
    <t>羽衣学園中学校</t>
  </si>
  <si>
    <t>大阪府高石市東羽衣１－１１－５７</t>
  </si>
  <si>
    <t>C127310000425</t>
  </si>
  <si>
    <t>近畿大学附属中学校</t>
  </si>
  <si>
    <t>大阪府東大阪市若江西新町５－３－１</t>
  </si>
  <si>
    <t>C127310000434</t>
  </si>
  <si>
    <t>樟蔭中学校</t>
  </si>
  <si>
    <t>大阪府東大阪市菱屋西４－２－２６</t>
  </si>
  <si>
    <t>C127310000443</t>
  </si>
  <si>
    <t>大阪体育大学浪商中学校</t>
  </si>
  <si>
    <t>大阪府泉南郡熊取町朝代台１－１</t>
  </si>
  <si>
    <t>C127310000452</t>
  </si>
  <si>
    <t>関西創価中学校</t>
  </si>
  <si>
    <t>大阪府交野市寺３－２０－１</t>
  </si>
  <si>
    <t>C127310000461</t>
  </si>
  <si>
    <t>追手門学院中学校</t>
  </si>
  <si>
    <t>大阪府茨木市太田東芝町１－１</t>
  </si>
  <si>
    <t>C127310000470</t>
  </si>
  <si>
    <t>清風南海中学校</t>
  </si>
  <si>
    <t>大阪府高石市綾園５－７－６４</t>
  </si>
  <si>
    <t>C127310000489</t>
  </si>
  <si>
    <t>帝塚山学院泉ケ丘中学校</t>
  </si>
  <si>
    <t>大阪府堺市南区晴美台４－２－１</t>
  </si>
  <si>
    <t>C127310000498</t>
  </si>
  <si>
    <t>大阪青凌中学校</t>
  </si>
  <si>
    <t>大阪府三島郡島本町若山台１－１－１</t>
  </si>
  <si>
    <t>C127310000513</t>
  </si>
  <si>
    <t>履正社中学校</t>
  </si>
  <si>
    <t>大阪府豊中市長興寺南４－３－１９</t>
  </si>
  <si>
    <t>C127310000522</t>
  </si>
  <si>
    <t>初芝富田林中学校</t>
  </si>
  <si>
    <t>大阪府富田林市彼方１８０１</t>
  </si>
  <si>
    <t>C127310000531</t>
  </si>
  <si>
    <t>金光八尾中学校</t>
  </si>
  <si>
    <t>大阪府八尾市柏村町１丁目６３番地</t>
  </si>
  <si>
    <t>C127310000540</t>
  </si>
  <si>
    <t>金光大阪中学校</t>
  </si>
  <si>
    <t>大阪府高槻市東上牧１－３－１</t>
  </si>
  <si>
    <t>C127310000559</t>
  </si>
  <si>
    <t>関西学院千里国際中等部</t>
  </si>
  <si>
    <t>大阪府箕面市小野原西４－４－１６</t>
  </si>
  <si>
    <t>C127310000568</t>
  </si>
  <si>
    <t>関西大倉中学校</t>
  </si>
  <si>
    <t>大阪府茨木市室山２－１４－１</t>
  </si>
  <si>
    <t>C127310000577</t>
  </si>
  <si>
    <t>大阪桐蔭中学校</t>
  </si>
  <si>
    <t>大阪府大東市中垣内３－１－１</t>
  </si>
  <si>
    <t>C127310000586</t>
  </si>
  <si>
    <t>東海大学付属大阪仰星高等学校中等部</t>
  </si>
  <si>
    <t>大阪府枚方市桜丘町６０－１</t>
  </si>
  <si>
    <t>C127310000595</t>
  </si>
  <si>
    <t>大阪薫英女学院中学校</t>
  </si>
  <si>
    <t>大阪府摂津市正雀１－４－１</t>
  </si>
  <si>
    <t>C127310000602</t>
  </si>
  <si>
    <t>初芝立命館中学校</t>
  </si>
  <si>
    <t>C127310000611</t>
  </si>
  <si>
    <t>堺リベラル中学校</t>
  </si>
  <si>
    <t>大阪府堺市堺区浅香山町１－２－２０</t>
  </si>
  <si>
    <t>C127310000620</t>
  </si>
  <si>
    <t>関西大学中等部</t>
  </si>
  <si>
    <t>C127310000639</t>
  </si>
  <si>
    <t>四天王寺東中学校</t>
  </si>
  <si>
    <t>C227210000015</t>
  </si>
  <si>
    <t>守口市立さつき学園</t>
  </si>
  <si>
    <t>大阪府守口市春日町１３番２６号</t>
  </si>
  <si>
    <t>C227210000024</t>
  </si>
  <si>
    <t>和泉市立南松尾はつが野学園</t>
  </si>
  <si>
    <t>大阪府和泉市はつが野６丁目４５番１号</t>
  </si>
  <si>
    <t>C227210000033</t>
  </si>
  <si>
    <t>羽曳野市立はびきの埴生学園</t>
  </si>
  <si>
    <t>大阪府羽曳野市伊賀５丁目８番１号</t>
  </si>
  <si>
    <t>C227210000042</t>
  </si>
  <si>
    <t>池田市立ほそごう学園</t>
  </si>
  <si>
    <t>大阪府池田市伏尾台３－１４</t>
  </si>
  <si>
    <t>C227210000051</t>
  </si>
  <si>
    <t>東大阪市立義務教育学校池島学園</t>
  </si>
  <si>
    <t>大阪府東大阪市池島町３－６－３０</t>
  </si>
  <si>
    <t>C227210000060</t>
  </si>
  <si>
    <t>東大阪市立義務教育学校くすは縄手南校</t>
  </si>
  <si>
    <t>大阪府東大阪市六万寺町２－３－１７</t>
  </si>
  <si>
    <t>C227210000079</t>
  </si>
  <si>
    <t>八尾市立高安小中学校</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</si>
  <si>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</si>
  <si>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</si>
  <si>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</si>
  <si>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</si>
  <si>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</si>
  <si>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</si>
  <si>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</si>
  <si>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C227210000104</t>
  </si>
  <si>
    <t>豊中市立庄内さくら学園</t>
  </si>
  <si>
    <t>大阪府豊中市庄内幸町４－２９－２</t>
  </si>
  <si>
    <t>D127110000016</t>
  </si>
  <si>
    <t>大阪教育大学附属高等学校</t>
  </si>
  <si>
    <t>D127210000014</t>
  </si>
  <si>
    <t>大阪府立北野高等学校</t>
  </si>
  <si>
    <t>大阪府大阪市淀川区新北野２－５－１３</t>
  </si>
  <si>
    <t>D127210000023</t>
  </si>
  <si>
    <t>大阪府立東淀川高等学校</t>
  </si>
  <si>
    <t>大阪府大阪市淀川区宮原４－４－５</t>
  </si>
  <si>
    <t>D127210000032</t>
  </si>
  <si>
    <t>大阪府立大手前高等学校</t>
  </si>
  <si>
    <t>大阪府大阪市中央区大手前２－１－１１</t>
  </si>
  <si>
    <t>D127210000041</t>
  </si>
  <si>
    <t>大阪府立旭高等学校</t>
  </si>
  <si>
    <t>大阪府大阪市旭区高殿５－６－４１</t>
  </si>
  <si>
    <t>D127210000050</t>
  </si>
  <si>
    <t>大阪府立清水谷高等学校</t>
  </si>
  <si>
    <t>大阪府大阪市天王寺区清水谷町２－４４</t>
  </si>
  <si>
    <t>D127210000069</t>
  </si>
  <si>
    <t>大阪府立高津高等学校</t>
  </si>
  <si>
    <t>大阪府大阪市天王寺区餌差町１０－４７</t>
  </si>
  <si>
    <t>D127210000078</t>
  </si>
  <si>
    <t>大阪府立夕陽丘高等学校</t>
  </si>
  <si>
    <t>大阪府大阪市天王寺区北山町１０－１０</t>
  </si>
  <si>
    <t>D127210000087</t>
  </si>
  <si>
    <t>大阪府立港高等学校</t>
  </si>
  <si>
    <t>大阪府大阪市港区波除２－３－１</t>
  </si>
  <si>
    <t>D127210000096</t>
  </si>
  <si>
    <t>大阪府立市岡高等学校</t>
  </si>
  <si>
    <t>大阪府大阪市港区市岡元町２－１２－１２</t>
  </si>
  <si>
    <t>D127210000103</t>
  </si>
  <si>
    <t>大阪府立今宮高等学校</t>
  </si>
  <si>
    <t>大阪府大阪市浪速区戎本町２－７－３９</t>
  </si>
  <si>
    <t>D127210000121</t>
  </si>
  <si>
    <t>大阪府立生野高等学校</t>
  </si>
  <si>
    <t>大阪府松原市新堂１－５５２</t>
  </si>
  <si>
    <t>D127210000130</t>
  </si>
  <si>
    <t>大阪府立天王寺高等学校</t>
  </si>
  <si>
    <t>大阪府大阪市阿倍野区三明町２－４－２３</t>
  </si>
  <si>
    <t>D127210000149</t>
  </si>
  <si>
    <t>大阪府立阿倍野高等学校</t>
  </si>
  <si>
    <t>大阪府大阪市阿倍野区阪南町１－３０－３４</t>
  </si>
  <si>
    <t>D127210000158</t>
  </si>
  <si>
    <t>大阪府立住吉高等学校</t>
  </si>
  <si>
    <t>大阪府大阪市阿倍野区北畠２－４－１</t>
  </si>
  <si>
    <t>D127210000167</t>
  </si>
  <si>
    <t>大阪府立東住吉高等学校</t>
  </si>
  <si>
    <t>大阪府大阪市平野区平野西２－３－７７</t>
  </si>
  <si>
    <t>D127210000176</t>
  </si>
  <si>
    <t>大阪府立阪南高等学校</t>
  </si>
  <si>
    <t>大阪府大阪市住吉区庭井２－１８－８１</t>
  </si>
  <si>
    <t>D127210000185</t>
  </si>
  <si>
    <t>大阪府立池田高等学校</t>
  </si>
  <si>
    <t>大阪府池田市旭丘２－２－１</t>
  </si>
  <si>
    <t>D127210000194</t>
  </si>
  <si>
    <t>大阪府立豊中高等学校</t>
  </si>
  <si>
    <t>大阪府豊中市上野西２丁目５番１２号</t>
  </si>
  <si>
    <t>D127210000201</t>
  </si>
  <si>
    <t>大阪府立桜塚高等学校</t>
  </si>
  <si>
    <t>大阪府豊中市中桜塚４－１－１</t>
  </si>
  <si>
    <t>D127210000210</t>
  </si>
  <si>
    <t>大阪府立箕面高等学校</t>
  </si>
  <si>
    <t>大阪府箕面市牧落４－８－６６</t>
  </si>
  <si>
    <t>D127210000229</t>
  </si>
  <si>
    <t>大阪府立春日丘高等学校</t>
  </si>
  <si>
    <t>大阪府茨木市春日２丁目１番２号</t>
  </si>
  <si>
    <t>D127210000238</t>
  </si>
  <si>
    <t>大阪府立茨木高等学校</t>
  </si>
  <si>
    <t>大阪府茨木市新庄町１２番１号</t>
  </si>
  <si>
    <t>D127210000247</t>
  </si>
  <si>
    <t>大阪府立吹田高等学校</t>
  </si>
  <si>
    <t>大阪府吹田市原町４－２４－１４</t>
  </si>
  <si>
    <t>D127210000256</t>
  </si>
  <si>
    <t>大阪府立千里高等学校</t>
  </si>
  <si>
    <t>大阪府吹田市高野台２－１７－１</t>
  </si>
  <si>
    <t>D127210000265</t>
  </si>
  <si>
    <t>大阪府立四條畷高等学校</t>
  </si>
  <si>
    <t>大阪府四條畷市雁屋北町１－１</t>
  </si>
  <si>
    <t>D127210000274</t>
  </si>
  <si>
    <t>大阪府立寝屋川高等学校</t>
  </si>
  <si>
    <t>大阪府寝屋川市本町１５－６４</t>
  </si>
  <si>
    <t>D127210000283</t>
  </si>
  <si>
    <t>大阪府立枚方高等学校</t>
  </si>
  <si>
    <t>大阪府枚方市大垣内町３丁目１６番１号</t>
  </si>
  <si>
    <t>D127210000292</t>
  </si>
  <si>
    <t>大阪府立布施高等学校</t>
  </si>
  <si>
    <t>大阪府東大阪市下小阪３丁目１４番２１号</t>
  </si>
  <si>
    <t>D127210000309</t>
  </si>
  <si>
    <t>大阪府立山本高等学校</t>
  </si>
  <si>
    <t>大阪府八尾市山本町北１－１－４４</t>
  </si>
  <si>
    <t>D127210000318</t>
  </si>
  <si>
    <t>大阪府立八尾高等学校</t>
  </si>
  <si>
    <t>大阪府八尾市高町１－７４</t>
  </si>
  <si>
    <t>D127210000327</t>
  </si>
  <si>
    <t>大阪府立花園高等学校</t>
  </si>
  <si>
    <t>大阪府東大阪市花園東町３－１－２５</t>
  </si>
  <si>
    <t>D127210000336</t>
  </si>
  <si>
    <t>大阪府立河南高等学校</t>
  </si>
  <si>
    <t>大阪府富田林市錦ヶ丘町１－１５</t>
  </si>
  <si>
    <t>D127210000345</t>
  </si>
  <si>
    <t>大阪府立富田林高等学校</t>
  </si>
  <si>
    <t>D127210000354</t>
  </si>
  <si>
    <t>大阪府立登美丘高等学校</t>
  </si>
  <si>
    <t>大阪府堺市東区西野５１番地</t>
  </si>
  <si>
    <t>D127210000363</t>
  </si>
  <si>
    <t>大阪府立泉陽高等学校</t>
  </si>
  <si>
    <t>大阪府堺市堺区車之町東３－２－１</t>
  </si>
  <si>
    <t>D127210000372</t>
  </si>
  <si>
    <t>大阪府立三国丘高等学校</t>
  </si>
  <si>
    <t>大阪府堺市堺区南三国ケ丘町２－２－３６</t>
  </si>
  <si>
    <t>D127210000381</t>
  </si>
  <si>
    <t>大阪府立鳳高等学校</t>
  </si>
  <si>
    <t>大阪府堺市西区原田１５０</t>
  </si>
  <si>
    <t>D127210000390</t>
  </si>
  <si>
    <t>大阪府立泉大津高等学校</t>
  </si>
  <si>
    <t>大阪府泉大津市北豊中町１－１－１</t>
  </si>
  <si>
    <t>D127210000407</t>
  </si>
  <si>
    <t>大阪府立和泉高等学校</t>
  </si>
  <si>
    <t>大阪府岸和田市土生町１－２－１</t>
  </si>
  <si>
    <t>D127210000416</t>
  </si>
  <si>
    <t>大阪府立岸和田高等学校</t>
  </si>
  <si>
    <t>大阪府岸和田市岸城町１０－１</t>
  </si>
  <si>
    <t>D127210000425</t>
  </si>
  <si>
    <t>大阪府立佐野高等学校</t>
  </si>
  <si>
    <t>大阪府泉佐野市市場東２丁目１４番１号</t>
  </si>
  <si>
    <t>D127210000434</t>
  </si>
  <si>
    <t>大阪府立貝塚高等学校</t>
  </si>
  <si>
    <t>大阪府貝塚市畠中１－１－１</t>
  </si>
  <si>
    <t>D127210000443</t>
  </si>
  <si>
    <t>大阪府立泉北高等学校</t>
  </si>
  <si>
    <t>大阪府堺市南区若松台３－２－２</t>
  </si>
  <si>
    <t>D127210000452</t>
  </si>
  <si>
    <t>大阪府立三島高等学校</t>
  </si>
  <si>
    <t>大阪府高槻市今城町２７ー１</t>
  </si>
  <si>
    <t>D127210000461</t>
  </si>
  <si>
    <t>大阪府立摂津高等学校</t>
  </si>
  <si>
    <t>大阪府摂津市学園町１－５－１</t>
  </si>
  <si>
    <t>D127210000470</t>
  </si>
  <si>
    <t>大阪府立堺東高等学校</t>
  </si>
  <si>
    <t>大阪府堺市南区晴美台１－１－２</t>
  </si>
  <si>
    <t>D127210000489</t>
  </si>
  <si>
    <t>大阪府立長野高等学校</t>
  </si>
  <si>
    <t>大阪府河内長野市原町２丁目１－１</t>
  </si>
  <si>
    <t>D127210000498</t>
  </si>
  <si>
    <t>大阪府立長尾高等学校</t>
  </si>
  <si>
    <t>大阪府枚方市長尾家具町５－１－１</t>
  </si>
  <si>
    <t>D127210000504</t>
  </si>
  <si>
    <t>大阪府立西成高等学校</t>
  </si>
  <si>
    <t>大阪府大阪市西成区津守１丁目１３番１０号</t>
  </si>
  <si>
    <t>D127210000513</t>
  </si>
  <si>
    <t>大阪府立箕面東高等学校</t>
  </si>
  <si>
    <t>大阪府箕面市粟生外院５－４－６３</t>
  </si>
  <si>
    <t>D127210000522</t>
  </si>
  <si>
    <t>大阪府立吹田東高等学校</t>
  </si>
  <si>
    <t>大阪府吹田市青葉丘南１６－１</t>
  </si>
  <si>
    <t>D127210000531</t>
  </si>
  <si>
    <t>大阪府立島本高等学校</t>
  </si>
  <si>
    <t>大阪府三島郡島本町桜井台１５‐１</t>
  </si>
  <si>
    <t>D127210000540</t>
  </si>
  <si>
    <t>大阪府立交野高等学校</t>
  </si>
  <si>
    <t>大阪府交野市寺南野１０－１</t>
  </si>
  <si>
    <t>D127210000559</t>
  </si>
  <si>
    <t>大阪府立松原高等学校</t>
  </si>
  <si>
    <t>大阪府松原市三宅東３－４－１</t>
  </si>
  <si>
    <t>D127210000577</t>
  </si>
  <si>
    <t>大阪府立藤井寺高等学校</t>
  </si>
  <si>
    <t>大阪府藤井寺市津堂３丁目５１６</t>
  </si>
  <si>
    <t>D127210000586</t>
  </si>
  <si>
    <t>大阪府立金岡高等学校</t>
  </si>
  <si>
    <t>大阪府堺市北区金岡町２６５１</t>
  </si>
  <si>
    <t>D127210000595</t>
  </si>
  <si>
    <t>大阪府立貝塚南高等学校</t>
  </si>
  <si>
    <t>大阪府貝塚市橋本６２０</t>
  </si>
  <si>
    <t>D127210000602</t>
  </si>
  <si>
    <t>大阪府立柴島高等学校</t>
  </si>
  <si>
    <t>大阪府大阪市東淀川区柴島１－７－１０６</t>
  </si>
  <si>
    <t>D127210000611</t>
  </si>
  <si>
    <t>大阪府立茨田高等学校</t>
  </si>
  <si>
    <t>大阪府大阪市鶴見区安田１－５－４９</t>
  </si>
  <si>
    <t>D127210000620</t>
  </si>
  <si>
    <t>大阪府立長吉高等学校</t>
  </si>
  <si>
    <t>大阪府大阪市平野区長吉長原西３－１１－３３</t>
  </si>
  <si>
    <t>D127210000639</t>
  </si>
  <si>
    <t>大阪府立豊島高等学校</t>
  </si>
  <si>
    <t>大阪府豊中市北緑丘３－２－１</t>
  </si>
  <si>
    <t>D127210000648</t>
  </si>
  <si>
    <t>大阪府立東百舌鳥高等学校</t>
  </si>
  <si>
    <t>大阪府堺市中区土塔町２３７７－５</t>
  </si>
  <si>
    <t>D127210000657</t>
  </si>
  <si>
    <t>大阪府立牧野高等学校</t>
  </si>
  <si>
    <t>大阪府枚方市南船橋１－１１－１</t>
  </si>
  <si>
    <t>D127210000666</t>
  </si>
  <si>
    <t>大阪府立茨木西高等学校</t>
  </si>
  <si>
    <t>大阪府茨木市紫明園１０番６８号</t>
  </si>
  <si>
    <t>D127210000675</t>
  </si>
  <si>
    <t>大阪府立野崎高等学校</t>
  </si>
  <si>
    <t>大阪府大東市寺川１－２－１</t>
  </si>
  <si>
    <t>D127210000684</t>
  </si>
  <si>
    <t>大阪府立泉鳥取高等学校</t>
  </si>
  <si>
    <t>大阪府阪南市緑ヶ丘１丁目１番１０号</t>
  </si>
  <si>
    <t>D127210000693</t>
  </si>
  <si>
    <t>大阪府立美原高等学校</t>
  </si>
  <si>
    <t>大阪府堺市美原区平尾２３４－１</t>
  </si>
  <si>
    <t>D127210000700</t>
  </si>
  <si>
    <t>大阪府立園芸高等学校</t>
  </si>
  <si>
    <t>大阪府池田市八王寺２－５－１</t>
  </si>
  <si>
    <t>D127210000719</t>
  </si>
  <si>
    <t>大阪府立農芸高等学校</t>
  </si>
  <si>
    <t>大阪府堺市美原区北余部５９５－１</t>
  </si>
  <si>
    <t>D127210000728</t>
  </si>
  <si>
    <t>大阪府立高槻北高等学校</t>
  </si>
  <si>
    <t>大阪府高槻市別所本町３６－３</t>
  </si>
  <si>
    <t>D127210000737</t>
  </si>
  <si>
    <t>大阪府立門真西高等学校</t>
  </si>
  <si>
    <t>大阪府門真市柳田町２９－１</t>
  </si>
  <si>
    <t>D127210000755</t>
  </si>
  <si>
    <t>大阪府立高石高等学校</t>
  </si>
  <si>
    <t>大阪府高石市千代田６－１２－１</t>
  </si>
  <si>
    <t>D127210000764</t>
  </si>
  <si>
    <t>大阪府立刀根山高等学校</t>
  </si>
  <si>
    <t>大阪府豊中市刀根山６－９－１</t>
  </si>
  <si>
    <t>D127210000773</t>
  </si>
  <si>
    <t>大阪府立北千里高等学校</t>
  </si>
  <si>
    <t>大阪府吹田市藤白台５－６－１</t>
  </si>
  <si>
    <t>D127210000782</t>
  </si>
  <si>
    <t>大阪府立布施北高等学校</t>
  </si>
  <si>
    <t>大阪府東大阪市荒本西１－２－７２</t>
  </si>
  <si>
    <t>D127210000791</t>
  </si>
  <si>
    <t>大阪府立伯太高等学校</t>
  </si>
  <si>
    <t>大阪府和泉市伯太町２－４－１１</t>
  </si>
  <si>
    <t>D127210000808</t>
  </si>
  <si>
    <t>大阪府立久米田高等学校</t>
  </si>
  <si>
    <t>大阪府岸和田市額原町１１００</t>
  </si>
  <si>
    <t>D127210000817</t>
  </si>
  <si>
    <t>大阪府立岬高等学校</t>
  </si>
  <si>
    <t>大阪府泉南郡岬町淡輪３２４６</t>
  </si>
  <si>
    <t>D127210000826</t>
  </si>
  <si>
    <t>大阪府立芥川高等学校</t>
  </si>
  <si>
    <t>大阪府高槻市浦堂１－１２－１</t>
  </si>
  <si>
    <t>D127210000835</t>
  </si>
  <si>
    <t>大阪府立香里丘高等学校</t>
  </si>
  <si>
    <t>大阪府枚方市東中振２－１８－１</t>
  </si>
  <si>
    <t>D127210000844</t>
  </si>
  <si>
    <t>大阪府立西寝屋川高等学校</t>
  </si>
  <si>
    <t>大阪府寝屋川市葛原２－１９－１</t>
  </si>
  <si>
    <t>D127210000853</t>
  </si>
  <si>
    <t>大阪府立平野高等学校</t>
  </si>
  <si>
    <t>大阪府大阪市平野区長吉川辺４－２－１１</t>
  </si>
  <si>
    <t>D127210000862</t>
  </si>
  <si>
    <t>大阪府立金剛高等学校</t>
  </si>
  <si>
    <t>大阪府富田林市藤沢台２－１－１</t>
  </si>
  <si>
    <t>D127210000871</t>
  </si>
  <si>
    <t>大阪府立狭山高等学校</t>
  </si>
  <si>
    <t>大阪府大阪狭山市半田４－１５１０</t>
  </si>
  <si>
    <t>D127210000880</t>
  </si>
  <si>
    <t>大阪府立福泉高等学校</t>
  </si>
  <si>
    <t>大阪府堺市西区太平寺３２３</t>
  </si>
  <si>
    <t>D127210000899</t>
  </si>
  <si>
    <t>大阪府立信太高等学校</t>
  </si>
  <si>
    <t>大阪府和泉市葛の葉町３－６－８</t>
  </si>
  <si>
    <t>D127210000906</t>
  </si>
  <si>
    <t>大阪府立阿武野高等学校</t>
  </si>
  <si>
    <t>大阪府高槻市氷室町３－３８－１</t>
  </si>
  <si>
    <t>D127210000915</t>
  </si>
  <si>
    <t>大阪府立守口東高等学校</t>
  </si>
  <si>
    <t>大阪府守口市八雲中町２丁目１番３２号</t>
  </si>
  <si>
    <t>D127210000924</t>
  </si>
  <si>
    <t>大阪府立八尾北高等学校</t>
  </si>
  <si>
    <t>大阪府八尾市萱振町７－４２</t>
  </si>
  <si>
    <t>D127210000933</t>
  </si>
  <si>
    <t>大阪府立大塚高等学校</t>
  </si>
  <si>
    <t>大阪府松原市西大塚２－１００５</t>
  </si>
  <si>
    <t>D127210000942</t>
  </si>
  <si>
    <t>大阪府立福井高等学校</t>
  </si>
  <si>
    <t>大阪府茨木市西福井３－３３－１１</t>
  </si>
  <si>
    <t>D127210000951</t>
  </si>
  <si>
    <t>大阪府立山田高等学校</t>
  </si>
  <si>
    <t>大阪府吹田市山田東３－２８－１</t>
  </si>
  <si>
    <t>D127210000960</t>
  </si>
  <si>
    <t>大阪府立堺上高等学校</t>
  </si>
  <si>
    <t>大阪府堺市西区上６１</t>
  </si>
  <si>
    <t>D127210000979</t>
  </si>
  <si>
    <t>大阪府立大冠高等学校</t>
  </si>
  <si>
    <t>大阪府高槻市大塚町４－５０－１</t>
  </si>
  <si>
    <t>D127210000988</t>
  </si>
  <si>
    <t>大阪府立枚方津田高等学校</t>
  </si>
  <si>
    <t>大阪府枚方市津田北町２－５０－１</t>
  </si>
  <si>
    <t>D127210000997</t>
  </si>
  <si>
    <t>大阪府立日根野高等学校</t>
  </si>
  <si>
    <t>大阪府泉佐野市日根野２３７２－１</t>
  </si>
  <si>
    <t>D127210001004</t>
  </si>
  <si>
    <t>大阪府立門真なみはや高等学校</t>
  </si>
  <si>
    <t>大阪府門真市島頭４－９－１</t>
  </si>
  <si>
    <t>D127210001013</t>
  </si>
  <si>
    <t>大阪府立枚岡樟風高等学校</t>
  </si>
  <si>
    <t>大阪府東大阪市鷹殿町１８－１</t>
  </si>
  <si>
    <t>D127210001022</t>
  </si>
  <si>
    <t>大阪府立芦間高等学校</t>
  </si>
  <si>
    <t>大阪府守口市外島町１－４３</t>
  </si>
  <si>
    <t>D127210001031</t>
  </si>
  <si>
    <t>大阪府立八尾翠翔高等学校</t>
  </si>
  <si>
    <t>大阪府八尾市神宮寺３－１０７</t>
  </si>
  <si>
    <t>D127210001040</t>
  </si>
  <si>
    <t>大阪府立槻の木高等学校</t>
  </si>
  <si>
    <t>大阪府高槻市城内町２－１３</t>
  </si>
  <si>
    <t>D127210001059</t>
  </si>
  <si>
    <t>大阪府立成美高等学校</t>
  </si>
  <si>
    <t>大阪府堺市南区城山台４－１－１</t>
  </si>
  <si>
    <t>D127210001068</t>
  </si>
  <si>
    <t>大阪府立港南造形高等学校</t>
  </si>
  <si>
    <t>大阪府大阪市住之江区南港東２－５－７２</t>
  </si>
  <si>
    <t>D127210001077</t>
  </si>
  <si>
    <t>大阪府立枚方なぎさ高等学校</t>
  </si>
  <si>
    <t>大阪府枚方市磯島元町２０番地１</t>
  </si>
  <si>
    <t>D127210001086</t>
  </si>
  <si>
    <t>大阪府立かわち野高等学校</t>
  </si>
  <si>
    <t>大阪府東大阪市新庄４－１１－９５</t>
  </si>
  <si>
    <t>D127210001095</t>
  </si>
  <si>
    <t>大阪府立西野田工科高等学校</t>
  </si>
  <si>
    <t>大阪府大阪市福島区大開２－１７－６２</t>
  </si>
  <si>
    <t>D127210001102</t>
  </si>
  <si>
    <t>大阪府立淀川工科高等学校</t>
  </si>
  <si>
    <t>大阪府大阪市旭区太子橋３－１－３２</t>
  </si>
  <si>
    <t>D127210001111</t>
  </si>
  <si>
    <t>大阪府立成城高等学校</t>
  </si>
  <si>
    <t>大阪府大阪市城東区諏訪３－１１－４１</t>
  </si>
  <si>
    <t>D127210001120</t>
  </si>
  <si>
    <t>大阪府立今宮工科高等学校</t>
  </si>
  <si>
    <t>大阪府大阪市西成区出城１－１－６</t>
  </si>
  <si>
    <t>D127210001139</t>
  </si>
  <si>
    <t>大阪府立東住吉総合高等学校</t>
  </si>
  <si>
    <t>大阪府大阪市平野区喜連西２－１１－６６</t>
  </si>
  <si>
    <t>D127210001148</t>
  </si>
  <si>
    <t>大阪府立堺工科高等学校</t>
  </si>
  <si>
    <t>大阪府堺市堺区大仙中町１２－１</t>
  </si>
  <si>
    <t>D127210001157</t>
  </si>
  <si>
    <t>大阪府立茨木工科高等学校</t>
  </si>
  <si>
    <t>大阪府茨木市春日５－６－４１</t>
  </si>
  <si>
    <t>D127210001166</t>
  </si>
  <si>
    <t>大阪府立佐野工科高等学校</t>
  </si>
  <si>
    <t>大阪府泉佐野市高松東１－３－５０</t>
  </si>
  <si>
    <t>D127210001175</t>
  </si>
  <si>
    <t>大阪府立桃谷高等学校</t>
  </si>
  <si>
    <t>大阪府大阪市生野区勝山南３－１－４</t>
  </si>
  <si>
    <t>D127210001184</t>
  </si>
  <si>
    <t>大阪府立和泉総合高等学校</t>
  </si>
  <si>
    <t>大阪府和泉市冨秋町１－１４－４</t>
  </si>
  <si>
    <t>D127210001193</t>
  </si>
  <si>
    <t>大阪府立藤井寺工科高等学校</t>
  </si>
  <si>
    <t>大阪府藤井寺市御舟町１０－１</t>
  </si>
  <si>
    <t>D127210001200</t>
  </si>
  <si>
    <t>大阪府立城東工科高等学校</t>
  </si>
  <si>
    <t>大阪府東大阪市西鴻池町２－５－３３</t>
  </si>
  <si>
    <t>D127210001219</t>
  </si>
  <si>
    <t>大阪府立布施工科高等学校</t>
  </si>
  <si>
    <t>大阪府東大阪市宝持３－７－５</t>
  </si>
  <si>
    <t>D127210001228</t>
  </si>
  <si>
    <t>大阪府立緑風冠高等学校</t>
  </si>
  <si>
    <t>大阪府大東市深野４－１２－１</t>
  </si>
  <si>
    <t>D127210001237</t>
  </si>
  <si>
    <t>大阪府立千里青雲高等学校</t>
  </si>
  <si>
    <t>大阪府豊中市新千里南町１丁目５番１号</t>
  </si>
  <si>
    <t>D127210001246</t>
  </si>
  <si>
    <t>大阪府立北摂つばさ高等学校</t>
  </si>
  <si>
    <t>大阪府茨木市玉島台２－１５</t>
  </si>
  <si>
    <t>D127210001255</t>
  </si>
  <si>
    <t>大阪府立みどり清朋高等学校</t>
  </si>
  <si>
    <t>大阪府東大阪市池島町６－３－９</t>
  </si>
  <si>
    <t>D127210001264</t>
  </si>
  <si>
    <t>大阪府立北かわち皐が丘高等学校</t>
  </si>
  <si>
    <t>大阪府寝屋川市寝屋北町１－１</t>
  </si>
  <si>
    <t>D127210001273</t>
  </si>
  <si>
    <t>大阪府立懐風館高等学校</t>
  </si>
  <si>
    <t>大阪府羽曳野市大黒７７６</t>
  </si>
  <si>
    <t>D127210001282</t>
  </si>
  <si>
    <t>大阪府立りんくう翔南高等学校</t>
  </si>
  <si>
    <t>大阪府泉南市樽井２－３５－５４</t>
  </si>
  <si>
    <t>D127210001291</t>
  </si>
  <si>
    <t>大阪府教育センター附属高等学校</t>
  </si>
  <si>
    <t>大阪府大阪市住吉区苅田４－１－７２</t>
  </si>
  <si>
    <t>D127210001308</t>
  </si>
  <si>
    <t>大阪府立淀川清流高等学校</t>
  </si>
  <si>
    <t>大阪府大阪市東淀川区豊里２丁目１１－３５</t>
  </si>
  <si>
    <t>D127210001317</t>
  </si>
  <si>
    <t>大阪府立大正白稜高等学校</t>
  </si>
  <si>
    <t>大阪府大阪市大正区泉尾３－１９－５０</t>
  </si>
  <si>
    <t>D127210001326</t>
  </si>
  <si>
    <t>大阪府立豊中高等学校能勢分校</t>
  </si>
  <si>
    <t>大阪府豊能郡能勢町上田尻５８０</t>
  </si>
  <si>
    <t>D127210001335</t>
  </si>
  <si>
    <t>大阪府立大阪わかば高等学校</t>
  </si>
  <si>
    <t>大阪府大阪市生野区巽東３－１０－７５</t>
  </si>
  <si>
    <t>D127210001344</t>
  </si>
  <si>
    <t>大阪府立桜宮高等学校</t>
  </si>
  <si>
    <t>大阪府大阪市都島区毛馬町５－２２－２８</t>
  </si>
  <si>
    <t>D127210001353</t>
  </si>
  <si>
    <t>大阪府立東高等学校</t>
  </si>
  <si>
    <t>大阪府大阪市都島区東野田町４－１５－１４</t>
  </si>
  <si>
    <t>D127210001371</t>
  </si>
  <si>
    <t>大阪府立汎愛高等学校</t>
  </si>
  <si>
    <t>大阪府大阪市鶴見区今津中２－１－５２</t>
  </si>
  <si>
    <t>D127210001380</t>
  </si>
  <si>
    <t>大阪府立いちりつ高等学校</t>
  </si>
  <si>
    <t>大阪府枚方市北中振２－８－１</t>
  </si>
  <si>
    <t>D127210001399</t>
  </si>
  <si>
    <t>大阪府立咲くやこの花高等学校</t>
  </si>
  <si>
    <t>D127210001406</t>
  </si>
  <si>
    <t>大阪府立大阪ビジネスフロンティア高等学校</t>
  </si>
  <si>
    <t>大阪府大阪市天王寺区烏ヶ辻２－９－２６</t>
  </si>
  <si>
    <t>D127210001415</t>
  </si>
  <si>
    <t>大阪府立水都国際高等学校</t>
  </si>
  <si>
    <t>大阪府大阪市住之江区南港中３－１７－１３</t>
  </si>
  <si>
    <t>大阪府大阪市北区松ヶ枝町１－３８</t>
  </si>
  <si>
    <t>D127210001442</t>
  </si>
  <si>
    <t>大阪府立淀商業高等学校</t>
  </si>
  <si>
    <t>大阪府大阪市西淀川区野里３－３－１５</t>
  </si>
  <si>
    <t>D127210001451</t>
  </si>
  <si>
    <t>大阪府立鶴見商業高等学校</t>
  </si>
  <si>
    <t>大阪府大阪市鶴見区緑２－１０－９</t>
  </si>
  <si>
    <t>D127210001460</t>
  </si>
  <si>
    <t>大阪府立住吉商業高等学校</t>
  </si>
  <si>
    <t>大阪府大阪市住之江区御崎７－１２－５５</t>
  </si>
  <si>
    <t>D127210001479</t>
  </si>
  <si>
    <t>大阪府立都島工業高等学校</t>
  </si>
  <si>
    <t>大阪府大阪市都島区善源寺町１－５－６４</t>
  </si>
  <si>
    <t>D127210001488</t>
  </si>
  <si>
    <t>大阪府立泉尾工業高等学校</t>
  </si>
  <si>
    <t>大阪府大阪市大正区泉尾５－１６－７</t>
  </si>
  <si>
    <t>D127210001497</t>
  </si>
  <si>
    <t>大阪府立東淀工業高等学校</t>
  </si>
  <si>
    <t>大阪府大阪市淀川区加島１－５２－８１</t>
  </si>
  <si>
    <t>D127210001503</t>
  </si>
  <si>
    <t>大阪府立生野工業高等学校</t>
  </si>
  <si>
    <t>大阪府大阪市生野区生野東２－３－６６</t>
  </si>
  <si>
    <t>D127210001512</t>
  </si>
  <si>
    <t>大阪府立工芸高等学校</t>
  </si>
  <si>
    <t>大阪府大阪市阿倍野区文の里１－７－２</t>
  </si>
  <si>
    <t>D127210001521</t>
  </si>
  <si>
    <t>大阪府立都島第二工業高等学校</t>
  </si>
  <si>
    <t>D127210001530</t>
  </si>
  <si>
    <t>大阪府立第二工芸高等学校</t>
  </si>
  <si>
    <t>D127210001549</t>
  </si>
  <si>
    <t>大阪府立中央高等学校</t>
  </si>
  <si>
    <t>大阪府大阪市中央区釣鐘町１－１－５</t>
  </si>
  <si>
    <t>D127210001558</t>
  </si>
  <si>
    <t>大阪府立堺西高等学校</t>
  </si>
  <si>
    <t>大阪府堺市南区桃山台４－１６</t>
  </si>
  <si>
    <t>D127210001567</t>
  </si>
  <si>
    <t>大阪府立渋谷高等学校</t>
  </si>
  <si>
    <t>大阪府池田市畑４－１－１</t>
  </si>
  <si>
    <t>D127210001576</t>
  </si>
  <si>
    <t>東大阪市立日新高等学校</t>
  </si>
  <si>
    <t>大阪府東大阪市日下町７－９－１１</t>
  </si>
  <si>
    <t>D127210001585</t>
  </si>
  <si>
    <t>堺市立堺高等学校</t>
  </si>
  <si>
    <t>大阪府堺市堺区向陵東町１－１０－１</t>
  </si>
  <si>
    <t>D127210001594</t>
  </si>
  <si>
    <t>岸和田市立産業高等学校</t>
  </si>
  <si>
    <t>大阪府岸和田市別所町三丁目３３番１号</t>
  </si>
  <si>
    <t>D127210001601</t>
  </si>
  <si>
    <t>大阪府立桜和高等学校</t>
  </si>
  <si>
    <t>D127310000012</t>
  </si>
  <si>
    <t>東朋学園高等学校</t>
  </si>
  <si>
    <t>大阪府大阪市天王寺区城南寺町７－２８</t>
  </si>
  <si>
    <t>D127310000021</t>
  </si>
  <si>
    <t>大阪つくば開成高等学校</t>
  </si>
  <si>
    <t>大阪府大阪市北区天満２－２－１６</t>
  </si>
  <si>
    <t>D127310000030</t>
  </si>
  <si>
    <t>英風高等学校</t>
  </si>
  <si>
    <t>大阪府大阪市福島区吉野４－１３－４</t>
  </si>
  <si>
    <t>D127310000049</t>
  </si>
  <si>
    <t>昇陽高等学校</t>
  </si>
  <si>
    <t>D127310000058</t>
  </si>
  <si>
    <t>相愛高等学校</t>
  </si>
  <si>
    <t>D127310000067</t>
  </si>
  <si>
    <t>大阪女学院高等学校</t>
  </si>
  <si>
    <t>D127310000076</t>
  </si>
  <si>
    <t>ヴェリタス城星学園高等学校</t>
  </si>
  <si>
    <t>D127310000085</t>
  </si>
  <si>
    <t>D127310000094</t>
  </si>
  <si>
    <t>上宮高等学校</t>
  </si>
  <si>
    <t>大阪府大阪市天王寺区上之宮町９－３６</t>
  </si>
  <si>
    <t>D127310000101</t>
  </si>
  <si>
    <t>清風高等学校</t>
  </si>
  <si>
    <t>大阪府大阪市天王寺区石ヶ辻町１２－１６</t>
  </si>
  <si>
    <t>D127310000110</t>
  </si>
  <si>
    <t>四天王寺高等学校</t>
  </si>
  <si>
    <t>D127310000129</t>
  </si>
  <si>
    <t>大阪夕陽丘学園高等学校</t>
  </si>
  <si>
    <t>大阪府大阪市天王寺区生玉寺町７－７２</t>
  </si>
  <si>
    <t>D127310000138</t>
  </si>
  <si>
    <t>大阪星光学院高等学校</t>
  </si>
  <si>
    <t>D127310000147</t>
  </si>
  <si>
    <t>金蘭会高等学校</t>
  </si>
  <si>
    <t>D127310000156</t>
  </si>
  <si>
    <t>大阪高等学校</t>
  </si>
  <si>
    <t>大阪府大阪市東淀川区相川２－１８－５１</t>
  </si>
  <si>
    <t>D127310000165</t>
  </si>
  <si>
    <t>大阪成蹊女子高等学校</t>
  </si>
  <si>
    <t>大阪府大阪市東淀川区相川３－１０－６２</t>
  </si>
  <si>
    <t>D127310000174</t>
  </si>
  <si>
    <t>プール学院高等学校</t>
  </si>
  <si>
    <t>D127310000183</t>
  </si>
  <si>
    <t>大阪信愛学院高等学校</t>
  </si>
  <si>
    <t>D127310000192</t>
  </si>
  <si>
    <t>D127310000209</t>
  </si>
  <si>
    <t>東大谷高等学校</t>
  </si>
  <si>
    <t>大阪府堺市南区三原台２－２－２</t>
  </si>
  <si>
    <t>D127310000218</t>
  </si>
  <si>
    <t>桃山学院高等学校</t>
  </si>
  <si>
    <t>D127310000236</t>
  </si>
  <si>
    <t>帝塚山学院高等学校</t>
  </si>
  <si>
    <t>D127310000245</t>
  </si>
  <si>
    <t>清明学院高等学校</t>
  </si>
  <si>
    <t>大阪府大阪市住吉区墨江２－４－４</t>
  </si>
  <si>
    <t>D127310000254</t>
  </si>
  <si>
    <t>浪速高等学校</t>
  </si>
  <si>
    <t>D127310000263</t>
  </si>
  <si>
    <t>建国高等学校</t>
  </si>
  <si>
    <t>D127310000272</t>
  </si>
  <si>
    <t>城南学園高等学校</t>
  </si>
  <si>
    <t>D127310000281</t>
  </si>
  <si>
    <t>香ヶ丘リベルテ高等学校</t>
  </si>
  <si>
    <t>D127310000290</t>
  </si>
  <si>
    <t>梅花高等学校</t>
  </si>
  <si>
    <t>D127310000307</t>
  </si>
  <si>
    <t>箕面自由学園高等学校</t>
  </si>
  <si>
    <t>D127310000316</t>
  </si>
  <si>
    <t>宣真高等学校</t>
  </si>
  <si>
    <t>大阪府池田市荘園２－３－１２</t>
  </si>
  <si>
    <t>D127310000325</t>
  </si>
  <si>
    <t>関西大学第一高等学校</t>
  </si>
  <si>
    <t>D127310000334</t>
  </si>
  <si>
    <t>大阪学院大学高等学校</t>
  </si>
  <si>
    <t>大阪府吹田市岸部南２丁目６－１</t>
  </si>
  <si>
    <t>D127310000343</t>
  </si>
  <si>
    <t>金蘭千里高等学校</t>
  </si>
  <si>
    <t>D127310000352</t>
  </si>
  <si>
    <t>高槻高等学校</t>
  </si>
  <si>
    <t>D127310000370</t>
  </si>
  <si>
    <t>常翔啓光学園高等学校</t>
  </si>
  <si>
    <t>D127310000389</t>
  </si>
  <si>
    <t>追手門学院大手前高等学校</t>
  </si>
  <si>
    <t>D127310000398</t>
  </si>
  <si>
    <t>関西大倉高等学校</t>
  </si>
  <si>
    <t>D127310000405</t>
  </si>
  <si>
    <t>ピーエル学園高等学校</t>
  </si>
  <si>
    <t>D127310000414</t>
  </si>
  <si>
    <t>香里ヌヴェール学院高等学校</t>
  </si>
  <si>
    <t>D127310000423</t>
  </si>
  <si>
    <t>同志社香里高等学校</t>
  </si>
  <si>
    <t>D127310000432</t>
  </si>
  <si>
    <t>大阪暁光高等学校</t>
  </si>
  <si>
    <t>大阪府河内長野市楠町西１０９０番地</t>
  </si>
  <si>
    <t>D127310000441</t>
  </si>
  <si>
    <t>清教学園高等学校</t>
  </si>
  <si>
    <t>D127310000450</t>
  </si>
  <si>
    <t>四條畷学園高等学校</t>
  </si>
  <si>
    <t>D127310000469</t>
  </si>
  <si>
    <t>箕面学園高等学校</t>
  </si>
  <si>
    <t>大阪府箕面市箕面７－７－３１</t>
  </si>
  <si>
    <t>D127310000478</t>
  </si>
  <si>
    <t>アサンプション国際高等学校</t>
  </si>
  <si>
    <t>D127310000487</t>
  </si>
  <si>
    <t>関西福祉科学大学高等学校</t>
  </si>
  <si>
    <t>大阪府柏原市旭ヶ丘３－１１－１</t>
  </si>
  <si>
    <t>D127310000496</t>
  </si>
  <si>
    <t>東大阪大学柏原高等学校</t>
  </si>
  <si>
    <t>大阪府柏原市本郷５丁目９９３</t>
  </si>
  <si>
    <t>D127310000502</t>
  </si>
  <si>
    <t>大阪薫英女学院高等学校</t>
  </si>
  <si>
    <t>D127310000511</t>
  </si>
  <si>
    <t>羽衣学園高等学校</t>
  </si>
  <si>
    <t>D127310000520</t>
  </si>
  <si>
    <t>清風南海高等学校</t>
  </si>
  <si>
    <t>D127310000539</t>
  </si>
  <si>
    <t>大阪緑涼高等学校</t>
  </si>
  <si>
    <t>大阪府藤井寺市春日丘３－８－１</t>
  </si>
  <si>
    <t>D127310000548</t>
  </si>
  <si>
    <t>近畿大学附属高等学校</t>
  </si>
  <si>
    <t>D127310000557</t>
  </si>
  <si>
    <t>樟蔭高等学校</t>
  </si>
  <si>
    <t>D127310000566</t>
  </si>
  <si>
    <t>アナン学園高等学校</t>
  </si>
  <si>
    <t>大阪府東大阪市若江西新町３－１－８</t>
  </si>
  <si>
    <t>D127310000575</t>
  </si>
  <si>
    <t>賢明学院高等学校</t>
  </si>
  <si>
    <t>大阪府堺市堺区霞ヶ丘町４丁３－３０</t>
  </si>
  <si>
    <t>D127310000584</t>
  </si>
  <si>
    <t>近畿大学泉州高等学校</t>
  </si>
  <si>
    <t>大阪府岸和田市内畑町３５５８</t>
  </si>
  <si>
    <t>D127310000593</t>
  </si>
  <si>
    <t>関西創価高等学校</t>
  </si>
  <si>
    <t>D127310000600</t>
  </si>
  <si>
    <t>大阪国際高等学校</t>
  </si>
  <si>
    <t>D127310000619</t>
  </si>
  <si>
    <t>追手門学院高等学校</t>
  </si>
  <si>
    <t>D127310000628</t>
  </si>
  <si>
    <t>金光大阪高等学校</t>
  </si>
  <si>
    <t>D127310000637</t>
  </si>
  <si>
    <t>帝塚山学院泉ケ丘高等学校</t>
  </si>
  <si>
    <t>D127310000646</t>
  </si>
  <si>
    <t>東海大学付属大阪仰星高等学校</t>
  </si>
  <si>
    <t>D127310000655</t>
  </si>
  <si>
    <t>大阪青凌高等学校</t>
  </si>
  <si>
    <t>D127310000664</t>
  </si>
  <si>
    <t>精華高等学校</t>
  </si>
  <si>
    <t>大阪府堺市中区辻之１５１７</t>
  </si>
  <si>
    <t>D127310000673</t>
  </si>
  <si>
    <t>大阪桐蔭高等学校</t>
  </si>
  <si>
    <t>D127310000682</t>
  </si>
  <si>
    <t>初芝富田林高等学校</t>
  </si>
  <si>
    <t>D127310000691</t>
  </si>
  <si>
    <t>金光八尾高等学校</t>
  </si>
  <si>
    <t>D127310000708</t>
  </si>
  <si>
    <t>大阪金剛インターナショナル高等学校</t>
  </si>
  <si>
    <t>D127310000717</t>
  </si>
  <si>
    <t>上宮太子高等学校</t>
  </si>
  <si>
    <t>大阪府南河内郡太子町太子１０５３</t>
  </si>
  <si>
    <t>D127310000726</t>
  </si>
  <si>
    <t>関西大学高等部</t>
  </si>
  <si>
    <t>D127310000735</t>
  </si>
  <si>
    <t>四天王寺東高等学校</t>
  </si>
  <si>
    <t>D127310000744</t>
  </si>
  <si>
    <t>堺リベラル高等学校</t>
  </si>
  <si>
    <t>D127310000753</t>
  </si>
  <si>
    <t>興國高等学校</t>
  </si>
  <si>
    <t>大阪府大阪市天王寺区寺田町１－４－２６</t>
  </si>
  <si>
    <t>D127310000762</t>
  </si>
  <si>
    <t>好文学園女子高等学校</t>
  </si>
  <si>
    <t>大阪府大阪市西淀川区千舟３－８－２２</t>
  </si>
  <si>
    <t>D127310000771</t>
  </si>
  <si>
    <t>関西大学北陽高等学校</t>
  </si>
  <si>
    <t>D127310000780</t>
  </si>
  <si>
    <t>英真学園高等学校</t>
  </si>
  <si>
    <t>大阪府大阪市淀川区十三東５－４－３８</t>
  </si>
  <si>
    <t>D127310000799</t>
  </si>
  <si>
    <t>履正社高等学校</t>
  </si>
  <si>
    <t>D127310000806</t>
  </si>
  <si>
    <t>大阪偕星学園高等学校</t>
  </si>
  <si>
    <t>大阪府大阪市生野区勝山南２―６―３８</t>
  </si>
  <si>
    <t>D127310000815</t>
  </si>
  <si>
    <t>金光藤蔭高等学校</t>
  </si>
  <si>
    <t>大阪府大阪市生野区小路東４－１－２６</t>
  </si>
  <si>
    <t>D127310000824</t>
  </si>
  <si>
    <t>開明高等学校</t>
  </si>
  <si>
    <t>D127310000833</t>
  </si>
  <si>
    <t>あべの翔学高等学校</t>
  </si>
  <si>
    <t>大阪府大阪市阿倍野区天王寺町南２－８－１９</t>
  </si>
  <si>
    <t>D127310000842</t>
  </si>
  <si>
    <t>大阪学芸高等学校</t>
  </si>
  <si>
    <t>大阪府大阪市住吉区長居１丁目４番１５号</t>
  </si>
  <si>
    <t>D127310000851</t>
  </si>
  <si>
    <t>初芝立命館高等学校</t>
  </si>
  <si>
    <t>D127310000860</t>
  </si>
  <si>
    <t>大阪商業大学堺高等学校</t>
  </si>
  <si>
    <t>大阪府堺市中区堀上町３５８番地</t>
  </si>
  <si>
    <t>D127310000879</t>
  </si>
  <si>
    <t>大商学園高等学校</t>
  </si>
  <si>
    <t>大阪府豊中市利倉東１－２－１</t>
  </si>
  <si>
    <t>D127310000888</t>
  </si>
  <si>
    <t>大阪商業大学高等学校</t>
  </si>
  <si>
    <t>大阪府東大阪市御厨栄町４－１－１０</t>
  </si>
  <si>
    <t>D127310000897</t>
  </si>
  <si>
    <t>大阪体育大学浪商高等学校</t>
  </si>
  <si>
    <t>D127310000904</t>
  </si>
  <si>
    <t>東大阪大学敬愛高等学校</t>
  </si>
  <si>
    <t>大阪府東大阪市西堤学園町３－１－１</t>
  </si>
  <si>
    <t>D127310000913</t>
  </si>
  <si>
    <t>常翔学園高等学校</t>
  </si>
  <si>
    <t>D127310000922</t>
  </si>
  <si>
    <t>大阪産業大学附属高等学校</t>
  </si>
  <si>
    <t>大阪府大阪市城東区古市１‐２０‐２６</t>
  </si>
  <si>
    <t>D127310000931</t>
  </si>
  <si>
    <t>大阪電気通信大学高等学校</t>
  </si>
  <si>
    <t>大阪府守口市橋波西之町１－５－１８</t>
  </si>
  <si>
    <t>D127310000940</t>
  </si>
  <si>
    <t>阪南大学高等学校</t>
  </si>
  <si>
    <t>大阪府松原市河合２丁目１０番６５号</t>
  </si>
  <si>
    <t>D127310000959</t>
  </si>
  <si>
    <t>太成学院大学高等学校</t>
  </si>
  <si>
    <t>大阪府大東市諸福７－２－２３</t>
  </si>
  <si>
    <t>D127310000968</t>
  </si>
  <si>
    <t>早稲田摂陵高等学校</t>
  </si>
  <si>
    <t>大阪府茨木市宿久庄７－２０－１</t>
  </si>
  <si>
    <t>D127310000977</t>
  </si>
  <si>
    <t>星翔高等学校</t>
  </si>
  <si>
    <t>大阪府摂津市三島３－５－３６</t>
  </si>
  <si>
    <t>D127310000986</t>
  </si>
  <si>
    <t>関西学院千里国際高等部</t>
  </si>
  <si>
    <t>D127310001002</t>
  </si>
  <si>
    <t>向陽台高等学校</t>
  </si>
  <si>
    <t>D127310001011</t>
  </si>
  <si>
    <t>八洲学園高等学校</t>
  </si>
  <si>
    <t>大阪府堺市西区鳳中町８丁３－２５</t>
  </si>
  <si>
    <t>D127310001020</t>
  </si>
  <si>
    <t>長尾谷高等学校</t>
  </si>
  <si>
    <t>大阪府枚方市長尾元町２－２９－２７</t>
  </si>
  <si>
    <t>D127310001039</t>
  </si>
  <si>
    <t>天王寺学館高等学校</t>
  </si>
  <si>
    <t>大阪府大阪市平野区平野北１－１０－４３</t>
  </si>
  <si>
    <t>D127310001048</t>
  </si>
  <si>
    <t>ＹＭＣＡ学院高等学校</t>
  </si>
  <si>
    <t>大阪府大阪市天王寺区生玉寺町１－３</t>
  </si>
  <si>
    <t>D127310001057</t>
  </si>
  <si>
    <t>秋桜高等学校</t>
  </si>
  <si>
    <t>大阪府貝塚市新町２－１０</t>
  </si>
  <si>
    <t>D127310001066</t>
  </si>
  <si>
    <t>ルネサンス大阪高等学校</t>
  </si>
  <si>
    <t>大阪府大阪市北区芝田２－９－２０</t>
  </si>
  <si>
    <t>D127310001075</t>
  </si>
  <si>
    <t>神須学園高等学校</t>
  </si>
  <si>
    <t>大阪府岸和田市野田町１－７－１２</t>
  </si>
  <si>
    <t>D127310001084</t>
  </si>
  <si>
    <t>明浄学院高等学校</t>
  </si>
  <si>
    <t>大阪府大阪市阿倍野区文の里３－１５－７</t>
  </si>
  <si>
    <t>D127310001093</t>
  </si>
  <si>
    <t>近畿大阪高等学校</t>
  </si>
  <si>
    <t>大阪府阪南市箱作１０５４－１</t>
  </si>
  <si>
    <t>D227310000011</t>
  </si>
  <si>
    <t>大阪学芸中等教育学校</t>
  </si>
  <si>
    <t>大阪府大阪市住吉区長居１丁目５番８号</t>
  </si>
  <si>
    <t>E127110000013</t>
  </si>
  <si>
    <t>大阪教育大学附属特別支援学校</t>
  </si>
  <si>
    <t>大阪府大阪市平野区喜連４－８－７１</t>
  </si>
  <si>
    <t>E127210000011</t>
  </si>
  <si>
    <t>大阪府立大阪南視覚支援学校</t>
  </si>
  <si>
    <t>大阪府大阪市住吉区山之内１－１０－１２</t>
  </si>
  <si>
    <t>E127210000020</t>
  </si>
  <si>
    <t>大阪府立交野支援学校四條畷校</t>
  </si>
  <si>
    <t>大阪府四條畷市砂３－１３－１６</t>
  </si>
  <si>
    <t>E127210000039</t>
  </si>
  <si>
    <t>大阪府立摂津支援学校</t>
  </si>
  <si>
    <t>大阪府摂津市鳥飼上１－１－１５</t>
  </si>
  <si>
    <t>E127210000048</t>
  </si>
  <si>
    <t>大阪府立とりかい高等支援学校</t>
  </si>
  <si>
    <t>E127210000057</t>
  </si>
  <si>
    <t>大阪府立泉南支援学校</t>
  </si>
  <si>
    <t>大阪府泉南市信達牧野４０－１</t>
  </si>
  <si>
    <t>E127210000066</t>
  </si>
  <si>
    <t>大阪府立すながわ高等支援学校</t>
  </si>
  <si>
    <t>E127210000075</t>
  </si>
  <si>
    <t>大阪府立枚方支援学校</t>
  </si>
  <si>
    <t>大阪府枚方市村野西町６０－１</t>
  </si>
  <si>
    <t>E127210000084</t>
  </si>
  <si>
    <t>大阪府立むらの高等支援学校</t>
  </si>
  <si>
    <t>E127210000093</t>
  </si>
  <si>
    <t>大阪府立西浦支援学校</t>
  </si>
  <si>
    <t>大阪府羽曳野市西浦２－１７９７</t>
  </si>
  <si>
    <t>E127210000100</t>
  </si>
  <si>
    <t>大阪府立難波支援学校</t>
  </si>
  <si>
    <t>大阪府大阪市浪速区木津川２－３－３０</t>
  </si>
  <si>
    <t>E127210000119</t>
  </si>
  <si>
    <t>大阪府立なにわ高等支援学校</t>
  </si>
  <si>
    <t>E127210000128</t>
  </si>
  <si>
    <t>大阪府立西淀川支援学校</t>
  </si>
  <si>
    <t>大阪府大阪市西淀川区大和田２－５－７７</t>
  </si>
  <si>
    <t>E127210000137</t>
  </si>
  <si>
    <t>大阪府立大阪北視覚支援学校</t>
  </si>
  <si>
    <t>大阪府大阪市東淀川区豊里７－５－２６</t>
  </si>
  <si>
    <t>E127210000146</t>
  </si>
  <si>
    <t>大阪府立東淀川支援学校</t>
  </si>
  <si>
    <t>大阪府大阪市東淀川区東中島３－５－２２</t>
  </si>
  <si>
    <t>E127210000155</t>
  </si>
  <si>
    <t>大阪府立生野支援学校</t>
  </si>
  <si>
    <t>大阪府大阪市生野区巽東４－２－４７</t>
  </si>
  <si>
    <t>E127210000164</t>
  </si>
  <si>
    <t>大阪府立思斉支援学校</t>
  </si>
  <si>
    <t>大阪府大阪市旭区大宮５－１１－７</t>
  </si>
  <si>
    <t>E127210000173</t>
  </si>
  <si>
    <t>大阪府立光陽支援学校</t>
  </si>
  <si>
    <t>大阪府大阪市旭区新森６－８－２１</t>
  </si>
  <si>
    <t>E127210000182</t>
  </si>
  <si>
    <t>大阪府立東住吉支援学校</t>
  </si>
  <si>
    <t>大阪府大阪市東住吉区矢田５－１－２２</t>
  </si>
  <si>
    <t>E127210000191</t>
  </si>
  <si>
    <t>大阪府立住之江支援学校</t>
  </si>
  <si>
    <t>大阪府大阪市住之江区緑木１－４－１６７</t>
  </si>
  <si>
    <t>E127210000208</t>
  </si>
  <si>
    <t>大阪府立平野支援学校</t>
  </si>
  <si>
    <t>大阪府大阪市平野区長吉川辺３－４－１１５</t>
  </si>
  <si>
    <t>E127210000217</t>
  </si>
  <si>
    <t>大阪府立中央聴覚支援学校</t>
  </si>
  <si>
    <t>大阪府大阪市中央区上町１－１９－３１</t>
  </si>
  <si>
    <t>E127210000226</t>
  </si>
  <si>
    <t>大阪府立生野聴覚支援学校</t>
  </si>
  <si>
    <t>大阪府大阪市生野区桃谷１－２－１</t>
  </si>
  <si>
    <t>E127210000235</t>
  </si>
  <si>
    <t>大阪府立堺聴覚支援学校</t>
  </si>
  <si>
    <t>大阪府堺市北区百舌鳥陵南町１</t>
  </si>
  <si>
    <t>E127210000244</t>
  </si>
  <si>
    <t>大阪府立だいせん聴覚高等支援学校</t>
  </si>
  <si>
    <t>大阪府堺市堺区大仙町１－１</t>
  </si>
  <si>
    <t>E127210000253</t>
  </si>
  <si>
    <t>大阪府立堺支援学校</t>
  </si>
  <si>
    <t>大阪府堺市堺区東上野芝町１－７１</t>
  </si>
  <si>
    <t>E127210000262</t>
  </si>
  <si>
    <t>大阪府立中津支援学校</t>
  </si>
  <si>
    <t>大阪府大阪市北区中津２－２－２２</t>
  </si>
  <si>
    <t>E127210000271</t>
  </si>
  <si>
    <t>大阪府立堺支援学校大手前分校</t>
  </si>
  <si>
    <t>大阪府大阪市天王寺区筆ヶ崎町５－３０</t>
  </si>
  <si>
    <t>E127210000280</t>
  </si>
  <si>
    <t>大阪府立高槻支援学校</t>
  </si>
  <si>
    <t>大阪府高槻市富田町１丁目３３番１７号</t>
  </si>
  <si>
    <t>E127210000299</t>
  </si>
  <si>
    <t>大阪府立八尾支援学校</t>
  </si>
  <si>
    <t>大阪府八尾市上之島町南７－６</t>
  </si>
  <si>
    <t>E127210000306</t>
  </si>
  <si>
    <t>堺市立百舌鳥支援学校</t>
  </si>
  <si>
    <t>大阪府堺市北区百舌鳥西之町１－１２４</t>
  </si>
  <si>
    <t>E127210000315</t>
  </si>
  <si>
    <t>大阪府立茨木支援学校</t>
  </si>
  <si>
    <t>大阪府茨木市西福井４－５－５</t>
  </si>
  <si>
    <t>E127210000324</t>
  </si>
  <si>
    <t>大阪府立富田林支援学校</t>
  </si>
  <si>
    <t>大阪府富田林市甘南備２１６</t>
  </si>
  <si>
    <t>E127210000333</t>
  </si>
  <si>
    <t>大阪府立刀根山支援学校</t>
  </si>
  <si>
    <t>大阪府豊中市刀根山５－１－１</t>
  </si>
  <si>
    <t>E127210000342</t>
  </si>
  <si>
    <t>大阪府立佐野支援学校</t>
  </si>
  <si>
    <t>大阪府泉佐野市日根野３７５</t>
  </si>
  <si>
    <t>E127210000351</t>
  </si>
  <si>
    <t>大阪府立豊中支援学校</t>
  </si>
  <si>
    <t>大阪府豊中市北緑丘２－７－１</t>
  </si>
  <si>
    <t>E127210000360</t>
  </si>
  <si>
    <t>大阪府立泉北高等支援学校</t>
  </si>
  <si>
    <t>大阪府堺市南区原山台２－６</t>
  </si>
  <si>
    <t>E127210000379</t>
  </si>
  <si>
    <t>大阪府立寝屋川支援学校</t>
  </si>
  <si>
    <t>大阪府寝屋川市寝屋川公園２１００</t>
  </si>
  <si>
    <t>E127210000388</t>
  </si>
  <si>
    <t>大阪府立東大阪支援学校</t>
  </si>
  <si>
    <t>大阪府東大阪市中石切町３－１１－２７</t>
  </si>
  <si>
    <t>E127210000397</t>
  </si>
  <si>
    <t>大阪府立和泉支援学校</t>
  </si>
  <si>
    <t>大阪府和泉市池上町２－４－６</t>
  </si>
  <si>
    <t>E127210000404</t>
  </si>
  <si>
    <t>大阪府立岸和田支援学校</t>
  </si>
  <si>
    <t>大阪府岸和田市土生町５丁目９番１号</t>
  </si>
  <si>
    <t>E127210000413</t>
  </si>
  <si>
    <t>大阪府立藤井寺支援学校</t>
  </si>
  <si>
    <t>大阪府藤井寺市川北２－５－２３</t>
  </si>
  <si>
    <t>E127210000422</t>
  </si>
  <si>
    <t>大阪府立交野支援学校</t>
  </si>
  <si>
    <t>大阪府交野市寺４－８３１</t>
  </si>
  <si>
    <t>E127210000431</t>
  </si>
  <si>
    <t>大阪府立箕面支援学校</t>
  </si>
  <si>
    <t>大阪府箕面市船場東３－１５－１</t>
  </si>
  <si>
    <t>E127210000440</t>
  </si>
  <si>
    <t>大阪府立羽曳野支援学校</t>
  </si>
  <si>
    <t>大阪府羽曳野市はびきの３－７－１</t>
  </si>
  <si>
    <t>E127210000459</t>
  </si>
  <si>
    <t>堺市立百舌鳥支援学校分校</t>
  </si>
  <si>
    <t>大阪府堺市堺区大仙中町１１－２</t>
  </si>
  <si>
    <t>E127210000468</t>
  </si>
  <si>
    <t>大阪府立守口支援学校</t>
  </si>
  <si>
    <t>大阪府守口市南寺方東通５－２－２</t>
  </si>
  <si>
    <t>E127210000477</t>
  </si>
  <si>
    <t>大阪府立吹田支援学校</t>
  </si>
  <si>
    <t>大阪府吹田市芳野町１３－１２０</t>
  </si>
  <si>
    <t>E127210000486</t>
  </si>
  <si>
    <t>大阪府立たまがわ高等支援学校</t>
  </si>
  <si>
    <t>大阪府東大阪市稲葉２－３－２５</t>
  </si>
  <si>
    <t>E127210000495</t>
  </si>
  <si>
    <t>堺市立上神谷支援学校</t>
  </si>
  <si>
    <t>大阪府堺市南区御池台４－２４－１</t>
  </si>
  <si>
    <t>B128110000019</t>
  </si>
  <si>
    <t>兵庫教育大学附属小学校</t>
  </si>
  <si>
    <t>兵庫県加東市山国２０１３－４</t>
  </si>
  <si>
    <t>B128110000028</t>
  </si>
  <si>
    <t>神戸大学附属小学校</t>
  </si>
  <si>
    <t>兵庫県明石市山下町３－４</t>
  </si>
  <si>
    <t>B128210000017</t>
  </si>
  <si>
    <t>神戸市立東灘小学校</t>
  </si>
  <si>
    <t>兵庫県神戸市東灘区深江北町２丁目４番１号</t>
  </si>
  <si>
    <t>B128210000026</t>
  </si>
  <si>
    <t>神戸市立本庄小学校</t>
  </si>
  <si>
    <t>兵庫県神戸市東灘区青木４－４－１</t>
  </si>
  <si>
    <t>B128210000035</t>
  </si>
  <si>
    <t>神戸市立魚崎小学校</t>
  </si>
  <si>
    <t>兵庫県神戸市東灘区魚崎中町４－１０－８</t>
  </si>
  <si>
    <t>B128210000044</t>
  </si>
  <si>
    <t>神戸市立本山第一小学校</t>
  </si>
  <si>
    <t>兵庫県神戸市東灘区本山北町３－１０－１</t>
  </si>
  <si>
    <t>B128210000053</t>
  </si>
  <si>
    <t>神戸市立本山第二小学校</t>
  </si>
  <si>
    <t>兵庫県神戸市東灘区西岡本１－３－１</t>
  </si>
  <si>
    <t>B128210000062</t>
  </si>
  <si>
    <t>神戸市立本山第三小学校</t>
  </si>
  <si>
    <t>兵庫県神戸市東灘区本山中町１－２－３５</t>
  </si>
  <si>
    <t>B128210000071</t>
  </si>
  <si>
    <t>神戸市立住吉小学校</t>
  </si>
  <si>
    <t>兵庫県神戸市東灘区住吉東町４－１－３１</t>
  </si>
  <si>
    <t>B128210000080</t>
  </si>
  <si>
    <t>神戸市立御影小学校</t>
  </si>
  <si>
    <t>兵庫県神戸市東灘区御影石町３－１－１</t>
  </si>
  <si>
    <t>B128210000099</t>
  </si>
  <si>
    <t>神戸市立御影北小学校</t>
  </si>
  <si>
    <t>兵庫県神戸市東灘区御影山手１ー１２ー１</t>
  </si>
  <si>
    <t>B128210000106</t>
  </si>
  <si>
    <t>神戸市立渦が森小学校</t>
  </si>
  <si>
    <t>兵庫県神戸市東灘区渦森台１－１２－１</t>
  </si>
  <si>
    <t>B128210000115</t>
  </si>
  <si>
    <t>神戸市立本山南小学校</t>
  </si>
  <si>
    <t>兵庫県神戸市東灘区本山南町８－２－１</t>
  </si>
  <si>
    <t>B128210000124</t>
  </si>
  <si>
    <t>神戸市立福池小学校</t>
  </si>
  <si>
    <t>兵庫県神戸市東灘区本山南町４－４－２８</t>
  </si>
  <si>
    <t>B128210000133</t>
  </si>
  <si>
    <t>神戸市立向洋小学校</t>
  </si>
  <si>
    <t>兵庫県神戸市東灘区向洋町中６</t>
  </si>
  <si>
    <t>B128210000142</t>
  </si>
  <si>
    <t>神戸市立六甲アイランド小学校</t>
  </si>
  <si>
    <t>兵庫県神戸市東灘区向洋町中２－７</t>
  </si>
  <si>
    <t>B128210000151</t>
  </si>
  <si>
    <t>神戸市立成徳小学校</t>
  </si>
  <si>
    <t>兵庫県神戸市灘区備後町１－３－１</t>
  </si>
  <si>
    <t>B128210000160</t>
  </si>
  <si>
    <t>神戸市立高羽小学校</t>
  </si>
  <si>
    <t>兵庫県神戸市灘区高羽町３－１１－１１</t>
  </si>
  <si>
    <t>B128210000179</t>
  </si>
  <si>
    <t>神戸市立西郷小学校</t>
  </si>
  <si>
    <t>兵庫県神戸市灘区大石東町６－２－１</t>
  </si>
  <si>
    <t>B128210000188</t>
  </si>
  <si>
    <t>神戸市立六甲小学校</t>
  </si>
  <si>
    <t>兵庫県神戸市灘区八幡町４－４－１</t>
  </si>
  <si>
    <t>B128210000197</t>
  </si>
  <si>
    <t>神戸市立西灘小学校</t>
  </si>
  <si>
    <t xml:space="preserve">兵庫県神戸市灘区船寺通３丁目４番２号 </t>
  </si>
  <si>
    <t>B128210000204</t>
  </si>
  <si>
    <t>神戸市立稗田小学校</t>
  </si>
  <si>
    <t>兵庫県神戸市灘区岸地通４－２－１</t>
  </si>
  <si>
    <t>B128210000213</t>
  </si>
  <si>
    <t>神戸市立美野丘小学校</t>
  </si>
  <si>
    <t>兵庫県神戸市灘区箕岡通１－３－１７</t>
  </si>
  <si>
    <t>B128210000222</t>
  </si>
  <si>
    <t>神戸市立摩耶小学校</t>
  </si>
  <si>
    <t>兵庫県神戸市灘区畑原通４－１－１</t>
  </si>
  <si>
    <t>B128210000231</t>
  </si>
  <si>
    <t>神戸市立福住小学校</t>
  </si>
  <si>
    <t>兵庫県神戸市灘区福住通７－１－１</t>
  </si>
  <si>
    <t>B128210000240</t>
  </si>
  <si>
    <t>神戸市立鶴甲小学校</t>
  </si>
  <si>
    <t>兵庫県神戸市灘区鶴甲２－１０－１</t>
  </si>
  <si>
    <t>B128210000259</t>
  </si>
  <si>
    <t>神戸市立灘小学校</t>
  </si>
  <si>
    <t>兵庫県神戸市灘区千旦通１－５－１</t>
  </si>
  <si>
    <t>B128210000268</t>
  </si>
  <si>
    <t>神戸市立六甲山小学校</t>
  </si>
  <si>
    <t>兵庫県神戸市灘区六甲山町北六甲４５１２－４２</t>
  </si>
  <si>
    <t>B128210000277</t>
  </si>
  <si>
    <t>神戸市立上筒井小学校</t>
  </si>
  <si>
    <t>兵庫県神戸市中央区野崎通１－１－２</t>
  </si>
  <si>
    <t>B128210000286</t>
  </si>
  <si>
    <t>神戸市立宮本小学校</t>
  </si>
  <si>
    <t>兵庫県神戸市中央区宮本通２－１－３６</t>
  </si>
  <si>
    <t>B128210000295</t>
  </si>
  <si>
    <t>神戸市立春日野小学校</t>
  </si>
  <si>
    <t>兵庫県神戸市中央区宮本通７丁目１－６</t>
  </si>
  <si>
    <t>B128210000302</t>
  </si>
  <si>
    <t>神戸市立雲中小学校</t>
  </si>
  <si>
    <t>兵庫県神戸市中央区熊内町３－１－７</t>
  </si>
  <si>
    <t>B128210000311</t>
  </si>
  <si>
    <t>神戸市立中央小学校</t>
  </si>
  <si>
    <t>兵庫県神戸市中央区神若通７－１－１</t>
  </si>
  <si>
    <t>B128210000320</t>
  </si>
  <si>
    <t>神戸市立なぎさ小学校</t>
  </si>
  <si>
    <t>兵庫県神戸市中央区脇浜海岸通２－４－１</t>
  </si>
  <si>
    <t>B128210000339</t>
  </si>
  <si>
    <t>神戸市立湊小学校</t>
  </si>
  <si>
    <t>兵庫県神戸市中央区東川崎町１－４－１</t>
  </si>
  <si>
    <t>B128210000348</t>
  </si>
  <si>
    <t>神戸市立こうべ小学校</t>
  </si>
  <si>
    <t>兵庫県神戸市中央区中山手通４－２３－２</t>
  </si>
  <si>
    <t>B128210000357</t>
  </si>
  <si>
    <t>神戸市立山の手小学校</t>
  </si>
  <si>
    <t>兵庫県神戸市中央区中山手通７－３１－１</t>
  </si>
  <si>
    <t>B128210000366</t>
  </si>
  <si>
    <t>神戸市立水木小学校</t>
  </si>
  <si>
    <t>兵庫県神戸市兵庫区水木通９－１－８</t>
  </si>
  <si>
    <t>B128210000375</t>
  </si>
  <si>
    <t>神戸市立和田岬小学校</t>
  </si>
  <si>
    <t>兵庫県神戸市兵庫区和田宮通６－１－１８</t>
  </si>
  <si>
    <t>B128210000384</t>
  </si>
  <si>
    <t>神戸市立明親小学校</t>
  </si>
  <si>
    <t>兵庫県神戸市兵庫区須佐野通４－１－１９</t>
  </si>
  <si>
    <t>B128210000393</t>
  </si>
  <si>
    <t>神戸市立浜山小学校</t>
  </si>
  <si>
    <t>兵庫県神戸市兵庫区材木町４－２</t>
  </si>
  <si>
    <t>B128210000400</t>
  </si>
  <si>
    <t>神戸市立兵庫大開小学校</t>
  </si>
  <si>
    <t>兵庫県神戸市兵庫区大開通４－１－３９</t>
  </si>
  <si>
    <t>B128210000419</t>
  </si>
  <si>
    <t>神戸市立会下山小学校</t>
  </si>
  <si>
    <t>兵庫県神戸市兵庫区上沢通１－３－２６</t>
  </si>
  <si>
    <t>B128210000428</t>
  </si>
  <si>
    <t>神戸市立夢野の丘小学校</t>
  </si>
  <si>
    <t>兵庫県神戸市兵庫区東山町４－２０</t>
  </si>
  <si>
    <t>B128210000437</t>
  </si>
  <si>
    <t>神戸市立神戸祇園小学校</t>
  </si>
  <si>
    <t>兵庫県神戸市兵庫区下三条町１１－１</t>
  </si>
  <si>
    <t>B128210000446</t>
  </si>
  <si>
    <t>神戸市立室内小学校</t>
  </si>
  <si>
    <t>兵庫県神戸市長田区前原町１－１７－１</t>
  </si>
  <si>
    <t>B128210000455</t>
  </si>
  <si>
    <t>神戸市立名倉小学校</t>
  </si>
  <si>
    <t>兵庫県神戸市長田区房王寺町４－７－１５</t>
  </si>
  <si>
    <t>B128210000464</t>
  </si>
  <si>
    <t>神戸市立宮川小学校</t>
  </si>
  <si>
    <t>兵庫県神戸市長田区長田町４－１－１</t>
  </si>
  <si>
    <t>B128210000473</t>
  </si>
  <si>
    <t>神戸市立池田小学校</t>
  </si>
  <si>
    <t>兵庫県神戸市長田区池田上町１９番地</t>
  </si>
  <si>
    <t>B128210000482</t>
  </si>
  <si>
    <t>神戸市立蓮池小学校</t>
  </si>
  <si>
    <t>兵庫県神戸市長田区大谷町１－１－１０</t>
  </si>
  <si>
    <t>B128210000491</t>
  </si>
  <si>
    <t>神戸市立長田小学校</t>
  </si>
  <si>
    <t>兵庫県神戸市長田区西山町２－４－１</t>
  </si>
  <si>
    <t>B128210000507</t>
  </si>
  <si>
    <t>神戸市立五位の池小学校</t>
  </si>
  <si>
    <t>兵庫県神戸市長田区五位ノ池町２－３－１</t>
  </si>
  <si>
    <t>B128210000516</t>
  </si>
  <si>
    <t>神戸市立御蔵小学校</t>
  </si>
  <si>
    <t>兵庫県神戸市長田区一番町４－１</t>
  </si>
  <si>
    <t>B128210000525</t>
  </si>
  <si>
    <t>神戸市立真野小学校</t>
  </si>
  <si>
    <t>兵庫県神戸市長田区苅藻通３－４－３２</t>
  </si>
  <si>
    <t>B128210000534</t>
  </si>
  <si>
    <t>神戸市立真陽小学校</t>
  </si>
  <si>
    <t>兵庫県神戸市長田区二葉町１－５－５</t>
  </si>
  <si>
    <t>B128210000543</t>
  </si>
  <si>
    <t>神戸市立長田南小学校</t>
  </si>
  <si>
    <t>兵庫県神戸市長田区神楽町１－３－１</t>
  </si>
  <si>
    <t>B128210000552</t>
  </si>
  <si>
    <t>神戸市立駒ケ林小学校</t>
  </si>
  <si>
    <t>兵庫県神戸市長田区野田町６－１－１６</t>
  </si>
  <si>
    <t>B128210000561</t>
  </si>
  <si>
    <t>神戸市立丸山ひばり小学校</t>
  </si>
  <si>
    <t>兵庫県神戸市長田区西丸山町３－２－１</t>
  </si>
  <si>
    <t>B128210000570</t>
  </si>
  <si>
    <t>神戸市立若宮小学校</t>
  </si>
  <si>
    <t>兵庫県神戸市須磨区若宮町２－１－２１</t>
  </si>
  <si>
    <t>B128210000589</t>
  </si>
  <si>
    <t>神戸市立西須磨小学校</t>
  </si>
  <si>
    <t>兵庫県神戸市須磨区行幸町３－４－１８</t>
  </si>
  <si>
    <t>B128210000598</t>
  </si>
  <si>
    <t>神戸市立北須磨小学校</t>
  </si>
  <si>
    <t>兵庫県神戸市須磨区離宮西町２－１－１</t>
  </si>
  <si>
    <t>B128210000605</t>
  </si>
  <si>
    <t>神戸市立多井畑小学校</t>
  </si>
  <si>
    <t>兵庫県神戸市須磨区友が丘３－１０６</t>
  </si>
  <si>
    <t>B128210000614</t>
  </si>
  <si>
    <t>神戸市立板宿小学校</t>
  </si>
  <si>
    <t>兵庫県神戸市須磨区菊池町１－１－１</t>
  </si>
  <si>
    <t>B128210000623</t>
  </si>
  <si>
    <t>神戸市立東須磨小学校</t>
  </si>
  <si>
    <t>兵庫県神戸市須磨区堀池町１－２－１</t>
  </si>
  <si>
    <t>B128210000632</t>
  </si>
  <si>
    <t>神戸市立妙法寺小学校</t>
  </si>
  <si>
    <t>兵庫県神戸市須磨区妙法寺字桜界地１０６番地の１</t>
  </si>
  <si>
    <t>B128210000641</t>
  </si>
  <si>
    <t>神戸市立白川小学校</t>
  </si>
  <si>
    <t>兵庫県神戸市須磨区白川台７ー３ー２</t>
  </si>
  <si>
    <t>B128210000650</t>
  </si>
  <si>
    <t>神戸市立高倉台小学校</t>
  </si>
  <si>
    <t>兵庫県神戸市須磨区高倉台４－１－１</t>
  </si>
  <si>
    <t>B128210000669</t>
  </si>
  <si>
    <t>神戸市立東落合小学校</t>
  </si>
  <si>
    <t>兵庫県神戸市須磨区東落合２－１８－１</t>
  </si>
  <si>
    <t>B128210000678</t>
  </si>
  <si>
    <t>神戸市立竜が台小学校</t>
  </si>
  <si>
    <t>兵庫県神戸市須磨区竜が台６丁目１５番１号</t>
  </si>
  <si>
    <t>B128210000687</t>
  </si>
  <si>
    <t>神戸市立横尾小学校</t>
  </si>
  <si>
    <t>兵庫県神戸市須磨区横尾５－３</t>
  </si>
  <si>
    <t>B128210000696</t>
  </si>
  <si>
    <t>神戸市立西落合小学校</t>
  </si>
  <si>
    <t>兵庫県神戸市須磨区西落合７ー１－３</t>
  </si>
  <si>
    <t>B128210000703</t>
  </si>
  <si>
    <t>神戸市立若草小学校</t>
  </si>
  <si>
    <t>兵庫県神戸市須磨区若草町１－１３</t>
  </si>
  <si>
    <t>B128210000712</t>
  </si>
  <si>
    <t>神戸市立松尾小学校</t>
  </si>
  <si>
    <t>兵庫県神戸市須磨区北落合２－１３－１</t>
  </si>
  <si>
    <t>B128210000721</t>
  </si>
  <si>
    <t>神戸市立花谷小学校</t>
  </si>
  <si>
    <t>兵庫県神戸市須磨区東落合１－４－１</t>
  </si>
  <si>
    <t>B128210000730</t>
  </si>
  <si>
    <t>神戸市立神の谷小学校</t>
  </si>
  <si>
    <t>兵庫県神戸市須磨区神の谷５－１－１</t>
  </si>
  <si>
    <t>B128210000749</t>
  </si>
  <si>
    <t>神戸市立南落合小学校</t>
  </si>
  <si>
    <t>兵庫県神戸市須磨区南落合３－１１－１</t>
  </si>
  <si>
    <t>B128210000758</t>
  </si>
  <si>
    <t>神戸市立だいち小学校</t>
  </si>
  <si>
    <t>兵庫県神戸市須磨区大池町５－１５－１</t>
  </si>
  <si>
    <t>B128210000767</t>
  </si>
  <si>
    <t>神戸市立塩屋小学校</t>
  </si>
  <si>
    <t>兵庫県神戸市垂水区塩屋町３－１８－１</t>
  </si>
  <si>
    <t>B128210000776</t>
  </si>
  <si>
    <t>神戸市立東垂水小学校</t>
  </si>
  <si>
    <t>兵庫県神戸市垂水区王居殿２－５－２５</t>
  </si>
  <si>
    <t>B128210000785</t>
  </si>
  <si>
    <t>神戸市立名谷小学校</t>
  </si>
  <si>
    <t>兵庫県神戸市垂水区名谷町１８９６</t>
  </si>
  <si>
    <t>B128210000794</t>
  </si>
  <si>
    <t>神戸市立高丸小学校</t>
  </si>
  <si>
    <t>兵庫県神戸市垂水区大町２－６－９</t>
  </si>
  <si>
    <t>B128210000801</t>
  </si>
  <si>
    <t>神戸市立垂水小学校</t>
  </si>
  <si>
    <t>兵庫県神戸市垂水区日向２－４－６</t>
  </si>
  <si>
    <t>B128210000810</t>
  </si>
  <si>
    <t>神戸市立霞ケ丘小学校</t>
  </si>
  <si>
    <t>兵庫県神戸市垂水区霞ケ丘４－６－１６</t>
  </si>
  <si>
    <t>B128210000829</t>
  </si>
  <si>
    <t>神戸市立東舞子小学校</t>
  </si>
  <si>
    <t>兵庫県神戸市垂水区舞子台４－１０－１</t>
  </si>
  <si>
    <t>B128210000838</t>
  </si>
  <si>
    <t>神戸市立舞子小学校</t>
  </si>
  <si>
    <t>兵庫県神戸市垂水区西舞子４－７－４３</t>
  </si>
  <si>
    <t>B128210000847</t>
  </si>
  <si>
    <t>神戸市立西舞子小学校</t>
  </si>
  <si>
    <t>兵庫県神戸市垂水区狩口台３－１－２</t>
  </si>
  <si>
    <t>B128210000856</t>
  </si>
  <si>
    <t>神戸市立太山寺小学校</t>
  </si>
  <si>
    <t>兵庫県神戸市西区伊川谷町前開８６０</t>
  </si>
  <si>
    <t>B128210000865</t>
  </si>
  <si>
    <t>神戸市立伊川谷小学校</t>
  </si>
  <si>
    <t>兵庫県神戸市西区北別府３丁目３番地の１</t>
  </si>
  <si>
    <t>B128210000874</t>
  </si>
  <si>
    <t>神戸市立櫨谷小学校</t>
  </si>
  <si>
    <t>兵庫県神戸市西区櫨谷町池谷字山の谷２０３－２</t>
  </si>
  <si>
    <t>B128210000883</t>
  </si>
  <si>
    <t>神戸市立木津小学校</t>
  </si>
  <si>
    <t>兵庫県神戸市西区桜ヶ丘東町５丁目１４９－３１</t>
  </si>
  <si>
    <t>B128210000892</t>
  </si>
  <si>
    <t>神戸市立押部谷小学校</t>
  </si>
  <si>
    <t>兵庫県神戸市西区押部谷町福住字四十代５５２番地の３</t>
  </si>
  <si>
    <t>B128210000909</t>
  </si>
  <si>
    <t>神戸市立高和小学校</t>
  </si>
  <si>
    <t>兵庫県神戸市西区押部谷町高和字溝田５６５番地</t>
  </si>
  <si>
    <t>B128210000918</t>
  </si>
  <si>
    <t>神戸市立玉津第一小学校</t>
  </si>
  <si>
    <t>兵庫県神戸市西区小山１－４－１</t>
  </si>
  <si>
    <t>B128210000927</t>
  </si>
  <si>
    <t>神戸市立平野小学校</t>
  </si>
  <si>
    <t>兵庫県神戸市西区平野町宮前３０１</t>
  </si>
  <si>
    <t>B128210000936</t>
  </si>
  <si>
    <t>神戸市立神出小学校</t>
  </si>
  <si>
    <t>兵庫県神戸市西区神出町田井４４４</t>
  </si>
  <si>
    <t>B128210000945</t>
  </si>
  <si>
    <t>神戸市立岩岡小学校</t>
  </si>
  <si>
    <t>兵庫県神戸市西区岩岡町古郷２６７</t>
  </si>
  <si>
    <t>B128210000954</t>
  </si>
  <si>
    <t>神戸市立多聞台小学校</t>
  </si>
  <si>
    <t>兵庫県神戸市垂水区多聞台３－９－２９</t>
  </si>
  <si>
    <t>B128210000963</t>
  </si>
  <si>
    <t>神戸市立乙木小学校</t>
  </si>
  <si>
    <t>兵庫県神戸市垂水区美山台２－１－１</t>
  </si>
  <si>
    <t>B128210000972</t>
  </si>
  <si>
    <t>神戸市立神陵台小学校</t>
  </si>
  <si>
    <t>兵庫県神戸市垂水区神陵台３－１－１</t>
  </si>
  <si>
    <t>B128210000981</t>
  </si>
  <si>
    <t>神戸市立千代が丘小学校</t>
  </si>
  <si>
    <t>兵庫県神戸市垂水区上高丸１－４－２</t>
  </si>
  <si>
    <t>B128210001007</t>
  </si>
  <si>
    <t>神戸市立多聞東小学校</t>
  </si>
  <si>
    <t>兵庫県神戸市垂水区学が丘４－１－１</t>
  </si>
  <si>
    <t>B128210001016</t>
  </si>
  <si>
    <t>神戸市立長坂小学校</t>
  </si>
  <si>
    <t>兵庫県神戸市西区伊川谷町長坂字重塚９１０－１</t>
  </si>
  <si>
    <t>B128210001025</t>
  </si>
  <si>
    <t>神戸市立菅の台小学校</t>
  </si>
  <si>
    <t>兵庫県神戸市須磨区菅の台４－３－２</t>
  </si>
  <si>
    <t>B128210001034</t>
  </si>
  <si>
    <t>神戸市立福田小学校</t>
  </si>
  <si>
    <t>兵庫県神戸市垂水区乙木３－３－１</t>
  </si>
  <si>
    <t>B128210001043</t>
  </si>
  <si>
    <t>神戸市立西脇小学校</t>
  </si>
  <si>
    <t>兵庫県神戸市垂水区西脇１丁目８番６号</t>
  </si>
  <si>
    <t>B128210001061</t>
  </si>
  <si>
    <t>神戸市立桜が丘小学校</t>
  </si>
  <si>
    <t>兵庫県神戸市西区桜が丘中町３－３－２</t>
  </si>
  <si>
    <t>B128210001070</t>
  </si>
  <si>
    <t>神戸市立北山小学校</t>
  </si>
  <si>
    <t>兵庫県神戸市西区北山台３丁目２６番１号</t>
  </si>
  <si>
    <t>B128210001089</t>
  </si>
  <si>
    <t>神戸市立枝吉小学校</t>
  </si>
  <si>
    <t>兵庫県神戸市西区枝吉２ー９５</t>
  </si>
  <si>
    <t>B128210001098</t>
  </si>
  <si>
    <t>神戸市立小束山小学校</t>
  </si>
  <si>
    <t>兵庫県神戸市垂水区小束山７丁目８６８－３６２</t>
  </si>
  <si>
    <t>B128210001105</t>
  </si>
  <si>
    <t>神戸市立塩屋北小学校</t>
  </si>
  <si>
    <t>兵庫県神戸市垂水区塩屋北町４－１０－１</t>
  </si>
  <si>
    <t>B128210001114</t>
  </si>
  <si>
    <t>神戸市立高津橋小学校</t>
  </si>
  <si>
    <t>兵庫県神戸市西区玉津町高津橋字池ノ内６４０番地の１</t>
  </si>
  <si>
    <t>B128210001123</t>
  </si>
  <si>
    <t>神戸市立下畑台小学校</t>
  </si>
  <si>
    <t>兵庫県神戸市垂水区桃山台３－２０</t>
  </si>
  <si>
    <t>B128210001132</t>
  </si>
  <si>
    <t>神戸市立有瀬小学校</t>
  </si>
  <si>
    <t>兵庫県神戸市西区伊川谷町有瀬字金井場１１３７－１</t>
  </si>
  <si>
    <t>B128210001141</t>
  </si>
  <si>
    <t>神戸市立つつじが丘小学校</t>
  </si>
  <si>
    <t>兵庫県神戸市垂水区つつじが丘３－１３８５－７９</t>
  </si>
  <si>
    <t>B128210001150</t>
  </si>
  <si>
    <t>神戸市立糀台小学校</t>
  </si>
  <si>
    <t>兵庫県神戸市西区糀台３丁目３２番地の１</t>
  </si>
  <si>
    <t>B128210001169</t>
  </si>
  <si>
    <t>神戸市立春日台小学校</t>
  </si>
  <si>
    <t>兵庫県神戸市西区春日台４－１</t>
  </si>
  <si>
    <t>B128210001178</t>
  </si>
  <si>
    <t>神戸市立小寺小学校</t>
  </si>
  <si>
    <t>兵庫県神戸市西区学園西町５－５</t>
  </si>
  <si>
    <t>B128210001187</t>
  </si>
  <si>
    <t>神戸市立狩場台小学校</t>
  </si>
  <si>
    <t>兵庫県神戸市西区狩場台３－６－１</t>
  </si>
  <si>
    <t>B128210001196</t>
  </si>
  <si>
    <t>神戸市立出合小学校</t>
  </si>
  <si>
    <t>兵庫県神戸市西区中野１－２２－１</t>
  </si>
  <si>
    <t>B128210001203</t>
  </si>
  <si>
    <t>神戸市立竹の台小学校</t>
  </si>
  <si>
    <t>兵庫県神戸市西区竹の台２－１０－２</t>
  </si>
  <si>
    <t>B128210001212</t>
  </si>
  <si>
    <t>神戸市立東町小学校</t>
  </si>
  <si>
    <t>兵庫県神戸市西区学園東町５－５</t>
  </si>
  <si>
    <t>B128210001221</t>
  </si>
  <si>
    <t>神戸市立樫野台小学校</t>
  </si>
  <si>
    <t>兵庫県神戸市西区樫野台３－３－１</t>
  </si>
  <si>
    <t>B128210001230</t>
  </si>
  <si>
    <t>神戸市立有馬小学校</t>
  </si>
  <si>
    <t>兵庫県神戸市北区有馬町１２７４</t>
  </si>
  <si>
    <t>B128210001249</t>
  </si>
  <si>
    <t>神戸市立有野小学校</t>
  </si>
  <si>
    <t>兵庫県神戸市北区藤原台中町３－１７－１</t>
  </si>
  <si>
    <t>B128210001258</t>
  </si>
  <si>
    <t>神戸市立唐櫃小学校</t>
  </si>
  <si>
    <t>兵庫県神戸市北区唐櫃台２－３９－１</t>
  </si>
  <si>
    <t>B128210001267</t>
  </si>
  <si>
    <t>神戸市立谷上小学校</t>
  </si>
  <si>
    <t>兵庫県神戸市北区山田町下谷上字中上１６</t>
  </si>
  <si>
    <t>B128210001276</t>
  </si>
  <si>
    <t>神戸市立山田小学校</t>
  </si>
  <si>
    <t>兵庫県神戸市北区山田町中字長尾サ１番地</t>
  </si>
  <si>
    <t>B128210001285</t>
  </si>
  <si>
    <t>神戸市立小部小学校</t>
  </si>
  <si>
    <t>兵庫県神戸市北区鈴蘭台北町３－８－１</t>
  </si>
  <si>
    <t>B128210001294</t>
  </si>
  <si>
    <t>神戸市立藍那小学校</t>
  </si>
  <si>
    <t>兵庫県神戸市北区山田町藍那字蛇谷１－１０</t>
  </si>
  <si>
    <t>B128210001301</t>
  </si>
  <si>
    <t>神戸市立道場小学校</t>
  </si>
  <si>
    <t>兵庫県神戸市北区道場町塩田１４６０</t>
  </si>
  <si>
    <t>B128210001329</t>
  </si>
  <si>
    <t>神戸市立大沢小学校</t>
  </si>
  <si>
    <t>兵庫県神戸市北区大沢町中大沢９７６</t>
  </si>
  <si>
    <t>B128210001338</t>
  </si>
  <si>
    <t>神戸市立長尾小学校</t>
  </si>
  <si>
    <t>兵庫県神戸市北区上津台３－４－１</t>
  </si>
  <si>
    <t>B128210001347</t>
  </si>
  <si>
    <t>神戸市立好徳小学校</t>
  </si>
  <si>
    <t>兵庫県神戸市北区淡河町野瀬４８７</t>
  </si>
  <si>
    <t>B128210001356</t>
  </si>
  <si>
    <t>神戸市立淡河小学校</t>
  </si>
  <si>
    <t>兵庫県神戸市北区淡河町萩原５２４番地</t>
  </si>
  <si>
    <t>B128210001365</t>
  </si>
  <si>
    <t>神戸市立北五葉小学校</t>
  </si>
  <si>
    <t>兵庫県神戸市北区北五葉３－７－１</t>
  </si>
  <si>
    <t>B128210001374</t>
  </si>
  <si>
    <t>神戸市立南五葉小学校</t>
  </si>
  <si>
    <t>兵庫県神戸市北区南五葉３－１－１</t>
  </si>
  <si>
    <t>B128210001383</t>
  </si>
  <si>
    <t>神戸市立桜の宮小学校</t>
  </si>
  <si>
    <t>兵庫県神戸市北区若葉台１－３－１５</t>
  </si>
  <si>
    <t>B128210001392</t>
  </si>
  <si>
    <t>神戸市立大池小学校</t>
  </si>
  <si>
    <t>兵庫県神戸市北区西大池２－２４－１</t>
  </si>
  <si>
    <t>B128210001409</t>
  </si>
  <si>
    <t>神戸市立箕谷小学校</t>
  </si>
  <si>
    <t>兵庫県神戸市北区松が枝町１－１１</t>
  </si>
  <si>
    <t>B128210001418</t>
  </si>
  <si>
    <t>神戸市立小部東小学校</t>
  </si>
  <si>
    <t>兵庫県神戸市北区鈴蘭台北町７－１１－２２</t>
  </si>
  <si>
    <t>B128210001427</t>
  </si>
  <si>
    <t>神戸市立君影小学校</t>
  </si>
  <si>
    <t>兵庫県神戸市北区君影町１丁目１１－１３</t>
  </si>
  <si>
    <t>B128210001436</t>
  </si>
  <si>
    <t>神戸市立泉台小学校</t>
  </si>
  <si>
    <t>兵庫県神戸市北区泉台３－１－４</t>
  </si>
  <si>
    <t>B128210001445</t>
  </si>
  <si>
    <t>神戸市立広陵小学校</t>
  </si>
  <si>
    <t>兵庫県神戸市北区筑紫が丘２－９－１</t>
  </si>
  <si>
    <t>B128210001454</t>
  </si>
  <si>
    <t>神戸市立ひよどり台小学校</t>
  </si>
  <si>
    <t>兵庫県神戸市北区ひよどり台３－３</t>
  </si>
  <si>
    <t>B128210001463</t>
  </si>
  <si>
    <t>神戸市立花山小学校</t>
  </si>
  <si>
    <t>兵庫県神戸市北区花山東町３番１</t>
  </si>
  <si>
    <t>B128210001472</t>
  </si>
  <si>
    <t>神戸市立星和台小学校</t>
  </si>
  <si>
    <t>兵庫県神戸市北区星和台６ー２１</t>
  </si>
  <si>
    <t>B128210001481</t>
  </si>
  <si>
    <t>神戸市立甲緑小学校</t>
  </si>
  <si>
    <t>兵庫県神戸市北区緑町７－１２－１０</t>
  </si>
  <si>
    <t>B128210001490</t>
  </si>
  <si>
    <t>神戸市立鈴蘭台小学校</t>
  </si>
  <si>
    <t>兵庫県神戸市北区鈴蘭台南町２－１４－２４</t>
  </si>
  <si>
    <t>B128210001506</t>
  </si>
  <si>
    <t>神戸市立筑紫が丘小学校</t>
  </si>
  <si>
    <t>兵庫県神戸市北区筑紫が丘３丁目４－１</t>
  </si>
  <si>
    <t>B128210001515</t>
  </si>
  <si>
    <t>神戸市立西山小学校</t>
  </si>
  <si>
    <t>兵庫県神戸市北区西山１－６７</t>
  </si>
  <si>
    <t>B128210001524</t>
  </si>
  <si>
    <t>神戸市立鹿の子台小学校</t>
  </si>
  <si>
    <t>兵庫県神戸市北区鹿の子台北町６－３４－１</t>
  </si>
  <si>
    <t>B128210001533</t>
  </si>
  <si>
    <t>神戸市立藤原台小学校</t>
  </si>
  <si>
    <t>兵庫県神戸市北区藤原台南町１－１３－１</t>
  </si>
  <si>
    <t>B128210001542</t>
  </si>
  <si>
    <t>神戸市立桂木小学校</t>
  </si>
  <si>
    <t>兵庫県神戸市北区桂木１－２－５</t>
  </si>
  <si>
    <t>B128210001551</t>
  </si>
  <si>
    <t>神戸市立桜の宮小学校分校</t>
  </si>
  <si>
    <t>兵庫県神戸市北区大脇台１２番１号</t>
  </si>
  <si>
    <t>B128210001560</t>
  </si>
  <si>
    <t>神戸市立ありの台小学校</t>
  </si>
  <si>
    <t>兵庫県神戸市北区有野台５丁目２</t>
  </si>
  <si>
    <t>B128210001579</t>
  </si>
  <si>
    <t>神戸市立美賀多台小学校</t>
  </si>
  <si>
    <t>兵庫県神戸市西区美賀多台６－１</t>
  </si>
  <si>
    <t>B128210001588</t>
  </si>
  <si>
    <t>神戸市立井吹東小学校</t>
  </si>
  <si>
    <t>兵庫県神戸市西区井吹台東町５－３２</t>
  </si>
  <si>
    <t>B128210001597</t>
  </si>
  <si>
    <t>神戸市立月が丘小学校</t>
  </si>
  <si>
    <t>兵庫県神戸市西区月が丘７丁目２</t>
  </si>
  <si>
    <t>B128210001604</t>
  </si>
  <si>
    <t>神戸市立井吹西小学校</t>
  </si>
  <si>
    <t>兵庫県神戸市西区井吹台西町４－３</t>
  </si>
  <si>
    <t>B128210001613</t>
  </si>
  <si>
    <t>神戸市立千鳥が丘小学校</t>
  </si>
  <si>
    <t>兵庫県神戸市垂水区千鳥が丘３－１０－３７</t>
  </si>
  <si>
    <t>B128210001622</t>
  </si>
  <si>
    <t>神戸市立井吹の丘小学校</t>
  </si>
  <si>
    <t>兵庫県神戸市西区井吹台北町２丁目１８番地</t>
  </si>
  <si>
    <t>B128210001631</t>
  </si>
  <si>
    <t>神戸市立舞多聞小学校</t>
  </si>
  <si>
    <t>兵庫県神戸市垂水区舞多聞西５－１１－１２</t>
  </si>
  <si>
    <t>B128210001640</t>
  </si>
  <si>
    <t>尼崎市立難波小学校</t>
  </si>
  <si>
    <t>兵庫県尼崎市東難波町４丁目３番４０号</t>
  </si>
  <si>
    <t>B128210001659</t>
  </si>
  <si>
    <t>尼崎市立竹谷小学校</t>
  </si>
  <si>
    <t>兵庫県尼崎市北竹谷町２－３６</t>
  </si>
  <si>
    <t>B128210001668</t>
  </si>
  <si>
    <t>尼崎市立下坂部小学校</t>
  </si>
  <si>
    <t>兵庫県尼崎市下坂部１－１２－１</t>
  </si>
  <si>
    <t>B128210001677</t>
  </si>
  <si>
    <t>尼崎市立潮小学校</t>
  </si>
  <si>
    <t>兵庫県尼崎市潮江２丁目２番２０号</t>
  </si>
  <si>
    <t>B128210001686</t>
  </si>
  <si>
    <t>尼崎市立長洲小学校</t>
  </si>
  <si>
    <t>兵庫県尼崎市長洲東通３－７－１</t>
  </si>
  <si>
    <t>B128210001695</t>
  </si>
  <si>
    <t>尼崎市立清和小学校</t>
  </si>
  <si>
    <t>兵庫県尼崎市長洲本通１－８－１</t>
  </si>
  <si>
    <t>B128210001702</t>
  </si>
  <si>
    <t>尼崎市立杭瀬小学校</t>
  </si>
  <si>
    <t>兵庫県尼崎市杭瀬北新町２－６－１</t>
  </si>
  <si>
    <t>B128210001711</t>
  </si>
  <si>
    <t>尼崎市立浦風小学校</t>
  </si>
  <si>
    <t>兵庫県尼崎市杭瀬南新町４－１－３４</t>
  </si>
  <si>
    <t>B128210001720</t>
  </si>
  <si>
    <t>尼崎市立金楽寺小学校</t>
  </si>
  <si>
    <t>兵庫県尼崎市金楽寺町２丁目３番１号</t>
  </si>
  <si>
    <t>B128210001739</t>
  </si>
  <si>
    <t>尼崎市立浜小学校</t>
  </si>
  <si>
    <t>兵庫県尼崎市浜２－２１－１</t>
  </si>
  <si>
    <t>B128210001748</t>
  </si>
  <si>
    <t>尼崎市立大庄小学校</t>
  </si>
  <si>
    <t>兵庫県尼崎市大庄中通４丁目４３番地</t>
  </si>
  <si>
    <t>B128210001757</t>
  </si>
  <si>
    <t>尼崎市立成文小学校</t>
  </si>
  <si>
    <t>兵庫県尼崎市大島２丁目３３番１号</t>
  </si>
  <si>
    <t>B128210001766</t>
  </si>
  <si>
    <t>尼崎市立成徳小学校</t>
  </si>
  <si>
    <t>兵庫県尼崎市蓬川町３０２－２</t>
  </si>
  <si>
    <t>B128210001775</t>
  </si>
  <si>
    <t>尼崎市立大島小学校</t>
  </si>
  <si>
    <t>兵庫県尼崎市稲葉荘２丁目１０番７号</t>
  </si>
  <si>
    <t>B128210001784</t>
  </si>
  <si>
    <t>尼崎市立浜田小学校</t>
  </si>
  <si>
    <t>兵庫県尼崎市浜田町３－１１０</t>
  </si>
  <si>
    <t>B128210001793</t>
  </si>
  <si>
    <t>尼崎市立立花小学校</t>
  </si>
  <si>
    <t>兵庫県尼崎市栗山町２－２６－１</t>
  </si>
  <si>
    <t>B128210001800</t>
  </si>
  <si>
    <t>尼崎市立立花西小学校</t>
  </si>
  <si>
    <t>兵庫県尼崎市南武庫之荘３丁目１４番９号</t>
  </si>
  <si>
    <t>B128210001819</t>
  </si>
  <si>
    <t>尼崎市立名和小学校</t>
  </si>
  <si>
    <t>兵庫県尼崎市名神町３－１－５１</t>
  </si>
  <si>
    <t>B128210001828</t>
  </si>
  <si>
    <t>尼崎市立塚口小学校</t>
  </si>
  <si>
    <t>兵庫県尼崎市塚口町４－３８－１</t>
  </si>
  <si>
    <t>B128210001837</t>
  </si>
  <si>
    <t>尼崎市立尼崎北小学校</t>
  </si>
  <si>
    <t>兵庫県尼崎市塚口町６ー２１ー１</t>
  </si>
  <si>
    <t>B128210001846</t>
  </si>
  <si>
    <t>尼崎市立水堂小学校</t>
  </si>
  <si>
    <t>兵庫県尼崎市水堂町１－３２－８</t>
  </si>
  <si>
    <t>B128210001855</t>
  </si>
  <si>
    <t>尼崎市立七松小学校</t>
  </si>
  <si>
    <t>兵庫県尼崎市南七松町１－４－４９</t>
  </si>
  <si>
    <t>B128210001864</t>
  </si>
  <si>
    <t>尼崎市立武庫小学校</t>
  </si>
  <si>
    <t>兵庫県尼崎市武庫元町２－２５－３４</t>
  </si>
  <si>
    <t>B128210001873</t>
  </si>
  <si>
    <t>尼崎市立武庫東小学校</t>
  </si>
  <si>
    <t>兵庫県尼崎市武庫之荘６－１５－１</t>
  </si>
  <si>
    <t>B128210001882</t>
  </si>
  <si>
    <t>尼崎市立園田小学校</t>
  </si>
  <si>
    <t>兵庫県尼崎市食満１－１－２</t>
  </si>
  <si>
    <t>B128210001891</t>
  </si>
  <si>
    <t>尼崎市立園和小学校</t>
  </si>
  <si>
    <t>兵庫県尼崎市東園田町４－７３－２</t>
  </si>
  <si>
    <t>B128210001908</t>
  </si>
  <si>
    <t>尼崎市立園田東小学校</t>
  </si>
  <si>
    <t>兵庫県尼崎市東園田町８－７</t>
  </si>
  <si>
    <t>B128210001917</t>
  </si>
  <si>
    <t>尼崎市立上坂部小学校</t>
  </si>
  <si>
    <t>兵庫県尼崎市東塚口町１ー１５－３６</t>
  </si>
  <si>
    <t>B128210001926</t>
  </si>
  <si>
    <t>尼崎市立小園小学校</t>
  </si>
  <si>
    <t>兵庫県尼崎市若王子３－２３－１</t>
  </si>
  <si>
    <t>B128210001935</t>
  </si>
  <si>
    <t>尼崎市立武庫北小学校</t>
  </si>
  <si>
    <t>兵庫県尼崎市常松２－１４－１</t>
  </si>
  <si>
    <t>B128210001944</t>
  </si>
  <si>
    <t>尼崎市立園和北小学校</t>
  </si>
  <si>
    <t>兵庫県尼崎市田能１－７－１</t>
  </si>
  <si>
    <t>B128210001953</t>
  </si>
  <si>
    <t>尼崎市立武庫南小学校</t>
  </si>
  <si>
    <t>兵庫県尼崎市武庫町４－１１－１</t>
  </si>
  <si>
    <t>B128210001962</t>
  </si>
  <si>
    <t>尼崎市立立花南小学校</t>
  </si>
  <si>
    <t>兵庫県尼崎市三反田町２－１６－１</t>
  </si>
  <si>
    <t>B128210001971</t>
  </si>
  <si>
    <t>尼崎市立園田北小学校</t>
  </si>
  <si>
    <t>兵庫県尼崎市猪名寺２－４－１</t>
  </si>
  <si>
    <t>B128210001980</t>
  </si>
  <si>
    <t>尼崎市立武庫庄小学校</t>
  </si>
  <si>
    <t>兵庫県尼崎市武庫之荘本町３－２１－１</t>
  </si>
  <si>
    <t>B128210001999</t>
  </si>
  <si>
    <t>尼崎市立立花北小学校</t>
  </si>
  <si>
    <t>兵庫県尼崎市栗山町２－６－１</t>
  </si>
  <si>
    <t>B128210002006</t>
  </si>
  <si>
    <t>尼崎市立園田南小学校</t>
  </si>
  <si>
    <t>兵庫県尼崎市若王寺１－１－１</t>
  </si>
  <si>
    <t>B128210002015</t>
  </si>
  <si>
    <t>尼崎市立武庫の里小学校</t>
  </si>
  <si>
    <t>兵庫県尼崎市武庫の里１－４－１</t>
  </si>
  <si>
    <t>B128210002024</t>
  </si>
  <si>
    <t>尼崎市立明城小学校</t>
  </si>
  <si>
    <t>兵庫県尼崎市南城内１０</t>
  </si>
  <si>
    <t>B128210002033</t>
  </si>
  <si>
    <t>尼崎市立難波の梅小学校</t>
  </si>
  <si>
    <t>兵庫県尼崎市西難波町６－１４－５７</t>
  </si>
  <si>
    <t>B128210002042</t>
  </si>
  <si>
    <t>尼崎市立わかば西小学校</t>
  </si>
  <si>
    <t>兵庫県尼崎市武庫川町１－２５</t>
  </si>
  <si>
    <t>B128210002051</t>
  </si>
  <si>
    <t>西宮市立浜脇小学校</t>
  </si>
  <si>
    <t>兵庫県西宮市浜脇町５－４８</t>
  </si>
  <si>
    <t>B128210002060</t>
  </si>
  <si>
    <t>西宮市立香櫨園小学校</t>
  </si>
  <si>
    <t>兵庫県西宮市中浜町３－３２</t>
  </si>
  <si>
    <t>B128210002079</t>
  </si>
  <si>
    <t>西宮市立安井小学校</t>
  </si>
  <si>
    <t>兵庫県西宮市安井町１番２５号</t>
  </si>
  <si>
    <t>B128210002088</t>
  </si>
  <si>
    <t>西宮市立夙川小学校</t>
  </si>
  <si>
    <t>兵庫県西宮市久出ヶ谷町８番４号</t>
  </si>
  <si>
    <t>B128210002097</t>
  </si>
  <si>
    <t>西宮市立北夙川小学校</t>
  </si>
  <si>
    <t>兵庫県西宮市石刎町１１－２１</t>
  </si>
  <si>
    <t>B128210002104</t>
  </si>
  <si>
    <t>西宮市立大社小学校</t>
  </si>
  <si>
    <t>兵庫県西宮市桜谷町９－７</t>
  </si>
  <si>
    <t>B128210002113</t>
  </si>
  <si>
    <t>西宮市立広田小学校</t>
  </si>
  <si>
    <t>兵庫県西宮市愛宕山７－２４</t>
  </si>
  <si>
    <t>B128210002122</t>
  </si>
  <si>
    <t>西宮市立甲東小学校</t>
  </si>
  <si>
    <t>兵庫県西宮市神呪町３－３３</t>
  </si>
  <si>
    <t>B128210002131</t>
  </si>
  <si>
    <t>西宮市立上ケ原小学校</t>
  </si>
  <si>
    <t>兵庫県西宮市上ヶ原二番町３－１３</t>
  </si>
  <si>
    <t>B128210002140</t>
  </si>
  <si>
    <t>西宮市立高木小学校</t>
  </si>
  <si>
    <t>兵庫県西宮市高木西町２５－２７</t>
  </si>
  <si>
    <t>B128210002159</t>
  </si>
  <si>
    <t>西宮市立瓦木小学校</t>
  </si>
  <si>
    <t>兵庫県西宮市大屋町１０－２０</t>
  </si>
  <si>
    <t>B128210002168</t>
  </si>
  <si>
    <t>西宮市立上甲子園小学校</t>
  </si>
  <si>
    <t>兵庫県西宮市甲子園口５－９－４</t>
  </si>
  <si>
    <t>B128210002177</t>
  </si>
  <si>
    <t>西宮市立小松小学校</t>
  </si>
  <si>
    <t>兵庫県西宮市小松東町１－３－５９</t>
  </si>
  <si>
    <t>B128210002186</t>
  </si>
  <si>
    <t>西宮市立南甲子園小学校</t>
  </si>
  <si>
    <t>兵庫県西宮市南甲子園３丁目９－１６</t>
  </si>
  <si>
    <t>B128210002195</t>
  </si>
  <si>
    <t>西宮市立津門小学校</t>
  </si>
  <si>
    <t>兵庫県西宮市津門呉羽町５－１３</t>
  </si>
  <si>
    <t>B128210002202</t>
  </si>
  <si>
    <t>西宮市立春風小学校</t>
  </si>
  <si>
    <t>兵庫県西宮市上甲子園３－８－３９</t>
  </si>
  <si>
    <t>B128210002211</t>
  </si>
  <si>
    <t>西宮市立今津小学校</t>
  </si>
  <si>
    <t>兵庫県西宮市今津二葉町４－１０</t>
  </si>
  <si>
    <t>B128210002220</t>
  </si>
  <si>
    <t>西宮市立用海小学校</t>
  </si>
  <si>
    <t>兵庫県西宮市用海町３－５４</t>
  </si>
  <si>
    <t>B128210002239</t>
  </si>
  <si>
    <t>西宮市立鳴尾小学校</t>
  </si>
  <si>
    <t>兵庫県西宮市鳴尾町５－４－６</t>
  </si>
  <si>
    <t>B128210002248</t>
  </si>
  <si>
    <t>西宮市立鳴尾東小学校</t>
  </si>
  <si>
    <t>兵庫県西宮市笠屋町３０－５０</t>
  </si>
  <si>
    <t>B128210002257</t>
  </si>
  <si>
    <t>西宮市立鳴尾北小学校</t>
  </si>
  <si>
    <t>兵庫県西宮市学文殿町２－２－７</t>
  </si>
  <si>
    <t>B128210002266</t>
  </si>
  <si>
    <t>西宮市立山口小学校</t>
  </si>
  <si>
    <t>兵庫県西宮市山口町下山口４－２３－１</t>
  </si>
  <si>
    <t>B128210002275</t>
  </si>
  <si>
    <t>西宮市立名塩小学校</t>
  </si>
  <si>
    <t>兵庫県西宮市名塩２丁目１１番４０号</t>
  </si>
  <si>
    <t>B128210002284</t>
  </si>
  <si>
    <t>西宮市立生瀬小学校</t>
  </si>
  <si>
    <t>兵庫県西宮市生瀬町２－２６－２４</t>
  </si>
  <si>
    <t>B128210002293</t>
  </si>
  <si>
    <t>西宮市立段上小学校</t>
  </si>
  <si>
    <t>兵庫県西宮市段上町７－５－２１</t>
  </si>
  <si>
    <t>B128210002300</t>
  </si>
  <si>
    <t>西宮市立甲陽園小学校</t>
  </si>
  <si>
    <t>兵庫県西宮市甲陽園本庄町１－７２</t>
  </si>
  <si>
    <t>B128210002319</t>
  </si>
  <si>
    <t>西宮市立上ケ原南小学校</t>
  </si>
  <si>
    <t>兵庫県西宮市上ヶ原九番町２－９３</t>
  </si>
  <si>
    <t>B128210002328</t>
  </si>
  <si>
    <t>西宮市立樋ノ口小学校</t>
  </si>
  <si>
    <t>兵庫県西宮市樋ノ口町２－３－３２</t>
  </si>
  <si>
    <t>B128210002337</t>
  </si>
  <si>
    <t>西宮市立平木小学校</t>
  </si>
  <si>
    <t>兵庫県西宮市平木町４－１</t>
  </si>
  <si>
    <t>B128210002346</t>
  </si>
  <si>
    <t>西宮市立苦楽園小学校</t>
  </si>
  <si>
    <t>兵庫県西宮市苦楽園二番町１８番１２号</t>
  </si>
  <si>
    <t>B128210002355</t>
  </si>
  <si>
    <t>西宮市立神原小学校</t>
  </si>
  <si>
    <t>兵庫県西宮市神原１２ー６２</t>
  </si>
  <si>
    <t>B128210002364</t>
  </si>
  <si>
    <t>西宮市立段上西小学校</t>
  </si>
  <si>
    <t>兵庫県西宮市段上町２丁目８番－２４</t>
  </si>
  <si>
    <t>B128210002373</t>
  </si>
  <si>
    <t>西宮市立高須西小学校</t>
  </si>
  <si>
    <t>兵庫県西宮市高須町２丁目１ー４４</t>
  </si>
  <si>
    <t>B128210002382</t>
  </si>
  <si>
    <t>西宮市立瓦林小学校</t>
  </si>
  <si>
    <t>兵庫県西宮市瓦林町２６－１９</t>
  </si>
  <si>
    <t>B128210002391</t>
  </si>
  <si>
    <t>西宮市立深津小学校</t>
  </si>
  <si>
    <t>兵庫県西宮市深津町５－２２</t>
  </si>
  <si>
    <t>B128210002408</t>
  </si>
  <si>
    <t>西宮市立北六甲台小学校</t>
  </si>
  <si>
    <t>兵庫県西宮市北六甲台５－４－１</t>
  </si>
  <si>
    <t>B128210002417</t>
  </si>
  <si>
    <t>西宮市立東山台小学校</t>
  </si>
  <si>
    <t>兵庫県西宮市東山台２－８－２</t>
  </si>
  <si>
    <t>B128210002426</t>
  </si>
  <si>
    <t>西宮市立甲子園浜小学校</t>
  </si>
  <si>
    <t>兵庫県西宮市古川町１－６５</t>
  </si>
  <si>
    <t>B128210002435</t>
  </si>
  <si>
    <t>西宮市立高須小学校</t>
  </si>
  <si>
    <t>兵庫県西宮市高須町１－１－４１</t>
  </si>
  <si>
    <t>B128210002444</t>
  </si>
  <si>
    <t>西宮市立高木北小学校</t>
  </si>
  <si>
    <t>兵庫県西宮市薬師町７－５</t>
  </si>
  <si>
    <t>B128210002453</t>
  </si>
  <si>
    <t>芦屋市立精道小学校</t>
  </si>
  <si>
    <t>兵庫県芦屋市精道町８－２５</t>
  </si>
  <si>
    <t>B128210002462</t>
  </si>
  <si>
    <t>芦屋市立宮川小学校</t>
  </si>
  <si>
    <t>兵庫県芦屋市浜町１－９</t>
  </si>
  <si>
    <t>B128210002471</t>
  </si>
  <si>
    <t>芦屋市立山手小学校</t>
  </si>
  <si>
    <t>兵庫県芦屋市山手町８－３</t>
  </si>
  <si>
    <t>B128210002480</t>
  </si>
  <si>
    <t>芦屋市立岩園小学校</t>
  </si>
  <si>
    <t>兵庫県芦屋市岩園町２３－４１</t>
  </si>
  <si>
    <t>B128210002499</t>
  </si>
  <si>
    <t>芦屋市立朝日ケ丘小学校</t>
  </si>
  <si>
    <t>兵庫県芦屋市朝日ヶ丘町１０－１０</t>
  </si>
  <si>
    <t>B128210002505</t>
  </si>
  <si>
    <t>芦屋市立潮見小学校</t>
  </si>
  <si>
    <t>兵庫県芦屋市潮見町１－２</t>
  </si>
  <si>
    <t>B128210002514</t>
  </si>
  <si>
    <t>芦屋市立打出浜小学校</t>
  </si>
  <si>
    <t>兵庫県芦屋市新浜町８－２</t>
  </si>
  <si>
    <t>B128210002523</t>
  </si>
  <si>
    <t>芦屋市立浜風小学校</t>
  </si>
  <si>
    <t>兵庫県芦屋市浜風町１－１</t>
  </si>
  <si>
    <t>B128210002532</t>
  </si>
  <si>
    <t>伊丹市立伊丹小学校</t>
  </si>
  <si>
    <t>兵庫県伊丹市船原１－１－１</t>
  </si>
  <si>
    <t>B128210002541</t>
  </si>
  <si>
    <t>伊丹市立稲野小学校</t>
  </si>
  <si>
    <t>兵庫県伊丹市昆陽１－１７５</t>
  </si>
  <si>
    <t>B128210002550</t>
  </si>
  <si>
    <t>伊丹市立南小学校</t>
  </si>
  <si>
    <t>兵庫県伊丹市御願塚２－６－１</t>
  </si>
  <si>
    <t>B128210002569</t>
  </si>
  <si>
    <t>伊丹市立笹原小学校</t>
  </si>
  <si>
    <t>兵庫県伊丹市南野６丁目５番３３号</t>
  </si>
  <si>
    <t>B128210002578</t>
  </si>
  <si>
    <t>伊丹市立神津小学校</t>
  </si>
  <si>
    <t>兵庫県伊丹市森本１丁目８－１</t>
  </si>
  <si>
    <t>B128210002587</t>
  </si>
  <si>
    <t>伊丹市立緑丘小学校</t>
  </si>
  <si>
    <t>兵庫県伊丹市高台２－１４</t>
  </si>
  <si>
    <t>B128210002596</t>
  </si>
  <si>
    <t>伊丹市立瑞穂小学校</t>
  </si>
  <si>
    <t>兵庫県伊丹市瑞穂町３－５０－１</t>
  </si>
  <si>
    <t>B128210002603</t>
  </si>
  <si>
    <t>伊丹市立桜台小学校</t>
  </si>
  <si>
    <t>兵庫県伊丹市中野西４－１００</t>
  </si>
  <si>
    <t>B128210002612</t>
  </si>
  <si>
    <t>伊丹市立天神川小学校</t>
  </si>
  <si>
    <t>兵庫県伊丹市荒牧南３－１７－１２</t>
  </si>
  <si>
    <t>B128210002621</t>
  </si>
  <si>
    <t>伊丹市立有岡小学校</t>
  </si>
  <si>
    <t>兵庫県伊丹市伊丹７－１－１</t>
  </si>
  <si>
    <t>B128210002630</t>
  </si>
  <si>
    <t>伊丹市立花里小学校</t>
  </si>
  <si>
    <t>兵庫県伊丹市寺本３－１３５</t>
  </si>
  <si>
    <t>B128210002649</t>
  </si>
  <si>
    <t>伊丹市立昆陽里小学校</t>
  </si>
  <si>
    <t>兵庫県伊丹市山田２－１－２</t>
  </si>
  <si>
    <t>B128210002658</t>
  </si>
  <si>
    <t>伊丹市立鈴原小学校</t>
  </si>
  <si>
    <t>兵庫県伊丹市御願塚６－３－１</t>
  </si>
  <si>
    <t>B128210002667</t>
  </si>
  <si>
    <t>伊丹市立摂陽小学校</t>
  </si>
  <si>
    <t>兵庫県伊丹市昆陽南２－１－５５</t>
  </si>
  <si>
    <t>B128210002676</t>
  </si>
  <si>
    <t>伊丹市立荻野小学校</t>
  </si>
  <si>
    <t>兵庫県伊丹市荻野２－１１</t>
  </si>
  <si>
    <t>B128210002685</t>
  </si>
  <si>
    <t>伊丹市立池尻小学校</t>
  </si>
  <si>
    <t>兵庫県伊丹市池尻６－２２１</t>
  </si>
  <si>
    <t>B128210002694</t>
  </si>
  <si>
    <t>伊丹市立鴻池小学校</t>
  </si>
  <si>
    <t>兵庫県伊丹市鴻池４丁目４番５号</t>
  </si>
  <si>
    <t>B128210002701</t>
  </si>
  <si>
    <t>宝塚市立良元小学校</t>
  </si>
  <si>
    <t>兵庫県宝塚市小林５丁目２番４２号</t>
  </si>
  <si>
    <t>B128210002710</t>
  </si>
  <si>
    <t>宝塚市立仁川小学校</t>
  </si>
  <si>
    <t>兵庫県宝塚市仁川宮西町１番２５号</t>
  </si>
  <si>
    <t>B128210002729</t>
  </si>
  <si>
    <t>宝塚市立宝塚第一小学校</t>
  </si>
  <si>
    <t>兵庫県宝塚市野上１－３－３５</t>
  </si>
  <si>
    <t>B128210002738</t>
  </si>
  <si>
    <t>宝塚市立小浜小学校</t>
  </si>
  <si>
    <t>兵庫県宝塚市小浜４ー７－１０</t>
  </si>
  <si>
    <t>B128210002747</t>
  </si>
  <si>
    <t>宝塚市立宝塚小学校</t>
  </si>
  <si>
    <t>兵庫県宝塚市川面１丁目７番３４号</t>
  </si>
  <si>
    <t>B128210002756</t>
  </si>
  <si>
    <t>宝塚市立長尾小学校</t>
  </si>
  <si>
    <t>兵庫県宝塚市山本東１丁目１０番１０号</t>
  </si>
  <si>
    <t>B128210002765</t>
  </si>
  <si>
    <t>宝塚市立西谷小学校</t>
  </si>
  <si>
    <t>兵庫県宝塚市大原野字石保３４－１</t>
  </si>
  <si>
    <t>B128210002774</t>
  </si>
  <si>
    <t>宝塚市立売布小学校</t>
  </si>
  <si>
    <t>兵庫県宝塚市売布が丘１－２０</t>
  </si>
  <si>
    <t>B128210002783</t>
  </si>
  <si>
    <t>宝塚市立西山小学校</t>
  </si>
  <si>
    <t>兵庫県宝塚市野上６丁目２－１</t>
  </si>
  <si>
    <t>B128210002792</t>
  </si>
  <si>
    <t>宝塚市立長尾南小学校</t>
  </si>
  <si>
    <t>兵庫県宝塚市山本南２丁目１０番１号</t>
  </si>
  <si>
    <t>B128210002809</t>
  </si>
  <si>
    <t>宝塚市立末成小学校</t>
  </si>
  <si>
    <t>兵庫県宝塚市末成町１－１</t>
  </si>
  <si>
    <t>B128210002818</t>
  </si>
  <si>
    <t>宝塚市立安倉小学校</t>
  </si>
  <si>
    <t>兵庫県宝塚市安倉中６丁目１番１号</t>
  </si>
  <si>
    <t>B128210002836</t>
  </si>
  <si>
    <t>宝塚市立逆瀬台小学校</t>
  </si>
  <si>
    <t>兵庫県宝塚市逆瀬台６－１－１</t>
  </si>
  <si>
    <t>B128210002845</t>
  </si>
  <si>
    <t>宝塚市立長尾台小学校</t>
  </si>
  <si>
    <t>兵庫県宝塚市長尾台１－１－１</t>
  </si>
  <si>
    <t>B128210002854</t>
  </si>
  <si>
    <t>宝塚市立美座小学校</t>
  </si>
  <si>
    <t>兵庫県宝塚市美座２－６－１</t>
  </si>
  <si>
    <t>B128210002863</t>
  </si>
  <si>
    <t>宝塚市立光明小学校</t>
  </si>
  <si>
    <t>兵庫県宝塚市光明町８－４０</t>
  </si>
  <si>
    <t>B128210002872</t>
  </si>
  <si>
    <t>宝塚市立末広小学校</t>
  </si>
  <si>
    <t>兵庫県宝塚市末広町３－１</t>
  </si>
  <si>
    <t>B128210002881</t>
  </si>
  <si>
    <t>宝塚市立丸橋小学校</t>
  </si>
  <si>
    <t>兵庫県宝塚市山本丸橋４－１３－１</t>
  </si>
  <si>
    <t>B128210002907</t>
  </si>
  <si>
    <t>川西市立川西小学校</t>
  </si>
  <si>
    <t>兵庫県川西市栄根１－１－１</t>
  </si>
  <si>
    <t>B128210002916</t>
  </si>
  <si>
    <t>川西市立久代小学校</t>
  </si>
  <si>
    <t>兵庫県川西市久代３ー２７－９</t>
  </si>
  <si>
    <t>B128210002925</t>
  </si>
  <si>
    <t>川西市立川西北小学校</t>
  </si>
  <si>
    <t>兵庫県川西市丸の内町７番１号</t>
  </si>
  <si>
    <t>B128210002934</t>
  </si>
  <si>
    <t>川西市立多田小学校</t>
  </si>
  <si>
    <t>兵庫県川西市多田院１－４－１</t>
  </si>
  <si>
    <t>B128210002943</t>
  </si>
  <si>
    <t>川西市立東谷小学校</t>
  </si>
  <si>
    <t>兵庫県川西市見野２丁目３０番１号</t>
  </si>
  <si>
    <t>B128210002961</t>
  </si>
  <si>
    <t>川西市立清和台小学校</t>
  </si>
  <si>
    <t>兵庫県川西市清和台東２－２－２</t>
  </si>
  <si>
    <t>B128210002970</t>
  </si>
  <si>
    <t>川西市立緑台小学校</t>
  </si>
  <si>
    <t>兵庫県川西市向陽台１－７－１</t>
  </si>
  <si>
    <t>B128210002989</t>
  </si>
  <si>
    <t>川西市立桜が丘小学校</t>
  </si>
  <si>
    <t>兵庫県川西市日高町４－１</t>
  </si>
  <si>
    <t>B128210002998</t>
  </si>
  <si>
    <t>川西市立牧の台小学校</t>
  </si>
  <si>
    <t>兵庫県川西市大和東１丁目４７－１</t>
  </si>
  <si>
    <t>B128210003005</t>
  </si>
  <si>
    <t>川西市立陽明小学校</t>
  </si>
  <si>
    <t>兵庫県川西市向陽台３－６－２１９</t>
  </si>
  <si>
    <t>B128210003014</t>
  </si>
  <si>
    <t>川西市立明峰小学校</t>
  </si>
  <si>
    <t>兵庫県川西市萩原台西３－２４２</t>
  </si>
  <si>
    <t>B128210003023</t>
  </si>
  <si>
    <t>川西市立清和台南小学校</t>
  </si>
  <si>
    <t>兵庫県川西市清和台西５－１－２</t>
  </si>
  <si>
    <t>B128210003032</t>
  </si>
  <si>
    <t>川西市立多田東小学校</t>
  </si>
  <si>
    <t>兵庫県川西市東多田３－２１－１</t>
  </si>
  <si>
    <t>B128210003041</t>
  </si>
  <si>
    <t>川西市立北陵小学校</t>
  </si>
  <si>
    <t>兵庫県川西市丸山台１－３－２</t>
  </si>
  <si>
    <t>B128210003050</t>
  </si>
  <si>
    <t>川西市立けやき坂小学校</t>
  </si>
  <si>
    <t>兵庫県川西市けやき坂３－１－２</t>
  </si>
  <si>
    <t>B128210003069</t>
  </si>
  <si>
    <t>川西市立加茂小学校</t>
  </si>
  <si>
    <t>兵庫県川西市加茂３－１４－１</t>
  </si>
  <si>
    <t>B128210003078</t>
  </si>
  <si>
    <t>猪名川町立猪名川小学校</t>
  </si>
  <si>
    <t>兵庫県川辺郡猪名川町柏梨田字イハノ谷１１</t>
  </si>
  <si>
    <t>B128210003087</t>
  </si>
  <si>
    <t>猪名川町立楊津小学校</t>
  </si>
  <si>
    <t>兵庫県川辺郡猪名川町木津字茶垣内１１－３</t>
  </si>
  <si>
    <t>B128210003096</t>
  </si>
  <si>
    <t>猪名川町立大島小学校</t>
  </si>
  <si>
    <t>兵庫県川辺郡猪名川町島字賀島５</t>
  </si>
  <si>
    <t>B128210003103</t>
  </si>
  <si>
    <t>猪名川町立松尾台小学校</t>
  </si>
  <si>
    <t>兵庫県川辺郡猪名川町松尾台２－３－２</t>
  </si>
  <si>
    <t>B128210003112</t>
  </si>
  <si>
    <t>猪名川町立白金小学校</t>
  </si>
  <si>
    <t>兵庫県川辺郡猪名川町白金２－７</t>
  </si>
  <si>
    <t>B128210003121</t>
  </si>
  <si>
    <t>猪名川町立つつじが丘小学校</t>
  </si>
  <si>
    <t>兵庫県川辺郡猪名川町つつじが丘１－４５</t>
  </si>
  <si>
    <t>B128210003130</t>
  </si>
  <si>
    <t>宝塚市立高司小学校</t>
  </si>
  <si>
    <t>兵庫県宝塚市高司４丁目４－５５</t>
  </si>
  <si>
    <t>B128210003149</t>
  </si>
  <si>
    <t>宝塚市立安倉北小学校</t>
  </si>
  <si>
    <t>兵庫県宝塚市安倉北５－１－１</t>
  </si>
  <si>
    <t>B128210003158</t>
  </si>
  <si>
    <t>宝塚市立すみれガ丘小学校</t>
  </si>
  <si>
    <t>兵庫県宝塚市すみれガ丘１－５－１</t>
  </si>
  <si>
    <t>B128210003167</t>
  </si>
  <si>
    <t>宝塚市立山手台小学校</t>
  </si>
  <si>
    <t>兵庫県宝塚市山手台西３丁目１番１号</t>
  </si>
  <si>
    <t>B128210003176</t>
  </si>
  <si>
    <t>三田市立三田小学校</t>
  </si>
  <si>
    <t>兵庫県三田市屋敷町２－２０</t>
  </si>
  <si>
    <t>B128210003185</t>
  </si>
  <si>
    <t>三田市立三輪小学校</t>
  </si>
  <si>
    <t>兵庫県三田市三輪１－１２－１１</t>
  </si>
  <si>
    <t>B128210003194</t>
  </si>
  <si>
    <t>三田市立志手原小学校</t>
  </si>
  <si>
    <t>兵庫県三田市志手原８８１</t>
  </si>
  <si>
    <t>B128210003201</t>
  </si>
  <si>
    <t>三田市立藍小学校</t>
  </si>
  <si>
    <t>兵庫県三田市西相野４７７－１</t>
  </si>
  <si>
    <t>B128210003210</t>
  </si>
  <si>
    <t>三田市立本庄小学校</t>
  </si>
  <si>
    <t>兵庫県三田市東本庄１９１０</t>
  </si>
  <si>
    <t>B128210003229</t>
  </si>
  <si>
    <t>三田市立広野小学校</t>
  </si>
  <si>
    <t>兵庫県三田市上井沢２９５</t>
  </si>
  <si>
    <t>B128210003238</t>
  </si>
  <si>
    <t>三田市立小野小学校</t>
  </si>
  <si>
    <t>兵庫県三田市小野１２５４－１</t>
  </si>
  <si>
    <t>B128210003247</t>
  </si>
  <si>
    <t>三田市立高平小学校</t>
  </si>
  <si>
    <t>兵庫県三田市下里１７２</t>
  </si>
  <si>
    <t>B128210003256</t>
  </si>
  <si>
    <t>三田市立母子小学校</t>
  </si>
  <si>
    <t>兵庫県三田市母子７２１</t>
  </si>
  <si>
    <t>B128210003265</t>
  </si>
  <si>
    <t>三田市立武庫小学校</t>
  </si>
  <si>
    <t>兵庫県三田市武庫が丘４－１３</t>
  </si>
  <si>
    <t>B128210003274</t>
  </si>
  <si>
    <t>三田市立松が丘小学校</t>
  </si>
  <si>
    <t>兵庫県三田市川除５３５</t>
  </si>
  <si>
    <t>B128210003283</t>
  </si>
  <si>
    <t>三田市立すずかけ台小学校</t>
  </si>
  <si>
    <t>兵庫県三田市すずかけ台２－４５</t>
  </si>
  <si>
    <t>B128210003292</t>
  </si>
  <si>
    <t>三田市立狭間小学校</t>
  </si>
  <si>
    <t>兵庫県三田市狭間が丘４－４</t>
  </si>
  <si>
    <t>B128210003309</t>
  </si>
  <si>
    <t>三田市立富士小学校</t>
  </si>
  <si>
    <t>兵庫県三田市富士が丘１－１２</t>
  </si>
  <si>
    <t>B128210003318</t>
  </si>
  <si>
    <t>三田市立あかしあ台小学校</t>
  </si>
  <si>
    <t>兵庫県三田市あかしあ台２－６</t>
  </si>
  <si>
    <t>B128210003327</t>
  </si>
  <si>
    <t>三田市立弥生小学校</t>
  </si>
  <si>
    <t>兵庫県三田市弥生が丘２－２０</t>
  </si>
  <si>
    <t>B128210003336</t>
  </si>
  <si>
    <t>三田市立つつじが丘小学校</t>
  </si>
  <si>
    <t>兵庫県三田市つつじが丘南３丁目８２９－１</t>
  </si>
  <si>
    <t>B128210003345</t>
  </si>
  <si>
    <t>三田市立けやき台小学校</t>
  </si>
  <si>
    <t>兵庫県三田市けやき台３－７７</t>
  </si>
  <si>
    <t>B128210003354</t>
  </si>
  <si>
    <t>三田市立学園小学校</t>
  </si>
  <si>
    <t>兵庫県三田市学園７－７</t>
  </si>
  <si>
    <t>B128210003363</t>
  </si>
  <si>
    <t>三田市立ゆりのき台小学校</t>
  </si>
  <si>
    <t>兵庫県三田市ゆりのき台４－２４</t>
  </si>
  <si>
    <t>B128210003372</t>
  </si>
  <si>
    <t>丹波市立崇広小学校</t>
  </si>
  <si>
    <t>兵庫県丹波市柏原町柏原６８３</t>
  </si>
  <si>
    <t>B128210003381</t>
  </si>
  <si>
    <t>丹波市立新井小学校</t>
  </si>
  <si>
    <t>兵庫県丹波市柏原町大新屋６９８－２</t>
  </si>
  <si>
    <t>B128210003390</t>
  </si>
  <si>
    <t>丹波市立上久下小学校</t>
  </si>
  <si>
    <t>兵庫県丹波市山南町青田１５６</t>
  </si>
  <si>
    <t>B128210003407</t>
  </si>
  <si>
    <t>丹波市立久下小学校</t>
  </si>
  <si>
    <t>兵庫県丹波市山南町谷川２２７６</t>
  </si>
  <si>
    <t>B128210003416</t>
  </si>
  <si>
    <t>丹波市立小川小学校</t>
  </si>
  <si>
    <t>兵庫県丹波市山南町井原４２７番地１</t>
  </si>
  <si>
    <t>B128210003425</t>
  </si>
  <si>
    <t>丹波市立和田小学校</t>
  </si>
  <si>
    <t>兵庫県丹波市山南町和田１</t>
  </si>
  <si>
    <t>B128210003434</t>
  </si>
  <si>
    <t>丹波市立南小学校</t>
  </si>
  <si>
    <t>兵庫県丹波市氷上町佐野５３０</t>
  </si>
  <si>
    <t>B128210003443</t>
  </si>
  <si>
    <t>丹波市立中央小学校</t>
  </si>
  <si>
    <t>兵庫県丹波市氷上町成松１８６－１</t>
  </si>
  <si>
    <t>B128210003452</t>
  </si>
  <si>
    <t>丹波市立西小学校</t>
  </si>
  <si>
    <t>兵庫県丹波市氷上町上新庄５２４</t>
  </si>
  <si>
    <t>B128210003461</t>
  </si>
  <si>
    <t>丹波市立北小学校</t>
  </si>
  <si>
    <t>兵庫県丹波市氷上町絹山６０８</t>
  </si>
  <si>
    <t>B128210003470</t>
  </si>
  <si>
    <t>丹波市立東小学校</t>
  </si>
  <si>
    <t>兵庫県丹波市氷上町石生５８５</t>
  </si>
  <si>
    <t>B128210003489</t>
  </si>
  <si>
    <t>丹波市立青垣小学校</t>
  </si>
  <si>
    <t>兵庫県丹波市青垣町佐治２８２－３</t>
  </si>
  <si>
    <t>兵庫県丹波市市島町中竹田１７０３－１</t>
  </si>
  <si>
    <t>B128210003513</t>
  </si>
  <si>
    <t>丹波市立吉見小学校</t>
  </si>
  <si>
    <t>兵庫県丹波市市島町上田２２２－１</t>
  </si>
  <si>
    <t>B128210003531</t>
  </si>
  <si>
    <t>丹波市立三輪小学校</t>
  </si>
  <si>
    <t>兵庫県丹波市市島町酒梨２０５</t>
  </si>
  <si>
    <t>B128210003540</t>
  </si>
  <si>
    <t>丹波市立春日部小学校</t>
  </si>
  <si>
    <t>兵庫県丹波市春日町多利１７７４</t>
  </si>
  <si>
    <t>B128210003559</t>
  </si>
  <si>
    <t>丹波市立大路小学校</t>
  </si>
  <si>
    <t>兵庫県丹波市春日町下三井庄１０８０</t>
  </si>
  <si>
    <t>B128210003568</t>
  </si>
  <si>
    <t>丹波市立進修小学校</t>
  </si>
  <si>
    <t>兵庫県丹波市春日町国領１０１１－１</t>
  </si>
  <si>
    <t>B128210003577</t>
  </si>
  <si>
    <t>丹波市立黒井小学校</t>
  </si>
  <si>
    <t>兵庫県丹波市春日町黒井２２０５</t>
  </si>
  <si>
    <t>B128210003586</t>
  </si>
  <si>
    <t>丹波市立船城小学校</t>
  </si>
  <si>
    <t>兵庫県丹波市春日町朝日９０</t>
  </si>
  <si>
    <t>B128210003595</t>
  </si>
  <si>
    <t>丹波篠山市立篠山小学校</t>
  </si>
  <si>
    <t>兵庫県丹波篠山市北新町５</t>
  </si>
  <si>
    <t>B128210003602</t>
  </si>
  <si>
    <t>丹波篠山市立八上小学校</t>
  </si>
  <si>
    <t>兵庫県丹波篠山市糯ケ坪８９</t>
  </si>
  <si>
    <t>B128210003611</t>
  </si>
  <si>
    <t>丹波篠山市立岡野小学校</t>
  </si>
  <si>
    <t>兵庫県丹波篠山市東浜谷５３１</t>
  </si>
  <si>
    <t>B128210003620</t>
  </si>
  <si>
    <t>丹波篠山市立城北畑小学校</t>
  </si>
  <si>
    <t>兵庫県丹波篠山市黒岡８９番地</t>
  </si>
  <si>
    <t>B128210003639</t>
  </si>
  <si>
    <t>丹波篠山市立城東小学校</t>
  </si>
  <si>
    <t>兵庫県丹波篠山市日置１６２番地</t>
  </si>
  <si>
    <t>B128210003648</t>
  </si>
  <si>
    <t>丹波篠山市立多紀小学校</t>
  </si>
  <si>
    <t>兵庫県丹波篠山市草ノ上１０８</t>
  </si>
  <si>
    <t>B128210003657</t>
  </si>
  <si>
    <t>丹波篠山市立西紀南小学校</t>
  </si>
  <si>
    <t>兵庫県丹波篠山市黒田１８６番地</t>
  </si>
  <si>
    <t>B128210003666</t>
  </si>
  <si>
    <t>丹波篠山市立西紀小学校</t>
  </si>
  <si>
    <t>兵庫県丹波篠山市乗竹６５０</t>
  </si>
  <si>
    <t>B128210003675</t>
  </si>
  <si>
    <t>丹波篠山市立西紀北小学校</t>
  </si>
  <si>
    <t>兵庫県丹波篠山市本郷１２３</t>
  </si>
  <si>
    <t>B128210003684</t>
  </si>
  <si>
    <t>丹波篠山市立大山小学校</t>
  </si>
  <si>
    <t>兵庫県丹波篠山市大山新１００</t>
  </si>
  <si>
    <t>B128210003693</t>
  </si>
  <si>
    <t>丹波篠山市立味間小学校</t>
  </si>
  <si>
    <t>兵庫県丹波篠山市味間新９７番地３</t>
  </si>
  <si>
    <t>B128210003700</t>
  </si>
  <si>
    <t>丹波篠山市立城南小学校</t>
  </si>
  <si>
    <t>兵庫県丹波篠山市小枕１２０</t>
  </si>
  <si>
    <t>B128210003719</t>
  </si>
  <si>
    <t>丹波篠山市立古市小学校</t>
  </si>
  <si>
    <t>兵庫県丹波篠山市波賀野新田７４</t>
  </si>
  <si>
    <t>B128210003728</t>
  </si>
  <si>
    <t>丹波篠山市立今田小学校</t>
  </si>
  <si>
    <t>兵庫県丹波篠山市今田町下小野原６１</t>
  </si>
  <si>
    <t>B128210003737</t>
  </si>
  <si>
    <t>明石市立明石小学校</t>
  </si>
  <si>
    <t>兵庫県明石市山下町１２－２１</t>
  </si>
  <si>
    <t>B128210003746</t>
  </si>
  <si>
    <t>明石市立人丸小学校</t>
  </si>
  <si>
    <t>兵庫県明石市東人丸町２６－２９</t>
  </si>
  <si>
    <t>B128210003755</t>
  </si>
  <si>
    <t>明石市立大観小学校</t>
  </si>
  <si>
    <t>兵庫県明石市大明石町２－８－３０</t>
  </si>
  <si>
    <t>B128210003764</t>
  </si>
  <si>
    <t>明石市立王子小学校</t>
  </si>
  <si>
    <t>兵庫県明石市王子１－１－１</t>
  </si>
  <si>
    <t>B128210003773</t>
  </si>
  <si>
    <t>明石市立林小学校</t>
  </si>
  <si>
    <t>兵庫県明石市林崎町１ー８ー１０</t>
  </si>
  <si>
    <t>B128210003782</t>
  </si>
  <si>
    <t>明石市立鳥羽小学校</t>
  </si>
  <si>
    <t>兵庫県明石市西明石北町２－２－１</t>
  </si>
  <si>
    <t>B128210003791</t>
  </si>
  <si>
    <t>明石市立藤江小学校</t>
  </si>
  <si>
    <t>兵庫県明石市藤江２３５番地</t>
  </si>
  <si>
    <t>B128210003808</t>
  </si>
  <si>
    <t>明石市立花園小学校</t>
  </si>
  <si>
    <t>兵庫県明石市西明石南町１－１－１０</t>
  </si>
  <si>
    <t>B128210003817</t>
  </si>
  <si>
    <t>明石市立貴崎小学校</t>
  </si>
  <si>
    <t>兵庫県明石市貴崎５－５－５２</t>
  </si>
  <si>
    <t>B128210003826</t>
  </si>
  <si>
    <t>明石市立大久保小学校</t>
  </si>
  <si>
    <t>兵庫県明石市大久保町大久保町４３０</t>
  </si>
  <si>
    <t>B128210003835</t>
  </si>
  <si>
    <t>明石市立山手小学校</t>
  </si>
  <si>
    <t>兵庫県明石市大久保町大窪１６００</t>
  </si>
  <si>
    <t>B128210003844</t>
  </si>
  <si>
    <t>明石市立谷八木小学校</t>
  </si>
  <si>
    <t>兵庫県明石市大久保町谷八木８７８番地</t>
  </si>
  <si>
    <t>B128210003853</t>
  </si>
  <si>
    <t>明石市立江井島小学校</t>
  </si>
  <si>
    <t>兵庫県明石市大久保町西島２５２</t>
  </si>
  <si>
    <t>B128210003862</t>
  </si>
  <si>
    <t>明石市立魚住小学校</t>
  </si>
  <si>
    <t>兵庫県明石市魚住町清水５７０番地</t>
  </si>
  <si>
    <t>B128210003871</t>
  </si>
  <si>
    <t>明石市立錦浦小学校</t>
  </si>
  <si>
    <t>兵庫県明石市魚住町西岡１３４９番地</t>
  </si>
  <si>
    <t>B128210003880</t>
  </si>
  <si>
    <t>明石市立二見小学校</t>
  </si>
  <si>
    <t>兵庫県明石市二見町東二見４５４番地</t>
  </si>
  <si>
    <t>B128210003899</t>
  </si>
  <si>
    <t>明石市立松が丘小学校</t>
  </si>
  <si>
    <t>兵庫県明石市松が丘３－１－１</t>
  </si>
  <si>
    <t>B128210003906</t>
  </si>
  <si>
    <t>明石市立朝霧小学校</t>
  </si>
  <si>
    <t>兵庫県明石市朝霧東町１－１－４０</t>
  </si>
  <si>
    <t>B128210003915</t>
  </si>
  <si>
    <t>明石市立二見北小学校</t>
  </si>
  <si>
    <t>兵庫県明石市二見町福里２７４</t>
  </si>
  <si>
    <t>B128210003924</t>
  </si>
  <si>
    <t>明石市立錦が丘小学校</t>
  </si>
  <si>
    <t>兵庫県明石市魚住町錦が丘１－１７－５</t>
  </si>
  <si>
    <t>B128210003933</t>
  </si>
  <si>
    <t>明石市立高丘東小学校</t>
  </si>
  <si>
    <t>兵庫県明石市大久保町高丘３－２</t>
  </si>
  <si>
    <t>B128210003942</t>
  </si>
  <si>
    <t>明石市立高丘西小学校</t>
  </si>
  <si>
    <t>兵庫県明石市大久保町高丘７－２３</t>
  </si>
  <si>
    <t>B128210003951</t>
  </si>
  <si>
    <t>明石市立沢池小学校</t>
  </si>
  <si>
    <t>兵庫県明石市明南町３－３－１</t>
  </si>
  <si>
    <t>B128210003960</t>
  </si>
  <si>
    <t>明石市立清水小学校</t>
  </si>
  <si>
    <t>兵庫県明石市魚住町清水１７５２－２</t>
  </si>
  <si>
    <t>B128210003979</t>
  </si>
  <si>
    <t>明石市立中崎小学校</t>
  </si>
  <si>
    <t>兵庫県明石市中崎１－４－１</t>
  </si>
  <si>
    <t>B128210003988</t>
  </si>
  <si>
    <t>明石市立和坂小学校</t>
  </si>
  <si>
    <t>兵庫県明石市和坂２－１２－１</t>
  </si>
  <si>
    <t>B128210003997</t>
  </si>
  <si>
    <t>明石市立二見西小学校</t>
  </si>
  <si>
    <t>兵庫県明石市二見町西二見３８３番地の３４</t>
  </si>
  <si>
    <t>B128210004004</t>
  </si>
  <si>
    <t>明石市立大久保南小学校</t>
  </si>
  <si>
    <t>兵庫県明石市大久保町ゆりのき通３－１</t>
  </si>
  <si>
    <t>B128210004013</t>
  </si>
  <si>
    <t>加古川市立加古川小学校</t>
  </si>
  <si>
    <t>兵庫県加古川市加古川町木村２２２－３</t>
  </si>
  <si>
    <t>B128210004022</t>
  </si>
  <si>
    <t>加古川市立氷丘小学校</t>
  </si>
  <si>
    <t>兵庫県加古川市加古川町中津８８６－１</t>
  </si>
  <si>
    <t>B128210004031</t>
  </si>
  <si>
    <t>加古川市立神野小学校</t>
  </si>
  <si>
    <t>兵庫県加古川市神野町石守１０４３</t>
  </si>
  <si>
    <t>B128210004040</t>
  </si>
  <si>
    <t>加古川市立野口小学校</t>
  </si>
  <si>
    <t>兵庫県加古川市野口町野口４９３</t>
  </si>
  <si>
    <t>B128210004059</t>
  </si>
  <si>
    <t>加古川市立平岡小学校</t>
  </si>
  <si>
    <t>兵庫県加古川市平岡町高畑１６４－１</t>
  </si>
  <si>
    <t>B128210004068</t>
  </si>
  <si>
    <t>加古川市立尾上小学校</t>
  </si>
  <si>
    <t>兵庫県加古川市尾上町長田５１９－１</t>
  </si>
  <si>
    <t>B128210004077</t>
  </si>
  <si>
    <t>加古川市立別府小学校</t>
  </si>
  <si>
    <t>兵庫県加古川市別府町西町１</t>
  </si>
  <si>
    <t>B128210004086</t>
  </si>
  <si>
    <t>加古川市立八幡小学校</t>
  </si>
  <si>
    <t>兵庫県加古川市八幡町宗佐３４５</t>
  </si>
  <si>
    <t>B128210004111</t>
  </si>
  <si>
    <t>加古川市立東神吉小学校</t>
  </si>
  <si>
    <t>兵庫県加古川市東神吉町神吉１５６</t>
  </si>
  <si>
    <t>B128210004120</t>
  </si>
  <si>
    <t>加古川市立西神吉小学校</t>
  </si>
  <si>
    <t>兵庫県加古川市西神吉町西村１２１</t>
  </si>
  <si>
    <t>B128210004139</t>
  </si>
  <si>
    <t>加古川市立川西小学校</t>
  </si>
  <si>
    <t>兵庫県加古川市米田町平津１０８番地</t>
  </si>
  <si>
    <t>B128210004148</t>
  </si>
  <si>
    <t>加古川市立陵北小学校</t>
  </si>
  <si>
    <t>兵庫県加古川市新神野５丁目１</t>
  </si>
  <si>
    <t>B128210004157</t>
  </si>
  <si>
    <t>加古川市立平岡南小学校</t>
  </si>
  <si>
    <t>兵庫県加古川市平岡町二俣１８０</t>
  </si>
  <si>
    <t>B128210004166</t>
  </si>
  <si>
    <t>加古川市立浜の宮小学校</t>
  </si>
  <si>
    <t>兵庫県加古川市尾上町口里７７０－３７</t>
  </si>
  <si>
    <t>B128210004175</t>
  </si>
  <si>
    <t>加古川市立鳩里小学校</t>
  </si>
  <si>
    <t>兵庫県加古川市加古川町稲屋８１</t>
  </si>
  <si>
    <t>B128210004184</t>
  </si>
  <si>
    <t>加古川市立平岡東小学校</t>
  </si>
  <si>
    <t>兵庫県加古川市平岡町土山１０９番地</t>
  </si>
  <si>
    <t>B128210004193</t>
  </si>
  <si>
    <t>加古川市立野口北小学校</t>
  </si>
  <si>
    <t>兵庫県加古川市野口町北野１１１０</t>
  </si>
  <si>
    <t>B128210004200</t>
  </si>
  <si>
    <t>加古川市立氷丘南小学校</t>
  </si>
  <si>
    <t>兵庫県加古川市加古川町溝之口２４６</t>
  </si>
  <si>
    <t>B128210004219</t>
  </si>
  <si>
    <t>加古川市立平岡北小学校</t>
  </si>
  <si>
    <t>兵庫県加古川市平岡町新在家１３２７－１</t>
  </si>
  <si>
    <t>B128210004228</t>
  </si>
  <si>
    <t>加古川市立野口南小学校</t>
  </si>
  <si>
    <t>兵庫県加古川市野口町古大内２４５－３</t>
  </si>
  <si>
    <t>B128210004237</t>
  </si>
  <si>
    <t>加古川市立東神吉南小学校</t>
  </si>
  <si>
    <t>兵庫県加古川市東神吉町砂部３９３</t>
  </si>
  <si>
    <t>B128210004246</t>
  </si>
  <si>
    <t>加古川市立若宮小学校</t>
  </si>
  <si>
    <t>兵庫県加古川市尾上町養田２１８</t>
  </si>
  <si>
    <t>B128210004255</t>
  </si>
  <si>
    <t>加古川市立別府西小学校</t>
  </si>
  <si>
    <t>兵庫県加古川市別府町新野辺５７４－１７５</t>
  </si>
  <si>
    <t>B128210004264</t>
  </si>
  <si>
    <t>西脇市立西脇小学校</t>
  </si>
  <si>
    <t>兵庫県西脇市西脇６５６－１</t>
  </si>
  <si>
    <t>B128210004273</t>
  </si>
  <si>
    <t>西脇市立重春小学校</t>
  </si>
  <si>
    <t>兵庫県西脇市野村町１７９５－１８５</t>
  </si>
  <si>
    <t>B128210004282</t>
  </si>
  <si>
    <t>西脇市立日野小学校</t>
  </si>
  <si>
    <t>兵庫県西脇市西田町６２－１</t>
  </si>
  <si>
    <t>B128210004291</t>
  </si>
  <si>
    <t>西脇市立比延小学校</t>
  </si>
  <si>
    <t>兵庫県西脇市比延町２２</t>
  </si>
  <si>
    <t>B128210004308</t>
  </si>
  <si>
    <t>西脇市立双葉小学校</t>
  </si>
  <si>
    <t>兵庫県西脇市住吉町１－１－３</t>
  </si>
  <si>
    <t>B128210004317</t>
  </si>
  <si>
    <t>西脇市立芳田小学校</t>
  </si>
  <si>
    <t>兵庫県西脇市落方町２３６－３</t>
  </si>
  <si>
    <t>B128210004326</t>
  </si>
  <si>
    <t>三木市立三樹小学校</t>
  </si>
  <si>
    <t>兵庫県三木市末広１－１０－８</t>
  </si>
  <si>
    <t>B128210004335</t>
  </si>
  <si>
    <t>三木市立平田小学校</t>
  </si>
  <si>
    <t>兵庫県三木市平田５０２</t>
  </si>
  <si>
    <t>B128210004344</t>
  </si>
  <si>
    <t>三木市立三木小学校</t>
  </si>
  <si>
    <t>兵庫県三木市大塚２－４－３９</t>
  </si>
  <si>
    <t>B128210004353</t>
  </si>
  <si>
    <t>三木市立別所小学校</t>
  </si>
  <si>
    <t>兵庫県三木市別所町西這田５７３</t>
  </si>
  <si>
    <t>B128210004362</t>
  </si>
  <si>
    <t>三木市立志染小学校</t>
  </si>
  <si>
    <t>兵庫県三木市志染町御坂５８６</t>
  </si>
  <si>
    <t>B128210004371</t>
  </si>
  <si>
    <t>三木市立口吉川小学校</t>
  </si>
  <si>
    <t>兵庫県三木市口吉川町殿畑６６６</t>
  </si>
  <si>
    <t>B128210004380</t>
  </si>
  <si>
    <t>三木市立豊地小学校</t>
  </si>
  <si>
    <t>兵庫県三木市細川町豊地１９６</t>
  </si>
  <si>
    <t>B128210004399</t>
  </si>
  <si>
    <t>三木市立緑が丘小学校</t>
  </si>
  <si>
    <t>兵庫県三木市緑が丘町西１－１０－８</t>
  </si>
  <si>
    <t>B128210004406</t>
  </si>
  <si>
    <t>三木市立自由が丘小学校</t>
  </si>
  <si>
    <t>兵庫県三木市志染町中自由が丘３ー７０</t>
  </si>
  <si>
    <t>B128210004415</t>
  </si>
  <si>
    <t>三木市立緑が丘東小学校</t>
  </si>
  <si>
    <t>兵庫県三木市緑が丘町東４－４５</t>
  </si>
  <si>
    <t>B128210004424</t>
  </si>
  <si>
    <t>三木市立広野小学校</t>
  </si>
  <si>
    <t>兵庫県三木市志染町広野２－１０７－１</t>
  </si>
  <si>
    <t>B128210004433</t>
  </si>
  <si>
    <t>三木市立自由が丘東小学校</t>
  </si>
  <si>
    <t>兵庫県三木市志染町四合谷６７－１</t>
  </si>
  <si>
    <t>B128210004442</t>
  </si>
  <si>
    <t>高砂市立高砂小学校</t>
  </si>
  <si>
    <t>兵庫県高砂市高砂町大工町８１０－１</t>
  </si>
  <si>
    <t>B128210004451</t>
  </si>
  <si>
    <t>高砂市立荒井小学校</t>
  </si>
  <si>
    <t>兵庫県高砂市荒井町東本町１０－１</t>
  </si>
  <si>
    <t>B128210004460</t>
  </si>
  <si>
    <t>高砂市立伊保小学校</t>
  </si>
  <si>
    <t>兵庫県高砂市伊保東１－１８－１</t>
  </si>
  <si>
    <t>B128210004479</t>
  </si>
  <si>
    <t>高砂市立中筋小学校</t>
  </si>
  <si>
    <t>兵庫県高砂市中筋１－２－１</t>
  </si>
  <si>
    <t>B128210004488</t>
  </si>
  <si>
    <t>高砂市立曽根小学校</t>
  </si>
  <si>
    <t>兵庫県高砂市曽根町２５００</t>
  </si>
  <si>
    <t>B128210004497</t>
  </si>
  <si>
    <t>高砂市立米田小学校</t>
  </si>
  <si>
    <t>兵庫県高砂市米田町米田４５１</t>
  </si>
  <si>
    <t>B128210004503</t>
  </si>
  <si>
    <t>高砂市立阿弥陀小学校</t>
  </si>
  <si>
    <t>兵庫県高砂市阿弥陀町阿弥陀１１５３－１</t>
  </si>
  <si>
    <t>B128210004512</t>
  </si>
  <si>
    <t>高砂市立北浜小学校</t>
  </si>
  <si>
    <t>兵庫県高砂市北浜町北脇３４－５</t>
  </si>
  <si>
    <t>B128210004521</t>
  </si>
  <si>
    <t>高砂市立米田西小学校</t>
  </si>
  <si>
    <t>兵庫県高砂市米田町塩市１７－１</t>
  </si>
  <si>
    <t>B128210004530</t>
  </si>
  <si>
    <t>高砂市立伊保南小学校</t>
  </si>
  <si>
    <t>兵庫県高砂市梅井２丁目４－１</t>
  </si>
  <si>
    <t>B128210004549</t>
  </si>
  <si>
    <t>小野市立小野小学校</t>
  </si>
  <si>
    <t>兵庫県小野市西本町４７７</t>
  </si>
  <si>
    <t>B128210004558</t>
  </si>
  <si>
    <t>小野市立河合小学校</t>
  </si>
  <si>
    <t>兵庫県小野市新部町９０４</t>
  </si>
  <si>
    <t>B128210004567</t>
  </si>
  <si>
    <t>小野市立来住小学校</t>
  </si>
  <si>
    <t>兵庫県小野市下来住町１３９２</t>
  </si>
  <si>
    <t>B128210004576</t>
  </si>
  <si>
    <t>小野市立市場小学校</t>
  </si>
  <si>
    <t>兵庫県小野市市場町８１６</t>
  </si>
  <si>
    <t>B128210004585</t>
  </si>
  <si>
    <t>小野市立大部小学校</t>
  </si>
  <si>
    <t>兵庫県小野市敷地町８６６</t>
  </si>
  <si>
    <t>B128210004594</t>
  </si>
  <si>
    <t>小野市立中番小学校</t>
  </si>
  <si>
    <t>兵庫県小野市中番町１８</t>
  </si>
  <si>
    <t>B128210004601</t>
  </si>
  <si>
    <t>小野市立下東条小学校</t>
  </si>
  <si>
    <t>兵庫県小野市小田町１６５５</t>
  </si>
  <si>
    <t>B128210004610</t>
  </si>
  <si>
    <t>小野市立小野東小学校</t>
  </si>
  <si>
    <t>兵庫県小野市天神町１１８５－１</t>
  </si>
  <si>
    <t>B128210004629</t>
  </si>
  <si>
    <t>加西市立北条小学校</t>
  </si>
  <si>
    <t>兵庫県加西市北条町北条１２７４</t>
  </si>
  <si>
    <t>B128210004638</t>
  </si>
  <si>
    <t>加西市立富田小学校</t>
  </si>
  <si>
    <t>兵庫県加西市窪田町２２</t>
  </si>
  <si>
    <t>B128210004647</t>
  </si>
  <si>
    <t>加西市立賀茂小学校</t>
  </si>
  <si>
    <t>兵庫県加西市福住町８４０</t>
  </si>
  <si>
    <t>B128210004656</t>
  </si>
  <si>
    <t>加西市立下里小学校</t>
  </si>
  <si>
    <t>兵庫県加西市西笠原町１７２－１</t>
  </si>
  <si>
    <t>B128210004665</t>
  </si>
  <si>
    <t>加西市立九会小学校</t>
  </si>
  <si>
    <t>兵庫県加西市中野町５</t>
  </si>
  <si>
    <t>B128210004674</t>
  </si>
  <si>
    <t>加西市立富合小学校</t>
  </si>
  <si>
    <t>兵庫県加西市別府町甲２６６４－２</t>
  </si>
  <si>
    <t>B128210004683</t>
  </si>
  <si>
    <t>加西市立泉小学校</t>
  </si>
  <si>
    <t>兵庫県加西市殿原町５４</t>
  </si>
  <si>
    <t>B128210004692</t>
  </si>
  <si>
    <t>加西市立日吉小学校</t>
  </si>
  <si>
    <t>兵庫県加西市和泉町５６</t>
  </si>
  <si>
    <t>B128210004709</t>
  </si>
  <si>
    <t>加西市立宇仁小学校</t>
  </si>
  <si>
    <t>兵庫県加西市田谷町７８４</t>
  </si>
  <si>
    <t>B128210004718</t>
  </si>
  <si>
    <t>加西市立西在田小学校</t>
  </si>
  <si>
    <t>兵庫県加西市上道山町４７－１</t>
  </si>
  <si>
    <t>B128210004727</t>
  </si>
  <si>
    <t>加西市立北条東小学校</t>
  </si>
  <si>
    <t>兵庫県加西市北条町西高室５９５－２</t>
  </si>
  <si>
    <t>B128210004772</t>
  </si>
  <si>
    <t>加東市立社小学校</t>
  </si>
  <si>
    <t>兵庫県加東市社１５５０</t>
  </si>
  <si>
    <t>B128210004781</t>
  </si>
  <si>
    <t>加東市立福田小学校</t>
  </si>
  <si>
    <t>兵庫県加東市沢部６１３－１</t>
  </si>
  <si>
    <t>B128210004790</t>
  </si>
  <si>
    <t>加東市立米田小学校</t>
  </si>
  <si>
    <t>兵庫県加東市上久米１６９３</t>
  </si>
  <si>
    <t>B128210004807</t>
  </si>
  <si>
    <t>加東市立三草小学校</t>
  </si>
  <si>
    <t>兵庫県加東市上三草１１８</t>
  </si>
  <si>
    <t>B128210004816</t>
  </si>
  <si>
    <t>加東市立鴨川小学校</t>
  </si>
  <si>
    <t>兵庫県加東市平木１３０８</t>
  </si>
  <si>
    <t>B128210004843</t>
  </si>
  <si>
    <t>加東市立滝野東小学校</t>
  </si>
  <si>
    <t>兵庫県加東市新町８８</t>
  </si>
  <si>
    <t>B128210004852</t>
  </si>
  <si>
    <t>加東市立滝野南小学校</t>
  </si>
  <si>
    <t>兵庫県加東市高岡９４９</t>
  </si>
  <si>
    <t>B128210004861</t>
  </si>
  <si>
    <t>多可町立中町南小学校</t>
  </si>
  <si>
    <t>兵庫県多可郡多可町中区森本１５２番地１</t>
  </si>
  <si>
    <t>B128210004870</t>
  </si>
  <si>
    <t>多可町立中町北小学校</t>
  </si>
  <si>
    <t>兵庫県多可郡多可町中区鍛冶屋４３４</t>
  </si>
  <si>
    <t>B128210004889</t>
  </si>
  <si>
    <t>多可町立松井小学校</t>
  </si>
  <si>
    <t>兵庫県多可郡多可町加美区熊野部８３５</t>
  </si>
  <si>
    <t>B128210004898</t>
  </si>
  <si>
    <t>多可町立杉原谷小学校</t>
  </si>
  <si>
    <t>兵庫県多可郡多可町加美区市原５９番地</t>
  </si>
  <si>
    <t>B128210004905</t>
  </si>
  <si>
    <t>多可町立八千代小学校</t>
  </si>
  <si>
    <t>兵庫県多可郡多可町八千代区中野間１１３７</t>
  </si>
  <si>
    <t>B128210004914</t>
  </si>
  <si>
    <t>西脇市立楠丘小学校</t>
  </si>
  <si>
    <t>兵庫県西脇市黒田庄町岡３７９</t>
  </si>
  <si>
    <t>B128210004923</t>
  </si>
  <si>
    <t>西脇市立桜丘小学校</t>
  </si>
  <si>
    <t>兵庫県西脇市黒田庄町石原１４７０</t>
  </si>
  <si>
    <t>B128210004932</t>
  </si>
  <si>
    <t>稲美町立母里小学校</t>
  </si>
  <si>
    <t>兵庫県加古郡稲美町野寺８８－１</t>
  </si>
  <si>
    <t>B128210004941</t>
  </si>
  <si>
    <t>稲美町立天満小学校</t>
  </si>
  <si>
    <t>兵庫県加古郡稲美町国岡５３８番地</t>
  </si>
  <si>
    <t>B128210004950</t>
  </si>
  <si>
    <t>稲美町立加古小学校</t>
  </si>
  <si>
    <t>兵庫県加古郡稲美町加古２３１６</t>
  </si>
  <si>
    <t>B128210004969</t>
  </si>
  <si>
    <t>稲美町立天満南小学校</t>
  </si>
  <si>
    <t>兵庫県加古郡稲美町森安８１</t>
  </si>
  <si>
    <t>B128210004978</t>
  </si>
  <si>
    <t>稲美町立天満東小学校</t>
  </si>
  <si>
    <t>兵庫県加古郡稲美町岡１５００</t>
  </si>
  <si>
    <t>B128210004987</t>
  </si>
  <si>
    <t>播磨町立播磨小学校</t>
  </si>
  <si>
    <t>兵庫県加古郡播磨町宮北１－３－１０</t>
  </si>
  <si>
    <t>B128210004996</t>
  </si>
  <si>
    <t>播磨町立蓮池小学校</t>
  </si>
  <si>
    <t>兵庫県加古郡播磨町西野添４－３－１</t>
  </si>
  <si>
    <t>B128210005003</t>
  </si>
  <si>
    <t>播磨町立播磨西小学校</t>
  </si>
  <si>
    <t>兵庫県加古郡播磨町北本荘４－５－１</t>
  </si>
  <si>
    <t>B128210005012</t>
  </si>
  <si>
    <t>播磨町立播磨南小学校</t>
  </si>
  <si>
    <t>兵庫県加古郡播磨町古宮５－１１－１０</t>
  </si>
  <si>
    <t>B128210005021</t>
  </si>
  <si>
    <t>加古川市立志方東小学校</t>
  </si>
  <si>
    <t>兵庫県加古川市志方町細工所１４６</t>
  </si>
  <si>
    <t>B128210005030</t>
  </si>
  <si>
    <t>加古川市立志方小学校</t>
  </si>
  <si>
    <t>兵庫県加古川市志方町志方町１０５０</t>
  </si>
  <si>
    <t>B128210005049</t>
  </si>
  <si>
    <t>加古川市立志方西小学校</t>
  </si>
  <si>
    <t>兵庫県加古川市志方町原５８７</t>
  </si>
  <si>
    <t>B128210005058</t>
  </si>
  <si>
    <t>姫路市立砥堀小学校</t>
  </si>
  <si>
    <t>兵庫県姫路市砥堀１２４０－３</t>
  </si>
  <si>
    <t>B128210005067</t>
  </si>
  <si>
    <t>姫路市立水上小学校</t>
  </si>
  <si>
    <t>兵庫県姫路市西中島３８２</t>
  </si>
  <si>
    <t>B128210005076</t>
  </si>
  <si>
    <t>姫路市立城北小学校</t>
  </si>
  <si>
    <t>兵庫県姫路市伊伝居６００番地２</t>
  </si>
  <si>
    <t>B128210005085</t>
  </si>
  <si>
    <t>姫路市立野里小学校</t>
  </si>
  <si>
    <t>兵庫県姫路市坊主町３－１</t>
  </si>
  <si>
    <t>B128210005094</t>
  </si>
  <si>
    <t>姫路市立城西小学校</t>
  </si>
  <si>
    <t>兵庫県姫路市新在家２丁目４番１号</t>
  </si>
  <si>
    <t>B128210005101</t>
  </si>
  <si>
    <t>姫路市立安室小学校</t>
  </si>
  <si>
    <t>兵庫県姫路市田寺６丁目１１番１２号</t>
  </si>
  <si>
    <t>B128210005110</t>
  </si>
  <si>
    <t>姫路市立高岡小学校</t>
  </si>
  <si>
    <t>兵庫県姫路市西今宿４丁目８番１号</t>
  </si>
  <si>
    <t>B128210005129</t>
  </si>
  <si>
    <t>姫路市立曽左小学校</t>
  </si>
  <si>
    <t>兵庫県姫路市書写６３４－５１</t>
  </si>
  <si>
    <t>B128210005138</t>
  </si>
  <si>
    <t>姫路市立白鳥小学校</t>
  </si>
  <si>
    <t>兵庫県姫路市飾西３４１</t>
  </si>
  <si>
    <t>B128210005147</t>
  </si>
  <si>
    <t>姫路市立太市小学校</t>
  </si>
  <si>
    <t>兵庫県姫路市西脇５０７番地</t>
  </si>
  <si>
    <t>B128210005156</t>
  </si>
  <si>
    <t>姫路市立東小学校</t>
  </si>
  <si>
    <t>兵庫県姫路市市之郷町２丁目３４番地</t>
  </si>
  <si>
    <t>B128210005165</t>
  </si>
  <si>
    <t>姫路市立城東小学校</t>
  </si>
  <si>
    <t>兵庫県姫路市城東町竹之門１番地</t>
  </si>
  <si>
    <t>B128210005174</t>
  </si>
  <si>
    <t>姫路市立船場小学校</t>
  </si>
  <si>
    <t>兵庫県姫路市東雲町１丁目２９番地</t>
  </si>
  <si>
    <t>B128210005183</t>
  </si>
  <si>
    <t>姫路市立城陽小学校</t>
  </si>
  <si>
    <t>兵庫県姫路市北条９２３番地の１</t>
  </si>
  <si>
    <t>B128210005192</t>
  </si>
  <si>
    <t>姫路市立手柄小学校</t>
  </si>
  <si>
    <t>兵庫県姫路市延末１４８番地２</t>
  </si>
  <si>
    <t>B128210005209</t>
  </si>
  <si>
    <t>姫路市立荒川小学校</t>
  </si>
  <si>
    <t>兵庫県姫路市井ノ口４９番地１</t>
  </si>
  <si>
    <t>B128210005218</t>
  </si>
  <si>
    <t>姫路市立八木小学校</t>
  </si>
  <si>
    <t>兵庫県姫路市八家２４番地２</t>
  </si>
  <si>
    <t>B128210005227</t>
  </si>
  <si>
    <t>姫路市立糸引小学校</t>
  </si>
  <si>
    <t>兵庫県姫路市東山１１４番地１</t>
  </si>
  <si>
    <t>B128210005236</t>
  </si>
  <si>
    <t>姫路市立白浜小学校</t>
  </si>
  <si>
    <t>兵庫県姫路市白浜町甲４５８番地</t>
  </si>
  <si>
    <t>B128210005245</t>
  </si>
  <si>
    <t>姫路市立妻鹿小学校</t>
  </si>
  <si>
    <t>兵庫県姫路市飾磨区妻鹿７８６－３</t>
  </si>
  <si>
    <t>B128210005254</t>
  </si>
  <si>
    <t>姫路市立高浜小学校</t>
  </si>
  <si>
    <t>兵庫県姫路市飾磨区阿成鹿古２５０番地</t>
  </si>
  <si>
    <t>B128210005263</t>
  </si>
  <si>
    <t>姫路市立飾磨小学校</t>
  </si>
  <si>
    <t>兵庫県姫路市飾磨区恵美酒２２</t>
  </si>
  <si>
    <t>B128210005272</t>
  </si>
  <si>
    <t>姫路市立英賀保小学校</t>
  </si>
  <si>
    <t>兵庫県姫路市飾磨区英賀清水町２丁目７６番地</t>
  </si>
  <si>
    <t>B128210005281</t>
  </si>
  <si>
    <t>姫路市立八幡小学校</t>
  </si>
  <si>
    <t>兵庫県姫路市広畑区西蒲田１４００番地２４</t>
  </si>
  <si>
    <t>B128210005290</t>
  </si>
  <si>
    <t>姫路市立広畑小学校</t>
  </si>
  <si>
    <t>兵庫県姫路市広畑区清水町１丁目４７</t>
  </si>
  <si>
    <t>B128210005307</t>
  </si>
  <si>
    <t>姫路市立広畑第二小学校</t>
  </si>
  <si>
    <t>兵庫県姫路市広畑区高浜町３丁目３５番地</t>
  </si>
  <si>
    <t>B128210005316</t>
  </si>
  <si>
    <t>姫路市立大津小学校</t>
  </si>
  <si>
    <t>兵庫県姫路市大津区天満１００１番地の４</t>
  </si>
  <si>
    <t>B128210005325</t>
  </si>
  <si>
    <t>姫路市立網干小学校</t>
  </si>
  <si>
    <t>兵庫県姫路市網干区新在家８９７－１</t>
  </si>
  <si>
    <t>B128210005334</t>
  </si>
  <si>
    <t>姫路市立勝原小学校</t>
  </si>
  <si>
    <t>兵庫県姫路市勝原区丁７３５－３</t>
  </si>
  <si>
    <t>B128210005343</t>
  </si>
  <si>
    <t>姫路市立旭陽小学校</t>
  </si>
  <si>
    <t>兵庫県姫路市網干区坂上４２５番地１</t>
  </si>
  <si>
    <t>B128210005352</t>
  </si>
  <si>
    <t>姫路市立余部小学校</t>
  </si>
  <si>
    <t>兵庫県姫路市余部区上余部６４３－１</t>
  </si>
  <si>
    <t>B128210005361</t>
  </si>
  <si>
    <t>姫路市立花田小学校</t>
  </si>
  <si>
    <t>兵庫県姫路市花田町勅旨２６４－２</t>
  </si>
  <si>
    <t>B128210005370</t>
  </si>
  <si>
    <t>姫路市立御国野小学校</t>
  </si>
  <si>
    <t>兵庫県姫路市御国野町御着１０４９－３</t>
  </si>
  <si>
    <t>B128210005389</t>
  </si>
  <si>
    <t>姫路市立別所小学校</t>
  </si>
  <si>
    <t>兵庫県姫路市別所町別所６７３番地</t>
  </si>
  <si>
    <t>B128210005398</t>
  </si>
  <si>
    <t>姫路市立谷外小学校</t>
  </si>
  <si>
    <t>兵庫県姫路市飾東町豊国５６０</t>
  </si>
  <si>
    <t>B128210005405</t>
  </si>
  <si>
    <t>姫路市立谷内小学校</t>
  </si>
  <si>
    <t>兵庫県姫路市飾東町八重畑１３０番地１</t>
  </si>
  <si>
    <t>B128210005414</t>
  </si>
  <si>
    <t>姫路市立船津小学校</t>
  </si>
  <si>
    <t>兵庫県姫路市船津町９２１番地２</t>
  </si>
  <si>
    <t>B128210005423</t>
  </si>
  <si>
    <t>姫路市立山田小学校</t>
  </si>
  <si>
    <t>兵庫県姫路市山田町北山田１０８</t>
  </si>
  <si>
    <t>B128210005432</t>
  </si>
  <si>
    <t>姫路市立的形小学校</t>
  </si>
  <si>
    <t>兵庫県姫路市的形町的形１６１９</t>
  </si>
  <si>
    <t>B128210005441</t>
  </si>
  <si>
    <t>姫路市立林田小学校</t>
  </si>
  <si>
    <t>兵庫県姫路市林田町六九谷５２３番地</t>
  </si>
  <si>
    <t>B128210005450</t>
  </si>
  <si>
    <t>姫路市立伊勢小学校</t>
  </si>
  <si>
    <t>兵庫県姫路市林田町上伊勢８８６番地１</t>
  </si>
  <si>
    <t>B128210005469</t>
  </si>
  <si>
    <t>姫路市立大塩小学校</t>
  </si>
  <si>
    <t>兵庫県姫路市大塩町汐咲２丁目１９番地</t>
  </si>
  <si>
    <t>B128210005478</t>
  </si>
  <si>
    <t>姫路市立広峰小学校</t>
  </si>
  <si>
    <t>兵庫県姫路市峰南町２番１号</t>
  </si>
  <si>
    <t>B128210005487</t>
  </si>
  <si>
    <t>姫路市立津田小学校</t>
  </si>
  <si>
    <t>兵庫県姫路市飾磨区今在家３丁目２３３番地</t>
  </si>
  <si>
    <t>B128210005496</t>
  </si>
  <si>
    <t>姫路市立大津茂小学校</t>
  </si>
  <si>
    <t>兵庫県姫路市網干区田井２２</t>
  </si>
  <si>
    <t>B128210005502</t>
  </si>
  <si>
    <t>姫路市立網干西小学校</t>
  </si>
  <si>
    <t>兵庫県姫路市網干区浜田２４番地</t>
  </si>
  <si>
    <t>B128210005511</t>
  </si>
  <si>
    <t>姫路市立安室東小学校</t>
  </si>
  <si>
    <t>兵庫県姫路市田寺東２丁目５番１号</t>
  </si>
  <si>
    <t>B128210005520</t>
  </si>
  <si>
    <t>姫路市立峰相小学校</t>
  </si>
  <si>
    <t>兵庫県姫路市打越５８２番地の１</t>
  </si>
  <si>
    <t>B128210005539</t>
  </si>
  <si>
    <t>姫路市立高岡西小学校</t>
  </si>
  <si>
    <t>兵庫県姫路市上手野１番地１</t>
  </si>
  <si>
    <t>B128210005548</t>
  </si>
  <si>
    <t>姫路市立城乾小学校</t>
  </si>
  <si>
    <t>兵庫県姫路市南八代町６番６０号</t>
  </si>
  <si>
    <t>B128210005557</t>
  </si>
  <si>
    <t>姫路市立増位小学校</t>
  </si>
  <si>
    <t>兵庫県姫路市白国５丁目９番１号</t>
  </si>
  <si>
    <t>B128210005566</t>
  </si>
  <si>
    <t>姫路市立南大津小学校</t>
  </si>
  <si>
    <t>兵庫県姫路市大津区真砂町４０番地２</t>
  </si>
  <si>
    <t>B128210005575</t>
  </si>
  <si>
    <t>姫路市立青山小学校</t>
  </si>
  <si>
    <t>兵庫県姫路市青山北３丁目４２番１号</t>
  </si>
  <si>
    <t>B128210005584</t>
  </si>
  <si>
    <t>相生市立相生小学校</t>
  </si>
  <si>
    <t>兵庫県相生市川原町３１－１</t>
  </si>
  <si>
    <t>B128210005593</t>
  </si>
  <si>
    <t>相生市立那波小学校</t>
  </si>
  <si>
    <t>兵庫県相生市那波本町１７－３０</t>
  </si>
  <si>
    <t>B128210005600</t>
  </si>
  <si>
    <t>相生市立双葉小学校</t>
  </si>
  <si>
    <t>兵庫県相生市向陽台２３－１</t>
  </si>
  <si>
    <t>B128210005619</t>
  </si>
  <si>
    <t>相生市立若狭野小学校</t>
  </si>
  <si>
    <t>兵庫県相生市若狭野町八洞１８５</t>
  </si>
  <si>
    <t>B128210005628</t>
  </si>
  <si>
    <t>相生市立矢野小学校</t>
  </si>
  <si>
    <t>兵庫県相生市矢野町上字向イ西５８７－３</t>
  </si>
  <si>
    <t>B128210005637</t>
  </si>
  <si>
    <t>相生市立青葉台小学校</t>
  </si>
  <si>
    <t>兵庫県相生市青葉台１－１</t>
  </si>
  <si>
    <t>B128210005646</t>
  </si>
  <si>
    <t>相生市立中央小学校</t>
  </si>
  <si>
    <t>兵庫県相生市旭５－１６－６７</t>
  </si>
  <si>
    <t>B128210005655</t>
  </si>
  <si>
    <t>たつの市立龍野小学校</t>
  </si>
  <si>
    <t>兵庫県たつの市龍野町上霞城８６－２</t>
  </si>
  <si>
    <t>B128210005664</t>
  </si>
  <si>
    <t>たつの市立小宅小学校</t>
  </si>
  <si>
    <t>兵庫県たつの市龍野町日飼１０５</t>
  </si>
  <si>
    <t>B128210005673</t>
  </si>
  <si>
    <t>たつの市立揖西東小学校</t>
  </si>
  <si>
    <t>兵庫県たつの市揖西町清水新９</t>
  </si>
  <si>
    <t>B128210005682</t>
  </si>
  <si>
    <t>たつの市立揖西西小学校</t>
  </si>
  <si>
    <t>兵庫県たつの市揖西町住吉１４２</t>
  </si>
  <si>
    <t>B128210005691</t>
  </si>
  <si>
    <t>たつの市立揖保小学校</t>
  </si>
  <si>
    <t>兵庫県たつの市揖保町西構６７</t>
  </si>
  <si>
    <t>B128210005708</t>
  </si>
  <si>
    <t>たつの市立誉田小学校</t>
  </si>
  <si>
    <t>兵庫県たつの市誉田町広山５８０－１</t>
  </si>
  <si>
    <t>B128210005717</t>
  </si>
  <si>
    <t>たつの市立神岡小学校</t>
  </si>
  <si>
    <t>兵庫県たつの市神岡町上横内５１</t>
  </si>
  <si>
    <t>B128210005726</t>
  </si>
  <si>
    <t>赤穂市立赤穂小学校</t>
  </si>
  <si>
    <t>兵庫県赤穂市加里屋３７</t>
  </si>
  <si>
    <t>B128210005735</t>
  </si>
  <si>
    <t>赤穂市立塩屋小学校</t>
  </si>
  <si>
    <t>兵庫県赤穂市古浜町６９</t>
  </si>
  <si>
    <t>B128210005744</t>
  </si>
  <si>
    <t>赤穂市立尾崎小学校</t>
  </si>
  <si>
    <t>兵庫県赤穂市尾崎３１１７－３</t>
  </si>
  <si>
    <t>B128210005753</t>
  </si>
  <si>
    <t>赤穂市立御崎小学校</t>
  </si>
  <si>
    <t>兵庫県赤穂市朝日町３</t>
  </si>
  <si>
    <t>B128210005762</t>
  </si>
  <si>
    <t>赤穂市立坂越小学校</t>
  </si>
  <si>
    <t>兵庫県赤穂市坂越１６９６－１</t>
  </si>
  <si>
    <t>B128210005771</t>
  </si>
  <si>
    <t>赤穂市立高雄小学校</t>
  </si>
  <si>
    <t>兵庫県赤穂市高雄２２４０－１</t>
  </si>
  <si>
    <t>B128210005780</t>
  </si>
  <si>
    <t>赤穂市立有年小学校</t>
  </si>
  <si>
    <t>兵庫県赤穂市西有年２８５３</t>
  </si>
  <si>
    <t>B128210005799</t>
  </si>
  <si>
    <t>赤穂市立原小学校</t>
  </si>
  <si>
    <t>兵庫県赤穂市有年原６２５－３</t>
  </si>
  <si>
    <t>B128210005806</t>
  </si>
  <si>
    <t>赤穂市立赤穂西小学校</t>
  </si>
  <si>
    <t>兵庫県赤穂市鷆和４２２－２</t>
  </si>
  <si>
    <t>B128210005815</t>
  </si>
  <si>
    <t>赤穂市立城西小学校</t>
  </si>
  <si>
    <t>兵庫県赤穂市城西町４１</t>
  </si>
  <si>
    <t>B128210005824</t>
  </si>
  <si>
    <t>姫路市立家島小学校</t>
  </si>
  <si>
    <t>兵庫県姫路市家島町真浦２１４１</t>
  </si>
  <si>
    <t>B128210005833</t>
  </si>
  <si>
    <t>姫路市立坊勢小学校</t>
  </si>
  <si>
    <t>兵庫県姫路市家島町坊勢４１５－１</t>
  </si>
  <si>
    <t>B128210005842</t>
  </si>
  <si>
    <t>姫路市立置塩小学校</t>
  </si>
  <si>
    <t>兵庫県姫路市夢前町宮置２３５</t>
  </si>
  <si>
    <t>B128210005851</t>
  </si>
  <si>
    <t>姫路市立古知小学校</t>
  </si>
  <si>
    <t>兵庫県姫路市夢前町古知之庄４０１－１</t>
  </si>
  <si>
    <t>B128210005860</t>
  </si>
  <si>
    <t>姫路市立前之庄小学校</t>
  </si>
  <si>
    <t>兵庫県姫路市夢前町前之庄２８３８番地の１</t>
  </si>
  <si>
    <t>B128210005879</t>
  </si>
  <si>
    <t>姫路市立上菅小学校</t>
  </si>
  <si>
    <t>兵庫県姫路市夢前町護持３８１番地－２</t>
  </si>
  <si>
    <t>B128210005888</t>
  </si>
  <si>
    <t>姫路市立菅生小学校</t>
  </si>
  <si>
    <t>兵庫県姫路市夢前町菅生澗８０２－１</t>
  </si>
  <si>
    <t>B128210005897</t>
  </si>
  <si>
    <t>姫路市立莇野小学校</t>
  </si>
  <si>
    <t>兵庫県姫路市夢前町莇野２９９－２</t>
  </si>
  <si>
    <t>B128210005904</t>
  </si>
  <si>
    <t>神河町立神崎小学校</t>
  </si>
  <si>
    <t>兵庫県神崎郡神河町粟賀町６１１番地</t>
  </si>
  <si>
    <t>B128210005913</t>
  </si>
  <si>
    <t>市川町立川辺小学校</t>
  </si>
  <si>
    <t>兵庫県神崎郡市川町西川辺３８０</t>
  </si>
  <si>
    <t>B128210005922</t>
  </si>
  <si>
    <t>市川町立瀬加小学校</t>
  </si>
  <si>
    <t>兵庫県神崎郡市川町上瀬加８４１番地</t>
  </si>
  <si>
    <t>B128210005931</t>
  </si>
  <si>
    <t>市川町立甘地小学校</t>
  </si>
  <si>
    <t>兵庫県神崎郡市川町近平３５７</t>
  </si>
  <si>
    <t>B128210005940</t>
  </si>
  <si>
    <t>市川町立鶴居小学校</t>
  </si>
  <si>
    <t>兵庫県神崎郡市川町鶴居４５</t>
  </si>
  <si>
    <t>B128210005959</t>
  </si>
  <si>
    <t>福崎町立福崎小学校</t>
  </si>
  <si>
    <t>兵庫県神崎郡福崎町馬田１６９－４</t>
  </si>
  <si>
    <t>B128210005968</t>
  </si>
  <si>
    <t>福崎町立高岡小学校</t>
  </si>
  <si>
    <t>兵庫県神崎郡福崎町高岡１８２５－１</t>
  </si>
  <si>
    <t>B128210005977</t>
  </si>
  <si>
    <t>福崎町立田原小学校</t>
  </si>
  <si>
    <t>兵庫県神崎郡福崎町西田原１２７４</t>
  </si>
  <si>
    <t>B128210005986</t>
  </si>
  <si>
    <t>福崎町立八千種小学校</t>
  </si>
  <si>
    <t>兵庫県神崎郡福崎町八千種３００</t>
  </si>
  <si>
    <t>B128210005995</t>
  </si>
  <si>
    <t>姫路市立香呂小学校</t>
  </si>
  <si>
    <t>兵庫県姫路市香寺町香呂６２６番地</t>
  </si>
  <si>
    <t>B128210006002</t>
  </si>
  <si>
    <t>姫路市立中寺小学校</t>
  </si>
  <si>
    <t>兵庫県姫路市香寺町中寺２３１番地</t>
  </si>
  <si>
    <t>B128210006011</t>
  </si>
  <si>
    <t>姫路市立香呂南小学校</t>
  </si>
  <si>
    <t>兵庫県姫路市香寺町須加院１７３番地</t>
  </si>
  <si>
    <t>B128210006020</t>
  </si>
  <si>
    <t>神河町立寺前小学校</t>
  </si>
  <si>
    <t>兵庫県神崎郡神河町寺前４３５－１</t>
  </si>
  <si>
    <t>B128210006039</t>
  </si>
  <si>
    <t>神河町立長谷小学校</t>
  </si>
  <si>
    <t>兵庫県神崎郡神河町長谷６４７</t>
  </si>
  <si>
    <t>B128210006048</t>
  </si>
  <si>
    <t>たつの市立西栗栖小学校</t>
  </si>
  <si>
    <t>兵庫県たつの市新宮町鍛冶屋２５２</t>
  </si>
  <si>
    <t>B128210006057</t>
  </si>
  <si>
    <t>たつの市立東栗栖小学校</t>
  </si>
  <si>
    <t>兵庫県たつの市新宮町能地２８４</t>
  </si>
  <si>
    <t>B128210006066</t>
  </si>
  <si>
    <t>たつの市立香島小学校</t>
  </si>
  <si>
    <t>兵庫県たつの市新宮町香山１１６０</t>
  </si>
  <si>
    <t>B128210006075</t>
  </si>
  <si>
    <t>たつの市立新宮小学校</t>
  </si>
  <si>
    <t>兵庫県たつの市新宮町新宮４３７</t>
  </si>
  <si>
    <t>B128210006084</t>
  </si>
  <si>
    <t>たつの市立越部小学校</t>
  </si>
  <si>
    <t>兵庫県たつの市新宮町中野庄１９７</t>
  </si>
  <si>
    <t>B128210006093</t>
  </si>
  <si>
    <t>太子町立龍田小学校</t>
  </si>
  <si>
    <t>兵庫県揖保郡太子町佐用岡４３６</t>
  </si>
  <si>
    <t>B128210006100</t>
  </si>
  <si>
    <t>太子町立斑鳩小学校</t>
  </si>
  <si>
    <t>兵庫県揖保郡太子町鵤７１３</t>
  </si>
  <si>
    <t>B128210006119</t>
  </si>
  <si>
    <t>太子町立太田小学校</t>
  </si>
  <si>
    <t>兵庫県揖保郡太子町東出１２８</t>
  </si>
  <si>
    <t>B128210006128</t>
  </si>
  <si>
    <t>太子町立石海小学校</t>
  </si>
  <si>
    <t>兵庫県揖保郡太子町福地４２２</t>
  </si>
  <si>
    <t>B128210006137</t>
  </si>
  <si>
    <t>たつの市立半田小学校</t>
  </si>
  <si>
    <t>兵庫県たつの市揖保川町新在家１６６－２</t>
  </si>
  <si>
    <t>B128210006146</t>
  </si>
  <si>
    <t>たつの市立神部小学校</t>
  </si>
  <si>
    <t>兵庫県たつの市揖保川町黍田４３４</t>
  </si>
  <si>
    <t>B128210006155</t>
  </si>
  <si>
    <t>たつの市立河内小学校</t>
  </si>
  <si>
    <t>兵庫県たつの市揖保川町金剛山６０４</t>
  </si>
  <si>
    <t>B128210006164</t>
  </si>
  <si>
    <t>たつの市立御津小学校</t>
  </si>
  <si>
    <t>兵庫県たつの市御津町釜屋２０６</t>
  </si>
  <si>
    <t>B128210006182</t>
  </si>
  <si>
    <t>上郡町立上郡小学校</t>
  </si>
  <si>
    <t>兵庫県赤穂郡上郡町上郡３０６</t>
  </si>
  <si>
    <t>B128210006191</t>
  </si>
  <si>
    <t>上郡町立高田小学校</t>
  </si>
  <si>
    <t>兵庫県赤穂郡上郡町中野８９９番地</t>
  </si>
  <si>
    <t>B128210006208</t>
  </si>
  <si>
    <t>上郡町立山野里小学校</t>
  </si>
  <si>
    <t>兵庫県赤穂郡上郡町山野里２１４２－１</t>
  </si>
  <si>
    <t>B128210006217</t>
  </si>
  <si>
    <t>佐用町立佐用小学校</t>
  </si>
  <si>
    <t>兵庫県佐用郡佐用町佐用２８６番地１</t>
  </si>
  <si>
    <t>B128210006226</t>
  </si>
  <si>
    <t>佐用町立上月小学校</t>
  </si>
  <si>
    <t>兵庫県佐用郡佐用町上月８６１</t>
  </si>
  <si>
    <t>B128210006235</t>
  </si>
  <si>
    <t>佐用町立南光小学校</t>
  </si>
  <si>
    <t>兵庫県佐用郡佐用町西徳久１１２１番地１</t>
  </si>
  <si>
    <t>B128210006244</t>
  </si>
  <si>
    <t>佐用町立三日月小学校</t>
  </si>
  <si>
    <t>兵庫県佐用郡佐用町乃井野１５４８</t>
  </si>
  <si>
    <t>B128210006253</t>
  </si>
  <si>
    <t>宍粟市立山崎小学校</t>
  </si>
  <si>
    <t>兵庫県宍粟市山崎町鹿沢８２</t>
  </si>
  <si>
    <t>B128210006262</t>
  </si>
  <si>
    <t>宍粟市立城下小学校</t>
  </si>
  <si>
    <t>兵庫県宍粟市山崎町御名２０－２</t>
  </si>
  <si>
    <t>B128210006271</t>
  </si>
  <si>
    <t>宍粟市立戸原小学校</t>
  </si>
  <si>
    <t>兵庫県宍粟市山崎町宇原３３７</t>
  </si>
  <si>
    <t>B128210006280</t>
  </si>
  <si>
    <t>宍粟市立河東小学校</t>
  </si>
  <si>
    <t>兵庫県宍粟市山崎町神谷３７７</t>
  </si>
  <si>
    <t>B128210006299</t>
  </si>
  <si>
    <t>宍粟市立神野小学校</t>
  </si>
  <si>
    <t>兵庫県宍粟市山崎町田井６４５－９</t>
  </si>
  <si>
    <t>B128210006324</t>
  </si>
  <si>
    <t>宍粟市立山崎西小学校</t>
  </si>
  <si>
    <t>兵庫県宍粟市山崎町青木１０６番地</t>
  </si>
  <si>
    <t>B128210006333</t>
  </si>
  <si>
    <t>姫路市立安富南小学校</t>
  </si>
  <si>
    <t>兵庫県姫路市安富町安志８６９</t>
  </si>
  <si>
    <t>B128210006342</t>
  </si>
  <si>
    <t>姫路市立安富北小学校</t>
  </si>
  <si>
    <t>兵庫県姫路市安富町杤原６６４－２</t>
  </si>
  <si>
    <t>B128210006351</t>
  </si>
  <si>
    <t>宍粟市立一宮北小学校</t>
  </si>
  <si>
    <t>兵庫県宍粟市一宮町三方町２７４</t>
  </si>
  <si>
    <t>B128210006360</t>
  </si>
  <si>
    <t>宍粟市立はりま一宮小学校</t>
  </si>
  <si>
    <t>兵庫県宍粟市東市場７８８</t>
  </si>
  <si>
    <t>B128210006379</t>
  </si>
  <si>
    <t>宍粟市立波賀小学校</t>
  </si>
  <si>
    <t>兵庫県宍粟市波賀町安賀７４８－２</t>
  </si>
  <si>
    <t>B128210006388</t>
  </si>
  <si>
    <t>宍粟市立千種小学校</t>
  </si>
  <si>
    <t>兵庫県宍粟市千種町千草２９</t>
  </si>
  <si>
    <t>B128210006397</t>
  </si>
  <si>
    <t>豊岡市立豊岡小学校</t>
  </si>
  <si>
    <t>兵庫県豊岡市中央町１６－５</t>
  </si>
  <si>
    <t>B128210006404</t>
  </si>
  <si>
    <t>豊岡市立八条小学校</t>
  </si>
  <si>
    <t>兵庫県豊岡市九日市下町４０２番地</t>
  </si>
  <si>
    <t>B128210006413</t>
  </si>
  <si>
    <t>豊岡市立三江小学校</t>
  </si>
  <si>
    <t>兵庫県豊岡市庄境字鎌田口６４８</t>
  </si>
  <si>
    <t>B128210006422</t>
  </si>
  <si>
    <t>豊岡市立田鶴野小学校</t>
  </si>
  <si>
    <t>兵庫県豊岡市野上１６２</t>
  </si>
  <si>
    <t>B128210006431</t>
  </si>
  <si>
    <t>豊岡市立五荘小学校</t>
  </si>
  <si>
    <t>兵庫県豊岡市中陰１</t>
  </si>
  <si>
    <t>B128210006440</t>
  </si>
  <si>
    <t>豊岡市立新田小学校</t>
  </si>
  <si>
    <t>兵庫県豊岡市河谷５９６</t>
  </si>
  <si>
    <t>B128210006459</t>
  </si>
  <si>
    <t>豊岡市立中筋小学校</t>
  </si>
  <si>
    <t>兵庫県豊岡市土渕田向２７番地</t>
  </si>
  <si>
    <t>B128210006495</t>
  </si>
  <si>
    <t>豊岡市立神美小学校</t>
  </si>
  <si>
    <t>兵庫県豊岡市三宅４５番地</t>
  </si>
  <si>
    <t>B128210006501</t>
  </si>
  <si>
    <t>豊岡市立城崎小学校</t>
  </si>
  <si>
    <t>兵庫県豊岡市城崎町湯島７２－４</t>
  </si>
  <si>
    <t>B128210006510</t>
  </si>
  <si>
    <t>豊岡市立竹野小学校</t>
  </si>
  <si>
    <t>兵庫県豊岡市竹野町竹野３００</t>
  </si>
  <si>
    <t>B128210006565</t>
  </si>
  <si>
    <t>香美町立柴山小学校</t>
  </si>
  <si>
    <t>兵庫県美方郡香美町香住区上計３４</t>
  </si>
  <si>
    <t>B128210006574</t>
  </si>
  <si>
    <t>香美町立香住小学校</t>
  </si>
  <si>
    <t>兵庫県美方郡香美町香住区香住１５９５－９</t>
  </si>
  <si>
    <t>B128210006583</t>
  </si>
  <si>
    <t>香美町立長井小学校</t>
  </si>
  <si>
    <t>兵庫県美方郡香美町香住区大野８３－１</t>
  </si>
  <si>
    <t>B128210006592</t>
  </si>
  <si>
    <t>香美町立余部小学校</t>
  </si>
  <si>
    <t>兵庫県美方郡香美町香住区余部１６９７</t>
  </si>
  <si>
    <t>B128210006609</t>
  </si>
  <si>
    <t>香美町立余部小学校御崎分校</t>
  </si>
  <si>
    <t>兵庫県美方郡香美町香住区余部２９８８</t>
  </si>
  <si>
    <t>B128210006618</t>
  </si>
  <si>
    <t>豊岡市立府中小学校</t>
  </si>
  <si>
    <t>兵庫県豊岡市日高町野々庄９３４</t>
  </si>
  <si>
    <t>B128210006627</t>
  </si>
  <si>
    <t>豊岡市立八代小学校</t>
  </si>
  <si>
    <t>兵庫県豊岡市日高町中３２０番地の１</t>
  </si>
  <si>
    <t>B128210006636</t>
  </si>
  <si>
    <t>豊岡市立日高小学校</t>
  </si>
  <si>
    <t>兵庫県豊岡市日高町岩中２２番地</t>
  </si>
  <si>
    <t>B128210006654</t>
  </si>
  <si>
    <t>豊岡市立三方小学校</t>
  </si>
  <si>
    <t>兵庫県豊岡市日高町栗山７３５</t>
  </si>
  <si>
    <t>B128210006663</t>
  </si>
  <si>
    <t>豊岡市立清滝小学校</t>
  </si>
  <si>
    <t>兵庫県豊岡市日高町山宮１３５７－１</t>
  </si>
  <si>
    <t>B128210006672</t>
  </si>
  <si>
    <t>豊岡市立弘道小学校</t>
  </si>
  <si>
    <t>兵庫県豊岡市出石町寺町３４５</t>
  </si>
  <si>
    <t>B128210006681</t>
  </si>
  <si>
    <t>豊岡市立福住小学校</t>
  </si>
  <si>
    <t>兵庫県豊岡市出石町福住２０９</t>
  </si>
  <si>
    <t>B128210006707</t>
  </si>
  <si>
    <t>豊岡市立小坂小学校</t>
  </si>
  <si>
    <t>兵庫県豊岡市出石町鳥居３１</t>
  </si>
  <si>
    <t>B128210006716</t>
  </si>
  <si>
    <t>豊岡市立小野小学校</t>
  </si>
  <si>
    <t>兵庫県豊岡市出石町口小野１５３</t>
  </si>
  <si>
    <t>B128210006725</t>
  </si>
  <si>
    <t>豊岡市立合橋小学校</t>
  </si>
  <si>
    <t>兵庫県豊岡市但東町出合市場３９１番地</t>
  </si>
  <si>
    <t>B128210006743</t>
  </si>
  <si>
    <t>豊岡市立資母小学校</t>
  </si>
  <si>
    <t>兵庫県豊岡市但東町中山８５６番地</t>
  </si>
  <si>
    <t>B128210006752</t>
  </si>
  <si>
    <t>香美町立村岡小学校</t>
  </si>
  <si>
    <t>兵庫県美方郡香美町村岡区村岡２９４０</t>
  </si>
  <si>
    <t>B128210006761</t>
  </si>
  <si>
    <t>香美町立兎塚小学校</t>
  </si>
  <si>
    <t>兵庫県美方郡香美町村岡区福岡３２４</t>
  </si>
  <si>
    <t>B128210006770</t>
  </si>
  <si>
    <t>香美町立射添小学校</t>
  </si>
  <si>
    <t>兵庫県美方郡香美町村岡区川会３８</t>
  </si>
  <si>
    <t>B128210006789</t>
  </si>
  <si>
    <t>香美町立小代小学校</t>
  </si>
  <si>
    <t>兵庫県美方郡香美町小代区実山１００</t>
  </si>
  <si>
    <t>B128210006798</t>
  </si>
  <si>
    <t>新温泉町立温泉小学校</t>
  </si>
  <si>
    <t>兵庫県美方郡新温泉町湯２８</t>
  </si>
  <si>
    <t>B128210006805</t>
  </si>
  <si>
    <t>新温泉町立照来小学校</t>
  </si>
  <si>
    <t>兵庫県美方郡新温泉町桐岡３７４</t>
  </si>
  <si>
    <t>B128210006814</t>
  </si>
  <si>
    <t>新温泉町立浜坂東小学校</t>
  </si>
  <si>
    <t>兵庫県美方郡新温泉町高末３９０番地の１</t>
  </si>
  <si>
    <t>B128210006823</t>
  </si>
  <si>
    <t>新温泉町立浜坂西小学校</t>
  </si>
  <si>
    <t>兵庫県美方郡新温泉町諸寄１１８１番地</t>
  </si>
  <si>
    <t>B128210006832</t>
  </si>
  <si>
    <t>新温泉町立浜坂北小学校</t>
  </si>
  <si>
    <t>兵庫県美方郡新温泉町浜坂２６２０</t>
  </si>
  <si>
    <t>B128210006841</t>
  </si>
  <si>
    <t>新温泉町立浜坂南小学校</t>
  </si>
  <si>
    <t>兵庫県美方郡新温泉町栃谷４０２－３</t>
  </si>
  <si>
    <t>B128210006850</t>
  </si>
  <si>
    <t>養父市立養父小学校</t>
  </si>
  <si>
    <t>兵庫県養父市養父市場１５３</t>
  </si>
  <si>
    <t>B128210006869</t>
  </si>
  <si>
    <t>養父市立広谷小学校</t>
  </si>
  <si>
    <t>兵庫県養父市広谷１７１</t>
  </si>
  <si>
    <t>B128210006878</t>
  </si>
  <si>
    <t>養父市立建屋小学校</t>
  </si>
  <si>
    <t>兵庫県養父市建屋１０４８</t>
  </si>
  <si>
    <t>B128210006887</t>
  </si>
  <si>
    <t>養父市立大屋小学校</t>
  </si>
  <si>
    <t>兵庫県養父市大屋町山路１１０</t>
  </si>
  <si>
    <t>B128210006896</t>
  </si>
  <si>
    <t>養父市立高柳小学校</t>
  </si>
  <si>
    <t>兵庫県養父市八鹿町高柳１１１３－１</t>
  </si>
  <si>
    <t>B128210006903</t>
  </si>
  <si>
    <t>養父市立八鹿小学校</t>
  </si>
  <si>
    <t>兵庫県養父市八鹿町八鹿１０４５－４</t>
  </si>
  <si>
    <t>B128210006912</t>
  </si>
  <si>
    <t>養父市立伊佐小学校</t>
  </si>
  <si>
    <t>兵庫県養父市八鹿町浅間１２５７</t>
  </si>
  <si>
    <t>B128210006921</t>
  </si>
  <si>
    <t>養父市立宿南小学校</t>
  </si>
  <si>
    <t>兵庫県養父市八鹿町宿南４７８</t>
  </si>
  <si>
    <t>B128210006930</t>
  </si>
  <si>
    <t>朝来市立枚田小学校</t>
  </si>
  <si>
    <t>兵庫県朝来市和田山町和田山４７４</t>
  </si>
  <si>
    <t>B128210006949</t>
  </si>
  <si>
    <t>朝来市立東河小学校</t>
  </si>
  <si>
    <t>兵庫県朝来市和田山町東和田５０５－１</t>
  </si>
  <si>
    <t>B128210006958</t>
  </si>
  <si>
    <t>朝来市立大蔵小学校</t>
  </si>
  <si>
    <t>兵庫県朝来市和田山町宮田２１０</t>
  </si>
  <si>
    <t>B128210006967</t>
  </si>
  <si>
    <t>朝来市立糸井小学校</t>
  </si>
  <si>
    <t>兵庫県朝来市和田山町高生田４－１</t>
  </si>
  <si>
    <t>B128210006976</t>
  </si>
  <si>
    <t>朝来市立竹田小学校</t>
  </si>
  <si>
    <t>兵庫県朝来市和田山町安井６１</t>
  </si>
  <si>
    <t>B128210006985</t>
  </si>
  <si>
    <t>朝来市立梁瀬小学校</t>
  </si>
  <si>
    <t>兵庫県朝来市山東町未歳６８８</t>
  </si>
  <si>
    <t>B128210006994</t>
  </si>
  <si>
    <t>朝来市立中川小学校</t>
  </si>
  <si>
    <t>兵庫県朝来市桑市９９</t>
  </si>
  <si>
    <t>B128210007001</t>
  </si>
  <si>
    <t>朝来市立山口小学校</t>
  </si>
  <si>
    <t>兵庫県朝来市羽渕５６５－２</t>
  </si>
  <si>
    <t>B128210007010</t>
  </si>
  <si>
    <t>朝来市立生野小学校</t>
  </si>
  <si>
    <t>兵庫県朝来市生野町口銀谷５４６</t>
  </si>
  <si>
    <t>B128210007029</t>
  </si>
  <si>
    <t>洲本市立洲本第一小学校</t>
  </si>
  <si>
    <t>兵庫県洲本市宇山１－１－３７</t>
  </si>
  <si>
    <t>B128210007038</t>
  </si>
  <si>
    <t>洲本市立洲本第二小学校</t>
  </si>
  <si>
    <t>兵庫県洲本市山手二丁目１－５１</t>
  </si>
  <si>
    <t>B128210007047</t>
  </si>
  <si>
    <t>洲本市立洲本第三小学校</t>
  </si>
  <si>
    <t>兵庫県洲本市物部１－１－４９</t>
  </si>
  <si>
    <t>B128210007056</t>
  </si>
  <si>
    <t>洲本市立加茂小学校</t>
  </si>
  <si>
    <t>兵庫県洲本市下内膳４７０番地</t>
  </si>
  <si>
    <t>B128210007065</t>
  </si>
  <si>
    <t>洲本市立大野小学校</t>
  </si>
  <si>
    <t>兵庫県洲本市大野３１８</t>
  </si>
  <si>
    <t>B128210007074</t>
  </si>
  <si>
    <t>洲本市立由良小学校</t>
  </si>
  <si>
    <t>兵庫県洲本市由良３丁目３番４３号</t>
  </si>
  <si>
    <t>B128210007083</t>
  </si>
  <si>
    <t>洲本市立中川原小学校</t>
  </si>
  <si>
    <t>兵庫県洲本市中川原町中川原９８８</t>
  </si>
  <si>
    <t>B128210007092</t>
  </si>
  <si>
    <t>洲本市立安乎小学校</t>
  </si>
  <si>
    <t>兵庫県洲本市安乎町平安浦４４５番地</t>
  </si>
  <si>
    <t>B128210007109</t>
  </si>
  <si>
    <t>淡路市立塩田小学校</t>
  </si>
  <si>
    <t>兵庫県淡路市塩尾４３０番地の２</t>
  </si>
  <si>
    <t>B128210007118</t>
  </si>
  <si>
    <t>淡路市立志筑小学校</t>
  </si>
  <si>
    <t>兵庫県淡路市志筑１５７８番地</t>
  </si>
  <si>
    <t>B128210007127</t>
  </si>
  <si>
    <t>淡路市立中田小学校</t>
  </si>
  <si>
    <t>兵庫県淡路市中田４３９０</t>
  </si>
  <si>
    <t>B128210007136</t>
  </si>
  <si>
    <t>淡路市立大町小学校</t>
  </si>
  <si>
    <t>兵庫県淡路市大町上４６１</t>
  </si>
  <si>
    <t>B128210007145</t>
  </si>
  <si>
    <t>淡路市立津名東小学校</t>
  </si>
  <si>
    <t>兵庫県淡路市生穂２３４６－２</t>
  </si>
  <si>
    <t>B128210007154</t>
  </si>
  <si>
    <t>淡路市立学習小学校</t>
  </si>
  <si>
    <t>兵庫県淡路市久留麻１７２４－１</t>
  </si>
  <si>
    <t>B128210007163</t>
  </si>
  <si>
    <t>淡路市立浦小学校</t>
  </si>
  <si>
    <t>兵庫県淡路市浦７０１</t>
  </si>
  <si>
    <t>B128210007172</t>
  </si>
  <si>
    <t>淡路市立石屋小学校</t>
  </si>
  <si>
    <t>兵庫県淡路市岩屋５２９－１</t>
  </si>
  <si>
    <t>B128210007181</t>
  </si>
  <si>
    <t>淡路市立北淡小学校</t>
  </si>
  <si>
    <t>兵庫県淡路市浅野神田７８番地</t>
  </si>
  <si>
    <t>B128210007190</t>
  </si>
  <si>
    <t>淡路市立多賀小学校</t>
  </si>
  <si>
    <t>兵庫県淡路市多賀１０４</t>
  </si>
  <si>
    <t>B128210007207</t>
  </si>
  <si>
    <t>淡路市立一宮小学校</t>
  </si>
  <si>
    <t>兵庫県淡路市北山１６００番地</t>
  </si>
  <si>
    <t>B128210007216</t>
  </si>
  <si>
    <t>洲本市立都志小学校</t>
  </si>
  <si>
    <t>兵庫県洲本市五色町都志万歳９１９</t>
  </si>
  <si>
    <t>B128210007225</t>
  </si>
  <si>
    <t>洲本市立鮎原小学校</t>
  </si>
  <si>
    <t>兵庫県洲本市五色町鮎原南谷５５９</t>
  </si>
  <si>
    <t>B128210007234</t>
  </si>
  <si>
    <t>洲本市立広石小学校</t>
  </si>
  <si>
    <t>兵庫県洲本市五色町広石下９６１</t>
  </si>
  <si>
    <t>B128210007243</t>
  </si>
  <si>
    <t>洲本市立鳥飼小学校</t>
  </si>
  <si>
    <t>兵庫県洲本市五色町鳥飼中３０９</t>
  </si>
  <si>
    <t>B128210007252</t>
  </si>
  <si>
    <t>洲本市立堺小学校</t>
  </si>
  <si>
    <t>兵庫県洲本市五色町上堺２５－１</t>
  </si>
  <si>
    <t>B128210007261</t>
  </si>
  <si>
    <t>南あわじ市立倭文小学校</t>
  </si>
  <si>
    <t>兵庫県南あわじ市倭文庄田２５０</t>
  </si>
  <si>
    <t>B128210007270</t>
  </si>
  <si>
    <t>南あわじ市立松帆小学校</t>
  </si>
  <si>
    <t>兵庫県南あわじ市松帆江尻５９４</t>
  </si>
  <si>
    <t>B128210007289</t>
  </si>
  <si>
    <t>南あわじ市立湊小学校</t>
  </si>
  <si>
    <t>兵庫県南あわじ市湊里１５０２－１</t>
  </si>
  <si>
    <t>B128210007298</t>
  </si>
  <si>
    <t>南あわじ市立辰美小学校</t>
  </si>
  <si>
    <t>兵庫県南あわじ市津井２２８５－４</t>
  </si>
  <si>
    <t>B128210007305</t>
  </si>
  <si>
    <t>南あわじ市立榎列小学校</t>
  </si>
  <si>
    <t>兵庫県南あわじ市榎列大榎列１４２６－１</t>
  </si>
  <si>
    <t>B128210007314</t>
  </si>
  <si>
    <t>南あわじ市立八木小学校</t>
  </si>
  <si>
    <t>兵庫県南あわじ市八木大久保５９０</t>
  </si>
  <si>
    <t>B128210007323</t>
  </si>
  <si>
    <t>南あわじ市立市小学校</t>
  </si>
  <si>
    <t>兵庫県南あわじ市市福永３４５－１</t>
  </si>
  <si>
    <t>B128210007332</t>
  </si>
  <si>
    <t>南あわじ市立神代小学校</t>
  </si>
  <si>
    <t>兵庫県南あわじ市神代富田３</t>
  </si>
  <si>
    <t>B128210007341</t>
  </si>
  <si>
    <t>南あわじ市立賀集小学校</t>
  </si>
  <si>
    <t>兵庫県南あわじ市賀集１０００</t>
  </si>
  <si>
    <t>B128210007350</t>
  </si>
  <si>
    <t>南あわじ市立福良小学校</t>
  </si>
  <si>
    <t>兵庫県南あわじ市福良乙１２０５</t>
  </si>
  <si>
    <t>B128210007369</t>
  </si>
  <si>
    <t>南あわじ市立北阿万小学校</t>
  </si>
  <si>
    <t>兵庫県南あわじ市北阿万新田中２１７</t>
  </si>
  <si>
    <t>B128210007378</t>
  </si>
  <si>
    <t>南あわじ市立阿万小学校</t>
  </si>
  <si>
    <t>兵庫県南あわじ市阿万下町４２０</t>
  </si>
  <si>
    <t>B128210007387</t>
  </si>
  <si>
    <t>南あわじ市立沼島小学校</t>
  </si>
  <si>
    <t>兵庫県南あわじ市沼島９９５</t>
  </si>
  <si>
    <t>B128210007396</t>
  </si>
  <si>
    <t>南あわじ市立志知小学校</t>
  </si>
  <si>
    <t>兵庫県南あわじ市志知南１６番地</t>
  </si>
  <si>
    <t>B128210007403</t>
  </si>
  <si>
    <t>南あわじ市・洲本市組合立広田小学校</t>
  </si>
  <si>
    <t>兵庫県南あわじ市広田中筋１２１</t>
  </si>
  <si>
    <t>B128210007412</t>
  </si>
  <si>
    <t>播磨高原広域事務組合立播磨高原東小学校</t>
  </si>
  <si>
    <t>兵庫県たつの市新宮町光都２－６－１</t>
  </si>
  <si>
    <t>B128210007421</t>
  </si>
  <si>
    <t>神戸市立多聞の丘小学校</t>
  </si>
  <si>
    <t xml:space="preserve">兵庫県神戸市垂水区本多聞５丁目２番１ </t>
  </si>
  <si>
    <t>B128210007430</t>
  </si>
  <si>
    <t>神戸市立灘の浜小学校</t>
  </si>
  <si>
    <t>兵庫県神戸市灘区摩耶海岸通２－２－１</t>
  </si>
  <si>
    <t>B128210007449</t>
  </si>
  <si>
    <t>三木市立吉川小学校</t>
  </si>
  <si>
    <t>兵庫県三木市吉川町みなぎ台１丁目３１－３</t>
  </si>
  <si>
    <t>B128210007458</t>
  </si>
  <si>
    <t>豊岡市立港小学校</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</si>
  <si>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</si>
  <si>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</si>
  <si>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</si>
  <si>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</si>
  <si>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</si>
  <si>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</si>
  <si>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</si>
  <si>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B128310000015</t>
  </si>
  <si>
    <t>甲南小学校</t>
  </si>
  <si>
    <t>兵庫県神戸市東灘区住吉本町１－１２－１</t>
  </si>
  <si>
    <t>B128310000024</t>
  </si>
  <si>
    <t>神戸海星女子学院小学校</t>
  </si>
  <si>
    <t>兵庫県神戸市灘区青谷町２－７－１</t>
  </si>
  <si>
    <t>B128310000033</t>
  </si>
  <si>
    <t>須磨浦小学校</t>
  </si>
  <si>
    <t>兵庫県神戸市須磨区千守町２－１－１３</t>
  </si>
  <si>
    <t>B128310000042</t>
  </si>
  <si>
    <t>愛徳学園小学校</t>
  </si>
  <si>
    <t>兵庫県神戸市垂水区歌敷山３丁目６－４９</t>
  </si>
  <si>
    <t>B128310000051</t>
  </si>
  <si>
    <t>百合学院小学校</t>
  </si>
  <si>
    <t>兵庫県尼崎市若王寺２－１８－２</t>
  </si>
  <si>
    <t>B128310000060</t>
  </si>
  <si>
    <t>甲子園学院小学校</t>
  </si>
  <si>
    <t>兵庫県西宮市天道町１０－１５</t>
  </si>
  <si>
    <t>B128310000079</t>
  </si>
  <si>
    <t>仁川学院小学校</t>
  </si>
  <si>
    <t>兵庫県西宮市甲東園２－１３－９</t>
  </si>
  <si>
    <t>B128310000088</t>
  </si>
  <si>
    <t>小林聖心女子学院小学校</t>
  </si>
  <si>
    <t>兵庫県宝塚市塔の町３－１１３</t>
  </si>
  <si>
    <t>B128310000097</t>
  </si>
  <si>
    <t>雲雀丘学園小学校</t>
  </si>
  <si>
    <t>兵庫県宝塚市雲雀丘４－２－１</t>
  </si>
  <si>
    <t>B128310000104</t>
  </si>
  <si>
    <t>関西学院初等部</t>
  </si>
  <si>
    <t>兵庫県宝塚市武庫川町６－２７</t>
  </si>
  <si>
    <t>B128310000113</t>
  </si>
  <si>
    <t>高羽六甲アイランド小学校</t>
  </si>
  <si>
    <t>兵庫県神戸市東灘区向洋町中９丁目１－１１</t>
  </si>
  <si>
    <t>C128110000017</t>
  </si>
  <si>
    <t>兵庫教育大学附属中学校</t>
  </si>
  <si>
    <t>兵庫県加東市山国２００７－１０９</t>
  </si>
  <si>
    <t>C128210000015</t>
  </si>
  <si>
    <t>兵庫県立大学附属中学校</t>
  </si>
  <si>
    <t>兵庫県赤穂郡上郡町光都３丁目１１－２</t>
  </si>
  <si>
    <t>C128210000024</t>
  </si>
  <si>
    <t>神戸市立本庄中学校</t>
  </si>
  <si>
    <t>兵庫県神戸市東灘区青木４－４－２</t>
  </si>
  <si>
    <t>C128210000033</t>
  </si>
  <si>
    <t>神戸市立魚崎中学校</t>
  </si>
  <si>
    <t>兵庫県神戸市東灘区魚崎南町１－２－１</t>
  </si>
  <si>
    <t>C128210000042</t>
  </si>
  <si>
    <t>神戸市立本山中学校</t>
  </si>
  <si>
    <t>兵庫県神戸市東灘区岡本３丁目３番１号</t>
  </si>
  <si>
    <t>C128210000051</t>
  </si>
  <si>
    <t>神戸市立住吉中学校</t>
  </si>
  <si>
    <t>兵庫県神戸市東灘区住吉山手１丁目１１番１号</t>
  </si>
  <si>
    <t>C128210000060</t>
  </si>
  <si>
    <t>神戸市立御影中学校</t>
  </si>
  <si>
    <t>兵庫県神戸市東灘区御影中町５丁目１番１号</t>
  </si>
  <si>
    <t>C128210000079</t>
  </si>
  <si>
    <t>神戸市立本山南中学校</t>
  </si>
  <si>
    <t>兵庫県神戸市東灘区田中町４丁目１２番１号</t>
  </si>
  <si>
    <t>C128210000088</t>
  </si>
  <si>
    <t>神戸市立向洋中学校</t>
  </si>
  <si>
    <t>兵庫県神戸市東灘区向洋町中２丁目</t>
  </si>
  <si>
    <t>C128210000097</t>
  </si>
  <si>
    <t>神戸市立鷹匠中学校</t>
  </si>
  <si>
    <t>兵庫県神戸市灘区高徳町２－２－１９</t>
  </si>
  <si>
    <t>C128210000104</t>
  </si>
  <si>
    <t>神戸市立烏帽子中学校</t>
  </si>
  <si>
    <t>兵庫県神戸市灘区烏帽子町１－２－１</t>
  </si>
  <si>
    <t>C128210000113</t>
  </si>
  <si>
    <t>神戸市立原田中学校</t>
  </si>
  <si>
    <t>兵庫県神戸市灘区船寺通２丁目４番１号</t>
  </si>
  <si>
    <t>C128210000122</t>
  </si>
  <si>
    <t>神戸市立長峰中学校</t>
  </si>
  <si>
    <t>兵庫県神戸市灘区長峰台２－２－１</t>
  </si>
  <si>
    <t>C128210000131</t>
  </si>
  <si>
    <t>神戸市立上野中学校</t>
  </si>
  <si>
    <t>兵庫県神戸市灘区国玉通１－１－１</t>
  </si>
  <si>
    <t>C128210000140</t>
  </si>
  <si>
    <t>神戸市立筒井台中学校</t>
  </si>
  <si>
    <t>兵庫県神戸市中央区野崎通１丁目１番３号</t>
  </si>
  <si>
    <t>C128210000159</t>
  </si>
  <si>
    <t>神戸市立葺合中学校</t>
  </si>
  <si>
    <t>兵庫県神戸市中央区熊内町１丁目４番２８号</t>
  </si>
  <si>
    <t>C128210000168</t>
  </si>
  <si>
    <t>神戸市立布引中学校</t>
  </si>
  <si>
    <t>兵庫県神戸市中央区熊内町６丁目７番１号</t>
  </si>
  <si>
    <t>C128210000177</t>
  </si>
  <si>
    <t>神戸市立神戸生田中学校</t>
  </si>
  <si>
    <t>兵庫県神戸市中央区北長狭通４丁目１０番１号</t>
  </si>
  <si>
    <t>C128210000186</t>
  </si>
  <si>
    <t>神戸市立渚中学校</t>
  </si>
  <si>
    <t>兵庫県神戸市中央区脇浜海岸通２丁目１番１号</t>
  </si>
  <si>
    <t>C128210000195</t>
  </si>
  <si>
    <t>神戸市立夢野中学校</t>
  </si>
  <si>
    <t>兵庫県神戸市兵庫区鵯越町１０－１</t>
  </si>
  <si>
    <t>C128210000202</t>
  </si>
  <si>
    <t>神戸市立兵庫中学校</t>
  </si>
  <si>
    <t>兵庫県神戸市兵庫区永沢町４丁目３－３６</t>
  </si>
  <si>
    <t>C128210000211</t>
  </si>
  <si>
    <t>神戸市立湊川中学校</t>
  </si>
  <si>
    <t>兵庫県神戸市兵庫区松本通１丁目１番１号</t>
  </si>
  <si>
    <t>C128210000220</t>
  </si>
  <si>
    <t>神戸市立須佐野中学校</t>
  </si>
  <si>
    <t>兵庫県神戸市兵庫区須佐野通１丁目１番４４号</t>
  </si>
  <si>
    <t>C128210000239</t>
  </si>
  <si>
    <t>神戸市立吉田中学校</t>
  </si>
  <si>
    <t>兵庫県神戸市兵庫区吉田町１丁目５番１号</t>
  </si>
  <si>
    <t>C128210000248</t>
  </si>
  <si>
    <t>神戸市立兵庫中学校北分校</t>
  </si>
  <si>
    <t>兵庫県神戸市兵庫区永沢町４丁目３－１８</t>
  </si>
  <si>
    <t>C128210000257</t>
  </si>
  <si>
    <t>神戸市立有野北中学校</t>
  </si>
  <si>
    <t>兵庫県神戸市北区藤原台北町６丁目４－１</t>
  </si>
  <si>
    <t>C128210000266</t>
  </si>
  <si>
    <t>神戸市立湊翔楠中学校</t>
  </si>
  <si>
    <t>兵庫県神戸市中央区楠町４－２－５</t>
  </si>
  <si>
    <t>C128210000275</t>
  </si>
  <si>
    <t>神戸市立桜の宮中学校分校</t>
  </si>
  <si>
    <t>C128210000284</t>
  </si>
  <si>
    <t>神戸市立丸山中学校</t>
  </si>
  <si>
    <t>兵庫県神戸市長田区大丸山町２丁目１７番１号</t>
  </si>
  <si>
    <t>C128210000293</t>
  </si>
  <si>
    <t>神戸市立丸山中学校西野分校</t>
  </si>
  <si>
    <t>兵庫県神戸市須磨区大黒町５－１－１</t>
  </si>
  <si>
    <t>C128210000300</t>
  </si>
  <si>
    <t>神戸市立西代中学校</t>
  </si>
  <si>
    <t>兵庫県神戸市長田区上池田２丁目４番１号</t>
  </si>
  <si>
    <t>C128210000319</t>
  </si>
  <si>
    <t>神戸市立高取台中学校</t>
  </si>
  <si>
    <t>兵庫県神戸市長田区高取山町１丁目１番１号</t>
  </si>
  <si>
    <t>C128210000328</t>
  </si>
  <si>
    <t>神戸市立駒ケ林中学校</t>
  </si>
  <si>
    <t>兵庫県神戸市長田区若松町７丁目１番２３号</t>
  </si>
  <si>
    <t>C128210000337</t>
  </si>
  <si>
    <t>神戸市立雲雀丘中学校</t>
  </si>
  <si>
    <t>兵庫県神戸市長田区雲雀ヶ丘１丁目１番１号</t>
  </si>
  <si>
    <t>C128210000346</t>
  </si>
  <si>
    <t>神戸市立長田中学校</t>
  </si>
  <si>
    <t>兵庫県神戸市長田区真野町８番１号</t>
  </si>
  <si>
    <t>C128210000355</t>
  </si>
  <si>
    <t>神戸市立星陵台中学校</t>
  </si>
  <si>
    <t>兵庫県神戸市垂水区星陵台４－３－３</t>
  </si>
  <si>
    <t>C128210000364</t>
  </si>
  <si>
    <t>神戸市立西神中学校</t>
  </si>
  <si>
    <t>兵庫県神戸市西区竹の台５丁目２１番地</t>
  </si>
  <si>
    <t>C128210000373</t>
  </si>
  <si>
    <t>神戸市立井吹台中学校</t>
  </si>
  <si>
    <t>兵庫県神戸市西区井吹台西町２丁目３番地</t>
  </si>
  <si>
    <t>C128210000382</t>
  </si>
  <si>
    <t>神戸市立太田中学校</t>
  </si>
  <si>
    <t>兵庫県神戸市須磨区大黒町５丁目１番１号</t>
  </si>
  <si>
    <t>C128210000391</t>
  </si>
  <si>
    <t>神戸市立鷹取中学校</t>
  </si>
  <si>
    <t>兵庫県神戸市須磨区青葉町３丁目１番１号</t>
  </si>
  <si>
    <t>C128210000408</t>
  </si>
  <si>
    <t>神戸市立飛松中学校</t>
  </si>
  <si>
    <t>兵庫県神戸市須磨区大手町８丁目４番２５号</t>
  </si>
  <si>
    <t>C128210000417</t>
  </si>
  <si>
    <t>神戸市立高倉中学校</t>
  </si>
  <si>
    <t>兵庫県神戸市須磨区高倉台１丁目８番１号</t>
  </si>
  <si>
    <t>C128210000426</t>
  </si>
  <si>
    <t>神戸市立白川台中学校</t>
  </si>
  <si>
    <t>兵庫県神戸市須磨区白川台１丁目２５の２</t>
  </si>
  <si>
    <t>C128210000435</t>
  </si>
  <si>
    <t>神戸市立東落合中学校</t>
  </si>
  <si>
    <t>兵庫県神戸市須磨区東落合２丁目１５番１号</t>
  </si>
  <si>
    <t>C128210000444</t>
  </si>
  <si>
    <t>神戸市立友が丘中学校</t>
  </si>
  <si>
    <t>兵庫県神戸市須磨区友が丘７－２８３－１</t>
  </si>
  <si>
    <t>C128210000453</t>
  </si>
  <si>
    <t>神戸市立横尾中学校</t>
  </si>
  <si>
    <t>兵庫県神戸市須磨区横尾２丁目１番地の２</t>
  </si>
  <si>
    <t>C128210000462</t>
  </si>
  <si>
    <t>神戸市立西落合中学校</t>
  </si>
  <si>
    <t>兵庫県神戸市須磨区西落合４丁目１番１号</t>
  </si>
  <si>
    <t>C128210000471</t>
  </si>
  <si>
    <t>神戸市立垂水東中学校</t>
  </si>
  <si>
    <t>兵庫県神戸市垂水区青山台３丁目４番１号</t>
  </si>
  <si>
    <t>C128210000480</t>
  </si>
  <si>
    <t>神戸市立垂水中学校</t>
  </si>
  <si>
    <t>兵庫県神戸市垂水区上高丸１丁目４番１号</t>
  </si>
  <si>
    <t>C128210000499</t>
  </si>
  <si>
    <t>神戸市立歌敷山中学校</t>
  </si>
  <si>
    <t>兵庫県神戸市垂水区歌敷山２丁目４番１号</t>
  </si>
  <si>
    <t>C128210000505</t>
  </si>
  <si>
    <t>神戸市立舞子中学校</t>
  </si>
  <si>
    <t>兵庫県神戸市垂水区狩口台３丁目１番１号</t>
  </si>
  <si>
    <t>C128210000514</t>
  </si>
  <si>
    <t>神戸市立伊川谷中学校</t>
  </si>
  <si>
    <t>兵庫県神戸市西区伊川谷町上脇字鬼神山１００５番地の２</t>
  </si>
  <si>
    <t>C128210000523</t>
  </si>
  <si>
    <t>神戸市立櫨谷中学校</t>
  </si>
  <si>
    <t>兵庫県神戸市西区椛台１丁目２番地</t>
  </si>
  <si>
    <t>C128210000532</t>
  </si>
  <si>
    <t>神戸市立押部谷中学校</t>
  </si>
  <si>
    <t>兵庫県神戸市西区押部谷町押部字吉谷７２２番地</t>
  </si>
  <si>
    <t>C128210000541</t>
  </si>
  <si>
    <t>神戸市立玉津中学校</t>
  </si>
  <si>
    <t>兵庫県神戸市西区玉津町今津万願寺３６４</t>
  </si>
  <si>
    <t>C128210000550</t>
  </si>
  <si>
    <t>神戸市立平野中学校</t>
  </si>
  <si>
    <t>兵庫県神戸市西区春日台２丁目２０番地</t>
  </si>
  <si>
    <t>C128210000569</t>
  </si>
  <si>
    <t>神戸市立神出中学校</t>
  </si>
  <si>
    <t>兵庫県神戸市西区神出町東１１６７番地</t>
  </si>
  <si>
    <t>C128210000578</t>
  </si>
  <si>
    <t>神戸市立岩岡中学校</t>
  </si>
  <si>
    <t>兵庫県神戸市西区岩岡町古郷２４９－１</t>
  </si>
  <si>
    <t>C128210000587</t>
  </si>
  <si>
    <t>神戸市立神陵台中学校</t>
  </si>
  <si>
    <t>兵庫県神戸市垂水区神陵台３丁目１番２号</t>
  </si>
  <si>
    <t>C128210000596</t>
  </si>
  <si>
    <t>神戸市立多聞東中学校</t>
  </si>
  <si>
    <t>兵庫県神戸市垂水区学が丘３丁目１－１</t>
  </si>
  <si>
    <t>C128210000603</t>
  </si>
  <si>
    <t>神戸市立塩屋中学校</t>
  </si>
  <si>
    <t>兵庫県神戸市垂水区塩屋町字大谷</t>
  </si>
  <si>
    <t>C128210000612</t>
  </si>
  <si>
    <t>神戸市立竜が台中学校</t>
  </si>
  <si>
    <t>兵庫県神戸市須磨区竜が台４丁目１</t>
  </si>
  <si>
    <t>C128210000621</t>
  </si>
  <si>
    <t>神戸市立福田中学校</t>
  </si>
  <si>
    <t>兵庫県神戸市垂水区名谷町字猿倉２５４番地</t>
  </si>
  <si>
    <t>C128210000630</t>
  </si>
  <si>
    <t>神戸市立王塚台中学校</t>
  </si>
  <si>
    <t>兵庫県神戸市西区王塚台４丁目５８番地</t>
  </si>
  <si>
    <t>C128210000649</t>
  </si>
  <si>
    <t>神戸市立桜が丘中学校</t>
  </si>
  <si>
    <t>兵庫県神戸市西区桜が丘東町２丁目１１番地の１</t>
  </si>
  <si>
    <t>C128210000658</t>
  </si>
  <si>
    <t>神戸市立桃山台中学校</t>
  </si>
  <si>
    <t>兵庫県神戸市垂水区桃山台４丁目８番</t>
  </si>
  <si>
    <t>C128210000667</t>
  </si>
  <si>
    <t>神戸市立長坂中学校</t>
  </si>
  <si>
    <t>兵庫県神戸市西区伊川谷町長坂８４１番地の１</t>
  </si>
  <si>
    <t>C128210000676</t>
  </si>
  <si>
    <t>神戸市立本多聞中学校</t>
  </si>
  <si>
    <t>兵庫県神戸市垂水区本多聞２丁目１６番１号</t>
  </si>
  <si>
    <t>C128210000685</t>
  </si>
  <si>
    <t>神戸市立太山寺中学校</t>
  </si>
  <si>
    <t>兵庫県神戸市西区学園東町２丁目２番地</t>
  </si>
  <si>
    <t>C128210000694</t>
  </si>
  <si>
    <t>神戸市立有馬中学校</t>
  </si>
  <si>
    <t>兵庫県神戸市北区有野台７丁目１８</t>
  </si>
  <si>
    <t>C128210000701</t>
  </si>
  <si>
    <t>神戸市立山田中学校</t>
  </si>
  <si>
    <t>兵庫県神戸市北区山田町下谷上宮前１５</t>
  </si>
  <si>
    <t>C128210000729</t>
  </si>
  <si>
    <t>神戸市立大沢中学校</t>
  </si>
  <si>
    <t>兵庫県神戸市北区大沢町中大沢９７６番地</t>
  </si>
  <si>
    <t>C128210000738</t>
  </si>
  <si>
    <t>神戸市立淡河中学校</t>
  </si>
  <si>
    <t>兵庫県神戸市北区淡河町行原字中沢１７９の２番地</t>
  </si>
  <si>
    <t>C128210000747</t>
  </si>
  <si>
    <t>神戸市立鈴蘭台中学校</t>
  </si>
  <si>
    <t>兵庫県神戸市北区北五藤２丁目１０番３２号</t>
  </si>
  <si>
    <t>C128210000756</t>
  </si>
  <si>
    <t>神戸市立大池中学校</t>
  </si>
  <si>
    <t>兵庫県神戸市北区西大池２－２４－３</t>
  </si>
  <si>
    <t>C128210000765</t>
  </si>
  <si>
    <t>神戸市立桜の宮中学校</t>
  </si>
  <si>
    <t>兵庫県神戸市北区大脇合６番１号</t>
  </si>
  <si>
    <t>C128210000774</t>
  </si>
  <si>
    <t>神戸市立鵯台中学校</t>
  </si>
  <si>
    <t>兵庫県神戸市北区ひよどり台１－１５－３１</t>
  </si>
  <si>
    <t>C128210000783</t>
  </si>
  <si>
    <t>神戸市立星和台中学校</t>
  </si>
  <si>
    <t>兵庫県神戸市北区星和台１丁目６番地</t>
  </si>
  <si>
    <t>C128210000792</t>
  </si>
  <si>
    <t>神戸市立唐櫃中学校</t>
  </si>
  <si>
    <t>兵庫県神戸市北区唐櫃台４丁目３６－１</t>
  </si>
  <si>
    <t>C128210000809</t>
  </si>
  <si>
    <t>神戸市立広陵中学校</t>
  </si>
  <si>
    <t>兵庫県神戸市北区小倉台５丁目１番地の１</t>
  </si>
  <si>
    <t>C128210000818</t>
  </si>
  <si>
    <t>神戸市立小部中学校</t>
  </si>
  <si>
    <t>兵庫県神戸市北区山田町小部字向井谷２３の１</t>
  </si>
  <si>
    <t>C128210000827</t>
  </si>
  <si>
    <t>神戸市立北神戸中学校</t>
  </si>
  <si>
    <t>兵庫県神戸市北区鹿の子台北町２丁目８番１号</t>
  </si>
  <si>
    <t>C128210000836</t>
  </si>
  <si>
    <t>神戸市立須磨北中学校</t>
  </si>
  <si>
    <t>兵庫県神戸市須磨区東白川台５丁目１番１号</t>
  </si>
  <si>
    <t>C128210000845</t>
  </si>
  <si>
    <t>神戸市立有野中学校</t>
  </si>
  <si>
    <t>兵庫県神戸市北区藤原台中町５丁目２－１</t>
  </si>
  <si>
    <t>C128210000854</t>
  </si>
  <si>
    <t>神戸市立大原中学校</t>
  </si>
  <si>
    <t>兵庫県神戸市北区大原１丁目１９番地</t>
  </si>
  <si>
    <t>C128210000863</t>
  </si>
  <si>
    <t>尼崎市立日新中学校</t>
  </si>
  <si>
    <t>兵庫県尼崎市東七松町２－１－４４</t>
  </si>
  <si>
    <t>C128210000872</t>
  </si>
  <si>
    <t>尼崎市立小田北中学校</t>
  </si>
  <si>
    <t>兵庫県尼崎市神崎町２４－１</t>
  </si>
  <si>
    <t>C128210000881</t>
  </si>
  <si>
    <t>尼崎市立大成中学校</t>
  </si>
  <si>
    <t>兵庫県尼崎市久々知西町２－８－４８</t>
  </si>
  <si>
    <t>C128210000890</t>
  </si>
  <si>
    <t>尼崎市立大庄北中学校</t>
  </si>
  <si>
    <t>兵庫県尼崎市大庄北１－８－１</t>
  </si>
  <si>
    <t>C128210000907</t>
  </si>
  <si>
    <t>尼崎市立立花中学校</t>
  </si>
  <si>
    <t>兵庫県尼崎市上ノ島３－１－１</t>
  </si>
  <si>
    <t>C128210000916</t>
  </si>
  <si>
    <t>尼崎市立塚口中学校</t>
  </si>
  <si>
    <t>兵庫県尼崎市富松町４－３１－１</t>
  </si>
  <si>
    <t>C128210000925</t>
  </si>
  <si>
    <t>尼崎市立武庫中学校</t>
  </si>
  <si>
    <t>兵庫県尼崎市武庫元町２－２４－３０</t>
  </si>
  <si>
    <t>C128210000934</t>
  </si>
  <si>
    <t>尼崎市立園田中学校</t>
  </si>
  <si>
    <t>兵庫県尼崎市食満１－１－１</t>
  </si>
  <si>
    <t>C128210000943</t>
  </si>
  <si>
    <t>尼崎市立園田東中学校</t>
  </si>
  <si>
    <t>兵庫県尼崎市東園田町５－８０</t>
  </si>
  <si>
    <t>C128210000952</t>
  </si>
  <si>
    <t>尼崎市立南武庫之荘中学校</t>
  </si>
  <si>
    <t>兵庫県尼崎市南武庫之荘４－１１－１</t>
  </si>
  <si>
    <t>C128210000961</t>
  </si>
  <si>
    <t>尼崎市立武庫東中学校</t>
  </si>
  <si>
    <t>兵庫県尼崎市武庫之荘７－３５－１</t>
  </si>
  <si>
    <t>C128210000970</t>
  </si>
  <si>
    <t>尼崎市立小園中学校</t>
  </si>
  <si>
    <t>兵庫県尼崎市小中島２－１２－２７</t>
  </si>
  <si>
    <t>C128210000989</t>
  </si>
  <si>
    <t>尼崎市立成良中学校琴城分校</t>
  </si>
  <si>
    <t>兵庫県尼崎市南城内１１番地</t>
  </si>
  <si>
    <t>C128210000998</t>
  </si>
  <si>
    <t>尼崎市立常陽中学校</t>
  </si>
  <si>
    <t>兵庫県尼崎市西昆陽１－２６－２６</t>
  </si>
  <si>
    <t>C128210001005</t>
  </si>
  <si>
    <t>尼崎市立成良中学校</t>
  </si>
  <si>
    <t>兵庫県尼崎市西長洲町２－３３－２２</t>
  </si>
  <si>
    <t>C128210001014</t>
  </si>
  <si>
    <t>尼崎市立中央中学校</t>
  </si>
  <si>
    <t>兵庫県尼崎市東七松町２－５－６７</t>
  </si>
  <si>
    <t>C128210001023</t>
  </si>
  <si>
    <t>尼崎市立大庄中学校</t>
  </si>
  <si>
    <t>兵庫県尼崎市菜切山町３７－１</t>
  </si>
  <si>
    <t>C128210001032</t>
  </si>
  <si>
    <t>尼崎市立小田中学校</t>
  </si>
  <si>
    <t>兵庫県尼崎市長洲中通１－１０－１</t>
  </si>
  <si>
    <t>C128210001041</t>
  </si>
  <si>
    <t>西宮市立浜脇中学校</t>
  </si>
  <si>
    <t>兵庫県西宮市宮前町３－５</t>
  </si>
  <si>
    <t>C128210001050</t>
  </si>
  <si>
    <t>西宮市立大社中学校</t>
  </si>
  <si>
    <t>兵庫県西宮市神原１２－４５</t>
  </si>
  <si>
    <t>C128210001069</t>
  </si>
  <si>
    <t>西宮市立甲陵中学校</t>
  </si>
  <si>
    <t>兵庫県西宮市上甲東園２－１１－２０</t>
  </si>
  <si>
    <t>C128210001078</t>
  </si>
  <si>
    <t>西宮市立瓦木中学校</t>
  </si>
  <si>
    <t>兵庫県西宮市薬師町４－１５</t>
  </si>
  <si>
    <t>C128210001087</t>
  </si>
  <si>
    <t>西宮市立上甲子園中学校</t>
  </si>
  <si>
    <t>兵庫県西宮市上甲子園４－９－１１</t>
  </si>
  <si>
    <t>C128210001096</t>
  </si>
  <si>
    <t>西宮市立今津中学校</t>
  </si>
  <si>
    <t>兵庫県西宮市今津二葉町５－１５</t>
  </si>
  <si>
    <t>C128210001103</t>
  </si>
  <si>
    <t>西宮市立鳴尾中学校</t>
  </si>
  <si>
    <t>兵庫県西宮市甲子園八番町１－２６</t>
  </si>
  <si>
    <t>C128210001112</t>
  </si>
  <si>
    <t>西宮市立浜甲子園中学校</t>
  </si>
  <si>
    <t>兵庫県西宮市古川町２ー６０</t>
  </si>
  <si>
    <t>C128210001121</t>
  </si>
  <si>
    <t>西宮市立学文中学校</t>
  </si>
  <si>
    <t>兵庫県西宮市学文殿町１－５－７</t>
  </si>
  <si>
    <t>C128210001130</t>
  </si>
  <si>
    <t>西宮市立山口中学校</t>
  </si>
  <si>
    <t>兵庫県西宮市山口町上山口２丁目３番４３号</t>
  </si>
  <si>
    <t>C128210001149</t>
  </si>
  <si>
    <t>西宮市立塩瀬中学校</t>
  </si>
  <si>
    <t>兵庫県西宮市名塩木之元２－８</t>
  </si>
  <si>
    <t>C128210001158</t>
  </si>
  <si>
    <t>西宮市立上ケ原中学校</t>
  </si>
  <si>
    <t>兵庫県西宮市上ヶ原九番町２－１０７</t>
  </si>
  <si>
    <t>C128210001167</t>
  </si>
  <si>
    <t>西宮市立苦楽園中学校</t>
  </si>
  <si>
    <t>兵庫県西宮市苦楽園三番町１４－１</t>
  </si>
  <si>
    <t>C128210001176</t>
  </si>
  <si>
    <t>西宮市立甲武中学校</t>
  </si>
  <si>
    <t>兵庫県西宮市樋ノ口町１丁目７－５５</t>
  </si>
  <si>
    <t>C128210001185</t>
  </si>
  <si>
    <t>西宮市立平木中学校</t>
  </si>
  <si>
    <t>兵庫県西宮市平木町６番１９号</t>
  </si>
  <si>
    <t>C128210001194</t>
  </si>
  <si>
    <t>西宮市立深津中学校</t>
  </si>
  <si>
    <t>兵庫県西宮市深津町６－７５</t>
  </si>
  <si>
    <t>C128210001201</t>
  </si>
  <si>
    <t>西宮市立真砂中学校</t>
  </si>
  <si>
    <t>兵庫県西宮市今津真砂町１－１０</t>
  </si>
  <si>
    <t>C128210001210</t>
  </si>
  <si>
    <t>芦屋市立精道中学校</t>
  </si>
  <si>
    <t>兵庫県芦屋市南宮町９－７</t>
  </si>
  <si>
    <t>C128210001229</t>
  </si>
  <si>
    <t>芦屋市立山手中学校</t>
  </si>
  <si>
    <t>兵庫県芦屋市三条町３９－１０</t>
  </si>
  <si>
    <t>C128210001238</t>
  </si>
  <si>
    <t>芦屋市立潮見中学校</t>
  </si>
  <si>
    <t>兵庫県芦屋市潮見町２０－１</t>
  </si>
  <si>
    <t>C128210001247</t>
  </si>
  <si>
    <t>西宮市立鳴尾南中学校</t>
  </si>
  <si>
    <t>兵庫県西宮市高須町一町目一の三六</t>
  </si>
  <si>
    <t>C128210001256</t>
  </si>
  <si>
    <t>西宮市立高須中学校</t>
  </si>
  <si>
    <t>兵庫県西宮市高須町２丁目１番４８号</t>
  </si>
  <si>
    <t>C128210001265</t>
  </si>
  <si>
    <t>伊丹市立東中学校</t>
  </si>
  <si>
    <t>兵庫県伊丹市高台２－５４</t>
  </si>
  <si>
    <t>C128210001274</t>
  </si>
  <si>
    <t>伊丹市立西中学校</t>
  </si>
  <si>
    <t>兵庫県伊丹市昆陽東４丁目２番５号</t>
  </si>
  <si>
    <t>C128210001283</t>
  </si>
  <si>
    <t>伊丹市立南中学校</t>
  </si>
  <si>
    <t>兵庫県伊丹市南町２－４－１</t>
  </si>
  <si>
    <t>C128210001292</t>
  </si>
  <si>
    <t>伊丹市立北中学校</t>
  </si>
  <si>
    <t>兵庫県伊丹市清水４－３－１</t>
  </si>
  <si>
    <t>C128210001309</t>
  </si>
  <si>
    <t>伊丹市立天王寺川中学校</t>
  </si>
  <si>
    <t>兵庫県伊丹市鴻池３丁目４番２８号</t>
  </si>
  <si>
    <t>C128210001318</t>
  </si>
  <si>
    <t>伊丹市立松崎中学校</t>
  </si>
  <si>
    <t>兵庫県伊丹市山田２－１－１</t>
  </si>
  <si>
    <t>C128210001327</t>
  </si>
  <si>
    <t>伊丹市立荒牧中学校</t>
  </si>
  <si>
    <t>兵庫県伊丹市荒牧５－２－１８</t>
  </si>
  <si>
    <t>C128210001336</t>
  </si>
  <si>
    <t>伊丹市立笹原中学校</t>
  </si>
  <si>
    <t>兵庫県伊丹市南野北２－７－４</t>
  </si>
  <si>
    <t>C128210001345</t>
  </si>
  <si>
    <t>宝塚市立宝塚第一中学校</t>
  </si>
  <si>
    <t>兵庫県宝塚市仁川うぐいす台１番１号</t>
  </si>
  <si>
    <t>C128210001354</t>
  </si>
  <si>
    <t>宝塚市立宝梅中学校</t>
  </si>
  <si>
    <t>兵庫県宝塚市宝梅３－４－２０</t>
  </si>
  <si>
    <t>C128210001363</t>
  </si>
  <si>
    <t>宝塚市立宝塚中学校</t>
  </si>
  <si>
    <t>兵庫県宝塚市美座１丁目１番２０号</t>
  </si>
  <si>
    <t>C128210001372</t>
  </si>
  <si>
    <t>宝塚市立長尾中学校</t>
  </si>
  <si>
    <t>兵庫県宝塚市長尾町７番１号</t>
  </si>
  <si>
    <t>C128210001381</t>
  </si>
  <si>
    <t>宝塚市立西谷中学校</t>
  </si>
  <si>
    <t>兵庫県宝塚市大原野字石保４６</t>
  </si>
  <si>
    <t>C128210001390</t>
  </si>
  <si>
    <t>宝塚市立高司中学校</t>
  </si>
  <si>
    <t>兵庫県宝塚市高司２丁目３番１号</t>
  </si>
  <si>
    <t>C128210001407</t>
  </si>
  <si>
    <t>宝塚市立南ひばりガ丘中学校</t>
  </si>
  <si>
    <t>兵庫県宝塚市南ひばりガ丘２丁目７番１号</t>
  </si>
  <si>
    <t>C128210001416</t>
  </si>
  <si>
    <t>宝塚市立安倉中学校</t>
  </si>
  <si>
    <t>兵庫県宝塚市安倉中６丁目３番１号</t>
  </si>
  <si>
    <t>C128210001425</t>
  </si>
  <si>
    <t>宝塚市立中山五月台中学校</t>
  </si>
  <si>
    <t>兵庫県宝塚市中山五月台４丁目２０－１</t>
  </si>
  <si>
    <t>C128210001434</t>
  </si>
  <si>
    <t>宝塚市立御殿山中学校</t>
  </si>
  <si>
    <t>兵庫県宝塚市御殿山１丁目３番１号</t>
  </si>
  <si>
    <t>C128210001443</t>
  </si>
  <si>
    <t>川西市立川西中学校</t>
  </si>
  <si>
    <t>兵庫県川西市松が丘町１ー１</t>
  </si>
  <si>
    <t>C128210001452</t>
  </si>
  <si>
    <t>川西市立川西南中学校</t>
  </si>
  <si>
    <t>兵庫県川西市久代３－３－１</t>
  </si>
  <si>
    <t>C128210001461</t>
  </si>
  <si>
    <t>川西市立多田中学校</t>
  </si>
  <si>
    <t>兵庫県川西市新田２－２９－１</t>
  </si>
  <si>
    <t>C128210001470</t>
  </si>
  <si>
    <t>川西市立東谷中学校</t>
  </si>
  <si>
    <t>兵庫県川西市見野１－９－１</t>
  </si>
  <si>
    <t>C128210001489</t>
  </si>
  <si>
    <t>川西市立清和台中学校</t>
  </si>
  <si>
    <t>兵庫県川西市清和台西２－３－５７</t>
  </si>
  <si>
    <t>C128210001498</t>
  </si>
  <si>
    <t>川西市立明峰中学校</t>
  </si>
  <si>
    <t>兵庫県川西市湯山台１－３９－１</t>
  </si>
  <si>
    <t>C128210001504</t>
  </si>
  <si>
    <t>川西市立緑台中学校</t>
  </si>
  <si>
    <t>兵庫県川西市向陽台３丁目１１－３５</t>
  </si>
  <si>
    <t>C128210001513</t>
  </si>
  <si>
    <t>宝塚市立光ガ丘中学校</t>
  </si>
  <si>
    <t>兵庫県宝塚市光ガ丘２丁目１５－１</t>
  </si>
  <si>
    <t>C128210001522</t>
  </si>
  <si>
    <t>宝塚市立山手台中学校</t>
  </si>
  <si>
    <t>兵庫県宝塚市山手台西１－４－１</t>
  </si>
  <si>
    <t>C128210001559</t>
  </si>
  <si>
    <t>猪名川町立猪名川中学校</t>
  </si>
  <si>
    <t>兵庫県川辺郡猪名川町白金１－６５</t>
  </si>
  <si>
    <t>C128210001568</t>
  </si>
  <si>
    <t>三田市立長坂中学校</t>
  </si>
  <si>
    <t>兵庫県三田市長坂４８４</t>
  </si>
  <si>
    <t>C128210001577</t>
  </si>
  <si>
    <t>三田市立上野台中学校</t>
  </si>
  <si>
    <t>兵庫県三田市志手原１１４５</t>
  </si>
  <si>
    <t>C128210001586</t>
  </si>
  <si>
    <t>三田市立狭間中学校</t>
  </si>
  <si>
    <t>兵庫県三田市狭間が丘４－１</t>
  </si>
  <si>
    <t>C128210001595</t>
  </si>
  <si>
    <t>三田市立八景中学校</t>
  </si>
  <si>
    <t>兵庫県三田市八景町１２０５</t>
  </si>
  <si>
    <t>C128210001602</t>
  </si>
  <si>
    <t>三田市立けやき台中学校</t>
  </si>
  <si>
    <t>兵庫県三田市けやき台２－１</t>
  </si>
  <si>
    <t>C128210001611</t>
  </si>
  <si>
    <t>三田市立富士中学校</t>
  </si>
  <si>
    <t>兵庫県三田市富士が丘３－２５</t>
  </si>
  <si>
    <t>C128210001620</t>
  </si>
  <si>
    <t>三田市立藍中学校</t>
  </si>
  <si>
    <t>兵庫県三田市大川瀬１３０７－３６</t>
  </si>
  <si>
    <t>C128210001639</t>
  </si>
  <si>
    <t>三田市立ゆりのき台中学校</t>
  </si>
  <si>
    <t>兵庫県三田市ゆりのき台２－１－１</t>
  </si>
  <si>
    <t>C128210001648</t>
  </si>
  <si>
    <t>丹波市立柏原中学校</t>
  </si>
  <si>
    <t>兵庫県丹波市柏原町南多田１２２６</t>
  </si>
  <si>
    <t>C128210001657</t>
  </si>
  <si>
    <t>丹波市立山南中学校</t>
  </si>
  <si>
    <t>兵庫県丹波市山南町谷川１３４８</t>
  </si>
  <si>
    <t>C128210001675</t>
  </si>
  <si>
    <t>丹波市立氷上中学校</t>
  </si>
  <si>
    <t>兵庫県丹波市氷上町成松１０３</t>
  </si>
  <si>
    <t>C128210001684</t>
  </si>
  <si>
    <t>丹波市立青垣中学校</t>
  </si>
  <si>
    <t>兵庫県丹波市青垣町小倉３６５－１</t>
  </si>
  <si>
    <t>C128210001693</t>
  </si>
  <si>
    <t>丹波市立市島中学校</t>
  </si>
  <si>
    <t>兵庫県丹波市市島町上垣２００２</t>
  </si>
  <si>
    <t>C128210001700</t>
  </si>
  <si>
    <t>丹波市立春日中学校</t>
  </si>
  <si>
    <t>兵庫県丹波市春日町野村２４７６番地</t>
  </si>
  <si>
    <t>C128210001719</t>
  </si>
  <si>
    <t>丹波篠山市立篠山中学校</t>
  </si>
  <si>
    <t>兵庫県丹波篠山市東沢田２２４</t>
  </si>
  <si>
    <t>C128210001728</t>
  </si>
  <si>
    <t>丹波篠山市立篠山東中学校</t>
  </si>
  <si>
    <t>兵庫県丹波篠山市泉若林１番地１</t>
  </si>
  <si>
    <t>C128210001737</t>
  </si>
  <si>
    <t>丹波篠山市立西紀中学校</t>
  </si>
  <si>
    <t>兵庫県丹波篠山市宮田１７５</t>
  </si>
  <si>
    <t>C128210001746</t>
  </si>
  <si>
    <t>丹波篠山市立丹南中学校</t>
  </si>
  <si>
    <t>兵庫県丹波篠山市味間新１９２</t>
  </si>
  <si>
    <t>C128210001755</t>
  </si>
  <si>
    <t>丹波篠山市立今田中学校</t>
  </si>
  <si>
    <t>兵庫県丹波篠山市今田町今田新田１１</t>
  </si>
  <si>
    <t>C128210001764</t>
  </si>
  <si>
    <t>明石市立錦城中学校</t>
  </si>
  <si>
    <t>兵庫県明石市上の丸３－１－１１</t>
  </si>
  <si>
    <t>C128210001773</t>
  </si>
  <si>
    <t>明石市立大蔵中学校</t>
  </si>
  <si>
    <t>兵庫県明石市西朝霧丘４番７号</t>
  </si>
  <si>
    <t>C128210001782</t>
  </si>
  <si>
    <t>明石市立衣川中学校</t>
  </si>
  <si>
    <t>兵庫県明石市南王子町７－１</t>
  </si>
  <si>
    <t>C128210001791</t>
  </si>
  <si>
    <t>明石市立望海中学校</t>
  </si>
  <si>
    <t>兵庫県明石市西明石南町１丁目１番地３３</t>
  </si>
  <si>
    <t>C128210001808</t>
  </si>
  <si>
    <t>明石市立大久保中学校</t>
  </si>
  <si>
    <t>兵庫県明石市大久保町大久保町２００</t>
  </si>
  <si>
    <t>C128210001817</t>
  </si>
  <si>
    <t>明石市立魚住中学校</t>
  </si>
  <si>
    <t>兵庫県明石市魚住町清水３６４</t>
  </si>
  <si>
    <t>C128210001826</t>
  </si>
  <si>
    <t>明石市立二見中学校</t>
  </si>
  <si>
    <t>兵庫県明石市二見町西二見５９４</t>
  </si>
  <si>
    <t>C128210001835</t>
  </si>
  <si>
    <t>明石市立朝霧中学校</t>
  </si>
  <si>
    <t>兵庫県明石市大蔵谷奥４－１</t>
  </si>
  <si>
    <t>C128210001844</t>
  </si>
  <si>
    <t>明石市立高丘中学校</t>
  </si>
  <si>
    <t>兵庫県明石市大久保町高丘５－１４</t>
  </si>
  <si>
    <t>C128210001853</t>
  </si>
  <si>
    <t>明石市立野々池中学校</t>
  </si>
  <si>
    <t>兵庫県明石市沢野１－３－１</t>
  </si>
  <si>
    <t>C128210001862</t>
  </si>
  <si>
    <t>明石市立江井島中学校</t>
  </si>
  <si>
    <t>兵庫県明石市大久保町西島６８０－５</t>
  </si>
  <si>
    <t>C128210001871</t>
  </si>
  <si>
    <t>明石市立魚住東中学校</t>
  </si>
  <si>
    <t>兵庫県明石市魚住町金ヶ崎１６８７－１４</t>
  </si>
  <si>
    <t>C128210001880</t>
  </si>
  <si>
    <t>明石市立大久保北中学校</t>
  </si>
  <si>
    <t>兵庫県明石市大久保町大窪２０３０</t>
  </si>
  <si>
    <t>C128210001899</t>
  </si>
  <si>
    <t>加古川市立加古川中学校</t>
  </si>
  <si>
    <t>兵庫県加古川市加古川町備後２０３</t>
  </si>
  <si>
    <t>C128210001906</t>
  </si>
  <si>
    <t>加古川市立中部中学校</t>
  </si>
  <si>
    <t>兵庫県加古川市野口町良野８９０－１</t>
  </si>
  <si>
    <t>C128210001915</t>
  </si>
  <si>
    <t>加古川市立浜の宮中学校</t>
  </si>
  <si>
    <t>兵庫県加古川市別府町新野辺５７４</t>
  </si>
  <si>
    <t>C128210001933</t>
  </si>
  <si>
    <t>加古川市立平岡中学校</t>
  </si>
  <si>
    <t>兵庫県加古川市平岡町新在家１８０１</t>
  </si>
  <si>
    <t>C128210001942</t>
  </si>
  <si>
    <t>加古川市立氷丘中学校</t>
  </si>
  <si>
    <t>兵庫県加古川市加古川町大野８４５</t>
  </si>
  <si>
    <t>C128210001951</t>
  </si>
  <si>
    <t>加古川市立神吉中学校</t>
  </si>
  <si>
    <t>兵庫県加古川市東神吉町神吉５９１－１</t>
  </si>
  <si>
    <t>C128210001960</t>
  </si>
  <si>
    <t>加古川市立平岡南中学校</t>
  </si>
  <si>
    <t>兵庫県加古川市平岡町二俣２８５－４</t>
  </si>
  <si>
    <t>C128210001979</t>
  </si>
  <si>
    <t>加古川市立別府中学校</t>
  </si>
  <si>
    <t>兵庫県加古川市別府町新野辺北町８－９</t>
  </si>
  <si>
    <t>C128210001988</t>
  </si>
  <si>
    <t>西脇市立西脇中学校</t>
  </si>
  <si>
    <t>兵庫県西脇市小坂町９５－１</t>
  </si>
  <si>
    <t>C128210001997</t>
  </si>
  <si>
    <t>西脇市立西脇東中学校</t>
  </si>
  <si>
    <t>兵庫県西脇市鹿野町１１１６</t>
  </si>
  <si>
    <t>C128210002004</t>
  </si>
  <si>
    <t>西脇市立西脇南中学校</t>
  </si>
  <si>
    <t>兵庫県西脇市野村町１７９５－８</t>
  </si>
  <si>
    <t>C128210002013</t>
  </si>
  <si>
    <t>三木市立三木中学校</t>
  </si>
  <si>
    <t>兵庫県三木市末広２－５－１２</t>
  </si>
  <si>
    <t>C128210002022</t>
  </si>
  <si>
    <t>三木市立別所中学校</t>
  </si>
  <si>
    <t>兵庫県三木市別所町東這田５９８－１</t>
  </si>
  <si>
    <t>C128210002059</t>
  </si>
  <si>
    <t>三木市立緑が丘中学校</t>
  </si>
  <si>
    <t>兵庫県三木市緑が丘町東４－１７</t>
  </si>
  <si>
    <t>C128210002068</t>
  </si>
  <si>
    <t>三木市立自由が丘中学校</t>
  </si>
  <si>
    <t>兵庫県三木市志染町吉田１２４１－３７</t>
  </si>
  <si>
    <t>C128210002077</t>
  </si>
  <si>
    <t>三木市立三木東中学校</t>
  </si>
  <si>
    <t>兵庫県三木市福井２４７４－２</t>
  </si>
  <si>
    <t>C128210002086</t>
  </si>
  <si>
    <t>高砂市立高砂中学校</t>
  </si>
  <si>
    <t>兵庫県高砂市高砂町大工町６３８</t>
  </si>
  <si>
    <t>C128210002095</t>
  </si>
  <si>
    <t>高砂市立荒井中学校</t>
  </si>
  <si>
    <t>兵庫県高砂市荒井町千鳥３－１－１</t>
  </si>
  <si>
    <t>C128210002102</t>
  </si>
  <si>
    <t>高砂市立松陽中学校</t>
  </si>
  <si>
    <t>兵庫県高砂市松陽１－１１－１</t>
  </si>
  <si>
    <t>C128210002111</t>
  </si>
  <si>
    <t>高砂市立鹿島中学校</t>
  </si>
  <si>
    <t>兵庫県高砂市阿弥陀町阿弥陀１９７９－３</t>
  </si>
  <si>
    <t>C128210002120</t>
  </si>
  <si>
    <t>高砂市立竜山中学校</t>
  </si>
  <si>
    <t>兵庫県高砂市松陽３－１</t>
  </si>
  <si>
    <t>C128210002139</t>
  </si>
  <si>
    <t>小野市立小野中学校</t>
  </si>
  <si>
    <t>兵庫県小野市本町６１２</t>
  </si>
  <si>
    <t>C128210002148</t>
  </si>
  <si>
    <t>小野市立河合中学校</t>
  </si>
  <si>
    <t>兵庫県小野市三和町９８３－２</t>
  </si>
  <si>
    <t>C128210002157</t>
  </si>
  <si>
    <t>小野市立旭丘中学校</t>
  </si>
  <si>
    <t>兵庫県小野市古川町９４０－１</t>
  </si>
  <si>
    <t>C128210002166</t>
  </si>
  <si>
    <t>小野市立小野南中学校</t>
  </si>
  <si>
    <t>兵庫県小野市大島町５９８</t>
  </si>
  <si>
    <t>C128210002175</t>
  </si>
  <si>
    <t>加西市立北条中学校</t>
  </si>
  <si>
    <t>兵庫県加西市北条町北条６１８</t>
  </si>
  <si>
    <t>C128210002184</t>
  </si>
  <si>
    <t>加西市立善防中学校</t>
  </si>
  <si>
    <t>兵庫県加西市両月町４８４－２</t>
  </si>
  <si>
    <t>C128210002193</t>
  </si>
  <si>
    <t>加西市立加西中学校</t>
  </si>
  <si>
    <t>兵庫県加西市上宮木町５２４</t>
  </si>
  <si>
    <t>C128210002200</t>
  </si>
  <si>
    <t>加西市立泉中学校</t>
  </si>
  <si>
    <t>兵庫県加西市満久町６８５－１１</t>
  </si>
  <si>
    <t>C128210002219</t>
  </si>
  <si>
    <t>三木市立吉川中学校</t>
  </si>
  <si>
    <t>兵庫県三木市吉川町大沢２</t>
  </si>
  <si>
    <t>C128210002228</t>
  </si>
  <si>
    <t>加東市立社中学校</t>
  </si>
  <si>
    <t>兵庫県加東市木梨１１３４－６２</t>
  </si>
  <si>
    <t>C128210002246</t>
  </si>
  <si>
    <t>加東市立滝野中学校</t>
  </si>
  <si>
    <t>兵庫県加東市下滝野７６１</t>
  </si>
  <si>
    <t>C128210002255</t>
  </si>
  <si>
    <t>多可町立中町中学校</t>
  </si>
  <si>
    <t>兵庫県多可郡多可町中区奥中５８８</t>
  </si>
  <si>
    <t>C128210002264</t>
  </si>
  <si>
    <t>多可町立加美中学校</t>
  </si>
  <si>
    <t>兵庫県多可郡多可町加美区豊部３００番地</t>
  </si>
  <si>
    <t>C128210002273</t>
  </si>
  <si>
    <t>多可町立八千代中学校</t>
  </si>
  <si>
    <t>兵庫県多可郡多可町八千代区中野間６８０</t>
  </si>
  <si>
    <t>C128210002282</t>
  </si>
  <si>
    <t>西脇市立黒田庄中学校</t>
  </si>
  <si>
    <t>兵庫県西脇市黒田庄町黒田１３６－１</t>
  </si>
  <si>
    <t>C128210002291</t>
  </si>
  <si>
    <t>稲美町立稲美中学校</t>
  </si>
  <si>
    <t>兵庫県加古郡稲美町岡２０７５－１</t>
  </si>
  <si>
    <t>C128210002308</t>
  </si>
  <si>
    <t>稲美町立稲美北中学校</t>
  </si>
  <si>
    <t>兵庫県加古郡稲美町加古４２６９</t>
  </si>
  <si>
    <t>C128210002317</t>
  </si>
  <si>
    <t>播磨町立播磨中学校</t>
  </si>
  <si>
    <t>兵庫県加古郡播磨町南大中１丁目６番５０号</t>
  </si>
  <si>
    <t>C128210002326</t>
  </si>
  <si>
    <t>播磨町立播磨南中学校</t>
  </si>
  <si>
    <t>兵庫県加古郡播磨町古宮５－１０－１</t>
  </si>
  <si>
    <t>C128210002335</t>
  </si>
  <si>
    <t>加古川市立志方中学校</t>
  </si>
  <si>
    <t>兵庫県加古川市志方町志方町宮山</t>
  </si>
  <si>
    <t>C128210002344</t>
  </si>
  <si>
    <t>加古川市立陵南中学校</t>
  </si>
  <si>
    <t>兵庫県加古川市野口町水足３３３－３３３</t>
  </si>
  <si>
    <t>C128210002353</t>
  </si>
  <si>
    <t>姫路市立増位中学校</t>
  </si>
  <si>
    <t>兵庫県姫路市増位新町２－４－１</t>
  </si>
  <si>
    <t>C128210002362</t>
  </si>
  <si>
    <t>姫路市立広嶺中学校</t>
  </si>
  <si>
    <t>兵庫県姫路市峰南町２－４３</t>
  </si>
  <si>
    <t>C128210002371</t>
  </si>
  <si>
    <t>姫路市立高丘中学校</t>
  </si>
  <si>
    <t>兵庫県姫路市山吹１－４－１３</t>
  </si>
  <si>
    <t>C128210002380</t>
  </si>
  <si>
    <t>姫路市立大白書中学校</t>
  </si>
  <si>
    <t>兵庫県姫路市飾西６５２</t>
  </si>
  <si>
    <t>C128210002399</t>
  </si>
  <si>
    <t>姫路市立東光中学校</t>
  </si>
  <si>
    <t>兵庫県姫路市国府寺町８０</t>
  </si>
  <si>
    <t>C128210002406</t>
  </si>
  <si>
    <t>姫路市立琴陵中学校</t>
  </si>
  <si>
    <t>兵庫県姫路市山畑新田５２５</t>
  </si>
  <si>
    <t>C128210002415</t>
  </si>
  <si>
    <t>姫路市立山陽中学校</t>
  </si>
  <si>
    <t>兵庫県姫路市延末１０３－１</t>
  </si>
  <si>
    <t>C128210002424</t>
  </si>
  <si>
    <t>姫路市立灘中学校</t>
  </si>
  <si>
    <t>兵庫県姫路市白浜町神田１－３３</t>
  </si>
  <si>
    <t>C128210002433</t>
  </si>
  <si>
    <t>姫路市立飾磨東中学校</t>
  </si>
  <si>
    <t>兵庫県姫路市飾磨区三和町２６</t>
  </si>
  <si>
    <t>C128210002442</t>
  </si>
  <si>
    <t>姫路市立飾磨中部中学校</t>
  </si>
  <si>
    <t>兵庫県姫路市飾磨区細江２０６</t>
  </si>
  <si>
    <t>C128210002451</t>
  </si>
  <si>
    <t>姫路市立飾磨西中学校</t>
  </si>
  <si>
    <t>兵庫県姫路市飾磨区構２－９３</t>
  </si>
  <si>
    <t>C128210002460</t>
  </si>
  <si>
    <t>姫路市立広畑中学校</t>
  </si>
  <si>
    <t>兵庫県姫路市広畑区小松町３－８３</t>
  </si>
  <si>
    <t>C128210002479</t>
  </si>
  <si>
    <t>姫路市立網干中学校</t>
  </si>
  <si>
    <t>兵庫県姫路市網干区新在家１３２０－４</t>
  </si>
  <si>
    <t>C128210002488</t>
  </si>
  <si>
    <t>姫路市立朝日中学校</t>
  </si>
  <si>
    <t>兵庫県姫路市網干区坂出１番地１</t>
  </si>
  <si>
    <t>C128210002497</t>
  </si>
  <si>
    <t>姫路市立城山中学校</t>
  </si>
  <si>
    <t>兵庫県姫路市飾東町豊国１１６３－５</t>
  </si>
  <si>
    <t>C128210002503</t>
  </si>
  <si>
    <t>姫路市立神南中学校</t>
  </si>
  <si>
    <t>兵庫県姫路市船津町３９３７</t>
  </si>
  <si>
    <t>C128210002512</t>
  </si>
  <si>
    <t>姫路市立花田中学校</t>
  </si>
  <si>
    <t>兵庫県姫路市花田町小川１２４６－１</t>
  </si>
  <si>
    <t>C128210002521</t>
  </si>
  <si>
    <t>姫路市立林田中学校</t>
  </si>
  <si>
    <t>兵庫県姫路市林田町林田３３</t>
  </si>
  <si>
    <t>C128210002530</t>
  </si>
  <si>
    <t>姫路市立夢前中学校</t>
  </si>
  <si>
    <t>兵庫県姫路市広畑区才２２６－１</t>
  </si>
  <si>
    <t>C128210002549</t>
  </si>
  <si>
    <t>姫路市立城乾中学校</t>
  </si>
  <si>
    <t>兵庫県姫路市南八代町６－１</t>
  </si>
  <si>
    <t>C128210002558</t>
  </si>
  <si>
    <t>姫路市立大的中学校</t>
  </si>
  <si>
    <t>兵庫県姫路市大塩町２２１３－２</t>
  </si>
  <si>
    <t>C128210002567</t>
  </si>
  <si>
    <t>姫路市立安室中学校</t>
  </si>
  <si>
    <t>兵庫県姫路市田寺東２－６－１</t>
  </si>
  <si>
    <t>C128210002576</t>
  </si>
  <si>
    <t>姫路市立書写中学校</t>
  </si>
  <si>
    <t>兵庫県姫路市書写台２－３４</t>
  </si>
  <si>
    <t>C128210002585</t>
  </si>
  <si>
    <t>姫路市立大津中学校</t>
  </si>
  <si>
    <t>兵庫県姫路市大津区長松２２９</t>
  </si>
  <si>
    <t>C128210002594</t>
  </si>
  <si>
    <t>相生市立那波中学校</t>
  </si>
  <si>
    <t>兵庫県相生市那波南本町１０－１</t>
  </si>
  <si>
    <t>C128210002601</t>
  </si>
  <si>
    <t>相生市立双葉中学校</t>
  </si>
  <si>
    <t>兵庫県相生市双葉１－２－１</t>
  </si>
  <si>
    <t>C128210002610</t>
  </si>
  <si>
    <t>相生市立矢野川中学校</t>
  </si>
  <si>
    <t>兵庫県相生市若狭野町寺田２９８</t>
  </si>
  <si>
    <t>C128210002629</t>
  </si>
  <si>
    <t>たつの市立龍野東中学校</t>
  </si>
  <si>
    <t>兵庫県たつの市龍野町日飼１００</t>
  </si>
  <si>
    <t>C128210002638</t>
  </si>
  <si>
    <t>たつの市立龍野西中学校</t>
  </si>
  <si>
    <t>兵庫県たつの市揖西町小神３０番地</t>
  </si>
  <si>
    <t>C128210002647</t>
  </si>
  <si>
    <t>赤穂市立赤穂中学校</t>
  </si>
  <si>
    <t>兵庫県赤穂市加里屋２８００－１</t>
  </si>
  <si>
    <t>C128210002656</t>
  </si>
  <si>
    <t>赤穂市立赤穂西中学校</t>
  </si>
  <si>
    <t>兵庫県赤穂市塩屋１８７０</t>
  </si>
  <si>
    <t>C128210002665</t>
  </si>
  <si>
    <t>赤穂市立赤穂東中学校</t>
  </si>
  <si>
    <t>兵庫県赤穂市朝日町１－１</t>
  </si>
  <si>
    <t>C128210002674</t>
  </si>
  <si>
    <t>赤穂市立坂越中学校</t>
  </si>
  <si>
    <t>兵庫県赤穂市浜市５８７</t>
  </si>
  <si>
    <t>C128210002683</t>
  </si>
  <si>
    <t>赤穂市立有年中学校</t>
  </si>
  <si>
    <t>兵庫県赤穂市東有年７２</t>
  </si>
  <si>
    <t>C128210002692</t>
  </si>
  <si>
    <t>姫路市立家島中学校</t>
  </si>
  <si>
    <t>兵庫県姫路市家島町宮１８７７－２</t>
  </si>
  <si>
    <t>C128210002709</t>
  </si>
  <si>
    <t>姫路市立坊勢中学校</t>
  </si>
  <si>
    <t>兵庫県姫路市家島町坊勢４３０－１</t>
  </si>
  <si>
    <t>C128210002718</t>
  </si>
  <si>
    <t>姫路市立置塩中学校</t>
  </si>
  <si>
    <t>兵庫県姫路市夢前町又坂５０</t>
  </si>
  <si>
    <t>C128210002727</t>
  </si>
  <si>
    <t>姫路市立鹿谷中学校</t>
  </si>
  <si>
    <t>兵庫県姫路市夢前町前之庄２８６０</t>
  </si>
  <si>
    <t>C128210002736</t>
  </si>
  <si>
    <t>姫路市立菅野中学校</t>
  </si>
  <si>
    <t>兵庫県姫路市夢前町護持２９－１</t>
  </si>
  <si>
    <t>C128210002745</t>
  </si>
  <si>
    <t>市川町立市川中学校</t>
  </si>
  <si>
    <t>兵庫県神崎郡市川町甘地８３６番地</t>
  </si>
  <si>
    <t>C128210002763</t>
  </si>
  <si>
    <t>福崎町立福崎西中学校</t>
  </si>
  <si>
    <t>兵庫県神崎郡福崎町福田５９７</t>
  </si>
  <si>
    <t>C128210002772</t>
  </si>
  <si>
    <t>福崎町立福崎東中学校</t>
  </si>
  <si>
    <t>兵庫県神崎郡福崎町南田原１２００－１</t>
  </si>
  <si>
    <t>C128210002781</t>
  </si>
  <si>
    <t>姫路市立香寺中学校</t>
  </si>
  <si>
    <t>兵庫県姫路市香寺町岩部２９３</t>
  </si>
  <si>
    <t>C128210002790</t>
  </si>
  <si>
    <t>神河町立神河中学校</t>
  </si>
  <si>
    <t>兵庫県神崎郡神河町上岩２５－１</t>
  </si>
  <si>
    <t>C128210002807</t>
  </si>
  <si>
    <t>たつの市立新宮中学校</t>
  </si>
  <si>
    <t>兵庫県たつの市新宮町宮内４２６</t>
  </si>
  <si>
    <t>C128210002816</t>
  </si>
  <si>
    <t>太子町立太子西中学校</t>
  </si>
  <si>
    <t>兵庫県揖保郡太子町立岡２０７－１</t>
  </si>
  <si>
    <t>C128210002825</t>
  </si>
  <si>
    <t>太子町立太子東中学校</t>
  </si>
  <si>
    <t>兵庫県揖保郡太子町太田１</t>
  </si>
  <si>
    <t>C128210002834</t>
  </si>
  <si>
    <t>たつの市立揖保川中学校</t>
  </si>
  <si>
    <t>兵庫県たつの市揖保川町正條４７１</t>
  </si>
  <si>
    <t>C128210002843</t>
  </si>
  <si>
    <t>たつの市立御津中学校</t>
  </si>
  <si>
    <t>兵庫県たつの市御津町朝臣４１４</t>
  </si>
  <si>
    <t>C128210002852</t>
  </si>
  <si>
    <t>上郡町立上郡中学校</t>
  </si>
  <si>
    <t>兵庫県赤穂郡上郡町山野里１１７８－１</t>
  </si>
  <si>
    <t>C128210002861</t>
  </si>
  <si>
    <t>佐用町立佐用中学校</t>
  </si>
  <si>
    <t>兵庫県佐用郡佐用町本位田乙１０４－５</t>
  </si>
  <si>
    <t>C128210002870</t>
  </si>
  <si>
    <t>佐用町立上月中学校</t>
  </si>
  <si>
    <t>兵庫県佐用郡佐用町上月９０１番地</t>
  </si>
  <si>
    <t>C128210002889</t>
  </si>
  <si>
    <t>佐用町立上津中学校</t>
  </si>
  <si>
    <t>兵庫県佐用郡佐用町下徳久１３５７</t>
  </si>
  <si>
    <t>C128210002898</t>
  </si>
  <si>
    <t>佐用町立三日月中学校</t>
  </si>
  <si>
    <t>兵庫県佐用郡佐用町乃井野１７００</t>
  </si>
  <si>
    <t>C128210002905</t>
  </si>
  <si>
    <t>宍粟市立山崎南中学校</t>
  </si>
  <si>
    <t>兵庫県宍粟市山崎町金谷４０</t>
  </si>
  <si>
    <t>C128210002914</t>
  </si>
  <si>
    <t>宍粟市立山崎西中学校</t>
  </si>
  <si>
    <t>兵庫県宍粟市山崎町鹿沢８８－２</t>
  </si>
  <si>
    <t>C128210002923</t>
  </si>
  <si>
    <t>宍粟市立山崎東中学校</t>
  </si>
  <si>
    <t>兵庫県宍粟市山崎町三津３７１</t>
  </si>
  <si>
    <t>C128210002932</t>
  </si>
  <si>
    <t>姫路市立安富中学校</t>
  </si>
  <si>
    <t>兵庫県姫路市安富町安志３２０－１</t>
  </si>
  <si>
    <t>C128210002941</t>
  </si>
  <si>
    <t>宍粟市立一宮南中学校</t>
  </si>
  <si>
    <t>兵庫県宍粟市一宮町東市場８３４</t>
  </si>
  <si>
    <t>C128210002950</t>
  </si>
  <si>
    <t>宍粟市立一宮北中学校</t>
  </si>
  <si>
    <t>C128210002969</t>
  </si>
  <si>
    <t>宍粟市立波賀中学校</t>
  </si>
  <si>
    <t>兵庫県宍粟市波賀町安賀２４４</t>
  </si>
  <si>
    <t>C128210002978</t>
  </si>
  <si>
    <t>宍粟市立千種中学校</t>
  </si>
  <si>
    <t>兵庫県宍粟市千種町河呂６０－５</t>
  </si>
  <si>
    <t>C128210002987</t>
  </si>
  <si>
    <t>豊岡市立豊岡南中学校</t>
  </si>
  <si>
    <t>兵庫県豊岡市大磯町１－６５</t>
  </si>
  <si>
    <t>C128210002996</t>
  </si>
  <si>
    <t>豊岡北中学校</t>
  </si>
  <si>
    <t>兵庫県豊岡市中陰２５０</t>
  </si>
  <si>
    <t>C128210003003</t>
  </si>
  <si>
    <t>豊岡市立港中学校</t>
  </si>
  <si>
    <t>兵庫県豊岡市気比３４８５</t>
  </si>
  <si>
    <t>C128210003012</t>
  </si>
  <si>
    <t>豊岡市立城崎中学校</t>
  </si>
  <si>
    <t>兵庫県豊岡市城崎町湯島６１７</t>
  </si>
  <si>
    <t>C128210003021</t>
  </si>
  <si>
    <t>豊岡市立竹野中学校</t>
  </si>
  <si>
    <t>兵庫県豊岡市竹野町竹野２０５６</t>
  </si>
  <si>
    <t>C128210003030</t>
  </si>
  <si>
    <t>香美町立香住第一中学校</t>
  </si>
  <si>
    <t>兵庫県美方郡香美町香住区香住９１９－２</t>
  </si>
  <si>
    <t>C128210003058</t>
  </si>
  <si>
    <t>豊岡市立日高東中学校</t>
  </si>
  <si>
    <t>兵庫県豊岡市日高町水上１６０</t>
  </si>
  <si>
    <t>C128210003067</t>
  </si>
  <si>
    <t>豊岡市立日高西中学校</t>
  </si>
  <si>
    <t>兵庫県豊岡市日高町庄境４１０</t>
  </si>
  <si>
    <t>C128210003076</t>
  </si>
  <si>
    <t>豊岡市立出石中学校</t>
  </si>
  <si>
    <t>兵庫県豊岡市出石町弘原２０２</t>
  </si>
  <si>
    <t>C128210003085</t>
  </si>
  <si>
    <t>豊岡市立但東中学校</t>
  </si>
  <si>
    <t>兵庫県豊岡市但東町三原１０８の１</t>
  </si>
  <si>
    <t>C128210003094</t>
  </si>
  <si>
    <t>香美町立村岡中学校</t>
  </si>
  <si>
    <t>兵庫県美方郡香美町村岡区村岡３０７７</t>
  </si>
  <si>
    <t>C128210003101</t>
  </si>
  <si>
    <t>香美町立小代中学校</t>
  </si>
  <si>
    <t>兵庫県美方郡香美町小代区実山３０</t>
  </si>
  <si>
    <t>C128210003110</t>
  </si>
  <si>
    <t>新温泉町立浜坂中学校</t>
  </si>
  <si>
    <t>兵庫県美方郡新温泉町浜坂７７－１８５</t>
  </si>
  <si>
    <t>C128210003129</t>
  </si>
  <si>
    <t>新温泉町立夢が丘中学校</t>
  </si>
  <si>
    <t>兵庫県美方郡新温泉町細田３８</t>
  </si>
  <si>
    <t>C128210003138</t>
  </si>
  <si>
    <t>養父市立養父中学校</t>
  </si>
  <si>
    <t>兵庫県養父市十二所８３８</t>
  </si>
  <si>
    <t>C128210003147</t>
  </si>
  <si>
    <t>養父市立大屋中学校</t>
  </si>
  <si>
    <t>兵庫県養父市大屋町加保４５－１</t>
  </si>
  <si>
    <t>C128210003156</t>
  </si>
  <si>
    <t>養父市立八鹿青渓中学校</t>
  </si>
  <si>
    <t>兵庫県養父市八鹿町九鹿２０１－４</t>
  </si>
  <si>
    <t>C128210003165</t>
  </si>
  <si>
    <t>朝来市立和田山中学校</t>
  </si>
  <si>
    <t>兵庫県朝来市和田山町柳原９０</t>
  </si>
  <si>
    <t>C128210003174</t>
  </si>
  <si>
    <t>朝来市立梁瀬中学校</t>
  </si>
  <si>
    <t>兵庫県朝来市山東町楽音寺１５９</t>
  </si>
  <si>
    <t>C128210003183</t>
  </si>
  <si>
    <t>朝来市立朝来中学校</t>
  </si>
  <si>
    <t>兵庫県朝来市新井９２</t>
  </si>
  <si>
    <t>C128210003192</t>
  </si>
  <si>
    <t>朝来市立生野中学校</t>
  </si>
  <si>
    <t>兵庫県朝来市生野町真弓１０－１</t>
  </si>
  <si>
    <t>C128210003209</t>
  </si>
  <si>
    <t>洲本市立洲浜中学校</t>
  </si>
  <si>
    <t>兵庫県洲本市塩屋２－５－２</t>
  </si>
  <si>
    <t>C128210003218</t>
  </si>
  <si>
    <t>洲本市立青雲中学校</t>
  </si>
  <si>
    <t>兵庫県洲本市物部３－１０－１</t>
  </si>
  <si>
    <t>C128210003227</t>
  </si>
  <si>
    <t>洲本市立由良中学校</t>
  </si>
  <si>
    <t>兵庫県洲本市由良町由良２３５５－１</t>
  </si>
  <si>
    <t>C128210003236</t>
  </si>
  <si>
    <t>洲本市立安乎中学校</t>
  </si>
  <si>
    <t>兵庫県洲本市安乎町北谷１１６９－２</t>
  </si>
  <si>
    <t>C128210003245</t>
  </si>
  <si>
    <t>淡路市立津名中学校</t>
  </si>
  <si>
    <t>兵庫県淡路市大谷１００３番地</t>
  </si>
  <si>
    <t>C128210003254</t>
  </si>
  <si>
    <t>淡路市立東浦中学校</t>
  </si>
  <si>
    <t>兵庫県淡路市久留麻２６００－１</t>
  </si>
  <si>
    <t>C128210003263</t>
  </si>
  <si>
    <t>淡路市立岩屋中学校</t>
  </si>
  <si>
    <t>兵庫県淡路市岩屋２８７５</t>
  </si>
  <si>
    <t>C128210003272</t>
  </si>
  <si>
    <t>淡路市立北淡中学校</t>
  </si>
  <si>
    <t>兵庫県淡路市浅野神田１１４番地１</t>
  </si>
  <si>
    <t>C128210003281</t>
  </si>
  <si>
    <t>淡路市立一宮中学校</t>
  </si>
  <si>
    <t>兵庫県淡路市多賀１４５</t>
  </si>
  <si>
    <t>C128210003290</t>
  </si>
  <si>
    <t>洲本市立五色中学校</t>
  </si>
  <si>
    <t>兵庫県洲本市五色町広石北１２５</t>
  </si>
  <si>
    <t>C128210003316</t>
  </si>
  <si>
    <t>南あわじ市立西淡中学校</t>
  </si>
  <si>
    <t>兵庫県南あわじ市松帆古津路５７７－６６</t>
  </si>
  <si>
    <t>C128210003325</t>
  </si>
  <si>
    <t>南あわじ市立三原中学校</t>
  </si>
  <si>
    <t>兵庫県南あわじ市市十一ヶ所１４－１２</t>
  </si>
  <si>
    <t>C128210003334</t>
  </si>
  <si>
    <t>南あわじ市立沼島中学校</t>
  </si>
  <si>
    <t>兵庫県南あわじ市沼島９９２</t>
  </si>
  <si>
    <t>C128210003343</t>
  </si>
  <si>
    <t>南あわじ市立南淡中学校</t>
  </si>
  <si>
    <t>兵庫県南あわじ市潮美台３－１</t>
  </si>
  <si>
    <t>C128210003352</t>
  </si>
  <si>
    <t>加古川市立山手中学校</t>
  </si>
  <si>
    <t>兵庫県加古川市山手１－９－１</t>
  </si>
  <si>
    <t>C128210003361</t>
  </si>
  <si>
    <t>高砂市立宝殿中学校</t>
  </si>
  <si>
    <t>兵庫県高砂市米田町米田１１７４－１</t>
  </si>
  <si>
    <t>C128210003370</t>
  </si>
  <si>
    <t>姫路市立東中学校</t>
  </si>
  <si>
    <t>兵庫県姫路市別所町別所３０番地２</t>
  </si>
  <si>
    <t>C128210003389</t>
  </si>
  <si>
    <t>南あわじ市・洲本市組合立広田中学校</t>
  </si>
  <si>
    <t>兵庫県南あわじ市広田中筋１０７</t>
  </si>
  <si>
    <t>C128210003398</t>
  </si>
  <si>
    <t>播磨高原広域事務組合立播磨高原東中学校</t>
  </si>
  <si>
    <t>兵庫県たつの市新宮町光都２丁目４番１号</t>
  </si>
  <si>
    <t>C128210003405</t>
  </si>
  <si>
    <t>猪名川町立清陵中学校</t>
  </si>
  <si>
    <t>兵庫県川辺郡猪名川町原宇尾鼻ヶ尾７４７番地</t>
  </si>
  <si>
    <t>C128210003414</t>
  </si>
  <si>
    <t>姫路市立あかつき中学校</t>
  </si>
  <si>
    <t>兵庫県姫路市市之郷町二丁目３４番地</t>
  </si>
  <si>
    <t>C128310000013</t>
  </si>
  <si>
    <t>甲南女子中学校</t>
  </si>
  <si>
    <t>兵庫県神戸市東灘区森北町５－６－１</t>
  </si>
  <si>
    <t>C128310000022</t>
  </si>
  <si>
    <t>灘中学校</t>
  </si>
  <si>
    <t>兵庫県神戸市東灘区魚崎北町８－５－１</t>
  </si>
  <si>
    <t>C128310000031</t>
  </si>
  <si>
    <t>六甲学院中学校</t>
  </si>
  <si>
    <t>兵庫県神戸市灘区篠原伯母野山町２－４－１</t>
  </si>
  <si>
    <t>C128310000040</t>
  </si>
  <si>
    <t>神戸海星女子学院中学校</t>
  </si>
  <si>
    <t>C128310000059</t>
  </si>
  <si>
    <t>松蔭中学校</t>
  </si>
  <si>
    <t>兵庫県神戸市灘区青谷町３－４－４７</t>
  </si>
  <si>
    <t>C128310000068</t>
  </si>
  <si>
    <t>神戸龍谷中学校</t>
  </si>
  <si>
    <t>兵庫県神戸市中央区中島通５－３－１</t>
  </si>
  <si>
    <t>C128310000077</t>
  </si>
  <si>
    <t>神港学園神港中学校</t>
  </si>
  <si>
    <t>兵庫県神戸市中央区山木通４丁目１９番２０号</t>
  </si>
  <si>
    <t>C128310000086</t>
  </si>
  <si>
    <t>啓明学院中学校</t>
  </si>
  <si>
    <t>兵庫県神戸市須磨区横尾９－５－１</t>
  </si>
  <si>
    <t>C128310000095</t>
  </si>
  <si>
    <t>神戸山手女子中学校</t>
  </si>
  <si>
    <t>兵庫県神戸市中央区諏訪山町６－１</t>
  </si>
  <si>
    <t>C128310000102</t>
  </si>
  <si>
    <t>親和中学校</t>
  </si>
  <si>
    <t>兵庫県神戸市灘区土山町６－１</t>
  </si>
  <si>
    <t>C128310000111</t>
  </si>
  <si>
    <t>神戸星城中学校</t>
  </si>
  <si>
    <t>兵庫県神戸市須磨区緑が丘１丁目１２－１</t>
  </si>
  <si>
    <t>C128310000120</t>
  </si>
  <si>
    <t>神戸野田中学校</t>
  </si>
  <si>
    <t>兵庫県神戸市長田区海運町６丁目１－７</t>
  </si>
  <si>
    <t>C128310000139</t>
  </si>
  <si>
    <t>育英中学校</t>
  </si>
  <si>
    <t>兵庫県神戸市長田区長尾町２丁目１－１５</t>
  </si>
  <si>
    <t>C128310000148</t>
  </si>
  <si>
    <t>滝川中学校</t>
  </si>
  <si>
    <t>兵庫県神戸市須磨区宝田町２－１－１</t>
  </si>
  <si>
    <t>C128310000157</t>
  </si>
  <si>
    <t>神戸国際中学校</t>
  </si>
  <si>
    <t>兵庫県神戸市須磨区高倉台７－２１－１</t>
  </si>
  <si>
    <t>C128310000166</t>
  </si>
  <si>
    <t>愛徳学園中学校</t>
  </si>
  <si>
    <t>C128310000175</t>
  </si>
  <si>
    <t>生野学園中学校</t>
  </si>
  <si>
    <t>兵庫県朝来市生野町栃原字西桝渕２８－２</t>
  </si>
  <si>
    <t>C128310000184</t>
  </si>
  <si>
    <t>須磨学園中学校</t>
  </si>
  <si>
    <t>兵庫県神戸市須磨区板宿町３丁目１５－１４</t>
  </si>
  <si>
    <t>C128310000193</t>
  </si>
  <si>
    <t>滝川第二中学校</t>
  </si>
  <si>
    <t>兵庫県神戸市西区春日台６－２３</t>
  </si>
  <si>
    <t>C128310000200</t>
  </si>
  <si>
    <t>神戸学院大学附属中学校</t>
  </si>
  <si>
    <t>兵庫県神戸市中央区港島中町４－６－３</t>
  </si>
  <si>
    <t>C128310000219</t>
  </si>
  <si>
    <t>姫路女学院中学校</t>
  </si>
  <si>
    <t>兵庫県姫路市豊沢町８３番地</t>
  </si>
  <si>
    <t>C128310000228</t>
  </si>
  <si>
    <t>日ノ本学園中学校</t>
  </si>
  <si>
    <t>兵庫県姫路市香寺町香呂８９０</t>
  </si>
  <si>
    <t>C128310000237</t>
  </si>
  <si>
    <t>賢明女子学院中学校</t>
  </si>
  <si>
    <t>兵庫県姫路市本町６８番地</t>
  </si>
  <si>
    <t>C128310000246</t>
  </si>
  <si>
    <t>淳心学院中学校</t>
  </si>
  <si>
    <t>兵庫県姫路市本町６８</t>
  </si>
  <si>
    <t>C128310000255</t>
  </si>
  <si>
    <t>東洋大学附属姫路中学校</t>
  </si>
  <si>
    <t>兵庫県姫路市書写木ノ下１６９９</t>
  </si>
  <si>
    <t>C128310000264</t>
  </si>
  <si>
    <t>園田学園中学校</t>
  </si>
  <si>
    <t>兵庫県尼崎市南塚口町１－２４－１６</t>
  </si>
  <si>
    <t>C128310000273</t>
  </si>
  <si>
    <t>百合学院中学校</t>
  </si>
  <si>
    <t>C128310000282</t>
  </si>
  <si>
    <t>報徳学園中学校</t>
  </si>
  <si>
    <t>兵庫県西宮市上大市５丁目２８－１９</t>
  </si>
  <si>
    <t>C128310000291</t>
  </si>
  <si>
    <t>関西学院中学部</t>
  </si>
  <si>
    <t>兵庫県西宮市上ケ原一番町１－１５５</t>
  </si>
  <si>
    <t>C128310000308</t>
  </si>
  <si>
    <t>神戸女学院中学部</t>
  </si>
  <si>
    <t>兵庫県西宮市岡田山４－１</t>
  </si>
  <si>
    <t>C128310000317</t>
  </si>
  <si>
    <t>武庫川女子大学附属中学校</t>
  </si>
  <si>
    <t>兵庫県西宮市枝川町４番１６号</t>
  </si>
  <si>
    <t>C128310000326</t>
  </si>
  <si>
    <t>甲陽学院中学校</t>
  </si>
  <si>
    <t>兵庫県西宮市中葭原町２－１５</t>
  </si>
  <si>
    <t>C128310000335</t>
  </si>
  <si>
    <t>甲子園学院中学校</t>
  </si>
  <si>
    <t>兵庫県西宮市瓦林町４－２５</t>
  </si>
  <si>
    <t>C128310000344</t>
  </si>
  <si>
    <t>夙川中学校</t>
  </si>
  <si>
    <t>兵庫県神戸市兵庫区会下山町１－７－１</t>
  </si>
  <si>
    <t>C128310000353</t>
  </si>
  <si>
    <t>仁川学院中学校</t>
  </si>
  <si>
    <t>兵庫県西宮市甲東園２丁目１３ー９</t>
  </si>
  <si>
    <t>C128310000362</t>
  </si>
  <si>
    <t>蒼開中学校</t>
  </si>
  <si>
    <t>兵庫県洲本市下加茂１－９－４８</t>
  </si>
  <si>
    <t>C128310000371</t>
  </si>
  <si>
    <t>芦屋学園中学校</t>
  </si>
  <si>
    <t>兵庫県芦屋市六麓荘町１６－１８</t>
  </si>
  <si>
    <t>C128310000380</t>
  </si>
  <si>
    <t>甲南中学校</t>
  </si>
  <si>
    <t>兵庫県芦屋市山手町３１－３</t>
  </si>
  <si>
    <t>C128310000399</t>
  </si>
  <si>
    <t>近畿大学附属豊岡中学校</t>
  </si>
  <si>
    <t>兵庫県豊岡市戸牧１００</t>
  </si>
  <si>
    <t>C128310000406</t>
  </si>
  <si>
    <t>小林聖心女子学院中学校</t>
  </si>
  <si>
    <t>C128310000415</t>
  </si>
  <si>
    <t>雲雀丘学園中学校</t>
  </si>
  <si>
    <t>C128310000424</t>
  </si>
  <si>
    <t>白陵中学校</t>
  </si>
  <si>
    <t>兵庫県高砂市阿弥陀町阿弥陀２２６０</t>
  </si>
  <si>
    <t>C128310000433</t>
  </si>
  <si>
    <t>三田学園中学校</t>
  </si>
  <si>
    <t>兵庫県三田市南が丘２－１３－６５</t>
  </si>
  <si>
    <t>C228210000014</t>
  </si>
  <si>
    <t>神戸市立義務教育学校港島学園</t>
  </si>
  <si>
    <t>兵庫県神戸市中央区港島中町３－２－２</t>
  </si>
  <si>
    <t>C228210000023</t>
  </si>
  <si>
    <t>姫路市立白鷺小中学校</t>
  </si>
  <si>
    <t>兵庫県姫路市本町６８－５２</t>
  </si>
  <si>
    <t>C228210000032</t>
  </si>
  <si>
    <t>姫路市立四郷学院</t>
  </si>
  <si>
    <t>兵庫県姫路市四郷町坂元３４５－２</t>
  </si>
  <si>
    <t>C228210000041</t>
  </si>
  <si>
    <t>姫路市立豊富小中学校</t>
  </si>
  <si>
    <t>兵庫県姫路市豊富町御蔭９２５番地</t>
  </si>
  <si>
    <t>C228210000050</t>
  </si>
  <si>
    <t>西宮市立総合教育センター付属西宮浜義務教育学校</t>
  </si>
  <si>
    <t>兵庫県西宮市西宮浜４丁目２番３１号</t>
  </si>
  <si>
    <t>C228210000069</t>
  </si>
  <si>
    <t>養父市立関宮学園</t>
  </si>
  <si>
    <t>兵庫県養父市吉井１８０番地</t>
  </si>
  <si>
    <t>C228210000078</t>
  </si>
  <si>
    <t>加東市立東条学園小中学校</t>
  </si>
  <si>
    <t>兵庫県加東市天神５６番地</t>
  </si>
  <si>
    <t>C228210000087</t>
  </si>
  <si>
    <t>神戸市立義務教育学校八多学園</t>
  </si>
  <si>
    <t>兵庫県神戸市北区八多町附物８７６</t>
  </si>
  <si>
    <t>D128210000013</t>
  </si>
  <si>
    <t>兵庫県立神戸高等学校</t>
  </si>
  <si>
    <t>兵庫県神戸市灘区城の下通１丁目５番１号</t>
  </si>
  <si>
    <t>D128210000022</t>
  </si>
  <si>
    <t>兵庫県立兵庫工業高等学校</t>
  </si>
  <si>
    <t>兵庫県神戸市兵庫区和田宮通２丁目１番６３号</t>
  </si>
  <si>
    <t>D128210000031</t>
  </si>
  <si>
    <t>兵庫県立兵庫高等学校</t>
  </si>
  <si>
    <t>兵庫県神戸市長田区寺池町１－４－１</t>
  </si>
  <si>
    <t>D128210000040</t>
  </si>
  <si>
    <t>兵庫県立夢野台高等学校</t>
  </si>
  <si>
    <t>兵庫県神戸市長田区房王寺町２－１－１</t>
  </si>
  <si>
    <t>D128210000059</t>
  </si>
  <si>
    <t>兵庫県立長田高等学校</t>
  </si>
  <si>
    <t>兵庫県神戸市長田区池田谷町２－５</t>
  </si>
  <si>
    <t>D128210000068</t>
  </si>
  <si>
    <t>兵庫県立星陵高等学校</t>
  </si>
  <si>
    <t>兵庫県神戸市垂水区星陵台４－３－２</t>
  </si>
  <si>
    <t>D128210000077</t>
  </si>
  <si>
    <t>兵庫県立神戸商業高等学校</t>
  </si>
  <si>
    <t>兵庫県神戸市垂水区星陵台４－３－１</t>
  </si>
  <si>
    <t>D128210000086</t>
  </si>
  <si>
    <t>兵庫県立姫路西高等学校</t>
  </si>
  <si>
    <t>兵庫県姫路市北八代２－１－３３</t>
  </si>
  <si>
    <t>D128210000095</t>
  </si>
  <si>
    <t>兵庫県立姫路南高等学校</t>
  </si>
  <si>
    <t>兵庫県姫路市大津区天満１９１－５</t>
  </si>
  <si>
    <t>D128210000102</t>
  </si>
  <si>
    <t>兵庫県立姫路工業高等学校</t>
  </si>
  <si>
    <t>兵庫県姫路市伊伝居６００－１</t>
  </si>
  <si>
    <t>D128210000111</t>
  </si>
  <si>
    <t>兵庫県立飾磨工業高等学校</t>
  </si>
  <si>
    <t>兵庫県姫路市飾磨区細江３１９番地</t>
  </si>
  <si>
    <t>D128210000120</t>
  </si>
  <si>
    <t>兵庫県立姫路商業高等学校</t>
  </si>
  <si>
    <t>兵庫県姫路市井ノ口４６８</t>
  </si>
  <si>
    <t>D128210000139</t>
  </si>
  <si>
    <t>兵庫県立尼崎北高等学校</t>
  </si>
  <si>
    <t>兵庫県尼崎市塚口町５－４０－１</t>
  </si>
  <si>
    <t>D128210000148</t>
  </si>
  <si>
    <t>兵庫県立尼崎西高等学校</t>
  </si>
  <si>
    <t>兵庫県尼崎市大島２－３４－１</t>
  </si>
  <si>
    <t>D128210000157</t>
  </si>
  <si>
    <t>兵庫県立尼崎工業高等学校</t>
  </si>
  <si>
    <t>兵庫県尼崎市長洲中通１－１３－１</t>
  </si>
  <si>
    <t>D128210000166</t>
  </si>
  <si>
    <t>兵庫県立明石高等学校</t>
  </si>
  <si>
    <t>兵庫県明石市荷山町１７４４</t>
  </si>
  <si>
    <t>D128210000175</t>
  </si>
  <si>
    <t>兵庫県立明石南高等学校</t>
  </si>
  <si>
    <t>兵庫県明石市明南町３－２－１</t>
  </si>
  <si>
    <t>D128210000184</t>
  </si>
  <si>
    <t>兵庫県立西宮高等学校</t>
  </si>
  <si>
    <t>兵庫県西宮市上甲東園２－４－３２</t>
  </si>
  <si>
    <t>D128210000193</t>
  </si>
  <si>
    <t>兵庫県立鳴尾高等学校</t>
  </si>
  <si>
    <t>兵庫県西宮市学文殿町２－１－６０</t>
  </si>
  <si>
    <t>D128210000200</t>
  </si>
  <si>
    <t>兵庫県立洲本実業高等学校</t>
  </si>
  <si>
    <t>兵庫県洲本市宇山２－８－６５</t>
  </si>
  <si>
    <t>D128210000219</t>
  </si>
  <si>
    <t>兵庫県立芦屋高等学校</t>
  </si>
  <si>
    <t>兵庫県芦屋市宮川町６－３</t>
  </si>
  <si>
    <t>D128210000228</t>
  </si>
  <si>
    <t>兵庫県立伊丹高等学校</t>
  </si>
  <si>
    <t>兵庫県伊丹市緑ヶ丘７丁目３１ー１</t>
  </si>
  <si>
    <t>D128210000237</t>
  </si>
  <si>
    <t>兵庫県立加古川東高等学校</t>
  </si>
  <si>
    <t>兵庫県加古川市加古川町粟津２３２－２</t>
  </si>
  <si>
    <t>D128210000246</t>
  </si>
  <si>
    <t>兵庫県立加古川西高等学校</t>
  </si>
  <si>
    <t>兵庫県加古川市加古川町本町１１８</t>
  </si>
  <si>
    <t>D128210000255</t>
  </si>
  <si>
    <t>兵庫県立東播工業高等学校</t>
  </si>
  <si>
    <t>兵庫県加古川市東神吉町神吉１７４８－１</t>
  </si>
  <si>
    <t>D128210000264</t>
  </si>
  <si>
    <t>兵庫県立龍野高等学校</t>
  </si>
  <si>
    <t>兵庫県たつの市龍野町日山５５４</t>
  </si>
  <si>
    <t>D128210000273</t>
  </si>
  <si>
    <t>兵庫県立西脇工業高等学校</t>
  </si>
  <si>
    <t>兵庫県西脇市野村町１７９０</t>
  </si>
  <si>
    <t>D128210000282</t>
  </si>
  <si>
    <t>兵庫県立宝塚高等学校</t>
  </si>
  <si>
    <t>兵庫県宝塚市逆瀬台２－２－１</t>
  </si>
  <si>
    <t>D128210000291</t>
  </si>
  <si>
    <t>兵庫県立三木高等学校</t>
  </si>
  <si>
    <t>兵庫県三木市加佐９３１</t>
  </si>
  <si>
    <t>D128210000308</t>
  </si>
  <si>
    <t>兵庫県立高砂高等学校</t>
  </si>
  <si>
    <t>兵庫県高砂市高砂町朝日町２－５－１</t>
  </si>
  <si>
    <t>D128210000317</t>
  </si>
  <si>
    <t>兵庫県立小野高等学校</t>
  </si>
  <si>
    <t>兵庫県小野市西本町５１８</t>
  </si>
  <si>
    <t>D128210000326</t>
  </si>
  <si>
    <t>兵庫県立播磨農業高等学校</t>
  </si>
  <si>
    <t>兵庫県加西市北条町東高室１２３６－１</t>
  </si>
  <si>
    <t>D128210000335</t>
  </si>
  <si>
    <t>兵庫県立猪名川高等学校</t>
  </si>
  <si>
    <t>兵庫県川辺郡猪名川町紫合字新林４－４</t>
  </si>
  <si>
    <t>D128210000344</t>
  </si>
  <si>
    <t>兵庫県立吉川高等学校</t>
  </si>
  <si>
    <t>兵庫県三木市吉川町渡瀬３００－１２</t>
  </si>
  <si>
    <t>D128210000353</t>
  </si>
  <si>
    <t>兵庫県立社高等学校</t>
  </si>
  <si>
    <t>兵庫県加東市木梨１３５６－１</t>
  </si>
  <si>
    <t>D128210000362</t>
  </si>
  <si>
    <t>兵庫県立神戸工業高等学校</t>
  </si>
  <si>
    <t>兵庫県神戸市兵庫区和田宮通２－１－６３</t>
  </si>
  <si>
    <t>D128210000371</t>
  </si>
  <si>
    <t>兵庫県立湊川高等学校</t>
  </si>
  <si>
    <t>D128210000380</t>
  </si>
  <si>
    <t>兵庫県立長田商業高等学校</t>
  </si>
  <si>
    <t>兵庫県神戸市長田区池田谷町２丁目５番１</t>
  </si>
  <si>
    <t>D128210000399</t>
  </si>
  <si>
    <t>兵庫県立神崎工業高等学校</t>
  </si>
  <si>
    <t>D128210000406</t>
  </si>
  <si>
    <t>兵庫県立錦城高等学校</t>
  </si>
  <si>
    <t>D128210000415</t>
  </si>
  <si>
    <t>兵庫県立太子高等学校</t>
  </si>
  <si>
    <t>兵庫県揖保郡太子町糸井１９番地</t>
  </si>
  <si>
    <t>D128210000424</t>
  </si>
  <si>
    <t>兵庫県立御影高等学校</t>
  </si>
  <si>
    <t>兵庫県神戸市東灘区御影石町４－１－１</t>
  </si>
  <si>
    <t>D128210000433</t>
  </si>
  <si>
    <t>兵庫県立阪神昆陽高等学校</t>
  </si>
  <si>
    <t>兵庫県伊丹市池尻７丁目１０８</t>
  </si>
  <si>
    <t>D128210000442</t>
  </si>
  <si>
    <t>兵庫県立姫路東高等学校</t>
  </si>
  <si>
    <t>兵庫県姫路市本町６８－７０</t>
  </si>
  <si>
    <t>D128210000451</t>
  </si>
  <si>
    <t>兵庫県立尼崎高等学校</t>
  </si>
  <si>
    <t>兵庫県尼崎市北大物町１８－１</t>
  </si>
  <si>
    <t>D128210000460</t>
  </si>
  <si>
    <t>兵庫県立洲本高等学校</t>
  </si>
  <si>
    <t>兵庫県洲本市上物部２－８－５</t>
  </si>
  <si>
    <t>D128210000479</t>
  </si>
  <si>
    <t>兵庫県立相生産業高等学校</t>
  </si>
  <si>
    <t>兵庫県相生市千尋町１０－５０</t>
  </si>
  <si>
    <t>D128210000488</t>
  </si>
  <si>
    <t>兵庫県立豊岡高等学校</t>
  </si>
  <si>
    <t>兵庫県豊岡市京町１２番９１号</t>
  </si>
  <si>
    <t>D128210000497</t>
  </si>
  <si>
    <t>兵庫県立農業高等学校</t>
  </si>
  <si>
    <t>兵庫県加古川市平岡町新在家９０２－４</t>
  </si>
  <si>
    <t>D128210000503</t>
  </si>
  <si>
    <t>兵庫県立赤穂高等学校</t>
  </si>
  <si>
    <t>兵庫県赤穂市海浜町１３９</t>
  </si>
  <si>
    <t>D128210000512</t>
  </si>
  <si>
    <t>兵庫県立西脇高等学校</t>
  </si>
  <si>
    <t>兵庫県西脇市野村町１７９４－６０</t>
  </si>
  <si>
    <t>D128210000521</t>
  </si>
  <si>
    <t>兵庫県立松陽高等学校</t>
  </si>
  <si>
    <t>兵庫県高砂市曽根町２７９４－１</t>
  </si>
  <si>
    <t>D128210000530</t>
  </si>
  <si>
    <t>兵庫県立小野工業高等学校</t>
  </si>
  <si>
    <t>兵庫県小野市片山町１０３４－１</t>
  </si>
  <si>
    <t>D128210000549</t>
  </si>
  <si>
    <t>兵庫県立有馬高等学校</t>
  </si>
  <si>
    <t>兵庫県三田市天神２－１－５０</t>
  </si>
  <si>
    <t>D128210000558</t>
  </si>
  <si>
    <t>兵庫県立北条高等学校</t>
  </si>
  <si>
    <t>兵庫県加西市段下町８４７－５</t>
  </si>
  <si>
    <t>D128210000567</t>
  </si>
  <si>
    <t>兵庫県立上郡高等学校</t>
  </si>
  <si>
    <t>兵庫県赤穂郡上郡町大持２０７－１</t>
  </si>
  <si>
    <t>D128210000576</t>
  </si>
  <si>
    <t>兵庫県立佐用高等学校</t>
  </si>
  <si>
    <t>兵庫県佐用郡佐用町佐用２６０</t>
  </si>
  <si>
    <t>D128210000585</t>
  </si>
  <si>
    <t>兵庫県立香住高等学校</t>
  </si>
  <si>
    <t>兵庫県美方郡香美町香住区矢田４０－１</t>
  </si>
  <si>
    <t>D128210000594</t>
  </si>
  <si>
    <t>兵庫県立柏原高等学校</t>
  </si>
  <si>
    <t>兵庫県丹波市柏原町東奥５０</t>
  </si>
  <si>
    <t>D128210000601</t>
  </si>
  <si>
    <t>兵庫県立東灘高等学校</t>
  </si>
  <si>
    <t>兵庫県神戸市東灘区深江浜町５０番</t>
  </si>
  <si>
    <t>D128210000610</t>
  </si>
  <si>
    <t>兵庫県立青雲高等学校</t>
  </si>
  <si>
    <t>D128210000629</t>
  </si>
  <si>
    <t>兵庫県立明石西高等学校</t>
  </si>
  <si>
    <t>兵庫県明石市二見町西二見１６４２－１</t>
  </si>
  <si>
    <t>D128210000638</t>
  </si>
  <si>
    <t>兵庫県立川西明峰高等学校</t>
  </si>
  <si>
    <t>兵庫県川西市萩原台西２－３２４</t>
  </si>
  <si>
    <t>D128210000647</t>
  </si>
  <si>
    <t>兵庫県立但馬農業高等学校</t>
  </si>
  <si>
    <t>兵庫県養父市八鹿町高柳３００－１</t>
  </si>
  <si>
    <t>D128210000656</t>
  </si>
  <si>
    <t>兵庫県立伊川谷高等学校</t>
  </si>
  <si>
    <t>兵庫県神戸市西区伊川谷町長坂９１０－５</t>
  </si>
  <si>
    <t>D128210000665</t>
  </si>
  <si>
    <t>兵庫県立姫路別所高等学校</t>
  </si>
  <si>
    <t>兵庫県姫路市別所町北宿３０３－１</t>
  </si>
  <si>
    <t>D128210000674</t>
  </si>
  <si>
    <t>兵庫県立夢前高等学校</t>
  </si>
  <si>
    <t>兵庫県姫路市夢前町前之庄６４３－１</t>
  </si>
  <si>
    <t>D128210000683</t>
  </si>
  <si>
    <t>兵庫県立家島高等学校</t>
  </si>
  <si>
    <t>兵庫県姫路市家島町宮１７５９－１</t>
  </si>
  <si>
    <t>D128210000692</t>
  </si>
  <si>
    <t>兵庫県立神崎高等学校</t>
  </si>
  <si>
    <t>兵庫県神崎郡神河町福本４８８－１</t>
  </si>
  <si>
    <t>D128210000709</t>
  </si>
  <si>
    <t>兵庫県立福崎高等学校</t>
  </si>
  <si>
    <t>兵庫県神崎郡福崎町福田２３４－１</t>
  </si>
  <si>
    <t>D128210000718</t>
  </si>
  <si>
    <t>兵庫県立香寺高等学校</t>
  </si>
  <si>
    <t>兵庫県姫路市香寺町土師５４７</t>
  </si>
  <si>
    <t>D128210000727</t>
  </si>
  <si>
    <t>兵庫県立山崎高等学校</t>
  </si>
  <si>
    <t>兵庫県宍粟市山崎町加生３４０</t>
  </si>
  <si>
    <t>D128210000736</t>
  </si>
  <si>
    <t>兵庫県立伊和高等学校</t>
  </si>
  <si>
    <t>兵庫県宍粟市一宮町安積６１６－２</t>
  </si>
  <si>
    <t>D128210000745</t>
  </si>
  <si>
    <t>兵庫県立千種高等学校</t>
  </si>
  <si>
    <t>兵庫県宍粟市千種町千草７２７－２</t>
  </si>
  <si>
    <t>D128210000754</t>
  </si>
  <si>
    <t>兵庫県立日高高等学校</t>
  </si>
  <si>
    <t>兵庫県豊岡市日高町岩中１</t>
  </si>
  <si>
    <t>D128210000763</t>
  </si>
  <si>
    <t>兵庫県立出石高等学校</t>
  </si>
  <si>
    <t>兵庫県豊岡市出石町下谷３５－１</t>
  </si>
  <si>
    <t>D128210000772</t>
  </si>
  <si>
    <t>兵庫県立村岡高等学校</t>
  </si>
  <si>
    <t>兵庫県美方郡香美町村岡区村岡２９３１</t>
  </si>
  <si>
    <t>D128210000781</t>
  </si>
  <si>
    <t>兵庫県立浜坂高等学校</t>
  </si>
  <si>
    <t>兵庫県美方郡新温泉町芦屋８５３－２</t>
  </si>
  <si>
    <t>D128210000790</t>
  </si>
  <si>
    <t>兵庫県立八鹿高等学校</t>
  </si>
  <si>
    <t>兵庫県養父市八鹿町九鹿８５番地</t>
  </si>
  <si>
    <t>D128210000807</t>
  </si>
  <si>
    <t>兵庫県立生野高等学校</t>
  </si>
  <si>
    <t>兵庫県朝来市生野町真弓４３２－１</t>
  </si>
  <si>
    <t>D128210000816</t>
  </si>
  <si>
    <t>兵庫県立和田山高等学校</t>
  </si>
  <si>
    <t>兵庫県朝来市和田山町枚田岡字縄手３７６－１</t>
  </si>
  <si>
    <t>D128210000825</t>
  </si>
  <si>
    <t>兵庫県立氷上西高等学校</t>
  </si>
  <si>
    <t>兵庫県丹波市青垣町佐治３７８－３</t>
  </si>
  <si>
    <t>D128210000834</t>
  </si>
  <si>
    <t>兵庫県立氷上高等学校</t>
  </si>
  <si>
    <t>兵庫県丹波市春日町黒井７７</t>
  </si>
  <si>
    <t>D128210000843</t>
  </si>
  <si>
    <t>兵庫県立篠山鳳鳴高等学校</t>
  </si>
  <si>
    <t>兵庫県丹波篠山市大熊３６９</t>
  </si>
  <si>
    <t>D128210000852</t>
  </si>
  <si>
    <t>兵庫県立篠山産業高等学校</t>
  </si>
  <si>
    <t>兵庫県丹波篠山市郡家４０３－１</t>
  </si>
  <si>
    <t>D128210000861</t>
  </si>
  <si>
    <t>兵庫県立津名高等学校</t>
  </si>
  <si>
    <t>兵庫県淡路市志筑２４９－１</t>
  </si>
  <si>
    <t>D128210000870</t>
  </si>
  <si>
    <t>兵庫県立淡路高等学校</t>
  </si>
  <si>
    <t>兵庫県淡路市富島１７１－２</t>
  </si>
  <si>
    <t>D128210000889</t>
  </si>
  <si>
    <t>兵庫県立川西緑台高等学校</t>
  </si>
  <si>
    <t>兵庫県川西市向陽台１丁目８</t>
  </si>
  <si>
    <t>D128210000898</t>
  </si>
  <si>
    <t>兵庫県立西宮北高等学校</t>
  </si>
  <si>
    <t>兵庫県西宮市苦楽園二番町１６－８０</t>
  </si>
  <si>
    <t>D128210000905</t>
  </si>
  <si>
    <t>兵庫県立北須磨高等学校</t>
  </si>
  <si>
    <t>兵庫県神戸市須磨区友が丘９－２３</t>
  </si>
  <si>
    <t>D128210000914</t>
  </si>
  <si>
    <t>兵庫県立尼崎小田高等学校</t>
  </si>
  <si>
    <t>兵庫県尼崎市長洲中通２－１７－４６</t>
  </si>
  <si>
    <t>D128210000923</t>
  </si>
  <si>
    <t>兵庫県立明石北高等学校</t>
  </si>
  <si>
    <t>兵庫県明石市大久保町松陰３６４－１</t>
  </si>
  <si>
    <t>D128210000932</t>
  </si>
  <si>
    <t>兵庫県立神戸北高等学校</t>
  </si>
  <si>
    <t>兵庫県神戸市北区唐櫃台２－４１－１</t>
  </si>
  <si>
    <t>D128210000941</t>
  </si>
  <si>
    <t>兵庫県立伊丹北高等学校</t>
  </si>
  <si>
    <t>兵庫県伊丹市鴻池７－２－１</t>
  </si>
  <si>
    <t>D128210000950</t>
  </si>
  <si>
    <t>兵庫県立舞子高等学校</t>
  </si>
  <si>
    <t>兵庫県神戸市垂水区学が丘３－２</t>
  </si>
  <si>
    <t>D128210000969</t>
  </si>
  <si>
    <t>兵庫県立神戸甲北高等学校</t>
  </si>
  <si>
    <t>兵庫県神戸市北区大脇台９－１</t>
  </si>
  <si>
    <t>D128210000978</t>
  </si>
  <si>
    <t>兵庫県立宝塚東高等学校</t>
  </si>
  <si>
    <t>兵庫県宝塚市中山五月台１－１２－１</t>
  </si>
  <si>
    <t>D128210000987</t>
  </si>
  <si>
    <t>兵庫県立東播磨高等学校</t>
  </si>
  <si>
    <t>兵庫県加古郡稲美町中一色５９４－２</t>
  </si>
  <si>
    <t>D128210000996</t>
  </si>
  <si>
    <t>兵庫県立西宮南高等学校</t>
  </si>
  <si>
    <t>兵庫県西宮市高須町２丁目１－４３</t>
  </si>
  <si>
    <t>D128210001003</t>
  </si>
  <si>
    <t>兵庫県立三木東高等学校</t>
  </si>
  <si>
    <t>兵庫県三木市別所町小林６２５－２</t>
  </si>
  <si>
    <t>D128210001012</t>
  </si>
  <si>
    <t>兵庫県立篠山東雲高等学校</t>
  </si>
  <si>
    <t>兵庫県丹波篠山市福住１２６０</t>
  </si>
  <si>
    <t>D128210001021</t>
  </si>
  <si>
    <t>兵庫県立龍野北高等学校</t>
  </si>
  <si>
    <t>兵庫県たつの市新宮町芝田１２５－２</t>
  </si>
  <si>
    <t>D128210001030</t>
  </si>
  <si>
    <t>兵庫県立西脇北高等学校</t>
  </si>
  <si>
    <t>兵庫県西脇市郷瀬町６６９－３２</t>
  </si>
  <si>
    <t>D128210001049</t>
  </si>
  <si>
    <t>兵庫県立姫路北高等学校</t>
  </si>
  <si>
    <t>D128210001058</t>
  </si>
  <si>
    <t>兵庫県立多可高等学校</t>
  </si>
  <si>
    <t>兵庫県多可郡多可町中区東山５５３</t>
  </si>
  <si>
    <t>D128210001067</t>
  </si>
  <si>
    <t>兵庫県立西宮今津高等学校</t>
  </si>
  <si>
    <t>兵庫県西宮市浜甲子園４－１－５</t>
  </si>
  <si>
    <t>D128210001076</t>
  </si>
  <si>
    <t>兵庫県立宝塚西高等学校</t>
  </si>
  <si>
    <t>兵庫県宝塚市ゆずり葉台１－１－１</t>
  </si>
  <si>
    <t>D128210001085</t>
  </si>
  <si>
    <t>兵庫県立相生高等学校</t>
  </si>
  <si>
    <t>兵庫県相生市山手１－７２２－１０</t>
  </si>
  <si>
    <t>D128210001094</t>
  </si>
  <si>
    <t>兵庫県立須磨東高等学校</t>
  </si>
  <si>
    <t>兵庫県神戸市須磨区東落合１－１－１</t>
  </si>
  <si>
    <t>D128210001101</t>
  </si>
  <si>
    <t>兵庫県立尼崎稲園高等学校</t>
  </si>
  <si>
    <t>兵庫県尼崎市猪名寺３－１－１</t>
  </si>
  <si>
    <t>D128210001110</t>
  </si>
  <si>
    <t>兵庫県立加古川北高等学校</t>
  </si>
  <si>
    <t>兵庫県加古川市野口町水足８６７－１</t>
  </si>
  <si>
    <t>D128210001129</t>
  </si>
  <si>
    <t>兵庫県立網干高等学校</t>
  </si>
  <si>
    <t>兵庫県姫路市網干区新在家２５９－１</t>
  </si>
  <si>
    <t>D128210001138</t>
  </si>
  <si>
    <t>兵庫県立伊丹西高等学校</t>
  </si>
  <si>
    <t>兵庫県伊丹市奥畑３－５</t>
  </si>
  <si>
    <t>D128210001147</t>
  </si>
  <si>
    <t>兵庫県立明石清水高等学校</t>
  </si>
  <si>
    <t>兵庫県明石市魚住町清水６３０－１</t>
  </si>
  <si>
    <t>D128210001156</t>
  </si>
  <si>
    <t>兵庫県立高砂南高等学校</t>
  </si>
  <si>
    <t>兵庫県高砂市西畑２－１－１２</t>
  </si>
  <si>
    <t>D128210001165</t>
  </si>
  <si>
    <t>兵庫県立須磨友が丘高等学校</t>
  </si>
  <si>
    <t>兵庫県神戸市須磨区友が丘１－１－５</t>
  </si>
  <si>
    <t>D128210001174</t>
  </si>
  <si>
    <t>兵庫県立西宮甲山高等学校</t>
  </si>
  <si>
    <t>兵庫県西宮市鷲林寺字剣谷１０番</t>
  </si>
  <si>
    <t>D128210001183</t>
  </si>
  <si>
    <t>兵庫県立加古川南高等学校</t>
  </si>
  <si>
    <t>兵庫県加古川市加古川町友沢６５－１</t>
  </si>
  <si>
    <t>D128210001192</t>
  </si>
  <si>
    <t>兵庫県立三木北高等学校</t>
  </si>
  <si>
    <t>兵庫県三木市志染町青山６丁目２５番地</t>
  </si>
  <si>
    <t>D128210001209</t>
  </si>
  <si>
    <t>兵庫県立川西北陵高等学校</t>
  </si>
  <si>
    <t>兵庫県川西市緑が丘２－１４－１</t>
  </si>
  <si>
    <t>D128210001218</t>
  </si>
  <si>
    <t>兵庫県立神戸高塚高等学校</t>
  </si>
  <si>
    <t>兵庫県神戸市西区美賀多台９－１</t>
  </si>
  <si>
    <t>D128210001227</t>
  </si>
  <si>
    <t>兵庫県立明石城西高等学校</t>
  </si>
  <si>
    <t>兵庫県明石市大久保町谷八木１１９０－７</t>
  </si>
  <si>
    <t>D128210001236</t>
  </si>
  <si>
    <t>兵庫県立播磨南高等学校</t>
  </si>
  <si>
    <t>兵庫県加古郡播磨町古宮４－３－１</t>
  </si>
  <si>
    <t>D128210001245</t>
  </si>
  <si>
    <t>兵庫県立宝塚北高等学校</t>
  </si>
  <si>
    <t>兵庫県宝塚市すみれガ丘４－１－１</t>
  </si>
  <si>
    <t>D128210001254</t>
  </si>
  <si>
    <t>兵庫県立姫路飾西高等学校</t>
  </si>
  <si>
    <t>兵庫県姫路市飾西字側町１４８－２</t>
  </si>
  <si>
    <t>D128210001263</t>
  </si>
  <si>
    <t>兵庫県立伊川谷北高等学校</t>
  </si>
  <si>
    <t>兵庫県神戸市西区学園西町６－１</t>
  </si>
  <si>
    <t>D128210001272</t>
  </si>
  <si>
    <t>兵庫県立北摂三田高等学校</t>
  </si>
  <si>
    <t>兵庫県三田市狭間が丘１－１－１</t>
  </si>
  <si>
    <t>D128210001281</t>
  </si>
  <si>
    <t>兵庫県立三田西陵高等学校</t>
  </si>
  <si>
    <t>兵庫県三田市ゆりのき台３－４</t>
  </si>
  <si>
    <t>D128210001290</t>
  </si>
  <si>
    <t>兵庫県立大学附属高等学校</t>
  </si>
  <si>
    <t>兵庫県赤穂郡上郡町光都３－１１－１</t>
  </si>
  <si>
    <t>D128210001307</t>
  </si>
  <si>
    <t>兵庫県立西宮香風高等学校</t>
  </si>
  <si>
    <t>兵庫県西宮市建石町７－４３</t>
  </si>
  <si>
    <t>D128210001316</t>
  </si>
  <si>
    <t>兵庫県立三田祥雲館高等学校</t>
  </si>
  <si>
    <t>兵庫県三田市学園１－１</t>
  </si>
  <si>
    <t>D128210001325</t>
  </si>
  <si>
    <t>兵庫県立武庫荘総合高等学校</t>
  </si>
  <si>
    <t>兵庫県尼崎市武庫之荘８丁目３１番１号</t>
  </si>
  <si>
    <t>D128210001334</t>
  </si>
  <si>
    <t>兵庫県立豊岡総合高等学校</t>
  </si>
  <si>
    <t>兵庫県豊岡市加広町６－６８</t>
  </si>
  <si>
    <t>D128210001343</t>
  </si>
  <si>
    <t>兵庫県立国際高等学校</t>
  </si>
  <si>
    <t>兵庫県芦屋市新浜町１番２号</t>
  </si>
  <si>
    <t>D128210001352</t>
  </si>
  <si>
    <t>兵庫県立神戸鈴蘭台高等学校</t>
  </si>
  <si>
    <t>兵庫県神戸市北区山田町下谷上字中一里山９－１０７</t>
  </si>
  <si>
    <t>D128210001361</t>
  </si>
  <si>
    <t>兵庫県立淡路三原高等学校</t>
  </si>
  <si>
    <t>兵庫県南あわじ市市円行寺３４５－１</t>
  </si>
  <si>
    <t>D128210001370</t>
  </si>
  <si>
    <t>神戸市立葺合高等学校</t>
  </si>
  <si>
    <t>兵庫県神戸市中央区野崎通１－１－１</t>
  </si>
  <si>
    <t>D128210001389</t>
  </si>
  <si>
    <t>姫路市立姫路高等学校</t>
  </si>
  <si>
    <t>兵庫県姫路市辻井九丁目１番１０号</t>
  </si>
  <si>
    <t>D128210001398</t>
  </si>
  <si>
    <t>姫路市立琴丘高等学校</t>
  </si>
  <si>
    <t>兵庫県姫路市今宿６６８</t>
  </si>
  <si>
    <t>D128210001405</t>
  </si>
  <si>
    <t>姫路市立飾磨高等学校</t>
  </si>
  <si>
    <t>兵庫県姫路市飾磨区妻鹿６７２</t>
  </si>
  <si>
    <t>D128210001414</t>
  </si>
  <si>
    <t>尼崎市立尼崎高等学校</t>
  </si>
  <si>
    <t>兵庫県尼崎市上ノ島町１丁目３８－１</t>
  </si>
  <si>
    <t>D128210001423</t>
  </si>
  <si>
    <t>明石市立明石商業高等学校</t>
  </si>
  <si>
    <t>兵庫県明石市魚住町長坂寺１２５０</t>
  </si>
  <si>
    <t>D128210001432</t>
  </si>
  <si>
    <t>西宮市立西宮東高等学校</t>
  </si>
  <si>
    <t>兵庫県西宮市古川町１－１２</t>
  </si>
  <si>
    <t>D128210001441</t>
  </si>
  <si>
    <t>伊丹市立伊丹高等学校</t>
  </si>
  <si>
    <t>兵庫県伊丹市行基町４－１</t>
  </si>
  <si>
    <t>D128210001450</t>
  </si>
  <si>
    <t>神戸市立六甲アイランド高等学校</t>
  </si>
  <si>
    <t>兵庫県神戸市東灘区向洋町中４－４</t>
  </si>
  <si>
    <t>D128210001469</t>
  </si>
  <si>
    <t>神戸市立科学技術高等学校</t>
  </si>
  <si>
    <t>兵庫県神戸市中央区脇浜町１－４－７０</t>
  </si>
  <si>
    <t>D128210001478</t>
  </si>
  <si>
    <t>神戸市立神戸工科高等学校</t>
  </si>
  <si>
    <t>D128210001487</t>
  </si>
  <si>
    <t>神戸市立須磨翔風高等学校</t>
  </si>
  <si>
    <t>兵庫県神戸市須磨区西落合１－１－５</t>
  </si>
  <si>
    <t>D128210001496</t>
  </si>
  <si>
    <t>尼崎市立尼崎双星高等学校</t>
  </si>
  <si>
    <t>兵庫県尼崎市口田中２－８－１</t>
  </si>
  <si>
    <t>D128210001502</t>
  </si>
  <si>
    <t>尼崎市立琴ノ浦高等学校</t>
  </si>
  <si>
    <t>兵庫県尼崎市北城内４７番地の１</t>
  </si>
  <si>
    <t>D128210001511</t>
  </si>
  <si>
    <t>神戸市立神港橘高等学校</t>
  </si>
  <si>
    <t>兵庫県神戸市兵庫区会下山町３－１６－１</t>
  </si>
  <si>
    <t>D128210001520</t>
  </si>
  <si>
    <t>神戸市立摩耶兵庫高等学校</t>
  </si>
  <si>
    <t>兵庫県神戸市中央区東川崎町１－３－８</t>
  </si>
  <si>
    <t>D128210001539</t>
  </si>
  <si>
    <t>神戸市立楠高等学校</t>
  </si>
  <si>
    <t>D128210001548</t>
  </si>
  <si>
    <t>西宮市立西宮高等学校</t>
  </si>
  <si>
    <t>兵庫県西宮市高座町１４－１１７</t>
  </si>
  <si>
    <t>D128310000011</t>
  </si>
  <si>
    <t>甲南女子高等学校</t>
  </si>
  <si>
    <t>D128310000020</t>
  </si>
  <si>
    <t>灘高等学校</t>
  </si>
  <si>
    <t>兵庫県神戸市東灘区魚崎北町８丁目５番１号</t>
  </si>
  <si>
    <t>D128310000039</t>
  </si>
  <si>
    <t>六甲学院高等学校</t>
  </si>
  <si>
    <t>D128310000048</t>
  </si>
  <si>
    <t>神戸海星女子学院高等学校</t>
  </si>
  <si>
    <t>D128310000057</t>
  </si>
  <si>
    <t>松蔭高等学校</t>
  </si>
  <si>
    <t>D128310000066</t>
  </si>
  <si>
    <t>神戸龍谷高等学校</t>
  </si>
  <si>
    <t>D128310000075</t>
  </si>
  <si>
    <t>神戸第一高等学校</t>
  </si>
  <si>
    <t>兵庫県神戸市中央区葺合町寺ケ谷１番地</t>
  </si>
  <si>
    <t>D128310000084</t>
  </si>
  <si>
    <t>神港学園高等学校</t>
  </si>
  <si>
    <t>兵庫県神戸市中央区山本通４－１９－２０</t>
  </si>
  <si>
    <t>D128310000093</t>
  </si>
  <si>
    <t>啓明学院高等学校</t>
  </si>
  <si>
    <t>D128310000100</t>
  </si>
  <si>
    <t>神戸山手女子高等学校</t>
  </si>
  <si>
    <t>D128310000119</t>
  </si>
  <si>
    <t>親和女子高等学校</t>
  </si>
  <si>
    <t>D128310000128</t>
  </si>
  <si>
    <t>神戸学院大学附属高等学校</t>
  </si>
  <si>
    <t>D128310000137</t>
  </si>
  <si>
    <t>彩星工科高等学校</t>
  </si>
  <si>
    <t>兵庫県神戸市長田区五番町８丁目５番地</t>
  </si>
  <si>
    <t>D128310000146</t>
  </si>
  <si>
    <t>神戸常盤女子高等学校</t>
  </si>
  <si>
    <t>兵庫県神戸市長田区池田上町９２</t>
  </si>
  <si>
    <t>D128310000155</t>
  </si>
  <si>
    <t>神戸野田高等学校</t>
  </si>
  <si>
    <t>兵庫県神戸市長田区海運町６－１－７</t>
  </si>
  <si>
    <t>D128310000164</t>
  </si>
  <si>
    <t>育英高等学校</t>
  </si>
  <si>
    <t>兵庫県神戸市長田区長尾町２－１－１５</t>
  </si>
  <si>
    <t>D128310000173</t>
  </si>
  <si>
    <t>神戸星城高等学校</t>
  </si>
  <si>
    <t>兵庫県神戸市須磨区緑が丘１－１２－１</t>
  </si>
  <si>
    <t>D128310000182</t>
  </si>
  <si>
    <t>須磨学園高等学校</t>
  </si>
  <si>
    <t>兵庫県神戸市須磨区板宿町３‐１５‐１４</t>
  </si>
  <si>
    <t>D128310000191</t>
  </si>
  <si>
    <t>滝川高等学校</t>
  </si>
  <si>
    <t>D128310000208</t>
  </si>
  <si>
    <t>兵庫大学附属須磨ノ浦高等学校</t>
  </si>
  <si>
    <t>兵庫県神戸市須磨区行幸町２－７－３</t>
  </si>
  <si>
    <t>D128310000217</t>
  </si>
  <si>
    <t>愛徳学園高等学校</t>
  </si>
  <si>
    <t>D128310000226</t>
  </si>
  <si>
    <t>神戸国際大学附属高等学校</t>
  </si>
  <si>
    <t>兵庫県神戸市垂水区学が丘５－１－１</t>
  </si>
  <si>
    <t>D128310000235</t>
  </si>
  <si>
    <t>姫路女学院高等学校</t>
  </si>
  <si>
    <t>兵庫県姫路市豊沢町８３</t>
  </si>
  <si>
    <t>D128310000244</t>
  </si>
  <si>
    <t>日ノ本学園高等学校</t>
  </si>
  <si>
    <t>D128310000253</t>
  </si>
  <si>
    <t>賢明女子学院高等学校</t>
  </si>
  <si>
    <t>D128310000262</t>
  </si>
  <si>
    <t>淳心学院高等学校</t>
  </si>
  <si>
    <t>D128310000271</t>
  </si>
  <si>
    <t>東洋大学附属姫路高等学校</t>
  </si>
  <si>
    <t>兵庫県姫路市書写字木ノ下１６９９</t>
  </si>
  <si>
    <t>D128310000280</t>
  </si>
  <si>
    <t>園田学園高等学校</t>
  </si>
  <si>
    <t>D128310000299</t>
  </si>
  <si>
    <t>百合学院高等学校</t>
  </si>
  <si>
    <t>D128310000306</t>
  </si>
  <si>
    <t>報徳学園高等学校</t>
  </si>
  <si>
    <t>D128310000315</t>
  </si>
  <si>
    <t>関西学院高等部</t>
  </si>
  <si>
    <t>D128310000324</t>
  </si>
  <si>
    <t>神戸女学院高等学部</t>
  </si>
  <si>
    <t>D128310000333</t>
  </si>
  <si>
    <t>武庫川女子大学附属高等学校</t>
  </si>
  <si>
    <t>D128310000342</t>
  </si>
  <si>
    <t>甲子園学院高等学校</t>
  </si>
  <si>
    <t>D128310000351</t>
  </si>
  <si>
    <t>甲陽学院高等学校</t>
  </si>
  <si>
    <t>兵庫県西宮市角石町３－１３８</t>
  </si>
  <si>
    <t>D128310000360</t>
  </si>
  <si>
    <t>夙川高等学校</t>
  </si>
  <si>
    <t>D128310000379</t>
  </si>
  <si>
    <t>仁川学院高等学校</t>
  </si>
  <si>
    <t>兵庫県西宮市甲東園２丁目１３－９</t>
  </si>
  <si>
    <t>D128310000388</t>
  </si>
  <si>
    <t>芦屋学園高等学校</t>
  </si>
  <si>
    <t>D128310000397</t>
  </si>
  <si>
    <t>甲南高等学校</t>
  </si>
  <si>
    <t>D128310000404</t>
  </si>
  <si>
    <t>近畿大学附属豊岡高等学校</t>
  </si>
  <si>
    <t>D128310000413</t>
  </si>
  <si>
    <t>小林聖心女子学院高等学校</t>
  </si>
  <si>
    <t>D128310000422</t>
  </si>
  <si>
    <t>雲雀丘学園高等学校</t>
  </si>
  <si>
    <t>D128310000431</t>
  </si>
  <si>
    <t>白陵高等学校</t>
  </si>
  <si>
    <t>D128310000440</t>
  </si>
  <si>
    <t>三田学園高等学校</t>
  </si>
  <si>
    <t>D128310000459</t>
  </si>
  <si>
    <t>三田松聖高等学校</t>
  </si>
  <si>
    <t>兵庫県三田市四ツ辻１４３０</t>
  </si>
  <si>
    <t>D128310000468</t>
  </si>
  <si>
    <t>兵庫県神崎郡市川町東川辺７７６－１８</t>
  </si>
  <si>
    <t>D128310000477</t>
  </si>
  <si>
    <t>神戸弘陵学園高等学校</t>
  </si>
  <si>
    <t>兵庫県神戸市北区山田町小部妙賀山１０番４</t>
  </si>
  <si>
    <t>D128310000486</t>
  </si>
  <si>
    <t>自由ヶ丘高等学校</t>
  </si>
  <si>
    <t>兵庫県姫路市夢前町戸倉５６６</t>
  </si>
  <si>
    <t>D128310000495</t>
  </si>
  <si>
    <t>滝川第二高等学校</t>
  </si>
  <si>
    <t>D128310000501</t>
  </si>
  <si>
    <t>生野学園高等学校</t>
  </si>
  <si>
    <t>D128310000510</t>
  </si>
  <si>
    <t>神戸国際高等学校</t>
  </si>
  <si>
    <t>D128310000529</t>
  </si>
  <si>
    <t>蒼開高等学校</t>
  </si>
  <si>
    <t>D128310000538</t>
  </si>
  <si>
    <t>相生学院高等学校</t>
  </si>
  <si>
    <t>兵庫県相生市野瀬７００</t>
  </si>
  <si>
    <t>D128310000547</t>
  </si>
  <si>
    <t>第一学院高等学校養父校</t>
  </si>
  <si>
    <t>兵庫県養父市大谷１３</t>
  </si>
  <si>
    <t>D128310000556</t>
  </si>
  <si>
    <t>ＡＩＥ国際高等学校</t>
  </si>
  <si>
    <t>兵庫県淡路市浜１番４８</t>
  </si>
  <si>
    <t>D228110000014</t>
  </si>
  <si>
    <t>神戸大学附属中等教育学校</t>
  </si>
  <si>
    <t>兵庫県神戸市東灘区住吉山手５－１１－１</t>
  </si>
  <si>
    <t>D228210000012</t>
  </si>
  <si>
    <t>兵庫県立芦屋国際中等教育学校</t>
  </si>
  <si>
    <t>E128110000012</t>
  </si>
  <si>
    <t>神戸大学附属特別支援学校</t>
  </si>
  <si>
    <t>兵庫県明石市大久保町大窪２７５２－４</t>
  </si>
  <si>
    <t>E128210000010</t>
  </si>
  <si>
    <t>兵庫県立視覚特別支援学校</t>
  </si>
  <si>
    <t>兵庫県神戸市垂水区城が山４－２－１</t>
  </si>
  <si>
    <t>E128210000029</t>
  </si>
  <si>
    <t>神戸市立盲学校</t>
  </si>
  <si>
    <t>兵庫県神戸市中央区東川崎町１丁目４－２</t>
  </si>
  <si>
    <t>E128210000038</t>
  </si>
  <si>
    <t>兵庫県立神戸聴覚特別支援学校</t>
  </si>
  <si>
    <t>兵庫県神戸市垂水区福田１－３－１</t>
  </si>
  <si>
    <t>E128210000047</t>
  </si>
  <si>
    <t>兵庫県立姫路聴覚特別支援学校</t>
  </si>
  <si>
    <t>E128210000056</t>
  </si>
  <si>
    <t>兵庫県立豊岡聴覚特別支援学校</t>
  </si>
  <si>
    <t>兵庫県豊岡市三坂町２－９</t>
  </si>
  <si>
    <t>E128210000065</t>
  </si>
  <si>
    <t>兵庫県立あわじ特別支援学校</t>
  </si>
  <si>
    <t>兵庫県洲本市上物部２－１－１７</t>
  </si>
  <si>
    <t>E128210000074</t>
  </si>
  <si>
    <t>兵庫県立こばと聴覚特別支援学校</t>
  </si>
  <si>
    <t>兵庫県西宮市田近野町８－８</t>
  </si>
  <si>
    <t>E128210000083</t>
  </si>
  <si>
    <t>兵庫県立東はりま特別支援学校</t>
  </si>
  <si>
    <t>兵庫県加古郡播磨町北古田１－１７－１７</t>
  </si>
  <si>
    <t>E128210000092</t>
  </si>
  <si>
    <t>兵庫県立芦屋特別支援学校</t>
  </si>
  <si>
    <t>兵庫県芦屋市陽光町８－３７</t>
  </si>
  <si>
    <t>E128210000109</t>
  </si>
  <si>
    <t>兵庫県立阪神昆陽特別支援学校</t>
  </si>
  <si>
    <t>兵庫県伊丹市池尻７－１０８</t>
  </si>
  <si>
    <t>E128210000118</t>
  </si>
  <si>
    <t>兵庫県立姫路しらさぎ特別支援学校</t>
  </si>
  <si>
    <t>兵庫県姫路市苫編６８８番地の２</t>
  </si>
  <si>
    <t>E128210000127</t>
  </si>
  <si>
    <t>兵庫県立出石特別支援学校みかた校</t>
  </si>
  <si>
    <t>兵庫県美方郡香美町村岡区川会３３</t>
  </si>
  <si>
    <t>E128210000136</t>
  </si>
  <si>
    <t>兵庫県立西神戸高等特別支援学校</t>
  </si>
  <si>
    <t>兵庫県神戸市西区押部谷町高和１５５７－１</t>
  </si>
  <si>
    <t>E128210000145</t>
  </si>
  <si>
    <t>兵庫県立上野ケ原特別支援学校</t>
  </si>
  <si>
    <t>兵庫県三田市大原梅の木１５４６－６</t>
  </si>
  <si>
    <t>E128210000154</t>
  </si>
  <si>
    <t>兵庫県立のじぎく特別支援学校</t>
  </si>
  <si>
    <t>兵庫県神戸市西区北山台２－５６６－１３４</t>
  </si>
  <si>
    <t>E128210000163</t>
  </si>
  <si>
    <t>兵庫県立播磨特別支援学校</t>
  </si>
  <si>
    <t>兵庫県たつの市揖西町中垣内乙１３５番地乙</t>
  </si>
  <si>
    <t>E128210000172</t>
  </si>
  <si>
    <t>兵庫県立姫路特別支援学校</t>
  </si>
  <si>
    <t>兵庫県姫路市四郷町東阿保字下戸明４７６</t>
  </si>
  <si>
    <t>E128210000181</t>
  </si>
  <si>
    <t>兵庫県立神戸特別支援学校</t>
  </si>
  <si>
    <t>兵庫県神戸市北区大脇台１０－１</t>
  </si>
  <si>
    <t>E128210000190</t>
  </si>
  <si>
    <t>兵庫県立こやの里特別支援学校</t>
  </si>
  <si>
    <t>兵庫県伊丹市瑞ヶ丘２－３－２</t>
  </si>
  <si>
    <t>E128210000207</t>
  </si>
  <si>
    <t>兵庫県立いなみ野特別支援学校</t>
  </si>
  <si>
    <t>兵庫県加古郡稲美町国安１２８４－１</t>
  </si>
  <si>
    <t>E128210000216</t>
  </si>
  <si>
    <t>兵庫県立高等特別支援学校</t>
  </si>
  <si>
    <t>E128210000225</t>
  </si>
  <si>
    <t>兵庫県立西はりま特別支援学校</t>
  </si>
  <si>
    <t>兵庫県たつの市新宮町光都１－３－１</t>
  </si>
  <si>
    <t>E128210000234</t>
  </si>
  <si>
    <t>神戸市立友生支援学校</t>
  </si>
  <si>
    <t>兵庫県神戸市兵庫区夢野町１－１</t>
  </si>
  <si>
    <t>E128210000252</t>
  </si>
  <si>
    <t>神戸市立青陽須磨支援学校</t>
  </si>
  <si>
    <t>兵庫県神戸市須磨区西落合１－１－４</t>
  </si>
  <si>
    <t>E128210000270</t>
  </si>
  <si>
    <t>神戸市立いぶき明生支援学校</t>
  </si>
  <si>
    <t>兵庫県神戸市西区井吹台西町７－１</t>
  </si>
  <si>
    <t>E128210000289</t>
  </si>
  <si>
    <t>兵庫県姫路市書写台３－１４８－１</t>
  </si>
  <si>
    <t>E128210000298</t>
  </si>
  <si>
    <t>尼崎市立あまよう特別支援学校</t>
  </si>
  <si>
    <t>兵庫県尼崎市東難波２－１４－４０</t>
  </si>
  <si>
    <t>E128210000305</t>
  </si>
  <si>
    <t>西宮市立西宮支援学校</t>
  </si>
  <si>
    <t>兵庫県西宮市甲子園春風町２番２９号</t>
  </si>
  <si>
    <t>E128210000314</t>
  </si>
  <si>
    <t>兵庫県加古川市上荘町見土呂３４－１</t>
  </si>
  <si>
    <t>E128210000323</t>
  </si>
  <si>
    <t>三田市立ひまわり特別支援学校</t>
  </si>
  <si>
    <t>兵庫県三田市富士が丘３丁目２５番地</t>
  </si>
  <si>
    <t>E128210000332</t>
  </si>
  <si>
    <t>兵庫県明石市大久保町大窪２７５２－１</t>
  </si>
  <si>
    <t>E128210000341</t>
  </si>
  <si>
    <t>伊丹市立伊丹特別支援学校</t>
  </si>
  <si>
    <t>兵庫県伊丹市鴻池１丁目８番６号</t>
  </si>
  <si>
    <t>E128210000350</t>
  </si>
  <si>
    <t>兵庫県立阪神特別支援学校</t>
  </si>
  <si>
    <t>兵庫県西宮市田近野町１１－７</t>
  </si>
  <si>
    <t>E128210000369</t>
  </si>
  <si>
    <t>兵庫県宝塚市安倉中６－１－３</t>
  </si>
  <si>
    <t>E128210000378</t>
  </si>
  <si>
    <t>兵庫県立出石特別支援学校</t>
  </si>
  <si>
    <t>兵庫県豊岡市出石町宮内２－８</t>
  </si>
  <si>
    <t>E128210000387</t>
  </si>
  <si>
    <t>三木市立三木特別支援学校</t>
  </si>
  <si>
    <t>兵庫県三木市志染町青山７－１－８</t>
  </si>
  <si>
    <t>E128210000396</t>
  </si>
  <si>
    <t>兵庫県丹波篠山市沢田１２０－１</t>
  </si>
  <si>
    <t>E128210000403</t>
  </si>
  <si>
    <t>小野市立小野特別支援学校</t>
  </si>
  <si>
    <t>兵庫県小野市昭和町４５８－１</t>
  </si>
  <si>
    <t>E128210000412</t>
  </si>
  <si>
    <t>兵庫県立赤穂特別支援学校</t>
  </si>
  <si>
    <t>兵庫県赤穂市大津１３０５</t>
  </si>
  <si>
    <t>E128210000421</t>
  </si>
  <si>
    <t>加西市立加西特別支援学校</t>
  </si>
  <si>
    <t>兵庫県加西市西笠原町１７２－５０</t>
  </si>
  <si>
    <t>E128210000430</t>
  </si>
  <si>
    <t>兵庫県川西市清和台西２－３－８１</t>
  </si>
  <si>
    <t>E128210000449</t>
  </si>
  <si>
    <t>兵庫県立氷上特別支援学校</t>
  </si>
  <si>
    <t>兵庫県丹波市春日町棚原３０９８－１</t>
  </si>
  <si>
    <t>E128210000458</t>
  </si>
  <si>
    <t>兵庫県立北はりま特別支援学校</t>
  </si>
  <si>
    <t>兵庫県多可郡多可町中区間子６０２－１</t>
  </si>
  <si>
    <t>E128210000467</t>
  </si>
  <si>
    <t>兵庫県立和田山特別支援学校</t>
  </si>
  <si>
    <t>兵庫県朝来市和田山町竹田１９８７－１</t>
  </si>
  <si>
    <t>E128210000476</t>
  </si>
  <si>
    <t>神戸市立灘さくら支援学校</t>
  </si>
  <si>
    <t>兵庫県神戸市灘区摩耶海岸通２－２－２</t>
  </si>
  <si>
    <t>E128210000485</t>
  </si>
  <si>
    <t>神戸市立青陽灘高等支援学校</t>
  </si>
  <si>
    <t>兵庫県神戸市灘区岩屋北町６－１－１</t>
  </si>
  <si>
    <t>E128210000494</t>
  </si>
  <si>
    <t>兵庫県立むこがわ特別支援学校</t>
  </si>
  <si>
    <t>兵庫県西宮市田近野町１０－４５</t>
  </si>
  <si>
    <t>B129110000018</t>
  </si>
  <si>
    <t>奈良教育大学附属小学校</t>
  </si>
  <si>
    <t>奈良県奈良市高畑町</t>
  </si>
  <si>
    <t>B129110000027</t>
  </si>
  <si>
    <t>奈良女子大学附属小学校</t>
  </si>
  <si>
    <t>奈良県奈良市百楽園１－７－２８</t>
  </si>
  <si>
    <t>B129210000016</t>
  </si>
  <si>
    <t>奈良市立椿井小学校</t>
  </si>
  <si>
    <t>奈良県奈良市椿井町２５</t>
  </si>
  <si>
    <t>B129210000025</t>
  </si>
  <si>
    <t>奈良市立飛鳥小学校</t>
  </si>
  <si>
    <t>奈良県奈良市紀寺町７８５</t>
  </si>
  <si>
    <t>B129210000034</t>
  </si>
  <si>
    <t>奈良市立鼓阪小学校</t>
  </si>
  <si>
    <t>奈良県奈良市雑司町９７</t>
  </si>
  <si>
    <t>B129210000043</t>
  </si>
  <si>
    <t>奈良市立済美小学校</t>
  </si>
  <si>
    <t>奈良県奈良市西木辻町５－２</t>
  </si>
  <si>
    <t>B129210000052</t>
  </si>
  <si>
    <t>奈良市立佐保小学校</t>
  </si>
  <si>
    <t>奈良県奈良市法蓮町２８０－１</t>
  </si>
  <si>
    <t>B129210000061</t>
  </si>
  <si>
    <t>奈良市立大宮小学校</t>
  </si>
  <si>
    <t>奈良県奈良市大宮町四丁目２２３番地の１</t>
  </si>
  <si>
    <t>B129210000070</t>
  </si>
  <si>
    <t>奈良市立都跡小学校</t>
  </si>
  <si>
    <t>奈良県奈良市四条大路五丁目６－１</t>
  </si>
  <si>
    <t>B129210000089</t>
  </si>
  <si>
    <t>奈良市立大安寺小学校</t>
  </si>
  <si>
    <t>奈良県奈良市大安寺２－１５－１</t>
  </si>
  <si>
    <t>B129210000098</t>
  </si>
  <si>
    <t>奈良市立東市小学校</t>
  </si>
  <si>
    <t>奈良県奈良市古市町２６８</t>
  </si>
  <si>
    <t>B129210000105</t>
  </si>
  <si>
    <t>奈良市立平城小学校</t>
  </si>
  <si>
    <t>奈良県奈良市秋篠町１３９４</t>
  </si>
  <si>
    <t>B129210000114</t>
  </si>
  <si>
    <t>奈良市立辰市小学校</t>
  </si>
  <si>
    <t>奈良県奈良市西九条町１－７－１</t>
  </si>
  <si>
    <t>B129210000123</t>
  </si>
  <si>
    <t>奈良市立明治小学校</t>
  </si>
  <si>
    <t>奈良県奈良市北永井町４１４</t>
  </si>
  <si>
    <t>B129210000132</t>
  </si>
  <si>
    <t>奈良市立帯解小学校</t>
  </si>
  <si>
    <t>奈良県奈良市柴屋町９</t>
  </si>
  <si>
    <t>B129210000141</t>
  </si>
  <si>
    <t>奈良市立伏見小学校</t>
  </si>
  <si>
    <t>奈良県奈良市菅原町３７０</t>
  </si>
  <si>
    <t>B129210000150</t>
  </si>
  <si>
    <t>奈良市立富雄南小学校</t>
  </si>
  <si>
    <t>奈良県奈良市中町４１８５</t>
  </si>
  <si>
    <t>B129210000169</t>
  </si>
  <si>
    <t>奈良市立富雄北小学校</t>
  </si>
  <si>
    <t>奈良県奈良市富雄北１－１３－６</t>
  </si>
  <si>
    <t>B129210000178</t>
  </si>
  <si>
    <t>奈良市立田原小学校</t>
  </si>
  <si>
    <t>奈良県奈良市横田町１９９－１</t>
  </si>
  <si>
    <t>B129210000187</t>
  </si>
  <si>
    <t>奈良市立柳生小学校</t>
  </si>
  <si>
    <t>奈良県奈良市柳生下町１３８番地</t>
  </si>
  <si>
    <t>B129210000196</t>
  </si>
  <si>
    <t>奈良市立興東小学校</t>
  </si>
  <si>
    <t>奈良県奈良市須川町１４２４</t>
  </si>
  <si>
    <t>B129210000203</t>
  </si>
  <si>
    <t>奈良市立あやめ池小学校</t>
  </si>
  <si>
    <t>奈良県奈良市あやめ池南９丁目９３９－３９</t>
  </si>
  <si>
    <t>B129210000212</t>
  </si>
  <si>
    <t>奈良市立鶴舞小学校</t>
  </si>
  <si>
    <t>奈良県奈良市鶴舞東町２ー１</t>
  </si>
  <si>
    <t>B129210000221</t>
  </si>
  <si>
    <t>奈良市立鳥見小学校</t>
  </si>
  <si>
    <t>奈良県奈良市鳥見町３－１１－２</t>
  </si>
  <si>
    <t>B129210000230</t>
  </si>
  <si>
    <t>奈良市立登美ヶ丘小学校</t>
  </si>
  <si>
    <t>奈良県奈良市西登美ケ丘４－２１－１</t>
  </si>
  <si>
    <t>B129210000249</t>
  </si>
  <si>
    <t>奈良市立六条小学校</t>
  </si>
  <si>
    <t>奈良県奈良市六条２－１４－１</t>
  </si>
  <si>
    <t>B129210000258</t>
  </si>
  <si>
    <t>奈良市立青和小学校</t>
  </si>
  <si>
    <t>奈良県奈良市百楽園４－１－１</t>
  </si>
  <si>
    <t>B129210000267</t>
  </si>
  <si>
    <t>奈良市立済美南小学校</t>
  </si>
  <si>
    <t>奈良県奈良市南京終町６７６</t>
  </si>
  <si>
    <t>B129210000285</t>
  </si>
  <si>
    <t>奈良市立東登美ヶ丘小学校</t>
  </si>
  <si>
    <t>奈良県奈良市東登美ヶ丘４－２１－３３</t>
  </si>
  <si>
    <t>B129210000294</t>
  </si>
  <si>
    <t>奈良市立二名小学校</t>
  </si>
  <si>
    <t>奈良県奈良市二名１－３７１６－１</t>
  </si>
  <si>
    <t>B129210000301</t>
  </si>
  <si>
    <t>奈良市立西大寺北小学校</t>
  </si>
  <si>
    <t>奈良県奈良市西大寺赤田町１－６－１</t>
  </si>
  <si>
    <t>B129210000310</t>
  </si>
  <si>
    <t>奈良市立富雄第三小学校</t>
  </si>
  <si>
    <t>奈良県奈良市帝塚山南２－１１－１</t>
  </si>
  <si>
    <t>B129210000329</t>
  </si>
  <si>
    <t>奈良市立平城西小学校</t>
  </si>
  <si>
    <t>奈良県奈良市東登美ヶ丘１０９３－１</t>
  </si>
  <si>
    <t>B129210000338</t>
  </si>
  <si>
    <t>奈良市立大安寺西小学校</t>
  </si>
  <si>
    <t>奈良県奈良市大安寺西１－３４２</t>
  </si>
  <si>
    <t>B129210000347</t>
  </si>
  <si>
    <t>奈良市立三碓小学校</t>
  </si>
  <si>
    <t>奈良県奈良市西千代ヶ丘１－２０－９</t>
  </si>
  <si>
    <t>B129210000365</t>
  </si>
  <si>
    <t>奈良市立朱雀小学校</t>
  </si>
  <si>
    <t>奈良県奈良市朱雀６－１０－１</t>
  </si>
  <si>
    <t>B129210000374</t>
  </si>
  <si>
    <t>奈良市立伏見南小学校</t>
  </si>
  <si>
    <t>奈良県奈良市宝来５－２－１</t>
  </si>
  <si>
    <t>B129210000383</t>
  </si>
  <si>
    <t>奈良市立鼓阪北小学校</t>
  </si>
  <si>
    <t>奈良県奈良市青山９－３－１</t>
  </si>
  <si>
    <t>B129210000392</t>
  </si>
  <si>
    <t>奈良市立佐保台小学校</t>
  </si>
  <si>
    <t>奈良県奈良市佐保台３丁目９０２－３４１</t>
  </si>
  <si>
    <t>B129210000409</t>
  </si>
  <si>
    <t>奈良市立佐保川小学校</t>
  </si>
  <si>
    <t>奈良県奈良市法蓮町２２９－１</t>
  </si>
  <si>
    <t>B129210000418</t>
  </si>
  <si>
    <t>奈良市立左京小学校</t>
  </si>
  <si>
    <t>奈良県奈良市左京３－１－１</t>
  </si>
  <si>
    <t>B129210000427</t>
  </si>
  <si>
    <t>大和高田市立片塩小学校</t>
  </si>
  <si>
    <t>奈良県大和高田市旭北町２番１号</t>
  </si>
  <si>
    <t>B129210000436</t>
  </si>
  <si>
    <t>大和高田市立高田小学校</t>
  </si>
  <si>
    <t>奈良県大和高田市大中東町５番１５号</t>
  </si>
  <si>
    <t>B129210000445</t>
  </si>
  <si>
    <t>大和高田市立土庫小学校</t>
  </si>
  <si>
    <t>奈良県大和高田市土庫３丁目２－６１</t>
  </si>
  <si>
    <t>B129210000454</t>
  </si>
  <si>
    <t>大和高田市立浮孔小学校</t>
  </si>
  <si>
    <t>奈良県大和高田市中三倉堂２－５－４３</t>
  </si>
  <si>
    <t>B129210000463</t>
  </si>
  <si>
    <t>大和高田市立磐園小学校</t>
  </si>
  <si>
    <t>奈良県大和高田市有井１</t>
  </si>
  <si>
    <t>B129210000472</t>
  </si>
  <si>
    <t>大和高田市立陵西小学校</t>
  </si>
  <si>
    <t>奈良県大和高田市大字池田３番地</t>
  </si>
  <si>
    <t>B129210000481</t>
  </si>
  <si>
    <t>大和高田市立菅原小学校</t>
  </si>
  <si>
    <t>奈良県大和高田市大字根成柿４３６番地</t>
  </si>
  <si>
    <t>B129210000490</t>
  </si>
  <si>
    <t>大和高田市立浮孔西小学校</t>
  </si>
  <si>
    <t>奈良県大和高田市曽大根１－５－１</t>
  </si>
  <si>
    <t>B129210000506</t>
  </si>
  <si>
    <t>大和郡山市立郡山南小学校</t>
  </si>
  <si>
    <t>奈良県大和郡山市柳町８５</t>
  </si>
  <si>
    <t>B129210000515</t>
  </si>
  <si>
    <t>大和郡山市立筒井小学校</t>
  </si>
  <si>
    <t>奈良県大和郡山市筒井町１２０番地</t>
  </si>
  <si>
    <t>B129210000524</t>
  </si>
  <si>
    <t>大和郡山市立矢田小学校</t>
  </si>
  <si>
    <t>奈良県大和郡山市矢田町９６６－２</t>
  </si>
  <si>
    <t>B129210000533</t>
  </si>
  <si>
    <t>大和郡山市立平和小学校</t>
  </si>
  <si>
    <t>奈良県大和郡山市美濃庄町２６２番地</t>
  </si>
  <si>
    <t>B129210000542</t>
  </si>
  <si>
    <t>大和郡山市立治道小学校</t>
  </si>
  <si>
    <t>奈良県大和郡山市横田町２５４</t>
  </si>
  <si>
    <t>B129210000551</t>
  </si>
  <si>
    <t>大和郡山市立昭和小学校</t>
  </si>
  <si>
    <t>奈良県大和郡山市額田部北町５５５</t>
  </si>
  <si>
    <t>B129210000560</t>
  </si>
  <si>
    <t>大和郡山市立片桐小学校</t>
  </si>
  <si>
    <t>奈良県大和郡山市池之内町１１７番地</t>
  </si>
  <si>
    <t>B129210000579</t>
  </si>
  <si>
    <t>大和郡山市立郡山北小学校</t>
  </si>
  <si>
    <t>奈良県大和郡山市北郡山町１１５</t>
  </si>
  <si>
    <t>B129210000588</t>
  </si>
  <si>
    <t>大和郡山市立片桐西小学校</t>
  </si>
  <si>
    <t>奈良県大和郡山市小泉町１６１８</t>
  </si>
  <si>
    <t>B129210000597</t>
  </si>
  <si>
    <t>大和郡山市立郡山西小学校</t>
  </si>
  <si>
    <t>奈良県大和郡山市田中町６３２番地</t>
  </si>
  <si>
    <t>B129210000604</t>
  </si>
  <si>
    <t>大和郡山市立矢田南小学校</t>
  </si>
  <si>
    <t>奈良県大和郡山市山田町８３</t>
  </si>
  <si>
    <t>B129210000613</t>
  </si>
  <si>
    <t>天理市立丹波市小学校</t>
  </si>
  <si>
    <t>奈良県天理市丹波市町１８０</t>
  </si>
  <si>
    <t>B129210000622</t>
  </si>
  <si>
    <t>天理市立山の辺小学校</t>
  </si>
  <si>
    <t>奈良県天理市別所町３８０</t>
  </si>
  <si>
    <t>B129210000631</t>
  </si>
  <si>
    <t>天理市立井戸堂小学校</t>
  </si>
  <si>
    <t>奈良県天理市西井戸堂町３０１番地</t>
  </si>
  <si>
    <t>B129210000640</t>
  </si>
  <si>
    <t>天理市立前栽小学校</t>
  </si>
  <si>
    <t>奈良県天理市前栽町３２９</t>
  </si>
  <si>
    <t>B129210000659</t>
  </si>
  <si>
    <t>天理市立二階堂小学校</t>
  </si>
  <si>
    <t>奈良県天理市二階堂南菅田町６４０番地１</t>
  </si>
  <si>
    <t>B129210000668</t>
  </si>
  <si>
    <t>天理市立朝和小学校</t>
  </si>
  <si>
    <t>奈良県天理市成願寺町４２０</t>
  </si>
  <si>
    <t>B129210000677</t>
  </si>
  <si>
    <t>天理市立福住小学校</t>
  </si>
  <si>
    <t>奈良県天理市福住町１９５４－１</t>
  </si>
  <si>
    <t>B129210000686</t>
  </si>
  <si>
    <t>天理市立櫟本小学校</t>
  </si>
  <si>
    <t>奈良県天理市櫟本町２４２６－１</t>
  </si>
  <si>
    <t>B129210000695</t>
  </si>
  <si>
    <t>天理市立柳本小学校</t>
  </si>
  <si>
    <t>奈良県天理市柳本町１２１３</t>
  </si>
  <si>
    <t>B129210000702</t>
  </si>
  <si>
    <t>橿原市立畝傍南小学校</t>
  </si>
  <si>
    <t>奈良県橿原市見瀬町１６４</t>
  </si>
  <si>
    <t>B129210000711</t>
  </si>
  <si>
    <t>橿原市立畝傍北小学校</t>
  </si>
  <si>
    <t>奈良県橿原市大久保町１５６</t>
  </si>
  <si>
    <t>B129210000720</t>
  </si>
  <si>
    <t>橿原市立鴨公小学校</t>
  </si>
  <si>
    <t>奈良県橿原市縄手町３２４</t>
  </si>
  <si>
    <t>B129210000739</t>
  </si>
  <si>
    <t>橿原市立晩成小学校</t>
  </si>
  <si>
    <t>奈良県橿原市小房町１－５４</t>
  </si>
  <si>
    <t>B129210000748</t>
  </si>
  <si>
    <t>橿原市立今井小学校</t>
  </si>
  <si>
    <t>奈良県橿原市今井町３丁目４－４６</t>
  </si>
  <si>
    <t>B129210000757</t>
  </si>
  <si>
    <t>橿原市立真菅小学校</t>
  </si>
  <si>
    <t>奈良県橿原市曽我町７１０番地</t>
  </si>
  <si>
    <t>B129210000766</t>
  </si>
  <si>
    <t>橿原市立耳成小学校</t>
  </si>
  <si>
    <t>奈良県橿原市葛本町６２５番地</t>
  </si>
  <si>
    <t>B129210000775</t>
  </si>
  <si>
    <t>橿原市立金橋小学校</t>
  </si>
  <si>
    <t>奈良県橿原市雲梯町２１６－１</t>
  </si>
  <si>
    <t>B129210000784</t>
  </si>
  <si>
    <t>橿原市立香久山小学校</t>
  </si>
  <si>
    <t>奈良県橿原市膳夫町９８－１</t>
  </si>
  <si>
    <t>B129210000793</t>
  </si>
  <si>
    <t>橿原市立新沢小学校</t>
  </si>
  <si>
    <t>奈良県橿原市一町１２９６番地</t>
  </si>
  <si>
    <t>B129210000819</t>
  </si>
  <si>
    <t>橿原市立耳成南小学校</t>
  </si>
  <si>
    <t>奈良県橿原市常盤町３番地</t>
  </si>
  <si>
    <t>B129210000828</t>
  </si>
  <si>
    <t>橿原市立真菅北小学校</t>
  </si>
  <si>
    <t>奈良県橿原市大垣町２２０番地の１</t>
  </si>
  <si>
    <t>B129210000837</t>
  </si>
  <si>
    <t>橿原市立畝傍東小学校</t>
  </si>
  <si>
    <t>奈良県橿原市大軽町２８３番地</t>
  </si>
  <si>
    <t>B129210000855</t>
  </si>
  <si>
    <t>橿原市立耳成西小学校</t>
  </si>
  <si>
    <t>奈良県橿原市上品寺町４５５－１</t>
  </si>
  <si>
    <t>B129210000864</t>
  </si>
  <si>
    <t>桜井市立桜井小学校</t>
  </si>
  <si>
    <t>奈良県桜井市大字谷９５７</t>
  </si>
  <si>
    <t>B129210000873</t>
  </si>
  <si>
    <t>桜井市立城島小学校</t>
  </si>
  <si>
    <t>奈良県桜井市外山３３０</t>
  </si>
  <si>
    <t>B129210000882</t>
  </si>
  <si>
    <t>桜井市立安倍小学校</t>
  </si>
  <si>
    <t>奈良県桜井市生田５７８</t>
  </si>
  <si>
    <t>B129210000891</t>
  </si>
  <si>
    <t>桜井市立朝倉小学校</t>
  </si>
  <si>
    <t>奈良県桜井市黒崎６２６</t>
  </si>
  <si>
    <t>B129210000908</t>
  </si>
  <si>
    <t>桜井市立大福小学校</t>
  </si>
  <si>
    <t>奈良県桜井市大福８２０</t>
  </si>
  <si>
    <t>B129210000917</t>
  </si>
  <si>
    <t>桜井市立初瀬小学校</t>
  </si>
  <si>
    <t>奈良県桜井市初瀬１５５６</t>
  </si>
  <si>
    <t>B129210000926</t>
  </si>
  <si>
    <t>桜井市立三輪小学校</t>
  </si>
  <si>
    <t>奈良県桜井市三輪３２４</t>
  </si>
  <si>
    <t>B129210000935</t>
  </si>
  <si>
    <t>桜井市立織田小学校</t>
  </si>
  <si>
    <t>奈良県桜井市芝１１７７</t>
  </si>
  <si>
    <t>B129210000944</t>
  </si>
  <si>
    <t>桜井市立纒向小学校</t>
  </si>
  <si>
    <t>奈良県桜井市東田３３９番地</t>
  </si>
  <si>
    <t>B129210000953</t>
  </si>
  <si>
    <t>桜井市立桜井西小学校</t>
  </si>
  <si>
    <t>奈良県桜井市上之庄５９４－１</t>
  </si>
  <si>
    <t>B129210000962</t>
  </si>
  <si>
    <t>桜井市立桜井南小学校</t>
  </si>
  <si>
    <t>奈良県桜井市浅古２１</t>
  </si>
  <si>
    <t>B129210000971</t>
  </si>
  <si>
    <t>五條市立五條小学校</t>
  </si>
  <si>
    <t>奈良県五條市本町１丁目１番４号</t>
  </si>
  <si>
    <t>B129210000980</t>
  </si>
  <si>
    <t>五條市立牧野小学校</t>
  </si>
  <si>
    <t>奈良県五條市中之町９２１</t>
  </si>
  <si>
    <t>B129210001024</t>
  </si>
  <si>
    <t>五條市立五條東小学校</t>
  </si>
  <si>
    <t>奈良県五條市今井町１１５３</t>
  </si>
  <si>
    <t>B129210001033</t>
  </si>
  <si>
    <t>御所市立御所小学校</t>
  </si>
  <si>
    <t>奈良県御所市６１０番地</t>
  </si>
  <si>
    <t>B129210001042</t>
  </si>
  <si>
    <t>御所市立掖上小学校</t>
  </si>
  <si>
    <t>奈良県御所市大字東寺田５５</t>
  </si>
  <si>
    <t>B129210001051</t>
  </si>
  <si>
    <t>御所市立秋津小学校</t>
  </si>
  <si>
    <t>奈良県御所市池之内４５９－３</t>
  </si>
  <si>
    <t>B129210001060</t>
  </si>
  <si>
    <t>御所市立葛城小学校</t>
  </si>
  <si>
    <t>奈良県御所市林３２９</t>
  </si>
  <si>
    <t>B129210001079</t>
  </si>
  <si>
    <t>御所市立名柄小学校</t>
  </si>
  <si>
    <t>奈良県御所市名柄１８５</t>
  </si>
  <si>
    <t>B129210001088</t>
  </si>
  <si>
    <t>御所市立大正小学校</t>
  </si>
  <si>
    <t>奈良県御所市大字櫛羅２１９８番地の１</t>
  </si>
  <si>
    <t>B129210001097</t>
  </si>
  <si>
    <t>御所市立葛小学校</t>
  </si>
  <si>
    <t>奈良県御所市大字樋野２７０番地</t>
  </si>
  <si>
    <t>B129210001104</t>
  </si>
  <si>
    <t>奈良市立月ヶ瀬小学校　</t>
  </si>
  <si>
    <t>奈良県奈良市月ヶ瀬尾山２５５１</t>
  </si>
  <si>
    <t>B129210001113</t>
  </si>
  <si>
    <t>奈良市立都祁小学校</t>
  </si>
  <si>
    <t>奈良県奈良市都祁白石町９７４</t>
  </si>
  <si>
    <t>B129210001122</t>
  </si>
  <si>
    <t>山添村立やまぞえ小学校</t>
  </si>
  <si>
    <t>奈良県山辺郡山添村春日１７７０－１</t>
  </si>
  <si>
    <t>B129210001131</t>
  </si>
  <si>
    <t>生駒市立生駒小学校</t>
  </si>
  <si>
    <t>奈良県生駒市山崎町４－４４</t>
  </si>
  <si>
    <t>B129210001140</t>
  </si>
  <si>
    <t>生駒市立生駒南小学校</t>
  </si>
  <si>
    <t>奈良県生駒市萩原町３３５</t>
  </si>
  <si>
    <t>B129210001159</t>
  </si>
  <si>
    <t>生駒市立生駒北小学校</t>
  </si>
  <si>
    <t>奈良県生駒市高山町６７９４</t>
  </si>
  <si>
    <t>B129210001168</t>
  </si>
  <si>
    <t>生駒市立生駒台小学校</t>
  </si>
  <si>
    <t>奈良県生駒市新生駒台１－３３</t>
  </si>
  <si>
    <t>B129210001177</t>
  </si>
  <si>
    <t>生駒市立生駒東小学校</t>
  </si>
  <si>
    <t>奈良県生駒市東生駒４－３９８－１１０</t>
  </si>
  <si>
    <t>B129210001186</t>
  </si>
  <si>
    <t>生駒市立真弓小学校</t>
  </si>
  <si>
    <t>奈良県生駒市真弓１－１１－１５</t>
  </si>
  <si>
    <t>B129210001195</t>
  </si>
  <si>
    <t>生駒市立俵口小学校</t>
  </si>
  <si>
    <t>奈良県生駒市俵口町６１４番地１</t>
  </si>
  <si>
    <t>B129210001202</t>
  </si>
  <si>
    <t>生駒市立鹿ノ台小学校</t>
  </si>
  <si>
    <t>奈良県生駒市鹿ノ台西１丁目５番地２</t>
  </si>
  <si>
    <t>B129210001211</t>
  </si>
  <si>
    <t>生駒市立桜ヶ丘小学校　</t>
  </si>
  <si>
    <t>奈良県生駒市桜ケ丘７－１５</t>
  </si>
  <si>
    <t>B129210001220</t>
  </si>
  <si>
    <t>生駒市立あすか野小学校</t>
  </si>
  <si>
    <t>奈良県生駒市あすか野南２丁目５番１号</t>
  </si>
  <si>
    <t>B129210001239</t>
  </si>
  <si>
    <t>生駒市立壱分小学校</t>
  </si>
  <si>
    <t>奈良県生駒市壱分町３５６－１</t>
  </si>
  <si>
    <t>B129210001248</t>
  </si>
  <si>
    <t>生駒市立生駒南第二小学校</t>
  </si>
  <si>
    <t>奈良県生駒市小平尾町９２７番地</t>
  </si>
  <si>
    <t>B129210001257</t>
  </si>
  <si>
    <t>平群町立平群小学校</t>
  </si>
  <si>
    <t>奈良県生駒郡平群町吉新２－２－１３</t>
  </si>
  <si>
    <t>B129210001266</t>
  </si>
  <si>
    <t>平群町立平群北小学校</t>
  </si>
  <si>
    <t>奈良県生駒郡平群町緑ヶ丘１－４－１</t>
  </si>
  <si>
    <t>B129210001275</t>
  </si>
  <si>
    <t>平群町立平群南小学校</t>
  </si>
  <si>
    <t>奈良県生駒郡平群町椿井町８２０</t>
  </si>
  <si>
    <t>B129210001284</t>
  </si>
  <si>
    <t>三郷町立三郷小学校</t>
  </si>
  <si>
    <t>奈良県生駒郡三郷町勢野西１－６－１</t>
  </si>
  <si>
    <t>B129210001293</t>
  </si>
  <si>
    <t>三郷町立三郷北小学校</t>
  </si>
  <si>
    <t>奈良県生駒郡三郷町美松ヶ丘西２－１１－１</t>
  </si>
  <si>
    <t>B129210001300</t>
  </si>
  <si>
    <t>斑鳩町立斑鳩小学校</t>
  </si>
  <si>
    <t>奈良県生駒郡斑鳩町法隆寺南１－１３－４６</t>
  </si>
  <si>
    <t>B129210001319</t>
  </si>
  <si>
    <t>斑鳩町立斑鳩西小学校</t>
  </si>
  <si>
    <t>奈良県生駒郡斑鳩町神南２－４－２５</t>
  </si>
  <si>
    <t>B129210001328</t>
  </si>
  <si>
    <t>斑鳩町立斑鳩東小学校</t>
  </si>
  <si>
    <t>奈良県生駒郡斑鳩町法隆寺南２－１１－５</t>
  </si>
  <si>
    <t>B129210001337</t>
  </si>
  <si>
    <t>安堵町立安堵小学校</t>
  </si>
  <si>
    <t>奈良県生駒郡安堵町東安堵１４６９－３</t>
  </si>
  <si>
    <t>B129210001346</t>
  </si>
  <si>
    <t>川西町立川西小学校</t>
  </si>
  <si>
    <t>奈良県磯城郡川西町結崎２５５</t>
  </si>
  <si>
    <t>B129210001355</t>
  </si>
  <si>
    <t>三宅町立三宅小学校</t>
  </si>
  <si>
    <t>奈良県磯城郡三宅町伴堂７６６</t>
  </si>
  <si>
    <t>B129210001364</t>
  </si>
  <si>
    <t>田原本町立東小学校</t>
  </si>
  <si>
    <t>奈良県磯城郡田原本町大木１－１</t>
  </si>
  <si>
    <t>B129210001373</t>
  </si>
  <si>
    <t>田原本町立北小学校</t>
  </si>
  <si>
    <t>奈良県磯城郡田原本町鍵１５５</t>
  </si>
  <si>
    <t>B129210001382</t>
  </si>
  <si>
    <t>田原本町立田原本小学校</t>
  </si>
  <si>
    <t>奈良県磯城郡田原本町新町４８</t>
  </si>
  <si>
    <t>B129210001391</t>
  </si>
  <si>
    <t>田原本町立南小学校</t>
  </si>
  <si>
    <t>奈良県磯城郡田原本町千代３０６</t>
  </si>
  <si>
    <t>B129210001408</t>
  </si>
  <si>
    <t>田原本町立平野小学校</t>
  </si>
  <si>
    <t>奈良県磯城郡田原本町平野６２－３</t>
  </si>
  <si>
    <t>B129210001417</t>
  </si>
  <si>
    <t>宇陀市立大宇陀小学校</t>
  </si>
  <si>
    <t>奈良県宇陀市大宇陀西山７２番地の２</t>
  </si>
  <si>
    <t>B129210001426</t>
  </si>
  <si>
    <t>宇陀市立菟田野小学校</t>
  </si>
  <si>
    <t>奈良県宇陀市菟田野古市場６７２</t>
  </si>
  <si>
    <t>B129210001435</t>
  </si>
  <si>
    <t>宇陀市立榛原小学校</t>
  </si>
  <si>
    <t>奈良県宇陀市榛原萩原２１４５番地</t>
  </si>
  <si>
    <t>B129210001444</t>
  </si>
  <si>
    <t>宇陀市立榛原東小学校</t>
  </si>
  <si>
    <t>奈良県宇陀市榛原赤瀬１９０番地</t>
  </si>
  <si>
    <t>B129210001453</t>
  </si>
  <si>
    <t>宇陀市立榛原西小学校</t>
  </si>
  <si>
    <t>奈良県宇陀市榛原下井足１０６１</t>
  </si>
  <si>
    <t>B129210001462</t>
  </si>
  <si>
    <t>宇陀市立室生小学校</t>
  </si>
  <si>
    <t>奈良県宇陀市室生大野１９１２</t>
  </si>
  <si>
    <t>B129210001471</t>
  </si>
  <si>
    <t>御杖村立御杖小学校</t>
  </si>
  <si>
    <t>奈良県宇陀郡御杖村大字菅野２４７０番地</t>
  </si>
  <si>
    <t>B129210001480</t>
  </si>
  <si>
    <t>高取町立たかむち小学校</t>
  </si>
  <si>
    <t>奈良県高市郡高取町清水谷２０５</t>
  </si>
  <si>
    <t>B129210001499</t>
  </si>
  <si>
    <t>明日香村立明日香小学校</t>
  </si>
  <si>
    <t>奈良県高市郡明日香村大字橘８６番地</t>
  </si>
  <si>
    <t>B129210001505</t>
  </si>
  <si>
    <t>葛城市立新庄小学校</t>
  </si>
  <si>
    <t>奈良県葛城市南道穂１７６－１</t>
  </si>
  <si>
    <t>B129210001514</t>
  </si>
  <si>
    <t>葛城市立忍海小学校</t>
  </si>
  <si>
    <t>奈良県葛城市忍海３３８－１</t>
  </si>
  <si>
    <t>B129210001523</t>
  </si>
  <si>
    <t>葛城市立新庄北小学校</t>
  </si>
  <si>
    <t>奈良県葛城市疋田６１２</t>
  </si>
  <si>
    <t>B129210001532</t>
  </si>
  <si>
    <t>葛城市立磐城小学校</t>
  </si>
  <si>
    <t>奈良県葛城市南今市６１</t>
  </si>
  <si>
    <t>B129210001541</t>
  </si>
  <si>
    <t>葛城市立當麻小学校</t>
  </si>
  <si>
    <t>奈良県葛城市染野３２番地</t>
  </si>
  <si>
    <t>B129210001550</t>
  </si>
  <si>
    <t>香芝市立五位堂小学校</t>
  </si>
  <si>
    <t>奈良県香芝市五位堂二丁目３００番地の１</t>
  </si>
  <si>
    <t>B129210001569</t>
  </si>
  <si>
    <t>香芝市立下田小学校</t>
  </si>
  <si>
    <t>奈良県香芝市下田西二丁目９番４１号</t>
  </si>
  <si>
    <t>B129210001578</t>
  </si>
  <si>
    <t>香芝市立二上小学校</t>
  </si>
  <si>
    <t>奈良県香芝市畑四丁目５７３番地</t>
  </si>
  <si>
    <t>B129210001587</t>
  </si>
  <si>
    <t>香芝市立関屋小学校</t>
  </si>
  <si>
    <t>奈良県香芝市関屋北五丁目７番１号</t>
  </si>
  <si>
    <t>B129210001596</t>
  </si>
  <si>
    <t>香芝市立志都美小学校</t>
  </si>
  <si>
    <t>奈良県香芝市今泉１０４番地の１</t>
  </si>
  <si>
    <t>B129210001603</t>
  </si>
  <si>
    <t>香芝市立三和小学校</t>
  </si>
  <si>
    <t>奈良県香芝市良福寺６６５番地の２</t>
  </si>
  <si>
    <t>B129210001612</t>
  </si>
  <si>
    <t>香芝市立鎌田小学校</t>
  </si>
  <si>
    <t>奈良県香芝市鎌田３７０番地</t>
  </si>
  <si>
    <t>B129210001621</t>
  </si>
  <si>
    <t>香芝市立真美ヶ丘東小学校</t>
  </si>
  <si>
    <t>奈良県香芝市真美ヶ丘３丁目２－７０</t>
  </si>
  <si>
    <t>B129210001630</t>
  </si>
  <si>
    <t>香芝市立真美ヶ丘西小学校</t>
  </si>
  <si>
    <t>奈良県香芝市真美ケ丘五丁目４番２０号</t>
  </si>
  <si>
    <t>B129210001649</t>
  </si>
  <si>
    <t>香芝市立旭ヶ丘小学校</t>
  </si>
  <si>
    <t>奈良県香芝市旭ケ丘三丁目１番地の３</t>
  </si>
  <si>
    <t>B129210001658</t>
  </si>
  <si>
    <t>上牧町立上牧小学校</t>
  </si>
  <si>
    <t>奈良県北葛城郡上牧町上牧１８６６</t>
  </si>
  <si>
    <t>B129210001667</t>
  </si>
  <si>
    <t>上牧町立上牧第二小学校</t>
  </si>
  <si>
    <t>奈良県北葛城郡上牧町片岡台３－２</t>
  </si>
  <si>
    <t>B129210001676</t>
  </si>
  <si>
    <t>上牧町立上牧第三小学校</t>
  </si>
  <si>
    <t>奈良県北葛城郡上牧町上牧３１００</t>
  </si>
  <si>
    <t>B129210001710</t>
  </si>
  <si>
    <t>広陵町立広陵東小学校</t>
  </si>
  <si>
    <t>奈良県北葛城郡広陵町百済１６２５－１</t>
  </si>
  <si>
    <t>B129210001729</t>
  </si>
  <si>
    <t>広陵町立広陵西小学校</t>
  </si>
  <si>
    <t>奈良県北葛城郡広陵町平尾５４２番地</t>
  </si>
  <si>
    <t>B129210001738</t>
  </si>
  <si>
    <t>広陵町立広陵北小学校</t>
  </si>
  <si>
    <t>奈良県北葛城郡広陵町弁財天３０３</t>
  </si>
  <si>
    <t>B129210001747</t>
  </si>
  <si>
    <t>広陵町立真美ヶ丘第一小学校　</t>
  </si>
  <si>
    <t>奈良県北葛城郡広陵町馬見南２－１－３０</t>
  </si>
  <si>
    <t>B129210001756</t>
  </si>
  <si>
    <t>広陵町立真美ヶ丘第二小学校</t>
  </si>
  <si>
    <t>奈良県北葛城郡広陵町馬見北７丁目１－３２</t>
  </si>
  <si>
    <t>B129210001765</t>
  </si>
  <si>
    <t>河合町立河合第一小学校</t>
  </si>
  <si>
    <t>奈良県北葛城郡河合町池部１丁目１５番１０号</t>
  </si>
  <si>
    <t>B129210001774</t>
  </si>
  <si>
    <t>河合町立河合第二小学校</t>
  </si>
  <si>
    <t>奈良県北葛城郡河合町星和台２－７</t>
  </si>
  <si>
    <t>B129210001783</t>
  </si>
  <si>
    <t>吉野町立吉野小学校</t>
  </si>
  <si>
    <t>奈良県吉野郡吉野町河原屋２００番地</t>
  </si>
  <si>
    <t>B129210001809</t>
  </si>
  <si>
    <t>大淀町立大淀桜ヶ丘小学校</t>
  </si>
  <si>
    <t>奈良県吉野郡大淀町下渕９５９</t>
  </si>
  <si>
    <t>B129210001818</t>
  </si>
  <si>
    <t>大淀町立大淀緑ヶ丘小学校　</t>
  </si>
  <si>
    <t>奈良県吉野郡大淀町土田３６５</t>
  </si>
  <si>
    <t>B129210001827</t>
  </si>
  <si>
    <t>大淀町立大淀希望ヶ丘小学校</t>
  </si>
  <si>
    <t>奈良県吉野郡大淀町北野５４－１</t>
  </si>
  <si>
    <t>B129210001872</t>
  </si>
  <si>
    <t>黒滝村立黒滝小学校</t>
  </si>
  <si>
    <t>奈良県吉野郡黒滝村寺戸４１</t>
  </si>
  <si>
    <t>B129210001907</t>
  </si>
  <si>
    <t>十津川村立十津川第一小学校</t>
  </si>
  <si>
    <t>奈良県吉野郡十津川村小原７０７番地</t>
  </si>
  <si>
    <t>B129210001916</t>
  </si>
  <si>
    <t>十津川村立十津川第二小学校</t>
  </si>
  <si>
    <t>奈良県吉野郡十津川村大字平谷２５６番地</t>
  </si>
  <si>
    <t>B129210001943</t>
  </si>
  <si>
    <t>東吉野村立東吉野小学校</t>
  </si>
  <si>
    <t>奈良県吉野郡東吉野村小川６０４番地</t>
  </si>
  <si>
    <t>B129210001952</t>
  </si>
  <si>
    <t>五條市立五條南小学校</t>
  </si>
  <si>
    <t>奈良県五條市野原中３丁目５番地の４３</t>
  </si>
  <si>
    <t>B129210001961</t>
  </si>
  <si>
    <t>奈良市立ならやま小学校</t>
  </si>
  <si>
    <t>奈良県奈良市神功２丁目１番地</t>
  </si>
  <si>
    <t>B129310000014</t>
  </si>
  <si>
    <t>奈良育英グローバル小学校</t>
  </si>
  <si>
    <t>奈良県奈良市法蓮町１０００番地</t>
  </si>
  <si>
    <t>B129310000023</t>
  </si>
  <si>
    <t>帝塚山小学校</t>
  </si>
  <si>
    <t>奈良県奈良市学園南３－１－３</t>
  </si>
  <si>
    <t>B129310000032</t>
  </si>
  <si>
    <t>天理小学校</t>
  </si>
  <si>
    <t>奈良県天理市杣之内町８０</t>
  </si>
  <si>
    <t>B129310000041</t>
  </si>
  <si>
    <t>智辯学園奈良カレッジ小学部</t>
  </si>
  <si>
    <t>奈良県香芝市田尻２６５番地</t>
  </si>
  <si>
    <t>B129310000050</t>
  </si>
  <si>
    <t>奈良学園小学校</t>
  </si>
  <si>
    <t>奈良県奈良市中登美ヶ丘３－１５－１</t>
  </si>
  <si>
    <t>B129310000069</t>
  </si>
  <si>
    <t>近畿大学附属小学校</t>
  </si>
  <si>
    <t>奈良県奈良市あやめ池北１－３３－３</t>
  </si>
  <si>
    <t>C129110000016</t>
  </si>
  <si>
    <t>奈良教育大学附属中学校</t>
  </si>
  <si>
    <t>奈良県奈良市法蓮町２０５８－２</t>
  </si>
  <si>
    <t>C129210000014</t>
  </si>
  <si>
    <t>奈良市立春日中学校</t>
  </si>
  <si>
    <t>奈良県奈良市西木辻町６７番地</t>
  </si>
  <si>
    <t>C129210000023</t>
  </si>
  <si>
    <t>奈良市立三笠中学校</t>
  </si>
  <si>
    <t>奈良県奈良市三条川西町３番１号</t>
  </si>
  <si>
    <t>C129210000032</t>
  </si>
  <si>
    <t>奈良市立若草中学校</t>
  </si>
  <si>
    <t>奈良県奈良市法蓮町１４１６－１</t>
  </si>
  <si>
    <t>C129210000041</t>
  </si>
  <si>
    <t>奈良市立伏見中学校</t>
  </si>
  <si>
    <t>奈良県奈良市西大寺野神町１丁目６－１</t>
  </si>
  <si>
    <t>C129210000050</t>
  </si>
  <si>
    <t>奈良市立富雄中学校</t>
  </si>
  <si>
    <t>奈良県奈良市三碓２丁目３－１２</t>
  </si>
  <si>
    <t>C129210000069</t>
  </si>
  <si>
    <t>奈良市立都南中学校</t>
  </si>
  <si>
    <t>奈良県奈良市南永井町９８－１</t>
  </si>
  <si>
    <t>C129210000078</t>
  </si>
  <si>
    <t>奈良市立田原中学校</t>
  </si>
  <si>
    <t>C129210000087</t>
  </si>
  <si>
    <t>奈良市立興東館柳生中学校</t>
  </si>
  <si>
    <t>奈良県奈良市大柳生町８３２</t>
  </si>
  <si>
    <t>C129210000096</t>
  </si>
  <si>
    <t>奈良市立登美ヶ丘中学校</t>
  </si>
  <si>
    <t>奈良県奈良市東登美ヶ丘３丁目１０５９番地</t>
  </si>
  <si>
    <t>C129210000103</t>
  </si>
  <si>
    <t>奈良市立平城中学校</t>
  </si>
  <si>
    <t>奈良県奈良市秋篠町１３３３</t>
  </si>
  <si>
    <t>C129210000112</t>
  </si>
  <si>
    <t>奈良市立ならやま中学校</t>
  </si>
  <si>
    <t>奈良県奈良市神功２－１</t>
  </si>
  <si>
    <t>C129210000121</t>
  </si>
  <si>
    <t>奈良市立二名中学校</t>
  </si>
  <si>
    <t>奈良県奈良市二名一丁目３６６７－２</t>
  </si>
  <si>
    <t>C129210000130</t>
  </si>
  <si>
    <t>奈良市立京西中学校</t>
  </si>
  <si>
    <t>奈良県奈良市平松４－３－１</t>
  </si>
  <si>
    <t>C129210000149</t>
  </si>
  <si>
    <t>奈良市立富雄南中学校</t>
  </si>
  <si>
    <t>奈良県奈良市藤ノ木台１－５－１３</t>
  </si>
  <si>
    <t>C129210000158</t>
  </si>
  <si>
    <t>奈良市立飛鳥中学校</t>
  </si>
  <si>
    <t>奈良県奈良市高畑町１４７５－１</t>
  </si>
  <si>
    <t>C129210000167</t>
  </si>
  <si>
    <t>奈良市立登美ヶ丘北中学校</t>
  </si>
  <si>
    <t>奈良県奈良市北登美ヶ丘１－１－１</t>
  </si>
  <si>
    <t>C129210000176</t>
  </si>
  <si>
    <t>大和高田市立高田中学校</t>
  </si>
  <si>
    <t>奈良県大和高田市大中東町５－４８</t>
  </si>
  <si>
    <t>C129210000185</t>
  </si>
  <si>
    <t>大和高田市立片塩中学校</t>
  </si>
  <si>
    <t>奈良県大和高田市中三倉堂二丁目９番２８号</t>
  </si>
  <si>
    <t>C129210000194</t>
  </si>
  <si>
    <t>大和高田市立高田西中学校</t>
  </si>
  <si>
    <t>奈良県大和高田市池田３３０番地</t>
  </si>
  <si>
    <t>C129210000201</t>
  </si>
  <si>
    <t>奈良市立都跡中学校</t>
  </si>
  <si>
    <t>奈良県奈良市柏木町１３番地</t>
  </si>
  <si>
    <t>C129210000210</t>
  </si>
  <si>
    <t>奈良市立平城東中学校</t>
  </si>
  <si>
    <t>奈良県奈良市朱雀六丁目１１番地</t>
  </si>
  <si>
    <t>C129210000229</t>
  </si>
  <si>
    <t>奈良市立富雄第三中学校</t>
  </si>
  <si>
    <t>奈良県奈良市帝塚山南２丁目１１番地１号</t>
  </si>
  <si>
    <t>C129210000238</t>
  </si>
  <si>
    <t>大和郡山市立郡山中学校</t>
  </si>
  <si>
    <t>奈良県大和郡山市柳町４０４番地</t>
  </si>
  <si>
    <t>C129210000247</t>
  </si>
  <si>
    <t>大和郡山市立郡山南中学校</t>
  </si>
  <si>
    <t>奈良県大和郡山市筒井町３９８</t>
  </si>
  <si>
    <t>C129210000256</t>
  </si>
  <si>
    <t>大和郡山市立郡山西中学校</t>
  </si>
  <si>
    <t>奈良県大和郡山市田中町７６７</t>
  </si>
  <si>
    <t>C129210000265</t>
  </si>
  <si>
    <t>大和郡山市立郡山東中学校</t>
  </si>
  <si>
    <t>奈良県大和郡山市若槻町１３４－２</t>
  </si>
  <si>
    <t>C129210000274</t>
  </si>
  <si>
    <t>大和郡山市立片桐中学校</t>
  </si>
  <si>
    <t>奈良県大和郡山市小泉町１７３番地の１</t>
  </si>
  <si>
    <t>C129210000283</t>
  </si>
  <si>
    <t>天理市立北中学校</t>
  </si>
  <si>
    <t>奈良県天理市石上町７７７</t>
  </si>
  <si>
    <t>C129210000292</t>
  </si>
  <si>
    <t>天理市立南中学校</t>
  </si>
  <si>
    <t>奈良県天理市兵庫町３３６－２</t>
  </si>
  <si>
    <t>C129210000309</t>
  </si>
  <si>
    <t>天理市立福住中学校</t>
  </si>
  <si>
    <t>奈良県天理市福住町１９５４番地１</t>
  </si>
  <si>
    <t>C129210000318</t>
  </si>
  <si>
    <t>天理市立西中学校</t>
  </si>
  <si>
    <t>奈良県天理市二階堂上ノ庄町２１０－１</t>
  </si>
  <si>
    <t>C129210000327</t>
  </si>
  <si>
    <t>橿原市立畝傍中学校</t>
  </si>
  <si>
    <t>奈良県橿原市石川町２０４</t>
  </si>
  <si>
    <t>C129210000336</t>
  </si>
  <si>
    <t>橿原市立八木中学校</t>
  </si>
  <si>
    <t>奈良県橿原市新賀町３３番地</t>
  </si>
  <si>
    <t>C129210000345</t>
  </si>
  <si>
    <t>橿原市立大成中学校</t>
  </si>
  <si>
    <t>奈良県橿原市小綱町７７－２</t>
  </si>
  <si>
    <t>C129210000354</t>
  </si>
  <si>
    <t>橿原市立光陽中学校</t>
  </si>
  <si>
    <t>奈良県橿原市古川町２０番地</t>
  </si>
  <si>
    <t>C129210000363</t>
  </si>
  <si>
    <t>橿原市立橿原中学校</t>
  </si>
  <si>
    <t>奈良県橿原市西新堂町２６－１</t>
  </si>
  <si>
    <t>C129210000372</t>
  </si>
  <si>
    <t>橿原市立白橿中学校</t>
  </si>
  <si>
    <t>奈良県橿原市白橿町８丁目１２番１号</t>
  </si>
  <si>
    <t>C129210000381</t>
  </si>
  <si>
    <t>桜井市立桜井中学校</t>
  </si>
  <si>
    <t>奈良県桜井市浅古５９３</t>
  </si>
  <si>
    <t>C129210000390</t>
  </si>
  <si>
    <t>桜井市立桜井東中学校</t>
  </si>
  <si>
    <t>奈良県桜井市初瀬１６５５</t>
  </si>
  <si>
    <t>C129210000407</t>
  </si>
  <si>
    <t>桜井市立大三輪中学校</t>
  </si>
  <si>
    <t>奈良県桜井市芝１４０１</t>
  </si>
  <si>
    <t>C129210000416</t>
  </si>
  <si>
    <t>桜井市立桜井西中学校</t>
  </si>
  <si>
    <t>奈良県桜井市大福７４７番地</t>
  </si>
  <si>
    <t>C129210000425</t>
  </si>
  <si>
    <t>五條市立五條中学校</t>
  </si>
  <si>
    <t>奈良県五條市下之町５０番地</t>
  </si>
  <si>
    <t>C129210000434</t>
  </si>
  <si>
    <t>五條市立五條東中学校</t>
  </si>
  <si>
    <t>奈良県五條市今井５－７－１２</t>
  </si>
  <si>
    <t>C129210000443</t>
  </si>
  <si>
    <t>五條市立五條西中学校</t>
  </si>
  <si>
    <t>奈良県五條市大澤町３７４</t>
  </si>
  <si>
    <t>C129210000452</t>
  </si>
  <si>
    <t>御所市立御所中学校</t>
  </si>
  <si>
    <t>奈良県御所市６６５－１</t>
  </si>
  <si>
    <t>C129210000461</t>
  </si>
  <si>
    <t>御所市立葛中学校</t>
  </si>
  <si>
    <t>奈良県御所市樋野２７０</t>
  </si>
  <si>
    <t>C129210000470</t>
  </si>
  <si>
    <t>御所市立葛上中学校</t>
  </si>
  <si>
    <t>奈良県御所市佐田１－１</t>
  </si>
  <si>
    <t>C129210000489</t>
  </si>
  <si>
    <t>御所市立大正中学校</t>
  </si>
  <si>
    <t>奈良県御所市大字三室２０６番地の１</t>
  </si>
  <si>
    <t>C129210000498</t>
  </si>
  <si>
    <t>奈良市立月ヶ瀬中学校　</t>
  </si>
  <si>
    <t>C129210000504</t>
  </si>
  <si>
    <t>奈良市立都祁中学校</t>
  </si>
  <si>
    <t>奈良県奈良市針町２５５４</t>
  </si>
  <si>
    <t>C129210000513</t>
  </si>
  <si>
    <t>山添村立山添中学校</t>
  </si>
  <si>
    <t>奈良県山辺郡山添村大西１０４４</t>
  </si>
  <si>
    <t>C129210000522</t>
  </si>
  <si>
    <t>生駒市立生駒中学校</t>
  </si>
  <si>
    <t>奈良県生駒市西松ヶ丘９－１９</t>
  </si>
  <si>
    <t>C129210000531</t>
  </si>
  <si>
    <t>生駒市立生駒南中学校</t>
  </si>
  <si>
    <t>奈良県生駒市萩原町９０</t>
  </si>
  <si>
    <t>C129210000540</t>
  </si>
  <si>
    <t>生駒市立生駒北中学校</t>
  </si>
  <si>
    <t>C129210000559</t>
  </si>
  <si>
    <t>生駒市立緑ヶ丘中学校　</t>
  </si>
  <si>
    <t>奈良県生駒市緑ヶ丘２２３２</t>
  </si>
  <si>
    <t>C129210000568</t>
  </si>
  <si>
    <t>生駒市立鹿ノ台中学校</t>
  </si>
  <si>
    <t>奈良県生駒市鹿ノ台南２－１６</t>
  </si>
  <si>
    <t>C129210000577</t>
  </si>
  <si>
    <t>生駒市立上中学校</t>
  </si>
  <si>
    <t>奈良県生駒市上町３０００</t>
  </si>
  <si>
    <t>C129210000586</t>
  </si>
  <si>
    <t>生駒市立光明中学校</t>
  </si>
  <si>
    <t>奈良県生駒市小明町５５</t>
  </si>
  <si>
    <t>C129210000595</t>
  </si>
  <si>
    <t>生駒市立大瀬中学校</t>
  </si>
  <si>
    <t>奈良県生駒市小瀬町９１１－１</t>
  </si>
  <si>
    <t>C129210000602</t>
  </si>
  <si>
    <t>平群町立平群中学校</t>
  </si>
  <si>
    <t>奈良県生駒郡平群町福貴１３０１</t>
  </si>
  <si>
    <t>C129210000611</t>
  </si>
  <si>
    <t>三郷町立三郷中学校</t>
  </si>
  <si>
    <t>奈良県生駒郡三郷町立野北１－３－１</t>
  </si>
  <si>
    <t>C129210000620</t>
  </si>
  <si>
    <t>斑鳩町立斑鳩中学校</t>
  </si>
  <si>
    <t>奈良県生駒郡斑鳩町龍田北１－２０－１</t>
  </si>
  <si>
    <t>C129210000639</t>
  </si>
  <si>
    <t>斑鳩町立斑鳩南中学校</t>
  </si>
  <si>
    <t>奈良県生駒郡斑鳩町目安北３－１－７７</t>
  </si>
  <si>
    <t>C129210000648</t>
  </si>
  <si>
    <t>安堵町立安堵中学校</t>
  </si>
  <si>
    <t>奈良県生駒郡安堵町窪田４６５－１</t>
  </si>
  <si>
    <t>C129210000657</t>
  </si>
  <si>
    <t>川西町・三宅町式下中学校組合立式下中学校</t>
  </si>
  <si>
    <t>奈良県磯城郡川西町結崎１８６６</t>
  </si>
  <si>
    <t>C129210000666</t>
  </si>
  <si>
    <t>田原本町立田原本中学校</t>
  </si>
  <si>
    <t>奈良県磯城郡田原本町３３</t>
  </si>
  <si>
    <t>C129210000675</t>
  </si>
  <si>
    <t>田原本町立北中学校</t>
  </si>
  <si>
    <t>奈良県磯城郡田原本町鍵７１</t>
  </si>
  <si>
    <t>C129210000684</t>
  </si>
  <si>
    <t>宇陀市立大宇陀中学校</t>
  </si>
  <si>
    <t>奈良県宇陀市大宇陀拾生６５１</t>
  </si>
  <si>
    <t>C129210000693</t>
  </si>
  <si>
    <t>宇陀市立菟田野中学校</t>
  </si>
  <si>
    <t>奈良県宇陀市菟田野古市場１２２０</t>
  </si>
  <si>
    <t>C129210000700</t>
  </si>
  <si>
    <t>宇陀市立榛原中学校</t>
  </si>
  <si>
    <t>奈良県宇陀市榛原福地７６１</t>
  </si>
  <si>
    <t>C129210000719</t>
  </si>
  <si>
    <t>宇陀市立室生中学校</t>
  </si>
  <si>
    <t>奈良県宇陀市室生大野１９６２</t>
  </si>
  <si>
    <t>C129210000728</t>
  </si>
  <si>
    <t>御杖村立御杖中学校</t>
  </si>
  <si>
    <t>奈良県宇陀郡御杖村菅野２４７０</t>
  </si>
  <si>
    <t>C129210000737</t>
  </si>
  <si>
    <t>高取町立高取中学校</t>
  </si>
  <si>
    <t>奈良県高市郡高取町森３０番地</t>
  </si>
  <si>
    <t>C129210000746</t>
  </si>
  <si>
    <t>明日香村立聖徳中学校</t>
  </si>
  <si>
    <t>奈良県高市郡明日香村野口１０５</t>
  </si>
  <si>
    <t>C129210000755</t>
  </si>
  <si>
    <t>葛城市立新庄中学校</t>
  </si>
  <si>
    <t>奈良県葛城市新庄２４８</t>
  </si>
  <si>
    <t>C129210000764</t>
  </si>
  <si>
    <t>葛城市立白鳳中学校</t>
  </si>
  <si>
    <t>奈良県葛城市長尾１４番地１</t>
  </si>
  <si>
    <t>C129210000773</t>
  </si>
  <si>
    <t>香芝市立香芝中学校</t>
  </si>
  <si>
    <t>奈良県香芝市磯壁一丁目１０５８番地の２</t>
  </si>
  <si>
    <t>C129210000782</t>
  </si>
  <si>
    <t>香芝市立香芝西中学校</t>
  </si>
  <si>
    <t>奈良県香芝市穴虫３０９６番地の２</t>
  </si>
  <si>
    <t>C129210000791</t>
  </si>
  <si>
    <t>香芝市立香芝東中学校</t>
  </si>
  <si>
    <t>奈良県香芝市真美ヶ丘二丁目１２番２７号</t>
  </si>
  <si>
    <t>C129210000808</t>
  </si>
  <si>
    <t>香芝市立香芝北中学校</t>
  </si>
  <si>
    <t>奈良県香芝市旭ヶ丘四丁目１４番地</t>
  </si>
  <si>
    <t>C129210000817</t>
  </si>
  <si>
    <t>上牧町立上牧中学校</t>
  </si>
  <si>
    <t>奈良県北葛城郡上牧町上牧３３４９</t>
  </si>
  <si>
    <t>C129210000826</t>
  </si>
  <si>
    <t>上牧町立上牧第二中学校</t>
  </si>
  <si>
    <t>奈良県北葛城郡上牧町下牧３５</t>
  </si>
  <si>
    <t>C129210000853</t>
  </si>
  <si>
    <t>広陵町立広陵中学校</t>
  </si>
  <si>
    <t>奈良県北葛城郡広陵町笠３５５</t>
  </si>
  <si>
    <t>C129210000862</t>
  </si>
  <si>
    <t>広陵町立真美ヶ丘中学校</t>
  </si>
  <si>
    <t>奈良県北葛城郡広陵町馬見中２－１７－３２</t>
  </si>
  <si>
    <t>C129210000871</t>
  </si>
  <si>
    <t>河合町立河合第一中学校</t>
  </si>
  <si>
    <t>奈良県北葛城郡河合町池部１－１３－１</t>
  </si>
  <si>
    <t>C129210000880</t>
  </si>
  <si>
    <t>河合町立河合第二中学校</t>
  </si>
  <si>
    <t>奈良県北葛城郡河合町星和台２－７－２</t>
  </si>
  <si>
    <t>C129210000899</t>
  </si>
  <si>
    <t>吉野町立吉野中学校</t>
  </si>
  <si>
    <t>奈良県吉野郡吉野町河原屋２００</t>
  </si>
  <si>
    <t>C129210000906</t>
  </si>
  <si>
    <t>大淀町立大淀中学校</t>
  </si>
  <si>
    <t>奈良県吉野郡大淀町桧垣本１５８１</t>
  </si>
  <si>
    <t>C129210000924</t>
  </si>
  <si>
    <t>黒滝村立黒滝中学校</t>
  </si>
  <si>
    <t>奈良県吉野郡黒滝村大字寺戸４１</t>
  </si>
  <si>
    <t>C129210000942</t>
  </si>
  <si>
    <t>十津川村立十津川中学校</t>
  </si>
  <si>
    <t>奈良県吉野郡十津川村小原４６０</t>
  </si>
  <si>
    <t>C129210000979</t>
  </si>
  <si>
    <t>東吉野村立東吉野中学校</t>
  </si>
  <si>
    <t>奈良県吉野郡東吉野村小栗栖８２５</t>
  </si>
  <si>
    <t>C129210000988</t>
  </si>
  <si>
    <t>奈良県立青翔中学校</t>
  </si>
  <si>
    <t>奈良県御所市５２５</t>
  </si>
  <si>
    <t>C129210000997</t>
  </si>
  <si>
    <t>奈良市立一条高等学校附属中学校</t>
  </si>
  <si>
    <t>奈良県奈良市法華寺町１３５１番地</t>
  </si>
  <si>
    <t>C129210001004</t>
  </si>
  <si>
    <t>奈良県立国際中学校</t>
  </si>
  <si>
    <t>奈良県奈良市二名町１９４４－１２</t>
  </si>
  <si>
    <t>C129310000012</t>
  </si>
  <si>
    <t>奈良育英中学校</t>
  </si>
  <si>
    <t>奈良県奈良市法蓮町１０００</t>
  </si>
  <si>
    <t>C129310000021</t>
  </si>
  <si>
    <t>奈良女子中学校</t>
  </si>
  <si>
    <t>奈良県奈良市三条宮前町３－６</t>
  </si>
  <si>
    <t>C129310000030</t>
  </si>
  <si>
    <t>東大寺学園中学校</t>
  </si>
  <si>
    <t>奈良県奈良市山陵町１３７５</t>
  </si>
  <si>
    <t>C129310000049</t>
  </si>
  <si>
    <t>帝塚山中学校</t>
  </si>
  <si>
    <t>C129310000058</t>
  </si>
  <si>
    <t>天理中学校</t>
  </si>
  <si>
    <t>奈良県天理市杣之内町８２７</t>
  </si>
  <si>
    <t>C129310000067</t>
  </si>
  <si>
    <t>智辯学園中学校</t>
  </si>
  <si>
    <t>奈良県五條市野原中４丁目１番５１号</t>
  </si>
  <si>
    <t>C129310000076</t>
  </si>
  <si>
    <t>奈良学園中学校</t>
  </si>
  <si>
    <t>奈良県大和郡山市山田町４３０番地</t>
  </si>
  <si>
    <t>C129310000085</t>
  </si>
  <si>
    <t>育英西中学校</t>
  </si>
  <si>
    <t>奈良県奈良市三松４－６３７－１</t>
  </si>
  <si>
    <t>C129310000094</t>
  </si>
  <si>
    <t>西大和学園中学校</t>
  </si>
  <si>
    <t>奈良県北葛城郡河合町大字薬井２９５</t>
  </si>
  <si>
    <t>C129310000101</t>
  </si>
  <si>
    <t>智辯学園奈良カレッジ中学部</t>
  </si>
  <si>
    <t>C129310000110</t>
  </si>
  <si>
    <t>奈良学園登美ヶ丘中学校</t>
  </si>
  <si>
    <t>C229210000013</t>
  </si>
  <si>
    <t>曽爾村立曽爾小中学校</t>
  </si>
  <si>
    <t>奈良県宇陀郡曽爾村小長尾９００番地</t>
  </si>
  <si>
    <t>C229210000022</t>
  </si>
  <si>
    <t>天川村立天川小中学校</t>
  </si>
  <si>
    <t>奈良県吉野郡天川村沢谷９２番地</t>
  </si>
  <si>
    <t>C229210000031</t>
  </si>
  <si>
    <t>上北山村立上北山やまゆり学園</t>
  </si>
  <si>
    <t>奈良県吉野郡上北山村大字河合５６４番地の２</t>
  </si>
  <si>
    <t>C229210000040</t>
  </si>
  <si>
    <t>野迫川村立野迫川小中学校</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</si>
  <si>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</si>
  <si>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</si>
  <si>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</si>
  <si>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</si>
  <si>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</si>
  <si>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</si>
  <si>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</si>
  <si>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</si>
  <si>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</si>
  <si>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</si>
  <si>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C229210000086</t>
  </si>
  <si>
    <t>下市町立下市あきつ学園</t>
  </si>
  <si>
    <t>奈良県吉野郡下市町下市３０６０番地</t>
  </si>
  <si>
    <t>D129210000012</t>
  </si>
  <si>
    <t>奈良県立生駒高等学校</t>
  </si>
  <si>
    <t>奈良県生駒市壱分町５３２－１</t>
  </si>
  <si>
    <t>D129210000021</t>
  </si>
  <si>
    <t>奈良県立添上高等学校</t>
  </si>
  <si>
    <t>奈良県天理市櫟本町１５３２－２</t>
  </si>
  <si>
    <t>D129210000030</t>
  </si>
  <si>
    <t>奈良県立山辺高等学校</t>
  </si>
  <si>
    <t>奈良県奈良市都祁友田町９３７</t>
  </si>
  <si>
    <t>D129210000049</t>
  </si>
  <si>
    <t>奈良県立桜井高等学校</t>
  </si>
  <si>
    <t>奈良県桜井市桜井９５</t>
  </si>
  <si>
    <t>D129210000067</t>
  </si>
  <si>
    <t>奈良県立王寺工業高等学校</t>
  </si>
  <si>
    <t>奈良県北葛城郡王寺町本町３丁目６－１</t>
  </si>
  <si>
    <t>D129210000076</t>
  </si>
  <si>
    <t>奈良県立青翔高等学校</t>
  </si>
  <si>
    <t>D129210000094</t>
  </si>
  <si>
    <t>奈良県立十津川高等学校</t>
  </si>
  <si>
    <t>奈良県吉野郡十津川村込之上５８</t>
  </si>
  <si>
    <t>D129210000101</t>
  </si>
  <si>
    <t>奈良県立橿原高等学校</t>
  </si>
  <si>
    <t>奈良県橿原市北越智町２８２</t>
  </si>
  <si>
    <t>D129210000110</t>
  </si>
  <si>
    <t>奈良県立二階堂高等学校</t>
  </si>
  <si>
    <t>奈良県天理市荒蒔町１００－１</t>
  </si>
  <si>
    <t>D129210000156</t>
  </si>
  <si>
    <t>奈良県立香芝高等学校</t>
  </si>
  <si>
    <t>奈良県香芝市真美ヶ丘５－１－５３</t>
  </si>
  <si>
    <t>D129210000174</t>
  </si>
  <si>
    <t>奈良県立高取国際高等学校</t>
  </si>
  <si>
    <t>奈良県高市郡高取町佐田４５５－２</t>
  </si>
  <si>
    <t>D129210000192</t>
  </si>
  <si>
    <t>奈良県立奈良高等学校</t>
  </si>
  <si>
    <t>奈良県奈良市朱雀２－１１</t>
  </si>
  <si>
    <t>D129210000209</t>
  </si>
  <si>
    <t>奈良県立高田高等学校</t>
  </si>
  <si>
    <t>奈良県大和高田市礒野東町６－６</t>
  </si>
  <si>
    <t>D129210000218</t>
  </si>
  <si>
    <t>奈良県立五條高等学校</t>
  </si>
  <si>
    <t>奈良県五條市岡町１４２８</t>
  </si>
  <si>
    <t>D129210000236</t>
  </si>
  <si>
    <t>奈良県立西和清陵高等学校</t>
  </si>
  <si>
    <t>奈良県生駒郡三郷町信貴ヶ丘４丁目７番１号</t>
  </si>
  <si>
    <t>D129210000245</t>
  </si>
  <si>
    <t>奈良県立郡山高等学校</t>
  </si>
  <si>
    <t>奈良県大和郡山市城内町１－２６</t>
  </si>
  <si>
    <t>D129210000254</t>
  </si>
  <si>
    <t>奈良県立畝傍高等学校</t>
  </si>
  <si>
    <t>奈良県橿原市八木町３－１３－２</t>
  </si>
  <si>
    <t>D129210000263</t>
  </si>
  <si>
    <t>奈良県立奈良北高等学校</t>
  </si>
  <si>
    <t>奈良県生駒市上町４６００</t>
  </si>
  <si>
    <t>D129210000272</t>
  </si>
  <si>
    <t>奈良県立法隆寺国際高等学校</t>
  </si>
  <si>
    <t>奈良県生駒郡斑鳩町高安２－１－１</t>
  </si>
  <si>
    <t>D129210000281</t>
  </si>
  <si>
    <t>奈良県立磯城野高等学校</t>
  </si>
  <si>
    <t>奈良県磯城郡田原本町２５８</t>
  </si>
  <si>
    <t>D129210000307</t>
  </si>
  <si>
    <t>奈良県立大和広陵高等学校</t>
  </si>
  <si>
    <t>奈良県北葛城郡広陵町的場４０１</t>
  </si>
  <si>
    <t>D129210000325</t>
  </si>
  <si>
    <t>奈良県立御所実業高等学校</t>
  </si>
  <si>
    <t>奈良県御所市玉手３００番地</t>
  </si>
  <si>
    <t>D129210000334</t>
  </si>
  <si>
    <t>奈良県立大和中央高等学校</t>
  </si>
  <si>
    <t>奈良県大和郡山市筒井町１２０１</t>
  </si>
  <si>
    <t>D129210000343</t>
  </si>
  <si>
    <t>奈良県立国際高等学校</t>
  </si>
  <si>
    <t>D129210000352</t>
  </si>
  <si>
    <t>奈良市立一条高等学校</t>
  </si>
  <si>
    <t>奈良県奈良市法華寺町１３５１</t>
  </si>
  <si>
    <t>D129210000361</t>
  </si>
  <si>
    <t>大和高田市立高田商業高等学校</t>
  </si>
  <si>
    <t>奈良県大和高田市材木町８ー３</t>
  </si>
  <si>
    <t>D129210000370</t>
  </si>
  <si>
    <t>山添村立山辺高等学校山添分校</t>
  </si>
  <si>
    <t>奈良県山辺郡山添村大字大西４５－１</t>
  </si>
  <si>
    <t>D129210000398</t>
  </si>
  <si>
    <t>奈良県立奈良商工高等学校</t>
  </si>
  <si>
    <t>奈良県奈良市柏木町２４８</t>
  </si>
  <si>
    <t>D129210000405</t>
  </si>
  <si>
    <t>奈良県立高円芸術高等学校</t>
  </si>
  <si>
    <t>奈良県奈良市白毫寺町６３３</t>
  </si>
  <si>
    <t>D129210000414</t>
  </si>
  <si>
    <t>奈良県立商業高等学校</t>
  </si>
  <si>
    <t>奈良県桜井市河西７７０</t>
  </si>
  <si>
    <t>D129210000423</t>
  </si>
  <si>
    <t>奈良県立奈良南高等学校</t>
  </si>
  <si>
    <t>奈良県吉野郡大淀町下渕９８３（大淀学舎）</t>
  </si>
  <si>
    <t>D129210000441</t>
  </si>
  <si>
    <t>五條市立西吉野農業高等学校</t>
  </si>
  <si>
    <t>奈良県五條市西吉野町江出１７４－１</t>
  </si>
  <si>
    <t>D129210000450</t>
  </si>
  <si>
    <t>奈良県立宇陀高等学校</t>
  </si>
  <si>
    <t>奈良県宇陀市榛原下井足２１０（榛原学舎）</t>
  </si>
  <si>
    <t>D129210000469</t>
  </si>
  <si>
    <t>奈良県立大学附属高等学校</t>
  </si>
  <si>
    <t>奈良県奈良市六条西三丁目２４－１</t>
  </si>
  <si>
    <t>D129310000010</t>
  </si>
  <si>
    <t>奈良育英高等学校</t>
  </si>
  <si>
    <t>D129310000029</t>
  </si>
  <si>
    <t>奈良女子高等学校</t>
  </si>
  <si>
    <t>D129310000038</t>
  </si>
  <si>
    <t>帝塚山高等学校</t>
  </si>
  <si>
    <t>D129310000047</t>
  </si>
  <si>
    <t>関西中央高等学校</t>
  </si>
  <si>
    <t>奈良県桜井市桜井５０２番地</t>
  </si>
  <si>
    <t>D129310000056</t>
  </si>
  <si>
    <t>橿原学院高等学校</t>
  </si>
  <si>
    <t>奈良県橿原市久米町２２２</t>
  </si>
  <si>
    <t>D129310000065</t>
  </si>
  <si>
    <t>智辯学園高等学校</t>
  </si>
  <si>
    <t>D129310000083</t>
  </si>
  <si>
    <t>東大寺学園高等学校</t>
  </si>
  <si>
    <t>D129310000092</t>
  </si>
  <si>
    <t>奈良大学附属高等学校</t>
  </si>
  <si>
    <t>奈良県奈良市秋篠町５０</t>
  </si>
  <si>
    <t>D129310000109</t>
  </si>
  <si>
    <t>奈良文化高等学校</t>
  </si>
  <si>
    <t>奈良県大和高田市東中１２７</t>
  </si>
  <si>
    <t>D129310000118</t>
  </si>
  <si>
    <t>奈良学園高等学校</t>
  </si>
  <si>
    <t>D129310000127</t>
  </si>
  <si>
    <t>育英西高等学校</t>
  </si>
  <si>
    <t>D129310000136</t>
  </si>
  <si>
    <t>西大和学園高等学校</t>
  </si>
  <si>
    <t>D129310000145</t>
  </si>
  <si>
    <t>天理高等学校</t>
  </si>
  <si>
    <t>奈良県天理市杣之内町１２６０</t>
  </si>
  <si>
    <t>D129310000154</t>
  </si>
  <si>
    <t>智辯学園奈良カレッジ高等部</t>
  </si>
  <si>
    <t>D129310000163</t>
  </si>
  <si>
    <t>奈良学園登美ヶ丘高等学校</t>
  </si>
  <si>
    <t>D129310000172</t>
  </si>
  <si>
    <t>飛鳥未来高等学校</t>
  </si>
  <si>
    <t>奈良県天理市櫟本町１５１４－３</t>
  </si>
  <si>
    <t>D129310000181</t>
  </si>
  <si>
    <t>日本教育学院高等学校</t>
  </si>
  <si>
    <t>奈良県宇陀市大宇陀上片岡１９４－６</t>
  </si>
  <si>
    <t>D129310000190</t>
  </si>
  <si>
    <t>関西文化芸術高等学校</t>
  </si>
  <si>
    <t>奈良県奈良市山陵町１１７９</t>
  </si>
  <si>
    <t>D229110000013</t>
  </si>
  <si>
    <t>奈良女子大学附属中等教育学校</t>
  </si>
  <si>
    <t>奈良県奈良市東紀寺町１－６０－１</t>
  </si>
  <si>
    <t>D229310000019</t>
  </si>
  <si>
    <t>聖心学園中等教育学校</t>
  </si>
  <si>
    <t>奈良県橿原市久米町２２２番地</t>
  </si>
  <si>
    <t>E129210000019</t>
  </si>
  <si>
    <t>奈良県立盲学校</t>
  </si>
  <si>
    <t>奈良県大和郡山市丹後庄町２２２－１</t>
  </si>
  <si>
    <t>E129210000028</t>
  </si>
  <si>
    <t>奈良県立ろう学校</t>
  </si>
  <si>
    <t>奈良県大和郡山市丹後庄町４５６</t>
  </si>
  <si>
    <t>E129210000037</t>
  </si>
  <si>
    <t>奈良県高市郡明日香村川原４１０</t>
  </si>
  <si>
    <t>E129210000046</t>
  </si>
  <si>
    <t>奈良県吉野郡大淀町下渕４１４－１</t>
  </si>
  <si>
    <t>E129210000055</t>
  </si>
  <si>
    <t>奈良県磯城郡田原本町宮森３４－１</t>
  </si>
  <si>
    <t>E129210000064</t>
  </si>
  <si>
    <t>奈良県奈良市七条町１３５</t>
  </si>
  <si>
    <t>E129210000073</t>
  </si>
  <si>
    <t>奈良県天理市庵治町３５８－１</t>
  </si>
  <si>
    <t>E129210000082</t>
  </si>
  <si>
    <t>奈良県奈良市七条二丁目６７０</t>
  </si>
  <si>
    <t>E129210000091</t>
  </si>
  <si>
    <t>奈良県北葛城郡上牧町下牧１０１０</t>
  </si>
  <si>
    <t>E129210000108</t>
  </si>
  <si>
    <t>奈良県奈良市帝塚山西２－１－１</t>
  </si>
  <si>
    <t>B130110000015</t>
  </si>
  <si>
    <t>和歌山大学教育学部附属小学校</t>
  </si>
  <si>
    <t>和歌山県和歌山市吹上１－４－１</t>
  </si>
  <si>
    <t>B130210000013</t>
  </si>
  <si>
    <t>和歌山市立大新小学校</t>
  </si>
  <si>
    <t>和歌山県和歌山市新大工町２３</t>
  </si>
  <si>
    <t>B130210000022</t>
  </si>
  <si>
    <t>和歌山市立広瀬小学校</t>
  </si>
  <si>
    <t>和歌山県和歌山市広瀬中ノ丁１－５</t>
  </si>
  <si>
    <t>B130210000031</t>
  </si>
  <si>
    <t>和歌山市立吹上小学校</t>
  </si>
  <si>
    <t>和歌山県和歌山市吹上４丁目１－１５</t>
  </si>
  <si>
    <t>B130210000040</t>
  </si>
  <si>
    <t>和歌山市立砂山小学校</t>
  </si>
  <si>
    <t>和歌山県和歌山市砂山南２丁目１－５２</t>
  </si>
  <si>
    <t>B130210000059</t>
  </si>
  <si>
    <t>和歌山市立高松小学校</t>
  </si>
  <si>
    <t>和歌山県和歌山市東高松２－４－４５</t>
  </si>
  <si>
    <t>B130210000068</t>
  </si>
  <si>
    <t>和歌山市立宮北小学校</t>
  </si>
  <si>
    <t>和歌山県和歌山市納定２１番地</t>
  </si>
  <si>
    <t>B130210000077</t>
  </si>
  <si>
    <t>和歌山市立新南小学校</t>
  </si>
  <si>
    <t>和歌山県和歌山市木広町４丁目２３番地</t>
  </si>
  <si>
    <t>B130210000086</t>
  </si>
  <si>
    <t>和歌山市立雑賀崎小学校</t>
  </si>
  <si>
    <t>和歌山県和歌山市西浜１１４８番地</t>
  </si>
  <si>
    <t>B130210000095</t>
  </si>
  <si>
    <t>和歌山市立雑賀小学校</t>
  </si>
  <si>
    <t>和歌山県和歌山市西浜１－４－４８</t>
  </si>
  <si>
    <t>B130210000102</t>
  </si>
  <si>
    <t>和歌山市立宮小学校</t>
  </si>
  <si>
    <t>和歌山県和歌山市秋月４７５番地</t>
  </si>
  <si>
    <t>B130210000111</t>
  </si>
  <si>
    <t>和歌山市立四箇郷小学校</t>
  </si>
  <si>
    <t>和歌山県和歌山市有本１８３</t>
  </si>
  <si>
    <t>B130210000120</t>
  </si>
  <si>
    <t>和歌山市立芦原小学校</t>
  </si>
  <si>
    <t>和歌山県和歌山市雄松町４－２５</t>
  </si>
  <si>
    <t>B130210000139</t>
  </si>
  <si>
    <t>和歌山市立中之島小学校</t>
  </si>
  <si>
    <t>和歌山県和歌山市中之島１４９１番地</t>
  </si>
  <si>
    <t>B130210000148</t>
  </si>
  <si>
    <t>和歌山市立和歌浦小学校</t>
  </si>
  <si>
    <t>和歌山県和歌山市和歌浦西２－１－１８</t>
  </si>
  <si>
    <t>B130210000157</t>
  </si>
  <si>
    <t>和歌山市立宮前小学校</t>
  </si>
  <si>
    <t>和歌山県和歌山市北中島１丁目７番４号</t>
  </si>
  <si>
    <t>B130210000166</t>
  </si>
  <si>
    <t>和歌山市立湊小学校</t>
  </si>
  <si>
    <t>和歌山県和歌山市湊２丁目１７番４０</t>
  </si>
  <si>
    <t>B130210000175</t>
  </si>
  <si>
    <t>和歌山市立野崎小学校</t>
  </si>
  <si>
    <t>和歌山県和歌山市野崎１３０番地の１</t>
  </si>
  <si>
    <t>B130210000184</t>
  </si>
  <si>
    <t>和歌山市立三田小学校</t>
  </si>
  <si>
    <t>和歌山県和歌山市和田４１９－１</t>
  </si>
  <si>
    <t>B130210000193</t>
  </si>
  <si>
    <t>和歌山市立名草小学校</t>
  </si>
  <si>
    <t>和歌山県和歌山市紀三井寺２４０</t>
  </si>
  <si>
    <t>B130210000200</t>
  </si>
  <si>
    <t>和歌山市立松江小学校</t>
  </si>
  <si>
    <t>和歌山県和歌山市松江北４丁目１－１</t>
  </si>
  <si>
    <t>B130210000219</t>
  </si>
  <si>
    <t>和歌山市立木本小学校</t>
  </si>
  <si>
    <t>和歌山県和歌山市榎原２５５</t>
  </si>
  <si>
    <t>B130210000228</t>
  </si>
  <si>
    <t>和歌山市立貴志小学校</t>
  </si>
  <si>
    <t>和歌山県和歌山市栄谷８９５－２</t>
  </si>
  <si>
    <t>B130210000237</t>
  </si>
  <si>
    <t>和歌山市立楠見小学校</t>
  </si>
  <si>
    <t>和歌山県和歌山市大谷３４９－２</t>
  </si>
  <si>
    <t>B130210000246</t>
  </si>
  <si>
    <t>和歌山市立岡崎小学校</t>
  </si>
  <si>
    <t>和歌山県和歌山市寺内４２６</t>
  </si>
  <si>
    <t>B130210000255</t>
  </si>
  <si>
    <t>和歌山市立西和佐小学校</t>
  </si>
  <si>
    <t>和歌山県和歌山市栗栖８４－１</t>
  </si>
  <si>
    <t>B130210000264</t>
  </si>
  <si>
    <t>和歌山市立西脇小学校</t>
  </si>
  <si>
    <t>和歌山県和歌山市西庄１０１２</t>
  </si>
  <si>
    <t>B130210000273</t>
  </si>
  <si>
    <t>和歌山市立和佐小学校</t>
  </si>
  <si>
    <t>和歌山県和歌山市禰宜９４９－２</t>
  </si>
  <si>
    <t>B130210000282</t>
  </si>
  <si>
    <t>和歌山市立山東小学校</t>
  </si>
  <si>
    <t>和歌山県和歌山市吉礼３２６</t>
  </si>
  <si>
    <t>B130210000291</t>
  </si>
  <si>
    <t>和歌山市立東山東小学校</t>
  </si>
  <si>
    <t>和歌山県和歌山市山東中５２－１</t>
  </si>
  <si>
    <t>B130210000308</t>
  </si>
  <si>
    <t>和歌山市立安原小学校</t>
  </si>
  <si>
    <t>和歌山県和歌山市江南２３９</t>
  </si>
  <si>
    <t>B130210000326</t>
  </si>
  <si>
    <t>和歌山市立有功小学校</t>
  </si>
  <si>
    <t>和歌山県和歌山市園部１４５３</t>
  </si>
  <si>
    <t>B130210000335</t>
  </si>
  <si>
    <t>和歌山市立直川小学校</t>
  </si>
  <si>
    <t>和歌山県和歌山市直川１２５３</t>
  </si>
  <si>
    <t>B130210000344</t>
  </si>
  <si>
    <t>和歌山市立川永小学校</t>
  </si>
  <si>
    <t>和歌山県和歌山市楠本２８５</t>
  </si>
  <si>
    <t>B130210000353</t>
  </si>
  <si>
    <t>和歌山市立小倉小学校</t>
  </si>
  <si>
    <t>和歌山県和歌山市新庄３４８</t>
  </si>
  <si>
    <t>B130210000362</t>
  </si>
  <si>
    <t>和歌山市立加太小学校</t>
  </si>
  <si>
    <t>和歌山県和歌山市加太１２１０</t>
  </si>
  <si>
    <t>B130210000371</t>
  </si>
  <si>
    <t>和歌山市立紀伊小学校</t>
  </si>
  <si>
    <t>和歌山県和歌山市弘西３２１</t>
  </si>
  <si>
    <t>B130210000380</t>
  </si>
  <si>
    <t>和歌山市立山口小学校</t>
  </si>
  <si>
    <t>和歌山県和歌山市里１４６</t>
  </si>
  <si>
    <t>B130210000399</t>
  </si>
  <si>
    <t>和歌山市立太田小学校</t>
  </si>
  <si>
    <t>和歌山県和歌山市太田６３６</t>
  </si>
  <si>
    <t>B130210000406</t>
  </si>
  <si>
    <t>和歌山市立今福小学校</t>
  </si>
  <si>
    <t>和歌山県和歌山市今福３－７－４６</t>
  </si>
  <si>
    <t>B130210000415</t>
  </si>
  <si>
    <t>和歌山市立野崎西小学校</t>
  </si>
  <si>
    <t>和歌山県和歌山市梶取３０１－３</t>
  </si>
  <si>
    <t>B130210000424</t>
  </si>
  <si>
    <t>和歌山市立西脇小学校みらい分校</t>
  </si>
  <si>
    <t>和歌山県和歌山市つつじが丘７－２－１</t>
  </si>
  <si>
    <t>B130210000433</t>
  </si>
  <si>
    <t>和歌山市立鳴滝小学校</t>
  </si>
  <si>
    <t>和歌山県和歌山市善明寺６１５－３</t>
  </si>
  <si>
    <t>B130210000442</t>
  </si>
  <si>
    <t>和歌山市立四箇郷北小学校</t>
  </si>
  <si>
    <t>和歌山県和歌山市有本３２１</t>
  </si>
  <si>
    <t>B130210000451</t>
  </si>
  <si>
    <t>和歌山市立福島小学校</t>
  </si>
  <si>
    <t>和歌山県和歌山市福島１３５－４</t>
  </si>
  <si>
    <t>B130210000460</t>
  </si>
  <si>
    <t>和歌山市立八幡台小学校</t>
  </si>
  <si>
    <t>和歌山県和歌山市西庄１１１０</t>
  </si>
  <si>
    <t>B130210000479</t>
  </si>
  <si>
    <t>和歌山市立浜宮小学校</t>
  </si>
  <si>
    <t>和歌山県和歌山市内原７７８－１６</t>
  </si>
  <si>
    <t>B130210000488</t>
  </si>
  <si>
    <t>和歌山市立楠見西小学校</t>
  </si>
  <si>
    <t>和歌山県和歌山市市小路３１</t>
  </si>
  <si>
    <t>B130210000497</t>
  </si>
  <si>
    <t>和歌山市立楠見東小学校</t>
  </si>
  <si>
    <t>和歌山県和歌山市善明寺１５０－１</t>
  </si>
  <si>
    <t>B130210000503</t>
  </si>
  <si>
    <t>和歌山市立貴志南小学校</t>
  </si>
  <si>
    <t>和歌山県和歌山市中野１１－１</t>
  </si>
  <si>
    <t>B130210000512</t>
  </si>
  <si>
    <t>和歌山市立有功東小学校</t>
  </si>
  <si>
    <t>和歌山県和歌山市六十谷８９５</t>
  </si>
  <si>
    <t>B130210000521</t>
  </si>
  <si>
    <t>和歌山市立藤戸台小学校</t>
  </si>
  <si>
    <t>和歌山県和歌山市栄谷９７４－２４５</t>
  </si>
  <si>
    <t>B130210000530</t>
  </si>
  <si>
    <t>海南市立黒江小学校</t>
  </si>
  <si>
    <t>和歌山県海南市船尾２３６－４</t>
  </si>
  <si>
    <t>B130210000549</t>
  </si>
  <si>
    <t>海南市立日方小学校</t>
  </si>
  <si>
    <t>和歌山県海南市日方１２５７</t>
  </si>
  <si>
    <t>B130210000558</t>
  </si>
  <si>
    <t>海南市立内海小学校</t>
  </si>
  <si>
    <t>和歌山県海南市鳥居１９０</t>
  </si>
  <si>
    <t>B130210000567</t>
  </si>
  <si>
    <t>海南市立大野小学校</t>
  </si>
  <si>
    <t>和歌山県海南市山田９１－１</t>
  </si>
  <si>
    <t>B130210000576</t>
  </si>
  <si>
    <t>海南市立亀川小学校</t>
  </si>
  <si>
    <t>和歌山県海南市且来６５５</t>
  </si>
  <si>
    <t>B130210000585</t>
  </si>
  <si>
    <t>海南市立巽小学校</t>
  </si>
  <si>
    <t>和歌山県海南市重根１２０３</t>
  </si>
  <si>
    <t>B130210000594</t>
  </si>
  <si>
    <t>海南市立北野上小学校</t>
  </si>
  <si>
    <t>和歌山県海南市孟子１７４</t>
  </si>
  <si>
    <t>B130210000601</t>
  </si>
  <si>
    <t>海南市立中野上小学校</t>
  </si>
  <si>
    <t>和歌山県海南市椋木９３</t>
  </si>
  <si>
    <t>B130210000610</t>
  </si>
  <si>
    <t>海南市立南野上小学校</t>
  </si>
  <si>
    <t>和歌山県海南市次ヶ谷８０</t>
  </si>
  <si>
    <t>B130210000629</t>
  </si>
  <si>
    <t>海南市立加茂川小学校</t>
  </si>
  <si>
    <t>和歌山県海南市下津町小松原２３</t>
  </si>
  <si>
    <t>B130210000638</t>
  </si>
  <si>
    <t>橋本市立紀見小学校</t>
  </si>
  <si>
    <t>和歌山県橋本市柿の木坂２５－１</t>
  </si>
  <si>
    <t>B130210000647</t>
  </si>
  <si>
    <t>橋本市立柱本小学校</t>
  </si>
  <si>
    <t>和歌山県橋本市紀見ヶ丘２－２０－１</t>
  </si>
  <si>
    <t>B130210000656</t>
  </si>
  <si>
    <t>橋本市立境原小学校</t>
  </si>
  <si>
    <t>和歌山県橋本市小峰台１－２５－１</t>
  </si>
  <si>
    <t>B130210000665</t>
  </si>
  <si>
    <t>橋本市立橋本小学校</t>
  </si>
  <si>
    <t>和歌山県橋本市市脇５丁目３－８</t>
  </si>
  <si>
    <t>B130210000674</t>
  </si>
  <si>
    <t>橋本市立学文路小学校</t>
  </si>
  <si>
    <t>和歌山県橋本市学文路９００</t>
  </si>
  <si>
    <t>B130210000683</t>
  </si>
  <si>
    <t>橋本市立清水小学校</t>
  </si>
  <si>
    <t>和歌山県橋本市清水２０１４</t>
  </si>
  <si>
    <t>B130210000692</t>
  </si>
  <si>
    <t>橋本市立隅田小学校</t>
  </si>
  <si>
    <t>和歌山県橋本市隅田町垂井２０</t>
  </si>
  <si>
    <t>B130210000709</t>
  </si>
  <si>
    <t>橋本市立恋野小学校</t>
  </si>
  <si>
    <t>和歌山県橋本市赤塚１２９－１</t>
  </si>
  <si>
    <t>B130210000718</t>
  </si>
  <si>
    <t>橋本市立西部小学校</t>
  </si>
  <si>
    <t>和歌山県橋本市柏原５５４－２</t>
  </si>
  <si>
    <t>B130210000727</t>
  </si>
  <si>
    <t>橋本市立城山小学校</t>
  </si>
  <si>
    <t>和歌山県橋本市城山台２－１０－２</t>
  </si>
  <si>
    <t>B130210000736</t>
  </si>
  <si>
    <t>橋本市立三石小学校</t>
  </si>
  <si>
    <t>和歌山県橋本市三石台２－１－１</t>
  </si>
  <si>
    <t>B130210000745</t>
  </si>
  <si>
    <t>有田市立箕島小学校</t>
  </si>
  <si>
    <t>和歌山県有田市箕島１５５</t>
  </si>
  <si>
    <t>B130210000754</t>
  </si>
  <si>
    <t>有田市立田鶴小学校</t>
  </si>
  <si>
    <t>和歌山県有田市宮崎町２１３１</t>
  </si>
  <si>
    <t>B130210000763</t>
  </si>
  <si>
    <t>有田市立保田小学校</t>
  </si>
  <si>
    <t>和歌山県有田市辻堂４７４</t>
  </si>
  <si>
    <t>B130210000772</t>
  </si>
  <si>
    <t>有田市立宮原小学校</t>
  </si>
  <si>
    <t>和歌山県有田市宮原町滝川原１</t>
  </si>
  <si>
    <t>B130210000781</t>
  </si>
  <si>
    <t>有田市立糸我小学校</t>
  </si>
  <si>
    <t>和歌山県有田市糸我町中番３３０</t>
  </si>
  <si>
    <t>B130210000790</t>
  </si>
  <si>
    <t>有田市立初島小学校</t>
  </si>
  <si>
    <t>和歌山県有田市初島町里１２４２</t>
  </si>
  <si>
    <t>B130210000807</t>
  </si>
  <si>
    <t>有田市立港小学校</t>
  </si>
  <si>
    <t>和歌山県有田市港町２６１</t>
  </si>
  <si>
    <t>B130210000816</t>
  </si>
  <si>
    <t>御坊市立御坊小学校</t>
  </si>
  <si>
    <t>和歌山県御坊市薗２２６</t>
  </si>
  <si>
    <t>B130210000825</t>
  </si>
  <si>
    <t>御坊市立塩屋小学校</t>
  </si>
  <si>
    <t>和歌山県御坊市塩屋町南塩屋１７</t>
  </si>
  <si>
    <t>B130210000834</t>
  </si>
  <si>
    <t>御坊市立湯川小学校</t>
  </si>
  <si>
    <t>和歌山県御坊市湯川町小松原１７９</t>
  </si>
  <si>
    <t>B130210000843</t>
  </si>
  <si>
    <t>御坊市立藤田小学校</t>
  </si>
  <si>
    <t>和歌山県御坊市藤田町藤井２０４７－１</t>
  </si>
  <si>
    <t>B130210000852</t>
  </si>
  <si>
    <t>御坊市立野口小学校</t>
  </si>
  <si>
    <t>和歌山県御坊市野口７５６－１</t>
  </si>
  <si>
    <t>B130210000861</t>
  </si>
  <si>
    <t>御坊市立名田小学校</t>
  </si>
  <si>
    <t>和歌山県御坊市名田町野島３２６</t>
  </si>
  <si>
    <t>B130210000870</t>
  </si>
  <si>
    <t>田辺市立田辺第一小学校</t>
  </si>
  <si>
    <t>和歌山県田辺市上屋敷一丁目２－１</t>
  </si>
  <si>
    <t>B130210000889</t>
  </si>
  <si>
    <t>田辺市立田辺第二小学校</t>
  </si>
  <si>
    <t>和歌山県田辺市東陽２１－１</t>
  </si>
  <si>
    <t>B130210000898</t>
  </si>
  <si>
    <t>田辺市立田辺第三小学校</t>
  </si>
  <si>
    <t>和歌山県田辺市上の山２－６－１０</t>
  </si>
  <si>
    <t>B130210000905</t>
  </si>
  <si>
    <t>田辺市立芳養小学校</t>
  </si>
  <si>
    <t>和歌山県田辺市芳養松原２丁目１８番３６号</t>
  </si>
  <si>
    <t>B130210000914</t>
  </si>
  <si>
    <t>田辺市立大坊小学校</t>
  </si>
  <si>
    <t>和歌山県田辺市芳養町３９４４</t>
  </si>
  <si>
    <t>B130210000923</t>
  </si>
  <si>
    <t>田辺市立新庄小学校</t>
  </si>
  <si>
    <t>和歌山県田辺市新庄町２３００</t>
  </si>
  <si>
    <t>B130210000932</t>
  </si>
  <si>
    <t>田辺市立新庄第二小学校</t>
  </si>
  <si>
    <t>和歌山県田辺市新庄町３１９３</t>
  </si>
  <si>
    <t>B130210000941</t>
  </si>
  <si>
    <t>田辺市立稲成小学校</t>
  </si>
  <si>
    <t>和歌山県田辺市稲成町７８０</t>
  </si>
  <si>
    <t>B130210000950</t>
  </si>
  <si>
    <t>田辺市立会津小学校</t>
  </si>
  <si>
    <t>和歌山県田辺市下万呂５９－１</t>
  </si>
  <si>
    <t>B130210000969</t>
  </si>
  <si>
    <t>田辺市立上芳養小学校</t>
  </si>
  <si>
    <t>和歌山県田辺市上芳養３３３４</t>
  </si>
  <si>
    <t>B130210000978</t>
  </si>
  <si>
    <t>田辺市立中芳養小学校</t>
  </si>
  <si>
    <t>和歌山県田辺市中芳養１８１５</t>
  </si>
  <si>
    <t>B130210000987</t>
  </si>
  <si>
    <t>田辺市立上秋津小学校</t>
  </si>
  <si>
    <t>和歌山県田辺市上秋津２１９６－１</t>
  </si>
  <si>
    <t>B130210000996</t>
  </si>
  <si>
    <t>田辺市立秋津川小学校</t>
  </si>
  <si>
    <t>和歌山県田辺市秋津川６８３</t>
  </si>
  <si>
    <t>B130210001003</t>
  </si>
  <si>
    <t>田辺市立三栖小学校</t>
  </si>
  <si>
    <t>和歌山県田辺市中三栖２０９５番地</t>
  </si>
  <si>
    <t>B130210001012</t>
  </si>
  <si>
    <t>田辺市立長野小学校</t>
  </si>
  <si>
    <t>和歌山県田辺市長野６４１</t>
  </si>
  <si>
    <t>B130210001021</t>
  </si>
  <si>
    <t>田辺市立田辺東部小学校</t>
  </si>
  <si>
    <t>和歌山県田辺市南新万２８－１</t>
  </si>
  <si>
    <t>B130210001030</t>
  </si>
  <si>
    <t>新宮市立三輪崎小学校</t>
  </si>
  <si>
    <t>和歌山県新宮市三輪崎３－６－７</t>
  </si>
  <si>
    <t>B130210001049</t>
  </si>
  <si>
    <t>新宮市立高田小学校</t>
  </si>
  <si>
    <t>和歌山県新宮市高田３４６５－１</t>
  </si>
  <si>
    <t>B130210001058</t>
  </si>
  <si>
    <t>新宮市立神倉小学校</t>
  </si>
  <si>
    <t>和歌山県新宮市千穂１丁目２番４０号</t>
  </si>
  <si>
    <t>B130210001076</t>
  </si>
  <si>
    <t>海南市立大東小学校</t>
  </si>
  <si>
    <t>和歌山県海南市下津町方１</t>
  </si>
  <si>
    <t>B130210001085</t>
  </si>
  <si>
    <t>海南市立下津小学校</t>
  </si>
  <si>
    <t>和歌山県海南市下津町下津４７７</t>
  </si>
  <si>
    <t>B130210001094</t>
  </si>
  <si>
    <t>紀美野町立野上小学校</t>
  </si>
  <si>
    <t>和歌山県海草郡紀美野町動木１４４５</t>
  </si>
  <si>
    <t>B130210001110</t>
  </si>
  <si>
    <t>紀美野町立小川小学校</t>
  </si>
  <si>
    <t>和歌山県海草郡紀美野町中田４</t>
  </si>
  <si>
    <t>B130210001129</t>
  </si>
  <si>
    <t>紀美野町立下神野小学校</t>
  </si>
  <si>
    <t>和歌山県海草郡紀美野町神野市場２１４</t>
  </si>
  <si>
    <t>B130210001147</t>
  </si>
  <si>
    <t>紀の川市立池田小学校</t>
  </si>
  <si>
    <t>和歌山県紀の川市南中３２６－１</t>
  </si>
  <si>
    <t>B130210001156</t>
  </si>
  <si>
    <t>紀の川市立田中小学校</t>
  </si>
  <si>
    <t>和歌山県紀の川市打田１４９１</t>
  </si>
  <si>
    <t>B130210001165</t>
  </si>
  <si>
    <t>紀の川市立田中小学校高野分校</t>
  </si>
  <si>
    <t>和歌山県紀の川市高野５９５－２</t>
  </si>
  <si>
    <t>B130210001174</t>
  </si>
  <si>
    <t>紀の川市立長田小学校</t>
  </si>
  <si>
    <t>和歌山県紀の川市長田中５３８－１</t>
  </si>
  <si>
    <t>B130210001183</t>
  </si>
  <si>
    <t>紀の川市立粉河小学校</t>
  </si>
  <si>
    <t>和歌山県紀の川市粉河１５５８－１</t>
  </si>
  <si>
    <t>B130210001192</t>
  </si>
  <si>
    <t>紀の川市立竜門小学校</t>
  </si>
  <si>
    <t>和歌山県紀の川市杉原２５７－１</t>
  </si>
  <si>
    <t>B130210001209</t>
  </si>
  <si>
    <t>紀の川市立川原小学校</t>
  </si>
  <si>
    <t>和歌山県紀の川市野上９２－２</t>
  </si>
  <si>
    <t>B130210001218</t>
  </si>
  <si>
    <t>紀の川市立鞆渕小学校</t>
  </si>
  <si>
    <t>和歌山県紀の川市中鞆渕９６８－１</t>
  </si>
  <si>
    <t>B130210001227</t>
  </si>
  <si>
    <t>紀の川市立名手小学校</t>
  </si>
  <si>
    <t>和歌山県紀の川市名手西野３３５</t>
  </si>
  <si>
    <t>B130210001236</t>
  </si>
  <si>
    <t>紀の川市立上名手小学校</t>
  </si>
  <si>
    <t>和歌山県紀の川市江川中９８８－４</t>
  </si>
  <si>
    <t>B130210001245</t>
  </si>
  <si>
    <t>紀の川市立麻生津小学校</t>
  </si>
  <si>
    <t>和歌山県紀の川市麻生津中１０－２</t>
  </si>
  <si>
    <t>B130210001254</t>
  </si>
  <si>
    <t>紀の川市立安楽川小学校</t>
  </si>
  <si>
    <t>和歌山県紀の川市桃山町市場２</t>
  </si>
  <si>
    <t>B130210001263</t>
  </si>
  <si>
    <t>紀の川市立調月小学校</t>
  </si>
  <si>
    <t>和歌山県紀の川市桃山町調月１１０１</t>
  </si>
  <si>
    <t>B130210001272</t>
  </si>
  <si>
    <t>紀の川市立丸栖小学校</t>
  </si>
  <si>
    <t>和歌山県紀の川市貴志川町丸栖２０６</t>
  </si>
  <si>
    <t>B130210001281</t>
  </si>
  <si>
    <t>紀の川市立西貴志小学校</t>
  </si>
  <si>
    <t>和歌山県紀の川市貴志川町長原１６７</t>
  </si>
  <si>
    <t>B130210001290</t>
  </si>
  <si>
    <t>紀の川市立中貴志小学校</t>
  </si>
  <si>
    <t>和歌山県紀の川市貴志川町上野山５５</t>
  </si>
  <si>
    <t>B130210001307</t>
  </si>
  <si>
    <t>紀の川市立東貴志小学校</t>
  </si>
  <si>
    <t>和歌山県紀の川市貴志川町井ノ口１４８</t>
  </si>
  <si>
    <t>B130210001316</t>
  </si>
  <si>
    <t>岩出市立岩出小学校</t>
  </si>
  <si>
    <t>和歌山県岩出市清水３０</t>
  </si>
  <si>
    <t>B130210001325</t>
  </si>
  <si>
    <t>岩出市立山崎小学校</t>
  </si>
  <si>
    <t>和歌山県岩出市中黒１００</t>
  </si>
  <si>
    <t>B130210001334</t>
  </si>
  <si>
    <t>岩出市立根来小学校</t>
  </si>
  <si>
    <t>和歌山県岩出市根来４７９</t>
  </si>
  <si>
    <t>B130210001343</t>
  </si>
  <si>
    <t>岩出市立上岩出小学校</t>
  </si>
  <si>
    <t>和歌山県岩出市水栖５１４</t>
  </si>
  <si>
    <t>B130210001352</t>
  </si>
  <si>
    <t>岩出市立山崎北小学校</t>
  </si>
  <si>
    <t>和歌山県岩出市西安上７０</t>
  </si>
  <si>
    <t>B130210001361</t>
  </si>
  <si>
    <t>岩出市立中央小学校</t>
  </si>
  <si>
    <t>和歌山県岩出市川尻２０２</t>
  </si>
  <si>
    <t>B130210001370</t>
  </si>
  <si>
    <t>かつらぎ町立笠田小学校</t>
  </si>
  <si>
    <t>B130210001389</t>
  </si>
  <si>
    <t>かつらぎ町立大谷小学校</t>
  </si>
  <si>
    <t>B130210001398</t>
  </si>
  <si>
    <t>かつらぎ町立妙寺小学校</t>
  </si>
  <si>
    <t>B130210001405</t>
  </si>
  <si>
    <t>かつらぎ町立渋田小学校</t>
  </si>
  <si>
    <t>和歌山県伊都郡かつらぎ町東渋田１５１－１</t>
  </si>
  <si>
    <t>B130210001414</t>
  </si>
  <si>
    <t>橋本市立高野口小学校</t>
  </si>
  <si>
    <t>和歌山県橋本市高野口町名倉２２６</t>
  </si>
  <si>
    <t>B130210001423</t>
  </si>
  <si>
    <t>橋本市立応其小学校</t>
  </si>
  <si>
    <t>和歌山県橋本市高野口町名古曽１９－１</t>
  </si>
  <si>
    <t>B130210001432</t>
  </si>
  <si>
    <t>九度山町立九度山小学校</t>
  </si>
  <si>
    <t>和歌山県伊都郡九度山町九度山１０７７</t>
  </si>
  <si>
    <t>B130210001441</t>
  </si>
  <si>
    <t>九度山町立河根小学校</t>
  </si>
  <si>
    <t>和歌山県伊都郡九度山町河根１１８</t>
  </si>
  <si>
    <t>B130210001450</t>
  </si>
  <si>
    <t>九度山町立丹生川小学校</t>
  </si>
  <si>
    <t>和歌山県伊都郡九度山町丹生川５８２</t>
  </si>
  <si>
    <t>B130210001469</t>
  </si>
  <si>
    <t>高野町立高野山小学校</t>
  </si>
  <si>
    <t>和歌山県伊都郡高野町高野山３７６</t>
  </si>
  <si>
    <t>B130210001478</t>
  </si>
  <si>
    <t>高野町立花坂小学校</t>
  </si>
  <si>
    <t>和歌山県伊都郡高野町花坂６５２</t>
  </si>
  <si>
    <t>B130210001487</t>
  </si>
  <si>
    <t>かつらぎ町立梁瀬小学校</t>
  </si>
  <si>
    <t>和歌山県伊都郡かつらぎ町花園梁瀬５６７－１</t>
  </si>
  <si>
    <t>B130210001496</t>
  </si>
  <si>
    <t>湯浅町立湯浅小学校</t>
  </si>
  <si>
    <t>和歌山県有田郡湯浅町湯浅１５７０</t>
  </si>
  <si>
    <t>B130210001502</t>
  </si>
  <si>
    <t>湯浅町立山田小学校</t>
  </si>
  <si>
    <t>和歌山県有田郡湯浅町山田１９２０</t>
  </si>
  <si>
    <t>B130210001511</t>
  </si>
  <si>
    <t>湯浅町立田栖川小学校</t>
  </si>
  <si>
    <t>和歌山県有田郡湯浅町栖原１３８４</t>
  </si>
  <si>
    <t>B130210001520</t>
  </si>
  <si>
    <t>湯浅町立田栖川小学校吉川分校</t>
  </si>
  <si>
    <t>和歌山県有田郡湯浅町吉川９３８－２</t>
  </si>
  <si>
    <t>B130210001539</t>
  </si>
  <si>
    <t>広川町立広小学校</t>
  </si>
  <si>
    <t>和歌山県有田郡広川町広６３１</t>
  </si>
  <si>
    <t>B130210001548</t>
  </si>
  <si>
    <t>広川町立南広小学校</t>
  </si>
  <si>
    <t>和歌山県有田郡広川町上中野１１７５</t>
  </si>
  <si>
    <t>B130210001557</t>
  </si>
  <si>
    <t>広川町立南広小学校西広分校</t>
  </si>
  <si>
    <t>和歌山県有田郡広川町唐尾１５－２</t>
  </si>
  <si>
    <t>B130210001566</t>
  </si>
  <si>
    <t>広川町立南広小学校井関分校</t>
  </si>
  <si>
    <t>和歌山県有田郡広川町井関１０５３</t>
  </si>
  <si>
    <t>B130210001575</t>
  </si>
  <si>
    <t>広川町立津木小学校</t>
  </si>
  <si>
    <t>和歌山県有田郡広川町上津木４３１</t>
  </si>
  <si>
    <t>B130210001584</t>
  </si>
  <si>
    <t>有田川町立藤並小学校</t>
  </si>
  <si>
    <t>和歌山県有田郡有田川町天満４３９－１</t>
  </si>
  <si>
    <t>B130210001593</t>
  </si>
  <si>
    <t>有田川町立田殿小学校</t>
  </si>
  <si>
    <t>和歌山県有田郡有田川町井口４７－１</t>
  </si>
  <si>
    <t>B130210001600</t>
  </si>
  <si>
    <t>有田川町立御霊小学校</t>
  </si>
  <si>
    <t>和歌山県有田郡有田川町庄３０番地１</t>
  </si>
  <si>
    <t>B130210001619</t>
  </si>
  <si>
    <t>有田川町立石垣小学校</t>
  </si>
  <si>
    <t>和歌山県有田郡有田川町吉原７９２－１</t>
  </si>
  <si>
    <t>B130210001628</t>
  </si>
  <si>
    <t>有田川町立鳥屋城小学校</t>
  </si>
  <si>
    <t>和歌山県有田郡有田川町金屋６４７</t>
  </si>
  <si>
    <t>B130210001637</t>
  </si>
  <si>
    <t>有田川町立五西月小学校</t>
  </si>
  <si>
    <t>和歌山県有田郡有田川町本堂２５２－２</t>
  </si>
  <si>
    <t>B130210001646</t>
  </si>
  <si>
    <t>有田川町立西ケ峯小学校</t>
  </si>
  <si>
    <t>和歌山県有田郡有田川町西ヶ峯１４８９</t>
  </si>
  <si>
    <t>B130210001655</t>
  </si>
  <si>
    <t>有田川町立八幡小学校</t>
  </si>
  <si>
    <t>和歌山県有田郡有田川町清水２７４ー１</t>
  </si>
  <si>
    <t>B130210001664</t>
  </si>
  <si>
    <t>有田川町立楠本小学校</t>
  </si>
  <si>
    <t>和歌山県有田郡有田川町楠本１</t>
  </si>
  <si>
    <t>B130210001673</t>
  </si>
  <si>
    <t>有田川町立久野原小学校</t>
  </si>
  <si>
    <t>和歌山県有田郡有田川町久野原１２３５</t>
  </si>
  <si>
    <t>B130210001682</t>
  </si>
  <si>
    <t>有田川町立安諦小学校</t>
  </si>
  <si>
    <t>和歌山県有田郡有田川町板尾１３９</t>
  </si>
  <si>
    <t>B130210001691</t>
  </si>
  <si>
    <t>湯浅町立田村小学校</t>
  </si>
  <si>
    <t>和歌山県有田郡湯浅町田３５９</t>
  </si>
  <si>
    <t>B130210001708</t>
  </si>
  <si>
    <t>有田川町立小川小学校</t>
  </si>
  <si>
    <t>和歌山県有田郡有田川町小川６１０</t>
  </si>
  <si>
    <t>B130210001717</t>
  </si>
  <si>
    <t>美浜町立松原小学校</t>
  </si>
  <si>
    <t>和歌山県日高郡美浜町吉原７７４－５</t>
  </si>
  <si>
    <t>B130210001726</t>
  </si>
  <si>
    <t>美浜町立和田小学校</t>
  </si>
  <si>
    <t>和歌山県日高郡美浜町和田１１３８－１７６</t>
  </si>
  <si>
    <t>B130210001744</t>
  </si>
  <si>
    <t>日高町立志賀小学校</t>
  </si>
  <si>
    <t>和歌山県日高郡日高町志賀１８００</t>
  </si>
  <si>
    <t>B130210001753</t>
  </si>
  <si>
    <t>日高町立内原小学校</t>
  </si>
  <si>
    <t>和歌山県日高郡日高町萩原９６４－１</t>
  </si>
  <si>
    <t>B130210001762</t>
  </si>
  <si>
    <t>由良町立由良小学校</t>
  </si>
  <si>
    <t>和歌山県日高郡由良町里１６６</t>
  </si>
  <si>
    <t>B130210001799</t>
  </si>
  <si>
    <t>日高川町立和佐小学校</t>
  </si>
  <si>
    <t>和歌山県日高郡日高川町和佐１５５０</t>
  </si>
  <si>
    <t>B130210001806</t>
  </si>
  <si>
    <t>日高川町立江川小学校</t>
  </si>
  <si>
    <t>和歌山県日高郡日高川町江川２１３３</t>
  </si>
  <si>
    <t>B130210001815</t>
  </si>
  <si>
    <t>日高川町立山野小学校</t>
  </si>
  <si>
    <t>和歌山県日高郡日高川町山野５３８</t>
  </si>
  <si>
    <t>B130210001824</t>
  </si>
  <si>
    <t>日高川町立三百瀬小学校</t>
  </si>
  <si>
    <t>和歌山県日高郡日高川町三百瀬８８５－１</t>
  </si>
  <si>
    <t>和歌山県日高郡日高川町川原河３８１</t>
  </si>
  <si>
    <t>B130210001860</t>
  </si>
  <si>
    <t>田辺市立龍神小学校</t>
  </si>
  <si>
    <t>和歌山県田辺市龍神村湯ノ又６８</t>
  </si>
  <si>
    <t>B130210001879</t>
  </si>
  <si>
    <t>田辺市立中山路小学校</t>
  </si>
  <si>
    <t>和歌山県田辺市龍神村柳瀬１０８６－１</t>
  </si>
  <si>
    <t>B130210001888</t>
  </si>
  <si>
    <t>田辺市立上山路小学校</t>
  </si>
  <si>
    <t>和歌山県田辺市龍神村東５２８</t>
  </si>
  <si>
    <t>B130210001897</t>
  </si>
  <si>
    <t>みなべ町立清川小学校</t>
  </si>
  <si>
    <t>和歌山県日高郡みなべ町清川２３４０</t>
  </si>
  <si>
    <t>B130210001904</t>
  </si>
  <si>
    <t>みなべ町立上南部小学校</t>
  </si>
  <si>
    <t>和歌山県日高郡みなべ町谷口５４９</t>
  </si>
  <si>
    <t>B130210001913</t>
  </si>
  <si>
    <t>みなべ町立南部小学校</t>
  </si>
  <si>
    <t>和歌山県日高郡みなべ町北道２８９</t>
  </si>
  <si>
    <t>B130210001922</t>
  </si>
  <si>
    <t>みなべ町立岩代小学校</t>
  </si>
  <si>
    <t>和歌山県日高郡みなべ町西岩代２１６２</t>
  </si>
  <si>
    <t>B130210001931</t>
  </si>
  <si>
    <t>印南町立切目小学校</t>
  </si>
  <si>
    <t>和歌山県日高郡印南町西ノ地５３６</t>
  </si>
  <si>
    <t>B130210001940</t>
  </si>
  <si>
    <t>印南町立清流小学校</t>
  </si>
  <si>
    <t>和歌山県日高郡印南町羽六７６６</t>
  </si>
  <si>
    <t>B130210001959</t>
  </si>
  <si>
    <t>印南町立稲原小学校</t>
  </si>
  <si>
    <t>和歌山県日高郡印南町印南原４９５５－１</t>
  </si>
  <si>
    <t>B130210001968</t>
  </si>
  <si>
    <t>印南町立印南小学校</t>
  </si>
  <si>
    <t>和歌山県日高郡印南町印南１９１５</t>
  </si>
  <si>
    <t>B130210001977</t>
  </si>
  <si>
    <t>日高川町立川辺西小学校</t>
  </si>
  <si>
    <t>和歌山県日高郡日高川町小熊３１４１</t>
  </si>
  <si>
    <t>B130210001986</t>
  </si>
  <si>
    <t>みなべ町立高城小学校</t>
  </si>
  <si>
    <t>和歌山県日高郡みなべ町土井４３１</t>
  </si>
  <si>
    <t>B130210001995</t>
  </si>
  <si>
    <t>白浜町立白浜第一小学校</t>
  </si>
  <si>
    <t>和歌山県西牟婁郡白浜町１９６</t>
  </si>
  <si>
    <t>B130210002002</t>
  </si>
  <si>
    <t>白浜町立白浜第二小学校</t>
  </si>
  <si>
    <t>和歌山県西牟婁郡白浜町２２３４</t>
  </si>
  <si>
    <t>B130210002011</t>
  </si>
  <si>
    <t>白浜町立南白浜小学校</t>
  </si>
  <si>
    <t>和歌山県西牟婁郡白浜町中１６９６－２</t>
  </si>
  <si>
    <t>B130210002020</t>
  </si>
  <si>
    <t>白浜町立富田小学校</t>
  </si>
  <si>
    <t>和歌山県西牟婁郡白浜町十九渕５４５</t>
  </si>
  <si>
    <t>B130210002039</t>
  </si>
  <si>
    <t>白浜町立北富田小学校</t>
  </si>
  <si>
    <t>和歌山県西牟婁郡白浜町内ノ川５７９</t>
  </si>
  <si>
    <t>B130210002048</t>
  </si>
  <si>
    <t>白浜町立西富田小学校</t>
  </si>
  <si>
    <t>和歌山県西牟婁郡白浜町才野４７</t>
  </si>
  <si>
    <t>B130210002057</t>
  </si>
  <si>
    <t>田辺市立鮎川小学校</t>
  </si>
  <si>
    <t>和歌山県田辺市鮎川２５８０－１</t>
  </si>
  <si>
    <t>B130210002066</t>
  </si>
  <si>
    <t>上富田町立生馬小学校</t>
  </si>
  <si>
    <t>和歌山県西牟婁郡上富田町生馬１９０１</t>
  </si>
  <si>
    <t>B130210002075</t>
  </si>
  <si>
    <t>上富田町立朝来小学校</t>
  </si>
  <si>
    <t>和歌山県西牟婁郡上富田町朝来２７５０</t>
  </si>
  <si>
    <t>B130210002084</t>
  </si>
  <si>
    <t>上富田町立岩田小学校</t>
  </si>
  <si>
    <t>和歌山県西牟婁郡上富田町岩田１７５０</t>
  </si>
  <si>
    <t>B130210002093</t>
  </si>
  <si>
    <t>上富田町立岡小学校</t>
  </si>
  <si>
    <t>和歌山県西牟婁郡上富田町岡６３８－１</t>
  </si>
  <si>
    <t>B130210002100</t>
  </si>
  <si>
    <t>上富田町立市ノ瀬小学校</t>
  </si>
  <si>
    <t>和歌山県西牟婁郡上富田町市ノ瀬６０４</t>
  </si>
  <si>
    <t>B130210002119</t>
  </si>
  <si>
    <t>白浜町立日置小学校</t>
  </si>
  <si>
    <t>和歌山県西牟婁郡白浜町日置９７９－１</t>
  </si>
  <si>
    <t>B130210002128</t>
  </si>
  <si>
    <t>白浜町立安宅小学校</t>
  </si>
  <si>
    <t>和歌山県西牟婁郡白浜町安宅２１７</t>
  </si>
  <si>
    <t>B130210002137</t>
  </si>
  <si>
    <t>白浜町立安居小学校</t>
  </si>
  <si>
    <t>和歌山県西牟婁郡白浜町安居６２６</t>
  </si>
  <si>
    <t>B130210002146</t>
  </si>
  <si>
    <t>すさみ町立周参見小学校</t>
  </si>
  <si>
    <t>和歌山県西牟婁郡すさみ町周参見４０２７</t>
  </si>
  <si>
    <t>B130210002164</t>
  </si>
  <si>
    <t>串本町立串本小学校</t>
  </si>
  <si>
    <t>和歌山県東牟婁郡串本町串本７７６番地</t>
  </si>
  <si>
    <t>B130210002173</t>
  </si>
  <si>
    <t>串本町立橋杭小学校</t>
  </si>
  <si>
    <t>和歌山県東牟婁郡串本町串本２０００－１２</t>
  </si>
  <si>
    <t>B130210002182</t>
  </si>
  <si>
    <t>串本町立潮岬小学校</t>
  </si>
  <si>
    <t>和歌山県東牟婁郡串本町潮岬３１３６</t>
  </si>
  <si>
    <t>B130210002191</t>
  </si>
  <si>
    <t>串本町立出雲小学校</t>
  </si>
  <si>
    <t>和歌山県東牟婁郡串本町出雲１６１７－２１</t>
  </si>
  <si>
    <t>B130210002208</t>
  </si>
  <si>
    <t>串本町立串本西小学校</t>
  </si>
  <si>
    <t>和歌山県東牟婁郡串本町有田４１０</t>
  </si>
  <si>
    <t>B130210002217</t>
  </si>
  <si>
    <t>田辺市立近野小学校</t>
  </si>
  <si>
    <t>和歌山県田辺市中辺路町近露１０６１</t>
  </si>
  <si>
    <t>B130210002226</t>
  </si>
  <si>
    <t>那智勝浦町立宇久井小学校</t>
  </si>
  <si>
    <t>和歌山県東牟婁郡那智勝浦町宇久井２１４</t>
  </si>
  <si>
    <t>B130210002235</t>
  </si>
  <si>
    <t>那智勝浦町立市野々小学校</t>
  </si>
  <si>
    <t>和歌山県東牟婁郡那智勝浦町市野々２６０４</t>
  </si>
  <si>
    <t>B130210002244</t>
  </si>
  <si>
    <t>那智勝浦町立勝浦小学校</t>
  </si>
  <si>
    <t>和歌山県東牟婁郡那智勝浦町勝浦８１６</t>
  </si>
  <si>
    <t>B130210002253</t>
  </si>
  <si>
    <t>那智勝浦町立色川小学校</t>
  </si>
  <si>
    <t>和歌山県東牟婁郡那智勝浦町大字大野２４１０－１</t>
  </si>
  <si>
    <t>B130210002262</t>
  </si>
  <si>
    <t>那智勝浦町立太田小学校</t>
  </si>
  <si>
    <t>和歌山県東牟婁郡那智勝浦町南大居２００番地</t>
  </si>
  <si>
    <t>B130210002271</t>
  </si>
  <si>
    <t>那智勝浦町立下里小学校</t>
  </si>
  <si>
    <t>和歌山県東牟婁郡那智勝浦町下里２８６２</t>
  </si>
  <si>
    <t>B130210002280</t>
  </si>
  <si>
    <t>太地町立太地小学校</t>
  </si>
  <si>
    <t>和歌山県東牟婁郡太地町太地３５０５－１</t>
  </si>
  <si>
    <t>B130210002299</t>
  </si>
  <si>
    <t>串本町立田原小学校</t>
  </si>
  <si>
    <t>和歌山県東牟婁郡串本町田原７２５</t>
  </si>
  <si>
    <t>B130210002306</t>
  </si>
  <si>
    <t>串本町立古座小学校</t>
  </si>
  <si>
    <t>和歌山県東牟婁郡串本町中湊１６０</t>
  </si>
  <si>
    <t>B130210002315</t>
  </si>
  <si>
    <t>串本町立西向小学校</t>
  </si>
  <si>
    <t>和歌山県東牟婁郡串本町西向６３８</t>
  </si>
  <si>
    <t>B130210002324</t>
  </si>
  <si>
    <t>古座川町立高池小学校</t>
  </si>
  <si>
    <t>和歌山県東牟婁郡古座川町高池７４６</t>
  </si>
  <si>
    <t>B130210002333</t>
  </si>
  <si>
    <t>古座川町立明神小学校</t>
  </si>
  <si>
    <t>和歌山県東牟婁郡古座川町一雨４１</t>
  </si>
  <si>
    <t>B130210002342</t>
  </si>
  <si>
    <t>古座川町立三尾川小学校</t>
  </si>
  <si>
    <t>和歌山県東牟婁郡古座川町三尾川９３５</t>
  </si>
  <si>
    <t>B130210002351</t>
  </si>
  <si>
    <t>田辺市立三里小学校</t>
  </si>
  <si>
    <t>和歌山県田辺市本宮町大居１６５３</t>
  </si>
  <si>
    <t>B130210002360</t>
  </si>
  <si>
    <t>北山村立北山小学校</t>
  </si>
  <si>
    <t>和歌山県東牟婁郡北山村大沼５６９</t>
  </si>
  <si>
    <t>B130210002379</t>
  </si>
  <si>
    <t>新宮市立熊野川小学校</t>
  </si>
  <si>
    <t>和歌山県新宮市熊野川町日足５７０</t>
  </si>
  <si>
    <t>B130210002388</t>
  </si>
  <si>
    <t>串本町立大島小学校</t>
  </si>
  <si>
    <t>和歌山県東牟婁郡串本町須江１５７７－１１</t>
  </si>
  <si>
    <t>B130210002397</t>
  </si>
  <si>
    <t>日高川町立中津小学校</t>
  </si>
  <si>
    <t>和歌山県日高郡日高川町船津１５００</t>
  </si>
  <si>
    <t>B130210002404</t>
  </si>
  <si>
    <t>田辺市立咲楽小学校</t>
  </si>
  <si>
    <t>和歌山県田辺市龍神村福井１０２４</t>
  </si>
  <si>
    <t>B130210002413</t>
  </si>
  <si>
    <t>田辺市立本宮小学校</t>
  </si>
  <si>
    <t>B130210002422</t>
  </si>
  <si>
    <t>橋本市立あやの台小学校</t>
  </si>
  <si>
    <t>和歌山県橋本市あやの台２丁目１７</t>
  </si>
  <si>
    <t>B130210002431</t>
  </si>
  <si>
    <t>田辺市立中辺路小学校</t>
  </si>
  <si>
    <t>和歌山県田辺市中辺路町栗栖川７８</t>
  </si>
  <si>
    <t>B130210002440</t>
  </si>
  <si>
    <t>新宮市立王子ヶ浜小学校</t>
  </si>
  <si>
    <t>和歌山県新宮市田鶴原町２丁目１０番１号</t>
  </si>
  <si>
    <t>B130310000011</t>
  </si>
  <si>
    <t>きのくに子どもの村小学校</t>
  </si>
  <si>
    <t>和歌山県橋本市彦谷５１</t>
  </si>
  <si>
    <t>B130310000020</t>
  </si>
  <si>
    <t>智辯学園和歌山小学校</t>
  </si>
  <si>
    <t>和歌山県和歌山市冬野２０６６－１</t>
  </si>
  <si>
    <t>C130110000013</t>
  </si>
  <si>
    <t>和歌山大学教育学部附属中学校</t>
  </si>
  <si>
    <t>C130210000011</t>
  </si>
  <si>
    <t>和歌山市立日進中学校</t>
  </si>
  <si>
    <t>和歌山県和歌山市秋月３６５－３</t>
  </si>
  <si>
    <t>C130210000020</t>
  </si>
  <si>
    <t>和歌山市立東和中学校</t>
  </si>
  <si>
    <t>和歌山県和歌山市杭ノ瀬１１６</t>
  </si>
  <si>
    <t>C130210000039</t>
  </si>
  <si>
    <t>和歌山市立西和中学校</t>
  </si>
  <si>
    <t>和歌山県和歌山市砂山南３丁目３－９</t>
  </si>
  <si>
    <t>C130210000048</t>
  </si>
  <si>
    <t>和歌山市立城東中学校</t>
  </si>
  <si>
    <t>和歌山県和歌山市美園町２丁目６３</t>
  </si>
  <si>
    <t>C130210000057</t>
  </si>
  <si>
    <t>和歌山市立西浜中学校</t>
  </si>
  <si>
    <t>和歌山県和歌山市西小二里１－６－１</t>
  </si>
  <si>
    <t>C130210000066</t>
  </si>
  <si>
    <t>和歌山市立明和中学校</t>
  </si>
  <si>
    <t>和歌山県和歌山市紀三井寺８３２－１</t>
  </si>
  <si>
    <t>C130210000075</t>
  </si>
  <si>
    <t>和歌山市立河北中学校</t>
  </si>
  <si>
    <t>和歌山県和歌山市北島３７０－１</t>
  </si>
  <si>
    <t>C130210000084</t>
  </si>
  <si>
    <t>和歌山市立河西中学校</t>
  </si>
  <si>
    <t>和歌山県和歌山市松江北５丁目１９－１</t>
  </si>
  <si>
    <t>C130210000093</t>
  </si>
  <si>
    <t>和歌山市立紀之川中学校</t>
  </si>
  <si>
    <t>和歌山県和歌山市有本６６８－１</t>
  </si>
  <si>
    <t>C130210000100</t>
  </si>
  <si>
    <t>和歌山市立西脇中学校</t>
  </si>
  <si>
    <t>和歌山県和歌山市西庄１１１０－５</t>
  </si>
  <si>
    <t>C130210000119</t>
  </si>
  <si>
    <t>和歌山市立紀伊中学校</t>
  </si>
  <si>
    <t>和歌山県和歌山市北野５４４</t>
  </si>
  <si>
    <t>C130210000128</t>
  </si>
  <si>
    <t>和歌山市立加太中学校</t>
  </si>
  <si>
    <t>和歌山県和歌山市加太２６９２－１</t>
  </si>
  <si>
    <t>C130210000137</t>
  </si>
  <si>
    <t>和歌山市立東中学校</t>
  </si>
  <si>
    <t>和歌山県和歌山市松原３３７</t>
  </si>
  <si>
    <t>C130210000146</t>
  </si>
  <si>
    <t>和歌山市立西脇中学校みらい分校</t>
  </si>
  <si>
    <t>C130210000155</t>
  </si>
  <si>
    <t>和歌山市立高積中学校</t>
  </si>
  <si>
    <t>和歌山県和歌山市布施屋１１２－２</t>
  </si>
  <si>
    <t>C130210000164</t>
  </si>
  <si>
    <t>和歌山市立楠見中学校</t>
  </si>
  <si>
    <t>和歌山県和歌山市善明寺７０６</t>
  </si>
  <si>
    <t>C130210000173</t>
  </si>
  <si>
    <t>和歌山市立有功中学校</t>
  </si>
  <si>
    <t>和歌山県和歌山市六十谷１２３８</t>
  </si>
  <si>
    <t>C130210000182</t>
  </si>
  <si>
    <t>海南市立第三中学校</t>
  </si>
  <si>
    <t>和歌山県海南市鳥居１５－３</t>
  </si>
  <si>
    <t>C130210000191</t>
  </si>
  <si>
    <t>海南市立亀川中学校</t>
  </si>
  <si>
    <t>和歌山県海南市且来９９０</t>
  </si>
  <si>
    <t>C130210000208</t>
  </si>
  <si>
    <t>海南市立巽中学校</t>
  </si>
  <si>
    <t>和歌山県海南市阪井３９９</t>
  </si>
  <si>
    <t>C130210000217</t>
  </si>
  <si>
    <t>海南市立東海南中学校</t>
  </si>
  <si>
    <t>和歌山県海南市野上中５９０</t>
  </si>
  <si>
    <t>C130210000226</t>
  </si>
  <si>
    <t>海南市立海南中学校</t>
  </si>
  <si>
    <t>和歌山県海南市日方９６２－２</t>
  </si>
  <si>
    <t>C130210000235</t>
  </si>
  <si>
    <t>橋本市立隅田中学校</t>
  </si>
  <si>
    <t>和歌山県橋本市隅田町芋生２４３－１</t>
  </si>
  <si>
    <t>C130210000244</t>
  </si>
  <si>
    <t>橋本市立紀見東中学校</t>
  </si>
  <si>
    <t>和歌山県橋本市城山台１－３９－２</t>
  </si>
  <si>
    <t>C130210000253</t>
  </si>
  <si>
    <t>橋本市立紀見北中学校</t>
  </si>
  <si>
    <t>和歌山県橋本市三石台３－１９－１</t>
  </si>
  <si>
    <t>和歌山県有田市箕島７９番地</t>
  </si>
  <si>
    <t>C130210000306</t>
  </si>
  <si>
    <t>御坊市立御坊中学校</t>
  </si>
  <si>
    <t>和歌山県御坊市島１０番地</t>
  </si>
  <si>
    <t>C130210000315</t>
  </si>
  <si>
    <t>御坊市立河南中学校</t>
  </si>
  <si>
    <t>和歌山県御坊市塩屋町北塩屋３００</t>
  </si>
  <si>
    <t>C130210000324</t>
  </si>
  <si>
    <t>御坊市立湯川中学校</t>
  </si>
  <si>
    <t>和歌山県御坊市湯川町小松原５０</t>
  </si>
  <si>
    <t>C130210000333</t>
  </si>
  <si>
    <t>御坊市立名田中学校</t>
  </si>
  <si>
    <t>和歌山県御坊市名田町上野１３４８－１５</t>
  </si>
  <si>
    <t>C130210000342</t>
  </si>
  <si>
    <t>田辺市立東陽中学校</t>
  </si>
  <si>
    <t>和歌山県田辺市神子浜１－４－６６</t>
  </si>
  <si>
    <t>C130210000351</t>
  </si>
  <si>
    <t>田辺市立明洋中学校</t>
  </si>
  <si>
    <t>和歌山県田辺市目良４－１</t>
  </si>
  <si>
    <t>C130210000360</t>
  </si>
  <si>
    <t>田辺市立高雄中学校</t>
  </si>
  <si>
    <t>和歌山県田辺市高雄３丁目２０番１号</t>
  </si>
  <si>
    <t>C130210000379</t>
  </si>
  <si>
    <t>田辺市立新庄中学校</t>
  </si>
  <si>
    <t>和歌山県田辺市新庄町２２６６－２</t>
  </si>
  <si>
    <t>C130210000388</t>
  </si>
  <si>
    <t>田辺市立上芳養中学校</t>
  </si>
  <si>
    <t>和歌山県田辺市上芳養１４８３</t>
  </si>
  <si>
    <t>C130210000397</t>
  </si>
  <si>
    <t>田辺市立中芳養中学校</t>
  </si>
  <si>
    <t>和歌山県田辺市中芳養２７３－２</t>
  </si>
  <si>
    <t>C130210000404</t>
  </si>
  <si>
    <t>田辺市立上秋津中学校</t>
  </si>
  <si>
    <t>和歌山県田辺市上秋津２２６３－２</t>
  </si>
  <si>
    <t>C130210000413</t>
  </si>
  <si>
    <t>田辺市立秋津川中学校</t>
  </si>
  <si>
    <t>和歌山県田辺市秋津川６５２－１</t>
  </si>
  <si>
    <t>C130210000422</t>
  </si>
  <si>
    <t>田辺市立衣笠中学校</t>
  </si>
  <si>
    <t>和歌山県田辺市中三栖１４７－１</t>
  </si>
  <si>
    <t>C130210000431</t>
  </si>
  <si>
    <t>新宮市立緑丘中学校</t>
  </si>
  <si>
    <t>和歌山県新宮市緑ヶ丘２－１－１５</t>
  </si>
  <si>
    <t>C130210000440</t>
  </si>
  <si>
    <t>新宮市立城南中学校</t>
  </si>
  <si>
    <t>和歌山県新宮市清水元１－５－４４</t>
  </si>
  <si>
    <t>C130210000459</t>
  </si>
  <si>
    <t>新宮市立光洋中学校</t>
  </si>
  <si>
    <t>和歌山県新宮市三輪崎１１９９－２</t>
  </si>
  <si>
    <t>C130210000468</t>
  </si>
  <si>
    <t>新宮市立高田中学校</t>
  </si>
  <si>
    <t>C130210000477</t>
  </si>
  <si>
    <t>海南市立下津第一中学校</t>
  </si>
  <si>
    <t>和歌山県海南市下津町下津５００－２</t>
  </si>
  <si>
    <t>C130210000486</t>
  </si>
  <si>
    <t>海南市立下津第二中学校</t>
  </si>
  <si>
    <t>和歌山県海南市下津町下２８７－２</t>
  </si>
  <si>
    <t>C130210000495</t>
  </si>
  <si>
    <t>紀美野町立野上中学校</t>
  </si>
  <si>
    <t>和歌山県海草郡紀美野町下佐々９４０</t>
  </si>
  <si>
    <t>C130210000510</t>
  </si>
  <si>
    <t>紀美野町立美里中学校</t>
  </si>
  <si>
    <t>和歌山県海草郡紀美野町野中４９４－１</t>
  </si>
  <si>
    <t>C130210000529</t>
  </si>
  <si>
    <t>紀の川市立打田中学校</t>
  </si>
  <si>
    <t>和歌山県紀の川市東大井３４５</t>
  </si>
  <si>
    <t>C130210000538</t>
  </si>
  <si>
    <t>紀の川市立粉河中学校</t>
  </si>
  <si>
    <t>和歌山県紀の川市粉河９２５</t>
  </si>
  <si>
    <t>C130210000547</t>
  </si>
  <si>
    <t>紀の川市立鞆渕中学校</t>
  </si>
  <si>
    <t>C130210000556</t>
  </si>
  <si>
    <t>紀の川市立那賀中学校</t>
  </si>
  <si>
    <t>和歌山県紀の川市名手市場９８１</t>
  </si>
  <si>
    <t>C130210000565</t>
  </si>
  <si>
    <t>紀の川市立荒川中学校</t>
  </si>
  <si>
    <t>和歌山県紀の川市桃山町元２４９</t>
  </si>
  <si>
    <t>C130210000574</t>
  </si>
  <si>
    <t>紀の川市立貴志川中学校</t>
  </si>
  <si>
    <t>和歌山県紀の川市貴志川町上野山２３２</t>
  </si>
  <si>
    <t>C130210000583</t>
  </si>
  <si>
    <t>岩出市立岩出中学校</t>
  </si>
  <si>
    <t>和歌山県岩出市西野６５</t>
  </si>
  <si>
    <t>C130210000592</t>
  </si>
  <si>
    <t>岩出市立岩出第二中学校</t>
  </si>
  <si>
    <t>和歌山県岩出市野上野１５５</t>
  </si>
  <si>
    <t>C130210000609</t>
  </si>
  <si>
    <t>紀の川市立打田中学校仙渓分校</t>
  </si>
  <si>
    <t>和歌山県紀の川市東三谷９００－１</t>
  </si>
  <si>
    <t>C130210000618</t>
  </si>
  <si>
    <t>かつらぎ町立妙寺中学校</t>
  </si>
  <si>
    <t>和歌山県伊都郡かつらぎ町妙寺５８１</t>
  </si>
  <si>
    <t>C130210000627</t>
  </si>
  <si>
    <t>かつらぎ町立笠田中学校</t>
  </si>
  <si>
    <t>C130210000636</t>
  </si>
  <si>
    <t>九度山町立九度山中学校</t>
  </si>
  <si>
    <t>和歌山県伊都郡九度山町九度山６１９</t>
  </si>
  <si>
    <t>C130210000645</t>
  </si>
  <si>
    <t>九度山町立河根中学校</t>
  </si>
  <si>
    <t>和歌山県伊都郡九度山町河根７７</t>
  </si>
  <si>
    <t>C130210000654</t>
  </si>
  <si>
    <t>高野町立富貴中学校</t>
  </si>
  <si>
    <t>和歌山県伊都郡高野町東富貴２０２</t>
  </si>
  <si>
    <t>C130210000663</t>
  </si>
  <si>
    <t>高野町立高野山中学校</t>
  </si>
  <si>
    <t>和歌山県伊都郡高野町高野山２６－２</t>
  </si>
  <si>
    <t>C130210000672</t>
  </si>
  <si>
    <t>橋本市立高野口中学校</t>
  </si>
  <si>
    <t>和歌山県橋本市高野口町名古曽１３２２の１０</t>
  </si>
  <si>
    <t>C130210000681</t>
  </si>
  <si>
    <t>湯浅町立湯浅中学校</t>
  </si>
  <si>
    <t>和歌山県有田郡湯浅町湯浅１８１５</t>
  </si>
  <si>
    <t>C130210000690</t>
  </si>
  <si>
    <t>広川町立耐久中学校</t>
  </si>
  <si>
    <t>和歌山県有田郡広川町広１１２３</t>
  </si>
  <si>
    <t>C130210000707</t>
  </si>
  <si>
    <t>広川町立津木中学校</t>
  </si>
  <si>
    <t>和歌山県有田郡広川町下津木７１６</t>
  </si>
  <si>
    <t>C130210000716</t>
  </si>
  <si>
    <t>有田川町立吉備中学校</t>
  </si>
  <si>
    <t>和歌山県有田郡有田川町下津野１２２３－１</t>
  </si>
  <si>
    <t>C130210000725</t>
  </si>
  <si>
    <t>有田川町立石垣中学校</t>
  </si>
  <si>
    <t>和歌山県有田郡有田川町吉原１６０４</t>
  </si>
  <si>
    <t>C130210000734</t>
  </si>
  <si>
    <t>有田川町立八幡中学校</t>
  </si>
  <si>
    <t>和歌山県有田郡有田川町清水４３０－１</t>
  </si>
  <si>
    <t>C130210000743</t>
  </si>
  <si>
    <t>有田川町立金屋中学校</t>
  </si>
  <si>
    <t>和歌山県有田郡有田川町中井原２５２</t>
  </si>
  <si>
    <t>C130210000752</t>
  </si>
  <si>
    <t>美浜町立松洋中学校</t>
  </si>
  <si>
    <t>和歌山県日高郡美浜町吉原９５８</t>
  </si>
  <si>
    <t>C130210000761</t>
  </si>
  <si>
    <t>和歌山県日高郡日高町志賀７１－１</t>
  </si>
  <si>
    <t>C130210000770</t>
  </si>
  <si>
    <t>日高川町立丹生中学校</t>
  </si>
  <si>
    <t>和歌山県日高郡日高川町江川５３６</t>
  </si>
  <si>
    <t>C130210000789</t>
  </si>
  <si>
    <t>日高川町立早蘇中学校</t>
  </si>
  <si>
    <t>和歌山県日高郡日高川町蛇尾４７６</t>
  </si>
  <si>
    <t>C130210000798</t>
  </si>
  <si>
    <t>由良町立由良中学校</t>
  </si>
  <si>
    <t>和歌山県日高郡由良町阿戸７０８－１</t>
  </si>
  <si>
    <t>C130210000805</t>
  </si>
  <si>
    <t>みなべ町立高城中学校</t>
  </si>
  <si>
    <t>和歌山県日高郡みなべ町滝８１</t>
  </si>
  <si>
    <t>C130210000814</t>
  </si>
  <si>
    <t>みなべ町立上南部中学校</t>
  </si>
  <si>
    <t>和歌山県日高郡みなべ町東本庄９１</t>
  </si>
  <si>
    <t>C130210000823</t>
  </si>
  <si>
    <t>みなべ町立南部中学校</t>
  </si>
  <si>
    <t>和歌山県日高郡みなべ町芝５１０番地</t>
  </si>
  <si>
    <t>C130210000832</t>
  </si>
  <si>
    <t>印南町立切目中学校</t>
  </si>
  <si>
    <t>和歌山県日高郡印南町西ノ地１３５２</t>
  </si>
  <si>
    <t>C130210000841</t>
  </si>
  <si>
    <t>印南町立稲原中学校</t>
  </si>
  <si>
    <t>和歌山県日高郡印南町印南原１７４３</t>
  </si>
  <si>
    <t>C130210000850</t>
  </si>
  <si>
    <t>印南町立印南中学校</t>
  </si>
  <si>
    <t>和歌山県日高郡印南町印南２１４５</t>
  </si>
  <si>
    <t>C130210000869</t>
  </si>
  <si>
    <t>白浜町立白浜中学校</t>
  </si>
  <si>
    <t>和歌山県西牟婁郡白浜町２６０１</t>
  </si>
  <si>
    <t>C130210000878</t>
  </si>
  <si>
    <t>白浜町立富田中学校</t>
  </si>
  <si>
    <t>和歌山県西牟婁郡白浜町栄３２０</t>
  </si>
  <si>
    <t>C130210000887</t>
  </si>
  <si>
    <t>田辺市立近野中学校</t>
  </si>
  <si>
    <t>C130210000896</t>
  </si>
  <si>
    <t>上富田町立上富田中学校</t>
  </si>
  <si>
    <t>和歌山県西牟婁郡上富田町岩田１７３</t>
  </si>
  <si>
    <t>C130210000903</t>
  </si>
  <si>
    <t>白浜町立日置中学校</t>
  </si>
  <si>
    <t>和歌山県西牟婁郡白浜町日置９７９－２</t>
  </si>
  <si>
    <t>C130210000912</t>
  </si>
  <si>
    <t>白浜町立三舞中学校</t>
  </si>
  <si>
    <t>C130210000921</t>
  </si>
  <si>
    <t>すさみ町立周参見中学校</t>
  </si>
  <si>
    <t>和歌山県西牟婁郡すさみ町周参見３６８５</t>
  </si>
  <si>
    <t>C130210000930</t>
  </si>
  <si>
    <t>串本町立串本中学校</t>
  </si>
  <si>
    <t>和歌山県東牟婁郡串本町串本１６２０</t>
  </si>
  <si>
    <t>C130210000949</t>
  </si>
  <si>
    <t>串本町立潮岬中学校</t>
  </si>
  <si>
    <t>和歌山県東牟婁郡串本町潮岬３３４９－１３</t>
  </si>
  <si>
    <t>C130210000958</t>
  </si>
  <si>
    <t>田辺市立中辺路中学校</t>
  </si>
  <si>
    <t>和歌山県田辺市中辺路町栗栖川４７４－１</t>
  </si>
  <si>
    <t>C130210000967</t>
  </si>
  <si>
    <t>田辺市立大塔中学校</t>
  </si>
  <si>
    <t>和歌山県田辺市鮎川２５８８－２</t>
  </si>
  <si>
    <t>C130210000976</t>
  </si>
  <si>
    <t>那智勝浦町立宇久井中学校</t>
  </si>
  <si>
    <t>和歌山県東牟婁郡那智勝浦町宇久井１０７３</t>
  </si>
  <si>
    <t>C130210000985</t>
  </si>
  <si>
    <t>那智勝浦町立那智中学校</t>
  </si>
  <si>
    <t>和歌山県東牟婁郡那智勝浦町天満１６９３</t>
  </si>
  <si>
    <t>C130210000994</t>
  </si>
  <si>
    <t>那智勝浦町立色川中学校</t>
  </si>
  <si>
    <t>和歌山県東牟婁郡那智勝浦町大野２４１０－１</t>
  </si>
  <si>
    <t>C130210001001</t>
  </si>
  <si>
    <t>那智勝浦町立下里中学校</t>
  </si>
  <si>
    <t>和歌山県東牟婁郡那智勝浦町大字下里４８０</t>
  </si>
  <si>
    <t>C130210001010</t>
  </si>
  <si>
    <t>太地町立太地中学校</t>
  </si>
  <si>
    <t>和歌山県東牟婁郡太地町太地１１４－２</t>
  </si>
  <si>
    <t>C130210001029</t>
  </si>
  <si>
    <t>串本町立西向中学校</t>
  </si>
  <si>
    <t>和歌山県東牟婁郡串本町西向９２２</t>
  </si>
  <si>
    <t>C130210001038</t>
  </si>
  <si>
    <t>古座川町立明神中学校</t>
  </si>
  <si>
    <t>和歌山県東牟婁郡古座川町一雨１６</t>
  </si>
  <si>
    <t>C130210001047</t>
  </si>
  <si>
    <t>北山村立北山中学校</t>
  </si>
  <si>
    <t>C130210001056</t>
  </si>
  <si>
    <t>新宮市立熊野川中学校</t>
  </si>
  <si>
    <t>和歌山県新宮市熊野川町日足６４６</t>
  </si>
  <si>
    <t>C130210001065</t>
  </si>
  <si>
    <t>御坊市日高川町中学校組合立大成中学校</t>
  </si>
  <si>
    <t>和歌山県日高郡日高川町土生１２２８－２</t>
  </si>
  <si>
    <t>C130210001074</t>
  </si>
  <si>
    <t>古座川町立古座中学校</t>
  </si>
  <si>
    <t>和歌山県東牟婁郡古座川町高池１３９</t>
  </si>
  <si>
    <t>C130210001083</t>
  </si>
  <si>
    <t>和歌山市立貴志中学校</t>
  </si>
  <si>
    <t>和歌山県和歌山市梅原５７９－２</t>
  </si>
  <si>
    <t>C130210001092</t>
  </si>
  <si>
    <t>印南町立清流中学校</t>
  </si>
  <si>
    <t>和歌山県日高郡印南町古井５</t>
  </si>
  <si>
    <t>C130210001109</t>
  </si>
  <si>
    <t>田辺市立本宮中学校</t>
  </si>
  <si>
    <t>和歌山県田辺市本宮町本宮７３０</t>
  </si>
  <si>
    <t>C130210001118</t>
  </si>
  <si>
    <t>和歌山県立向陽中学校</t>
  </si>
  <si>
    <t>和歌山県和歌山市太田１２７</t>
  </si>
  <si>
    <t>C130210001127</t>
  </si>
  <si>
    <t>日高川町立美山中学校</t>
  </si>
  <si>
    <t>和歌山県日高郡日高川町川原河１２９</t>
  </si>
  <si>
    <t>C130210001136</t>
  </si>
  <si>
    <t>日高川町立中津中学校</t>
  </si>
  <si>
    <t>和歌山県日高郡日高川町三佐１９－２</t>
  </si>
  <si>
    <t>C130210001145</t>
  </si>
  <si>
    <t>田辺市立龍神中学校</t>
  </si>
  <si>
    <t>和歌山県田辺市龍神村安井１０４８－１</t>
  </si>
  <si>
    <t>C130210001154</t>
  </si>
  <si>
    <t>和歌山県立古佐田丘中学校</t>
  </si>
  <si>
    <t>和歌山県橋本市古佐田４丁目１０－１</t>
  </si>
  <si>
    <t>C130210001163</t>
  </si>
  <si>
    <t>和歌山県立田辺中学校</t>
  </si>
  <si>
    <t>和歌山県田辺市学園１－７１</t>
  </si>
  <si>
    <t>C130210001172</t>
  </si>
  <si>
    <t>串本町立串本西中学校</t>
  </si>
  <si>
    <t>和歌山県東牟婁郡串本町田並１３００</t>
  </si>
  <si>
    <t>C130210001181</t>
  </si>
  <si>
    <t>和歌山県立桐蔭中学校</t>
  </si>
  <si>
    <t>和歌山県和歌山市吹上５－６－１８</t>
  </si>
  <si>
    <t>C130210001190</t>
  </si>
  <si>
    <t>和歌山県立日高高等学校附属中学校</t>
  </si>
  <si>
    <t>和歌山県御坊市島４５</t>
  </si>
  <si>
    <t>C130210001207</t>
  </si>
  <si>
    <t>橋本市立橋本中央中学校</t>
  </si>
  <si>
    <t>和歌山県橋本市市脇５－３－８</t>
  </si>
  <si>
    <t>C130310000019</t>
  </si>
  <si>
    <t>和歌山信愛中学校</t>
  </si>
  <si>
    <t>和歌山県和歌山市屋形町２－２３</t>
  </si>
  <si>
    <t>C130310000028</t>
  </si>
  <si>
    <t>智辯学園和歌山中学校</t>
  </si>
  <si>
    <t>C130310000037</t>
  </si>
  <si>
    <t>近畿大学附属和歌山中学校</t>
  </si>
  <si>
    <t>和歌山県和歌山市善明寺５１６</t>
  </si>
  <si>
    <t>C130310000046</t>
  </si>
  <si>
    <t>近畿大学附属新宮中学校</t>
  </si>
  <si>
    <t>和歌山県新宮市新宮４９６６</t>
  </si>
  <si>
    <t>C130310000055</t>
  </si>
  <si>
    <t>和歌山県和歌山市直川１１３－２</t>
  </si>
  <si>
    <t>C130310000064</t>
  </si>
  <si>
    <t>きのくに子どもの村中学校</t>
  </si>
  <si>
    <t>C130310000073</t>
  </si>
  <si>
    <t>初芝橋本中学校</t>
  </si>
  <si>
    <t>和歌山県橋本市小峰台２－６－１</t>
  </si>
  <si>
    <t>C230210000010</t>
  </si>
  <si>
    <t>和歌山市立伏虎義務教育学校</t>
  </si>
  <si>
    <t>和歌山県和歌山市鷺ノ森南ノ丁１番地</t>
  </si>
  <si>
    <t>D130210000019</t>
  </si>
  <si>
    <t>和歌山県立橋本高等学校</t>
  </si>
  <si>
    <t>和歌山県橋本市古佐田４ー１０－１</t>
  </si>
  <si>
    <t>D130210000028</t>
  </si>
  <si>
    <t>和歌山県立紀北工業高等学校</t>
  </si>
  <si>
    <t>和歌山県橋本市神野々８０９</t>
  </si>
  <si>
    <t>D130210000037</t>
  </si>
  <si>
    <t>和歌山県立笠田高等学校</t>
  </si>
  <si>
    <t>和歌山県伊都郡かつらぎ町笠田東８２５</t>
  </si>
  <si>
    <t>D130210000046</t>
  </si>
  <si>
    <t>和歌山県立粉河高等学校</t>
  </si>
  <si>
    <t>和歌山県紀の川市粉河４６３２</t>
  </si>
  <si>
    <t>D130210000055</t>
  </si>
  <si>
    <t>和歌山県立那賀高等学校</t>
  </si>
  <si>
    <t>和歌山県岩出市高塚１１５</t>
  </si>
  <si>
    <t>D130210000064</t>
  </si>
  <si>
    <t>和歌山県立貴志川高等学校</t>
  </si>
  <si>
    <t>和歌山県紀の川市貴志川町長原４００</t>
  </si>
  <si>
    <t>D130210000073</t>
  </si>
  <si>
    <t>和歌山県立和歌山北高等学校</t>
  </si>
  <si>
    <t>和歌山県和歌山市市小路３８８</t>
  </si>
  <si>
    <t>D130210000082</t>
  </si>
  <si>
    <t>和歌山県立向陽高等学校</t>
  </si>
  <si>
    <t>D130210000091</t>
  </si>
  <si>
    <t>和歌山県立桐蔭高等学校</t>
  </si>
  <si>
    <t>D130210000108</t>
  </si>
  <si>
    <t>和歌山県立星林高等学校</t>
  </si>
  <si>
    <t>和歌山県和歌山市西浜２－９－９</t>
  </si>
  <si>
    <t>D130210000117</t>
  </si>
  <si>
    <t>和歌山県立和歌山工業高等学校</t>
  </si>
  <si>
    <t>和歌山県和歌山市西浜３－６－１</t>
  </si>
  <si>
    <t>D130210000126</t>
  </si>
  <si>
    <t>和歌山県立和歌山商業高等学校</t>
  </si>
  <si>
    <t>和歌山県和歌山市砂山南３－３－９４</t>
  </si>
  <si>
    <t>D130210000135</t>
  </si>
  <si>
    <t>和歌山県立海南高等学校</t>
  </si>
  <si>
    <t>和歌山県海南市大野中６５１</t>
  </si>
  <si>
    <t>D130210000144</t>
  </si>
  <si>
    <t>和歌山県立海南高等学校美里分校</t>
  </si>
  <si>
    <t>和歌山県海草郡紀美野町毛原中６８９</t>
  </si>
  <si>
    <t>D130210000153</t>
  </si>
  <si>
    <t>和歌山県立箕島高等学校</t>
  </si>
  <si>
    <t>和歌山県有田市箕島５５</t>
  </si>
  <si>
    <t>D130210000162</t>
  </si>
  <si>
    <t>和歌山県立有田中央高等学校</t>
  </si>
  <si>
    <t>和歌山県有田郡有田川町下津野４５９</t>
  </si>
  <si>
    <t>D130210000171</t>
  </si>
  <si>
    <t>和歌山県立有田中央高等学校清水分校</t>
  </si>
  <si>
    <t>和歌山県有田郡有田川町清水１０２８</t>
  </si>
  <si>
    <t>D130210000180</t>
  </si>
  <si>
    <t>和歌山県立耐久高等学校</t>
  </si>
  <si>
    <t>和歌山県有田郡湯浅町湯浅１９８５</t>
  </si>
  <si>
    <t>D130210000199</t>
  </si>
  <si>
    <t>和歌山県立日高高等学校</t>
  </si>
  <si>
    <t>D130210000206</t>
  </si>
  <si>
    <t>和歌山県立日高高等学校中津分校</t>
  </si>
  <si>
    <t>和歌山県日高郡日高川町西原３５７</t>
  </si>
  <si>
    <t>D130210000215</t>
  </si>
  <si>
    <t>和歌山県立紀央館高等学校</t>
  </si>
  <si>
    <t>和歌山県御坊市湯川町小松原４３－１</t>
  </si>
  <si>
    <t>D130210000224</t>
  </si>
  <si>
    <t>和歌山県立南部高等学校</t>
  </si>
  <si>
    <t>和歌山県日高郡みなべ町芝４０７</t>
  </si>
  <si>
    <t>D130210000233</t>
  </si>
  <si>
    <t>和歌山県立南部高等学校龍神分校</t>
  </si>
  <si>
    <t>和歌山県田辺市龍神村安井４６９</t>
  </si>
  <si>
    <t>D130210000242</t>
  </si>
  <si>
    <t>和歌山県立田辺高等学校</t>
  </si>
  <si>
    <t>D130210000251</t>
  </si>
  <si>
    <t>和歌山県立田辺工業高等学校</t>
  </si>
  <si>
    <t>和歌山県田辺市あけぼの５１番１号</t>
  </si>
  <si>
    <t>D130210000260</t>
  </si>
  <si>
    <t>和歌山県立神島高等学校</t>
  </si>
  <si>
    <t>和歌山県田辺市文里二丁目３３番１２号</t>
  </si>
  <si>
    <t>D130210000279</t>
  </si>
  <si>
    <t>和歌山県立熊野高等学校</t>
  </si>
  <si>
    <t>和歌山県西牟婁郡上富田町朝来６７０</t>
  </si>
  <si>
    <t>D130210000288</t>
  </si>
  <si>
    <t>和歌山県立新宮高等学校</t>
  </si>
  <si>
    <t>和歌山県新宮市神倉３－２－３９</t>
  </si>
  <si>
    <t>D130210000297</t>
  </si>
  <si>
    <t>和歌山県立新翔高等学校</t>
  </si>
  <si>
    <t>和歌山県新宮市佐野１００５</t>
  </si>
  <si>
    <t>D130210000304</t>
  </si>
  <si>
    <t>和歌山県立和歌山東高等学校</t>
  </si>
  <si>
    <t>和歌山県和歌山市森小手穂１３６</t>
  </si>
  <si>
    <t>D130210000313</t>
  </si>
  <si>
    <t>和歌山県立和歌山高等学校</t>
  </si>
  <si>
    <t>和歌山県和歌山市新庄１８８</t>
  </si>
  <si>
    <t>D130210000322</t>
  </si>
  <si>
    <t>和歌山県立紀北農芸高等学校</t>
  </si>
  <si>
    <t>和歌山県伊都郡かつらぎ町妙寺１７８１</t>
  </si>
  <si>
    <t>D130210000331</t>
  </si>
  <si>
    <t>和歌山県立串本古座高等学校</t>
  </si>
  <si>
    <t>和歌山県東牟婁郡串本町串本１５２２</t>
  </si>
  <si>
    <t>D130210000340</t>
  </si>
  <si>
    <t>和歌山県立伊都中央高等学校</t>
  </si>
  <si>
    <t>和歌山県橋本市高野口町名古曽５５８</t>
  </si>
  <si>
    <t>D130210000359</t>
  </si>
  <si>
    <t>和歌山市立和歌山高等学校</t>
  </si>
  <si>
    <t>和歌山県和歌山市六十谷４５</t>
  </si>
  <si>
    <t>D130210000377</t>
  </si>
  <si>
    <t>和歌山県立南紀高等学校</t>
  </si>
  <si>
    <t>和歌山県田辺市学園１－８８</t>
  </si>
  <si>
    <t>D130210000386</t>
  </si>
  <si>
    <t>和歌山県立きのくに青雲高等学校</t>
  </si>
  <si>
    <t>和歌山県和歌山市吹上５－６－８</t>
  </si>
  <si>
    <t>D130310000017</t>
  </si>
  <si>
    <t>和歌山信愛高等学校</t>
  </si>
  <si>
    <t>D130310000026</t>
  </si>
  <si>
    <t>D130310000035</t>
  </si>
  <si>
    <t>高野山高等学校</t>
  </si>
  <si>
    <t>和歌山県伊都郡高野町高野山２１２</t>
  </si>
  <si>
    <t>D130310000044</t>
  </si>
  <si>
    <t>近畿大学附属新宮高等学校</t>
  </si>
  <si>
    <t>D130310000053</t>
  </si>
  <si>
    <t>智辯学園和歌山高等学校</t>
  </si>
  <si>
    <t>D130310000062</t>
  </si>
  <si>
    <t>近畿大学附属和歌山高等学校</t>
  </si>
  <si>
    <t>D130310000071</t>
  </si>
  <si>
    <t>和歌山南陵高等学校</t>
  </si>
  <si>
    <t>和歌山県日高郡日高川町和佐２２２３－５</t>
  </si>
  <si>
    <t>D130310000080</t>
  </si>
  <si>
    <t>初芝橋本高等学校</t>
  </si>
  <si>
    <t>D130310000099</t>
  </si>
  <si>
    <t>りら創造芸術高等学校</t>
  </si>
  <si>
    <t>和歌山県海草郡紀美野町真国宮５６</t>
  </si>
  <si>
    <t>D130310000106</t>
  </si>
  <si>
    <t>慶風高等学校</t>
  </si>
  <si>
    <t>和歌山県海草郡紀美野町田６４番地</t>
  </si>
  <si>
    <t>E130110000018</t>
  </si>
  <si>
    <t>和歌山大学教育学部附属特別支援学校</t>
  </si>
  <si>
    <t>和歌山県和歌山市西小二里２－５－１８</t>
  </si>
  <si>
    <t>E130210000016</t>
  </si>
  <si>
    <t>和歌山県立和歌山盲学校</t>
  </si>
  <si>
    <t>和歌山県和歌山市府中９４９－２３</t>
  </si>
  <si>
    <t>E130210000025</t>
  </si>
  <si>
    <t>和歌山県立和歌山ろう学校</t>
  </si>
  <si>
    <t>和歌山県和歌山市砂山南三丁目１－７３</t>
  </si>
  <si>
    <t>E130210000043</t>
  </si>
  <si>
    <t>和歌山県立紀北支援学校</t>
  </si>
  <si>
    <t>和歌山県和歌山市冬野２２７</t>
  </si>
  <si>
    <t>E130210000061</t>
  </si>
  <si>
    <t>和歌山県立みはま支援学校</t>
  </si>
  <si>
    <t>和歌山県日高郡美浜町和田字松原１１３８－２５９</t>
  </si>
  <si>
    <t>E130210000070</t>
  </si>
  <si>
    <t>和歌山県立きのかわ支援学校</t>
  </si>
  <si>
    <t>和歌山県橋本市高野口町向島１０１－３</t>
  </si>
  <si>
    <t>E130210000089</t>
  </si>
  <si>
    <t>和歌山県立みくまの支援学校</t>
  </si>
  <si>
    <t>和歌山県新宮市蜂伏１３－２６</t>
  </si>
  <si>
    <t>E130210000098</t>
  </si>
  <si>
    <t>和歌山県立たちばな支援学校</t>
  </si>
  <si>
    <t>和歌山県有田郡広川町和田２１－３</t>
  </si>
  <si>
    <t>E130210000105</t>
  </si>
  <si>
    <t>和歌山県立紀伊コスモス支援学校</t>
  </si>
  <si>
    <t>和歌山県和歌山市弘西５５５</t>
  </si>
  <si>
    <t>E130210000114</t>
  </si>
  <si>
    <t>和歌山県立和歌山さくら支援学校</t>
  </si>
  <si>
    <t>和歌山県和歌山市西庄１１４８－１</t>
  </si>
  <si>
    <t>E130210000124</t>
  </si>
  <si>
    <t>和歌山県立南紀はまゆう支援学校</t>
  </si>
  <si>
    <t>和歌山県西牟婁郡上富田町岩田１７８７－１</t>
  </si>
  <si>
    <t>B131110000014</t>
  </si>
  <si>
    <t>鳥取大学附属小学校</t>
  </si>
  <si>
    <t>鳥取県鳥取市湖山町南４－１０１</t>
  </si>
  <si>
    <t>B131210000012</t>
  </si>
  <si>
    <t>鳥取市立久松小学校</t>
  </si>
  <si>
    <t>鳥取県鳥取市東町二丁目２０１番地</t>
  </si>
  <si>
    <t>B131210000021</t>
  </si>
  <si>
    <t>鳥取市立醇風小学校</t>
  </si>
  <si>
    <t>鳥取県鳥取市西町五丁目３５３番地</t>
  </si>
  <si>
    <t>B131210000030</t>
  </si>
  <si>
    <t>鳥取市立遷喬小学校</t>
  </si>
  <si>
    <t>鳥取県鳥取市本町一丁目１０８番地１</t>
  </si>
  <si>
    <t>B131210000049</t>
  </si>
  <si>
    <t>鳥取市立修立小学校</t>
  </si>
  <si>
    <t>鳥取県鳥取市立川町五丁目３３９番地</t>
  </si>
  <si>
    <t>B131210000058</t>
  </si>
  <si>
    <t>鳥取市立日進小学校</t>
  </si>
  <si>
    <t>鳥取県鳥取市吉方温泉一丁目１３１番地</t>
  </si>
  <si>
    <t>B131210000067</t>
  </si>
  <si>
    <t>鳥取市立富桑小学校</t>
  </si>
  <si>
    <t>鳥取県鳥取市西品治１３４番地</t>
  </si>
  <si>
    <t>B131210000076</t>
  </si>
  <si>
    <t>鳥取市立稲葉山小学校</t>
  </si>
  <si>
    <t>鳥取県鳥取市卯垣二丁目６５７番地</t>
  </si>
  <si>
    <t>B131210000085</t>
  </si>
  <si>
    <t>鳥取市立城北小学校</t>
  </si>
  <si>
    <t>鳥取県鳥取市田園町４丁目３２４番地</t>
  </si>
  <si>
    <t>B131210000094</t>
  </si>
  <si>
    <t>鳥取市立美保小学校</t>
  </si>
  <si>
    <t>鳥取県鳥取市吉成一丁目１０番２５号</t>
  </si>
  <si>
    <t>B131210000101</t>
  </si>
  <si>
    <t>鳥取市立賀露小学校</t>
  </si>
  <si>
    <t>鳥取県鳥取市賀露町４１５０番地</t>
  </si>
  <si>
    <t>B131210000110</t>
  </si>
  <si>
    <t>鳥取市立明徳小学校</t>
  </si>
  <si>
    <t>鳥取県鳥取市行徳一丁目２０１番地３</t>
  </si>
  <si>
    <t>B131210000129</t>
  </si>
  <si>
    <t>鳥取市立倉田小学校</t>
  </si>
  <si>
    <t>鳥取県鳥取市八坂５４番地１</t>
  </si>
  <si>
    <t>B131210000138</t>
  </si>
  <si>
    <t>鳥取市立米里小学校</t>
  </si>
  <si>
    <t>鳥取県鳥取市古郡家７５番地１</t>
  </si>
  <si>
    <t>B131210000147</t>
  </si>
  <si>
    <t>鳥取市立面影小学校</t>
  </si>
  <si>
    <t>鳥取県鳥取市雲山４２番地</t>
  </si>
  <si>
    <t>B131210000156</t>
  </si>
  <si>
    <t>鳥取市立大正小学校</t>
  </si>
  <si>
    <t>鳥取県鳥取市古海２９１番地３</t>
  </si>
  <si>
    <t>B131210000165</t>
  </si>
  <si>
    <t>鳥取市立東郷小学校</t>
  </si>
  <si>
    <t>鳥取県鳥取市篠坂６番地１</t>
  </si>
  <si>
    <t>B131210000174</t>
  </si>
  <si>
    <t>鳥取市立明治小学校</t>
  </si>
  <si>
    <t>鳥取県鳥取市松上１５９番地</t>
  </si>
  <si>
    <t>B131210000183</t>
  </si>
  <si>
    <t>鳥取市立世紀小学校</t>
  </si>
  <si>
    <t>鳥取県鳥取市徳尾４０７番地</t>
  </si>
  <si>
    <t>B131210000192</t>
  </si>
  <si>
    <t>鳥取市立湖山小学校</t>
  </si>
  <si>
    <t>鳥取県鳥取市湖山町南一丁目６５６番地</t>
  </si>
  <si>
    <t>B131210000209</t>
  </si>
  <si>
    <t>鳥取市立末恒小学校</t>
  </si>
  <si>
    <t>鳥取県鳥取市伏野２２５６番地６１</t>
  </si>
  <si>
    <t>B131210000218</t>
  </si>
  <si>
    <t>鳥取市立津ノ井小学校</t>
  </si>
  <si>
    <t>鳥取県鳥取市桂木２３８番地の１</t>
  </si>
  <si>
    <t>B131210000227</t>
  </si>
  <si>
    <t>鳥取市立浜坂小学校</t>
  </si>
  <si>
    <t>鳥取県鳥取市浜坂一丁目１４番１号</t>
  </si>
  <si>
    <t>B131210000236</t>
  </si>
  <si>
    <t>鳥取市立岩倉小学校</t>
  </si>
  <si>
    <t>鳥取県鳥取市立川町七丁目１１０番地</t>
  </si>
  <si>
    <t>B131210000245</t>
  </si>
  <si>
    <t>鳥取市立美保南小学校</t>
  </si>
  <si>
    <t>鳥取県鳥取市宮長２００番地１</t>
  </si>
  <si>
    <t>B131210000254</t>
  </si>
  <si>
    <t>米子市立明道小学校</t>
  </si>
  <si>
    <t>鳥取県米子市陽田町７４－２</t>
  </si>
  <si>
    <t>B131210000263</t>
  </si>
  <si>
    <t>米子市立義方小学校</t>
  </si>
  <si>
    <t>鳥取県米子市義方町９－２０</t>
  </si>
  <si>
    <t>B131210000272</t>
  </si>
  <si>
    <t>米子市立啓成小学校</t>
  </si>
  <si>
    <t>鳥取県米子市博労町４－２９０</t>
  </si>
  <si>
    <t>B131210000281</t>
  </si>
  <si>
    <t>米子市立就将小学校</t>
  </si>
  <si>
    <t>鳥取県米子市愛宕町９４番地</t>
  </si>
  <si>
    <t>B131210000290</t>
  </si>
  <si>
    <t>米子市立車尾小学校</t>
  </si>
  <si>
    <t>鳥取県米子市車尾２丁目２７番１号</t>
  </si>
  <si>
    <t>B131210000307</t>
  </si>
  <si>
    <t>米子市立福生東小学校</t>
  </si>
  <si>
    <t>鳥取県米子市皆生５－１８－３２</t>
  </si>
  <si>
    <t>B131210000316</t>
  </si>
  <si>
    <t>米子市立福米東小学校</t>
  </si>
  <si>
    <t>鳥取県米子市東福原５丁目７－１</t>
  </si>
  <si>
    <t>B131210000325</t>
  </si>
  <si>
    <t>米子市立加茂小学校</t>
  </si>
  <si>
    <t>鳥取県米子市両三柳４６１０</t>
  </si>
  <si>
    <t>B131210000334</t>
  </si>
  <si>
    <t>米子市立住吉小学校</t>
  </si>
  <si>
    <t>鳥取県米子市旗ヶ崎５丁目１７番１号</t>
  </si>
  <si>
    <t>B131210000343</t>
  </si>
  <si>
    <t>米子市立彦名小学校</t>
  </si>
  <si>
    <t>鳥取県米子市彦名町４５００－２</t>
  </si>
  <si>
    <t>B131210000352</t>
  </si>
  <si>
    <t>米子市立崎津小学校</t>
  </si>
  <si>
    <t>鳥取県米子市大崎３２４４</t>
  </si>
  <si>
    <t>B131210000361</t>
  </si>
  <si>
    <t>米子市立大篠津小学校</t>
  </si>
  <si>
    <t>鳥取県米子市大篠津町１９０番地</t>
  </si>
  <si>
    <t>B131210000370</t>
  </si>
  <si>
    <t>米子市立和田小学校</t>
  </si>
  <si>
    <t>鳥取県米子市和田町３２７１番地</t>
  </si>
  <si>
    <t>B131210000389</t>
  </si>
  <si>
    <t>米子市立弓ヶ浜小学校</t>
  </si>
  <si>
    <t>鳥取県米子市富益町１１９４</t>
  </si>
  <si>
    <t>B131210000398</t>
  </si>
  <si>
    <t>米子市立箕蚊屋小学校</t>
  </si>
  <si>
    <t>鳥取県米子市下新印２０４番地２</t>
  </si>
  <si>
    <t>B131210000405</t>
  </si>
  <si>
    <t>米子市立尚徳小学校</t>
  </si>
  <si>
    <t>鳥取県米子市榎原１８９７</t>
  </si>
  <si>
    <t>B131210000414</t>
  </si>
  <si>
    <t>米子市立成実小学校</t>
  </si>
  <si>
    <t>鳥取県米子市奈喜良８１</t>
  </si>
  <si>
    <t>B131210000423</t>
  </si>
  <si>
    <t>米子市立伯仙小学校</t>
  </si>
  <si>
    <t>鳥取県米子市尾高４１８－１</t>
  </si>
  <si>
    <t>B131210000432</t>
  </si>
  <si>
    <t>米子市立福米西小学校</t>
  </si>
  <si>
    <t>鳥取県米子市西福原８丁目１６番６２号</t>
  </si>
  <si>
    <t>B131210000441</t>
  </si>
  <si>
    <t>米子市立河崎小学校</t>
  </si>
  <si>
    <t>鳥取県米子市河崎２６７７</t>
  </si>
  <si>
    <t>B131210000450</t>
  </si>
  <si>
    <t>米子市立五千石小学校</t>
  </si>
  <si>
    <t>鳥取県米子市諏訪１６９５</t>
  </si>
  <si>
    <t>B131210000469</t>
  </si>
  <si>
    <t>倉吉市立西郷小学校</t>
  </si>
  <si>
    <t>鳥取県倉吉市下余戸１１４番地</t>
  </si>
  <si>
    <t>B131210000478</t>
  </si>
  <si>
    <t>倉吉市立河北小学校</t>
  </si>
  <si>
    <t>鳥取県倉吉市海田西町１丁目１３０</t>
  </si>
  <si>
    <t>B131210000487</t>
  </si>
  <si>
    <t>倉吉市立明倫小学校</t>
  </si>
  <si>
    <t>鳥取県倉吉市余戸谷町３０５９</t>
  </si>
  <si>
    <t>B131210000502</t>
  </si>
  <si>
    <t>倉吉市立上灘小学校</t>
  </si>
  <si>
    <t>鳥取県倉吉市上灘町１３６番地</t>
  </si>
  <si>
    <t>倉吉市立小鴨小学校</t>
  </si>
  <si>
    <t>鳥取県倉吉市上福田７２２番地２</t>
  </si>
  <si>
    <t>B131210000557</t>
  </si>
  <si>
    <t>倉吉市立社小学校</t>
  </si>
  <si>
    <t>鳥取県倉吉市国分寺８８</t>
  </si>
  <si>
    <t>B131210000575</t>
  </si>
  <si>
    <t>境港市立渡小学校</t>
  </si>
  <si>
    <t>鳥取県境港市渡町９０１番地</t>
  </si>
  <si>
    <t>B131210000584</t>
  </si>
  <si>
    <t>境港市立外江小学校</t>
  </si>
  <si>
    <t>鳥取県境港市外江町２１０５</t>
  </si>
  <si>
    <t>B131210000593</t>
  </si>
  <si>
    <t>境港市立境小学校</t>
  </si>
  <si>
    <t>鳥取県境港市湊町２７</t>
  </si>
  <si>
    <t>B131210000600</t>
  </si>
  <si>
    <t>境港市立上道小学校</t>
  </si>
  <si>
    <t>鳥取県境港市上道町３０２６</t>
  </si>
  <si>
    <t>B131210000619</t>
  </si>
  <si>
    <t>境港市立余子小学校</t>
  </si>
  <si>
    <t>鳥取県境港市竹内町３１１７</t>
  </si>
  <si>
    <t>B131210000628</t>
  </si>
  <si>
    <t>境港市立中浜小学校</t>
  </si>
  <si>
    <t>鳥取県境港市麦垣町４３２</t>
  </si>
  <si>
    <t>B131210000637</t>
  </si>
  <si>
    <t>鳥取市立宮ノ下小学校</t>
  </si>
  <si>
    <t>鳥取県鳥取市国府町宮下２６番地</t>
  </si>
  <si>
    <t>B131210000646</t>
  </si>
  <si>
    <t>八頭町立郡家東小学校</t>
  </si>
  <si>
    <t>鳥取県八頭郡八頭町稲荷３１０</t>
  </si>
  <si>
    <t>B131210000655</t>
  </si>
  <si>
    <t>八頭町立郡家西小学校</t>
  </si>
  <si>
    <t>鳥取県八頭郡八頭町郡家５４１</t>
  </si>
  <si>
    <t>B131210000664</t>
  </si>
  <si>
    <t>鳥取市立河原第一小学校</t>
  </si>
  <si>
    <t>鳥取県鳥取市河原町渡一木１７９番地１</t>
  </si>
  <si>
    <t>B131210000673</t>
  </si>
  <si>
    <t>鳥取市立西郷小学校</t>
  </si>
  <si>
    <t>鳥取県鳥取市河原町牛戸１４番地１</t>
  </si>
  <si>
    <t>B131210000682</t>
  </si>
  <si>
    <t>鳥取市立散岐小学校</t>
  </si>
  <si>
    <t>鳥取県鳥取市河原町佐貫７６１番地５</t>
  </si>
  <si>
    <t>B131210000691</t>
  </si>
  <si>
    <t>若桜町立若桜学園小学校</t>
  </si>
  <si>
    <t>鳥取県八頭郡若桜町浅井２８９</t>
  </si>
  <si>
    <t>B131210000708</t>
  </si>
  <si>
    <t>鳥取市立用瀬小学校</t>
  </si>
  <si>
    <t>鳥取県鳥取市用瀬町用瀬７５番地１</t>
  </si>
  <si>
    <t>B131210000717</t>
  </si>
  <si>
    <t>鳥取市立佐治小学校</t>
  </si>
  <si>
    <t>鳥取県鳥取市佐治町福園４１番地</t>
  </si>
  <si>
    <t>B131210000726</t>
  </si>
  <si>
    <t>鳥取市立宝木小学校</t>
  </si>
  <si>
    <t>鳥取県鳥取市気高町宝木９８９番地</t>
  </si>
  <si>
    <t>B131210000735</t>
  </si>
  <si>
    <t>鳥取市立瑞穂小学校</t>
  </si>
  <si>
    <t>鳥取県鳥取市気高町下坂本４８番地</t>
  </si>
  <si>
    <t>B131210000744</t>
  </si>
  <si>
    <t>鳥取市立浜村小学校</t>
  </si>
  <si>
    <t>鳥取県鳥取市気高町八幡３８２番地３</t>
  </si>
  <si>
    <t>B131210000753</t>
  </si>
  <si>
    <t>鳥取市立逢坂小学校</t>
  </si>
  <si>
    <t>鳥取県鳥取市気高町山宮３６９番地２</t>
  </si>
  <si>
    <t>B131210000762</t>
  </si>
  <si>
    <t>鳥取市立青谷小学校</t>
  </si>
  <si>
    <t>鳥取県鳥取市青谷町青谷３４５９番地</t>
  </si>
  <si>
    <t>B131210000771</t>
  </si>
  <si>
    <t>湯梨浜町立泊小学校</t>
  </si>
  <si>
    <t>鳥取県東伯郡湯梨浜町泊２８０番地</t>
  </si>
  <si>
    <t>B131210000780</t>
  </si>
  <si>
    <t>北栄町立北条小学校</t>
  </si>
  <si>
    <t>鳥取県東伯郡北栄町国坂６８０番地</t>
  </si>
  <si>
    <t>B131210000799</t>
  </si>
  <si>
    <t>北栄町立大栄小学校</t>
  </si>
  <si>
    <t>鳥取県東伯郡北栄町由良宿２１３番地</t>
  </si>
  <si>
    <t>B131210000806</t>
  </si>
  <si>
    <t>琴浦町立浦安小学校</t>
  </si>
  <si>
    <t>鳥取県東伯郡琴浦町下伊勢５０４番地１</t>
  </si>
  <si>
    <t>B131210000815</t>
  </si>
  <si>
    <t>琴浦町立八橋小学校</t>
  </si>
  <si>
    <t>鳥取県東伯郡琴浦町八橋７０５</t>
  </si>
  <si>
    <t>B131210000824</t>
  </si>
  <si>
    <t>琴浦町立赤碕小学校</t>
  </si>
  <si>
    <t>鳥取県東伯郡琴浦町赤碕２６４</t>
  </si>
  <si>
    <t>B131210000833</t>
  </si>
  <si>
    <t>南部町立西伯小学校</t>
  </si>
  <si>
    <t>鳥取県西伯郡南部町法勝寺３３６番地</t>
  </si>
  <si>
    <t>B131210000842</t>
  </si>
  <si>
    <t>南部町立会見小学校</t>
  </si>
  <si>
    <t>鳥取県西伯郡南部町宮前５６８</t>
  </si>
  <si>
    <t>B131210000851</t>
  </si>
  <si>
    <t>南部町立会見第二小学校</t>
  </si>
  <si>
    <t>鳥取県西伯郡南部町池野４５１－１</t>
  </si>
  <si>
    <t>B131210000860</t>
  </si>
  <si>
    <t>伯耆町立岸本小学校</t>
  </si>
  <si>
    <t>鳥取県西伯郡伯耆町吉長７８－２</t>
  </si>
  <si>
    <t>B131210000879</t>
  </si>
  <si>
    <t>伯耆町立八郷小学校</t>
  </si>
  <si>
    <t>鳥取県西伯郡伯耆町真野９７１</t>
  </si>
  <si>
    <t>B131210000888</t>
  </si>
  <si>
    <t>日吉津村立日吉津小学校</t>
  </si>
  <si>
    <t>鳥取県西伯郡日吉津村日吉津８７２－１２</t>
  </si>
  <si>
    <t>B131210000897</t>
  </si>
  <si>
    <t>米子市立淀江小学校</t>
  </si>
  <si>
    <t>鳥取県米子市淀江町西原２４４－２</t>
  </si>
  <si>
    <t>B131210000904</t>
  </si>
  <si>
    <t>大山町立大山西小学校</t>
  </si>
  <si>
    <t>鳥取県西伯郡大山町末長８１－１</t>
  </si>
  <si>
    <t>B131210000913</t>
  </si>
  <si>
    <t>大山町立大山小学校</t>
  </si>
  <si>
    <t>鳥取県西伯郡大山町佐摩３４０</t>
  </si>
  <si>
    <t>B131210000922</t>
  </si>
  <si>
    <t>大山町立名和小学校</t>
  </si>
  <si>
    <t>鳥取県西伯郡大山町名和６１０</t>
  </si>
  <si>
    <t>B131210000959</t>
  </si>
  <si>
    <t>伯耆町立二部小学校</t>
  </si>
  <si>
    <t>鳥取県西伯郡伯耆町二部１６１７</t>
  </si>
  <si>
    <t>B131210000968</t>
  </si>
  <si>
    <t>大山町立中山小学校</t>
  </si>
  <si>
    <t>鳥取県西伯郡大山町下甲１０２２</t>
  </si>
  <si>
    <t>B131210000977</t>
  </si>
  <si>
    <t>鳥取市立湖山西小学校</t>
  </si>
  <si>
    <t>鳥取県鳥取市湖山町西一丁目５４１番地</t>
  </si>
  <si>
    <t>B131210000986</t>
  </si>
  <si>
    <t>米子市立福生西小学校</t>
  </si>
  <si>
    <t>鳥取県米子市上福原５丁目４番１号</t>
  </si>
  <si>
    <t>B131210000995</t>
  </si>
  <si>
    <t>倉吉市立上北条小学校</t>
  </si>
  <si>
    <t>鳥取県倉吉市新田４０５番地１</t>
  </si>
  <si>
    <t>B131210001002</t>
  </si>
  <si>
    <t>岩美町立岩美西小学校</t>
  </si>
  <si>
    <t>鳥取県岩美郡岩美町大谷２３４３</t>
  </si>
  <si>
    <t>B131210001011</t>
  </si>
  <si>
    <t>鳥取市立中ノ郷小学校</t>
  </si>
  <si>
    <t>鳥取県鳥取市円護寺２６８番地</t>
  </si>
  <si>
    <t>B131210001020</t>
  </si>
  <si>
    <t>岩美町立岩美北小学校</t>
  </si>
  <si>
    <t>鳥取県岩美郡岩美町浦富２１２８</t>
  </si>
  <si>
    <t>B131210001039</t>
  </si>
  <si>
    <t>鳥取市立若葉台小学校</t>
  </si>
  <si>
    <t>鳥取県鳥取市若葉台南二丁目１７番１号</t>
  </si>
  <si>
    <t>B131210001048</t>
  </si>
  <si>
    <t>岩美町立岩美南小学校</t>
  </si>
  <si>
    <t>鳥取県岩美郡岩美町新井４１９－２</t>
  </si>
  <si>
    <t>B131210001057</t>
  </si>
  <si>
    <t>鳥取市立国府東小学校</t>
  </si>
  <si>
    <t>鳥取県鳥取市国府町谷３番地</t>
  </si>
  <si>
    <t>B131210001066</t>
  </si>
  <si>
    <t>湯梨浜町立東郷小学校</t>
  </si>
  <si>
    <t>鳥取県東伯郡湯梨浜町小鹿谷８２０</t>
  </si>
  <si>
    <t>B131210001075</t>
  </si>
  <si>
    <t>湯梨浜町立羽合小学校</t>
  </si>
  <si>
    <t>鳥取県東伯郡湯梨浜町はわい長瀬５３５</t>
  </si>
  <si>
    <t>B131210001084</t>
  </si>
  <si>
    <t>日南町立日南小学校</t>
  </si>
  <si>
    <t>鳥取県日野郡日南町生山４５０－２</t>
  </si>
  <si>
    <t>B131210001100</t>
  </si>
  <si>
    <t>智頭町立智頭小学校</t>
  </si>
  <si>
    <t>鳥取県八頭郡智頭町智頭３２０</t>
  </si>
  <si>
    <t>B131210001119</t>
  </si>
  <si>
    <t>琴浦町立聖郷小学校</t>
  </si>
  <si>
    <t>鳥取県東伯郡琴浦町釛５２９</t>
  </si>
  <si>
    <t>B131210001128</t>
  </si>
  <si>
    <t>琴浦町立船上小学校</t>
  </si>
  <si>
    <t>鳥取県東伯郡琴浦町佐崎１６番地</t>
  </si>
  <si>
    <t>B131210001137</t>
  </si>
  <si>
    <t>倉吉市立関金小学校</t>
  </si>
  <si>
    <t>鳥取県倉吉市関金町関金宿６６６</t>
  </si>
  <si>
    <t>B131210001146</t>
  </si>
  <si>
    <t>伯耆町立溝口小学校</t>
  </si>
  <si>
    <t>鳥取県西伯郡伯耆町溝口３０９</t>
  </si>
  <si>
    <t>B131210001155</t>
  </si>
  <si>
    <t>八頭町立船岡小学校</t>
  </si>
  <si>
    <t>鳥取県八頭郡八頭町坂田１１</t>
  </si>
  <si>
    <t>B131210001164</t>
  </si>
  <si>
    <t>八頭町立八東小学校</t>
  </si>
  <si>
    <t>鳥取県八頭郡八頭町富枝６番地１</t>
  </si>
  <si>
    <t>B131210001173</t>
  </si>
  <si>
    <t>三朝町立三朝小学校</t>
  </si>
  <si>
    <t>鳥取県東伯郡三朝町大瀬１１７０番地１</t>
  </si>
  <si>
    <t>B131210001182</t>
  </si>
  <si>
    <t>鳥取県倉吉市仲ノ町７３３</t>
  </si>
  <si>
    <t>C131110000012</t>
  </si>
  <si>
    <t>鳥取大学附属中学校</t>
  </si>
  <si>
    <t>C131210000010</t>
  </si>
  <si>
    <t>鳥取市立東中学校</t>
  </si>
  <si>
    <t>鳥取県鳥取市立川町六丁目１６４番地</t>
  </si>
  <si>
    <t>C131210000029</t>
  </si>
  <si>
    <t>鳥取市立西中学校</t>
  </si>
  <si>
    <t>鳥取県鳥取市寿町９０７番地</t>
  </si>
  <si>
    <t>C131210000038</t>
  </si>
  <si>
    <t>鳥取市立南中学校</t>
  </si>
  <si>
    <t>鳥取県鳥取市興南町９１番地</t>
  </si>
  <si>
    <t>C131210000047</t>
  </si>
  <si>
    <t>鳥取市立北中学校</t>
  </si>
  <si>
    <t>鳥取県鳥取市東町三丁目３７１番地１</t>
  </si>
  <si>
    <t>C131210000056</t>
  </si>
  <si>
    <t>鳥取市立高草中学校</t>
  </si>
  <si>
    <t>鳥取県鳥取市徳尾１０８番地１</t>
  </si>
  <si>
    <t>C131210000065</t>
  </si>
  <si>
    <t>鳥取市立湖東中学校</t>
  </si>
  <si>
    <t>鳥取県鳥取市湖山町北六丁目３２３番地</t>
  </si>
  <si>
    <t>C131210000074</t>
  </si>
  <si>
    <t>鳥取市立桜ヶ丘中学校</t>
  </si>
  <si>
    <t>鳥取県鳥取市桜谷２２７</t>
  </si>
  <si>
    <t>C131210000083</t>
  </si>
  <si>
    <t>鳥取市立中ノ郷中学校</t>
  </si>
  <si>
    <t>鳥取県鳥取市浜坂東一丁目２２番１７号</t>
  </si>
  <si>
    <t>C131210000092</t>
  </si>
  <si>
    <t>米子市立東山中学校</t>
  </si>
  <si>
    <t>鳥取県米子市車尾６１７</t>
  </si>
  <si>
    <t>C131210000109</t>
  </si>
  <si>
    <t>米子市立福生中学校</t>
  </si>
  <si>
    <t>鳥取県米子市上福原２０</t>
  </si>
  <si>
    <t>C131210000118</t>
  </si>
  <si>
    <t>米子市立湊山中学校</t>
  </si>
  <si>
    <t>鳥取県米子市愛宕町８４</t>
  </si>
  <si>
    <t>C131210000127</t>
  </si>
  <si>
    <t>米子市立後藤ヶ丘中学校</t>
  </si>
  <si>
    <t>鳥取県米子市上後藤１－１－１</t>
  </si>
  <si>
    <t>C131210000136</t>
  </si>
  <si>
    <t>米子市立美保中学校</t>
  </si>
  <si>
    <t>鳥取県米子市大篠津町３６５７番地１</t>
  </si>
  <si>
    <t>C131210000145</t>
  </si>
  <si>
    <t>米子市立弓ヶ浜中学校</t>
  </si>
  <si>
    <t>鳥取県米子市富益町２０７０番地</t>
  </si>
  <si>
    <t>C131210000154</t>
  </si>
  <si>
    <t>米子市立尚徳中学校</t>
  </si>
  <si>
    <t>鳥取県米子市日原１４６</t>
  </si>
  <si>
    <t>C131210000163</t>
  </si>
  <si>
    <t>米子市立加茂中学校</t>
  </si>
  <si>
    <t>鳥取県米子市両三柳３８８３番地</t>
  </si>
  <si>
    <t>C131210000172</t>
  </si>
  <si>
    <t>米子市日吉津村中学校組合立箕蚊屋中学校</t>
  </si>
  <si>
    <t>鳥取県米子市下新印１９６－４</t>
  </si>
  <si>
    <t>C131210000181</t>
  </si>
  <si>
    <t>米子市立福米中学校</t>
  </si>
  <si>
    <t>鳥取県米子市新開５丁目９番１号</t>
  </si>
  <si>
    <t>C131210000190</t>
  </si>
  <si>
    <t>倉吉市立東中学校</t>
  </si>
  <si>
    <t>鳥取県倉吉市宮川町２－７６</t>
  </si>
  <si>
    <t>C131210000207</t>
  </si>
  <si>
    <t>倉吉市立西中学校</t>
  </si>
  <si>
    <t>鳥取県倉吉市西倉吉町１７０</t>
  </si>
  <si>
    <t>C131210000216</t>
  </si>
  <si>
    <t>倉吉市立久米中学校</t>
  </si>
  <si>
    <t>鳥取県倉吉市横田５６８－１</t>
  </si>
  <si>
    <t>C131210000225</t>
  </si>
  <si>
    <t>倉吉市立河北中学校</t>
  </si>
  <si>
    <t>鳥取県倉吉市上井４３０番地</t>
  </si>
  <si>
    <t>C131210000234</t>
  </si>
  <si>
    <t>境港市立第一中学校</t>
  </si>
  <si>
    <t>鳥取県境港市上道町１８４０</t>
  </si>
  <si>
    <t>C131210000243</t>
  </si>
  <si>
    <t>境港市立第二中学校</t>
  </si>
  <si>
    <t>鳥取県境港市竹内町２４３８</t>
  </si>
  <si>
    <t>C131210000252</t>
  </si>
  <si>
    <t>境港市立第三中学校</t>
  </si>
  <si>
    <t>鳥取県境港市外江町１３７２</t>
  </si>
  <si>
    <t>C131210000261</t>
  </si>
  <si>
    <t>鳥取市立国府中学校</t>
  </si>
  <si>
    <t>鳥取県鳥取市国府町町屋７２０番地</t>
  </si>
  <si>
    <t>C131210000270</t>
  </si>
  <si>
    <t>岩美町立岩美中学校</t>
  </si>
  <si>
    <t>鳥取県岩美郡岩美町浦富７０７</t>
  </si>
  <si>
    <t>C131210000289</t>
  </si>
  <si>
    <t>鳥取市立河原中学校</t>
  </si>
  <si>
    <t>鳥取県鳥取市河原町曳田２９８番地</t>
  </si>
  <si>
    <t>C131210000298</t>
  </si>
  <si>
    <t>若桜町立若桜学園中学校</t>
  </si>
  <si>
    <t>C131210000305</t>
  </si>
  <si>
    <t>智頭町立智頭中学校</t>
  </si>
  <si>
    <t>鳥取県八頭郡智頭町智頭６８８番地</t>
  </si>
  <si>
    <t>C131210000314</t>
  </si>
  <si>
    <t>鳥取市立気高中学校</t>
  </si>
  <si>
    <t>鳥取県鳥取市気高町浜村７８４番地５１</t>
  </si>
  <si>
    <t>C131210000323</t>
  </si>
  <si>
    <t>鳥取市立青谷中学校</t>
  </si>
  <si>
    <t>鳥取県鳥取市青谷町青谷４１９０番地１</t>
  </si>
  <si>
    <t>C131210000332</t>
  </si>
  <si>
    <t>三朝町立三朝中学校</t>
  </si>
  <si>
    <t>鳥取県東伯郡三朝町本泉４３０</t>
  </si>
  <si>
    <t>C131210000341</t>
  </si>
  <si>
    <t>倉吉市立鴨川中学校</t>
  </si>
  <si>
    <t>鳥取県倉吉市関金町大鳥居２５</t>
  </si>
  <si>
    <t>C131210000350</t>
  </si>
  <si>
    <t>北栄町立大栄中学校</t>
  </si>
  <si>
    <t>鳥取県東伯郡北栄町由良宿３４０</t>
  </si>
  <si>
    <t>C131210000369</t>
  </si>
  <si>
    <t>琴浦町立東伯中学校</t>
  </si>
  <si>
    <t>鳥取県東伯郡琴浦町徳万２３６</t>
  </si>
  <si>
    <t>C131210000378</t>
  </si>
  <si>
    <t>琴浦町立赤碕中学校</t>
  </si>
  <si>
    <t>鳥取県東伯郡琴浦町赤碕１９２２－１</t>
  </si>
  <si>
    <t>C131210000387</t>
  </si>
  <si>
    <t>南部町立法勝寺中学校</t>
  </si>
  <si>
    <t>鳥取県西伯郡南部町馬場６３０－１</t>
  </si>
  <si>
    <t>C131210000396</t>
  </si>
  <si>
    <t>鳥取県西伯郡南部町天萬５８３</t>
  </si>
  <si>
    <t>C131210000403</t>
  </si>
  <si>
    <t>伯耆町立岸本中学校</t>
  </si>
  <si>
    <t>鳥取県西伯郡伯耆町吉長９０－１</t>
  </si>
  <si>
    <t>C131210000412</t>
  </si>
  <si>
    <t>米子市立淀江中学校</t>
  </si>
  <si>
    <t>鳥取県米子市淀江町西原６６０番地</t>
  </si>
  <si>
    <t>C131210000421</t>
  </si>
  <si>
    <t>大山町立大山中学校</t>
  </si>
  <si>
    <t>鳥取県西伯郡大山町所子３１３</t>
  </si>
  <si>
    <t>C131210000430</t>
  </si>
  <si>
    <t>大山町立名和中学校</t>
  </si>
  <si>
    <t>鳥取県西伯郡大山町名和６４８</t>
  </si>
  <si>
    <t>C131210000449</t>
  </si>
  <si>
    <t>大山町立中山中学校</t>
  </si>
  <si>
    <t>鳥取県西伯郡大山町下甲９５１－１</t>
  </si>
  <si>
    <t>C131210000458</t>
  </si>
  <si>
    <t>日南町立日南中学校</t>
  </si>
  <si>
    <t>鳥取県日野郡日南町霞７４０</t>
  </si>
  <si>
    <t>C131210000476</t>
  </si>
  <si>
    <t>伯耆町立溝口中学校</t>
  </si>
  <si>
    <t>鳥取県西伯郡伯耆町長山４８１</t>
  </si>
  <si>
    <t>C131210000494</t>
  </si>
  <si>
    <t>北栄町立北条中学校</t>
  </si>
  <si>
    <t>鳥取県東伯郡北栄町土下１００－１</t>
  </si>
  <si>
    <t>C131210000500</t>
  </si>
  <si>
    <t>米子市立福生中学校いずみ分校</t>
  </si>
  <si>
    <t>鳥取県米子市泉７０６</t>
  </si>
  <si>
    <t>C131210000519</t>
  </si>
  <si>
    <t>鳥取市立東中学校のぞみ分校</t>
  </si>
  <si>
    <t>鳥取県鳥取市立川町５丁目４１７</t>
  </si>
  <si>
    <t>C131210000528</t>
  </si>
  <si>
    <t>鳥取市立千代南中学校</t>
  </si>
  <si>
    <t>鳥取県鳥取市用瀬町別府６５番地</t>
  </si>
  <si>
    <t>C131210000537</t>
  </si>
  <si>
    <t>八頭町立八頭中学校</t>
  </si>
  <si>
    <t>鳥取県八頭郡八頭町郡家２９６</t>
  </si>
  <si>
    <t>C131210000546</t>
  </si>
  <si>
    <t>湯梨浜町立湯梨浜中学校</t>
  </si>
  <si>
    <t>鳥取県東伯郡湯梨浜町長江５１番地</t>
  </si>
  <si>
    <t>C131310000018</t>
  </si>
  <si>
    <t>米子北斗中学校</t>
  </si>
  <si>
    <t>鳥取県米子市夜見５０</t>
  </si>
  <si>
    <t>C131310000027</t>
  </si>
  <si>
    <t>湯梨浜学園中学校</t>
  </si>
  <si>
    <t>鳥取県東伯郡湯梨浜町田畑３２―１</t>
  </si>
  <si>
    <t>C131310000036</t>
  </si>
  <si>
    <t>青翔開智中学校</t>
  </si>
  <si>
    <t>鳥取県鳥取市国府町新通り３丁目３０１－２</t>
  </si>
  <si>
    <t>C231210000019</t>
  </si>
  <si>
    <t>鳥取市立湖南学園</t>
  </si>
  <si>
    <t>鳥取県鳥取市六反田１番地の５</t>
  </si>
  <si>
    <t>C231210000028</t>
  </si>
  <si>
    <t>鳥取市立福部未来学園</t>
  </si>
  <si>
    <t>鳥取県鳥取市福部町高江１８８番地</t>
  </si>
  <si>
    <t>C231210000037</t>
  </si>
  <si>
    <t>鳥取市立鹿野学園</t>
  </si>
  <si>
    <t>鳥取県鳥取市鹿野町鹿野２８８８番地</t>
  </si>
  <si>
    <t>C231210000046</t>
  </si>
  <si>
    <t>鳥取市立江山学園</t>
  </si>
  <si>
    <t>鳥取県鳥取市竹生６４番地</t>
  </si>
  <si>
    <t>C231210000055</t>
  </si>
  <si>
    <t>江府町立奥大山江府学園</t>
  </si>
  <si>
    <t>鳥取県日野郡江府町洲河崎８５番地</t>
  </si>
  <si>
    <t>C231210000064</t>
  </si>
  <si>
    <t>日野町立日野学園</t>
  </si>
  <si>
    <t>鳥取県日野郡日野町野田２７１</t>
  </si>
  <si>
    <t>D131210000018</t>
  </si>
  <si>
    <t>鳥取県立鳥取東高等学校</t>
  </si>
  <si>
    <t>鳥取県鳥取市立川町５丁目２１０</t>
  </si>
  <si>
    <t>D131210000027</t>
  </si>
  <si>
    <t>鳥取県立鳥取西高等学校</t>
  </si>
  <si>
    <t>鳥取県鳥取市東町２－１１２</t>
  </si>
  <si>
    <t>D131210000036</t>
  </si>
  <si>
    <t>鳥取県立鳥取商業高等学校</t>
  </si>
  <si>
    <t>鳥取県鳥取市湖山町北２丁目４０１</t>
  </si>
  <si>
    <t>D131210000045</t>
  </si>
  <si>
    <t>鳥取県立鳥取工業高等学校</t>
  </si>
  <si>
    <t>鳥取県鳥取市生山１１１</t>
  </si>
  <si>
    <t>D131210000054</t>
  </si>
  <si>
    <t>鳥取県立岩美高等学校</t>
  </si>
  <si>
    <t>鳥取県岩美郡岩美町浦富７０８－２</t>
  </si>
  <si>
    <t>D131210000063</t>
  </si>
  <si>
    <t>鳥取県立八頭高等学校</t>
  </si>
  <si>
    <t>鳥取県八頭郡八頭町久能寺７２５</t>
  </si>
  <si>
    <t>D131210000072</t>
  </si>
  <si>
    <t>鳥取県立智頭農林高等学校</t>
  </si>
  <si>
    <t>鳥取県八頭郡智頭町智頭７１１－１</t>
  </si>
  <si>
    <t>D131210000081</t>
  </si>
  <si>
    <t>鳥取県立青谷高等学校</t>
  </si>
  <si>
    <t>鳥取県鳥取市青谷町青谷２９１２</t>
  </si>
  <si>
    <t>D131210000090</t>
  </si>
  <si>
    <t>鳥取県立倉吉東高等学校</t>
  </si>
  <si>
    <t>鳥取県倉吉市下田中町８０１</t>
  </si>
  <si>
    <t>D131210000107</t>
  </si>
  <si>
    <t>鳥取県立倉吉西高等学校</t>
  </si>
  <si>
    <t>鳥取県倉吉市秋喜２０番地</t>
  </si>
  <si>
    <t>D131210000116</t>
  </si>
  <si>
    <t>鳥取県立倉吉農業高等学校</t>
  </si>
  <si>
    <t>鳥取県倉吉市大谷１６６</t>
  </si>
  <si>
    <t>D131210000125</t>
  </si>
  <si>
    <t>鳥取県立米子東高等学校</t>
  </si>
  <si>
    <t>鳥取県米子市勝田町１番地</t>
  </si>
  <si>
    <t>D131210000134</t>
  </si>
  <si>
    <t>鳥取県立米子西高等学校</t>
  </si>
  <si>
    <t>鳥取県米子市大谷町２００</t>
  </si>
  <si>
    <t>D131210000143</t>
  </si>
  <si>
    <t>鳥取県立米子南高等学校</t>
  </si>
  <si>
    <t>鳥取県米子市長砂町２１６</t>
  </si>
  <si>
    <t>D131210000152</t>
  </si>
  <si>
    <t>鳥取県立米子工業高等学校</t>
  </si>
  <si>
    <t>鳥取県米子市博労町４丁目２２０</t>
  </si>
  <si>
    <t>D131210000161</t>
  </si>
  <si>
    <t>鳥取県立米子高等学校</t>
  </si>
  <si>
    <t>鳥取県米子市橋本３０－１</t>
  </si>
  <si>
    <t>D131210000170</t>
  </si>
  <si>
    <t>鳥取県立境高等学校</t>
  </si>
  <si>
    <t>鳥取県境港市上道町３０３０</t>
  </si>
  <si>
    <t>D131210000189</t>
  </si>
  <si>
    <t>鳥取県立日野高等学校</t>
  </si>
  <si>
    <t>鳥取県日野郡日野町根雨３１０</t>
  </si>
  <si>
    <t>D131210000198</t>
  </si>
  <si>
    <t>鳥取県立鳥取湖陵高等学校</t>
  </si>
  <si>
    <t>鳥取県鳥取市湖山町北３丁目２５０</t>
  </si>
  <si>
    <t>D131210000205</t>
  </si>
  <si>
    <t>鳥取県立倉吉総合産業高等学校</t>
  </si>
  <si>
    <t>鳥取県倉吉市小田２０４－５</t>
  </si>
  <si>
    <t>D131210000214</t>
  </si>
  <si>
    <t>鳥取県立鳥取中央育英高等学校</t>
  </si>
  <si>
    <t>鳥取県東伯郡北栄町由良宿２９１－１</t>
  </si>
  <si>
    <t>D131210000223</t>
  </si>
  <si>
    <t>鳥取県立境港総合技術高等学校</t>
  </si>
  <si>
    <t>鳥取県境港市竹内町９２５番地</t>
  </si>
  <si>
    <t>D131210000232</t>
  </si>
  <si>
    <t>鳥取県立鳥取緑風高等学校</t>
  </si>
  <si>
    <t>鳥取県鳥取市湖山町南３丁目８４８</t>
  </si>
  <si>
    <t>D131210000241</t>
  </si>
  <si>
    <t>鳥取県立米子白鳳高等学校</t>
  </si>
  <si>
    <t>鳥取県米子市淀江町福岡２４</t>
  </si>
  <si>
    <t>D131310000016</t>
  </si>
  <si>
    <t>鳥取敬愛高等学校</t>
  </si>
  <si>
    <t>鳥取県鳥取市西町１－１１１</t>
  </si>
  <si>
    <t>D131310000025</t>
  </si>
  <si>
    <t>鳥取城北高等学校</t>
  </si>
  <si>
    <t>鳥取県鳥取市西品治８４８番地</t>
  </si>
  <si>
    <t>D131310000034</t>
  </si>
  <si>
    <t>倉吉北高等学校</t>
  </si>
  <si>
    <t>鳥取県倉吉市福庭町１－１８０</t>
  </si>
  <si>
    <t>D131310000043</t>
  </si>
  <si>
    <t>米子北高等学校</t>
  </si>
  <si>
    <t>鳥取県米子市米原６－１４－１</t>
  </si>
  <si>
    <t>D131310000052</t>
  </si>
  <si>
    <t>米子松蔭高等学校</t>
  </si>
  <si>
    <t>鳥取県米子市二本木３１６－１</t>
  </si>
  <si>
    <t>D131310000061</t>
  </si>
  <si>
    <t>米子北斗高等学校</t>
  </si>
  <si>
    <t>鳥取県米子市夜見町５０</t>
  </si>
  <si>
    <t>D131310000070</t>
  </si>
  <si>
    <t>湯梨浜学園高等学校</t>
  </si>
  <si>
    <t>鳥取県東伯郡湯梨浜町田畑３２－１</t>
  </si>
  <si>
    <t>D131310000089</t>
  </si>
  <si>
    <t>青翔開智高等学校</t>
  </si>
  <si>
    <t>E131110000017</t>
  </si>
  <si>
    <t>鳥取大学附属特別支援学校</t>
  </si>
  <si>
    <t>鳥取県鳥取市湖山町西２－１４９</t>
  </si>
  <si>
    <t>E131210000015</t>
  </si>
  <si>
    <t>鳥取県立鳥取盲学校</t>
  </si>
  <si>
    <t>鳥取県鳥取市国府町宮下１２６５</t>
  </si>
  <si>
    <t>E131210000024</t>
  </si>
  <si>
    <t>鳥取県立鳥取聾学校</t>
  </si>
  <si>
    <t>鳥取県鳥取市国府町宮下１２６１番地</t>
  </si>
  <si>
    <t>E131210000033</t>
  </si>
  <si>
    <t>鳥取県立鳥取聾学校ひまわり分校</t>
  </si>
  <si>
    <t>鳥取県米子市上福原７丁目１３番１号</t>
  </si>
  <si>
    <t>E131210000042</t>
  </si>
  <si>
    <t>鳥取県米子市上福原７－１３－４</t>
  </si>
  <si>
    <t>E131210000051</t>
  </si>
  <si>
    <t>鳥取県鳥取市伏野１５５０－１</t>
  </si>
  <si>
    <t>E131210000060</t>
  </si>
  <si>
    <t>鳥取県鳥取市江津２６０</t>
  </si>
  <si>
    <t>E131210000079</t>
  </si>
  <si>
    <t>鳥取県米子市蚊屋３４３</t>
  </si>
  <si>
    <t>E131210000088</t>
  </si>
  <si>
    <t>鳥取県倉吉市長坂新町１２３１</t>
  </si>
  <si>
    <t>E131210000097</t>
  </si>
  <si>
    <t>鳥取県立琴の浦高等特別支援学校</t>
  </si>
  <si>
    <t>鳥取県東伯郡琴浦町赤崎１９５７－１</t>
  </si>
  <si>
    <t>B132220100019</t>
  </si>
  <si>
    <t>松江市立母衣小学校</t>
  </si>
  <si>
    <t>島根県松江市北田町２７３</t>
  </si>
  <si>
    <t>B132220100028</t>
  </si>
  <si>
    <t>松江市立城北小学校</t>
  </si>
  <si>
    <t>島根県松江市東奥谷町２２９</t>
  </si>
  <si>
    <t>B132220100037</t>
  </si>
  <si>
    <t>松江市立内中原小学校</t>
  </si>
  <si>
    <t>島根県松江市内中原町２２５</t>
  </si>
  <si>
    <t>B132220100046</t>
  </si>
  <si>
    <t>松江市立中央小学校</t>
  </si>
  <si>
    <t>島根県松江市大正町３９８</t>
  </si>
  <si>
    <t>B132220100055</t>
  </si>
  <si>
    <t>松江市立雑賀小学校</t>
  </si>
  <si>
    <t>島根県松江市雑賀町５８６</t>
  </si>
  <si>
    <t>B132220100064</t>
  </si>
  <si>
    <t>松江市立津田小学校</t>
  </si>
  <si>
    <t>島根県松江市東津田町１１６６</t>
  </si>
  <si>
    <t>B132220100073</t>
  </si>
  <si>
    <t>松江市立古志原小学校</t>
  </si>
  <si>
    <t>島根県松江市古志原４－６－１</t>
  </si>
  <si>
    <t>B132220100082</t>
  </si>
  <si>
    <t>松江市立川津小学校</t>
  </si>
  <si>
    <t>島根県松江市西川津町５００</t>
  </si>
  <si>
    <t>B132220100091</t>
  </si>
  <si>
    <t>松江市立朝酌小学校</t>
  </si>
  <si>
    <t>島根県松江市朝酌町１１５</t>
  </si>
  <si>
    <t>B132220100108</t>
  </si>
  <si>
    <t>松江市立法吉小学校</t>
  </si>
  <si>
    <t>島根県松江市比津町５３２</t>
  </si>
  <si>
    <t>B132220100117</t>
  </si>
  <si>
    <t>松江市立竹矢小学校</t>
  </si>
  <si>
    <t>島根県松江市八幡町３７９－１</t>
  </si>
  <si>
    <t>B132220100126</t>
  </si>
  <si>
    <t>松江市立乃木小学校</t>
  </si>
  <si>
    <t>島根県松江市浜乃木５－１－１０</t>
  </si>
  <si>
    <t>B132220100135</t>
  </si>
  <si>
    <t>松江市立忌部小学校</t>
  </si>
  <si>
    <t>島根県松江市東忌部町９１５－１</t>
  </si>
  <si>
    <t>B132220100144</t>
  </si>
  <si>
    <t>松江市立大庭小学校</t>
  </si>
  <si>
    <t>島根県松江市大庭町１０７４番地</t>
  </si>
  <si>
    <t>B132220100153</t>
  </si>
  <si>
    <t>松江市立生馬小学校</t>
  </si>
  <si>
    <t>島根県松江市西生馬町８</t>
  </si>
  <si>
    <t>B132220100162</t>
  </si>
  <si>
    <t>松江市立持田小学校</t>
  </si>
  <si>
    <t>島根県松江市東持田町８１番地</t>
  </si>
  <si>
    <t>B132220100171</t>
  </si>
  <si>
    <t>松江市立古江小学校</t>
  </si>
  <si>
    <t>島根県松江市古曽志町１７５９</t>
  </si>
  <si>
    <t>B132220100180</t>
  </si>
  <si>
    <t>松江市立本庄小学校</t>
  </si>
  <si>
    <t>島根県松江市邑生町７６－３</t>
  </si>
  <si>
    <t>B132220100199</t>
  </si>
  <si>
    <t>松江市立大野小学校</t>
  </si>
  <si>
    <t>島根県松江市上大野町１８２６</t>
  </si>
  <si>
    <t>B132220100206</t>
  </si>
  <si>
    <t>松江市立秋鹿小学校</t>
  </si>
  <si>
    <t>島根県松江市岡本町９９２－１</t>
  </si>
  <si>
    <t>B132220100215</t>
  </si>
  <si>
    <t>松江市立恵曇小学校</t>
  </si>
  <si>
    <t>島根県松江市鹿島町手結２０１</t>
  </si>
  <si>
    <t>B132220100224</t>
  </si>
  <si>
    <t>松江市立佐太小学校</t>
  </si>
  <si>
    <t>島根県松江市鹿島町佐陀本郷１１８６</t>
  </si>
  <si>
    <t>B132220100233</t>
  </si>
  <si>
    <t>松江市立鹿島東小学校</t>
  </si>
  <si>
    <t>島根県松江市鹿島町北講武５９９</t>
  </si>
  <si>
    <t>B132220100242</t>
  </si>
  <si>
    <t>松江市立島根小学校</t>
  </si>
  <si>
    <t>島根県松江市島根町加賀１３２５－１</t>
  </si>
  <si>
    <t>B132220100251</t>
  </si>
  <si>
    <t>松江市立美保関小学校</t>
  </si>
  <si>
    <t>島根県松江市美保関町下宇部尾５５５－１</t>
  </si>
  <si>
    <t>B132220100260</t>
  </si>
  <si>
    <t>松江市立八雲小学校</t>
  </si>
  <si>
    <t>島根県松江市八雲町西岩坂９４７</t>
  </si>
  <si>
    <t>B132220100297</t>
  </si>
  <si>
    <t>松江市立宍道小学校</t>
  </si>
  <si>
    <t>島根県松江市宍道町宍道１２７６</t>
  </si>
  <si>
    <t>B132220100304</t>
  </si>
  <si>
    <t>松江市立来待小学校</t>
  </si>
  <si>
    <t>島根県松江市宍道町上来待１２５番地</t>
  </si>
  <si>
    <t>B132220100313</t>
  </si>
  <si>
    <t>松江市立来待小学校大野原分校</t>
  </si>
  <si>
    <t>島根県松江市宍道町西来待１３００</t>
  </si>
  <si>
    <t>B132220100322</t>
  </si>
  <si>
    <t>松江市立出雲郷小学校</t>
  </si>
  <si>
    <t>島根県松江市東出雲町出雲郷９２６</t>
  </si>
  <si>
    <t>B132220100331</t>
  </si>
  <si>
    <t>松江市立揖屋小学校</t>
  </si>
  <si>
    <t>島根県松江市東出雲町揖屋２１３１－３</t>
  </si>
  <si>
    <t>B132220100340</t>
  </si>
  <si>
    <t>松江市立意東小学校</t>
  </si>
  <si>
    <t>島根県松江市東出雲町下意東３７１</t>
  </si>
  <si>
    <t>B132220201179</t>
  </si>
  <si>
    <t>浜田市立原井小学校</t>
  </si>
  <si>
    <t>島根県浜田市港町２０８</t>
  </si>
  <si>
    <t>B132220201197</t>
  </si>
  <si>
    <t>浜田市立松原小学校</t>
  </si>
  <si>
    <t>島根県浜田市浅井町１４１５番地２</t>
  </si>
  <si>
    <t>B132220201204</t>
  </si>
  <si>
    <t>浜田市立石見小学校</t>
  </si>
  <si>
    <t>島根県浜田市黒川町３７３８－４</t>
  </si>
  <si>
    <t>B132220201213</t>
  </si>
  <si>
    <t>浜田市立美川小学校</t>
  </si>
  <si>
    <t>島根県浜田市内田町１０２０</t>
  </si>
  <si>
    <t>B132220201222</t>
  </si>
  <si>
    <t>浜田市立周布小学校</t>
  </si>
  <si>
    <t>島根県浜田市周布町イ６３ー３</t>
  </si>
  <si>
    <t>B132220201231</t>
  </si>
  <si>
    <t>浜田市立長浜小学校</t>
  </si>
  <si>
    <t>島根県浜田市長浜町１</t>
  </si>
  <si>
    <t>B132220201240</t>
  </si>
  <si>
    <t>浜田市立国府小学校</t>
  </si>
  <si>
    <t>島根県浜田市下府町２１６４－８１</t>
  </si>
  <si>
    <t>B132220201259</t>
  </si>
  <si>
    <t>浜田市立三階小学校</t>
  </si>
  <si>
    <t>島根県浜田市竹迫町２３９６－２</t>
  </si>
  <si>
    <t>B132220201268</t>
  </si>
  <si>
    <t>浜田市立雲城小学校</t>
  </si>
  <si>
    <t>島根県浜田市金城町下来原１５４１－５</t>
  </si>
  <si>
    <t>B132220201277</t>
  </si>
  <si>
    <t>浜田市立今福小学校</t>
  </si>
  <si>
    <t>島根県浜田市金城町今福１４２５－５</t>
  </si>
  <si>
    <t>B132220201286</t>
  </si>
  <si>
    <t>浜田市立波佐小学校</t>
  </si>
  <si>
    <t>島根県浜田市金城町波佐イ５５８－２</t>
  </si>
  <si>
    <t>B132220201295</t>
  </si>
  <si>
    <t>浜田市立旭小学校</t>
  </si>
  <si>
    <t>島根県浜田市旭町丸原１５１７番地４</t>
  </si>
  <si>
    <t>B132220201302</t>
  </si>
  <si>
    <t>浜田市立弥栄小学校</t>
  </si>
  <si>
    <t>島根県浜田市弥栄町長安本郷３２５－１</t>
  </si>
  <si>
    <t>B132220201311</t>
  </si>
  <si>
    <t>浜田市立三隅小学校</t>
  </si>
  <si>
    <t>島根県浜田市三隅町古市場４５０番地</t>
  </si>
  <si>
    <t>B132220201320</t>
  </si>
  <si>
    <t>浜田市立岡見小学校</t>
  </si>
  <si>
    <t>島根県浜田市三隅町岡見４７４３</t>
  </si>
  <si>
    <t>B132220300525</t>
  </si>
  <si>
    <t>出雲市立今市小学校</t>
  </si>
  <si>
    <t>島根県出雲市今市町北本町２－１</t>
  </si>
  <si>
    <t>B132220300534</t>
  </si>
  <si>
    <t>出雲市立大津小学校</t>
  </si>
  <si>
    <t>島根県出雲市大津町３７０－１</t>
  </si>
  <si>
    <t>B132220300543</t>
  </si>
  <si>
    <t>出雲市立上津小学校</t>
  </si>
  <si>
    <t>島根県出雲市上島町８６９</t>
  </si>
  <si>
    <t>B132220300552</t>
  </si>
  <si>
    <t>出雲市立塩冶小学校</t>
  </si>
  <si>
    <t>島根県出雲市塩冶町６７７</t>
  </si>
  <si>
    <t>B132220300561</t>
  </si>
  <si>
    <t>出雲市立神戸川小学校</t>
  </si>
  <si>
    <t>島根県出雲市下古志町８０８</t>
  </si>
  <si>
    <t>B132220300570</t>
  </si>
  <si>
    <t>出雲市立神戸川小学校若松分校</t>
  </si>
  <si>
    <t>島根県出雲市下古志町１５７４－４</t>
  </si>
  <si>
    <t>B132220300589</t>
  </si>
  <si>
    <t>出雲市立高松小学校</t>
  </si>
  <si>
    <t>島根県出雲市松寄下町７２４</t>
  </si>
  <si>
    <t>B132220300598</t>
  </si>
  <si>
    <t>出雲市立長浜小学校</t>
  </si>
  <si>
    <t>島根県出雲市荒茅町３８４８</t>
  </si>
  <si>
    <t>B132220300605</t>
  </si>
  <si>
    <t>出雲市立四絡小学校</t>
  </si>
  <si>
    <t>島根県出雲市大塚町８２１－３</t>
  </si>
  <si>
    <t>B132220300614</t>
  </si>
  <si>
    <t>出雲市立高浜小学校</t>
  </si>
  <si>
    <t>島根県出雲市里方町１０８</t>
  </si>
  <si>
    <t>B132220300623</t>
  </si>
  <si>
    <t>出雲市立北陽小学校</t>
  </si>
  <si>
    <t>島根県出雲市稲岡町１０</t>
  </si>
  <si>
    <t>B132220300632</t>
  </si>
  <si>
    <t>出雲市立みなみ小学校</t>
  </si>
  <si>
    <t>島根県出雲市所原町１８５</t>
  </si>
  <si>
    <t>B132220300641</t>
  </si>
  <si>
    <t>出雲市立稗原小学校</t>
  </si>
  <si>
    <t>島根県出雲市稗原町２８２５</t>
  </si>
  <si>
    <t>B132220300650</t>
  </si>
  <si>
    <t>出雲市立神西小学校</t>
  </si>
  <si>
    <t>島根県出雲市神西沖町１０９０</t>
  </si>
  <si>
    <t>B132220300669</t>
  </si>
  <si>
    <t>出雲市立平田小学校</t>
  </si>
  <si>
    <t>島根県出雲市西平田町１番地</t>
  </si>
  <si>
    <t>B132220300678</t>
  </si>
  <si>
    <t>出雲市立灘分小学校</t>
  </si>
  <si>
    <t>島根県出雲市灘分町２０９１</t>
  </si>
  <si>
    <t>B132220300687</t>
  </si>
  <si>
    <t>出雲市立国富小学校</t>
  </si>
  <si>
    <t>島根県出雲市国富町３８１</t>
  </si>
  <si>
    <t>B132220300696</t>
  </si>
  <si>
    <t>出雲市立西田小学校</t>
  </si>
  <si>
    <t>島根県出雲市万田町７０２－１</t>
  </si>
  <si>
    <t>B132220300703</t>
  </si>
  <si>
    <t>出雲市立鰐淵小学校</t>
  </si>
  <si>
    <t>島根県出雲市河下町６０７－１</t>
  </si>
  <si>
    <t>B132220300712</t>
  </si>
  <si>
    <t>出雲市立さくら小学校</t>
  </si>
  <si>
    <t>島根県出雲市東福町４５３番地</t>
  </si>
  <si>
    <t>B132220300749</t>
  </si>
  <si>
    <t>出雲市立朝陽小学校</t>
  </si>
  <si>
    <t>島根県出雲市園町６４番地２</t>
  </si>
  <si>
    <t>B132220300758</t>
  </si>
  <si>
    <t>出雲市立北浜小学校</t>
  </si>
  <si>
    <t>島根県出雲市十六島町１３８３－５</t>
  </si>
  <si>
    <t>B132220300767</t>
  </si>
  <si>
    <t>出雲市立伊野小学校</t>
  </si>
  <si>
    <t>島根県出雲市野郷町４５９ー２</t>
  </si>
  <si>
    <t>B132220300776</t>
  </si>
  <si>
    <t>出雲市立窪田小学校</t>
  </si>
  <si>
    <t>島根県出雲市佐田町一窪田１４３０－８</t>
  </si>
  <si>
    <t>B132220300785</t>
  </si>
  <si>
    <t>出雲市立須佐小学校</t>
  </si>
  <si>
    <t>島根県出雲市佐田町須佐１１３７－１</t>
  </si>
  <si>
    <t>B132220300794</t>
  </si>
  <si>
    <t>出雲市立多伎小学校</t>
  </si>
  <si>
    <t>B132220300801</t>
  </si>
  <si>
    <t>出雲市立湖陵小学校</t>
  </si>
  <si>
    <t>島根県出雲市湖陵町二部１１００</t>
  </si>
  <si>
    <t>B132220300810</t>
  </si>
  <si>
    <t>出雲市立大社小学校</t>
  </si>
  <si>
    <t>島根県出雲市大社町杵築南９００番地１</t>
  </si>
  <si>
    <t>B132220300829</t>
  </si>
  <si>
    <t>出雲市立荒木小学校</t>
  </si>
  <si>
    <t>島根県出雲市大社町北荒木４１３</t>
  </si>
  <si>
    <t>B132220300838</t>
  </si>
  <si>
    <t>出雲市立遙堪小学校</t>
  </si>
  <si>
    <t>島根県出雲市大社町遙堪７３</t>
  </si>
  <si>
    <t>B132220300847</t>
  </si>
  <si>
    <t>出雲市立荘原小学校</t>
  </si>
  <si>
    <t>島根県出雲市斐川町神庭２７３</t>
  </si>
  <si>
    <t>B132220300856</t>
  </si>
  <si>
    <t>出雲市立西野小学校</t>
  </si>
  <si>
    <t>島根県出雲市斐川町富村５５９</t>
  </si>
  <si>
    <t>B132220300865</t>
  </si>
  <si>
    <t>出雲市立中部小学校</t>
  </si>
  <si>
    <t>島根県出雲市斐川町直江４２４３</t>
  </si>
  <si>
    <t>B132220300874</t>
  </si>
  <si>
    <t>出雲市立出東小学校</t>
  </si>
  <si>
    <t>島根県出雲市斐川町三分市１０７６</t>
  </si>
  <si>
    <t>B132220401676</t>
  </si>
  <si>
    <t>益田市立益田小学校</t>
  </si>
  <si>
    <t>島根県益田市本町７－１７</t>
  </si>
  <si>
    <t>B132220401685</t>
  </si>
  <si>
    <t>益田市立高津小学校</t>
  </si>
  <si>
    <t>島根県益田市高津町１－３４－１</t>
  </si>
  <si>
    <t>B132220401694</t>
  </si>
  <si>
    <t>益田市立吉田小学校</t>
  </si>
  <si>
    <t>島根県益田市中吉田町２７２</t>
  </si>
  <si>
    <t>B132220401701</t>
  </si>
  <si>
    <t>益田市立吉田南小学校</t>
  </si>
  <si>
    <t>島根県益田市水分町１１－３</t>
  </si>
  <si>
    <t>B132220401710</t>
  </si>
  <si>
    <t>益田市立安田小学校</t>
  </si>
  <si>
    <t>島根県益田市遠田町７５８－１</t>
  </si>
  <si>
    <t>B132220401729</t>
  </si>
  <si>
    <t>益田市立鎌手小学校</t>
  </si>
  <si>
    <t>島根県益田市西平原町５８４</t>
  </si>
  <si>
    <t>B132220401738</t>
  </si>
  <si>
    <t>益田市立真砂小学校</t>
  </si>
  <si>
    <t>島根県益田市波田町イ２６６－１</t>
  </si>
  <si>
    <t>B132220401747</t>
  </si>
  <si>
    <t>益田市立豊川小学校</t>
  </si>
  <si>
    <t>島根県益田市大谷町３４７－２</t>
  </si>
  <si>
    <t>B132220401756</t>
  </si>
  <si>
    <t>益田市立西益田小学校</t>
  </si>
  <si>
    <t>島根県益田市横田町１４７</t>
  </si>
  <si>
    <t>B132220401765</t>
  </si>
  <si>
    <t>益田市立桂平小学校</t>
  </si>
  <si>
    <t>島根県益田市桂平町４２７</t>
  </si>
  <si>
    <t>B132220401774</t>
  </si>
  <si>
    <t>益田市立戸田小学校</t>
  </si>
  <si>
    <t>島根県益田市戸田町イ９５２－１</t>
  </si>
  <si>
    <t>B132220401783</t>
  </si>
  <si>
    <t>益田市立中西小学校</t>
  </si>
  <si>
    <t>島根県益田市白上町イ６８２</t>
  </si>
  <si>
    <t>B132220401792</t>
  </si>
  <si>
    <t>益田市立東仙道小学校</t>
  </si>
  <si>
    <t>島根県益田市美都町仙道１２５</t>
  </si>
  <si>
    <t>B132220401809</t>
  </si>
  <si>
    <t>益田市立都茂小学校</t>
  </si>
  <si>
    <t>島根県益田市美都町都茂１８８７－１</t>
  </si>
  <si>
    <t>B132220401818</t>
  </si>
  <si>
    <t>益田市立匹見小学校</t>
  </si>
  <si>
    <t>島根県益田市匹見町匹見イ１３２４</t>
  </si>
  <si>
    <t>B132220501336</t>
  </si>
  <si>
    <t>大田市立大田小学校</t>
  </si>
  <si>
    <t>島根県大田市大田町大田イ５９０</t>
  </si>
  <si>
    <t>B132220501345</t>
  </si>
  <si>
    <t>大田市立長久小学校</t>
  </si>
  <si>
    <t>島根県大田市長久町長久イ７８２</t>
  </si>
  <si>
    <t>B132220501354</t>
  </si>
  <si>
    <t>大田市立五十猛小学校</t>
  </si>
  <si>
    <t>島根県大田市五十猛町１５１８</t>
  </si>
  <si>
    <t>B132220501363</t>
  </si>
  <si>
    <t>大田市立静間小学校</t>
  </si>
  <si>
    <t>島根県大田市静間町５４８</t>
  </si>
  <si>
    <t>B132220501372</t>
  </si>
  <si>
    <t>大田市立鳥井小学校</t>
  </si>
  <si>
    <t>島根県大田市鳥井町鳥井４１７</t>
  </si>
  <si>
    <t>B132220501381</t>
  </si>
  <si>
    <t>大田市立久手小学校</t>
  </si>
  <si>
    <t>島根県大田市久手町刺鹿２５８５</t>
  </si>
  <si>
    <t>B132220501390</t>
  </si>
  <si>
    <t>大田市立朝波小学校</t>
  </si>
  <si>
    <t>島根県大田市波根町１５</t>
  </si>
  <si>
    <t>B132220501407</t>
  </si>
  <si>
    <t>大田市立北三瓶小学校</t>
  </si>
  <si>
    <t>島根県大田市三瓶町多根イ９３４</t>
  </si>
  <si>
    <t>B132220501416</t>
  </si>
  <si>
    <t>大田市立志学小学校</t>
  </si>
  <si>
    <t>島根県大田市三瓶町志学２０６５</t>
  </si>
  <si>
    <t>B132220501434</t>
  </si>
  <si>
    <t>大田市立川合小学校</t>
  </si>
  <si>
    <t>島根県大田市川合町川合３０２５</t>
  </si>
  <si>
    <t>B132220501443</t>
  </si>
  <si>
    <t>大田市立久屋小学校</t>
  </si>
  <si>
    <t>島根県大田市久利町久利７９４－２</t>
  </si>
  <si>
    <t>B132220501452</t>
  </si>
  <si>
    <t>大田市立大森小学校</t>
  </si>
  <si>
    <t>島根県大田市大森町ニ３２</t>
  </si>
  <si>
    <t>B132220501461</t>
  </si>
  <si>
    <t>大田市立高山小学校</t>
  </si>
  <si>
    <t>島根県大田市水上町白坏１４０</t>
  </si>
  <si>
    <t>B132220501470</t>
  </si>
  <si>
    <t>大田市立温泉津小学校</t>
  </si>
  <si>
    <t>島根県大田市温泉津町福光ハ４６７－１</t>
  </si>
  <si>
    <t>B132220501489</t>
  </si>
  <si>
    <t>大田市立仁摩小学校</t>
  </si>
  <si>
    <t>島根県大田市仁摩町仁万１７６－２</t>
  </si>
  <si>
    <t>B132220600354</t>
  </si>
  <si>
    <t>安来市立十神小学校</t>
  </si>
  <si>
    <t>島根県安来市安来町８４３－３</t>
  </si>
  <si>
    <t>B132220600363</t>
  </si>
  <si>
    <t>安来市立社日小学校</t>
  </si>
  <si>
    <t>島根県安来市宮内町１０１</t>
  </si>
  <si>
    <t>B132220600372</t>
  </si>
  <si>
    <t>安来市立島田小学校</t>
  </si>
  <si>
    <t>島根県安来市穂日島町４８５</t>
  </si>
  <si>
    <t>B132220600381</t>
  </si>
  <si>
    <t>安来市立宇賀荘小学校</t>
  </si>
  <si>
    <t>島根県安来市清井町３００</t>
  </si>
  <si>
    <t>B132220600390</t>
  </si>
  <si>
    <t>安来市立南小学校</t>
  </si>
  <si>
    <t>島根県安来市清瀬町２３０</t>
  </si>
  <si>
    <t>B132220600407</t>
  </si>
  <si>
    <t>安来市立能義小学校</t>
  </si>
  <si>
    <t>島根県安来市飯生町２６５</t>
  </si>
  <si>
    <t>B132220600416</t>
  </si>
  <si>
    <t>安来市立飯梨小学校</t>
  </si>
  <si>
    <t>島根県安来市植田町３９８</t>
  </si>
  <si>
    <t>B132220600425</t>
  </si>
  <si>
    <t>安来市立荒島小学校</t>
  </si>
  <si>
    <t>島根県安来市荒島町２７２８</t>
  </si>
  <si>
    <t>B132220600434</t>
  </si>
  <si>
    <t>安来市立赤江小学校</t>
  </si>
  <si>
    <t>島根県安来市赤江町１８４３</t>
  </si>
  <si>
    <t>B132220600443</t>
  </si>
  <si>
    <t>安来市立広瀬小学校</t>
  </si>
  <si>
    <t>島根県安来市広瀬町広瀬７５１</t>
  </si>
  <si>
    <t>B132220600452</t>
  </si>
  <si>
    <t>安来市立比田小学校</t>
  </si>
  <si>
    <t>島根県安来市広瀬町西比田１６５９－１番地</t>
  </si>
  <si>
    <t>B132220600461</t>
  </si>
  <si>
    <t>安来市立山佐小学校</t>
  </si>
  <si>
    <t>島根県安来市広瀬町上山佐６０８－１</t>
  </si>
  <si>
    <t>B132220600470</t>
  </si>
  <si>
    <t>安来市立布部小学校</t>
  </si>
  <si>
    <t>島根県安来市広瀬町布部１１５２</t>
  </si>
  <si>
    <t>B132220600489</t>
  </si>
  <si>
    <t>安来市立安田小学校</t>
  </si>
  <si>
    <t>島根県安来市伯太町安田１２１３－１</t>
  </si>
  <si>
    <t>B132220600498</t>
  </si>
  <si>
    <t>安来市立母里小学校</t>
  </si>
  <si>
    <t>島根県安来市伯太町西母里１０４０－１</t>
  </si>
  <si>
    <t>B132220600504</t>
  </si>
  <si>
    <t>安来市立井尻小学校</t>
  </si>
  <si>
    <t>島根県安来市伯太町井尻８５９－２</t>
  </si>
  <si>
    <t>B132220600513</t>
  </si>
  <si>
    <t>安来市立赤屋小学校</t>
  </si>
  <si>
    <t>島根県安来市伯太町赤屋１２３</t>
  </si>
  <si>
    <t>B132220701496</t>
  </si>
  <si>
    <t>江津市立郷田小学校</t>
  </si>
  <si>
    <t>島根県江津市江津町５３６</t>
  </si>
  <si>
    <t>B132220701502</t>
  </si>
  <si>
    <t>江津市立渡津小学校</t>
  </si>
  <si>
    <t>島根県江津市渡津町６７４－１</t>
  </si>
  <si>
    <t>B132220701511</t>
  </si>
  <si>
    <t>江津市立江津東小学校</t>
  </si>
  <si>
    <t>島根県江津市後地町１０３５</t>
  </si>
  <si>
    <t>B132220701520</t>
  </si>
  <si>
    <t>江津市立川波小学校</t>
  </si>
  <si>
    <t>島根県江津市敬川町２２５１－２</t>
  </si>
  <si>
    <t>B132220701539</t>
  </si>
  <si>
    <t>江津市立津宮小学校</t>
  </si>
  <si>
    <t>島根県江津市都野津町２１１０－１</t>
  </si>
  <si>
    <t>B132220701548</t>
  </si>
  <si>
    <t>江津市立高角小学校</t>
  </si>
  <si>
    <t>島根県江津市嘉久志町イ６４５</t>
  </si>
  <si>
    <t>B132220701557</t>
  </si>
  <si>
    <t>江津市立桜江小学校</t>
  </si>
  <si>
    <t>島根県江津市桜江町川戸１２８０</t>
  </si>
  <si>
    <t>B132220900887</t>
  </si>
  <si>
    <t>雲南市立大東小学校</t>
  </si>
  <si>
    <t>島根県雲南市大東町田中４３番地４</t>
  </si>
  <si>
    <t>B132220900896</t>
  </si>
  <si>
    <t>雲南市立西小学校</t>
  </si>
  <si>
    <t>島根県雲南市大東町仁和寺２４３５番地１１</t>
  </si>
  <si>
    <t>B132220900903</t>
  </si>
  <si>
    <t>雲南市立佐世小学校</t>
  </si>
  <si>
    <t>島根県雲南市大東町上佐世１３９４－１</t>
  </si>
  <si>
    <t>B132220900912</t>
  </si>
  <si>
    <t>雲南市立阿用小学校</t>
  </si>
  <si>
    <t>島根県雲南市大東町東阿用１０９</t>
  </si>
  <si>
    <t>B132220900921</t>
  </si>
  <si>
    <t>雲南市立海潮小学校</t>
  </si>
  <si>
    <t>島根県雲南市大東町北村４６０</t>
  </si>
  <si>
    <t>B132220900930</t>
  </si>
  <si>
    <t>雲南市立加茂小学校</t>
  </si>
  <si>
    <t>島根県雲南市加茂町加茂中１０３１</t>
  </si>
  <si>
    <t>B132220900949</t>
  </si>
  <si>
    <t>雲南市立木次小学校</t>
  </si>
  <si>
    <t>島根県雲南市木次町木次１００１－１</t>
  </si>
  <si>
    <t>B132220900958</t>
  </si>
  <si>
    <t>雲南市立斐伊小学校</t>
  </si>
  <si>
    <t>島根県雲南市木次町里方１０６４</t>
  </si>
  <si>
    <t>B132220900967</t>
  </si>
  <si>
    <t>雲南市立寺領小学校</t>
  </si>
  <si>
    <t>島根県雲南市木次町寺領６１２</t>
  </si>
  <si>
    <t>B132220900976</t>
  </si>
  <si>
    <t>雲南市立西日登小学校</t>
  </si>
  <si>
    <t>島根県雲南市木次町西日登９８５</t>
  </si>
  <si>
    <t>B132220900985</t>
  </si>
  <si>
    <t>雲南市立三刀屋小学校</t>
  </si>
  <si>
    <t>島根県雲南市三刀屋町給下１００７－１</t>
  </si>
  <si>
    <t>B132220900994</t>
  </si>
  <si>
    <t>雲南市立鍋山小学校</t>
  </si>
  <si>
    <t>島根県雲南市三刀屋町乙加宮１２３１</t>
  </si>
  <si>
    <t>B132220901001</t>
  </si>
  <si>
    <t>雲南市立吉田小学校</t>
  </si>
  <si>
    <t>島根県雲南市吉田町吉田１０６０－１</t>
  </si>
  <si>
    <t>B132220901010</t>
  </si>
  <si>
    <t>雲南市立田井小学校</t>
  </si>
  <si>
    <t>島根県雲南市吉田町深野９０－１</t>
  </si>
  <si>
    <t>B132220901029</t>
  </si>
  <si>
    <t>雲南市立掛合小学校</t>
  </si>
  <si>
    <t>島根県雲南市掛合町掛合２２３７－１</t>
  </si>
  <si>
    <t>B132234301035</t>
  </si>
  <si>
    <t>奥出雲町立布勢小学校</t>
  </si>
  <si>
    <t>島根県仁多郡奥出雲町八代２２０</t>
  </si>
  <si>
    <t>B132234301044</t>
  </si>
  <si>
    <t>奥出雲町立三成小学校</t>
  </si>
  <si>
    <t>島根県仁多郡奥出雲町三成３４８</t>
  </si>
  <si>
    <t>B132234301053</t>
  </si>
  <si>
    <t>奥出雲町立高尾小学校</t>
  </si>
  <si>
    <t>島根県仁多郡奥出雲町高尾８２３</t>
  </si>
  <si>
    <t>B132234301062</t>
  </si>
  <si>
    <t>奥出雲町立亀嵩小学校</t>
  </si>
  <si>
    <t>島根県仁多郡奥出雲町亀嵩２２０６</t>
  </si>
  <si>
    <t>B132234301071</t>
  </si>
  <si>
    <t>奥出雲町立阿井小学校</t>
  </si>
  <si>
    <t>島根県仁多郡奥出雲町上阿井１１０</t>
  </si>
  <si>
    <t>B132234301080</t>
  </si>
  <si>
    <t>奥出雲町立三沢小学校</t>
  </si>
  <si>
    <t>島根県仁多郡奥出雲町三沢１０９９－７</t>
  </si>
  <si>
    <t>B132234301106</t>
  </si>
  <si>
    <t>奥出雲町立横田小学校</t>
  </si>
  <si>
    <t>島根県仁多郡奥出雲町横田１０２５－１</t>
  </si>
  <si>
    <t>B132234301115</t>
  </si>
  <si>
    <t>奥出雲町立八川小学校</t>
  </si>
  <si>
    <t>島根県仁多郡奥出雲町下横田５００－２</t>
  </si>
  <si>
    <t>B132234301124</t>
  </si>
  <si>
    <t>奥出雲町立馬木小学校</t>
  </si>
  <si>
    <t>島根県仁多郡奥出雲町大馬木１８５７－１</t>
  </si>
  <si>
    <t>B132238601131</t>
  </si>
  <si>
    <t>飯南町立頓原小学校</t>
  </si>
  <si>
    <t>島根県飯石郡飯南町頓原２３３７</t>
  </si>
  <si>
    <t>B132238601140</t>
  </si>
  <si>
    <t>飯南町立志々小学校</t>
  </si>
  <si>
    <t>島根県飯石郡飯南町大字八神１６９</t>
  </si>
  <si>
    <t>B132238601159</t>
  </si>
  <si>
    <t>飯南町立赤名小学校</t>
  </si>
  <si>
    <t>島根県飯石郡飯南町下赤名７１３</t>
  </si>
  <si>
    <t>B132238601168</t>
  </si>
  <si>
    <t>飯南町立来島小学校</t>
  </si>
  <si>
    <t>島根県飯石郡飯南町野萱１９４８</t>
  </si>
  <si>
    <t>B132244101562</t>
  </si>
  <si>
    <t>川本町立川本小学校</t>
  </si>
  <si>
    <t>島根県邑智郡川本町川本４２６</t>
  </si>
  <si>
    <t>B132244801574</t>
  </si>
  <si>
    <t>美郷町立邑智小学校</t>
  </si>
  <si>
    <t>島根県邑智郡美郷町粕淵９３</t>
  </si>
  <si>
    <t>B132244801583</t>
  </si>
  <si>
    <t>美郷町立大和小学校</t>
  </si>
  <si>
    <t>島根県邑智郡美郷町都賀西３１１－４</t>
  </si>
  <si>
    <t>B132244901591</t>
  </si>
  <si>
    <t>邑南町立口羽小学校</t>
  </si>
  <si>
    <t>島根県邑智郡邑南町下口羽５５０－１</t>
  </si>
  <si>
    <t>B132244901608</t>
  </si>
  <si>
    <t>邑南町立阿須那小学校</t>
  </si>
  <si>
    <t>島根県邑智郡邑南町阿須那１０８番地１</t>
  </si>
  <si>
    <t>B132244901617</t>
  </si>
  <si>
    <t>邑南町立高原小学校</t>
  </si>
  <si>
    <t>島根県邑智郡邑南町原村１１８１－５</t>
  </si>
  <si>
    <t>B132244901626</t>
  </si>
  <si>
    <t>邑南町立瑞穂小学校</t>
  </si>
  <si>
    <t>島根県邑智郡邑南町下田所２８０</t>
  </si>
  <si>
    <t>B132244901635</t>
  </si>
  <si>
    <t>邑南町立市木小学校</t>
  </si>
  <si>
    <t>島根県邑智郡邑南町市木２０９１</t>
  </si>
  <si>
    <t>B132244901644</t>
  </si>
  <si>
    <t>邑南町立石見東小学校</t>
  </si>
  <si>
    <t>島根県邑智郡邑南町中野２３０６</t>
  </si>
  <si>
    <t>B132244901653</t>
  </si>
  <si>
    <t>邑南町立矢上小学校</t>
  </si>
  <si>
    <t>島根県邑智郡邑南町矢上１－３</t>
  </si>
  <si>
    <t>B132244901662</t>
  </si>
  <si>
    <t>邑南町立日貫小学校</t>
  </si>
  <si>
    <t>島根県邑智郡邑南町日貫３３０６－１</t>
  </si>
  <si>
    <t>B132250101827</t>
  </si>
  <si>
    <t>津和野町立津和野小学校</t>
  </si>
  <si>
    <t>島根県鹿足郡津和野町森村ロ１０４</t>
  </si>
  <si>
    <t>B132250101836</t>
  </si>
  <si>
    <t>津和野町立木部小学校</t>
  </si>
  <si>
    <t>島根県鹿足郡津和野町中川４２４</t>
  </si>
  <si>
    <t>B132250101845</t>
  </si>
  <si>
    <t>津和野町立日原小学校</t>
  </si>
  <si>
    <t>島根県鹿足郡津和野町日原２３５</t>
  </si>
  <si>
    <t>B132250101854</t>
  </si>
  <si>
    <t>津和野町立青原小学校</t>
  </si>
  <si>
    <t>島根県鹿足郡津和野町青原３００</t>
  </si>
  <si>
    <t>B132250501869</t>
  </si>
  <si>
    <t>吉賀町立柿木小学校</t>
  </si>
  <si>
    <t>島根県鹿足郡吉賀町柿木村柿木６１３</t>
  </si>
  <si>
    <t>B132250501878</t>
  </si>
  <si>
    <t>吉賀町立七日市小学校</t>
  </si>
  <si>
    <t>島根県鹿足郡吉賀町七日市９６６</t>
  </si>
  <si>
    <t>B132250501887</t>
  </si>
  <si>
    <t>吉賀町立朝倉小学校</t>
  </si>
  <si>
    <t>島根県鹿足郡吉賀町朝倉９９４</t>
  </si>
  <si>
    <t>B132250501896</t>
  </si>
  <si>
    <t>吉賀町立六日市小学校</t>
  </si>
  <si>
    <t>島根県鹿足郡吉賀町六日市８５８</t>
  </si>
  <si>
    <t>B132250501903</t>
  </si>
  <si>
    <t>吉賀町立蔵木小学校</t>
  </si>
  <si>
    <t>島根県鹿足郡吉賀町蔵木１４－２</t>
  </si>
  <si>
    <t>B132252501981</t>
  </si>
  <si>
    <t>海士町立福井小学校</t>
  </si>
  <si>
    <t>島根県隠岐郡海士町大字福井３９４－２</t>
  </si>
  <si>
    <t>B132252501990</t>
  </si>
  <si>
    <t>海士町立海士小学校</t>
  </si>
  <si>
    <t>島根県隠岐郡海士町大字海士３４２８－１</t>
  </si>
  <si>
    <t>B132252602006</t>
  </si>
  <si>
    <t>西ノ島町立西ノ島小学校</t>
  </si>
  <si>
    <t>島根県隠岐郡西ノ島町美田３５１５</t>
  </si>
  <si>
    <t>B132252702014</t>
  </si>
  <si>
    <t>知夫村立知夫小学校</t>
  </si>
  <si>
    <t>島根県隠岐郡知夫村１０５３－１</t>
  </si>
  <si>
    <t>B132252801915</t>
  </si>
  <si>
    <t>隠岐の島町立西郷小学校</t>
  </si>
  <si>
    <t>島根県隠岐郡隠岐の島町西町大城ノ四３番地</t>
  </si>
  <si>
    <t>B132252801924</t>
  </si>
  <si>
    <t>隠岐の島町立中条小学校</t>
  </si>
  <si>
    <t>島根県隠岐郡隠岐の島町原田１４４５</t>
  </si>
  <si>
    <t>B132252801933</t>
  </si>
  <si>
    <t>隠岐の島町立有木小学校</t>
  </si>
  <si>
    <t>島根県隠岐郡隠岐の島町有木クラミロ２１－２</t>
  </si>
  <si>
    <t>B132252801942</t>
  </si>
  <si>
    <t>隠岐の島町立磯小学校</t>
  </si>
  <si>
    <t>島根県隠岐郡隠岐の島町下西１７１４－１</t>
  </si>
  <si>
    <t>B132252801951</t>
  </si>
  <si>
    <t>隠岐の島町立北小学校</t>
  </si>
  <si>
    <t>島根県隠岐郡隠岐の島町中村１４９５－１</t>
  </si>
  <si>
    <t>B132252801960</t>
  </si>
  <si>
    <t>隠岐の島町立五箇小学校</t>
  </si>
  <si>
    <t>島根県隠岐郡隠岐の島町郡６７番地</t>
  </si>
  <si>
    <t>B132252801979</t>
  </si>
  <si>
    <t>隠岐の島町立都万小学校</t>
  </si>
  <si>
    <t>島根県隠岐郡隠岐の島町都万２３６２－１</t>
  </si>
  <si>
    <t>C132220100017</t>
  </si>
  <si>
    <t>松江市立第一中学校</t>
  </si>
  <si>
    <t>島根県松江市外中原町４６</t>
  </si>
  <si>
    <t>C132220100026</t>
  </si>
  <si>
    <t>松江市立第二中学校</t>
  </si>
  <si>
    <t>島根県松江市西川津町３４０２－１</t>
  </si>
  <si>
    <t>C132220100035</t>
  </si>
  <si>
    <t>松江市立第三中学校</t>
  </si>
  <si>
    <t>島根県松江市東朝日町１４</t>
  </si>
  <si>
    <t>C132220100044</t>
  </si>
  <si>
    <t>松江市立第四中学校</t>
  </si>
  <si>
    <t>島根県松江市西津田１０－２０－１</t>
  </si>
  <si>
    <t>C132220100053</t>
  </si>
  <si>
    <t>松江市立湖南中学校</t>
  </si>
  <si>
    <t>島根県松江市浜乃木８－２－６０</t>
  </si>
  <si>
    <t>C132220100062</t>
  </si>
  <si>
    <t>松江市立湖東中学校</t>
  </si>
  <si>
    <t>島根県松江市山代町６８０</t>
  </si>
  <si>
    <t>C132220100071</t>
  </si>
  <si>
    <t>松江市立本庄中学校</t>
  </si>
  <si>
    <t>島根県松江市野原町４２４－２</t>
  </si>
  <si>
    <t>C132220100080</t>
  </si>
  <si>
    <t>松江市立湖北中学校</t>
  </si>
  <si>
    <t>島根県松江市打出町２４５－１</t>
  </si>
  <si>
    <t>C132220100099</t>
  </si>
  <si>
    <t>松江市立鹿島中学校</t>
  </si>
  <si>
    <t>島根県松江市鹿島町名分６７３</t>
  </si>
  <si>
    <t>C132220100106</t>
  </si>
  <si>
    <t>松江市立島根中学校</t>
  </si>
  <si>
    <t>島根県松江市島根町加賀１４２６</t>
  </si>
  <si>
    <t>C132220100115</t>
  </si>
  <si>
    <t>松江市立美保関中学校</t>
  </si>
  <si>
    <t>島根県松江市美保関町下宇部尾５５４</t>
  </si>
  <si>
    <t>C132220100124</t>
  </si>
  <si>
    <t>松江市立八雲中学校</t>
  </si>
  <si>
    <t>島根県松江市八雲町西岩坂９３１</t>
  </si>
  <si>
    <t>C132220100142</t>
  </si>
  <si>
    <t>松江市立宍道中学校</t>
  </si>
  <si>
    <t>島根県松江市宍道町宍道３５１</t>
  </si>
  <si>
    <t>C132220100151</t>
  </si>
  <si>
    <t>松江市立宍道中学校大野原分校</t>
  </si>
  <si>
    <t>C132220100160</t>
  </si>
  <si>
    <t>松江市立東出雲中学校</t>
  </si>
  <si>
    <t>島根県松江市東出雲町揖屋１２５１－１</t>
  </si>
  <si>
    <t>C132220200481</t>
  </si>
  <si>
    <t>浜田市立第一中学校</t>
  </si>
  <si>
    <t>島根県浜田市黒川町３７４５</t>
  </si>
  <si>
    <t>C132220200490</t>
  </si>
  <si>
    <t>浜田市立第二中学校</t>
  </si>
  <si>
    <t>島根県浜田市原井町９６３－１５</t>
  </si>
  <si>
    <t>C132220200506</t>
  </si>
  <si>
    <t>浜田市立第三中学校</t>
  </si>
  <si>
    <t>島根県浜田市日脚町５７２</t>
  </si>
  <si>
    <t>C132220200524</t>
  </si>
  <si>
    <t>浜田市立浜田東中学校</t>
  </si>
  <si>
    <t>島根県浜田市下府町６９９</t>
  </si>
  <si>
    <t>C132220200533</t>
  </si>
  <si>
    <t>浜田市立金城中学校</t>
  </si>
  <si>
    <t>島根県浜田市金城町下来原１４０２－６</t>
  </si>
  <si>
    <t>C132220200542</t>
  </si>
  <si>
    <t>浜田市立旭中学校</t>
  </si>
  <si>
    <t>島根県浜田市旭町今市１３５４</t>
  </si>
  <si>
    <t>C132220200551</t>
  </si>
  <si>
    <t>浜田市立弥栄中学校</t>
  </si>
  <si>
    <t>島根県浜田市弥栄町木都賀イ２７３５</t>
  </si>
  <si>
    <t>C132220200560</t>
  </si>
  <si>
    <t>浜田市立三隅中学校</t>
  </si>
  <si>
    <t>島根県浜田市三隅町古市場１９９１</t>
  </si>
  <si>
    <t>C132220300220</t>
  </si>
  <si>
    <t>出雲市立第一中学校</t>
  </si>
  <si>
    <t>島根県出雲市大津町２２１４</t>
  </si>
  <si>
    <t>C132220300239</t>
  </si>
  <si>
    <t>出雲市立第二中学校</t>
  </si>
  <si>
    <t>島根県出雲市塩冶町１５０１</t>
  </si>
  <si>
    <t>C132220300248</t>
  </si>
  <si>
    <t>出雲市立第三中学校</t>
  </si>
  <si>
    <t>島根県出雲市大塚町１１８４</t>
  </si>
  <si>
    <t>C132220300257</t>
  </si>
  <si>
    <t>出雲市立河南中学校</t>
  </si>
  <si>
    <t>島根県出雲市神門町１３３１</t>
  </si>
  <si>
    <t>C132220300266</t>
  </si>
  <si>
    <t>出雲市立河南中学校若松分校</t>
  </si>
  <si>
    <t>C132220300275</t>
  </si>
  <si>
    <t>出雲市立浜山中学校</t>
  </si>
  <si>
    <t>島根県出雲市松寄下町１６７４</t>
  </si>
  <si>
    <t>C132220300284</t>
  </si>
  <si>
    <t>出雲市立南中学校</t>
  </si>
  <si>
    <t>島根県出雲市朝山町９７８</t>
  </si>
  <si>
    <t>C132220300293</t>
  </si>
  <si>
    <t>出雲市立平田中学校</t>
  </si>
  <si>
    <t>島根県出雲市平田町２９５０－１</t>
  </si>
  <si>
    <t>C132220300300</t>
  </si>
  <si>
    <t>出雲市立向陽中学校</t>
  </si>
  <si>
    <t>島根県出雲市灘分町１８１６－１</t>
  </si>
  <si>
    <t>C132220300319</t>
  </si>
  <si>
    <t>出雲市立佐田中学校</t>
  </si>
  <si>
    <t>島根県出雲市佐田町八幡原２００</t>
  </si>
  <si>
    <t>C132220300328</t>
  </si>
  <si>
    <t>出雲市立多伎中学校</t>
  </si>
  <si>
    <t>島根県出雲市多伎町多岐７８５</t>
  </si>
  <si>
    <t>C132220300337</t>
  </si>
  <si>
    <t>出雲市立湖陵中学校</t>
  </si>
  <si>
    <t>島根県出雲市湖陵町三部１１８３</t>
  </si>
  <si>
    <t>C132220300346</t>
  </si>
  <si>
    <t>出雲市立大社中学校</t>
  </si>
  <si>
    <t>島根県出雲市大社町杵築南１３３０</t>
  </si>
  <si>
    <t>C132220300355</t>
  </si>
  <si>
    <t>出雲市立斐川東中学校</t>
  </si>
  <si>
    <t>島根県出雲市斐川町沖洲６６０</t>
  </si>
  <si>
    <t>C132220300364</t>
  </si>
  <si>
    <t>出雲市立斐川西中学校</t>
  </si>
  <si>
    <t>島根県出雲市斐川町直江４０８３</t>
  </si>
  <si>
    <t>C132220400737</t>
  </si>
  <si>
    <t>益田市立益田中学校</t>
  </si>
  <si>
    <t>島根県益田市栄町１４－６</t>
  </si>
  <si>
    <t>C132220400746</t>
  </si>
  <si>
    <t>益田市立高津中学校</t>
  </si>
  <si>
    <t>島根県益田市高津三丁目１４番１号</t>
  </si>
  <si>
    <t>C132220400755</t>
  </si>
  <si>
    <t>益田市立益田東中学校</t>
  </si>
  <si>
    <t>島根県益田市東町１４－４８</t>
  </si>
  <si>
    <t>C132220400764</t>
  </si>
  <si>
    <t>益田市立東陽中学校</t>
  </si>
  <si>
    <t>島根県益田市津田町７４０</t>
  </si>
  <si>
    <t>C132220400782</t>
  </si>
  <si>
    <t>益田市立横田中学校</t>
  </si>
  <si>
    <t>島根県益田市横田町８－６</t>
  </si>
  <si>
    <t>C132220400791</t>
  </si>
  <si>
    <t>益田市立小野中学校</t>
  </si>
  <si>
    <t>島根県益田市戸田町ィ１３３２－１</t>
  </si>
  <si>
    <t>C132220400808</t>
  </si>
  <si>
    <t>益田市立中西中学校</t>
  </si>
  <si>
    <t>島根県益田市白上町イ１０２２</t>
  </si>
  <si>
    <t>C132220400817</t>
  </si>
  <si>
    <t>益田市立美都中学校</t>
  </si>
  <si>
    <t>島根県益田市美都町都茂１９４７</t>
  </si>
  <si>
    <t>C132220400826</t>
  </si>
  <si>
    <t>益田市立匹見中学校</t>
  </si>
  <si>
    <t>C132220500576</t>
  </si>
  <si>
    <t>大田市立第一中学校</t>
  </si>
  <si>
    <t>島根県大田市大田町大田ロ６５６</t>
  </si>
  <si>
    <t>C132220500585</t>
  </si>
  <si>
    <t>大田市立第二中学校</t>
  </si>
  <si>
    <t>島根県大田市久手町刺鹿５２２－１</t>
  </si>
  <si>
    <t>C132220500594</t>
  </si>
  <si>
    <t>大田市立北三瓶中学校</t>
  </si>
  <si>
    <t>島根県大田市三瓶町多根イ９３８－１３</t>
  </si>
  <si>
    <t>C132220500601</t>
  </si>
  <si>
    <t>大田市立志学中学校</t>
  </si>
  <si>
    <t>島根県大田市三瓶町志学ロ３６７</t>
  </si>
  <si>
    <t>C132220500610</t>
  </si>
  <si>
    <t>大田市立第三中学校</t>
  </si>
  <si>
    <t>島根県大田市水上町福原６０１</t>
  </si>
  <si>
    <t>C132220500629</t>
  </si>
  <si>
    <t>大田市立大田西中学校</t>
  </si>
  <si>
    <t>島根県大田市仁摩町仁万３８７－２</t>
  </si>
  <si>
    <t>C132220600174</t>
  </si>
  <si>
    <t>安来市立第一中学校</t>
  </si>
  <si>
    <t>島根県安来市飯島町７９２</t>
  </si>
  <si>
    <t>C132220600183</t>
  </si>
  <si>
    <t>安来市立第二中学校</t>
  </si>
  <si>
    <t>島根県安来市吉岡町７番地</t>
  </si>
  <si>
    <t>C132220600192</t>
  </si>
  <si>
    <t>安来市立第三中学校</t>
  </si>
  <si>
    <t>島根県安来市西赤江町３９５</t>
  </si>
  <si>
    <t>C132220600209</t>
  </si>
  <si>
    <t>安来市立広瀬中学校</t>
  </si>
  <si>
    <t>島根県安来市広瀬町富田１４７０</t>
  </si>
  <si>
    <t>C132220600218</t>
  </si>
  <si>
    <t>安来市立伯太中学校</t>
  </si>
  <si>
    <t>島根県安来市伯太町西母里９４０－６</t>
  </si>
  <si>
    <t>C132220700636</t>
  </si>
  <si>
    <t>江津市立江津中学校</t>
  </si>
  <si>
    <t>島根県江津市江津町１０１６－１</t>
  </si>
  <si>
    <t>C132220700645</t>
  </si>
  <si>
    <t>江津市立江東中学校</t>
  </si>
  <si>
    <t>島根県江津市後地町９７８の９番地</t>
  </si>
  <si>
    <t>C132220700654</t>
  </si>
  <si>
    <t>江津市立青陵中学校</t>
  </si>
  <si>
    <t>島根県江津市二宮町神主１９６４－８</t>
  </si>
  <si>
    <t>C132220700663</t>
  </si>
  <si>
    <t>江津市立桜江中学校</t>
  </si>
  <si>
    <t>島根県江津市桜江町川戸１３３７</t>
  </si>
  <si>
    <t>C132220900377</t>
  </si>
  <si>
    <t>雲南市立大東中学校</t>
  </si>
  <si>
    <t>島根県雲南市大東町養賀９６７</t>
  </si>
  <si>
    <t>C132220900395</t>
  </si>
  <si>
    <t>雲南市立加茂中学校</t>
  </si>
  <si>
    <t>島根県雲南市加茂町神原１２６２番地</t>
  </si>
  <si>
    <t>C132220900402</t>
  </si>
  <si>
    <t>雲南市立木次中学校</t>
  </si>
  <si>
    <t>島根県雲南市木次町新市４２１</t>
  </si>
  <si>
    <t>C132220900411</t>
  </si>
  <si>
    <t>雲南市立三刀屋中学校</t>
  </si>
  <si>
    <t>島根県雲南市三刀屋町三刀屋３９４</t>
  </si>
  <si>
    <t>C132220900420</t>
  </si>
  <si>
    <t>雲南市立吉田中学校</t>
  </si>
  <si>
    <t>島根県雲南市吉田町吉田１０８０－４</t>
  </si>
  <si>
    <t>C132220900439</t>
  </si>
  <si>
    <t>雲南市立掛合中学校</t>
  </si>
  <si>
    <t>島根県雲南市掛合町掛合２１３６－１</t>
  </si>
  <si>
    <t>C132234300445</t>
  </si>
  <si>
    <t>奥出雲町立仁多中学校</t>
  </si>
  <si>
    <t>島根県仁多郡奥出雲町三成１６３４番地７</t>
  </si>
  <si>
    <t>C132234300454</t>
  </si>
  <si>
    <t>奥出雲町立横田中学校</t>
  </si>
  <si>
    <t>島根県仁多郡奥出雲町稲原２０５０番地３</t>
  </si>
  <si>
    <t>C132238600461</t>
  </si>
  <si>
    <t>飯南町立頓原中学校</t>
  </si>
  <si>
    <t>島根県飯石郡飯南町佐見１４１５－１</t>
  </si>
  <si>
    <t>C132238600470</t>
  </si>
  <si>
    <t>飯南町立赤来中学校</t>
  </si>
  <si>
    <t>島根県飯石郡飯南町下赤名１９３８</t>
  </si>
  <si>
    <t>C132244100678</t>
  </si>
  <si>
    <t>川本町立川本中学校</t>
  </si>
  <si>
    <t>島根県邑智郡川本町川下１１１２</t>
  </si>
  <si>
    <t>C132244800680</t>
  </si>
  <si>
    <t>美郷町立邑智中学校</t>
  </si>
  <si>
    <t>島根県邑智郡美郷町粕渕１１７</t>
  </si>
  <si>
    <t>C132244800699</t>
  </si>
  <si>
    <t>美郷町立大和中学校</t>
  </si>
  <si>
    <t>島根県邑智郡美郷町長藤１９５</t>
  </si>
  <si>
    <t>C132244900705</t>
  </si>
  <si>
    <t>邑南町立羽須美中学校</t>
  </si>
  <si>
    <t>島根県邑智郡邑南町阿須那１２３番地</t>
  </si>
  <si>
    <t>C132244900714</t>
  </si>
  <si>
    <t>邑南町立瑞穂中学校</t>
  </si>
  <si>
    <t>島根県邑智郡邑南町淀原８１０</t>
  </si>
  <si>
    <t>C132244900723</t>
  </si>
  <si>
    <t>邑南町立石見中学校</t>
  </si>
  <si>
    <t>島根県邑智郡邑南町中野２６４５</t>
  </si>
  <si>
    <t>C132250100835</t>
  </si>
  <si>
    <t>津和野町立津和野中学校</t>
  </si>
  <si>
    <t>島根県鹿足郡津和野町町田イ２６</t>
  </si>
  <si>
    <t>C132250100844</t>
  </si>
  <si>
    <t>津和野町立日原中学校</t>
  </si>
  <si>
    <t>島根県鹿足郡津和野町日原５６４</t>
  </si>
  <si>
    <t>C132250500859</t>
  </si>
  <si>
    <t>吉賀町立柿木中学校</t>
  </si>
  <si>
    <t>島根県鹿足郡吉賀町柿木村柿木６８２－１</t>
  </si>
  <si>
    <t>C132250500868</t>
  </si>
  <si>
    <t>吉賀町立吉賀中学校</t>
  </si>
  <si>
    <t>C132250500877</t>
  </si>
  <si>
    <t>吉賀町立六日市中学校</t>
  </si>
  <si>
    <t>島根県鹿足郡吉賀町六日市７５７</t>
  </si>
  <si>
    <t>C132252500926</t>
  </si>
  <si>
    <t>海士町立海士中学校</t>
  </si>
  <si>
    <t>島根県隠岐郡海士町大字海士９４４</t>
  </si>
  <si>
    <t>C132252600934</t>
  </si>
  <si>
    <t>西ノ島町立西ノ島中学校</t>
  </si>
  <si>
    <t>C132252700942</t>
  </si>
  <si>
    <t>知夫村立知夫中学校</t>
  </si>
  <si>
    <t>C132252800889</t>
  </si>
  <si>
    <t>隠岐の島町立西郷中学校</t>
  </si>
  <si>
    <t>島根県隠岐郡隠岐の島町栄町４８８</t>
  </si>
  <si>
    <t>C132252800898</t>
  </si>
  <si>
    <t>隠岐の島町立西郷南中学校</t>
  </si>
  <si>
    <t>島根県隠岐郡隠岐の島町下西１５４－２</t>
  </si>
  <si>
    <t>C132252800905</t>
  </si>
  <si>
    <t>隠岐の島町立五箇中学校</t>
  </si>
  <si>
    <t>島根県隠岐郡隠岐の島町郡１６２番地</t>
  </si>
  <si>
    <t>C132252800914</t>
  </si>
  <si>
    <t>隠岐の島町立都万中学校</t>
  </si>
  <si>
    <t>島根県隠岐郡隠岐の島町都万２５３３－１</t>
  </si>
  <si>
    <t>C132320100952</t>
  </si>
  <si>
    <t>開星中学校</t>
  </si>
  <si>
    <t>島根県松江市西津田９－１１－１</t>
  </si>
  <si>
    <t>C132320100961</t>
  </si>
  <si>
    <t>松徳学院中学校</t>
  </si>
  <si>
    <t>島根県松江市上乃木１－１４－５１</t>
  </si>
  <si>
    <t>C132320300978</t>
  </si>
  <si>
    <t>出雲北陵中学校</t>
  </si>
  <si>
    <t>島根県出雲市西林木町３番地</t>
  </si>
  <si>
    <t>C232110000010</t>
  </si>
  <si>
    <t>島根大学教育学部附属義務教育学校</t>
  </si>
  <si>
    <t>島根県松江市菅田町１６７－１</t>
  </si>
  <si>
    <t>C232220100016</t>
  </si>
  <si>
    <t>松江市立義務教育学校八束学園</t>
  </si>
  <si>
    <t>島根県松江市八束町波入１９７５</t>
  </si>
  <si>
    <t>C232220100025</t>
  </si>
  <si>
    <t>松江市立義務教育学校玉湯学園</t>
  </si>
  <si>
    <t>島根県松江市玉湯町湯町７１７番地</t>
  </si>
  <si>
    <t>D132220100033</t>
  </si>
  <si>
    <t>島根県立松江北高等学校</t>
  </si>
  <si>
    <t>島根県松江市奧谷町１６４</t>
  </si>
  <si>
    <t>D132220100042</t>
  </si>
  <si>
    <t>島根県立松江南高等学校</t>
  </si>
  <si>
    <t>島根県松江市八雲台１－１－１</t>
  </si>
  <si>
    <t>D132220100051</t>
  </si>
  <si>
    <t>島根県立松江東高等学校</t>
  </si>
  <si>
    <t>島根県松江市西川津町５１０</t>
  </si>
  <si>
    <t>D132220100060</t>
  </si>
  <si>
    <t>島根県立松江工業高等学校</t>
  </si>
  <si>
    <t>島根県松江市古志原４－１－１０</t>
  </si>
  <si>
    <t>D132220100079</t>
  </si>
  <si>
    <t>島根県立松江商業高等学校</t>
  </si>
  <si>
    <t>島根県松江市浜乃木８－１－１</t>
  </si>
  <si>
    <t>D132220100088</t>
  </si>
  <si>
    <t>島根県立松江農林高等学校</t>
  </si>
  <si>
    <t>島根県松江市乃木福富町５１</t>
  </si>
  <si>
    <t>D132220100097</t>
  </si>
  <si>
    <t>島根県立宍道高等学校</t>
  </si>
  <si>
    <t>島根県松江市宍道町宍道１５８６</t>
  </si>
  <si>
    <t>D132220100373</t>
  </si>
  <si>
    <t>松江市立皆美が丘女子高等学校</t>
  </si>
  <si>
    <t>島根県松江市西尾町５４０番地１</t>
  </si>
  <si>
    <t>D132220200274</t>
  </si>
  <si>
    <t>島根県立浜田高等学校</t>
  </si>
  <si>
    <t>島根県浜田市黒川町３７４９</t>
  </si>
  <si>
    <t>D132220200283</t>
  </si>
  <si>
    <t>島根県立浜田商業高等学校</t>
  </si>
  <si>
    <t>島根県浜田市熱田町６７５</t>
  </si>
  <si>
    <t>D132220200292</t>
  </si>
  <si>
    <t>島根県立浜田水産高等学校</t>
  </si>
  <si>
    <t>島根県浜田市瀬戸ヶ島町２５－３</t>
  </si>
  <si>
    <t>D132220300157</t>
  </si>
  <si>
    <t>島根県立平田高等学校</t>
  </si>
  <si>
    <t>島根県出雲市平田町１</t>
  </si>
  <si>
    <t>D132220300166</t>
  </si>
  <si>
    <t>島根県立出雲高等学校</t>
  </si>
  <si>
    <t>島根県出雲市今市町１８００</t>
  </si>
  <si>
    <t>D132220300175</t>
  </si>
  <si>
    <t>島根県立出雲工業高等学校</t>
  </si>
  <si>
    <t>島根県出雲市上塩冶町４２０</t>
  </si>
  <si>
    <t>D132220300184</t>
  </si>
  <si>
    <t>島根県立出雲商業高等学校</t>
  </si>
  <si>
    <t>島根県出雲市大津町２５２５</t>
  </si>
  <si>
    <t>D132220300193</t>
  </si>
  <si>
    <t>島根県立出雲農林高等学校</t>
  </si>
  <si>
    <t>島根県出雲市下横町９５０</t>
  </si>
  <si>
    <t>D132220300200</t>
  </si>
  <si>
    <t>島根県立大社高等学校</t>
  </si>
  <si>
    <t>島根県出雲市大社町北荒木１４７３</t>
  </si>
  <si>
    <t>D132220400307</t>
  </si>
  <si>
    <t>島根県立益田高等学校</t>
  </si>
  <si>
    <t>島根県益田市七尾町１－１７</t>
  </si>
  <si>
    <t>D132220400316</t>
  </si>
  <si>
    <t>島根県立益田翔陽高等学校</t>
  </si>
  <si>
    <t>島根県益田市高津３－２１－１</t>
  </si>
  <si>
    <t>D132220500217</t>
  </si>
  <si>
    <t>島根県立大田高等学校</t>
  </si>
  <si>
    <t>島根県大田市大田町大田イ５６８</t>
  </si>
  <si>
    <t>D132220500226</t>
  </si>
  <si>
    <t>島根県立邇摩高等学校</t>
  </si>
  <si>
    <t>島根県大田市仁摩町仁万９０７</t>
  </si>
  <si>
    <t>D132220600010</t>
  </si>
  <si>
    <t>島根県立安来高等学校</t>
  </si>
  <si>
    <t>島根県安来市佐久保町１１５</t>
  </si>
  <si>
    <t>D132220600029</t>
  </si>
  <si>
    <t>島根県立情報科学高等学校</t>
  </si>
  <si>
    <t>島根県安来市能義町３１０</t>
  </si>
  <si>
    <t>D132220700251</t>
  </si>
  <si>
    <t>島根県立江津高等学校</t>
  </si>
  <si>
    <t>島根県江津市都野津２９３</t>
  </si>
  <si>
    <t>D132220700260</t>
  </si>
  <si>
    <t>島根県立江津工業高等学校</t>
  </si>
  <si>
    <t>島根県江津市江津町１４７７</t>
  </si>
  <si>
    <t>D132220900106</t>
  </si>
  <si>
    <t>島根県立大東高等学校</t>
  </si>
  <si>
    <t>島根県雲南市大東町大東６３７</t>
  </si>
  <si>
    <t>D132220900124</t>
  </si>
  <si>
    <t>島根県立三刀屋高等学校</t>
  </si>
  <si>
    <t>島根県雲南市三刀屋町三刀屋９１２－２</t>
  </si>
  <si>
    <t>D132220900133</t>
  </si>
  <si>
    <t>島根県立三刀屋高等学校掛合分校</t>
  </si>
  <si>
    <t>島根県雲南市掛合町掛合３６０１</t>
  </si>
  <si>
    <t>D132234300112</t>
  </si>
  <si>
    <t>島根県立横田高等学校</t>
  </si>
  <si>
    <t>島根県仁多郡奥出雲町稲原２１７８－１</t>
  </si>
  <si>
    <t>D132238600147</t>
  </si>
  <si>
    <t>島根県立飯南高等学校</t>
  </si>
  <si>
    <t>島根県飯石郡飯南町野萱８００</t>
  </si>
  <si>
    <t>D132244100239</t>
  </si>
  <si>
    <t>島根県立島根中央高等学校</t>
  </si>
  <si>
    <t>島根県邑智郡川本町川本２２２</t>
  </si>
  <si>
    <t>D132244900240</t>
  </si>
  <si>
    <t>島根県立矢上高等学校</t>
  </si>
  <si>
    <t>島根県邑智郡邑南町矢上３９２１</t>
  </si>
  <si>
    <t>D132250100334</t>
  </si>
  <si>
    <t>島根県立津和野高等学校</t>
  </si>
  <si>
    <t>島根県鹿足郡津和野町後田ハ１２－３</t>
  </si>
  <si>
    <t>D132250500321</t>
  </si>
  <si>
    <t>島根県立吉賀高等学校</t>
  </si>
  <si>
    <t>島根県鹿足郡吉賀町七日市９３７</t>
  </si>
  <si>
    <t>D132252500354</t>
  </si>
  <si>
    <t>島根県立隠岐島前高等学校</t>
  </si>
  <si>
    <t>島根県隠岐郡海士町大字福井１４０３</t>
  </si>
  <si>
    <t>D132252800342</t>
  </si>
  <si>
    <t>島根県立隠岐高等学校</t>
  </si>
  <si>
    <t>島根県隠岐郡隠岐の島町有木尼寺原１</t>
  </si>
  <si>
    <t>D132252800360</t>
  </si>
  <si>
    <t>島根県立隠岐水産高等学校</t>
  </si>
  <si>
    <t>島根県隠岐郡隠岐の島町東郷吉津２</t>
  </si>
  <si>
    <t>D132320100380</t>
  </si>
  <si>
    <t>開星高等学校</t>
  </si>
  <si>
    <t>D132320100399</t>
  </si>
  <si>
    <t>立正大学淞南高等学校</t>
  </si>
  <si>
    <t>島根県松江市大庭町１７９４－２</t>
  </si>
  <si>
    <t>D132320100406</t>
  </si>
  <si>
    <t>松徳学院高等学校</t>
  </si>
  <si>
    <t>D132320100415</t>
  </si>
  <si>
    <t>松江西高等学校</t>
  </si>
  <si>
    <t>島根県松江市上乃木３丁目２１番１０号</t>
  </si>
  <si>
    <t>D132320300422</t>
  </si>
  <si>
    <t>出雲北陵高等学校</t>
  </si>
  <si>
    <t>島根県出雲市西林木町３</t>
  </si>
  <si>
    <t>D132320300431</t>
  </si>
  <si>
    <t>出雲西高等学校</t>
  </si>
  <si>
    <t>島根県出雲市下古志町１１６３</t>
  </si>
  <si>
    <t>D132320400467</t>
  </si>
  <si>
    <t>明誠高等学校</t>
  </si>
  <si>
    <t>島根県益田市三宅町７－３７</t>
  </si>
  <si>
    <t>D132320400476</t>
  </si>
  <si>
    <t>益田東高等学校</t>
  </si>
  <si>
    <t>島根県益田市染羽町１－２４</t>
  </si>
  <si>
    <t>D132320700446</t>
  </si>
  <si>
    <t>石見智翠館高等学校</t>
  </si>
  <si>
    <t>島根県江津市渡津町１９０４－１</t>
  </si>
  <si>
    <t>D132320700455</t>
  </si>
  <si>
    <t>キリスト教愛真高等学校</t>
  </si>
  <si>
    <t>島根県江津市浅利町１８２６－１</t>
  </si>
  <si>
    <t>E132220100012</t>
  </si>
  <si>
    <t>島根県立盲学校</t>
  </si>
  <si>
    <t>島根県松江市西浜佐陀町４６８</t>
  </si>
  <si>
    <t>E132220100021</t>
  </si>
  <si>
    <t>島根県立松江ろう学校</t>
  </si>
  <si>
    <t>島根県松江市古志町１９１－６</t>
  </si>
  <si>
    <t>E132220100049</t>
  </si>
  <si>
    <t>島根県松江市西川津町３１</t>
  </si>
  <si>
    <t>E132220100101</t>
  </si>
  <si>
    <t>島根県松江市東生馬町１１</t>
  </si>
  <si>
    <t>E132220100129</t>
  </si>
  <si>
    <t>島根県松江市上乃木５－１８－１</t>
  </si>
  <si>
    <t>E132220200039</t>
  </si>
  <si>
    <t>島根県立浜田ろう学校</t>
  </si>
  <si>
    <t>島根県浜田市国分町３４２－２</t>
  </si>
  <si>
    <t>E132220200075</t>
  </si>
  <si>
    <t>E132220300056</t>
  </si>
  <si>
    <t>島根県出雲市神西沖町２４８５</t>
  </si>
  <si>
    <t>E132220400082</t>
  </si>
  <si>
    <t>島根県益田市横田町２１２０－１</t>
  </si>
  <si>
    <t>E132220700114</t>
  </si>
  <si>
    <t>島根県江津市渡津町７７２</t>
  </si>
  <si>
    <t>E132244900069</t>
  </si>
  <si>
    <t>島根県邑智郡邑南町中野２３８４－１８</t>
  </si>
  <si>
    <t>E132252800090</t>
  </si>
  <si>
    <t>島根県隠岐郡隠岐の島町城北町３６３番地</t>
  </si>
  <si>
    <t>B133110000012</t>
  </si>
  <si>
    <t>岡山大学教育学部附属小学校</t>
  </si>
  <si>
    <t>岡山県岡山市中区東山２－１３－８０</t>
  </si>
  <si>
    <t>B133210000010</t>
  </si>
  <si>
    <t>岡山市立清輝小学校</t>
  </si>
  <si>
    <t>岡山県岡山市北区新道１</t>
  </si>
  <si>
    <t>B133210000029</t>
  </si>
  <si>
    <t>岡山市立旭東小学校</t>
  </si>
  <si>
    <t>岡山県岡山市中区門田屋敷本町１－１７</t>
  </si>
  <si>
    <t>B133210000038</t>
  </si>
  <si>
    <t>岡山市立伊島小学校</t>
  </si>
  <si>
    <t>岡山県岡山市北区伊島町１－６－６</t>
  </si>
  <si>
    <t>B133210000047</t>
  </si>
  <si>
    <t>岡山市立石井小学校</t>
  </si>
  <si>
    <t>岡山県岡山市北区寿町２－８</t>
  </si>
  <si>
    <t>B133210000056</t>
  </si>
  <si>
    <t>岡山市立鹿田小学校</t>
  </si>
  <si>
    <t>岡山県岡山市北区大供表町１６－５０</t>
  </si>
  <si>
    <t>B133210000065</t>
  </si>
  <si>
    <t>岡山市立御野小学校</t>
  </si>
  <si>
    <t>岡山県岡山市北区中井町１－６－３４</t>
  </si>
  <si>
    <t>B133210000074</t>
  </si>
  <si>
    <t>岡山市立三勲小学校</t>
  </si>
  <si>
    <t>岡山県岡山市中区徳吉町１－１－２１</t>
  </si>
  <si>
    <t>B133210000083</t>
  </si>
  <si>
    <t>岡山市立福浜小学校</t>
  </si>
  <si>
    <t>岡山県岡山市南区福富東１－１－１</t>
  </si>
  <si>
    <t>B133210000092</t>
  </si>
  <si>
    <t>岡山市立宇野小学校</t>
  </si>
  <si>
    <t>岡山県岡山市中区原尾島１－９－１</t>
  </si>
  <si>
    <t>B133210000109</t>
  </si>
  <si>
    <t>岡山市立岡南小学校</t>
  </si>
  <si>
    <t>岡山県岡山市北区岡南町２－４－５</t>
  </si>
  <si>
    <t>B133210000118</t>
  </si>
  <si>
    <t>岡山市立平井小学校</t>
  </si>
  <si>
    <t>岡山県岡山市中区平井４－１９－５２</t>
  </si>
  <si>
    <t>B133210000127</t>
  </si>
  <si>
    <t>岡山市立福島小学校</t>
  </si>
  <si>
    <t>岡山県岡山市南区立川町３－３７</t>
  </si>
  <si>
    <t>B133210000136</t>
  </si>
  <si>
    <t>岡山市立操南小学校</t>
  </si>
  <si>
    <t>岡山県岡山市中区藤崎４５</t>
  </si>
  <si>
    <t>B133210000145</t>
  </si>
  <si>
    <t>岡山市立富山小学校</t>
  </si>
  <si>
    <t>岡山県岡山市中区福泊２３３</t>
  </si>
  <si>
    <t>B133210000154</t>
  </si>
  <si>
    <t>岡山市立牧石小学校</t>
  </si>
  <si>
    <t>岡山県岡山市北区玉柏２１０８</t>
  </si>
  <si>
    <t>B133210000163</t>
  </si>
  <si>
    <t>岡山市立大野小学校</t>
  </si>
  <si>
    <t>岡山県岡山市北区大安寺南町２－８－３６</t>
  </si>
  <si>
    <t>B133210000172</t>
  </si>
  <si>
    <t>岡山市立西小学校</t>
  </si>
  <si>
    <t>岡山県岡山市北区中仙道一丁目１８－２０</t>
  </si>
  <si>
    <t>B133210000181</t>
  </si>
  <si>
    <t>岡山市立芳田小学校</t>
  </si>
  <si>
    <t>岡山県岡山市南区泉田４０８</t>
  </si>
  <si>
    <t>B133210000190</t>
  </si>
  <si>
    <t>岡山市立甲浦小学校</t>
  </si>
  <si>
    <t>岡山県岡山市南区飽浦２５０</t>
  </si>
  <si>
    <t>B133210000207</t>
  </si>
  <si>
    <t>岡山市立三門小学校</t>
  </si>
  <si>
    <t>岡山県岡山市北区下伊福西町５－３７</t>
  </si>
  <si>
    <t>B133210000216</t>
  </si>
  <si>
    <t>岡山市立財田小学校</t>
  </si>
  <si>
    <t>岡山県岡山市中区長岡５８－２</t>
  </si>
  <si>
    <t>B133210000225</t>
  </si>
  <si>
    <t>岡山市立高島小学校</t>
  </si>
  <si>
    <t>岡山県岡山市中区国府市場１３１</t>
  </si>
  <si>
    <t>B133210000234</t>
  </si>
  <si>
    <t>岡山市立幡多小学校</t>
  </si>
  <si>
    <t>岡山県岡山市中区高屋２５４</t>
  </si>
  <si>
    <t>B133210000243</t>
  </si>
  <si>
    <t>岡山市立小串小学校</t>
  </si>
  <si>
    <t>岡山県岡山市南区小串３３７９</t>
  </si>
  <si>
    <t>B133210000252</t>
  </si>
  <si>
    <t>岡山市立浦安小学校</t>
  </si>
  <si>
    <t>岡山県岡山市南区浦安本町９５</t>
  </si>
  <si>
    <t>B133210000261</t>
  </si>
  <si>
    <t>岡山市立津島小学校</t>
  </si>
  <si>
    <t>岡山県岡山市北区津島本町１９－１</t>
  </si>
  <si>
    <t>B133210000270</t>
  </si>
  <si>
    <t>岡山市立大元小学校</t>
  </si>
  <si>
    <t>岡山県岡山市北区大元上町９－４３</t>
  </si>
  <si>
    <t>B133210000289</t>
  </si>
  <si>
    <t>岡山市立南輝小学校</t>
  </si>
  <si>
    <t>岡山県岡山市南区南輝３－６－９</t>
  </si>
  <si>
    <t>B133210000298</t>
  </si>
  <si>
    <t>岡山市立平福小学校</t>
  </si>
  <si>
    <t>岡山県岡山市南区平福１－７－１</t>
  </si>
  <si>
    <t>B133210000305</t>
  </si>
  <si>
    <t>岡山市立旭竜小学校</t>
  </si>
  <si>
    <t>岡山県岡山市中区八幡８－１</t>
  </si>
  <si>
    <t>B133210000314</t>
  </si>
  <si>
    <t>岡山市立芳泉小学校</t>
  </si>
  <si>
    <t>岡山県岡山市南区芳泉３－２－３</t>
  </si>
  <si>
    <t>B133210000323</t>
  </si>
  <si>
    <t>岡山市立旭操小学校</t>
  </si>
  <si>
    <t>岡山県岡山市中区倉富１６０</t>
  </si>
  <si>
    <t>B133210000332</t>
  </si>
  <si>
    <t>倉敷市立倉敷東小学校</t>
  </si>
  <si>
    <t>岡山県倉敷市鶴形２－６－１０</t>
  </si>
  <si>
    <t>B133210000341</t>
  </si>
  <si>
    <t>倉敷市立倉敷西小学校</t>
  </si>
  <si>
    <t>岡山県倉敷市中央１－２１－１</t>
  </si>
  <si>
    <t>B133210000350</t>
  </si>
  <si>
    <t>倉敷市立老松小学校</t>
  </si>
  <si>
    <t>岡山県倉敷市老松町４－１０－１</t>
  </si>
  <si>
    <t>B133210000369</t>
  </si>
  <si>
    <t>倉敷市立万寿小学校</t>
  </si>
  <si>
    <t>岡山県倉敷市浜町２－３－１</t>
  </si>
  <si>
    <t>B133210000378</t>
  </si>
  <si>
    <t>倉敷市立大高小学校</t>
  </si>
  <si>
    <t>岡山県倉敷市堀南６２１</t>
  </si>
  <si>
    <t>B133210000387</t>
  </si>
  <si>
    <t>倉敷市立中洲小学校</t>
  </si>
  <si>
    <t>岡山県倉敷市水江１５９４－１</t>
  </si>
  <si>
    <t>B133210000396</t>
  </si>
  <si>
    <t>倉敷市立粒江小学校</t>
  </si>
  <si>
    <t>岡山県倉敷市粒江２１６１番</t>
  </si>
  <si>
    <t>B133210000403</t>
  </si>
  <si>
    <t>倉敷市立中庄小学校</t>
  </si>
  <si>
    <t>岡山県倉敷市中庄２５９９番地</t>
  </si>
  <si>
    <t>B133210000412</t>
  </si>
  <si>
    <t>倉敷市立帯江小学校</t>
  </si>
  <si>
    <t>岡山県倉敷市加須山５２６番地</t>
  </si>
  <si>
    <t>B133210000421</t>
  </si>
  <si>
    <t>倉敷市立菅生小学校</t>
  </si>
  <si>
    <t>岡山県倉敷市西坂５３８</t>
  </si>
  <si>
    <t>B133210000430</t>
  </si>
  <si>
    <t>倉敷市立豊洲小学校</t>
  </si>
  <si>
    <t>岡山県倉敷市西田２０１－１</t>
  </si>
  <si>
    <t>B133210000449</t>
  </si>
  <si>
    <t>倉敷市立西阿知小学校</t>
  </si>
  <si>
    <t>岡山県倉敷市西阿知町西原１００３</t>
  </si>
  <si>
    <t>B133210000458</t>
  </si>
  <si>
    <t>倉敷市立第一福田小学校</t>
  </si>
  <si>
    <t>岡山県倉敷市東塚３丁目１番１号</t>
  </si>
  <si>
    <t>B133210000467</t>
  </si>
  <si>
    <t>倉敷市立第二福田小学校</t>
  </si>
  <si>
    <t>岡山県倉敷市福田町古新田３１０－２</t>
  </si>
  <si>
    <t>B133210000476</t>
  </si>
  <si>
    <t>倉敷市立第三福田小学校</t>
  </si>
  <si>
    <t>岡山県倉敷市広江１－９－１</t>
  </si>
  <si>
    <t>B133210000485</t>
  </si>
  <si>
    <t>倉敷市立第四福田小学校</t>
  </si>
  <si>
    <t>岡山県倉敷市北畝３－８－１</t>
  </si>
  <si>
    <t>B133210000494</t>
  </si>
  <si>
    <t>倉敷市立第五福田小学校</t>
  </si>
  <si>
    <t>岡山県倉敷市水島西千鳥町４番３７号</t>
  </si>
  <si>
    <t>B133210000519</t>
  </si>
  <si>
    <t>倉敷市立連島西浦小学校</t>
  </si>
  <si>
    <t>岡山県倉敷市連島町西之浦３５７５</t>
  </si>
  <si>
    <t>B133210000528</t>
  </si>
  <si>
    <t>倉敷市立連島東小学校</t>
  </si>
  <si>
    <t>岡山県倉敷市連島町連島２８５０</t>
  </si>
  <si>
    <t>B133210000537</t>
  </si>
  <si>
    <t>倉敷市立連島南小学校</t>
  </si>
  <si>
    <t>岡山県倉敷市連島町鶴新田１７０５番地</t>
  </si>
  <si>
    <t>B133210000546</t>
  </si>
  <si>
    <t>倉敷市立連島北小学校</t>
  </si>
  <si>
    <t>岡山県倉敷市連島町西之浦５０６８番地</t>
  </si>
  <si>
    <t>B133210000555</t>
  </si>
  <si>
    <t>倉敷市立水島小学校</t>
  </si>
  <si>
    <t>岡山県倉敷市水島北春日町１１－１１</t>
  </si>
  <si>
    <t>B133210000564</t>
  </si>
  <si>
    <t>倉敷市立天城小学校</t>
  </si>
  <si>
    <t>岡山県倉敷市藤戸町天城２２８５</t>
  </si>
  <si>
    <t>B133210000573</t>
  </si>
  <si>
    <t>倉敷市立味野小学校</t>
  </si>
  <si>
    <t>岡山県倉敷市児島味野城２－２－９</t>
  </si>
  <si>
    <t>B133210000582</t>
  </si>
  <si>
    <t>倉敷市立赤崎小学校</t>
  </si>
  <si>
    <t>岡山県倉敷市児島赤崎２－１－５９</t>
  </si>
  <si>
    <t>B133210000591</t>
  </si>
  <si>
    <t>倉敷市立下津井東小学校</t>
  </si>
  <si>
    <t>岡山県倉敷市下津井田之浦２－４－６６</t>
  </si>
  <si>
    <t>B133210000608</t>
  </si>
  <si>
    <t>倉敷市立下津井西小学校</t>
  </si>
  <si>
    <t>岡山県倉敷市下津井１－１７－１６</t>
  </si>
  <si>
    <t>B133210000617</t>
  </si>
  <si>
    <t>倉敷市立本荘小学校</t>
  </si>
  <si>
    <t>岡山県倉敷市児島塩生１７５０</t>
  </si>
  <si>
    <t>B133210000626</t>
  </si>
  <si>
    <t>倉敷市立児島小学校</t>
  </si>
  <si>
    <t>岡山県倉敷市児島柳田町８５１</t>
  </si>
  <si>
    <t>B133210000635</t>
  </si>
  <si>
    <t>倉敷市立琴浦東小学校</t>
  </si>
  <si>
    <t>岡山県倉敷市児島田の口３丁目１３番１号</t>
  </si>
  <si>
    <t>B133210000644</t>
  </si>
  <si>
    <t>倉敷市立琴浦西小学校</t>
  </si>
  <si>
    <t>岡山県倉敷市児島下の町５－４－５</t>
  </si>
  <si>
    <t>B133210000653</t>
  </si>
  <si>
    <t>倉敷市立琴浦北小学校</t>
  </si>
  <si>
    <t>岡山県倉敷市児島由加３０６８</t>
  </si>
  <si>
    <t>B133210000662</t>
  </si>
  <si>
    <t>倉敷市立郷内小学校</t>
  </si>
  <si>
    <t>岡山県倉敷市林１０００</t>
  </si>
  <si>
    <t>B133210000671</t>
  </si>
  <si>
    <t>倉敷市立玉島小学校</t>
  </si>
  <si>
    <t>岡山県倉敷市玉島阿賀崎３丁目３番１号</t>
  </si>
  <si>
    <t>B133210000680</t>
  </si>
  <si>
    <t>倉敷市立上成小学校</t>
  </si>
  <si>
    <t>岡山県倉敷市玉島乙島６１９１</t>
  </si>
  <si>
    <t>B133210000699</t>
  </si>
  <si>
    <t>倉敷市立乙島小学校</t>
  </si>
  <si>
    <t>岡山県倉敷市玉島乙島３５００</t>
  </si>
  <si>
    <t>B133210000706</t>
  </si>
  <si>
    <t>倉敷市立乙島東小学校</t>
  </si>
  <si>
    <t>岡山県倉敷市玉島乙島７４７１</t>
  </si>
  <si>
    <t>B133210000715</t>
  </si>
  <si>
    <t>倉敷市立柏島小学校</t>
  </si>
  <si>
    <t>岡山県倉敷市玉島柏島２７５１－１</t>
  </si>
  <si>
    <t>B133210000724</t>
  </si>
  <si>
    <t>倉敷市立玉島南小学校</t>
  </si>
  <si>
    <t>岡山県倉敷市玉島柏島６４４６</t>
  </si>
  <si>
    <t>B133210000733</t>
  </si>
  <si>
    <t>倉敷市立長尾小学校</t>
  </si>
  <si>
    <t>岡山県倉敷市玉島長尾３０８６</t>
  </si>
  <si>
    <t>B133210000742</t>
  </si>
  <si>
    <t>倉敷市立富田小学校</t>
  </si>
  <si>
    <t>岡山県倉敷市玉島八島１７７４</t>
  </si>
  <si>
    <t>B133210000751</t>
  </si>
  <si>
    <t>倉敷市立沙美小学校</t>
  </si>
  <si>
    <t>岡山県倉敷市玉島黒崎６０５０－１</t>
  </si>
  <si>
    <t>B133210000760</t>
  </si>
  <si>
    <t>倉敷市立南浦小学校</t>
  </si>
  <si>
    <t>岡山県倉敷市玉島黒崎８４０２</t>
  </si>
  <si>
    <t>B133210000779</t>
  </si>
  <si>
    <t>倉敷市立穂井田小学校</t>
  </si>
  <si>
    <t>岡山県倉敷市玉島陶１６３０</t>
  </si>
  <si>
    <t>B133210000788</t>
  </si>
  <si>
    <t>倉敷市立中島小学校</t>
  </si>
  <si>
    <t>岡山県倉敷市中島９０９－３</t>
  </si>
  <si>
    <t>B133210000797</t>
  </si>
  <si>
    <t>倉敷市立葦高小学校</t>
  </si>
  <si>
    <t>岡山県倉敷市笹沖１４５－１</t>
  </si>
  <si>
    <t>B133210000804</t>
  </si>
  <si>
    <t>倉敷市立緑丘小学校</t>
  </si>
  <si>
    <t>岡山県倉敷市児島稗田町９００</t>
  </si>
  <si>
    <t>B133210000813</t>
  </si>
  <si>
    <t>倉敷市立万寿東小学校</t>
  </si>
  <si>
    <t>岡山県倉敷市福島４１０</t>
  </si>
  <si>
    <t>B133210000822</t>
  </si>
  <si>
    <t>倉敷市立旭丘小学校</t>
  </si>
  <si>
    <t>岡山県倉敷市連島町連島１７９３番地</t>
  </si>
  <si>
    <t>B133210000831</t>
  </si>
  <si>
    <t>倉敷市立連島神亀小学校</t>
  </si>
  <si>
    <t>岡山県倉敷市神田３丁目６番３４号</t>
  </si>
  <si>
    <t>B133210000840</t>
  </si>
  <si>
    <t>倉敷市立琴浦南小学校</t>
  </si>
  <si>
    <t>岡山県倉敷市児島下の町２－１６－１７</t>
  </si>
  <si>
    <t>B133210000859</t>
  </si>
  <si>
    <t>岡山市立操明小学校</t>
  </si>
  <si>
    <t>岡山県岡山市中区藤崎７２１－３</t>
  </si>
  <si>
    <t>B133210000868</t>
  </si>
  <si>
    <t>倉敷市立倉敷南小学校</t>
  </si>
  <si>
    <t>岡山県倉敷市東富井１００５－１０</t>
  </si>
  <si>
    <t>B133210000877</t>
  </si>
  <si>
    <t>津山市立東小学校</t>
  </si>
  <si>
    <t>岡山県津山市山北７４０</t>
  </si>
  <si>
    <t>B133210000886</t>
  </si>
  <si>
    <t>津山市立西小学校</t>
  </si>
  <si>
    <t>岡山県津山市小田中１３６０</t>
  </si>
  <si>
    <t>B133210000895</t>
  </si>
  <si>
    <t>津山市立南小学校</t>
  </si>
  <si>
    <t>岡山県津山市昭和町２－７３－１</t>
  </si>
  <si>
    <t>B133210000902</t>
  </si>
  <si>
    <t>津山市立北小学校</t>
  </si>
  <si>
    <t>岡山県津山市山北２３８</t>
  </si>
  <si>
    <t>B133210000911</t>
  </si>
  <si>
    <t>津山市立林田小学校</t>
  </si>
  <si>
    <t>岡山県津山市川崎８５０</t>
  </si>
  <si>
    <t>B133210000920</t>
  </si>
  <si>
    <t>津山市立院庄小学校</t>
  </si>
  <si>
    <t>岡山県津山市院庄１０４１</t>
  </si>
  <si>
    <t>B133210000939</t>
  </si>
  <si>
    <t>津山市立佐良山小学校</t>
  </si>
  <si>
    <t>岡山県津山市皿６５７－２</t>
  </si>
  <si>
    <t>B133210000948</t>
  </si>
  <si>
    <t>津山市立一宮小学校</t>
  </si>
  <si>
    <t>岡山県津山市東一宮８７－１</t>
  </si>
  <si>
    <t>B133210000957</t>
  </si>
  <si>
    <t>津山市立高田小学校</t>
  </si>
  <si>
    <t>岡山県津山市下横野１０７５</t>
  </si>
  <si>
    <t>B133210000966</t>
  </si>
  <si>
    <t>津山市立清泉小学校</t>
  </si>
  <si>
    <t>岡山県津山市綾部４０７</t>
  </si>
  <si>
    <t>B133210000975</t>
  </si>
  <si>
    <t>津山市立高倉小学校</t>
  </si>
  <si>
    <t>岡山県津山市下高倉西１２</t>
  </si>
  <si>
    <t>B133210000984</t>
  </si>
  <si>
    <t>津山市立高野小学校</t>
  </si>
  <si>
    <t>岡山県津山市高野本郷１０４１</t>
  </si>
  <si>
    <t>B133210000993</t>
  </si>
  <si>
    <t>津山市立成名小学校</t>
  </si>
  <si>
    <t>岡山県津山市野村１３５－２</t>
  </si>
  <si>
    <t>B133210001000</t>
  </si>
  <si>
    <t>津山市立河辺小学校</t>
  </si>
  <si>
    <t>岡山県津山市国分寺５０５</t>
  </si>
  <si>
    <t>B133210001019</t>
  </si>
  <si>
    <t>津山市立大崎小学校</t>
  </si>
  <si>
    <t>岡山県津山市金井７６</t>
  </si>
  <si>
    <t>B133210001028</t>
  </si>
  <si>
    <t>津山市立広野小学校</t>
  </si>
  <si>
    <t>岡山県津山市田熊１９４３</t>
  </si>
  <si>
    <t>B133210001037</t>
  </si>
  <si>
    <t>津山市立向陽小学校</t>
  </si>
  <si>
    <t>岡山県津山市二宮６０８－１</t>
  </si>
  <si>
    <t>B133210001046</t>
  </si>
  <si>
    <t>津山市立鶴山小学校</t>
  </si>
  <si>
    <t>岡山県津山市志戸部１２１</t>
  </si>
  <si>
    <t>B133210001055</t>
  </si>
  <si>
    <t>津山市立弥生小学校</t>
  </si>
  <si>
    <t>岡山県津山市大田１２１</t>
  </si>
  <si>
    <t>B133210001064</t>
  </si>
  <si>
    <t>玉野市立田井小学校</t>
  </si>
  <si>
    <t>岡山県玉野市田井３－４－１</t>
  </si>
  <si>
    <t>B133210001073</t>
  </si>
  <si>
    <t>玉野市立築港小学校</t>
  </si>
  <si>
    <t>岡山県玉野市築港３－１５－１</t>
  </si>
  <si>
    <t>B133210001082</t>
  </si>
  <si>
    <t>玉野市立宇野小学校</t>
  </si>
  <si>
    <t>岡山県玉野市宇野２－２３－１</t>
  </si>
  <si>
    <t>B133210001091</t>
  </si>
  <si>
    <t>玉野市立玉小学校</t>
  </si>
  <si>
    <t>岡山県玉野市玉６－２０－２２</t>
  </si>
  <si>
    <t>B133210001108</t>
  </si>
  <si>
    <t>玉野市立日比小学校</t>
  </si>
  <si>
    <t>岡山県玉野市御崎１－１－１</t>
  </si>
  <si>
    <t>B133210001117</t>
  </si>
  <si>
    <t>玉野市立第二日比小学校</t>
  </si>
  <si>
    <t>岡山県玉野市明神町１－１</t>
  </si>
  <si>
    <t>B133210001126</t>
  </si>
  <si>
    <t>玉野市立山田小学校</t>
  </si>
  <si>
    <t>岡山県玉野市山田４２２</t>
  </si>
  <si>
    <t>B133210001135</t>
  </si>
  <si>
    <t>玉野市立後閑小学校</t>
  </si>
  <si>
    <t>岡山県玉野市後閑１４２１</t>
  </si>
  <si>
    <t>B133210001144</t>
  </si>
  <si>
    <t>玉野市立荘内小学校</t>
  </si>
  <si>
    <t>岡山県玉野市木目４９８</t>
  </si>
  <si>
    <t>B133210001153</t>
  </si>
  <si>
    <t>玉野市立八浜小学校</t>
  </si>
  <si>
    <t>岡山県玉野市八浜町波知２９番地</t>
  </si>
  <si>
    <t>B133210001162</t>
  </si>
  <si>
    <t>玉野市立大崎小学校</t>
  </si>
  <si>
    <t>岡山県玉野市東七区３－３</t>
  </si>
  <si>
    <t>B133210001171</t>
  </si>
  <si>
    <t>玉野市立玉原小学校</t>
  </si>
  <si>
    <t>岡山県玉野市玉原２丁目２２番１号</t>
  </si>
  <si>
    <t>B133210001180</t>
  </si>
  <si>
    <t>笠岡市立中央小学校</t>
  </si>
  <si>
    <t>岡山県笠岡市八番町１番地の３</t>
  </si>
  <si>
    <t>B133210001206</t>
  </si>
  <si>
    <t>笠岡市立金浦小学校</t>
  </si>
  <si>
    <t>岡山県笠岡市吉浜２２１４－３</t>
  </si>
  <si>
    <t>B133210001215</t>
  </si>
  <si>
    <t>笠岡市立城見小学校</t>
  </si>
  <si>
    <t>岡山県笠岡市用之江２１８５</t>
  </si>
  <si>
    <t>B133210001224</t>
  </si>
  <si>
    <t>笠岡市立陶山小学校</t>
  </si>
  <si>
    <t>岡山県笠岡市押撫９１０－３</t>
  </si>
  <si>
    <t>B133210001233</t>
  </si>
  <si>
    <t>笠岡市立大井小学校</t>
  </si>
  <si>
    <t>岡山県笠岡市東大戸４１０－２</t>
  </si>
  <si>
    <t>B133210001242</t>
  </si>
  <si>
    <t>笠岡市立吉田小学校</t>
  </si>
  <si>
    <t>岡山県笠岡市吉田２３８３－１</t>
  </si>
  <si>
    <t>B133210001251</t>
  </si>
  <si>
    <t>笠岡市立新山小学校</t>
  </si>
  <si>
    <t>岡山県笠岡市山口２９６６－１</t>
  </si>
  <si>
    <t>B133210001260</t>
  </si>
  <si>
    <t>笠岡市立神内小学校</t>
  </si>
  <si>
    <t>岡山県笠岡市神島３９８４</t>
  </si>
  <si>
    <t>B133210001279</t>
  </si>
  <si>
    <t>笠岡市立大島小学校</t>
  </si>
  <si>
    <t>岡山県笠岡市西大島３９３５</t>
  </si>
  <si>
    <t>B133210001288</t>
  </si>
  <si>
    <t>笠岡市立神島外小学校</t>
  </si>
  <si>
    <t>岡山県笠岡市神島外浦１６６７－１</t>
  </si>
  <si>
    <t>B133210001297</t>
  </si>
  <si>
    <t>笠岡市立白石小学校</t>
  </si>
  <si>
    <t>岡山県笠岡市白石島２４８２番地の１</t>
  </si>
  <si>
    <t>B133210001304</t>
  </si>
  <si>
    <t>笠岡市立真鍋小学校</t>
  </si>
  <si>
    <t>岡山県笠岡市真鍋島４２３０</t>
  </si>
  <si>
    <t>B133210001313</t>
  </si>
  <si>
    <t>笠岡市立六島小学校</t>
  </si>
  <si>
    <t>岡山県笠岡市六島５８３５</t>
  </si>
  <si>
    <t>B133210001322</t>
  </si>
  <si>
    <t>笠岡市立北川小学校</t>
  </si>
  <si>
    <t>岡山県笠岡市走出４１０２－１</t>
  </si>
  <si>
    <t>B133210001331</t>
  </si>
  <si>
    <t>笠岡市立笠岡小学校</t>
  </si>
  <si>
    <t>岡山県笠岡市笠岡１８７０</t>
  </si>
  <si>
    <t>B133210001340</t>
  </si>
  <si>
    <t>笠岡市立北木小学校</t>
  </si>
  <si>
    <t>岡山県笠岡市北木島町７８８６－１３</t>
  </si>
  <si>
    <t>B133210001359</t>
  </si>
  <si>
    <t>岡山市立古都小学校</t>
  </si>
  <si>
    <t>岡山県岡山市東区古都宿４５３－１</t>
  </si>
  <si>
    <t>B133210001368</t>
  </si>
  <si>
    <t>岡山市立可知小学校</t>
  </si>
  <si>
    <t>岡山県岡山市東区可知１－８３－２</t>
  </si>
  <si>
    <t>B133210001377</t>
  </si>
  <si>
    <t>岡山市立政田小学校</t>
  </si>
  <si>
    <t>岡山県岡山市東区政津８５０</t>
  </si>
  <si>
    <t>B133210001386</t>
  </si>
  <si>
    <t>岡山市立開成小学校</t>
  </si>
  <si>
    <t>岡山県岡山市東区金田１５２４</t>
  </si>
  <si>
    <t>B133210001395</t>
  </si>
  <si>
    <t>岡山市立西大寺小学校</t>
  </si>
  <si>
    <t>岡山県岡山市東区西大寺上１－１９－２１</t>
  </si>
  <si>
    <t>B133210001402</t>
  </si>
  <si>
    <t>岡山市立西大寺南小学校</t>
  </si>
  <si>
    <t>岡山県岡山市東区金岡西町４３５－１</t>
  </si>
  <si>
    <t>B133210001411</t>
  </si>
  <si>
    <t>岡山市立雄神小学校</t>
  </si>
  <si>
    <t>岡山県岡山市東区富崎２１８</t>
  </si>
  <si>
    <t>B133210001420</t>
  </si>
  <si>
    <t>岡山市立豊小学校</t>
  </si>
  <si>
    <t>岡山県岡山市東区西大寺川口１３０－２</t>
  </si>
  <si>
    <t>B133210001475</t>
  </si>
  <si>
    <t>井原市立高屋小学校</t>
  </si>
  <si>
    <t>岡山県井原市高屋町１９９８</t>
  </si>
  <si>
    <t>B133210001484</t>
  </si>
  <si>
    <t>井原市立大江小学校</t>
  </si>
  <si>
    <t>岡山県井原市大江町２８８６番地</t>
  </si>
  <si>
    <t>B133210001493</t>
  </si>
  <si>
    <t>井原市立稲倉小学校</t>
  </si>
  <si>
    <t>岡山県井原市下稲木町８８８</t>
  </si>
  <si>
    <t>B133210001509</t>
  </si>
  <si>
    <t>井原市立県主小学校</t>
  </si>
  <si>
    <t>岡山県井原市門田町６４９－１</t>
  </si>
  <si>
    <t>B133210001518</t>
  </si>
  <si>
    <t>井原市立木之子小学校</t>
  </si>
  <si>
    <t>岡山県井原市木之子町２９４６</t>
  </si>
  <si>
    <t>B133210001527</t>
  </si>
  <si>
    <t>井原市立荏原小学校</t>
  </si>
  <si>
    <t>岡山県井原市東江原町２５８４</t>
  </si>
  <si>
    <t>B133210001536</t>
  </si>
  <si>
    <t>井原市立西江原小学校</t>
  </si>
  <si>
    <t>岡山県井原市西江原町５６７ー１</t>
  </si>
  <si>
    <t>B133210001545</t>
  </si>
  <si>
    <t>井原市立野上小学校</t>
  </si>
  <si>
    <t>岡山県井原市野上町３２０１</t>
  </si>
  <si>
    <t>B133210001554</t>
  </si>
  <si>
    <t>井原市立青野小学校</t>
  </si>
  <si>
    <t>岡山県井原市青野町２５０７－１</t>
  </si>
  <si>
    <t>B133210001563</t>
  </si>
  <si>
    <t>井原市立井原小学校</t>
  </si>
  <si>
    <t>岡山県井原市井原町１１１３―１</t>
  </si>
  <si>
    <t>B133210001572</t>
  </si>
  <si>
    <t>井原市立出部小学校</t>
  </si>
  <si>
    <t>岡山県井原市上出部町２３５－１</t>
  </si>
  <si>
    <t>B133210001581</t>
  </si>
  <si>
    <t>総社市立総社小学校</t>
  </si>
  <si>
    <t>岡山県総社市総社３－１３－１</t>
  </si>
  <si>
    <t>B133210001590</t>
  </si>
  <si>
    <t>総社市立常盤小学校</t>
  </si>
  <si>
    <t>岡山県総社市駅南一丁目１３－１３</t>
  </si>
  <si>
    <t>B133210001607</t>
  </si>
  <si>
    <t>総社市立阿曽小学校</t>
  </si>
  <si>
    <t>岡山県総社市西阿曽２０７－１</t>
  </si>
  <si>
    <t>B133210001616</t>
  </si>
  <si>
    <t>総社市立池田小学校</t>
  </si>
  <si>
    <t>岡山県総社市見延６９９</t>
  </si>
  <si>
    <t>B133210001625</t>
  </si>
  <si>
    <t>総社市立秦小学校</t>
  </si>
  <si>
    <t>岡山県総社市秦２８１５－２</t>
  </si>
  <si>
    <t>B133210001634</t>
  </si>
  <si>
    <t>総社市立神在小学校</t>
  </si>
  <si>
    <t>岡山県総社市富原４２２</t>
  </si>
  <si>
    <t>B133210001643</t>
  </si>
  <si>
    <t>総社市立総社西小学校</t>
  </si>
  <si>
    <t>岡山県総社市久代４３８６－２</t>
  </si>
  <si>
    <t>B133210001652</t>
  </si>
  <si>
    <t>総社市立新本小学校</t>
  </si>
  <si>
    <t>岡山県総社市新本７２８８</t>
  </si>
  <si>
    <t>B133210001661</t>
  </si>
  <si>
    <t>総社市立総社東小学校</t>
  </si>
  <si>
    <t>岡山県総社市南溝手４８０</t>
  </si>
  <si>
    <t>B133210001670</t>
  </si>
  <si>
    <t>総社市立総社中央小学校</t>
  </si>
  <si>
    <t>岡山県総社市門田９５９</t>
  </si>
  <si>
    <t>B133210001689</t>
  </si>
  <si>
    <t>総社市立総社北小学校</t>
  </si>
  <si>
    <t>岡山県総社市泉２－２</t>
  </si>
  <si>
    <t>B133210001698</t>
  </si>
  <si>
    <t>高梁市立津川小学校</t>
  </si>
  <si>
    <t>岡山県高梁市津川町今津１０７７</t>
  </si>
  <si>
    <t>B133210001705</t>
  </si>
  <si>
    <t>高梁市立川面小学校</t>
  </si>
  <si>
    <t>岡山県高梁市川面町８９５</t>
  </si>
  <si>
    <t>B133210001714</t>
  </si>
  <si>
    <t>高梁市立巨瀬小学校</t>
  </si>
  <si>
    <t>岡山県高梁市巨瀬町４９６６－２</t>
  </si>
  <si>
    <t>B133210001723</t>
  </si>
  <si>
    <t>高梁市立中井小学校</t>
  </si>
  <si>
    <t>岡山県高梁市中井町西方３００</t>
  </si>
  <si>
    <t>B133210001732</t>
  </si>
  <si>
    <t>高梁市立玉川小学校</t>
  </si>
  <si>
    <t>岡山県高梁市玉川町玉１５３８－１</t>
  </si>
  <si>
    <t>B133210001741</t>
  </si>
  <si>
    <t>高梁市立宇治小学校</t>
  </si>
  <si>
    <t>岡山県高梁市宇治町宇治１６８１－２</t>
  </si>
  <si>
    <t>B133210001750</t>
  </si>
  <si>
    <t>高梁市立松原小学校</t>
  </si>
  <si>
    <t>岡山県高梁市松原町春木６８３－２</t>
  </si>
  <si>
    <t>B133210001769</t>
  </si>
  <si>
    <t>高梁市立落合小学校</t>
  </si>
  <si>
    <t>岡山県高梁市落合町阿部１６８６</t>
  </si>
  <si>
    <t>B133210001778</t>
  </si>
  <si>
    <t>高梁市立福地小学校</t>
  </si>
  <si>
    <t>岡山県高梁市落合町福地１５７８</t>
  </si>
  <si>
    <t>B133210001787</t>
  </si>
  <si>
    <t>高梁市立高梁小学校</t>
  </si>
  <si>
    <t>岡山県高梁市落合町近似５０４－１</t>
  </si>
  <si>
    <t>B133210001796</t>
  </si>
  <si>
    <t>新見市立思誠小学校</t>
  </si>
  <si>
    <t>岡山県新見市新見１９７０－１</t>
  </si>
  <si>
    <t>B133210001803</t>
  </si>
  <si>
    <t>新見市立高尾小学校</t>
  </si>
  <si>
    <t>岡山県新見市高尾８０６</t>
  </si>
  <si>
    <t>B133210001821</t>
  </si>
  <si>
    <t>新見市立草間台小学校</t>
  </si>
  <si>
    <t>岡山県新見市草間６５８７－２</t>
  </si>
  <si>
    <t>B133210001830</t>
  </si>
  <si>
    <t>新見市立塩城小学校</t>
  </si>
  <si>
    <t>岡山県新見市上熊谷３７７２</t>
  </si>
  <si>
    <t>B133210001849</t>
  </si>
  <si>
    <t>新見市立上市小学校</t>
  </si>
  <si>
    <t>岡山県新見市上市２１７</t>
  </si>
  <si>
    <t>B133210001858</t>
  </si>
  <si>
    <t>新見市立西方小学校</t>
  </si>
  <si>
    <t>岡山県新見市西方１２１６</t>
  </si>
  <si>
    <t>B133210001867</t>
  </si>
  <si>
    <t>新見市立千屋小学校</t>
  </si>
  <si>
    <t>岡山県新見市千屋花見４８</t>
  </si>
  <si>
    <t>B133210001876</t>
  </si>
  <si>
    <t>新見市立新見南小学校</t>
  </si>
  <si>
    <t>B133210001885</t>
  </si>
  <si>
    <t>岡山市立五城小学校</t>
  </si>
  <si>
    <t>岡山県岡山市北区御津新庄３０５５</t>
  </si>
  <si>
    <t>B133210001894</t>
  </si>
  <si>
    <t>岡山市立御津南小学校</t>
  </si>
  <si>
    <t>岡山県岡山市北区御津野々口１６１６</t>
  </si>
  <si>
    <t>B133210001901</t>
  </si>
  <si>
    <t>岡山市立御津小学校</t>
  </si>
  <si>
    <t>岡山県岡山市北区御津宇垣１２１２</t>
  </si>
  <si>
    <t>B133210001910</t>
  </si>
  <si>
    <t>岡山市立中山小学校</t>
  </si>
  <si>
    <t>岡山県岡山市北区一宮７０２</t>
  </si>
  <si>
    <t>B133210001929</t>
  </si>
  <si>
    <t>岡山市立馬屋下小学校</t>
  </si>
  <si>
    <t>岡山県岡山市北区松尾１０５－１</t>
  </si>
  <si>
    <t>B133210001938</t>
  </si>
  <si>
    <t>岡山市立平津小学校</t>
  </si>
  <si>
    <t>岡山県岡山市北区楢津７３８－１</t>
  </si>
  <si>
    <t>B133210001947</t>
  </si>
  <si>
    <t>岡山市立建部小学校</t>
  </si>
  <si>
    <t>岡山県岡山市北区建部町富沢３６６</t>
  </si>
  <si>
    <t>B133210001956</t>
  </si>
  <si>
    <t>岡山市立竹枝小学校</t>
  </si>
  <si>
    <t>岡山県岡山市北区建部町吉田１５０４</t>
  </si>
  <si>
    <t>B133210001965</t>
  </si>
  <si>
    <t>岡山市立福渡小学校</t>
  </si>
  <si>
    <t>岡山県岡山市北区建部町川口１３０２</t>
  </si>
  <si>
    <t>B133210001974</t>
  </si>
  <si>
    <t>岡山市立野谷小学校</t>
  </si>
  <si>
    <t>岡山県岡山市北区栢谷２５９－１</t>
  </si>
  <si>
    <t>B133210001983</t>
  </si>
  <si>
    <t>岡山市立横井小学校</t>
  </si>
  <si>
    <t>岡山県岡山市北区横井上１７８</t>
  </si>
  <si>
    <t>B133210001992</t>
  </si>
  <si>
    <t>岡山市立馬屋上小学校</t>
  </si>
  <si>
    <t>岡山県岡山市北区富吉２９４４－２</t>
  </si>
  <si>
    <t>B133210002009</t>
  </si>
  <si>
    <t>岡山市立芥子山小学校</t>
  </si>
  <si>
    <t>岡山県岡山市東区西大寺松崎９７</t>
  </si>
  <si>
    <t>B133210002018</t>
  </si>
  <si>
    <t>吉備中央町立津賀小学校</t>
  </si>
  <si>
    <t>岡山県加賀郡吉備中央町上加茂２２８１－１</t>
  </si>
  <si>
    <t>B133210002027</t>
  </si>
  <si>
    <t>吉備中央町立円城小学校</t>
  </si>
  <si>
    <t>岡山県加賀郡吉備中央町円城７７６－１</t>
  </si>
  <si>
    <t>B133210002036</t>
  </si>
  <si>
    <t>吉備中央町立御北小学校</t>
  </si>
  <si>
    <t>岡山県加賀郡吉備中央町豊岡上１３９－１</t>
  </si>
  <si>
    <t>B133210002045</t>
  </si>
  <si>
    <t>吉備中央町立吉備高原小学校</t>
  </si>
  <si>
    <t>岡山県加賀郡吉備中央町竹部７５２０－１９</t>
  </si>
  <si>
    <t>B133210002054</t>
  </si>
  <si>
    <t>岡山市立千種小学校</t>
  </si>
  <si>
    <t>岡山県岡山市東区瀬戸町鍛冶屋３９１</t>
  </si>
  <si>
    <t>B133210002063</t>
  </si>
  <si>
    <t>岡山市立江西小学校</t>
  </si>
  <si>
    <t>岡山県岡山市東区瀬戸町江尻１３９９－２</t>
  </si>
  <si>
    <t>B133210002072</t>
  </si>
  <si>
    <t>赤磐市立山陽小学校</t>
  </si>
  <si>
    <t>岡山県赤磐市上市１２３</t>
  </si>
  <si>
    <t>B133210002081</t>
  </si>
  <si>
    <t>赤磐市立山陽西小学校</t>
  </si>
  <si>
    <t>岡山県赤磐市山陽３－１</t>
  </si>
  <si>
    <t>B133210002090</t>
  </si>
  <si>
    <t>赤磐市立山陽東小学校</t>
  </si>
  <si>
    <t>岡山県赤磐市桜が丘西３－３０</t>
  </si>
  <si>
    <t>B133210002107</t>
  </si>
  <si>
    <t>赤磐市立山陽北小学校</t>
  </si>
  <si>
    <t>岡山県赤磐市桜が丘西８丁目２３番地</t>
  </si>
  <si>
    <t>B133210002116</t>
  </si>
  <si>
    <t>赤磐市立石相小学校</t>
  </si>
  <si>
    <t>岡山県赤磐市町苅田６４</t>
  </si>
  <si>
    <t>B133210002125</t>
  </si>
  <si>
    <t>赤磐市立軽部小学校</t>
  </si>
  <si>
    <t>岡山県赤磐市今井１００</t>
  </si>
  <si>
    <t>B133210002134</t>
  </si>
  <si>
    <t>赤磐市立笹岡小学校</t>
  </si>
  <si>
    <t>岡山県赤磐市惣分７</t>
  </si>
  <si>
    <t>B133210002143</t>
  </si>
  <si>
    <t>赤磐市立豊田小学校</t>
  </si>
  <si>
    <t>岡山県赤磐市松木５６９</t>
  </si>
  <si>
    <t>B133210002152</t>
  </si>
  <si>
    <t>赤磐市立桜が丘小学校</t>
  </si>
  <si>
    <t>岡山県赤磐市桜が丘東六丁目６番地６９３</t>
  </si>
  <si>
    <t>B133210002161</t>
  </si>
  <si>
    <t>赤磐市立磐梨小学校</t>
  </si>
  <si>
    <t>岡山県赤磐市沢原５５ー１</t>
  </si>
  <si>
    <t>B133210002170</t>
  </si>
  <si>
    <t>赤磐市立城南小学校</t>
  </si>
  <si>
    <t>岡山県赤磐市黒本１２９</t>
  </si>
  <si>
    <t>B133210002189</t>
  </si>
  <si>
    <t>赤磐市立仁美小学校</t>
  </si>
  <si>
    <t>岡山県赤磐市仁堀中８８８</t>
  </si>
  <si>
    <t>B133210002198</t>
  </si>
  <si>
    <t>備前市立西鶴山小学校</t>
  </si>
  <si>
    <t>岡山県備前市畠田５３</t>
  </si>
  <si>
    <t>B133210002205</t>
  </si>
  <si>
    <t>備前市立香登小学校</t>
  </si>
  <si>
    <t>岡山県備前市香登本９０８</t>
  </si>
  <si>
    <t>B133210002214</t>
  </si>
  <si>
    <t>備前市立伊部小学校</t>
  </si>
  <si>
    <t>岡山県備前市伊部１４１５－２</t>
  </si>
  <si>
    <t>B133210002223</t>
  </si>
  <si>
    <t>備前市立片上小学校</t>
  </si>
  <si>
    <t>岡山県備前市西片上３３５</t>
  </si>
  <si>
    <t>B133210002232</t>
  </si>
  <si>
    <t>備前市立伊里小学校</t>
  </si>
  <si>
    <t>岡山県備前市友延３５０</t>
  </si>
  <si>
    <t>B133210002241</t>
  </si>
  <si>
    <t>備前市立東鶴山小学校</t>
  </si>
  <si>
    <t>岡山県備前市佐山２７２１</t>
  </si>
  <si>
    <t>B133210002250</t>
  </si>
  <si>
    <t>備前市立日生西小学校</t>
  </si>
  <si>
    <t>岡山県備前市日生町日生１６８０</t>
  </si>
  <si>
    <t>B133210002269</t>
  </si>
  <si>
    <t>備前市立日生東小学校</t>
  </si>
  <si>
    <t>岡山県備前市日生町寒河２０１１</t>
  </si>
  <si>
    <t>B133210002278</t>
  </si>
  <si>
    <t>備前市立三石小学校</t>
  </si>
  <si>
    <t>岡山県備前市三石３２１５</t>
  </si>
  <si>
    <t>B133210002287</t>
  </si>
  <si>
    <t>備前市立吉永小学校</t>
  </si>
  <si>
    <t>岡山県備前市吉永町吉永中６１</t>
  </si>
  <si>
    <t>B133210002296</t>
  </si>
  <si>
    <t>和気町立和気小学校</t>
  </si>
  <si>
    <t>岡山県和気郡和気町藤野４２９</t>
  </si>
  <si>
    <t>B133210002303</t>
  </si>
  <si>
    <t>和気町立本荘小学校</t>
  </si>
  <si>
    <t>岡山県和気郡和気町衣笠５５０</t>
  </si>
  <si>
    <t>B133210002312</t>
  </si>
  <si>
    <t>和気町立佐伯小学校</t>
  </si>
  <si>
    <t>岡山県和気郡和気町米沢７１３</t>
  </si>
  <si>
    <t>B133210002321</t>
  </si>
  <si>
    <t>瀬戸内市立牛窓東小学校</t>
  </si>
  <si>
    <t>岡山県瀬戸内市牛窓町牛窓４４３３－１０</t>
  </si>
  <si>
    <t>B133210002330</t>
  </si>
  <si>
    <t>瀬戸内市立牛窓西小学校</t>
  </si>
  <si>
    <t>岡山県瀬戸内市牛窓町鹿忍２１６６</t>
  </si>
  <si>
    <t>B133210002349</t>
  </si>
  <si>
    <t>瀬戸内市立牛窓北小学校</t>
  </si>
  <si>
    <t>岡山県瀬戸内市牛窓町長浜３６７７</t>
  </si>
  <si>
    <t>B133210002358</t>
  </si>
  <si>
    <t>瀬戸内市立今城小学校</t>
  </si>
  <si>
    <t>岡山県瀬戸内市邑久町大富２５</t>
  </si>
  <si>
    <t>B133210002367</t>
  </si>
  <si>
    <t>瀬戸内市立裳掛小学校</t>
  </si>
  <si>
    <t>岡山県瀬戸内市邑久町虫明２</t>
  </si>
  <si>
    <t>B133210002376</t>
  </si>
  <si>
    <t>瀬戸内市立邑久小学校</t>
  </si>
  <si>
    <t>岡山県瀬戸内市邑久町山田庄６１０</t>
  </si>
  <si>
    <t>B133210002385</t>
  </si>
  <si>
    <t>瀬戸内市立美和小学校</t>
  </si>
  <si>
    <t>岡山県瀬戸内市長船町東須恵１６６６</t>
  </si>
  <si>
    <t>B133210002394</t>
  </si>
  <si>
    <t>瀬戸内市立国府小学校</t>
  </si>
  <si>
    <t>岡山県瀬戸内市長船町福里８５３</t>
  </si>
  <si>
    <t>B133210002401</t>
  </si>
  <si>
    <t>瀬戸内市立行幸小学校</t>
  </si>
  <si>
    <t>岡山県瀬戸内市長船町服部１６３</t>
  </si>
  <si>
    <t>B133210002410</t>
  </si>
  <si>
    <t>岡山市立平島小学校</t>
  </si>
  <si>
    <t>岡山県岡山市東区東平島１２９３</t>
  </si>
  <si>
    <t>B133210002429</t>
  </si>
  <si>
    <t>岡山市立御休小学校</t>
  </si>
  <si>
    <t>岡山県岡山市東区西祖１７９</t>
  </si>
  <si>
    <t>B133210002438</t>
  </si>
  <si>
    <t>岡山市立角山小学校</t>
  </si>
  <si>
    <t>岡山県岡山市東区才崎３８９</t>
  </si>
  <si>
    <t>B133210002447</t>
  </si>
  <si>
    <t>岡山市立浮田小学校</t>
  </si>
  <si>
    <t>岡山県岡山市東区沼１７２５</t>
  </si>
  <si>
    <t>B133210002456</t>
  </si>
  <si>
    <t>岡山市立灘崎小学校</t>
  </si>
  <si>
    <t>岡山県岡山市南区片岡１０９１</t>
  </si>
  <si>
    <t>B133210002465</t>
  </si>
  <si>
    <t>岡山市立灘崎小学校迫川分校</t>
  </si>
  <si>
    <t>岡山県岡山市南区迫川１０９４</t>
  </si>
  <si>
    <t>B133210002474</t>
  </si>
  <si>
    <t>岡山市立七区小学校</t>
  </si>
  <si>
    <t>岡山県岡山市南区北七区６１－３</t>
  </si>
  <si>
    <t>B133210002483</t>
  </si>
  <si>
    <t>岡山市立彦崎小学校</t>
  </si>
  <si>
    <t>岡山県岡山市南区彦崎２６４２</t>
  </si>
  <si>
    <t>B133210002492</t>
  </si>
  <si>
    <t>玉野市立鉾立小学校</t>
  </si>
  <si>
    <t>岡山県玉野市北方１２７４</t>
  </si>
  <si>
    <t>B133210002508</t>
  </si>
  <si>
    <t>玉野市立胸上小学校</t>
  </si>
  <si>
    <t>岡山県玉野市梶岡６３９</t>
  </si>
  <si>
    <t>B133210002517</t>
  </si>
  <si>
    <t>岡山市立興除小学校</t>
  </si>
  <si>
    <t>岡山県岡山市南区中畦５９３</t>
  </si>
  <si>
    <t>B133210002526</t>
  </si>
  <si>
    <t>岡山市立曽根小学校</t>
  </si>
  <si>
    <t>岡山県岡山市南区曽根１３９－２</t>
  </si>
  <si>
    <t>B133210002535</t>
  </si>
  <si>
    <t>岡山市立東疇小学校</t>
  </si>
  <si>
    <t>岡山県岡山市南区東畦６５６－２</t>
  </si>
  <si>
    <t>B133210002544</t>
  </si>
  <si>
    <t>岡山市立御南小学校</t>
  </si>
  <si>
    <t>岡山県岡山市北区今保２４３－３</t>
  </si>
  <si>
    <t>B133210002553</t>
  </si>
  <si>
    <t>岡山市立第一藤田小学校</t>
  </si>
  <si>
    <t>岡山県岡山市南区藤田３４９</t>
  </si>
  <si>
    <t>B133210002562</t>
  </si>
  <si>
    <t>岡山市立第二藤田小学校</t>
  </si>
  <si>
    <t>岡山県岡山市南区藤田５９５</t>
  </si>
  <si>
    <t>B133210002571</t>
  </si>
  <si>
    <t>岡山市立第三藤田小学校</t>
  </si>
  <si>
    <t>岡山県岡山市南区藤田１７５７</t>
  </si>
  <si>
    <t>B133210002580</t>
  </si>
  <si>
    <t>岡山市立吉備小学校</t>
  </si>
  <si>
    <t>岡山県岡山市北区庭瀬２５６</t>
  </si>
  <si>
    <t>B133210002599</t>
  </si>
  <si>
    <t>岡山市立陵南小学校</t>
  </si>
  <si>
    <t>岡山県岡山市北区東花尻２４１－１</t>
  </si>
  <si>
    <t>B133210002606</t>
  </si>
  <si>
    <t>倉敷市立茶屋町小学校</t>
  </si>
  <si>
    <t>岡山県倉敷市茶屋町早沖４４５</t>
  </si>
  <si>
    <t>B133210002615</t>
  </si>
  <si>
    <t>早島町立早島小学校</t>
  </si>
  <si>
    <t>岡山県都窪郡早島町早島１２９７－１</t>
  </si>
  <si>
    <t>B133210002624</t>
  </si>
  <si>
    <t>岡山市立妹尾小学校</t>
  </si>
  <si>
    <t>岡山県岡山市南区妹尾１３５３</t>
  </si>
  <si>
    <t>B133210002633</t>
  </si>
  <si>
    <t>岡山市立箕島小学校</t>
  </si>
  <si>
    <t>岡山県岡山市南区箕島２３８４</t>
  </si>
  <si>
    <t>B133210002642</t>
  </si>
  <si>
    <t>倉敷市立庄小学校</t>
  </si>
  <si>
    <t>岡山県倉敷市上東７８５番地の２</t>
  </si>
  <si>
    <t>B133210002651</t>
  </si>
  <si>
    <t>岡山市立福田小学校</t>
  </si>
  <si>
    <t>岡山県岡山市南区古新田１０９５</t>
  </si>
  <si>
    <t>B133210002660</t>
  </si>
  <si>
    <t>総社市立山手小学校</t>
  </si>
  <si>
    <t>岡山県総社市岡谷６０７－２</t>
  </si>
  <si>
    <t>B133210002679</t>
  </si>
  <si>
    <t>総社市立清音小学校</t>
  </si>
  <si>
    <t>岡山県総社市清音軽部６６６－１</t>
  </si>
  <si>
    <t>B133210002688</t>
  </si>
  <si>
    <t>倉敷市立船穂小学校</t>
  </si>
  <si>
    <t>岡山県倉敷市船穂町船穂２６４３</t>
  </si>
  <si>
    <t>B133210002697</t>
  </si>
  <si>
    <t>倉敷市立柳井原小学校</t>
  </si>
  <si>
    <t>岡山県倉敷市船穂町柳井原１８５４－５</t>
  </si>
  <si>
    <t>B133210002704</t>
  </si>
  <si>
    <t>浅口市立金光竹小学校</t>
  </si>
  <si>
    <t>岡山県浅口市金光町下竹３１５</t>
  </si>
  <si>
    <t>B133210002713</t>
  </si>
  <si>
    <t>浅口市立金光小学校</t>
  </si>
  <si>
    <t>岡山県浅口市金光町占見新田２８８－１</t>
  </si>
  <si>
    <t>B133210002722</t>
  </si>
  <si>
    <t>浅口市立金光吉備小学校</t>
  </si>
  <si>
    <t>岡山県浅口市金光町須恵１６０番地</t>
  </si>
  <si>
    <t>B133210002731</t>
  </si>
  <si>
    <t>浅口市立鴨方東小学校</t>
  </si>
  <si>
    <t>岡山県浅口市鴨方町地頭上６５</t>
  </si>
  <si>
    <t>B133210002740</t>
  </si>
  <si>
    <t>浅口市立鴨方西小学校</t>
  </si>
  <si>
    <t>岡山県浅口市鴨方町小坂東２２２３－２</t>
  </si>
  <si>
    <t>B133210002759</t>
  </si>
  <si>
    <t>浅口市立鴨方西小学校阿部山分校</t>
  </si>
  <si>
    <t>岡山県浅口市鴨方町小坂東５０３０－２０８</t>
  </si>
  <si>
    <t>B133210002768</t>
  </si>
  <si>
    <t>浅口市立六条院小学校</t>
  </si>
  <si>
    <t>岡山県浅口市鴨方町六条院中２０７２</t>
  </si>
  <si>
    <t>B133210002777</t>
  </si>
  <si>
    <t>浅口市立寄島小学校</t>
  </si>
  <si>
    <t>岡山県浅口市寄島町１６０８９－３</t>
  </si>
  <si>
    <t>B133210002786</t>
  </si>
  <si>
    <t>里庄町立里庄東小学校</t>
  </si>
  <si>
    <t>岡山県浅口郡里庄町里見６６１０</t>
  </si>
  <si>
    <t>B133210002795</t>
  </si>
  <si>
    <t>里庄町立里庄西小学校</t>
  </si>
  <si>
    <t>岡山県浅口郡里庄町新庄５５３４</t>
  </si>
  <si>
    <t>B133210002802</t>
  </si>
  <si>
    <t>矢掛町立美川小学校</t>
  </si>
  <si>
    <t>岡山県小田郡矢掛町下高末２６８６</t>
  </si>
  <si>
    <t>B133210002811</t>
  </si>
  <si>
    <t>矢掛町立矢掛小学校</t>
  </si>
  <si>
    <t>岡山県小田郡矢掛町矢掛３０００－１</t>
  </si>
  <si>
    <t>B133210002820</t>
  </si>
  <si>
    <t>矢掛町立三谷小学校</t>
  </si>
  <si>
    <t>岡山県小田郡矢掛町東三成１４２３</t>
  </si>
  <si>
    <t>B133210002839</t>
  </si>
  <si>
    <t>矢掛町立山田小学校</t>
  </si>
  <si>
    <t>岡山県小田郡矢掛町里山田２４３０</t>
  </si>
  <si>
    <t>B133210002848</t>
  </si>
  <si>
    <t>矢掛町立川面小学校</t>
  </si>
  <si>
    <t>岡山県小田郡矢掛町西川面１３８０－１</t>
  </si>
  <si>
    <t>B133210002857</t>
  </si>
  <si>
    <t>矢掛町立中川小学校</t>
  </si>
  <si>
    <t>岡山県小田郡矢掛町本堀１６３７番地</t>
  </si>
  <si>
    <t>B133210002866</t>
  </si>
  <si>
    <t>矢掛町立小田小学校</t>
  </si>
  <si>
    <t>岡山県小田郡矢掛町小田４２１２－１</t>
  </si>
  <si>
    <t>B133210002875</t>
  </si>
  <si>
    <t>井原市立美星小学校</t>
  </si>
  <si>
    <t>岡山県井原市美星町西水砂２０</t>
  </si>
  <si>
    <t>B133210002884</t>
  </si>
  <si>
    <t>井原市立芳井小学校</t>
  </si>
  <si>
    <t>岡山県井原市芳井町吉井４１１４－１</t>
  </si>
  <si>
    <t>B133210002893</t>
  </si>
  <si>
    <t>岡山市立鯉山小学校</t>
  </si>
  <si>
    <t>岡山県岡山市北区吉備津１４４４</t>
  </si>
  <si>
    <t>B133210002900</t>
  </si>
  <si>
    <t>岡山市立庄内小学校</t>
  </si>
  <si>
    <t>岡山県岡山市北区三手３３６－２</t>
  </si>
  <si>
    <t>B133210002919</t>
  </si>
  <si>
    <t>岡山市立加茂小学校</t>
  </si>
  <si>
    <t>岡山県岡山市北区津寺５１７</t>
  </si>
  <si>
    <t>B133210002928</t>
  </si>
  <si>
    <t>岡山市立足守小学校</t>
  </si>
  <si>
    <t>岡山県岡山市北区足守７８９</t>
  </si>
  <si>
    <t>B133210002937</t>
  </si>
  <si>
    <t>岡山市立蛍明小学校</t>
  </si>
  <si>
    <t>岡山県岡山市北区大井３６０</t>
  </si>
  <si>
    <t>B133210002946</t>
  </si>
  <si>
    <t>倉敷市立川辺小学校</t>
  </si>
  <si>
    <t>岡山県倉敷市真備町川辺７２０</t>
  </si>
  <si>
    <t>B133210002955</t>
  </si>
  <si>
    <t>倉敷市立岡田小学校</t>
  </si>
  <si>
    <t>岡山県倉敷市真備町岡田６１９－２</t>
  </si>
  <si>
    <t>B133210002964</t>
  </si>
  <si>
    <t>倉敷市立薗小学校</t>
  </si>
  <si>
    <t>岡山県倉敷市真備町市場４３３８</t>
  </si>
  <si>
    <t>B133210002973</t>
  </si>
  <si>
    <t>倉敷市立二万小学校</t>
  </si>
  <si>
    <t>岡山県倉敷市真備町上二万３３４６</t>
  </si>
  <si>
    <t>B133210002982</t>
  </si>
  <si>
    <t>倉敷市立箭田小学校</t>
  </si>
  <si>
    <t>岡山県倉敷市真備町箭田４１１０</t>
  </si>
  <si>
    <t>B133210002991</t>
  </si>
  <si>
    <t>倉敷市立呉妹小学校</t>
  </si>
  <si>
    <t>岡山県倉敷市真備町妹１３７</t>
  </si>
  <si>
    <t>B133210003026</t>
  </si>
  <si>
    <t>高梁市立有漢東小学校</t>
  </si>
  <si>
    <t>岡山県高梁市有漢町上有漢８２６３</t>
  </si>
  <si>
    <t>B133210003044</t>
  </si>
  <si>
    <t>吉備中央町立上竹荘小学校</t>
  </si>
  <si>
    <t>岡山県加賀郡吉備中央町上竹２０５７</t>
  </si>
  <si>
    <t>B133210003053</t>
  </si>
  <si>
    <t>吉備中央町立豊野小学校</t>
  </si>
  <si>
    <t>岡山県加賀郡吉備中央町豊野１７０</t>
  </si>
  <si>
    <t>B133210003062</t>
  </si>
  <si>
    <t>吉備中央町立下竹荘小学校</t>
  </si>
  <si>
    <t>岡山県加賀郡吉備中央町湯山１０１４</t>
  </si>
  <si>
    <t>B133210003071</t>
  </si>
  <si>
    <t>吉備中央町立吉川小学校</t>
  </si>
  <si>
    <t>岡山県加賀郡吉備中央町吉川８９２</t>
  </si>
  <si>
    <t>B133210003080</t>
  </si>
  <si>
    <t>吉備中央町立大和小学校</t>
  </si>
  <si>
    <t>岡山県加賀郡吉備中央町西２０５</t>
  </si>
  <si>
    <t>B133210003099</t>
  </si>
  <si>
    <t>高梁市立成羽小学校</t>
  </si>
  <si>
    <t>岡山県高梁市成羽町下原１０８６</t>
  </si>
  <si>
    <t>B133210003106</t>
  </si>
  <si>
    <t>高梁市立川上小学校</t>
  </si>
  <si>
    <t>岡山県高梁市川上町地頭１３２３</t>
  </si>
  <si>
    <t>B133210003115</t>
  </si>
  <si>
    <t>高梁市立富家小学校</t>
  </si>
  <si>
    <t>岡山県高梁市備中町長屋２７－１</t>
  </si>
  <si>
    <t>B133210003124</t>
  </si>
  <si>
    <t>新見市立刑部小学校</t>
  </si>
  <si>
    <t>岡山県新見市大佐永富１５９２</t>
  </si>
  <si>
    <t>B133210003133</t>
  </si>
  <si>
    <t>新見市立神郷北小学校</t>
  </si>
  <si>
    <t>岡山県新見市神郷釜村１２８１</t>
  </si>
  <si>
    <t>B133210003142</t>
  </si>
  <si>
    <t>新見市立神代小学校</t>
  </si>
  <si>
    <t>岡山県新見市神郷下神代３５７１－１</t>
  </si>
  <si>
    <t>B133210003151</t>
  </si>
  <si>
    <t>新見市立本郷小学校</t>
  </si>
  <si>
    <t>岡山県新見市哲多町本郷６７２</t>
  </si>
  <si>
    <t>B133210003179</t>
  </si>
  <si>
    <t>新見市立新砥小学校</t>
  </si>
  <si>
    <t>岡山県新見市哲多町蚊家４３０１</t>
  </si>
  <si>
    <t>B133210003188</t>
  </si>
  <si>
    <t>新見市立矢神小学校</t>
  </si>
  <si>
    <t>岡山県新見市哲西町上神代５８２３</t>
  </si>
  <si>
    <t>B133210003197</t>
  </si>
  <si>
    <t>新見市立野馳小学校</t>
  </si>
  <si>
    <t>岡山県新見市哲西町八鳥５２７</t>
  </si>
  <si>
    <t>B133210003204</t>
  </si>
  <si>
    <t>真庭市立月田小学校</t>
  </si>
  <si>
    <t>岡山県真庭市月田５６４２</t>
  </si>
  <si>
    <t>B133210003213</t>
  </si>
  <si>
    <t>真庭市立富原小学校</t>
  </si>
  <si>
    <t>岡山県真庭市若代１９４８</t>
  </si>
  <si>
    <t>B133210003222</t>
  </si>
  <si>
    <t>真庭市立勝山小学校</t>
  </si>
  <si>
    <t>岡山県真庭市本郷１８０１</t>
  </si>
  <si>
    <t>B133210003231</t>
  </si>
  <si>
    <t>真庭市立落合小学校</t>
  </si>
  <si>
    <t>岡山県真庭市落合垂水６０７－２</t>
  </si>
  <si>
    <t>B133210003240</t>
  </si>
  <si>
    <t>真庭市立天津小学校</t>
  </si>
  <si>
    <t>岡山県真庭市日名２０－２</t>
  </si>
  <si>
    <t>B133210003259</t>
  </si>
  <si>
    <t>真庭市立木山小学校</t>
  </si>
  <si>
    <t>岡山県真庭市下方１３８０</t>
  </si>
  <si>
    <t>B133210003268</t>
  </si>
  <si>
    <t>真庭市立木山小学校日野上分校</t>
  </si>
  <si>
    <t>岡山県真庭市日野上１３１７</t>
  </si>
  <si>
    <t>B133210003277</t>
  </si>
  <si>
    <t>真庭市立美川小学校</t>
  </si>
  <si>
    <t>岡山県真庭市栗原７２０</t>
  </si>
  <si>
    <t>B133210003286</t>
  </si>
  <si>
    <t>真庭市立河内小学校</t>
  </si>
  <si>
    <t>岡山県真庭市中河内２１１９－１</t>
  </si>
  <si>
    <t>B133210003295</t>
  </si>
  <si>
    <t>真庭市立川東小学校</t>
  </si>
  <si>
    <t>岡山県真庭市田原１７５</t>
  </si>
  <si>
    <t>B133210003302</t>
  </si>
  <si>
    <t>真庭市立湯原小学校</t>
  </si>
  <si>
    <t>岡山県真庭市久見７０</t>
  </si>
  <si>
    <t>B133210003311</t>
  </si>
  <si>
    <t>真庭市立遷喬小学校</t>
  </si>
  <si>
    <t>岡山県真庭市久世１００</t>
  </si>
  <si>
    <t>B133210003320</t>
  </si>
  <si>
    <t>真庭市立草加部小学校</t>
  </si>
  <si>
    <t>岡山県真庭市草加部５３８</t>
  </si>
  <si>
    <t>B133210003339</t>
  </si>
  <si>
    <t>真庭市立米来小学校</t>
  </si>
  <si>
    <t>岡山県真庭市目木１８０４</t>
  </si>
  <si>
    <t>B133210003348</t>
  </si>
  <si>
    <t>真庭市立樫邑小学校</t>
  </si>
  <si>
    <t>岡山県真庭市樫西３５１０</t>
  </si>
  <si>
    <t>B133210003357</t>
  </si>
  <si>
    <t>真庭市立余野小学校</t>
  </si>
  <si>
    <t>岡山県真庭市余野下４７５</t>
  </si>
  <si>
    <t>B133210003366</t>
  </si>
  <si>
    <t>真庭市立美甘小学校</t>
  </si>
  <si>
    <t>岡山県真庭市美甘４０２１－４</t>
  </si>
  <si>
    <t>B133210003375</t>
  </si>
  <si>
    <t>新庄村立新庄小学校</t>
  </si>
  <si>
    <t>岡山県真庭郡新庄村２０７４</t>
  </si>
  <si>
    <t>B133210003384</t>
  </si>
  <si>
    <t>真庭市立川上小学校</t>
  </si>
  <si>
    <t>岡山県真庭市蒜山上福田８９０番地１７</t>
  </si>
  <si>
    <t>B133210003393</t>
  </si>
  <si>
    <t>真庭市立八束小学校</t>
  </si>
  <si>
    <t>岡山県真庭市蒜山下見１５２７</t>
  </si>
  <si>
    <t>B133210003400</t>
  </si>
  <si>
    <t>真庭市立中和小学校</t>
  </si>
  <si>
    <t>岡山県真庭市蒜山下和１９６５</t>
  </si>
  <si>
    <t>B133210003419</t>
  </si>
  <si>
    <t>津山市立加茂小学校</t>
  </si>
  <si>
    <t>岡山県津山市加茂町塔中８０</t>
  </si>
  <si>
    <t>B133210003428</t>
  </si>
  <si>
    <t>鏡野町立奥津小学校</t>
  </si>
  <si>
    <t>岡山県苫田郡鏡野町女原７９－２</t>
  </si>
  <si>
    <t>B133210003437</t>
  </si>
  <si>
    <t>鏡野町立大野小学校</t>
  </si>
  <si>
    <t>岡山県苫田郡鏡野町円宗寺８２５</t>
  </si>
  <si>
    <t>B133210003446</t>
  </si>
  <si>
    <t>鏡野町立鶴喜小学校</t>
  </si>
  <si>
    <t>岡山県苫田郡鏡野町下森原４０５</t>
  </si>
  <si>
    <t>B133210003455</t>
  </si>
  <si>
    <t>鏡野町立香々美小学校</t>
  </si>
  <si>
    <t>岡山県苫田郡鏡野町香々美８２８</t>
  </si>
  <si>
    <t>B133210003473</t>
  </si>
  <si>
    <t>鏡野町立南小学校</t>
  </si>
  <si>
    <t>岡山県苫田郡鏡野町古川５０番地</t>
  </si>
  <si>
    <t>B133210003507</t>
  </si>
  <si>
    <t>美作市立勝田小学校</t>
  </si>
  <si>
    <t>岡山県美作市真加部１３６６</t>
  </si>
  <si>
    <t>B133210003516</t>
  </si>
  <si>
    <t>美作市立勝田東小学校</t>
  </si>
  <si>
    <t>岡山県美作市大町６４</t>
  </si>
  <si>
    <t>B133210003525</t>
  </si>
  <si>
    <t>勝央町立勝間田小学校</t>
  </si>
  <si>
    <t>岡山県勝田郡勝央町勝間田１９４－１</t>
  </si>
  <si>
    <t>B133210003534</t>
  </si>
  <si>
    <t>勝央町立勝央北小学校</t>
  </si>
  <si>
    <t>岡山県勝田郡勝央町植月中２７５４</t>
  </si>
  <si>
    <t>B133210003543</t>
  </si>
  <si>
    <t>奈義町立奈義小学校</t>
  </si>
  <si>
    <t>岡山県勝田郡奈義町広岡１２６１</t>
  </si>
  <si>
    <t>B133210003552</t>
  </si>
  <si>
    <t>津山市立広戸小学校</t>
  </si>
  <si>
    <t>岡山県津山市市場１０８０－１</t>
  </si>
  <si>
    <t>B133210003561</t>
  </si>
  <si>
    <t>津山市立新野小学校</t>
  </si>
  <si>
    <t>岡山県津山市西中５９１</t>
  </si>
  <si>
    <t>B133210003570</t>
  </si>
  <si>
    <t>津山市立勝加茂小学校</t>
  </si>
  <si>
    <t>岡山県津山市中村１２５</t>
  </si>
  <si>
    <t>B133210003589</t>
  </si>
  <si>
    <t>美作市立大原小学校</t>
  </si>
  <si>
    <t>岡山県美作市下町３２６－２</t>
  </si>
  <si>
    <t>B133210003598</t>
  </si>
  <si>
    <t>美作市立美作北小学校</t>
  </si>
  <si>
    <t>岡山県美作市楢原中６０</t>
  </si>
  <si>
    <t>B133210003605</t>
  </si>
  <si>
    <t>美作市立美作第一小学校</t>
  </si>
  <si>
    <t>岡山県美作市湯郷５８</t>
  </si>
  <si>
    <t>B133210003614</t>
  </si>
  <si>
    <t>美作市立江見小学校</t>
  </si>
  <si>
    <t>岡山県美作市江見５７３</t>
  </si>
  <si>
    <t>B133210003623</t>
  </si>
  <si>
    <t>美作市立土居小学校</t>
  </si>
  <si>
    <t>岡山県美作市土居２０３</t>
  </si>
  <si>
    <t>B133210003632</t>
  </si>
  <si>
    <t>美作市立英田小学校</t>
  </si>
  <si>
    <t>岡山県美作市福本９３５</t>
  </si>
  <si>
    <t>B133210003650</t>
  </si>
  <si>
    <t>西粟倉村立西粟倉小学校</t>
  </si>
  <si>
    <t>岡山県英田郡西粟倉村長尾１５５５</t>
  </si>
  <si>
    <t>B133210003669</t>
  </si>
  <si>
    <t>美咲町立加美小学校</t>
  </si>
  <si>
    <t>岡山県久米郡美咲町原田１１</t>
  </si>
  <si>
    <t>B133210003687</t>
  </si>
  <si>
    <t>久米南町立弓削小学校</t>
  </si>
  <si>
    <t>岡山県久米郡久米南町下弓削１００８－２</t>
  </si>
  <si>
    <t>B133210003696</t>
  </si>
  <si>
    <t>久米南町立誕生寺小学校</t>
  </si>
  <si>
    <t>岡山県久米郡久米南町里方９４４</t>
  </si>
  <si>
    <t>B133210003703</t>
  </si>
  <si>
    <t>久米南町立神目小学校</t>
  </si>
  <si>
    <t>岡山県久米郡久米南町上神目６１３</t>
  </si>
  <si>
    <t>B133210003712</t>
  </si>
  <si>
    <t>津山市立喬松小学校</t>
  </si>
  <si>
    <t>岡山県津山市坪井上１００－１</t>
  </si>
  <si>
    <t>B133210003721</t>
  </si>
  <si>
    <t>津山市立中正小学校</t>
  </si>
  <si>
    <t>岡山県津山市宮部下６８６</t>
  </si>
  <si>
    <t>B133210003730</t>
  </si>
  <si>
    <t>津山市立誠道小学校</t>
  </si>
  <si>
    <t>岡山県津山市久米川南９１９番地</t>
  </si>
  <si>
    <t>B133210003749</t>
  </si>
  <si>
    <t>津山市立秀実小学校</t>
  </si>
  <si>
    <t>岡山県津山市桑上１</t>
  </si>
  <si>
    <t>B133210003776</t>
  </si>
  <si>
    <t>美咲町立美咲中央小学校</t>
  </si>
  <si>
    <t>岡山県久米郡美咲町打穴下１６８５－１</t>
  </si>
  <si>
    <t>B133210003785</t>
  </si>
  <si>
    <t>岡山市立竜之口小学校</t>
  </si>
  <si>
    <t>岡山県岡山市中区四御神２６６</t>
  </si>
  <si>
    <t>B133210003794</t>
  </si>
  <si>
    <t>岡山市立芳明小学校</t>
  </si>
  <si>
    <t>岡山県岡山市南区万倍１</t>
  </si>
  <si>
    <t>B133210003801</t>
  </si>
  <si>
    <t>岡山市立桃丘小学校</t>
  </si>
  <si>
    <t>岡山県岡山市北区芳賀５１１１－２２</t>
  </si>
  <si>
    <t>B133210003810</t>
  </si>
  <si>
    <t>岡山市立芳泉小学校ひばり分校</t>
  </si>
  <si>
    <t>岡山県岡山市南区泉田４－８－１０</t>
  </si>
  <si>
    <t>B133210003829</t>
  </si>
  <si>
    <t>岡山市立城東台小学校</t>
  </si>
  <si>
    <t>岡山県岡山市東区城東台西３－６－３</t>
  </si>
  <si>
    <t>B133210003838</t>
  </si>
  <si>
    <t>岡山市立岡山中央小学校</t>
  </si>
  <si>
    <t>岡山県岡山市北区弓之町９－２７</t>
  </si>
  <si>
    <t>B133210003847</t>
  </si>
  <si>
    <t>真庭市立北房小学校</t>
  </si>
  <si>
    <t>岡山県真庭市下呰部２８９</t>
  </si>
  <si>
    <t>B133310000018</t>
  </si>
  <si>
    <t>ノートルダム清心女子大学附属小学校</t>
  </si>
  <si>
    <t>岡山県岡山市北区伊福町２－１６－９</t>
  </si>
  <si>
    <t>B133310000027</t>
  </si>
  <si>
    <t>吉備高原のびのび小学校</t>
  </si>
  <si>
    <t>岡山県加賀郡吉備中央町高谷４７０</t>
  </si>
  <si>
    <t>B133310000036</t>
  </si>
  <si>
    <t>朝日塾小学校</t>
  </si>
  <si>
    <t>岡山県岡山市北区吉宗８５６</t>
  </si>
  <si>
    <t>B133310000045</t>
  </si>
  <si>
    <t>就実小学校</t>
  </si>
  <si>
    <t>岡山県岡山市中区西川原１－６－１</t>
  </si>
  <si>
    <t>C133110000010</t>
  </si>
  <si>
    <t>岡山大学教育学部附属中学校</t>
  </si>
  <si>
    <t>C133210000018</t>
  </si>
  <si>
    <t>岡山市立岡北中学校</t>
  </si>
  <si>
    <t>岡山県岡山市北区津島東１－１－１</t>
  </si>
  <si>
    <t>C133210000027</t>
  </si>
  <si>
    <t>岡山市立石井中学校</t>
  </si>
  <si>
    <t>岡山県岡山市北区下伊福上町１０－９</t>
  </si>
  <si>
    <t>C133210000036</t>
  </si>
  <si>
    <t>岡山市立桑田中学校</t>
  </si>
  <si>
    <t>岡山県岡山市北区東島田町２－３－３５</t>
  </si>
  <si>
    <t>C133210000045</t>
  </si>
  <si>
    <t>岡山市立岡輝中学校</t>
  </si>
  <si>
    <t>岡山県岡山市北区岡町１２－１７</t>
  </si>
  <si>
    <t>C133210000054</t>
  </si>
  <si>
    <t>岡山市立福浜中学校</t>
  </si>
  <si>
    <t>岡山県岡山市南区三浜町２－３－２６</t>
  </si>
  <si>
    <t>C133210000063</t>
  </si>
  <si>
    <t>岡山市立東山中学校</t>
  </si>
  <si>
    <t>岡山県岡山市中区御幸町１３－３</t>
  </si>
  <si>
    <t>C133210000072</t>
  </si>
  <si>
    <t>岡山市立操山中学校</t>
  </si>
  <si>
    <t>岡山県岡山市中区国富３－１１－１</t>
  </si>
  <si>
    <t>C133210000081</t>
  </si>
  <si>
    <t>岡山市立操南中学校</t>
  </si>
  <si>
    <t>岡山県岡山市中区藤崎１３０－２</t>
  </si>
  <si>
    <t>C133210000090</t>
  </si>
  <si>
    <t>岡山市立御南中学校</t>
  </si>
  <si>
    <t>岡山県岡山市北区田中５８１</t>
  </si>
  <si>
    <t>C133210000107</t>
  </si>
  <si>
    <t>岡山市立光南台中学校</t>
  </si>
  <si>
    <t>岡山県岡山市南区飽浦３９０</t>
  </si>
  <si>
    <t>C133210000116</t>
  </si>
  <si>
    <t>岡山市立竜操中学校</t>
  </si>
  <si>
    <t>岡山県岡山市中区赤田１８８－１</t>
  </si>
  <si>
    <t>C133210000125</t>
  </si>
  <si>
    <t>岡山市立京山中学校</t>
  </si>
  <si>
    <t>岡山県岡山市北区津島京町１－７－１</t>
  </si>
  <si>
    <t>C133210000134</t>
  </si>
  <si>
    <t>岡山市立福南中学校</t>
  </si>
  <si>
    <t>岡山県岡山市南区築港ひかり町１０－３５</t>
  </si>
  <si>
    <t>C133210000143</t>
  </si>
  <si>
    <t>岡山市立芳泉中学校</t>
  </si>
  <si>
    <t>岡山県岡山市南区芳泉３丁目２－１</t>
  </si>
  <si>
    <t>C133210000152</t>
  </si>
  <si>
    <t>岡山市立高島中学校</t>
  </si>
  <si>
    <t>岡山県岡山市中区賞田１９０－１</t>
  </si>
  <si>
    <t>C133210000161</t>
  </si>
  <si>
    <t>岡山市立芳田中学校</t>
  </si>
  <si>
    <t>岡山県岡山市南区当新田４６８－１</t>
  </si>
  <si>
    <t>C133210000170</t>
  </si>
  <si>
    <t>岡山市立富山中学校</t>
  </si>
  <si>
    <t>岡山県岡山市中区海吉１４６２－５</t>
  </si>
  <si>
    <t>C133210000189</t>
  </si>
  <si>
    <t>岡山市立岡山後楽館中学校</t>
  </si>
  <si>
    <t>岡山県岡山市北区南方１－３－１５</t>
  </si>
  <si>
    <t>C133210000198</t>
  </si>
  <si>
    <t>岡山市立岡山中央中学校</t>
  </si>
  <si>
    <t>岡山県岡山市北区蕃山町６－１０</t>
  </si>
  <si>
    <t>C133210000205</t>
  </si>
  <si>
    <t>倉敷市立東中学校</t>
  </si>
  <si>
    <t>岡山県倉敷市平田１５５－１００</t>
  </si>
  <si>
    <t>C133210000214</t>
  </si>
  <si>
    <t>倉敷市立西中学校</t>
  </si>
  <si>
    <t>岡山県倉敷市日吉町２０５番地</t>
  </si>
  <si>
    <t>C133210000223</t>
  </si>
  <si>
    <t>倉敷市立南中学校</t>
  </si>
  <si>
    <t>岡山県倉敷市西富井１３８７</t>
  </si>
  <si>
    <t>C133210000232</t>
  </si>
  <si>
    <t>倉敷市立北中学校</t>
  </si>
  <si>
    <t>岡山県倉敷市中庄５０５</t>
  </si>
  <si>
    <t>C133210000241</t>
  </si>
  <si>
    <t>倉敷市立多津美中学校</t>
  </si>
  <si>
    <t>岡山県倉敷市有城９８６</t>
  </si>
  <si>
    <t>C133210000250</t>
  </si>
  <si>
    <t>倉敷市立倉敷第一中学校</t>
  </si>
  <si>
    <t>岡山県倉敷市西阿知町１０７０番地</t>
  </si>
  <si>
    <t>C133210000269</t>
  </si>
  <si>
    <t>倉敷市立福田中学校</t>
  </si>
  <si>
    <t>岡山県倉敷市福田町古新田５３３番地の１</t>
  </si>
  <si>
    <t>C133210000278</t>
  </si>
  <si>
    <t>倉敷市立水島中学校</t>
  </si>
  <si>
    <t>岡山県倉敷市水島北幸町３番１号</t>
  </si>
  <si>
    <t>C133210000287</t>
  </si>
  <si>
    <t>倉敷市立連島中学校</t>
  </si>
  <si>
    <t>岡山県倉敷市連島中央５丁目６番１号</t>
  </si>
  <si>
    <t>C133210000296</t>
  </si>
  <si>
    <t>倉敷市立味野中学校</t>
  </si>
  <si>
    <t>岡山県倉敷市児島味野４丁目２－５６</t>
  </si>
  <si>
    <t>C133210000303</t>
  </si>
  <si>
    <t>倉敷市立下津井中学校</t>
  </si>
  <si>
    <t>岡山県倉敷市下津井吹上１４０</t>
  </si>
  <si>
    <t>C133210000312</t>
  </si>
  <si>
    <t>倉敷市立児島中学校</t>
  </si>
  <si>
    <t>岡山県倉敷市児島小川４－７－３４</t>
  </si>
  <si>
    <t>C133210000321</t>
  </si>
  <si>
    <t>倉敷市立琴浦中学校</t>
  </si>
  <si>
    <t>岡山県倉敷市児島下の町８丁目６番６号</t>
  </si>
  <si>
    <t>C133210000330</t>
  </si>
  <si>
    <t>倉敷市立郷内中学校</t>
  </si>
  <si>
    <t>岡山県倉敷市林６２０番地</t>
  </si>
  <si>
    <t>C133210000349</t>
  </si>
  <si>
    <t>倉敷市立玉島東中学校</t>
  </si>
  <si>
    <t>岡山県倉敷市玉島２－２１－１</t>
  </si>
  <si>
    <t>C133210000358</t>
  </si>
  <si>
    <t>倉敷市立玉島西中学校</t>
  </si>
  <si>
    <t>岡山県倉敷市玉島柏島１５４８番地</t>
  </si>
  <si>
    <t>C133210000367</t>
  </si>
  <si>
    <t>倉敷市立玉島北中学校</t>
  </si>
  <si>
    <t>岡山県倉敷市玉島八島１５２９－１</t>
  </si>
  <si>
    <t>C133210000376</t>
  </si>
  <si>
    <t>倉敷市立黒崎中学校</t>
  </si>
  <si>
    <t>岡山県倉敷市玉島黒崎６０５７</t>
  </si>
  <si>
    <t>C133210000385</t>
  </si>
  <si>
    <t>倉敷市立東陽中学校</t>
  </si>
  <si>
    <t>岡山県倉敷市高須賀３１５</t>
  </si>
  <si>
    <t>C133210000394</t>
  </si>
  <si>
    <t>倉敷市立福田南中学校</t>
  </si>
  <si>
    <t>岡山県倉敷市福田町古新田７１１－４</t>
  </si>
  <si>
    <t>C133210000401</t>
  </si>
  <si>
    <t>倉敷市立新田中学校</t>
  </si>
  <si>
    <t>岡山県倉敷市新田２６７４－３</t>
  </si>
  <si>
    <t>C133210000410</t>
  </si>
  <si>
    <t>倉敷市立連島南中学校</t>
  </si>
  <si>
    <t>岡山県倉敷市連島町鶴新田１３１０</t>
  </si>
  <si>
    <t>C133210000429</t>
  </si>
  <si>
    <t>岡山県立倉敷天城中学校</t>
  </si>
  <si>
    <t>岡山県倉敷市藤戸町天城２６９</t>
  </si>
  <si>
    <t>C133210000438</t>
  </si>
  <si>
    <t>津山市立北陵中学校</t>
  </si>
  <si>
    <t>岡山県津山市大田１６０</t>
  </si>
  <si>
    <t>C133210000447</t>
  </si>
  <si>
    <t>津山市立鶴山中学校</t>
  </si>
  <si>
    <t>岡山県津山市山北２９０</t>
  </si>
  <si>
    <t>C133210000456</t>
  </si>
  <si>
    <t>津山市立津山東中学校</t>
  </si>
  <si>
    <t>岡山県津山市押入１１１０</t>
  </si>
  <si>
    <t>C133210000465</t>
  </si>
  <si>
    <t>津山市立津山西中学校</t>
  </si>
  <si>
    <t>岡山県津山市二宮１２５６－１</t>
  </si>
  <si>
    <t>C133210000474</t>
  </si>
  <si>
    <t>津山市立中道中学校</t>
  </si>
  <si>
    <t>岡山県津山市勝部３５５</t>
  </si>
  <si>
    <t>C133210000483</t>
  </si>
  <si>
    <t>岡山県立津山中学校</t>
  </si>
  <si>
    <t>岡山県津山市椿高下６２</t>
  </si>
  <si>
    <t>C133210000492</t>
  </si>
  <si>
    <t>玉野市立宇野中学校</t>
  </si>
  <si>
    <t>岡山県玉野市築港２－２７－１</t>
  </si>
  <si>
    <t>C133210000508</t>
  </si>
  <si>
    <t>玉野市立玉中学校</t>
  </si>
  <si>
    <t>岡山県玉野市奥玉１－２７－１</t>
  </si>
  <si>
    <t>C133210000517</t>
  </si>
  <si>
    <t>玉野市立日比中学校</t>
  </si>
  <si>
    <t>岡山県玉野市和田６－１３－１</t>
  </si>
  <si>
    <t>C133210000526</t>
  </si>
  <si>
    <t>玉野市立山田中学校</t>
  </si>
  <si>
    <t>岡山県玉野市後閑１９９５</t>
  </si>
  <si>
    <t>C133210000535</t>
  </si>
  <si>
    <t>玉野市立荘内中学校</t>
  </si>
  <si>
    <t>岡山県玉野市木目１３７３</t>
  </si>
  <si>
    <t>C133210000544</t>
  </si>
  <si>
    <t>玉野市立八浜中学校</t>
  </si>
  <si>
    <t>岡山県玉野市八浜町八浜１４３８</t>
  </si>
  <si>
    <t>C133210000553</t>
  </si>
  <si>
    <t>笠岡市立笠岡東中学校</t>
  </si>
  <si>
    <t>岡山県笠岡市西大島新田１５－３</t>
  </si>
  <si>
    <t>C133210000562</t>
  </si>
  <si>
    <t>笠岡市立笠岡西中学校</t>
  </si>
  <si>
    <t>岡山県笠岡市笠岡３７９７</t>
  </si>
  <si>
    <t>C133210000571</t>
  </si>
  <si>
    <t>笠岡市立金浦中学校</t>
  </si>
  <si>
    <t>岡山県笠岡市吉浜１８３０－２</t>
  </si>
  <si>
    <t>C133210000580</t>
  </si>
  <si>
    <t>笠岡市立新吉中学校</t>
  </si>
  <si>
    <t>岡山県笠岡市山口３３４１</t>
  </si>
  <si>
    <t>C133210000599</t>
  </si>
  <si>
    <t>笠岡市立大島中学校</t>
  </si>
  <si>
    <t>岡山県笠岡市大島中７２９１－１</t>
  </si>
  <si>
    <t>C133210000606</t>
  </si>
  <si>
    <t>笠岡市立神島外中学校</t>
  </si>
  <si>
    <t>岡山県笠岡市神島外浦１５５５</t>
  </si>
  <si>
    <t>C133210000615</t>
  </si>
  <si>
    <t>笠岡市立白石中学校</t>
  </si>
  <si>
    <t>岡山県笠岡市白石島２４８２－１</t>
  </si>
  <si>
    <t>C133210000624</t>
  </si>
  <si>
    <t>笠岡市立北木中学校</t>
  </si>
  <si>
    <t>岡山県笠岡市北木島町１３１９８－１</t>
  </si>
  <si>
    <t>C133210000633</t>
  </si>
  <si>
    <t>笠岡市立真鍋中学校</t>
  </si>
  <si>
    <t>岡山県笠岡市真鍋島４２４０</t>
  </si>
  <si>
    <t>C133210000642</t>
  </si>
  <si>
    <t>笠岡市・矢掛町中学校組合立小北中学校</t>
  </si>
  <si>
    <t>岡山県笠岡市甲弩１８１０－３</t>
  </si>
  <si>
    <t>C133210000651</t>
  </si>
  <si>
    <t>岡山市立西大寺中学校</t>
  </si>
  <si>
    <t>岡山県岡山市東区西大寺上１－２０－６０</t>
  </si>
  <si>
    <t>C133210000660</t>
  </si>
  <si>
    <t>岡山市立上南中学校</t>
  </si>
  <si>
    <t>岡山県岡山市東区金田７２２</t>
  </si>
  <si>
    <t>C133210000688</t>
  </si>
  <si>
    <t>岡山市立旭東中学校</t>
  </si>
  <si>
    <t>岡山県岡山市東区大多羅町２７６</t>
  </si>
  <si>
    <t>C133210000697</t>
  </si>
  <si>
    <t>岡山県立岡山操山中学校</t>
  </si>
  <si>
    <t>岡山県岡山市中区浜４１２</t>
  </si>
  <si>
    <t>C133210000704</t>
  </si>
  <si>
    <t>岡山市立緑ヶ丘中学校</t>
  </si>
  <si>
    <t>岡山県岡山市中区平井２－２５７２</t>
  </si>
  <si>
    <t>C133210000713</t>
  </si>
  <si>
    <t>井原市立高屋中学校</t>
  </si>
  <si>
    <t>岡山県井原市高屋町２－９－１</t>
  </si>
  <si>
    <t>C133210000722</t>
  </si>
  <si>
    <t>井原市立木之子中学校</t>
  </si>
  <si>
    <t>岡山県井原市木之子町２９５７ー１</t>
  </si>
  <si>
    <t>C133210000731</t>
  </si>
  <si>
    <t>井原市立井原中学校</t>
  </si>
  <si>
    <t>岡山県井原市西江原町２０００</t>
  </si>
  <si>
    <t>C133210000740</t>
  </si>
  <si>
    <t>総社市立総社中学校</t>
  </si>
  <si>
    <t>岡山県総社市秦５４０番地</t>
  </si>
  <si>
    <t>C133210000759</t>
  </si>
  <si>
    <t>総社市立総社東中学校</t>
  </si>
  <si>
    <t>岡山県総社市井手５６５</t>
  </si>
  <si>
    <t>C133210000768</t>
  </si>
  <si>
    <t>総社市立総社西中学校</t>
  </si>
  <si>
    <t>岡山県総社市駅前１－１０－１</t>
  </si>
  <si>
    <t>C133210000777</t>
  </si>
  <si>
    <t>高梁市立高梁中学校</t>
  </si>
  <si>
    <t>岡山県高梁市落合町近似１２６０－１</t>
  </si>
  <si>
    <t>C133210000786</t>
  </si>
  <si>
    <t>高梁市立高梁北中学校</t>
  </si>
  <si>
    <t>岡山県高梁市川面町２３０２番地の１</t>
  </si>
  <si>
    <t>C133210000795</t>
  </si>
  <si>
    <t>高梁市立高梁東中学校</t>
  </si>
  <si>
    <t>岡山県高梁市津川町今津１９０８</t>
  </si>
  <si>
    <t>C133210000802</t>
  </si>
  <si>
    <t>新見市立新見第一中学校</t>
  </si>
  <si>
    <t>岡山県新見市高尾２３６４</t>
  </si>
  <si>
    <t>C133210000811</t>
  </si>
  <si>
    <t>新見市立新見南中学校</t>
  </si>
  <si>
    <t>岡山県新見市石蟹１３５</t>
  </si>
  <si>
    <t>C133210000820</t>
  </si>
  <si>
    <t>岡山市立御津中学校</t>
  </si>
  <si>
    <t>岡山県岡山市北区御津宇垣１２２７</t>
  </si>
  <si>
    <t>C133210000839</t>
  </si>
  <si>
    <t>岡山市立中山中学校</t>
  </si>
  <si>
    <t>岡山県岡山市北区辛川市場１５９</t>
  </si>
  <si>
    <t>C133210000848</t>
  </si>
  <si>
    <t>岡山市立建部中学校</t>
  </si>
  <si>
    <t>岡山県岡山市北区建部町建部上７３４</t>
  </si>
  <si>
    <t>C133210000857</t>
  </si>
  <si>
    <t>岡山市立香和中学校</t>
  </si>
  <si>
    <t>岡山県岡山市北区吉宗５９０</t>
  </si>
  <si>
    <t>C133210000866</t>
  </si>
  <si>
    <t>吉備中央町立加賀中学校</t>
  </si>
  <si>
    <t>岡山県加賀郡吉備中央町湯山１０２８</t>
  </si>
  <si>
    <t>C133210000875</t>
  </si>
  <si>
    <t>岡山市立瀬戸中学校</t>
  </si>
  <si>
    <t>岡山県岡山市東区瀬戸町瀬戸４４４</t>
  </si>
  <si>
    <t>C133210000884</t>
  </si>
  <si>
    <t>赤磐市立高陽中学校</t>
  </si>
  <si>
    <t>岡山県赤磐市上市５１番地</t>
  </si>
  <si>
    <t>C133210000893</t>
  </si>
  <si>
    <t>赤磐市立桜が丘中学校</t>
  </si>
  <si>
    <t>岡山県赤磐市桜が丘西５－１２</t>
  </si>
  <si>
    <t>C133210000900</t>
  </si>
  <si>
    <t>赤磐市立赤坂中学校</t>
  </si>
  <si>
    <t>岡山県赤磐市町苅田４２５－１</t>
  </si>
  <si>
    <t>C133210000919</t>
  </si>
  <si>
    <t>赤磐市立磐梨中学校</t>
  </si>
  <si>
    <t>岡山県赤磐市沢原１４９</t>
  </si>
  <si>
    <t>C133210000928</t>
  </si>
  <si>
    <t>赤磐市立吉井中学校</t>
  </si>
  <si>
    <t>岡山県赤磐市周匝１６１</t>
  </si>
  <si>
    <t>C133210000937</t>
  </si>
  <si>
    <t>備前市立備前中学校</t>
  </si>
  <si>
    <t>岡山県備前市伊部１８５７</t>
  </si>
  <si>
    <t>C133210000946</t>
  </si>
  <si>
    <t>備前市立伊里中学校</t>
  </si>
  <si>
    <t>岡山県備前市麻宇那１１６０</t>
  </si>
  <si>
    <t>C133210000955</t>
  </si>
  <si>
    <t>備前市立日生中学校</t>
  </si>
  <si>
    <t>岡山県備前市日生町日生２４１－１４</t>
  </si>
  <si>
    <t>C133210000964</t>
  </si>
  <si>
    <t>備前市立三石中学校</t>
  </si>
  <si>
    <t>C133210000973</t>
  </si>
  <si>
    <t>備前市立吉永中学校</t>
  </si>
  <si>
    <t>岡山県備前市吉永町岩崎３６３</t>
  </si>
  <si>
    <t>C133210000982</t>
  </si>
  <si>
    <t>和気町立和気中学校</t>
  </si>
  <si>
    <t>岡山県和気郡和気町泉３７５－１</t>
  </si>
  <si>
    <t>C133210000991</t>
  </si>
  <si>
    <t>和気町立佐伯中学校</t>
  </si>
  <si>
    <t>岡山県和気郡和気町矢田２２３</t>
  </si>
  <si>
    <t>C133210001008</t>
  </si>
  <si>
    <t>瀬戸内市立牛窓中学校</t>
  </si>
  <si>
    <t>岡山県瀬戸内市牛窓町牛窓６４４６</t>
  </si>
  <si>
    <t>C133210001017</t>
  </si>
  <si>
    <t>瀬戸内市立邑久中学校</t>
  </si>
  <si>
    <t>岡山県瀬戸内市邑久町山手２</t>
  </si>
  <si>
    <t>C133210001026</t>
  </si>
  <si>
    <t>瀬戸内市立長船中学校</t>
  </si>
  <si>
    <t>岡山県瀬戸内市長船町牛文１０１０</t>
  </si>
  <si>
    <t>C133210001035</t>
  </si>
  <si>
    <t>岡山市立上道中学校</t>
  </si>
  <si>
    <t>岡山県岡山市東区南古都７１４</t>
  </si>
  <si>
    <t>C133210001044</t>
  </si>
  <si>
    <t>岡山市立灘崎中学校</t>
  </si>
  <si>
    <t>岡山県岡山市南区片岡７７０</t>
  </si>
  <si>
    <t>C133210001053</t>
  </si>
  <si>
    <t>玉野市立東児中学校</t>
  </si>
  <si>
    <t>岡山県玉野市北方４４４番地</t>
  </si>
  <si>
    <t>C133210001062</t>
  </si>
  <si>
    <t>岡山市立興除中学校</t>
  </si>
  <si>
    <t>岡山県岡山市南区中畦５８９－４</t>
  </si>
  <si>
    <t>C133210001071</t>
  </si>
  <si>
    <t>岡山市立藤田中学校</t>
  </si>
  <si>
    <t>岡山県岡山市南区藤田４００</t>
  </si>
  <si>
    <t>C133210001080</t>
  </si>
  <si>
    <t>岡山市立吉備中学校</t>
  </si>
  <si>
    <t>岡山県岡山市北区庭瀬１０３</t>
  </si>
  <si>
    <t>C133210001099</t>
  </si>
  <si>
    <t>早島町立早島中学校</t>
  </si>
  <si>
    <t>岡山県都窪郡早島町早島２１８０</t>
  </si>
  <si>
    <t>C133210001106</t>
  </si>
  <si>
    <t>岡山市立妹尾中学校</t>
  </si>
  <si>
    <t>岡山県岡山市南区妹尾１２１２</t>
  </si>
  <si>
    <t>C133210001115</t>
  </si>
  <si>
    <t>倉敷市立庄中学校</t>
  </si>
  <si>
    <t>岡山県倉敷市上東８１２</t>
  </si>
  <si>
    <t>C133210001124</t>
  </si>
  <si>
    <t>岡山市立福田中学校</t>
  </si>
  <si>
    <t>岡山県岡山市南区山田５４４－３</t>
  </si>
  <si>
    <t>C133210001133</t>
  </si>
  <si>
    <t>倉敷市立船穂中学校</t>
  </si>
  <si>
    <t>岡山県倉敷市船穂町船穂２８１７－１</t>
  </si>
  <si>
    <t>C133210001142</t>
  </si>
  <si>
    <t>浅口市立金光中学校</t>
  </si>
  <si>
    <t>岡山県浅口市金光町占見６１－１</t>
  </si>
  <si>
    <t>C133210001151</t>
  </si>
  <si>
    <t>浅口市立鴨方中学校</t>
  </si>
  <si>
    <t>岡山県浅口市鴨方町鴨方７８０</t>
  </si>
  <si>
    <t>C133210001160</t>
  </si>
  <si>
    <t>浅口市立寄島中学校</t>
  </si>
  <si>
    <t>岡山県浅口市寄島町７５５１</t>
  </si>
  <si>
    <t>C133210001179</t>
  </si>
  <si>
    <t>里庄町立里庄中学校</t>
  </si>
  <si>
    <t>岡山県浅口郡里庄町里見２５３５</t>
  </si>
  <si>
    <t>C133210001188</t>
  </si>
  <si>
    <t>矢掛町立矢掛中学校</t>
  </si>
  <si>
    <t>岡山県小田郡矢掛町矢掛２９５７</t>
  </si>
  <si>
    <t>C133210001197</t>
  </si>
  <si>
    <t>井原市立美星中学校</t>
  </si>
  <si>
    <t>岡山県井原市美星町星田１</t>
  </si>
  <si>
    <t>C133210001204</t>
  </si>
  <si>
    <t>井原市立芳井中学校</t>
  </si>
  <si>
    <t>岡山県井原市芳井町吉井４０５２</t>
  </si>
  <si>
    <t>C133210001213</t>
  </si>
  <si>
    <t>岡山市立高松中学校</t>
  </si>
  <si>
    <t>岡山県岡山市北区高松原古才３０</t>
  </si>
  <si>
    <t>C133210001222</t>
  </si>
  <si>
    <t>岡山市立足守中学校</t>
  </si>
  <si>
    <t>C133210001231</t>
  </si>
  <si>
    <t>倉敷市立真備中学校</t>
  </si>
  <si>
    <t>岡山県倉敷市真備町箭田１０５８</t>
  </si>
  <si>
    <t>C133210001240</t>
  </si>
  <si>
    <t>倉敷市立真備東中学校</t>
  </si>
  <si>
    <t>岡山県倉敷市真備町辻田６０－１</t>
  </si>
  <si>
    <t>C133210001268</t>
  </si>
  <si>
    <t>高梁市立有漢中学校</t>
  </si>
  <si>
    <t>岡山県高梁市有漢町有漢３４０６</t>
  </si>
  <si>
    <t>C133210001277</t>
  </si>
  <si>
    <t>真庭市立北房中学校</t>
  </si>
  <si>
    <t>岡山県真庭市上水田２７５８</t>
  </si>
  <si>
    <t>C133210001286</t>
  </si>
  <si>
    <t>高梁市立成羽中学校</t>
  </si>
  <si>
    <t>岡山県高梁市成羽町成羽６０１</t>
  </si>
  <si>
    <t>C133210001295</t>
  </si>
  <si>
    <t>高梁市立川上中学校</t>
  </si>
  <si>
    <t>岡山県高梁市川上町領家１９８９番地１</t>
  </si>
  <si>
    <t>C133210001302</t>
  </si>
  <si>
    <t>新見市立大佐中学校</t>
  </si>
  <si>
    <t>岡山県新見市大佐永富１７４５</t>
  </si>
  <si>
    <t>C133210001311</t>
  </si>
  <si>
    <t>新見市立哲多中学校</t>
  </si>
  <si>
    <t>岡山県新見市哲多町成松１２１</t>
  </si>
  <si>
    <t>C133210001320</t>
  </si>
  <si>
    <t>新見市立哲西中学校</t>
  </si>
  <si>
    <t>岡山県新見市哲西町矢田３１９３</t>
  </si>
  <si>
    <t>C133210001339</t>
  </si>
  <si>
    <t>真庭市立勝山中学校</t>
  </si>
  <si>
    <t>岡山県真庭市三田１９０</t>
  </si>
  <si>
    <t>C133210001348</t>
  </si>
  <si>
    <t>真庭市立落合中学校</t>
  </si>
  <si>
    <t>岡山県真庭市下方６２５</t>
  </si>
  <si>
    <t>C133210001357</t>
  </si>
  <si>
    <t>真庭市立湯原中学校</t>
  </si>
  <si>
    <t>岡山県真庭市久見１０５</t>
  </si>
  <si>
    <t>C133210001366</t>
  </si>
  <si>
    <t>真庭市立久世中学校</t>
  </si>
  <si>
    <t>岡山県真庭市台金屋２０２</t>
  </si>
  <si>
    <t>C133210001375</t>
  </si>
  <si>
    <t>新庄村立新庄中学校</t>
  </si>
  <si>
    <t>岡山県真庭郡新庄村２１３４</t>
  </si>
  <si>
    <t>C133210001384</t>
  </si>
  <si>
    <t>真庭市立蒜山中学校</t>
  </si>
  <si>
    <t>岡山県真庭市蒜山下福田４６８</t>
  </si>
  <si>
    <t>C133210001393</t>
  </si>
  <si>
    <t>津山市立加茂中学校</t>
  </si>
  <si>
    <t>岡山県津山市加茂町桑原２８０</t>
  </si>
  <si>
    <t>C133210001400</t>
  </si>
  <si>
    <t>鏡野町立鏡野中学校</t>
  </si>
  <si>
    <t>岡山県苫田郡鏡野町竹田６１０</t>
  </si>
  <si>
    <t>C133210001419</t>
  </si>
  <si>
    <t>美作市立勝田中学校</t>
  </si>
  <si>
    <t>岡山県美作市真加部１５７５</t>
  </si>
  <si>
    <t>C133210001428</t>
  </si>
  <si>
    <t>勝央町立勝央中学校</t>
  </si>
  <si>
    <t>岡山県勝田郡勝央町平１０００</t>
  </si>
  <si>
    <t>C133210001437</t>
  </si>
  <si>
    <t>奈義町立奈義中学校</t>
  </si>
  <si>
    <t>岡山県勝田郡奈義町久常１９３</t>
  </si>
  <si>
    <t>C133210001446</t>
  </si>
  <si>
    <t>津山市立勝北中学校</t>
  </si>
  <si>
    <t>岡山県津山市原３７１</t>
  </si>
  <si>
    <t>C133210001455</t>
  </si>
  <si>
    <t>美作市立大原中学校</t>
  </si>
  <si>
    <t>岡山県美作市下町３５０</t>
  </si>
  <si>
    <t>C133210001464</t>
  </si>
  <si>
    <t>美作市立美作中学校</t>
  </si>
  <si>
    <t>岡山県美作市三倉田２０５</t>
  </si>
  <si>
    <t>C133210001473</t>
  </si>
  <si>
    <t>美作市立作東中学校</t>
  </si>
  <si>
    <t>岡山県美作市江見２２６－２</t>
  </si>
  <si>
    <t>C133210001482</t>
  </si>
  <si>
    <t>美作市立英田中学校</t>
  </si>
  <si>
    <t>岡山県美作市福本７３０</t>
  </si>
  <si>
    <t>C133210001491</t>
  </si>
  <si>
    <t>西粟倉村立西粟倉中学校</t>
  </si>
  <si>
    <t>岡山県英田郡西粟倉村影石１０８</t>
  </si>
  <si>
    <t>C133210001507</t>
  </si>
  <si>
    <t>美咲町立中央中学校</t>
  </si>
  <si>
    <t>岡山県久米郡美咲町原田２１３０</t>
  </si>
  <si>
    <t>C133210001525</t>
  </si>
  <si>
    <t>久米南町立久米南中学校</t>
  </si>
  <si>
    <t>岡山県久米郡久米南町下弓削４４０－１</t>
  </si>
  <si>
    <t>C133210001534</t>
  </si>
  <si>
    <t>津山市立久米中学校</t>
  </si>
  <si>
    <t>岡山県津山市南方中１４８７－１</t>
  </si>
  <si>
    <t>C133310000016</t>
  </si>
  <si>
    <t>山陽学園中学校</t>
  </si>
  <si>
    <t>岡山県岡山市中区門田屋敷２－２－１６</t>
  </si>
  <si>
    <t>C133310000025</t>
  </si>
  <si>
    <t>就実中学校</t>
  </si>
  <si>
    <t>岡山県岡山市北区弓之町１４－２３</t>
  </si>
  <si>
    <t>C133310000034</t>
  </si>
  <si>
    <t>岡山中学校</t>
  </si>
  <si>
    <t>岡山県岡山市南区箕島１５００</t>
  </si>
  <si>
    <t>C133310000043</t>
  </si>
  <si>
    <t>岡山理科大学附属中学校</t>
  </si>
  <si>
    <t>岡山県岡山市北区理大町１－１</t>
  </si>
  <si>
    <t>C133310000052</t>
  </si>
  <si>
    <t>岡山学芸館清秀中学校</t>
  </si>
  <si>
    <t>岡山県岡山市東区西大寺上１－１９－１９</t>
  </si>
  <si>
    <t>C133310000061</t>
  </si>
  <si>
    <t>吉備高原希望中学校</t>
  </si>
  <si>
    <t>岡山県加賀郡吉備中央町高谷４９５</t>
  </si>
  <si>
    <t>C133310000070</t>
  </si>
  <si>
    <t>岡山白陵中学校</t>
  </si>
  <si>
    <t>岡山県赤磐市勢力５８８</t>
  </si>
  <si>
    <t>C133310000089</t>
  </si>
  <si>
    <t>清心中学校</t>
  </si>
  <si>
    <t>岡山県倉敷市二子１２００</t>
  </si>
  <si>
    <t>C133310000098</t>
  </si>
  <si>
    <t>金光学園中学校</t>
  </si>
  <si>
    <t>岡山県浅口市金光町占見新田１３５０</t>
  </si>
  <si>
    <t>C133310000105</t>
  </si>
  <si>
    <t>蒼明学院中等部</t>
  </si>
  <si>
    <t>岡山県笠岡市笠岡８７４</t>
  </si>
  <si>
    <t>C233210000017</t>
  </si>
  <si>
    <t>岡山市立山南学園</t>
  </si>
  <si>
    <t>岡山県岡山市東区北幸田５０９－１</t>
  </si>
  <si>
    <t>C233210000026</t>
  </si>
  <si>
    <t>美咲町立旭学園</t>
  </si>
  <si>
    <t>岡山県久米郡美咲町西川８２９－２</t>
  </si>
  <si>
    <t>D133210000016</t>
  </si>
  <si>
    <t>岡山県立岡山朝日高等学校</t>
  </si>
  <si>
    <t>岡山県岡山市中区古京町２ー２ー２１</t>
  </si>
  <si>
    <t>D133210000025</t>
  </si>
  <si>
    <t>岡山県立岡山操山高等学校</t>
  </si>
  <si>
    <t>D133210000034</t>
  </si>
  <si>
    <t>岡山県立岡山工業高等学校</t>
  </si>
  <si>
    <t>岡山県岡山市北区伊福町４ー３ー９２</t>
  </si>
  <si>
    <t>D133210000043</t>
  </si>
  <si>
    <t>岡山県立東岡山工業高等学校</t>
  </si>
  <si>
    <t>岡山県岡山市中区土田２９０ー１</t>
  </si>
  <si>
    <t>D133210000052</t>
  </si>
  <si>
    <t>岡山県立岡山東商業高等学校</t>
  </si>
  <si>
    <t>岡山県岡山市中区東山３ー１ー６</t>
  </si>
  <si>
    <t>D133210000061</t>
  </si>
  <si>
    <t>岡山県立岡山南高等学校</t>
  </si>
  <si>
    <t>岡山県岡山市北区奥田２ー４ー７</t>
  </si>
  <si>
    <t>D133210000070</t>
  </si>
  <si>
    <t>岡山県立倉敷青陵高等学校</t>
  </si>
  <si>
    <t>岡山県倉敷市羽島１０４６－２</t>
  </si>
  <si>
    <t>D133210000089</t>
  </si>
  <si>
    <t>岡山県立倉敷天城高等学校</t>
  </si>
  <si>
    <t>D133210000098</t>
  </si>
  <si>
    <t>岡山県立倉敷中央高等学校</t>
  </si>
  <si>
    <t>岡山県倉敷市西富井１３８４</t>
  </si>
  <si>
    <t>D133210000105</t>
  </si>
  <si>
    <t>岡山県立倉敷工業高等学校</t>
  </si>
  <si>
    <t>岡山県倉敷市老松町４－９－１</t>
  </si>
  <si>
    <t>D133210000114</t>
  </si>
  <si>
    <t>岡山県立水島工業高等学校</t>
  </si>
  <si>
    <t>岡山県倉敷市西阿知町１２３０</t>
  </si>
  <si>
    <t>D133210000123</t>
  </si>
  <si>
    <t>岡山県立倉敷商業高等学校</t>
  </si>
  <si>
    <t>岡山県倉敷市白楽町５４５</t>
  </si>
  <si>
    <t>D133210000132</t>
  </si>
  <si>
    <t>岡山県立玉島高等学校</t>
  </si>
  <si>
    <t>岡山県倉敷市玉島阿賀崎３－１－１</t>
  </si>
  <si>
    <t>D133210000141</t>
  </si>
  <si>
    <t>岡山県立玉島商業高等学校</t>
  </si>
  <si>
    <t>岡山県倉敷市玉島中央町２－９－３０</t>
  </si>
  <si>
    <t>D133210000150</t>
  </si>
  <si>
    <t>岡山県立津山高等学校</t>
  </si>
  <si>
    <t>D133210000169</t>
  </si>
  <si>
    <t>岡山県立津山工業高等学校</t>
  </si>
  <si>
    <t>岡山県津山市山北４１１－１</t>
  </si>
  <si>
    <t>D133210000178</t>
  </si>
  <si>
    <t>岡山県立津山商業高等学校</t>
  </si>
  <si>
    <t>岡山県津山市山北５３１</t>
  </si>
  <si>
    <t>D133210000187</t>
  </si>
  <si>
    <t>岡山県立津山東高等学校</t>
  </si>
  <si>
    <t>岡山県津山市林田１２００</t>
  </si>
  <si>
    <t>D133210000196</t>
  </si>
  <si>
    <t>岡山県立玉野高等学校</t>
  </si>
  <si>
    <t>岡山県玉野市築港３－１１－１</t>
  </si>
  <si>
    <t>D133210000203</t>
  </si>
  <si>
    <t>岡山県立笠岡高等学校</t>
  </si>
  <si>
    <t>岡山県笠岡市笠岡３０７３－２</t>
  </si>
  <si>
    <t>D133210000212</t>
  </si>
  <si>
    <t>岡山県立笠岡工業高等学校</t>
  </si>
  <si>
    <t>岡山県笠岡市横島８０８</t>
  </si>
  <si>
    <t>D133210000221</t>
  </si>
  <si>
    <t>岡山県立笠岡商業高等学校</t>
  </si>
  <si>
    <t>岡山県笠岡市笠岡３２０３</t>
  </si>
  <si>
    <t>D133210000230</t>
  </si>
  <si>
    <t>岡山県立西大寺高等学校</t>
  </si>
  <si>
    <t>岡山県岡山市東区西大寺上２－１－１７</t>
  </si>
  <si>
    <t>D133210000249</t>
  </si>
  <si>
    <t>岡山県立井原高等学校</t>
  </si>
  <si>
    <t>岡山県井原市井原町１８０２</t>
  </si>
  <si>
    <t>D133210000258</t>
  </si>
  <si>
    <t>岡山県立総社高等学校</t>
  </si>
  <si>
    <t>岡山県総社市総社３－９－１</t>
  </si>
  <si>
    <t>D133210000267</t>
  </si>
  <si>
    <t>岡山県立高梁高等学校</t>
  </si>
  <si>
    <t>岡山県高梁市内山下３８</t>
  </si>
  <si>
    <t>D133210000276</t>
  </si>
  <si>
    <t>岡山県立新見高等学校</t>
  </si>
  <si>
    <t>岡山県新見市新見１３９４</t>
  </si>
  <si>
    <t>D133210000285</t>
  </si>
  <si>
    <t>岡山県立瀬戸高等学校</t>
  </si>
  <si>
    <t>岡山県岡山市東区瀬戸町光明谷３１６ー１</t>
  </si>
  <si>
    <t>D133210000294</t>
  </si>
  <si>
    <t>岡山県立瀬戸南高等学校</t>
  </si>
  <si>
    <t>岡山県岡山市東区瀬戸町沖８８</t>
  </si>
  <si>
    <t>D133210000301</t>
  </si>
  <si>
    <t>岡山県立和気閑谷高等学校</t>
  </si>
  <si>
    <t>岡山県和気郡和気町尺所１５</t>
  </si>
  <si>
    <t>D133210000310</t>
  </si>
  <si>
    <t>岡山県立邑久高等学校</t>
  </si>
  <si>
    <t>岡山県瀬戸内市邑久町尾張４０４</t>
  </si>
  <si>
    <t>D133210000329</t>
  </si>
  <si>
    <t>岡山県立興陽高等学校</t>
  </si>
  <si>
    <t>岡山県岡山市南区藤田１５００</t>
  </si>
  <si>
    <t>D133210000338</t>
  </si>
  <si>
    <t>岡山県立鴨方高等学校</t>
  </si>
  <si>
    <t>岡山県浅口市鴨方町鴨方８１９</t>
  </si>
  <si>
    <t>D133210000347</t>
  </si>
  <si>
    <t>岡山県立矢掛高等学校</t>
  </si>
  <si>
    <t>岡山県小田郡矢掛町矢掛１７７６－２</t>
  </si>
  <si>
    <t>D133210000356</t>
  </si>
  <si>
    <t>岡山県立高松農業高等学校</t>
  </si>
  <si>
    <t>岡山県岡山市北区高松原古才３３６ー２</t>
  </si>
  <si>
    <t>D133210000365</t>
  </si>
  <si>
    <t>岡山県立勝山高等学校</t>
  </si>
  <si>
    <t>岡山県真庭市勝山４８１</t>
  </si>
  <si>
    <t>D133210000374</t>
  </si>
  <si>
    <t>岡山県立勝間田高等学校</t>
  </si>
  <si>
    <t>岡山県勝田郡勝央町勝間田４７</t>
  </si>
  <si>
    <t>D133210000383</t>
  </si>
  <si>
    <t>岡山県立林野高等学校</t>
  </si>
  <si>
    <t>岡山県美作市三倉田５８－１</t>
  </si>
  <si>
    <t>D133210000392</t>
  </si>
  <si>
    <t>岡山県立岡山芳泉高等学校</t>
  </si>
  <si>
    <t>岡山県岡山市南区芳泉３丁目１－１</t>
  </si>
  <si>
    <t>D133210000409</t>
  </si>
  <si>
    <t>岡山県立倉敷南高等学校</t>
  </si>
  <si>
    <t>岡山県倉敷市吉岡３３０</t>
  </si>
  <si>
    <t>D133210000418</t>
  </si>
  <si>
    <t>岡山県立岡山一宮高等学校</t>
  </si>
  <si>
    <t>岡山県岡山市北区楢津２２１</t>
  </si>
  <si>
    <t>D133210000427</t>
  </si>
  <si>
    <t>岡山県立倉敷古城池高等学校</t>
  </si>
  <si>
    <t>岡山県倉敷市福田町古新田１１６－１</t>
  </si>
  <si>
    <t>D133210000436</t>
  </si>
  <si>
    <t>岡山県立玉野光南高等学校</t>
  </si>
  <si>
    <t>岡山県玉野市東七区２４４</t>
  </si>
  <si>
    <t>D133210000445</t>
  </si>
  <si>
    <t>岡山県立総社南高等学校</t>
  </si>
  <si>
    <t>岡山県総社市三輪６２６－１</t>
  </si>
  <si>
    <t>D133210000454</t>
  </si>
  <si>
    <t>岡山県立岡山城東高等学校</t>
  </si>
  <si>
    <t>岡山県岡山市中区下１１０</t>
  </si>
  <si>
    <t>D133210000463</t>
  </si>
  <si>
    <t>岡山県立備前緑陽高等学校</t>
  </si>
  <si>
    <t>岡山県備前市西片上９１－１</t>
  </si>
  <si>
    <t>D133210000472</t>
  </si>
  <si>
    <t>岡山県立高梁城南高等学校</t>
  </si>
  <si>
    <t>岡山県高梁市原田北町１２１６－１</t>
  </si>
  <si>
    <t>D133210000481</t>
  </si>
  <si>
    <t>岡山県立真庭高等学校</t>
  </si>
  <si>
    <t>岡山県真庭市落合垂水４４８－１</t>
  </si>
  <si>
    <t>D133210000490</t>
  </si>
  <si>
    <t>玉野市立玉野商工高等学校</t>
  </si>
  <si>
    <t>岡山県玉野市玉６－１－１</t>
  </si>
  <si>
    <t>D133210000506</t>
  </si>
  <si>
    <t>岡山県立岡山御津高等学校</t>
  </si>
  <si>
    <t>岡山県岡山市北区御津金川９４０</t>
  </si>
  <si>
    <t>D133210000515</t>
  </si>
  <si>
    <t>岡山県立倉敷鷲羽高等学校</t>
  </si>
  <si>
    <t>岡山県倉敷市児島味野山田町２３０１</t>
  </si>
  <si>
    <t>D133210000524</t>
  </si>
  <si>
    <t>岡山県立烏城高等学校</t>
  </si>
  <si>
    <t>岡山県岡山市北区伊島町３ー１ー１</t>
  </si>
  <si>
    <t>D133210000533</t>
  </si>
  <si>
    <t>倉敷市立精思高等学校</t>
  </si>
  <si>
    <t>岡山県倉敷市八王寺町１９９－３</t>
  </si>
  <si>
    <t>D133210000542</t>
  </si>
  <si>
    <t>倉敷市立工業高等学校</t>
  </si>
  <si>
    <t>岡山県倉敷市田ノ上７１６－１</t>
  </si>
  <si>
    <t>D133210000551</t>
  </si>
  <si>
    <t>倉敷市立玉島高等学校</t>
  </si>
  <si>
    <t>岡山県倉敷市玉島１－１５－６０</t>
  </si>
  <si>
    <t>D133210000560</t>
  </si>
  <si>
    <t>玉野市立玉野備南高等学校</t>
  </si>
  <si>
    <t>岡山県玉野市和田４丁目７番１号</t>
  </si>
  <si>
    <t>D133210000579</t>
  </si>
  <si>
    <t>井原市立高等学校</t>
  </si>
  <si>
    <t>岡山県井原市井原町１１５１</t>
  </si>
  <si>
    <t>D133210000588</t>
  </si>
  <si>
    <t>高梁市立宇治高等学校</t>
  </si>
  <si>
    <t>D133210000597</t>
  </si>
  <si>
    <t>備前市立片上高等学校</t>
  </si>
  <si>
    <t>D133210000604</t>
  </si>
  <si>
    <t>高梁市立松山高等学校</t>
  </si>
  <si>
    <t>D133210000613</t>
  </si>
  <si>
    <t>倉敷市立真備陵南高等学校</t>
  </si>
  <si>
    <t>岡山県倉敷市真備町箭田１７６９－１</t>
  </si>
  <si>
    <t>D133210000622</t>
  </si>
  <si>
    <t>岡山市立岡山後楽館高等学校</t>
  </si>
  <si>
    <t>D133210000631</t>
  </si>
  <si>
    <t>倉敷市立倉敷翔南高等学校</t>
  </si>
  <si>
    <t>岡山県倉敷市児島稗田町１６０</t>
  </si>
  <si>
    <t>D133310000014</t>
  </si>
  <si>
    <t>関西高等学校</t>
  </si>
  <si>
    <t>岡山県岡山市北区西崎本町１６－１</t>
  </si>
  <si>
    <t>D133310000023</t>
  </si>
  <si>
    <t>岡山商科大学附属高等学校</t>
  </si>
  <si>
    <t>岡山県岡山市北区南方５－２－４５</t>
  </si>
  <si>
    <t>D133310000032</t>
  </si>
  <si>
    <t>山陽学園高等学校</t>
  </si>
  <si>
    <t>D133310000041</t>
  </si>
  <si>
    <t>就実高等学校</t>
  </si>
  <si>
    <t>D133310000050</t>
  </si>
  <si>
    <t>創志学園高等学校</t>
  </si>
  <si>
    <t>岡山県岡山市北区下伊福西町７－３８</t>
  </si>
  <si>
    <t>D133310000069</t>
  </si>
  <si>
    <t>明誠学院高等学校</t>
  </si>
  <si>
    <t>岡山県岡山市北区津島西坂３－５－１</t>
  </si>
  <si>
    <t>D133310000078</t>
  </si>
  <si>
    <t>倉敷高等学校</t>
  </si>
  <si>
    <t>岡山県倉敷市鳥羽２８３番地</t>
  </si>
  <si>
    <t>D133310000087</t>
  </si>
  <si>
    <t>岡山理科大学附属高等学校</t>
  </si>
  <si>
    <t>D133310000096</t>
  </si>
  <si>
    <t>倉敷翠松高等学校</t>
  </si>
  <si>
    <t>岡山県倉敷市平田１５５</t>
  </si>
  <si>
    <t>D133310000103</t>
  </si>
  <si>
    <t>岡山県美作高等学校</t>
  </si>
  <si>
    <t>岡山県津山市山北５００</t>
  </si>
  <si>
    <t>D133310000112</t>
  </si>
  <si>
    <t>作陽学園高等学校</t>
  </si>
  <si>
    <t>岡山県倉敷市玉島八島１５４１番１</t>
  </si>
  <si>
    <t>D133310000121</t>
  </si>
  <si>
    <t>岡山龍谷高等学校</t>
  </si>
  <si>
    <t>D133310000130</t>
  </si>
  <si>
    <t>岡山学芸館高等学校</t>
  </si>
  <si>
    <t>D133310000149</t>
  </si>
  <si>
    <t>興譲館高等学校</t>
  </si>
  <si>
    <t>岡山県井原市西江原町２２５７－１</t>
  </si>
  <si>
    <t>D133310000158</t>
  </si>
  <si>
    <t>方谷學舎高等学校</t>
  </si>
  <si>
    <t>岡山県高梁市内山下１５０</t>
  </si>
  <si>
    <t>D133310000167</t>
  </si>
  <si>
    <t>D133310000176</t>
  </si>
  <si>
    <t>おかやま山陽高等学校</t>
  </si>
  <si>
    <t>岡山県浅口市鴨方町六条院中２０６９</t>
  </si>
  <si>
    <t>D133310000185</t>
  </si>
  <si>
    <t>金光学園高等学校</t>
  </si>
  <si>
    <t>D133310000194</t>
  </si>
  <si>
    <t>川崎医科大学附属高等学校</t>
  </si>
  <si>
    <t>岡山県倉敷市生坂１６６１番地</t>
  </si>
  <si>
    <t>D133310000201</t>
  </si>
  <si>
    <t>岡山県共生高等学校</t>
  </si>
  <si>
    <t>岡山県新見市新見２０３２－４</t>
  </si>
  <si>
    <t>D133310000210</t>
  </si>
  <si>
    <t>岡山白陵高等学校</t>
  </si>
  <si>
    <t>D133310000229</t>
  </si>
  <si>
    <t>岡山高等学校</t>
  </si>
  <si>
    <t>D133310000238</t>
  </si>
  <si>
    <t>吉備高原学園高等学校</t>
  </si>
  <si>
    <t>岡山県加賀郡吉備中央町上野２４００</t>
  </si>
  <si>
    <t>D133310000247</t>
  </si>
  <si>
    <t>鹿島朝日高等学校</t>
  </si>
  <si>
    <t>岡山県岡山市岡山市北区御津紙工２５９０</t>
  </si>
  <si>
    <t>D133310000256</t>
  </si>
  <si>
    <t>滋慶学園高等学校</t>
  </si>
  <si>
    <t>岡山県美作市古町１６６５</t>
  </si>
  <si>
    <t>D133310000265</t>
  </si>
  <si>
    <t>ワオ高等学校</t>
  </si>
  <si>
    <t>岡山県岡山市北区磨屋町７－２</t>
  </si>
  <si>
    <t>D233210000015</t>
  </si>
  <si>
    <t>岡山県立岡山大安寺中等教育学校</t>
  </si>
  <si>
    <t>岡山県岡山市北区北長瀬本町１９－３４</t>
  </si>
  <si>
    <t>D233310000013</t>
  </si>
  <si>
    <t>朝日塾中等教育学校</t>
  </si>
  <si>
    <t>岡山県岡山市北区御津紙工２５９０</t>
  </si>
  <si>
    <t>E133110000015</t>
  </si>
  <si>
    <t>岡山大学教育学部附属特別支援学校</t>
  </si>
  <si>
    <t>岡山県岡山市中区平井３－９１４</t>
  </si>
  <si>
    <t>E133210000013</t>
  </si>
  <si>
    <t>岡山県立岡山盲学校</t>
  </si>
  <si>
    <t>岡山県岡山市中区原尾島４ー１６ー５３</t>
  </si>
  <si>
    <t>E133210000022</t>
  </si>
  <si>
    <t>岡山県立岡山聾学校</t>
  </si>
  <si>
    <t>岡山県岡山市中区土田５１</t>
  </si>
  <si>
    <t>E133210000031</t>
  </si>
  <si>
    <t>岡山県立岡山支援学校</t>
  </si>
  <si>
    <t>岡山県岡山市北区祇園８６６</t>
  </si>
  <si>
    <t>E133210000040</t>
  </si>
  <si>
    <t>岡山県立誕生寺支援学校</t>
  </si>
  <si>
    <t>岡山県久米郡久米南町山ノ城１１０－２</t>
  </si>
  <si>
    <t>E133210000059</t>
  </si>
  <si>
    <t>岡山県立早島支援学校</t>
  </si>
  <si>
    <t>岡山県都窪郡早島町早島４０６３</t>
  </si>
  <si>
    <t>E133210000068</t>
  </si>
  <si>
    <t>岡山県立岡山西支援学校</t>
  </si>
  <si>
    <t>岡山県岡山市北区田中５７９</t>
  </si>
  <si>
    <t>E133210000077</t>
  </si>
  <si>
    <t>倉敷市立倉敷支援学校</t>
  </si>
  <si>
    <t>岡山県倉敷市粒浦３８８－１</t>
  </si>
  <si>
    <t>E133210000086</t>
  </si>
  <si>
    <t>岡山県立西備支援学校</t>
  </si>
  <si>
    <t>岡山県笠岡市東大戸５０７５－１</t>
  </si>
  <si>
    <t>E133210000095</t>
  </si>
  <si>
    <t>岡山県立東備支援学校</t>
  </si>
  <si>
    <t>岡山県備前市福田６３７</t>
  </si>
  <si>
    <t>E133210000102</t>
  </si>
  <si>
    <t>岡山県健康の森学園支援学校</t>
  </si>
  <si>
    <t>岡山県新見市哲多町大野２０３４－５</t>
  </si>
  <si>
    <t>E133210000111</t>
  </si>
  <si>
    <t>岡山県立岡山東支援学校</t>
  </si>
  <si>
    <t>岡山県岡山市東区宍甘１０１８</t>
  </si>
  <si>
    <t>E133210000120</t>
  </si>
  <si>
    <t>岡山県立岡山南支援学校</t>
  </si>
  <si>
    <t>岡山県岡山市南区内尾７２１－３</t>
  </si>
  <si>
    <t>E133210000139</t>
  </si>
  <si>
    <t>岡山県立岡山瀬戸高等支援学校</t>
  </si>
  <si>
    <t>岡山県岡山市東区瀬戸町江尻１３２６</t>
  </si>
  <si>
    <t>E133210000148</t>
  </si>
  <si>
    <t>岡山県立倉敷琴浦高等支援学校</t>
  </si>
  <si>
    <t>岡山県倉敷市児島田の口１丁目１－１６</t>
  </si>
  <si>
    <t>E133210000157</t>
  </si>
  <si>
    <t>岡山県立倉敷まきび支援学校</t>
  </si>
  <si>
    <t>岡山県倉敷市倉敷市真備町箭田４６８２－１</t>
  </si>
  <si>
    <t>B134110000011</t>
  </si>
  <si>
    <t>広島大学附属小学校</t>
  </si>
  <si>
    <t>広島県広島市南区翠１－１－１</t>
  </si>
  <si>
    <t>B134110000020</t>
  </si>
  <si>
    <t>広島大学附属東雲小学校</t>
  </si>
  <si>
    <t>広島県広島市南区東雲３－１－３３</t>
  </si>
  <si>
    <t>B134110000039</t>
  </si>
  <si>
    <t>広島大学附属三原小学校</t>
  </si>
  <si>
    <t>広島県三原市館町２－６－１</t>
  </si>
  <si>
    <t>B134210000019</t>
  </si>
  <si>
    <t>広島市立牛田小学校</t>
  </si>
  <si>
    <t>広島県広島市東区牛田旭１－１４－４５</t>
  </si>
  <si>
    <t>B134210000028</t>
  </si>
  <si>
    <t>広島市立荒神町小学校</t>
  </si>
  <si>
    <t>広島県広島市南区西蟹屋３－７－２７</t>
  </si>
  <si>
    <t>B134210000037</t>
  </si>
  <si>
    <t>広島市立尾長小学校</t>
  </si>
  <si>
    <t>広島県広島市東区山根町２１－１０</t>
  </si>
  <si>
    <t>B134210000046</t>
  </si>
  <si>
    <t>広島市立矢賀小学校</t>
  </si>
  <si>
    <t>広島県広島市東区矢賀２丁目１０番６７号</t>
  </si>
  <si>
    <t>B134210000055</t>
  </si>
  <si>
    <t>広島市立青崎小学校</t>
  </si>
  <si>
    <t>広島県広島市南区青崎一丁目１５－５１</t>
  </si>
  <si>
    <t>B134210000064</t>
  </si>
  <si>
    <t>広島市立段原小学校</t>
  </si>
  <si>
    <t>広島県広島市南区的場町二丁目４－１９</t>
  </si>
  <si>
    <t>B134210000073</t>
  </si>
  <si>
    <t>広島市立比治山小学校</t>
  </si>
  <si>
    <t>広島県広島市南区上東雲町２８－２８</t>
  </si>
  <si>
    <t>B134210000082</t>
  </si>
  <si>
    <t>広島市立皆実小学校</t>
  </si>
  <si>
    <t>広島県広島市南区皆実町１－１５－３２</t>
  </si>
  <si>
    <t>B134210000091</t>
  </si>
  <si>
    <t>広島市立仁保小学校</t>
  </si>
  <si>
    <t>広島県広島市南区仁保新町二丁目８－３０</t>
  </si>
  <si>
    <t>B134210000108</t>
  </si>
  <si>
    <t>広島市立大河小学校</t>
  </si>
  <si>
    <t>広島県広島市南区旭１－８－１</t>
  </si>
  <si>
    <t>B134210000117</t>
  </si>
  <si>
    <t>広島市立楠那小学校</t>
  </si>
  <si>
    <t>広島県広島市南区楠那町５－７</t>
  </si>
  <si>
    <t>B134210000126</t>
  </si>
  <si>
    <t>広島市立宇品小学校</t>
  </si>
  <si>
    <t>広島県広島市南区宇品御幸四丁目５－１１</t>
  </si>
  <si>
    <t>B134210000135</t>
  </si>
  <si>
    <t>広島市立似島小学校</t>
  </si>
  <si>
    <t>広島県広島市南区似島町大黄２４１０番地</t>
  </si>
  <si>
    <t>B134210000144</t>
  </si>
  <si>
    <t>広島市立白島小学校</t>
  </si>
  <si>
    <t>広島県広島市中区西白島町２６－３</t>
  </si>
  <si>
    <t>B134210000153</t>
  </si>
  <si>
    <t>広島市立幟町小学校</t>
  </si>
  <si>
    <t>広島県広島市中区幟町３－１０</t>
  </si>
  <si>
    <t>B134210000162</t>
  </si>
  <si>
    <t>広島市立袋町小学校</t>
  </si>
  <si>
    <t>広島県広島市中区袋町６番３６号</t>
  </si>
  <si>
    <t>B134210000171</t>
  </si>
  <si>
    <t>広島市立竹屋小学校</t>
  </si>
  <si>
    <t>広島県広島市中区鶴見町８－４９</t>
  </si>
  <si>
    <t>B134210000180</t>
  </si>
  <si>
    <t>広島市立吉島小学校</t>
  </si>
  <si>
    <t>広島県広島市中区吉島西３－４－６０</t>
  </si>
  <si>
    <t>B134210000199</t>
  </si>
  <si>
    <t>広島市立千田小学校</t>
  </si>
  <si>
    <t>広島県広島市中区東千田町２丁目１番３４号</t>
  </si>
  <si>
    <t>B134210000206</t>
  </si>
  <si>
    <t>広島市立中島小学校</t>
  </si>
  <si>
    <t>広島県広島市中区加古町１０番８号</t>
  </si>
  <si>
    <t>B134210000215</t>
  </si>
  <si>
    <t>広島市立広瀬小学校</t>
  </si>
  <si>
    <t>広島県広島市中区広瀬町２－８</t>
  </si>
  <si>
    <t>B134210000224</t>
  </si>
  <si>
    <t>広島市立本川小学校</t>
  </si>
  <si>
    <t>広島県広島市中区本川町一丁目５－３９</t>
  </si>
  <si>
    <t>B134210000233</t>
  </si>
  <si>
    <t>広島市立神崎小学校</t>
  </si>
  <si>
    <t>広島県広島市中区舟入中町１－３６</t>
  </si>
  <si>
    <t>B134210000242</t>
  </si>
  <si>
    <t>広島市立舟入小学校</t>
  </si>
  <si>
    <t>広島県広島市中区舟入南２丁目９番４８号</t>
  </si>
  <si>
    <t>B134210000251</t>
  </si>
  <si>
    <t>広島市立江波小学校</t>
  </si>
  <si>
    <t>広島県広島市中区江波南２－２－５３</t>
  </si>
  <si>
    <t>B134210000260</t>
  </si>
  <si>
    <t>広島市立天満小学校</t>
  </si>
  <si>
    <t>広島県広島市西区天満町１－２７</t>
  </si>
  <si>
    <t>B134210000279</t>
  </si>
  <si>
    <t>広島市立観音小学校</t>
  </si>
  <si>
    <t>広島県広島市西区観音本町２－１－２６</t>
  </si>
  <si>
    <t>B134210000288</t>
  </si>
  <si>
    <t>広島市立南観音小学校</t>
  </si>
  <si>
    <t>広島県広島市西区南観音６－５－４５</t>
  </si>
  <si>
    <t>B134210000297</t>
  </si>
  <si>
    <t>広島市立大芝小学校</t>
  </si>
  <si>
    <t>広島県広島市西区大芝１－２５－１８</t>
  </si>
  <si>
    <t>B134210000304</t>
  </si>
  <si>
    <t>広島市立三篠小学校</t>
  </si>
  <si>
    <t>広島県広島市西区三篠町１－９－２５</t>
  </si>
  <si>
    <t>B134210000313</t>
  </si>
  <si>
    <t>広島市立己斐小学校</t>
  </si>
  <si>
    <t>広島県広島市西区己斐上２－１－１</t>
  </si>
  <si>
    <t>B134210000322</t>
  </si>
  <si>
    <t>広島市立古田小学校</t>
  </si>
  <si>
    <t>広島県広島市西区古江西町１８－４３</t>
  </si>
  <si>
    <t>B134210000331</t>
  </si>
  <si>
    <t>広島市立草津小学校</t>
  </si>
  <si>
    <t>広島県広島市西区草津東２－１２－１</t>
  </si>
  <si>
    <t>B134210000340</t>
  </si>
  <si>
    <t>広島市立元宇品小学校</t>
  </si>
  <si>
    <t>広島県広島市南区元宇品町７ー１０</t>
  </si>
  <si>
    <t>B134210000359</t>
  </si>
  <si>
    <t>広島市立似島学園小学校</t>
  </si>
  <si>
    <t>広島県広島市南区似島町長谷１４８７</t>
  </si>
  <si>
    <t>B134210000368</t>
  </si>
  <si>
    <t>広島市立大州小学校</t>
  </si>
  <si>
    <t>広島県広島市南区大州５－１０－１２</t>
  </si>
  <si>
    <t>B134210000377</t>
  </si>
  <si>
    <t>広島市立宇品東小学校</t>
  </si>
  <si>
    <t>広島県広島市南区宇品東７－１１－８</t>
  </si>
  <si>
    <t>B134210000386</t>
  </si>
  <si>
    <t>広島市立戸坂小学校</t>
  </si>
  <si>
    <t>広島県広島市東区戸坂出江２－１－１</t>
  </si>
  <si>
    <t>B134210000395</t>
  </si>
  <si>
    <t>広島市立中山小学校</t>
  </si>
  <si>
    <t>広島県広島市東区中山東１－２－１</t>
  </si>
  <si>
    <t>B134210000402</t>
  </si>
  <si>
    <t>広島市立井口小学校</t>
  </si>
  <si>
    <t>広島県広島市西区井口２－１３－１</t>
  </si>
  <si>
    <t>B134210000411</t>
  </si>
  <si>
    <t>広島市立翠町小学校</t>
  </si>
  <si>
    <t>広島県広島市南区翠４丁目１０番１号</t>
  </si>
  <si>
    <t>B134210000420</t>
  </si>
  <si>
    <t>広島市立牛田新町小学校</t>
  </si>
  <si>
    <t>広島県広島市東区牛田新町１－１５－１</t>
  </si>
  <si>
    <t>B134210000439</t>
  </si>
  <si>
    <t>広島市立庚午小学校</t>
  </si>
  <si>
    <t>広島県広島市西区庚午中１－１５－１</t>
  </si>
  <si>
    <t>B134210000448</t>
  </si>
  <si>
    <t>広島市立基町小学校</t>
  </si>
  <si>
    <t>広島県広島市中区基町２０－２</t>
  </si>
  <si>
    <t>B134210000457</t>
  </si>
  <si>
    <t>広島市立戸坂城山小学校</t>
  </si>
  <si>
    <t>広島県広島市東区戸坂城山町１－２</t>
  </si>
  <si>
    <t>B134210000466</t>
  </si>
  <si>
    <t>広島市立己斐東小学校</t>
  </si>
  <si>
    <t>広島県広島市西区己斐中３丁目１２７</t>
  </si>
  <si>
    <t>B134210000475</t>
  </si>
  <si>
    <t>広島市立黄金山小学校</t>
  </si>
  <si>
    <t>広島県広島市南区北大河町３５－１</t>
  </si>
  <si>
    <t>B134210000484</t>
  </si>
  <si>
    <t>広島市立吉島東小学校</t>
  </si>
  <si>
    <t>広島県広島市中区吉島東３－２－７</t>
  </si>
  <si>
    <t>B134210000493</t>
  </si>
  <si>
    <t>広島市立鈴が峰小学校</t>
  </si>
  <si>
    <t>広島県広島市西区鈴が峰町３６－２</t>
  </si>
  <si>
    <t>B134210000509</t>
  </si>
  <si>
    <t>広島市立山田小学校</t>
  </si>
  <si>
    <t>広島県広島市西区山田新町２－２１－１</t>
  </si>
  <si>
    <t>B134210000518</t>
  </si>
  <si>
    <t>広島市立東浄小学校</t>
  </si>
  <si>
    <t>広島県広島市東区中山新町２－８－１</t>
  </si>
  <si>
    <t>B134210000527</t>
  </si>
  <si>
    <t>広島市立井口明神小学校</t>
  </si>
  <si>
    <t>広島県広島市西区井口明神１－１３－１</t>
  </si>
  <si>
    <t>B134210000536</t>
  </si>
  <si>
    <t>広島市立久地南小学校</t>
  </si>
  <si>
    <t>広島県広島市安佐北区安佐町くすの木台５５－１</t>
  </si>
  <si>
    <t>B134210000545</t>
  </si>
  <si>
    <t>広島市立梅林小学校</t>
  </si>
  <si>
    <t>広島県広島市安佐南区八木３－３－９</t>
  </si>
  <si>
    <t>B134210000554</t>
  </si>
  <si>
    <t>広島市立己斐上小学校</t>
  </si>
  <si>
    <t>広島県広島市西区己斐上６－４５５</t>
  </si>
  <si>
    <t>B134210000563</t>
  </si>
  <si>
    <t>広島市立倉掛小学校</t>
  </si>
  <si>
    <t>広島県広島市安佐北区倉掛１－１３－１</t>
  </si>
  <si>
    <t>B134210000572</t>
  </si>
  <si>
    <t>広島市立伴東小学校</t>
  </si>
  <si>
    <t>広島県広島市安佐南区伴東七丁目１１－１</t>
  </si>
  <si>
    <t>B134210000581</t>
  </si>
  <si>
    <t>広島市立井口台小学校</t>
  </si>
  <si>
    <t>広島県広島市西区井口台３－５－１</t>
  </si>
  <si>
    <t>B134210000590</t>
  </si>
  <si>
    <t>広島市立長束西小学校</t>
  </si>
  <si>
    <t>広島県広島市安佐南区長束西１－２６－１</t>
  </si>
  <si>
    <t>B134210000607</t>
  </si>
  <si>
    <t>広島市立三入東小学校</t>
  </si>
  <si>
    <t>広島県広島市安佐北区三入東１－３－１</t>
  </si>
  <si>
    <t>B134210000616</t>
  </si>
  <si>
    <t>広島市立向洋新町小学校</t>
  </si>
  <si>
    <t>広島県広島市南区向洋新町１－６－２</t>
  </si>
  <si>
    <t>B134210000625</t>
  </si>
  <si>
    <t>広島市立高須小学校</t>
  </si>
  <si>
    <t>広島県広島市西区高須４－１６－１</t>
  </si>
  <si>
    <t>B134210000634</t>
  </si>
  <si>
    <t>広島市立古田台小学校</t>
  </si>
  <si>
    <t>広島県広島市西区古田台１－５－１</t>
  </si>
  <si>
    <t>B134210000643</t>
  </si>
  <si>
    <t>呉市立仁方小学校</t>
  </si>
  <si>
    <t>広島県呉市仁方本町１丁目６番６号</t>
  </si>
  <si>
    <t>B134210000652</t>
  </si>
  <si>
    <t>呉市立白岳小学校</t>
  </si>
  <si>
    <t>広島県呉市広駅前１丁目６－１</t>
  </si>
  <si>
    <t>B134210000661</t>
  </si>
  <si>
    <t>呉市立広小学校</t>
  </si>
  <si>
    <t>広島県呉市広杭本町３－１</t>
  </si>
  <si>
    <t>B134210000670</t>
  </si>
  <si>
    <t>呉市立三坂地小学校</t>
  </si>
  <si>
    <t>広島県呉市広中迫町４番１号</t>
  </si>
  <si>
    <t>B134210000689</t>
  </si>
  <si>
    <t>呉市立郷原小学校</t>
  </si>
  <si>
    <t>広島県呉市郷原町１５８４－１</t>
  </si>
  <si>
    <t>B134210000698</t>
  </si>
  <si>
    <t>呉市立横路小学校</t>
  </si>
  <si>
    <t>広島県呉市広横路４－１－９</t>
  </si>
  <si>
    <t>B134210000705</t>
  </si>
  <si>
    <t>呉市立阿賀小学校</t>
  </si>
  <si>
    <t>広島県呉市阿賀南２－１－１</t>
  </si>
  <si>
    <t>B134210000714</t>
  </si>
  <si>
    <t>呉市立原小学校</t>
  </si>
  <si>
    <t>広島県呉市阿賀北４丁目３－１６</t>
  </si>
  <si>
    <t>B134210000723</t>
  </si>
  <si>
    <t>呉市立延崎小学校</t>
  </si>
  <si>
    <t>広島県呉市阿賀南６－４－２８</t>
  </si>
  <si>
    <t>B134210000732</t>
  </si>
  <si>
    <t>呉市立警固屋小学校</t>
  </si>
  <si>
    <t>広島県呉市警固屋７－５－１</t>
  </si>
  <si>
    <t>B134210000741</t>
  </si>
  <si>
    <t>呉市立坪内小学校</t>
  </si>
  <si>
    <t>広島県呉市宮原１２－１３－１</t>
  </si>
  <si>
    <t>B134210000750</t>
  </si>
  <si>
    <t>呉市立宮原小学校</t>
  </si>
  <si>
    <t>広島県呉市宮原４丁目８－１</t>
  </si>
  <si>
    <t>B134210000769</t>
  </si>
  <si>
    <t>呉市立和庄小学校</t>
  </si>
  <si>
    <t>広島県呉市八幡町１０－７</t>
  </si>
  <si>
    <t>B134210000778</t>
  </si>
  <si>
    <t>呉市立本通小学校</t>
  </si>
  <si>
    <t>広島県呉市寺本町１－１０</t>
  </si>
  <si>
    <t>B134210000787</t>
  </si>
  <si>
    <t>呉市立長迫小学校</t>
  </si>
  <si>
    <t>広島県呉市長迫町１２－５</t>
  </si>
  <si>
    <t>B134210000796</t>
  </si>
  <si>
    <t>呉市立両城小学校</t>
  </si>
  <si>
    <t>広島県呉市三条２ー１５ー１２</t>
  </si>
  <si>
    <t>B134210000803</t>
  </si>
  <si>
    <t>呉市立港町小学校</t>
  </si>
  <si>
    <t>広島県呉市海岸３丁目５番３０号</t>
  </si>
  <si>
    <t>B134210000812</t>
  </si>
  <si>
    <t>呉市立吉浦小学校</t>
  </si>
  <si>
    <t>広島県呉市吉浦中町２－６－５</t>
  </si>
  <si>
    <t>B134210000821</t>
  </si>
  <si>
    <t>呉市立情島小学校</t>
  </si>
  <si>
    <t>広島県呉市阿賀町１２９７３番地</t>
  </si>
  <si>
    <t>B134210000849</t>
  </si>
  <si>
    <t>呉市立昭和西小学校</t>
  </si>
  <si>
    <t>広島県呉市焼山宮ヶ迫１丁目３番１号</t>
  </si>
  <si>
    <t>B134210000858</t>
  </si>
  <si>
    <t>呉市立昭和中央小学校</t>
  </si>
  <si>
    <t>広島県呉市焼山中央４丁目１番１号</t>
  </si>
  <si>
    <t>B134210000867</t>
  </si>
  <si>
    <t>呉市立昭和南小学校</t>
  </si>
  <si>
    <t>広島県呉市焼山此原町１４－１</t>
  </si>
  <si>
    <t>B134210000876</t>
  </si>
  <si>
    <t>呉市立昭和北小学校</t>
  </si>
  <si>
    <t>広島県呉市焼山本庄１丁目６－１</t>
  </si>
  <si>
    <t>B134210000885</t>
  </si>
  <si>
    <t>呉市立明立小学校</t>
  </si>
  <si>
    <t>広島県呉市伏原２丁目６－３８</t>
  </si>
  <si>
    <t>B134210000894</t>
  </si>
  <si>
    <t>呉市立呉中央小学校</t>
  </si>
  <si>
    <t>広島県呉市西中央４丁目１０－５２</t>
  </si>
  <si>
    <t>B134210000901</t>
  </si>
  <si>
    <t>呉市立荘山田小学校</t>
  </si>
  <si>
    <t>広島県呉市東中央３－１－２３</t>
  </si>
  <si>
    <t>B134210000910</t>
  </si>
  <si>
    <t>呉市立豊小学校</t>
  </si>
  <si>
    <t>広島県呉市豊町久比２４１１－１</t>
  </si>
  <si>
    <t>B134210000929</t>
  </si>
  <si>
    <t>呉市立安浦小学校</t>
  </si>
  <si>
    <t>広島県呉市安浦町内海北１丁目２－５</t>
  </si>
  <si>
    <t>B134210000938</t>
  </si>
  <si>
    <t>竹原市立大乗小学校</t>
  </si>
  <si>
    <t>広島県竹原市高崎町１８５－７</t>
  </si>
  <si>
    <t>B134210000947</t>
  </si>
  <si>
    <t>竹原市立竹原小学校</t>
  </si>
  <si>
    <t>広島県竹原市田ノ浦二丁目５－１</t>
  </si>
  <si>
    <t>B134210000956</t>
  </si>
  <si>
    <t>竹原市立中通小学校</t>
  </si>
  <si>
    <t>広島県竹原市下野町３４６９</t>
  </si>
  <si>
    <t>B134210000965</t>
  </si>
  <si>
    <t>竹原市立竹原西小学校</t>
  </si>
  <si>
    <t>広島県竹原市竹原町２４４０</t>
  </si>
  <si>
    <t>B134210000974</t>
  </si>
  <si>
    <t>竹原市立東野小学校</t>
  </si>
  <si>
    <t>広島県竹原市東野町９１４</t>
  </si>
  <si>
    <t>B134210000983</t>
  </si>
  <si>
    <t>竹原市立荘野小学校</t>
  </si>
  <si>
    <t>広島県竹原市西野町２０２５</t>
  </si>
  <si>
    <t>B134210000992</t>
  </si>
  <si>
    <t>竹原市立仁賀小学校</t>
  </si>
  <si>
    <t>広島県竹原市仁賀町１２８０</t>
  </si>
  <si>
    <t>B134210001018</t>
  </si>
  <si>
    <t>三原市立三原小学校</t>
  </si>
  <si>
    <t>広島県三原市館町２－３－１</t>
  </si>
  <si>
    <t>B134210001027</t>
  </si>
  <si>
    <t>三原市立糸崎小学校</t>
  </si>
  <si>
    <t>広島県三原市糸崎５－３－１</t>
  </si>
  <si>
    <t>B134210001036</t>
  </si>
  <si>
    <t>三原市立木原小学校</t>
  </si>
  <si>
    <t>広島県三原市木原３－２－２０</t>
  </si>
  <si>
    <t>B134210001045</t>
  </si>
  <si>
    <t>三原市立中之町小学校</t>
  </si>
  <si>
    <t>広島県三原市中之町六丁目４番１号</t>
  </si>
  <si>
    <t>B134210001054</t>
  </si>
  <si>
    <t>三原市立西小学校</t>
  </si>
  <si>
    <t>広島県三原市西宮２丁目７番１号</t>
  </si>
  <si>
    <t>B134210001063</t>
  </si>
  <si>
    <t>三原市立田野浦小学校</t>
  </si>
  <si>
    <t>広島県三原市宗郷１丁目１０－１</t>
  </si>
  <si>
    <t>B134210001072</t>
  </si>
  <si>
    <t>三原市立須波小学校</t>
  </si>
  <si>
    <t>広島県三原市須波１丁目２２番１号</t>
  </si>
  <si>
    <t>B134210001081</t>
  </si>
  <si>
    <t>三原市立深小学校</t>
  </si>
  <si>
    <t>広島県三原市深町１５８９</t>
  </si>
  <si>
    <t>B134210001090</t>
  </si>
  <si>
    <t>三原市立南小学校</t>
  </si>
  <si>
    <t>広島県三原市円一町２丁目７－２</t>
  </si>
  <si>
    <t>B134210001107</t>
  </si>
  <si>
    <t>三原市立沼田小学校</t>
  </si>
  <si>
    <t>広島県三原市沼田２－１－３２</t>
  </si>
  <si>
    <t>B134210001116</t>
  </si>
  <si>
    <t>三原市立沼田東小学校</t>
  </si>
  <si>
    <t>広島県三原市沼田東町片島２７３</t>
  </si>
  <si>
    <t>B134210001125</t>
  </si>
  <si>
    <t>三原市立沼田西小学校</t>
  </si>
  <si>
    <t>広島県三原市沼田西町松江１５０８</t>
  </si>
  <si>
    <t>B134210001134</t>
  </si>
  <si>
    <t>三原市立小泉小学校</t>
  </si>
  <si>
    <t>広島県三原市小泉町４８４０－１</t>
  </si>
  <si>
    <t>B134210001143</t>
  </si>
  <si>
    <t>三原市立幸崎小学校</t>
  </si>
  <si>
    <t>広島県三原市幸崎能地３丁目１６番２号</t>
  </si>
  <si>
    <t>B134210001152</t>
  </si>
  <si>
    <t>三原市立鷺浦小学校</t>
  </si>
  <si>
    <t>広島県三原市鷺浦町須波２１８９</t>
  </si>
  <si>
    <t>B134210001161</t>
  </si>
  <si>
    <t>三原市立本郷西小学校</t>
  </si>
  <si>
    <t>広島県三原市本郷町南方４００３</t>
  </si>
  <si>
    <t>B134210001170</t>
  </si>
  <si>
    <t>尾道市立久保小学校</t>
  </si>
  <si>
    <t>広島県尾道市防地町２２番４０号</t>
  </si>
  <si>
    <t>B134210001189</t>
  </si>
  <si>
    <t>尾道市立長江小学校</t>
  </si>
  <si>
    <t>広島県尾道市長江３丁目１０番４号</t>
  </si>
  <si>
    <t>B134210001198</t>
  </si>
  <si>
    <t>尾道市立土堂小学校</t>
  </si>
  <si>
    <t>広島県尾道市西土堂町１８番６号</t>
  </si>
  <si>
    <t>B134210001205</t>
  </si>
  <si>
    <t>尾道市立栗原小学校</t>
  </si>
  <si>
    <t>広島県尾道市西則末町１１－１６</t>
  </si>
  <si>
    <t>B134210001214</t>
  </si>
  <si>
    <t>尾道市立吉和小学校</t>
  </si>
  <si>
    <t>広島県尾道市東元町２６－３</t>
  </si>
  <si>
    <t>B134210001223</t>
  </si>
  <si>
    <t>尾道市立山波小学校</t>
  </si>
  <si>
    <t>広島県尾道市山波町１６３０</t>
  </si>
  <si>
    <t>B134210001232</t>
  </si>
  <si>
    <t>尾道市立日比崎小学校</t>
  </si>
  <si>
    <t>広島県尾道市日比崎町１２番１号</t>
  </si>
  <si>
    <t>B134210001241</t>
  </si>
  <si>
    <t>尾道市立三成小学校</t>
  </si>
  <si>
    <t>広島県尾道市美ノ郷町三成１０４２－２</t>
  </si>
  <si>
    <t>B134210001250</t>
  </si>
  <si>
    <t>尾道市立高須小学校</t>
  </si>
  <si>
    <t>広島県尾道市高須町３４９３</t>
  </si>
  <si>
    <t>B134210001269</t>
  </si>
  <si>
    <t>尾道市立西藤小学校</t>
  </si>
  <si>
    <t>広島県尾道市西藤町１５００</t>
  </si>
  <si>
    <t>B134210001278</t>
  </si>
  <si>
    <t>尾道市立百島小学校</t>
  </si>
  <si>
    <t>広島県尾道市百島町４８９</t>
  </si>
  <si>
    <t>B134210001287</t>
  </si>
  <si>
    <t>尾道市立浦崎小学校</t>
  </si>
  <si>
    <t>広島県尾道市浦崎町甲２２４６</t>
  </si>
  <si>
    <t>B134210001296</t>
  </si>
  <si>
    <t>尾道市立栗原北小学校</t>
  </si>
  <si>
    <t>広島県尾道市栗原町１１７５０番地</t>
  </si>
  <si>
    <t>B134210001303</t>
  </si>
  <si>
    <t>尾道市立美木原小学校</t>
  </si>
  <si>
    <t>広島県尾道市美ノ郷町本郷６０４番地</t>
  </si>
  <si>
    <t>B134210001312</t>
  </si>
  <si>
    <t>尾道市立因北小学校</t>
  </si>
  <si>
    <t>広島県尾道市因島中庄町３３２２</t>
  </si>
  <si>
    <t>B134210001321</t>
  </si>
  <si>
    <t>尾道市立重井小学校</t>
  </si>
  <si>
    <t>広島県尾道市因島重井町３３０９－１</t>
  </si>
  <si>
    <t>B134210001330</t>
  </si>
  <si>
    <t>福山市立東小学校</t>
  </si>
  <si>
    <t>広島県福山市東町３－７－４９</t>
  </si>
  <si>
    <t>B134210001349</t>
  </si>
  <si>
    <t>福山市立西小学校</t>
  </si>
  <si>
    <t>広島県福山市西町１－１４－１７</t>
  </si>
  <si>
    <t>B134210001358</t>
  </si>
  <si>
    <t>福山市立南小学校</t>
  </si>
  <si>
    <t>広島県福山市明治町４番１号</t>
  </si>
  <si>
    <t>B134210001367</t>
  </si>
  <si>
    <t>福山市立霞小学校</t>
  </si>
  <si>
    <t>広島県福山市霞町３－８－１</t>
  </si>
  <si>
    <t>B134210001376</t>
  </si>
  <si>
    <t>福山市立川口小学校</t>
  </si>
  <si>
    <t>広島県福山市川口町２‐２‐１</t>
  </si>
  <si>
    <t>B134210001385</t>
  </si>
  <si>
    <t>福山市立手城小学校</t>
  </si>
  <si>
    <t>広島県福山市南手城町４－５－１０</t>
  </si>
  <si>
    <t>B134210001394</t>
  </si>
  <si>
    <t>福山市立深津小学校</t>
  </si>
  <si>
    <t>広島県福山市東深津町２丁目５番１号</t>
  </si>
  <si>
    <t>B134210001401</t>
  </si>
  <si>
    <t>福山市立樹徳小学校</t>
  </si>
  <si>
    <t>広島県福山市木之庄町１－１－６３</t>
  </si>
  <si>
    <t>B134210001410</t>
  </si>
  <si>
    <t>福山市立泉小学校</t>
  </si>
  <si>
    <t>広島県福山市山手町７－１３－６３</t>
  </si>
  <si>
    <t>B134210001429</t>
  </si>
  <si>
    <t>福山市立旭小学校</t>
  </si>
  <si>
    <t>広島県福山市入船町１－２－１</t>
  </si>
  <si>
    <t>B134210001438</t>
  </si>
  <si>
    <t>福山市立光小学校</t>
  </si>
  <si>
    <t>広島県福山市草戸町四丁目１４－１</t>
  </si>
  <si>
    <t>B134210001447</t>
  </si>
  <si>
    <t>福山市立引野小学校</t>
  </si>
  <si>
    <t>広島県福山市引野町４０３２</t>
  </si>
  <si>
    <t>B134210001456</t>
  </si>
  <si>
    <t>福山市立蔵王小学校</t>
  </si>
  <si>
    <t>広島県福山市蔵王町四丁目１６番１号</t>
  </si>
  <si>
    <t>B134210001465</t>
  </si>
  <si>
    <t>福山市立千田小学校</t>
  </si>
  <si>
    <t>広島県福山市千田町３－１６－２６</t>
  </si>
  <si>
    <t>B134210001474</t>
  </si>
  <si>
    <t>福山市立御幸小学校</t>
  </si>
  <si>
    <t>広島県福山市御幸町森脇１４０番地</t>
  </si>
  <si>
    <t>B134210001483</t>
  </si>
  <si>
    <t>福山市立津之郷小学校</t>
  </si>
  <si>
    <t>広島県福山市津之郷町津之郷１３２２番地</t>
  </si>
  <si>
    <t>B134210001492</t>
  </si>
  <si>
    <t>福山市立赤坂小学校</t>
  </si>
  <si>
    <t>広島県福山市赤坂町赤坂３１２－１</t>
  </si>
  <si>
    <t>B134210001508</t>
  </si>
  <si>
    <t>福山市立瀬戸小学校</t>
  </si>
  <si>
    <t>広島県福山市瀬戸町地頭分１３７７番地</t>
  </si>
  <si>
    <t>B134210001517</t>
  </si>
  <si>
    <t>福山市立熊野小学校</t>
  </si>
  <si>
    <t>広島県福山市熊野町乙１１３２番地</t>
  </si>
  <si>
    <t>B134210001526</t>
  </si>
  <si>
    <t>福山市立水呑小学校</t>
  </si>
  <si>
    <t>広島県福山市水呑町１９１９番地</t>
  </si>
  <si>
    <t>B134210001535</t>
  </si>
  <si>
    <t>福山市立箕島小学校</t>
  </si>
  <si>
    <t>広島県福山市箕島町３２５</t>
  </si>
  <si>
    <t>B134210001544</t>
  </si>
  <si>
    <t>福山市立高島小学校</t>
  </si>
  <si>
    <t>広島県福山市田尻町２２４８</t>
  </si>
  <si>
    <t>B134210001553</t>
  </si>
  <si>
    <t>福山市立大津野小学校</t>
  </si>
  <si>
    <t>広島県福山市大門町日之出丘３０４３</t>
  </si>
  <si>
    <t>B134210001562</t>
  </si>
  <si>
    <t>福山市立坪生小学校</t>
  </si>
  <si>
    <t>広島県福山市坪生町１丁目４２－１</t>
  </si>
  <si>
    <t>B134210001571</t>
  </si>
  <si>
    <t>福山市立春日小学校</t>
  </si>
  <si>
    <t>広島県福山市春日町浦上２００２</t>
  </si>
  <si>
    <t>B134210001580</t>
  </si>
  <si>
    <t>福山市立神村小学校</t>
  </si>
  <si>
    <t>広島県福山市神村町３３６９</t>
  </si>
  <si>
    <t>B134210001599</t>
  </si>
  <si>
    <t>福山市立本郷小学校</t>
  </si>
  <si>
    <t>広島県福山市本郷町１０４０－１</t>
  </si>
  <si>
    <t>B134210001606</t>
  </si>
  <si>
    <t>福山市立松永小学校</t>
  </si>
  <si>
    <t>広島県福山市松永町六丁目７－１１－８</t>
  </si>
  <si>
    <t>B134210001615</t>
  </si>
  <si>
    <t>福山市立柳津小学校</t>
  </si>
  <si>
    <t>広島県福山市柳津町５－２－２５</t>
  </si>
  <si>
    <t>B134210001624</t>
  </si>
  <si>
    <t>福山市立金江小学校</t>
  </si>
  <si>
    <t>広島県福山市金江町金見３５５２－１</t>
  </si>
  <si>
    <t>B134210001633</t>
  </si>
  <si>
    <t>福山市立藤江小学校</t>
  </si>
  <si>
    <t>広島県福山市藤江町２８９４</t>
  </si>
  <si>
    <t>B134210001642</t>
  </si>
  <si>
    <t>福山市立伊勢丘小学校</t>
  </si>
  <si>
    <t>広島県福山市伊勢丘５－７－１</t>
  </si>
  <si>
    <t>B134210001651</t>
  </si>
  <si>
    <t>福山市立曙小学校</t>
  </si>
  <si>
    <t>広島県福山市曙町５－１６－３</t>
  </si>
  <si>
    <t>B134210001660</t>
  </si>
  <si>
    <t>福山市立多治米小学校</t>
  </si>
  <si>
    <t>広島県福山市多治米町５－１５－１５</t>
  </si>
  <si>
    <t>B134210001679</t>
  </si>
  <si>
    <t>福山市立旭丘小学校</t>
  </si>
  <si>
    <t>広島県福山市引野町南２丁目１７－１</t>
  </si>
  <si>
    <t>B134210001688</t>
  </si>
  <si>
    <t>福山市立桜丘小学校</t>
  </si>
  <si>
    <t>広島県福山市北吉津町５－６－１５</t>
  </si>
  <si>
    <t>B134210001697</t>
  </si>
  <si>
    <t>福山市立緑丘小学校</t>
  </si>
  <si>
    <t>広島県福山市春日町５丁目１５番１号</t>
  </si>
  <si>
    <t>B134210001704</t>
  </si>
  <si>
    <t>福山市立長浜小学校</t>
  </si>
  <si>
    <t>広島県福山市引野町５４０１</t>
  </si>
  <si>
    <t>B134210001713</t>
  </si>
  <si>
    <t>福山市立幕山小学校</t>
  </si>
  <si>
    <t>広島県福山市幕山台二丁目１７番１号</t>
  </si>
  <si>
    <t>B134210001722</t>
  </si>
  <si>
    <t>福山市立野々浜小学校</t>
  </si>
  <si>
    <t>広島県福山市大門町７－１３－１</t>
  </si>
  <si>
    <t>B134210001731</t>
  </si>
  <si>
    <t>福山市立西深津小学校</t>
  </si>
  <si>
    <t>広島県福山市西深津町五丁目１番１号</t>
  </si>
  <si>
    <t>B134210001740</t>
  </si>
  <si>
    <t>福山市立新涯小学校</t>
  </si>
  <si>
    <t>広島県福山市新涯町３－１８－１</t>
  </si>
  <si>
    <t>B134210001759</t>
  </si>
  <si>
    <t>福山市立久松台小学校</t>
  </si>
  <si>
    <t>広島県福山市久松台１丁目９－１</t>
  </si>
  <si>
    <t>B134210001768</t>
  </si>
  <si>
    <t>福山市立日吉台小学校</t>
  </si>
  <si>
    <t>広島県福山市日吉台１－１５－１</t>
  </si>
  <si>
    <t>B134210001777</t>
  </si>
  <si>
    <t>福山市立山手小学校</t>
  </si>
  <si>
    <t>広島県福山市山手町１－５－１</t>
  </si>
  <si>
    <t>B134210001786</t>
  </si>
  <si>
    <t>福山市立川口東小学校</t>
  </si>
  <si>
    <t>広島県福山市東川口町五丁目１３番４６号</t>
  </si>
  <si>
    <t>B134210001795</t>
  </si>
  <si>
    <t>福山市立駅家西小学校</t>
  </si>
  <si>
    <t>広島県福山市駅家町近田２０５－１</t>
  </si>
  <si>
    <t>B134210001802</t>
  </si>
  <si>
    <t>福山市立大谷台小学校</t>
  </si>
  <si>
    <t>広島県福山市大門町大門７５８０番地</t>
  </si>
  <si>
    <t>B134210001811</t>
  </si>
  <si>
    <t>福山市立明王台小学校</t>
  </si>
  <si>
    <t>広島県福山市明王台１－２－１６</t>
  </si>
  <si>
    <t>B134210001820</t>
  </si>
  <si>
    <t>福山市立遺芳丘小学校</t>
  </si>
  <si>
    <t>広島県福山市今津町１５６１</t>
  </si>
  <si>
    <t>B134210001839</t>
  </si>
  <si>
    <t>福山市立駅家北小学校</t>
  </si>
  <si>
    <t>広島県福山市駅家町大字法成寺６７</t>
  </si>
  <si>
    <t>B134210001848</t>
  </si>
  <si>
    <t>府中市立国府小学校</t>
  </si>
  <si>
    <t>広島県府中市高木町６１７</t>
  </si>
  <si>
    <t>B134210001857</t>
  </si>
  <si>
    <t>府中市立栗生小学校</t>
  </si>
  <si>
    <t>広島県府中市栗柄町３０５６</t>
  </si>
  <si>
    <t>B134210001866</t>
  </si>
  <si>
    <t>府中市立旭小学校</t>
  </si>
  <si>
    <t>広島県府中市中須町６１０</t>
  </si>
  <si>
    <t>B134210001875</t>
  </si>
  <si>
    <t>府中市立南小学校</t>
  </si>
  <si>
    <t>広島県府中市用土町４４４番地</t>
  </si>
  <si>
    <t>B134210001884</t>
  </si>
  <si>
    <t>三次市立河内小学校</t>
  </si>
  <si>
    <t>広島県三次市小文町１７３番地１</t>
  </si>
  <si>
    <t>B134210001893</t>
  </si>
  <si>
    <t>三次市立三次小学校</t>
  </si>
  <si>
    <t>広島県三次市三次町１８５１番地１</t>
  </si>
  <si>
    <t>B134210001900</t>
  </si>
  <si>
    <t>三次市立粟屋小学校</t>
  </si>
  <si>
    <t>広島県三次市粟屋町２３４６番地２</t>
  </si>
  <si>
    <t>B134210001919</t>
  </si>
  <si>
    <t>三次市立十日市小学校</t>
  </si>
  <si>
    <t>広島県三次市十日市中４－９－１</t>
  </si>
  <si>
    <t>B134210001928</t>
  </si>
  <si>
    <t>三次市立八次小学校</t>
  </si>
  <si>
    <t>広島県三次市畠敷町１７２５番地１</t>
  </si>
  <si>
    <t>B134210001937</t>
  </si>
  <si>
    <t>三次市立酒河小学校</t>
  </si>
  <si>
    <t>広島県三次市西酒屋町８０４－１</t>
  </si>
  <si>
    <t>B134210001946</t>
  </si>
  <si>
    <t>三次市立青河小学校</t>
  </si>
  <si>
    <t>広島県三次市青河町５８０番地１</t>
  </si>
  <si>
    <t>B134210001955</t>
  </si>
  <si>
    <t>三次市立神杉小学校</t>
  </si>
  <si>
    <t>広島県三次市高杉町１６８４－１</t>
  </si>
  <si>
    <t>B134210001964</t>
  </si>
  <si>
    <t>三次市立田幸小学校</t>
  </si>
  <si>
    <t>広島県三次市大田幸町１６００番地１</t>
  </si>
  <si>
    <t>B134210001973</t>
  </si>
  <si>
    <t>三次市立和田小学校</t>
  </si>
  <si>
    <t>広島県三次市向江田町３３６３番地６</t>
  </si>
  <si>
    <t>B134210001982</t>
  </si>
  <si>
    <t>三次市立川地小学校</t>
  </si>
  <si>
    <t>広島県三次市下川立町５０３－１</t>
  </si>
  <si>
    <t>B134210001991</t>
  </si>
  <si>
    <t>三次市立川西小学校</t>
  </si>
  <si>
    <t>広島県三次市三若町２６５２</t>
  </si>
  <si>
    <t>B134210002008</t>
  </si>
  <si>
    <t>庄原市立庄原小学校</t>
  </si>
  <si>
    <t>広島県庄原市西本町２－１３－１</t>
  </si>
  <si>
    <t>B134210002017</t>
  </si>
  <si>
    <t>庄原市立永末小学校</t>
  </si>
  <si>
    <t>広島県庄原市永末町３７－１</t>
  </si>
  <si>
    <t>B134210002026</t>
  </si>
  <si>
    <t>庄原市立高小学校</t>
  </si>
  <si>
    <t>広島県庄原市高町８２８</t>
  </si>
  <si>
    <t>B134210002035</t>
  </si>
  <si>
    <t>庄原市立峰田小学校</t>
  </si>
  <si>
    <t>広島県庄原市春田町１０１－３</t>
  </si>
  <si>
    <t>B134210002044</t>
  </si>
  <si>
    <t>庄原市立板橋小学校</t>
  </si>
  <si>
    <t>広島県庄原市板橋町１６５－１</t>
  </si>
  <si>
    <t>B134210002053</t>
  </si>
  <si>
    <t>庄原市立東小学校</t>
  </si>
  <si>
    <t>広島県庄原市上原町３７６－１</t>
  </si>
  <si>
    <t>B134210002062</t>
  </si>
  <si>
    <t>庄原市立山内小学校</t>
  </si>
  <si>
    <t>広島県庄原市山内町８１３－１</t>
  </si>
  <si>
    <t>B134210002080</t>
  </si>
  <si>
    <t>大竹市立玖波小学校</t>
  </si>
  <si>
    <t>広島県大竹市玖波七丁目１番１号</t>
  </si>
  <si>
    <t>B134210002099</t>
  </si>
  <si>
    <t>大竹市立小方小学校</t>
  </si>
  <si>
    <t>広島県大竹市小方が丘１－１</t>
  </si>
  <si>
    <t>B134210002106</t>
  </si>
  <si>
    <t>大竹市立大竹小学校</t>
  </si>
  <si>
    <t>広島県大竹市白石２－１－１</t>
  </si>
  <si>
    <t>B134210002115</t>
  </si>
  <si>
    <t>大竹市立栗谷小学校</t>
  </si>
  <si>
    <t>広島県大竹市栗谷町小栗林５１０</t>
  </si>
  <si>
    <t>B134210002124</t>
  </si>
  <si>
    <t>広島市立福木小学校</t>
  </si>
  <si>
    <t>広島県広島市東区馬木九丁目１番２号</t>
  </si>
  <si>
    <t>B134210002133</t>
  </si>
  <si>
    <t>広島市立温品小学校</t>
  </si>
  <si>
    <t>広島県広島市東区温品７－８－８</t>
  </si>
  <si>
    <t>B134210002142</t>
  </si>
  <si>
    <t>広島市立上温品小学校</t>
  </si>
  <si>
    <t>広島県広島市東区上温品三丁目４－１</t>
  </si>
  <si>
    <t>B134210002151</t>
  </si>
  <si>
    <t>府中町立府中小学校</t>
  </si>
  <si>
    <t>広島県安芸郡府中町本町２－１５－２</t>
  </si>
  <si>
    <t>B134210002160</t>
  </si>
  <si>
    <t>府中町立府中南小学校</t>
  </si>
  <si>
    <t>広島県安芸郡府中町柳が丘５１－２５</t>
  </si>
  <si>
    <t>B134210002179</t>
  </si>
  <si>
    <t>府中町立府中中央小学校</t>
  </si>
  <si>
    <t>広島県安芸郡府中町浜田二丁目６－１</t>
  </si>
  <si>
    <t>B134210002188</t>
  </si>
  <si>
    <t>府中町立府中東小学校</t>
  </si>
  <si>
    <t>広島県安芸郡府中町山田四丁目４－１</t>
  </si>
  <si>
    <t>B134210002197</t>
  </si>
  <si>
    <t>府中町立府中北小学校</t>
  </si>
  <si>
    <t>広島県安芸郡府中町清水ヶ丘２３－１</t>
  </si>
  <si>
    <t>B134210002204</t>
  </si>
  <si>
    <t>広島市立船越小学校</t>
  </si>
  <si>
    <t>広島県広島市安芸区船越５丁目２２－１１</t>
  </si>
  <si>
    <t>B134210002213</t>
  </si>
  <si>
    <t>海田町立海田小学校</t>
  </si>
  <si>
    <t>広島県安芸郡海田町昭和中町２－５５</t>
  </si>
  <si>
    <t>B134210002222</t>
  </si>
  <si>
    <t>海田町立海田東小学校</t>
  </si>
  <si>
    <t>広島県安芸郡海田町浜角１－１７</t>
  </si>
  <si>
    <t>B134210002231</t>
  </si>
  <si>
    <t>海田町立海田西小学校</t>
  </si>
  <si>
    <t>広島県安芸郡海田町南つくも町１２番３号</t>
  </si>
  <si>
    <t>B134210002240</t>
  </si>
  <si>
    <t>海田町立海田南小学校</t>
  </si>
  <si>
    <t>広島県安芸郡海田町大立町１２－５</t>
  </si>
  <si>
    <t>B134210002259</t>
  </si>
  <si>
    <t>広島市立畑賀小学校</t>
  </si>
  <si>
    <t>広島県広島市安芸区畑賀３－２８－１６</t>
  </si>
  <si>
    <t>B134210002268</t>
  </si>
  <si>
    <t>広島市立中野小学校</t>
  </si>
  <si>
    <t>広島県広島市安芸区中野四丁目２１番１号</t>
  </si>
  <si>
    <t>B134210002277</t>
  </si>
  <si>
    <t>広島市立瀬野小学校</t>
  </si>
  <si>
    <t>広島県広島市安芸区瀬野一丁目３５－３２</t>
  </si>
  <si>
    <t>B134210002286</t>
  </si>
  <si>
    <t>広島市立中野東小学校</t>
  </si>
  <si>
    <t>広島県広島市安芸区中野五丁目１１－１</t>
  </si>
  <si>
    <t>B134210002295</t>
  </si>
  <si>
    <t>広島市立阿戸小学校</t>
  </si>
  <si>
    <t>広島県広島市安芸区阿戸町２８６２－１</t>
  </si>
  <si>
    <t>B134210002302</t>
  </si>
  <si>
    <t>熊野町立熊野第一小学校</t>
  </si>
  <si>
    <t>広島県安芸郡熊野町中溝４－４－１</t>
  </si>
  <si>
    <t>B134210002311</t>
  </si>
  <si>
    <t>熊野町立熊野第二小学校</t>
  </si>
  <si>
    <t>広島県安芸郡熊野町初神三丁目２５－１</t>
  </si>
  <si>
    <t>B134210002320</t>
  </si>
  <si>
    <t>熊野町立熊野第三小学校</t>
  </si>
  <si>
    <t>広島県安芸郡熊野町貴船１５－１</t>
  </si>
  <si>
    <t>B134210002339</t>
  </si>
  <si>
    <t>熊野町立熊野第四小学校</t>
  </si>
  <si>
    <t>広島県安芸郡熊野町川角五丁目１３番１号</t>
  </si>
  <si>
    <t>B134210002348</t>
  </si>
  <si>
    <t>広島市立矢野小学校</t>
  </si>
  <si>
    <t>広島県広島市安芸区矢野西６－１１－１</t>
  </si>
  <si>
    <t>B134210002357</t>
  </si>
  <si>
    <t>広島市立矢野西小学校</t>
  </si>
  <si>
    <t>広島県広島市安芸区矢野西４－５－１</t>
  </si>
  <si>
    <t>B134210002366</t>
  </si>
  <si>
    <t>広島市立矢野南小学校</t>
  </si>
  <si>
    <t>広島県広島市安芸区矢野南４丁目１７番１号</t>
  </si>
  <si>
    <t>B134210002375</t>
  </si>
  <si>
    <t>坂町立坂小学校</t>
  </si>
  <si>
    <t>広島県安芸郡坂町坂東２－２２－１</t>
  </si>
  <si>
    <t>B134210002384</t>
  </si>
  <si>
    <t>坂町立横浜小学校</t>
  </si>
  <si>
    <t>広島県安芸郡坂町横浜東１－９－３</t>
  </si>
  <si>
    <t>B134210002393</t>
  </si>
  <si>
    <t>坂町立小屋浦小学校</t>
  </si>
  <si>
    <t>広島県安芸郡坂町小屋浦２－２８－７</t>
  </si>
  <si>
    <t>B134210002400</t>
  </si>
  <si>
    <t>江田島市立切串小学校</t>
  </si>
  <si>
    <t>広島県江田島市江田島町切串１－１１－２</t>
  </si>
  <si>
    <t>B134210002419</t>
  </si>
  <si>
    <t>江田島市立江田島小学校</t>
  </si>
  <si>
    <t>広島県江田島市江田島町中央４―１８―１</t>
  </si>
  <si>
    <t>B134210002428</t>
  </si>
  <si>
    <t>呉市立波多見小学校</t>
  </si>
  <si>
    <t>広島県呉市音戸町波多見９－１１－１</t>
  </si>
  <si>
    <t>B134210002437</t>
  </si>
  <si>
    <t>呉市立倉橋小学校</t>
  </si>
  <si>
    <t>広島県呉市倉橋町３８３－２</t>
  </si>
  <si>
    <t>B134210002446</t>
  </si>
  <si>
    <t>呉市立蒲刈小学校</t>
  </si>
  <si>
    <t>広島県呉市蒲刈町向７７１</t>
  </si>
  <si>
    <t>B134210002455</t>
  </si>
  <si>
    <t>広島市立五日市小学校</t>
  </si>
  <si>
    <t>広島県広島市佐伯区五日市三丁目１－１</t>
  </si>
  <si>
    <t>B134210002464</t>
  </si>
  <si>
    <t>広島市立石内小学校</t>
  </si>
  <si>
    <t>広島県広島市佐伯区五日市町石内３２７６</t>
  </si>
  <si>
    <t>B134210002473</t>
  </si>
  <si>
    <t>広島市立河内小学校</t>
  </si>
  <si>
    <t>広島県広島市佐伯区五日市町上河内３７１</t>
  </si>
  <si>
    <t>B134210002482</t>
  </si>
  <si>
    <t>広島市立八幡小学校</t>
  </si>
  <si>
    <t>広島県広島市佐伯区八幡２丁目２－１</t>
  </si>
  <si>
    <t>B134210002491</t>
  </si>
  <si>
    <t>広島市立五日市観音小学校</t>
  </si>
  <si>
    <t>広島県広島市佐伯区三宅４丁目１０番１号</t>
  </si>
  <si>
    <t>B134210002507</t>
  </si>
  <si>
    <t>広島市立五日市南小学校</t>
  </si>
  <si>
    <t>広島県広島市佐伯区海老園３－１８－１</t>
  </si>
  <si>
    <t>B134210002516</t>
  </si>
  <si>
    <t>広島市立五日市東小学校</t>
  </si>
  <si>
    <t>広島県広島市佐伯区皆賀２－３－１</t>
  </si>
  <si>
    <t>B134210002525</t>
  </si>
  <si>
    <t>広島市立五月が丘小学校</t>
  </si>
  <si>
    <t>広島県広島市佐伯区五月が丘２－２２－１</t>
  </si>
  <si>
    <t>B134210002534</t>
  </si>
  <si>
    <t>広島市立八幡東小学校</t>
  </si>
  <si>
    <t>広島県広島市佐伯区八幡東４－２７－１</t>
  </si>
  <si>
    <t>B134210002543</t>
  </si>
  <si>
    <t>広島市立美鈴が丘小学校</t>
  </si>
  <si>
    <t>広島県広島市佐伯区美鈴が丘西１－８－１</t>
  </si>
  <si>
    <t>B134210002552</t>
  </si>
  <si>
    <t>広島市立五日市観音西小学校</t>
  </si>
  <si>
    <t>広島県広島市佐伯区坪井３丁目８７７</t>
  </si>
  <si>
    <t>B134210002561</t>
  </si>
  <si>
    <t>広島市立五日市中央小学校</t>
  </si>
  <si>
    <t>広島県広島市佐伯区五日市中央３－１２－１</t>
  </si>
  <si>
    <t>B134210002570</t>
  </si>
  <si>
    <t>広島市立楽々園小学校</t>
  </si>
  <si>
    <t>広島県広島市佐伯区楽々園６－８－１</t>
  </si>
  <si>
    <t>B134210002589</t>
  </si>
  <si>
    <t>広島市立藤の木小学校</t>
  </si>
  <si>
    <t>広島県広島市佐伯区藤の木２－２－１</t>
  </si>
  <si>
    <t>B134210002598</t>
  </si>
  <si>
    <t>広島市立彩が丘小学校</t>
  </si>
  <si>
    <t>広島県広島市佐伯区河内南２－１０－１</t>
  </si>
  <si>
    <t>B134210002605</t>
  </si>
  <si>
    <t>広島市立石内北小学校</t>
  </si>
  <si>
    <t>広島県広島市佐伯区石内北３丁目２３－１</t>
  </si>
  <si>
    <t>B134210002614</t>
  </si>
  <si>
    <t>廿日市市立廿日市小学校</t>
  </si>
  <si>
    <t>広島県廿日市市本町２－１３</t>
  </si>
  <si>
    <t>B134210002623</t>
  </si>
  <si>
    <t>廿日市市立平良小学校</t>
  </si>
  <si>
    <t>広島県廿日市市陽光台１丁目４番地１号</t>
  </si>
  <si>
    <t>B134210002632</t>
  </si>
  <si>
    <t>廿日市市立原小学校</t>
  </si>
  <si>
    <t>広島県廿日市市原４３３</t>
  </si>
  <si>
    <t>B134210002641</t>
  </si>
  <si>
    <t>廿日市市立宮内小学校</t>
  </si>
  <si>
    <t>広島県廿日市市宮内１５１８</t>
  </si>
  <si>
    <t>B134210002650</t>
  </si>
  <si>
    <t>廿日市市立地御前小学校</t>
  </si>
  <si>
    <t>広島県廿日市市地御前４－３－１</t>
  </si>
  <si>
    <t>B134210002669</t>
  </si>
  <si>
    <t>廿日市市立佐方小学校</t>
  </si>
  <si>
    <t>広島県廿日市市佐方１０－１</t>
  </si>
  <si>
    <t>B134210002678</t>
  </si>
  <si>
    <t>廿日市市立阿品台東小学校</t>
  </si>
  <si>
    <t>広島県廿日市市阿品台東２－１</t>
  </si>
  <si>
    <t>B134210002687</t>
  </si>
  <si>
    <t>廿日市市立阿品台西小学校</t>
  </si>
  <si>
    <t>広島県廿日市市阿品台西１－１</t>
  </si>
  <si>
    <t>B134210002696</t>
  </si>
  <si>
    <t>廿日市市立金剛寺小学校</t>
  </si>
  <si>
    <t>広島県廿日市市地御前２－２２－１</t>
  </si>
  <si>
    <t>B134210002703</t>
  </si>
  <si>
    <t>廿日市市立宮園小学校</t>
  </si>
  <si>
    <t>広島県廿日市市宮園１－１－２</t>
  </si>
  <si>
    <t>B134210002712</t>
  </si>
  <si>
    <t>廿日市市立四季が丘小学校</t>
  </si>
  <si>
    <t>広島県廿日市市四季が丘８丁目１－１</t>
  </si>
  <si>
    <t>B134210002721</t>
  </si>
  <si>
    <t>廿日市市立大野東小学校</t>
  </si>
  <si>
    <t>広島県廿日市市大野７２０</t>
  </si>
  <si>
    <t>B134210002730</t>
  </si>
  <si>
    <t>廿日市市立大野西小学校</t>
  </si>
  <si>
    <t>広島県廿日市市大野原４－３－１</t>
  </si>
  <si>
    <t>B134210002749</t>
  </si>
  <si>
    <t>広島市立湯来南小学校</t>
  </si>
  <si>
    <t>広島県広島市佐伯区湯来町白砂３５５５－１</t>
  </si>
  <si>
    <t>B134210002758</t>
  </si>
  <si>
    <t>広島市立湯来東小学校</t>
  </si>
  <si>
    <t>広島県広島市佐伯区湯来町麦谷１８０３－１</t>
  </si>
  <si>
    <t>B134210002776</t>
  </si>
  <si>
    <t>廿日市市立友和小学校</t>
  </si>
  <si>
    <t>広島県廿日市市友田１９</t>
  </si>
  <si>
    <t>B134210002785</t>
  </si>
  <si>
    <t>廿日市市立津田小学校</t>
  </si>
  <si>
    <t>広島県廿日市市津田２７４０番地</t>
  </si>
  <si>
    <t>B134210002794</t>
  </si>
  <si>
    <t>廿日市市立吉和小学校</t>
  </si>
  <si>
    <t>広島県廿日市市吉和１５５５－１</t>
  </si>
  <si>
    <t>B134210002801</t>
  </si>
  <si>
    <t>廿日市市立宮島小学校</t>
  </si>
  <si>
    <t>広島県廿日市市宮島町７７９－２</t>
  </si>
  <si>
    <t>B134210002810</t>
  </si>
  <si>
    <t>江田島市立中町小学校</t>
  </si>
  <si>
    <t>広島県江田島市能美町中町２２７９</t>
  </si>
  <si>
    <t>B134210002829</t>
  </si>
  <si>
    <t>江田島市立鹿川小学校</t>
  </si>
  <si>
    <t>広島県江田島市能美町鹿川２７８８</t>
  </si>
  <si>
    <t>B134210002838</t>
  </si>
  <si>
    <t>江田島市立三高小学校</t>
  </si>
  <si>
    <t>広島県江田島市沖美町三吉２６１３</t>
  </si>
  <si>
    <t>B134210002847</t>
  </si>
  <si>
    <t>江田島市立大古小学校</t>
  </si>
  <si>
    <t>広島県江田島市大柿町大原１２７０－１</t>
  </si>
  <si>
    <t>B134210002856</t>
  </si>
  <si>
    <t>広島市立長束小学校</t>
  </si>
  <si>
    <t>広島県広島市安佐南区長束４－１５－１</t>
  </si>
  <si>
    <t>B134210002865</t>
  </si>
  <si>
    <t>広島市立山本小学校</t>
  </si>
  <si>
    <t>広島県広島市安佐南区山本３－１３－１</t>
  </si>
  <si>
    <t>B134210002874</t>
  </si>
  <si>
    <t>広島市立祇園小学校</t>
  </si>
  <si>
    <t>広島県広島市安佐南区祇園３－１－２７</t>
  </si>
  <si>
    <t>B134210002883</t>
  </si>
  <si>
    <t>広島市立原小学校</t>
  </si>
  <si>
    <t>広島県広島市安佐南区西原６－２９－６</t>
  </si>
  <si>
    <t>B134210002892</t>
  </si>
  <si>
    <t>広島市立原南小学校</t>
  </si>
  <si>
    <t>広島県広島市安佐南区西原二丁目１９－２３</t>
  </si>
  <si>
    <t>B134210002909</t>
  </si>
  <si>
    <t>広島市立古市小学校</t>
  </si>
  <si>
    <t>広島県広島市安佐南区古市２－２１－１</t>
  </si>
  <si>
    <t>B134210002918</t>
  </si>
  <si>
    <t>広島市立安小学校</t>
  </si>
  <si>
    <t>広島県広島市安佐南区上安２－７－５６</t>
  </si>
  <si>
    <t>B134210002927</t>
  </si>
  <si>
    <t>広島市立大町小学校</t>
  </si>
  <si>
    <t>広島県広島市安佐南区大町西２丁目２４－１</t>
  </si>
  <si>
    <t>B134210002936</t>
  </si>
  <si>
    <t>広島市立安東小学校</t>
  </si>
  <si>
    <t>広島県広島市安佐南区安東１－２８－１</t>
  </si>
  <si>
    <t>B134210002945</t>
  </si>
  <si>
    <t>広島市立安西小学校</t>
  </si>
  <si>
    <t>広島県広島市安佐南区高取南２－１８－１</t>
  </si>
  <si>
    <t>B134210002954</t>
  </si>
  <si>
    <t>広島市立中筋小学校</t>
  </si>
  <si>
    <t>広島県広島市安佐南区中筋２－１５－５</t>
  </si>
  <si>
    <t>B134210002963</t>
  </si>
  <si>
    <t>広島市立安北小学校</t>
  </si>
  <si>
    <t>広島県広島市安佐南区高取北２－３０－１</t>
  </si>
  <si>
    <t>B134210002972</t>
  </si>
  <si>
    <t>広島市立上安小学校</t>
  </si>
  <si>
    <t>広島県広島市安佐南区上安５－２１－５２</t>
  </si>
  <si>
    <t>B134210002981</t>
  </si>
  <si>
    <t>広島市立川内小学校</t>
  </si>
  <si>
    <t>広島県広島市安佐南区川内５－４０－１</t>
  </si>
  <si>
    <t>B134210002990</t>
  </si>
  <si>
    <t>広島市立八木小学校</t>
  </si>
  <si>
    <t>広島県広島市安佐南区八木９－１７－１</t>
  </si>
  <si>
    <t>B134210003007</t>
  </si>
  <si>
    <t>広島市立緑井小学校</t>
  </si>
  <si>
    <t>広島県広島市安佐南区緑井４－３１－１</t>
  </si>
  <si>
    <t>B134210003016</t>
  </si>
  <si>
    <t>広島市立伴小学校</t>
  </si>
  <si>
    <t>広島県広島市安佐南区伴中央一丁目７－２</t>
  </si>
  <si>
    <t>B134210003025</t>
  </si>
  <si>
    <t>広島市立戸山小学校</t>
  </si>
  <si>
    <t>広島県広島市安佐南区沼田町阿戸３７２２</t>
  </si>
  <si>
    <t>B134210003034</t>
  </si>
  <si>
    <t>広島市立東野小学校</t>
  </si>
  <si>
    <t>広島県広島市安佐南区東野１－７－１</t>
  </si>
  <si>
    <t>B134210003043</t>
  </si>
  <si>
    <t>広島市立日浦小学校</t>
  </si>
  <si>
    <t>広島県広島市安佐北区あさひが丘７丁目１２番１号</t>
  </si>
  <si>
    <t>B134210003052</t>
  </si>
  <si>
    <t>広島市立筒瀬小学校</t>
  </si>
  <si>
    <t>広島県広島市安佐北区安佐町筒瀬１５９８</t>
  </si>
  <si>
    <t>B134210003061</t>
  </si>
  <si>
    <t>広島市立鈴張小学校</t>
  </si>
  <si>
    <t>広島県広島市安佐北区安佐町鈴張１８９６</t>
  </si>
  <si>
    <t>B134210003070</t>
  </si>
  <si>
    <t>広島市立飯室小学校</t>
  </si>
  <si>
    <t>広島県広島市安佐北区安佐町飯室１５４４</t>
  </si>
  <si>
    <t>B134210003089</t>
  </si>
  <si>
    <t>広島市立亀山小学校</t>
  </si>
  <si>
    <t>広島県広島市安佐北区亀山五丁目１１番１号</t>
  </si>
  <si>
    <t>B134210003098</t>
  </si>
  <si>
    <t>広島市立大林小学校</t>
  </si>
  <si>
    <t>広島県広島市安佐北区大林４－１４－１</t>
  </si>
  <si>
    <t>B134210003105</t>
  </si>
  <si>
    <t>広島市立三入小学校</t>
  </si>
  <si>
    <t>広島県広島市安佐北区三入三丁目１２－１</t>
  </si>
  <si>
    <t>B134210003114</t>
  </si>
  <si>
    <t>広島市立可部小学校</t>
  </si>
  <si>
    <t>広島県広島市安佐北区可部４－９－１</t>
  </si>
  <si>
    <t>B134210003123</t>
  </si>
  <si>
    <t>広島市立可部南小学校</t>
  </si>
  <si>
    <t>広島県広島市安佐北区可部南２－１１－１</t>
  </si>
  <si>
    <t>B134210003132</t>
  </si>
  <si>
    <t>広島市立亀山南小学校</t>
  </si>
  <si>
    <t>広島県広島市安佐北区亀山南３－２８－２</t>
  </si>
  <si>
    <t>B134210003141</t>
  </si>
  <si>
    <t>広島市立狩小川小学校</t>
  </si>
  <si>
    <t>広島県広島市安佐北区上深川町１３４５</t>
  </si>
  <si>
    <t>B134210003150</t>
  </si>
  <si>
    <t>広島市立深川小学校</t>
  </si>
  <si>
    <t>広島県広島市安佐北区深川五丁目１２番１号</t>
  </si>
  <si>
    <t>B134210003169</t>
  </si>
  <si>
    <t>広島市立落合小学校</t>
  </si>
  <si>
    <t>広島県広島市安佐北区落合南二丁目１３－１</t>
  </si>
  <si>
    <t>B134210003178</t>
  </si>
  <si>
    <t>広島市立口田小学校</t>
  </si>
  <si>
    <t>広島県広島市安佐北区口田南２－７－２</t>
  </si>
  <si>
    <t>B134210003187</t>
  </si>
  <si>
    <t>広島市立落合東小学校</t>
  </si>
  <si>
    <t>広島県広島市安佐北区落合４－１３－１</t>
  </si>
  <si>
    <t>B134210003196</t>
  </si>
  <si>
    <t>広島市立真亀小学校</t>
  </si>
  <si>
    <t>広島県広島市安佐北区真亀５－２８－１</t>
  </si>
  <si>
    <t>B134210003203</t>
  </si>
  <si>
    <t>広島市立口田東小学校</t>
  </si>
  <si>
    <t>広島県広島市安佐北区口田２－１－１</t>
  </si>
  <si>
    <t>B134210003212</t>
  </si>
  <si>
    <t>安芸太田町立加計小学校</t>
  </si>
  <si>
    <t>広島県山県郡安芸太田町加計３５２５－２</t>
  </si>
  <si>
    <t>B134210003221</t>
  </si>
  <si>
    <t>安芸太田町立筒賀小学校</t>
  </si>
  <si>
    <t>広島県山県郡安芸太田町中筒賀１７８２</t>
  </si>
  <si>
    <t>B134210003230</t>
  </si>
  <si>
    <t>安芸太田町立上殿小学校</t>
  </si>
  <si>
    <t>広島県山県郡安芸太田町上殿７６９</t>
  </si>
  <si>
    <t>B134210003249</t>
  </si>
  <si>
    <t>安芸太田町立戸河内小学校</t>
  </si>
  <si>
    <t>広島県山県郡安芸太田町戸河内３５１</t>
  </si>
  <si>
    <t>B134210003258</t>
  </si>
  <si>
    <t>北広島町立大朝小学校</t>
  </si>
  <si>
    <t>広島県山県郡北広島町大朝４６７６－１</t>
  </si>
  <si>
    <t>B134210003267</t>
  </si>
  <si>
    <t>北広島町立新庄小学校</t>
  </si>
  <si>
    <t>広島県山県郡北広島町新庄３４９７</t>
  </si>
  <si>
    <t>B134210003285</t>
  </si>
  <si>
    <t>北広島町立八重東小学校</t>
  </si>
  <si>
    <t>広島県山県郡北広島町有田１８９７－１</t>
  </si>
  <si>
    <t>B134210003294</t>
  </si>
  <si>
    <t>北広島町立壬生小学校</t>
  </si>
  <si>
    <t>広島県山県郡北広島町壬生８５５</t>
  </si>
  <si>
    <t>B134210003301</t>
  </si>
  <si>
    <t>北広島町立本地小学校</t>
  </si>
  <si>
    <t>広島県山県郡北広島町本地２８１２－１</t>
  </si>
  <si>
    <t>B134210003310</t>
  </si>
  <si>
    <t>北広島町立八重小学校</t>
  </si>
  <si>
    <t>広島県山県郡北広島町今田２２８８－１</t>
  </si>
  <si>
    <t>B134210003329</t>
  </si>
  <si>
    <t>北広島町立芸北小学校</t>
  </si>
  <si>
    <t>広島県山県郡北広島町川小田２１３－３</t>
  </si>
  <si>
    <t>広島県山県郡北広島町都志見１０９１４</t>
  </si>
  <si>
    <t>B134210003347</t>
  </si>
  <si>
    <t>安芸高田市立吉田小学校</t>
  </si>
  <si>
    <t>広島県安芸高田市吉田町吉田８６６</t>
  </si>
  <si>
    <t>B134210003356</t>
  </si>
  <si>
    <t>安芸高田市立愛郷小学校</t>
  </si>
  <si>
    <t>広島県安芸高田市吉田町山手１１６５－３</t>
  </si>
  <si>
    <t>B134210003365</t>
  </si>
  <si>
    <t>安芸高田市立美土里小学校</t>
  </si>
  <si>
    <t>広島県安芸高田市美土里町本郷４５３５番地２</t>
  </si>
  <si>
    <t>B134210003383</t>
  </si>
  <si>
    <t>安芸高田市立高宮小学校</t>
  </si>
  <si>
    <t>広島県安芸高田市高宮町佐々部９１５－１</t>
  </si>
  <si>
    <t>B134210003392</t>
  </si>
  <si>
    <t>安芸高田市立向原小学校</t>
  </si>
  <si>
    <t>広島県安芸高田市向原町坂６０－１</t>
  </si>
  <si>
    <t>B134210003409</t>
  </si>
  <si>
    <t>安芸高田市立八千代小学校</t>
  </si>
  <si>
    <t>広島県安芸高田市八千代町上根１００３３－１</t>
  </si>
  <si>
    <t>B134210003418</t>
  </si>
  <si>
    <t>安芸高田市立甲田小学校</t>
  </si>
  <si>
    <t>広島県安芸高田市甲田町上甲立４３３</t>
  </si>
  <si>
    <t>B134210003427</t>
  </si>
  <si>
    <t>広島市立井原小学校</t>
  </si>
  <si>
    <t>広島県広島市安佐北区白木町井原８２５</t>
  </si>
  <si>
    <t>B134210003436</t>
  </si>
  <si>
    <t>広島市立志屋小学校</t>
  </si>
  <si>
    <t>広島県広島市安佐北区白木町志路３８９０－１</t>
  </si>
  <si>
    <t>B134210003445</t>
  </si>
  <si>
    <t>広島市立高南小学校</t>
  </si>
  <si>
    <t>広島県広島市安佐北区白木町秋山１１８８</t>
  </si>
  <si>
    <t>B134210003454</t>
  </si>
  <si>
    <t>広島市立三田小学校</t>
  </si>
  <si>
    <t>広島県広島市安佐北区白木町三田２６４９</t>
  </si>
  <si>
    <t>B134210003463</t>
  </si>
  <si>
    <t>広島市立早稲田小学校</t>
  </si>
  <si>
    <t>広島県広島市東区牛田早稲田４－９－１</t>
  </si>
  <si>
    <t>B134210003472</t>
  </si>
  <si>
    <t>広島市立亀崎小学校</t>
  </si>
  <si>
    <t>広島県広島市安佐北区亀崎４－２－１</t>
  </si>
  <si>
    <t>B134210003481</t>
  </si>
  <si>
    <t>広島市立毘沙門台小学校</t>
  </si>
  <si>
    <t>広島県広島市安佐南区毘沙門台３－１－１</t>
  </si>
  <si>
    <t>B134210003490</t>
  </si>
  <si>
    <t>広島市立大塚小学校</t>
  </si>
  <si>
    <t>広島県広島市安佐南区大塚西六丁目１－１</t>
  </si>
  <si>
    <t>B134210003506</t>
  </si>
  <si>
    <t>広島市立伴南小学校</t>
  </si>
  <si>
    <t>広島県広島市安佐南区伴南一丁目２９－１</t>
  </si>
  <si>
    <t>B134210003515</t>
  </si>
  <si>
    <t>広島市立春日野小学校</t>
  </si>
  <si>
    <t>広島県広島市安佐南区山本新町二丁目１８ー１</t>
  </si>
  <si>
    <t>B134210003524</t>
  </si>
  <si>
    <t>広島市立みどり坂小学校</t>
  </si>
  <si>
    <t>広島県広島市安芸区瀬野西１丁目３８－１</t>
  </si>
  <si>
    <t>B134210003533</t>
  </si>
  <si>
    <t>東広島市立西条小学校</t>
  </si>
  <si>
    <t>広島県東広島市西条中央二丁目１５－１</t>
  </si>
  <si>
    <t>B134210003542</t>
  </si>
  <si>
    <t>東広島市立寺西小学校</t>
  </si>
  <si>
    <t>広島県東広島市西条町寺家６６６４－１</t>
  </si>
  <si>
    <t>B134210003551</t>
  </si>
  <si>
    <t>東広島市立郷田小学校</t>
  </si>
  <si>
    <t>広島県東広島市西条町郷曽１１１３３番地</t>
  </si>
  <si>
    <t>B134210003560</t>
  </si>
  <si>
    <t>東広島市立板城小学校</t>
  </si>
  <si>
    <t>広島県東広島市西条町森近甲１０２３４番地１</t>
  </si>
  <si>
    <t>B134210003579</t>
  </si>
  <si>
    <t>東広島市立三永小学校</t>
  </si>
  <si>
    <t>広島県東広島市西条町下三永１０９２９－２</t>
  </si>
  <si>
    <t>B134210003588</t>
  </si>
  <si>
    <t>東広島市立東西条小学校</t>
  </si>
  <si>
    <t>広島県東広島市西条吉行東一丁目２番１号</t>
  </si>
  <si>
    <t>B134210003597</t>
  </si>
  <si>
    <t>東広島市立平岩小学校</t>
  </si>
  <si>
    <t>広島県東広島市西条町寺家１０５２１番地９</t>
  </si>
  <si>
    <t>B134210003604</t>
  </si>
  <si>
    <t>東広島市立御薗宇小学校</t>
  </si>
  <si>
    <t>広島県東広島市西条町御薗宇８５４４－６</t>
  </si>
  <si>
    <t>B134210003613</t>
  </si>
  <si>
    <t>東広島市立三ツ城小学校</t>
  </si>
  <si>
    <t>広島県東広島市西条中央７－２３－５５</t>
  </si>
  <si>
    <t>B134210003622</t>
  </si>
  <si>
    <t>東広島市立板城西小学校</t>
  </si>
  <si>
    <t>広島県東広島市黒瀬町小多田２５７</t>
  </si>
  <si>
    <t>B134210003631</t>
  </si>
  <si>
    <t>東広島市立上黒瀬小学校</t>
  </si>
  <si>
    <t>広島県東広島市黒瀬町宗近柳国２７１番地２</t>
  </si>
  <si>
    <t>B134210003640</t>
  </si>
  <si>
    <t>東広島市立乃美尾小学校</t>
  </si>
  <si>
    <t>広島県東広島市黒瀬町乃美尾５５４番地１</t>
  </si>
  <si>
    <t>B134210003659</t>
  </si>
  <si>
    <t>東広島市立中黒瀬小学校</t>
  </si>
  <si>
    <t>広島県東広島市黒瀬町楢原１８－１</t>
  </si>
  <si>
    <t>B134210003668</t>
  </si>
  <si>
    <t>東広島市立下黒瀬小学校</t>
  </si>
  <si>
    <t>広島県東広島市黒瀬町津江１１２２５－３</t>
  </si>
  <si>
    <t>B134210003677</t>
  </si>
  <si>
    <t>東広島市立川上小学校</t>
  </si>
  <si>
    <t>広島県東広島市八本松飯田五丁目８番４７号</t>
  </si>
  <si>
    <t>B134210003686</t>
  </si>
  <si>
    <t>東広島市立原小学校</t>
  </si>
  <si>
    <t>広島県東広島市八本松町原１１４０７－５</t>
  </si>
  <si>
    <t>B134210003695</t>
  </si>
  <si>
    <t>東広島市立吉川小学校</t>
  </si>
  <si>
    <t>広島県東広島市八本松町吉川３６５</t>
  </si>
  <si>
    <t>B134210003702</t>
  </si>
  <si>
    <t>東広島市立八本松小学校</t>
  </si>
  <si>
    <t>広島県東広島市八本松町原１０１２８－１３７</t>
  </si>
  <si>
    <t>B134210003757</t>
  </si>
  <si>
    <t>東広島市立豊栄小学校</t>
  </si>
  <si>
    <t>広島県東広島市豊栄町鍛冶屋３７０</t>
  </si>
  <si>
    <t>B134210003766</t>
  </si>
  <si>
    <t>三原市立久井小学校</t>
  </si>
  <si>
    <t>広島県三原市久井町下津１０７３５番地</t>
  </si>
  <si>
    <t>B134210003775</t>
  </si>
  <si>
    <t>三原市立大和小学校</t>
  </si>
  <si>
    <t>広島県三原市大和町大具２３６２－１</t>
  </si>
  <si>
    <t>B134210003784</t>
  </si>
  <si>
    <t>三原市立沼北小学校</t>
  </si>
  <si>
    <t>広島県三原市小坂町３５１５</t>
  </si>
  <si>
    <t>B134210003793</t>
  </si>
  <si>
    <t>東広島市立河内小学校</t>
  </si>
  <si>
    <t>広島県東広島市河内町中河内１７５７番地１</t>
  </si>
  <si>
    <t>B134210003800</t>
  </si>
  <si>
    <t>東広島市立入野小学校</t>
  </si>
  <si>
    <t>広島県東広島市入野中山台四丁目２０番１号</t>
  </si>
  <si>
    <t>B134210003819</t>
  </si>
  <si>
    <t>東広島市立小谷小学校</t>
  </si>
  <si>
    <t>広島県東広島市高屋町小谷３５４３－３</t>
  </si>
  <si>
    <t>B134210003828</t>
  </si>
  <si>
    <t>東広島市立高屋東小学校</t>
  </si>
  <si>
    <t>広島県東広島市高屋町白市５８９</t>
  </si>
  <si>
    <t>B134210003837</t>
  </si>
  <si>
    <t>東広島市立高屋西小学校</t>
  </si>
  <si>
    <t>広島県東広島市高屋町中島５８２</t>
  </si>
  <si>
    <t>B134210003846</t>
  </si>
  <si>
    <t>東広島市立造賀小学校</t>
  </si>
  <si>
    <t>広島県東広島市高屋町造賀２７７４－１</t>
  </si>
  <si>
    <t>B134210003855</t>
  </si>
  <si>
    <t>東広島市立高美が丘小学校</t>
  </si>
  <si>
    <t>広島県東広島市高屋高美が丘４丁目１－１</t>
  </si>
  <si>
    <t>B134210003864</t>
  </si>
  <si>
    <t>三原市立本郷小学校</t>
  </si>
  <si>
    <t>広島県三原市本郷北３－１５－１</t>
  </si>
  <si>
    <t>B134210003873</t>
  </si>
  <si>
    <t>東広島市立木谷小学校</t>
  </si>
  <si>
    <t>広島県東広島市安芸津町木谷４１２２</t>
  </si>
  <si>
    <t>B134210003882</t>
  </si>
  <si>
    <t>東広島市立三津小学校</t>
  </si>
  <si>
    <t>広島県東広島市安芸津町三津４６８０</t>
  </si>
  <si>
    <t>B134210003891</t>
  </si>
  <si>
    <t>東広島市立風早小学校</t>
  </si>
  <si>
    <t>広島県東広島市安芸津町風早７８９</t>
  </si>
  <si>
    <t>B134210003908</t>
  </si>
  <si>
    <t>東広島市立もみじ小学校</t>
  </si>
  <si>
    <t>広島県東広島市八本松町原１０８４４</t>
  </si>
  <si>
    <t>B134210003917</t>
  </si>
  <si>
    <t>東広島市立龍王小学校</t>
  </si>
  <si>
    <t>広島県東広島市西条町寺家５４１５－６</t>
  </si>
  <si>
    <t>B134210003926</t>
  </si>
  <si>
    <t>呉市立川尻小学校</t>
  </si>
  <si>
    <t>広島県呉市川尻町久俊１－５－２４</t>
  </si>
  <si>
    <t>B134210003935</t>
  </si>
  <si>
    <t>大崎上島町立大崎小学校</t>
  </si>
  <si>
    <t>広島県豊田郡大崎上島町中野２０７８－１</t>
  </si>
  <si>
    <t>B134210003944</t>
  </si>
  <si>
    <t>大崎上島町立東野小学校</t>
  </si>
  <si>
    <t>広島県豊田郡大崎上島町東野１８４５</t>
  </si>
  <si>
    <t>B134210003953</t>
  </si>
  <si>
    <t>大崎上島町立木江小学校</t>
  </si>
  <si>
    <t>広島県豊田郡大崎上島町沖浦２４９</t>
  </si>
  <si>
    <t>B134210003962</t>
  </si>
  <si>
    <t>尾道市立瀬戸田小学校</t>
  </si>
  <si>
    <t>広島県尾道市瀬戸田町沢２００－１</t>
  </si>
  <si>
    <t>B134210003971</t>
  </si>
  <si>
    <t>尾道市立御調中央小学校</t>
  </si>
  <si>
    <t>広島県尾道市御調町市１１１３番地</t>
  </si>
  <si>
    <t>B134210003980</t>
  </si>
  <si>
    <t>尾道市立御調西小学校</t>
  </si>
  <si>
    <t>広島県尾道市御調町丸門田２１</t>
  </si>
  <si>
    <t>B134210003999</t>
  </si>
  <si>
    <t>尾道市立向東小学校</t>
  </si>
  <si>
    <t>広島県尾道市向東町８６７０</t>
  </si>
  <si>
    <t>B134210004006</t>
  </si>
  <si>
    <t>尾道市立高見小学校</t>
  </si>
  <si>
    <t>広島県尾道市向島町２１１６－３</t>
  </si>
  <si>
    <t>B134210004015</t>
  </si>
  <si>
    <t>尾道市立向島中央小学校</t>
  </si>
  <si>
    <t>広島県尾道市向島町５９７９</t>
  </si>
  <si>
    <t>B134210004024</t>
  </si>
  <si>
    <t>尾道市立三幸小学校</t>
  </si>
  <si>
    <t>広島県尾道市向島町１２６１７</t>
  </si>
  <si>
    <t>B134210004033</t>
  </si>
  <si>
    <t>尾道市立因島南小学校</t>
  </si>
  <si>
    <t>広島県尾道市因島土生町１３７２－１</t>
  </si>
  <si>
    <t>B134210004042</t>
  </si>
  <si>
    <t>世羅町立甲山小学校</t>
  </si>
  <si>
    <t>広島県世羅郡世羅町小世良６９番地１</t>
  </si>
  <si>
    <t>B134210004051</t>
  </si>
  <si>
    <t>世羅町立せらにし小学校</t>
  </si>
  <si>
    <t>広島県世羅郡世羅町小国４６８２</t>
  </si>
  <si>
    <t>B134210004060</t>
  </si>
  <si>
    <t>世羅町立せらひがし小学校</t>
  </si>
  <si>
    <t>広島県世羅郡世羅町川尻１９８７－２</t>
  </si>
  <si>
    <t>B134210004079</t>
  </si>
  <si>
    <t>世羅町立世羅小学校</t>
  </si>
  <si>
    <t>広島県世羅郡世羅町本郷８９１－１</t>
  </si>
  <si>
    <t>B134210004131</t>
  </si>
  <si>
    <t>福山市立山南小学校</t>
  </si>
  <si>
    <t>広島県福山市沼隈町中山南甲１２５４</t>
  </si>
  <si>
    <t>B134210004140</t>
  </si>
  <si>
    <t>福山市立神辺小学校</t>
  </si>
  <si>
    <t>広島県福山市神辺町川南２９１２－１１</t>
  </si>
  <si>
    <t>B134210004159</t>
  </si>
  <si>
    <t>福山市立竹尋小学校</t>
  </si>
  <si>
    <t>広島県福山市神辺町下竹田８５－１</t>
  </si>
  <si>
    <t>B134210004168</t>
  </si>
  <si>
    <t>福山市立御野小学校</t>
  </si>
  <si>
    <t>広島県福山市神辺町下御領２８</t>
  </si>
  <si>
    <t>B134210004177</t>
  </si>
  <si>
    <t>福山市立湯田小学校</t>
  </si>
  <si>
    <t>広島県福山市神辺町川北１１１３番地－１</t>
  </si>
  <si>
    <t>B134210004186</t>
  </si>
  <si>
    <t>福山市立中条小学校</t>
  </si>
  <si>
    <t>広島県福山市神辺町東中条２３０４－１</t>
  </si>
  <si>
    <t>B134210004195</t>
  </si>
  <si>
    <t>福山市立中条小学校三谷分校</t>
  </si>
  <si>
    <t>広島県福山市神辺町三谷６３２－１</t>
  </si>
  <si>
    <t>B134210004202</t>
  </si>
  <si>
    <t>福山市立道上小学校</t>
  </si>
  <si>
    <t>広島県福山市神辺町道上１９２３－１</t>
  </si>
  <si>
    <t>B134210004257</t>
  </si>
  <si>
    <t>福山市立有磨小学校</t>
  </si>
  <si>
    <t>広島県福山市芦田町上有地３８８番地１</t>
  </si>
  <si>
    <t>B134210004266</t>
  </si>
  <si>
    <t>福山市立福相小学校</t>
  </si>
  <si>
    <t>広島県福山市芦田町福田１０３０</t>
  </si>
  <si>
    <t>B134210004275</t>
  </si>
  <si>
    <t>福山市立宜山小学校</t>
  </si>
  <si>
    <t>広島県福山市駅家町今岡４２４</t>
  </si>
  <si>
    <t>B134210004284</t>
  </si>
  <si>
    <t>福山市立駅家小学校</t>
  </si>
  <si>
    <t>広島県福山市駅家町倉光１００番地</t>
  </si>
  <si>
    <t>B134210004293</t>
  </si>
  <si>
    <t>福山市立常金丸小学校</t>
  </si>
  <si>
    <t>B134210004300</t>
  </si>
  <si>
    <t>福山市立網引小学校</t>
  </si>
  <si>
    <t>広島県福山市新市町宮内１２４０</t>
  </si>
  <si>
    <t>B134210004319</t>
  </si>
  <si>
    <t>福山市立新市小学校</t>
  </si>
  <si>
    <t>広島県福山市新市町新市８５２</t>
  </si>
  <si>
    <t>B134210004328</t>
  </si>
  <si>
    <t>福山市立戸手小学校</t>
  </si>
  <si>
    <t>広島県福山市新市町戸手１２４４</t>
  </si>
  <si>
    <t>B134210004337</t>
  </si>
  <si>
    <t>神石高原町立神石小学校</t>
  </si>
  <si>
    <t>広島県神石郡神石高原町福永７７９８番地２</t>
  </si>
  <si>
    <t>B134210004346</t>
  </si>
  <si>
    <t>神石高原町立豊松小学校</t>
  </si>
  <si>
    <t>広島県神石郡神石高原町下豊松５３２３</t>
  </si>
  <si>
    <t>B134210004355</t>
  </si>
  <si>
    <t>神石高原町立来見小学校</t>
  </si>
  <si>
    <t>広島県神石郡神石高原町井関２６９６</t>
  </si>
  <si>
    <t>B134210004364</t>
  </si>
  <si>
    <t>神石高原町立油木小学校</t>
  </si>
  <si>
    <t>広島県神石郡神石高原町油木乙１</t>
  </si>
  <si>
    <t>B134210004373</t>
  </si>
  <si>
    <t>府中市立上下北小学校</t>
  </si>
  <si>
    <t>広島県府中市上下町上下１８８１番地１</t>
  </si>
  <si>
    <t>B134210004382</t>
  </si>
  <si>
    <t>府中市立上下南小学校</t>
  </si>
  <si>
    <t>広島県府中市上下町矢多田１７１</t>
  </si>
  <si>
    <t>B134210004391</t>
  </si>
  <si>
    <t>庄原市立総領小学校</t>
  </si>
  <si>
    <t>広島県庄原市総領町下領家２６７</t>
  </si>
  <si>
    <t>B134210004408</t>
  </si>
  <si>
    <t>三次市立甲奴小学校</t>
  </si>
  <si>
    <t>広島県三次市甲奴町梶田１０００５番地１</t>
  </si>
  <si>
    <t>B134210004417</t>
  </si>
  <si>
    <t>三次市立小童小学校</t>
  </si>
  <si>
    <t>広島県三次市甲奴町小童３１０５番地１</t>
  </si>
  <si>
    <t>B134210004426</t>
  </si>
  <si>
    <t>三次市立君田小学校</t>
  </si>
  <si>
    <t>広島県三次市君田町東入君１０３６１番地２</t>
  </si>
  <si>
    <t>B134210004435</t>
  </si>
  <si>
    <t>三次市立布野小学校</t>
  </si>
  <si>
    <t>広島県三次市布野町上布野１４０５</t>
  </si>
  <si>
    <t>B134210004444</t>
  </si>
  <si>
    <t>三次市立作木小学校</t>
  </si>
  <si>
    <t>広島県三次市作木町下作木９０５</t>
  </si>
  <si>
    <t>B134210004453</t>
  </si>
  <si>
    <t>三次市立吉舎小学校</t>
  </si>
  <si>
    <t>広島県三次市吉舎町三玉４４４</t>
  </si>
  <si>
    <t>B134210004462</t>
  </si>
  <si>
    <t>三次市立八幡小学校</t>
  </si>
  <si>
    <t>広島県三次市吉舎町丸田２２４－２</t>
  </si>
  <si>
    <t>B134210004471</t>
  </si>
  <si>
    <t>三次市立三和小学校</t>
  </si>
  <si>
    <t>広島県三次市三和町敷名１１４９６</t>
  </si>
  <si>
    <t>B134210004480</t>
  </si>
  <si>
    <t>三次市立みらさか小学校</t>
  </si>
  <si>
    <t>広島県三次市三良坂町三良坂２７７２－１</t>
  </si>
  <si>
    <t>B134210004499</t>
  </si>
  <si>
    <t>庄原市立西城小学校</t>
  </si>
  <si>
    <t>広島県庄原市西城町西城２８１－１</t>
  </si>
  <si>
    <t>B134210004514</t>
  </si>
  <si>
    <t>庄原市立小奴可小学校</t>
  </si>
  <si>
    <t>広島県庄原市東城町小奴可３２０－５</t>
  </si>
  <si>
    <t>B134210004532</t>
  </si>
  <si>
    <t>庄原市立粟田小学校</t>
  </si>
  <si>
    <t>広島県庄原市東城町粟田２２２９</t>
  </si>
  <si>
    <t>B134210004541</t>
  </si>
  <si>
    <t>庄原市立東城小学校</t>
  </si>
  <si>
    <t>広島県庄原市東城町川東１３４２</t>
  </si>
  <si>
    <t>B134210004578</t>
  </si>
  <si>
    <t>庄原市立高野小学校</t>
  </si>
  <si>
    <t>広島県庄原市高野町新市１６５０</t>
  </si>
  <si>
    <t>B134210004587</t>
  </si>
  <si>
    <t>庄原市立比和小学校</t>
  </si>
  <si>
    <t>広島県庄原市比和町比和１０２０</t>
  </si>
  <si>
    <t>B134210004596</t>
  </si>
  <si>
    <t>呉市立音戸小学校</t>
  </si>
  <si>
    <t>広島県呉市音戸町南隠渡１丁目１２－６</t>
  </si>
  <si>
    <t>B134210004603</t>
  </si>
  <si>
    <t>呉市立明徳小学校</t>
  </si>
  <si>
    <t>広島県呉市倉橋町７４９０</t>
  </si>
  <si>
    <t>B134210004612</t>
  </si>
  <si>
    <t>呉市立広南小学校</t>
  </si>
  <si>
    <t>広島県呉市広長浜４丁目１－２６</t>
  </si>
  <si>
    <t>B134210004621</t>
  </si>
  <si>
    <t>呉市立安登小学校</t>
  </si>
  <si>
    <t>広島県呉市安浦町安登西５丁目７－１９</t>
  </si>
  <si>
    <t>B134210004630</t>
  </si>
  <si>
    <t>神石高原町立三和小学校</t>
  </si>
  <si>
    <t>広島県神石郡神石高原町小畠１３７０</t>
  </si>
  <si>
    <t>B134210004649</t>
  </si>
  <si>
    <t>東広島市立福富小学校</t>
  </si>
  <si>
    <t>広島県東広島市福富町下竹仁２０９６番地３</t>
  </si>
  <si>
    <t>B134210004658</t>
  </si>
  <si>
    <t>庄原市立口和小学校</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</si>
  <si>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</si>
  <si>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</si>
  <si>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</si>
  <si>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</si>
  <si>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</si>
  <si>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</si>
  <si>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</si>
  <si>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</si>
  <si>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</si>
  <si>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</si>
  <si>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B134210004694</t>
  </si>
  <si>
    <t>福山市立加茂小学校</t>
  </si>
  <si>
    <t>広島県福山市加茂町中野８４８番地</t>
  </si>
  <si>
    <t>B134310000017</t>
  </si>
  <si>
    <t>安田小学校</t>
  </si>
  <si>
    <t>広島県広島市中区白島北町１－４１</t>
  </si>
  <si>
    <t>B134310000026</t>
  </si>
  <si>
    <t>広島城北小学校</t>
  </si>
  <si>
    <t>広島県広島市東区戸坂城山町１番３号</t>
  </si>
  <si>
    <t>B134310000035</t>
  </si>
  <si>
    <t>なぎさ公園小学校</t>
  </si>
  <si>
    <t>広島県広島市佐伯区海老山南二丁目２－３０</t>
  </si>
  <si>
    <t>B134310000044</t>
  </si>
  <si>
    <t>広島三育学院小学校</t>
  </si>
  <si>
    <t>広島県広島市中区竹屋町４－８</t>
  </si>
  <si>
    <t>B134310000053</t>
  </si>
  <si>
    <t>福山暁の星小学校</t>
  </si>
  <si>
    <t>広島県福山市西深津町３－４－１</t>
  </si>
  <si>
    <t>B134310000062</t>
  </si>
  <si>
    <t>英数学館小学校</t>
  </si>
  <si>
    <t>広島県福山市引野町９８０－１</t>
  </si>
  <si>
    <t>B134310000071</t>
  </si>
  <si>
    <t>ぎんがの郷小学校</t>
  </si>
  <si>
    <t>広島県福山市大門町大門１１９－８</t>
  </si>
  <si>
    <t>B134310000080</t>
  </si>
  <si>
    <t>広島三育学院大和小学校</t>
  </si>
  <si>
    <t>広島県三原市大和町下徳良２９６－２</t>
  </si>
  <si>
    <t>B134310000099</t>
  </si>
  <si>
    <t>神石インターナショナルスクール</t>
  </si>
  <si>
    <t>広島県神石郡神石高原町時安５０２０番７７</t>
  </si>
  <si>
    <t>C134110000019</t>
  </si>
  <si>
    <t>広島大学附属中学校</t>
  </si>
  <si>
    <t>C134110000028</t>
  </si>
  <si>
    <t>広島大学附属東雲中学校</t>
  </si>
  <si>
    <t>C134110000037</t>
  </si>
  <si>
    <t>広島大学附属三原中学校</t>
  </si>
  <si>
    <t>C134110000046</t>
  </si>
  <si>
    <t>広島大学附属福山中学校</t>
  </si>
  <si>
    <t>広島県福山市春日町５－１４－１</t>
  </si>
  <si>
    <t>C134210000017</t>
  </si>
  <si>
    <t>広島市立段原中学校</t>
  </si>
  <si>
    <t>広島県広島市南区霞１丁目３－３０</t>
  </si>
  <si>
    <t>C134210000026</t>
  </si>
  <si>
    <t>広島市立観音中学校</t>
  </si>
  <si>
    <t>広島県広島市西区南観音３－４－６</t>
  </si>
  <si>
    <t>C134210000035</t>
  </si>
  <si>
    <t>広島市立翠町中学校</t>
  </si>
  <si>
    <t>広島県広島市南区翠４－１５－１</t>
  </si>
  <si>
    <t>C134210000044</t>
  </si>
  <si>
    <t>広島市立宇品中学校</t>
  </si>
  <si>
    <t>広島県広島市南区宇品東五丁目１－５１</t>
  </si>
  <si>
    <t>C134210000053</t>
  </si>
  <si>
    <t>広島市立幟町中学校</t>
  </si>
  <si>
    <t>広島県広島市中区上幟町６－２９</t>
  </si>
  <si>
    <t>C134210000062</t>
  </si>
  <si>
    <t>広島市立江波中学校</t>
  </si>
  <si>
    <t>広島県広島市中区江波西１丁目１番１３号</t>
  </si>
  <si>
    <t>C134210000071</t>
  </si>
  <si>
    <t>広島市立庚午中学校</t>
  </si>
  <si>
    <t>広島県広島市西区庚午中四丁目１２番４８号</t>
  </si>
  <si>
    <t>C134210000080</t>
  </si>
  <si>
    <t>広島市立中広中学校</t>
  </si>
  <si>
    <t>広島県広島市西区中広町３－１－４１</t>
  </si>
  <si>
    <t>C134210000099</t>
  </si>
  <si>
    <t>広島市立国泰寺中学校</t>
  </si>
  <si>
    <t>広島県広島市中区国泰寺町１－１－４１</t>
  </si>
  <si>
    <t>C134210000106</t>
  </si>
  <si>
    <t>広島市立大州中学校</t>
  </si>
  <si>
    <t>広島県広島市南区大州５丁目１０－４</t>
  </si>
  <si>
    <t>C134210000115</t>
  </si>
  <si>
    <t>広島市立似島中学校</t>
  </si>
  <si>
    <t>広島県広島市南区似島町南風泊２２５０番地</t>
  </si>
  <si>
    <t>C134210000124</t>
  </si>
  <si>
    <t>広島市立似島学園中学校</t>
  </si>
  <si>
    <t>C134210000133</t>
  </si>
  <si>
    <t>広島市立二葉中学校</t>
  </si>
  <si>
    <t>広島県広島市東区光町二丁目１５番８号</t>
  </si>
  <si>
    <t>C134210000142</t>
  </si>
  <si>
    <t>広島市立吉島中学校</t>
  </si>
  <si>
    <t>広島県広島市中区吉島東３－１－１</t>
  </si>
  <si>
    <t>C134210000151</t>
  </si>
  <si>
    <t>広島市立牛田中学校</t>
  </si>
  <si>
    <t>広島県広島市東区牛田新町１－１４－１</t>
  </si>
  <si>
    <t>C134210000160</t>
  </si>
  <si>
    <t>広島市立戸坂中学校</t>
  </si>
  <si>
    <t>広島県広島市東区戸坂新町３－１－１</t>
  </si>
  <si>
    <t>C134210000179</t>
  </si>
  <si>
    <t>広島市立己斐中学校</t>
  </si>
  <si>
    <t>広島県広島市西区己斐上３－３５－１</t>
  </si>
  <si>
    <t>C134210000188</t>
  </si>
  <si>
    <t>広島市立仁保中学校</t>
  </si>
  <si>
    <t>広島県広島市南区仁保１－５６－１</t>
  </si>
  <si>
    <t>C134210000197</t>
  </si>
  <si>
    <t>広島市立楠那中学校</t>
  </si>
  <si>
    <t>広島県広島市南区楠那町４－１</t>
  </si>
  <si>
    <t>C134210000204</t>
  </si>
  <si>
    <t>広島市立井口中学校</t>
  </si>
  <si>
    <t>広島県広島市西区井口明神２－１２－１</t>
  </si>
  <si>
    <t>C134210000213</t>
  </si>
  <si>
    <t>広島市立亀崎中学校</t>
  </si>
  <si>
    <t>広島県広島市安佐北区亀崎四丁目１－１</t>
  </si>
  <si>
    <t>C134210000222</t>
  </si>
  <si>
    <t>広島市立安佐南中学校</t>
  </si>
  <si>
    <t>広島県広島市安佐南区大町西２－３５－１</t>
  </si>
  <si>
    <t>C134210000231</t>
  </si>
  <si>
    <t>広島市立三入中学校</t>
  </si>
  <si>
    <t>広島県広島市安佐北区三入東１－７－１</t>
  </si>
  <si>
    <t>C134210000240</t>
  </si>
  <si>
    <t>広島市立長束中学校</t>
  </si>
  <si>
    <t>広島県広島市安佐南区長束西１－２６－２</t>
  </si>
  <si>
    <t>C134210000259</t>
  </si>
  <si>
    <t>広島市立口田中学校</t>
  </si>
  <si>
    <t>広島県広島市安佐北区口田南九丁目１３－１</t>
  </si>
  <si>
    <t>C134210000268</t>
  </si>
  <si>
    <t>広島市立福木中学校</t>
  </si>
  <si>
    <t>広島県広島市東区馬木九丁目１－５</t>
  </si>
  <si>
    <t>C134210000277</t>
  </si>
  <si>
    <t>広島市立古田中学校</t>
  </si>
  <si>
    <t>広島県広島市西区古江西町２７－１</t>
  </si>
  <si>
    <t>C134210000286</t>
  </si>
  <si>
    <t>広島市立高取北中学校</t>
  </si>
  <si>
    <t>広島県広島市安佐南区高取北三丁目１９－１</t>
  </si>
  <si>
    <t>C134210000295</t>
  </si>
  <si>
    <t>広島市立己斐上中学校</t>
  </si>
  <si>
    <t>広島県広島市西区己斐上６丁目４５２－４</t>
  </si>
  <si>
    <t>C134210000302</t>
  </si>
  <si>
    <t>広島市立井口台中学校</t>
  </si>
  <si>
    <t>広島県広島市西区井口台四丁目２番１号</t>
  </si>
  <si>
    <t>C134210000311</t>
  </si>
  <si>
    <t>呉市立仁方中学校</t>
  </si>
  <si>
    <t>広島県呉市仁方桟橋通１６－８</t>
  </si>
  <si>
    <t>C134210000320</t>
  </si>
  <si>
    <t>呉市立広南中学校</t>
  </si>
  <si>
    <t>広島県呉市広長浜４丁目１番９号</t>
  </si>
  <si>
    <t>C134210000339</t>
  </si>
  <si>
    <t>呉市立広中央中学校</t>
  </si>
  <si>
    <t>広島県呉市広吉松２－１５－１</t>
  </si>
  <si>
    <t>C134210000348</t>
  </si>
  <si>
    <t>呉市立横路中学校</t>
  </si>
  <si>
    <t>広島県呉市広横路４－９－１５</t>
  </si>
  <si>
    <t>C134210000357</t>
  </si>
  <si>
    <t>呉市立阿賀中学校</t>
  </si>
  <si>
    <t>広島県呉市阿賀中央５丁目１４番１６号</t>
  </si>
  <si>
    <t>C134210000366</t>
  </si>
  <si>
    <t>呉市立大冠中学校</t>
  </si>
  <si>
    <t>広島県呉市阿賀南８－４０－１</t>
  </si>
  <si>
    <t>C134210000375</t>
  </si>
  <si>
    <t>呉市立警固屋中学校</t>
  </si>
  <si>
    <t>広島県呉市警固屋７－４－１</t>
  </si>
  <si>
    <t>C134210000384</t>
  </si>
  <si>
    <t>呉市立宮原中学校</t>
  </si>
  <si>
    <t>広島県呉市船見町１－１</t>
  </si>
  <si>
    <t>C134210000393</t>
  </si>
  <si>
    <t>呉市立和庄中学校</t>
  </si>
  <si>
    <t>広島県呉市和庄登町３－１８</t>
  </si>
  <si>
    <t>C134210000400</t>
  </si>
  <si>
    <t>呉市立東畑中学校</t>
  </si>
  <si>
    <t>広島県呉市東畑２－７－３８</t>
  </si>
  <si>
    <t>C134210000419</t>
  </si>
  <si>
    <t>呉市立片山中学校</t>
  </si>
  <si>
    <t>広島県呉市東片山町１３－５</t>
  </si>
  <si>
    <t>C134210000428</t>
  </si>
  <si>
    <t>呉市立呉中央中学校</t>
  </si>
  <si>
    <t>広島県呉市西中央４－１０－５２</t>
  </si>
  <si>
    <t>C134210000437</t>
  </si>
  <si>
    <t>呉市立両城中学校</t>
  </si>
  <si>
    <t>広島県呉市両城２－２２－１５</t>
  </si>
  <si>
    <t>C134210000446</t>
  </si>
  <si>
    <t>呉市立吉浦中学校</t>
  </si>
  <si>
    <t>広島県呉市狩留賀町８－６</t>
  </si>
  <si>
    <t>C134210000464</t>
  </si>
  <si>
    <t>呉市立昭和中学校</t>
  </si>
  <si>
    <t>広島県呉市焼山中央６－９－１</t>
  </si>
  <si>
    <t>C134210000473</t>
  </si>
  <si>
    <t>呉市立郷原中学校</t>
  </si>
  <si>
    <t>広島県呉市郷原町１１７０６番地２</t>
  </si>
  <si>
    <t>C134210000482</t>
  </si>
  <si>
    <t>呉市立昭和北中学校</t>
  </si>
  <si>
    <t>広島県呉市焼山泉ヶ丘２丁目１１－１</t>
  </si>
  <si>
    <t>C134210000491</t>
  </si>
  <si>
    <t>呉市立白岳中学校</t>
  </si>
  <si>
    <t>広島県呉市広駅前２丁目１１番１号</t>
  </si>
  <si>
    <t>C134210000507</t>
  </si>
  <si>
    <t>呉市立豊浜中学校</t>
  </si>
  <si>
    <t>広島県呉市豊浜町豊島３４３８</t>
  </si>
  <si>
    <t>C134210000525</t>
  </si>
  <si>
    <t>竹原市立竹原中学校</t>
  </si>
  <si>
    <t>広島県竹原市下野町２２３０</t>
  </si>
  <si>
    <t>C134210000534</t>
  </si>
  <si>
    <t>竹原市立賀茂川中学校</t>
  </si>
  <si>
    <t>広島県竹原市東野町２０５１－１</t>
  </si>
  <si>
    <t>C134210000543</t>
  </si>
  <si>
    <t>三原市立第一中学校</t>
  </si>
  <si>
    <t>広島県三原市糸崎五丁目７番１号</t>
  </si>
  <si>
    <t>C134210000552</t>
  </si>
  <si>
    <t>三原市立第二中学校</t>
  </si>
  <si>
    <t>広島県三原市中之町２丁目１４番１号</t>
  </si>
  <si>
    <t>C134210000561</t>
  </si>
  <si>
    <t>三原市立第三中学校</t>
  </si>
  <si>
    <t>広島県三原市宮沖３－１５－２</t>
  </si>
  <si>
    <t>C134210000570</t>
  </si>
  <si>
    <t>三原市立第四中学校</t>
  </si>
  <si>
    <t>広島県三原市須波ハイツ２丁目２６－１</t>
  </si>
  <si>
    <t>C134210000589</t>
  </si>
  <si>
    <t>三原市立第五中学校</t>
  </si>
  <si>
    <t>広島県三原市沼田東町片島５３２</t>
  </si>
  <si>
    <t>C134210000598</t>
  </si>
  <si>
    <t>三原市立幸崎中学校</t>
  </si>
  <si>
    <t>広島県三原市幸崎能地三丁目１６番１号</t>
  </si>
  <si>
    <t>C134210000605</t>
  </si>
  <si>
    <t>三原市立宮浦中学校</t>
  </si>
  <si>
    <t>広島県三原市宮浦５－２９－１</t>
  </si>
  <si>
    <t>C134210000614</t>
  </si>
  <si>
    <t>尾道市立久保中学校</t>
  </si>
  <si>
    <t>広島県尾道市防地町２２－４０</t>
  </si>
  <si>
    <t>C134210000623</t>
  </si>
  <si>
    <t>尾道市立長江中学校</t>
  </si>
  <si>
    <t>広島県尾道市長江３丁目１０－４</t>
  </si>
  <si>
    <t>C134210000632</t>
  </si>
  <si>
    <t>尾道市立栗原中学校</t>
  </si>
  <si>
    <t>広島県尾道市東則末町９－５３</t>
  </si>
  <si>
    <t>C134210000641</t>
  </si>
  <si>
    <t>尾道市立吉和中学校</t>
  </si>
  <si>
    <t>広島県尾道市吉和町４６００</t>
  </si>
  <si>
    <t>C134210000650</t>
  </si>
  <si>
    <t>尾道市立日比崎中学校</t>
  </si>
  <si>
    <t>広島県尾道市日比崎町２３－１</t>
  </si>
  <si>
    <t>C134210000669</t>
  </si>
  <si>
    <t>尾道市立美木中学校</t>
  </si>
  <si>
    <t>広島県尾道市美ノ郷町本郷２２５８</t>
  </si>
  <si>
    <t>C134210000678</t>
  </si>
  <si>
    <t>尾道市立高西中学校</t>
  </si>
  <si>
    <t>広島県尾道市高須町３４６７－１</t>
  </si>
  <si>
    <t>C134210000687</t>
  </si>
  <si>
    <t>尾道市立百島中学校</t>
  </si>
  <si>
    <t>C134210000696</t>
  </si>
  <si>
    <t>尾道市立浦崎中学校</t>
  </si>
  <si>
    <t>広島県尾道市浦崎町２８４２番地</t>
  </si>
  <si>
    <t>C134210000703</t>
  </si>
  <si>
    <t>尾道市立因北中学校</t>
  </si>
  <si>
    <t>広島県尾道市因島中庄町４４０５－１</t>
  </si>
  <si>
    <t>C134210000712</t>
  </si>
  <si>
    <t>尾道市立重井中学校</t>
  </si>
  <si>
    <t>広島県尾道市因島重井町６５１－２</t>
  </si>
  <si>
    <t>C134210000721</t>
  </si>
  <si>
    <t>尾道市立因島南中学校</t>
  </si>
  <si>
    <t>広島県尾道市因島土生町１１７２ー１</t>
  </si>
  <si>
    <t>C134210000730</t>
  </si>
  <si>
    <t>福山市立東中学校</t>
  </si>
  <si>
    <t>広島県福山市三吉町南２－１０－２</t>
  </si>
  <si>
    <t>C134210000749</t>
  </si>
  <si>
    <t>福山市立城北中学校</t>
  </si>
  <si>
    <t>広島県福山市木之庄町四丁目１番１号</t>
  </si>
  <si>
    <t>C134210000758</t>
  </si>
  <si>
    <t>福山市立城南中学校</t>
  </si>
  <si>
    <t>広島県福山市光南町３－４－１</t>
  </si>
  <si>
    <t>C134210000767</t>
  </si>
  <si>
    <t>福山市立鷹取中学校</t>
  </si>
  <si>
    <t>広島県福山市草戸町４－４－１</t>
  </si>
  <si>
    <t>C134210000776</t>
  </si>
  <si>
    <t>福山市立城東中学校</t>
  </si>
  <si>
    <t>広島県福山市東深津町３－１７－３３</t>
  </si>
  <si>
    <t>C134210000785</t>
  </si>
  <si>
    <t>福山市立幸千中学校</t>
  </si>
  <si>
    <t>広島県福山市御幸町中津原１２７０</t>
  </si>
  <si>
    <t>C134210000794</t>
  </si>
  <si>
    <t>福山市立済美中学校</t>
  </si>
  <si>
    <t>広島県福山市赤坂町大字赤坂７２６７番地２</t>
  </si>
  <si>
    <t>C134210000801</t>
  </si>
  <si>
    <t>福山市立向丘中学校</t>
  </si>
  <si>
    <t>広島県福山市水呑向丘１０７番地</t>
  </si>
  <si>
    <t>C134210000810</t>
  </si>
  <si>
    <t>福山市立鳳中学校</t>
  </si>
  <si>
    <t>広島県福山市伊勢丘６ー５ー１</t>
  </si>
  <si>
    <t>C134210000829</t>
  </si>
  <si>
    <t>福山市立培遠中学校</t>
  </si>
  <si>
    <t>広島県福山市春日町三丁目１５－１８</t>
  </si>
  <si>
    <t>C134210000838</t>
  </si>
  <si>
    <t>福山市立大成館中学校</t>
  </si>
  <si>
    <t>広島県福山市神村町１０００４番地</t>
  </si>
  <si>
    <t>C134210000847</t>
  </si>
  <si>
    <t>福山市立松永中学校</t>
  </si>
  <si>
    <t>広島県福山市松永町２－２４－１６</t>
  </si>
  <si>
    <t>C134210000856</t>
  </si>
  <si>
    <t>福山市立精華中学校</t>
  </si>
  <si>
    <t>広島県福山市金江町金見１９２１</t>
  </si>
  <si>
    <t>C134210000865</t>
  </si>
  <si>
    <t>福山市立中央中学校</t>
  </si>
  <si>
    <t>広島県福山市西深津町五丁目２２番１号</t>
  </si>
  <si>
    <t>C134210000874</t>
  </si>
  <si>
    <t>福山市立誠之中学校</t>
  </si>
  <si>
    <t>広島県福山市新涯町六丁目１４番１号</t>
  </si>
  <si>
    <t>C134210000883</t>
  </si>
  <si>
    <t>福山市立一ツ橋中学校</t>
  </si>
  <si>
    <t>広島県福山市東手城町１－４－１</t>
  </si>
  <si>
    <t>C134210000892</t>
  </si>
  <si>
    <t>福山市立福山中学校</t>
  </si>
  <si>
    <t>広島県福山市赤坂町赤坂９１０</t>
  </si>
  <si>
    <t>C134210000909</t>
  </si>
  <si>
    <t>府中市立第一中学校</t>
  </si>
  <si>
    <t>広島県府中市用土町４６３</t>
  </si>
  <si>
    <t>C134210000918</t>
  </si>
  <si>
    <t>三次市立三次中学校</t>
  </si>
  <si>
    <t>広島県三次市三次町１７３１番地１</t>
  </si>
  <si>
    <t>C134210000927</t>
  </si>
  <si>
    <t>三次市立十日市中学校</t>
  </si>
  <si>
    <t>広島県三次市十日市中４－２－２</t>
  </si>
  <si>
    <t>C134210000936</t>
  </si>
  <si>
    <t>三次市立塩町中学校</t>
  </si>
  <si>
    <t>広島県三次市大田幸町１０５４１番地２</t>
  </si>
  <si>
    <t>C134210000945</t>
  </si>
  <si>
    <t>三次市立川地中学校</t>
  </si>
  <si>
    <t>広島県三次市下川立町４７５－８</t>
  </si>
  <si>
    <t>C134210000954</t>
  </si>
  <si>
    <t>三次市立八次中学校</t>
  </si>
  <si>
    <t>広島県三次市畠敷町１８６０－１</t>
  </si>
  <si>
    <t>C134210000963</t>
  </si>
  <si>
    <t>庄原市立庄原中学校</t>
  </si>
  <si>
    <t>広島県庄原市東本町１－２６－１</t>
  </si>
  <si>
    <t>C134210000972</t>
  </si>
  <si>
    <t>大竹市立玖波中学校</t>
  </si>
  <si>
    <t>広島県大竹市玖波４－１２－１</t>
  </si>
  <si>
    <t>C134210000981</t>
  </si>
  <si>
    <t>大竹市立小方中学校</t>
  </si>
  <si>
    <t>C134210000990</t>
  </si>
  <si>
    <t>大竹市立大竹中学校</t>
  </si>
  <si>
    <t>広島県大竹市白石１－８－１</t>
  </si>
  <si>
    <t>C134210001007</t>
  </si>
  <si>
    <t>広島市立温品中学校</t>
  </si>
  <si>
    <t>広島県広島市東区温品８丁目５－１</t>
  </si>
  <si>
    <t>C134210001016</t>
  </si>
  <si>
    <t>広島市立早稲田中学校</t>
  </si>
  <si>
    <t>広島県広島市東区牛田早稲田４－１５－１</t>
  </si>
  <si>
    <t>C134210001025</t>
  </si>
  <si>
    <t>府中町立府中中学校</t>
  </si>
  <si>
    <t>広島県安芸郡府中町宮の町５－４－２８</t>
  </si>
  <si>
    <t>C134210001034</t>
  </si>
  <si>
    <t>府中町立府中緑ケ丘中学校</t>
  </si>
  <si>
    <t>広島県安芸郡府中町緑ケ丘３－１８</t>
  </si>
  <si>
    <t>C134210001043</t>
  </si>
  <si>
    <t>広島市立船越中学校</t>
  </si>
  <si>
    <t>広島県広島市安芸区船越６－４４－１</t>
  </si>
  <si>
    <t>C134210001052</t>
  </si>
  <si>
    <t>広島市立瀬野川中学校</t>
  </si>
  <si>
    <t>広島県広島市安芸区中野４－２４－１</t>
  </si>
  <si>
    <t>C134210001061</t>
  </si>
  <si>
    <t>広島市立瀬野川東中学校</t>
  </si>
  <si>
    <t>広島県広島市安芸区中野七丁目２９－１</t>
  </si>
  <si>
    <t>C134210001070</t>
  </si>
  <si>
    <t>広島市立阿戸中学校</t>
  </si>
  <si>
    <t>広島県広島市安芸区阿戸町２８４７番地</t>
  </si>
  <si>
    <t>C134210001089</t>
  </si>
  <si>
    <t>熊野町立熊野中学校</t>
  </si>
  <si>
    <t>広島県安芸郡熊野町中溝６－１－１</t>
  </si>
  <si>
    <t>C134210001098</t>
  </si>
  <si>
    <t>熊野町立熊野東中学校</t>
  </si>
  <si>
    <t>広島県安芸郡熊野町萩原１－２３－１</t>
  </si>
  <si>
    <t>C134210001105</t>
  </si>
  <si>
    <t>広島市立矢野中学校</t>
  </si>
  <si>
    <t>広島県広島市安芸区矢野東２－１６－１</t>
  </si>
  <si>
    <t>C134210001114</t>
  </si>
  <si>
    <t>坂町立坂中学校</t>
  </si>
  <si>
    <t>広島県安芸郡坂町横浜中央１－６－５７</t>
  </si>
  <si>
    <t>C134210001123</t>
  </si>
  <si>
    <t>江田島市立江田島中学校</t>
  </si>
  <si>
    <t>広島県江田島市江田島町小用１丁目１３－１</t>
  </si>
  <si>
    <t>C134210001132</t>
  </si>
  <si>
    <t>呉市立音戸中学校</t>
  </si>
  <si>
    <t>広島県呉市音戸町南隠渡４－１５－１</t>
  </si>
  <si>
    <t>C134210001141</t>
  </si>
  <si>
    <t>呉市立音戸西中学校</t>
  </si>
  <si>
    <t>広島県呉市音戸町渡子３－１６－１</t>
  </si>
  <si>
    <t>C134210001150</t>
  </si>
  <si>
    <t>呉市立倉橋中学校</t>
  </si>
  <si>
    <t>C134210001169</t>
  </si>
  <si>
    <t>呉市立蒲刈中学校</t>
  </si>
  <si>
    <t>C134210001178</t>
  </si>
  <si>
    <t>広島市立五日市中学校</t>
  </si>
  <si>
    <t>広島県広島市佐伯区五日市中央６丁目４－１</t>
  </si>
  <si>
    <t>C134210001187</t>
  </si>
  <si>
    <t>広島市立三和中学校</t>
  </si>
  <si>
    <t>広島県広島市佐伯区利松三丁目１０番１号</t>
  </si>
  <si>
    <t>C134210001196</t>
  </si>
  <si>
    <t>広島市立五日市南中学校</t>
  </si>
  <si>
    <t>広島県広島市佐伯区海老園４丁目２－２１</t>
  </si>
  <si>
    <t>C134210001203</t>
  </si>
  <si>
    <t>広島市立五月が丘中学校</t>
  </si>
  <si>
    <t>広島県広島市佐伯区五月が丘２丁目２３－１</t>
  </si>
  <si>
    <t>C134210001212</t>
  </si>
  <si>
    <t>広島市立五日市観音中学校</t>
  </si>
  <si>
    <t>広島県広島市佐伯区坪井３丁目８８番地</t>
  </si>
  <si>
    <t>C134210001221</t>
  </si>
  <si>
    <t>広島市立美鈴が丘中学校</t>
  </si>
  <si>
    <t>広島県広島市佐伯区美鈴が丘南１－１２－１</t>
  </si>
  <si>
    <t>C134210001230</t>
  </si>
  <si>
    <t>広島市立城山中学校</t>
  </si>
  <si>
    <t>広島県広島市佐伯区城山２－１７－１</t>
  </si>
  <si>
    <t>C134210001249</t>
  </si>
  <si>
    <t>廿日市市立廿日市中学校</t>
  </si>
  <si>
    <t>広島県廿日市市桜尾３丁目９ー１</t>
  </si>
  <si>
    <t>C134210001258</t>
  </si>
  <si>
    <t>廿日市市立七尾中学校</t>
  </si>
  <si>
    <t>広島県廿日市市平良２丁目２－３４</t>
  </si>
  <si>
    <t>C134210001267</t>
  </si>
  <si>
    <t>廿日市市立阿品台中学校</t>
  </si>
  <si>
    <t>広島県廿日市市阿品台東１－１</t>
  </si>
  <si>
    <t>C134210001276</t>
  </si>
  <si>
    <t>廿日市市立野坂中学校</t>
  </si>
  <si>
    <t>広島県廿日市市地御前北１－３－１</t>
  </si>
  <si>
    <t>C134210001285</t>
  </si>
  <si>
    <t>廿日市市立四季が丘中学校</t>
  </si>
  <si>
    <t>広島県廿日市市四季が丘２－１－１</t>
  </si>
  <si>
    <t>C134210001294</t>
  </si>
  <si>
    <t>廿日市市立大野中学校</t>
  </si>
  <si>
    <t>広島県廿日市市大野原４－２－６０</t>
  </si>
  <si>
    <t>C134210001301</t>
  </si>
  <si>
    <t>廿日市市立大野東中学校</t>
  </si>
  <si>
    <t>広島県廿日市市大野４１４</t>
  </si>
  <si>
    <t>C134210001310</t>
  </si>
  <si>
    <t>広島市立砂谷中学校</t>
  </si>
  <si>
    <t>広島県広島市佐伯区湯来町伏谷５－１</t>
  </si>
  <si>
    <t>C134210001329</t>
  </si>
  <si>
    <t>広島市立湯来中学校</t>
  </si>
  <si>
    <t>広島県広島市佐伯区湯来町和田１１２</t>
  </si>
  <si>
    <t>C134210001338</t>
  </si>
  <si>
    <t>廿日市市立佐伯中学校</t>
  </si>
  <si>
    <t>広島県廿日市市津田６９－１</t>
  </si>
  <si>
    <t>C134210001347</t>
  </si>
  <si>
    <t>廿日市市立吉和中学校</t>
  </si>
  <si>
    <t>C134210001356</t>
  </si>
  <si>
    <t>廿日市市立宮島中学校</t>
  </si>
  <si>
    <t>C134210001365</t>
  </si>
  <si>
    <t>江田島市立能美中学校</t>
  </si>
  <si>
    <t>広島県江田島市能美町中町３７２１番地１</t>
  </si>
  <si>
    <t>C134210001374</t>
  </si>
  <si>
    <t>江田島市立三高中学校</t>
  </si>
  <si>
    <t>広島県江田島市沖美町三吉２６９９</t>
  </si>
  <si>
    <t>C134210001383</t>
  </si>
  <si>
    <t>江田島市立大柿中学校</t>
  </si>
  <si>
    <t>広島県江田島市大柿町大原９２０</t>
  </si>
  <si>
    <t>C134210001392</t>
  </si>
  <si>
    <t>広島市立祇園中学校</t>
  </si>
  <si>
    <t>広島県広島市安佐南区祇園五丁目３９番１号</t>
  </si>
  <si>
    <t>C134210001409</t>
  </si>
  <si>
    <t>広島市立祇園東中学校</t>
  </si>
  <si>
    <t>広島県広島市安佐南区西原七丁目１６番１号</t>
  </si>
  <si>
    <t>C134210001418</t>
  </si>
  <si>
    <t>広島市立城山北中学校</t>
  </si>
  <si>
    <t>広島県広島市安佐南区八木五丁目３４－１</t>
  </si>
  <si>
    <t>C134210001427</t>
  </si>
  <si>
    <t>広島市立東原中学校</t>
  </si>
  <si>
    <t>広島県広島市安佐南区東原３－８－１</t>
  </si>
  <si>
    <t>C134210001436</t>
  </si>
  <si>
    <t>広島市立伴中学校</t>
  </si>
  <si>
    <t>広島県広島市安佐南区伴中央一丁目７番１号</t>
  </si>
  <si>
    <t>C134210001445</t>
  </si>
  <si>
    <t>広島市立戸山中学校</t>
  </si>
  <si>
    <t>広島県広島市安佐南区沼田町阿戸３７２５</t>
  </si>
  <si>
    <t>C134210001454</t>
  </si>
  <si>
    <t>広島市立大塚中学校</t>
  </si>
  <si>
    <t>広島県広島市安佐南区大塚西６－３－１</t>
  </si>
  <si>
    <t>C134210001463</t>
  </si>
  <si>
    <t>広島市立清和中学校</t>
  </si>
  <si>
    <t>広島県広島市安佐北区安佐町飯室３７３７番地</t>
  </si>
  <si>
    <t>C134210001472</t>
  </si>
  <si>
    <t>広島市立可部中学校</t>
  </si>
  <si>
    <t>広島県広島市安佐北区可部７－２－１</t>
  </si>
  <si>
    <t>C134210001481</t>
  </si>
  <si>
    <t>広島市立亀山中学校</t>
  </si>
  <si>
    <t>広島県広島市安佐北区亀山南３－２８－１</t>
  </si>
  <si>
    <t>C134210001490</t>
  </si>
  <si>
    <t>広島市立高陽中学校</t>
  </si>
  <si>
    <t>広島県広島市安佐北区深川６－２２－６</t>
  </si>
  <si>
    <t>C134210001506</t>
  </si>
  <si>
    <t>広島市立落合中学校</t>
  </si>
  <si>
    <t>広島県広島市安佐北区真亀二丁目１番１号</t>
  </si>
  <si>
    <t>C134210001515</t>
  </si>
  <si>
    <t>安芸太田町立加計中学校</t>
  </si>
  <si>
    <t>広島県山県郡安芸太田町加計５１０７－１</t>
  </si>
  <si>
    <t>C134210001524</t>
  </si>
  <si>
    <t>安芸太田町立安芸太田中学校</t>
  </si>
  <si>
    <t>広島県山県郡安芸太田町上筒賀１７２</t>
  </si>
  <si>
    <t>C134210001533</t>
  </si>
  <si>
    <t>北広島町立芸北中学校</t>
  </si>
  <si>
    <t>広島県山県郡北広島町川小田１００７５－９０</t>
  </si>
  <si>
    <t>C134210001542</t>
  </si>
  <si>
    <t>北広島町立大朝中学校</t>
  </si>
  <si>
    <t>広島県山県郡北広島町大朝４６８３－１</t>
  </si>
  <si>
    <t>C134210001551</t>
  </si>
  <si>
    <t>北広島町立千代田中学校</t>
  </si>
  <si>
    <t>広島県山県郡北広島町古保利４５０</t>
  </si>
  <si>
    <t>C134210001579</t>
  </si>
  <si>
    <t>安芸高田市立吉田中学校</t>
  </si>
  <si>
    <t>広島県安芸高田市吉田町常友１０１８－１</t>
  </si>
  <si>
    <t>C134210001588</t>
  </si>
  <si>
    <t>安芸高田市立八千代中学校</t>
  </si>
  <si>
    <t>広島県安芸高田市八千代町佐々井１１４３８－１</t>
  </si>
  <si>
    <t>C134210001597</t>
  </si>
  <si>
    <t>安芸高田市立美土里中学校</t>
  </si>
  <si>
    <t>広島県安芸高田市美土里町本郷１２１４－５</t>
  </si>
  <si>
    <t>C134210001604</t>
  </si>
  <si>
    <t>安芸高田市立高宮中学校</t>
  </si>
  <si>
    <t>広島県安芸高田市高宮町佐々部３８－２</t>
  </si>
  <si>
    <t>C134210001613</t>
  </si>
  <si>
    <t>安芸高田市立甲田中学校</t>
  </si>
  <si>
    <t>広島県安芸高田市甲田町高田原１２５０</t>
  </si>
  <si>
    <t>C134210001622</t>
  </si>
  <si>
    <t>安芸高田市立向原中学校</t>
  </si>
  <si>
    <t>広島県安芸高田市向原町坂２３６－１</t>
  </si>
  <si>
    <t>C134210001631</t>
  </si>
  <si>
    <t>広島市立白木中学校</t>
  </si>
  <si>
    <t>広島県広島市安佐北区白木町市川１４２８</t>
  </si>
  <si>
    <t>C134210001640</t>
  </si>
  <si>
    <t>東広島市立西条中学校</t>
  </si>
  <si>
    <t>広島県東広島市西条町寺家６４６６</t>
  </si>
  <si>
    <t>C134210001659</t>
  </si>
  <si>
    <t>東広島市立向陽中学校</t>
  </si>
  <si>
    <t>広島県東広島市西条町大沢１００２５番地２</t>
  </si>
  <si>
    <t>C134210001668</t>
  </si>
  <si>
    <t>東広島市立磯松中学校</t>
  </si>
  <si>
    <t>広島県東広島市八本松町正力１０６６６－１</t>
  </si>
  <si>
    <t>C134210001677</t>
  </si>
  <si>
    <t>東広島市立松賀中学校</t>
  </si>
  <si>
    <t>広島県東広島市西条町御薗宇８６０</t>
  </si>
  <si>
    <t>C134210001686</t>
  </si>
  <si>
    <t>東広島市立高美が丘中学校</t>
  </si>
  <si>
    <t>広島県東広島市高屋高美が丘１－１－１</t>
  </si>
  <si>
    <t>C134210001695</t>
  </si>
  <si>
    <t>東広島市立黒瀬中学校</t>
  </si>
  <si>
    <t>広島県東広島市黒瀬町丸山８２ー１</t>
  </si>
  <si>
    <t>C134210001702</t>
  </si>
  <si>
    <t>東広島市立八本松中学校</t>
  </si>
  <si>
    <t>広島県東広島市八本松南２丁目２番１号</t>
  </si>
  <si>
    <t>C134210001711</t>
  </si>
  <si>
    <t>東広島市立志和中学校</t>
  </si>
  <si>
    <t>広島県東広島市志和町志和西１４３２</t>
  </si>
  <si>
    <t>C134210001720</t>
  </si>
  <si>
    <t>東広島市立福富中学校</t>
  </si>
  <si>
    <t>C134210001739</t>
  </si>
  <si>
    <t>東広島市立豊栄中学校</t>
  </si>
  <si>
    <t>広島県東広島市豊栄町鍛冶屋３４１－１</t>
  </si>
  <si>
    <t>C134210001748</t>
  </si>
  <si>
    <t>三原市立大和中学校</t>
  </si>
  <si>
    <t>広島県三原市大和町大具２２８０番地</t>
  </si>
  <si>
    <t>C134210001757</t>
  </si>
  <si>
    <t>東広島市立河内中学校</t>
  </si>
  <si>
    <t>広島県東広島市河内町中河内１７５７－１</t>
  </si>
  <si>
    <t>C134210001766</t>
  </si>
  <si>
    <t>東広島市立高屋中学校</t>
  </si>
  <si>
    <t>広島県東広島市高屋町中島７６０</t>
  </si>
  <si>
    <t>C134210001775</t>
  </si>
  <si>
    <t>三原市立本郷中学校</t>
  </si>
  <si>
    <t>広島県三原市下北方２丁目２７番１号</t>
  </si>
  <si>
    <t>C134210001784</t>
  </si>
  <si>
    <t>東広島市立安芸津中学校</t>
  </si>
  <si>
    <t>広島県東広島市安芸津町三津５５６３－８</t>
  </si>
  <si>
    <t>C134210001793</t>
  </si>
  <si>
    <t>東広島市立中央中学校</t>
  </si>
  <si>
    <t>広島県東広島市西条町下見４２８１－１</t>
  </si>
  <si>
    <t>C134210001800</t>
  </si>
  <si>
    <t>東広島市立もみじ中学校</t>
  </si>
  <si>
    <t>C134210001819</t>
  </si>
  <si>
    <t>呉市立安浦中学校</t>
  </si>
  <si>
    <t>広島県呉市安浦町中央４－２－１</t>
  </si>
  <si>
    <t>C134210001828</t>
  </si>
  <si>
    <t>呉市立川尻中学校</t>
  </si>
  <si>
    <t>広島県呉市川尻町西一丁目２３番４７号</t>
  </si>
  <si>
    <t>C134210001837</t>
  </si>
  <si>
    <t>大崎上島町立大崎上島中学校</t>
  </si>
  <si>
    <t>広島県豊田郡大崎上島町中野５６０３</t>
  </si>
  <si>
    <t>C134210001846</t>
  </si>
  <si>
    <t>尾道市立瀬戸田中学校</t>
  </si>
  <si>
    <t>広島県尾道市瀬戸田町中野４０４－３</t>
  </si>
  <si>
    <t>C134210001855</t>
  </si>
  <si>
    <t>尾道市立御調中学校</t>
  </si>
  <si>
    <t>広島県尾道市御調町高尾９３</t>
  </si>
  <si>
    <t>C134210001864</t>
  </si>
  <si>
    <t>三原市立久井中学校</t>
  </si>
  <si>
    <t>C134210001873</t>
  </si>
  <si>
    <t>尾道市立向東中学校</t>
  </si>
  <si>
    <t>広島県尾道市向東町８８８５－２１</t>
  </si>
  <si>
    <t>C134210001882</t>
  </si>
  <si>
    <t>尾道市立向島中学校</t>
  </si>
  <si>
    <t>広島県尾道市向島町１６０５８－２０</t>
  </si>
  <si>
    <t>C134210001891</t>
  </si>
  <si>
    <t>世羅町立甲山中学校</t>
  </si>
  <si>
    <t>広島県世羅郡世羅町西上原１４６９－１</t>
  </si>
  <si>
    <t>C134210001908</t>
  </si>
  <si>
    <t>世羅町立世羅中学校</t>
  </si>
  <si>
    <t>広島県世羅郡世羅町寺町９６１－２</t>
  </si>
  <si>
    <t>C134210001917</t>
  </si>
  <si>
    <t>世羅町立世羅西中学校</t>
  </si>
  <si>
    <t>広島県世羅郡世羅町黒川１０１４４－４</t>
  </si>
  <si>
    <t>C134210001944</t>
  </si>
  <si>
    <t>福山市立神辺中学校</t>
  </si>
  <si>
    <t>広島県福山市神辺町湯野１３１３</t>
  </si>
  <si>
    <t>C134210001953</t>
  </si>
  <si>
    <t>福山市立神辺東中学校</t>
  </si>
  <si>
    <t>広島県福山市神辺町下竹田９５９－１</t>
  </si>
  <si>
    <t>C134210001962</t>
  </si>
  <si>
    <t>福山市立神辺西中学校</t>
  </si>
  <si>
    <t>広島県福山市神辺町川北１４０１－１</t>
  </si>
  <si>
    <t>C134210002006</t>
  </si>
  <si>
    <t>福山市立芦田中学校</t>
  </si>
  <si>
    <t>広島県福山市芦田町下有地９２８</t>
  </si>
  <si>
    <t>C134210002015</t>
  </si>
  <si>
    <t>福山市立駅家中学校</t>
  </si>
  <si>
    <t>広島県福山市駅家町法成寺２５０</t>
  </si>
  <si>
    <t>C134210002024</t>
  </si>
  <si>
    <t>福山市立城西中学校</t>
  </si>
  <si>
    <t>広島県福山市山手町３０００</t>
  </si>
  <si>
    <t>C134210002033</t>
  </si>
  <si>
    <t>福山市立大門中学校</t>
  </si>
  <si>
    <t>広島県福山市城興ケ丘８番１号</t>
  </si>
  <si>
    <t>C134210002042</t>
  </si>
  <si>
    <t>福山市立東朋中学校</t>
  </si>
  <si>
    <t>広島県福山市幕山台７－２４－１</t>
  </si>
  <si>
    <t>C134210002051</t>
  </si>
  <si>
    <t>福山市立駅家南中学校</t>
  </si>
  <si>
    <t>広島県福山市駅家町江良２４７番地</t>
  </si>
  <si>
    <t>C134210002088</t>
  </si>
  <si>
    <t>神石高原町立神石高原中学校</t>
  </si>
  <si>
    <t>広島県神石郡神石高原町油木甲６８３６－１</t>
  </si>
  <si>
    <t>C134210002097</t>
  </si>
  <si>
    <t>神石高原町立三和中学校</t>
  </si>
  <si>
    <t>C134210002104</t>
  </si>
  <si>
    <t>府中市立上下中学校</t>
  </si>
  <si>
    <t>広島県府中市上下町上下９１５</t>
  </si>
  <si>
    <t>C134210002113</t>
  </si>
  <si>
    <t>庄原市立総領中学校</t>
  </si>
  <si>
    <t>広島県庄原市総領町稲草２１２５</t>
  </si>
  <si>
    <t>C134210002122</t>
  </si>
  <si>
    <t>三次市立甲奴中学校</t>
  </si>
  <si>
    <t>広島県三次市甲奴町梶田３８</t>
  </si>
  <si>
    <t>C134210002131</t>
  </si>
  <si>
    <t>三次市立君田中学校</t>
  </si>
  <si>
    <t>広島県三次市君田町東入君１０３６１－２</t>
  </si>
  <si>
    <t>C134210002140</t>
  </si>
  <si>
    <t>三次市立布野中学校</t>
  </si>
  <si>
    <t>広島県三次市布野町上布野１８９５番地１</t>
  </si>
  <si>
    <t>C134210002159</t>
  </si>
  <si>
    <t>三次市立作木中学校</t>
  </si>
  <si>
    <t>広島県三次市作木町下作木７３９番地１</t>
  </si>
  <si>
    <t>C134210002168</t>
  </si>
  <si>
    <t>三次市立吉舎中学校</t>
  </si>
  <si>
    <t>広島県三次市吉舎町吉舎７８３－１</t>
  </si>
  <si>
    <t>C134210002177</t>
  </si>
  <si>
    <t>三次市立三良坂中学校</t>
  </si>
  <si>
    <t>C134210002186</t>
  </si>
  <si>
    <t>三次市立三和中学校</t>
  </si>
  <si>
    <t>広島県三次市三和町上板木１００５５</t>
  </si>
  <si>
    <t>C134210002195</t>
  </si>
  <si>
    <t>庄原市立西城中学校</t>
  </si>
  <si>
    <t>広島県庄原市西城町中野６２２－４</t>
  </si>
  <si>
    <t>C134210002202</t>
  </si>
  <si>
    <t>庄原市立東城中学校</t>
  </si>
  <si>
    <t>広島県庄原市東城町川東５２２７</t>
  </si>
  <si>
    <t>C134210002211</t>
  </si>
  <si>
    <t>庄原市立口和中学校</t>
  </si>
  <si>
    <t>広島県庄原市口和町向泉５２７－１</t>
  </si>
  <si>
    <t>C134210002220</t>
  </si>
  <si>
    <t>庄原市立高野中学校</t>
  </si>
  <si>
    <t>広島県庄原市高野町新市１３１４－１</t>
  </si>
  <si>
    <t>C134210002239</t>
  </si>
  <si>
    <t>庄原市立比和中学校</t>
  </si>
  <si>
    <t>広島県庄原市比和町比和１０５２</t>
  </si>
  <si>
    <t>C134210002248</t>
  </si>
  <si>
    <t>海田町立海田西中学校</t>
  </si>
  <si>
    <t>広島県安芸郡海田町南つくも町２－２</t>
  </si>
  <si>
    <t>C134210002257</t>
  </si>
  <si>
    <t>海田町立海田中学校</t>
  </si>
  <si>
    <t>広島県安芸郡海田町幸町１０－１</t>
  </si>
  <si>
    <t>C134210002266</t>
  </si>
  <si>
    <t>呉市立明徳中学校</t>
  </si>
  <si>
    <t>広島県呉市音戸町藤脇１丁目３０番１号</t>
  </si>
  <si>
    <t>C134210002275</t>
  </si>
  <si>
    <t>広島市立安佐中学校</t>
  </si>
  <si>
    <t>広島県広島市安佐南区大町東４－１－６</t>
  </si>
  <si>
    <t>C134210002284</t>
  </si>
  <si>
    <t>広島市立城南中学校</t>
  </si>
  <si>
    <t>広島県広島市安佐南区川内６－８－１</t>
  </si>
  <si>
    <t>C134210002293</t>
  </si>
  <si>
    <t>広島市立安西中学校</t>
  </si>
  <si>
    <t>広島県広島市安佐南区高取南３－２７－１</t>
  </si>
  <si>
    <t>C134210002300</t>
  </si>
  <si>
    <t>広島市立日浦中学校</t>
  </si>
  <si>
    <t>広島県広島市安佐北区あさひが丘７－２０－１</t>
  </si>
  <si>
    <t>C134210002319</t>
  </si>
  <si>
    <t>福山市立至誠中学校</t>
  </si>
  <si>
    <t>広島県福山市沼隈町大字上山南７４８４番地２</t>
  </si>
  <si>
    <t>C134210002328</t>
  </si>
  <si>
    <t>広島県立広島中学校</t>
  </si>
  <si>
    <t>広島県東広島市高屋町中島３１－７</t>
  </si>
  <si>
    <t>C134210002337</t>
  </si>
  <si>
    <t>広島県立三次中学校</t>
  </si>
  <si>
    <t>広島県三次市南畑敷町１５５</t>
  </si>
  <si>
    <t>C134210002346</t>
  </si>
  <si>
    <t>広島県立広島叡智学園中学校</t>
  </si>
  <si>
    <t>広島県豊田郡大崎上島町大串３１３７－２</t>
  </si>
  <si>
    <t>C134210002355</t>
  </si>
  <si>
    <t>福山市立新市中央中学校</t>
  </si>
  <si>
    <t>広島県福山市新市町大字新市１３０５番地</t>
  </si>
  <si>
    <t>C134210002364</t>
  </si>
  <si>
    <t>福山市立広瀬学園中学校</t>
  </si>
  <si>
    <t>C134210002373</t>
  </si>
  <si>
    <t>福山市立加茂中学校</t>
  </si>
  <si>
    <t>広島県福山市加茂町下加茂１１９０</t>
  </si>
  <si>
    <t>C134310000015</t>
  </si>
  <si>
    <t>修道中学校</t>
  </si>
  <si>
    <t>広島県広島市中区南千田西町８－１</t>
  </si>
  <si>
    <t>C134310000024</t>
  </si>
  <si>
    <t>広島女学院中学校</t>
  </si>
  <si>
    <t>広島県広島市中区上幟町１１－３２</t>
  </si>
  <si>
    <t>C134310000033</t>
  </si>
  <si>
    <t>安田女子中学校</t>
  </si>
  <si>
    <t>C134310000042</t>
  </si>
  <si>
    <t>ノートルダム清心中学校</t>
  </si>
  <si>
    <t>広島県広島市西区己斐東１丁目１０－１</t>
  </si>
  <si>
    <t>C134310000051</t>
  </si>
  <si>
    <t>広陵中学校</t>
  </si>
  <si>
    <t>広島県広島市安佐南区伴東三丁目１４番１号</t>
  </si>
  <si>
    <t>C134310000060</t>
  </si>
  <si>
    <t>山陽中学校</t>
  </si>
  <si>
    <t>広島県広島市西区観音新町４－１２－５</t>
  </si>
  <si>
    <t>C134310000079</t>
  </si>
  <si>
    <t>広島翔洋中学校</t>
  </si>
  <si>
    <t>広島県安芸郡坂町平成ケ浜三丁目３番１６号</t>
  </si>
  <si>
    <t>C134310000088</t>
  </si>
  <si>
    <t>崇徳中学校</t>
  </si>
  <si>
    <t>広島県広島市西区楠木町４－１５－１３</t>
  </si>
  <si>
    <t>C134310000097</t>
  </si>
  <si>
    <t>進徳女子中学校</t>
  </si>
  <si>
    <t>広島県広島市南区皆実町１－１－５８</t>
  </si>
  <si>
    <t>C134310000104</t>
  </si>
  <si>
    <t>比治山女子中学校</t>
  </si>
  <si>
    <t>広島県広島市南区西霞町５－１６</t>
  </si>
  <si>
    <t>C134310000113</t>
  </si>
  <si>
    <t>広島城北中学校</t>
  </si>
  <si>
    <t>C134310000122</t>
  </si>
  <si>
    <t>広島学院中学校</t>
  </si>
  <si>
    <t>広島県広島市西区古江上一丁目６３０</t>
  </si>
  <si>
    <t>C134310000131</t>
  </si>
  <si>
    <t>武田中学校</t>
  </si>
  <si>
    <t>広島県東広島市黒瀬町大多田４４３ー５</t>
  </si>
  <si>
    <t>C134310000140</t>
  </si>
  <si>
    <t>呉青山中学校</t>
  </si>
  <si>
    <t>広島県呉市青山町２－１</t>
  </si>
  <si>
    <t>C134310000159</t>
  </si>
  <si>
    <t>如水館中学校</t>
  </si>
  <si>
    <t>広島県三原市深町１１８３</t>
  </si>
  <si>
    <t>C134310000168</t>
  </si>
  <si>
    <t>尾道中学校</t>
  </si>
  <si>
    <t>広島県尾道市向島町５５４８ー１０</t>
  </si>
  <si>
    <t>C134310000177</t>
  </si>
  <si>
    <t>福山暁の星女子中学校</t>
  </si>
  <si>
    <t>C134310000186</t>
  </si>
  <si>
    <t>盈進中学校</t>
  </si>
  <si>
    <t>広島県福山市千田町千田４８７－４</t>
  </si>
  <si>
    <t>C134310000195</t>
  </si>
  <si>
    <t>英数学館中学校</t>
  </si>
  <si>
    <t>C134310000202</t>
  </si>
  <si>
    <t>近畿大学附属広島中学校福山校</t>
  </si>
  <si>
    <t>広島県福山市佐波町３８９</t>
  </si>
  <si>
    <t>C134310000211</t>
  </si>
  <si>
    <t>銀河学院中学校</t>
  </si>
  <si>
    <t>C134310000220</t>
  </si>
  <si>
    <t>広島なぎさ中学校</t>
  </si>
  <si>
    <t>広島県広島市佐伯区海老山南２－２－１</t>
  </si>
  <si>
    <t>C134310000239</t>
  </si>
  <si>
    <t>ＡＩＣＪ中学校</t>
  </si>
  <si>
    <t>広島県広島市安佐南区祇園三丁目１番１５号</t>
  </si>
  <si>
    <t>C134310000248</t>
  </si>
  <si>
    <t>広島修道大学ひろしま協創中学校</t>
  </si>
  <si>
    <t>広島県広島市西区井口４丁目６－１８</t>
  </si>
  <si>
    <t>C134310000257</t>
  </si>
  <si>
    <t>広島新庄中学校</t>
  </si>
  <si>
    <t>広島県山県郡北広島町新庄８４８</t>
  </si>
  <si>
    <t>C134310000266</t>
  </si>
  <si>
    <t>広島三育学院中学校</t>
  </si>
  <si>
    <t>C134310000275</t>
  </si>
  <si>
    <t>近畿大学附属広島中学校東広島校</t>
  </si>
  <si>
    <t>広島県東広島市高屋うめの辺２番</t>
  </si>
  <si>
    <t>C134310000284</t>
  </si>
  <si>
    <t>山陽女学園中等部</t>
  </si>
  <si>
    <t>広島県廿日市市佐方本町１－１</t>
  </si>
  <si>
    <t>C134310000293</t>
  </si>
  <si>
    <t>広島国際学院中学校</t>
  </si>
  <si>
    <t>広島県安芸郡海田町曽田１－５</t>
  </si>
  <si>
    <t>C234210000016</t>
  </si>
  <si>
    <t>竹原市立吉名学園</t>
  </si>
  <si>
    <t>広島県竹原市吉名町２６７１</t>
  </si>
  <si>
    <t>C234210000025</t>
  </si>
  <si>
    <t>福山市立鞆の浦学園</t>
  </si>
  <si>
    <t>広島県福山市鞆町後地１２４０－１</t>
  </si>
  <si>
    <t>C234210000034</t>
  </si>
  <si>
    <t>府中市立府中学園</t>
  </si>
  <si>
    <t>広島県府中市元町５７６番地１</t>
  </si>
  <si>
    <t>C234210000043</t>
  </si>
  <si>
    <t>府中市立府中明郷学園</t>
  </si>
  <si>
    <t>広島県府中市篠根町６５６番地</t>
  </si>
  <si>
    <t>C234210000052</t>
  </si>
  <si>
    <t>竹原市立忠海学園</t>
  </si>
  <si>
    <t>広島県竹原市忠海東町三丁目９番１号</t>
  </si>
  <si>
    <t>C234210000061</t>
  </si>
  <si>
    <t>福山市立想青学園</t>
  </si>
  <si>
    <t>広島県福山市沼隈町大字草深２０５８番地２</t>
  </si>
  <si>
    <t>C234210000070</t>
  </si>
  <si>
    <t>呉市立天応学園</t>
  </si>
  <si>
    <t>広島県呉市天応大浜２－１－６４</t>
  </si>
  <si>
    <t>D134110000017</t>
  </si>
  <si>
    <t>広島大学附属高等学校</t>
  </si>
  <si>
    <t>D134110000026</t>
  </si>
  <si>
    <t>広島大学附属福山高等学校</t>
  </si>
  <si>
    <t>D134210000015</t>
  </si>
  <si>
    <t>広島県立広島皆実高等学校</t>
  </si>
  <si>
    <t>広島県広島市南区出汐２－４－７６</t>
  </si>
  <si>
    <t>D134210000024</t>
  </si>
  <si>
    <t>広島県立広島国泰寺高等学校</t>
  </si>
  <si>
    <t>広島県広島市中区国泰寺町１－２－４９</t>
  </si>
  <si>
    <t>D134210000033</t>
  </si>
  <si>
    <t>広島県立広島観音高等学校</t>
  </si>
  <si>
    <t>広島県広島市西区南観音町４－１０</t>
  </si>
  <si>
    <t>D134210000042</t>
  </si>
  <si>
    <t>広島県立高陽高等学校</t>
  </si>
  <si>
    <t>広島県広島市安佐北区真亀３－２２－１</t>
  </si>
  <si>
    <t>D134210000051</t>
  </si>
  <si>
    <t>広島県立安芸南高等学校</t>
  </si>
  <si>
    <t>広島県広島市安芸区矢野西２丁目１５－１</t>
  </si>
  <si>
    <t>D134210000060</t>
  </si>
  <si>
    <t>広島県立広高等学校</t>
  </si>
  <si>
    <t>広島県呉市広大新開３－６－４４</t>
  </si>
  <si>
    <t>D134210000079</t>
  </si>
  <si>
    <t>広島県立呉宮原高等学校</t>
  </si>
  <si>
    <t>広島県呉市宮原三丁目１－１</t>
  </si>
  <si>
    <t>D134210000088</t>
  </si>
  <si>
    <t>広島県立呉三津田高等学校</t>
  </si>
  <si>
    <t>広島県呉市山手１－５－１</t>
  </si>
  <si>
    <t>D134210000104</t>
  </si>
  <si>
    <t>広島県立三原高等学校</t>
  </si>
  <si>
    <t>広島県三原市宮沖４－１１－１</t>
  </si>
  <si>
    <t>D134210000113</t>
  </si>
  <si>
    <t>広島県立三原東高等学校</t>
  </si>
  <si>
    <t>広島県三原市中之町２－７－１</t>
  </si>
  <si>
    <t>D134210000122</t>
  </si>
  <si>
    <t>広島県立尾道東高等学校</t>
  </si>
  <si>
    <t>広島県尾道市東久保町１２ー１</t>
  </si>
  <si>
    <t>D134210000131</t>
  </si>
  <si>
    <t>広島県立尾道北高等学校</t>
  </si>
  <si>
    <t>広島県尾道市長江三丁目７－１</t>
  </si>
  <si>
    <t>D134210000140</t>
  </si>
  <si>
    <t>広島県立福山誠之館高等学校</t>
  </si>
  <si>
    <t>広島県福山市木之庄町六丁目１１－１</t>
  </si>
  <si>
    <t>D134210000159</t>
  </si>
  <si>
    <t>広島県立福山葦陽高等学校</t>
  </si>
  <si>
    <t>広島県福山市久松台３ー１－１</t>
  </si>
  <si>
    <t>D134210000168</t>
  </si>
  <si>
    <t>広島県立海田高等学校</t>
  </si>
  <si>
    <t>広島県安芸郡海田町つくも町１－６０</t>
  </si>
  <si>
    <t>D134210000177</t>
  </si>
  <si>
    <t>広島県立熊野高等学校</t>
  </si>
  <si>
    <t>広島県安芸郡熊野町川角５丁目９－１</t>
  </si>
  <si>
    <t>D134210000186</t>
  </si>
  <si>
    <t>広島県立音戸高等学校</t>
  </si>
  <si>
    <t>広島県呉市音戸町北隠渡１－１－１</t>
  </si>
  <si>
    <t>D134210000195</t>
  </si>
  <si>
    <t>広島県立安芸府中高等学校</t>
  </si>
  <si>
    <t>広島県安芸郡府中町山田５－１－１</t>
  </si>
  <si>
    <t>D134210000202</t>
  </si>
  <si>
    <t>広島県立廿日市高等学校</t>
  </si>
  <si>
    <t>広島県廿日市市桜尾３－３－１</t>
  </si>
  <si>
    <t>D134210000211</t>
  </si>
  <si>
    <t>広島県立廿日市西高等学校</t>
  </si>
  <si>
    <t>広島県廿日市市阿品台西６－１</t>
  </si>
  <si>
    <t>D134210000220</t>
  </si>
  <si>
    <t>広島県立湯来南高等学校</t>
  </si>
  <si>
    <t>広島県広島市佐伯区湯来町伏谷１１９８</t>
  </si>
  <si>
    <t>D134210000239</t>
  </si>
  <si>
    <t>広島県立大竹高等学校</t>
  </si>
  <si>
    <t>広島県大竹市白石１－３－１</t>
  </si>
  <si>
    <t>D134210000248</t>
  </si>
  <si>
    <t>広島県立佐伯高等学校</t>
  </si>
  <si>
    <t>広島県廿日市市津田８５０</t>
  </si>
  <si>
    <t>D134210000257</t>
  </si>
  <si>
    <t>広島県立大柿高等学校</t>
  </si>
  <si>
    <t>広島県江田島市大柿町大原１１１８－１</t>
  </si>
  <si>
    <t>D134210000266</t>
  </si>
  <si>
    <t>広島県立可部高等学校</t>
  </si>
  <si>
    <t>広島県広島市安佐北区可部東４丁目２７－１</t>
  </si>
  <si>
    <t>D134210000275</t>
  </si>
  <si>
    <t>広島県立加計高等学校</t>
  </si>
  <si>
    <t>広島県山県郡安芸太田町加計３７８０－１</t>
  </si>
  <si>
    <t>D134210000284</t>
  </si>
  <si>
    <t>広島県立加計高等学校芸北分校</t>
  </si>
  <si>
    <t>広島県山県郡北広島町川小田１００７５－１５</t>
  </si>
  <si>
    <t>D134210000293</t>
  </si>
  <si>
    <t>広島県立千代田高等学校</t>
  </si>
  <si>
    <t>広島県山県郡北広島町有間６００－１</t>
  </si>
  <si>
    <t>D134210000300</t>
  </si>
  <si>
    <t>広島県立吉田高等学校</t>
  </si>
  <si>
    <t>広島県安芸高田市吉田町吉田７１９－３</t>
  </si>
  <si>
    <t>D134210000319</t>
  </si>
  <si>
    <t>広島県立向原高等学校</t>
  </si>
  <si>
    <t>広島県安芸高田市向原町坂丸山１０００６－１</t>
  </si>
  <si>
    <t>D134210000328</t>
  </si>
  <si>
    <t>広島県立賀茂高等学校</t>
  </si>
  <si>
    <t>広島県東広島市西条西本町１６－２２</t>
  </si>
  <si>
    <t>D134210000337</t>
  </si>
  <si>
    <t>広島県立黒瀬高等学校</t>
  </si>
  <si>
    <t>広島県東広島市黒瀬町乃美尾１０００１</t>
  </si>
  <si>
    <t>D134210000346</t>
  </si>
  <si>
    <t>広島県立賀茂北高等学校</t>
  </si>
  <si>
    <t>広島県東広島市豊栄町乃美６３２</t>
  </si>
  <si>
    <t>D134210000355</t>
  </si>
  <si>
    <t>広島県立竹原高等学校</t>
  </si>
  <si>
    <t>広島県竹原市竹原町３４４４－１</t>
  </si>
  <si>
    <t>D134210000364</t>
  </si>
  <si>
    <t>広島県立豊田高等学校</t>
  </si>
  <si>
    <t>広島県東広島市安芸津町小松原１２０２－４</t>
  </si>
  <si>
    <t>D134210000373</t>
  </si>
  <si>
    <t>広島県立忠海高等学校</t>
  </si>
  <si>
    <t>広島県竹原市忠海床浦四丁目４－１</t>
  </si>
  <si>
    <t>D134210000382</t>
  </si>
  <si>
    <t>広島県立御調高等学校</t>
  </si>
  <si>
    <t>広島県尾道市御調町神２０４－２</t>
  </si>
  <si>
    <t>D134210000391</t>
  </si>
  <si>
    <t>広島県立因島高等学校</t>
  </si>
  <si>
    <t>広島県尾道市因島重井町５５７４番地</t>
  </si>
  <si>
    <t>D134210000408</t>
  </si>
  <si>
    <t>広島県立世羅高等学校</t>
  </si>
  <si>
    <t>広島県世羅郡世羅町本郷８７０</t>
  </si>
  <si>
    <t>D134210000417</t>
  </si>
  <si>
    <t>広島県立松永高等学校</t>
  </si>
  <si>
    <t>広島県福山市神村町１０１１３</t>
  </si>
  <si>
    <t>D134210000426</t>
  </si>
  <si>
    <t>広島県立沼南高等学校</t>
  </si>
  <si>
    <t>広島県福山市沼隈町下山南４</t>
  </si>
  <si>
    <t>D134210000435</t>
  </si>
  <si>
    <t>広島県立府中高等学校</t>
  </si>
  <si>
    <t>広島県府中市出口町８９８</t>
  </si>
  <si>
    <t>D134210000444</t>
  </si>
  <si>
    <t>広島県立油木高等学校</t>
  </si>
  <si>
    <t>広島県神石郡神石高原町油木乙１９６５</t>
  </si>
  <si>
    <t>D134210000453</t>
  </si>
  <si>
    <t>広島県立上下高等学校</t>
  </si>
  <si>
    <t>広島県府中市上下町上下５６６</t>
  </si>
  <si>
    <t>D134210000462</t>
  </si>
  <si>
    <t>広島県立三次高等学校</t>
  </si>
  <si>
    <t>D134210000471</t>
  </si>
  <si>
    <t>広島県立庄原格致高等学校</t>
  </si>
  <si>
    <t>広島県庄原市三日市町５１５</t>
  </si>
  <si>
    <t>D134210000480</t>
  </si>
  <si>
    <t>広島県立東城高等学校</t>
  </si>
  <si>
    <t>広島県庄原市東城町川西４７６－２</t>
  </si>
  <si>
    <t>D134210000499</t>
  </si>
  <si>
    <t>広島県立瀬戸田高等学校</t>
  </si>
  <si>
    <t>広島県尾道市瀬戸田町名荷１１１０－２</t>
  </si>
  <si>
    <t>D134210000505</t>
  </si>
  <si>
    <t>広島県立西城紫水高等学校</t>
  </si>
  <si>
    <t>広島県庄原市西城町西城３４５</t>
  </si>
  <si>
    <t>D134210000514</t>
  </si>
  <si>
    <t>広島県立高陽東高等学校</t>
  </si>
  <si>
    <t>広島県広島市安佐北区落合南８－１２－１</t>
  </si>
  <si>
    <t>D134210000523</t>
  </si>
  <si>
    <t>広島県立日彰館高等学校</t>
  </si>
  <si>
    <t>広島県三次市吉舎町吉舎２９３－２</t>
  </si>
  <si>
    <t>D134210000541</t>
  </si>
  <si>
    <t>広島県立五日市高等学校</t>
  </si>
  <si>
    <t>広島県広島市佐伯区観音台三丁目１５－１</t>
  </si>
  <si>
    <t>D134210000550</t>
  </si>
  <si>
    <t>広島県立河内高等学校</t>
  </si>
  <si>
    <t>広島県東広島市河内町下河内１０１９４－２</t>
  </si>
  <si>
    <t>D134210000569</t>
  </si>
  <si>
    <t>広島県立安古市高等学校</t>
  </si>
  <si>
    <t>広島県広島市安佐南区毘沙門台３丁目３－１</t>
  </si>
  <si>
    <t>D134210000578</t>
  </si>
  <si>
    <t>広島県立安西高等学校</t>
  </si>
  <si>
    <t>広島県広島市安佐南区高取南２－５２－１</t>
  </si>
  <si>
    <t>D134210000587</t>
  </si>
  <si>
    <t>広島県立祇園北高等学校</t>
  </si>
  <si>
    <t>広島県広島市安佐南区祇園８－２５－１</t>
  </si>
  <si>
    <t>D134210000596</t>
  </si>
  <si>
    <t>広島県立大門高等学校</t>
  </si>
  <si>
    <t>広島県福山市幕山台３－１－１</t>
  </si>
  <si>
    <t>D134210000603</t>
  </si>
  <si>
    <t>広島県立福山明王台高等学校</t>
  </si>
  <si>
    <t>広島県福山市明王台２－４－１</t>
  </si>
  <si>
    <t>D134210000612</t>
  </si>
  <si>
    <t>広島県立広島井口高等学校</t>
  </si>
  <si>
    <t>広島県広島市西区井口明神２－１１－１</t>
  </si>
  <si>
    <t>D134210000621</t>
  </si>
  <si>
    <t>広島県立広島工業高等学校</t>
  </si>
  <si>
    <t>広島県広島市南区出汐二丁目４－７５</t>
  </si>
  <si>
    <t>D134210000630</t>
  </si>
  <si>
    <t>広島県立福山工業高等学校</t>
  </si>
  <si>
    <t>広島県福山市野上町３－９－２</t>
  </si>
  <si>
    <t>D134210000649</t>
  </si>
  <si>
    <t>広島県立呉工業高等学校</t>
  </si>
  <si>
    <t>広島県呉市阿賀北２－１０－１</t>
  </si>
  <si>
    <t>D134210000658</t>
  </si>
  <si>
    <t>広島県立三次青陵高等学校</t>
  </si>
  <si>
    <t>広島県三次市大田幸町１０６５６</t>
  </si>
  <si>
    <t>D134210000667</t>
  </si>
  <si>
    <t>広島県立宮島工業高等学校</t>
  </si>
  <si>
    <t>広島県廿日市市物見西２－６－１</t>
  </si>
  <si>
    <t>D134210000676</t>
  </si>
  <si>
    <t>広島県立神辺高等学校</t>
  </si>
  <si>
    <t>広島県福山市神辺町川北３７５－１</t>
  </si>
  <si>
    <t>D134210000685</t>
  </si>
  <si>
    <t>広島県立神辺旭高等学校</t>
  </si>
  <si>
    <t>広島県福山市神辺町徳田７５－１</t>
  </si>
  <si>
    <t>D134210000694</t>
  </si>
  <si>
    <t>広島県立大崎海星高等学校</t>
  </si>
  <si>
    <t>広島県豊田郡大崎上島町中野３９８９－１</t>
  </si>
  <si>
    <t>D134210000701</t>
  </si>
  <si>
    <t>広島県立戸手高等学校</t>
  </si>
  <si>
    <t>広島県福山市新市町相方２００</t>
  </si>
  <si>
    <t>D134210000710</t>
  </si>
  <si>
    <t>広島県立芦品まなび学園高等学校</t>
  </si>
  <si>
    <t>広島県福山市新市町戸手１３３０</t>
  </si>
  <si>
    <t>D134210000729</t>
  </si>
  <si>
    <t>広島県立西条農業高等学校</t>
  </si>
  <si>
    <t>広島県東広島市鏡山３－１６－１</t>
  </si>
  <si>
    <t>D134210000738</t>
  </si>
  <si>
    <t>広島県立庄原実業高等学校</t>
  </si>
  <si>
    <t>広島県庄原市西本町一丁目２４－３４</t>
  </si>
  <si>
    <t>D134210000747</t>
  </si>
  <si>
    <t>広島県立尾道商業高等学校</t>
  </si>
  <si>
    <t>広島県尾道市古浜町２０－１</t>
  </si>
  <si>
    <t>D134210000756</t>
  </si>
  <si>
    <t>広島県立広島商業高等学校</t>
  </si>
  <si>
    <t>広島県広島市中区舟入南六丁目７－１１</t>
  </si>
  <si>
    <t>D134210000765</t>
  </si>
  <si>
    <t>広島県立呉商業高等学校</t>
  </si>
  <si>
    <t>広島県呉市広古新開４丁目１－１</t>
  </si>
  <si>
    <t>D134210000774</t>
  </si>
  <si>
    <t>広島県立福山商業高等学校</t>
  </si>
  <si>
    <t>広島県福山市水呑町３５３５</t>
  </si>
  <si>
    <t>D134210000783</t>
  </si>
  <si>
    <t>広島県立広島高等学校</t>
  </si>
  <si>
    <t>D134210000792</t>
  </si>
  <si>
    <t>広島県立総合技術高等学校</t>
  </si>
  <si>
    <t>広島県三原市本郷南５丁目２５－１</t>
  </si>
  <si>
    <t>D134210000809</t>
  </si>
  <si>
    <t>広島市立基町高等学校</t>
  </si>
  <si>
    <t>広島県広島市中区西白島町２５－１</t>
  </si>
  <si>
    <t>D134210000818</t>
  </si>
  <si>
    <t>広島市立舟入高等学校</t>
  </si>
  <si>
    <t>広島県広島市中区舟入南１丁目４番４号</t>
  </si>
  <si>
    <t>D134210000827</t>
  </si>
  <si>
    <t>広島市立沼田高等学校</t>
  </si>
  <si>
    <t>広島県広島市安佐南区伴東６－１－１</t>
  </si>
  <si>
    <t>D134210000836</t>
  </si>
  <si>
    <t>広島市立美鈴が丘高等学校</t>
  </si>
  <si>
    <t>広島県広島市佐伯区美鈴が丘緑２－１３－１</t>
  </si>
  <si>
    <t>D134210000845</t>
  </si>
  <si>
    <t>広島市立広島工業高等学校</t>
  </si>
  <si>
    <t>広島県広島市南区東本浦町１－１８</t>
  </si>
  <si>
    <t>D134210000854</t>
  </si>
  <si>
    <t>広島市立広島商業高等学校</t>
  </si>
  <si>
    <t>広島県広島市東区牛田新町１－１－１</t>
  </si>
  <si>
    <t>D134210000872</t>
  </si>
  <si>
    <t>広島市立広島みらい創生高等学校</t>
  </si>
  <si>
    <t>広島県広島市中区大手町４丁目４―４</t>
  </si>
  <si>
    <t>D134210000881</t>
  </si>
  <si>
    <t>呉市立呉高等学校</t>
  </si>
  <si>
    <t>広島県呉市阿賀中央５－１３－５６</t>
  </si>
  <si>
    <t>D134210000890</t>
  </si>
  <si>
    <t>尾道市立広島県尾道南高等学校</t>
  </si>
  <si>
    <t>広島県尾道市長江二丁目１０－３４</t>
  </si>
  <si>
    <t>D134210000907</t>
  </si>
  <si>
    <t>福山市立福山高等学校</t>
  </si>
  <si>
    <t>D134210000916</t>
  </si>
  <si>
    <t>広島県立府中東高等学校</t>
  </si>
  <si>
    <t>広島県府中市土生町３９９－１</t>
  </si>
  <si>
    <t>D134210000925</t>
  </si>
  <si>
    <t>広島県立広島叡智学園高等学校</t>
  </si>
  <si>
    <t>D134210000943</t>
  </si>
  <si>
    <t>広島県立東高等学校</t>
  </si>
  <si>
    <t>広島県福山市木之庄町６丁目１１－２</t>
  </si>
  <si>
    <t>D134310000013</t>
  </si>
  <si>
    <t>修道高等学校</t>
  </si>
  <si>
    <t>D134310000022</t>
  </si>
  <si>
    <t>崇徳高等学校</t>
  </si>
  <si>
    <t>D134310000031</t>
  </si>
  <si>
    <t>広陵高等学校</t>
  </si>
  <si>
    <t>D134310000040</t>
  </si>
  <si>
    <t>山陽高等学校</t>
  </si>
  <si>
    <t>D134310000059</t>
  </si>
  <si>
    <t>広島県瀬戸内高等学校</t>
  </si>
  <si>
    <t>広島県広島市東区尾長西２－１２－１</t>
  </si>
  <si>
    <t>D134310000068</t>
  </si>
  <si>
    <t>広島桜が丘高等学校</t>
  </si>
  <si>
    <t>広島県広島市東区山根町３６番１号</t>
  </si>
  <si>
    <t>D134310000077</t>
  </si>
  <si>
    <t>進徳女子高等学校</t>
  </si>
  <si>
    <t>D134310000086</t>
  </si>
  <si>
    <t>安田女子高等学校</t>
  </si>
  <si>
    <t>D134310000095</t>
  </si>
  <si>
    <t>比治山女子高等学校</t>
  </si>
  <si>
    <t>D134310000102</t>
  </si>
  <si>
    <t>広島女学院高等学校</t>
  </si>
  <si>
    <t>D134310000111</t>
  </si>
  <si>
    <t>ノートルダム清心高等学校</t>
  </si>
  <si>
    <t>D134310000120</t>
  </si>
  <si>
    <t>広島翔洋高等学校</t>
  </si>
  <si>
    <t>広島県安芸郡坂町平成ケ浜３丁目３番１６号</t>
  </si>
  <si>
    <t>D134310000148</t>
  </si>
  <si>
    <t>広島工業大学高等学校</t>
  </si>
  <si>
    <t>広島県広島市西区井口５－３４－１</t>
  </si>
  <si>
    <t>D134310000157</t>
  </si>
  <si>
    <t>広島学院高等学校</t>
  </si>
  <si>
    <t>D134310000166</t>
  </si>
  <si>
    <t>広島城北高等学校</t>
  </si>
  <si>
    <t>D134310000175</t>
  </si>
  <si>
    <t>広島なぎさ高等学校</t>
  </si>
  <si>
    <t>D134310000184</t>
  </si>
  <si>
    <t>呉港高等学校</t>
  </si>
  <si>
    <t>広島県呉市広大新開３－３－４</t>
  </si>
  <si>
    <t>D134310000193</t>
  </si>
  <si>
    <t>清水ケ丘高等学校</t>
  </si>
  <si>
    <t>D134310000200</t>
  </si>
  <si>
    <t>呉青山高等学校</t>
  </si>
  <si>
    <t>D134310000219</t>
  </si>
  <si>
    <t>如水館高等学校</t>
  </si>
  <si>
    <t>D134310000228</t>
  </si>
  <si>
    <t>広島三育学院高等学校</t>
  </si>
  <si>
    <t>D134310000237</t>
  </si>
  <si>
    <t>尾道高等学校</t>
  </si>
  <si>
    <t>D134310000246</t>
  </si>
  <si>
    <t>盈進高等学校</t>
  </si>
  <si>
    <t>D134310000255</t>
  </si>
  <si>
    <t>福山暁の星女子高等学校</t>
  </si>
  <si>
    <t>D134310000264</t>
  </si>
  <si>
    <t>近畿大学附属広島高等学校福山校</t>
  </si>
  <si>
    <t>D134310000273</t>
  </si>
  <si>
    <t>銀河学院高等学校</t>
  </si>
  <si>
    <t>D134310000282</t>
  </si>
  <si>
    <t>英数学館高等学校</t>
  </si>
  <si>
    <t>D134310000291</t>
  </si>
  <si>
    <t>広島国際学院高等学校</t>
  </si>
  <si>
    <t>D134310000308</t>
  </si>
  <si>
    <t>山陽女学園高等部</t>
  </si>
  <si>
    <t>D134310000317</t>
  </si>
  <si>
    <t>ＡＩＣＪ高等学校</t>
  </si>
  <si>
    <t>D134310000326</t>
  </si>
  <si>
    <t>広島文教大学附属高等学校</t>
  </si>
  <si>
    <t>広島県広島市安佐北区可部東１－２－３</t>
  </si>
  <si>
    <t>D134310000335</t>
  </si>
  <si>
    <t>広島修道大学ひろしま協創高等学校</t>
  </si>
  <si>
    <t>D134310000344</t>
  </si>
  <si>
    <t>広島新庄高等学校</t>
  </si>
  <si>
    <t>D134310000353</t>
  </si>
  <si>
    <t>武田高等学校</t>
  </si>
  <si>
    <t>広島県東広島市黒瀬町大多田４４３－５</t>
  </si>
  <si>
    <t>D134310000362</t>
  </si>
  <si>
    <t>近畿大学附属広島高等学校東広島校</t>
  </si>
  <si>
    <t>D134310000371</t>
  </si>
  <si>
    <t>並木学院高等学校</t>
  </si>
  <si>
    <t>広島県広島市中区小町８－３２</t>
  </si>
  <si>
    <t>D134310000380</t>
  </si>
  <si>
    <t>東林館高等学校</t>
  </si>
  <si>
    <t>広島県福山市光南町一丁目１ー３５</t>
  </si>
  <si>
    <t>D134310000399</t>
  </si>
  <si>
    <t>東林館高等学校呉分校</t>
  </si>
  <si>
    <t>広島県呉市阿賀南六丁目４－２８</t>
  </si>
  <si>
    <t>D134310000406</t>
  </si>
  <si>
    <t>並木学院福山高等学校</t>
  </si>
  <si>
    <t>広島県福山市吉津町１２－２７</t>
  </si>
  <si>
    <t>D234210000014</t>
  </si>
  <si>
    <t>広島市立広島中等教育学校</t>
  </si>
  <si>
    <t>広島県広島市安佐北区三入東１丁目１４－１</t>
  </si>
  <si>
    <t>E134210000012</t>
  </si>
  <si>
    <t>広島県立広島中央特別支援学校</t>
  </si>
  <si>
    <t>広島県広島市東区戸坂千足２－１－４</t>
  </si>
  <si>
    <t>E134210000021</t>
  </si>
  <si>
    <t>広島県立広島南特別支援学校</t>
  </si>
  <si>
    <t>広島県広島市中区吉島東２丁目１０－３３</t>
  </si>
  <si>
    <t>E134210000030</t>
  </si>
  <si>
    <t>広島県立尾道特別支援学校</t>
  </si>
  <si>
    <t>広島県尾道市栗原町１５２４</t>
  </si>
  <si>
    <t>E134210000049</t>
  </si>
  <si>
    <t>広島県立広島特別支援学校</t>
  </si>
  <si>
    <t>広島県広島市安佐北区倉掛二丁目４７－１</t>
  </si>
  <si>
    <t>E134210000058</t>
  </si>
  <si>
    <t>広島県立広島北特別支援学校</t>
  </si>
  <si>
    <t>広島県広島市安佐北区三入東１－２５－１</t>
  </si>
  <si>
    <t>E134210000067</t>
  </si>
  <si>
    <t>広島県立福山特別支援学校</t>
  </si>
  <si>
    <t>広島県福山市津之郷町津之郷２８０－３</t>
  </si>
  <si>
    <t>E134210000076</t>
  </si>
  <si>
    <t>広島県立広島西特別支援学校</t>
  </si>
  <si>
    <t>広島県大竹市玖波４－６－１０</t>
  </si>
  <si>
    <t>E134210000085</t>
  </si>
  <si>
    <t>広島県立呉特別支援学校</t>
  </si>
  <si>
    <t>広島県呉市焼山北３－２２－１</t>
  </si>
  <si>
    <t>E134210000094</t>
  </si>
  <si>
    <t>広島県立黒瀬特別支援学校</t>
  </si>
  <si>
    <t>広島県東広島市黒瀬町乃美尾１００２５番１</t>
  </si>
  <si>
    <t>E134210000101</t>
  </si>
  <si>
    <t>広島県立西条特別支援学校</t>
  </si>
  <si>
    <t>広島県東広島市西条町田口３１４</t>
  </si>
  <si>
    <t>E134210000110</t>
  </si>
  <si>
    <t>広島県立廿日市特別支援学校</t>
  </si>
  <si>
    <t>広島県廿日市市宮内１０８７７－２</t>
  </si>
  <si>
    <t>E134210000129</t>
  </si>
  <si>
    <t>広島県立福山北特別支援学校</t>
  </si>
  <si>
    <t>広島県福山市加茂町下加茂７００６</t>
  </si>
  <si>
    <t>E134210000138</t>
  </si>
  <si>
    <t>広島県立沼隈特別支援学校</t>
  </si>
  <si>
    <t>広島県福山市沼隈町上山南７３６－３</t>
  </si>
  <si>
    <t>E134210000147</t>
  </si>
  <si>
    <t>広島県立三原特別支援学校</t>
  </si>
  <si>
    <t>広島県三原市小泉町１０１９９番２</t>
  </si>
  <si>
    <t>E134210000156</t>
  </si>
  <si>
    <t>広島県立庄原特別支援学校</t>
  </si>
  <si>
    <t>広島県庄原市三日市町５００４－４４</t>
  </si>
  <si>
    <t>E134210000165</t>
  </si>
  <si>
    <t>広島県立尾道特別支援学校しまなみ分校</t>
  </si>
  <si>
    <t>広島県尾道市因島大浜町１５１７－１</t>
  </si>
  <si>
    <t>E134210000174</t>
  </si>
  <si>
    <t>広島県立呉南特別支援学校</t>
  </si>
  <si>
    <t>広島県呉市阿賀中央５丁目１３－７１</t>
  </si>
  <si>
    <t>E134210000183</t>
  </si>
  <si>
    <t>広島市立広島特別支援学校</t>
  </si>
  <si>
    <t>広島県広島市南区出島４－１－１</t>
  </si>
  <si>
    <t>B135110000010</t>
  </si>
  <si>
    <t>山口大学教育学部附属山口小学校</t>
  </si>
  <si>
    <t>山口県山口市白石３－１－１</t>
  </si>
  <si>
    <t>B135110000029</t>
  </si>
  <si>
    <t>山口大学教育学部附属光小学校</t>
  </si>
  <si>
    <t>山口県光市室積８－４－１</t>
  </si>
  <si>
    <t>B135210000018</t>
  </si>
  <si>
    <t>下関市立養治小学校</t>
  </si>
  <si>
    <t>山口県下関市本町二丁目６番１号</t>
  </si>
  <si>
    <t>B135210000027</t>
  </si>
  <si>
    <t>下関市立文関小学校</t>
  </si>
  <si>
    <t>山口県下関市上田中町１丁目１４番１号</t>
  </si>
  <si>
    <t>B135210000054</t>
  </si>
  <si>
    <t>下関市立関西小学校</t>
  </si>
  <si>
    <t>山口県下関市関西町１２番１号</t>
  </si>
  <si>
    <t>B135210000063</t>
  </si>
  <si>
    <t>下関市立桜山小学校</t>
  </si>
  <si>
    <t>山口県下関市上新地町２丁目５番１０号</t>
  </si>
  <si>
    <t>B135210000072</t>
  </si>
  <si>
    <t>下関市立向山小学校</t>
  </si>
  <si>
    <t>山口県下関市向山町１４番１号</t>
  </si>
  <si>
    <t>B135210000081</t>
  </si>
  <si>
    <t>下関市立生野小学校</t>
  </si>
  <si>
    <t>山口県下関市幡生本町７番１４号</t>
  </si>
  <si>
    <t>B135210000090</t>
  </si>
  <si>
    <t>下関市立本村小学校</t>
  </si>
  <si>
    <t>山口県下関市彦島本村町３丁目１６－１</t>
  </si>
  <si>
    <t>B135210000107</t>
  </si>
  <si>
    <t>下関市立西山小学校</t>
  </si>
  <si>
    <t>山口県下関市彦島迫町５丁目１３－２１</t>
  </si>
  <si>
    <t>B135210000116</t>
  </si>
  <si>
    <t>下関市立江浦小学校</t>
  </si>
  <si>
    <t>山口県下関市彦島江の浦町３丁目４－１</t>
  </si>
  <si>
    <t>B135210000125</t>
  </si>
  <si>
    <t>下関市立角倉小学校</t>
  </si>
  <si>
    <t>山口県下関市彦島角倉町３丁目５－５</t>
  </si>
  <si>
    <t>B135210000134</t>
  </si>
  <si>
    <t>下関市立小月小学校</t>
  </si>
  <si>
    <t>山口県下関市小月西の台６番１号</t>
  </si>
  <si>
    <t>B135210000143</t>
  </si>
  <si>
    <t>下関市立清末小学校</t>
  </si>
  <si>
    <t>山口県下関市清末西町１丁目６番１号</t>
  </si>
  <si>
    <t>B135210000152</t>
  </si>
  <si>
    <t>下関市立王司小学校</t>
  </si>
  <si>
    <t>山口県下関市王司神田６丁目９－１</t>
  </si>
  <si>
    <t>B135210000161</t>
  </si>
  <si>
    <t>下関市立豊浦小学校</t>
  </si>
  <si>
    <t>山口県下関市長府亀の甲２丁目２－１</t>
  </si>
  <si>
    <t>B135210000170</t>
  </si>
  <si>
    <t>下関市立勝山小学校</t>
  </si>
  <si>
    <t>山口県下関市秋根上町二丁目２番１号</t>
  </si>
  <si>
    <t>B135210000189</t>
  </si>
  <si>
    <t>下関市立川中小学校</t>
  </si>
  <si>
    <t>山口県下関市伊倉本町１９番１号</t>
  </si>
  <si>
    <t>B135210000198</t>
  </si>
  <si>
    <t>下関市立安岡小学校</t>
  </si>
  <si>
    <t>山口県下関市安岡町３丁目５－５</t>
  </si>
  <si>
    <t>B135210000205</t>
  </si>
  <si>
    <t>下関市立吉見小学校</t>
  </si>
  <si>
    <t>山口県下関市吉見里町１丁目８－１</t>
  </si>
  <si>
    <t>B135210000214</t>
  </si>
  <si>
    <t>下関市立吉母小学校</t>
  </si>
  <si>
    <t>山口県下関市大字吉母字塩谷２８７</t>
  </si>
  <si>
    <t>B135210000223</t>
  </si>
  <si>
    <t>下関市立蓋井小学校</t>
  </si>
  <si>
    <t>山口県下関市大字蓋井島字田町１２６－２</t>
  </si>
  <si>
    <t>B135210000232</t>
  </si>
  <si>
    <t>下関市立吉田小学校</t>
  </si>
  <si>
    <t>山口県下関市大字吉田字高田１０４４－２</t>
  </si>
  <si>
    <t>B135210000241</t>
  </si>
  <si>
    <t>下関市立王喜小学校</t>
  </si>
  <si>
    <t>山口県下関市王喜本町二丁目１２番３０号</t>
  </si>
  <si>
    <t>B135210000250</t>
  </si>
  <si>
    <t>下関市立内日小学校</t>
  </si>
  <si>
    <t>山口県下関市大字内日下字坂本１０３１</t>
  </si>
  <si>
    <t>B135210000269</t>
  </si>
  <si>
    <t>下関市立山の田小学校</t>
  </si>
  <si>
    <t>山口県下関市山の田中央町１３番１号</t>
  </si>
  <si>
    <t>B135210000278</t>
  </si>
  <si>
    <t>下関市立川中西小学校</t>
  </si>
  <si>
    <t>山口県下関市古屋町２丁目９－１</t>
  </si>
  <si>
    <t>B135210000287</t>
  </si>
  <si>
    <t>下関市立長府小学校</t>
  </si>
  <si>
    <t>山口県下関市長府松小田北町１４－１</t>
  </si>
  <si>
    <t>B135210000296</t>
  </si>
  <si>
    <t>下関市立向井小学校</t>
  </si>
  <si>
    <t>山口県下関市彦島向井町２丁目２０－１</t>
  </si>
  <si>
    <t>B135210000303</t>
  </si>
  <si>
    <t>下関市立垢田小学校</t>
  </si>
  <si>
    <t>山口県下関市新垢田西町１丁目１－１</t>
  </si>
  <si>
    <t>B135210000312</t>
  </si>
  <si>
    <t>下関市立一の宮小学校</t>
  </si>
  <si>
    <t>山口県下関市一の宮住吉１丁目８－１</t>
  </si>
  <si>
    <t>B135210000321</t>
  </si>
  <si>
    <t>下関市立熊野小学校</t>
  </si>
  <si>
    <t>山口県下関市熊野西町１０番１号</t>
  </si>
  <si>
    <t>B135210000330</t>
  </si>
  <si>
    <t>宇部市立東岐波小学校</t>
  </si>
  <si>
    <t>山口県宇部市大字東岐波字立山３８５３番地</t>
  </si>
  <si>
    <t>B135210000349</t>
  </si>
  <si>
    <t>宇部市立西岐波小学校</t>
  </si>
  <si>
    <t>山口県宇部市床波３丁目４番１０号</t>
  </si>
  <si>
    <t>B135210000358</t>
  </si>
  <si>
    <t>宇部市立恩田小学校</t>
  </si>
  <si>
    <t>山口県宇部市笹山町１丁目４－１</t>
  </si>
  <si>
    <t>B135210000367</t>
  </si>
  <si>
    <t>宇部市立上宇部小学校</t>
  </si>
  <si>
    <t>山口県宇部市大小路３丁目２－１７</t>
  </si>
  <si>
    <t>B135210000376</t>
  </si>
  <si>
    <t>宇部市立岬小学校</t>
  </si>
  <si>
    <t>山口県宇部市松山町５丁目８－１０</t>
  </si>
  <si>
    <t>B135210000385</t>
  </si>
  <si>
    <t>宇部市立見初小学校</t>
  </si>
  <si>
    <t>山口県宇部市松山町２丁目４－４２</t>
  </si>
  <si>
    <t>B135210000394</t>
  </si>
  <si>
    <t>宇部市立琴芝小学校</t>
  </si>
  <si>
    <t>山口県宇部市東琴芝２丁目３－４８</t>
  </si>
  <si>
    <t>B135210000401</t>
  </si>
  <si>
    <t>宇部市立神原小学校</t>
  </si>
  <si>
    <t>山口県宇部市神原町１丁目１－１</t>
  </si>
  <si>
    <t>B135210000410</t>
  </si>
  <si>
    <t>宇部市立新川小学校</t>
  </si>
  <si>
    <t>山口県宇部市西小串一丁目４番２５号</t>
  </si>
  <si>
    <t>B135210000429</t>
  </si>
  <si>
    <t>宇部市立鵜ノ島小学校</t>
  </si>
  <si>
    <t>山口県宇部市小松原町２丁目１０－２５</t>
  </si>
  <si>
    <t>B135210000438</t>
  </si>
  <si>
    <t>宇部市立藤山小学校</t>
  </si>
  <si>
    <t>山口県宇部市上条四丁目４番１号</t>
  </si>
  <si>
    <t>B135210000447</t>
  </si>
  <si>
    <t>宇部市立厚南小学校</t>
  </si>
  <si>
    <t>山口県宇部市大字東須恵字下岡の上２３４</t>
  </si>
  <si>
    <t>B135210000456</t>
  </si>
  <si>
    <t>宇部市立原小学校</t>
  </si>
  <si>
    <t>山口県宇部市大字東須恵字沖赤松４２６７</t>
  </si>
  <si>
    <t>B135210000465</t>
  </si>
  <si>
    <t>宇部市立厚東小学校</t>
  </si>
  <si>
    <t>山口県宇部市大字棚井字旦山７－１</t>
  </si>
  <si>
    <t>B135210000474</t>
  </si>
  <si>
    <t>宇部市立二俣瀬小学校</t>
  </si>
  <si>
    <t>山口県宇部市大字車地字市原３６</t>
  </si>
  <si>
    <t>B135210000483</t>
  </si>
  <si>
    <t>宇部市立小野小学校</t>
  </si>
  <si>
    <t>山口県宇部市大字小野字宮脇８３１７－２</t>
  </si>
  <si>
    <t>B135210000492</t>
  </si>
  <si>
    <t>宇部市立常盤小学校</t>
  </si>
  <si>
    <t>山口県宇部市大字西岐波字論瀬１３３７－１２</t>
  </si>
  <si>
    <t>B135210000508</t>
  </si>
  <si>
    <t>宇部市立西宇部小学校</t>
  </si>
  <si>
    <t>山口県宇部市大字際波北迫５２７－１</t>
  </si>
  <si>
    <t>B135210000517</t>
  </si>
  <si>
    <t>宇部市立小羽山小学校</t>
  </si>
  <si>
    <t>山口県宇部市東小羽山町１丁目４－１３</t>
  </si>
  <si>
    <t>B135210000526</t>
  </si>
  <si>
    <t>宇部市立川上小学校</t>
  </si>
  <si>
    <t>山口県宇部市大字川上字上荒野２００８６番地１</t>
  </si>
  <si>
    <t>B135210000535</t>
  </si>
  <si>
    <t>宇部市立黒石小学校</t>
  </si>
  <si>
    <t>山口県宇部市黒石北３丁目２－３５</t>
  </si>
  <si>
    <t>B135210000544</t>
  </si>
  <si>
    <t>山口市立宮野小学校</t>
  </si>
  <si>
    <t>山口県山口市宮野下３０１７番地</t>
  </si>
  <si>
    <t>B135210000553</t>
  </si>
  <si>
    <t>山口市立大殿小学校</t>
  </si>
  <si>
    <t>山口県山口市大殿大路２１３</t>
  </si>
  <si>
    <t>B135210000562</t>
  </si>
  <si>
    <t>山口市立白石小学校</t>
  </si>
  <si>
    <t>山口県山口市白石１丁目１０－１</t>
  </si>
  <si>
    <t>B135210000571</t>
  </si>
  <si>
    <t>山口市立湯田小学校</t>
  </si>
  <si>
    <t>山口県山口市元町２番２６号</t>
  </si>
  <si>
    <t>B135210000580</t>
  </si>
  <si>
    <t>山口市立良城小学校</t>
  </si>
  <si>
    <t>山口県山口市吉敷佐畑三丁目３番３号</t>
  </si>
  <si>
    <t>B135210000599</t>
  </si>
  <si>
    <t>山口市立大歳小学校</t>
  </si>
  <si>
    <t>山口県山口市矢原１４８６番地</t>
  </si>
  <si>
    <t>B135210000606</t>
  </si>
  <si>
    <t>山口市立平川小学校</t>
  </si>
  <si>
    <t>山口県山口市平井１６７５－２</t>
  </si>
  <si>
    <t>B135210000615</t>
  </si>
  <si>
    <t>山口市立陶小学校</t>
  </si>
  <si>
    <t>山口県山口市陶３５４４</t>
  </si>
  <si>
    <t>B135210000624</t>
  </si>
  <si>
    <t>山口市立名田島小学校</t>
  </si>
  <si>
    <t>山口県山口市名田島１５３８－２</t>
  </si>
  <si>
    <t>B135210000633</t>
  </si>
  <si>
    <t>山口市立二島小学校</t>
  </si>
  <si>
    <t>山口県山口市秋穂二島６１６５番地</t>
  </si>
  <si>
    <t>B135210000642</t>
  </si>
  <si>
    <t>山口市立嘉川小学校</t>
  </si>
  <si>
    <t>山口県山口市嘉川４９８６</t>
  </si>
  <si>
    <t>B135210000651</t>
  </si>
  <si>
    <t>山口市立興進小学校</t>
  </si>
  <si>
    <t>山口県山口市江崎２２８４</t>
  </si>
  <si>
    <t>B135210000660</t>
  </si>
  <si>
    <t>山口市立佐山小学校</t>
  </si>
  <si>
    <t>山口県山口市佐山２７３１</t>
  </si>
  <si>
    <t>B135210000679</t>
  </si>
  <si>
    <t>山口市立鋳銭司小学校</t>
  </si>
  <si>
    <t>山口県山口市鋳銭司４０１０番地</t>
  </si>
  <si>
    <t>B135210000688</t>
  </si>
  <si>
    <t>山口市立仁保小学校</t>
  </si>
  <si>
    <t>山口県山口市仁保中郷８１</t>
  </si>
  <si>
    <t>B135210000697</t>
  </si>
  <si>
    <t>山口市立小鯖小学校</t>
  </si>
  <si>
    <t>山口県山口市下小鯖２５１９</t>
  </si>
  <si>
    <t>B135210000704</t>
  </si>
  <si>
    <t>山口市立大内小学校</t>
  </si>
  <si>
    <t>山口県山口市大内矢田北一丁目１６－１</t>
  </si>
  <si>
    <t>B135210000713</t>
  </si>
  <si>
    <t>山口市立大内南小学校</t>
  </si>
  <si>
    <t>山口県山口市大内矢田南二丁目４－１</t>
  </si>
  <si>
    <t>B135210000722</t>
  </si>
  <si>
    <t>萩市立明倫小学校</t>
  </si>
  <si>
    <t>山口県萩市大字江向４７５</t>
  </si>
  <si>
    <t>B135210000731</t>
  </si>
  <si>
    <t>萩市立椿東小学校</t>
  </si>
  <si>
    <t>山口県萩市大字椿東２７１０－１</t>
  </si>
  <si>
    <t>B135210000740</t>
  </si>
  <si>
    <t>萩市立越ヶ浜小学校</t>
  </si>
  <si>
    <t>山口県萩市大字椿東６０８８</t>
  </si>
  <si>
    <t>B135210000759</t>
  </si>
  <si>
    <t>萩市立椿西小学校</t>
  </si>
  <si>
    <t>山口県萩市大字椿３３３２番地１</t>
  </si>
  <si>
    <t>B135210000768</t>
  </si>
  <si>
    <t>萩市立白水小学校</t>
  </si>
  <si>
    <t>山口県萩市大字山田４５２２</t>
  </si>
  <si>
    <t>B135210000777</t>
  </si>
  <si>
    <t>萩市立三見小学校</t>
  </si>
  <si>
    <t>山口県萩市三見３５２３－１</t>
  </si>
  <si>
    <t>B135210000786</t>
  </si>
  <si>
    <t>萩市立大井小学校</t>
  </si>
  <si>
    <t>山口県萩市大井１１２６番地</t>
  </si>
  <si>
    <t>B135210000795</t>
  </si>
  <si>
    <t>萩市立大島小学校</t>
  </si>
  <si>
    <t>山口県萩市大島２１１</t>
  </si>
  <si>
    <t>B135210000802</t>
  </si>
  <si>
    <t>萩市立相島小学校</t>
  </si>
  <si>
    <t>山口県萩市相島９</t>
  </si>
  <si>
    <t>B135210000811</t>
  </si>
  <si>
    <t>萩市立見島小学校</t>
  </si>
  <si>
    <t>山口県萩市見島６５７番地</t>
  </si>
  <si>
    <t>B135210000820</t>
  </si>
  <si>
    <t>周南市立徳山小学校</t>
  </si>
  <si>
    <t>山口県周南市毛利町１丁目１</t>
  </si>
  <si>
    <t>B135210000839</t>
  </si>
  <si>
    <t>周南市立遠石小学校</t>
  </si>
  <si>
    <t>山口県周南市遠石１丁目３番４８号</t>
  </si>
  <si>
    <t>B135210000848</t>
  </si>
  <si>
    <t>周南市立今宿小学校</t>
  </si>
  <si>
    <t>山口県周南市今住町１－４０</t>
  </si>
  <si>
    <t>B135210000857</t>
  </si>
  <si>
    <t>周南市立久米小学校</t>
  </si>
  <si>
    <t>山口県周南市大字久米３４１７</t>
  </si>
  <si>
    <t>B135210000866</t>
  </si>
  <si>
    <t>周南市立久米小学校譲羽分校</t>
  </si>
  <si>
    <t>山口県周南市大字譲羽５５９－１</t>
  </si>
  <si>
    <t>B135210000875</t>
  </si>
  <si>
    <t>周南市立菊川小学校</t>
  </si>
  <si>
    <t>山口県周南市大字下上８０－１</t>
  </si>
  <si>
    <t>B135210000884</t>
  </si>
  <si>
    <t>周南市立櫛浜小学校</t>
  </si>
  <si>
    <t>山口県周南市大字栗屋８６０番地</t>
  </si>
  <si>
    <t>B135210000893</t>
  </si>
  <si>
    <t>周南市立四熊小学校</t>
  </si>
  <si>
    <t>山口県周南市大字四熊１５４７</t>
  </si>
  <si>
    <t>B135210000900</t>
  </si>
  <si>
    <t>周南市立小畑小学校</t>
  </si>
  <si>
    <t>山口県周南市大字小畑１９０番地</t>
  </si>
  <si>
    <t>B135210000919</t>
  </si>
  <si>
    <t>周南市立夜市小学校</t>
  </si>
  <si>
    <t>山口県周南市大字夜市７３０</t>
  </si>
  <si>
    <t>B135210000928</t>
  </si>
  <si>
    <t>周南市立戸田小学校</t>
  </si>
  <si>
    <t>山口県周南市大字戸田２５２７番地の２</t>
  </si>
  <si>
    <t>B135210000937</t>
  </si>
  <si>
    <t>周南市立湯野小学校</t>
  </si>
  <si>
    <t>山口県周南市大字湯野３８４３</t>
  </si>
  <si>
    <t>B135210000946</t>
  </si>
  <si>
    <t>周南市立大向小学校</t>
  </si>
  <si>
    <t>山口県周南市大字大向１６５２－１</t>
  </si>
  <si>
    <t>B135210000955</t>
  </si>
  <si>
    <t>周南市立岐山小学校</t>
  </si>
  <si>
    <t>山口県周南市大字徳山５６７３</t>
  </si>
  <si>
    <t>B135210000964</t>
  </si>
  <si>
    <t>周南市立須磨小学校</t>
  </si>
  <si>
    <t>山口県周南市大字須万２５８１</t>
  </si>
  <si>
    <t>B135210000973</t>
  </si>
  <si>
    <t>周南市立須磨小学校峰畑分校</t>
  </si>
  <si>
    <t>山口県周南市大字須万３８３４</t>
  </si>
  <si>
    <t>B135210000982</t>
  </si>
  <si>
    <t>周南市立中須小学校</t>
  </si>
  <si>
    <t>山口県周南市大字中須南２５８３</t>
  </si>
  <si>
    <t>B135210000991</t>
  </si>
  <si>
    <t>周南市立沼城小学校</t>
  </si>
  <si>
    <t>山口県周南市大字須々万本郷５１４番地</t>
  </si>
  <si>
    <t>B135210001008</t>
  </si>
  <si>
    <t>周南市立周陽小学校</t>
  </si>
  <si>
    <t>山口県周南市周陽１丁目１５－１</t>
  </si>
  <si>
    <t>B135210001017</t>
  </si>
  <si>
    <t>周南市立秋月小学校</t>
  </si>
  <si>
    <t>山口県周南市秋月１丁目１－５０</t>
  </si>
  <si>
    <t>B135210001026</t>
  </si>
  <si>
    <t>周南市立桜木小学校</t>
  </si>
  <si>
    <t>山口県周南市桜木１丁目１１－１</t>
  </si>
  <si>
    <t>B135210001035</t>
  </si>
  <si>
    <t>周南市立大津島小学校</t>
  </si>
  <si>
    <t>山口県周南市大字大津島１９６４番地の１</t>
  </si>
  <si>
    <t>B135210001044</t>
  </si>
  <si>
    <t>周南市立鼓南小学校</t>
  </si>
  <si>
    <t>山口県周南市大字大島１４３６番地</t>
  </si>
  <si>
    <t>B135210001053</t>
  </si>
  <si>
    <t>防府市立富海小学校</t>
  </si>
  <si>
    <t>山口県防府市大字富海１２４８</t>
  </si>
  <si>
    <t>B135210001062</t>
  </si>
  <si>
    <t>防府市立牟礼小学校</t>
  </si>
  <si>
    <t>山口県防府市大字牟礼１０６番地</t>
  </si>
  <si>
    <t>B135210001071</t>
  </si>
  <si>
    <t>防府市立勝間小学校</t>
  </si>
  <si>
    <t>山口県防府市警固町２丁目３－１</t>
  </si>
  <si>
    <t>B135210001080</t>
  </si>
  <si>
    <t>防府市立松崎小学校</t>
  </si>
  <si>
    <t>山口県防府市東松崎町１－１</t>
  </si>
  <si>
    <t>B135210001099</t>
  </si>
  <si>
    <t>防府市立華浦小学校</t>
  </si>
  <si>
    <t>山口県防府市華浦２丁目２－２</t>
  </si>
  <si>
    <t>B135210001106</t>
  </si>
  <si>
    <t>防府市立新田小学校</t>
  </si>
  <si>
    <t>山口県防府市大字新田１０１４番地の１</t>
  </si>
  <si>
    <t>B135210001115</t>
  </si>
  <si>
    <t>防府市立野島小学校</t>
  </si>
  <si>
    <t>山口県防府市大字野島１５８－１</t>
  </si>
  <si>
    <t>B135210001124</t>
  </si>
  <si>
    <t>防府市立向島小学校</t>
  </si>
  <si>
    <t>山口県防府市大字向島７７５</t>
  </si>
  <si>
    <t>B135210001133</t>
  </si>
  <si>
    <t>防府市立中関小学校</t>
  </si>
  <si>
    <t>山口県防府市大字浜方７４６</t>
  </si>
  <si>
    <t>B135210001142</t>
  </si>
  <si>
    <t>防府市立西浦小学校</t>
  </si>
  <si>
    <t>山口県防府市大字西浦１９４４番地の１</t>
  </si>
  <si>
    <t>B135210001151</t>
  </si>
  <si>
    <t>防府市立華城小学校</t>
  </si>
  <si>
    <t>山口県防府市華城中央２丁目２－１</t>
  </si>
  <si>
    <t>B135210001160</t>
  </si>
  <si>
    <t>防府市立佐波小学校</t>
  </si>
  <si>
    <t>山口県防府市八王子２丁目６－１０</t>
  </si>
  <si>
    <t>B135210001179</t>
  </si>
  <si>
    <t>防府市立小野小学校</t>
  </si>
  <si>
    <t>山口県防府市大字奈美６３３－１</t>
  </si>
  <si>
    <t>B135210001188</t>
  </si>
  <si>
    <t>防府市立右田小学校</t>
  </si>
  <si>
    <t>山口県防府市大字下右田８６－２</t>
  </si>
  <si>
    <t>B135210001197</t>
  </si>
  <si>
    <t>防府市立玉祖小学校</t>
  </si>
  <si>
    <t>山口県防府市大字大崎１８０２</t>
  </si>
  <si>
    <t>B135210001204</t>
  </si>
  <si>
    <t>防府市立大道小学校</t>
  </si>
  <si>
    <t>山口県防府市大字台道４００－１</t>
  </si>
  <si>
    <t>B135210001213</t>
  </si>
  <si>
    <t>防府市立牟礼南小学校</t>
  </si>
  <si>
    <t>山口県防府市大字江泊１３６１</t>
  </si>
  <si>
    <t>B135210001222</t>
  </si>
  <si>
    <t>下松市立下松小学校</t>
  </si>
  <si>
    <t>山口県下松市大字西豊井６９８</t>
  </si>
  <si>
    <t>B135210001231</t>
  </si>
  <si>
    <t>下松市立久保小学校</t>
  </si>
  <si>
    <t>山口県下松市大字河内７６４－３</t>
  </si>
  <si>
    <t>B135210001240</t>
  </si>
  <si>
    <t>下松市立公集小学校</t>
  </si>
  <si>
    <t>山口県下松市潮音町１丁目１－１</t>
  </si>
  <si>
    <t>B135210001259</t>
  </si>
  <si>
    <t>下松市立花岡小学校</t>
  </si>
  <si>
    <t>山口県下松市大字末武上２５５－１</t>
  </si>
  <si>
    <t>B135210001268</t>
  </si>
  <si>
    <t>下松市立豊井小学校</t>
  </si>
  <si>
    <t>山口県下松市大字東豊井１１３４－１</t>
  </si>
  <si>
    <t>B135210001277</t>
  </si>
  <si>
    <t>下松市立中村小学校</t>
  </si>
  <si>
    <t>山口県下松市清瀬町２丁目６－１</t>
  </si>
  <si>
    <t>B135210001286</t>
  </si>
  <si>
    <t>下松市立米川小学校</t>
  </si>
  <si>
    <t>山口県下松市大字下谷４４１－２</t>
  </si>
  <si>
    <t>B135210001295</t>
  </si>
  <si>
    <t>下松市立東陽小学校</t>
  </si>
  <si>
    <t>山口県下松市東陽４丁目１７－１</t>
  </si>
  <si>
    <t>B135210001302</t>
  </si>
  <si>
    <t>岩国市立小瀬小学校</t>
  </si>
  <si>
    <t>山口県岩国市小瀬２８８－１</t>
  </si>
  <si>
    <t>B135210001311</t>
  </si>
  <si>
    <t>岩国市立御庄小学校</t>
  </si>
  <si>
    <t>山口県岩国市御庄１３６２</t>
  </si>
  <si>
    <t>B135210001320</t>
  </si>
  <si>
    <t>岩国市立藤河小学校</t>
  </si>
  <si>
    <t>山口県岩国市多田１３６５－２</t>
  </si>
  <si>
    <t>B135210001339</t>
  </si>
  <si>
    <t>岩国市立杭名小学校</t>
  </si>
  <si>
    <t>山口県岩国市杭名１８－２</t>
  </si>
  <si>
    <t>B135210001348</t>
  </si>
  <si>
    <t>岩国市立天尾小学校</t>
  </si>
  <si>
    <t>山口県岩国市天尾２６２</t>
  </si>
  <si>
    <t>B135210001357</t>
  </si>
  <si>
    <t>岩国市立河内小学校</t>
  </si>
  <si>
    <t>山口県岩国市土生８２</t>
  </si>
  <si>
    <t>B135210001366</t>
  </si>
  <si>
    <t>岩国市立柱野小学校</t>
  </si>
  <si>
    <t>山口県岩国市柱野１０９２－３</t>
  </si>
  <si>
    <t>B135210001375</t>
  </si>
  <si>
    <t>岩国市立通津小学校</t>
  </si>
  <si>
    <t>山口県岩国市通津２７２０</t>
  </si>
  <si>
    <t>B135210001384</t>
  </si>
  <si>
    <t>岩国市立通津小学校通西分校</t>
  </si>
  <si>
    <t>山口県岩国市長野６５９</t>
  </si>
  <si>
    <t>B135210001393</t>
  </si>
  <si>
    <t>岩国市立岩国小学校</t>
  </si>
  <si>
    <t>山口県岩国市岩国３丁目１－１８</t>
  </si>
  <si>
    <t>B135210001400</t>
  </si>
  <si>
    <t>岩国市立麻里布小学校</t>
  </si>
  <si>
    <t>山口県岩国市山手町１丁目７－４１</t>
  </si>
  <si>
    <t>B135210001419</t>
  </si>
  <si>
    <t>岩国市立装港小学校</t>
  </si>
  <si>
    <t>山口県岩国市新港町４丁目１６－３０</t>
  </si>
  <si>
    <t>B135210001428</t>
  </si>
  <si>
    <t>岩国市立柱島小学校</t>
  </si>
  <si>
    <t>山口県岩国市柱島５０－２</t>
  </si>
  <si>
    <t>B135210001437</t>
  </si>
  <si>
    <t>岩国市立黒島小学校</t>
  </si>
  <si>
    <t>山口県岩国市柱島２４９１</t>
  </si>
  <si>
    <t>B135210001446</t>
  </si>
  <si>
    <t>岩国市立端島小学校</t>
  </si>
  <si>
    <t>山口県岩国市柱島２２４５番地の１</t>
  </si>
  <si>
    <t>B135210001455</t>
  </si>
  <si>
    <t>岩国市立川下小学校</t>
  </si>
  <si>
    <t>山口県岩国市車町１丁目１－４３</t>
  </si>
  <si>
    <t>B135210001464</t>
  </si>
  <si>
    <t>岩国市立愛宕小学校</t>
  </si>
  <si>
    <t>山口県岩国市尾津町１丁目１－１１</t>
  </si>
  <si>
    <t>B135210001473</t>
  </si>
  <si>
    <t>岩国市立灘小学校</t>
  </si>
  <si>
    <t>山口県岩国市南岩国町５丁目６０－１</t>
  </si>
  <si>
    <t>B135210001482</t>
  </si>
  <si>
    <t>岩国市立中洋小学校</t>
  </si>
  <si>
    <t>山口県岩国市青木町２丁目３３－１</t>
  </si>
  <si>
    <t>B135210001491</t>
  </si>
  <si>
    <t>岩国市立平田小学校</t>
  </si>
  <si>
    <t>山口県岩国市平田３丁目５－１</t>
  </si>
  <si>
    <t>B135210001507</t>
  </si>
  <si>
    <t>岩国市立東小学校</t>
  </si>
  <si>
    <t>山口県岩国市三笠町２丁目１－９</t>
  </si>
  <si>
    <t>B135210001516</t>
  </si>
  <si>
    <t>山陽小野田市立有帆小学校</t>
  </si>
  <si>
    <t>山口県山陽小野田市新有帆町４－１</t>
  </si>
  <si>
    <t>B135210001525</t>
  </si>
  <si>
    <t>山陽小野田市立高千帆小学校</t>
  </si>
  <si>
    <t>山口県山陽小野田市くし山一丁目２５番の１号</t>
  </si>
  <si>
    <t>B135210001534</t>
  </si>
  <si>
    <t>山陽小野田市立高泊小学校</t>
  </si>
  <si>
    <t>山口県山陽小野田市大字西高泊９２３</t>
  </si>
  <si>
    <t>B135210001543</t>
  </si>
  <si>
    <t>山陽小野田市立小野田小学校</t>
  </si>
  <si>
    <t>山口県山陽小野田市中川３丁目２番１号</t>
  </si>
  <si>
    <t>B135210001552</t>
  </si>
  <si>
    <t>山陽小野田市立須恵小学校</t>
  </si>
  <si>
    <t>山口県山陽小野田市大字小野田５２５８</t>
  </si>
  <si>
    <t>B135210001561</t>
  </si>
  <si>
    <t>山陽小野田市立赤崎小学校</t>
  </si>
  <si>
    <t>山口県山陽小野田市大字小野田４４０２</t>
  </si>
  <si>
    <t>B135210001570</t>
  </si>
  <si>
    <t>山陽小野田市立本山小学校</t>
  </si>
  <si>
    <t>山口県山陽小野田市大字小野田４８２番地</t>
  </si>
  <si>
    <t>B135210001589</t>
  </si>
  <si>
    <t>山陽小野田市立赤崎小学校松原分校</t>
  </si>
  <si>
    <t>B135210001598</t>
  </si>
  <si>
    <t>光市立室積小学校</t>
  </si>
  <si>
    <t>山口県光市室積６丁目４－１</t>
  </si>
  <si>
    <t>B135210001605</t>
  </si>
  <si>
    <t>光市立島田小学校</t>
  </si>
  <si>
    <t>山口県光市島田５丁目１５－１</t>
  </si>
  <si>
    <t>B135210001614</t>
  </si>
  <si>
    <t>光市立上島田小学校</t>
  </si>
  <si>
    <t>山口県光市上島田３丁目９番１号</t>
  </si>
  <si>
    <t>B135210001623</t>
  </si>
  <si>
    <t>光市立浅江小学校</t>
  </si>
  <si>
    <t>山口県光市光ヶ丘２－１０</t>
  </si>
  <si>
    <t>B135210001632</t>
  </si>
  <si>
    <t>光市立光井小学校</t>
  </si>
  <si>
    <t>山口県光市光井４丁目２３－１</t>
  </si>
  <si>
    <t>B135210001641</t>
  </si>
  <si>
    <t>光市立三井小学校</t>
  </si>
  <si>
    <t>山口県光市三井５丁目９－１</t>
  </si>
  <si>
    <t>B135210001650</t>
  </si>
  <si>
    <t>光市立周防小学校</t>
  </si>
  <si>
    <t>山口県光市大字小周防１５８７</t>
  </si>
  <si>
    <t>B135210001669</t>
  </si>
  <si>
    <t>長門市立通小学校</t>
  </si>
  <si>
    <t>山口県長門市通１２１１－１</t>
  </si>
  <si>
    <t>B135210001678</t>
  </si>
  <si>
    <t>長門市立仙崎小学校</t>
  </si>
  <si>
    <t>山口県長門市仙崎１２３０</t>
  </si>
  <si>
    <t>B135210001687</t>
  </si>
  <si>
    <t>長門市立深川小学校</t>
  </si>
  <si>
    <t>山口県長門市東深川２６８８－１</t>
  </si>
  <si>
    <t>B135210001696</t>
  </si>
  <si>
    <t>長門市立向陽小学校</t>
  </si>
  <si>
    <t>山口県長門市深川湯本７３８－１</t>
  </si>
  <si>
    <t>B135210001703</t>
  </si>
  <si>
    <t>長門市立俵山小学校</t>
  </si>
  <si>
    <t>山口県長門市俵山２３１０－１</t>
  </si>
  <si>
    <t>B135210001712</t>
  </si>
  <si>
    <t>柳井市立柳井小学校</t>
  </si>
  <si>
    <t>山口県柳井市柳井３６８０－４</t>
  </si>
  <si>
    <t>B135210001721</t>
  </si>
  <si>
    <t>柳井市立柳東小学校</t>
  </si>
  <si>
    <t>山口県柳井市柳井９６４－１</t>
  </si>
  <si>
    <t>B135210001730</t>
  </si>
  <si>
    <t>柳井市立柳北小学校</t>
  </si>
  <si>
    <t>山口県柳井市柳井５０２５番地</t>
  </si>
  <si>
    <t>B135210001749</t>
  </si>
  <si>
    <t>柳井市立新庄小学校</t>
  </si>
  <si>
    <t>山口県柳井市新庄２６１４</t>
  </si>
  <si>
    <t>B135210001758</t>
  </si>
  <si>
    <t>柳井市立余田小学校</t>
  </si>
  <si>
    <t>山口県柳井市余田１４１９</t>
  </si>
  <si>
    <t>B135210001767</t>
  </si>
  <si>
    <t>柳井市立伊陸小学校</t>
  </si>
  <si>
    <t>山口県柳井市伊陸５８５６－１</t>
  </si>
  <si>
    <t>B135210001776</t>
  </si>
  <si>
    <t>柳井市立平郡東小学校</t>
  </si>
  <si>
    <t>山口県柳井市平郡１８３４番地</t>
  </si>
  <si>
    <t>B135210001785</t>
  </si>
  <si>
    <t>柳井市立平郡西小学校</t>
  </si>
  <si>
    <t>山口県柳井市平郡４８３６－２</t>
  </si>
  <si>
    <t>B135210001794</t>
  </si>
  <si>
    <t>柳井市立柳井南小学校</t>
  </si>
  <si>
    <t>山口県柳井市伊保庄１４２９</t>
  </si>
  <si>
    <t>B135210001801</t>
  </si>
  <si>
    <t>柳井市立小田小学校</t>
  </si>
  <si>
    <t>山口県柳井市伊保庄４８５３－１</t>
  </si>
  <si>
    <t>B135210001810</t>
  </si>
  <si>
    <t>柳井市立日積小学校</t>
  </si>
  <si>
    <t>山口県柳井市日積６９５１</t>
  </si>
  <si>
    <t>B135210001829</t>
  </si>
  <si>
    <t>美祢市立伊佐小学校</t>
  </si>
  <si>
    <t>山口県美祢市伊佐町伊佐４４５４</t>
  </si>
  <si>
    <t>B135210001838</t>
  </si>
  <si>
    <t>美祢市立厚保小学校</t>
  </si>
  <si>
    <t>山口県美祢市西厚保町本郷６１０番地</t>
  </si>
  <si>
    <t>B135210001847</t>
  </si>
  <si>
    <t>美祢市立大嶺小学校</t>
  </si>
  <si>
    <t>山口県美祢市大嶺町東分１７２１</t>
  </si>
  <si>
    <t>B135210001865</t>
  </si>
  <si>
    <t>美祢市立麦川小学校</t>
  </si>
  <si>
    <t>山口県美祢市大嶺町奥分１９６０</t>
  </si>
  <si>
    <t>B135210001874</t>
  </si>
  <si>
    <t>美祢市立於福小学校</t>
  </si>
  <si>
    <t>山口県美祢市於福町上４２０６</t>
  </si>
  <si>
    <t>B135210001883</t>
  </si>
  <si>
    <t>美祢市立豊田前小学校</t>
  </si>
  <si>
    <t>山口県美祢市豊田前町麻生下８０９</t>
  </si>
  <si>
    <t>B135210001892</t>
  </si>
  <si>
    <t>周防大島町立久賀小学校</t>
  </si>
  <si>
    <t>山口県大島郡周防大島町大字久賀４８０７番地１</t>
  </si>
  <si>
    <t>B135210001909</t>
  </si>
  <si>
    <t>周防大島町立三蒲小学校</t>
  </si>
  <si>
    <t>山口県大島郡周防大島町大字東三蒲１１０６－１</t>
  </si>
  <si>
    <t>B135210001918</t>
  </si>
  <si>
    <t>周防大島町立明新小学校</t>
  </si>
  <si>
    <t>山口県大島郡周防大島町大字小松開作１２１－１</t>
  </si>
  <si>
    <t>B135210001927</t>
  </si>
  <si>
    <t>周防大島町立沖浦小学校</t>
  </si>
  <si>
    <t>山口県大島郡周防大島町大字横見３４６－１</t>
  </si>
  <si>
    <t>B135210001972</t>
  </si>
  <si>
    <t>周防大島町立島中小学校</t>
  </si>
  <si>
    <t>山口県大島郡周防大島町大字土居１３００－４</t>
  </si>
  <si>
    <t>B135210001981</t>
  </si>
  <si>
    <t>周防大島町立浮島小学校</t>
  </si>
  <si>
    <t>山口県大島郡周防大島町大字浮島２０５－１</t>
  </si>
  <si>
    <t>B135210001990</t>
  </si>
  <si>
    <t>周防大島町立安下庄小学校</t>
  </si>
  <si>
    <t>山口県大島郡周防大島町大字西安下庄４１８</t>
  </si>
  <si>
    <t>B135210002007</t>
  </si>
  <si>
    <t>和木町立和木小学校</t>
  </si>
  <si>
    <t>山口県玖珂郡和木町和木１丁目１３－１</t>
  </si>
  <si>
    <t>B135210002016</t>
  </si>
  <si>
    <t>岩国市立由宇小学校</t>
  </si>
  <si>
    <t>山口県岩国市由宇町中央２丁目１０番１号</t>
  </si>
  <si>
    <t>B135210002025</t>
  </si>
  <si>
    <t>岩国市立由西小学校</t>
  </si>
  <si>
    <t>山口県岩国市由宇町３３００－１</t>
  </si>
  <si>
    <t>B135210002034</t>
  </si>
  <si>
    <t>岩国市立神東小学校</t>
  </si>
  <si>
    <t>山口県岩国市由宇町神東４４８－１</t>
  </si>
  <si>
    <t>B135210002043</t>
  </si>
  <si>
    <t>岩国市立玖珂小学校</t>
  </si>
  <si>
    <t>山口県岩国市玖珂町５２７－２</t>
  </si>
  <si>
    <t>B135210002052</t>
  </si>
  <si>
    <t>岩国市立本郷小学校</t>
  </si>
  <si>
    <t>山口県岩国市本郷町本郷１５１０</t>
  </si>
  <si>
    <t>B135210002061</t>
  </si>
  <si>
    <t>岩国市立波野小学校</t>
  </si>
  <si>
    <t>山口県岩国市本郷町波野６５５</t>
  </si>
  <si>
    <t>B135210002070</t>
  </si>
  <si>
    <t>岩国市立高森小学校</t>
  </si>
  <si>
    <t>山口県岩国市周東町下久原１１７６</t>
  </si>
  <si>
    <t>B135210002089</t>
  </si>
  <si>
    <t>岩国市立中田小学校</t>
  </si>
  <si>
    <t>山口県岩国市周東町中山２番地</t>
  </si>
  <si>
    <t>B135210002098</t>
  </si>
  <si>
    <t>岩国市立川上小学校</t>
  </si>
  <si>
    <t>山口県岩国市周東町下久原３０３２</t>
  </si>
  <si>
    <t>B135210002105</t>
  </si>
  <si>
    <t>岩国市立米川小学校</t>
  </si>
  <si>
    <t>山口県岩国市周東町西長野５７４番地</t>
  </si>
  <si>
    <t>B135210002114</t>
  </si>
  <si>
    <t>岩国市立修成小学校</t>
  </si>
  <si>
    <t>山口県岩国市周東町西長野１１４１</t>
  </si>
  <si>
    <t>B135210002123</t>
  </si>
  <si>
    <t>岩国市立周北小学校</t>
  </si>
  <si>
    <t>山口県岩国市周東町獺越２１６１</t>
  </si>
  <si>
    <t>B135210002132</t>
  </si>
  <si>
    <t>岩国市立そお小学校</t>
  </si>
  <si>
    <t>山口県岩国市周東町祖生５８５６</t>
  </si>
  <si>
    <t>B135210002141</t>
  </si>
  <si>
    <t>岩国市立錦清流小学校</t>
  </si>
  <si>
    <t>山口県岩国市錦町広瀬２４７</t>
  </si>
  <si>
    <t>B135210002150</t>
  </si>
  <si>
    <t>岩国市立宇佐川小学校</t>
  </si>
  <si>
    <t>山口県岩国市錦町宇佐郷１０１９</t>
  </si>
  <si>
    <t>B135210002169</t>
  </si>
  <si>
    <t>柳井市立大畠小学校</t>
  </si>
  <si>
    <t>山口県柳井市大畠７５７－２</t>
  </si>
  <si>
    <t>B135210002178</t>
  </si>
  <si>
    <t>岩国市立美川小学校</t>
  </si>
  <si>
    <t>山口県岩国市美川町南桑２３６５番地</t>
  </si>
  <si>
    <t>B135210002203</t>
  </si>
  <si>
    <t>上関町立祝島小学校</t>
  </si>
  <si>
    <t>山口県熊毛郡上関町大字祝島１０００３</t>
  </si>
  <si>
    <t>B135210002212</t>
  </si>
  <si>
    <t>上関町立上関小学校</t>
  </si>
  <si>
    <t>山口県熊毛郡上関町大字長島２５０番地</t>
  </si>
  <si>
    <t>B135210002221</t>
  </si>
  <si>
    <t>光市立塩田小学校</t>
  </si>
  <si>
    <t>山口県光市大字塩田１９２７－６</t>
  </si>
  <si>
    <t>B135210002230</t>
  </si>
  <si>
    <t>光市立三輪小学校</t>
  </si>
  <si>
    <t>山口県光市大字三輪２６４－１</t>
  </si>
  <si>
    <t>B135210002249</t>
  </si>
  <si>
    <t>光市立岩田小学校</t>
  </si>
  <si>
    <t>山口県光市大字岩田１９３－２</t>
  </si>
  <si>
    <t>B135210002258</t>
  </si>
  <si>
    <t>光市立束荷小学校</t>
  </si>
  <si>
    <t>山口県光市大字束荷１３０１番地</t>
  </si>
  <si>
    <t>B135210002267</t>
  </si>
  <si>
    <t>田布施町立麻郷小学校</t>
  </si>
  <si>
    <t>山口県熊毛郡田布施町大字麻郷２２５８</t>
  </si>
  <si>
    <t>B135210002276</t>
  </si>
  <si>
    <t>田布施町立田布施西小学校</t>
  </si>
  <si>
    <t>山口県熊毛郡田布施町大字下田布施２１５６―１</t>
  </si>
  <si>
    <t>B135210002285</t>
  </si>
  <si>
    <t>田布施町立東田布施小学校</t>
  </si>
  <si>
    <t>山口県熊毛郡田布施町大字大波野１５２－１</t>
  </si>
  <si>
    <t>B135210002294</t>
  </si>
  <si>
    <t>田布施町立城南小学校</t>
  </si>
  <si>
    <t>山口県熊毛郡田布施町大字宿井１０３９－１</t>
  </si>
  <si>
    <t>B135210002301</t>
  </si>
  <si>
    <t>平生町立佐賀小学校</t>
  </si>
  <si>
    <t>山口県熊毛郡平生町大字佐賀２０２０</t>
  </si>
  <si>
    <t>B135210002310</t>
  </si>
  <si>
    <t>平生町立平生小学校</t>
  </si>
  <si>
    <t>山口県熊毛郡平生町大字大野南８３番地</t>
  </si>
  <si>
    <t>B135210002329</t>
  </si>
  <si>
    <t>周南市立三丘小学校</t>
  </si>
  <si>
    <t>山口県周南市大字小松原１２４２</t>
  </si>
  <si>
    <t>B135210002338</t>
  </si>
  <si>
    <t>周南市立高水小学校</t>
  </si>
  <si>
    <t>山口県周南市大字樋口２８８</t>
  </si>
  <si>
    <t>B135210002347</t>
  </si>
  <si>
    <t>周南市立勝間小学校</t>
  </si>
  <si>
    <t>山口県周南市勝間ヶ丘１丁目１－１</t>
  </si>
  <si>
    <t>B135210002356</t>
  </si>
  <si>
    <t>周南市立大河内小学校</t>
  </si>
  <si>
    <t>山口県周南市大字大河内１１１５－１</t>
  </si>
  <si>
    <t>B135210002365</t>
  </si>
  <si>
    <t>周南市立八代小学校</t>
  </si>
  <si>
    <t>山口県周南市大字八代１０８７７－３</t>
  </si>
  <si>
    <t>B135210002374</t>
  </si>
  <si>
    <t>周南市立鹿野小学校</t>
  </si>
  <si>
    <t>山口県周南市大字鹿野上３０５４－１</t>
  </si>
  <si>
    <t>B135210002383</t>
  </si>
  <si>
    <t>周南市立富田東小学校</t>
  </si>
  <si>
    <t>山口県周南市桶川町２－１</t>
  </si>
  <si>
    <t>B135210002392</t>
  </si>
  <si>
    <t>周南市立富田西小学校</t>
  </si>
  <si>
    <t>山口県周南市富田２丁目１４－１</t>
  </si>
  <si>
    <t>B135210002409</t>
  </si>
  <si>
    <t>周南市立福川小学校</t>
  </si>
  <si>
    <t>山口県周南市福川３丁目２－１</t>
  </si>
  <si>
    <t>B135210002418</t>
  </si>
  <si>
    <t>周南市立和田小学校</t>
  </si>
  <si>
    <t>山口県周南市大字垰２１２－１</t>
  </si>
  <si>
    <t>B135210002427</t>
  </si>
  <si>
    <t>周南市立福川南小学校</t>
  </si>
  <si>
    <t>山口県周南市中畷町６－１</t>
  </si>
  <si>
    <t>B135210002436</t>
  </si>
  <si>
    <t>山口市立中央小学校</t>
  </si>
  <si>
    <t>山口県山口市徳地堀１５５１</t>
  </si>
  <si>
    <t>B135210002445</t>
  </si>
  <si>
    <t>山口市立島地小学校</t>
  </si>
  <si>
    <t>山口県山口市徳地島地１６</t>
  </si>
  <si>
    <t>B135210002463</t>
  </si>
  <si>
    <t>山口市立八坂小学校</t>
  </si>
  <si>
    <t>山口県山口市徳地八坂１２２６</t>
  </si>
  <si>
    <t>B135210002481</t>
  </si>
  <si>
    <t>山口市立秋穂小学校</t>
  </si>
  <si>
    <t>山口県山口市秋穂東６７７１</t>
  </si>
  <si>
    <t>B135210002490</t>
  </si>
  <si>
    <t>山口市立大海小学校</t>
  </si>
  <si>
    <t>山口県山口市秋穂東２２９９</t>
  </si>
  <si>
    <t>B135210002506</t>
  </si>
  <si>
    <t>山口市立小郡小学校</t>
  </si>
  <si>
    <t>山口県山口市小郡下郷２５４－３</t>
  </si>
  <si>
    <t>B135210002515</t>
  </si>
  <si>
    <t>山口市立上郷小学校</t>
  </si>
  <si>
    <t>山口県山口市小郡みらい町二丁目１４－１</t>
  </si>
  <si>
    <t>B135210002524</t>
  </si>
  <si>
    <t>山口市立小郡南小学校</t>
  </si>
  <si>
    <t>山口県山口市小郡緑町１－１</t>
  </si>
  <si>
    <t>B135210002533</t>
  </si>
  <si>
    <t>山口市立阿知須小学校</t>
  </si>
  <si>
    <t>山口県山口市阿知須４２５１</t>
  </si>
  <si>
    <t>B135210002542</t>
  </si>
  <si>
    <t>山口市立井関小学校</t>
  </si>
  <si>
    <t>山口県山口市阿知須１６３９</t>
  </si>
  <si>
    <t>B135210002551</t>
  </si>
  <si>
    <t>宇部市立吉部小学校</t>
  </si>
  <si>
    <t>山口県宇部市大字東吉部字埴生３４２５－１</t>
  </si>
  <si>
    <t>B135210002560</t>
  </si>
  <si>
    <t>宇部市立万倉小学校</t>
  </si>
  <si>
    <t>山口県宇部市大字西万倉字宮ノ後１７６１－１</t>
  </si>
  <si>
    <t>B135210002579</t>
  </si>
  <si>
    <t>宇部市立船木小学校</t>
  </si>
  <si>
    <t>山口県宇部市大字船木字岡西４４８３</t>
  </si>
  <si>
    <t>B135210002588</t>
  </si>
  <si>
    <t>山陽小野田市立厚狭小学校</t>
  </si>
  <si>
    <t>山口県山陽小野田市大字厚狭８９７－２</t>
  </si>
  <si>
    <t>B135210002597</t>
  </si>
  <si>
    <t>山陽小野田市立厚陽小学校</t>
  </si>
  <si>
    <t>山口県山陽小野田市大字郡３４９１－２</t>
  </si>
  <si>
    <t>B135210002604</t>
  </si>
  <si>
    <t>山陽小野田市立出合小学校</t>
  </si>
  <si>
    <t>山口県山陽小野田市大字山野井２８１６</t>
  </si>
  <si>
    <t>B135210002613</t>
  </si>
  <si>
    <t>山陽小野田市立埴生小学校</t>
  </si>
  <si>
    <t>山口県山陽小野田市大字埴生２８０番地</t>
  </si>
  <si>
    <t>B135210002631</t>
  </si>
  <si>
    <t>下関市立豊東小学校</t>
  </si>
  <si>
    <t>山口県下関市菊川町大字上大野字上の原１００２０－１</t>
  </si>
  <si>
    <t>B135210002640</t>
  </si>
  <si>
    <t>下関市立岡枝小学校</t>
  </si>
  <si>
    <t>山口県下関市菊川町大字吉賀字金蔵寺２４９４</t>
  </si>
  <si>
    <t>B135210002659</t>
  </si>
  <si>
    <t>下関市立楢崎小学校</t>
  </si>
  <si>
    <t>山口県下関市菊川町大字楢崎字殿屋敷２１５</t>
  </si>
  <si>
    <t>B135210002677</t>
  </si>
  <si>
    <t>下関市立西市小学校</t>
  </si>
  <si>
    <t>山口県下関市豊田町大字矢田字今熊１３２</t>
  </si>
  <si>
    <t>B135210002686</t>
  </si>
  <si>
    <t>下関市立豊田下小学校</t>
  </si>
  <si>
    <t>山口県下関市豊田町大字手洗字貴布祢３０３</t>
  </si>
  <si>
    <t>B135210002695</t>
  </si>
  <si>
    <t>下関市立室津小学校</t>
  </si>
  <si>
    <t>山口県下関市豊浦町大字室津下字新田１５２－１</t>
  </si>
  <si>
    <t>B135210002702</t>
  </si>
  <si>
    <t>下関市立誠意小学校</t>
  </si>
  <si>
    <t>山口県下関市豊浦町大字黒井字才舛２２００</t>
  </si>
  <si>
    <t>B135210002711</t>
  </si>
  <si>
    <t>下関市立川棚小学校</t>
  </si>
  <si>
    <t>山口県下関市豊浦町大字川棚字後楽３６５０－１</t>
  </si>
  <si>
    <t>B135210002720</t>
  </si>
  <si>
    <t>下関市立小串小学校</t>
  </si>
  <si>
    <t>山口県下関市豊浦町大字小串字谷田ヶ浴６１７</t>
  </si>
  <si>
    <t>B135210002739</t>
  </si>
  <si>
    <t>下関市立宇賀小学校</t>
  </si>
  <si>
    <t>山口県下関市豊浦町大字宇賀字ふけ４９６１</t>
  </si>
  <si>
    <t>B135210002748</t>
  </si>
  <si>
    <t>下関市立豊北小学校</t>
  </si>
  <si>
    <t>山口県下関市下関市豊北町大字滝部１２００</t>
  </si>
  <si>
    <t>B135210002757</t>
  </si>
  <si>
    <t>美祢市立大田小学校</t>
  </si>
  <si>
    <t>山口県美祢市美東町大田６２１５</t>
  </si>
  <si>
    <t>B135210002766</t>
  </si>
  <si>
    <t>美祢市立綾木小学校</t>
  </si>
  <si>
    <t>山口県美祢市美東町綾木２１２５番地</t>
  </si>
  <si>
    <t>B135210002775</t>
  </si>
  <si>
    <t>美祢市立淳美小学校</t>
  </si>
  <si>
    <t>山口県美祢市美東町真名４７２－３</t>
  </si>
  <si>
    <t>B135210002784</t>
  </si>
  <si>
    <t>美祢市立秋吉小学校</t>
  </si>
  <si>
    <t>山口県美祢市秋芳町秋吉２３８８</t>
  </si>
  <si>
    <t>B135210002793</t>
  </si>
  <si>
    <t>美祢市立秋芳桂花小学校</t>
  </si>
  <si>
    <t>山口県美祢市秋芳町嘉万２９７０</t>
  </si>
  <si>
    <t>B135210002800</t>
  </si>
  <si>
    <t>長門市立明倫小学校</t>
  </si>
  <si>
    <t>山口県長門市三隅中１５１２－３</t>
  </si>
  <si>
    <t>B135210002819</t>
  </si>
  <si>
    <t>長門市立浅田小学校</t>
  </si>
  <si>
    <t>山口県長門市三隅下２００２番地２</t>
  </si>
  <si>
    <t>B135210002828</t>
  </si>
  <si>
    <t>長門市立日置小学校</t>
  </si>
  <si>
    <t>山口県長門市日置上６１５０ー１</t>
  </si>
  <si>
    <t>B135210002837</t>
  </si>
  <si>
    <t>長門市立神田小学校</t>
  </si>
  <si>
    <t>山口県長門市日置上２１２３</t>
  </si>
  <si>
    <t>B135210002846</t>
  </si>
  <si>
    <t>長門市立油谷小学校</t>
  </si>
  <si>
    <t>山口県長門市油谷新別名１０６６６</t>
  </si>
  <si>
    <t>B135210002855</t>
  </si>
  <si>
    <t>長門市立向津具小学校</t>
  </si>
  <si>
    <t>山口県長門市油谷向津具下４１０２番地１</t>
  </si>
  <si>
    <t>B135210002864</t>
  </si>
  <si>
    <t>萩市立川上小学校</t>
  </si>
  <si>
    <t>山口県萩市川上４４６２－１２</t>
  </si>
  <si>
    <t>B135210002873</t>
  </si>
  <si>
    <t>阿武町立阿武小学校</t>
  </si>
  <si>
    <t>山口県阿武郡阿武町大字奈古２９６７－１</t>
  </si>
  <si>
    <t>B135210002882</t>
  </si>
  <si>
    <t>阿武町立福賀小学校</t>
  </si>
  <si>
    <t>山口県阿武郡阿武町大字福田下１５４４</t>
  </si>
  <si>
    <t>B135210002891</t>
  </si>
  <si>
    <t>萩市立小川小学校</t>
  </si>
  <si>
    <t>山口県萩市大字中小川９７７</t>
  </si>
  <si>
    <t>B135210002908</t>
  </si>
  <si>
    <t>萩市立多磨小学校</t>
  </si>
  <si>
    <t>山口県萩市大字江崎５２２番地</t>
  </si>
  <si>
    <t>B135210002917</t>
  </si>
  <si>
    <t>山口市立生雲小学校</t>
  </si>
  <si>
    <t>山口県山口市阿東生雲中３１９</t>
  </si>
  <si>
    <t>B135210002926</t>
  </si>
  <si>
    <t>山口市立さくら小学校</t>
  </si>
  <si>
    <t>山口県山口市阿東地福下１２３４番地の１</t>
  </si>
  <si>
    <t>B135210002935</t>
  </si>
  <si>
    <t>山口市立徳佐小学校</t>
  </si>
  <si>
    <t>山口県山口市阿東徳佐中３２９２番地</t>
  </si>
  <si>
    <t>B135210002944</t>
  </si>
  <si>
    <t>萩市立むつみ小学校</t>
  </si>
  <si>
    <t>B135210002953</t>
  </si>
  <si>
    <t>萩市立育英小学校</t>
  </si>
  <si>
    <t>山口県萩市大字須佐４３７３</t>
  </si>
  <si>
    <t>B135210002962</t>
  </si>
  <si>
    <t>萩市立弥富小学校</t>
  </si>
  <si>
    <t>山口県萩市大字弥富下４０８３ー１</t>
  </si>
  <si>
    <t>B135210002971</t>
  </si>
  <si>
    <t>萩市立鈴野川小学校</t>
  </si>
  <si>
    <t>山口県萩市大字鈴野川１９８２</t>
  </si>
  <si>
    <t>B135210002980</t>
  </si>
  <si>
    <t>萩市立明木小学校</t>
  </si>
  <si>
    <t>山口県萩市大字明木３０３９</t>
  </si>
  <si>
    <t>B135210002999</t>
  </si>
  <si>
    <t>萩市立佐々並小学校</t>
  </si>
  <si>
    <t>B135210003006</t>
  </si>
  <si>
    <t>萩市立福栄小学校</t>
  </si>
  <si>
    <t>山口県萩市大字福井下４３６０番地１</t>
  </si>
  <si>
    <t>B135210003015</t>
  </si>
  <si>
    <t>下関市立名陵小学校</t>
  </si>
  <si>
    <t>山口県下関市名池町１０番１号</t>
  </si>
  <si>
    <t>B135210003024</t>
  </si>
  <si>
    <t>周防大島町立東和小学校</t>
  </si>
  <si>
    <t>山口県大島郡周防大島町大字西方２０４８番地１</t>
  </si>
  <si>
    <t>B135310000016</t>
  </si>
  <si>
    <t>萩光塩学院小学校</t>
  </si>
  <si>
    <t>山口県萩市大字東田町１５</t>
  </si>
  <si>
    <t>C135110000018</t>
  </si>
  <si>
    <t>山口大学教育学部附属山口中学校</t>
  </si>
  <si>
    <t>山口県山口市白石１丁目９－１</t>
  </si>
  <si>
    <t>C135110000027</t>
  </si>
  <si>
    <t>山口大学教育学部附属光中学校</t>
  </si>
  <si>
    <t>C135210000016</t>
  </si>
  <si>
    <t>下関市立日新中学校</t>
  </si>
  <si>
    <t>山口県下関市上田中町１丁目１５番１号</t>
  </si>
  <si>
    <t>C135210000025</t>
  </si>
  <si>
    <t>下関市立向洋中学校</t>
  </si>
  <si>
    <t>山口県下関市向洋町１丁目１４－１</t>
  </si>
  <si>
    <t>C135210000034</t>
  </si>
  <si>
    <t>下関市立文洋中学校</t>
  </si>
  <si>
    <t>山口県下関市上新地町５丁目６番１号</t>
  </si>
  <si>
    <t>C135210000043</t>
  </si>
  <si>
    <t>下関市立名陵中学校</t>
  </si>
  <si>
    <t>山口県下関市丸山町１丁目１３－３</t>
  </si>
  <si>
    <t>C135210000052</t>
  </si>
  <si>
    <t>下関市立東部中学校</t>
  </si>
  <si>
    <t>山口県下関市清末陣屋５－１０</t>
  </si>
  <si>
    <t>C135210000061</t>
  </si>
  <si>
    <t>下関市立長府中学校</t>
  </si>
  <si>
    <t>山口県下関市長府逢坂町３－１</t>
  </si>
  <si>
    <t>C135210000070</t>
  </si>
  <si>
    <t>下関市立勝山中学校</t>
  </si>
  <si>
    <t>山口県下関市秋根上町２丁目５－１</t>
  </si>
  <si>
    <t>C135210000089</t>
  </si>
  <si>
    <t>下関市立川中中学校</t>
  </si>
  <si>
    <t>山口県下関市伊倉新町４－６－１</t>
  </si>
  <si>
    <t>C135210000098</t>
  </si>
  <si>
    <t>下関市立安岡中学校</t>
  </si>
  <si>
    <t>山口県下関市安岡町４丁目２－１</t>
  </si>
  <si>
    <t>C135210000105</t>
  </si>
  <si>
    <t>下関市立吉見中学校</t>
  </si>
  <si>
    <t>山口県下関市永田本町１丁目３番１０号</t>
  </si>
  <si>
    <t>C135210000114</t>
  </si>
  <si>
    <t>下関市立彦島中学校</t>
  </si>
  <si>
    <t>山口県下関市彦島江の浦町２丁目２５－１</t>
  </si>
  <si>
    <t>C135210000123</t>
  </si>
  <si>
    <t>下関市立木屋川中学校</t>
  </si>
  <si>
    <t>山口県下関市木屋川南町２丁目６６０</t>
  </si>
  <si>
    <t>C135210000132</t>
  </si>
  <si>
    <t>下関市立内日中学校</t>
  </si>
  <si>
    <t>C135210000141</t>
  </si>
  <si>
    <t>下関市立山の田中学校</t>
  </si>
  <si>
    <t>山口県下関市山の田本町８－１</t>
  </si>
  <si>
    <t>C135210000150</t>
  </si>
  <si>
    <t>下関市立玄洋中学校</t>
  </si>
  <si>
    <t>山口県下関市彦島本村町２丁目８番１号</t>
  </si>
  <si>
    <t>C135210000169</t>
  </si>
  <si>
    <t>下関市立垢田中学校</t>
  </si>
  <si>
    <t>山口県下関市大字垢田字笹原１１２７－６</t>
  </si>
  <si>
    <t>C135210000178</t>
  </si>
  <si>
    <t>下関市立長成中学校</t>
  </si>
  <si>
    <t>山口県下関市長府日の出町４番１号</t>
  </si>
  <si>
    <t>C135210000187</t>
  </si>
  <si>
    <t>宇部市立東岐波中学校</t>
  </si>
  <si>
    <t>山口県宇部市大字東岐波字向山３８２８</t>
  </si>
  <si>
    <t>C135210000196</t>
  </si>
  <si>
    <t>宇部市立西岐波中学校</t>
  </si>
  <si>
    <t>山口県宇部市床波四丁目１番４０号</t>
  </si>
  <si>
    <t>C135210000203</t>
  </si>
  <si>
    <t>宇部市立常盤中学校</t>
  </si>
  <si>
    <t>山口県宇部市上野中町３－４０</t>
  </si>
  <si>
    <t>C135210000212</t>
  </si>
  <si>
    <t>宇部市立上宇部中学校</t>
  </si>
  <si>
    <t>山口県宇部市沼２丁目４－８</t>
  </si>
  <si>
    <t>C135210000221</t>
  </si>
  <si>
    <t>宇部市立神原中学校</t>
  </si>
  <si>
    <t>山口県宇部市東梶返四丁目８番１号</t>
  </si>
  <si>
    <t>C135210000230</t>
  </si>
  <si>
    <t>宇部市立桃山中学校</t>
  </si>
  <si>
    <t>山口県宇部市大字小串字蛭子田６７１番地</t>
  </si>
  <si>
    <t>C135210000249</t>
  </si>
  <si>
    <t>宇部市立藤山中学校</t>
  </si>
  <si>
    <t>山口県宇部市文京町１０－５０</t>
  </si>
  <si>
    <t>C135210000258</t>
  </si>
  <si>
    <t>宇部市立厚南中学校</t>
  </si>
  <si>
    <t>山口県宇部市大字東須恵字上岡の上２２２</t>
  </si>
  <si>
    <t>C135210000267</t>
  </si>
  <si>
    <t>宇部市立川上中学校</t>
  </si>
  <si>
    <t>山口県宇部市大字西岐波字萩原６５３１</t>
  </si>
  <si>
    <t>C135210000276</t>
  </si>
  <si>
    <t>宇部市立黒石中学校</t>
  </si>
  <si>
    <t>山口県宇部市大字東須恵字見妙田４７６－２</t>
  </si>
  <si>
    <t>C135210000285</t>
  </si>
  <si>
    <t>宇部市立厚東川中学校</t>
  </si>
  <si>
    <t>山口県宇部市大字吉見字藪台１１８４</t>
  </si>
  <si>
    <t>C135210000294</t>
  </si>
  <si>
    <t>山口市立宮野中学校</t>
  </si>
  <si>
    <t>山口県山口市桜畠４丁目９－１</t>
  </si>
  <si>
    <t>C135210000301</t>
  </si>
  <si>
    <t>山口市立大殿中学校</t>
  </si>
  <si>
    <t>山口県山口市古熊１丁目４－１</t>
  </si>
  <si>
    <t>C135210000310</t>
  </si>
  <si>
    <t>山口市立白石中学校</t>
  </si>
  <si>
    <t>山口県山口市白石２丁目７－１</t>
  </si>
  <si>
    <t>C135210000329</t>
  </si>
  <si>
    <t>山口市立湯田中学校</t>
  </si>
  <si>
    <t>山口県山口市楠木町７－１</t>
  </si>
  <si>
    <t>C135210000338</t>
  </si>
  <si>
    <t>山口市立鴻南中学校</t>
  </si>
  <si>
    <t>山口県山口市維新公園四丁目７番１号</t>
  </si>
  <si>
    <t>C135210000347</t>
  </si>
  <si>
    <t>山口市立二島中学校</t>
  </si>
  <si>
    <t>山口県山口市秋穂二島１０５５８番地１</t>
  </si>
  <si>
    <t>C135210000356</t>
  </si>
  <si>
    <t>山口市立川西中学校</t>
  </si>
  <si>
    <t>山口県山口市嘉川４３５２番地２</t>
  </si>
  <si>
    <t>C135210000365</t>
  </si>
  <si>
    <t>山口市立潟上中学校</t>
  </si>
  <si>
    <t>山口県山口市陶１９１２</t>
  </si>
  <si>
    <t>C135210000374</t>
  </si>
  <si>
    <t>山口市立仁保中学校</t>
  </si>
  <si>
    <t>山口県山口市仁保中郷８４</t>
  </si>
  <si>
    <t>C135210000383</t>
  </si>
  <si>
    <t>山口市立大内中学校</t>
  </si>
  <si>
    <t>山口県山口市大内長野５５５</t>
  </si>
  <si>
    <t>C135210000392</t>
  </si>
  <si>
    <t>山口市立平川中学校</t>
  </si>
  <si>
    <t>山口県山口市黒川１２３１番地１</t>
  </si>
  <si>
    <t>C135210000409</t>
  </si>
  <si>
    <t>山口市立大内中学校氷上分校</t>
  </si>
  <si>
    <t>山口県山口市大内氷上７丁目５－１</t>
  </si>
  <si>
    <t>C135210000418</t>
  </si>
  <si>
    <t>萩市立越ヶ浜中学校</t>
  </si>
  <si>
    <t>山口県萩市大字椿東６０８９－４</t>
  </si>
  <si>
    <t>C135210000427</t>
  </si>
  <si>
    <t>萩市立三見中学校</t>
  </si>
  <si>
    <t>山口県萩市三見３５２３番地１</t>
  </si>
  <si>
    <t>C135210000436</t>
  </si>
  <si>
    <t>萩市立大井中学校</t>
  </si>
  <si>
    <t>山口県萩市大井１１２６</t>
  </si>
  <si>
    <t>C135210000445</t>
  </si>
  <si>
    <t>萩市立大島中学校</t>
  </si>
  <si>
    <t>C135210000454</t>
  </si>
  <si>
    <t>萩市立相島中学校</t>
  </si>
  <si>
    <t>山口県萩市相島９番地</t>
  </si>
  <si>
    <t>C135210000463</t>
  </si>
  <si>
    <t>萩市立見島中学校</t>
  </si>
  <si>
    <t>山口県萩市見島６５７</t>
  </si>
  <si>
    <t>C135210000472</t>
  </si>
  <si>
    <t>萩市立萩東中学校</t>
  </si>
  <si>
    <t>山口県萩市大字土原５５６－１</t>
  </si>
  <si>
    <t>C135210000481</t>
  </si>
  <si>
    <t>萩市立萩西中学校</t>
  </si>
  <si>
    <t>山口県萩市大字堀内２６１</t>
  </si>
  <si>
    <t>C135210000490</t>
  </si>
  <si>
    <t>周南市立鼓南中学校</t>
  </si>
  <si>
    <t>山口県周南市大字大島１０８８０</t>
  </si>
  <si>
    <t>C135210000506</t>
  </si>
  <si>
    <t>周南市立太華中学校</t>
  </si>
  <si>
    <t>山口県周南市大字久米４１１７番地の４</t>
  </si>
  <si>
    <t>C135210000515</t>
  </si>
  <si>
    <t>周南市立岐陽中学校</t>
  </si>
  <si>
    <t>山口県周南市大字徳山４９１５</t>
  </si>
  <si>
    <t>C135210000524</t>
  </si>
  <si>
    <t>周南市立住吉中学校</t>
  </si>
  <si>
    <t>山口県周南市住吉町１－８０</t>
  </si>
  <si>
    <t>C135210000533</t>
  </si>
  <si>
    <t>周南市立菊川中学校</t>
  </si>
  <si>
    <t>山口県周南市大字上村６８５－２</t>
  </si>
  <si>
    <t>C135210000542</t>
  </si>
  <si>
    <t>周南市立桜田中学校</t>
  </si>
  <si>
    <t>山口県周南市大字戸田２９６０</t>
  </si>
  <si>
    <t>C135210000551</t>
  </si>
  <si>
    <t>周南市立大津島中学校</t>
  </si>
  <si>
    <t>山口県周南市大字大津島１９６４－１</t>
  </si>
  <si>
    <t>C135210000560</t>
  </si>
  <si>
    <t>周南市立須金中学校</t>
  </si>
  <si>
    <t>C135210000579</t>
  </si>
  <si>
    <t>周南市立中須中学校</t>
  </si>
  <si>
    <t>山口県周南市大字中須南２２８１</t>
  </si>
  <si>
    <t>C135210000588</t>
  </si>
  <si>
    <t>周南市立須々万中学校</t>
  </si>
  <si>
    <t>山口県周南市大字須々万本郷１０３６２－５</t>
  </si>
  <si>
    <t>C135210000597</t>
  </si>
  <si>
    <t>周南市立周陽中学校</t>
  </si>
  <si>
    <t>山口県周南市周陽３丁目３－１</t>
  </si>
  <si>
    <t>C135210000604</t>
  </si>
  <si>
    <t>周南市立秋月中学校</t>
  </si>
  <si>
    <t>山口県周南市秋月１丁目１－５３</t>
  </si>
  <si>
    <t>C135210000613</t>
  </si>
  <si>
    <t>防府市立富海中学校</t>
  </si>
  <si>
    <t>山口県防府市大字富海１２４６－１</t>
  </si>
  <si>
    <t>C135210000622</t>
  </si>
  <si>
    <t>防府市立国府中学校</t>
  </si>
  <si>
    <t>山口県防府市国衙５丁目１１番１９号</t>
  </si>
  <si>
    <t>C135210000631</t>
  </si>
  <si>
    <t>防府市立桑山中学校</t>
  </si>
  <si>
    <t>山口県防府市桑山２丁目７－２６</t>
  </si>
  <si>
    <t>C135210000640</t>
  </si>
  <si>
    <t>防府市立野島中学校</t>
  </si>
  <si>
    <t>C135210000659</t>
  </si>
  <si>
    <t>防府市立華陽中学校</t>
  </si>
  <si>
    <t>山口県防府市大字田島７１９－２</t>
  </si>
  <si>
    <t>C135210000668</t>
  </si>
  <si>
    <t>防府市立華西中学校</t>
  </si>
  <si>
    <t>山口県防府市大字西浦１０５４５－２</t>
  </si>
  <si>
    <t>C135210000677</t>
  </si>
  <si>
    <t>防府市立佐波中学校</t>
  </si>
  <si>
    <t>山口県防府市迫戸町１６－３７</t>
  </si>
  <si>
    <t>C135210000686</t>
  </si>
  <si>
    <t>防府市立小野中学校</t>
  </si>
  <si>
    <t>山口県防府市大字奈美２５番地</t>
  </si>
  <si>
    <t>C135210000695</t>
  </si>
  <si>
    <t>防府市立右田中学校</t>
  </si>
  <si>
    <t>山口県防府市大字高井５６５番地</t>
  </si>
  <si>
    <t>C135210000702</t>
  </si>
  <si>
    <t>防府市立大道中学校</t>
  </si>
  <si>
    <t>山口県防府市大字台道１１２４</t>
  </si>
  <si>
    <t>C135210000711</t>
  </si>
  <si>
    <t>防府市立牟礼中学校</t>
  </si>
  <si>
    <t>山口県防府市敷山町１－１</t>
  </si>
  <si>
    <t>C135210000720</t>
  </si>
  <si>
    <t>下松市立下松中学校</t>
  </si>
  <si>
    <t>山口県下松市古川町２丁目１－１</t>
  </si>
  <si>
    <t>C135210000739</t>
  </si>
  <si>
    <t>下松市立久保中学校</t>
  </si>
  <si>
    <t>山口県下松市大字山田１２２</t>
  </si>
  <si>
    <t>C135210000748</t>
  </si>
  <si>
    <t>下松市立末武中学校</t>
  </si>
  <si>
    <t>山口県下松市美里町一丁目８番１号</t>
  </si>
  <si>
    <t>C135210000757</t>
  </si>
  <si>
    <t>岩国市立御庄中学校</t>
  </si>
  <si>
    <t>山口県岩国市御庄２０２７－２</t>
  </si>
  <si>
    <t>C135210000766</t>
  </si>
  <si>
    <t>岩国市立通津中学校</t>
  </si>
  <si>
    <t>山口県岩国市通津２７０１番地</t>
  </si>
  <si>
    <t>C135210000775</t>
  </si>
  <si>
    <t>岩国市立岩国中学校</t>
  </si>
  <si>
    <t>山口県岩国市錦見二丁目５番８０号</t>
  </si>
  <si>
    <t>C135210000784</t>
  </si>
  <si>
    <t>岩国市立麻里布中学校</t>
  </si>
  <si>
    <t>山口県岩国市室の木町２丁目７－１１</t>
  </si>
  <si>
    <t>C135210000793</t>
  </si>
  <si>
    <t>岩国市立川下中学校</t>
  </si>
  <si>
    <t>山口県岩国市中津町２丁目２２－２５</t>
  </si>
  <si>
    <t>C135210000800</t>
  </si>
  <si>
    <t>岩国市立灘中学校</t>
  </si>
  <si>
    <t>山口県岩国市藤生町２丁目２５－１</t>
  </si>
  <si>
    <t>C135210000819</t>
  </si>
  <si>
    <t>岩国市立柱島中学校</t>
  </si>
  <si>
    <t>山口県岩国市柱島５４－１</t>
  </si>
  <si>
    <t>C135210000828</t>
  </si>
  <si>
    <t>岩国市立黒島中学校</t>
  </si>
  <si>
    <t>山口県岩国市柱島２４９１番地</t>
  </si>
  <si>
    <t>C135210000837</t>
  </si>
  <si>
    <t>岩国市立端島中学校</t>
  </si>
  <si>
    <t>山口県岩国市柱島２２４５番地１</t>
  </si>
  <si>
    <t>C135210000846</t>
  </si>
  <si>
    <t>岩国市立東中学校</t>
  </si>
  <si>
    <t>C135210000855</t>
  </si>
  <si>
    <t>岩国市立平田中学校</t>
  </si>
  <si>
    <t>山口県岩国市平田６丁目１０－３３</t>
  </si>
  <si>
    <t>C135210000864</t>
  </si>
  <si>
    <t>岩国市立岩国西中学校</t>
  </si>
  <si>
    <t>山口県岩国市角７７－１</t>
  </si>
  <si>
    <t>C135210000873</t>
  </si>
  <si>
    <t>山陽小野田市立高千帆中学校</t>
  </si>
  <si>
    <t>山口県山陽小野田市くし山２丁目８－１</t>
  </si>
  <si>
    <t>C135210000882</t>
  </si>
  <si>
    <t>山陽小野田市立小野田中学校</t>
  </si>
  <si>
    <t>山口県山陽小野田市大字丸河内１０１８－２</t>
  </si>
  <si>
    <t>C135210000891</t>
  </si>
  <si>
    <t>山陽小野田市立竜王中学校松原分校</t>
  </si>
  <si>
    <t>C135210000908</t>
  </si>
  <si>
    <t>山陽小野田市立竜王中学校</t>
  </si>
  <si>
    <t>山口県山陽小野田市大字小野田３９２３</t>
  </si>
  <si>
    <t>C135210000917</t>
  </si>
  <si>
    <t>光市立室積中学校</t>
  </si>
  <si>
    <t>山口県光市室積新開２丁目４－１</t>
  </si>
  <si>
    <t>C135210000926</t>
  </si>
  <si>
    <t>光市立光井中学校</t>
  </si>
  <si>
    <t>山口県光市光井７丁目１８－１</t>
  </si>
  <si>
    <t>C135210000935</t>
  </si>
  <si>
    <t>光市立浅江中学校</t>
  </si>
  <si>
    <t>山口県光市花園２丁目１番１号</t>
  </si>
  <si>
    <t>C135210000944</t>
  </si>
  <si>
    <t>光市立島田中学校</t>
  </si>
  <si>
    <t>山口県光市中島田２丁目７－１</t>
  </si>
  <si>
    <t>C135210000953</t>
  </si>
  <si>
    <t>長門市立仙崎中学校</t>
  </si>
  <si>
    <t>山口県長門市仙崎１１１８１－１</t>
  </si>
  <si>
    <t>C135210000962</t>
  </si>
  <si>
    <t>長門市立深川中学校</t>
  </si>
  <si>
    <t>山口県長門市東深川２７１４－１</t>
  </si>
  <si>
    <t>C135210000971</t>
  </si>
  <si>
    <t>柳井市立柳井中学校</t>
  </si>
  <si>
    <t>山口県柳井市柳井４１５５</t>
  </si>
  <si>
    <t>C135210000980</t>
  </si>
  <si>
    <t>柳井市立柳井西中学校</t>
  </si>
  <si>
    <t>山口県柳井市余田２１１１</t>
  </si>
  <si>
    <t>C135210000999</t>
  </si>
  <si>
    <t>美祢市立伊佐中学校</t>
  </si>
  <si>
    <t>山口県美祢市伊佐町伊佐４６１６番地</t>
  </si>
  <si>
    <t>C135210001006</t>
  </si>
  <si>
    <t>美祢市立厚保中学校</t>
  </si>
  <si>
    <t>山口県美祢市西厚保町本郷１８９－３</t>
  </si>
  <si>
    <t>C135210001015</t>
  </si>
  <si>
    <t>美祢市立大嶺中学校</t>
  </si>
  <si>
    <t>山口県美祢市大嶺町東分３０２０番地</t>
  </si>
  <si>
    <t>C135210001042</t>
  </si>
  <si>
    <t>周防大島町立大島中学校</t>
  </si>
  <si>
    <t>山口県大島郡周防大島町大字西屋代２５９８</t>
  </si>
  <si>
    <t>C135210001088</t>
  </si>
  <si>
    <t>和木町立和木中学校</t>
  </si>
  <si>
    <t>山口県玖珂郡和木町和木２丁目５－２</t>
  </si>
  <si>
    <t>C135210001097</t>
  </si>
  <si>
    <t>岩国市立由宇中学校</t>
  </si>
  <si>
    <t>山口県岩国市由宇町北五丁目２番１号</t>
  </si>
  <si>
    <t>C135210001104</t>
  </si>
  <si>
    <t>岩国市立玖珂中学校</t>
  </si>
  <si>
    <t>山口県岩国市玖珂町６３４５</t>
  </si>
  <si>
    <t>C135210001113</t>
  </si>
  <si>
    <t>山口県立高森みどり中学校</t>
  </si>
  <si>
    <t>山口県岩国市玖珂町１２５３</t>
  </si>
  <si>
    <t>C135210001122</t>
  </si>
  <si>
    <t>岩国市立本郷中学校</t>
  </si>
  <si>
    <t>山口県岩国市本郷町本郷１４８８</t>
  </si>
  <si>
    <t>C135210001131</t>
  </si>
  <si>
    <t>岩国市立周東中学校</t>
  </si>
  <si>
    <t>山口県岩国市周東町下久原４８３番地</t>
  </si>
  <si>
    <t>C135210001140</t>
  </si>
  <si>
    <t>岩国市立錦中学校</t>
  </si>
  <si>
    <t>山口県岩国市錦町広瀬９４２</t>
  </si>
  <si>
    <t>C135210001159</t>
  </si>
  <si>
    <t>柳井市立大畠中学校</t>
  </si>
  <si>
    <t>山口県柳井市神代４２７３</t>
  </si>
  <si>
    <t>C135210001168</t>
  </si>
  <si>
    <t>岩国市立美川中学校</t>
  </si>
  <si>
    <t>山口県岩国市美川町南桑２３４９番地１</t>
  </si>
  <si>
    <t>C135210001177</t>
  </si>
  <si>
    <t>岩国市立美和中学校</t>
  </si>
  <si>
    <t>山口県岩国市美和町生見５８５</t>
  </si>
  <si>
    <t>C135210001186</t>
  </si>
  <si>
    <t>上関町立上関中学校</t>
  </si>
  <si>
    <t>山口県熊毛郡上関町大字長島２８０</t>
  </si>
  <si>
    <t>C135210001195</t>
  </si>
  <si>
    <t>上関町立祝島中学校</t>
  </si>
  <si>
    <t>C135210001202</t>
  </si>
  <si>
    <t>光市立大和中学校</t>
  </si>
  <si>
    <t>山口県光市大字塩田３３３３－１</t>
  </si>
  <si>
    <t>C135210001211</t>
  </si>
  <si>
    <t>田布施町立田布施中学校</t>
  </si>
  <si>
    <t>山口県熊毛郡田布施町大字下田布施１０５０－４</t>
  </si>
  <si>
    <t>C135210001220</t>
  </si>
  <si>
    <t>平生町立平生中学校</t>
  </si>
  <si>
    <t>山口県熊毛郡平生町大字曽根１８４４</t>
  </si>
  <si>
    <t>C135210001239</t>
  </si>
  <si>
    <t>周南市立熊毛中学校</t>
  </si>
  <si>
    <t>山口県周南市大字安田１８２７－１</t>
  </si>
  <si>
    <t>C135210001248</t>
  </si>
  <si>
    <t>周南市立鹿野中学校</t>
  </si>
  <si>
    <t>山口県周南市大字鹿野上３０５４番地の１</t>
  </si>
  <si>
    <t>C135210001257</t>
  </si>
  <si>
    <t>周南市立富田中学校</t>
  </si>
  <si>
    <t>山口県周南市富田新町二丁目２番５号</t>
  </si>
  <si>
    <t>C135210001266</t>
  </si>
  <si>
    <t>周南市立福川中学校</t>
  </si>
  <si>
    <t>山口県周南市若山１丁目７－１</t>
  </si>
  <si>
    <t>C135210001284</t>
  </si>
  <si>
    <t>山口市立徳地中学校</t>
  </si>
  <si>
    <t>山口県山口市徳地堀１６０６－１</t>
  </si>
  <si>
    <t>C135210001293</t>
  </si>
  <si>
    <t>山口市立秋穂中学校</t>
  </si>
  <si>
    <t>山口県山口市秋穂東１０６１５番地１</t>
  </si>
  <si>
    <t>C135210001300</t>
  </si>
  <si>
    <t>山口市立小郡中学校</t>
  </si>
  <si>
    <t>山口県山口市小郡下郷８７９－１</t>
  </si>
  <si>
    <t>C135210001319</t>
  </si>
  <si>
    <t>山口市立阿知須中学校</t>
  </si>
  <si>
    <t>山口県山口市阿知須５０９４番地の３</t>
  </si>
  <si>
    <t>C135210001328</t>
  </si>
  <si>
    <t>宇部市立楠中学校</t>
  </si>
  <si>
    <t>山口県宇部市大字船木字岡西４４８１</t>
  </si>
  <si>
    <t>C135210001337</t>
  </si>
  <si>
    <t>山陽小野田市立厚狭中学校</t>
  </si>
  <si>
    <t>山口県山陽小野田市大字山川８４１</t>
  </si>
  <si>
    <t>C135210001346</t>
  </si>
  <si>
    <t>山陽小野田市立埴生中学校</t>
  </si>
  <si>
    <t>C135210001355</t>
  </si>
  <si>
    <t>山陽小野田市立厚陽中学校</t>
  </si>
  <si>
    <t>C135210001364</t>
  </si>
  <si>
    <t>下関市立菊川中学校</t>
  </si>
  <si>
    <t>山口県下関市菊川町大字下岡枝字上室屋１－２</t>
  </si>
  <si>
    <t>C135210001373</t>
  </si>
  <si>
    <t>下関市立豊洋中学校</t>
  </si>
  <si>
    <t>山口県下関市豊浦町大字黒井字馬神１０７２４－１</t>
  </si>
  <si>
    <t>C135210001382</t>
  </si>
  <si>
    <t>下関市立夢が丘中学校</t>
  </si>
  <si>
    <t>山口県下関市豊浦町大字小串字夢が丘１０１４５</t>
  </si>
  <si>
    <t>C135210001391</t>
  </si>
  <si>
    <t>下関市立豊北中学校</t>
  </si>
  <si>
    <t>山口県下関市豊北町大字滝部字幸神１２４４－３６</t>
  </si>
  <si>
    <t>C135210001408</t>
  </si>
  <si>
    <t>美祢市立美東中学校</t>
  </si>
  <si>
    <t>山口県美祢市美東町大田６２５８</t>
  </si>
  <si>
    <t>C135210001417</t>
  </si>
  <si>
    <t>美祢市立秋芳中学校</t>
  </si>
  <si>
    <t>山口県美祢市秋芳町秋吉５１００番地</t>
  </si>
  <si>
    <t>C135210001426</t>
  </si>
  <si>
    <t>長門市立三隅中学校</t>
  </si>
  <si>
    <t>山口県長門市三隅中１５０４番地</t>
  </si>
  <si>
    <t>C135210001435</t>
  </si>
  <si>
    <t>長門市立日置中学校</t>
  </si>
  <si>
    <t>山口県長門市日置上６２１５</t>
  </si>
  <si>
    <t>C135210001444</t>
  </si>
  <si>
    <t>長門市立菱海中学校</t>
  </si>
  <si>
    <t>山口県長門市油谷河原１０１６番地</t>
  </si>
  <si>
    <t>C135210001453</t>
  </si>
  <si>
    <t>萩市立川上中学校</t>
  </si>
  <si>
    <t>山口県萩市川上４５８１</t>
  </si>
  <si>
    <t>C135210001462</t>
  </si>
  <si>
    <t>阿武町立阿武中学校</t>
  </si>
  <si>
    <t>山口県阿武郡阿武町大字奈古３０５０－３</t>
  </si>
  <si>
    <t>C135210001471</t>
  </si>
  <si>
    <t>萩市立田万川中学校</t>
  </si>
  <si>
    <t>C135210001480</t>
  </si>
  <si>
    <t>山口市立阿東中学校</t>
  </si>
  <si>
    <t>山口県山口市阿東地福上１８７４</t>
  </si>
  <si>
    <t>C135210001499</t>
  </si>
  <si>
    <t>山口市立阿東東中学校</t>
  </si>
  <si>
    <t>山口県山口市阿東徳佐中３２８８－１</t>
  </si>
  <si>
    <t>C135210001505</t>
  </si>
  <si>
    <t>萩市立むつみ中学校</t>
  </si>
  <si>
    <t>山口県萩市大字高佐下１９８２－３５</t>
  </si>
  <si>
    <t>C135210001514</t>
  </si>
  <si>
    <t>萩市立須佐中学校</t>
  </si>
  <si>
    <t>山口県萩市大字須佐５２００番地１</t>
  </si>
  <si>
    <t>C135210001523</t>
  </si>
  <si>
    <t>萩市立旭中学校</t>
  </si>
  <si>
    <t>C135210001532</t>
  </si>
  <si>
    <t>萩市立福栄中学校</t>
  </si>
  <si>
    <t>山口県萩市大字福井下４３６０－１</t>
  </si>
  <si>
    <t>C135210001541</t>
  </si>
  <si>
    <t>下関市立豊田中学校</t>
  </si>
  <si>
    <t>山口県下関市豊田町大字矢田字鎮守４３４</t>
  </si>
  <si>
    <t>C135210001550</t>
  </si>
  <si>
    <t>周防大島町立周防大島中学校</t>
  </si>
  <si>
    <t>山口県大島郡周防大島町大字久賀４８２３番地</t>
  </si>
  <si>
    <t>C135210001560</t>
  </si>
  <si>
    <t>下関市立蓋井中学校</t>
  </si>
  <si>
    <t>山口県下関市大字蓋井島字田町１２６－６</t>
  </si>
  <si>
    <t>C135310000014</t>
  </si>
  <si>
    <t>梅光学院中学校</t>
  </si>
  <si>
    <t>山口県下関市丸山町２丁目９－１</t>
  </si>
  <si>
    <t>C135310000023</t>
  </si>
  <si>
    <t>宇部フロンティア大学付属中学校</t>
  </si>
  <si>
    <t>山口県宇部市文京町１－２５</t>
  </si>
  <si>
    <t>C135310000032</t>
  </si>
  <si>
    <t>慶進中学校</t>
  </si>
  <si>
    <t>山口県宇部市西琴芝２丁目１２－１８</t>
  </si>
  <si>
    <t>C135310000041</t>
  </si>
  <si>
    <t>野田学園中学校</t>
  </si>
  <si>
    <t>山口県山口市野田５６番地</t>
  </si>
  <si>
    <t>C135310000050</t>
  </si>
  <si>
    <t>萩光塩学院中学校</t>
  </si>
  <si>
    <t>C135310000069</t>
  </si>
  <si>
    <t>高水高等学校付属中学校</t>
  </si>
  <si>
    <t>山口県岩国市尾津町２丁目２４－１８</t>
  </si>
  <si>
    <t>C135310000078</t>
  </si>
  <si>
    <t>晃英館中学校</t>
  </si>
  <si>
    <t>山口県周南市大字徳山５６２６番地の１</t>
  </si>
  <si>
    <t>C135310000087</t>
  </si>
  <si>
    <t>高川学園中学校</t>
  </si>
  <si>
    <t>山口県防府市大字台道３６３５番地</t>
  </si>
  <si>
    <t>D135210000014</t>
  </si>
  <si>
    <t>山口県立岩国高等学校</t>
  </si>
  <si>
    <t>山口県岩国市川西４丁目６－１</t>
  </si>
  <si>
    <t>D135210000023</t>
  </si>
  <si>
    <t>山口県立岩国商業高等学校</t>
  </si>
  <si>
    <t>山口県岩国市平田５丁目５２－１０</t>
  </si>
  <si>
    <t>D135210000032</t>
  </si>
  <si>
    <t>山口県立岩国商業高等学校東分校</t>
  </si>
  <si>
    <t>山口県岩国市日の出町１－６０</t>
  </si>
  <si>
    <t>D135210000041</t>
  </si>
  <si>
    <t>山口県立岩国工業高等学校</t>
  </si>
  <si>
    <t>山口県岩国市錦見２丁目４－８５</t>
  </si>
  <si>
    <t>D135210000050</t>
  </si>
  <si>
    <t>山口県立高森高等学校</t>
  </si>
  <si>
    <t>D135210000069</t>
  </si>
  <si>
    <t>山口県立柳井高等学校</t>
  </si>
  <si>
    <t>山口県柳井市古開作６１１－１</t>
  </si>
  <si>
    <t>D135210000078</t>
  </si>
  <si>
    <t>山口県立熊毛南高等学校</t>
  </si>
  <si>
    <t>山口県熊毛郡平生町竪ヶ浜６６６</t>
  </si>
  <si>
    <t>D135210000096</t>
  </si>
  <si>
    <t>山口県立熊毛北高等学校</t>
  </si>
  <si>
    <t>山口県周南市大字安田字追迫１－２</t>
  </si>
  <si>
    <t>D135210000103</t>
  </si>
  <si>
    <t>山口県立下松高等学校</t>
  </si>
  <si>
    <t>山口県下松市若宮町１２番１号</t>
  </si>
  <si>
    <t>D135210000112</t>
  </si>
  <si>
    <t>山口県立下松工業高等学校</t>
  </si>
  <si>
    <t>山口県下松市美里町４丁目１３－１</t>
  </si>
  <si>
    <t>D135210000121</t>
  </si>
  <si>
    <t>山口県立徳山高等学校</t>
  </si>
  <si>
    <t>山口県周南市鐘楼町２－５０</t>
  </si>
  <si>
    <t>D135210000130</t>
  </si>
  <si>
    <t>山口県立南陽工業高等学校</t>
  </si>
  <si>
    <t>山口県周南市温田１丁目１－１</t>
  </si>
  <si>
    <t>D135210000149</t>
  </si>
  <si>
    <t>山口県立防府高等学校</t>
  </si>
  <si>
    <t>山口県防府市岡村町２－１</t>
  </si>
  <si>
    <t>D135210000158</t>
  </si>
  <si>
    <t>山口県立山口高等学校</t>
  </si>
  <si>
    <t>山口県山口市糸米１丁目９－１</t>
  </si>
  <si>
    <t>D135210000167</t>
  </si>
  <si>
    <t>山口県立山口中央高等学校</t>
  </si>
  <si>
    <t>山口県山口市宮島町６－１</t>
  </si>
  <si>
    <t>D135210000176</t>
  </si>
  <si>
    <t>山口県立山口農業高等学校</t>
  </si>
  <si>
    <t>D135210000185</t>
  </si>
  <si>
    <t>山口県立宇部高等学校</t>
  </si>
  <si>
    <t>山口県宇部市寺の前町３番１号</t>
  </si>
  <si>
    <t>D135210000194</t>
  </si>
  <si>
    <t>山口県立宇部中央高等学校</t>
  </si>
  <si>
    <t>山口県宇部市東梶返４丁目１０－３０</t>
  </si>
  <si>
    <t>D135210000201</t>
  </si>
  <si>
    <t>山口県立宇部西高等学校</t>
  </si>
  <si>
    <t>山口県宇部市大字沖ノ旦</t>
  </si>
  <si>
    <t>D135210000210</t>
  </si>
  <si>
    <t>山口県立宇部商業高等学校</t>
  </si>
  <si>
    <t>D135210000229</t>
  </si>
  <si>
    <t>山口県立宇部工業高等学校</t>
  </si>
  <si>
    <t>山口県宇部市北琴芝１丁目１－１</t>
  </si>
  <si>
    <t>D135210000238</t>
  </si>
  <si>
    <t>山口県立小野田高等学校</t>
  </si>
  <si>
    <t>山口県山陽小野田市くし山１丁目２６－１</t>
  </si>
  <si>
    <t>D135210000247</t>
  </si>
  <si>
    <t>山口県立小野田工業高等学校</t>
  </si>
  <si>
    <t>山口県山陽小野田市中央２丁目６－１</t>
  </si>
  <si>
    <t>D135210000256</t>
  </si>
  <si>
    <t>山口県立厚狭高等学校</t>
  </si>
  <si>
    <t>山口県山陽小野田市厚狭束の原１６６０</t>
  </si>
  <si>
    <t>D135210000265</t>
  </si>
  <si>
    <t>山口県立田部高等学校</t>
  </si>
  <si>
    <t>山口県下関市菊川町大字田部１０７４</t>
  </si>
  <si>
    <t>D135210000283</t>
  </si>
  <si>
    <t>山口県立豊浦高等学校</t>
  </si>
  <si>
    <t>山口県下関市長府宮崎町１－１</t>
  </si>
  <si>
    <t>D135210000292</t>
  </si>
  <si>
    <t>山口県立長府高等学校</t>
  </si>
  <si>
    <t>山口県下関市長府亀の甲２丁目３－１</t>
  </si>
  <si>
    <t>D135210000309</t>
  </si>
  <si>
    <t>山口県立下関西高等学校</t>
  </si>
  <si>
    <t>山口県下関市後田町４丁目１０－１</t>
  </si>
  <si>
    <t>D135210000318</t>
  </si>
  <si>
    <t>山口県立下関南高等学校</t>
  </si>
  <si>
    <t>山口県下関市後田町１丁目８－１</t>
  </si>
  <si>
    <t>D135210000327</t>
  </si>
  <si>
    <t>山口県立萩高等学校</t>
  </si>
  <si>
    <t>山口県萩市大字堀内１３２番地</t>
  </si>
  <si>
    <t>D135210000336</t>
  </si>
  <si>
    <t>下関市立下関商業高等学校</t>
  </si>
  <si>
    <t>山口県下関市後田町４丁目１１－１</t>
  </si>
  <si>
    <t>D135210000345</t>
  </si>
  <si>
    <t>山口県立岩国総合高等学校</t>
  </si>
  <si>
    <t>山口県岩国市藤生町４丁目４１－１</t>
  </si>
  <si>
    <t>D135210000354</t>
  </si>
  <si>
    <t>山口県立防府西高等学校</t>
  </si>
  <si>
    <t>山口県防府市大字台道３６－１</t>
  </si>
  <si>
    <t>D135210000363</t>
  </si>
  <si>
    <t>山口県立新南陽高等学校</t>
  </si>
  <si>
    <t>山口県周南市土井１丁目８－１</t>
  </si>
  <si>
    <t>D135210000381</t>
  </si>
  <si>
    <t>山口県立西京高等学校</t>
  </si>
  <si>
    <t>山口県山口市黒川２５８０－１</t>
  </si>
  <si>
    <t>D135210000390</t>
  </si>
  <si>
    <t>山口県立華陵高等学校</t>
  </si>
  <si>
    <t>山口県下松市末武上２１７－２</t>
  </si>
  <si>
    <t>D135210000407</t>
  </si>
  <si>
    <t>山口県立柳井商工高等学校</t>
  </si>
  <si>
    <t>山口県柳井市伊保庄２６５８</t>
  </si>
  <si>
    <t>D135210000416</t>
  </si>
  <si>
    <t>山口県立徳山商工高等学校</t>
  </si>
  <si>
    <t>山口県周南市周陽３丁目１－１</t>
  </si>
  <si>
    <t>D135210000425</t>
  </si>
  <si>
    <t>山口県立萩商工高等学校</t>
  </si>
  <si>
    <t>山口県萩市大字平安古町５４４</t>
  </si>
  <si>
    <t>D135210000434</t>
  </si>
  <si>
    <t>山口県立周防大島高等学校</t>
  </si>
  <si>
    <t>山口県大島郡周防大島町西安下庄４８９</t>
  </si>
  <si>
    <t>D135210000443</t>
  </si>
  <si>
    <t>山口県立岩国高等学校坂上分校</t>
  </si>
  <si>
    <t>山口県岩国市美和町渋前１２７５</t>
  </si>
  <si>
    <t>D135210000452</t>
  </si>
  <si>
    <t>山口県立岩国高等学校広瀬分校</t>
  </si>
  <si>
    <t>山口県岩国市錦町広瀬８７</t>
  </si>
  <si>
    <t>D135210000470</t>
  </si>
  <si>
    <t>山口県立山口高等学校徳佐分校</t>
  </si>
  <si>
    <t>山口県山口市阿東徳佐中１０３３－１</t>
  </si>
  <si>
    <t>D135210000489</t>
  </si>
  <si>
    <t>山口県立田布施農工高等学校</t>
  </si>
  <si>
    <t>山口県熊毛郡田布施町大字波野１０１９５番地</t>
  </si>
  <si>
    <t>D135210000498</t>
  </si>
  <si>
    <t>山口県立大津緑洋高等学校</t>
  </si>
  <si>
    <t>山口県長門市東深川４２７－２</t>
  </si>
  <si>
    <t>D135210000504</t>
  </si>
  <si>
    <t>山口県立防府商工高等学校</t>
  </si>
  <si>
    <t>山口県防府市中央町３－１</t>
  </si>
  <si>
    <t>D135210000522</t>
  </si>
  <si>
    <t>山口県立防府高等学校佐波分校</t>
  </si>
  <si>
    <t>山口県山口市徳地堀２４２９</t>
  </si>
  <si>
    <t>D135210000531</t>
  </si>
  <si>
    <t>山口県立美祢青嶺高等学校</t>
  </si>
  <si>
    <t>山口県美祢市大嶺町東分２９９－１</t>
  </si>
  <si>
    <t>D135210000540</t>
  </si>
  <si>
    <t>山口県立下関工科高等学校</t>
  </si>
  <si>
    <t>山口県下関市富任町４丁目１－１</t>
  </si>
  <si>
    <t>D135210000559</t>
  </si>
  <si>
    <t>山口県立萩高等学校奈古分校</t>
  </si>
  <si>
    <t>山口県阿武郡阿武町奈古２９６８－１</t>
  </si>
  <si>
    <t>D135210000568</t>
  </si>
  <si>
    <t>山口県立下関北高等学校</t>
  </si>
  <si>
    <t>山口県下関市豊北町大字滝部１００３</t>
  </si>
  <si>
    <t>D135210000577</t>
  </si>
  <si>
    <t>山口県立下関双葉高等学校</t>
  </si>
  <si>
    <t>山口県下関市後田町４－２５－１</t>
  </si>
  <si>
    <t>D135210000586</t>
  </si>
  <si>
    <t>山口県立山口農業高等学校西市分校</t>
  </si>
  <si>
    <t>山口県下関市豊田町殿敷８３４－５</t>
  </si>
  <si>
    <t>D135210000595</t>
  </si>
  <si>
    <t>山口県立光高等学校</t>
  </si>
  <si>
    <t>山口県光市光井６丁目１０－１</t>
  </si>
  <si>
    <t>D135210000602</t>
  </si>
  <si>
    <t>山口県立山口松風館高等学校</t>
  </si>
  <si>
    <t>山口県山口市小郡令和３丁目６番１８号</t>
  </si>
  <si>
    <t>D135310000012</t>
  </si>
  <si>
    <t>梅光学院高等学校</t>
  </si>
  <si>
    <t>D135310000021</t>
  </si>
  <si>
    <t>早鞆高等学校</t>
  </si>
  <si>
    <t>山口県下関市上田中町８丁目３－１</t>
  </si>
  <si>
    <t>D135310000030</t>
  </si>
  <si>
    <t>下関短期大学付属高等学校</t>
  </si>
  <si>
    <t>山口県下関市桜山町１－１</t>
  </si>
  <si>
    <t>D135310000049</t>
  </si>
  <si>
    <t>下関国際高等学校</t>
  </si>
  <si>
    <t>山口県下関市大字伊倉字四方山７番地</t>
  </si>
  <si>
    <t>D135310000058</t>
  </si>
  <si>
    <t>宇部鴻城高等学校</t>
  </si>
  <si>
    <t>山口県宇部市大字際波字的場３７０</t>
  </si>
  <si>
    <t>D135310000067</t>
  </si>
  <si>
    <t>慶進高等学校</t>
  </si>
  <si>
    <t>D135310000076</t>
  </si>
  <si>
    <t>宇部フロンティア大学付属香川高等学校</t>
  </si>
  <si>
    <t>山口県宇部市文京町１番２５号</t>
  </si>
  <si>
    <t>D135310000085</t>
  </si>
  <si>
    <t>中村女子高等学校</t>
  </si>
  <si>
    <t>山口県山口市駅通り１丁目１－１</t>
  </si>
  <si>
    <t>D135310000094</t>
  </si>
  <si>
    <t>野田学園高等学校</t>
  </si>
  <si>
    <t>D135310000101</t>
  </si>
  <si>
    <t>萩光塩学院高等学校</t>
  </si>
  <si>
    <t>D135310000110</t>
  </si>
  <si>
    <t>山口県桜ケ丘高等学校</t>
  </si>
  <si>
    <t>D135310000129</t>
  </si>
  <si>
    <t>誠英高等学校</t>
  </si>
  <si>
    <t>山口県防府市東三田尻１丁目２－１４</t>
  </si>
  <si>
    <t>D135310000138</t>
  </si>
  <si>
    <t>高川学園高等学校</t>
  </si>
  <si>
    <t>D135310000147</t>
  </si>
  <si>
    <t>高水高等学校</t>
  </si>
  <si>
    <t>D135310000156</t>
  </si>
  <si>
    <t>サビエル高等学校</t>
  </si>
  <si>
    <t>山口県山陽小野田市くし山３丁目５－１</t>
  </si>
  <si>
    <t>D135310000165</t>
  </si>
  <si>
    <t>聖光高等学校</t>
  </si>
  <si>
    <t>山口県光市光井９丁目２２番１号</t>
  </si>
  <si>
    <t>D135310000174</t>
  </si>
  <si>
    <t>長門高等学校</t>
  </si>
  <si>
    <t>山口県長門市東深川１６２１</t>
  </si>
  <si>
    <t>D135310000183</t>
  </si>
  <si>
    <t>柳井学園高等学校</t>
  </si>
  <si>
    <t>山口県柳井市古開作４１０</t>
  </si>
  <si>
    <t>D135310000192</t>
  </si>
  <si>
    <t>成進高等学校</t>
  </si>
  <si>
    <t>山口県美祢市大嶺町中村</t>
  </si>
  <si>
    <t>D135310000209</t>
  </si>
  <si>
    <t>山口県鴻城高等学校</t>
  </si>
  <si>
    <t>山口県山口市小郡下郷２５８番地２</t>
  </si>
  <si>
    <t>D135310000218</t>
  </si>
  <si>
    <t>精華学園高等学校</t>
  </si>
  <si>
    <t>山口県山口市小郡栄町５－２２</t>
  </si>
  <si>
    <t>D135310000227</t>
  </si>
  <si>
    <t>松陰高等学校</t>
  </si>
  <si>
    <t>山口県岩国市錦町宇佐郷５０７番地</t>
  </si>
  <si>
    <t>D235210000013</t>
  </si>
  <si>
    <t>山口県立下関中等教育学校</t>
  </si>
  <si>
    <t>山口県下関市彦島老町２丁目２１－１</t>
  </si>
  <si>
    <t>E135110000013</t>
  </si>
  <si>
    <t>山口大学教育学部附属特別支援学校</t>
  </si>
  <si>
    <t>山口県山口市吉田３００３</t>
  </si>
  <si>
    <t>E135210000011</t>
  </si>
  <si>
    <t>山口県立下関南総合支援学校</t>
  </si>
  <si>
    <t>山口県下関市幡生町１丁目１－２２</t>
  </si>
  <si>
    <t>E135210000020</t>
  </si>
  <si>
    <t>山口県立山口南総合支援学校</t>
  </si>
  <si>
    <t>山口県山口市鋳銭司南原２３６４－６</t>
  </si>
  <si>
    <t>E135210000039</t>
  </si>
  <si>
    <t>山口県立防府総合支援学校</t>
  </si>
  <si>
    <t>山口県防府市大字浜方２０５－３</t>
  </si>
  <si>
    <t>E135210000048</t>
  </si>
  <si>
    <t>山口県立宇部総合支援学校</t>
  </si>
  <si>
    <t>山口県宇部市黒石北５丁目３－２０</t>
  </si>
  <si>
    <t>E135210000057</t>
  </si>
  <si>
    <t>山口県立豊浦総合支援学校</t>
  </si>
  <si>
    <t>山口県下関市豊浦町大字小串７－１３６</t>
  </si>
  <si>
    <t>E135210000066</t>
  </si>
  <si>
    <t>山口県立田布施総合支援学校</t>
  </si>
  <si>
    <t>山口県熊毛郡田布施町大字川西１０３０</t>
  </si>
  <si>
    <t>E135210000075</t>
  </si>
  <si>
    <t>山口県立下関総合支援学校</t>
  </si>
  <si>
    <t>山口県下関市富任町８丁目９－１</t>
  </si>
  <si>
    <t>E135210000084</t>
  </si>
  <si>
    <t>山口県立周南総合支援学校</t>
  </si>
  <si>
    <t>山口県周南市大字久米７６１番地</t>
  </si>
  <si>
    <t>E135210000093</t>
  </si>
  <si>
    <t>山口県立山口総合支援学校みほり分校</t>
  </si>
  <si>
    <t>山口県山口市大内御堀５丁目２番８号</t>
  </si>
  <si>
    <t>E135210000100</t>
  </si>
  <si>
    <t>山口県立岩国総合支援学校</t>
  </si>
  <si>
    <t>山口県岩国市錦見３丁目７－１１</t>
  </si>
  <si>
    <t>E135210000119</t>
  </si>
  <si>
    <t>山口県立徳山総合支援学校</t>
  </si>
  <si>
    <t>山口県周南市大字栗屋字小踏中崎２６７－１</t>
  </si>
  <si>
    <t>E135210000128</t>
  </si>
  <si>
    <t>山口県立萩総合支援学校</t>
  </si>
  <si>
    <t>山口県萩市大字椿東字中ノ迫５８１６－１</t>
  </si>
  <si>
    <t>E135210000137</t>
  </si>
  <si>
    <t>山口県立山口総合支援学校</t>
  </si>
  <si>
    <t>山口県山口市朝田５８５－１</t>
  </si>
  <si>
    <t>B136110000019</t>
  </si>
  <si>
    <t>鳴門教育大学附属小学校</t>
  </si>
  <si>
    <t>徳島県徳島市南前川町１－１</t>
  </si>
  <si>
    <t>B136220100015</t>
  </si>
  <si>
    <t>徳島市内町小学校</t>
  </si>
  <si>
    <t>徳島県徳島市徳島町城内１－１５</t>
  </si>
  <si>
    <t>B136220100024</t>
  </si>
  <si>
    <t>徳島市新町小学校</t>
  </si>
  <si>
    <t>徳島県徳島市東山手町２丁目２５番地</t>
  </si>
  <si>
    <t>B136220100033</t>
  </si>
  <si>
    <t>徳島市佐古小学校</t>
  </si>
  <si>
    <t>徳島県徳島市南佐古４番町１番３２号</t>
  </si>
  <si>
    <t>B136220100042</t>
  </si>
  <si>
    <t>徳島市富田小学校</t>
  </si>
  <si>
    <t>徳島県徳島市中央通３－１５</t>
  </si>
  <si>
    <t>B136220100051</t>
  </si>
  <si>
    <t>徳島市福島小学校</t>
  </si>
  <si>
    <t>徳島県徳島市福島１丁目７番２８号</t>
  </si>
  <si>
    <t>B136220100060</t>
  </si>
  <si>
    <t>徳島市城東小学校</t>
  </si>
  <si>
    <t>徳島県徳島市住吉３丁目２－５</t>
  </si>
  <si>
    <t>B136220100079</t>
  </si>
  <si>
    <t>徳島市助任小学校</t>
  </si>
  <si>
    <t>徳島県徳島市下助任町１丁目１番地</t>
  </si>
  <si>
    <t>B136220100088</t>
  </si>
  <si>
    <t>徳島市津田小学校</t>
  </si>
  <si>
    <t>徳島県徳島市津田西町２－５－２７</t>
  </si>
  <si>
    <t>B136220100097</t>
  </si>
  <si>
    <t>徳島市昭和小学校</t>
  </si>
  <si>
    <t>徳島県徳島市中昭和町５丁目６０</t>
  </si>
  <si>
    <t>B136220100104</t>
  </si>
  <si>
    <t>徳島市沖洲小学校</t>
  </si>
  <si>
    <t>徳島県徳島市南沖洲２－２－４</t>
  </si>
  <si>
    <t>B136220100113</t>
  </si>
  <si>
    <t>徳島市加茂名小学校</t>
  </si>
  <si>
    <t>徳島県徳島市庄町５丁目１９番地</t>
  </si>
  <si>
    <t>B136220100122</t>
  </si>
  <si>
    <t>徳島市八万小学校</t>
  </si>
  <si>
    <t>徳島県徳島市城南町４丁目１番５２号</t>
  </si>
  <si>
    <t>B136220100131</t>
  </si>
  <si>
    <t>徳島市千松小学校</t>
  </si>
  <si>
    <t>徳島県徳島市南田宮４－５－５</t>
  </si>
  <si>
    <t>B136220100140</t>
  </si>
  <si>
    <t>徳島市大松小学校</t>
  </si>
  <si>
    <t>徳島県徳島市大松町上野神９番地</t>
  </si>
  <si>
    <t>B136220100159</t>
  </si>
  <si>
    <t>徳島市論田小学校</t>
  </si>
  <si>
    <t>徳島県徳島市論田町本浦上９番地</t>
  </si>
  <si>
    <t>B136220100168</t>
  </si>
  <si>
    <t>徳島市方上小学校</t>
  </si>
  <si>
    <t>徳島県徳島市北山町下地１－３</t>
  </si>
  <si>
    <t>B136220100177</t>
  </si>
  <si>
    <t>徳島市宮井小学校</t>
  </si>
  <si>
    <t>徳島県徳島市多家良町小路地４５</t>
  </si>
  <si>
    <t>B136220100186</t>
  </si>
  <si>
    <t>徳島市渋野小学校</t>
  </si>
  <si>
    <t>徳島県徳島市渋野町西池３５－１</t>
  </si>
  <si>
    <t>B136220100195</t>
  </si>
  <si>
    <t>徳島市不動小学校</t>
  </si>
  <si>
    <t>徳島県徳島市不動本町２－１３３</t>
  </si>
  <si>
    <t>B136220100202</t>
  </si>
  <si>
    <t>徳島市上八万小学校</t>
  </si>
  <si>
    <t>徳島県徳島市上八万町樋口５２番地</t>
  </si>
  <si>
    <t>B136220100211</t>
  </si>
  <si>
    <t>徳島市一宮小学校</t>
  </si>
  <si>
    <t>徳島県徳島市一宮町東丁２２４番地</t>
  </si>
  <si>
    <t>B136220100220</t>
  </si>
  <si>
    <t>徳島市入田小学校</t>
  </si>
  <si>
    <t>徳島県徳島市入田町春日１８０番地の１</t>
  </si>
  <si>
    <t>B136220100239</t>
  </si>
  <si>
    <t>徳島市川内北小学校</t>
  </si>
  <si>
    <t>徳島県徳島市川内町大松１３３</t>
  </si>
  <si>
    <t>B136220100248</t>
  </si>
  <si>
    <t>徳島市川内南小学校</t>
  </si>
  <si>
    <t>徳島県徳島市川内町宮島本浦５番地の２</t>
  </si>
  <si>
    <t>B136220100257</t>
  </si>
  <si>
    <t>徳島市応神小学校</t>
  </si>
  <si>
    <t>徳島県徳島市応神町吉成字西吉成９１－１</t>
  </si>
  <si>
    <t>B136220100266</t>
  </si>
  <si>
    <t>徳島市国府小学校</t>
  </si>
  <si>
    <t>徳島県徳島市国府町中６１－１</t>
  </si>
  <si>
    <t>B136220100275</t>
  </si>
  <si>
    <t>徳島市南井上小学校</t>
  </si>
  <si>
    <t>徳島県徳島市国府町日開１００７番地の２</t>
  </si>
  <si>
    <t>B136220100284</t>
  </si>
  <si>
    <t>徳島市北井上小学校</t>
  </si>
  <si>
    <t>徳島県徳島市国府町西黒田南傍示２０５の２</t>
  </si>
  <si>
    <t>B136220100293</t>
  </si>
  <si>
    <t>徳島市八万南小学校</t>
  </si>
  <si>
    <t>徳島県徳島市八万町橋本１１１</t>
  </si>
  <si>
    <t>B136220100300</t>
  </si>
  <si>
    <t>徳島市加茂名南小学校</t>
  </si>
  <si>
    <t>徳島県徳島市鮎喰町２丁目１１－８８</t>
  </si>
  <si>
    <t>B136220200014</t>
  </si>
  <si>
    <t>鳴門市撫養小学校</t>
  </si>
  <si>
    <t>徳島県鳴門市撫養町斎田字岩崎７２</t>
  </si>
  <si>
    <t>B136220200023</t>
  </si>
  <si>
    <t>鳴門市林崎小学校</t>
  </si>
  <si>
    <t>徳島県鳴門市撫養町立岩字内田７３－１</t>
  </si>
  <si>
    <t>B136220200032</t>
  </si>
  <si>
    <t>鳴門市黒崎小学校</t>
  </si>
  <si>
    <t>徳島県鳴門市撫養町黒崎字宮津８８番地の１</t>
  </si>
  <si>
    <t>B136220200041</t>
  </si>
  <si>
    <t>鳴門市桑島小学校</t>
  </si>
  <si>
    <t>徳島県鳴門市撫養町大桑島字与三左谷６</t>
  </si>
  <si>
    <t>B136220200050</t>
  </si>
  <si>
    <t>鳴門市第一小学校</t>
  </si>
  <si>
    <t>徳島県鳴門市大津町木津野字内田１１</t>
  </si>
  <si>
    <t>B136220200069</t>
  </si>
  <si>
    <t>鳴門市里浦小学校</t>
  </si>
  <si>
    <t>徳島県鳴門市里浦町里浦字西浜４０１</t>
  </si>
  <si>
    <t>B136220200087</t>
  </si>
  <si>
    <t>鳴門市鳴門西小学校</t>
  </si>
  <si>
    <t>徳島県鳴門市鳴門町高島字北２１７</t>
  </si>
  <si>
    <t>B136220200096</t>
  </si>
  <si>
    <t>鳴門市明神小学校</t>
  </si>
  <si>
    <t>徳島県鳴門市瀬戸町明神字越浦７０番地</t>
  </si>
  <si>
    <t>B136220200121</t>
  </si>
  <si>
    <t>鳴門市大津西小学校</t>
  </si>
  <si>
    <t>徳島県鳴門市大津町大代１２１０番地</t>
  </si>
  <si>
    <t>B136220200130</t>
  </si>
  <si>
    <t>鳴門市北灘東小学校</t>
  </si>
  <si>
    <t>徳島県鳴門市北灘町粟田字西傍示２２８－１</t>
  </si>
  <si>
    <t>B136220200149</t>
  </si>
  <si>
    <t>鳴門市堀江北小学校</t>
  </si>
  <si>
    <t>徳島県鳴門市大麻町大谷字中筋４１</t>
  </si>
  <si>
    <t>B136220200158</t>
  </si>
  <si>
    <t>鳴門市堀江南小学校</t>
  </si>
  <si>
    <t>徳島県鳴門市大麻町西馬詰字橋ノ本７</t>
  </si>
  <si>
    <t>B136220200167</t>
  </si>
  <si>
    <t>鳴門市板東小学校</t>
  </si>
  <si>
    <t>徳島県鳴門市大麻町坂東字宝蔵６０</t>
  </si>
  <si>
    <t>B136220300013</t>
  </si>
  <si>
    <t>小松島市小松島小学校</t>
  </si>
  <si>
    <t>徳島県小松島市神田瀬町２番６３号</t>
  </si>
  <si>
    <t>B136220300022</t>
  </si>
  <si>
    <t>小松島市南小松島小学校</t>
  </si>
  <si>
    <t>徳島県小松島市小松島町字高須３６</t>
  </si>
  <si>
    <t>B136220300031</t>
  </si>
  <si>
    <t>小松島市北小松島小学校</t>
  </si>
  <si>
    <t>徳島県小松島市中田町字浜田３３番地</t>
  </si>
  <si>
    <t>B136220300040</t>
  </si>
  <si>
    <t>小松島市千代小学校</t>
  </si>
  <si>
    <t>徳島県小松島市中田町字奥林２９</t>
  </si>
  <si>
    <t>B136220300059</t>
  </si>
  <si>
    <t>小松島市児安小学校</t>
  </si>
  <si>
    <t>徳島県小松島市田浦町字近里２７番地</t>
  </si>
  <si>
    <t>B136220300068</t>
  </si>
  <si>
    <t>小松島市芝田小学校</t>
  </si>
  <si>
    <t>徳島県小松島市田野町字中須４５</t>
  </si>
  <si>
    <t>B136220300077</t>
  </si>
  <si>
    <t>小松島市立江小学校</t>
  </si>
  <si>
    <t>徳島県小松島市立江町字松本３４番地の３</t>
  </si>
  <si>
    <t>B136220300086</t>
  </si>
  <si>
    <t>小松島市櫛渕小学校</t>
  </si>
  <si>
    <t>徳島県小松島市櫛淵町字北佃４５</t>
  </si>
  <si>
    <t>B136220300095</t>
  </si>
  <si>
    <t>小松島市坂野小学校</t>
  </si>
  <si>
    <t>徳島県小松島市坂野町字根上り６番地の１</t>
  </si>
  <si>
    <t>B136220300102</t>
  </si>
  <si>
    <t>小松島市和田島小学校</t>
  </si>
  <si>
    <t>徳島県小松島市和田島町字山のはな８</t>
  </si>
  <si>
    <t>B136220300111</t>
  </si>
  <si>
    <t>小松島市新開小学校</t>
  </si>
  <si>
    <t>徳島県小松島市大林町中津３７</t>
  </si>
  <si>
    <t>B136220400012</t>
  </si>
  <si>
    <t>阿南市立中野島小学校</t>
  </si>
  <si>
    <t>徳島県阿南市上中町中原１８２－１</t>
  </si>
  <si>
    <t>B136220400021</t>
  </si>
  <si>
    <t>阿南市立横見小学校</t>
  </si>
  <si>
    <t>徳島県阿南市横見町前長岡６７－２</t>
  </si>
  <si>
    <t>B136220400030</t>
  </si>
  <si>
    <t>阿南市立富岡小学校</t>
  </si>
  <si>
    <t>徳島県阿南市領家町浜田２００</t>
  </si>
  <si>
    <t>B136220400049</t>
  </si>
  <si>
    <t>阿南市立宝田小学校</t>
  </si>
  <si>
    <t>徳島県阿南市宝田町久保田１２４番地</t>
  </si>
  <si>
    <t>B136220400058</t>
  </si>
  <si>
    <t>阿南市立大野小学校</t>
  </si>
  <si>
    <t>徳島県阿南市下大野町三条５</t>
  </si>
  <si>
    <t>B136220400067</t>
  </si>
  <si>
    <t>阿南市立長生小学校</t>
  </si>
  <si>
    <t>徳島県阿南市長生町五反地２５の２</t>
  </si>
  <si>
    <t>B136220400076</t>
  </si>
  <si>
    <t>阿南市立見能林小学校</t>
  </si>
  <si>
    <t>徳島県阿南市見能林町西内３５</t>
  </si>
  <si>
    <t>B136220400085</t>
  </si>
  <si>
    <t>阿南市立津乃峰小学校</t>
  </si>
  <si>
    <t>徳島県阿南市津乃峰町戎山１２９－３７</t>
  </si>
  <si>
    <t>B136220400094</t>
  </si>
  <si>
    <t>阿南市立桑野小学校</t>
  </si>
  <si>
    <t>徳島県阿南市桑野町岡元４０－１</t>
  </si>
  <si>
    <t>B136220400101</t>
  </si>
  <si>
    <t>阿南市立山口小学校</t>
  </si>
  <si>
    <t>徳島県阿南市山口町久延６９－１</t>
  </si>
  <si>
    <t>B136220400110</t>
  </si>
  <si>
    <t>阿南市立吉井小学校</t>
  </si>
  <si>
    <t>徳島県阿南市吉井町原１８番地の２</t>
  </si>
  <si>
    <t>B136220400129</t>
  </si>
  <si>
    <t>阿南市立大井小学校</t>
  </si>
  <si>
    <t>徳島県阿南市大井町東平１２７－１</t>
  </si>
  <si>
    <t>B136220400138</t>
  </si>
  <si>
    <t>阿南市立橘小学校</t>
  </si>
  <si>
    <t>徳島県阿南市橘町大浦１６６－１</t>
  </si>
  <si>
    <t>B136220400147</t>
  </si>
  <si>
    <t>阿南市立福井小学校</t>
  </si>
  <si>
    <t>徳島県阿南市福井町大西１９２－１</t>
  </si>
  <si>
    <t>B136220400156</t>
  </si>
  <si>
    <t>阿南市立福井南小学校</t>
  </si>
  <si>
    <t>徳島県阿南市福井町日の地１２２－１</t>
  </si>
  <si>
    <t>B136220400165</t>
  </si>
  <si>
    <t>阿南市立椿小学校</t>
  </si>
  <si>
    <t>徳島県阿南市椿町黒田４７</t>
  </si>
  <si>
    <t>B136220400174</t>
  </si>
  <si>
    <t>阿南市立伊島小学校</t>
  </si>
  <si>
    <t>徳島県阿南市伊島町瀬戸３－２</t>
  </si>
  <si>
    <t>B136220400183</t>
  </si>
  <si>
    <t>阿南市立蒲生田小学校</t>
  </si>
  <si>
    <t>徳島県阿南市椿町蒲生田２番地</t>
  </si>
  <si>
    <t>B136220400192</t>
  </si>
  <si>
    <t>阿南市立椿泊小学校</t>
  </si>
  <si>
    <t>徳島県阿南市椿泊町東１２７</t>
  </si>
  <si>
    <t>B136220400209</t>
  </si>
  <si>
    <t>阿南市立新野小学校</t>
  </si>
  <si>
    <t>徳島県阿南市新野町南宮ノ久保７０－１</t>
  </si>
  <si>
    <t>B136220400218</t>
  </si>
  <si>
    <t>阿南市立新野西小学校</t>
  </si>
  <si>
    <t>徳島県阿南市新野町友常１</t>
  </si>
  <si>
    <t>B136220400227</t>
  </si>
  <si>
    <t>阿南市立新野東小学校</t>
  </si>
  <si>
    <t>徳島県阿南市新野町是国３７－２</t>
  </si>
  <si>
    <t>B136220400236</t>
  </si>
  <si>
    <t>阿南市立今津小学校</t>
  </si>
  <si>
    <t>徳島県阿南市那賀川町敷地２３８</t>
  </si>
  <si>
    <t>B136220400245</t>
  </si>
  <si>
    <t>阿南市立平島小学校</t>
  </si>
  <si>
    <t>徳島県阿南市那賀川町赤池１３１－２</t>
  </si>
  <si>
    <t>B136220400254</t>
  </si>
  <si>
    <t>阿南市立羽ノ浦小学校</t>
  </si>
  <si>
    <t>徳島県阿南市羽ノ浦町中庄原婦知１番地１</t>
  </si>
  <si>
    <t>B136220400263</t>
  </si>
  <si>
    <t>阿南市立岩脇小学校</t>
  </si>
  <si>
    <t>徳島県阿南市羽ノ浦町岩脇町筋８７</t>
  </si>
  <si>
    <t>B136220500020</t>
  </si>
  <si>
    <t>吉野川市立牛島小学校</t>
  </si>
  <si>
    <t>徳島県吉野川市鴨島町牛島８６５－１</t>
  </si>
  <si>
    <t>B136220500039</t>
  </si>
  <si>
    <t>吉野川市立鴨島小学校</t>
  </si>
  <si>
    <t>徳島県吉野川市鴨島町鴨島５６４番地</t>
  </si>
  <si>
    <t>B136220500048</t>
  </si>
  <si>
    <t>吉野川市立飯尾敷地小学校</t>
  </si>
  <si>
    <t>徳島県吉野川市鴨島町飯尾７</t>
  </si>
  <si>
    <t>B136220500057</t>
  </si>
  <si>
    <t>吉野川市立森山小学校</t>
  </si>
  <si>
    <t>徳島県吉野川市鴨島町山路１０８６</t>
  </si>
  <si>
    <t>B136220500066</t>
  </si>
  <si>
    <t>吉野川市立西麻植小学校</t>
  </si>
  <si>
    <t>徳島県吉野川市鴨島町西麻植字絵馬堂８５－２</t>
  </si>
  <si>
    <t>B136220500075</t>
  </si>
  <si>
    <t>吉野川市立知恵島小学校</t>
  </si>
  <si>
    <t>徳島県吉野川市鴨島町知恵島７８１</t>
  </si>
  <si>
    <t>B136220500084</t>
  </si>
  <si>
    <t>吉野川市立川島小学校</t>
  </si>
  <si>
    <t>徳島県吉野川市川島町桑村２１９３</t>
  </si>
  <si>
    <t>B136220500093</t>
  </si>
  <si>
    <t>吉野川市立学島小学校</t>
  </si>
  <si>
    <t>徳島県吉野川市川島町学字辻７６番地</t>
  </si>
  <si>
    <t>B136220500100</t>
  </si>
  <si>
    <t>吉野川市立山瀬小学校</t>
  </si>
  <si>
    <t>徳島県吉野川市山川町諏訪２６６番地１</t>
  </si>
  <si>
    <t>B136220500119</t>
  </si>
  <si>
    <t>吉野川市立高越小学校</t>
  </si>
  <si>
    <t>徳島県吉野川市山川町町９３</t>
  </si>
  <si>
    <t>B136220600010</t>
  </si>
  <si>
    <t>阿波市立一条小学校</t>
  </si>
  <si>
    <t>徳島県阿波市吉野町西条字岡ノ川原１３５</t>
  </si>
  <si>
    <t>B136220600029</t>
  </si>
  <si>
    <t>阿波市立柿原小学校</t>
  </si>
  <si>
    <t>徳島県阿波市吉野町柿原字ヒロナカ２５６－１</t>
  </si>
  <si>
    <t>B136220600038</t>
  </si>
  <si>
    <t>阿波市立御所小学校</t>
  </si>
  <si>
    <t>徳島県阿波市土成町宮川内字広坪８９</t>
  </si>
  <si>
    <t>B136220600047</t>
  </si>
  <si>
    <t>阿波市立土成小学校</t>
  </si>
  <si>
    <t>徳島県阿波市土成町成当１２０３</t>
  </si>
  <si>
    <t>B136220600056</t>
  </si>
  <si>
    <t>阿波市立八幡小学校</t>
  </si>
  <si>
    <t>徳島県阿波市市場町大野島稲荷１３８－１</t>
  </si>
  <si>
    <t>B136220600065</t>
  </si>
  <si>
    <t>阿波市立市場小学校</t>
  </si>
  <si>
    <t>徳島県阿波市市場町市場字上野段６７０番地</t>
  </si>
  <si>
    <t>B136220600074</t>
  </si>
  <si>
    <t>阿波市立大俣小学校</t>
  </si>
  <si>
    <t>徳島県阿波市市場町上喜来字西原２００番地</t>
  </si>
  <si>
    <t>B136220600083</t>
  </si>
  <si>
    <t>阿波市立大影小学校</t>
  </si>
  <si>
    <t>徳島県阿波市市場町大影字境目３９番地１</t>
  </si>
  <si>
    <t>B136220600092</t>
  </si>
  <si>
    <t>阿波市立久勝小学校</t>
  </si>
  <si>
    <t>徳島県阿波市阿波町森沢２８</t>
  </si>
  <si>
    <t>B136220600109</t>
  </si>
  <si>
    <t>阿波市立伊沢小学校</t>
  </si>
  <si>
    <t>徳島県阿波市阿波町南柴生１７２</t>
  </si>
  <si>
    <t>B136220600118</t>
  </si>
  <si>
    <t>阿波市立林小学校</t>
  </si>
  <si>
    <t>徳島県阿波市阿波町東整理１５５－１</t>
  </si>
  <si>
    <t>B136220700019</t>
  </si>
  <si>
    <t>美馬市立江原南小学校</t>
  </si>
  <si>
    <t>徳島県美馬市脇町字拝原８２９</t>
  </si>
  <si>
    <t>B136220700028</t>
  </si>
  <si>
    <t>美馬市立江原北小学校</t>
  </si>
  <si>
    <t>徳島県美馬市脇町字西赤谷３７４４番地２</t>
  </si>
  <si>
    <t>B136220700037</t>
  </si>
  <si>
    <t>美馬市立脇町小学校</t>
  </si>
  <si>
    <t>徳島県美馬市脇町大字猪尻字西ノ久保１１６番地</t>
  </si>
  <si>
    <t>B136220700046</t>
  </si>
  <si>
    <t>美馬市立岩倉小学校</t>
  </si>
  <si>
    <t>徳島県美馬市脇町岩倉２８７９</t>
  </si>
  <si>
    <t>B136220700055</t>
  </si>
  <si>
    <t>美馬市立美馬小学校</t>
  </si>
  <si>
    <t>徳島県美馬市美馬町字谷ヨリ西６８</t>
  </si>
  <si>
    <t>B136220700064</t>
  </si>
  <si>
    <t>美馬市立三島小学校</t>
  </si>
  <si>
    <t>徳島県美馬市穴吹町三島字三谷３７４</t>
  </si>
  <si>
    <t>B136220700073</t>
  </si>
  <si>
    <t>美馬市立穴吹小学校</t>
  </si>
  <si>
    <t>徳島県美馬市穴吹町穴吹字柏４０番地</t>
  </si>
  <si>
    <t>B136220700082</t>
  </si>
  <si>
    <t>美馬市立木屋平小学校</t>
  </si>
  <si>
    <t>徳島県美馬市木屋平字谷口２３５番地１</t>
  </si>
  <si>
    <t>B136220800018</t>
  </si>
  <si>
    <t>三好市立王地小学校</t>
  </si>
  <si>
    <t>徳島県三好市三野町加茂野宮１３９３番地</t>
  </si>
  <si>
    <t>B136220800027</t>
  </si>
  <si>
    <t>三好市立芝生小学校</t>
  </si>
  <si>
    <t>徳島県三好市三野町芝生１２３０番地</t>
  </si>
  <si>
    <t>B136220800036</t>
  </si>
  <si>
    <t>三好市立芝生小学校太刀野分校</t>
  </si>
  <si>
    <t>徳島県三好市三野町太刀野９７０番地</t>
  </si>
  <si>
    <t>B136220800045</t>
  </si>
  <si>
    <t>三好市立箸蔵小学校</t>
  </si>
  <si>
    <t>徳島県三好市池田町州津井関１２０８</t>
  </si>
  <si>
    <t>B136220800054</t>
  </si>
  <si>
    <t>三好市立池田小学校</t>
  </si>
  <si>
    <t>徳島県三好市池田町ウエノ２３７９－４</t>
  </si>
  <si>
    <t>B136220800063</t>
  </si>
  <si>
    <t>三好市立白地小学校</t>
  </si>
  <si>
    <t>徳島県三好市池田町白地本名５７</t>
  </si>
  <si>
    <t>B136220800072</t>
  </si>
  <si>
    <t>三好市立馬路小学校</t>
  </si>
  <si>
    <t>徳島県三好市池田町馬路立石３３の１</t>
  </si>
  <si>
    <t>B136220800081</t>
  </si>
  <si>
    <t>三好市立三縄小学校</t>
  </si>
  <si>
    <t>徳島県三好市池田町中西イバ５０８－１</t>
  </si>
  <si>
    <t>B136220800090</t>
  </si>
  <si>
    <t>三好市立川崎小学校</t>
  </si>
  <si>
    <t>徳島県三好市池田町川崎浪会３１番地</t>
  </si>
  <si>
    <t>B136220800107</t>
  </si>
  <si>
    <t>三好市立山城小学校</t>
  </si>
  <si>
    <t>徳島県三好市山城町大川持３０－２</t>
  </si>
  <si>
    <t>B136220800116</t>
  </si>
  <si>
    <t>三好市立下名小学校</t>
  </si>
  <si>
    <t>徳島県三好市山城町下名１００１－１</t>
  </si>
  <si>
    <t>B136220800125</t>
  </si>
  <si>
    <t>三好市立辻小学校</t>
  </si>
  <si>
    <t>徳島県三好市井川町辻５３ー１</t>
  </si>
  <si>
    <t>B136220800134</t>
  </si>
  <si>
    <t>三好市立西井川小学校</t>
  </si>
  <si>
    <t>徳島県三好市井川町西井川７３４－３</t>
  </si>
  <si>
    <t>B136220800152</t>
  </si>
  <si>
    <t>三好市立東祖谷小学校</t>
  </si>
  <si>
    <t>徳島県三好市東祖谷下瀬１２番地１</t>
  </si>
  <si>
    <t>B136220800161</t>
  </si>
  <si>
    <t>三好市立檪生小学校</t>
  </si>
  <si>
    <t>徳島県三好市西祖谷山村一宇２６２番地１</t>
  </si>
  <si>
    <t>B136220800170</t>
  </si>
  <si>
    <t>三好市立吾橋小学校</t>
  </si>
  <si>
    <t>徳島県三好市西祖谷山村下吾橋３０３－２</t>
  </si>
  <si>
    <t>B136230100014</t>
  </si>
  <si>
    <t>勝浦町立生比奈小学校</t>
  </si>
  <si>
    <t>徳島県勝浦郡勝浦町大字中角字豊田１番地１</t>
  </si>
  <si>
    <t>B136230100023</t>
  </si>
  <si>
    <t>勝浦町立横瀬小学校</t>
  </si>
  <si>
    <t>徳島県勝浦郡勝浦町大字三渓字上川原１３－２</t>
  </si>
  <si>
    <t>B136230200013</t>
  </si>
  <si>
    <t>上勝町立上勝小学校</t>
  </si>
  <si>
    <t>徳島県勝浦郡上勝町大字正木字平間１７９番地</t>
  </si>
  <si>
    <t>B136232100010</t>
  </si>
  <si>
    <t>佐那河内村立佐那河内小学校</t>
  </si>
  <si>
    <t>徳島県名東郡佐那河内村下字中川原３０番地</t>
  </si>
  <si>
    <t>B136234100016</t>
  </si>
  <si>
    <t>石井町石井小学校</t>
  </si>
  <si>
    <t>徳島県名西郡石井町石井字石井１１８４番地１</t>
  </si>
  <si>
    <t>B136234100025</t>
  </si>
  <si>
    <t>石井町石井小学校尼寺分校</t>
  </si>
  <si>
    <t>徳島県名西郡石井町石井字尼寺７１番地</t>
  </si>
  <si>
    <t>B136234100034</t>
  </si>
  <si>
    <t>石井町浦庄小学校</t>
  </si>
  <si>
    <t>徳島県名西郡石井町浦庄字下浦４７５番地の１</t>
  </si>
  <si>
    <t>B136234100043</t>
  </si>
  <si>
    <t>石井町高原小学校</t>
  </si>
  <si>
    <t>徳島県名西郡石井町高原字東高原２５０ー１</t>
  </si>
  <si>
    <t>B136234100052</t>
  </si>
  <si>
    <t>石井町高川原小学校</t>
  </si>
  <si>
    <t>徳島県名西郡石井町高川原字高川原１１６７</t>
  </si>
  <si>
    <t>B136234100061</t>
  </si>
  <si>
    <t>石井町藍畑小学校</t>
  </si>
  <si>
    <t>徳島県名西郡石井町藍畑字東覚円６７０</t>
  </si>
  <si>
    <t>B136234200015</t>
  </si>
  <si>
    <t>名西郡神山町広野小学校</t>
  </si>
  <si>
    <t>徳島県名西郡神山町阿野字広野２２</t>
  </si>
  <si>
    <t>B136234200024</t>
  </si>
  <si>
    <t>名西郡神山町神領小学校</t>
  </si>
  <si>
    <t>徳島県名西郡神山町神領字大埜地４１１－１</t>
  </si>
  <si>
    <t>B136236800014</t>
  </si>
  <si>
    <t>那賀町立鷲敷小学校</t>
  </si>
  <si>
    <t>徳島県那賀郡那賀町和食字町１１７－４</t>
  </si>
  <si>
    <t>B136236800023</t>
  </si>
  <si>
    <t>那賀町立相生小学校</t>
  </si>
  <si>
    <t>徳島県那賀郡那賀町延野字大原８０</t>
  </si>
  <si>
    <t>B136236800032</t>
  </si>
  <si>
    <t>那賀町立平谷小学校</t>
  </si>
  <si>
    <t>徳島県那賀郡那賀町平谷字北浦９番地</t>
  </si>
  <si>
    <t>B136236800041</t>
  </si>
  <si>
    <t>那賀町立木沢小学校</t>
  </si>
  <si>
    <t>徳島県那賀郡那賀町坂州字向エ１６９－１</t>
  </si>
  <si>
    <t>B136236800050</t>
  </si>
  <si>
    <t>那賀町立木頭小学校</t>
  </si>
  <si>
    <t>徳島県那賀郡那賀町木頭和無田字ナカスジ１番地</t>
  </si>
  <si>
    <t>B136236800069</t>
  </si>
  <si>
    <t>那賀町立北川小学校</t>
  </si>
  <si>
    <t>徳島県那賀郡那賀町木頭折宇字六地蔵８９</t>
  </si>
  <si>
    <t>B136238300015</t>
  </si>
  <si>
    <t>牟岐町立牟岐小学校</t>
  </si>
  <si>
    <t>徳島県海部郡牟岐町大字川長字市宇谷１００番地</t>
  </si>
  <si>
    <t>B136238700011</t>
  </si>
  <si>
    <t>美波町立伊座利小学校</t>
  </si>
  <si>
    <t>徳島県海部郡美波町伊座利３５４－２</t>
  </si>
  <si>
    <t>B136238700020</t>
  </si>
  <si>
    <t>美波町立阿部小学校</t>
  </si>
  <si>
    <t>徳島県海部郡美波町阿部１０３番地</t>
  </si>
  <si>
    <t>B136238700039</t>
  </si>
  <si>
    <t>美波町立由岐小学校</t>
  </si>
  <si>
    <t>徳島県海部郡美波町西ノ地字谷裏９０－１９</t>
  </si>
  <si>
    <t>B136238700048</t>
  </si>
  <si>
    <t>美波町立木岐小学校</t>
  </si>
  <si>
    <t>徳島県海部郡美波町木岐７２</t>
  </si>
  <si>
    <t>B136238700057</t>
  </si>
  <si>
    <t>美波町立日和佐小学校</t>
  </si>
  <si>
    <t>徳島県海部郡美波町奥河内字本村３４番地の１</t>
  </si>
  <si>
    <t>B136238800010</t>
  </si>
  <si>
    <t>海陽町立海南小学校</t>
  </si>
  <si>
    <t>徳島県海部郡海陽町四方原字旭町５０</t>
  </si>
  <si>
    <t>B136238800029</t>
  </si>
  <si>
    <t>海陽町立海部小学校</t>
  </si>
  <si>
    <t>徳島県海部郡海陽町奥浦字堤ノ外４４</t>
  </si>
  <si>
    <t>B136238800038</t>
  </si>
  <si>
    <t>海陽町立宍喰小学校</t>
  </si>
  <si>
    <t>徳島県海部郡海陽町久保字松本８８</t>
  </si>
  <si>
    <t>B136240100013</t>
  </si>
  <si>
    <t>松茂町立長原小学校</t>
  </si>
  <si>
    <t>徳島県板野郡松茂町長原５３０</t>
  </si>
  <si>
    <t>B136240100022</t>
  </si>
  <si>
    <t>松茂町立松茂小学校</t>
  </si>
  <si>
    <t>徳島県板野郡松茂町住吉字住吉開拓１８７</t>
  </si>
  <si>
    <t>B136240100031</t>
  </si>
  <si>
    <t>松茂町立喜来小学校</t>
  </si>
  <si>
    <t>徳島県板野郡松茂町中喜来字前原西一番越１４番地</t>
  </si>
  <si>
    <t>B136240200012</t>
  </si>
  <si>
    <t>北島町立北島北小学校</t>
  </si>
  <si>
    <t>徳島県板野郡北島町北村壱町四反地２０－１</t>
  </si>
  <si>
    <t>B136240200021</t>
  </si>
  <si>
    <t>北島町立北島小学校</t>
  </si>
  <si>
    <t>徳島県板野郡北島町中村字長池１７－３</t>
  </si>
  <si>
    <t>B136240200030</t>
  </si>
  <si>
    <t>北島町立北島南小学校</t>
  </si>
  <si>
    <t>徳島県板野郡北島町江尻字宮ノ本４０番地２</t>
  </si>
  <si>
    <t>B136240300011</t>
  </si>
  <si>
    <t>藍住町立藍住北小学校</t>
  </si>
  <si>
    <t>徳島県板野郡藍住町住吉字乾１番地</t>
  </si>
  <si>
    <t>B136240300020</t>
  </si>
  <si>
    <t>藍住町立藍住南小学校</t>
  </si>
  <si>
    <t>徳島県板野郡藍住町奥野字和田９５</t>
  </si>
  <si>
    <t>B136240300039</t>
  </si>
  <si>
    <t>藍住町立藍住西小学校</t>
  </si>
  <si>
    <t>徳島県板野郡藍住町富吉字豊吉５５－１</t>
  </si>
  <si>
    <t>B136240300048</t>
  </si>
  <si>
    <t>藍住町立藍住東小学校</t>
  </si>
  <si>
    <t>徳島県板野郡藍住町勝瑞字成長１５５－１</t>
  </si>
  <si>
    <t>B136240400010</t>
  </si>
  <si>
    <t>板野町立板野東小学校</t>
  </si>
  <si>
    <t>徳島県板野郡板野町吹田字町東２</t>
  </si>
  <si>
    <t>B136240400029</t>
  </si>
  <si>
    <t>板野町立板野東小学校大坂分校</t>
  </si>
  <si>
    <t>徳島県板野郡板野町大坂字宮東２０番地</t>
  </si>
  <si>
    <t>B136240400038</t>
  </si>
  <si>
    <t>板野町立板野西小学校</t>
  </si>
  <si>
    <t>徳島県板野郡板野町那東字泉西５番地</t>
  </si>
  <si>
    <t>B136240400047</t>
  </si>
  <si>
    <t>板野町立板野南小学校</t>
  </si>
  <si>
    <t>徳島県板野郡板野町下ノ庄字栖養４４</t>
  </si>
  <si>
    <t>B136240500019</t>
  </si>
  <si>
    <t>上板町立神宅小学校</t>
  </si>
  <si>
    <t>徳島県板野郡上板町神宅字喜来１３５番地</t>
  </si>
  <si>
    <t>B136240500028</t>
  </si>
  <si>
    <t>上板町立東光小学校</t>
  </si>
  <si>
    <t>徳島県板野郡上板町西分字東光８</t>
  </si>
  <si>
    <t>B136240500037</t>
  </si>
  <si>
    <t>上板町立松島小学校</t>
  </si>
  <si>
    <t>徳島県板野郡上板町鍛冶屋原字北原２０番地</t>
  </si>
  <si>
    <t>B136240500046</t>
  </si>
  <si>
    <t>上板町立高志小学校</t>
  </si>
  <si>
    <t>徳島県板野郡上板町高瀬字天目一１１０８</t>
  </si>
  <si>
    <t>B136246800013</t>
  </si>
  <si>
    <t>つるぎ町立半田小学校</t>
  </si>
  <si>
    <t>徳島県美馬郡つるぎ町半田字田井２８９</t>
  </si>
  <si>
    <t>B136246800022</t>
  </si>
  <si>
    <t>つるぎ町立八千代小学校</t>
  </si>
  <si>
    <t>徳島県美馬郡つるぎ町半田字下喜来１番地</t>
  </si>
  <si>
    <t>B136246800031</t>
  </si>
  <si>
    <t>つるぎ町立貞光小学校</t>
  </si>
  <si>
    <t>徳島県美馬郡つるぎ町貞光字野口８７</t>
  </si>
  <si>
    <t>B136246800040</t>
  </si>
  <si>
    <t>つるぎ町立太田小学校</t>
  </si>
  <si>
    <t>徳島県美馬郡つるぎ町貞光字太田西１０７番地</t>
  </si>
  <si>
    <t>B136246800059</t>
  </si>
  <si>
    <t>つるぎ町立古見小学校</t>
  </si>
  <si>
    <t>徳島県美馬郡つるぎ町一宇字太刀之本５番地の４</t>
  </si>
  <si>
    <t>B136248900018</t>
  </si>
  <si>
    <t>東みよし町立足代小学校</t>
  </si>
  <si>
    <t>徳島県三好郡東みよし町足代２７０８番地</t>
  </si>
  <si>
    <t>B136248900027</t>
  </si>
  <si>
    <t>東みよし町立昼間小学校</t>
  </si>
  <si>
    <t>徳島県三好郡東みよし町昼間１６３７</t>
  </si>
  <si>
    <t>B136248900036</t>
  </si>
  <si>
    <t>東みよし町立加茂小学校</t>
  </si>
  <si>
    <t>徳島県三好郡東みよし町加茂２６８８番地</t>
  </si>
  <si>
    <t>B136248900045</t>
  </si>
  <si>
    <t>東みよし町立三庄小学校</t>
  </si>
  <si>
    <t>徳島県三好郡東みよし町中庄１１３０番地１</t>
  </si>
  <si>
    <t>B136320100013</t>
  </si>
  <si>
    <t>学校法人生光学園生光学園小学校</t>
  </si>
  <si>
    <t>徳島県徳島市応神町中原字宮ノ前３８</t>
  </si>
  <si>
    <t>B136320100022</t>
  </si>
  <si>
    <t>徳島文理小学校</t>
  </si>
  <si>
    <t>徳島県徳島市山城町東浜傍示６８ー１０</t>
  </si>
  <si>
    <t>C136110000017</t>
  </si>
  <si>
    <t>鳴門教育大学附属中学校</t>
  </si>
  <si>
    <t>徳島県徳島市中吉野町１－３１</t>
  </si>
  <si>
    <t>C136220100013</t>
  </si>
  <si>
    <t>徳島市徳島中学校</t>
  </si>
  <si>
    <t>徳島県徳島市中前川町３－１６</t>
  </si>
  <si>
    <t>C136220100022</t>
  </si>
  <si>
    <t>徳島市城西中学校</t>
  </si>
  <si>
    <t>徳島県徳島市南矢三町２丁目７番７７号</t>
  </si>
  <si>
    <t>C136220100031</t>
  </si>
  <si>
    <t>徳島市富田中学校</t>
  </si>
  <si>
    <t>徳島県徳島市中昭和町３丁目７７番地</t>
  </si>
  <si>
    <t>C136220100040</t>
  </si>
  <si>
    <t>徳島市城東中学校</t>
  </si>
  <si>
    <t>徳島県徳島市安宅３－２－７６</t>
  </si>
  <si>
    <t>C136220100059</t>
  </si>
  <si>
    <t>徳島市津田中学校</t>
  </si>
  <si>
    <t>徳島県徳島市津田西町２－２－１４</t>
  </si>
  <si>
    <t>C136220100068</t>
  </si>
  <si>
    <t>徳島市加茂名中学校</t>
  </si>
  <si>
    <t>徳島県徳島市庄町１－７６－１</t>
  </si>
  <si>
    <t>C136220100077</t>
  </si>
  <si>
    <t>徳島市八万中学校</t>
  </si>
  <si>
    <t>徳島県徳島市城南町３丁目４－２２</t>
  </si>
  <si>
    <t>C136220100086</t>
  </si>
  <si>
    <t>徳島市南部中学校</t>
  </si>
  <si>
    <t>徳島県徳島市勝占町外敷地６２</t>
  </si>
  <si>
    <t>C136220100095</t>
  </si>
  <si>
    <t>徳島市不動中学校</t>
  </si>
  <si>
    <t>徳島県徳島市不動本町２丁目１２４</t>
  </si>
  <si>
    <t>C136220100102</t>
  </si>
  <si>
    <t>徳島市上八万中学校</t>
  </si>
  <si>
    <t>徳島県徳島市下町本丁１３１</t>
  </si>
  <si>
    <t>C136220100111</t>
  </si>
  <si>
    <t>徳島市入田中学校</t>
  </si>
  <si>
    <t>徳島県徳島市入田町春日１８１－１</t>
  </si>
  <si>
    <t>C136220100120</t>
  </si>
  <si>
    <t>徳島市川内中学校</t>
  </si>
  <si>
    <t>徳島県徳島市川内町竹須賀１５１</t>
  </si>
  <si>
    <t>C136220100139</t>
  </si>
  <si>
    <t>徳島市応神中学校</t>
  </si>
  <si>
    <t>徳島県徳島市応神町吉成字長田１３０－１</t>
  </si>
  <si>
    <t>C136220100148</t>
  </si>
  <si>
    <t>徳島市国府中学校</t>
  </si>
  <si>
    <t>徳島県徳島市国府町府中６８－１</t>
  </si>
  <si>
    <t>C136220100157</t>
  </si>
  <si>
    <t>徳島市北井上中学校</t>
  </si>
  <si>
    <t>徳島県徳島市国府町西黒田字南傍示２０２</t>
  </si>
  <si>
    <t>C136220100166</t>
  </si>
  <si>
    <t>徳島県立しらさぎ中学校</t>
  </si>
  <si>
    <t>徳島県徳島市北矢三町１丁目３番８号</t>
  </si>
  <si>
    <t>C136220200012</t>
  </si>
  <si>
    <t>鳴門市第一中学校</t>
  </si>
  <si>
    <t>徳島県鳴門市撫養町南浜字浜田３７－１</t>
  </si>
  <si>
    <t>C136220200021</t>
  </si>
  <si>
    <t>鳴門市第二中学校</t>
  </si>
  <si>
    <t>徳島県鳴門市撫養町立岩字内田１５０番地</t>
  </si>
  <si>
    <t>C136220200030</t>
  </si>
  <si>
    <t>鳴門市鳴門中学校</t>
  </si>
  <si>
    <t>徳島県鳴門市鳴門町三ツ石字芙蓉山下２５１</t>
  </si>
  <si>
    <t>C136220200049</t>
  </si>
  <si>
    <t>鳴門市立瀬戸中学校</t>
  </si>
  <si>
    <t>徳島県鳴門市瀬戸町堂浦字地廻り壱９６－４</t>
  </si>
  <si>
    <t>C136220200058</t>
  </si>
  <si>
    <t>鳴門市大麻中学校</t>
  </si>
  <si>
    <t>徳島県鳴門市大麻町池谷字長田１０５</t>
  </si>
  <si>
    <t>C136220200067</t>
  </si>
  <si>
    <t>鳴門市大麻中学校広塚分校</t>
  </si>
  <si>
    <t>徳島県鳴門市大麻町板東字広塚４２</t>
  </si>
  <si>
    <t>C136220300011</t>
  </si>
  <si>
    <t>小松島市小松島中学校</t>
  </si>
  <si>
    <t>徳島県小松島市日開野町字弥三次３－１</t>
  </si>
  <si>
    <t>C136220300020</t>
  </si>
  <si>
    <t>小松島南中学校</t>
  </si>
  <si>
    <t>徳島県小松島市立江町字赤石７８－２</t>
  </si>
  <si>
    <t>C136220400010</t>
  </si>
  <si>
    <t>徳島県立富岡東中学校</t>
  </si>
  <si>
    <t>徳島県阿南市領家町走寄１０２－２</t>
  </si>
  <si>
    <t>C136220400029</t>
  </si>
  <si>
    <t>阿南市立阿南中学校</t>
  </si>
  <si>
    <t>徳島県阿南市見能林町南勘高１</t>
  </si>
  <si>
    <t>C136220400038</t>
  </si>
  <si>
    <t>阿南市立阿南第一中学校</t>
  </si>
  <si>
    <t>徳島県阿南市長生町西方５８９</t>
  </si>
  <si>
    <t>C136220400047</t>
  </si>
  <si>
    <t>阿南市立加茂谷中学校</t>
  </si>
  <si>
    <t>徳島県阿南市加茂町南不け１</t>
  </si>
  <si>
    <t>C136220400056</t>
  </si>
  <si>
    <t>阿南市立福井中学校</t>
  </si>
  <si>
    <t>徳島県阿南市福井町大西１４１番地</t>
  </si>
  <si>
    <t>C136220400065</t>
  </si>
  <si>
    <t>阿南市立椿町中学校</t>
  </si>
  <si>
    <t>徳島県阿南市椿町宮ヶ谷２３番地</t>
  </si>
  <si>
    <t>C136220400074</t>
  </si>
  <si>
    <t>阿南市立伊島中学校</t>
  </si>
  <si>
    <t>徳島県阿南市伊島町瀬戸３番地</t>
  </si>
  <si>
    <t>C136220400083</t>
  </si>
  <si>
    <t>阿南市立新野中学校</t>
  </si>
  <si>
    <t>徳島県阿南市新野町馬見２１</t>
  </si>
  <si>
    <t>C136220400092</t>
  </si>
  <si>
    <t>阿南市立阿南第二中学校</t>
  </si>
  <si>
    <t>徳島県阿南市内原町竹ノ内口１４３－１</t>
  </si>
  <si>
    <t>C136220400109</t>
  </si>
  <si>
    <t>阿南市立那賀川中学校</t>
  </si>
  <si>
    <t>徳島県阿南市那賀川町苅屋３７０－１</t>
  </si>
  <si>
    <t>C136220400118</t>
  </si>
  <si>
    <t>阿南市立羽ノ浦中学校</t>
  </si>
  <si>
    <t>徳島県阿南市羽ノ浦町宮倉沢田１５４番地</t>
  </si>
  <si>
    <t>C136220500019</t>
  </si>
  <si>
    <t>徳島県立川島中学校</t>
  </si>
  <si>
    <t>徳島県吉野川市川島町桑村３６７－３</t>
  </si>
  <si>
    <t>C136220500028</t>
  </si>
  <si>
    <t>吉野川市立鴨島東中学校</t>
  </si>
  <si>
    <t>徳島県吉野川市鴨島町麻植塚２１５番地３</t>
  </si>
  <si>
    <t>C136220500037</t>
  </si>
  <si>
    <t>吉野川市立鴨島第一中学校</t>
  </si>
  <si>
    <t>徳島県吉野川市鴨島町鴨島６３３番地２</t>
  </si>
  <si>
    <t>C136220500046</t>
  </si>
  <si>
    <t>吉野川市立川島中学校</t>
  </si>
  <si>
    <t>徳島県吉野川市川島町桑村２５５８</t>
  </si>
  <si>
    <t>C136220500055</t>
  </si>
  <si>
    <t>吉野川市立山川中学校</t>
  </si>
  <si>
    <t>徳島県吉野川市山川町前川２６１番地</t>
  </si>
  <si>
    <t>C136220600018</t>
  </si>
  <si>
    <t>阿波市立吉野中学校</t>
  </si>
  <si>
    <t>徳島県阿波市吉野町西条字大西４－１</t>
  </si>
  <si>
    <t>C136220600027</t>
  </si>
  <si>
    <t>阿波市立土成中学校</t>
  </si>
  <si>
    <t>徳島県阿波市土成町吉田字一本松の二４２番地</t>
  </si>
  <si>
    <t>C136220600036</t>
  </si>
  <si>
    <t>阿波市立市場中学校</t>
  </si>
  <si>
    <t>徳島県阿波市市場町市場字上野段６ー３</t>
  </si>
  <si>
    <t>C136220600045</t>
  </si>
  <si>
    <t>阿波市立阿波中学校</t>
  </si>
  <si>
    <t>徳島県阿波市阿波町東原２３０－１</t>
  </si>
  <si>
    <t>C136220700017</t>
  </si>
  <si>
    <t>美馬市立江原中学校</t>
  </si>
  <si>
    <t>徳島県美馬市脇町字曽江名３５９ー４１</t>
  </si>
  <si>
    <t>C136220700026</t>
  </si>
  <si>
    <t>美馬市立脇町中学校</t>
  </si>
  <si>
    <t>徳島県美馬市脇町大字猪尻字西ノ久保７８</t>
  </si>
  <si>
    <t>C136220700035</t>
  </si>
  <si>
    <t>美馬市立岩倉中学校</t>
  </si>
  <si>
    <t>徳島県美馬市脇町別所３４０６番地</t>
  </si>
  <si>
    <t>C136220700044</t>
  </si>
  <si>
    <t>美馬市立美馬中学校</t>
  </si>
  <si>
    <t>C136220700053</t>
  </si>
  <si>
    <t>美馬市立三島中学校</t>
  </si>
  <si>
    <t>徳島県美馬市穴吹町三島字三谷３５６番地</t>
  </si>
  <si>
    <t>C136220700062</t>
  </si>
  <si>
    <t>美馬市立穴吹中学校</t>
  </si>
  <si>
    <t>徳島県美馬市穴吹町穴吹字井口２３</t>
  </si>
  <si>
    <t>C136220700071</t>
  </si>
  <si>
    <t>美馬市立木屋平中学校</t>
  </si>
  <si>
    <t>C136220800016</t>
  </si>
  <si>
    <t>三好市立三野中学校</t>
  </si>
  <si>
    <t>徳島県三好市三野町芝生１２３２</t>
  </si>
  <si>
    <t>C136220800025</t>
  </si>
  <si>
    <t>三好市立池田中学校</t>
  </si>
  <si>
    <t>徳島県三好市池田町ウエノ２８６１番地１</t>
  </si>
  <si>
    <t>C136220800034</t>
  </si>
  <si>
    <t>三好市立山城中学校</t>
  </si>
  <si>
    <t>徳島県三好市山城町大川持５４４</t>
  </si>
  <si>
    <t>C136220800043</t>
  </si>
  <si>
    <t>三好市立井川中学校</t>
  </si>
  <si>
    <t>徳島県三好市井川町タクミ田１００番地２</t>
  </si>
  <si>
    <t>C136220800052</t>
  </si>
  <si>
    <t>三好市立東祖谷中学校</t>
  </si>
  <si>
    <t>C136220800061</t>
  </si>
  <si>
    <t>三好市立西祖谷中学校</t>
  </si>
  <si>
    <t>徳島県三好市西祖谷山村東西岡１０</t>
  </si>
  <si>
    <t>C136230100012</t>
  </si>
  <si>
    <t>勝浦町立勝浦中学校</t>
  </si>
  <si>
    <t>徳島県勝浦郡勝浦町大字久国字久保田４５－１</t>
  </si>
  <si>
    <t>C136230200011</t>
  </si>
  <si>
    <t>上勝町立上勝中学校</t>
  </si>
  <si>
    <t>徳島県勝浦郡上勝町大字生実字東戸越７３</t>
  </si>
  <si>
    <t>C136232100018</t>
  </si>
  <si>
    <t>佐那河内村立佐那河内中学校</t>
  </si>
  <si>
    <t>C136234100014</t>
  </si>
  <si>
    <t>石井町石井中学校</t>
  </si>
  <si>
    <t>徳島県名西郡石井町高川原字高川原１２５番地の１</t>
  </si>
  <si>
    <t>C136234100023</t>
  </si>
  <si>
    <t>石井町高浦中学校</t>
  </si>
  <si>
    <t>徳島県名西郡石井町浦庄字国実１００番地</t>
  </si>
  <si>
    <t>C136234200013</t>
  </si>
  <si>
    <t>名西郡神山町神山中学校</t>
  </si>
  <si>
    <t>徳島県名西郡神山町神領字西上角１７５－１</t>
  </si>
  <si>
    <t>C136236800012</t>
  </si>
  <si>
    <t>那賀町立鷲敷中学校</t>
  </si>
  <si>
    <t>徳島県那賀郡那賀町和食郷字南川１１９番地</t>
  </si>
  <si>
    <t>C136236800021</t>
  </si>
  <si>
    <t>那賀町立相生中学校</t>
  </si>
  <si>
    <t>徳島県那賀郡那賀町延野字大原１００</t>
  </si>
  <si>
    <t>C136236800030</t>
  </si>
  <si>
    <t>那賀町立上那賀中学校</t>
  </si>
  <si>
    <t>徳島県那賀郡那賀町小浜１９７</t>
  </si>
  <si>
    <t>C136236800049</t>
  </si>
  <si>
    <t>那賀町立木頭中学校</t>
  </si>
  <si>
    <t>C136238300013</t>
  </si>
  <si>
    <t>牟岐町立牟岐中学校</t>
  </si>
  <si>
    <t>徳島県海部郡牟岐町川長字市宇谷１００</t>
  </si>
  <si>
    <t>C136238700019</t>
  </si>
  <si>
    <t>美波町立由岐中学校</t>
  </si>
  <si>
    <t>徳島県海部郡美波町西の地字谷裏４番地</t>
  </si>
  <si>
    <t>C136238700028</t>
  </si>
  <si>
    <t>美波町立由岐中学校阿部分校</t>
  </si>
  <si>
    <t>C136238700037</t>
  </si>
  <si>
    <t>美波町立由岐中学校伊座利分校</t>
  </si>
  <si>
    <t>C136238700046</t>
  </si>
  <si>
    <t>美波町立日和佐中学校</t>
  </si>
  <si>
    <t>徳島県海部郡美波町西河内字大久保７６番地の１</t>
  </si>
  <si>
    <t>C136238800018</t>
  </si>
  <si>
    <t>海陽町立海陽中学校</t>
  </si>
  <si>
    <t>徳島県海部郡海陽町大里字松原３４－８３</t>
  </si>
  <si>
    <t>C136238800027</t>
  </si>
  <si>
    <t>海陽町立宍喰中学校</t>
  </si>
  <si>
    <t>徳島県海部郡海陽町久保字北田５</t>
  </si>
  <si>
    <t>C136240100011</t>
  </si>
  <si>
    <t>松茂町立松茂中学校</t>
  </si>
  <si>
    <t>徳島県板野郡松茂町笹木野字八山開拓１８６番地</t>
  </si>
  <si>
    <t>C136240200010</t>
  </si>
  <si>
    <t>北島町立北島中学校</t>
  </si>
  <si>
    <t>徳島県板野郡北島町高房字東野神ノ本２５－３</t>
  </si>
  <si>
    <t>C136240300019</t>
  </si>
  <si>
    <t>藍住町立藍住中学校</t>
  </si>
  <si>
    <t>徳島県板野郡藍住町奥野字矢上前１８－１</t>
  </si>
  <si>
    <t>C136240300028</t>
  </si>
  <si>
    <t>藍住町立藍住東中学校</t>
  </si>
  <si>
    <t>徳島県板野郡藍住町住吉字若宮４９－１</t>
  </si>
  <si>
    <t>C136240400018</t>
  </si>
  <si>
    <t>板野町立板野中学校</t>
  </si>
  <si>
    <t>徳島県板野郡板野町大寺字郡頭１１</t>
  </si>
  <si>
    <t>C136240500017</t>
  </si>
  <si>
    <t>上板町立上板中学校</t>
  </si>
  <si>
    <t>徳島県板野郡上板町神宅字西金屋４４</t>
  </si>
  <si>
    <t>C136246800011</t>
  </si>
  <si>
    <t>つるぎ町立半田中学校</t>
  </si>
  <si>
    <t>徳島県美馬郡つるぎ町半田字田井２８２</t>
  </si>
  <si>
    <t>C136246800020</t>
  </si>
  <si>
    <t>つるぎ町立八千代中学校</t>
  </si>
  <si>
    <t>徳島県美馬郡つるぎ町半田字日開野１２２番地</t>
  </si>
  <si>
    <t>C136246800039</t>
  </si>
  <si>
    <t>つるぎ町立貞光中学校</t>
  </si>
  <si>
    <t>徳島県美馬郡つるぎ町貞光字中須賀５２</t>
  </si>
  <si>
    <t>C136246800048</t>
  </si>
  <si>
    <t>つるぎ町立一宇中学校</t>
  </si>
  <si>
    <t>徳島県美馬郡つるぎ町一宇字太刀之本１番地</t>
  </si>
  <si>
    <t>C136248900016</t>
  </si>
  <si>
    <t>東みよし町立三好中学校</t>
  </si>
  <si>
    <t>徳島県三好郡東みよし町昼間１８９３</t>
  </si>
  <si>
    <t>C136248900025</t>
  </si>
  <si>
    <t>東みよし町立三加茂中学校</t>
  </si>
  <si>
    <t>徳島県三好郡東みよし町西庄字横手５１</t>
  </si>
  <si>
    <t>C136320100011</t>
  </si>
  <si>
    <t>学校法人生光学園生光学園中学校</t>
  </si>
  <si>
    <t>C136320100020</t>
  </si>
  <si>
    <t>徳島文理中学校</t>
  </si>
  <si>
    <t>徳島県徳島市山城西４－２０</t>
  </si>
  <si>
    <t>D136220100011</t>
  </si>
  <si>
    <t>徳島県立城東高等学校</t>
  </si>
  <si>
    <t>徳島県徳島市中徳島町１－５</t>
  </si>
  <si>
    <t>D136220100020</t>
  </si>
  <si>
    <t>徳島県立城南高等学校</t>
  </si>
  <si>
    <t>徳島県徳島市城南町２－２－８８</t>
  </si>
  <si>
    <t>D136220100039</t>
  </si>
  <si>
    <t>徳島県立城北高等学校</t>
  </si>
  <si>
    <t>徳島県徳島市北田宮４－１３－６</t>
  </si>
  <si>
    <t>D136220100057</t>
  </si>
  <si>
    <t>徳島県立徳島北高等学校</t>
  </si>
  <si>
    <t>徳島県徳島市応神町吉成字中ノ瀬４０－６</t>
  </si>
  <si>
    <t>D136220100066</t>
  </si>
  <si>
    <t>徳島県立城西高等学校</t>
  </si>
  <si>
    <t>徳島県徳島市鮎喰町２丁目１番地</t>
  </si>
  <si>
    <t>D136220100075</t>
  </si>
  <si>
    <t>徳島県立徳島科学技術高等学校</t>
  </si>
  <si>
    <t>徳島県徳島市北矢三町２－１－１</t>
  </si>
  <si>
    <t>D136220100084</t>
  </si>
  <si>
    <t>徳島県立徳島商業高等学校</t>
  </si>
  <si>
    <t>徳島県徳島市城東町１－４－１</t>
  </si>
  <si>
    <t>D136220100093</t>
  </si>
  <si>
    <t>徳島県立徳島中央高等学校</t>
  </si>
  <si>
    <t>D136220100100</t>
  </si>
  <si>
    <t>徳島市立高等学校</t>
  </si>
  <si>
    <t>徳島県徳島市北沖洲１丁目１５番６０号</t>
  </si>
  <si>
    <t>D136220200010</t>
  </si>
  <si>
    <t>徳島県立鳴門高等学校</t>
  </si>
  <si>
    <t>徳島県鳴門市撫養町斎田字岩崎１３５－１</t>
  </si>
  <si>
    <t>D136220200029</t>
  </si>
  <si>
    <t>徳島県立鳴門渦潮高等学校</t>
  </si>
  <si>
    <t>徳島県鳴門市大津町吉永５９５番地</t>
  </si>
  <si>
    <t>D136220300019</t>
  </si>
  <si>
    <t>徳島県立小松島高等学校</t>
  </si>
  <si>
    <t>徳島県小松島市日開野町字高須４７－１</t>
  </si>
  <si>
    <t>D136220300028</t>
  </si>
  <si>
    <t>徳島県立小松島西高等学校</t>
  </si>
  <si>
    <t>徳島県小松島市中田町字原ノ下２８－１</t>
  </si>
  <si>
    <t>D136220300046</t>
  </si>
  <si>
    <t>徳島県立富岡西高等学校</t>
  </si>
  <si>
    <t>徳島県阿南市富岡町小山１８－３</t>
  </si>
  <si>
    <t>D136220400018</t>
  </si>
  <si>
    <t>徳島県立阿南光高等学校</t>
  </si>
  <si>
    <t>徳島県阿南市宝田町今市中新開１０番地６</t>
  </si>
  <si>
    <t>D136220400027</t>
  </si>
  <si>
    <t>徳島県立富岡東高等学校</t>
  </si>
  <si>
    <t>徳島県阿南市領家町走寄１０２番２</t>
  </si>
  <si>
    <t>D136220400036</t>
  </si>
  <si>
    <t>徳島県立富岡東高等学校羽ノ浦校</t>
  </si>
  <si>
    <t>徳島県阿南市羽ノ浦町中庄市５０番地１</t>
  </si>
  <si>
    <t>D136220500017</t>
  </si>
  <si>
    <t>徳島県立吉野川高等学校</t>
  </si>
  <si>
    <t>徳島県吉野川市鴨島町喜来６８１－９</t>
  </si>
  <si>
    <t>D136220500026</t>
  </si>
  <si>
    <t>徳島県立川島高等学校</t>
  </si>
  <si>
    <t>D136220600016</t>
  </si>
  <si>
    <t>徳島県立阿波高等学校</t>
  </si>
  <si>
    <t>徳島県阿波市吉野町柿原字ヒロナカ１８０</t>
  </si>
  <si>
    <t>D136220600025</t>
  </si>
  <si>
    <t>徳島県立阿波西高等学校</t>
  </si>
  <si>
    <t>徳島県阿波市阿波町下喜来南２２８－１</t>
  </si>
  <si>
    <t>D136220700015</t>
  </si>
  <si>
    <t>徳島県立穴吹高等学校</t>
  </si>
  <si>
    <t>徳島県美馬市穴吹町穴吹字岡３３</t>
  </si>
  <si>
    <t>D136220700024</t>
  </si>
  <si>
    <t>徳島県立脇町高等学校</t>
  </si>
  <si>
    <t>徳島県美馬市脇町大字脇町１２７０－２</t>
  </si>
  <si>
    <t>D136220800014</t>
  </si>
  <si>
    <t>徳島県立池田高等学校</t>
  </si>
  <si>
    <t>徳島県三好市池田町ウエノ２８３４</t>
  </si>
  <si>
    <t>D136220800023</t>
  </si>
  <si>
    <t>徳島県立池田高等学校辻校</t>
  </si>
  <si>
    <t>徳島県三好市井川町御領田６１番地１</t>
  </si>
  <si>
    <t>D136220800032</t>
  </si>
  <si>
    <t>徳島県立池田高等学校三好校</t>
  </si>
  <si>
    <t>徳島県三好市池田町州津大深田７２０番地</t>
  </si>
  <si>
    <t>D136230100010</t>
  </si>
  <si>
    <t>徳島県立小松島西高等学校勝浦校</t>
  </si>
  <si>
    <t>徳島県勝浦郡勝浦町大字久国字屋原１番地</t>
  </si>
  <si>
    <t>D136234100012</t>
  </si>
  <si>
    <t>徳島県立名西高等学校</t>
  </si>
  <si>
    <t>徳島県名西郡石井町石井字石井２１－１１</t>
  </si>
  <si>
    <t>D136234200011</t>
  </si>
  <si>
    <t>徳島県立城西高等学校神山校</t>
  </si>
  <si>
    <t>徳島県名西郡神山町神領字北３９９</t>
  </si>
  <si>
    <t>D136236800010</t>
  </si>
  <si>
    <t>徳島県立那賀高等学校</t>
  </si>
  <si>
    <t>徳島県那賀郡那賀町小仁宇字大坪１７９番地の１</t>
  </si>
  <si>
    <t>D136238800016</t>
  </si>
  <si>
    <t>徳島県立海部高等学校</t>
  </si>
  <si>
    <t>徳島県海部郡海陽町大里字古畑５８－２</t>
  </si>
  <si>
    <t>D136240400016</t>
  </si>
  <si>
    <t>徳島県立板野高等学校</t>
  </si>
  <si>
    <t>徳島県板野郡板野町川端字関ノ本４７番地</t>
  </si>
  <si>
    <t>D136246800019</t>
  </si>
  <si>
    <t>徳島県立つるぎ高等学校</t>
  </si>
  <si>
    <t>徳島県美馬郡つるぎ町貞光字馬出６３－２</t>
  </si>
  <si>
    <t>D136320100019</t>
  </si>
  <si>
    <t>香蘭高等学校</t>
  </si>
  <si>
    <t>徳島県徳島市北前川町２丁目８</t>
  </si>
  <si>
    <t>D136320100028</t>
  </si>
  <si>
    <t>徳島文理高等学校</t>
  </si>
  <si>
    <t>D136320100037</t>
  </si>
  <si>
    <t>学校法人生光学園生光学園高等学校</t>
  </si>
  <si>
    <t>D236220100010</t>
  </si>
  <si>
    <t>徳島県立城ノ内中等教育学校</t>
  </si>
  <si>
    <t>徳島県徳島市北田宮１丁目９－３０</t>
  </si>
  <si>
    <t>E136110000012</t>
  </si>
  <si>
    <t>鳴門教育大学附属特別支援学校</t>
  </si>
  <si>
    <t>徳島県徳島市上吉野町２－１</t>
  </si>
  <si>
    <t>E136220100018</t>
  </si>
  <si>
    <t>徳島県立徳島視覚支援学校</t>
  </si>
  <si>
    <t>徳島県徳島市南二軒屋２－４－５５</t>
  </si>
  <si>
    <t>E136220100027</t>
  </si>
  <si>
    <t>徳島県立徳島聴覚支援学校</t>
  </si>
  <si>
    <t>E136220100036</t>
  </si>
  <si>
    <t>徳島県立国府支援学校</t>
  </si>
  <si>
    <t>徳島県徳島市国府町矢野字松木３４８</t>
  </si>
  <si>
    <t>E136220300016</t>
  </si>
  <si>
    <t>徳島県立ひのみね支援学校</t>
  </si>
  <si>
    <t>徳島県小松島市中田町新開４－１</t>
  </si>
  <si>
    <t>E136220300025</t>
  </si>
  <si>
    <t>徳島県立みなと高等学園</t>
  </si>
  <si>
    <t>徳島県小松島市中田町新開２８－１</t>
  </si>
  <si>
    <t>E136220400015</t>
  </si>
  <si>
    <t>徳島県立阿南支援学校</t>
  </si>
  <si>
    <t>徳島県阿南市上大野町大山田５２</t>
  </si>
  <si>
    <t>E136220500014</t>
  </si>
  <si>
    <t>徳島県立鴨島支援学校</t>
  </si>
  <si>
    <t>徳島県吉野川市鴨島町敷地１３９２－２</t>
  </si>
  <si>
    <t>E136220700012</t>
  </si>
  <si>
    <t>徳島県立池田支援学校美馬分校</t>
  </si>
  <si>
    <t>徳島県美馬市美馬町字大宮西１００－４</t>
  </si>
  <si>
    <t>E136220800011</t>
  </si>
  <si>
    <t>徳島県立池田支援学校</t>
  </si>
  <si>
    <t>徳島県三好市池田町州津井関１１０３－３</t>
  </si>
  <si>
    <t>E136238700014</t>
  </si>
  <si>
    <t>徳島県立阿南支援学校ひわさ分校</t>
  </si>
  <si>
    <t>徳島県海部郡美波町北河内字本村３６０</t>
  </si>
  <si>
    <t>E136240400013</t>
  </si>
  <si>
    <t>徳島県立板野支援学校</t>
  </si>
  <si>
    <t>徳島県板野郡板野町大寺字大向北１－２</t>
  </si>
  <si>
    <t>B137110000018</t>
  </si>
  <si>
    <t>香川大学教育学部附属高松小学校</t>
  </si>
  <si>
    <t>香川県高松市番町５－１－５５</t>
  </si>
  <si>
    <t>B137110000027</t>
  </si>
  <si>
    <t>香川大学教育学部附属坂出小学校</t>
  </si>
  <si>
    <t>香川県坂出市文京町２－４－２</t>
  </si>
  <si>
    <t>B137220100014</t>
  </si>
  <si>
    <t>高松市立新番丁小学校</t>
  </si>
  <si>
    <t>香川県高松市錦町二丁目１４番１号</t>
  </si>
  <si>
    <t>B137220100023</t>
  </si>
  <si>
    <t>高松市立亀阜小学校</t>
  </si>
  <si>
    <t>香川県高松市亀岡町１０番１号</t>
  </si>
  <si>
    <t>B137220100032</t>
  </si>
  <si>
    <t>高松市立亀阜小学校みねやま分校</t>
  </si>
  <si>
    <t>香川県高松市西宝町２丁目６－９</t>
  </si>
  <si>
    <t>B137220100041</t>
  </si>
  <si>
    <t>高松市立栗林小学校</t>
  </si>
  <si>
    <t>香川県高松市栗林町二丁目１０番７号</t>
  </si>
  <si>
    <t>B137220100050</t>
  </si>
  <si>
    <t>高松市立花園小学校</t>
  </si>
  <si>
    <t>香川県高松市花園町二丁目７番７号</t>
  </si>
  <si>
    <t>B137220100069</t>
  </si>
  <si>
    <t>高松市立高松第一小学校</t>
  </si>
  <si>
    <t>香川県高松市松島町二丁目１４番５号</t>
  </si>
  <si>
    <t>B137220100078</t>
  </si>
  <si>
    <t>高松市立鶴尾小学校</t>
  </si>
  <si>
    <t>香川県高松市松並町６３６番地１</t>
  </si>
  <si>
    <t>B137220100087</t>
  </si>
  <si>
    <t>高松市立太田小学校</t>
  </si>
  <si>
    <t>香川県高松市伏石町８４５番地１</t>
  </si>
  <si>
    <t>B137220100096</t>
  </si>
  <si>
    <t>高松市立木太小学校</t>
  </si>
  <si>
    <t>香川県高松市木太町３４８０番地１</t>
  </si>
  <si>
    <t>B137220100103</t>
  </si>
  <si>
    <t>高松市立古高松小学校</t>
  </si>
  <si>
    <t>香川県高松市高松町３９８番地</t>
  </si>
  <si>
    <t>B137220100112</t>
  </si>
  <si>
    <t>高松市立屋島小学校</t>
  </si>
  <si>
    <t>香川県高松市屋島西町１２０５番地１</t>
  </si>
  <si>
    <t>B137220100121</t>
  </si>
  <si>
    <t>高松市立前田小学校</t>
  </si>
  <si>
    <t>香川県高松市前田東町８１９番地３</t>
  </si>
  <si>
    <t>B137220100130</t>
  </si>
  <si>
    <t>高松市立川添小学校</t>
  </si>
  <si>
    <t>香川県高松市東山崎町２０７－１</t>
  </si>
  <si>
    <t>B137220100149</t>
  </si>
  <si>
    <t>高松市立林小学校</t>
  </si>
  <si>
    <t>香川県高松市林町１１０８番地１</t>
  </si>
  <si>
    <t>B137220100158</t>
  </si>
  <si>
    <t>高松市立三渓小学校</t>
  </si>
  <si>
    <t>香川県高松市三谷町２１７３番地１</t>
  </si>
  <si>
    <t>B137220100167</t>
  </si>
  <si>
    <t>高松市立仏生山小学校</t>
  </si>
  <si>
    <t>香川県高松市仏生山町甲２４６１番地</t>
  </si>
  <si>
    <t>B137220100176</t>
  </si>
  <si>
    <t>高松市立香西小学校</t>
  </si>
  <si>
    <t>香川県高松市香西南町７０３－１</t>
  </si>
  <si>
    <t>B137220100185</t>
  </si>
  <si>
    <t>高松市立一宮小学校</t>
  </si>
  <si>
    <t>香川県高松市一宮町６７２－１</t>
  </si>
  <si>
    <t>B137220100194</t>
  </si>
  <si>
    <t>高松市立多肥小学校</t>
  </si>
  <si>
    <t>香川県高松市多肥上町９０２番地２</t>
  </si>
  <si>
    <t>B137220100201</t>
  </si>
  <si>
    <t>高松市立川岡小学校</t>
  </si>
  <si>
    <t>香川県高松市川部町１５５２番地</t>
  </si>
  <si>
    <t>B137220100210</t>
  </si>
  <si>
    <t>高松市立円座小学校</t>
  </si>
  <si>
    <t>香川県高松市円座町１６３０番地２</t>
  </si>
  <si>
    <t>B137220100229</t>
  </si>
  <si>
    <t>高松市立檀紙小学校</t>
  </si>
  <si>
    <t>香川県高松市御厩町８１６番地</t>
  </si>
  <si>
    <t>B137220100238</t>
  </si>
  <si>
    <t>高松市立弦打小学校</t>
  </si>
  <si>
    <t>香川県高松市鶴市町３７４番地１</t>
  </si>
  <si>
    <t>B137220100247</t>
  </si>
  <si>
    <t>高松市立鬼無小学校</t>
  </si>
  <si>
    <t>香川県高松市鬼無町佐藤６０７－１</t>
  </si>
  <si>
    <t>B137220100256</t>
  </si>
  <si>
    <t>高松市立下笠居小学校</t>
  </si>
  <si>
    <t>香川県高松市生島町３４５番地</t>
  </si>
  <si>
    <t>B137220100265</t>
  </si>
  <si>
    <t>高松市立女木小学校</t>
  </si>
  <si>
    <t>香川県高松市女木町２３６－２</t>
  </si>
  <si>
    <t>B137220100274</t>
  </si>
  <si>
    <t>高松市立男木小学校</t>
  </si>
  <si>
    <t>香川県高松市男木町１６５番地</t>
  </si>
  <si>
    <t>B137220100283</t>
  </si>
  <si>
    <t>高松市立川島小学校</t>
  </si>
  <si>
    <t>香川県高松市川島東町８６４番地１</t>
  </si>
  <si>
    <t>B137220100292</t>
  </si>
  <si>
    <t>高松市立十河小学校</t>
  </si>
  <si>
    <t>香川県高松市十川西町３６６番地５</t>
  </si>
  <si>
    <t>B137220100309</t>
  </si>
  <si>
    <t>高松市立東植田小学校</t>
  </si>
  <si>
    <t>香川県高松市東植田町２００８番地</t>
  </si>
  <si>
    <t>B137220100318</t>
  </si>
  <si>
    <t>高松市立東植田小学校菅沢分校</t>
  </si>
  <si>
    <t>香川県高松市菅沢町３３９番地</t>
  </si>
  <si>
    <t>B137220100327</t>
  </si>
  <si>
    <t>高松市立植田小学校</t>
  </si>
  <si>
    <t>香川県高松市西植田町２３３７番地</t>
  </si>
  <si>
    <t>B137220100336</t>
  </si>
  <si>
    <t>高松市立中央小学校</t>
  </si>
  <si>
    <t>香川県高松市松縄町１１３８</t>
  </si>
  <si>
    <t>B137220100345</t>
  </si>
  <si>
    <t>高松市立太田南小学校</t>
  </si>
  <si>
    <t>香川県高松市太田下町１８２３番地１</t>
  </si>
  <si>
    <t>B137220100354</t>
  </si>
  <si>
    <t>高松市立木太南小学校</t>
  </si>
  <si>
    <t>香川県高松市木太町１５３０番地１</t>
  </si>
  <si>
    <t>B137220100363</t>
  </si>
  <si>
    <t>高松市立古高松南小学校</t>
  </si>
  <si>
    <t>香川県高松市新田町甲２６０５番地</t>
  </si>
  <si>
    <t>B137220100372</t>
  </si>
  <si>
    <t>高松市立屋島東小学校</t>
  </si>
  <si>
    <t>香川県高松市屋島東町９４２番地１</t>
  </si>
  <si>
    <t>B137220100381</t>
  </si>
  <si>
    <t>高松市立屋島西小学校</t>
  </si>
  <si>
    <t>香川県高松市屋島西町２４６９番地</t>
  </si>
  <si>
    <t>B137220100390</t>
  </si>
  <si>
    <t>高松市立木太北部小学校</t>
  </si>
  <si>
    <t>香川県高松市木太町２６１３</t>
  </si>
  <si>
    <t>B137220100407</t>
  </si>
  <si>
    <t>高松市立牟礼小学校</t>
  </si>
  <si>
    <t>香川県高松市牟礼町大町１５６０番地</t>
  </si>
  <si>
    <t>B137220100416</t>
  </si>
  <si>
    <t>高松市立牟礼北小学校</t>
  </si>
  <si>
    <t>香川県高松市牟礼町牟礼２９００番地１</t>
  </si>
  <si>
    <t>B137220100425</t>
  </si>
  <si>
    <t>高松市立牟礼南小学校</t>
  </si>
  <si>
    <t>香川県高松市牟礼町大町１１１５番地１</t>
  </si>
  <si>
    <t>B137220100434</t>
  </si>
  <si>
    <t>高松市立庵治小学校</t>
  </si>
  <si>
    <t>香川県高松市庵治町７９０番地１</t>
  </si>
  <si>
    <t>B137220100443</t>
  </si>
  <si>
    <t>高松市立庵治第二小学校</t>
  </si>
  <si>
    <t>香川県高松市庵治町６０３４－１</t>
  </si>
  <si>
    <t>B137220100452</t>
  </si>
  <si>
    <t>高松市立塩江小学校</t>
  </si>
  <si>
    <t>香川県高松市塩江安原上２３１番地１</t>
  </si>
  <si>
    <t>B137220100461</t>
  </si>
  <si>
    <t>高松市立大野小学校</t>
  </si>
  <si>
    <t>香川県高松市香川町大野１０４５－１</t>
  </si>
  <si>
    <t>B137220100470</t>
  </si>
  <si>
    <t>高松市立浅野小学校</t>
  </si>
  <si>
    <t>香川県高松市香川町浅野３０８８</t>
  </si>
  <si>
    <t>B137220100489</t>
  </si>
  <si>
    <t>高松市立川東小学校</t>
  </si>
  <si>
    <t>香川県高松市香川町川東上１８６５番地８</t>
  </si>
  <si>
    <t>B137220100498</t>
  </si>
  <si>
    <t>高松市立香南小学校</t>
  </si>
  <si>
    <t>香川県高松市香南町横井１００８番地</t>
  </si>
  <si>
    <t>B137220100504</t>
  </si>
  <si>
    <t>高松市立国分寺北部小学校</t>
  </si>
  <si>
    <t>香川県高松市国分寺町新居１８８０番地</t>
  </si>
  <si>
    <t>B137220100513</t>
  </si>
  <si>
    <t>高松市立国分寺南部小学校</t>
  </si>
  <si>
    <t>香川県高松市国分寺町福家甲３００５番地</t>
  </si>
  <si>
    <t>B137220100523</t>
  </si>
  <si>
    <t>高松市立下笠居小学校五色台分校</t>
  </si>
  <si>
    <t>香川県高松市中山町１５０１－１９２</t>
  </si>
  <si>
    <t>B137220200013</t>
  </si>
  <si>
    <t>丸亀市立城東小学校</t>
  </si>
  <si>
    <t>香川県丸亀市土器町西五丁目１１３番地</t>
  </si>
  <si>
    <t>B137220200022</t>
  </si>
  <si>
    <t>丸亀市立城南小学校</t>
  </si>
  <si>
    <t>香川県丸亀市田村町９７３番地</t>
  </si>
  <si>
    <t>B137220200031</t>
  </si>
  <si>
    <t>丸亀市立城西小学校</t>
  </si>
  <si>
    <t>香川県丸亀市六番丁１２番地</t>
  </si>
  <si>
    <t>B137220200040</t>
  </si>
  <si>
    <t>丸亀市立城北小学校</t>
  </si>
  <si>
    <t>香川県丸亀市瓦町９５番地</t>
  </si>
  <si>
    <t>B137220200059</t>
  </si>
  <si>
    <t>丸亀市立城乾小学校</t>
  </si>
  <si>
    <t>香川県丸亀市中府町５丁目１５－１</t>
  </si>
  <si>
    <t>B137220200068</t>
  </si>
  <si>
    <t>丸亀市立城坤小学校</t>
  </si>
  <si>
    <t>香川県丸亀市今津町３４８番地</t>
  </si>
  <si>
    <t>B137220200077</t>
  </si>
  <si>
    <t>丸亀市立城辰小学校</t>
  </si>
  <si>
    <t>香川県丸亀市川西町北１５１</t>
  </si>
  <si>
    <t>B137220200086</t>
  </si>
  <si>
    <t>丸亀市立飯野小学校</t>
  </si>
  <si>
    <t>香川県丸亀市飯野町西分１１３番地</t>
  </si>
  <si>
    <t>B137220200095</t>
  </si>
  <si>
    <t>丸亀市立郡家小学校</t>
  </si>
  <si>
    <t>香川県丸亀市郡家町７９０番地１</t>
  </si>
  <si>
    <t>B137220200102</t>
  </si>
  <si>
    <t>丸亀市立垂水小学校</t>
  </si>
  <si>
    <t>香川県丸亀市垂水町１４０８</t>
  </si>
  <si>
    <t>B137220200111</t>
  </si>
  <si>
    <t>丸亀市立本島小学校</t>
  </si>
  <si>
    <t>香川県丸亀市本島町泊１８番地</t>
  </si>
  <si>
    <t>B137220200120</t>
  </si>
  <si>
    <t>丸亀市立広島小学校</t>
  </si>
  <si>
    <t>香川県丸亀市広島町江の浦４３９番地</t>
  </si>
  <si>
    <t>B137220200139</t>
  </si>
  <si>
    <t>丸亀市立小手島小学校</t>
  </si>
  <si>
    <t>香川県丸亀市広島町小手島２７８２番地</t>
  </si>
  <si>
    <t>B137220200148</t>
  </si>
  <si>
    <t>丸亀市立富熊小学校</t>
  </si>
  <si>
    <t>香川県丸亀市綾歌町富熊１２２７番地</t>
  </si>
  <si>
    <t>B137220200157</t>
  </si>
  <si>
    <t>丸亀市立栗熊小学校</t>
  </si>
  <si>
    <t>香川県丸亀市綾歌町栗熊東３２３番地</t>
  </si>
  <si>
    <t>B137220200166</t>
  </si>
  <si>
    <t>丸亀市立岡田小学校</t>
  </si>
  <si>
    <t>香川県丸亀市綾歌町岡田下２１７番地</t>
  </si>
  <si>
    <t>B137220200175</t>
  </si>
  <si>
    <t>丸亀市立飯山北小学校</t>
  </si>
  <si>
    <t>香川県丸亀市飯山町川原１８７４番地</t>
  </si>
  <si>
    <t>B137220200184</t>
  </si>
  <si>
    <t>丸亀市立飯山南小学校</t>
  </si>
  <si>
    <t>香川県丸亀市飯山町上法軍寺１２０６番地</t>
  </si>
  <si>
    <t>B137220300012</t>
  </si>
  <si>
    <t>坂出市立坂出小学校</t>
  </si>
  <si>
    <t>香川県坂出市白金町一丁目３番７号</t>
  </si>
  <si>
    <t>B137220300021</t>
  </si>
  <si>
    <t>坂出市立東部小学校</t>
  </si>
  <si>
    <t>香川県坂出市室町一丁目１番２１号</t>
  </si>
  <si>
    <t>B137220300030</t>
  </si>
  <si>
    <t>坂出市立金山小学校</t>
  </si>
  <si>
    <t>香川県坂出市谷町三丁目１番２３号</t>
  </si>
  <si>
    <t>B137220300049</t>
  </si>
  <si>
    <t>坂出市立林田小学校</t>
  </si>
  <si>
    <t>香川県坂出市林田町２２１５番地１</t>
  </si>
  <si>
    <t>B137220300058</t>
  </si>
  <si>
    <t>坂出市立加茂小学校</t>
  </si>
  <si>
    <t>香川県坂出市加茂町１０９８番地３</t>
  </si>
  <si>
    <t>B137220300085</t>
  </si>
  <si>
    <t>坂出市立府中小学校</t>
  </si>
  <si>
    <t>香川県坂出市府中町１１９３番地３</t>
  </si>
  <si>
    <t>B137220300094</t>
  </si>
  <si>
    <t>坂出市立川津小学校</t>
  </si>
  <si>
    <t>香川県坂出市川津町３０９３番地の１</t>
  </si>
  <si>
    <t>B137220300101</t>
  </si>
  <si>
    <t>坂出市立西庄小学校</t>
  </si>
  <si>
    <t>香川県坂出市西庄町５２４番地５</t>
  </si>
  <si>
    <t>B137220300110</t>
  </si>
  <si>
    <t>坂出市立松山小学校</t>
  </si>
  <si>
    <t>香川県坂出市高屋町１０５０－１</t>
  </si>
  <si>
    <t>B137220400011</t>
  </si>
  <si>
    <t>善通寺市立中央小学校</t>
  </si>
  <si>
    <t>香川県善通寺市文京町４－５－１</t>
  </si>
  <si>
    <t>B137220400020</t>
  </si>
  <si>
    <t>善通寺市立東部小学校</t>
  </si>
  <si>
    <t>香川県善通寺市稲木町４５０番地１</t>
  </si>
  <si>
    <t>B137220400039</t>
  </si>
  <si>
    <t>善通寺市立西部小学校</t>
  </si>
  <si>
    <t>香川県善通寺市善通寺町１１４６番地</t>
  </si>
  <si>
    <t>B137220400048</t>
  </si>
  <si>
    <t>善通寺市立南部小学校</t>
  </si>
  <si>
    <t>香川県善通寺市生野町２９９０番地１</t>
  </si>
  <si>
    <t>B137220400057</t>
  </si>
  <si>
    <t>善通寺市立竜川小学校</t>
  </si>
  <si>
    <t>香川県善通寺市原田町３０６番地１</t>
  </si>
  <si>
    <t>B137220400066</t>
  </si>
  <si>
    <t>善通寺市立与北小学校</t>
  </si>
  <si>
    <t>香川県善通寺市与北町１２３８</t>
  </si>
  <si>
    <t>B137220400075</t>
  </si>
  <si>
    <t>善通寺市立筆岡小学校</t>
  </si>
  <si>
    <t>香川県善通寺市中村町１５７５番地２</t>
  </si>
  <si>
    <t>B137220400084</t>
  </si>
  <si>
    <t>善通寺市立吉原小学校</t>
  </si>
  <si>
    <t>香川県善通寺市吉原町２８１１番地</t>
  </si>
  <si>
    <t>B137220500010</t>
  </si>
  <si>
    <t>観音寺市立観音寺小学校</t>
  </si>
  <si>
    <t>香川県観音寺市観音寺町甲２５５８番地の１</t>
  </si>
  <si>
    <t>B137220500029</t>
  </si>
  <si>
    <t>観音寺市立高室小学校</t>
  </si>
  <si>
    <t>香川県観音寺市高屋町１８７７番地１</t>
  </si>
  <si>
    <t>B137220500038</t>
  </si>
  <si>
    <t>観音寺市立常磐小学校</t>
  </si>
  <si>
    <t>香川県観音寺市植田町３６５番地</t>
  </si>
  <si>
    <t>B137220500047</t>
  </si>
  <si>
    <t>観音寺市立柞田小学校</t>
  </si>
  <si>
    <t>香川県観音寺市柞田町乙１０００番地１</t>
  </si>
  <si>
    <t>B137220500056</t>
  </si>
  <si>
    <t>観音寺市立豊田小学校</t>
  </si>
  <si>
    <t>香川県観音寺市新田町１４１３番地</t>
  </si>
  <si>
    <t>B137220500065</t>
  </si>
  <si>
    <t>観音寺市立粟井小学校</t>
  </si>
  <si>
    <t>香川県観音寺市粟井町１４５２番地</t>
  </si>
  <si>
    <t>B137220500074</t>
  </si>
  <si>
    <t>観音寺市立一ノ谷小学校</t>
  </si>
  <si>
    <t>香川県観音寺市古川町１０２番地１</t>
  </si>
  <si>
    <t>B137220500083</t>
  </si>
  <si>
    <t>観音寺市立伊吹小学校</t>
  </si>
  <si>
    <t>香川県観音寺市伊吹町５４９番地</t>
  </si>
  <si>
    <t>B137220500092</t>
  </si>
  <si>
    <t>観音寺市立大野原小学校</t>
  </si>
  <si>
    <t>香川県観音寺市大野原町大野原１９０５番地</t>
  </si>
  <si>
    <t>B137220500109</t>
  </si>
  <si>
    <t>観音寺市立豊浜小学校</t>
  </si>
  <si>
    <t>香川県観音寺市豊浜町和田浜１０００番地</t>
  </si>
  <si>
    <t>B137220600019</t>
  </si>
  <si>
    <t>さぬき市立津田小学校</t>
  </si>
  <si>
    <t>香川県さぬき市津田町津田１４４番地</t>
  </si>
  <si>
    <t>B137220600028</t>
  </si>
  <si>
    <t>さぬき市立さぬき南小学校</t>
  </si>
  <si>
    <t>香川県さぬき市大川町南川６１番地</t>
  </si>
  <si>
    <t>B137220600037</t>
  </si>
  <si>
    <t>さぬき市立志度小学校</t>
  </si>
  <si>
    <t>香川県さぬき市志度７２７番地</t>
  </si>
  <si>
    <t>B137220600046</t>
  </si>
  <si>
    <t>さぬき市立さぬき北小学校</t>
  </si>
  <si>
    <t>香川県さぬき市鴨庄２９４７番地</t>
  </si>
  <si>
    <t>B137220600055</t>
  </si>
  <si>
    <t>さぬき市立寒川小学校</t>
  </si>
  <si>
    <t>香川県さぬき市寒川町石田西８１２番地１</t>
  </si>
  <si>
    <t>B137220600064</t>
  </si>
  <si>
    <t>さぬき市立長尾小学校</t>
  </si>
  <si>
    <t>香川県さぬき市長尾東９０１－１</t>
  </si>
  <si>
    <t>B137220600073</t>
  </si>
  <si>
    <t>さぬき市立造田小学校</t>
  </si>
  <si>
    <t>香川県さぬき市造田是弘６８８番地１</t>
  </si>
  <si>
    <t>B137220700018</t>
  </si>
  <si>
    <t>東かがわ市立引田小学校</t>
  </si>
  <si>
    <t>香川県東かがわ市引田５４５番地１</t>
  </si>
  <si>
    <t>B137220700027</t>
  </si>
  <si>
    <t>東かがわ市立白鳥小学校</t>
  </si>
  <si>
    <t>香川県東かがわ市白鳥７５７番地１</t>
  </si>
  <si>
    <t>B137220700036</t>
  </si>
  <si>
    <t>東かがわ市立大内小学校</t>
  </si>
  <si>
    <t>香川県東かがわ市西村１５１０番地</t>
  </si>
  <si>
    <t>B137220800017</t>
  </si>
  <si>
    <t>三豊市立上高瀬小学校</t>
  </si>
  <si>
    <t>香川県三豊市高瀬町上高瀬７８３番地２</t>
  </si>
  <si>
    <t>B137220800026</t>
  </si>
  <si>
    <t>三豊市立勝間小学校</t>
  </si>
  <si>
    <t>香川県三豊市高瀬町下勝間８０３番地１</t>
  </si>
  <si>
    <t>B137220800035</t>
  </si>
  <si>
    <t>三豊市立比地小学校</t>
  </si>
  <si>
    <t>B137220800044</t>
  </si>
  <si>
    <t>三豊市立二ノ宮小学校</t>
  </si>
  <si>
    <t>香川県三豊市高瀬町佐股甲１４９７番地１</t>
  </si>
  <si>
    <t>B137220800053</t>
  </si>
  <si>
    <t>三豊市立麻小学校</t>
  </si>
  <si>
    <t>香川県三豊市高瀬町上麻３８６８番地</t>
  </si>
  <si>
    <t>B137220800062</t>
  </si>
  <si>
    <t>三豊市立山本小学校</t>
  </si>
  <si>
    <t>B137220800071</t>
  </si>
  <si>
    <t>三豊市立大見小学校</t>
  </si>
  <si>
    <t>香川県三豊市三野町大見甲３０３４番地４</t>
  </si>
  <si>
    <t>B137220800080</t>
  </si>
  <si>
    <t>三豊市立下高瀬小学校</t>
  </si>
  <si>
    <t>香川県三豊市三野町下高瀬７６０番地１</t>
  </si>
  <si>
    <t>B137220800099</t>
  </si>
  <si>
    <t>三豊市立吉津小学校</t>
  </si>
  <si>
    <t>香川県三豊市三野町吉津乙１４８５番地１</t>
  </si>
  <si>
    <t>B137220800106</t>
  </si>
  <si>
    <t>三豊市立桑山小学校</t>
  </si>
  <si>
    <t>香川県三豊市豊中町岡本１８８番地１</t>
  </si>
  <si>
    <t>B137220800115</t>
  </si>
  <si>
    <t>三豊市立比地大小学校</t>
  </si>
  <si>
    <t>香川県三豊市豊中町比地大２５１４番地１</t>
  </si>
  <si>
    <t>B137220800124</t>
  </si>
  <si>
    <t>三豊市立笠田小学校</t>
  </si>
  <si>
    <t>香川県三豊市豊中町笠田笠岡２１９２番地１</t>
  </si>
  <si>
    <t>B137220800133</t>
  </si>
  <si>
    <t>三豊市立上高野小学校</t>
  </si>
  <si>
    <t>香川県三豊市豊中町上高野２３８４番地</t>
  </si>
  <si>
    <t>B137220800142</t>
  </si>
  <si>
    <t>三豊市立本山小学校</t>
  </si>
  <si>
    <t>香川県三豊市豊中町本山甲１８９３番地１</t>
  </si>
  <si>
    <t>B137220800151</t>
  </si>
  <si>
    <t>三豊市立詫間小学校</t>
  </si>
  <si>
    <t>香川県三豊市詫間町詫間２１５８番地</t>
  </si>
  <si>
    <t>B137220800160</t>
  </si>
  <si>
    <t>三豊市立松崎小学校</t>
  </si>
  <si>
    <t>香川県三豊市詫間町松崎７２２番地</t>
  </si>
  <si>
    <t>B137220800179</t>
  </si>
  <si>
    <t>三豊市立仁尾小学校</t>
  </si>
  <si>
    <t>香川県三豊市仁尾町仁尾丙１７３６番地</t>
  </si>
  <si>
    <t>B137220800188</t>
  </si>
  <si>
    <t>三豊市立曽保小学校</t>
  </si>
  <si>
    <t>香川県三豊市仁尾町仁尾甲１０８２番地</t>
  </si>
  <si>
    <t>B137220800197</t>
  </si>
  <si>
    <t>三豊市立財田小学校</t>
  </si>
  <si>
    <t>B137232200018</t>
  </si>
  <si>
    <t>土庄町立土庄小学校</t>
  </si>
  <si>
    <t>香川県小豆郡土庄町渕崎甲２０８０番地１</t>
  </si>
  <si>
    <t>B137232200027</t>
  </si>
  <si>
    <t>土庄町立豊島小学校</t>
  </si>
  <si>
    <t>香川県小豆郡土庄町豊島家浦２５１６番地</t>
  </si>
  <si>
    <t>B137232400016</t>
  </si>
  <si>
    <t>小豆島町立星城小学校</t>
  </si>
  <si>
    <t>香川県小豆郡小豆島町草壁本町６３２番地１</t>
  </si>
  <si>
    <t>B137232400025</t>
  </si>
  <si>
    <t>小豆島町立安田小学校</t>
  </si>
  <si>
    <t>香川県小豆郡小豆島町安田甲４７２番地１</t>
  </si>
  <si>
    <t>B137232400034</t>
  </si>
  <si>
    <t>小豆島町立苗羽小学校</t>
  </si>
  <si>
    <t>香川県小豆郡小豆島町苗羽甲１３７１番地１</t>
  </si>
  <si>
    <t>B137232400043</t>
  </si>
  <si>
    <t>小豆島町立池田小学校</t>
  </si>
  <si>
    <t>香川県小豆郡小豆島町池田１７６０番地</t>
  </si>
  <si>
    <t>B137234100015</t>
  </si>
  <si>
    <t>三木町立平井小学校</t>
  </si>
  <si>
    <t>香川県木田郡三木町大字平木７１０番地の１</t>
  </si>
  <si>
    <t>B137234100024</t>
  </si>
  <si>
    <t>三木町立田中小学校</t>
  </si>
  <si>
    <t>香川県木田郡三木町大字田中４６２０番地の２</t>
  </si>
  <si>
    <t>B137234100033</t>
  </si>
  <si>
    <t>三木町立氷上小学校</t>
  </si>
  <si>
    <t>香川県木田郡三木町大字氷上２８４５番地</t>
  </si>
  <si>
    <t>B137234100042</t>
  </si>
  <si>
    <t>三木町立白山小学校</t>
  </si>
  <si>
    <t>香川県木田郡三木町大字下高岡３５２番地１</t>
  </si>
  <si>
    <t>B137236400017</t>
  </si>
  <si>
    <t>直島町立直島小学校</t>
  </si>
  <si>
    <t>香川県香川郡直島町１６００</t>
  </si>
  <si>
    <t>B137238600011</t>
  </si>
  <si>
    <t>宇多津町立宇多津小学校</t>
  </si>
  <si>
    <t>香川県綾歌郡宇多津町８１５番地</t>
  </si>
  <si>
    <t>B137238600020</t>
  </si>
  <si>
    <t>宇多津町立宇多津北小学校</t>
  </si>
  <si>
    <t>香川県綾歌郡宇多津町浜八番丁１１５</t>
  </si>
  <si>
    <t>B137238700010</t>
  </si>
  <si>
    <t>綾川町立綾上小学校</t>
  </si>
  <si>
    <t>香川県綾歌郡綾川町山田上甲１４９４番地１</t>
  </si>
  <si>
    <t>B137238700029</t>
  </si>
  <si>
    <t>綾川町立昭和小学校</t>
  </si>
  <si>
    <t>香川県綾歌郡綾川町畑田２３７３番地１</t>
  </si>
  <si>
    <t>B137238700038</t>
  </si>
  <si>
    <t>綾川町立陶小学校</t>
  </si>
  <si>
    <t>香川県綾歌郡綾川町陶５８７８番地１</t>
  </si>
  <si>
    <t>B137238700047</t>
  </si>
  <si>
    <t>綾川町立滝宮小学校</t>
  </si>
  <si>
    <t>香川県綾歌郡綾川町滝宮１０９５－１</t>
  </si>
  <si>
    <t>B137238700056</t>
  </si>
  <si>
    <t>綾川町立羽床小学校</t>
  </si>
  <si>
    <t>香川県綾歌郡綾川町羽床下２２５６番地</t>
  </si>
  <si>
    <t>B137240300010</t>
  </si>
  <si>
    <t>琴平町立琴平小学校</t>
  </si>
  <si>
    <t>香川県仲多度郡琴平町１４５番地１</t>
  </si>
  <si>
    <t>B137240300029</t>
  </si>
  <si>
    <t>琴平町立象郷小学校</t>
  </si>
  <si>
    <t>香川県仲多度郡琴平町上櫛梨２６番地</t>
  </si>
  <si>
    <t>B137240300038</t>
  </si>
  <si>
    <t>琴平町立榎井小学校</t>
  </si>
  <si>
    <t>香川県仲多度郡琴平町榎井５８番地３</t>
  </si>
  <si>
    <t>B137240400019</t>
  </si>
  <si>
    <t>多度津町立多度津小学校</t>
  </si>
  <si>
    <t>香川県仲多度郡多度津町栄町三丁目１番９号</t>
  </si>
  <si>
    <t>B137240400028</t>
  </si>
  <si>
    <t>多度津町立豊原小学校</t>
  </si>
  <si>
    <t>香川県仲多度郡多度津町南鴨７０４番地</t>
  </si>
  <si>
    <t>B137240400037</t>
  </si>
  <si>
    <t>多度津町立四箇小学校</t>
  </si>
  <si>
    <t>香川県仲多度郡多度津町大字三井４３３番地１</t>
  </si>
  <si>
    <t>B137240400046</t>
  </si>
  <si>
    <t>多度津町立白方小学校</t>
  </si>
  <si>
    <t>香川県仲多度郡多度津町大字奥白方１１４２番地</t>
  </si>
  <si>
    <t>B137240600017</t>
  </si>
  <si>
    <t>まんのう町立琴南小学校</t>
  </si>
  <si>
    <t>香川県仲多度郡まんのう町造田１９８４－１</t>
  </si>
  <si>
    <t>B137240600026</t>
  </si>
  <si>
    <t>まんのう町立高篠小学校</t>
  </si>
  <si>
    <t>香川県仲多度郡まんのう町東高篠１３９番地</t>
  </si>
  <si>
    <t>B137240600035</t>
  </si>
  <si>
    <t>まんのう町立四条小学校</t>
  </si>
  <si>
    <t>香川県仲多度郡まんのう町四條７３２番地</t>
  </si>
  <si>
    <t>B137240600044</t>
  </si>
  <si>
    <t>まんのう町立長炭小学校</t>
  </si>
  <si>
    <t>香川県仲多度郡まんのう町炭所西１４３１－２</t>
  </si>
  <si>
    <t>B137240600053</t>
  </si>
  <si>
    <t>まんのう町立満濃南小学校</t>
  </si>
  <si>
    <t>香川県仲多度郡まんのう町吉野７４番地</t>
  </si>
  <si>
    <t>B137240600062</t>
  </si>
  <si>
    <t>まんのう町立仲南小学校</t>
  </si>
  <si>
    <t>香川県仲多度郡まんのう町帆山７４３番地</t>
  </si>
  <si>
    <t>C137110000016</t>
  </si>
  <si>
    <t>香川大学教育学部附属高松中学校</t>
  </si>
  <si>
    <t>香川県高松市鹿角町３９４</t>
  </si>
  <si>
    <t>C137110000025</t>
  </si>
  <si>
    <t>香川大学教育学部附属坂出中学校</t>
  </si>
  <si>
    <t>香川県坂出市青葉町１－７</t>
  </si>
  <si>
    <t>C137220100012</t>
  </si>
  <si>
    <t>香川県立高松北中学校</t>
  </si>
  <si>
    <t>香川県高松市牟礼町牟礼１５８３－１</t>
  </si>
  <si>
    <t>C137220100021</t>
  </si>
  <si>
    <t>高松市立桜町中学校</t>
  </si>
  <si>
    <t>香川県高松市桜町２－１２－４</t>
  </si>
  <si>
    <t>C137220100030</t>
  </si>
  <si>
    <t>高松市立紫雲中学校</t>
  </si>
  <si>
    <t>香川県高松市紫雲町８番２５号</t>
  </si>
  <si>
    <t>C137220100049</t>
  </si>
  <si>
    <t>高松市立紫雲中学校みねやま分校</t>
  </si>
  <si>
    <t>C137220100058</t>
  </si>
  <si>
    <t>高松市立玉藻中学校</t>
  </si>
  <si>
    <t>香川県高松市上福岡町７１４番地１</t>
  </si>
  <si>
    <t>C137220100067</t>
  </si>
  <si>
    <t>高松市立高松第一中学校</t>
  </si>
  <si>
    <t>C137220100085</t>
  </si>
  <si>
    <t>高松市立屋島中学校</t>
  </si>
  <si>
    <t>香川県高松市屋島中町２９５</t>
  </si>
  <si>
    <t>C137220100094</t>
  </si>
  <si>
    <t>高松市立協和中学校</t>
  </si>
  <si>
    <t>香川県高松市元山町８８番地２</t>
  </si>
  <si>
    <t>C137220100101</t>
  </si>
  <si>
    <t>高松市立龍雲中学校</t>
  </si>
  <si>
    <t>香川県高松市出作町３３１－２</t>
  </si>
  <si>
    <t>C137220100110</t>
  </si>
  <si>
    <t>高松市立勝賀中学校</t>
  </si>
  <si>
    <t>香川県高松市香西南町５６５番地</t>
  </si>
  <si>
    <t>C137220100129</t>
  </si>
  <si>
    <t>高松市立一宮中学校</t>
  </si>
  <si>
    <t>香川県高松市一宮町１１８５番地１</t>
  </si>
  <si>
    <t>C137220100138</t>
  </si>
  <si>
    <t>高松市立香東中学校</t>
  </si>
  <si>
    <t>香川県高松市円座町７７１</t>
  </si>
  <si>
    <t>C137220100147</t>
  </si>
  <si>
    <t>高松市立下笠居中学校</t>
  </si>
  <si>
    <t>香川県高松市生島町３７２－１</t>
  </si>
  <si>
    <t>C137220100156</t>
  </si>
  <si>
    <t>高松市立男木中学校</t>
  </si>
  <si>
    <t>C137220100165</t>
  </si>
  <si>
    <t>高松市立山田中学校</t>
  </si>
  <si>
    <t>香川県高松市川島東町１２５７－１</t>
  </si>
  <si>
    <t>C137220100174</t>
  </si>
  <si>
    <t>高松市立太田中学校</t>
  </si>
  <si>
    <t>香川県高松市太田下町１８００</t>
  </si>
  <si>
    <t>C137220100183</t>
  </si>
  <si>
    <t>高松市立古高松中学校</t>
  </si>
  <si>
    <t>香川県高松市新田町甲１９０番地１</t>
  </si>
  <si>
    <t>C137220100192</t>
  </si>
  <si>
    <t>高松市立木太中学校</t>
  </si>
  <si>
    <t>香川県高松市木太町５０５９－３</t>
  </si>
  <si>
    <t>C137220100209</t>
  </si>
  <si>
    <t>高松市立牟礼中学校</t>
  </si>
  <si>
    <t>香川県高松市牟礼町牟礼４６番地２</t>
  </si>
  <si>
    <t>C137220100218</t>
  </si>
  <si>
    <t>高松市立庵治中学校</t>
  </si>
  <si>
    <t>香川県高松市庵治町６９１番地１</t>
  </si>
  <si>
    <t>C137220100227</t>
  </si>
  <si>
    <t>高松市立塩江中学校</t>
  </si>
  <si>
    <t>香川県高松市塩江町安原上２３１番地１</t>
  </si>
  <si>
    <t>C137220100236</t>
  </si>
  <si>
    <t>高松市立香川第一中学校</t>
  </si>
  <si>
    <t>香川県高松市香川町浅野１１８８</t>
  </si>
  <si>
    <t>C137220100245</t>
  </si>
  <si>
    <t>高松市立香南中学校</t>
  </si>
  <si>
    <t>香川県高松市香南町横井８０１</t>
  </si>
  <si>
    <t>C137220100254</t>
  </si>
  <si>
    <t>高松市立国分寺中学校</t>
  </si>
  <si>
    <t>香川県高松市国分寺町新居１１３１番地１</t>
  </si>
  <si>
    <t>C137220100263</t>
  </si>
  <si>
    <t>高松市立下笠居中学校五色台分校</t>
  </si>
  <si>
    <t>C137220200011</t>
  </si>
  <si>
    <t>丸亀市立東中学校</t>
  </si>
  <si>
    <t>香川県丸亀市大手町一丁目５番１号</t>
  </si>
  <si>
    <t>C137220200020</t>
  </si>
  <si>
    <t>丸亀市立西中学校</t>
  </si>
  <si>
    <t>香川県丸亀市中府町３－１１－１</t>
  </si>
  <si>
    <t>C137220200039</t>
  </si>
  <si>
    <t>丸亀市立本島中学校</t>
  </si>
  <si>
    <t>C137220200048</t>
  </si>
  <si>
    <t>丸亀市立広島中学校</t>
  </si>
  <si>
    <t>C137220200057</t>
  </si>
  <si>
    <t>丸亀市立小手島中学校</t>
  </si>
  <si>
    <t>C137220200066</t>
  </si>
  <si>
    <t>丸亀市立南中学校</t>
  </si>
  <si>
    <t>香川県丸亀市郡家町３６９０</t>
  </si>
  <si>
    <t>C137220200075</t>
  </si>
  <si>
    <t>丸亀市立綾歌中学校</t>
  </si>
  <si>
    <t>香川県丸亀市綾歌町栗熊東４３１番地</t>
  </si>
  <si>
    <t>C137220200084</t>
  </si>
  <si>
    <t>丸亀市立飯山中学校</t>
  </si>
  <si>
    <t>香川県丸亀市飯山町川原１１１０番地</t>
  </si>
  <si>
    <t>C137220300010</t>
  </si>
  <si>
    <t>坂出市立坂出中学校</t>
  </si>
  <si>
    <t>香川県坂出市小山町２－１</t>
  </si>
  <si>
    <t>C137220300029</t>
  </si>
  <si>
    <t>坂出市立東部中学校</t>
  </si>
  <si>
    <t>香川県坂出市久米町２丁目７番４６号</t>
  </si>
  <si>
    <t>C137220300038</t>
  </si>
  <si>
    <t>坂出市立白峰中学校</t>
  </si>
  <si>
    <t>香川県坂出市林田町１８１番地１</t>
  </si>
  <si>
    <t>C137220400019</t>
  </si>
  <si>
    <t>善通寺市立東中学校</t>
  </si>
  <si>
    <t>香川県善通寺市生野本町２－１４－１</t>
  </si>
  <si>
    <t>C137220400028</t>
  </si>
  <si>
    <t>善通寺市立西中学校</t>
  </si>
  <si>
    <t>香川県善通寺市文京町四丁目１番１号</t>
  </si>
  <si>
    <t>C137220500018</t>
  </si>
  <si>
    <t>観音寺市立観音寺中学校</t>
  </si>
  <si>
    <t>香川県観音寺市八幡町二丁目１０番７号</t>
  </si>
  <si>
    <t>C137220500027</t>
  </si>
  <si>
    <t>観音寺市立中部中学校</t>
  </si>
  <si>
    <t>香川県観音寺市柞田町甲１２３７番地</t>
  </si>
  <si>
    <t>C137220500036</t>
  </si>
  <si>
    <t>観音寺市立伊吹中学校</t>
  </si>
  <si>
    <t>C137220500045</t>
  </si>
  <si>
    <t>観音寺市立大野原中学校</t>
  </si>
  <si>
    <t>香川県観音寺市大野原町中姫１１８９番地３</t>
  </si>
  <si>
    <t>C137220500054</t>
  </si>
  <si>
    <t>観音寺市立豊浜中学校</t>
  </si>
  <si>
    <t>香川県観音寺市豊浜町和田浜７１７番地</t>
  </si>
  <si>
    <t>C137220600017</t>
  </si>
  <si>
    <t>さぬき市立さぬき南中学校</t>
  </si>
  <si>
    <t>香川県さぬき市大川町富田西２８２３番地１</t>
  </si>
  <si>
    <t>C137220600026</t>
  </si>
  <si>
    <t>さぬき市立志度中学校</t>
  </si>
  <si>
    <t>香川県さぬき市志度２２１４－４</t>
  </si>
  <si>
    <t>C137220600035</t>
  </si>
  <si>
    <t>さぬき市立長尾中学校</t>
  </si>
  <si>
    <t>香川県さぬき市長尾東９５４</t>
  </si>
  <si>
    <t>C137220700016</t>
  </si>
  <si>
    <t>東かがわ市立引田中学校</t>
  </si>
  <si>
    <t>C137220700025</t>
  </si>
  <si>
    <t>東かがわ市立白鳥中学校</t>
  </si>
  <si>
    <t>C137220700034</t>
  </si>
  <si>
    <t>東かがわ市立大川中学校</t>
  </si>
  <si>
    <t>C137220800015</t>
  </si>
  <si>
    <t>三豊市立高瀬中学校</t>
  </si>
  <si>
    <t>香川県三豊市高瀬町下勝間２７２５番地１</t>
  </si>
  <si>
    <t>C137220800024</t>
  </si>
  <si>
    <t>三豊市立三野津中学校</t>
  </si>
  <si>
    <t>香川県三豊市三野町下高瀬７２０番地</t>
  </si>
  <si>
    <t>C137220800033</t>
  </si>
  <si>
    <t>三豊市立豊中中学校</t>
  </si>
  <si>
    <t>香川県三豊市豊中町本山甲１４８番地１</t>
  </si>
  <si>
    <t>C137220800042</t>
  </si>
  <si>
    <t>三豊市立詫間中学校</t>
  </si>
  <si>
    <t>香川県三豊市詫間町詫間５７９６番地１</t>
  </si>
  <si>
    <t>C137220800051</t>
  </si>
  <si>
    <t>三豊市立仁尾中学校</t>
  </si>
  <si>
    <t>香川県三豊市仁尾町仁尾辛３８番地２</t>
  </si>
  <si>
    <t>C137220800060</t>
  </si>
  <si>
    <t>三豊市立和光中学校</t>
  </si>
  <si>
    <t>香川県三豊市財田町財田上２７９０番地</t>
  </si>
  <si>
    <t>C137220800079</t>
  </si>
  <si>
    <t>三豊市観音寺市学校組合立三豊中学校</t>
  </si>
  <si>
    <t>香川県三豊市山本町辻８７６番地</t>
  </si>
  <si>
    <t>C137232200016</t>
  </si>
  <si>
    <t>土庄町立土庄中学校</t>
  </si>
  <si>
    <t>香川県小豆郡土庄町渕崎甲１９３６番地</t>
  </si>
  <si>
    <t>C137232200025</t>
  </si>
  <si>
    <t>土庄町立豊島中学校</t>
  </si>
  <si>
    <t>C137232400014</t>
  </si>
  <si>
    <t>小豆島町立小豆島中学校</t>
  </si>
  <si>
    <t>香川県小豆郡小豆島町片城甲４４番地１</t>
  </si>
  <si>
    <t>C137234100013</t>
  </si>
  <si>
    <t>三木町立三木中学校</t>
  </si>
  <si>
    <t>香川県木田郡三木町大字氷上３１</t>
  </si>
  <si>
    <t>C137236400015</t>
  </si>
  <si>
    <t>直島町立直島中学校</t>
  </si>
  <si>
    <t>香川県香川郡直島町１５８０</t>
  </si>
  <si>
    <t>C137238600019</t>
  </si>
  <si>
    <t>宇多津町立宇多津中学校</t>
  </si>
  <si>
    <t>香川県綾歌郡宇多津町３３０２番地</t>
  </si>
  <si>
    <t>C137238700036</t>
  </si>
  <si>
    <t>綾川町立綾川中学校</t>
  </si>
  <si>
    <t>香川県綾歌郡綾川町陶５５９３番地１</t>
  </si>
  <si>
    <t>C137240300018</t>
  </si>
  <si>
    <t>琴平町立琴平中学校</t>
  </si>
  <si>
    <t>香川県仲多度郡琴平町五條６６１番地</t>
  </si>
  <si>
    <t>C137240400017</t>
  </si>
  <si>
    <t>多度津町立多度津中学校</t>
  </si>
  <si>
    <t>香川県仲多度郡多度津町本通２－１１－５５</t>
  </si>
  <si>
    <t>C137240600015</t>
  </si>
  <si>
    <t>まんのう町立満濃中学校</t>
  </si>
  <si>
    <t>香川県仲多度郡まんのう町吉野下９５７</t>
  </si>
  <si>
    <t>C137320100010</t>
  </si>
  <si>
    <t>香川県明善中学校</t>
  </si>
  <si>
    <t>香川県高松市亀岡町１－１０</t>
  </si>
  <si>
    <t>C137320100029</t>
  </si>
  <si>
    <t>香川県大手前高松中学校</t>
  </si>
  <si>
    <t>香川県高松市室新町１１６６</t>
  </si>
  <si>
    <t>C137320100038</t>
  </si>
  <si>
    <t>香川誠陵中学校</t>
  </si>
  <si>
    <t>香川県高松市鬼無町佐料４６９－１</t>
  </si>
  <si>
    <t>C137320200019</t>
  </si>
  <si>
    <t>大手前丸亀中学校</t>
  </si>
  <si>
    <t>香川県丸亀市大手町１－６－１</t>
  </si>
  <si>
    <t>C137320200028</t>
  </si>
  <si>
    <t>香川県藤井中学校</t>
  </si>
  <si>
    <t>香川県丸亀市新浜町一丁目三番一号</t>
  </si>
  <si>
    <t>D137220100010</t>
  </si>
  <si>
    <t>香川県立高松高等学校</t>
  </si>
  <si>
    <t>香川県高松市番町３－１－１</t>
  </si>
  <si>
    <t>D137220100029</t>
  </si>
  <si>
    <t>香川県立高松工芸高等学校</t>
  </si>
  <si>
    <t>香川県高松市番町２－９－３０</t>
  </si>
  <si>
    <t>D137220100038</t>
  </si>
  <si>
    <t>香川県立高松商業高等学校</t>
  </si>
  <si>
    <t>香川県高松市松島町１－１８－５４</t>
  </si>
  <si>
    <t>D137220100047</t>
  </si>
  <si>
    <t>香川県立高松東高等学校</t>
  </si>
  <si>
    <t>香川県高松市前田東町６９０番地１</t>
  </si>
  <si>
    <t>D137220100056</t>
  </si>
  <si>
    <t>香川県立高松南高等学校</t>
  </si>
  <si>
    <t>香川県高松市一宮町５３１</t>
  </si>
  <si>
    <t>D137220100065</t>
  </si>
  <si>
    <t>香川県立高松西高等学校</t>
  </si>
  <si>
    <t>香川県高松市鬼無町山口２５７－１</t>
  </si>
  <si>
    <t>D137220100074</t>
  </si>
  <si>
    <t>香川県立高松北高等学校</t>
  </si>
  <si>
    <t>D137220100083</t>
  </si>
  <si>
    <t>香川県立香川中央高等学校</t>
  </si>
  <si>
    <t>香川県高松市香川町大野２００１番地</t>
  </si>
  <si>
    <t>D137220100092</t>
  </si>
  <si>
    <t>香川県立高松桜井高等学校</t>
  </si>
  <si>
    <t>香川県高松市多肥上町１２５０</t>
  </si>
  <si>
    <t>D137220100109</t>
  </si>
  <si>
    <t>高松市立高松第一高等学校</t>
  </si>
  <si>
    <t>香川県高松市桜町２－５－１０</t>
  </si>
  <si>
    <t>D137220200019</t>
  </si>
  <si>
    <t>香川県立丸亀高等学校</t>
  </si>
  <si>
    <t>香川県丸亀市六番丁１</t>
  </si>
  <si>
    <t>D137220200028</t>
  </si>
  <si>
    <t>香川県立飯山高等学校</t>
  </si>
  <si>
    <t>香川県丸亀市飯山町下法軍寺６６４－１</t>
  </si>
  <si>
    <t>D137220200037</t>
  </si>
  <si>
    <t>香川県立丸亀城西高等学校</t>
  </si>
  <si>
    <t>香川県丸亀市津森町位２６７</t>
  </si>
  <si>
    <t>D137220300018</t>
  </si>
  <si>
    <t>香川県立坂出商業高等学校</t>
  </si>
  <si>
    <t>香川県坂出市青葉町１－１３</t>
  </si>
  <si>
    <t>D137220300027</t>
  </si>
  <si>
    <t>香川県立坂出高等学校</t>
  </si>
  <si>
    <t>香川県坂出市文京町２丁目１－５</t>
  </si>
  <si>
    <t>D137220300036</t>
  </si>
  <si>
    <t>香川県立坂出工業高等学校</t>
  </si>
  <si>
    <t>香川県坂出市御供所町１－１－２</t>
  </si>
  <si>
    <t>D137220400017</t>
  </si>
  <si>
    <t>香川県立善通寺第一高等学校</t>
  </si>
  <si>
    <t>香川県善通寺市文京町１－１－５</t>
  </si>
  <si>
    <t>D137220500016</t>
  </si>
  <si>
    <t>香川県立観音寺第一高等学校</t>
  </si>
  <si>
    <t>香川県観音寺市茂木町四丁目２番３８号</t>
  </si>
  <si>
    <t>D137220500025</t>
  </si>
  <si>
    <t>香川県立観音寺総合高等学校</t>
  </si>
  <si>
    <t>香川県観音寺市天神町１丁目１－１５</t>
  </si>
  <si>
    <t>D137220600015</t>
  </si>
  <si>
    <t>香川県立石田高等学校</t>
  </si>
  <si>
    <t>香川県さぬき市寒川町石田東甲１０６５</t>
  </si>
  <si>
    <t>D137220600024</t>
  </si>
  <si>
    <t>香川県立志度高等学校</t>
  </si>
  <si>
    <t>香川県さぬき市志度３６６－５</t>
  </si>
  <si>
    <t>D137220600033</t>
  </si>
  <si>
    <t>香川県立津田高等学校</t>
  </si>
  <si>
    <t>香川県さぬき市津田町津田１６３２－１</t>
  </si>
  <si>
    <t>D137220700014</t>
  </si>
  <si>
    <t>香川県立三本松高等学校</t>
  </si>
  <si>
    <t>香川県東かがわ市三本松１５００－１</t>
  </si>
  <si>
    <t>D137220800013</t>
  </si>
  <si>
    <t>香川県立笠田高等学校</t>
  </si>
  <si>
    <t>香川県三豊市豊中町笠田竹田２５１番地</t>
  </si>
  <si>
    <t>D137220800022</t>
  </si>
  <si>
    <t>香川県立高瀬高等学校</t>
  </si>
  <si>
    <t>香川県三豊市高瀬町下勝間２０９３</t>
  </si>
  <si>
    <t>D137232400012</t>
  </si>
  <si>
    <t>香川県立小豆島中央高等学校</t>
  </si>
  <si>
    <t>香川県小豆郡小豆島町蒲生甲１００１番地</t>
  </si>
  <si>
    <t>D137234100011</t>
  </si>
  <si>
    <t>香川県立三木高等学校</t>
  </si>
  <si>
    <t>香川県木田郡三木町平木７５０番地</t>
  </si>
  <si>
    <t>D137238700016</t>
  </si>
  <si>
    <t>香川県立農業経営高等学校</t>
  </si>
  <si>
    <t>香川県綾歌郡綾川町北１０２３－１</t>
  </si>
  <si>
    <t>D137240300016</t>
  </si>
  <si>
    <t>香川県立琴平高等学校</t>
  </si>
  <si>
    <t>香川県仲多度郡琴平町１４２－２</t>
  </si>
  <si>
    <t>D137240400015</t>
  </si>
  <si>
    <t>香川県立多度津高等学校</t>
  </si>
  <si>
    <t>香川県仲多度郡多度津町栄町１－１－８２</t>
  </si>
  <si>
    <t>D137320100018</t>
  </si>
  <si>
    <t>英明高等学校</t>
  </si>
  <si>
    <t>D137320100027</t>
  </si>
  <si>
    <t>高松中央高等学校</t>
  </si>
  <si>
    <t>香川県高松市松島町１丁目１４－８</t>
  </si>
  <si>
    <t>D137320100036</t>
  </si>
  <si>
    <t>大手前高松高等学校</t>
  </si>
  <si>
    <t>D137320100045</t>
  </si>
  <si>
    <t>香川誠陵高等学校</t>
  </si>
  <si>
    <t>D137320100054</t>
  </si>
  <si>
    <t>穴吹学園高等学校</t>
  </si>
  <si>
    <t>香川県高松市番町二丁目４番１４号</t>
  </si>
  <si>
    <t>D137320200017</t>
  </si>
  <si>
    <t>大手前丸亀高等学校</t>
  </si>
  <si>
    <t>D137320200026</t>
  </si>
  <si>
    <t>香川県藤井高等学校</t>
  </si>
  <si>
    <t>香川県丸亀市新浜町１－３－１</t>
  </si>
  <si>
    <t>D137320200035</t>
  </si>
  <si>
    <t>村上学園高等学校</t>
  </si>
  <si>
    <t>香川県丸亀市幸町一丁目１０－１６</t>
  </si>
  <si>
    <t>D137320300016</t>
  </si>
  <si>
    <t>坂出第一高等学校</t>
  </si>
  <si>
    <t>香川県坂出市駒止町２－１－３</t>
  </si>
  <si>
    <t>D137320400015</t>
  </si>
  <si>
    <t>尽誠学園高等学校</t>
  </si>
  <si>
    <t>香川県善通寺市生野町８５５－１</t>
  </si>
  <si>
    <t>D137320600013</t>
  </si>
  <si>
    <t>藤井学園寒川高等学校</t>
  </si>
  <si>
    <t>香川県さぬき市寒川町石田西２８０－１</t>
  </si>
  <si>
    <t>D137320800011</t>
  </si>
  <si>
    <t>四国学院大学香川西高等学校</t>
  </si>
  <si>
    <t>香川県三豊市高瀬町下勝間２３７９</t>
  </si>
  <si>
    <t>D137340400013</t>
  </si>
  <si>
    <t>ＲＩＴＡ学園高等学校</t>
  </si>
  <si>
    <t>香川県仲多度郡多度津町西浜１２－４４</t>
  </si>
  <si>
    <t>E137110000011</t>
  </si>
  <si>
    <t>香川大学教育学部附属特別支援学校</t>
  </si>
  <si>
    <t>香川県坂出市府中町字綾坂８８９</t>
  </si>
  <si>
    <t>E137220100017</t>
  </si>
  <si>
    <t>香川県立視覚支援学校</t>
  </si>
  <si>
    <t>香川県高松市扇町２－９－１２</t>
  </si>
  <si>
    <t>E137220100026</t>
  </si>
  <si>
    <t>香川県立聴覚支援学校</t>
  </si>
  <si>
    <t>香川県高松市太田上町５１３－１</t>
  </si>
  <si>
    <t>E137220100035</t>
  </si>
  <si>
    <t>香川県立香川中部支援学校</t>
  </si>
  <si>
    <t>香川県高松市田村町７８４</t>
  </si>
  <si>
    <t>E137220100044</t>
  </si>
  <si>
    <t>香川県立高松支援学校</t>
  </si>
  <si>
    <t>香川県高松市田村町１０９８番地１</t>
  </si>
  <si>
    <t>E137220200016</t>
  </si>
  <si>
    <t>香川県立香川丸亀支援学校</t>
  </si>
  <si>
    <t>香川県丸亀市飯野町東分５９２－１</t>
  </si>
  <si>
    <t>E137220400014</t>
  </si>
  <si>
    <t>香川県立善通寺支援学校</t>
  </si>
  <si>
    <t>香川県善通寺市仙遊町２－１－２</t>
  </si>
  <si>
    <t>E137220500013</t>
  </si>
  <si>
    <t>香川県立香川西部支援学校</t>
  </si>
  <si>
    <t>香川県観音寺市出作町字池下７１２</t>
  </si>
  <si>
    <t>E137220600012</t>
  </si>
  <si>
    <t>香川県立香川東部支援学校</t>
  </si>
  <si>
    <t>香川県さぬき市長尾西４７５番地</t>
  </si>
  <si>
    <t>E137232400010</t>
  </si>
  <si>
    <t>香川県立小豆島みんなの支援学校</t>
  </si>
  <si>
    <t>香川県小豆郡小豆島町池田１７８９番地</t>
  </si>
  <si>
    <t>B138110000017</t>
  </si>
  <si>
    <t>愛媛大学教育学部附属小学校</t>
  </si>
  <si>
    <t>愛媛県松山市持田町１－５－２２</t>
  </si>
  <si>
    <t>B138220100013</t>
  </si>
  <si>
    <t>松山市立番町小学校</t>
  </si>
  <si>
    <t>愛媛県松山市二番町４丁目６－１</t>
  </si>
  <si>
    <t>B138220100022</t>
  </si>
  <si>
    <t>松山市立味酒小学校</t>
  </si>
  <si>
    <t>愛媛県松山市宮西２－２－２１</t>
  </si>
  <si>
    <t>B138220100031</t>
  </si>
  <si>
    <t>松山市立八坂小学校</t>
  </si>
  <si>
    <t>愛媛県松山市湯渡町４－２０</t>
  </si>
  <si>
    <t>B138220100040</t>
  </si>
  <si>
    <t>松山市立東雲小学校</t>
  </si>
  <si>
    <t>愛媛県松山市文京町２－１</t>
  </si>
  <si>
    <t>B138220100059</t>
  </si>
  <si>
    <t>松山市立新玉小学校</t>
  </si>
  <si>
    <t>愛媛県松山市千舟町８ー８９</t>
  </si>
  <si>
    <t>B138220100068</t>
  </si>
  <si>
    <t>松山市立清水小学校</t>
  </si>
  <si>
    <t>愛媛県松山市清水町３丁目１５番地</t>
  </si>
  <si>
    <t>B138220100077</t>
  </si>
  <si>
    <t>松山市立雄郡小学校</t>
  </si>
  <si>
    <t>愛媛県松山市土橋町１番地</t>
  </si>
  <si>
    <t>B138220100086</t>
  </si>
  <si>
    <t>松山市立素鵞小学校</t>
  </si>
  <si>
    <t>愛媛県松山市小坂１－４－４８</t>
  </si>
  <si>
    <t>B138220100095</t>
  </si>
  <si>
    <t>松山市立堀江小学校</t>
  </si>
  <si>
    <t>愛媛県松山市福角町甲１４０９－２</t>
  </si>
  <si>
    <t>B138220100102</t>
  </si>
  <si>
    <t>松山市立潮見小学校</t>
  </si>
  <si>
    <t>愛媛県松山市吉藤４－７－１３</t>
  </si>
  <si>
    <t>B138220100111</t>
  </si>
  <si>
    <t>松山市立久枝小学校</t>
  </si>
  <si>
    <t>愛媛県松山市安城寺町５８６番地の１</t>
  </si>
  <si>
    <t>B138220100120</t>
  </si>
  <si>
    <t>松山市立和気小学校</t>
  </si>
  <si>
    <t>愛媛県松山市太山寺町６７１－３</t>
  </si>
  <si>
    <t>B138220100139</t>
  </si>
  <si>
    <t>松山市立三津浜小学校</t>
  </si>
  <si>
    <t>愛媛県松山市梅田町２－４２</t>
  </si>
  <si>
    <t>B138220100148</t>
  </si>
  <si>
    <t>松山市立宮前小学校</t>
  </si>
  <si>
    <t>愛媛県松山市祓川１－３－３９</t>
  </si>
  <si>
    <t>B138220100157</t>
  </si>
  <si>
    <t>松山市立高浜小学校</t>
  </si>
  <si>
    <t>愛媛県松山市梅津寺町１３５２番地の２</t>
  </si>
  <si>
    <t>B138220100166</t>
  </si>
  <si>
    <t>松山市立味生小学校</t>
  </si>
  <si>
    <t>愛媛県松山市別府町１６６－４</t>
  </si>
  <si>
    <t>B138220100175</t>
  </si>
  <si>
    <t>松山市立桑原小学校</t>
  </si>
  <si>
    <t>愛媛県松山市桑原３丁目７－２７</t>
  </si>
  <si>
    <t>B138220100184</t>
  </si>
  <si>
    <t>松山市立生石小学校</t>
  </si>
  <si>
    <t>愛媛県松山市高岡町６３０番地の３</t>
  </si>
  <si>
    <t>B138220100193</t>
  </si>
  <si>
    <t>松山市立垣生小学校</t>
  </si>
  <si>
    <t>愛媛県松山市西垣生町７３０－１</t>
  </si>
  <si>
    <t>B138220100200</t>
  </si>
  <si>
    <t>松山市立道後小学校</t>
  </si>
  <si>
    <t>愛媛県松山市石手４丁目１０－５</t>
  </si>
  <si>
    <t>B138220100219</t>
  </si>
  <si>
    <t>松山市立湯築小学校</t>
  </si>
  <si>
    <t>愛媛県松山市道後北代１０－４１</t>
  </si>
  <si>
    <t>B138220100228</t>
  </si>
  <si>
    <t>松山市立興居島小学校</t>
  </si>
  <si>
    <t>愛媛県松山市泊町甲４２５－３</t>
  </si>
  <si>
    <t>B138220100237</t>
  </si>
  <si>
    <t>松山市立興居島小学校釣島分校</t>
  </si>
  <si>
    <t>愛媛県松山市泊町１４６５</t>
  </si>
  <si>
    <t>B138220100246</t>
  </si>
  <si>
    <t>松山市立余土小学校</t>
  </si>
  <si>
    <t>愛媛県松山市余戸東一丁目１４番１７号</t>
  </si>
  <si>
    <t>B138220100255</t>
  </si>
  <si>
    <t>松山市立湯山小学校</t>
  </si>
  <si>
    <t>愛媛県松山市食場町甲１２８</t>
  </si>
  <si>
    <t>B138220100264</t>
  </si>
  <si>
    <t>松山市立日浦小学校</t>
  </si>
  <si>
    <t>愛媛県松山市河中町甲７９－２</t>
  </si>
  <si>
    <t>B138220100273</t>
  </si>
  <si>
    <t>松山市立伊台小学校</t>
  </si>
  <si>
    <t>愛媛県松山市下伊台町１４３８－１</t>
  </si>
  <si>
    <t>B138220100282</t>
  </si>
  <si>
    <t>松山市立五明小学校</t>
  </si>
  <si>
    <t>愛媛県松山市菅沢町乙４５－４</t>
  </si>
  <si>
    <t>B138220100291</t>
  </si>
  <si>
    <t>松山市立久米小学校</t>
  </si>
  <si>
    <t>愛媛県松山市鷹子町１５－１</t>
  </si>
  <si>
    <t>B138220100308</t>
  </si>
  <si>
    <t>松山市立浮穴小学校</t>
  </si>
  <si>
    <t>愛媛県松山市森松町８３２番地</t>
  </si>
  <si>
    <t>B138220100317</t>
  </si>
  <si>
    <t>松山市立小野小学校</t>
  </si>
  <si>
    <t>愛媛県松山市平井町３６７３番地</t>
  </si>
  <si>
    <t>B138220100326</t>
  </si>
  <si>
    <t>松山市立石井小学校</t>
  </si>
  <si>
    <t>愛媛県松山市東石井６丁目８番５２号</t>
  </si>
  <si>
    <t>B138220100335</t>
  </si>
  <si>
    <t>松山市立荏原小学校</t>
  </si>
  <si>
    <t>愛媛県松山市東方町甲１２４５番地</t>
  </si>
  <si>
    <t>B138220100344</t>
  </si>
  <si>
    <t>松山市立坂本小学校</t>
  </si>
  <si>
    <t>愛媛県松山市久谷町３０番地</t>
  </si>
  <si>
    <t>B138220100353</t>
  </si>
  <si>
    <t>松山市立たちばな小学校</t>
  </si>
  <si>
    <t>愛媛県松山市針田町２０９－１</t>
  </si>
  <si>
    <t>B138220100362</t>
  </si>
  <si>
    <t>松山市立椿小学校</t>
  </si>
  <si>
    <t>愛媛県松山市和泉南６－１－４７</t>
  </si>
  <si>
    <t>B138220100371</t>
  </si>
  <si>
    <t>松山市立石井東小学校</t>
  </si>
  <si>
    <t>愛媛県松山市越智１丁目３番３５号</t>
  </si>
  <si>
    <t>B138220100380</t>
  </si>
  <si>
    <t>松山市立北久米小学校</t>
  </si>
  <si>
    <t>愛媛県松山市福音寺町９</t>
  </si>
  <si>
    <t>B138220100399</t>
  </si>
  <si>
    <t>松山市立味生第二小学校</t>
  </si>
  <si>
    <t>愛媛県松山市別府町３－１</t>
  </si>
  <si>
    <t>B138220100406</t>
  </si>
  <si>
    <t>松山市立石井北小学校</t>
  </si>
  <si>
    <t>愛媛県松山市和泉南１－３－３２</t>
  </si>
  <si>
    <t>B138220100415</t>
  </si>
  <si>
    <t>松山市立さくら小学校</t>
  </si>
  <si>
    <t>愛媛県松山市余戸中４丁目１１－１</t>
  </si>
  <si>
    <t>B138220100424</t>
  </si>
  <si>
    <t>松山市立みどり小学校</t>
  </si>
  <si>
    <t>愛媛県松山市西長戸町４９３－２</t>
  </si>
  <si>
    <t>B138220100433</t>
  </si>
  <si>
    <t>松山市立福音小学校</t>
  </si>
  <si>
    <t>愛媛県松山市福音寺町３５５番地１</t>
  </si>
  <si>
    <t>B138220100442</t>
  </si>
  <si>
    <t>松山市立双葉小学校</t>
  </si>
  <si>
    <t>愛媛県松山市土居田町１２３－３</t>
  </si>
  <si>
    <t>B138220100451</t>
  </si>
  <si>
    <t>松山市立窪田小学校</t>
  </si>
  <si>
    <t>愛媛県松山市久米窪田町３０７番地</t>
  </si>
  <si>
    <t>B138220100460</t>
  </si>
  <si>
    <t>松山市立姫山小学校</t>
  </si>
  <si>
    <t>愛媛県松山市山越３－８００</t>
  </si>
  <si>
    <t>B138220100479</t>
  </si>
  <si>
    <t>松山市立浅海小学校</t>
  </si>
  <si>
    <t>愛媛県松山市浅海本谷甲７２８</t>
  </si>
  <si>
    <t>B138220100488</t>
  </si>
  <si>
    <t>松山市立難波小学校</t>
  </si>
  <si>
    <t>愛媛県松山市中通甲８０７－１</t>
  </si>
  <si>
    <t>B138220100497</t>
  </si>
  <si>
    <t>松山市立立岩小学校</t>
  </si>
  <si>
    <t>愛媛県松山市猿川原甲４９</t>
  </si>
  <si>
    <t>B138220100503</t>
  </si>
  <si>
    <t>松山市立正岡小学校</t>
  </si>
  <si>
    <t>愛媛県松山市八反地甲１６０</t>
  </si>
  <si>
    <t>B138220100512</t>
  </si>
  <si>
    <t>松山市立北条小学校</t>
  </si>
  <si>
    <t>愛媛県松山市北条辻６４</t>
  </si>
  <si>
    <t>B138220100521</t>
  </si>
  <si>
    <t>松山市立河野小学校</t>
  </si>
  <si>
    <t>愛媛県松山市宮内甲９番地１</t>
  </si>
  <si>
    <t>B138220100530</t>
  </si>
  <si>
    <t>松山市立粟井小学校</t>
  </si>
  <si>
    <t>愛媛県松山市常竹甲１００</t>
  </si>
  <si>
    <t>B138220100549</t>
  </si>
  <si>
    <t>松山市立睦月小学校</t>
  </si>
  <si>
    <t>愛媛県松山市睦月１０６８－６</t>
  </si>
  <si>
    <t>B138220100558</t>
  </si>
  <si>
    <t>松山市立野忽那小学校</t>
  </si>
  <si>
    <t>愛媛県松山市野忽那甲１５４０－１</t>
  </si>
  <si>
    <t>B138220100567</t>
  </si>
  <si>
    <t>松山市立怒和小学校</t>
  </si>
  <si>
    <t>愛媛県松山市元怒和甲８－２</t>
  </si>
  <si>
    <t>B138220100576</t>
  </si>
  <si>
    <t>松山市立津和地小学校</t>
  </si>
  <si>
    <t>愛媛県松山市津和地１５８８番地１</t>
  </si>
  <si>
    <t>B138220100585</t>
  </si>
  <si>
    <t>松山市立二神小学校</t>
  </si>
  <si>
    <t>愛媛県松山市二神甲２２７</t>
  </si>
  <si>
    <t>B138220100594</t>
  </si>
  <si>
    <t>松山市立中島小学校</t>
  </si>
  <si>
    <t>愛媛県松山市長師５６４</t>
  </si>
  <si>
    <t>B138220200012</t>
  </si>
  <si>
    <t>今治市立吹揚小学校</t>
  </si>
  <si>
    <t>愛媛県今治市黄金町３丁目３番地</t>
  </si>
  <si>
    <t>B138220200021</t>
  </si>
  <si>
    <t>今治市立別宮小学校</t>
  </si>
  <si>
    <t>愛媛県今治市別宮町５丁目１－７</t>
  </si>
  <si>
    <t>B138220200030</t>
  </si>
  <si>
    <t>今治市立常盤小学校</t>
  </si>
  <si>
    <t>愛媛県今治市中日吉町２－６－５５</t>
  </si>
  <si>
    <t>B138220200049</t>
  </si>
  <si>
    <t>今治市立近見小学校</t>
  </si>
  <si>
    <t>愛媛県今治市近見町１－５－１</t>
  </si>
  <si>
    <t>B138220200058</t>
  </si>
  <si>
    <t>今治市立立花小学校</t>
  </si>
  <si>
    <t>愛媛県今治市立花町４－３－４５</t>
  </si>
  <si>
    <t>B138220200067</t>
  </si>
  <si>
    <t>今治市立桜井小学校</t>
  </si>
  <si>
    <t>愛媛県今治市郷桜井１－８－２６</t>
  </si>
  <si>
    <t>B138220200076</t>
  </si>
  <si>
    <t>今治市立富田小学校</t>
  </si>
  <si>
    <t>愛媛県今治市上徳甲３９４－４</t>
  </si>
  <si>
    <t>B138220200085</t>
  </si>
  <si>
    <t>今治市立清水小学校</t>
  </si>
  <si>
    <t>愛媛県今治市五十嵐甲１３－３</t>
  </si>
  <si>
    <t>B138220200094</t>
  </si>
  <si>
    <t>今治市立日高小学校</t>
  </si>
  <si>
    <t>愛媛県今治市別名４４６－２</t>
  </si>
  <si>
    <t>B138220200101</t>
  </si>
  <si>
    <t>今治市立乃万小学校</t>
  </si>
  <si>
    <t>愛媛県今治市延喜甲３４９</t>
  </si>
  <si>
    <t>B138220200110</t>
  </si>
  <si>
    <t>今治市立波止浜小学校</t>
  </si>
  <si>
    <t>愛媛県今治市地掘一丁目３番４０号</t>
  </si>
  <si>
    <t>B138220200129</t>
  </si>
  <si>
    <t>今治市立鳥生小学校</t>
  </si>
  <si>
    <t>愛媛県今治市南高下町３－３－７１</t>
  </si>
  <si>
    <t>B138220200138</t>
  </si>
  <si>
    <t>今治市立国分小学校</t>
  </si>
  <si>
    <t>愛媛県今治市古国分二丁目７番１号</t>
  </si>
  <si>
    <t>B138220200147</t>
  </si>
  <si>
    <t>今治市立朝倉小学校</t>
  </si>
  <si>
    <t>愛媛県今治市朝倉北甲２８１番地</t>
  </si>
  <si>
    <t>B138220200156</t>
  </si>
  <si>
    <t>今治市立鴨部小学校</t>
  </si>
  <si>
    <t>愛媛県今治市玉川町中村甲５７４番地１</t>
  </si>
  <si>
    <t>B138220200165</t>
  </si>
  <si>
    <t>今治市立九和小学校</t>
  </si>
  <si>
    <t>愛媛県今治市玉川町摺木甲７１番地１</t>
  </si>
  <si>
    <t>B138220200174</t>
  </si>
  <si>
    <t>今治市立波方小学校</t>
  </si>
  <si>
    <t>愛媛県今治市波方町養老甲８０３－１</t>
  </si>
  <si>
    <t>B138220200183</t>
  </si>
  <si>
    <t>今治市立大西小学校</t>
  </si>
  <si>
    <t>愛媛県今治市大西町大井浜１０３</t>
  </si>
  <si>
    <t>B138220200192</t>
  </si>
  <si>
    <t>今治市立亀岡小学校</t>
  </si>
  <si>
    <t>愛媛県今治市菊間町種５２番地</t>
  </si>
  <si>
    <t>B138220200209</t>
  </si>
  <si>
    <t>今治市立菊間小学校</t>
  </si>
  <si>
    <t>愛媛県今治市菊間町長坂２０００－１</t>
  </si>
  <si>
    <t>B138220200218</t>
  </si>
  <si>
    <t>今治市立吉海小学校</t>
  </si>
  <si>
    <t>愛媛県今治市吉海町八幡１５７番地</t>
  </si>
  <si>
    <t>B138220200227</t>
  </si>
  <si>
    <t>今治市立宮窪小学校</t>
  </si>
  <si>
    <t>愛媛県今治市宮窪町宮窪４７６５</t>
  </si>
  <si>
    <t>B138220200236</t>
  </si>
  <si>
    <t>今治市立伯方小学校</t>
  </si>
  <si>
    <t>愛媛県今治市伯方町木浦甲３５９９－２</t>
  </si>
  <si>
    <t>B138220200245</t>
  </si>
  <si>
    <t>今治市立上浦小学校</t>
  </si>
  <si>
    <t>愛媛県今治市上浦町井口４４９７－１</t>
  </si>
  <si>
    <t>B138220200254</t>
  </si>
  <si>
    <t>今治市立大三島小学校</t>
  </si>
  <si>
    <t>愛媛県今治市大三島町宮浦５１４５</t>
  </si>
  <si>
    <t>B138220200263</t>
  </si>
  <si>
    <t>今治市立岡村小学校</t>
  </si>
  <si>
    <t>愛媛県今治市関前岡村甲４１５</t>
  </si>
  <si>
    <t>B138220300011</t>
  </si>
  <si>
    <t>宇和島市立明倫小学校</t>
  </si>
  <si>
    <t>愛媛県宇和島市文京町４－１</t>
  </si>
  <si>
    <t>B138220300020</t>
  </si>
  <si>
    <t>宇和島市立宇和津小学校</t>
  </si>
  <si>
    <t>愛媛県宇和島市妙典寺前乙６４０</t>
  </si>
  <si>
    <t>B138220300039</t>
  </si>
  <si>
    <t>宇和島市立鶴島小学校</t>
  </si>
  <si>
    <t>愛媛県宇和島市文京町２－１</t>
  </si>
  <si>
    <t>B138220300048</t>
  </si>
  <si>
    <t>宇和島市立天神小学校</t>
  </si>
  <si>
    <t>愛媛県宇和島市丸穂字大土屋甲９７８番地</t>
  </si>
  <si>
    <t>B138220300057</t>
  </si>
  <si>
    <t>宇和島市立和霊小学校</t>
  </si>
  <si>
    <t>愛媛県宇和島市伊吹町甲１１１</t>
  </si>
  <si>
    <t>B138220300066</t>
  </si>
  <si>
    <t>宇和島市立住吉小学校</t>
  </si>
  <si>
    <t>愛媛県宇和島市住吉町８７０－２</t>
  </si>
  <si>
    <t>B138220300075</t>
  </si>
  <si>
    <t>宇和島市立三浦小学校</t>
  </si>
  <si>
    <t>愛媛県宇和島市三浦西新２３－１</t>
  </si>
  <si>
    <t>B138220300084</t>
  </si>
  <si>
    <t>宇和島市立高光小学校</t>
  </si>
  <si>
    <t>愛媛県宇和島市高串２－１２１－１</t>
  </si>
  <si>
    <t>B138220300093</t>
  </si>
  <si>
    <t>宇和島市立番城小学校</t>
  </si>
  <si>
    <t>愛媛県宇和島市宮下甲２０１</t>
  </si>
  <si>
    <t>B138220300100</t>
  </si>
  <si>
    <t>宇和島市立結出小学校</t>
  </si>
  <si>
    <t>愛媛県宇和島市下波３７４０番地</t>
  </si>
  <si>
    <t>B138220300119</t>
  </si>
  <si>
    <t>宇和島市立遊子小学校</t>
  </si>
  <si>
    <t>愛媛県宇和島市遊子３６２４</t>
  </si>
  <si>
    <t>B138220300128</t>
  </si>
  <si>
    <t>宇和島市立蒋淵小学校</t>
  </si>
  <si>
    <t>愛媛県宇和島市蒋淵９８３</t>
  </si>
  <si>
    <t>B138220300137</t>
  </si>
  <si>
    <t>宇和島市立戸島小学校</t>
  </si>
  <si>
    <t>愛媛県宇和島市戸島２３３５</t>
  </si>
  <si>
    <t>B138220300146</t>
  </si>
  <si>
    <t>宇和島市立嘉島小学校</t>
  </si>
  <si>
    <t>愛媛県宇和島市戸島４１１０</t>
  </si>
  <si>
    <t>B138220300155</t>
  </si>
  <si>
    <t>宇和島市立日振島小学校</t>
  </si>
  <si>
    <t>愛媛県宇和島市日振島２０６９番地</t>
  </si>
  <si>
    <t>B138220300164</t>
  </si>
  <si>
    <t>宇和島市立吉田小学校</t>
  </si>
  <si>
    <t>愛媛県宇和島市吉田町立間尻甲２０２３の１</t>
  </si>
  <si>
    <t>B138220300173</t>
  </si>
  <si>
    <t>宇和島市立奥南小学校</t>
  </si>
  <si>
    <t>愛媛県宇和島市吉田町奥浦甲６５番地の１</t>
  </si>
  <si>
    <t>B138220300182</t>
  </si>
  <si>
    <t>宇和島市立喜佐方小学校</t>
  </si>
  <si>
    <t>愛媛県宇和島市吉田町沖村甲２３２５－１</t>
  </si>
  <si>
    <t>B138220300191</t>
  </si>
  <si>
    <t>宇和島市立立間小学校</t>
  </si>
  <si>
    <t>愛媛県宇和島市吉田町立間１－３９００－１</t>
  </si>
  <si>
    <t>B138220300208</t>
  </si>
  <si>
    <t>宇和島市立玉津小学校</t>
  </si>
  <si>
    <t>愛媛県宇和島市吉田町法花津７－３３３</t>
  </si>
  <si>
    <t>B138220300217</t>
  </si>
  <si>
    <t>宇和島市立成妙小学校</t>
  </si>
  <si>
    <t>愛媛県宇和島市三間町成家７５９番地</t>
  </si>
  <si>
    <t>B138220300226</t>
  </si>
  <si>
    <t>宇和島市立三間小学校</t>
  </si>
  <si>
    <t>愛媛県宇和島市三間町宮野下４９３</t>
  </si>
  <si>
    <t>B138220300235</t>
  </si>
  <si>
    <t>宇和島市立二名小学校</t>
  </si>
  <si>
    <t>愛媛県宇和島市三間町大内６４</t>
  </si>
  <si>
    <t>B138220300244</t>
  </si>
  <si>
    <t>宇和島市立清満小学校</t>
  </si>
  <si>
    <t>愛媛県宇和島市津島町岩渕丙３９５</t>
  </si>
  <si>
    <t>B138220300253</t>
  </si>
  <si>
    <t>宇和島市立御槙小学校</t>
  </si>
  <si>
    <t>愛媛県宇和島市津島町槙川１９６７</t>
  </si>
  <si>
    <t>B138220300262</t>
  </si>
  <si>
    <t>宇和島市立岩松小学校</t>
  </si>
  <si>
    <t>愛媛県宇和島市津島町岩松甲５０３番地</t>
  </si>
  <si>
    <t>B138220300271</t>
  </si>
  <si>
    <t>宇和島市立畑地小学校</t>
  </si>
  <si>
    <t>愛媛県宇和島市津島町上畑地甲８０</t>
  </si>
  <si>
    <t>B138220300280</t>
  </si>
  <si>
    <t>宇和島市立下灘小学校</t>
  </si>
  <si>
    <t>愛媛県宇和島市津島町鼡鳴１３５</t>
  </si>
  <si>
    <t>B138220300299</t>
  </si>
  <si>
    <t>宇和島市立竹ヶ島小学校</t>
  </si>
  <si>
    <t>愛媛県宇和島市津島町竹ヶ島２６３番地</t>
  </si>
  <si>
    <t>B138220300306</t>
  </si>
  <si>
    <t>宇和島市立北灘小学校</t>
  </si>
  <si>
    <t>愛媛県宇和島市津島町北灘乙１５３</t>
  </si>
  <si>
    <t>B138220400010</t>
  </si>
  <si>
    <t>八幡浜市立松蔭小学校</t>
  </si>
  <si>
    <t>愛媛県八幡浜市広瀬３－４－３</t>
  </si>
  <si>
    <t>B138220400029</t>
  </si>
  <si>
    <t>八幡浜市立白浜小学校</t>
  </si>
  <si>
    <t>愛媛県八幡浜市向灘３０６３番地</t>
  </si>
  <si>
    <t>B138220400038</t>
  </si>
  <si>
    <t>八幡浜市立江戸岡小学校</t>
  </si>
  <si>
    <t>愛媛県八幡浜市江戸岡１－７－１</t>
  </si>
  <si>
    <t>B138220400047</t>
  </si>
  <si>
    <t>八幡浜市立神山小学校</t>
  </si>
  <si>
    <t>愛媛県八幡浜市五反田１番耕地１５４番地</t>
  </si>
  <si>
    <t>B138220400056</t>
  </si>
  <si>
    <t>八幡浜市立千丈小学校</t>
  </si>
  <si>
    <t>愛媛県八幡浜市郷４－１</t>
  </si>
  <si>
    <t>B138220400065</t>
  </si>
  <si>
    <t>八幡浜市立日土小学校</t>
  </si>
  <si>
    <t>愛媛県八幡浜市日土町２－８５１</t>
  </si>
  <si>
    <t>B138220400074</t>
  </si>
  <si>
    <t>八幡浜市立真穴小学校</t>
  </si>
  <si>
    <t>愛媛県八幡浜市真網代戊１６２番地</t>
  </si>
  <si>
    <t>B138220400083</t>
  </si>
  <si>
    <t>八幡浜市立川上小学校</t>
  </si>
  <si>
    <t>愛媛県八幡浜市川上町川名津甲３０５</t>
  </si>
  <si>
    <t>B138220400092</t>
  </si>
  <si>
    <t>八幡浜市立双岩小学校</t>
  </si>
  <si>
    <t>愛媛県八幡浜市若山３－１６７</t>
  </si>
  <si>
    <t>B138220400109</t>
  </si>
  <si>
    <t>八幡浜市立喜須来小学校</t>
  </si>
  <si>
    <t>愛媛県八幡浜市保内町喜木２－２２４</t>
  </si>
  <si>
    <t>B138220400118</t>
  </si>
  <si>
    <t>八幡浜市立川之石小学校</t>
  </si>
  <si>
    <t>愛媛県八幡浜市保内町川之石３－３００</t>
  </si>
  <si>
    <t>B138220400127</t>
  </si>
  <si>
    <t>八幡浜市立宮内小学校</t>
  </si>
  <si>
    <t>愛媛県八幡浜市保内町宮内５－４６</t>
  </si>
  <si>
    <t>B138220500019</t>
  </si>
  <si>
    <t>新居浜市立新居浜小学校</t>
  </si>
  <si>
    <t>愛媛県新居浜市新須賀町３－１－５８</t>
  </si>
  <si>
    <t>B138220500028</t>
  </si>
  <si>
    <t>新居浜市立宮西小学校</t>
  </si>
  <si>
    <t>愛媛県新居浜市宮西町５－５６</t>
  </si>
  <si>
    <t>B138220500037</t>
  </si>
  <si>
    <t>新居浜市立金子小学校</t>
  </si>
  <si>
    <t>愛媛県新居浜市久保田町１－３－５７</t>
  </si>
  <si>
    <t>B138220500046</t>
  </si>
  <si>
    <t>新居浜市立金栄小学校</t>
  </si>
  <si>
    <t>愛媛県新居浜市西の土居町一丁目５番１号</t>
  </si>
  <si>
    <t>B138220500055</t>
  </si>
  <si>
    <t>新居浜市立高津小学校</t>
  </si>
  <si>
    <t>愛媛県新居浜市宇高町２－１３－７</t>
  </si>
  <si>
    <t>B138220500064</t>
  </si>
  <si>
    <t>新居浜市立浮島小学校</t>
  </si>
  <si>
    <t>愛媛県新居浜市八幡二丁目２番６５号</t>
  </si>
  <si>
    <t>B138220500073</t>
  </si>
  <si>
    <t>新居浜市立惣開小学校</t>
  </si>
  <si>
    <t>愛媛県新居浜市王子町１－３</t>
  </si>
  <si>
    <t>B138220500082</t>
  </si>
  <si>
    <t>新居浜市立垣生小学校</t>
  </si>
  <si>
    <t>愛媛県新居浜市垣生１－５－３８</t>
  </si>
  <si>
    <t>B138220500091</t>
  </si>
  <si>
    <t>新居浜市立神郷小学校</t>
  </si>
  <si>
    <t>愛媛県新居浜市神郷１－１－１</t>
  </si>
  <si>
    <t>B138220500108</t>
  </si>
  <si>
    <t>新居浜市立多喜浜小学校</t>
  </si>
  <si>
    <t>愛媛県新居浜市多喜浜５－７－３４</t>
  </si>
  <si>
    <t>B138220500117</t>
  </si>
  <si>
    <t>新居浜市立泉川小学校</t>
  </si>
  <si>
    <t>愛媛県新居浜市岸の上町１－１３－６８</t>
  </si>
  <si>
    <t>B138220500126</t>
  </si>
  <si>
    <t>新居浜市立船木小学校</t>
  </si>
  <si>
    <t>愛媛県新居浜市船木４２９９－１</t>
  </si>
  <si>
    <t>B138220500135</t>
  </si>
  <si>
    <t>新居浜市立中萩小学校</t>
  </si>
  <si>
    <t>愛媛県新居浜市中萩町６－６１</t>
  </si>
  <si>
    <t>B138220500144</t>
  </si>
  <si>
    <t>新居浜市立大生院小学校</t>
  </si>
  <si>
    <t>愛媛県新居浜市大生院１０７０－１</t>
  </si>
  <si>
    <t>B138220500153</t>
  </si>
  <si>
    <t>新居浜市立角野小学校</t>
  </si>
  <si>
    <t>愛媛県新居浜市中筋町２－７－１０</t>
  </si>
  <si>
    <t>B138220500162</t>
  </si>
  <si>
    <t>新居浜市立別子小学校</t>
  </si>
  <si>
    <t>愛媛県新居浜市別子山甲３５８</t>
  </si>
  <si>
    <t>B138220600018</t>
  </si>
  <si>
    <t>西条市立西条小学校</t>
  </si>
  <si>
    <t>愛媛県西条市神拝乙１１２番地</t>
  </si>
  <si>
    <t>B138220600027</t>
  </si>
  <si>
    <t>西条市立神拝小学校</t>
  </si>
  <si>
    <t>愛媛県西条市神拝甲４２７番地</t>
  </si>
  <si>
    <t>B138220600036</t>
  </si>
  <si>
    <t>西条市立大町小学校</t>
  </si>
  <si>
    <t>愛媛県西条市大町９９２番地２</t>
  </si>
  <si>
    <t>B138220600045</t>
  </si>
  <si>
    <t>西条市立玉津小学校</t>
  </si>
  <si>
    <t>愛媛県西条市玉津２００番地１</t>
  </si>
  <si>
    <t>B138220600054</t>
  </si>
  <si>
    <t>西条市立飯岡小学校</t>
  </si>
  <si>
    <t>愛媛県西条市飯岡２１２４番地</t>
  </si>
  <si>
    <t>B138220600063</t>
  </si>
  <si>
    <t>西条市立神戸小学校</t>
  </si>
  <si>
    <t>愛媛県西条市洲之内甲２００番地</t>
  </si>
  <si>
    <t>B138220600072</t>
  </si>
  <si>
    <t>西条市立橘小学校</t>
  </si>
  <si>
    <t>愛媛県西条市西泉乙４１７番地</t>
  </si>
  <si>
    <t>B138220600081</t>
  </si>
  <si>
    <t>西条市立禎瑞小学校</t>
  </si>
  <si>
    <t>愛媛県西条市禎瑞１８２９番地</t>
  </si>
  <si>
    <t>B138220600090</t>
  </si>
  <si>
    <t>西条市立氷見小学校</t>
  </si>
  <si>
    <t>愛媛県西条市氷見乙１１４３番地２</t>
  </si>
  <si>
    <t>B138220600107</t>
  </si>
  <si>
    <t>西条市立小松小学校</t>
  </si>
  <si>
    <t>愛媛県西条市小松町新屋敷甲２８０番地１</t>
  </si>
  <si>
    <t>B138220600116</t>
  </si>
  <si>
    <t>西条市立石根小学校</t>
  </si>
  <si>
    <t>愛媛県西条市小松町大頭甲２６２番地１</t>
  </si>
  <si>
    <t>B138220600125</t>
  </si>
  <si>
    <t>西条市立壬生川小学校</t>
  </si>
  <si>
    <t>愛媛県西条市壬生川４２５番地２</t>
  </si>
  <si>
    <t>B138220600134</t>
  </si>
  <si>
    <t>西条市立周布小学校</t>
  </si>
  <si>
    <t>愛媛県西条市周布１５２１番地</t>
  </si>
  <si>
    <t>B138220600143</t>
  </si>
  <si>
    <t>西条市立吉井小学校</t>
  </si>
  <si>
    <t>愛媛県西条市玉之江２３５番地１</t>
  </si>
  <si>
    <t>B138220600152</t>
  </si>
  <si>
    <t>西条市立多賀小学校</t>
  </si>
  <si>
    <t>愛媛県西条市北条１５０４番地</t>
  </si>
  <si>
    <t>B138220600161</t>
  </si>
  <si>
    <t>西条市立国安小学校</t>
  </si>
  <si>
    <t>愛媛県西条市桑村１３１番地</t>
  </si>
  <si>
    <t>B138220600170</t>
  </si>
  <si>
    <t>西条市立吉岡小学校</t>
  </si>
  <si>
    <t>愛媛県西条市広岡甲１１６番地１</t>
  </si>
  <si>
    <t>B138220600189</t>
  </si>
  <si>
    <t>西条市立三芳小学校</t>
  </si>
  <si>
    <t>愛媛県西条市三芳１２１７番地</t>
  </si>
  <si>
    <t>B138220600198</t>
  </si>
  <si>
    <t>西条市立楠河小学校</t>
  </si>
  <si>
    <t>愛媛県西条市河原津甲４６４番地１</t>
  </si>
  <si>
    <t>B138220600205</t>
  </si>
  <si>
    <t>西条市立庄内小学校</t>
  </si>
  <si>
    <t>愛媛県西条市旦之上甲６１８番地</t>
  </si>
  <si>
    <t>B138220600214</t>
  </si>
  <si>
    <t>西条市立丹原小学校</t>
  </si>
  <si>
    <t>愛媛県西条市丹原町池田１７７８番地１</t>
  </si>
  <si>
    <t>B138220600223</t>
  </si>
  <si>
    <t>西条市立徳田小学校</t>
  </si>
  <si>
    <t>愛媛県西条市丹原町古田甲７２０番地１</t>
  </si>
  <si>
    <t>B138220600232</t>
  </si>
  <si>
    <t>西条市立田滝小学校</t>
  </si>
  <si>
    <t>愛媛県西条市丹原町高松甲２２６６番地１</t>
  </si>
  <si>
    <t>B138220600241</t>
  </si>
  <si>
    <t>西条市立田野小学校</t>
  </si>
  <si>
    <t>愛媛県西条市丹原町田野上方２０９８番地１</t>
  </si>
  <si>
    <t>B138220600250</t>
  </si>
  <si>
    <t>西条市立中川小学校</t>
  </si>
  <si>
    <t>愛媛県西条市丹原町来見１番地１２２</t>
  </si>
  <si>
    <t>B138220700017</t>
  </si>
  <si>
    <t>大洲市立大洲小学校</t>
  </si>
  <si>
    <t>愛媛県大洲市大洲７１１</t>
  </si>
  <si>
    <t>B138220700026</t>
  </si>
  <si>
    <t>大洲市立喜多小学校</t>
  </si>
  <si>
    <t>愛媛県大洲市若宮３３２</t>
  </si>
  <si>
    <t>B138220700035</t>
  </si>
  <si>
    <t>大洲市立平小学校</t>
  </si>
  <si>
    <t>愛媛県大洲市徳森２６００番地</t>
  </si>
  <si>
    <t>B138220700044</t>
  </si>
  <si>
    <t>大洲市立久米小学校</t>
  </si>
  <si>
    <t>愛媛県大洲市阿蔵甲６３６</t>
  </si>
  <si>
    <t>B138220700053</t>
  </si>
  <si>
    <t>大洲市立平野小学校</t>
  </si>
  <si>
    <t>愛媛県大洲市平野町平地４７番地</t>
  </si>
  <si>
    <t>B138220700062</t>
  </si>
  <si>
    <t>大洲市立菅田小学校</t>
  </si>
  <si>
    <t>愛媛県大洲市菅田町菅田甲７０３</t>
  </si>
  <si>
    <t>B138220700071</t>
  </si>
  <si>
    <t>大洲市立新谷小学校</t>
  </si>
  <si>
    <t>愛媛県大洲市新谷町甲１９０－２</t>
  </si>
  <si>
    <t>B138220700080</t>
  </si>
  <si>
    <t>大洲市立三善小学校</t>
  </si>
  <si>
    <t>愛媛県大洲市春賀甲１８８８</t>
  </si>
  <si>
    <t>B138220700099</t>
  </si>
  <si>
    <t>大洲市立粟津小学校</t>
  </si>
  <si>
    <t>愛媛県大洲市八多喜町甲１１０１番地</t>
  </si>
  <si>
    <t>B138220700106</t>
  </si>
  <si>
    <t>大洲市立長浜小学校</t>
  </si>
  <si>
    <t>愛媛県大洲市長浜甲１９０番地</t>
  </si>
  <si>
    <t>B138220700115</t>
  </si>
  <si>
    <t>大洲市立肱川小学校</t>
  </si>
  <si>
    <t>愛媛県大洲市肱川町山鳥坂５２７番地１</t>
  </si>
  <si>
    <t>B138220700124</t>
  </si>
  <si>
    <t>大洲市立河辺小学校</t>
  </si>
  <si>
    <t>愛媛県大洲市河辺町植松６７４</t>
  </si>
  <si>
    <t>B138221000012</t>
  </si>
  <si>
    <t>伊予市立南山崎小学校</t>
  </si>
  <si>
    <t>愛媛県伊予市大平甲９４２</t>
  </si>
  <si>
    <t>B138221000021</t>
  </si>
  <si>
    <t>伊予市立北山崎小学校</t>
  </si>
  <si>
    <t>愛媛県伊予市中村４１</t>
  </si>
  <si>
    <t>B138221000030</t>
  </si>
  <si>
    <t>伊予市立郡中小学校</t>
  </si>
  <si>
    <t>愛媛県伊予市上吾川１１０</t>
  </si>
  <si>
    <t>B138221000049</t>
  </si>
  <si>
    <t>伊予市立伊予小学校</t>
  </si>
  <si>
    <t>愛媛県伊予市上野２２７０番地</t>
  </si>
  <si>
    <t>B138221000058</t>
  </si>
  <si>
    <t>伊予市立中山小学校</t>
  </si>
  <si>
    <t>愛媛県伊予市中山町出渕２番耕地１４３</t>
  </si>
  <si>
    <t>B138221000067</t>
  </si>
  <si>
    <t>伊予市立佐礼谷小学校</t>
  </si>
  <si>
    <t>愛媛県伊予市中山町佐礼谷甲８２７－２</t>
  </si>
  <si>
    <t>B138221000076</t>
  </si>
  <si>
    <t>伊予市立下灘小学校</t>
  </si>
  <si>
    <t>愛媛県伊予市双海町串甲１１０番地３</t>
  </si>
  <si>
    <t>B138221000085</t>
  </si>
  <si>
    <t>伊予市立由並小学校</t>
  </si>
  <si>
    <t>愛媛県伊予市双海町高岸甲８６７</t>
  </si>
  <si>
    <t>B138221000094</t>
  </si>
  <si>
    <t>伊予市立翠小学校</t>
  </si>
  <si>
    <t>愛媛県伊予市双海町上灘甲４５２番地１</t>
  </si>
  <si>
    <t>B138221300019</t>
  </si>
  <si>
    <t>四国中央市立川之江小学校</t>
  </si>
  <si>
    <t>愛媛県四国中央市川之江町２３７０</t>
  </si>
  <si>
    <t>B138221300028</t>
  </si>
  <si>
    <t>四国中央市立金生第一小学校</t>
  </si>
  <si>
    <t>愛媛県四国中央市金生町下分１６６５</t>
  </si>
  <si>
    <t>B138221300037</t>
  </si>
  <si>
    <t>四国中央市立金生第二小学校</t>
  </si>
  <si>
    <t>愛媛県四国中央市金生町山田井７７５</t>
  </si>
  <si>
    <t>B138221300046</t>
  </si>
  <si>
    <t>四国中央市立上分小学校</t>
  </si>
  <si>
    <t>愛媛県四国中央市上分町８００</t>
  </si>
  <si>
    <t>B138221300055</t>
  </si>
  <si>
    <t>四国中央市立南小学校</t>
  </si>
  <si>
    <t>愛媛県四国中央市金田町金川１４５</t>
  </si>
  <si>
    <t>B138221300064</t>
  </si>
  <si>
    <t>四国中央市立川滝小学校</t>
  </si>
  <si>
    <t>愛媛県四国中央市川滝町下山１９１０番地</t>
  </si>
  <si>
    <t>B138221300073</t>
  </si>
  <si>
    <t>四国中央市立妻鳥小学校</t>
  </si>
  <si>
    <t>愛媛県四国中央市妻鳥町１４８８番地</t>
  </si>
  <si>
    <t>B138221300082</t>
  </si>
  <si>
    <t>四国中央市立松柏小学校</t>
  </si>
  <si>
    <t>愛媛県四国中央市下柏町４０７</t>
  </si>
  <si>
    <t>B138221300091</t>
  </si>
  <si>
    <t>四国中央市立三島小学校</t>
  </si>
  <si>
    <t>愛媛県四国中央市三島中央３－２－２３</t>
  </si>
  <si>
    <t>B138221300108</t>
  </si>
  <si>
    <t>四国中央市立中曽根小学校</t>
  </si>
  <si>
    <t>愛媛県四国中央市中曽根町１５５６番地</t>
  </si>
  <si>
    <t>B138221300117</t>
  </si>
  <si>
    <t>四国中央市立中之庄小学校</t>
  </si>
  <si>
    <t>愛媛県四国中央市中之庄町１４０</t>
  </si>
  <si>
    <t>B138221300126</t>
  </si>
  <si>
    <t>四国中央市立寒川小学校</t>
  </si>
  <si>
    <t>愛媛県四国中央市寒川町１８１４</t>
  </si>
  <si>
    <t>B138221300135</t>
  </si>
  <si>
    <t>四国中央市立豊岡小学校</t>
  </si>
  <si>
    <t>愛媛県四国中央市豊岡町豊田４５番地</t>
  </si>
  <si>
    <t>B138221300144</t>
  </si>
  <si>
    <t>四国中央市立新宮小学校</t>
  </si>
  <si>
    <t>愛媛県四国中央市新宮町新宮４４８番地</t>
  </si>
  <si>
    <t>B138221300153</t>
  </si>
  <si>
    <t>四国中央市立長津小学校</t>
  </si>
  <si>
    <t>愛媛県四国中央市土居町津根２０６１</t>
  </si>
  <si>
    <t>B138221300162</t>
  </si>
  <si>
    <t>四国中央市立小富士小学校</t>
  </si>
  <si>
    <t>愛媛県四国中央市土居町小林６６７</t>
  </si>
  <si>
    <t>B138221300171</t>
  </si>
  <si>
    <t>四国中央市立北小学校</t>
  </si>
  <si>
    <t>愛媛県四国中央市土居町蕪崎１０４０</t>
  </si>
  <si>
    <t>B138221300180</t>
  </si>
  <si>
    <t>四国中央市立土居小学校</t>
  </si>
  <si>
    <t>愛媛県四国中央市土居町土居１５８０</t>
  </si>
  <si>
    <t>B138221300199</t>
  </si>
  <si>
    <t>四国中央市立関川小学校</t>
  </si>
  <si>
    <t>愛媛県四国中央市土居町上野１７２６－１</t>
  </si>
  <si>
    <t>B138221400018</t>
  </si>
  <si>
    <t>西予市立明浜小学校</t>
  </si>
  <si>
    <t>愛媛県西予市明浜町俵津８番耕地３１６番地１</t>
  </si>
  <si>
    <t>B138221400027</t>
  </si>
  <si>
    <t>西予市立多田小学校</t>
  </si>
  <si>
    <t>愛媛県西予市宇和町河内１７１番地１</t>
  </si>
  <si>
    <t>B138221400036</t>
  </si>
  <si>
    <t>西予市立中川小学校</t>
  </si>
  <si>
    <t>愛媛県西予市宇和町田苗真土１６１４番地１</t>
  </si>
  <si>
    <t>B138221400045</t>
  </si>
  <si>
    <t>西予市立石城小学校</t>
  </si>
  <si>
    <t>愛媛県西予市宇和町西山田１６４番地１</t>
  </si>
  <si>
    <t>B138221400054</t>
  </si>
  <si>
    <t>西予市立宇和町小学校</t>
  </si>
  <si>
    <t>愛媛県西予市宇和町卯之町２丁目１４５番地</t>
  </si>
  <si>
    <t>B138221400063</t>
  </si>
  <si>
    <t>西予市立皆田小学校</t>
  </si>
  <si>
    <t>愛媛県西予市宇和町皆田１１１５番地１</t>
  </si>
  <si>
    <t>B138221400072</t>
  </si>
  <si>
    <t>西予市立田之筋小学校</t>
  </si>
  <si>
    <t>愛媛県西予市宇和町新城９８２番地１</t>
  </si>
  <si>
    <t>B138221400081</t>
  </si>
  <si>
    <t>西予市立野村小学校</t>
  </si>
  <si>
    <t>愛媛県西予市野村町野村１１－４３－１</t>
  </si>
  <si>
    <t>B138221400090</t>
  </si>
  <si>
    <t>西予市立大野ヶ原小学校</t>
  </si>
  <si>
    <t>愛媛県西予市野村町大野ヶ原２１７番地１</t>
  </si>
  <si>
    <t>B138221400107</t>
  </si>
  <si>
    <t>西予市立惣川小学校</t>
  </si>
  <si>
    <t>愛媛県西予市野村町惣川３８８８番地</t>
  </si>
  <si>
    <t>B138221400116</t>
  </si>
  <si>
    <t>西予市立城川小学校</t>
  </si>
  <si>
    <t>愛媛県西予市城川町魚成５６７３番地１</t>
  </si>
  <si>
    <t>B138221400125</t>
  </si>
  <si>
    <t>西予市立三瓶小学校</t>
  </si>
  <si>
    <t>愛媛県西予市三瓶町朝立１番耕地３３７番地２</t>
  </si>
  <si>
    <t>B138221500017</t>
  </si>
  <si>
    <t>東温市立北吉井小学校</t>
  </si>
  <si>
    <t>愛媛県東温市志津川１３１</t>
  </si>
  <si>
    <t>B138221500026</t>
  </si>
  <si>
    <t>東温市立南吉井小学校</t>
  </si>
  <si>
    <t>愛媛県東温市田窪１１００</t>
  </si>
  <si>
    <t>B138221500035</t>
  </si>
  <si>
    <t>東温市立拝志小学校</t>
  </si>
  <si>
    <t>愛媛県東温市下林甲１５８５</t>
  </si>
  <si>
    <t>B138221500044</t>
  </si>
  <si>
    <t>東温市立上林小学校</t>
  </si>
  <si>
    <t>愛媛県東温市上林甲２５６５番地</t>
  </si>
  <si>
    <t>B138221500053</t>
  </si>
  <si>
    <t>東温市立川上小学校</t>
  </si>
  <si>
    <t>愛媛県東温市北方甲２６５５</t>
  </si>
  <si>
    <t>B138221500062</t>
  </si>
  <si>
    <t>東温市立東谷小学校</t>
  </si>
  <si>
    <t>愛媛県東温市則之内甲３３４</t>
  </si>
  <si>
    <t>B138221500071</t>
  </si>
  <si>
    <t>東温市立西谷小学校</t>
  </si>
  <si>
    <t>愛媛県東温市則之内乙８３５</t>
  </si>
  <si>
    <t>B138235600016</t>
  </si>
  <si>
    <t>上島町立魚島小学校</t>
  </si>
  <si>
    <t>愛媛県越智郡上島町魚島一番耕地８２８</t>
  </si>
  <si>
    <t>B138235600034</t>
  </si>
  <si>
    <t>上島町立弓削小学校</t>
  </si>
  <si>
    <t>愛媛県越智郡上島町弓削引野１２２８－１</t>
  </si>
  <si>
    <t>B138235600043</t>
  </si>
  <si>
    <t>上島町立生名小学校</t>
  </si>
  <si>
    <t>愛媛県越智郡上島町生名９６５</t>
  </si>
  <si>
    <t>B138235600052</t>
  </si>
  <si>
    <t>上島町立岩城小学校</t>
  </si>
  <si>
    <t>愛媛県越智郡上島町岩城２２６３番地の１</t>
  </si>
  <si>
    <t>B138238600010</t>
  </si>
  <si>
    <t>久万高原町立明神小学校</t>
  </si>
  <si>
    <t>愛媛県上浮穴郡久万高原町東明神甲６９８－１</t>
  </si>
  <si>
    <t>B138238600029</t>
  </si>
  <si>
    <t>久万高原町立久万小学校</t>
  </si>
  <si>
    <t>愛媛県上浮穴郡久万高原町上野尻甲８４６</t>
  </si>
  <si>
    <t>B138238600038</t>
  </si>
  <si>
    <t>久万高原町立畑野川小学校</t>
  </si>
  <si>
    <t>愛媛県上浮穴郡久万高原町上畑野川甲５２１－１</t>
  </si>
  <si>
    <t>B138238600047</t>
  </si>
  <si>
    <t>久万高原町立直瀬小学校</t>
  </si>
  <si>
    <t>愛媛県上浮穴郡久万高原町直瀬甲３９７４－３</t>
  </si>
  <si>
    <t>B138238600056</t>
  </si>
  <si>
    <t>久万高原町立父二峰小学校</t>
  </si>
  <si>
    <t>愛媛県上浮穴郡久万高原町露峰甲３６４</t>
  </si>
  <si>
    <t>B138238600065</t>
  </si>
  <si>
    <t>久万高原町立面河小学校</t>
  </si>
  <si>
    <t>愛媛県上浮穴郡久万高原町渋草２３１４</t>
  </si>
  <si>
    <t>B138238600074</t>
  </si>
  <si>
    <t>久万高原町立仕七川小学校</t>
  </si>
  <si>
    <t>愛媛県上浮穴郡久万高原町東川２０７ー１</t>
  </si>
  <si>
    <t>B138238600083</t>
  </si>
  <si>
    <t>久万高原町立美川小学校</t>
  </si>
  <si>
    <t>愛媛県上浮穴郡久万高原町大川４３３３</t>
  </si>
  <si>
    <t>B138238600092</t>
  </si>
  <si>
    <t>久万高原町立柳谷小学校</t>
  </si>
  <si>
    <t>愛媛県上浮穴郡久万高原町柳井川３５４２</t>
  </si>
  <si>
    <t>B138240100011</t>
  </si>
  <si>
    <t>松前町立北伊予小学校</t>
  </si>
  <si>
    <t>愛媛県伊予郡松前町大字神崎２２６</t>
  </si>
  <si>
    <t>B138240100020</t>
  </si>
  <si>
    <t>松前町立岡田小学校</t>
  </si>
  <si>
    <t>愛媛県伊予郡松前町大字西高柳１５６番地</t>
  </si>
  <si>
    <t>B138240100039</t>
  </si>
  <si>
    <t>松前町立松前小学校</t>
  </si>
  <si>
    <t>愛媛県伊予郡松前町大字筒井１１７５番地</t>
  </si>
  <si>
    <t>B138240200010</t>
  </si>
  <si>
    <t>砥部町立麻生小学校</t>
  </si>
  <si>
    <t>愛媛県伊予郡砥部町高尾田７６０</t>
  </si>
  <si>
    <t>B138240200029</t>
  </si>
  <si>
    <t>砥部町立宮内小学校</t>
  </si>
  <si>
    <t>愛媛県伊予郡砥部町宮内６４０</t>
  </si>
  <si>
    <t>B138240200038</t>
  </si>
  <si>
    <t>砥部町立砥部小学校</t>
  </si>
  <si>
    <t>愛媛県伊予郡砥部町大南１０３９</t>
  </si>
  <si>
    <t>B138240200047</t>
  </si>
  <si>
    <t>砥部町立広田小学校</t>
  </si>
  <si>
    <t>愛媛県伊予郡砥部町総津３７５番地</t>
  </si>
  <si>
    <t>B138242200016</t>
  </si>
  <si>
    <t>内子町立内子小学校</t>
  </si>
  <si>
    <t>愛媛県喜多郡内子町内子３１４７</t>
  </si>
  <si>
    <t>B138242200025</t>
  </si>
  <si>
    <t>内子町立大瀬小学校</t>
  </si>
  <si>
    <t>愛媛県喜多郡内子町大瀬中央４５６７番地</t>
  </si>
  <si>
    <t>B138242200034</t>
  </si>
  <si>
    <t>内子町立立川小学校</t>
  </si>
  <si>
    <t>愛媛県喜多郡内子町立山１２７２</t>
  </si>
  <si>
    <t>B138242200043</t>
  </si>
  <si>
    <t>内子町立石畳小学校</t>
  </si>
  <si>
    <t>愛媛県喜多郡内子町石畳４６３１</t>
  </si>
  <si>
    <t>B138242200052</t>
  </si>
  <si>
    <t>内子町立天神小学校</t>
  </si>
  <si>
    <t>愛媛県喜多郡内子町平岡甲４５５</t>
  </si>
  <si>
    <t>B138242200061</t>
  </si>
  <si>
    <t>内子町立五十崎小学校</t>
  </si>
  <si>
    <t>愛媛県喜多郡内子町五十崎甲１４８５</t>
  </si>
  <si>
    <t>B138242200070</t>
  </si>
  <si>
    <t>内子町立小田小学校</t>
  </si>
  <si>
    <t>愛媛県喜多郡内子町寺村５５７</t>
  </si>
  <si>
    <t>B138244200012</t>
  </si>
  <si>
    <t>伊方町立伊方小学校</t>
  </si>
  <si>
    <t>愛媛県西宇和郡伊方町湊浦９９３番地１</t>
  </si>
  <si>
    <t>B138244200021</t>
  </si>
  <si>
    <t>伊方町立九町小学校</t>
  </si>
  <si>
    <t>愛媛県西宇和郡伊方町九町１番耕地１７１２番地１</t>
  </si>
  <si>
    <t>B138244200030</t>
  </si>
  <si>
    <t>伊方町立三机小学校</t>
  </si>
  <si>
    <t>愛媛県西宇和郡伊方町三机乙２５１５</t>
  </si>
  <si>
    <t>B138244200049</t>
  </si>
  <si>
    <t>伊方町立大久小学校</t>
  </si>
  <si>
    <t>愛媛県西宇和郡伊方町大久１６３８</t>
  </si>
  <si>
    <t>B138244200058</t>
  </si>
  <si>
    <t>伊方町立三崎小学校</t>
  </si>
  <si>
    <t>愛媛県西宇和郡伊方町三崎９０７</t>
  </si>
  <si>
    <t>B138248400011</t>
  </si>
  <si>
    <t>松野町立松野東小学校</t>
  </si>
  <si>
    <t>愛媛県北宇和郡松野町大字吉野２１６０番地１</t>
  </si>
  <si>
    <t>B138248400020</t>
  </si>
  <si>
    <t>松野町立松野西小学校</t>
  </si>
  <si>
    <t>愛媛県北宇和郡松野町大字松丸１６６番地１</t>
  </si>
  <si>
    <t>B138248800017</t>
  </si>
  <si>
    <t>鬼北町立好藤小学校</t>
  </si>
  <si>
    <t>愛媛県北宇和郡鬼北町大字内深田８０５ー１</t>
  </si>
  <si>
    <t>B138248800026</t>
  </si>
  <si>
    <t>鬼北町立愛治小学校</t>
  </si>
  <si>
    <t>愛媛県北宇和郡鬼北町大字清水３５１</t>
  </si>
  <si>
    <t>B138248800035</t>
  </si>
  <si>
    <t>鬼北町立三島小学校</t>
  </si>
  <si>
    <t>愛媛県北宇和郡鬼北町大字延川４３－１</t>
  </si>
  <si>
    <t>B138248800044</t>
  </si>
  <si>
    <t>鬼北町立泉小学校</t>
  </si>
  <si>
    <t>愛媛県北宇和郡鬼北町大字岩谷２３３－６</t>
  </si>
  <si>
    <t>B138248800053</t>
  </si>
  <si>
    <t>鬼北町立近永小学校</t>
  </si>
  <si>
    <t>愛媛県北宇和郡鬼北町大字奈良３７７４</t>
  </si>
  <si>
    <t>B138248800062</t>
  </si>
  <si>
    <t>鬼北町立日吉小学校</t>
  </si>
  <si>
    <t>愛媛県北宇和郡鬼北町大字下鍵山８０７</t>
  </si>
  <si>
    <t>B138250600015</t>
  </si>
  <si>
    <t>愛南町立家串小学校</t>
  </si>
  <si>
    <t>愛媛県南宇和郡愛南町家串１２３２</t>
  </si>
  <si>
    <t>B138250600024</t>
  </si>
  <si>
    <t>愛南町立柏小学校</t>
  </si>
  <si>
    <t>愛媛県南宇和郡愛南町柏６１７</t>
  </si>
  <si>
    <t>B138250600033</t>
  </si>
  <si>
    <t>愛南町立平城小学校</t>
  </si>
  <si>
    <t>愛媛県南宇和郡愛南町御荘平城２３３２</t>
  </si>
  <si>
    <t>B138250600051</t>
  </si>
  <si>
    <t>愛南町立城辺小学校</t>
  </si>
  <si>
    <t>愛媛県南宇和郡愛南町城辺甲２７０７</t>
  </si>
  <si>
    <t>B138250600060</t>
  </si>
  <si>
    <t>愛南町立緑小学校</t>
  </si>
  <si>
    <t>愛媛県南宇和郡愛南町緑乙３２３１</t>
  </si>
  <si>
    <t>B138250600097</t>
  </si>
  <si>
    <t>愛南町立一本松小学校</t>
  </si>
  <si>
    <t>愛媛県南宇和郡愛南町一本松５１２１－１</t>
  </si>
  <si>
    <t>B138250600104</t>
  </si>
  <si>
    <t>愛南町立福浦小学校</t>
  </si>
  <si>
    <t>愛媛県南宇和郡愛南町福浦４７０</t>
  </si>
  <si>
    <t>B138250600113</t>
  </si>
  <si>
    <t>愛南町立船越小学校</t>
  </si>
  <si>
    <t>愛媛県南宇和郡愛南町船越１２６８－１</t>
  </si>
  <si>
    <t>B138250600122</t>
  </si>
  <si>
    <t>篠山小中学校組合立篠山小学校</t>
  </si>
  <si>
    <t>愛媛県南宇和郡愛南町正木１２７６</t>
  </si>
  <si>
    <t>C138110000015</t>
  </si>
  <si>
    <t>愛媛大学教育学部附属中学校</t>
  </si>
  <si>
    <t>C138220100011</t>
  </si>
  <si>
    <t>松山市立拓南中学校</t>
  </si>
  <si>
    <t>愛媛県松山市枝松五丁目４番３９号</t>
  </si>
  <si>
    <t>C138220100020</t>
  </si>
  <si>
    <t>松山市立雄新中学校</t>
  </si>
  <si>
    <t>愛媛県松山市土居田町１番地</t>
  </si>
  <si>
    <t>C138220100039</t>
  </si>
  <si>
    <t>松山市立勝山中学校</t>
  </si>
  <si>
    <t>愛媛県松山市清水町３－１４８－２</t>
  </si>
  <si>
    <t>C138220100048</t>
  </si>
  <si>
    <t>松山市立東中学校</t>
  </si>
  <si>
    <t>愛媛県松山市文京町２－２</t>
  </si>
  <si>
    <t>C138220100057</t>
  </si>
  <si>
    <t>松山市立道後中学校</t>
  </si>
  <si>
    <t>愛媛県松山市上市１－３－５７</t>
  </si>
  <si>
    <t>C138220100066</t>
  </si>
  <si>
    <t>松山市立鴨川中学校</t>
  </si>
  <si>
    <t>愛媛県松山市鴨川２－７－１９</t>
  </si>
  <si>
    <t>C138220100075</t>
  </si>
  <si>
    <t>松山市立内宮中学校</t>
  </si>
  <si>
    <t>愛媛県松山市内宮町５６９番地の１</t>
  </si>
  <si>
    <t>C138220100084</t>
  </si>
  <si>
    <t>松山市立三津浜中学校</t>
  </si>
  <si>
    <t>愛媛県松山市若葉町８番４８号</t>
  </si>
  <si>
    <t>C138220100093</t>
  </si>
  <si>
    <t>松山市立高浜中学校</t>
  </si>
  <si>
    <t>愛媛県松山市梅津寺町乙５２番地</t>
  </si>
  <si>
    <t>C138220100100</t>
  </si>
  <si>
    <t>松山市立津田中学校</t>
  </si>
  <si>
    <t>愛媛県松山市北斎院町１１０６番地</t>
  </si>
  <si>
    <t>C138220100119</t>
  </si>
  <si>
    <t>松山市立垣生中学校</t>
  </si>
  <si>
    <t>愛媛県松山市西垣生町４１８</t>
  </si>
  <si>
    <t>C138220100128</t>
  </si>
  <si>
    <t>松山市立興居島中学校</t>
  </si>
  <si>
    <t>C138220100137</t>
  </si>
  <si>
    <t>松山市立余土中学校</t>
  </si>
  <si>
    <t>愛媛県松山市保免西４丁目５番２３号</t>
  </si>
  <si>
    <t>C138220100146</t>
  </si>
  <si>
    <t>松山市立湯山中学校</t>
  </si>
  <si>
    <t>愛媛県松山市溝辺町甲５０８－１</t>
  </si>
  <si>
    <t>C138220100155</t>
  </si>
  <si>
    <t>松山市立日浦中学校</t>
  </si>
  <si>
    <t>愛媛県松山市河中町１８８－１</t>
  </si>
  <si>
    <t>C138220100164</t>
  </si>
  <si>
    <t>松山市立旭中学校</t>
  </si>
  <si>
    <t>愛媛県松山市下伊台町１１０５番地１</t>
  </si>
  <si>
    <t>C138220100173</t>
  </si>
  <si>
    <t>松山市立久米中学校</t>
  </si>
  <si>
    <t>愛媛県松山市来住町６８９番地</t>
  </si>
  <si>
    <t>C138220100182</t>
  </si>
  <si>
    <t>松山市立小野中学校</t>
  </si>
  <si>
    <t>愛媛県松山市平井町３６９０番地</t>
  </si>
  <si>
    <t>C138220100191</t>
  </si>
  <si>
    <t>松山市立久谷中学校</t>
  </si>
  <si>
    <t>愛媛県松山市浄瑠璃町９４０</t>
  </si>
  <si>
    <t>C138220100208</t>
  </si>
  <si>
    <t>松山市立南中学校</t>
  </si>
  <si>
    <t>愛媛県松山市東石井７丁目２ー５２</t>
  </si>
  <si>
    <t>C138220100217</t>
  </si>
  <si>
    <t>松山市立西中学校</t>
  </si>
  <si>
    <t>愛媛県松山市高岡町４０９番地</t>
  </si>
  <si>
    <t>C138220100226</t>
  </si>
  <si>
    <t>松山市立南第二中学校</t>
  </si>
  <si>
    <t>愛媛県松山市森松町９４３</t>
  </si>
  <si>
    <t>C138220100235</t>
  </si>
  <si>
    <t>松山市立桑原中学校</t>
  </si>
  <si>
    <t>愛媛県松山市畑寺町丙２３８番地２８</t>
  </si>
  <si>
    <t>C138220100244</t>
  </si>
  <si>
    <t>松山市立椿中学校</t>
  </si>
  <si>
    <t>愛媛県松山市市坪南１－１－２０</t>
  </si>
  <si>
    <t>C138220100253</t>
  </si>
  <si>
    <t>松山市立城西中学校</t>
  </si>
  <si>
    <t>愛媛県松山市竹原３－１９－３５</t>
  </si>
  <si>
    <t>C138220100262</t>
  </si>
  <si>
    <t>松山市立北中学校</t>
  </si>
  <si>
    <t>愛媛県松山市太山寺町４９１－１</t>
  </si>
  <si>
    <t>C138220100271</t>
  </si>
  <si>
    <t>松山市立北条北中学校</t>
  </si>
  <si>
    <t>愛媛県松山市北条辻３６５番地</t>
  </si>
  <si>
    <t>C138220100280</t>
  </si>
  <si>
    <t>松山市立北条南中学校</t>
  </si>
  <si>
    <t>愛媛県松山市河野別府１２</t>
  </si>
  <si>
    <t>C138220100299</t>
  </si>
  <si>
    <t>松山市立中島中学校</t>
  </si>
  <si>
    <t>愛媛県松山市長師８１７番地</t>
  </si>
  <si>
    <t>C138220200010</t>
  </si>
  <si>
    <t>今治市立日吉中学校</t>
  </si>
  <si>
    <t>愛媛県今治市中日吉町１－３－７０</t>
  </si>
  <si>
    <t>C138220200029</t>
  </si>
  <si>
    <t>今治市立近見中学校</t>
  </si>
  <si>
    <t>愛媛県今治市近見町４－２－５７</t>
  </si>
  <si>
    <t>C138220200038</t>
  </si>
  <si>
    <t>今治市立立花中学校</t>
  </si>
  <si>
    <t>愛媛県今治市立花町２－８－７</t>
  </si>
  <si>
    <t>C138220200047</t>
  </si>
  <si>
    <t>今治市立桜井中学校</t>
  </si>
  <si>
    <t>愛媛県今治市郷桜井１－８－８</t>
  </si>
  <si>
    <t>C138220200056</t>
  </si>
  <si>
    <t>今治市立南中学校</t>
  </si>
  <si>
    <t>愛媛県今治市松木３４９－１</t>
  </si>
  <si>
    <t>C138220200065</t>
  </si>
  <si>
    <t>今治市立西中学校</t>
  </si>
  <si>
    <t>愛媛県今治市山路５５４ー３</t>
  </si>
  <si>
    <t>C138220200074</t>
  </si>
  <si>
    <t>今治市立北郷中学校</t>
  </si>
  <si>
    <t>愛媛県今治市中堀４－１－１</t>
  </si>
  <si>
    <t>C138220200083</t>
  </si>
  <si>
    <t>今治市立朝倉中学校</t>
  </si>
  <si>
    <t>愛媛県今治市朝倉北甲２７３</t>
  </si>
  <si>
    <t>C138220200092</t>
  </si>
  <si>
    <t>今治市立玉川中学校</t>
  </si>
  <si>
    <t>愛媛県今治市玉川町高野甲２１</t>
  </si>
  <si>
    <t>C138220200109</t>
  </si>
  <si>
    <t>今治市立大西中学校</t>
  </si>
  <si>
    <t>愛媛県今治市大西町九王甲２２８０ー１</t>
  </si>
  <si>
    <t>C138220200118</t>
  </si>
  <si>
    <t>今治市立菊間中学校</t>
  </si>
  <si>
    <t>愛媛県今治市菊間町浜２６２８－１</t>
  </si>
  <si>
    <t>C138220200127</t>
  </si>
  <si>
    <t>今治市立大島中学校</t>
  </si>
  <si>
    <t>愛媛県今治市吉海町幸新田２５０番地</t>
  </si>
  <si>
    <t>C138220200136</t>
  </si>
  <si>
    <t>今治市立伯方中学校</t>
  </si>
  <si>
    <t>愛媛県今治市伯方町木浦甲４１３４番地１</t>
  </si>
  <si>
    <t>C138220200145</t>
  </si>
  <si>
    <t>今治市立大三島中学校</t>
  </si>
  <si>
    <t>愛媛県今治市上浦町井口５６１０</t>
  </si>
  <si>
    <t>C138220200154</t>
  </si>
  <si>
    <t>今治市立関前中学校</t>
  </si>
  <si>
    <t>C138220300019</t>
  </si>
  <si>
    <t>宇和島市立城東中学校</t>
  </si>
  <si>
    <t>愛媛県宇和島市新田町３－３－１</t>
  </si>
  <si>
    <t>C138220300028</t>
  </si>
  <si>
    <t>宇和島市立城南中学校</t>
  </si>
  <si>
    <t>愛媛県宇和島市文京町３－２</t>
  </si>
  <si>
    <t>C138220300037</t>
  </si>
  <si>
    <t>宇和島市立城北中学校</t>
  </si>
  <si>
    <t>愛媛県宇和島市和霊町１３４４－１</t>
  </si>
  <si>
    <t>C138220300046</t>
  </si>
  <si>
    <t>宇和島市立吉田中学校</t>
  </si>
  <si>
    <t>愛媛県宇和島市吉田町鶴間新２００</t>
  </si>
  <si>
    <t>C138220300055</t>
  </si>
  <si>
    <t>宇和島市立三間中学校</t>
  </si>
  <si>
    <t>愛媛県宇和島市三間町戸雁７７１</t>
  </si>
  <si>
    <t>C138220300064</t>
  </si>
  <si>
    <t>宇和島市立津島中学校</t>
  </si>
  <si>
    <t>愛媛県宇和島市津島町高田丙３５５</t>
  </si>
  <si>
    <t>C138220400018</t>
  </si>
  <si>
    <t>八幡浜市立愛宕中学校</t>
  </si>
  <si>
    <t>C138220400027</t>
  </si>
  <si>
    <t>八幡浜市立八代中学校</t>
  </si>
  <si>
    <t>愛媛県八幡浜市八代１丁目２番１号</t>
  </si>
  <si>
    <t>C138220400036</t>
  </si>
  <si>
    <t>八幡浜市立松柏中学校</t>
  </si>
  <si>
    <t>愛媛県八幡浜市松柏甲７３４番地の１</t>
  </si>
  <si>
    <t>C138220400054</t>
  </si>
  <si>
    <t>八幡浜市立保内中学校</t>
  </si>
  <si>
    <t>愛媛県八幡浜市保内町川之石１－２４３－１</t>
  </si>
  <si>
    <t>C138220500017</t>
  </si>
  <si>
    <t>新居浜市立東中学校</t>
  </si>
  <si>
    <t>愛媛県新居浜市東雲町１－４－２３</t>
  </si>
  <si>
    <t>C138220500026</t>
  </si>
  <si>
    <t>新居浜市立西中学校</t>
  </si>
  <si>
    <t>愛媛県新居浜市江口町７－１</t>
  </si>
  <si>
    <t>C138220500035</t>
  </si>
  <si>
    <t>新居浜市立南中学校</t>
  </si>
  <si>
    <t>愛媛県新居浜市庄内町２－４－４７</t>
  </si>
  <si>
    <t>C138220500044</t>
  </si>
  <si>
    <t>新居浜市立北中学校</t>
  </si>
  <si>
    <t>愛媛県新居浜市宮西町５－８１</t>
  </si>
  <si>
    <t>C138220500053</t>
  </si>
  <si>
    <t>新居浜市立泉川中学校</t>
  </si>
  <si>
    <t>愛媛県新居浜市星原町７番８号</t>
  </si>
  <si>
    <t>C138220500062</t>
  </si>
  <si>
    <t>新居浜市立船木中学校</t>
  </si>
  <si>
    <t>愛媛県新居浜市船木甲３７５４－１</t>
  </si>
  <si>
    <t>C138220500071</t>
  </si>
  <si>
    <t>新居浜市立船木中学校ひびき分校</t>
  </si>
  <si>
    <t>愛媛県新居浜市船木甲２９７１－１</t>
  </si>
  <si>
    <t>C138220500080</t>
  </si>
  <si>
    <t>新居浜市立中萩中学校</t>
  </si>
  <si>
    <t>愛媛県新居浜市中萩町１３－３１</t>
  </si>
  <si>
    <t>C138220500099</t>
  </si>
  <si>
    <t>新居浜市立大生院中学校</t>
  </si>
  <si>
    <t>愛媛県新居浜市大生院１０７０－２</t>
  </si>
  <si>
    <t>C138220500106</t>
  </si>
  <si>
    <t>新居浜市立角野中学校</t>
  </si>
  <si>
    <t>愛媛県新居浜市宮原町１１－５１</t>
  </si>
  <si>
    <t>C138220500115</t>
  </si>
  <si>
    <t>新居浜市立川東中学校</t>
  </si>
  <si>
    <t>愛媛県新居浜市神郷２丁目４番１号</t>
  </si>
  <si>
    <t>C138220500124</t>
  </si>
  <si>
    <t>新居浜市立別子中学校</t>
  </si>
  <si>
    <t>C138220600016</t>
  </si>
  <si>
    <t>西条市立西条東中学校</t>
  </si>
  <si>
    <t>愛媛県西条市下島山甲８６５番地</t>
  </si>
  <si>
    <t>C138220600025</t>
  </si>
  <si>
    <t>西条市立西条西中学校</t>
  </si>
  <si>
    <t>愛媛県西条市氷見乙５５８番地</t>
  </si>
  <si>
    <t>C138220600034</t>
  </si>
  <si>
    <t>西条市立西条南中学校</t>
  </si>
  <si>
    <t>愛媛県西条市大町１１２０番地</t>
  </si>
  <si>
    <t>C138220600043</t>
  </si>
  <si>
    <t>西条市立西条北中学校</t>
  </si>
  <si>
    <t>愛媛県西条市朔日市４００番地１</t>
  </si>
  <si>
    <t>C138220600052</t>
  </si>
  <si>
    <t>西条市立小松中学校</t>
  </si>
  <si>
    <t>愛媛県西条市小松町南川甲２０８番地</t>
  </si>
  <si>
    <t>C138220600061</t>
  </si>
  <si>
    <t>西条市立東予西中学校</t>
  </si>
  <si>
    <t>愛媛県西条市国安９９６番地</t>
  </si>
  <si>
    <t>C138220600070</t>
  </si>
  <si>
    <t>西条市立河北中学校</t>
  </si>
  <si>
    <t>愛媛県西条市宮之内２８４番地</t>
  </si>
  <si>
    <t>C138220600089</t>
  </si>
  <si>
    <t>西条市立東予東中学校</t>
  </si>
  <si>
    <t>愛媛県西条市周布１６０番地</t>
  </si>
  <si>
    <t>C138220600098</t>
  </si>
  <si>
    <t>西条市立丹原東中学校</t>
  </si>
  <si>
    <t>愛媛県西条市丹原町今井４番地１</t>
  </si>
  <si>
    <t>C138220600105</t>
  </si>
  <si>
    <t>西条市立丹原西中学校</t>
  </si>
  <si>
    <t>愛媛県西条市丹原町来見甲１５番地１</t>
  </si>
  <si>
    <t>C138220700015</t>
  </si>
  <si>
    <t>大洲市立大洲南中学校</t>
  </si>
  <si>
    <t>愛媛県大洲市大洲１００５番地</t>
  </si>
  <si>
    <t>C138220700024</t>
  </si>
  <si>
    <t>大洲市立大洲北中学校</t>
  </si>
  <si>
    <t>愛媛県大洲市東大洲６９－１</t>
  </si>
  <si>
    <t>C138220700033</t>
  </si>
  <si>
    <t>大洲市立平野中学校</t>
  </si>
  <si>
    <t>愛媛県大洲市平野町野田５０</t>
  </si>
  <si>
    <t>C138220700042</t>
  </si>
  <si>
    <t>大洲市立肱東中学校</t>
  </si>
  <si>
    <t>愛媛県大洲市菅田町菅田甲１７９０</t>
  </si>
  <si>
    <t>C138220700051</t>
  </si>
  <si>
    <t>大洲市立新谷中学校</t>
  </si>
  <si>
    <t>愛媛県大洲市新谷甲２６０－１</t>
  </si>
  <si>
    <t>C138220700060</t>
  </si>
  <si>
    <t>大洲市立大洲東中学校</t>
  </si>
  <si>
    <t>愛媛県大洲市八多喜町甲１２２５番地</t>
  </si>
  <si>
    <t>C138220700079</t>
  </si>
  <si>
    <t>大洲市立長浜中学校</t>
  </si>
  <si>
    <t>愛媛県大洲市長浜甲１番地</t>
  </si>
  <si>
    <t>C138220700088</t>
  </si>
  <si>
    <t>大洲市立肱川中学校</t>
  </si>
  <si>
    <t>愛媛県大洲市肱川町山鳥坂２８２番地１</t>
  </si>
  <si>
    <t>C138221000010</t>
  </si>
  <si>
    <t>伊予市立港南中学校</t>
  </si>
  <si>
    <t>愛媛県伊予市米湊５００－１</t>
  </si>
  <si>
    <t>C138221000029</t>
  </si>
  <si>
    <t>伊予市立伊予中学校</t>
  </si>
  <si>
    <t>愛媛県伊予市上野２３２６</t>
  </si>
  <si>
    <t>C138221000038</t>
  </si>
  <si>
    <t>伊予市立中山中学校</t>
  </si>
  <si>
    <t>愛媛県伊予市中山町出渕２番耕地１６５</t>
  </si>
  <si>
    <t>C138221000047</t>
  </si>
  <si>
    <t>伊予市立双海中学校</t>
  </si>
  <si>
    <t>愛媛県伊予市双海町上灘甲５２８６－１</t>
  </si>
  <si>
    <t>C138221300017</t>
  </si>
  <si>
    <t>四国中央市立川之江北中学校</t>
  </si>
  <si>
    <t>愛媛県四国中央市川之江町２３９０</t>
  </si>
  <si>
    <t>C138221300026</t>
  </si>
  <si>
    <t>四国中央市立川之江南中学校</t>
  </si>
  <si>
    <t>愛媛県四国中央市上分町３９５</t>
  </si>
  <si>
    <t>C138221300035</t>
  </si>
  <si>
    <t>四国中央市立三島西中学校</t>
  </si>
  <si>
    <t>愛媛県四国中央市中之庄町乙３８－１</t>
  </si>
  <si>
    <t>C138221300044</t>
  </si>
  <si>
    <t>四国中央市立三島南中学校</t>
  </si>
  <si>
    <t>愛媛県四国中央市寒川町４３３５番地</t>
  </si>
  <si>
    <t>C138221300053</t>
  </si>
  <si>
    <t>四国中央市立三島東中学校</t>
  </si>
  <si>
    <t>愛媛県四国中央市中曽根町１９９</t>
  </si>
  <si>
    <t>C138221300062</t>
  </si>
  <si>
    <t>四国中央市立土居中学校</t>
  </si>
  <si>
    <t>愛媛県四国中央市土居町土居３７５番地</t>
  </si>
  <si>
    <t>C138221300071</t>
  </si>
  <si>
    <t>四国中央市立新宮中学校</t>
  </si>
  <si>
    <t>C138221400016</t>
  </si>
  <si>
    <t>西予市立明浜中学校</t>
  </si>
  <si>
    <t>C138221400025</t>
  </si>
  <si>
    <t>西予市立宇和中学校</t>
  </si>
  <si>
    <t>愛媛県西予市宇和町下松葉６２９番地１</t>
  </si>
  <si>
    <t>C138221400034</t>
  </si>
  <si>
    <t>西予市立野村中学校</t>
  </si>
  <si>
    <t>愛媛県西予市野村町阿下７号１４７番地</t>
  </si>
  <si>
    <t>C138221400043</t>
  </si>
  <si>
    <t>西予市立城川中学校</t>
  </si>
  <si>
    <t>愛媛県西予市城川町下相１２３７番地</t>
  </si>
  <si>
    <t>C138221400052</t>
  </si>
  <si>
    <t>西予市立三瓶中学校</t>
  </si>
  <si>
    <t>愛媛県西予市三瓶町津布理４８番地</t>
  </si>
  <si>
    <t>C138221500015</t>
  </si>
  <si>
    <t>東温市立重信中学校</t>
  </si>
  <si>
    <t>愛媛県東温市志津川９９１</t>
  </si>
  <si>
    <t>C138221500024</t>
  </si>
  <si>
    <t>東温市立川内中学校</t>
  </si>
  <si>
    <t>愛媛県東温市南方４６７－１</t>
  </si>
  <si>
    <t>C138235600014</t>
  </si>
  <si>
    <t>上島町立魚島中学校</t>
  </si>
  <si>
    <t>C138235600032</t>
  </si>
  <si>
    <t>上島町立弓削中学校</t>
  </si>
  <si>
    <t>愛媛県越智郡上島町弓削明神１－１</t>
  </si>
  <si>
    <t>C138235600041</t>
  </si>
  <si>
    <t>上島町立岩城中学校</t>
  </si>
  <si>
    <t>愛媛県越智郡上島町岩城１２１８</t>
  </si>
  <si>
    <t>C138238600018</t>
  </si>
  <si>
    <t>久万高原町立久万中学校</t>
  </si>
  <si>
    <t>愛媛県上浮穴郡久万高原町久万６００番地</t>
  </si>
  <si>
    <t>C138238600027</t>
  </si>
  <si>
    <t>久万高原町立美川中学校</t>
  </si>
  <si>
    <t>愛媛県上浮穴郡久万高原町上黒岩２８９０</t>
  </si>
  <si>
    <t>C138240100019</t>
  </si>
  <si>
    <t>松前町立北伊予中学校</t>
  </si>
  <si>
    <t>愛媛県伊予郡松前町大字神崎４１５－１</t>
  </si>
  <si>
    <t>C138240100028</t>
  </si>
  <si>
    <t>松前町立岡田中学校</t>
  </si>
  <si>
    <t>愛媛県伊予郡松前町大字昌農内４４３の１</t>
  </si>
  <si>
    <t>C138240100037</t>
  </si>
  <si>
    <t>愛媛県伊予郡松前町大字浜９６３番地</t>
  </si>
  <si>
    <t>C138240200018</t>
  </si>
  <si>
    <t>砥部町立砥部中学校</t>
  </si>
  <si>
    <t>愛媛県伊予郡砥部町千足６８</t>
  </si>
  <si>
    <t>C138242200014</t>
  </si>
  <si>
    <t>内子町立内子中学校</t>
  </si>
  <si>
    <t>愛媛県喜多郡内子町内子２７８９番地</t>
  </si>
  <si>
    <t>C138242200023</t>
  </si>
  <si>
    <t>内子町立大瀬中学校</t>
  </si>
  <si>
    <t>愛媛県喜多郡内子町大瀬中央５８８０番地</t>
  </si>
  <si>
    <t>C138242200032</t>
  </si>
  <si>
    <t>内子町立五十崎中学校</t>
  </si>
  <si>
    <t>愛媛県喜多郡内子町平岡甲１５６９</t>
  </si>
  <si>
    <t>C138242200041</t>
  </si>
  <si>
    <t>内子町立小田中学校</t>
  </si>
  <si>
    <t>C138244200010</t>
  </si>
  <si>
    <t>伊方町立伊方中学校</t>
  </si>
  <si>
    <t>愛媛県西宇和郡伊方町湊浦８０３番地１</t>
  </si>
  <si>
    <t>C138244200029</t>
  </si>
  <si>
    <t>伊方町立瀬戸中学校</t>
  </si>
  <si>
    <t>愛媛県西宇和郡伊方町三机乙３３０５番地１</t>
  </si>
  <si>
    <t>C138244200038</t>
  </si>
  <si>
    <t>伊方町立三崎中学校</t>
  </si>
  <si>
    <t>愛媛県西宇和郡伊方町三崎９０８</t>
  </si>
  <si>
    <t>C138248400019</t>
  </si>
  <si>
    <t>松野町立松野中学校</t>
  </si>
  <si>
    <t>愛媛県北宇和郡松野町大字延野々１８７０番地１</t>
  </si>
  <si>
    <t>C138248800015</t>
  </si>
  <si>
    <t>鬼北町立広見中学校</t>
  </si>
  <si>
    <t>愛媛県北宇和郡鬼北町大字永野市１２００</t>
  </si>
  <si>
    <t>C138248800024</t>
  </si>
  <si>
    <t>鬼北町立日吉中学校</t>
  </si>
  <si>
    <t>愛媛県北宇和郡鬼北町下鍵山８１６</t>
  </si>
  <si>
    <t>C138250600022</t>
  </si>
  <si>
    <t>愛南町立御荘中学校</t>
  </si>
  <si>
    <t>愛媛県南宇和郡愛南町御荘平城３７８７</t>
  </si>
  <si>
    <t>C138250600031</t>
  </si>
  <si>
    <t>愛南町立城辺中学校</t>
  </si>
  <si>
    <t>C138250600040</t>
  </si>
  <si>
    <t>愛南町立一本松中学校</t>
  </si>
  <si>
    <t>愛媛県南宇和郡愛南町一本松５１２１番地１</t>
  </si>
  <si>
    <t>C138250600059</t>
  </si>
  <si>
    <t>篠山小中学校組合立篠山中学校</t>
  </si>
  <si>
    <t>愛媛県南宇和郡愛南町正木１２７６番地</t>
  </si>
  <si>
    <t>C138320100019</t>
  </si>
  <si>
    <t>松山東雲中学校</t>
  </si>
  <si>
    <t>愛媛県松山市大街道３－２－２４</t>
  </si>
  <si>
    <t>C138320100028</t>
  </si>
  <si>
    <t>愛光中学校</t>
  </si>
  <si>
    <t>愛媛県松山市衣山５－１６１０－１</t>
  </si>
  <si>
    <t>C138320200018</t>
  </si>
  <si>
    <t>今治明徳中学校</t>
  </si>
  <si>
    <t>愛媛県今治市阿方甲２８７</t>
  </si>
  <si>
    <t>D138110000013</t>
  </si>
  <si>
    <t>愛媛大学附属高等学校</t>
  </si>
  <si>
    <t>愛媛県松山市樽味３－２－４０</t>
  </si>
  <si>
    <t>D138220100019</t>
  </si>
  <si>
    <t>愛媛県立北条高等学校</t>
  </si>
  <si>
    <t>愛媛県松山市北条辻６００番地１</t>
  </si>
  <si>
    <t>D138220100028</t>
  </si>
  <si>
    <t>愛媛県立松山東高等学校</t>
  </si>
  <si>
    <t>愛媛県松山市持田町２－２－１２</t>
  </si>
  <si>
    <t>D138220100037</t>
  </si>
  <si>
    <t>愛媛県立松山南高等学校</t>
  </si>
  <si>
    <t>愛媛県松山市末広町１１－１</t>
  </si>
  <si>
    <t>D138220100046</t>
  </si>
  <si>
    <t>愛媛県立松山北高等学校</t>
  </si>
  <si>
    <t>愛媛県松山市文京町４－１</t>
  </si>
  <si>
    <t>D138220100055</t>
  </si>
  <si>
    <t>愛媛県立松山北高等学校中島分校</t>
  </si>
  <si>
    <t>愛媛県松山市中島大浦３１００－１</t>
  </si>
  <si>
    <t>D138220100064</t>
  </si>
  <si>
    <t>愛媛県立松山中央高等学校</t>
  </si>
  <si>
    <t>愛媛県松山市井門町１２２０</t>
  </si>
  <si>
    <t>D138220100073</t>
  </si>
  <si>
    <t>愛媛県立松山工業高等学校</t>
  </si>
  <si>
    <t>愛媛県松山市真砂町１</t>
  </si>
  <si>
    <t>D138220100082</t>
  </si>
  <si>
    <t>愛媛県立松山商業高等学校</t>
  </si>
  <si>
    <t>愛媛県松山市旭町７１</t>
  </si>
  <si>
    <t>D138220200018</t>
  </si>
  <si>
    <t>愛媛県立今治西高等学校</t>
  </si>
  <si>
    <t>愛媛県今治市中日吉町３丁目５番４７号</t>
  </si>
  <si>
    <t>D138220200027</t>
  </si>
  <si>
    <t>愛媛県立今治西高等学校伯方分校</t>
  </si>
  <si>
    <t>愛媛県今治市伯方町有津甲２３５８</t>
  </si>
  <si>
    <t>D138220200036</t>
  </si>
  <si>
    <t>愛媛県立今治南高等学校</t>
  </si>
  <si>
    <t>愛媛県今治市常盤町７－２－１７</t>
  </si>
  <si>
    <t>D138220200045</t>
  </si>
  <si>
    <t>愛媛県立今治北高等学校</t>
  </si>
  <si>
    <t>愛媛県今治市宮下町２－２－１４</t>
  </si>
  <si>
    <t>D138220200054</t>
  </si>
  <si>
    <t>愛媛県立今治北高等学校大三島分校</t>
  </si>
  <si>
    <t>愛媛県今治市大三島町宮浦５２９７－２</t>
  </si>
  <si>
    <t>D138220200063</t>
  </si>
  <si>
    <t>愛媛県立今治工業高等学校</t>
  </si>
  <si>
    <t>愛媛県今治市河南町１－１－３６</t>
  </si>
  <si>
    <t>D138220300017</t>
  </si>
  <si>
    <t>愛媛県立宇和島東高等学校</t>
  </si>
  <si>
    <t>愛媛県宇和島市文京町１－１</t>
  </si>
  <si>
    <t>D138220300026</t>
  </si>
  <si>
    <t>愛媛県立宇和島水産高等学校</t>
  </si>
  <si>
    <t>愛媛県宇和島市明倫町１丁目２番２０号</t>
  </si>
  <si>
    <t>D138220300035</t>
  </si>
  <si>
    <t>愛媛県立吉田高等学校</t>
  </si>
  <si>
    <t>愛媛県宇和島市吉田町北小路甲１０</t>
  </si>
  <si>
    <t>D138220300044</t>
  </si>
  <si>
    <t>愛媛県立北宇和高等学校三間分校</t>
  </si>
  <si>
    <t>愛媛県宇和島市三間町戸雁７６４－３</t>
  </si>
  <si>
    <t>D138220300053</t>
  </si>
  <si>
    <t>愛媛県立宇和島東高等学校津島分校</t>
  </si>
  <si>
    <t>愛媛県宇和島市津島町高田甲２４６９－１</t>
  </si>
  <si>
    <t>D138220400016</t>
  </si>
  <si>
    <t>愛媛県立八幡浜高等学校</t>
  </si>
  <si>
    <t>愛媛県八幡浜市松柏丙６５４</t>
  </si>
  <si>
    <t>D138220400025</t>
  </si>
  <si>
    <t>愛媛県立八幡浜工業高等学校</t>
  </si>
  <si>
    <t>愛媛県八幡浜市古町２－３－１</t>
  </si>
  <si>
    <t>D138220400034</t>
  </si>
  <si>
    <t>愛媛県立川之石高等学校</t>
  </si>
  <si>
    <t>愛媛県八幡浜市保内町川之石１－１１２</t>
  </si>
  <si>
    <t>D138220500015</t>
  </si>
  <si>
    <t>愛媛県立新居浜東高等学校</t>
  </si>
  <si>
    <t>愛媛県新居浜市東雲町２－９－１</t>
  </si>
  <si>
    <t>D138220500024</t>
  </si>
  <si>
    <t>愛媛県立新居浜西高等学校</t>
  </si>
  <si>
    <t>愛媛県新居浜市宮西町４－４６</t>
  </si>
  <si>
    <t>D138220500033</t>
  </si>
  <si>
    <t>愛媛県立新居浜南高等学校</t>
  </si>
  <si>
    <t>愛媛県新居浜市篠場町１－３２</t>
  </si>
  <si>
    <t>D138220500042</t>
  </si>
  <si>
    <t>愛媛県立新居浜工業高等学校</t>
  </si>
  <si>
    <t>愛媛県新居浜市北新町８－１</t>
  </si>
  <si>
    <t>D138220500051</t>
  </si>
  <si>
    <t>愛媛県立新居浜商業高等学校</t>
  </si>
  <si>
    <t>愛媛県新居浜市瀬戸町２－１６</t>
  </si>
  <si>
    <t>D138220600014</t>
  </si>
  <si>
    <t>愛媛県立西条高等学校</t>
  </si>
  <si>
    <t>愛媛県西条市明屋敷２３４</t>
  </si>
  <si>
    <t>D138220600023</t>
  </si>
  <si>
    <t>愛媛県立西条農業高等学校</t>
  </si>
  <si>
    <t>愛媛県西条市福武甲２０９３</t>
  </si>
  <si>
    <t>D138220600032</t>
  </si>
  <si>
    <t>愛媛県立小松高等学校</t>
  </si>
  <si>
    <t>愛媛県西条市小松町新屋敷乙４２－１</t>
  </si>
  <si>
    <t>D138220600041</t>
  </si>
  <si>
    <t>愛媛県立東予高等学校</t>
  </si>
  <si>
    <t>愛媛県西条市周布６５０</t>
  </si>
  <si>
    <t>D138220600050</t>
  </si>
  <si>
    <t>愛媛県立丹原高等学校</t>
  </si>
  <si>
    <t>愛媛県西条市丹原町願連寺１６３</t>
  </si>
  <si>
    <t>D138220700013</t>
  </si>
  <si>
    <t>愛媛県立大洲高等学校</t>
  </si>
  <si>
    <t>愛媛県大洲市大洲７３７</t>
  </si>
  <si>
    <t>D138220700022</t>
  </si>
  <si>
    <t>愛媛県立大洲高等学校肱川分校</t>
  </si>
  <si>
    <t>愛媛県大洲市肱川町宇和川３３９５</t>
  </si>
  <si>
    <t>D138220700031</t>
  </si>
  <si>
    <t>愛媛県立大洲農業高等学校</t>
  </si>
  <si>
    <t>愛媛県大洲市東大洲１５ー１</t>
  </si>
  <si>
    <t>D138220700040</t>
  </si>
  <si>
    <t>愛媛県立長浜高等学校</t>
  </si>
  <si>
    <t>愛媛県大洲市長浜甲４８０－１</t>
  </si>
  <si>
    <t>D138221000018</t>
  </si>
  <si>
    <t>愛媛県立伊予農業高等学校</t>
  </si>
  <si>
    <t>愛媛県伊予市下吾川１４３３</t>
  </si>
  <si>
    <t>D138221300015</t>
  </si>
  <si>
    <t>愛媛県立川之江高等学校</t>
  </si>
  <si>
    <t>愛媛県四国中央市川之江町２２５７番地</t>
  </si>
  <si>
    <t>D138221300024</t>
  </si>
  <si>
    <t>愛媛県立三島高等学校</t>
  </si>
  <si>
    <t>愛媛県四国中央市三島中央５－１１－３０</t>
  </si>
  <si>
    <t>D138221300033</t>
  </si>
  <si>
    <t>愛媛県立土居高等学校</t>
  </si>
  <si>
    <t>愛媛県四国中央市土居町中村８９２</t>
  </si>
  <si>
    <t>D138221400014</t>
  </si>
  <si>
    <t>愛媛県立宇和高等学校</t>
  </si>
  <si>
    <t>愛媛県西予市宇和町卯之町４－１９０－１</t>
  </si>
  <si>
    <t>D138221400023</t>
  </si>
  <si>
    <t>愛媛県立宇和高等学校三瓶分校</t>
  </si>
  <si>
    <t>愛媛県西予市三瓶町津布理３４６３</t>
  </si>
  <si>
    <t>D138221400032</t>
  </si>
  <si>
    <t>愛媛県立野村高等学校</t>
  </si>
  <si>
    <t>愛媛県西予市野村町阿下６－２</t>
  </si>
  <si>
    <t>D138221500013</t>
  </si>
  <si>
    <t>愛媛県立東温高等学校</t>
  </si>
  <si>
    <t>愛媛県東温市志津川９６０</t>
  </si>
  <si>
    <t>D138235600012</t>
  </si>
  <si>
    <t>愛媛県立弓削高等学校</t>
  </si>
  <si>
    <t>愛媛県越智郡上島町弓削明神３０５</t>
  </si>
  <si>
    <t>D138238600016</t>
  </si>
  <si>
    <t>愛媛県立上浮穴高等学校</t>
  </si>
  <si>
    <t>愛媛県上浮穴郡久万高原町上野尻甲４８６番地</t>
  </si>
  <si>
    <t>D138240100017</t>
  </si>
  <si>
    <t>愛媛県立伊予高等学校</t>
  </si>
  <si>
    <t>愛媛県伊予郡松前町北黒田１１９－２</t>
  </si>
  <si>
    <t>D138240200016</t>
  </si>
  <si>
    <t>愛媛県立松山南高等学校砥部分校</t>
  </si>
  <si>
    <t>愛媛県伊予郡砥部町岩谷口７</t>
  </si>
  <si>
    <t>D138242200012</t>
  </si>
  <si>
    <t>愛媛県立内子高等学校</t>
  </si>
  <si>
    <t>愛媛県喜多郡内子町内子３３９７</t>
  </si>
  <si>
    <t>D138242200021</t>
  </si>
  <si>
    <t>愛媛県立内子高等学校小田分校</t>
  </si>
  <si>
    <t>愛媛県喜多郡内子町寺村９７８番地</t>
  </si>
  <si>
    <t>D138244200018</t>
  </si>
  <si>
    <t>愛媛県立三崎高等学校</t>
  </si>
  <si>
    <t>愛媛県西宇和郡伊方町三崎５１１</t>
  </si>
  <si>
    <t>D138248800013</t>
  </si>
  <si>
    <t>愛媛県立北宇和高等学校</t>
  </si>
  <si>
    <t>愛媛県北宇和郡鬼北町大字近永９４２番地</t>
  </si>
  <si>
    <t>D138250600011</t>
  </si>
  <si>
    <t>愛媛県立南宇和高等学校</t>
  </si>
  <si>
    <t>愛媛県南宇和郡愛南町御荘平城３２６９</t>
  </si>
  <si>
    <t>D138320100017</t>
  </si>
  <si>
    <t>愛媛県松山市湊町７－９－１</t>
  </si>
  <si>
    <t>D138320100026</t>
  </si>
  <si>
    <t>聖カタリナ学園高等学校</t>
  </si>
  <si>
    <t>愛媛県松山市藤原町４６８番地</t>
  </si>
  <si>
    <t>D138320100035</t>
  </si>
  <si>
    <t>松山東雲高等学校</t>
  </si>
  <si>
    <t>D138320100044</t>
  </si>
  <si>
    <t>松山学院高等学校</t>
  </si>
  <si>
    <t>愛媛県松山市北久米町８１５</t>
  </si>
  <si>
    <t>D138320100053</t>
  </si>
  <si>
    <t>新田高等学校</t>
  </si>
  <si>
    <t>愛媛県松山市山西町６６３</t>
  </si>
  <si>
    <t>D138320100062</t>
  </si>
  <si>
    <t>愛光高等学校</t>
  </si>
  <si>
    <t>D138320100071</t>
  </si>
  <si>
    <t>松山聖陵高等学校</t>
  </si>
  <si>
    <t>愛媛県松山市久万ノ台１１１２</t>
  </si>
  <si>
    <t>D138320100080</t>
  </si>
  <si>
    <t>未来高等学校</t>
  </si>
  <si>
    <t>愛媛県松山市一番町１丁目１－３</t>
  </si>
  <si>
    <t>D138320200016</t>
  </si>
  <si>
    <t>愛媛県今治市北日吉町１－４－４７</t>
  </si>
  <si>
    <t>D138320200025</t>
  </si>
  <si>
    <t>D138320200034</t>
  </si>
  <si>
    <t>今治精華高等学校</t>
  </si>
  <si>
    <t>愛媛県今治市中日吉町２－１－３４</t>
  </si>
  <si>
    <t>D138320200043</t>
  </si>
  <si>
    <t>愛媛県今治市大三島町口総４０１０番地</t>
  </si>
  <si>
    <t>D138320500013</t>
  </si>
  <si>
    <t>未来高等学校新居浜校</t>
  </si>
  <si>
    <t>愛媛県新居浜市坂井町１－９－２３</t>
  </si>
  <si>
    <t>D138320700011</t>
  </si>
  <si>
    <t>帝京第五高等学校</t>
  </si>
  <si>
    <t>愛媛県大洲市新谷甲２３３</t>
  </si>
  <si>
    <t>D238220100018</t>
  </si>
  <si>
    <t>愛媛県立松山西中等教育学校</t>
  </si>
  <si>
    <t>愛媛県松山市久万ノ台１４８５番地４</t>
  </si>
  <si>
    <t>D238220200017</t>
  </si>
  <si>
    <t>愛媛県立今治東中等教育学校</t>
  </si>
  <si>
    <t>愛媛県今治市桜井２丁目９番１号</t>
  </si>
  <si>
    <t>D238220300016</t>
  </si>
  <si>
    <t>愛媛県立宇和島南中等教育学校</t>
  </si>
  <si>
    <t>愛媛県宇和島市文京町５－１</t>
  </si>
  <si>
    <t>D238320100016</t>
  </si>
  <si>
    <t>済美平成中等教育学校</t>
  </si>
  <si>
    <t>愛媛県松山市空港通５－６―３</t>
  </si>
  <si>
    <t>D238320100025</t>
  </si>
  <si>
    <t>新田青雲中等教育学校</t>
  </si>
  <si>
    <t>愛媛県松山市山西町６００番地１</t>
  </si>
  <si>
    <t>E138110000010</t>
  </si>
  <si>
    <t>愛媛大学教育学部附属特別支援学校</t>
  </si>
  <si>
    <t>E138220100016</t>
  </si>
  <si>
    <t>愛媛県立松山盲学校</t>
  </si>
  <si>
    <t>愛媛県松山市久万ノ台１１２番地</t>
  </si>
  <si>
    <t>E138220100025</t>
  </si>
  <si>
    <t>愛媛県立松山聾学校</t>
  </si>
  <si>
    <t>愛媛県松山市馬木町２３２５</t>
  </si>
  <si>
    <t>E138220100034</t>
  </si>
  <si>
    <t>愛媛県立みなら特別支援学校松山城北分校</t>
  </si>
  <si>
    <t>E138220200015</t>
  </si>
  <si>
    <t>愛媛県立今治特別支援学校</t>
  </si>
  <si>
    <t>愛媛県今治市桜井乙３２番地３１３</t>
  </si>
  <si>
    <t>E138220500012</t>
  </si>
  <si>
    <t>愛媛県立新居浜特別支援学校</t>
  </si>
  <si>
    <t>愛媛県新居浜市本郷３丁目１－５</t>
  </si>
  <si>
    <t>E138220500021</t>
  </si>
  <si>
    <t>愛媛県立新居浜特別支援学校川西分校</t>
  </si>
  <si>
    <t>E138221300012</t>
  </si>
  <si>
    <t>愛媛県立新居浜特別支援学校みしま分校</t>
  </si>
  <si>
    <t>愛媛県四国中央市三島中央３丁目２番２３号</t>
  </si>
  <si>
    <t>E138221400011</t>
  </si>
  <si>
    <t>愛媛県立宇和特別支援学校</t>
  </si>
  <si>
    <t>愛媛県西予市宇和町永長１２８７－１</t>
  </si>
  <si>
    <t>E138221500010</t>
  </si>
  <si>
    <t>愛媛県立しげのぶ特別支援学校</t>
  </si>
  <si>
    <t>愛媛県東温市田窪２１３５</t>
  </si>
  <si>
    <t>E138221500029</t>
  </si>
  <si>
    <t>愛媛県立みなら特別支援学校</t>
  </si>
  <si>
    <t>愛媛県東温市見奈良１５４５</t>
  </si>
  <si>
    <t>B139110000016</t>
  </si>
  <si>
    <t>高知大学教育学部附属小学校</t>
  </si>
  <si>
    <t>高知県高知市小津町１０－１３</t>
  </si>
  <si>
    <t>B139210000014</t>
  </si>
  <si>
    <t>高知市立第四小学校</t>
  </si>
  <si>
    <t>高知県高知市上町２－１－１１</t>
  </si>
  <si>
    <t>B139210000023</t>
  </si>
  <si>
    <t>高知市立第六小学校</t>
  </si>
  <si>
    <t>高知県高知市升形９－４</t>
  </si>
  <si>
    <t>B139210000032</t>
  </si>
  <si>
    <t>高知市立江ノ口小学校</t>
  </si>
  <si>
    <t>高知県高知市新本町１－８－１２</t>
  </si>
  <si>
    <t>B139210000041</t>
  </si>
  <si>
    <t>高知市立江陽小学校</t>
  </si>
  <si>
    <t>高知県高知市江陽町１－３０</t>
  </si>
  <si>
    <t>B139210000050</t>
  </si>
  <si>
    <t>高知市立旭小学校</t>
  </si>
  <si>
    <t>高知県高知市本宮町１５</t>
  </si>
  <si>
    <t>B139210000069</t>
  </si>
  <si>
    <t>高知市立旭東小学校</t>
  </si>
  <si>
    <t>高知県高知市北端町５０番地</t>
  </si>
  <si>
    <t>B139210000078</t>
  </si>
  <si>
    <t>高知市立潮江小学校</t>
  </si>
  <si>
    <t>高知県高知市百石町２－４－４０</t>
  </si>
  <si>
    <t>B139210000087</t>
  </si>
  <si>
    <t>高知市立潮江東小学校</t>
  </si>
  <si>
    <t>高知県高知市潮新町２－１－５４</t>
  </si>
  <si>
    <t>B139210000096</t>
  </si>
  <si>
    <t>高知市立小高坂小学校</t>
  </si>
  <si>
    <t>高知県高知市新屋敷１－１１－５</t>
  </si>
  <si>
    <t>B139210000103</t>
  </si>
  <si>
    <t>高知市立昭和小学校</t>
  </si>
  <si>
    <t>高知県高知市日の出町７番６１号</t>
  </si>
  <si>
    <t>B139210000112</t>
  </si>
  <si>
    <t>高知市立秦小学校</t>
  </si>
  <si>
    <t>高知県高知市愛宕山１８番地</t>
  </si>
  <si>
    <t>B139210000121</t>
  </si>
  <si>
    <t>高知市立初月小学校</t>
  </si>
  <si>
    <t>高知県高知市南久万１２８番地</t>
  </si>
  <si>
    <t>B139210000130</t>
  </si>
  <si>
    <t>高知市立横浜小学校</t>
  </si>
  <si>
    <t>高知県高知市瀬戸東町１丁目２６番地</t>
  </si>
  <si>
    <t>B139210000149</t>
  </si>
  <si>
    <t>高知市立長浜小学校</t>
  </si>
  <si>
    <t>高知県高知市長浜４８１１</t>
  </si>
  <si>
    <t>B139210000158</t>
  </si>
  <si>
    <t>高知市立浦戸小学校</t>
  </si>
  <si>
    <t>高知県高知市浦戸４１０－１</t>
  </si>
  <si>
    <t>B139210000167</t>
  </si>
  <si>
    <t>高知市立三里小学校</t>
  </si>
  <si>
    <t>高知県高知市仁井田１３５６</t>
  </si>
  <si>
    <t>B139210000176</t>
  </si>
  <si>
    <t>高知市立五台山小学校</t>
  </si>
  <si>
    <t>高知県高知市五台山３３７１</t>
  </si>
  <si>
    <t>B139210000185</t>
  </si>
  <si>
    <t>高知市立高須小学校</t>
  </si>
  <si>
    <t>高知県高知市高須１－１－５５</t>
  </si>
  <si>
    <t>B139210000194</t>
  </si>
  <si>
    <t>高知市立布師田小学校</t>
  </si>
  <si>
    <t>高知県高知市布師田１７８１－１</t>
  </si>
  <si>
    <t>B139210000201</t>
  </si>
  <si>
    <t>高知市立一宮小学校</t>
  </si>
  <si>
    <t>高知県高知市一宮西町１－９－１</t>
  </si>
  <si>
    <t>B139210000210</t>
  </si>
  <si>
    <t>高知市立久重小学校</t>
  </si>
  <si>
    <t>高知県高知市久礼野２３４０－２</t>
  </si>
  <si>
    <t>B139210000229</t>
  </si>
  <si>
    <t>高知市立朝倉小学校</t>
  </si>
  <si>
    <t>高知県高知市朝倉本町２－１１－２０</t>
  </si>
  <si>
    <t>B139210000238</t>
  </si>
  <si>
    <t>高知市立鴨田小学校</t>
  </si>
  <si>
    <t>高知県高知市鴨部１１５５</t>
  </si>
  <si>
    <t>B139210000247</t>
  </si>
  <si>
    <t>高知市立一ツ橋小学校</t>
  </si>
  <si>
    <t>高知県高知市吉田町４－１０</t>
  </si>
  <si>
    <t>B139210000256</t>
  </si>
  <si>
    <t>高知市立朝倉第二小学校</t>
  </si>
  <si>
    <t>高知県高知市若草南町２３－５６</t>
  </si>
  <si>
    <t>B139210000265</t>
  </si>
  <si>
    <t>高知市立潮江南小学校</t>
  </si>
  <si>
    <t>高知県高知市高見町２４８－１</t>
  </si>
  <si>
    <t>B139210000274</t>
  </si>
  <si>
    <t>高知市立大津小学校</t>
  </si>
  <si>
    <t>高知県高知市大津乙９７２</t>
  </si>
  <si>
    <t>B139210000283</t>
  </si>
  <si>
    <t>高知市立介良小学校</t>
  </si>
  <si>
    <t>高知県高知市介良乙２７３５－１</t>
  </si>
  <si>
    <t>B139210000292</t>
  </si>
  <si>
    <t>高知市立神田小学校</t>
  </si>
  <si>
    <t>高知県高知市神田１１７４－１</t>
  </si>
  <si>
    <t>B139210000309</t>
  </si>
  <si>
    <t>高知市立泉野小学校</t>
  </si>
  <si>
    <t>高知県高知市東秦泉寺７８８</t>
  </si>
  <si>
    <t>B139210000318</t>
  </si>
  <si>
    <t>高知市立一宮東小学校</t>
  </si>
  <si>
    <t>高知県高知市一宮東町１丁目２０番１号</t>
  </si>
  <si>
    <t>B139210000327</t>
  </si>
  <si>
    <t>高知市立十津小学校</t>
  </si>
  <si>
    <t>高知県高知市十津４丁目２７－１</t>
  </si>
  <si>
    <t>B139210000336</t>
  </si>
  <si>
    <t>高知市立横浜新町小学校</t>
  </si>
  <si>
    <t>高知県高知市横浜新町５丁目２２０１</t>
  </si>
  <si>
    <t>B139210000345</t>
  </si>
  <si>
    <t>高知市立介良潮見台小学校</t>
  </si>
  <si>
    <t>高知県高知市潮見台１丁目２６０２－１</t>
  </si>
  <si>
    <t>B139210000354</t>
  </si>
  <si>
    <t>高知市立横内小学校</t>
  </si>
  <si>
    <t>高知県高知市横内２４２－１２</t>
  </si>
  <si>
    <t>B139210000363</t>
  </si>
  <si>
    <t>高知市立はりまや橋小学校</t>
  </si>
  <si>
    <t>高知県高知市まりまや町２－１４－８</t>
  </si>
  <si>
    <t>B139210000372</t>
  </si>
  <si>
    <t>室戸市立佐喜浜小学校</t>
  </si>
  <si>
    <t>高知県室戸市佐喜浜１７００</t>
  </si>
  <si>
    <t>B139210000381</t>
  </si>
  <si>
    <t>室戸市立室戸小学校</t>
  </si>
  <si>
    <t>高知県室戸市浮津１１５</t>
  </si>
  <si>
    <t>B139210000390</t>
  </si>
  <si>
    <t>室戸市立元小学校</t>
  </si>
  <si>
    <t>高知県室戸市元甲１８５４</t>
  </si>
  <si>
    <t>B139210000407</t>
  </si>
  <si>
    <t>室戸市立吉良川小学校</t>
  </si>
  <si>
    <t>高知県室戸市吉良川町甲２７７１</t>
  </si>
  <si>
    <t>B139210000416</t>
  </si>
  <si>
    <t>室戸市立羽根小学校</t>
  </si>
  <si>
    <t>高知県室戸市羽根町乙３７９３－３</t>
  </si>
  <si>
    <t>B139210000434</t>
  </si>
  <si>
    <t>安芸市立下山小学校</t>
  </si>
  <si>
    <t>高知県安芸市下山４５６</t>
  </si>
  <si>
    <t>B139210000443</t>
  </si>
  <si>
    <t>安芸市立伊尾木小学校</t>
  </si>
  <si>
    <t>高知県安芸市伊尾木３７１９</t>
  </si>
  <si>
    <t>B139210000452</t>
  </si>
  <si>
    <t>安芸市立川北小学校</t>
  </si>
  <si>
    <t>高知県安芸市川北甲２５９５番地</t>
  </si>
  <si>
    <t>B139210000461</t>
  </si>
  <si>
    <t>安芸市立東川小学校</t>
  </si>
  <si>
    <t>高知県安芸市入河内７１０</t>
  </si>
  <si>
    <t>B139210000470</t>
  </si>
  <si>
    <t>安芸市立古井小学校</t>
  </si>
  <si>
    <t>高知県安芸市古井２２５</t>
  </si>
  <si>
    <t>B139210000489</t>
  </si>
  <si>
    <t>安芸市立上尾川小学校</t>
  </si>
  <si>
    <t>高知県安芸市尾川乙３７８</t>
  </si>
  <si>
    <t>B139210000498</t>
  </si>
  <si>
    <t>安芸市立井ノ口小学校</t>
  </si>
  <si>
    <t>高知県安芸市井ノ口乙８１</t>
  </si>
  <si>
    <t>B139210000504</t>
  </si>
  <si>
    <t>安芸市立土居小学校</t>
  </si>
  <si>
    <t>高知県安芸市土居１０９７番地</t>
  </si>
  <si>
    <t>B139210000513</t>
  </si>
  <si>
    <t>安芸市立安芸第一小学校</t>
  </si>
  <si>
    <t>高知県安芸市久世町４－１３</t>
  </si>
  <si>
    <t>B139210000522</t>
  </si>
  <si>
    <t>安芸市立穴内小学校</t>
  </si>
  <si>
    <t>高知県安芸市穴内乙１６７４</t>
  </si>
  <si>
    <t>B139210000531</t>
  </si>
  <si>
    <t>安芸市立赤野小学校</t>
  </si>
  <si>
    <t>高知県安芸市赤野乙１０１６</t>
  </si>
  <si>
    <t>B139210000540</t>
  </si>
  <si>
    <t>安芸市立川北小学校奈比賀分校</t>
  </si>
  <si>
    <t>高知県安芸市奈比賀中角９５０</t>
  </si>
  <si>
    <t>B139210000559</t>
  </si>
  <si>
    <t>南国市立十市小学校</t>
  </si>
  <si>
    <t>高知県南国市緑ヶ丘１丁目２００１</t>
  </si>
  <si>
    <t>B139210000568</t>
  </si>
  <si>
    <t>南国市立稲生小学校</t>
  </si>
  <si>
    <t>高知県南国市稲生５６１－１</t>
  </si>
  <si>
    <t>B139210000577</t>
  </si>
  <si>
    <t>南国市立三和小学校</t>
  </si>
  <si>
    <t>高知県南国市里改田１８４４－１</t>
  </si>
  <si>
    <t>B139210000586</t>
  </si>
  <si>
    <t>南国市立大篠小学校</t>
  </si>
  <si>
    <t>高知県南国市大埇甲２０７３</t>
  </si>
  <si>
    <t>B139210000595</t>
  </si>
  <si>
    <t>南国市立日章小学校</t>
  </si>
  <si>
    <t>高知県南国市田村乙２２６７－１</t>
  </si>
  <si>
    <t>B139210000602</t>
  </si>
  <si>
    <t>南国市立大湊小学校</t>
  </si>
  <si>
    <t>高知県南国市前浜１６１４－１</t>
  </si>
  <si>
    <t>B139210000611</t>
  </si>
  <si>
    <t>南国市立後免野田小学校</t>
  </si>
  <si>
    <t>高知県南国市下野田２７６－２</t>
  </si>
  <si>
    <t>B139210000620</t>
  </si>
  <si>
    <t>南国市立岡豊小学校</t>
  </si>
  <si>
    <t>高知県南国市岡豊町八幡９０３</t>
  </si>
  <si>
    <t>B139210000639</t>
  </si>
  <si>
    <t>南国市立長岡小学校</t>
  </si>
  <si>
    <t>高知県南国市下末松９７</t>
  </si>
  <si>
    <t>B139210000648</t>
  </si>
  <si>
    <t>南国市立国府小学校</t>
  </si>
  <si>
    <t>高知県南国市国分１２０１－１</t>
  </si>
  <si>
    <t>B139210000657</t>
  </si>
  <si>
    <t>南国市立久礼田小学校</t>
  </si>
  <si>
    <t>高知県南国市久礼田５３２</t>
  </si>
  <si>
    <t>B139210000666</t>
  </si>
  <si>
    <t>南国市立白木谷小学校</t>
  </si>
  <si>
    <t>高知県南国市白木谷７６１</t>
  </si>
  <si>
    <t>B139210000675</t>
  </si>
  <si>
    <t>南国市立奈路小学校</t>
  </si>
  <si>
    <t>高知県南国市奈路７２１</t>
  </si>
  <si>
    <t>B139210000684</t>
  </si>
  <si>
    <t>南国市立岡豊小学校希望が丘分校</t>
  </si>
  <si>
    <t>高知県南国市岡豊町小蓮７２０</t>
  </si>
  <si>
    <t>B139210000693</t>
  </si>
  <si>
    <t>土佐市立宇佐小学校</t>
  </si>
  <si>
    <t>高知県土佐市宇佐町宇佐１１３３</t>
  </si>
  <si>
    <t>B139210000700</t>
  </si>
  <si>
    <t>土佐市立新居小学校</t>
  </si>
  <si>
    <t>高知県土佐市新居１１８９－１</t>
  </si>
  <si>
    <t>B139210000719</t>
  </si>
  <si>
    <t>土佐市立高石小学校</t>
  </si>
  <si>
    <t>高知県土佐市中島２７９</t>
  </si>
  <si>
    <t>B139210000728</t>
  </si>
  <si>
    <t>土佐市立高岡第一小学校</t>
  </si>
  <si>
    <t>高知県土佐市高岡町乙３４４０－１</t>
  </si>
  <si>
    <t>B139210000737</t>
  </si>
  <si>
    <t>土佐市立高岡第二小学校</t>
  </si>
  <si>
    <t>高知県土佐市高岡町乙１７９７－４</t>
  </si>
  <si>
    <t>B139210000746</t>
  </si>
  <si>
    <t>土佐市立蓮池小学校</t>
  </si>
  <si>
    <t>高知県土佐市蓮池１３４７－２</t>
  </si>
  <si>
    <t>B139210000755</t>
  </si>
  <si>
    <t>土佐市立波介小学校</t>
  </si>
  <si>
    <t>高知県土佐市波介３３４６－３</t>
  </si>
  <si>
    <t>B139210000764</t>
  </si>
  <si>
    <t>土佐市立北原小学校</t>
  </si>
  <si>
    <t>高知県土佐市北地６０６番地ノ２</t>
  </si>
  <si>
    <t>B139210000773</t>
  </si>
  <si>
    <t>土佐市立北原小学校谷地分校</t>
  </si>
  <si>
    <t>高知県土佐市谷地３４０番地</t>
  </si>
  <si>
    <t>B139210000782</t>
  </si>
  <si>
    <t>土佐市立戸波小学校</t>
  </si>
  <si>
    <t>高知県土佐市家俊２４７８</t>
  </si>
  <si>
    <t>B139210000791</t>
  </si>
  <si>
    <t>須崎市立吾桑小学校</t>
  </si>
  <si>
    <t>高知県須崎市吾井郷乙４８８－１</t>
  </si>
  <si>
    <t>B139210000808</t>
  </si>
  <si>
    <t>須崎市立南小学校</t>
  </si>
  <si>
    <t>高知県須崎市大谷２０８－１</t>
  </si>
  <si>
    <t>B139210000817</t>
  </si>
  <si>
    <t>須崎市立多ノ郷小学校</t>
  </si>
  <si>
    <t>高知県須崎市吾井郷乙１９０９－２</t>
  </si>
  <si>
    <t>B139210000826</t>
  </si>
  <si>
    <t>須崎市立須崎小学校</t>
  </si>
  <si>
    <t>高知県須崎市東糺町２番９号</t>
  </si>
  <si>
    <t>B139210000835</t>
  </si>
  <si>
    <t>須崎市立新荘小学校</t>
  </si>
  <si>
    <t>高知県須崎市下分甲５８４－１</t>
  </si>
  <si>
    <t>B139210000844</t>
  </si>
  <si>
    <t>須崎市立安和小学校</t>
  </si>
  <si>
    <t>高知県須崎市安和２０６</t>
  </si>
  <si>
    <t>B139210000853</t>
  </si>
  <si>
    <t>須崎市立上分小学校</t>
  </si>
  <si>
    <t>高知県須崎市上分甲９０―１</t>
  </si>
  <si>
    <t>B139210000862</t>
  </si>
  <si>
    <t>須崎市立浦ノ内小学校</t>
  </si>
  <si>
    <t>高知県須崎市浦ノ内東分２００１－１</t>
  </si>
  <si>
    <t>B139210000871</t>
  </si>
  <si>
    <t>四万十市立下田小学校</t>
  </si>
  <si>
    <t>高知県四万十市下田魚市場１５４２</t>
  </si>
  <si>
    <t>B139210000880</t>
  </si>
  <si>
    <t>四万十市立竹島小学校</t>
  </si>
  <si>
    <t>高知県四万十市竹島３３３２</t>
  </si>
  <si>
    <t>B139210000899</t>
  </si>
  <si>
    <t>四万十市立東山小学校</t>
  </si>
  <si>
    <t>高知県四万十市佐岡９５３－１</t>
  </si>
  <si>
    <t>B139210000906</t>
  </si>
  <si>
    <t>四万十市立蕨岡小学校</t>
  </si>
  <si>
    <t>高知県四万十市蕨岡甲６６８５番地</t>
  </si>
  <si>
    <t>B139210000915</t>
  </si>
  <si>
    <t>四万十市立大用小学校</t>
  </si>
  <si>
    <t>高知県四万十市大用４２８</t>
  </si>
  <si>
    <t>B139210000924</t>
  </si>
  <si>
    <t>四万十市立竹屋敷小学校</t>
  </si>
  <si>
    <t>高知県四万十市竹屋敷９２９－ロ</t>
  </si>
  <si>
    <t>B139210000933</t>
  </si>
  <si>
    <t>四万十市立常六小学校</t>
  </si>
  <si>
    <t>高知県四万十市常六カドタ２７２</t>
  </si>
  <si>
    <t>B139210000942</t>
  </si>
  <si>
    <t>四万十市立片魚小学校</t>
  </si>
  <si>
    <t>高知県四万十市片魚３１６</t>
  </si>
  <si>
    <t>B139210000951</t>
  </si>
  <si>
    <t>四万十市立田野川小学校</t>
  </si>
  <si>
    <t>高知県四万十市田野川小塚１２４０</t>
  </si>
  <si>
    <t>B139210000960</t>
  </si>
  <si>
    <t>四万十市立利岡小学校</t>
  </si>
  <si>
    <t>高知県四万十市利岡１３２番地</t>
  </si>
  <si>
    <t>B139210000979</t>
  </si>
  <si>
    <t>四万十市立川登小学校</t>
  </si>
  <si>
    <t>高知県四万十市川登１０３０</t>
  </si>
  <si>
    <t>B139210000988</t>
  </si>
  <si>
    <t>四万十市立勝間小学校</t>
  </si>
  <si>
    <t>高知県四万十市勝間１１４－１</t>
  </si>
  <si>
    <t>B139210000997</t>
  </si>
  <si>
    <t>四万十市立中村小学校</t>
  </si>
  <si>
    <t>高知県四万十市中村新町３丁目２０番地</t>
  </si>
  <si>
    <t>B139210001004</t>
  </si>
  <si>
    <t>四万十市立八束小学校</t>
  </si>
  <si>
    <t>高知県四万十市実崎１２３０</t>
  </si>
  <si>
    <t>B139210001013</t>
  </si>
  <si>
    <t>四万十市立具同小学校</t>
  </si>
  <si>
    <t>高知県四万十市具同田黒１－４－１</t>
  </si>
  <si>
    <t>B139210001022</t>
  </si>
  <si>
    <t>四万十市立東中筋小学校</t>
  </si>
  <si>
    <t>高知県四万十市国見４６０</t>
  </si>
  <si>
    <t>B139210001031</t>
  </si>
  <si>
    <t>四万十市立中筋小学校</t>
  </si>
  <si>
    <t>高知県四万十市有岡９３１</t>
  </si>
  <si>
    <t>B139210001040</t>
  </si>
  <si>
    <t>四万十市立中村南小学校</t>
  </si>
  <si>
    <t>高知県四万十市不破上町１９４９－１</t>
  </si>
  <si>
    <t>B139210001059</t>
  </si>
  <si>
    <t>宿毛市立小筑紫小学校</t>
  </si>
  <si>
    <t>高知県宿毛市小筑紫町小筑紫５０２－８</t>
  </si>
  <si>
    <t>B139210001068</t>
  </si>
  <si>
    <t>宿毛市立大島小学校</t>
  </si>
  <si>
    <t>高知県宿毛市片島５－５４</t>
  </si>
  <si>
    <t>B139210001077</t>
  </si>
  <si>
    <t>宿毛市立咸陽小学校</t>
  </si>
  <si>
    <t>高知県宿毛市樺４０７</t>
  </si>
  <si>
    <t>B139210001086</t>
  </si>
  <si>
    <t>宿毛市立宿毛小学校</t>
  </si>
  <si>
    <t>高知県宿毛市桜町１８－６</t>
  </si>
  <si>
    <t>B139210001111</t>
  </si>
  <si>
    <t>宿毛市立山奈小学校</t>
  </si>
  <si>
    <t>高知県宿毛市山奈町山田１９９９－１</t>
  </si>
  <si>
    <t>B139210001120</t>
  </si>
  <si>
    <t>宿毛市立平田小学校</t>
  </si>
  <si>
    <t>高知県宿毛市平田町戸内４２８７</t>
  </si>
  <si>
    <t>B139210001139</t>
  </si>
  <si>
    <t>宿毛市立沖の島小学校</t>
  </si>
  <si>
    <t>高知県宿毛市沖の島町母島４４５</t>
  </si>
  <si>
    <t>B139210001148</t>
  </si>
  <si>
    <t>土佐清水市立下ノ加江小学校</t>
  </si>
  <si>
    <t>高知県土佐清水市下ノ加江４８１</t>
  </si>
  <si>
    <t>B139210001157</t>
  </si>
  <si>
    <t>土佐清水市立布小学校</t>
  </si>
  <si>
    <t>高知県土佐清水市布１８１０－１</t>
  </si>
  <si>
    <t>B139210001166</t>
  </si>
  <si>
    <t>土佐清水市立幡陽小学校</t>
  </si>
  <si>
    <t>高知県土佐清水市大岐２８３５－２９</t>
  </si>
  <si>
    <t>B139210001175</t>
  </si>
  <si>
    <t>土佐清水市立窪津小学校</t>
  </si>
  <si>
    <t>高知県土佐清水市窪津１４２１－２</t>
  </si>
  <si>
    <t>B139210001184</t>
  </si>
  <si>
    <t>土佐清水市立足摺岬小学校</t>
  </si>
  <si>
    <t>高知県土佐清水市足摺岬５７９－１</t>
  </si>
  <si>
    <t>B139210001193</t>
  </si>
  <si>
    <t>土佐清水市立中浜小学校</t>
  </si>
  <si>
    <t>高知県土佐清水市中浜１６１－１</t>
  </si>
  <si>
    <t>B139210001200</t>
  </si>
  <si>
    <t>土佐清水市立清水小学校</t>
  </si>
  <si>
    <t>高知県土佐清水市幸町７－１</t>
  </si>
  <si>
    <t>B139210001219</t>
  </si>
  <si>
    <t>土佐清水市立益野小学校</t>
  </si>
  <si>
    <t>高知県土佐清水市下益野８８８－１</t>
  </si>
  <si>
    <t>B139210001228</t>
  </si>
  <si>
    <t>土佐清水市立三崎小学校</t>
  </si>
  <si>
    <t>高知県土佐清水市三崎浦４丁目３－１</t>
  </si>
  <si>
    <t>B139210001237</t>
  </si>
  <si>
    <t>土佐清水市立下川口小学校</t>
  </si>
  <si>
    <t>高知県土佐清水市下川口６８１－３</t>
  </si>
  <si>
    <t>B139210001255</t>
  </si>
  <si>
    <t>東洋町立甲浦小学校</t>
  </si>
  <si>
    <t>高知県安芸郡東洋町大字河内２６ー１</t>
  </si>
  <si>
    <t>B139210001264</t>
  </si>
  <si>
    <t>東洋町立野根小学校</t>
  </si>
  <si>
    <t>高知県安芸郡東洋町野根丙１１０４－１</t>
  </si>
  <si>
    <t>B139210001273</t>
  </si>
  <si>
    <t>奈半利町立奈半利小学校</t>
  </si>
  <si>
    <t>高知県安芸郡奈半利町乙１６４８番地</t>
  </si>
  <si>
    <t>B139210001282</t>
  </si>
  <si>
    <t>田野町立田野小学校</t>
  </si>
  <si>
    <t>高知県安芸郡田野町９０８－２</t>
  </si>
  <si>
    <t>B139210001291</t>
  </si>
  <si>
    <t>安田町立安田小学校</t>
  </si>
  <si>
    <t>高知県安芸郡安田町安田２０９９－イ</t>
  </si>
  <si>
    <t>B139210001308</t>
  </si>
  <si>
    <t>北川村立北川小学校</t>
  </si>
  <si>
    <t>高知県安芸郡北川村野友甲１５４５</t>
  </si>
  <si>
    <t>B139210001317</t>
  </si>
  <si>
    <t>馬路村立馬路小学校</t>
  </si>
  <si>
    <t>高知県安芸郡馬路村大字馬路５０２</t>
  </si>
  <si>
    <t>B139210001326</t>
  </si>
  <si>
    <t>馬路村立魚梁瀬小学校</t>
  </si>
  <si>
    <t>高知県安芸郡馬路村大字魚梁瀬１０－１４９</t>
  </si>
  <si>
    <t>B139210001335</t>
  </si>
  <si>
    <t>芸西村立芸西小学校</t>
  </si>
  <si>
    <t>高知県安芸郡芸西村和食甲１１８８</t>
  </si>
  <si>
    <t>B139210001344</t>
  </si>
  <si>
    <t>香南市立赤岡小学校</t>
  </si>
  <si>
    <t>高知県香南市赤岡町８１６</t>
  </si>
  <si>
    <t>B139210001353</t>
  </si>
  <si>
    <t>香南市立香我美小学校</t>
  </si>
  <si>
    <t>高知県香南市香我美町下分７５０</t>
  </si>
  <si>
    <t>B139210001362</t>
  </si>
  <si>
    <t>香美市立舟入小学校</t>
  </si>
  <si>
    <t>高知県香美市土佐山田町山田１２１８</t>
  </si>
  <si>
    <t>B139210001371</t>
  </si>
  <si>
    <t>香美市立山田小学校</t>
  </si>
  <si>
    <t>高知県香美市土佐山田町西本町２－４－５</t>
  </si>
  <si>
    <t>B139210001380</t>
  </si>
  <si>
    <t>香美市立楠目小学校</t>
  </si>
  <si>
    <t>高知県香美市土佐山田町楠目３９１－２</t>
  </si>
  <si>
    <t>B139210001399</t>
  </si>
  <si>
    <t>香美市立片地小学校</t>
  </si>
  <si>
    <t>高知県香美市土佐山田町宮ノ口９</t>
  </si>
  <si>
    <t>B139210001406</t>
  </si>
  <si>
    <t>香美市立香長小学校</t>
  </si>
  <si>
    <t>高知県香美市土佐山田町須江３２</t>
  </si>
  <si>
    <t>B139210001415</t>
  </si>
  <si>
    <t>香美市立繁藤小学校</t>
  </si>
  <si>
    <t>高知県香美市土佐山田町繁藤２０９１</t>
  </si>
  <si>
    <t>B139210001424</t>
  </si>
  <si>
    <t>香南市立野市東小学校</t>
  </si>
  <si>
    <t>高知県香南市野市町中ノ村７７０</t>
  </si>
  <si>
    <t>B139210001433</t>
  </si>
  <si>
    <t>香南市立野市小学校</t>
  </si>
  <si>
    <t>高知県香南市野市町西野６１８</t>
  </si>
  <si>
    <t>B139210001442</t>
  </si>
  <si>
    <t>香南市立佐古小学校</t>
  </si>
  <si>
    <t>高知県香南市野市町母代寺１０４</t>
  </si>
  <si>
    <t>B139210001451</t>
  </si>
  <si>
    <t>香南市立夜須小学校</t>
  </si>
  <si>
    <t>高知県香南市夜須町西山１３番地－２</t>
  </si>
  <si>
    <t>B139210001460</t>
  </si>
  <si>
    <t>香美市立大宮小学校</t>
  </si>
  <si>
    <t>高知県香美市香北町美良布６５４－１</t>
  </si>
  <si>
    <t>B139210001479</t>
  </si>
  <si>
    <t>香南市立吉川小学校</t>
  </si>
  <si>
    <t>高知県香南市吉川町吉原６５</t>
  </si>
  <si>
    <t>B139210001488</t>
  </si>
  <si>
    <t>香美市立大栃小学校</t>
  </si>
  <si>
    <t>高知県香美市物部町大栃１１７７－３</t>
  </si>
  <si>
    <t>B139210001497</t>
  </si>
  <si>
    <t>本山町立本山小学校</t>
  </si>
  <si>
    <t>高知県長岡郡本山町本山４５８</t>
  </si>
  <si>
    <t>B139210001503</t>
  </si>
  <si>
    <t>本山町立吉野小学校</t>
  </si>
  <si>
    <t>高知県長岡郡本山町吉野１６１</t>
  </si>
  <si>
    <t>B139210001521</t>
  </si>
  <si>
    <t>高知市立鏡小学校</t>
  </si>
  <si>
    <t>高知県高知市鏡今井７</t>
  </si>
  <si>
    <t>B139210001530</t>
  </si>
  <si>
    <t>土佐町小学校</t>
  </si>
  <si>
    <t>高知県土佐郡土佐町宮古野１</t>
  </si>
  <si>
    <t>B139210001558</t>
  </si>
  <si>
    <t>いの町立本川小学校</t>
  </si>
  <si>
    <t>高知県吾川郡いの町脇ノ山２２８－７</t>
  </si>
  <si>
    <t>B139210001567</t>
  </si>
  <si>
    <t>いの町立長沢小学校</t>
  </si>
  <si>
    <t>高知県吾川郡いの町長沢４番地２</t>
  </si>
  <si>
    <t>B139210001576</t>
  </si>
  <si>
    <t>いの町立越裏門小学校</t>
  </si>
  <si>
    <t>高知県吾川郡いの町越裏門３４０－８</t>
  </si>
  <si>
    <t>B139210001585</t>
  </si>
  <si>
    <t>いの町立枝川小学校</t>
  </si>
  <si>
    <t>高知県吾川郡いの町枝川２９６４－１</t>
  </si>
  <si>
    <t>B139210001594</t>
  </si>
  <si>
    <t>いの町立伊野南小学校</t>
  </si>
  <si>
    <t>高知県吾川郡いの町八田２３２１</t>
  </si>
  <si>
    <t>B139210001601</t>
  </si>
  <si>
    <t>いの町立伊野小学校</t>
  </si>
  <si>
    <t>高知県吾川郡いの町３５８３番地</t>
  </si>
  <si>
    <t>B139210001610</t>
  </si>
  <si>
    <t>いの町立川内小学校</t>
  </si>
  <si>
    <t>高知県吾川郡いの町鎌田２１６</t>
  </si>
  <si>
    <t>B139210001629</t>
  </si>
  <si>
    <t>いの町立神谷小学校</t>
  </si>
  <si>
    <t>高知県吾川郡いの町神谷６９４</t>
  </si>
  <si>
    <t>B139210001638</t>
  </si>
  <si>
    <t>いの町立中追小学校</t>
  </si>
  <si>
    <t>高知県吾川郡いの町中追２９２９－３</t>
  </si>
  <si>
    <t>B139210001647</t>
  </si>
  <si>
    <t>いの町立柳瀬小学校</t>
  </si>
  <si>
    <t>高知県吾川郡いの町柳瀬本村５３９</t>
  </si>
  <si>
    <t>B139210001656</t>
  </si>
  <si>
    <t>仁淀川町立池川小学校</t>
  </si>
  <si>
    <t>高知県吾川郡仁淀川町土居甲９２７</t>
  </si>
  <si>
    <t>B139210001665</t>
  </si>
  <si>
    <t>高知市立春野東小学校</t>
  </si>
  <si>
    <t>高知県高知市春野町東諸木３９７８</t>
  </si>
  <si>
    <t>B139210001674</t>
  </si>
  <si>
    <t>高知市立春野西小学校</t>
  </si>
  <si>
    <t>高知県高知市弘岡中２５０１</t>
  </si>
  <si>
    <t>B139210001683</t>
  </si>
  <si>
    <t>いの町立下八川小学校</t>
  </si>
  <si>
    <t>高知県吾川郡いの町下八川丁３８００</t>
  </si>
  <si>
    <t>B139210001692</t>
  </si>
  <si>
    <t>いの町立上八川小学校</t>
  </si>
  <si>
    <t>高知県吾川郡いの町上八川甲３０６９</t>
  </si>
  <si>
    <t>B139210001709</t>
  </si>
  <si>
    <t>いの町立上東小学校</t>
  </si>
  <si>
    <t>高知県吾川郡いの町上八川丙４９０４番地</t>
  </si>
  <si>
    <t>B139210001718</t>
  </si>
  <si>
    <t>いの町立清水第一小学校</t>
  </si>
  <si>
    <t>高知県吾川郡いの町清水上分２３２７－３</t>
  </si>
  <si>
    <t>B139210001727</t>
  </si>
  <si>
    <t>いの町立清水第二小学校</t>
  </si>
  <si>
    <t>高知県吾川郡いの町清水上分２１０６番地</t>
  </si>
  <si>
    <t>B139210001736</t>
  </si>
  <si>
    <t>いの町立吾北小学校</t>
  </si>
  <si>
    <t>高知県吾川郡いの町小川西津賀才５５３</t>
  </si>
  <si>
    <t>B139210001745</t>
  </si>
  <si>
    <t>中土佐町立久礼小学校</t>
  </si>
  <si>
    <t>高知県高岡郡中土佐町久礼７７５８－１</t>
  </si>
  <si>
    <t>B139210001754</t>
  </si>
  <si>
    <t>中土佐町立上ノ加江小学校</t>
  </si>
  <si>
    <t>高知県高岡郡中土佐町上ノ加江５５８１</t>
  </si>
  <si>
    <t>B139210001763</t>
  </si>
  <si>
    <t>佐川町立佐川小学校</t>
  </si>
  <si>
    <t>高知県高岡郡佐川町乙２１６６</t>
  </si>
  <si>
    <t>B139210001772</t>
  </si>
  <si>
    <t>佐川町立斗賀野小学校</t>
  </si>
  <si>
    <t>高知県高岡郡佐川町中組７７番地</t>
  </si>
  <si>
    <t>B139210001781</t>
  </si>
  <si>
    <t>佐川町立尾川小学校</t>
  </si>
  <si>
    <t>高知県高岡郡佐川町本郷耕１８７９</t>
  </si>
  <si>
    <t>B139210001790</t>
  </si>
  <si>
    <t>佐川町立黒岩小学校</t>
  </si>
  <si>
    <t>高知県高岡郡佐川町黒原４８２</t>
  </si>
  <si>
    <t>B139210001807</t>
  </si>
  <si>
    <t>越知町立越知小学校</t>
  </si>
  <si>
    <t>高知県高岡郡越知町越知甲１９６３－１</t>
  </si>
  <si>
    <t>B139210001816</t>
  </si>
  <si>
    <t>四万十町立仁井田小学校</t>
  </si>
  <si>
    <t>高知県高岡郡四万十町仁井田１９２０番地</t>
  </si>
  <si>
    <t>B139210001825</t>
  </si>
  <si>
    <t>四万十町立影野小学校</t>
  </si>
  <si>
    <t>高知県高岡郡四万十町影野６５３</t>
  </si>
  <si>
    <t>B139210001834</t>
  </si>
  <si>
    <t>四万十町立七里小学校</t>
  </si>
  <si>
    <t>高知県高岡郡四万十町七里甲１２１４番地</t>
  </si>
  <si>
    <t>B139210001843</t>
  </si>
  <si>
    <t>四万十町立米奥小学校</t>
  </si>
  <si>
    <t>高知県高岡郡四万十町米奥１４９</t>
  </si>
  <si>
    <t>B139210001852</t>
  </si>
  <si>
    <t>四万十町立窪川小学校</t>
  </si>
  <si>
    <t>高知県高岡郡四万十町琴平町７－８</t>
  </si>
  <si>
    <t>B139210001861</t>
  </si>
  <si>
    <t>四万十町立若井川小学校</t>
  </si>
  <si>
    <t>高知県高岡郡四万十町若井川５３１番地</t>
  </si>
  <si>
    <t>B139210001870</t>
  </si>
  <si>
    <t>四万十町立口神ノ川小学校</t>
  </si>
  <si>
    <t>高知県高岡郡四万十町口神ノ川２０８番地</t>
  </si>
  <si>
    <t>B139210001889</t>
  </si>
  <si>
    <t>四万十町立川口小学校</t>
  </si>
  <si>
    <t>高知県高岡郡四万十町南川口１０８番地</t>
  </si>
  <si>
    <t>B139210001905</t>
  </si>
  <si>
    <t>四万十町立東又小学校</t>
  </si>
  <si>
    <t>高知県高岡郡四万十町黒石５０２</t>
  </si>
  <si>
    <t>B139210001914</t>
  </si>
  <si>
    <t>四万十町立興津小学校</t>
  </si>
  <si>
    <t>高知県高岡郡四万十町興津１５７２番地</t>
  </si>
  <si>
    <t>B139210001923</t>
  </si>
  <si>
    <t>梼原町立梼原小学校</t>
  </si>
  <si>
    <t>高知県高岡郡檮原町川西路２３７０</t>
  </si>
  <si>
    <t>B139210001932</t>
  </si>
  <si>
    <t>中土佐町立大野見小学校</t>
  </si>
  <si>
    <t>高知県高岡郡中土佐町大野見吉野２１９</t>
  </si>
  <si>
    <t>B139210001941</t>
  </si>
  <si>
    <t>津野町立中央小学校</t>
  </si>
  <si>
    <t>高知県高岡郡津野町芳生野甲２００－１</t>
  </si>
  <si>
    <t>B139210001950</t>
  </si>
  <si>
    <t>津野町立葉山小学校</t>
  </si>
  <si>
    <t>高知県高岡郡津野町姫野々５０３－１</t>
  </si>
  <si>
    <t>B139210001978</t>
  </si>
  <si>
    <t>仁淀川町立長者小学校</t>
  </si>
  <si>
    <t>高知県吾川郡仁淀川町長者乙２５０６</t>
  </si>
  <si>
    <t>B139210001987</t>
  </si>
  <si>
    <t>仁淀川町立別府小学校</t>
  </si>
  <si>
    <t>高知県吾川郡仁淀川町森２４５７</t>
  </si>
  <si>
    <t>B139210001996</t>
  </si>
  <si>
    <t>日高村立日下小学校</t>
  </si>
  <si>
    <t>高知県高岡郡日高村本郷８９</t>
  </si>
  <si>
    <t>B139210002003</t>
  </si>
  <si>
    <t>日高村立能津小学校</t>
  </si>
  <si>
    <t>高知県高岡郡日高村本村８</t>
  </si>
  <si>
    <t>B139210002012</t>
  </si>
  <si>
    <t>黒潮町立拳ノ川小学校</t>
  </si>
  <si>
    <t>高知県幡多郡黒潮町拳ノ川２４３</t>
  </si>
  <si>
    <t>B139210002021</t>
  </si>
  <si>
    <t>黒潮町立鈴小学校</t>
  </si>
  <si>
    <t>高知県幡多郡黒潮町鈴２１０番地</t>
  </si>
  <si>
    <t>B139210002030</t>
  </si>
  <si>
    <t>黒潮町立伊与喜小学校</t>
  </si>
  <si>
    <t>高知県幡多郡黒潮町伊与喜７８</t>
  </si>
  <si>
    <t>B139210002049</t>
  </si>
  <si>
    <t>黒潮町立佐賀小学校</t>
  </si>
  <si>
    <t>高知県幡多郡黒潮町佐賀９６０</t>
  </si>
  <si>
    <t>B139210002058</t>
  </si>
  <si>
    <t>四万十町立田野々小学校</t>
  </si>
  <si>
    <t>高知県高岡郡四万十町大正９３</t>
  </si>
  <si>
    <t>B139210002067</t>
  </si>
  <si>
    <t>四万十町立大奈路小学校</t>
  </si>
  <si>
    <t>高知県高岡郡四万十町大正大奈路９９</t>
  </si>
  <si>
    <t>B139210002076</t>
  </si>
  <si>
    <t>四万十町立北ノ川小学校</t>
  </si>
  <si>
    <t>高知県高岡郡四万十町大正北ノ川３５８－２０</t>
  </si>
  <si>
    <t>B139210002085</t>
  </si>
  <si>
    <t>黒潮町立上川口小学校</t>
  </si>
  <si>
    <t>高知県幡多郡黒潮町上川口５６９</t>
  </si>
  <si>
    <t>B139210002094</t>
  </si>
  <si>
    <t>黒潮町立南郷小学校</t>
  </si>
  <si>
    <t>高知県幡多郡黒潮町浮鞭７１７</t>
  </si>
  <si>
    <t>B139210002101</t>
  </si>
  <si>
    <t>黒潮町立田ノ口小学校</t>
  </si>
  <si>
    <t>高知県幡多郡黒潮町下田の口１９２５</t>
  </si>
  <si>
    <t>B139210002110</t>
  </si>
  <si>
    <t>黒潮町立入野小学校</t>
  </si>
  <si>
    <t>高知県幡多郡黒潮町入野５５５６</t>
  </si>
  <si>
    <t>B139210002129</t>
  </si>
  <si>
    <t>黒潮町立三浦小学校</t>
  </si>
  <si>
    <t>高知県幡多郡黒潮町出口２４８０</t>
  </si>
  <si>
    <t>B139210002138</t>
  </si>
  <si>
    <t>大月町立大月小学校</t>
  </si>
  <si>
    <t>高知県幡多郡大月町弘見２４０６－１</t>
  </si>
  <si>
    <t>B139210002147</t>
  </si>
  <si>
    <t>四万十町立十川小学校</t>
  </si>
  <si>
    <t>高知県高岡郡四万十町十和川口５０５－１</t>
  </si>
  <si>
    <t>B139210002156</t>
  </si>
  <si>
    <t>四万十町立昭和小学校</t>
  </si>
  <si>
    <t>高知県高岡郡四万十町昭和４６２－１</t>
  </si>
  <si>
    <t>B139210002165</t>
  </si>
  <si>
    <t>四万十市立藤ノ川小学校</t>
  </si>
  <si>
    <t>高知県四万十市西土佐藤ノ川６４０</t>
  </si>
  <si>
    <t>B139210002174</t>
  </si>
  <si>
    <t>四万十市立津野川小学校</t>
  </si>
  <si>
    <t>高知県四万十市西土佐津野川２０８</t>
  </si>
  <si>
    <t>B139210002183</t>
  </si>
  <si>
    <t>四万十市立大宮小学校</t>
  </si>
  <si>
    <t>高知県四万十市西土佐大宮５２４</t>
  </si>
  <si>
    <t>B139210002192</t>
  </si>
  <si>
    <t>四万十市立須﨑小学校</t>
  </si>
  <si>
    <t>高知県四万十市西土佐須﨑８１０－３</t>
  </si>
  <si>
    <t>B139210002209</t>
  </si>
  <si>
    <t>四万十市立下家地小学校</t>
  </si>
  <si>
    <t>高知県四万十市西土佐下家地１３７９</t>
  </si>
  <si>
    <t>B139210002218</t>
  </si>
  <si>
    <t>四万十市立西ケ方小学校</t>
  </si>
  <si>
    <t>高知県四万十市西土佐５４４－１</t>
  </si>
  <si>
    <t>B139210002227</t>
  </si>
  <si>
    <t>四万十市立本村小学校</t>
  </si>
  <si>
    <t>高知県四万十市西土佐江川６１９</t>
  </si>
  <si>
    <t>B139210002236</t>
  </si>
  <si>
    <t>四万十市立西土佐小学校</t>
  </si>
  <si>
    <t>高知県四万十市西土佐用井１１１０－３３</t>
  </si>
  <si>
    <t>B139210002245</t>
  </si>
  <si>
    <t>三原村立三原小学校</t>
  </si>
  <si>
    <t>高知県幡多郡三原村柚ノ木４７</t>
  </si>
  <si>
    <t>B139210002254</t>
  </si>
  <si>
    <t>日高村佐川町学校組合立加茂小学校</t>
  </si>
  <si>
    <t>高知県高岡郡日高村岩目地４０</t>
  </si>
  <si>
    <t>B139310000012</t>
  </si>
  <si>
    <t>高知小学校</t>
  </si>
  <si>
    <t>高知県高知市北端町１００</t>
  </si>
  <si>
    <t>B139310000021</t>
  </si>
  <si>
    <t>とさ自由学校</t>
  </si>
  <si>
    <t>高知県吾川郡いの町勝賀瀬４３８７</t>
  </si>
  <si>
    <t>C139110000014</t>
  </si>
  <si>
    <t>高知大学教育学部附属中学校</t>
  </si>
  <si>
    <t>高知県高知市小津町１０－９１</t>
  </si>
  <si>
    <t>C139210000012</t>
  </si>
  <si>
    <t>高知市立城北中学校</t>
  </si>
  <si>
    <t>高知県高知市八反町１丁目８－１４</t>
  </si>
  <si>
    <t>C139210000021</t>
  </si>
  <si>
    <t>高知市立城西中学校</t>
  </si>
  <si>
    <t>高知県高知市大膳町３－４</t>
  </si>
  <si>
    <t>C139210000030</t>
  </si>
  <si>
    <t>高知市立愛宕中学校</t>
  </si>
  <si>
    <t>高知県高知市相模町１－５４</t>
  </si>
  <si>
    <t>C139210000049</t>
  </si>
  <si>
    <t>高知市立城東中学校</t>
  </si>
  <si>
    <t>高知県高知市江陽町１－２０</t>
  </si>
  <si>
    <t>C139210000058</t>
  </si>
  <si>
    <t>高知市立潮江中学校</t>
  </si>
  <si>
    <t>高知県高知市塩屋崎町１－２－２０</t>
  </si>
  <si>
    <t>C139210000067</t>
  </si>
  <si>
    <t>高知市立一宮中学校</t>
  </si>
  <si>
    <t>高知県高知市一宮南町一丁目３番１号</t>
  </si>
  <si>
    <t>C139210000076</t>
  </si>
  <si>
    <t>高知市立青柳中学校</t>
  </si>
  <si>
    <t>高知県高知市五台山３９２３</t>
  </si>
  <si>
    <t>C139210000085</t>
  </si>
  <si>
    <t>高知市立朝倉中学校</t>
  </si>
  <si>
    <t>高知県高知市朝倉丁６０４－１</t>
  </si>
  <si>
    <t>C139210000094</t>
  </si>
  <si>
    <t>高知市立三里中学校</t>
  </si>
  <si>
    <t>高知県高知市仁井田３３６３</t>
  </si>
  <si>
    <t>C139210000101</t>
  </si>
  <si>
    <t>高知市立南海中学校</t>
  </si>
  <si>
    <t>高知県高知市長浜５２３５</t>
  </si>
  <si>
    <t>C139210000110</t>
  </si>
  <si>
    <t>高知市立西部中学校</t>
  </si>
  <si>
    <t>高知県高知市鴨部１－９－１</t>
  </si>
  <si>
    <t>C139210000129</t>
  </si>
  <si>
    <t>高知市立大津中学校</t>
  </si>
  <si>
    <t>高知県高知市大津乙７４０－１</t>
  </si>
  <si>
    <t>C139210000138</t>
  </si>
  <si>
    <t>高知市立介良中学校</t>
  </si>
  <si>
    <t>高知県高知市介良乙２６２０</t>
  </si>
  <si>
    <t>C139210000147</t>
  </si>
  <si>
    <t>高知市立旭中学校</t>
  </si>
  <si>
    <t>高知県高知市口細山１６４－１</t>
  </si>
  <si>
    <t>C139210000156</t>
  </si>
  <si>
    <t>高知市立横浜中学校</t>
  </si>
  <si>
    <t>高知県高知市横浜新町１－４０１</t>
  </si>
  <si>
    <t>C139210000165</t>
  </si>
  <si>
    <t>室戸市立佐喜浜中学校</t>
  </si>
  <si>
    <t>高知県室戸市佐喜浜町３８４８</t>
  </si>
  <si>
    <t>C139210000174</t>
  </si>
  <si>
    <t>室戸市立室戸中学校</t>
  </si>
  <si>
    <t>高知県室戸市浮津三番町９２－１</t>
  </si>
  <si>
    <t>C139210000183</t>
  </si>
  <si>
    <t>室戸市立吉良川中学校</t>
  </si>
  <si>
    <t>高知県室戸市吉良川町乙２０００</t>
  </si>
  <si>
    <t>C139210000192</t>
  </si>
  <si>
    <t>室戸市立羽根中学校</t>
  </si>
  <si>
    <t>高知県室戸市羽根町乙７７４</t>
  </si>
  <si>
    <t>C139210000227</t>
  </si>
  <si>
    <t>安芸市立東川中学校</t>
  </si>
  <si>
    <t>C139210000236</t>
  </si>
  <si>
    <t>安芸市立古井中学校</t>
  </si>
  <si>
    <t>C139210000245</t>
  </si>
  <si>
    <t>安芸市立上尾川中学校</t>
  </si>
  <si>
    <t>安芸市立安芸中学校</t>
  </si>
  <si>
    <t>C139210000263</t>
  </si>
  <si>
    <t>南国市立香長中学校</t>
  </si>
  <si>
    <t>高知県南国市大埇乙２０３８</t>
  </si>
  <si>
    <t>C139210000272</t>
  </si>
  <si>
    <t>南国市立鳶ヶ池中学校</t>
  </si>
  <si>
    <t>高知県南国市東崎５３０</t>
  </si>
  <si>
    <t>C139210000281</t>
  </si>
  <si>
    <t>南国市立北陵中学校</t>
  </si>
  <si>
    <t>高知県南国市岡豊町笠の川８４８‐１</t>
  </si>
  <si>
    <t>C139210000290</t>
  </si>
  <si>
    <t>南国市立香南中学校</t>
  </si>
  <si>
    <t>高知県南国市立田３２４</t>
  </si>
  <si>
    <t>C139210000307</t>
  </si>
  <si>
    <t>南国市立北陵中学校希望が丘分校</t>
  </si>
  <si>
    <t>C139210000316</t>
  </si>
  <si>
    <t>土佐市立土佐南中学校</t>
  </si>
  <si>
    <t>高知県土佐市宇佐町宇佐２７０１</t>
  </si>
  <si>
    <t>C139210000325</t>
  </si>
  <si>
    <t>土佐市立高岡中学校</t>
  </si>
  <si>
    <t>高知県土佐市高岡町甲１９０５</t>
  </si>
  <si>
    <t>C139210000334</t>
  </si>
  <si>
    <t>土佐市立戸波中学校</t>
  </si>
  <si>
    <t>高知県土佐市家俊１０７４</t>
  </si>
  <si>
    <t>C139210000343</t>
  </si>
  <si>
    <t>須崎市立浦ノ内中学校</t>
  </si>
  <si>
    <t>高知県須崎市浦ノ内東分２４－１</t>
  </si>
  <si>
    <t>C139210000352</t>
  </si>
  <si>
    <t>須崎市立朝ヶ丘中学校</t>
  </si>
  <si>
    <t>高知県須崎市吾井郷乙１８１８番地</t>
  </si>
  <si>
    <t>C139210000361</t>
  </si>
  <si>
    <t>須崎市立南中学校</t>
  </si>
  <si>
    <t>C139210000370</t>
  </si>
  <si>
    <t>須崎市立須崎中学校</t>
  </si>
  <si>
    <t>高知県須崎市下分甲３１６</t>
  </si>
  <si>
    <t>C139210000389</t>
  </si>
  <si>
    <t>須崎市立上分中学校</t>
  </si>
  <si>
    <t>高知県須崎市上分甲８７－１</t>
  </si>
  <si>
    <t>C139210000398</t>
  </si>
  <si>
    <t>四万十市立下田中学校</t>
  </si>
  <si>
    <t>高知県四万十市下田３２１６－１</t>
  </si>
  <si>
    <t>C139210000405</t>
  </si>
  <si>
    <t>四万十市立中村中学校</t>
  </si>
  <si>
    <t>高知県四万十市中村東町２－１－３０</t>
  </si>
  <si>
    <t>C139210000414</t>
  </si>
  <si>
    <t>四万十市立蕨岡中学校</t>
  </si>
  <si>
    <t>高知県四万十市蕨岡甲６９５９</t>
  </si>
  <si>
    <t>C139210000423</t>
  </si>
  <si>
    <t>四万十市立大用中学校</t>
  </si>
  <si>
    <t>高知県四万十市大用３９３</t>
  </si>
  <si>
    <t>C139210000432</t>
  </si>
  <si>
    <t>四万十市立竹屋敷中学校</t>
  </si>
  <si>
    <t>C139210000441</t>
  </si>
  <si>
    <t>四万十市立片魚中学校</t>
  </si>
  <si>
    <t>高知県四万十市片魚１３９－７</t>
  </si>
  <si>
    <t>C139210000469</t>
  </si>
  <si>
    <t>四万十市立大川筋中学校</t>
  </si>
  <si>
    <t>高知県四万十市川登１１０６－１０</t>
  </si>
  <si>
    <t>C139210000487</t>
  </si>
  <si>
    <t>四万十市立東中筋中学校</t>
  </si>
  <si>
    <t>高知県四万十市国見２２２</t>
  </si>
  <si>
    <t>C139210000496</t>
  </si>
  <si>
    <t>四万十市立中筋中学校</t>
  </si>
  <si>
    <t>高知県四万十市有岡１００８</t>
  </si>
  <si>
    <t>C139210000502</t>
  </si>
  <si>
    <t>四万十市立中村西中学校</t>
  </si>
  <si>
    <t>高知県四万十市具同７０５８－１</t>
  </si>
  <si>
    <t>C139210000511</t>
  </si>
  <si>
    <t>宿毛市立小筑紫中学校</t>
  </si>
  <si>
    <t>高知県宿毛市小筑紫町小筑紫５０２番地８</t>
  </si>
  <si>
    <t>C139210000520</t>
  </si>
  <si>
    <t>宿毛市立片島中学校</t>
  </si>
  <si>
    <t>高知県宿毛市片島１５番５６号</t>
  </si>
  <si>
    <t>C139210000539</t>
  </si>
  <si>
    <t>宿毛市立宿毛中学校</t>
  </si>
  <si>
    <t>高知県宿毛市桜町１８番６号</t>
  </si>
  <si>
    <t>C139210000557</t>
  </si>
  <si>
    <t>宿毛市立東中学校</t>
  </si>
  <si>
    <t>高知県宿毛市平田町戸内２０７０</t>
  </si>
  <si>
    <t>C139210000566</t>
  </si>
  <si>
    <t>宿毛市立沖の島中学校</t>
  </si>
  <si>
    <t>C139210000575</t>
  </si>
  <si>
    <t>土佐清水市立下ノ加江中学校</t>
  </si>
  <si>
    <t>高知県土佐清水市下ノ加江２８０８－７７</t>
  </si>
  <si>
    <t>C139210000584</t>
  </si>
  <si>
    <t>土佐清水市立布中学校</t>
  </si>
  <si>
    <t>高知県土佐清水市布１６７０</t>
  </si>
  <si>
    <t>C139210000593</t>
  </si>
  <si>
    <t>土佐清水市立清水中学校</t>
  </si>
  <si>
    <t>高知県土佐清水市清水ヶ丘２６番１号</t>
  </si>
  <si>
    <t>C139210000600</t>
  </si>
  <si>
    <t>土佐清水市立下川口中学校</t>
  </si>
  <si>
    <t>高知県土佐清水市下川口１</t>
  </si>
  <si>
    <t>C139210000619</t>
  </si>
  <si>
    <t>土佐清水市立貝ノ川中学校</t>
  </si>
  <si>
    <t>高知県土佐清水市貝ノ川８００番地</t>
  </si>
  <si>
    <t>C139210000628</t>
  </si>
  <si>
    <t>東洋町立甲浦中学校</t>
  </si>
  <si>
    <t>高知県安芸郡東洋町大字白浜３－２</t>
  </si>
  <si>
    <t>C139210000637</t>
  </si>
  <si>
    <t>東洋町立野根中学校</t>
  </si>
  <si>
    <t>高知県安芸郡東洋町野根丙９９４－１</t>
  </si>
  <si>
    <t>C139210000646</t>
  </si>
  <si>
    <t>奈半利町立奈半利中学校</t>
  </si>
  <si>
    <t>高知県安芸郡奈半利町乙１３１５－３</t>
  </si>
  <si>
    <t>C139210000655</t>
  </si>
  <si>
    <t>田野町立田野中学校</t>
  </si>
  <si>
    <t>高知県安芸郡田野町３７７８番地１</t>
  </si>
  <si>
    <t>C139210000664</t>
  </si>
  <si>
    <t>安田町立安田中学校</t>
  </si>
  <si>
    <t>高知県安芸郡安田町安田２００３</t>
  </si>
  <si>
    <t>C139210000673</t>
  </si>
  <si>
    <t>北川村立北川中学校</t>
  </si>
  <si>
    <t>高知県安芸郡北川村野友甲１５４８</t>
  </si>
  <si>
    <t>C139210000682</t>
  </si>
  <si>
    <t>馬路村立馬路中学校</t>
  </si>
  <si>
    <t>高知県安芸郡馬路村馬路５７０</t>
  </si>
  <si>
    <t>C139210000691</t>
  </si>
  <si>
    <t>馬路村立魚梁瀬中学校</t>
  </si>
  <si>
    <t>高知県安芸郡馬路村魚梁瀬１０－１４９</t>
  </si>
  <si>
    <t>C139210000708</t>
  </si>
  <si>
    <t>芸西村立芸西中学校</t>
  </si>
  <si>
    <t>高知県安芸郡芸西村和食甲２２６５</t>
  </si>
  <si>
    <t>C139210000717</t>
  </si>
  <si>
    <t>香南市立香我美中学校</t>
  </si>
  <si>
    <t>高知県香南市香我美町山北４１－１</t>
  </si>
  <si>
    <t>C139210000726</t>
  </si>
  <si>
    <t>香美市立鏡野中学校</t>
  </si>
  <si>
    <t>高知県香美市土佐山田町楠目１９７３</t>
  </si>
  <si>
    <t>C139210000735</t>
  </si>
  <si>
    <t>香美市立繁藤中学校</t>
  </si>
  <si>
    <t>C139210000744</t>
  </si>
  <si>
    <t>香南市立野市中学校</t>
  </si>
  <si>
    <t>高知県香南市野市町東野７２</t>
  </si>
  <si>
    <t>C139210000753</t>
  </si>
  <si>
    <t>香南市立夜須中学校</t>
  </si>
  <si>
    <t>高知県香南市夜須町西山５－１</t>
  </si>
  <si>
    <t>C139210000762</t>
  </si>
  <si>
    <t>香美市立香北中学校</t>
  </si>
  <si>
    <t>高知県香美市香北町美良布８９２</t>
  </si>
  <si>
    <t>C139210000771</t>
  </si>
  <si>
    <t>香美市立大栃中学校</t>
  </si>
  <si>
    <t>高知県香美市大栃１８００ーイ</t>
  </si>
  <si>
    <t>C139210000780</t>
  </si>
  <si>
    <t>本山町立嶺北中学校</t>
  </si>
  <si>
    <t>高知県長岡郡本山町本山７２７</t>
  </si>
  <si>
    <t>C139210000806</t>
  </si>
  <si>
    <t>高知市立鏡中学校</t>
  </si>
  <si>
    <t>高知県高知市鏡今井１９１</t>
  </si>
  <si>
    <t>C139210000815</t>
  </si>
  <si>
    <t>土佐町立土佐町中学校</t>
  </si>
  <si>
    <t>C139210000833</t>
  </si>
  <si>
    <t>いの町立本川中学校</t>
  </si>
  <si>
    <t>高知県吾川郡いの町長沢２２－１</t>
  </si>
  <si>
    <t>C139210000842</t>
  </si>
  <si>
    <t>いの町立伊野中学校</t>
  </si>
  <si>
    <t>高知県吾川郡いの町１１５２番地</t>
  </si>
  <si>
    <t>C139210000851</t>
  </si>
  <si>
    <t>いの町立神谷中学校</t>
  </si>
  <si>
    <t>C139210000860</t>
  </si>
  <si>
    <t>いの町立中追中学校</t>
  </si>
  <si>
    <t>高知県吾川郡いの町中追２９２９ー３</t>
  </si>
  <si>
    <t>C139210000879</t>
  </si>
  <si>
    <t>いの町立伊野南中学校</t>
  </si>
  <si>
    <t>高知県吾川郡いの町八田２３００</t>
  </si>
  <si>
    <t>C139210000888</t>
  </si>
  <si>
    <t>仁淀川町立池川中学校</t>
  </si>
  <si>
    <t>高知県吾川郡仁淀川町竹ノ谷９４０</t>
  </si>
  <si>
    <t>C139210000897</t>
  </si>
  <si>
    <t>高知市立春野中学校</t>
  </si>
  <si>
    <t>高知県高知市春野町西分３２８</t>
  </si>
  <si>
    <t>C139210000904</t>
  </si>
  <si>
    <t>いの町立吾北中学校</t>
  </si>
  <si>
    <t>高知県吾川郡いの町上八川甲３０４７</t>
  </si>
  <si>
    <t>C139210000913</t>
  </si>
  <si>
    <t>中土佐町立久礼中学校</t>
  </si>
  <si>
    <t>高知県高岡郡中土佐町久礼７７５３番地</t>
  </si>
  <si>
    <t>C139210000931</t>
  </si>
  <si>
    <t>佐川町立佐川中学校</t>
  </si>
  <si>
    <t>高知県高岡郡佐川町甲１９３６－１</t>
  </si>
  <si>
    <t>C139210000940</t>
  </si>
  <si>
    <t>佐川町立尾川中学校</t>
  </si>
  <si>
    <t>高知県高岡郡佐川町本郷耕１８８３</t>
  </si>
  <si>
    <t>C139210000959</t>
  </si>
  <si>
    <t>佐川町立黒岩中学校</t>
  </si>
  <si>
    <t>高知県高岡郡佐川町黒原２７９９</t>
  </si>
  <si>
    <t>C139210000968</t>
  </si>
  <si>
    <t>越知町立越知中学校</t>
  </si>
  <si>
    <t>高知県高岡郡越知町越知甲１９１５</t>
  </si>
  <si>
    <t>C139210000977</t>
  </si>
  <si>
    <t>四万十町立窪川中学校</t>
  </si>
  <si>
    <t>高知県高岡郡四万十町香月が丘８－１８</t>
  </si>
  <si>
    <t>C139210000986</t>
  </si>
  <si>
    <t>四万十町立興津中学校</t>
  </si>
  <si>
    <t>高知県高岡郡四万十町興津１６０４</t>
  </si>
  <si>
    <t>C139210000995</t>
  </si>
  <si>
    <t>梼原町立梼原中学校</t>
  </si>
  <si>
    <t>高知県高岡郡梼原町川西路２３７０</t>
  </si>
  <si>
    <t>C139210001002</t>
  </si>
  <si>
    <t>中土佐町立大野見中学校</t>
  </si>
  <si>
    <t>高知県高岡郡中土佐町立大野見吉野２１９番地</t>
  </si>
  <si>
    <t>C139210001011</t>
  </si>
  <si>
    <t>津野町立東津野中学校</t>
  </si>
  <si>
    <t>高知県高岡郡津野町力石２８１３</t>
  </si>
  <si>
    <t>C139210001020</t>
  </si>
  <si>
    <t>津野町立葉山中学校</t>
  </si>
  <si>
    <t>高知県高岡郡津野町白石丙１５５</t>
  </si>
  <si>
    <t>C139210001039</t>
  </si>
  <si>
    <t>仁淀川町立仁淀中学校</t>
  </si>
  <si>
    <t>高知県吾川郡仁淀川町川渡２１４</t>
  </si>
  <si>
    <t>C139210001048</t>
  </si>
  <si>
    <t>日高村立日高中学校</t>
  </si>
  <si>
    <t>高知県高岡郡日高村本郷３６１１</t>
  </si>
  <si>
    <t>C139210001057</t>
  </si>
  <si>
    <t>黒潮町立佐賀中学校</t>
  </si>
  <si>
    <t>高知県幡多郡黒潮町佐賀６００</t>
  </si>
  <si>
    <t>C139210001066</t>
  </si>
  <si>
    <t>四万十町立大正中学校</t>
  </si>
  <si>
    <t>高知県高岡郡四万十町大正２９１</t>
  </si>
  <si>
    <t>C139210001075</t>
  </si>
  <si>
    <t>四万十町立北ノ川中学校</t>
  </si>
  <si>
    <t>C139210001084</t>
  </si>
  <si>
    <t>黒潮町立大方中学校</t>
  </si>
  <si>
    <t>高知県幡多郡黒潮町入野５２２０</t>
  </si>
  <si>
    <t>C139210001093</t>
  </si>
  <si>
    <t>大月町立大月中学校</t>
  </si>
  <si>
    <t>高知県幡多郡大月町弘見２４００</t>
  </si>
  <si>
    <t>C139210001100</t>
  </si>
  <si>
    <t>四万十町立十川中学校</t>
  </si>
  <si>
    <t>高知県高岡郡四万十町十和川口４８４</t>
  </si>
  <si>
    <t>C139210001119</t>
  </si>
  <si>
    <t>四万十町立昭和中学校</t>
  </si>
  <si>
    <t>高知県高岡郡四万十町昭和５１６</t>
  </si>
  <si>
    <t>C139210001128</t>
  </si>
  <si>
    <t>四万十市立西土佐中学校</t>
  </si>
  <si>
    <t>高知県四万十市西土佐用井１１１１－１</t>
  </si>
  <si>
    <t>C139210001137</t>
  </si>
  <si>
    <t>三原村立三原中学校</t>
  </si>
  <si>
    <t>高知県幡多郡三原村宮ノ川１０３５</t>
  </si>
  <si>
    <t>C139210001146</t>
  </si>
  <si>
    <t>香南市立赤岡中学校</t>
  </si>
  <si>
    <t>高知県香南市赤岡町１６１１</t>
  </si>
  <si>
    <t>C139210001155</t>
  </si>
  <si>
    <t>日高村佐川町学校組合立加茂中学校</t>
  </si>
  <si>
    <t>高知県高岡郡日高村岩目地１６４</t>
  </si>
  <si>
    <t>C139210001173</t>
  </si>
  <si>
    <t>高知県立安芸中学校</t>
  </si>
  <si>
    <t>高知県安芸市清和町１－５４</t>
  </si>
  <si>
    <t>C139210001182</t>
  </si>
  <si>
    <t>高知県立中村中学校</t>
  </si>
  <si>
    <t>高知県四万十市中村丸の内２４</t>
  </si>
  <si>
    <t>C139210001191</t>
  </si>
  <si>
    <t>高知県立高知国際中学校</t>
  </si>
  <si>
    <t>高知県高知市鴨部２丁目５番７０号</t>
  </si>
  <si>
    <t>C139310000010</t>
  </si>
  <si>
    <t>土佐中学校</t>
  </si>
  <si>
    <t>高知県高知市塩屋崎町１－１－１０</t>
  </si>
  <si>
    <t>C139310000029</t>
  </si>
  <si>
    <t>土佐女子中学校</t>
  </si>
  <si>
    <t>高知県高知市追手筋２－３－１</t>
  </si>
  <si>
    <t>C139310000038</t>
  </si>
  <si>
    <t>高知中学校</t>
  </si>
  <si>
    <t>C139310000047</t>
  </si>
  <si>
    <t>清和女子中学校</t>
  </si>
  <si>
    <t>高知県南国市明見９８</t>
  </si>
  <si>
    <t>C139310000056</t>
  </si>
  <si>
    <t>高知学芸中学校</t>
  </si>
  <si>
    <t>高知県高知市槙山町１１－１２</t>
  </si>
  <si>
    <t>C139310000065</t>
  </si>
  <si>
    <t>高知中央中学校</t>
  </si>
  <si>
    <t>高知県高知市大津乙３２４－１</t>
  </si>
  <si>
    <t>C139310000074</t>
  </si>
  <si>
    <t>明徳義塾中学校</t>
  </si>
  <si>
    <t>高知県須崎市浦ノ内下中山１６０番地</t>
  </si>
  <si>
    <t>C139310000083</t>
  </si>
  <si>
    <t>土佐塾中学校</t>
  </si>
  <si>
    <t>高知県高知市北中山８５</t>
  </si>
  <si>
    <t>C239210000011</t>
  </si>
  <si>
    <t>高知市立義務教育学校行川学園</t>
  </si>
  <si>
    <t>高知県高知市行川４７２</t>
  </si>
  <si>
    <t>C239210000020</t>
  </si>
  <si>
    <t>高知市立義務教育学校土佐山学舎</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</si>
  <si>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</si>
  <si>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</si>
  <si>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</si>
  <si>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</si>
  <si>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</si>
  <si>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</si>
  <si>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</si>
  <si>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D139210000010</t>
  </si>
  <si>
    <t>高知県立室戸高等学校</t>
  </si>
  <si>
    <t>高知県室戸市室津２２１</t>
  </si>
  <si>
    <t>D139210000029</t>
  </si>
  <si>
    <t>高知県立中芸高等学校</t>
  </si>
  <si>
    <t>高知県安芸郡田野町１２０３－４</t>
  </si>
  <si>
    <t>D139210000038</t>
  </si>
  <si>
    <t>高知県立安芸高等学校</t>
  </si>
  <si>
    <t>D139210000047</t>
  </si>
  <si>
    <t>高知県立城山高等学校</t>
  </si>
  <si>
    <t>高知県香南市赤岡町１６１２</t>
  </si>
  <si>
    <t>D139210000056</t>
  </si>
  <si>
    <t>高知県立山田高等学校</t>
  </si>
  <si>
    <t>高知県香美市土佐山田町旭町３－１－３</t>
  </si>
  <si>
    <t>D139210000065</t>
  </si>
  <si>
    <t>高知県立嶺北高等学校</t>
  </si>
  <si>
    <t>D139210000074</t>
  </si>
  <si>
    <t>高知県立高知追手前高等学校</t>
  </si>
  <si>
    <t>高知県高知市追手筋２－２－１０</t>
  </si>
  <si>
    <t>D139210000083</t>
  </si>
  <si>
    <t>高知県立高知追手前高等学校吾北分校</t>
  </si>
  <si>
    <t>高知県吾川郡いの町上八川甲２０７５－１</t>
  </si>
  <si>
    <t>D139210000092</t>
  </si>
  <si>
    <t>高知県立高知丸の内高等学校</t>
  </si>
  <si>
    <t>高知県高知市丸の内２－２－４０</t>
  </si>
  <si>
    <t>D139210000109</t>
  </si>
  <si>
    <t>高知県立高知小津高等学校</t>
  </si>
  <si>
    <t>高知県高知市城北町１－１４</t>
  </si>
  <si>
    <t>D139210000127</t>
  </si>
  <si>
    <t>高知県立高岡高等学校</t>
  </si>
  <si>
    <t>高知県土佐市高岡町甲２２００</t>
  </si>
  <si>
    <t>D139210000136</t>
  </si>
  <si>
    <t>高知県立佐川高等学校</t>
  </si>
  <si>
    <t>高知県高岡郡佐川町乙１７８９－５</t>
  </si>
  <si>
    <t>D139210000145</t>
  </si>
  <si>
    <t>高知県立檮原高等学校</t>
  </si>
  <si>
    <t>高知県高岡郡檮原町梼原１２６２</t>
  </si>
  <si>
    <t>D139210000154</t>
  </si>
  <si>
    <t>高知県立窪川高等学校</t>
  </si>
  <si>
    <t>高知県高岡郡四万十町北琴平町６－１</t>
  </si>
  <si>
    <t>D139210000163</t>
  </si>
  <si>
    <t>高知県立四万十高等学校</t>
  </si>
  <si>
    <t>高知県高岡郡四万十町大正５９０－１</t>
  </si>
  <si>
    <t>D139210000172</t>
  </si>
  <si>
    <t>高知県立中村高等学校</t>
  </si>
  <si>
    <t>D139210000181</t>
  </si>
  <si>
    <t>高知県立中村高等学校西土佐分校</t>
  </si>
  <si>
    <t>高知県四万十市西土佐津野川２２３</t>
  </si>
  <si>
    <t>D139210000190</t>
  </si>
  <si>
    <t>高知県立清水高等学校</t>
  </si>
  <si>
    <t>高知県土佐清水市加久見８９３－１</t>
  </si>
  <si>
    <t>D139210000207</t>
  </si>
  <si>
    <t>高知県立宿毛高等学校</t>
  </si>
  <si>
    <t>高知県宿毛市与市明５－８２</t>
  </si>
  <si>
    <t>D139210000216</t>
  </si>
  <si>
    <t>高知県立高知農業高等学校</t>
  </si>
  <si>
    <t>高知県南国市東崎９５７－１</t>
  </si>
  <si>
    <t>D139210000225</t>
  </si>
  <si>
    <t>高知県立春野高等学校</t>
  </si>
  <si>
    <t>高知県高知市春野町弘岡下３８６０</t>
  </si>
  <si>
    <t>D139210000234</t>
  </si>
  <si>
    <t>高知県立幡多農業高等学校</t>
  </si>
  <si>
    <t>高知県四万十市古津賀３７１１</t>
  </si>
  <si>
    <t>D139210000243</t>
  </si>
  <si>
    <t>高知県立宿毛工業高等学校</t>
  </si>
  <si>
    <t>高知県宿毛市平田町戸内２２７２－２</t>
  </si>
  <si>
    <t>D139210000261</t>
  </si>
  <si>
    <t>高知県立高知東工業高等学校</t>
  </si>
  <si>
    <t>高知県南国市篠原１５９０番地</t>
  </si>
  <si>
    <t>D139210000270</t>
  </si>
  <si>
    <t>高知県立高知工業高等学校</t>
  </si>
  <si>
    <t>高知県高知市桟橋通２－１１－６</t>
  </si>
  <si>
    <t>D139210000289</t>
  </si>
  <si>
    <t>高知県立伊野商業高等学校</t>
  </si>
  <si>
    <t>高知県吾川郡いの町３３２－１</t>
  </si>
  <si>
    <t>D139210000298</t>
  </si>
  <si>
    <t>高知県立高知北高等学校</t>
  </si>
  <si>
    <t>高知県高知市東石立町１６０</t>
  </si>
  <si>
    <t>D139210000305</t>
  </si>
  <si>
    <t>高知県立高知東高等学校</t>
  </si>
  <si>
    <t>高知県高知市一宮徳谷２３－１</t>
  </si>
  <si>
    <t>D139210000314</t>
  </si>
  <si>
    <t>高知県立岡豊高等学校</t>
  </si>
  <si>
    <t>高知県南国市岡豊町中島５１１－１</t>
  </si>
  <si>
    <t>D139210000332</t>
  </si>
  <si>
    <t>高知県立高知海洋高等学校</t>
  </si>
  <si>
    <t>高知県土佐市宇佐町福島１</t>
  </si>
  <si>
    <t>D139210000341</t>
  </si>
  <si>
    <t>高知県立大方高等学校</t>
  </si>
  <si>
    <t>高知県幡多郡黒潮町入野５５０７</t>
  </si>
  <si>
    <t>D139210000350</t>
  </si>
  <si>
    <t>高知県立高知国際高等学校</t>
  </si>
  <si>
    <t>D139210000369</t>
  </si>
  <si>
    <t>高知県立須崎総合高等学校</t>
  </si>
  <si>
    <t>高知県須崎市多ノ郷甲４１６７－３</t>
  </si>
  <si>
    <t>D139210000378</t>
  </si>
  <si>
    <t>高知商業高等学校</t>
  </si>
  <si>
    <t>高知県高知市大谷６</t>
  </si>
  <si>
    <t>D139310000018</t>
  </si>
  <si>
    <t>土佐高等学校</t>
  </si>
  <si>
    <t>D139310000027</t>
  </si>
  <si>
    <t>土佐女子高等学校</t>
  </si>
  <si>
    <t>D139310000036</t>
  </si>
  <si>
    <t>高知高等学校</t>
  </si>
  <si>
    <t>D139310000045</t>
  </si>
  <si>
    <t>清和女子高等学校</t>
  </si>
  <si>
    <t>D139310000054</t>
  </si>
  <si>
    <t>高知学芸高等学校</t>
  </si>
  <si>
    <t>D139310000063</t>
  </si>
  <si>
    <t>高知中央高等学校</t>
  </si>
  <si>
    <t>D139310000072</t>
  </si>
  <si>
    <t>明徳義塾高等学校</t>
  </si>
  <si>
    <t>D139310000081</t>
  </si>
  <si>
    <t>土佐塾高等学校</t>
  </si>
  <si>
    <t>D139310000090</t>
  </si>
  <si>
    <t>太平洋学園高等学校</t>
  </si>
  <si>
    <t>高知県高知市栄田町１－３－８</t>
  </si>
  <si>
    <t>E139110000019</t>
  </si>
  <si>
    <t>高知大学教育学部附属特別支援学校</t>
  </si>
  <si>
    <t>高知県高知市曙町２－５－３</t>
  </si>
  <si>
    <t>E139210000017</t>
  </si>
  <si>
    <t>高知県立盲学校</t>
  </si>
  <si>
    <t>高知県高知市大膳町６－３２</t>
  </si>
  <si>
    <t>E139210000026</t>
  </si>
  <si>
    <t>高知県立高知ろう学校</t>
  </si>
  <si>
    <t>高知県高知市中万々７８</t>
  </si>
  <si>
    <t>E139210000035</t>
  </si>
  <si>
    <t>高知県立高知若草特別支援学校</t>
  </si>
  <si>
    <t>高知県高知市春野町弘岡下２９８０－１</t>
  </si>
  <si>
    <t>E139210000044</t>
  </si>
  <si>
    <t>高知市立高知特別支援学校</t>
  </si>
  <si>
    <t>高知県高知市本宮町１２５番地</t>
  </si>
  <si>
    <t>E139210000053</t>
  </si>
  <si>
    <t>高知県立山田特別支援学校</t>
  </si>
  <si>
    <t>高知県香美市土佐山田町山田１３６１</t>
  </si>
  <si>
    <t>E139210000062</t>
  </si>
  <si>
    <t>高知県立日高特別支援学校</t>
  </si>
  <si>
    <t>高知県高岡郡日高村下分６０</t>
  </si>
  <si>
    <t>E139210000071</t>
  </si>
  <si>
    <t>高知県立中村特別支援学校</t>
  </si>
  <si>
    <t>高知県四万十市古津賀３０９１</t>
  </si>
  <si>
    <t>E139210000080</t>
  </si>
  <si>
    <t>高知県立高知江の口特別支援学校</t>
  </si>
  <si>
    <t>高知県高知市大原町１２０－５</t>
  </si>
  <si>
    <t>E139210000099</t>
  </si>
  <si>
    <t>高知県立高知若草特別支援学校子鹿園分校</t>
  </si>
  <si>
    <t>高知県高知市若草町１０－２６</t>
  </si>
  <si>
    <t>E139210000106</t>
  </si>
  <si>
    <t>高知県立高知江の口特別支援学校国立高知病院分校</t>
  </si>
  <si>
    <t>高知県高知市朝倉西町１－２－２５</t>
  </si>
  <si>
    <t>E139210000115</t>
  </si>
  <si>
    <t>高知県立高知若草特別支援学校土佐希望の家分校</t>
  </si>
  <si>
    <t>高知県南国市小籠１０５</t>
  </si>
  <si>
    <t>E139210000124</t>
  </si>
  <si>
    <t>高知県立高知江の口特別支援学校高知大学医学部附属病院分校</t>
  </si>
  <si>
    <t>高知県南国市岡豊町小蓮</t>
  </si>
  <si>
    <t>E139210000133</t>
  </si>
  <si>
    <t>高知県立日高特別支援学校高知みかづき分校</t>
  </si>
  <si>
    <t>高知県高知市中万々８８</t>
  </si>
  <si>
    <t>E139210000142</t>
  </si>
  <si>
    <t>高知県立山田特別支援学校田野分校</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</si>
  <si>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</si>
  <si>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</si>
  <si>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</si>
  <si>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</si>
  <si>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</si>
  <si>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</si>
  <si>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B140110000013</t>
  </si>
  <si>
    <t>福岡教育大学附属福岡小学校</t>
  </si>
  <si>
    <t>福岡県福岡市中央区西公園１２－１</t>
  </si>
  <si>
    <t>B140110000022</t>
  </si>
  <si>
    <t>福岡教育大学附属小倉小学校</t>
  </si>
  <si>
    <t>福岡県北九州市小倉北区下富野３－１３－１</t>
  </si>
  <si>
    <t>B140110000031</t>
  </si>
  <si>
    <t>福岡教育大学附属久留米小学校</t>
  </si>
  <si>
    <t>福岡県久留米市南１－３－１</t>
  </si>
  <si>
    <t>B140210000020</t>
  </si>
  <si>
    <t>北九州市立田野浦小学校</t>
  </si>
  <si>
    <t>福岡県北九州市門司区田野浦１－１８－１</t>
  </si>
  <si>
    <t>B140210000039</t>
  </si>
  <si>
    <t>北九州市立大里柳小学校</t>
  </si>
  <si>
    <t>福岡県北九州市門司区不老町２－１－１</t>
  </si>
  <si>
    <t>B140210000048</t>
  </si>
  <si>
    <t>北九州市立大里東小学校</t>
  </si>
  <si>
    <t>福岡県北九州市門司区中二十町７－１</t>
  </si>
  <si>
    <t>B140210000066</t>
  </si>
  <si>
    <t>北九州市立白野江小学校</t>
  </si>
  <si>
    <t>福岡県北九州市門司区白野江３－２－１</t>
  </si>
  <si>
    <t>B140210000075</t>
  </si>
  <si>
    <t>北九州市立柄杓田小学校</t>
  </si>
  <si>
    <t>福岡県北九州市門司区大字柄杓田１００２－１</t>
  </si>
  <si>
    <t>B140210000084</t>
  </si>
  <si>
    <t>北九州市立大積小学校</t>
  </si>
  <si>
    <t>福岡県北九州市門司区大字大積９７４－３</t>
  </si>
  <si>
    <t>B140210000093</t>
  </si>
  <si>
    <t>北九州市立西門司小学校</t>
  </si>
  <si>
    <t>福岡県北九州市門司区東新町１丁目１０－１</t>
  </si>
  <si>
    <t>B140210000100</t>
  </si>
  <si>
    <t>北九州市立松ヶ江南小学校</t>
  </si>
  <si>
    <t>福岡県北九州市門司区吉志２－２０－１</t>
  </si>
  <si>
    <t>B140210000119</t>
  </si>
  <si>
    <t>北九州市立松ヶ江北小学校</t>
  </si>
  <si>
    <t>福岡県北九州市門司区大字畑５１８</t>
  </si>
  <si>
    <t>B140210000128</t>
  </si>
  <si>
    <t>北九州市立萩ケ丘小学校</t>
  </si>
  <si>
    <t>福岡県北九州市門司区寺内２－７－１</t>
  </si>
  <si>
    <t>B140210000137</t>
  </si>
  <si>
    <t>北九州市立大里南小学校</t>
  </si>
  <si>
    <t>福岡県北九州市門司区新原町１５－１</t>
  </si>
  <si>
    <t>B140210000146</t>
  </si>
  <si>
    <t>北九州市立藤松小学校</t>
  </si>
  <si>
    <t>福岡県北九州市門司区藤松１丁目１９－１</t>
  </si>
  <si>
    <t>B140210000155</t>
  </si>
  <si>
    <t>北九州市立門司中央小学校</t>
  </si>
  <si>
    <t>福岡県北九州市門司区東門司２－１６－１</t>
  </si>
  <si>
    <t>B140210000164</t>
  </si>
  <si>
    <t>北九州市立門司海青小学校</t>
  </si>
  <si>
    <t>福岡県北九州市門司区清滝５－３－２１</t>
  </si>
  <si>
    <t>B140210000173</t>
  </si>
  <si>
    <t>北九州市立港が丘小学校</t>
  </si>
  <si>
    <t>福岡県北九州市門司区清見１－１８－３８</t>
  </si>
  <si>
    <t>B140210000182</t>
  </si>
  <si>
    <t>北九州市立深町小学校</t>
  </si>
  <si>
    <t>福岡県北九州市若松区西畑町１３－１</t>
  </si>
  <si>
    <t>B140210000191</t>
  </si>
  <si>
    <t>北九州市立小石小学校</t>
  </si>
  <si>
    <t>福岡県北九州市若松区宮前町３－１</t>
  </si>
  <si>
    <t>B140210000226</t>
  </si>
  <si>
    <t>北九州市立藤木小学校</t>
  </si>
  <si>
    <t>福岡県北九州市若松区今光１丁目１８番１号</t>
  </si>
  <si>
    <t>B140210000235</t>
  </si>
  <si>
    <t>北九州市立二島小学校</t>
  </si>
  <si>
    <t>福岡県北九州市若松区東二島五丁目１３番１号</t>
  </si>
  <si>
    <t>B140210000244</t>
  </si>
  <si>
    <t>北九州市立花房小学校</t>
  </si>
  <si>
    <t>福岡県北九州市若松区小竹２２２７</t>
  </si>
  <si>
    <t>B140210000253</t>
  </si>
  <si>
    <t>北九州市立江川小学校</t>
  </si>
  <si>
    <t>福岡県北九州市若松区乙丸５</t>
  </si>
  <si>
    <t>B140210000262</t>
  </si>
  <si>
    <t>北九州市立赤崎小学校</t>
  </si>
  <si>
    <t>福岡県北九州市若松区西小石町８－１</t>
  </si>
  <si>
    <t>B140210000271</t>
  </si>
  <si>
    <t>北九州市立高須小学校</t>
  </si>
  <si>
    <t>福岡県北九州市若松区高須東４丁目１４－１</t>
  </si>
  <si>
    <t>B140210000280</t>
  </si>
  <si>
    <t>北九州市立鴨生田小学校</t>
  </si>
  <si>
    <t>福岡県北九州市若松区鴨生田四丁目１３－１</t>
  </si>
  <si>
    <t>B140210000299</t>
  </si>
  <si>
    <t>北九州市立青葉小学校</t>
  </si>
  <si>
    <t>福岡県北九州市若松区青葉台西３丁目１番１号</t>
  </si>
  <si>
    <t>B140210000306</t>
  </si>
  <si>
    <t>北九州市立若松中央小学校</t>
  </si>
  <si>
    <t>福岡県北九州市若松区白山２－１－１</t>
  </si>
  <si>
    <t>B140210000315</t>
  </si>
  <si>
    <t>北九州市立ひびきの小学校</t>
  </si>
  <si>
    <t>B140210000324</t>
  </si>
  <si>
    <t>北九州市立牧山小学校</t>
  </si>
  <si>
    <t>福岡県北九州市戸畑区丸町２－１５－２５</t>
  </si>
  <si>
    <t>B140210000333</t>
  </si>
  <si>
    <t>北九州市立中原小学校</t>
  </si>
  <si>
    <t>福岡県北九州市戸畑区中原西３丁目１－１</t>
  </si>
  <si>
    <t>B140210000342</t>
  </si>
  <si>
    <t>北九州市立天籟寺小学校</t>
  </si>
  <si>
    <t>福岡県北九州市戸畑区夜宮２丁目１番１号</t>
  </si>
  <si>
    <t>B140210000351</t>
  </si>
  <si>
    <t>北九州市立鞘ヶ谷小学校</t>
  </si>
  <si>
    <t>福岡県北九州市戸畑区東鞘ヶ谷町４－１</t>
  </si>
  <si>
    <t>B140210000360</t>
  </si>
  <si>
    <t>北九州市立一枝小学校</t>
  </si>
  <si>
    <t>福岡県北九州市戸畑区一枝２丁目７番１号</t>
  </si>
  <si>
    <t>B140210000379</t>
  </si>
  <si>
    <t>北九州市立大谷小学校</t>
  </si>
  <si>
    <t>福岡県北九州市戸畑区菅原４丁目６－１</t>
  </si>
  <si>
    <t>B140210000388</t>
  </si>
  <si>
    <t>北九州市立あやめが丘小学校</t>
  </si>
  <si>
    <t>福岡県北九州市戸畑区沢見二丁目３番１号</t>
  </si>
  <si>
    <t>B140210000397</t>
  </si>
  <si>
    <t>北九州市立戸畑中央小学校</t>
  </si>
  <si>
    <t>福岡県北九州市戸畑区新池２丁目１番１２号</t>
  </si>
  <si>
    <t>B140210000404</t>
  </si>
  <si>
    <t>北九州市立富野小学校</t>
  </si>
  <si>
    <t>福岡県北九州市小倉北区常磐町３番１号</t>
  </si>
  <si>
    <t>B140210000413</t>
  </si>
  <si>
    <t>北九州市立桜丘小学校</t>
  </si>
  <si>
    <t>福岡県北九州市小倉北区赤坂２－２１－１</t>
  </si>
  <si>
    <t>B140210000422</t>
  </si>
  <si>
    <t>北九州市立足立小学校</t>
  </si>
  <si>
    <t>福岡県北九州市小倉北区宇佐町１－６－７</t>
  </si>
  <si>
    <t>B140210000431</t>
  </si>
  <si>
    <t>北九州市立寿山小学校</t>
  </si>
  <si>
    <t>福岡県北九州市小倉北区大畠３丁目１０－１</t>
  </si>
  <si>
    <t>B140210000440</t>
  </si>
  <si>
    <t>北九州市立三郎丸小学校</t>
  </si>
  <si>
    <t>福岡県北九州市小倉北区三郎丸３丁目１３番１号</t>
  </si>
  <si>
    <t>B140210000459</t>
  </si>
  <si>
    <t>北九州市立霧丘小学校</t>
  </si>
  <si>
    <t>福岡県北九州市小倉北区霧ケ丘１－１２－１</t>
  </si>
  <si>
    <t>B140210000468</t>
  </si>
  <si>
    <t>北九州市立藍島小学校</t>
  </si>
  <si>
    <t>福岡県北九州市小倉北区大字藍島２４６－３</t>
  </si>
  <si>
    <t>B140210000477</t>
  </si>
  <si>
    <t>北九州市立中島小学校</t>
  </si>
  <si>
    <t>福岡県北九州市小倉北区昭和町１６番１号</t>
  </si>
  <si>
    <t>B140210000486</t>
  </si>
  <si>
    <t>北九州市立貴船小学校</t>
  </si>
  <si>
    <t>福岡県北九州市小倉北区白銀２－８－１</t>
  </si>
  <si>
    <t>B140210000495</t>
  </si>
  <si>
    <t>北九州市立西小倉小学校</t>
  </si>
  <si>
    <t>福岡県北九州市小倉北区城内６番１号</t>
  </si>
  <si>
    <t>B140210000501</t>
  </si>
  <si>
    <t>北九州市立日明小学校</t>
  </si>
  <si>
    <t>福岡県北九州市小倉北区日明４－４－１</t>
  </si>
  <si>
    <t>B140210000510</t>
  </si>
  <si>
    <t>北九州市立中井小学校</t>
  </si>
  <si>
    <t>福岡県北九州市小倉北区中井２－１２－１</t>
  </si>
  <si>
    <t>B140210000529</t>
  </si>
  <si>
    <t>北九州市立到津小学校</t>
  </si>
  <si>
    <t>福岡県北九州市小倉北区上到津１－９－１</t>
  </si>
  <si>
    <t>B140210000538</t>
  </si>
  <si>
    <t>北九州市立井堀小学校</t>
  </si>
  <si>
    <t>福岡県北九州市小倉北区井堀３－１５－１</t>
  </si>
  <si>
    <t>B140210000547</t>
  </si>
  <si>
    <t>北九州市立泉台小学校</t>
  </si>
  <si>
    <t>福岡県北九州市小倉北区泉台１－３－１</t>
  </si>
  <si>
    <t>B140210000556</t>
  </si>
  <si>
    <t>北九州市立清水小学校</t>
  </si>
  <si>
    <t>福岡県北九州市小倉北区清水２丁目１３番１号</t>
  </si>
  <si>
    <t>B140210000565</t>
  </si>
  <si>
    <t>北九州市立南小倉小学校</t>
  </si>
  <si>
    <t>福岡県北九州市小倉北区新高田一丁目１－１</t>
  </si>
  <si>
    <t>B140210000574</t>
  </si>
  <si>
    <t>北九州市立足原小学校</t>
  </si>
  <si>
    <t>福岡県北九州市小倉北区足原２－８－１</t>
  </si>
  <si>
    <t>B140210000583</t>
  </si>
  <si>
    <t>北九州市立南丘小学校</t>
  </si>
  <si>
    <t>福岡県北九州市小倉北区南丘１－１－１</t>
  </si>
  <si>
    <t>B140210000592</t>
  </si>
  <si>
    <t>北九州市立今町小学校</t>
  </si>
  <si>
    <t>福岡県北九州市小倉北区今町３丁目１９番１号</t>
  </si>
  <si>
    <t>B140210000609</t>
  </si>
  <si>
    <t>北九州市立小倉中央小学校</t>
  </si>
  <si>
    <t>福岡県北九州市小倉北区堺町２丁目４－１</t>
  </si>
  <si>
    <t>B140210000618</t>
  </si>
  <si>
    <t>北九州市立北方小学校</t>
  </si>
  <si>
    <t>福岡県北九州市小倉南区北方２－２－１</t>
  </si>
  <si>
    <t>B140210000627</t>
  </si>
  <si>
    <t>北九州市立城野小学校</t>
  </si>
  <si>
    <t>福岡県北九州市小倉南区富士見３－２－１</t>
  </si>
  <si>
    <t>B140210000636</t>
  </si>
  <si>
    <t>北九州市立徳力小学校</t>
  </si>
  <si>
    <t>福岡県北九州市小倉南区徳力新町２丁目２番１号</t>
  </si>
  <si>
    <t>B140210000645</t>
  </si>
  <si>
    <t>北九州市立志井小学校</t>
  </si>
  <si>
    <t>福岡県北九州市小倉南区大字志井２８０番地</t>
  </si>
  <si>
    <t>B140210000654</t>
  </si>
  <si>
    <t>北九州市立横代小学校</t>
  </si>
  <si>
    <t>福岡県北九州市小倉南区横代南町２丁目４番１号</t>
  </si>
  <si>
    <t>B140210000663</t>
  </si>
  <si>
    <t>北九州市立葛原小学校</t>
  </si>
  <si>
    <t>福岡県北九州市小倉南区葛原４－２４－１</t>
  </si>
  <si>
    <t>B140210000672</t>
  </si>
  <si>
    <t>北九州市立吉田小学校</t>
  </si>
  <si>
    <t>福岡県北九州市小倉南区中吉田１－３－１</t>
  </si>
  <si>
    <t>B140210000681</t>
  </si>
  <si>
    <t>北九州市立曽根小学校</t>
  </si>
  <si>
    <t>福岡県北九州市小倉南区中曽根３－９－１</t>
  </si>
  <si>
    <t>B140210000690</t>
  </si>
  <si>
    <t>北九州市立貫小学校</t>
  </si>
  <si>
    <t>福岡県北九州市小倉南区上貫３丁目１番１号</t>
  </si>
  <si>
    <t>B140210000707</t>
  </si>
  <si>
    <t>北九州市立朽網小学校</t>
  </si>
  <si>
    <t>福岡県北九州市小倉南区朽網西５丁目１２番１号</t>
  </si>
  <si>
    <t>B140210000716</t>
  </si>
  <si>
    <t>北九州市立新道寺小学校</t>
  </si>
  <si>
    <t>福岡県北九州市小倉南区大字新道寺８２０－１</t>
  </si>
  <si>
    <t>B140210000725</t>
  </si>
  <si>
    <t>北九州市立市丸小学校</t>
  </si>
  <si>
    <t>福岡県北九州市小倉南区大字市丸４７２の２</t>
  </si>
  <si>
    <t>B140210000734</t>
  </si>
  <si>
    <t>北九州市立長行小学校</t>
  </si>
  <si>
    <t>福岡県北九州市小倉南区長行東３－８－１</t>
  </si>
  <si>
    <t>B140210000743</t>
  </si>
  <si>
    <t>北九州市立合馬小学校</t>
  </si>
  <si>
    <t>福岡県北九州市小倉南区大字合馬３０４</t>
  </si>
  <si>
    <t>B140210000752</t>
  </si>
  <si>
    <t>北九州市立若園小学校</t>
  </si>
  <si>
    <t>福岡県北九州市小倉南区若園３－１４－２２</t>
  </si>
  <si>
    <t>B140210000761</t>
  </si>
  <si>
    <t>北九州市立広徳小学校</t>
  </si>
  <si>
    <t>福岡県北九州市小倉南区南方４－１－１</t>
  </si>
  <si>
    <t>B140210000770</t>
  </si>
  <si>
    <t>北九州市立企救丘小学校</t>
  </si>
  <si>
    <t>福岡県北九州市小倉南区企救丘２－１－１</t>
  </si>
  <si>
    <t>B140210000789</t>
  </si>
  <si>
    <t>北九州市立湯川小学校</t>
  </si>
  <si>
    <t>福岡県北九州市小倉南区湯川新町１丁目８－１</t>
  </si>
  <si>
    <t>B140210000798</t>
  </si>
  <si>
    <t>北九州市立沼小学校</t>
  </si>
  <si>
    <t>福岡県北九州市小倉南区沼本町２－４－１</t>
  </si>
  <si>
    <t>B140210000805</t>
  </si>
  <si>
    <t>北九州市立守恒小学校</t>
  </si>
  <si>
    <t>福岡県北九州市小倉南区星和台２－１－１</t>
  </si>
  <si>
    <t>B140210000814</t>
  </si>
  <si>
    <t>北九州市立曽根東小学校</t>
  </si>
  <si>
    <t>福岡県北九州市小倉南区中曽根東３丁目５番１号</t>
  </si>
  <si>
    <t>B140210000823</t>
  </si>
  <si>
    <t>北九州市立田原小学校</t>
  </si>
  <si>
    <t>福岡県北九州市小倉南区田原新町２丁目１ー１</t>
  </si>
  <si>
    <t>B140210000832</t>
  </si>
  <si>
    <t>北九州市立高蔵小学校</t>
  </si>
  <si>
    <t>福岡県北九州市小倉南区上吉田３丁目１１番１号</t>
  </si>
  <si>
    <t>B140210000841</t>
  </si>
  <si>
    <t>北九州市立長尾小学校</t>
  </si>
  <si>
    <t>福岡県北九州市小倉南区長尾４丁目３０－１</t>
  </si>
  <si>
    <t>B140210000850</t>
  </si>
  <si>
    <t>北九州市立東朽網小学校</t>
  </si>
  <si>
    <t>福岡県北九州市小倉南区朽網東３－４－１</t>
  </si>
  <si>
    <t>B140210000869</t>
  </si>
  <si>
    <t>北九州市立すがお小学校</t>
  </si>
  <si>
    <t>福岡県北九州市小倉南区大字山本３９３－６</t>
  </si>
  <si>
    <t>B140210000878</t>
  </si>
  <si>
    <t>北九州市立高見小学校</t>
  </si>
  <si>
    <t>福岡県北九州市八幡東区高見４－１－１</t>
  </si>
  <si>
    <t>B140210000887</t>
  </si>
  <si>
    <t>北九州市立槻田小学校</t>
  </si>
  <si>
    <t>福岡県北九州市八幡東区松尾町９－１</t>
  </si>
  <si>
    <t>B140210000896</t>
  </si>
  <si>
    <t>北九州市立高槻小学校</t>
  </si>
  <si>
    <t>福岡県北九州市八幡東区中畑２－５－１</t>
  </si>
  <si>
    <t>B140210000903</t>
  </si>
  <si>
    <t>北九州市立祝町小学校</t>
  </si>
  <si>
    <t>福岡県北九州市八幡東区祝町一丁目２３番１２号</t>
  </si>
  <si>
    <t>B140210000912</t>
  </si>
  <si>
    <t>北九州市立大蔵小学校</t>
  </si>
  <si>
    <t>福岡県北九州市八幡東区勝山１丁目１－１</t>
  </si>
  <si>
    <t>B140210000921</t>
  </si>
  <si>
    <t>北九州市立河内小学校</t>
  </si>
  <si>
    <t>福岡県北九州市八幡東区河内１丁目７番２号</t>
  </si>
  <si>
    <t>B140210000930</t>
  </si>
  <si>
    <t>北九州市立枝光小学校</t>
  </si>
  <si>
    <t>福岡県北九州市八幡東区枝光４－１２－１</t>
  </si>
  <si>
    <t>B140210000949</t>
  </si>
  <si>
    <t>北九州市立八幡小学校</t>
  </si>
  <si>
    <t>福岡県北九州市八幡東区中央３丁目９番１号</t>
  </si>
  <si>
    <t>B140210000958</t>
  </si>
  <si>
    <t>北九州市立皿倉小学校</t>
  </si>
  <si>
    <t>福岡県北九州市八幡東区尾倉１丁目１５番１号</t>
  </si>
  <si>
    <t>B140210000967</t>
  </si>
  <si>
    <t>北九州市立ひびきが丘小学校</t>
  </si>
  <si>
    <t>福岡県北九州市八幡東区諏訪２－７－１</t>
  </si>
  <si>
    <t>B140210000976</t>
  </si>
  <si>
    <t>北九州市立花尾小学校</t>
  </si>
  <si>
    <t>福岡県北九州市八幡東区祇園１－６－１</t>
  </si>
  <si>
    <t>B140210000985</t>
  </si>
  <si>
    <t>北九州市立光貞小学校</t>
  </si>
  <si>
    <t>福岡県北九州市八幡西区光貞台１－４－１</t>
  </si>
  <si>
    <t>B140210000994</t>
  </si>
  <si>
    <t>北九州市立赤坂小学校</t>
  </si>
  <si>
    <t>福岡県北九州市八幡西区本城東５丁目６番１号</t>
  </si>
  <si>
    <t>B140210001001</t>
  </si>
  <si>
    <t>北九州市立千代小学校</t>
  </si>
  <si>
    <t>福岡県北九州市八幡西区千代５丁目１７番１号</t>
  </si>
  <si>
    <t>B140210001010</t>
  </si>
  <si>
    <t>北九州市立浅川小学校</t>
  </si>
  <si>
    <t>福岡県北九州市八幡西区浅川町１０番１号</t>
  </si>
  <si>
    <t>B140210001029</t>
  </si>
  <si>
    <t>北九州市立鳴水小学校</t>
  </si>
  <si>
    <t>福岡県北九州市八幡西区東鳴水１－１－１</t>
  </si>
  <si>
    <t>B140210001038</t>
  </si>
  <si>
    <t>北九州市立黒畑小学校</t>
  </si>
  <si>
    <t>福岡県北九州市八幡西区西鳴水２－４－１</t>
  </si>
  <si>
    <t>B140210001047</t>
  </si>
  <si>
    <t>北九州市立熊西小学校</t>
  </si>
  <si>
    <t>福岡県北九州市八幡西区西曲里町７番１号</t>
  </si>
  <si>
    <t>B140210001056</t>
  </si>
  <si>
    <t>北九州市立筒井小学校</t>
  </si>
  <si>
    <t>福岡県北九州市八幡西区筒井町３番１号</t>
  </si>
  <si>
    <t>B140210001065</t>
  </si>
  <si>
    <t>北九州市立穴生小学校</t>
  </si>
  <si>
    <t>福岡県北九州市八幡西区穴生１丁目１３番１号</t>
  </si>
  <si>
    <t>B140210001074</t>
  </si>
  <si>
    <t>北九州市立萩原小学校</t>
  </si>
  <si>
    <t>福岡県北九州市八幡西区萩原３丁目５番１号</t>
  </si>
  <si>
    <t>B140210001083</t>
  </si>
  <si>
    <t>北九州市立引野小学校</t>
  </si>
  <si>
    <t>福岡県北九州市八幡西区引野３丁目１５－１</t>
  </si>
  <si>
    <t>B140210001092</t>
  </si>
  <si>
    <t>北九州市立上津役小学校</t>
  </si>
  <si>
    <t>福岡県北九州市八幡西区上の原１－４－１</t>
  </si>
  <si>
    <t>B140210001109</t>
  </si>
  <si>
    <t>北九州市立則松小学校</t>
  </si>
  <si>
    <t>福岡県北九州市八幡西区則松２－１－１</t>
  </si>
  <si>
    <t>B140210001118</t>
  </si>
  <si>
    <t>北九州市立本城小学校</t>
  </si>
  <si>
    <t>福岡県北九州市八幡西区本城１丁目２３番１号</t>
  </si>
  <si>
    <t>B140210001127</t>
  </si>
  <si>
    <t>北九州市立永犬丸小学校</t>
  </si>
  <si>
    <t>福岡県北九州市八幡西区美原町９－１</t>
  </si>
  <si>
    <t>B140210001136</t>
  </si>
  <si>
    <t>北九州市立折尾東小学校</t>
  </si>
  <si>
    <t>福岡県北九州市八幡西区光明１－２－１</t>
  </si>
  <si>
    <t>B140210001145</t>
  </si>
  <si>
    <t>北九州市立香月小学校</t>
  </si>
  <si>
    <t>福岡県北九州市八幡西区香月中央３丁目３番１号</t>
  </si>
  <si>
    <t>B140210001154</t>
  </si>
  <si>
    <t>北九州市立池田小学校</t>
  </si>
  <si>
    <t>福岡県北九州市八幡西区池田３－２－１</t>
  </si>
  <si>
    <t>B140210001163</t>
  </si>
  <si>
    <t>北九州市立星ヶ丘小学校</t>
  </si>
  <si>
    <t>福岡県北九州市八幡西区星ヶ丘２丁目７番１号</t>
  </si>
  <si>
    <t>B140210001172</t>
  </si>
  <si>
    <t>北九州市立楠橋小学校</t>
  </si>
  <si>
    <t>福岡県北九州市八幡西区楠橋上方１－３－１</t>
  </si>
  <si>
    <t>B140210001181</t>
  </si>
  <si>
    <t>北九州市立木屋瀬小学校</t>
  </si>
  <si>
    <t>福岡県北九州市八幡西区木屋瀬東３－１－１</t>
  </si>
  <si>
    <t>B140210001190</t>
  </si>
  <si>
    <t>北九州市立大原小学校</t>
  </si>
  <si>
    <t>福岡県北九州市八幡西区町上津役東１－１２－１</t>
  </si>
  <si>
    <t>B140210001207</t>
  </si>
  <si>
    <t>北九州市立折尾西小学校</t>
  </si>
  <si>
    <t>福岡県北九州市八幡西区西折尾町１５番１号</t>
  </si>
  <si>
    <t>B140210001216</t>
  </si>
  <si>
    <t>北九州市立塔野小学校</t>
  </si>
  <si>
    <t>福岡県北九州市八幡西区塔野１丁目３番１号</t>
  </si>
  <si>
    <t>B140210001225</t>
  </si>
  <si>
    <t>北九州市立竹末小学校</t>
  </si>
  <si>
    <t>福岡県北九州市八幡西区竹末１丁目１８－１</t>
  </si>
  <si>
    <t>B140210001234</t>
  </si>
  <si>
    <t>北九州市立青山小学校</t>
  </si>
  <si>
    <t>福岡県北九州市八幡西区青山１丁目７番１号</t>
  </si>
  <si>
    <t>B140210001243</t>
  </si>
  <si>
    <t>北九州市立永犬丸西小学校</t>
  </si>
  <si>
    <t>福岡県北九州市八幡西区永犬丸西町４－４－１</t>
  </si>
  <si>
    <t>B140210001252</t>
  </si>
  <si>
    <t>北九州市立八児小学校</t>
  </si>
  <si>
    <t>福岡県北九州市八幡西区町上津役西４丁目５番１号</t>
  </si>
  <si>
    <t>B140210001261</t>
  </si>
  <si>
    <t>北九州市立中尾小学校</t>
  </si>
  <si>
    <t>福岡県北九州市八幡西区下上津役１－６－１</t>
  </si>
  <si>
    <t>B140210001270</t>
  </si>
  <si>
    <t>北九州市立八枝小学校</t>
  </si>
  <si>
    <t>福岡県北九州市八幡西区八枝４－５－１</t>
  </si>
  <si>
    <t>B140210001289</t>
  </si>
  <si>
    <t>北九州市立医生丘小学校</t>
  </si>
  <si>
    <t>福岡県北九州市八幡西区千代ヶ崎２－１０－１</t>
  </si>
  <si>
    <t>B140210001298</t>
  </si>
  <si>
    <t>北九州市立黒崎中央小学校</t>
  </si>
  <si>
    <t>福岡県北九州市八幡西区藤田４－４－２４</t>
  </si>
  <si>
    <t>B140210001305</t>
  </si>
  <si>
    <t>北九州市立くきのうみ小学校</t>
  </si>
  <si>
    <t>福岡県北九州市若松区古前２－１９－３６</t>
  </si>
  <si>
    <t>B140210001314</t>
  </si>
  <si>
    <t>北九州市立小森江小学校</t>
  </si>
  <si>
    <t>福岡県北九州市門司区羽山１丁目１２番１号</t>
  </si>
  <si>
    <t>B140213000015</t>
  </si>
  <si>
    <t>福岡市立馬出小学校</t>
  </si>
  <si>
    <t>福岡県福岡市東区馬出１－１２－２７</t>
  </si>
  <si>
    <t>B140213000024</t>
  </si>
  <si>
    <t>福岡市立筥松小学校</t>
  </si>
  <si>
    <t>福岡県福岡市東区郷口町１６－１</t>
  </si>
  <si>
    <t>B140213000033</t>
  </si>
  <si>
    <t>福岡市立箱崎小学校</t>
  </si>
  <si>
    <t>福岡県福岡市東区箱崎２－２－４５</t>
  </si>
  <si>
    <t>B140213000042</t>
  </si>
  <si>
    <t>福岡市立千早西小学校</t>
  </si>
  <si>
    <t>福岡県福岡市東区香椎浜１丁目４－１</t>
  </si>
  <si>
    <t>B140213000051</t>
  </si>
  <si>
    <t>福岡市立香椎小学校</t>
  </si>
  <si>
    <t>福岡県福岡市東区香椎駅前３－２－１</t>
  </si>
  <si>
    <t>B140213000060</t>
  </si>
  <si>
    <t>福岡市立多々良小学校</t>
  </si>
  <si>
    <t>福岡県福岡市東区多々良１－５６－１</t>
  </si>
  <si>
    <t>B140213000079</t>
  </si>
  <si>
    <t>福岡市立名島小学校</t>
  </si>
  <si>
    <t>福岡県福岡市東区名島５－５－１</t>
  </si>
  <si>
    <t>B140213000088</t>
  </si>
  <si>
    <t>福岡市立香住丘小学校</t>
  </si>
  <si>
    <t>福岡県福岡市東区香住ヶ丘３－１０－１</t>
  </si>
  <si>
    <t>B140213000097</t>
  </si>
  <si>
    <t>福岡市立東箱崎小学校</t>
  </si>
  <si>
    <t>福岡県福岡市東区箱崎５－１１－２０</t>
  </si>
  <si>
    <t>B140213000104</t>
  </si>
  <si>
    <t>福岡市立和白小学校</t>
  </si>
  <si>
    <t>福岡県福岡市東区塩浜１ー６－１</t>
  </si>
  <si>
    <t>B140213000113</t>
  </si>
  <si>
    <t>福岡市立千早小学校</t>
  </si>
  <si>
    <t>福岡県福岡市東区千早３－１３－１</t>
  </si>
  <si>
    <t>B140213000122</t>
  </si>
  <si>
    <t>福岡市立若宮小学校</t>
  </si>
  <si>
    <t>福岡県福岡市東区若宮３－１２－１</t>
  </si>
  <si>
    <t>B140213000131</t>
  </si>
  <si>
    <t>福岡市立城浜小学校</t>
  </si>
  <si>
    <t>福岡県福岡市東区城浜団地３１－１</t>
  </si>
  <si>
    <t>B140213000140</t>
  </si>
  <si>
    <t>福岡市立美和台小学校</t>
  </si>
  <si>
    <t>福岡県福岡市東区美和台２－２５－１</t>
  </si>
  <si>
    <t>B140213000159</t>
  </si>
  <si>
    <t>福岡市立八田小学校</t>
  </si>
  <si>
    <t>福岡県福岡市東区八田２－１５－１</t>
  </si>
  <si>
    <t>B140213000168</t>
  </si>
  <si>
    <t>福岡市立和白東小学校</t>
  </si>
  <si>
    <t>福岡県福岡市東区高美台２－８－１</t>
  </si>
  <si>
    <t>B140213000177</t>
  </si>
  <si>
    <t>福岡市立舞松原小学校</t>
  </si>
  <si>
    <t>福岡県福岡市東区舞松原５－１９－１</t>
  </si>
  <si>
    <t>B140213000186</t>
  </si>
  <si>
    <t>福岡市立香椎東小学校</t>
  </si>
  <si>
    <t>福岡県福岡市東区香椎台１－９－１</t>
  </si>
  <si>
    <t>B140213000195</t>
  </si>
  <si>
    <t>福岡市立青葉小学校</t>
  </si>
  <si>
    <t>福岡県福岡市東区青葉３－９－１</t>
  </si>
  <si>
    <t>B140213000202</t>
  </si>
  <si>
    <t>福岡市立奈多小学校</t>
  </si>
  <si>
    <t>福岡県福岡市東区奈多団地４０－１</t>
  </si>
  <si>
    <t>B140213000211</t>
  </si>
  <si>
    <t>福岡市立香椎浜小学校</t>
  </si>
  <si>
    <t>福岡県福岡市東区香椎浜２－２－２</t>
  </si>
  <si>
    <t>B140213000220</t>
  </si>
  <si>
    <t>福岡市立香椎下原小学校</t>
  </si>
  <si>
    <t>福岡県福岡市東区下原１－４－１</t>
  </si>
  <si>
    <t>B140213000239</t>
  </si>
  <si>
    <t>福岡市立香陵小学校</t>
  </si>
  <si>
    <t>福岡県福岡市東区香椎浜４－３－２</t>
  </si>
  <si>
    <t>B140213000248</t>
  </si>
  <si>
    <t>福岡市立松島小学校</t>
  </si>
  <si>
    <t>福岡県福岡市東区松島１－３９－１</t>
  </si>
  <si>
    <t>B140213000257</t>
  </si>
  <si>
    <t>福岡市立三苫小学校</t>
  </si>
  <si>
    <t>福岡県福岡市東区三苫７－２－１</t>
  </si>
  <si>
    <t>B140213000266</t>
  </si>
  <si>
    <t>福岡市立照葉小学校</t>
  </si>
  <si>
    <t>福岡県福岡市東区香椎照葉２－２－１</t>
  </si>
  <si>
    <t>B140213000275</t>
  </si>
  <si>
    <t>福岡県福岡市東区香椎照葉７－５－１</t>
  </si>
  <si>
    <t>B140213000284</t>
  </si>
  <si>
    <t>福岡市立西戸崎小学校</t>
  </si>
  <si>
    <t>福岡県福岡市東区西戸崎６－３－１</t>
  </si>
  <si>
    <t>B140213000293</t>
  </si>
  <si>
    <t>福岡市立志賀島小学校</t>
  </si>
  <si>
    <t>福岡県福岡市東区大字志賀島１５６６－１</t>
  </si>
  <si>
    <t>B140213000300</t>
  </si>
  <si>
    <t>福岡市立勝馬小学校</t>
  </si>
  <si>
    <t>福岡県福岡市東区勝馬１７８６</t>
  </si>
  <si>
    <t>B140213000319</t>
  </si>
  <si>
    <t>福岡市立住吉小学校</t>
  </si>
  <si>
    <t>福岡県福岡市博多区美野島３－２２－７</t>
  </si>
  <si>
    <t>B140213000328</t>
  </si>
  <si>
    <t>福岡市立堅粕小学校</t>
  </si>
  <si>
    <t>福岡県福岡市博多区博多駅東１－８－１</t>
  </si>
  <si>
    <t>B140213000337</t>
  </si>
  <si>
    <t>福岡市立千代小学校</t>
  </si>
  <si>
    <t>福岡県福岡市博多区東公園８－１</t>
  </si>
  <si>
    <t>B140213000346</t>
  </si>
  <si>
    <t>福岡市立吉塚小学校</t>
  </si>
  <si>
    <t>福岡県福岡市博多区吉塚２－２１－５４</t>
  </si>
  <si>
    <t>B140213000355</t>
  </si>
  <si>
    <t>福岡市立東住吉小学校</t>
  </si>
  <si>
    <t>福岡県福岡市博多区博多駅南２－６－１</t>
  </si>
  <si>
    <t>B140213000364</t>
  </si>
  <si>
    <t>福岡市立席田小学校</t>
  </si>
  <si>
    <t>福岡県福岡市博多区空港前４ー１７ー１</t>
  </si>
  <si>
    <t>B140213000373</t>
  </si>
  <si>
    <t>福岡市立月隈小学校</t>
  </si>
  <si>
    <t>福岡県福岡市博多区月隈３－３０－１</t>
  </si>
  <si>
    <t>B140213000382</t>
  </si>
  <si>
    <t>福岡市立春住小学校</t>
  </si>
  <si>
    <t>福岡県福岡市博多区博多駅南５－３－１</t>
  </si>
  <si>
    <t>B140213000391</t>
  </si>
  <si>
    <t>福岡市立板付小学校</t>
  </si>
  <si>
    <t>福岡県福岡市博多区麦野２－３－１</t>
  </si>
  <si>
    <t>B140213000408</t>
  </si>
  <si>
    <t>福岡市立那珂小学校</t>
  </si>
  <si>
    <t>福岡県福岡市博多区那珂３－１０－１</t>
  </si>
  <si>
    <t>B140213000417</t>
  </si>
  <si>
    <t>福岡市立那珂南小学校</t>
  </si>
  <si>
    <t>福岡県福岡市博多区元町３－１－１</t>
  </si>
  <si>
    <t>B140213000426</t>
  </si>
  <si>
    <t>福岡市立東光小学校</t>
  </si>
  <si>
    <t>福岡県福岡市博多区東比恵２－２１－１</t>
  </si>
  <si>
    <t>B140213000435</t>
  </si>
  <si>
    <t>福岡市立東吉塚小学校</t>
  </si>
  <si>
    <t>福岡県福岡市博多区吉塚６－８－１１</t>
  </si>
  <si>
    <t>B140213000444</t>
  </si>
  <si>
    <t>福岡市立板付北小学校</t>
  </si>
  <si>
    <t>福岡県福岡市博多区板付２－２－２０</t>
  </si>
  <si>
    <t>B140213000453</t>
  </si>
  <si>
    <t>福岡市立東月隈小学校</t>
  </si>
  <si>
    <t>福岡県福岡市博多区東月隈４－１７－１</t>
  </si>
  <si>
    <t>B140213000462</t>
  </si>
  <si>
    <t>福岡市立三筑小学校</t>
  </si>
  <si>
    <t>福岡県福岡市博多区三筑２－９－１</t>
  </si>
  <si>
    <t>B140213000471</t>
  </si>
  <si>
    <t>福岡市立弥生小学校</t>
  </si>
  <si>
    <t>福岡県福岡市博多区那珂４－９－１</t>
  </si>
  <si>
    <t>B140213000480</t>
  </si>
  <si>
    <t>福岡市立博多小学校</t>
  </si>
  <si>
    <t>福岡県福岡市博多区奈良屋町１－３８</t>
  </si>
  <si>
    <t>B140213000499</t>
  </si>
  <si>
    <t>福岡市立当仁小学校</t>
  </si>
  <si>
    <t>福岡県福岡市中央区唐人町３－１－４５</t>
  </si>
  <si>
    <t>B140213000505</t>
  </si>
  <si>
    <t>福岡市立警固小学校</t>
  </si>
  <si>
    <t>福岡県福岡市中央区警固１－１１－１</t>
  </si>
  <si>
    <t>B140213000514</t>
  </si>
  <si>
    <t>福岡市立春吉小学校</t>
  </si>
  <si>
    <t>福岡県福岡市中央区春吉１－１７－３８</t>
  </si>
  <si>
    <t>B140213000523</t>
  </si>
  <si>
    <t>福岡市立草ヶ江小学校</t>
  </si>
  <si>
    <t>福岡県福岡市中央区草香江２－３－５</t>
  </si>
  <si>
    <t>B140213000532</t>
  </si>
  <si>
    <t>福岡市立平尾小学校</t>
  </si>
  <si>
    <t>福岡県福岡市中央区平尾３－２９－１</t>
  </si>
  <si>
    <t>B140213000541</t>
  </si>
  <si>
    <t>福岡市立高宮小学校</t>
  </si>
  <si>
    <t>福岡県福岡市中央区白金２－１５－４０</t>
  </si>
  <si>
    <t>B140213000550</t>
  </si>
  <si>
    <t>福岡市立赤坂小学校</t>
  </si>
  <si>
    <t>福岡県福岡市中央区赤坂２－５－２０</t>
  </si>
  <si>
    <t>B140213000569</t>
  </si>
  <si>
    <t>福岡市立南当仁小学校</t>
  </si>
  <si>
    <t>福岡県福岡市中央区鳥飼２－４－６１</t>
  </si>
  <si>
    <t>B140213000578</t>
  </si>
  <si>
    <t>福岡市立笹丘小学校</t>
  </si>
  <si>
    <t>福岡県福岡市中央区笹丘２－２５－１</t>
  </si>
  <si>
    <t>B140213000587</t>
  </si>
  <si>
    <t>福岡市立小笹小学校</t>
  </si>
  <si>
    <t>福岡県福岡市中央区平和５－１３－１</t>
  </si>
  <si>
    <t>B140213000596</t>
  </si>
  <si>
    <t>福岡市立福浜小学校</t>
  </si>
  <si>
    <t>福岡県福岡市中央区福浜１－２－１</t>
  </si>
  <si>
    <t>B140213000603</t>
  </si>
  <si>
    <t>福岡市立舞鶴小学校</t>
  </si>
  <si>
    <t>福岡県福岡市中央区舞鶴２－６－１</t>
  </si>
  <si>
    <t>B140213000612</t>
  </si>
  <si>
    <t>福岡市立三宅小学校</t>
  </si>
  <si>
    <t>福岡県福岡市南区三宅２－２３－１</t>
  </si>
  <si>
    <t>B140213000621</t>
  </si>
  <si>
    <t>福岡市立花畑小学校</t>
  </si>
  <si>
    <t>福岡県福岡市南区花畑３－３４－１</t>
  </si>
  <si>
    <t>B140213000630</t>
  </si>
  <si>
    <t>福岡市立玉川小学校</t>
  </si>
  <si>
    <t>福岡県福岡市南区向野１－５－１</t>
  </si>
  <si>
    <t>B140213000649</t>
  </si>
  <si>
    <t>福岡市立西高宮小学校</t>
  </si>
  <si>
    <t>福岡県福岡市南区平和１－６－５５</t>
  </si>
  <si>
    <t>B140213000658</t>
  </si>
  <si>
    <t>福岡市立曰佐小学校</t>
  </si>
  <si>
    <t>福岡県福岡市南区横手３－４２－１</t>
  </si>
  <si>
    <t>B140213000667</t>
  </si>
  <si>
    <t>福岡市立宮竹小学校</t>
  </si>
  <si>
    <t>福岡県福岡市南区井尻１－１－１</t>
  </si>
  <si>
    <t>B140213000676</t>
  </si>
  <si>
    <t>福岡市立大楠小学校</t>
  </si>
  <si>
    <t>福岡県福岡市南区大楠３丁目１０番１号</t>
  </si>
  <si>
    <t>B140213000685</t>
  </si>
  <si>
    <t>福岡市立若久小学校</t>
  </si>
  <si>
    <t>福岡県福岡市南区若久１－１２－１</t>
  </si>
  <si>
    <t>B140213000694</t>
  </si>
  <si>
    <t>福岡市立老司小学校</t>
  </si>
  <si>
    <t>福岡県福岡市南区老司３－２－１</t>
  </si>
  <si>
    <t>B140213000701</t>
  </si>
  <si>
    <t>福岡市立長住小学校</t>
  </si>
  <si>
    <t>福岡県福岡市南区長住４－５－３９</t>
  </si>
  <si>
    <t>B140213000710</t>
  </si>
  <si>
    <t>福岡市立筑紫丘小学校</t>
  </si>
  <si>
    <t>福岡県福岡市南区南大橋１－１３－１</t>
  </si>
  <si>
    <t>B140213000729</t>
  </si>
  <si>
    <t>福岡市立西花畑小学校</t>
  </si>
  <si>
    <t>福岡県福岡市南区桧原２－２０－１</t>
  </si>
  <si>
    <t>B140213000738</t>
  </si>
  <si>
    <t>福岡市立弥永小学校</t>
  </si>
  <si>
    <t>福岡県福岡市南区弥永４－２－１</t>
  </si>
  <si>
    <t>B140213000747</t>
  </si>
  <si>
    <t>福岡市立東花畑小学校</t>
  </si>
  <si>
    <t>福岡県福岡市南区屋形原２－２３－１</t>
  </si>
  <si>
    <t>B140213000756</t>
  </si>
  <si>
    <t>福岡市立長丘小学校</t>
  </si>
  <si>
    <t>福岡県福岡市南区長丘２－２２－４２</t>
  </si>
  <si>
    <t>B140213000765</t>
  </si>
  <si>
    <t>福岡市立西長住小学校</t>
  </si>
  <si>
    <t>福岡県福岡市南区西長住１－９－２０</t>
  </si>
  <si>
    <t>B140213000774</t>
  </si>
  <si>
    <t>福岡市立弥永西小学校</t>
  </si>
  <si>
    <t>福岡県福岡市南区弥永２－１０－１</t>
  </si>
  <si>
    <t>B140213000783</t>
  </si>
  <si>
    <t>福岡市立東若久小学校</t>
  </si>
  <si>
    <t>福岡県福岡市南区若久３－３７－１</t>
  </si>
  <si>
    <t>B140213000792</t>
  </si>
  <si>
    <t>福岡市立鶴田小学校</t>
  </si>
  <si>
    <t>福岡県福岡市南区鶴田３－７－１</t>
  </si>
  <si>
    <t>B140213000809</t>
  </si>
  <si>
    <t>福岡市立野多目小学校</t>
  </si>
  <si>
    <t>福岡県福岡市南区野多目２－６－１</t>
  </si>
  <si>
    <t>B140213000818</t>
  </si>
  <si>
    <t>福岡市立高木小学校</t>
  </si>
  <si>
    <t>福岡県福岡市南区高木３－１１－１</t>
  </si>
  <si>
    <t>B140213000827</t>
  </si>
  <si>
    <t>福岡市立大池小学校</t>
  </si>
  <si>
    <t>福岡県福岡市南区多賀２－８－１</t>
  </si>
  <si>
    <t>B140213000836</t>
  </si>
  <si>
    <t>福岡市立塩原小学校</t>
  </si>
  <si>
    <t>福岡県福岡市南区塩原１－２７－１</t>
  </si>
  <si>
    <t>B140213000845</t>
  </si>
  <si>
    <t>福岡市立柏原小学校</t>
  </si>
  <si>
    <t>福岡県福岡市南区柏原５－２１－１</t>
  </si>
  <si>
    <t>B140213000854</t>
  </si>
  <si>
    <t>福岡市立横手小学校</t>
  </si>
  <si>
    <t>福岡県福岡市南区横手４－２２－１</t>
  </si>
  <si>
    <t>B140213000863</t>
  </si>
  <si>
    <t>福岡市立姪浜小学校</t>
  </si>
  <si>
    <t>福岡県福岡市西区姪の浜２－１０－６</t>
  </si>
  <si>
    <t>B140213000872</t>
  </si>
  <si>
    <t>福岡市立壱岐小学校</t>
  </si>
  <si>
    <t>福岡県福岡市西区拾六町３－２１－１</t>
  </si>
  <si>
    <t>B140213000881</t>
  </si>
  <si>
    <t>福岡市立能古小学校</t>
  </si>
  <si>
    <t>福岡県福岡市西区能古３５７</t>
  </si>
  <si>
    <t>B140213000890</t>
  </si>
  <si>
    <t>福岡市立今宿小学校</t>
  </si>
  <si>
    <t>福岡県福岡市西区今宿東１－２７－１</t>
  </si>
  <si>
    <t>B140213000907</t>
  </si>
  <si>
    <t>福岡市立今津小学校</t>
  </si>
  <si>
    <t>福岡県福岡市西区今津４８０８</t>
  </si>
  <si>
    <t>B140213000916</t>
  </si>
  <si>
    <t>福岡市立内浜小学校</t>
  </si>
  <si>
    <t>福岡県福岡市西区姪の浜５丁目８－８</t>
  </si>
  <si>
    <t>B140213000925</t>
  </si>
  <si>
    <t>福岡市立金武小学校</t>
  </si>
  <si>
    <t>福岡県福岡市西区金武２０２８－１</t>
  </si>
  <si>
    <t>B140213000934</t>
  </si>
  <si>
    <t>福岡市立周船寺小学校</t>
  </si>
  <si>
    <t>福岡県福岡市西区周船寺１－２２－３９</t>
  </si>
  <si>
    <t>B140213000943</t>
  </si>
  <si>
    <t>福岡市立元岡小学校</t>
  </si>
  <si>
    <t>福岡県福岡市西区太郎丸１－２－２４</t>
  </si>
  <si>
    <t>B140213000952</t>
  </si>
  <si>
    <t>福岡市立北崎小学校</t>
  </si>
  <si>
    <t>福岡県福岡市西区小田１３８５</t>
  </si>
  <si>
    <t>B140213000961</t>
  </si>
  <si>
    <t>福岡市立玄界小学校</t>
  </si>
  <si>
    <t>福岡県福岡市西区大字玄界島２３９</t>
  </si>
  <si>
    <t>B140213000970</t>
  </si>
  <si>
    <t>福岡市立小呂小学校</t>
  </si>
  <si>
    <t>福岡県福岡市西区大字小呂島２８５</t>
  </si>
  <si>
    <t>B140213000989</t>
  </si>
  <si>
    <t>福岡市立下山門小学校</t>
  </si>
  <si>
    <t>福岡県福岡市西区下山門４－１５－１</t>
  </si>
  <si>
    <t>B140213000998</t>
  </si>
  <si>
    <t>福岡市立壱岐南小学校</t>
  </si>
  <si>
    <t>福岡県福岡市西区戸切２－１７－１</t>
  </si>
  <si>
    <t>B140213001005</t>
  </si>
  <si>
    <t>福岡市立西陵小学校</t>
  </si>
  <si>
    <t>福岡県福岡市西区生の松原３－９－２</t>
  </si>
  <si>
    <t>B140213001014</t>
  </si>
  <si>
    <t>福岡市立壱岐東小学校</t>
  </si>
  <si>
    <t>福岡県福岡市西区橋本１－１４－１</t>
  </si>
  <si>
    <t>B140213001023</t>
  </si>
  <si>
    <t>福岡市立石丸小学校</t>
  </si>
  <si>
    <t>福岡県福岡市西区石丸３－９－２５</t>
  </si>
  <si>
    <t>B140213001032</t>
  </si>
  <si>
    <t>福岡市立福重小学校</t>
  </si>
  <si>
    <t>福岡県福岡市西区福重４－２５－１</t>
  </si>
  <si>
    <t>B140213001041</t>
  </si>
  <si>
    <t>福岡市立愛宕小学校</t>
  </si>
  <si>
    <t>福岡県福岡市西区愛宕４－１５－１</t>
  </si>
  <si>
    <t>B140213001050</t>
  </si>
  <si>
    <t>福岡市立城原小学校</t>
  </si>
  <si>
    <t>福岡県福岡市西区上山門１－２７－１</t>
  </si>
  <si>
    <t>B140213001069</t>
  </si>
  <si>
    <t>福岡市立玄洋小学校</t>
  </si>
  <si>
    <t>福岡県福岡市西区今宿３－３８－１</t>
  </si>
  <si>
    <t>B140213001078</t>
  </si>
  <si>
    <t>福岡市立愛宕浜小学校</t>
  </si>
  <si>
    <t>福岡県福岡市西区愛宕浜４－４２－１</t>
  </si>
  <si>
    <t>B140213001087</t>
  </si>
  <si>
    <t>福岡市立姪北小学校</t>
  </si>
  <si>
    <t>福岡県福岡市西区姪の浜２－２０－２３</t>
  </si>
  <si>
    <t>B140213001096</t>
  </si>
  <si>
    <t>福岡市立西都小学校</t>
  </si>
  <si>
    <t>福岡県福岡市西区女原北１２－４５</t>
  </si>
  <si>
    <t>B140213001103</t>
  </si>
  <si>
    <t>福岡市立長尾小学校</t>
  </si>
  <si>
    <t>福岡県福岡市城南区長尾５－１－１</t>
  </si>
  <si>
    <t>B140213001112</t>
  </si>
  <si>
    <t>福岡市立鳥飼小学校</t>
  </si>
  <si>
    <t>福岡県福岡市城南区鳥飼４－１３－２</t>
  </si>
  <si>
    <t>B140213001121</t>
  </si>
  <si>
    <t>福岡市立別府小学校</t>
  </si>
  <si>
    <t>福岡県福岡市城南区別府６－９－１</t>
  </si>
  <si>
    <t>B140213001130</t>
  </si>
  <si>
    <t>福岡市立七隈小学校</t>
  </si>
  <si>
    <t>福岡県福岡市城南区七隈４－２５－８</t>
  </si>
  <si>
    <t>B140213001149</t>
  </si>
  <si>
    <t>福岡市立堤小学校</t>
  </si>
  <si>
    <t>福岡県福岡市城南区樋井川６－２７－５６</t>
  </si>
  <si>
    <t>B140213001158</t>
  </si>
  <si>
    <t>福岡市立城南小学校</t>
  </si>
  <si>
    <t>福岡県福岡市城南区茶山６－２０－１</t>
  </si>
  <si>
    <t>B140213001167</t>
  </si>
  <si>
    <t>福岡市立金山小学校</t>
  </si>
  <si>
    <t>福岡県福岡市城南区松山１－２０－５６</t>
  </si>
  <si>
    <t>B140213001176</t>
  </si>
  <si>
    <t>福岡市立片江小学校</t>
  </si>
  <si>
    <t>福岡県福岡市城南区片江４－５－１</t>
  </si>
  <si>
    <t>B140213001185</t>
  </si>
  <si>
    <t>福岡市立南片江小学校</t>
  </si>
  <si>
    <t>福岡県福岡市城南区南片江２－９－１</t>
  </si>
  <si>
    <t>B140213001194</t>
  </si>
  <si>
    <t>福岡市立田島小学校</t>
  </si>
  <si>
    <t>福岡県福岡市城南区田島３－２０－１</t>
  </si>
  <si>
    <t>B140213001201</t>
  </si>
  <si>
    <t>福岡市立堤丘小学校</t>
  </si>
  <si>
    <t>福岡県福岡市城南区堤１－１６－１</t>
  </si>
  <si>
    <t>B140213001210</t>
  </si>
  <si>
    <t>福岡市立西新小学校</t>
  </si>
  <si>
    <t>福岡県福岡市早良区西新６－４－１</t>
  </si>
  <si>
    <t>B140213001229</t>
  </si>
  <si>
    <t>福岡市立原小学校</t>
  </si>
  <si>
    <t>福岡県福岡市早良区原２－５－１</t>
  </si>
  <si>
    <t>B140213001238</t>
  </si>
  <si>
    <t>福岡市立高取小学校</t>
  </si>
  <si>
    <t>福岡県福岡市早良区昭代２－１５－５１</t>
  </si>
  <si>
    <t>B140213001247</t>
  </si>
  <si>
    <t>福岡市立百道小学校</t>
  </si>
  <si>
    <t>福岡県福岡市早良区百道３－１－１</t>
  </si>
  <si>
    <t>B140213001256</t>
  </si>
  <si>
    <t>福岡市立田隈小学校</t>
  </si>
  <si>
    <t>福岡県福岡市早良区田隈２－７－１</t>
  </si>
  <si>
    <t>B140213001265</t>
  </si>
  <si>
    <t>福岡市立室見小学校</t>
  </si>
  <si>
    <t>福岡県福岡市早良区室見３－３－１</t>
  </si>
  <si>
    <t>B140213001274</t>
  </si>
  <si>
    <t>福岡市立原西小学校</t>
  </si>
  <si>
    <t>福岡県福岡市早良区原５－１６－１０</t>
  </si>
  <si>
    <t>B140213001283</t>
  </si>
  <si>
    <t>福岡市立原北小学校</t>
  </si>
  <si>
    <t>福岡県福岡市早良区南庄４－５－４０</t>
  </si>
  <si>
    <t>B140213001292</t>
  </si>
  <si>
    <t>福岡市立飯倉小学校</t>
  </si>
  <si>
    <t>福岡県福岡市早良区飯倉７－３０－９</t>
  </si>
  <si>
    <t>B140213001309</t>
  </si>
  <si>
    <t>福岡市立賀茂小学校</t>
  </si>
  <si>
    <t>福岡県福岡市早良区賀茂１－３１－１</t>
  </si>
  <si>
    <t>B140213001318</t>
  </si>
  <si>
    <t>福岡市立有田小学校</t>
  </si>
  <si>
    <t>福岡県福岡市早良区有田８－１７－１</t>
  </si>
  <si>
    <t>B140213001327</t>
  </si>
  <si>
    <t>福岡市立野芥小学校</t>
  </si>
  <si>
    <t>福岡県福岡市早良区野芥７－１６－１</t>
  </si>
  <si>
    <t>B140213001336</t>
  </si>
  <si>
    <t>福岡市立大原小学校</t>
  </si>
  <si>
    <t>福岡県福岡市早良区原３－８－１０</t>
  </si>
  <si>
    <t>B140213001345</t>
  </si>
  <si>
    <t>福岡市立四箇田小学校</t>
  </si>
  <si>
    <t>福岡県福岡市早良区四箇田団地５６－１</t>
  </si>
  <si>
    <t>B140213001354</t>
  </si>
  <si>
    <t>福岡市立飯原小学校</t>
  </si>
  <si>
    <t>福岡県福岡市早良区原７－３－１</t>
  </si>
  <si>
    <t>B140213001363</t>
  </si>
  <si>
    <t>福岡市立有住小学校</t>
  </si>
  <si>
    <t>福岡県福岡市早良区有田７－１７－１</t>
  </si>
  <si>
    <t>B140213001372</t>
  </si>
  <si>
    <t>福岡市立早良小学校</t>
  </si>
  <si>
    <t>福岡県福岡市早良区早良１－８－１</t>
  </si>
  <si>
    <t>B140213001381</t>
  </si>
  <si>
    <t>福岡市立田村小学校</t>
  </si>
  <si>
    <t>福岡県福岡市早良区田村３－３２－１</t>
  </si>
  <si>
    <t>B140213001390</t>
  </si>
  <si>
    <t>福岡市立飯倉中央小学校</t>
  </si>
  <si>
    <t>福岡県福岡市早良区飯倉３－６－３５</t>
  </si>
  <si>
    <t>B140213001407</t>
  </si>
  <si>
    <t>福岡市立小田部小学校</t>
  </si>
  <si>
    <t>福岡県福岡市早良区小田部６－４－１</t>
  </si>
  <si>
    <t>B140213001416</t>
  </si>
  <si>
    <t>福岡市立百道浜小学校</t>
  </si>
  <si>
    <t>福岡県福岡市早良区百道浜４－２４－１</t>
  </si>
  <si>
    <t>B140213001425</t>
  </si>
  <si>
    <t>福岡市立入部小学校</t>
  </si>
  <si>
    <t>福岡県福岡市早良区東入部２－２１－１５</t>
  </si>
  <si>
    <t>B140213001434</t>
  </si>
  <si>
    <t>福岡市立脇山小学校</t>
  </si>
  <si>
    <t>福岡県福岡市早良区大字脇山２５５８番地</t>
  </si>
  <si>
    <t>B140213001443</t>
  </si>
  <si>
    <t>福岡市立内野小学校</t>
  </si>
  <si>
    <t>福岡県福岡市早良区内野８－１５－１</t>
  </si>
  <si>
    <t>B140213001452</t>
  </si>
  <si>
    <t>福岡市立曲渕小学校</t>
  </si>
  <si>
    <t>福岡県福岡市早良区大字曲渕７１３－１</t>
  </si>
  <si>
    <t>B140213001461</t>
  </si>
  <si>
    <t>福岡市立西都北小学校</t>
  </si>
  <si>
    <t>福岡県福岡市西区北原二丁目４０番１号</t>
  </si>
  <si>
    <t>B140220200018</t>
  </si>
  <si>
    <t>大牟田市立玉川小学校</t>
  </si>
  <si>
    <t>福岡県大牟田市大字櫟野２７１０－１</t>
  </si>
  <si>
    <t>B140220200027</t>
  </si>
  <si>
    <t>大牟田市立大正小学校</t>
  </si>
  <si>
    <t>福岡県大牟田市大正町５－５－９</t>
  </si>
  <si>
    <t>B140220200036</t>
  </si>
  <si>
    <t>大牟田市立中友小学校</t>
  </si>
  <si>
    <t>福岡県大牟田市中友町１－２０</t>
  </si>
  <si>
    <t>B140220200045</t>
  </si>
  <si>
    <t>大牟田市立明治小学校</t>
  </si>
  <si>
    <t>福岡県大牟田市明治町２丁目２１番地１</t>
  </si>
  <si>
    <t>B140220200054</t>
  </si>
  <si>
    <t>大牟田市立白川小学校</t>
  </si>
  <si>
    <t>福岡県大牟田市中白川町１－１８３</t>
  </si>
  <si>
    <t>B140220200063</t>
  </si>
  <si>
    <t>大牟田市立平原小学校</t>
  </si>
  <si>
    <t>福岡県大牟田市平原町３３３</t>
  </si>
  <si>
    <t>B140220200072</t>
  </si>
  <si>
    <t>大牟田市立高取小学校</t>
  </si>
  <si>
    <t>福岡県大牟田市大字歴木１８０７－５８</t>
  </si>
  <si>
    <t>B140220200081</t>
  </si>
  <si>
    <t>大牟田市立三池小学校</t>
  </si>
  <si>
    <t>福岡県大牟田市大字新町２８９－１</t>
  </si>
  <si>
    <t>B140220200090</t>
  </si>
  <si>
    <t>大牟田市立銀水小学校</t>
  </si>
  <si>
    <t>福岡県大牟田市大字田隈２３９</t>
  </si>
  <si>
    <t>B140220200107</t>
  </si>
  <si>
    <t>大牟田市立上内小学校</t>
  </si>
  <si>
    <t>福岡県大牟田市上内１５７５－１</t>
  </si>
  <si>
    <t>B140220200116</t>
  </si>
  <si>
    <t>大牟田市立吉野小学校</t>
  </si>
  <si>
    <t>福岡県大牟田市大字白銀９６７－１７</t>
  </si>
  <si>
    <t>B140220200125</t>
  </si>
  <si>
    <t>大牟田市立倉永小学校</t>
  </si>
  <si>
    <t>福岡県大牟田市大字倉永１３０７番地</t>
  </si>
  <si>
    <t>B140220200134</t>
  </si>
  <si>
    <t>大牟田市立手鎌小学校</t>
  </si>
  <si>
    <t>福岡県大牟田市大字唐船３９５</t>
  </si>
  <si>
    <t>B140220200143</t>
  </si>
  <si>
    <t>大牟田市立羽山台小学校</t>
  </si>
  <si>
    <t>福岡県大牟田市草木５８７番地３</t>
  </si>
  <si>
    <t>B140220200152</t>
  </si>
  <si>
    <t>大牟田市立みなと小学校</t>
  </si>
  <si>
    <t>福岡県大牟田市上屋敷町２丁目３番地１</t>
  </si>
  <si>
    <t>B140220200161</t>
  </si>
  <si>
    <t>大牟田市立天領小学校</t>
  </si>
  <si>
    <t>福岡県大牟田市天領町１－１４５－１</t>
  </si>
  <si>
    <t>B140220200170</t>
  </si>
  <si>
    <t>大牟田市立天の原小学校</t>
  </si>
  <si>
    <t>福岡県大牟田市笹原町３－１１６</t>
  </si>
  <si>
    <t>B140220200189</t>
  </si>
  <si>
    <t>大牟田市立大牟田中央小学校</t>
  </si>
  <si>
    <t>福岡県大牟田市笹林町１丁目１番地３</t>
  </si>
  <si>
    <t>B140220200198</t>
  </si>
  <si>
    <t>大牟田市立駛馬小学校</t>
  </si>
  <si>
    <t>福岡県大牟田市馬場町１７</t>
  </si>
  <si>
    <t>B140220300017</t>
  </si>
  <si>
    <t>久留米市立西国分小学校</t>
  </si>
  <si>
    <t>福岡県久留米市諏訪野町１９７２－１</t>
  </si>
  <si>
    <t>B140220300026</t>
  </si>
  <si>
    <t>久留米市立荘島小学校</t>
  </si>
  <si>
    <t>福岡県久留米市荘島町１９－４</t>
  </si>
  <si>
    <t>B140220300035</t>
  </si>
  <si>
    <t>久留米市立日吉小学校</t>
  </si>
  <si>
    <t>福岡県久留米市日吉町７７－１</t>
  </si>
  <si>
    <t>B140220300044</t>
  </si>
  <si>
    <t>久留米市立篠山小学校</t>
  </si>
  <si>
    <t>福岡県久留米市篠山町２７０－１</t>
  </si>
  <si>
    <t>B140220300053</t>
  </si>
  <si>
    <t>久留米市立京町小学校</t>
  </si>
  <si>
    <t>福岡県久留米市京町２５６</t>
  </si>
  <si>
    <t>B140220300062</t>
  </si>
  <si>
    <t>久留米市立南薫小学校</t>
  </si>
  <si>
    <t>福岡県久留米市南薫西町１９５１－１</t>
  </si>
  <si>
    <t>B140220300071</t>
  </si>
  <si>
    <t>久留米市立鳥飼小学校</t>
  </si>
  <si>
    <t>福岡県久留米市梅満町９７７</t>
  </si>
  <si>
    <t>B140220300080</t>
  </si>
  <si>
    <t>久留米市立長門石小学校</t>
  </si>
  <si>
    <t>福岡県久留米市長門石３－９－１２</t>
  </si>
  <si>
    <t>B140220300099</t>
  </si>
  <si>
    <t>久留米市立小森野小学校</t>
  </si>
  <si>
    <t>福岡県久留米市小森野５－２１－２３</t>
  </si>
  <si>
    <t>B140220300106</t>
  </si>
  <si>
    <t>久留米市立金丸小学校</t>
  </si>
  <si>
    <t>福岡県久留米市原古賀町２８－２</t>
  </si>
  <si>
    <t>B140220300115</t>
  </si>
  <si>
    <t>久留米市立東国分小学校</t>
  </si>
  <si>
    <t>福岡県久留米市国分町４４４－１</t>
  </si>
  <si>
    <t>B140220300124</t>
  </si>
  <si>
    <t>久留米市立御井小学校</t>
  </si>
  <si>
    <t>福岡県久留米市御井町５９９－２</t>
  </si>
  <si>
    <t>B140220300133</t>
  </si>
  <si>
    <t>久留米市立南小学校</t>
  </si>
  <si>
    <t>福岡県久留米市南２丁目１６番１号</t>
  </si>
  <si>
    <t>B140220300142</t>
  </si>
  <si>
    <t>久留米市立合川小学校</t>
  </si>
  <si>
    <t>福岡県久留米市合川町４７１－１</t>
  </si>
  <si>
    <t>B140220300151</t>
  </si>
  <si>
    <t>久留米市立山川小学校</t>
  </si>
  <si>
    <t>福岡県久留米市山川追分２－１０－２</t>
  </si>
  <si>
    <t>B140220300160</t>
  </si>
  <si>
    <t>久留米市立上津小学校</t>
  </si>
  <si>
    <t>福岡県久留米市上津町１９２３－３－１</t>
  </si>
  <si>
    <t>B140220300179</t>
  </si>
  <si>
    <t>久留米市立高良内小学校</t>
  </si>
  <si>
    <t>福岡県久留米市高良内町５２３－１</t>
  </si>
  <si>
    <t>B140220300188</t>
  </si>
  <si>
    <t>久留米市立宮ノ陣小学校</t>
  </si>
  <si>
    <t>福岡県久留米市宮ノ陣町大杜３９３－１</t>
  </si>
  <si>
    <t>B140220300197</t>
  </si>
  <si>
    <t>久留米市立山本小学校</t>
  </si>
  <si>
    <t>福岡県久留米市山本町耳納９０</t>
  </si>
  <si>
    <t>B140220300204</t>
  </si>
  <si>
    <t>久留米市立草野小学校</t>
  </si>
  <si>
    <t>福岡県久留米市草野町矢作４９６－１</t>
  </si>
  <si>
    <t>B140220300213</t>
  </si>
  <si>
    <t>久留米市立安武小学校</t>
  </si>
  <si>
    <t>福岡県久留米市安武町武島７７６－１</t>
  </si>
  <si>
    <t>B140220300222</t>
  </si>
  <si>
    <t>久留米市立荒木小学校</t>
  </si>
  <si>
    <t>福岡県久留米市荒木町荒木１５００</t>
  </si>
  <si>
    <t>B140220300231</t>
  </si>
  <si>
    <t>久留米市立大善寺小学校</t>
  </si>
  <si>
    <t>福岡県久留米市大善寺町夜明１２６８</t>
  </si>
  <si>
    <t>B140220300240</t>
  </si>
  <si>
    <t>久留米市立善導寺小学校</t>
  </si>
  <si>
    <t>福岡県久留米市善導寺町与田４５０</t>
  </si>
  <si>
    <t>B140220300259</t>
  </si>
  <si>
    <t>久留米市立大橋小学校</t>
  </si>
  <si>
    <t>福岡県久留米市大橋町合楽１０８１</t>
  </si>
  <si>
    <t>B140220300268</t>
  </si>
  <si>
    <t>久留米市立青峰小学校</t>
  </si>
  <si>
    <t>福岡県久留米市青峰２－７－１</t>
  </si>
  <si>
    <t>B140220300277</t>
  </si>
  <si>
    <t>久留米市立津福小学校</t>
  </si>
  <si>
    <t>福岡県久留米市津福今町４７２－３１</t>
  </si>
  <si>
    <t>B140220300286</t>
  </si>
  <si>
    <t>久留米市立船越小学校</t>
  </si>
  <si>
    <t>福岡県久留米市田主丸町船越１９０</t>
  </si>
  <si>
    <t>B140220300295</t>
  </si>
  <si>
    <t>久留米市立水縄小学校</t>
  </si>
  <si>
    <t>福岡県久留米市田主丸町石垣８８９</t>
  </si>
  <si>
    <t>B140220300302</t>
  </si>
  <si>
    <t>久留米市立田主丸小学校</t>
  </si>
  <si>
    <t>福岡県久留米市田主丸町田主丸３１８</t>
  </si>
  <si>
    <t>B140220300311</t>
  </si>
  <si>
    <t>久留米市立水分小学校</t>
  </si>
  <si>
    <t>福岡県久留米市田主丸町常盤１１１８－１</t>
  </si>
  <si>
    <t>B140220300320</t>
  </si>
  <si>
    <t>久留米市立竹野小学校</t>
  </si>
  <si>
    <t>福岡県久留米市田主丸町竹野１８２３－１</t>
  </si>
  <si>
    <t>B140220300339</t>
  </si>
  <si>
    <t>久留米市立川会小学校</t>
  </si>
  <si>
    <t>福岡県久留米市田主丸町以真恵２７４－１</t>
  </si>
  <si>
    <t>B140220300348</t>
  </si>
  <si>
    <t>久留米市立柴刈小学校</t>
  </si>
  <si>
    <t>福岡県久留米市田主丸町八幡８３０－１</t>
  </si>
  <si>
    <t>B140220300357</t>
  </si>
  <si>
    <t>久留米市立弓削小学校</t>
  </si>
  <si>
    <t>福岡県久留米市北野町高良１８０１</t>
  </si>
  <si>
    <t>B140220300366</t>
  </si>
  <si>
    <t>久留米市立北野小学校</t>
  </si>
  <si>
    <t>福岡県久留米市北野町中５２０－１</t>
  </si>
  <si>
    <t>B140220300375</t>
  </si>
  <si>
    <t>久留米市立大城小学校</t>
  </si>
  <si>
    <t>福岡県久留米市北野町大城１２１－１</t>
  </si>
  <si>
    <t>B140220300384</t>
  </si>
  <si>
    <t>久留米市立金島小学校</t>
  </si>
  <si>
    <t>福岡県久留米市北野町八重亀１６４番地</t>
  </si>
  <si>
    <t>B140220300393</t>
  </si>
  <si>
    <t>久留米市立西牟田小学校</t>
  </si>
  <si>
    <t>福岡県久留米市三潴町西牟田４４１０</t>
  </si>
  <si>
    <t>B140220300400</t>
  </si>
  <si>
    <t>久留米市立犬塚小学校</t>
  </si>
  <si>
    <t>福岡県久留米市三潴町玉満１８７１番地</t>
  </si>
  <si>
    <t>B140220300419</t>
  </si>
  <si>
    <t>久留米市立三潴小学校</t>
  </si>
  <si>
    <t>福岡県久留米市三潴町高三潴４９２</t>
  </si>
  <si>
    <t>B140220300428</t>
  </si>
  <si>
    <t>久留米市立城島小学校</t>
  </si>
  <si>
    <t>福岡県久留米市城島町城島３２０</t>
  </si>
  <si>
    <t>B140220300446</t>
  </si>
  <si>
    <t>久留米市立江上小学校</t>
  </si>
  <si>
    <t>福岡県久留米市城島町江上３３１</t>
  </si>
  <si>
    <t>B140220300455</t>
  </si>
  <si>
    <t>久留米市立青木小学校</t>
  </si>
  <si>
    <t>福岡県久留米市城島町上青木８２５</t>
  </si>
  <si>
    <t>B140220400016</t>
  </si>
  <si>
    <t>直方市立直方南小学校</t>
  </si>
  <si>
    <t>福岡県直方市新町三丁目３番５５号</t>
  </si>
  <si>
    <t>B140220400025</t>
  </si>
  <si>
    <t>直方市立直方北小学校</t>
  </si>
  <si>
    <t>福岡県直方市日吉町７－１</t>
  </si>
  <si>
    <t>B140220400034</t>
  </si>
  <si>
    <t>直方市立直方西小学校</t>
  </si>
  <si>
    <t>福岡県直方市大字山部６６６番地</t>
  </si>
  <si>
    <t>B140220400043</t>
  </si>
  <si>
    <t>直方市立新入小学校</t>
  </si>
  <si>
    <t>福岡県直方市上新入２０８１</t>
  </si>
  <si>
    <t>B140220400052</t>
  </si>
  <si>
    <t>直方市立感田小学校</t>
  </si>
  <si>
    <t>福岡県直方市大字感田１１６０</t>
  </si>
  <si>
    <t>B140220400061</t>
  </si>
  <si>
    <t>直方市立上頓野小学校</t>
  </si>
  <si>
    <t>福岡県直方市大字上頓野２５１０番地</t>
  </si>
  <si>
    <t>B140220400070</t>
  </si>
  <si>
    <t>直方市立下境小学校</t>
  </si>
  <si>
    <t>福岡県直方市大字下境１８２０番地</t>
  </si>
  <si>
    <t>B140220400089</t>
  </si>
  <si>
    <t>直方市立福地小学校</t>
  </si>
  <si>
    <t>福岡県直方市永満寺２４２７</t>
  </si>
  <si>
    <t>B140220400098</t>
  </si>
  <si>
    <t>直方市立中泉小学校</t>
  </si>
  <si>
    <t>福岡県直方市中泉８４８－３</t>
  </si>
  <si>
    <t>B140220400105</t>
  </si>
  <si>
    <t>直方市立植木小学校</t>
  </si>
  <si>
    <t>福岡県直方市植木３２０７</t>
  </si>
  <si>
    <t>B140220400114</t>
  </si>
  <si>
    <t>直方市立直方東小学校</t>
  </si>
  <si>
    <t>福岡県直方市大字頓野２０９５－１</t>
  </si>
  <si>
    <t>B140220500015</t>
  </si>
  <si>
    <t>飯塚市立飯塚小学校</t>
  </si>
  <si>
    <t>福岡県飯塚市西徳前２－６</t>
  </si>
  <si>
    <t>B140220500024</t>
  </si>
  <si>
    <t>飯塚市立菰田小学校</t>
  </si>
  <si>
    <t>福岡県飯塚市菰田東２丁目１９番５号</t>
  </si>
  <si>
    <t>B140220500033</t>
  </si>
  <si>
    <t>飯塚市立立岩小学校</t>
  </si>
  <si>
    <t>福岡県飯塚市立岩１１７６－１</t>
  </si>
  <si>
    <t>B140220500042</t>
  </si>
  <si>
    <t>飯塚市立飯塚東小学校</t>
  </si>
  <si>
    <t>福岡県飯塚市下三緒５４</t>
  </si>
  <si>
    <t>B140220500051</t>
  </si>
  <si>
    <t>飯塚市立鯰田小学校</t>
  </si>
  <si>
    <t>福岡県飯塚市鯰田１２６３</t>
  </si>
  <si>
    <t>B140220500060</t>
  </si>
  <si>
    <t>飯塚市立片島小学校</t>
  </si>
  <si>
    <t>福岡県飯塚市片島３－８－５</t>
  </si>
  <si>
    <t>B140220500079</t>
  </si>
  <si>
    <t>飯塚市立伊岐須小学校</t>
  </si>
  <si>
    <t>福岡県飯塚市伊岐須８４３</t>
  </si>
  <si>
    <t>B140220500088</t>
  </si>
  <si>
    <t>飯塚市立幸袋小学校</t>
  </si>
  <si>
    <t>福岡県飯塚市中７３０－１</t>
  </si>
  <si>
    <t>B140220500097</t>
  </si>
  <si>
    <t>飯塚市立八木山小学校</t>
  </si>
  <si>
    <t>福岡県飯塚市八木山６９３－１</t>
  </si>
  <si>
    <t>B140220500104</t>
  </si>
  <si>
    <t>飯塚市立庄内小学校</t>
  </si>
  <si>
    <t>福岡県飯塚市有安１－２２</t>
  </si>
  <si>
    <t>B140220500113</t>
  </si>
  <si>
    <t>飯塚市立頴田小学校</t>
  </si>
  <si>
    <t>福岡県飯塚市鹿毛馬１６６７－２</t>
  </si>
  <si>
    <t>B140220500122</t>
  </si>
  <si>
    <t>飯塚市立若菜小学校</t>
  </si>
  <si>
    <t>福岡県飯塚市小正２４９番地２</t>
  </si>
  <si>
    <t>B140220500131</t>
  </si>
  <si>
    <t>飯塚市立椋本小学校</t>
  </si>
  <si>
    <t>福岡県飯塚市椋本１６－２</t>
  </si>
  <si>
    <t>B140220500140</t>
  </si>
  <si>
    <t>飯塚市立高田小学校</t>
  </si>
  <si>
    <t>福岡県飯塚市高田７０１</t>
  </si>
  <si>
    <t>B140220500159</t>
  </si>
  <si>
    <t>飯塚市立内野小学校</t>
  </si>
  <si>
    <t>福岡県飯塚市内野３５３７－１</t>
  </si>
  <si>
    <t>B140220500168</t>
  </si>
  <si>
    <t>飯塚市立上穂波小学校</t>
  </si>
  <si>
    <t>福岡県飯塚市筑穂元吉４３０</t>
  </si>
  <si>
    <t>B140220500177</t>
  </si>
  <si>
    <t>飯塚市立大分小学校</t>
  </si>
  <si>
    <t>福岡県飯塚市大分１９８５－１</t>
  </si>
  <si>
    <t>B140220500186</t>
  </si>
  <si>
    <t>飯塚市立穂波東小学校</t>
  </si>
  <si>
    <t>福岡県飯塚市平恒１０２１</t>
  </si>
  <si>
    <t>B140220500195</t>
  </si>
  <si>
    <t>飯塚市立飯塚鎮西小学校</t>
  </si>
  <si>
    <t>福岡県飯塚市大日寺１４１</t>
  </si>
  <si>
    <t>B140220600014</t>
  </si>
  <si>
    <t>田川市立猪位金小学校</t>
  </si>
  <si>
    <t>福岡県田川市位登５０９</t>
  </si>
  <si>
    <t>B140220600023</t>
  </si>
  <si>
    <t>田川市立弓削田小学校</t>
  </si>
  <si>
    <t>福岡県田川市大字弓削田４９９番地</t>
  </si>
  <si>
    <t>B140220600032</t>
  </si>
  <si>
    <t>田川市立後藤寺小学校</t>
  </si>
  <si>
    <t>福岡県田川市宮尾町１－９</t>
  </si>
  <si>
    <t>B140220600041</t>
  </si>
  <si>
    <t>田川市立大浦小学校</t>
  </si>
  <si>
    <t>福岡県田川市奈良１６１６</t>
  </si>
  <si>
    <t>B140220600050</t>
  </si>
  <si>
    <t>田川市立大藪小学校</t>
  </si>
  <si>
    <t>福岡県田川市大字川宮１６４５－２</t>
  </si>
  <si>
    <t>B140220600069</t>
  </si>
  <si>
    <t>田川市立田川小学校</t>
  </si>
  <si>
    <t>福岡県田川市栄町４－２３</t>
  </si>
  <si>
    <t>B140220600078</t>
  </si>
  <si>
    <t>田川市立鎮西小学校</t>
  </si>
  <si>
    <t>福岡県田川市大字伊田１９４６－１</t>
  </si>
  <si>
    <t>B140220600087</t>
  </si>
  <si>
    <t>田川市立伊田小学校</t>
  </si>
  <si>
    <t>福岡県田川市伊田４３９０</t>
  </si>
  <si>
    <t>B140220600096</t>
  </si>
  <si>
    <t>田川市立金川小学校</t>
  </si>
  <si>
    <t>福岡県田川市糒１７７１</t>
  </si>
  <si>
    <t>B140220700013</t>
  </si>
  <si>
    <t>柳川市立柳河小学校</t>
  </si>
  <si>
    <t>福岡県柳川市恵美須町２８</t>
  </si>
  <si>
    <t>B140220700022</t>
  </si>
  <si>
    <t>柳川市立城内小学校</t>
  </si>
  <si>
    <t>福岡県柳川市本町８４</t>
  </si>
  <si>
    <t>B140220700031</t>
  </si>
  <si>
    <t>柳川市立矢留小学校</t>
  </si>
  <si>
    <t>福岡県柳川市矢留本町２１</t>
  </si>
  <si>
    <t>B140220700040</t>
  </si>
  <si>
    <t>柳川市立東宮永小学校</t>
  </si>
  <si>
    <t>福岡県柳川市下宮永町３７４</t>
  </si>
  <si>
    <t>B140220700059</t>
  </si>
  <si>
    <t>柳川市立両開小学校</t>
  </si>
  <si>
    <t>福岡県柳川市有明町１７５０</t>
  </si>
  <si>
    <t>B140220700068</t>
  </si>
  <si>
    <t>柳川市立昭代第一小学校</t>
  </si>
  <si>
    <t>福岡県柳川市田脇８１０</t>
  </si>
  <si>
    <t>B140220700077</t>
  </si>
  <si>
    <t>柳川市立昭代第二小学校</t>
  </si>
  <si>
    <t>福岡県柳川市西浜武１４９０</t>
  </si>
  <si>
    <t>B140220700086</t>
  </si>
  <si>
    <t>柳川市立蒲池小学校</t>
  </si>
  <si>
    <t>福岡県柳川市金納４５５</t>
  </si>
  <si>
    <t>B140220700095</t>
  </si>
  <si>
    <t>柳川市立皿垣小学校</t>
  </si>
  <si>
    <t>福岡県柳川市大和町栄１５４２</t>
  </si>
  <si>
    <t>B140220700102</t>
  </si>
  <si>
    <t>柳川市立有明小学校</t>
  </si>
  <si>
    <t>福岡県柳川市大和町皿垣開６００</t>
  </si>
  <si>
    <t>B140220700111</t>
  </si>
  <si>
    <t>柳川市立中島小学校</t>
  </si>
  <si>
    <t>福岡県柳川市大和町中島６８</t>
  </si>
  <si>
    <t>B140220700120</t>
  </si>
  <si>
    <t>柳川市立六合小学校</t>
  </si>
  <si>
    <t>福岡県柳川市大和町六合１６６１番地１</t>
  </si>
  <si>
    <t>B140220700139</t>
  </si>
  <si>
    <t>柳川市立大和小学校</t>
  </si>
  <si>
    <t>福岡県柳川市大和町栄５６３</t>
  </si>
  <si>
    <t>B140220700148</t>
  </si>
  <si>
    <t>柳川市立豊原小学校</t>
  </si>
  <si>
    <t>福岡県柳川市大和町豊原１２５</t>
  </si>
  <si>
    <t>B140220700157</t>
  </si>
  <si>
    <t>柳川市立藤吉小学校</t>
  </si>
  <si>
    <t>福岡県柳川市三橋町藤吉５０２</t>
  </si>
  <si>
    <t>B140220700166</t>
  </si>
  <si>
    <t>柳川市立矢ヶ部小学校</t>
  </si>
  <si>
    <t>福岡県柳川市三橋町柳河４６０－１</t>
  </si>
  <si>
    <t>B140220700175</t>
  </si>
  <si>
    <t>柳川市立二ッ河小学校</t>
  </si>
  <si>
    <t>福岡県柳川市三橋町百町７３５番地１</t>
  </si>
  <si>
    <t>B140220700184</t>
  </si>
  <si>
    <t>柳川市立垂見小学校</t>
  </si>
  <si>
    <t>福岡県柳川市三橋町垂見１６１０</t>
  </si>
  <si>
    <t>B140220700193</t>
  </si>
  <si>
    <t>柳川市立中山小学校</t>
  </si>
  <si>
    <t>福岡県柳川市三橋町中山３５２</t>
  </si>
  <si>
    <t>B140221000018</t>
  </si>
  <si>
    <t>八女市立福島小学校</t>
  </si>
  <si>
    <t>福岡県八女市本町６５７</t>
  </si>
  <si>
    <t>B140221000027</t>
  </si>
  <si>
    <t>八女市立長峰小学校</t>
  </si>
  <si>
    <t>福岡県八女市吉田６５４－１</t>
  </si>
  <si>
    <t>B140221000036</t>
  </si>
  <si>
    <t>八女市立上妻小学校</t>
  </si>
  <si>
    <t>福岡県八女市津江７３</t>
  </si>
  <si>
    <t>B140221000045</t>
  </si>
  <si>
    <t>八女市立三河小学校</t>
  </si>
  <si>
    <t>福岡県八女市酒井田４８６－１</t>
  </si>
  <si>
    <t>B140221000054</t>
  </si>
  <si>
    <t>八女市立八幡小学校</t>
  </si>
  <si>
    <t>福岡県八女市新庄３８５</t>
  </si>
  <si>
    <t>B140221000063</t>
  </si>
  <si>
    <t>八女市立忠見小学校</t>
  </si>
  <si>
    <t>福岡県八女市忠見９８０</t>
  </si>
  <si>
    <t>B140221000072</t>
  </si>
  <si>
    <t>八女市立川崎小学校</t>
  </si>
  <si>
    <t>福岡県八女市山内７６９</t>
  </si>
  <si>
    <t>B140221000081</t>
  </si>
  <si>
    <t>八女市立岡山小学校</t>
  </si>
  <si>
    <t>福岡県八女市鵜池３０２番地</t>
  </si>
  <si>
    <t>B140221000090</t>
  </si>
  <si>
    <t>八女市立立花小学校</t>
  </si>
  <si>
    <t>福岡県八女市立花町谷川１０５８</t>
  </si>
  <si>
    <t>B140221000107</t>
  </si>
  <si>
    <t>八女市立黒木小学校</t>
  </si>
  <si>
    <t>福岡県八女市黒木町桑原２６</t>
  </si>
  <si>
    <t>B140221000116</t>
  </si>
  <si>
    <t>八女市立黒木西小学校</t>
  </si>
  <si>
    <t>福岡県八女市黒木町本分３８－１</t>
  </si>
  <si>
    <t>B140221000125</t>
  </si>
  <si>
    <t>八女市立筑南小学校</t>
  </si>
  <si>
    <t>福岡県八女市立花町北山２８４０－１</t>
  </si>
  <si>
    <t>B140221000134</t>
  </si>
  <si>
    <t>八女市立星野小学校</t>
  </si>
  <si>
    <t>福岡県八女市星野村１２０５９－１</t>
  </si>
  <si>
    <t>B140221100017</t>
  </si>
  <si>
    <t>筑後市立羽犬塚小学校</t>
  </si>
  <si>
    <t>福岡県筑後市羽犬塚２３２</t>
  </si>
  <si>
    <t>B140221100026</t>
  </si>
  <si>
    <t>筑後市立松原小学校</t>
  </si>
  <si>
    <t>福岡県筑後市熊野７６６</t>
  </si>
  <si>
    <t>B140221100035</t>
  </si>
  <si>
    <t>筑後市立古川小学校</t>
  </si>
  <si>
    <t>福岡県筑後市大字久恵１００７番地</t>
  </si>
  <si>
    <t>B140221100044</t>
  </si>
  <si>
    <t>筑後市立水洗小学校</t>
  </si>
  <si>
    <t>福岡県筑後市志１３</t>
  </si>
  <si>
    <t>B140221100053</t>
  </si>
  <si>
    <t>筑後市立水田小学校</t>
  </si>
  <si>
    <t>福岡県筑後市下北島１７２</t>
  </si>
  <si>
    <t>B140221100062</t>
  </si>
  <si>
    <t>筑後市立下妻小学校</t>
  </si>
  <si>
    <t>福岡県筑後市下妻１３１７</t>
  </si>
  <si>
    <t>B140221100071</t>
  </si>
  <si>
    <t>筑後市立古島小学校</t>
  </si>
  <si>
    <t>福岡県筑後市古島２３３</t>
  </si>
  <si>
    <t>B140221100080</t>
  </si>
  <si>
    <t>筑後市立二川小学校</t>
  </si>
  <si>
    <t>福岡県筑後市若菜４３３</t>
  </si>
  <si>
    <t>B140221100099</t>
  </si>
  <si>
    <t>筑後市立西牟田小学校</t>
  </si>
  <si>
    <t>福岡県筑後市大字西牟田１８０２</t>
  </si>
  <si>
    <t>B140221100106</t>
  </si>
  <si>
    <t>筑後市立筑後小学校</t>
  </si>
  <si>
    <t>福岡県筑後市大字長浜１２８５</t>
  </si>
  <si>
    <t>B140221100115</t>
  </si>
  <si>
    <t>筑後市立筑後北小学校</t>
  </si>
  <si>
    <t>福岡県筑後市西牟田６０４４</t>
  </si>
  <si>
    <t>B140221100124</t>
  </si>
  <si>
    <t>筑後市立水田小学校いずみ分校</t>
  </si>
  <si>
    <t>福岡県筑後市下北島２１０</t>
  </si>
  <si>
    <t>B140221200016</t>
  </si>
  <si>
    <t>大川市立大川小学校</t>
  </si>
  <si>
    <t>福岡県大川市大字向島１８５０</t>
  </si>
  <si>
    <t>B140221200025</t>
  </si>
  <si>
    <t>大川市立宮前小学校</t>
  </si>
  <si>
    <t>福岡県大川市大字向島８４５</t>
  </si>
  <si>
    <t>B140221200034</t>
  </si>
  <si>
    <t>大川市立三又小学校</t>
  </si>
  <si>
    <t>福岡県大川市大字中古賀１１０－１</t>
  </si>
  <si>
    <t>B140221200043</t>
  </si>
  <si>
    <t>大川市立道海島小学校</t>
  </si>
  <si>
    <t>福岡県大川市大字道海島９１－１</t>
  </si>
  <si>
    <t>B140221200052</t>
  </si>
  <si>
    <t>大川市立木室小学校</t>
  </si>
  <si>
    <t>福岡県大川市大字中木室４９６</t>
  </si>
  <si>
    <t>B140221200061</t>
  </si>
  <si>
    <t>大川市立田口小学校</t>
  </si>
  <si>
    <t>福岡県大川市大字三丸２０６１</t>
  </si>
  <si>
    <t>B140221200070</t>
  </si>
  <si>
    <t>大川市立川口小学校</t>
  </si>
  <si>
    <t>福岡県大川市大字一木４８２</t>
  </si>
  <si>
    <t>B140221200089</t>
  </si>
  <si>
    <t>大川市立大野島小学校</t>
  </si>
  <si>
    <t>福岡県大川市大字大野島２６７３</t>
  </si>
  <si>
    <t>B140221300015</t>
  </si>
  <si>
    <t>行橋市立行橋小学校</t>
  </si>
  <si>
    <t>福岡県行橋市大橋２－１７－１</t>
  </si>
  <si>
    <t>B140221300024</t>
  </si>
  <si>
    <t>行橋市立椿市小学校</t>
  </si>
  <si>
    <t>福岡県行橋市大字長尾５３０番地</t>
  </si>
  <si>
    <t>B140221300033</t>
  </si>
  <si>
    <t>行橋市立稗田小学校</t>
  </si>
  <si>
    <t>福岡県行橋市大字下稗田９６７番地</t>
  </si>
  <si>
    <t>B140221300042</t>
  </si>
  <si>
    <t>行橋市立延永小学校</t>
  </si>
  <si>
    <t>福岡県行橋市大字上津熊１２５番地</t>
  </si>
  <si>
    <t>B140221300051</t>
  </si>
  <si>
    <t>行橋市立今川小学校</t>
  </si>
  <si>
    <t>福岡県行橋市大字宝山８５７</t>
  </si>
  <si>
    <t>B140221300060</t>
  </si>
  <si>
    <t>行橋市立泉小学校</t>
  </si>
  <si>
    <t>福岡県行橋市泉中央４丁目１－１</t>
  </si>
  <si>
    <t>B140221300079</t>
  </si>
  <si>
    <t>行橋市立今元小学校</t>
  </si>
  <si>
    <t>福岡県行橋市元永６８７</t>
  </si>
  <si>
    <t>B140221300088</t>
  </si>
  <si>
    <t>行橋市立蓑島小学校</t>
  </si>
  <si>
    <t>福岡県行橋市蓑島８４１の１番地</t>
  </si>
  <si>
    <t>B140221300097</t>
  </si>
  <si>
    <t>行橋市立仲津小学校</t>
  </si>
  <si>
    <t>福岡県行橋市道場寺１４３９</t>
  </si>
  <si>
    <t>B140221300104</t>
  </si>
  <si>
    <t>行橋市立行橋南小学校</t>
  </si>
  <si>
    <t>福岡県行橋市南大橋２－５－１</t>
  </si>
  <si>
    <t>B140221300113</t>
  </si>
  <si>
    <t>行橋市立行橋北小学校</t>
  </si>
  <si>
    <t>福岡県行橋市行事６丁目２０番１号</t>
  </si>
  <si>
    <t>B140221400014</t>
  </si>
  <si>
    <t>豊前市立八屋小学校</t>
  </si>
  <si>
    <t>福岡県豊前市大字八屋２２３２－１</t>
  </si>
  <si>
    <t>B140221400023</t>
  </si>
  <si>
    <t>豊前市立大村小学校</t>
  </si>
  <si>
    <t>福岡県豊前市大村１５２４</t>
  </si>
  <si>
    <t>B140221400032</t>
  </si>
  <si>
    <t>豊前市立宇島小学校</t>
  </si>
  <si>
    <t>福岡県豊前市大字赤熊７５０</t>
  </si>
  <si>
    <t>B140221400041</t>
  </si>
  <si>
    <t>豊前市立角田小学校</t>
  </si>
  <si>
    <t>福岡県豊前市中村９４３－１</t>
  </si>
  <si>
    <t>B140221400050</t>
  </si>
  <si>
    <t>豊前市立山田小学校</t>
  </si>
  <si>
    <t>福岡県豊前市四郎丸４１７番地の２</t>
  </si>
  <si>
    <t>B140221400069</t>
  </si>
  <si>
    <t>豊前市立千束小学校</t>
  </si>
  <si>
    <t>福岡県豊前市千束７５</t>
  </si>
  <si>
    <t>B140221400078</t>
  </si>
  <si>
    <t>豊前市立三毛門小学校</t>
  </si>
  <si>
    <t>福岡県豊前市三毛門９７６－１</t>
  </si>
  <si>
    <t>B140221400087</t>
  </si>
  <si>
    <t>豊前市立黒土小学校</t>
  </si>
  <si>
    <t>福岡県豊前市大字久路土１１９１－１</t>
  </si>
  <si>
    <t>B140221400096</t>
  </si>
  <si>
    <t>豊前市立横武小学校</t>
  </si>
  <si>
    <t>福岡県豊前市薬師寺２２１－１</t>
  </si>
  <si>
    <t>B140221400103</t>
  </si>
  <si>
    <t>豊前市立合岩小学校</t>
  </si>
  <si>
    <t>福岡県豊前市下河内８１－９</t>
  </si>
  <si>
    <t>B140221500013</t>
  </si>
  <si>
    <t>中間市立底井野小学校</t>
  </si>
  <si>
    <t>福岡県中間市上底井野８２５</t>
  </si>
  <si>
    <t>B140221500022</t>
  </si>
  <si>
    <t>中間市立中間東小学校</t>
  </si>
  <si>
    <t>福岡県中間市中尾４ー２ー１</t>
  </si>
  <si>
    <t>B140221500031</t>
  </si>
  <si>
    <t>中間市立中間小学校</t>
  </si>
  <si>
    <t>福岡県中間市長津１－２６－１</t>
  </si>
  <si>
    <t>B140221500040</t>
  </si>
  <si>
    <t>中間市立中間北小学校</t>
  </si>
  <si>
    <t>福岡県中間市岩瀬３－２－１</t>
  </si>
  <si>
    <t>B140221500059</t>
  </si>
  <si>
    <t>中間市立中間南小学校</t>
  </si>
  <si>
    <t>福岡県中間市通谷５－１４－１</t>
  </si>
  <si>
    <t>B140221500068</t>
  </si>
  <si>
    <t>中間市立中間西小学校</t>
  </si>
  <si>
    <t>福岡県中間市弥生２－１－１</t>
  </si>
  <si>
    <t>B140221600012</t>
  </si>
  <si>
    <t>小郡市立味坂小学校</t>
  </si>
  <si>
    <t>福岡県小郡市八坂４５６－１</t>
  </si>
  <si>
    <t>B140221600021</t>
  </si>
  <si>
    <t>小郡市立小郡小学校</t>
  </si>
  <si>
    <t>福岡県小郡市小板井２８８</t>
  </si>
  <si>
    <t>B140221600030</t>
  </si>
  <si>
    <t>小郡市立御原小学校</t>
  </si>
  <si>
    <t>福岡県小郡市ニ夕３１６</t>
  </si>
  <si>
    <t>B140221600049</t>
  </si>
  <si>
    <t>小郡市立立石小学校</t>
  </si>
  <si>
    <t>福岡県小郡市吹上９６８－２</t>
  </si>
  <si>
    <t>B140221600058</t>
  </si>
  <si>
    <t>小郡市立三国小学校</t>
  </si>
  <si>
    <t>福岡県小郡市力武１０１２</t>
  </si>
  <si>
    <t>B140221600067</t>
  </si>
  <si>
    <t>小郡市立大原小学校</t>
  </si>
  <si>
    <t>福岡県小郡市大保１３９４番地</t>
  </si>
  <si>
    <t>B140221600076</t>
  </si>
  <si>
    <t>小郡市立東野小学校</t>
  </si>
  <si>
    <t>福岡県小郡市小郡２４０９－４</t>
  </si>
  <si>
    <t>B140221600085</t>
  </si>
  <si>
    <t>小郡市立のぞみが丘小学校</t>
  </si>
  <si>
    <t>福岡県小郡市希みが丘５－２－１７</t>
  </si>
  <si>
    <t>B140221700011</t>
  </si>
  <si>
    <t>筑紫野市立二日市小学校</t>
  </si>
  <si>
    <t>福岡県筑紫野市二日市西２－２－１</t>
  </si>
  <si>
    <t>B140221700020</t>
  </si>
  <si>
    <t>筑紫野市立二日市東小学校</t>
  </si>
  <si>
    <t>福岡県筑紫野市紫七丁目４番１号</t>
  </si>
  <si>
    <t>B140221700039</t>
  </si>
  <si>
    <t>筑紫野市立吉木小学校</t>
  </si>
  <si>
    <t>福岡県筑紫野市大字吉木２５２６－２</t>
  </si>
  <si>
    <t>B140221700048</t>
  </si>
  <si>
    <t>筑紫野市立阿志岐小学校</t>
  </si>
  <si>
    <t>福岡県筑紫野市大字阿志岐２３５０</t>
  </si>
  <si>
    <t>B140221700057</t>
  </si>
  <si>
    <t>筑紫野市立山家小学校</t>
  </si>
  <si>
    <t>福岡県筑紫野市大字山家４３４１</t>
  </si>
  <si>
    <t>B140221700066</t>
  </si>
  <si>
    <t>筑紫野市立筑紫小学校</t>
  </si>
  <si>
    <t>福岡県筑紫野市大字筑紫５３１</t>
  </si>
  <si>
    <t>B140221700075</t>
  </si>
  <si>
    <t>筑紫野市立山口小学校</t>
  </si>
  <si>
    <t>福岡県筑紫野市大字萩原８５０－１</t>
  </si>
  <si>
    <t>B140221700084</t>
  </si>
  <si>
    <t>筑紫野市立二日市北小学校</t>
  </si>
  <si>
    <t>福岡県筑紫野市ニ日市北８－２－１</t>
  </si>
  <si>
    <t>B140221700093</t>
  </si>
  <si>
    <t>筑紫野市立原田小学校</t>
  </si>
  <si>
    <t>福岡県筑紫野市美しが丘南２丁目１０番地の５</t>
  </si>
  <si>
    <t>B140221700100</t>
  </si>
  <si>
    <t>筑紫野市立筑紫東小学校</t>
  </si>
  <si>
    <t>福岡県筑紫野市光が丘２－３－１</t>
  </si>
  <si>
    <t>B140221700119</t>
  </si>
  <si>
    <t>筑紫野市立天拝小学校</t>
  </si>
  <si>
    <t>福岡県筑紫野市天拝坂６－１－１</t>
  </si>
  <si>
    <t>B140221800010</t>
  </si>
  <si>
    <t>春日市立春日小学校</t>
  </si>
  <si>
    <t>福岡県春日市昇町１－１４２</t>
  </si>
  <si>
    <t>B140221800029</t>
  </si>
  <si>
    <t>春日市立春日北小学校</t>
  </si>
  <si>
    <t>福岡県春日市岡本１－３５</t>
  </si>
  <si>
    <t>B140221800038</t>
  </si>
  <si>
    <t>春日市立春日東小学校</t>
  </si>
  <si>
    <t>福岡県春日市若葉台東１－５１</t>
  </si>
  <si>
    <t>B140221800047</t>
  </si>
  <si>
    <t>春日市立春日原小学校</t>
  </si>
  <si>
    <t>福岡県春日市春日原南町４－３７－１</t>
  </si>
  <si>
    <t>B140221800056</t>
  </si>
  <si>
    <t>春日市立春日西小学校</t>
  </si>
  <si>
    <t>福岡県春日市下白水南４－１３４</t>
  </si>
  <si>
    <t>B140221800065</t>
  </si>
  <si>
    <t>春日市立須玖小学校</t>
  </si>
  <si>
    <t>福岡県春日市須玖南２－７１</t>
  </si>
  <si>
    <t>B140221800074</t>
  </si>
  <si>
    <t>春日市立春日南小学校</t>
  </si>
  <si>
    <t>福岡県春日市春日８－１００</t>
  </si>
  <si>
    <t>B140221800083</t>
  </si>
  <si>
    <t>春日市立大谷小学校</t>
  </si>
  <si>
    <t>福岡県春日市大谷４－１</t>
  </si>
  <si>
    <t>B140221800092</t>
  </si>
  <si>
    <t>春日市立天神山小学校</t>
  </si>
  <si>
    <t>福岡県春日市天神山６－３９</t>
  </si>
  <si>
    <t>B140221800109</t>
  </si>
  <si>
    <t>春日市立春日野小学校</t>
  </si>
  <si>
    <t>福岡県春日市春日公園４－１－１</t>
  </si>
  <si>
    <t>B140221800118</t>
  </si>
  <si>
    <t>春日市立日の出小学校</t>
  </si>
  <si>
    <t>福岡県春日市日の出町３－１－１０</t>
  </si>
  <si>
    <t>B140221800127</t>
  </si>
  <si>
    <t>春日市立白水小学校</t>
  </si>
  <si>
    <t>福岡県春日市白水ヶ丘１丁目１００番地</t>
  </si>
  <si>
    <t>B140221900019</t>
  </si>
  <si>
    <t>大野城市立大野小学校</t>
  </si>
  <si>
    <t>福岡県大野城市瓦田３－２－１</t>
  </si>
  <si>
    <t>B140221900028</t>
  </si>
  <si>
    <t>大野城市立大野北小学校</t>
  </si>
  <si>
    <t>福岡県大野城市山田４－１７－１</t>
  </si>
  <si>
    <t>B140221900037</t>
  </si>
  <si>
    <t>大野城市立大野南小学校</t>
  </si>
  <si>
    <t>福岡県大野城市南ヶ丘４－１８－１</t>
  </si>
  <si>
    <t>B140221900046</t>
  </si>
  <si>
    <t>大野城市立大野東小学校</t>
  </si>
  <si>
    <t>福岡県大野城市乙金１－１８－１</t>
  </si>
  <si>
    <t>B140221900055</t>
  </si>
  <si>
    <t>大野城市立大利小学校</t>
  </si>
  <si>
    <t>福岡県大野城市上大利１－７－１</t>
  </si>
  <si>
    <t>B140221900064</t>
  </si>
  <si>
    <t>大野城市立平野小学校</t>
  </si>
  <si>
    <t>福岡県大野城市横峰２－４－１</t>
  </si>
  <si>
    <t>B140221900073</t>
  </si>
  <si>
    <t>大野城市立大城小学校</t>
  </si>
  <si>
    <t>福岡県大野城市大城３－２９－１</t>
  </si>
  <si>
    <t>B140221900082</t>
  </si>
  <si>
    <t>大野城市立下大利小学校</t>
  </si>
  <si>
    <t>福岡県大野城市東大利４－８－１</t>
  </si>
  <si>
    <t>B140221900091</t>
  </si>
  <si>
    <t>大野城市立御笠の森小学校</t>
  </si>
  <si>
    <t>福岡県大野城市御笠川１－７－１</t>
  </si>
  <si>
    <t>B140221900108</t>
  </si>
  <si>
    <t>大野城市立月の浦小学校</t>
  </si>
  <si>
    <t>福岡県大野城市月の浦３－２２－１</t>
  </si>
  <si>
    <t>B140222000016</t>
  </si>
  <si>
    <t>宗像市立吉武小学校</t>
  </si>
  <si>
    <t>福岡県宗像市武丸６４４</t>
  </si>
  <si>
    <t>B140222000025</t>
  </si>
  <si>
    <t>宗像市立赤間小学校</t>
  </si>
  <si>
    <t>福岡県宗像市赤間１－４－１</t>
  </si>
  <si>
    <t>B140222000034</t>
  </si>
  <si>
    <t>宗像市立河東小学校</t>
  </si>
  <si>
    <t>福岡県宗像市稲元５－１－２</t>
  </si>
  <si>
    <t>B140222000043</t>
  </si>
  <si>
    <t>宗像市立南郷小学校</t>
  </si>
  <si>
    <t>福岡県宗像市原町２１１０－１</t>
  </si>
  <si>
    <t>B140222000052</t>
  </si>
  <si>
    <t>宗像市立東郷小学校</t>
  </si>
  <si>
    <t>福岡県宗像市田熊３－４－１</t>
  </si>
  <si>
    <t>B140222000061</t>
  </si>
  <si>
    <t>宗像市立日の里東小学校</t>
  </si>
  <si>
    <t>福岡県宗像市日の里４－２１</t>
  </si>
  <si>
    <t>B140222000070</t>
  </si>
  <si>
    <t>宗像市立日の里西小学校</t>
  </si>
  <si>
    <t>福岡県宗像市日の里８丁目２０番地</t>
  </si>
  <si>
    <t>B140222000089</t>
  </si>
  <si>
    <t>宗像市立自由ヶ丘小学校</t>
  </si>
  <si>
    <t>福岡県宗像市自由ヶ丘９１８－６</t>
  </si>
  <si>
    <t>B140222000098</t>
  </si>
  <si>
    <t>宗像市立赤間西小学校</t>
  </si>
  <si>
    <t>福岡県宗像市土穴６３３－２</t>
  </si>
  <si>
    <t>B140222000105</t>
  </si>
  <si>
    <t>宗像市立自由ヶ丘南小学校</t>
  </si>
  <si>
    <t>福岡県宗像市朝町１１２４番地２</t>
  </si>
  <si>
    <t>B140222000114</t>
  </si>
  <si>
    <t>宗像市立玄海小学校</t>
  </si>
  <si>
    <t>福岡県宗像市江口９６５</t>
  </si>
  <si>
    <t>B140222000123</t>
  </si>
  <si>
    <t>宗像市立地島小学校</t>
  </si>
  <si>
    <t>福岡県宗像市地島４２８番地１</t>
  </si>
  <si>
    <t>B140222000132</t>
  </si>
  <si>
    <t>宗像市立玄海東小学校</t>
  </si>
  <si>
    <t>福岡県宗像市田野１３８２</t>
  </si>
  <si>
    <t>B140222000141</t>
  </si>
  <si>
    <t>宗像市立河東西小学校</t>
  </si>
  <si>
    <t>福岡県宗像市樟陽台１－１５－７</t>
  </si>
  <si>
    <t>B140222100015</t>
  </si>
  <si>
    <t>太宰府市立太宰府東小学校</t>
  </si>
  <si>
    <t>福岡県太宰府市青山３－４－１</t>
  </si>
  <si>
    <t>B140222100024</t>
  </si>
  <si>
    <t>太宰府市立国分小学校</t>
  </si>
  <si>
    <t>福岡県太宰府市国分２－１０－１</t>
  </si>
  <si>
    <t>B140222100033</t>
  </si>
  <si>
    <t>太宰府市立太宰府小学校</t>
  </si>
  <si>
    <t>福岡県太宰府市連歌屋１－２－１</t>
  </si>
  <si>
    <t>B140222100042</t>
  </si>
  <si>
    <t>太宰府市立水城小学校</t>
  </si>
  <si>
    <t>福岡県太宰府市観世音寺３丁目１３番１号</t>
  </si>
  <si>
    <t>B140222100051</t>
  </si>
  <si>
    <t>太宰府市立水城西小学校</t>
  </si>
  <si>
    <t>福岡県太宰府市大字向佐野９０</t>
  </si>
  <si>
    <t>B140222100060</t>
  </si>
  <si>
    <t>太宰府市立太宰府南小学校</t>
  </si>
  <si>
    <t>福岡県太宰府市高雄２－３８５５</t>
  </si>
  <si>
    <t>B140222100079</t>
  </si>
  <si>
    <t>太宰府市立太宰府西小学校</t>
  </si>
  <si>
    <t>福岡県太宰府市大佐野４－６－３０</t>
  </si>
  <si>
    <t>B140222300013</t>
  </si>
  <si>
    <t>古賀市立青柳小学校</t>
  </si>
  <si>
    <t>福岡県古賀市青柳８６０－１</t>
  </si>
  <si>
    <t>B140222300022</t>
  </si>
  <si>
    <t>古賀市立小野小学校</t>
  </si>
  <si>
    <t>福岡県古賀市米多比１３９０－２</t>
  </si>
  <si>
    <t>B140222300031</t>
  </si>
  <si>
    <t>古賀市立古賀東小学校</t>
  </si>
  <si>
    <t>福岡県古賀市新久保２－１－１</t>
  </si>
  <si>
    <t>B140222300040</t>
  </si>
  <si>
    <t>古賀市立古賀西小学校</t>
  </si>
  <si>
    <t>福岡県古賀市天神７－４－１</t>
  </si>
  <si>
    <t>B140222300059</t>
  </si>
  <si>
    <t>古賀市立花鶴小学校</t>
  </si>
  <si>
    <t>福岡県古賀市花鶴丘１－２１</t>
  </si>
  <si>
    <t>B140222300068</t>
  </si>
  <si>
    <t>古賀市立千鳥小学校</t>
  </si>
  <si>
    <t>福岡県古賀市千鳥４－１－１</t>
  </si>
  <si>
    <t>B140222300077</t>
  </si>
  <si>
    <t>古賀市立花見小学校</t>
  </si>
  <si>
    <t>福岡県古賀市花見東４－２－１</t>
  </si>
  <si>
    <t>B140222300086</t>
  </si>
  <si>
    <t>古賀市立舞の里小学校</t>
  </si>
  <si>
    <t>福岡県古賀市舞の里４－２１－１</t>
  </si>
  <si>
    <t>B140222400012</t>
  </si>
  <si>
    <t>福津市立神興小学校</t>
  </si>
  <si>
    <t>福岡県福津市東福間６－４－１</t>
  </si>
  <si>
    <t>B140222400021</t>
  </si>
  <si>
    <t>福津市立上西郷小学校</t>
  </si>
  <si>
    <t>福岡県福津市内殿５９１ー４</t>
  </si>
  <si>
    <t>B140222400030</t>
  </si>
  <si>
    <t>福津市立福間小学校</t>
  </si>
  <si>
    <t>福岡県福津市西福間２丁目４番１号</t>
  </si>
  <si>
    <t>B140222400049</t>
  </si>
  <si>
    <t>福津市立神興東小学校</t>
  </si>
  <si>
    <t>福岡県福津市津丸９５０</t>
  </si>
  <si>
    <t>B140222400058</t>
  </si>
  <si>
    <t>福津市立福間南小学校</t>
  </si>
  <si>
    <t>福岡県福津市日蒔野４－１１－２</t>
  </si>
  <si>
    <t>B140222400067</t>
  </si>
  <si>
    <t>福津市立津屋崎小学校</t>
  </si>
  <si>
    <t>福岡県福津市津屋崎８－４－１</t>
  </si>
  <si>
    <t>B140222400076</t>
  </si>
  <si>
    <t>福津市立勝浦小学校</t>
  </si>
  <si>
    <t>福岡県福津市勝浦２２５５</t>
  </si>
  <si>
    <t>B140222500011</t>
  </si>
  <si>
    <t>うきは市立山春小学校</t>
  </si>
  <si>
    <t>福岡県うきは市浮羽町山北７８３－６</t>
  </si>
  <si>
    <t>B140222500020</t>
  </si>
  <si>
    <t>うきは市立大石小学校</t>
  </si>
  <si>
    <t>福岡県うきは市古川４６８－３</t>
  </si>
  <si>
    <t>B140222500039</t>
  </si>
  <si>
    <t>うきは市立御幸小学校</t>
  </si>
  <si>
    <t>福岡県うきは市浮羽町朝田４１２</t>
  </si>
  <si>
    <t>B140222500048</t>
  </si>
  <si>
    <t>うきは市立千年小学校</t>
  </si>
  <si>
    <t>福岡県うきは市吉井町千年２６３－１</t>
  </si>
  <si>
    <t>B140222500057</t>
  </si>
  <si>
    <t>うきは市立吉井小学校</t>
  </si>
  <si>
    <t>福岡県うきは市吉井町１０８８</t>
  </si>
  <si>
    <t>B140222500066</t>
  </si>
  <si>
    <t>うきは市立福富小学校</t>
  </si>
  <si>
    <t>福岡県うきは市吉井町福益６６６－１</t>
  </si>
  <si>
    <t>B140222500075</t>
  </si>
  <si>
    <t>うきは市立江南小学校</t>
  </si>
  <si>
    <t>福岡県うきは市吉井町八和田７７４－１</t>
  </si>
  <si>
    <t>B140222600010</t>
  </si>
  <si>
    <t>宮若市立宮田南小学校</t>
  </si>
  <si>
    <t>福岡県宮若市宮田３４６１</t>
  </si>
  <si>
    <t>B140222600029</t>
  </si>
  <si>
    <t>宮若市立宮田北小学校</t>
  </si>
  <si>
    <t>福岡県宮若市龍徳１４６４番地</t>
  </si>
  <si>
    <t>B140222600056</t>
  </si>
  <si>
    <t>宮若市立宮若西小学校</t>
  </si>
  <si>
    <t>福岡県宮若市金丸４１７－１</t>
  </si>
  <si>
    <t>B140222600065</t>
  </si>
  <si>
    <t>宮若市立光陵小学校</t>
  </si>
  <si>
    <t>B140222700019</t>
  </si>
  <si>
    <t>嘉麻市立熊ヶ畑小学校</t>
  </si>
  <si>
    <t>福岡県嘉麻市熊ヶ畑宮ノ脇２１２８</t>
  </si>
  <si>
    <t>B140222700028</t>
  </si>
  <si>
    <t>嘉麻市立下山田小学校</t>
  </si>
  <si>
    <t>福岡県嘉麻市下山田３４１</t>
  </si>
  <si>
    <t>B140222700037</t>
  </si>
  <si>
    <t>嘉麻市立上山田小学校</t>
  </si>
  <si>
    <t>福岡県嘉麻市上山田５０２－３６</t>
  </si>
  <si>
    <t>B140222700055</t>
  </si>
  <si>
    <t>嘉麻市立牛隈小学校</t>
  </si>
  <si>
    <t>福岡県嘉麻市牛隈２４７０</t>
  </si>
  <si>
    <t>B140222700082</t>
  </si>
  <si>
    <t>嘉麻市立嘉穂小学校</t>
  </si>
  <si>
    <t>福岡県嘉麻市大隈町１２１５番地</t>
  </si>
  <si>
    <t>B140222800018</t>
  </si>
  <si>
    <t>朝倉市立三奈木小学校</t>
  </si>
  <si>
    <t>福岡県朝倉市三奈木４５６４</t>
  </si>
  <si>
    <t>B140222800027</t>
  </si>
  <si>
    <t>朝倉市立金川小学校</t>
  </si>
  <si>
    <t>福岡県朝倉市屋永３１４８</t>
  </si>
  <si>
    <t>B140222800036</t>
  </si>
  <si>
    <t>朝倉市立蜷城小学校</t>
  </si>
  <si>
    <t>福岡県朝倉市林田２２０番地</t>
  </si>
  <si>
    <t>B140222800045</t>
  </si>
  <si>
    <t>朝倉市立福田小学校</t>
  </si>
  <si>
    <t>福岡県朝倉市小田４５０</t>
  </si>
  <si>
    <t>B140222800054</t>
  </si>
  <si>
    <t>朝倉市立立石小学校</t>
  </si>
  <si>
    <t>福岡県朝倉市頓田３８０―１</t>
  </si>
  <si>
    <t>B140222800063</t>
  </si>
  <si>
    <t>朝倉市立馬田小学校</t>
  </si>
  <si>
    <t>福岡県朝倉市馬田１２４３</t>
  </si>
  <si>
    <t>B140222800072</t>
  </si>
  <si>
    <t>朝倉市立甘木小学校</t>
  </si>
  <si>
    <t>福岡県朝倉市甘木１９４５</t>
  </si>
  <si>
    <t>B140222800081</t>
  </si>
  <si>
    <t>朝倉市立秋月小学校</t>
  </si>
  <si>
    <t>福岡県朝倉市長谷山５０番地</t>
  </si>
  <si>
    <t>B140222800090</t>
  </si>
  <si>
    <t>朝倉市立朝倉東小学校</t>
  </si>
  <si>
    <t>福岡県朝倉市須川２６８０</t>
  </si>
  <si>
    <t>B140222800107</t>
  </si>
  <si>
    <t>朝倉市立大福小学校</t>
  </si>
  <si>
    <t>福岡県朝倉市大庭３５９４</t>
  </si>
  <si>
    <t>B140222800116</t>
  </si>
  <si>
    <t>朝倉市立杷木小学校</t>
  </si>
  <si>
    <t>福岡県朝倉市杷木寒水１７５</t>
  </si>
  <si>
    <t>B140222900017</t>
  </si>
  <si>
    <t>みやま市立大江小学校</t>
  </si>
  <si>
    <t>福岡県みやま市瀬高町大江１７２６</t>
  </si>
  <si>
    <t>B140222900026</t>
  </si>
  <si>
    <t>みやま市立南小学校</t>
  </si>
  <si>
    <t>福岡県みやま市瀬高町太神１３１８</t>
  </si>
  <si>
    <t>B140222900035</t>
  </si>
  <si>
    <t>みやま市立水上小学校</t>
  </si>
  <si>
    <t>福岡県みやま市瀬高町長田３２２８－２</t>
  </si>
  <si>
    <t>B140222900044</t>
  </si>
  <si>
    <t>みやま市立清水小学校</t>
  </si>
  <si>
    <t>福岡県みやま市瀬高町大草１５９６－１</t>
  </si>
  <si>
    <t>B140222900053</t>
  </si>
  <si>
    <t>福岡県みやま市瀬高町下庄１３７３</t>
  </si>
  <si>
    <t>B140222900106</t>
  </si>
  <si>
    <t>みやま市立桜舞館小学校</t>
  </si>
  <si>
    <t>福岡県みやま市高田町舞鶴２５７番地１</t>
  </si>
  <si>
    <t>B140222900115</t>
  </si>
  <si>
    <t>みやま市立高田小学校</t>
  </si>
  <si>
    <t>福岡県みやま市高田町下楠田１４４３番地</t>
  </si>
  <si>
    <t>B140223000014</t>
  </si>
  <si>
    <t>糸島市立前原小学校</t>
  </si>
  <si>
    <t>福岡県糸島市前原東二丁目２－６</t>
  </si>
  <si>
    <t>B140223000023</t>
  </si>
  <si>
    <t>糸島市立加布里小学校</t>
  </si>
  <si>
    <t>福岡県糸島市神在西三丁目１番２７号</t>
  </si>
  <si>
    <t>B140223000032</t>
  </si>
  <si>
    <t>糸島市立波多江小学校</t>
  </si>
  <si>
    <t>福岡県糸島市波多江駅北四丁目１２番１号</t>
  </si>
  <si>
    <t>B140223000041</t>
  </si>
  <si>
    <t>糸島市立長糸小学校</t>
  </si>
  <si>
    <t>福岡県糸島市川付８４７</t>
  </si>
  <si>
    <t>B140223000050</t>
  </si>
  <si>
    <t>糸島市立雷山小学校</t>
  </si>
  <si>
    <t>福岡県糸島市蔵持８１０－１</t>
  </si>
  <si>
    <t>B140223000069</t>
  </si>
  <si>
    <t>糸島市立怡土小学校</t>
  </si>
  <si>
    <t>福岡県糸島市高祖７８４番地１</t>
  </si>
  <si>
    <t>B140223000078</t>
  </si>
  <si>
    <t>糸島市立前原南小学校</t>
  </si>
  <si>
    <t>福岡県糸島市前原南１－１７－１</t>
  </si>
  <si>
    <t>B140223000087</t>
  </si>
  <si>
    <t>糸島市立南風小学校</t>
  </si>
  <si>
    <t>福岡県糸島市南風台８丁目１０番１号</t>
  </si>
  <si>
    <t>B140223000096</t>
  </si>
  <si>
    <t>糸島市立東風小学校</t>
  </si>
  <si>
    <t>福岡県糸島市潤４－１０－１</t>
  </si>
  <si>
    <t>B140223000103</t>
  </si>
  <si>
    <t>糸島市立深江小学校</t>
  </si>
  <si>
    <t>B140223000112</t>
  </si>
  <si>
    <t>糸島市立福吉小学校</t>
  </si>
  <si>
    <t>福岡県糸島市二丈吉井４１１８</t>
  </si>
  <si>
    <t>B140223000121</t>
  </si>
  <si>
    <t>糸島市立一貴山小学校</t>
  </si>
  <si>
    <t>福岡県糸島市二丈石崎１５２</t>
  </si>
  <si>
    <t>B140223000130</t>
  </si>
  <si>
    <t>糸島市立桜野小学校</t>
  </si>
  <si>
    <t>福岡県糸島市志摩桜井５９２１</t>
  </si>
  <si>
    <t>B140223000149</t>
  </si>
  <si>
    <t>糸島市立可也小学校</t>
  </si>
  <si>
    <t>福岡県糸島市志摩初１９８番地１</t>
  </si>
  <si>
    <t>B140223000158</t>
  </si>
  <si>
    <t>糸島市立姫島小学校</t>
  </si>
  <si>
    <t>福岡県糸島市志摩姫島９７６番地３</t>
  </si>
  <si>
    <t>B140223000167</t>
  </si>
  <si>
    <t>糸島市立引津小学校</t>
  </si>
  <si>
    <t>福岡県糸島市志摩御床２１６５－２</t>
  </si>
  <si>
    <t>B140223100013</t>
  </si>
  <si>
    <t>福岡県那珂川市松木２－１３４</t>
  </si>
  <si>
    <t>B140223100022</t>
  </si>
  <si>
    <t>福岡県那珂川市埋金５３０－１</t>
  </si>
  <si>
    <t>B140223100031</t>
  </si>
  <si>
    <t>福岡県那珂川市西隈２－６－４３</t>
  </si>
  <si>
    <t>B140223100040</t>
  </si>
  <si>
    <t>福岡県那珂川市後野２７９－２</t>
  </si>
  <si>
    <t>B140223100059</t>
  </si>
  <si>
    <t>福岡県那珂川市恵子１－１－１</t>
  </si>
  <si>
    <t>B140223100068</t>
  </si>
  <si>
    <t>福岡県那珂川市五郎丸１－１１</t>
  </si>
  <si>
    <t>B140223100077</t>
  </si>
  <si>
    <t>福岡県那珂川市片縄北１－１５－１</t>
  </si>
  <si>
    <t>B140223100086</t>
  </si>
  <si>
    <t>福岡県那珂川市上梶原１－１－１</t>
  </si>
  <si>
    <t>B140234100010</t>
  </si>
  <si>
    <t>宇美町立宇美小学校</t>
  </si>
  <si>
    <t>福岡県糟屋郡宇美町３－９－１</t>
  </si>
  <si>
    <t>B140234100029</t>
  </si>
  <si>
    <t>宇美町立宇美東小学校</t>
  </si>
  <si>
    <t>福岡県糟屋郡宇美町宇美東３－７－１</t>
  </si>
  <si>
    <t>B140234100038</t>
  </si>
  <si>
    <t>宇美町立原田小学校</t>
  </si>
  <si>
    <t>福岡県糟屋郡宇美町原田３－１－１</t>
  </si>
  <si>
    <t>B140234100047</t>
  </si>
  <si>
    <t>宇美町立桜原小学校</t>
  </si>
  <si>
    <t>福岡県糟屋郡宇美町桜原１－１－１</t>
  </si>
  <si>
    <t>B140234100056</t>
  </si>
  <si>
    <t>宇美町立井野小学校</t>
  </si>
  <si>
    <t>福岡県糟屋郡宇美町大字井野４１９－９</t>
  </si>
  <si>
    <t>B140234200019</t>
  </si>
  <si>
    <t>篠栗町立勢門小学校</t>
  </si>
  <si>
    <t>福岡県糟屋郡篠栗町大字尾仲６７１</t>
  </si>
  <si>
    <t>B140234200028</t>
  </si>
  <si>
    <t>篠栗町立篠栗小学校</t>
  </si>
  <si>
    <t>福岡県糟屋郡篠栗町篠栗５０２６</t>
  </si>
  <si>
    <t>B140234200037</t>
  </si>
  <si>
    <t>篠栗町立篠栗小学校萩尾分校</t>
  </si>
  <si>
    <t>福岡県糟屋郡篠栗町萩尾６４０－１</t>
  </si>
  <si>
    <t>B140234200046</t>
  </si>
  <si>
    <t>篠栗町立北勢門小学校</t>
  </si>
  <si>
    <t>福岡県糟屋郡篠栗町津波黒４９７</t>
  </si>
  <si>
    <t>B140234300018</t>
  </si>
  <si>
    <t>志免町立志免中央小学校</t>
  </si>
  <si>
    <t>福岡県糟屋郡志免町志免中央１－８－１</t>
  </si>
  <si>
    <t>B140234300027</t>
  </si>
  <si>
    <t>志免町立志免西小学校</t>
  </si>
  <si>
    <t>福岡県糟屋郡志免町別府２－４－１</t>
  </si>
  <si>
    <t>B140234300036</t>
  </si>
  <si>
    <t>志免町立志免東小学校</t>
  </si>
  <si>
    <t>福岡県糟屋郡志免町志免東１－１－１</t>
  </si>
  <si>
    <t>B140234300045</t>
  </si>
  <si>
    <t>志免町立志免南小学校</t>
  </si>
  <si>
    <t>福岡県糟屋郡志免町吉原５５６</t>
  </si>
  <si>
    <t>B140234400017</t>
  </si>
  <si>
    <t>須恵町立須恵第一小学校</t>
  </si>
  <si>
    <t>福岡県糟屋郡須恵町大字上須恵９６２ー２</t>
  </si>
  <si>
    <t>B140234400026</t>
  </si>
  <si>
    <t>須恵町立須恵第二小学校</t>
  </si>
  <si>
    <t>福岡県糟屋郡須恵町植木２６０－５</t>
  </si>
  <si>
    <t>B140234400035</t>
  </si>
  <si>
    <t>須恵町立須恵第三小学校</t>
  </si>
  <si>
    <t>福岡県糟屋郡須恵町大字旅石８４番地１０</t>
  </si>
  <si>
    <t>B140234500016</t>
  </si>
  <si>
    <t>新宮町立立花小学校</t>
  </si>
  <si>
    <t>福岡県糟屋郡新宮町大字立花口１０７２－３</t>
  </si>
  <si>
    <t>B140234500025</t>
  </si>
  <si>
    <t>新宮町立新宮小学校</t>
  </si>
  <si>
    <t>福岡県糟屋郡新宮町下府３丁目１２番１号</t>
  </si>
  <si>
    <t>B140234500034</t>
  </si>
  <si>
    <t>新宮町立相島小学校</t>
  </si>
  <si>
    <t>福岡県糟屋郡新宮町相島２９６－１</t>
  </si>
  <si>
    <t>B140234500043</t>
  </si>
  <si>
    <t>新宮町立新宮東小学校</t>
  </si>
  <si>
    <t>福岡県糟屋郡新宮町新宮東４－８－１</t>
  </si>
  <si>
    <t>B140234500052</t>
  </si>
  <si>
    <t>新宮町立新宮北小学校</t>
  </si>
  <si>
    <t>福岡県糟屋郡新宮町上府北１丁目１６番１号</t>
  </si>
  <si>
    <t>B140234800013</t>
  </si>
  <si>
    <t>久山町立久原小学校</t>
  </si>
  <si>
    <t>福岡県糟屋郡久山町大字久原３４７９</t>
  </si>
  <si>
    <t>B140234800022</t>
  </si>
  <si>
    <t>久山町立山田小学校</t>
  </si>
  <si>
    <t>福岡県糟屋郡久山町大字山田２１０</t>
  </si>
  <si>
    <t>B140234900012</t>
  </si>
  <si>
    <t>粕屋町立仲原小学校</t>
  </si>
  <si>
    <t>福岡県糟屋郡粕屋町仲原１丁目１６番１号</t>
  </si>
  <si>
    <t>B140234900021</t>
  </si>
  <si>
    <t>粕屋町立大川小学校</t>
  </si>
  <si>
    <t>福岡県糟屋郡粕屋町戸原東３－５－１</t>
  </si>
  <si>
    <t>B140234900030</t>
  </si>
  <si>
    <t>粕屋町立粕屋西小学校</t>
  </si>
  <si>
    <t>福岡県糟屋郡粕屋町仲原２４４５</t>
  </si>
  <si>
    <t>B140234900049</t>
  </si>
  <si>
    <t>粕屋町立粕屋中央小学校</t>
  </si>
  <si>
    <t>福岡県糟屋郡粕屋町若宮２－２－１</t>
  </si>
  <si>
    <t>B140238100011</t>
  </si>
  <si>
    <t>芦屋町立山鹿小学校</t>
  </si>
  <si>
    <t>福岡県遠賀郡芦屋町山鹿２８５３</t>
  </si>
  <si>
    <t>B140238100020</t>
  </si>
  <si>
    <t>芦屋町立芦屋小学校</t>
  </si>
  <si>
    <t>福岡県遠賀郡芦屋町白浜町３７８６</t>
  </si>
  <si>
    <t>B140238100039</t>
  </si>
  <si>
    <t>芦屋町立芦屋東小学校</t>
  </si>
  <si>
    <t>福岡県遠賀郡芦屋町浜口町５－５５</t>
  </si>
  <si>
    <t>B140238200010</t>
  </si>
  <si>
    <t>水巻町立頃末小学校</t>
  </si>
  <si>
    <t>福岡県遠賀郡水巻町頃末北４－１３－１</t>
  </si>
  <si>
    <t>B140238200029</t>
  </si>
  <si>
    <t>水巻町立杁小学校</t>
  </si>
  <si>
    <t>福岡県遠賀郡水巻町杁２－３－１</t>
  </si>
  <si>
    <t>B140238200038</t>
  </si>
  <si>
    <t>水巻町立猪熊小学校</t>
  </si>
  <si>
    <t>福岡県遠賀郡水巻町猪熊３－４－１</t>
  </si>
  <si>
    <t>B140238200047</t>
  </si>
  <si>
    <t>水巻町立伊左座小学校</t>
  </si>
  <si>
    <t>福岡県遠賀郡水巻町伊左座３－４－１</t>
  </si>
  <si>
    <t>B140238200056</t>
  </si>
  <si>
    <t>水巻町立吉田小学校</t>
  </si>
  <si>
    <t>福岡県遠賀郡水巻町吉田東３丁目５番１号</t>
  </si>
  <si>
    <t>B140238300019</t>
  </si>
  <si>
    <t>岡垣町立山田小学校</t>
  </si>
  <si>
    <t>福岡県遠賀郡岡垣町東山田１－１６－１</t>
  </si>
  <si>
    <t>B140238300028</t>
  </si>
  <si>
    <t>岡垣町立吉木小学校</t>
  </si>
  <si>
    <t>福岡県遠賀郡岡垣町吉木西１－１７－５</t>
  </si>
  <si>
    <t>B140238300037</t>
  </si>
  <si>
    <t>岡垣町立戸切小学校</t>
  </si>
  <si>
    <t>福岡県遠賀郡岡垣町戸切１１８１－９</t>
  </si>
  <si>
    <t>B140238300046</t>
  </si>
  <si>
    <t>岡垣町立内浦小学校</t>
  </si>
  <si>
    <t>福岡県遠賀郡岡垣町大字原８６５</t>
  </si>
  <si>
    <t>B140238300055</t>
  </si>
  <si>
    <t>岡垣町立海老津小学校</t>
  </si>
  <si>
    <t>福岡県遠賀郡岡垣町大字海老津１－２１－１</t>
  </si>
  <si>
    <t>B140238400018</t>
  </si>
  <si>
    <t>遠賀町立島門小学校</t>
  </si>
  <si>
    <t>福岡県遠賀郡遠賀町大字鬼津１０５８番地</t>
  </si>
  <si>
    <t>B140238400027</t>
  </si>
  <si>
    <t>遠賀町立浅木小学校</t>
  </si>
  <si>
    <t>福岡県遠賀郡遠賀町浅木２丁目３番７号</t>
  </si>
  <si>
    <t>B140238400036</t>
  </si>
  <si>
    <t>遠賀町立広渡小学校</t>
  </si>
  <si>
    <t>福岡県遠賀郡遠賀町大字広渡１９３０番地</t>
  </si>
  <si>
    <t>B140240100017</t>
  </si>
  <si>
    <t>小竹町立小竹南小学校</t>
  </si>
  <si>
    <t>福岡県鞍手郡小竹町勝野３５４０</t>
  </si>
  <si>
    <t>B140240100026</t>
  </si>
  <si>
    <t>小竹町立小竹北小学校</t>
  </si>
  <si>
    <t>福岡県鞍手郡小竹町御徳１３７５番地</t>
  </si>
  <si>
    <t>B140240100035</t>
  </si>
  <si>
    <t>小竹町立小竹西小学校</t>
  </si>
  <si>
    <t>福岡県鞍手郡小竹町大字新多４６６番地の１</t>
  </si>
  <si>
    <t>B140240200016</t>
  </si>
  <si>
    <t>鞍手町立剣南小学校</t>
  </si>
  <si>
    <t>福岡県鞍手郡鞍手町大字中山２２１３－１</t>
  </si>
  <si>
    <t>B140240200025</t>
  </si>
  <si>
    <t>鞍手町立剣北小学校</t>
  </si>
  <si>
    <t>福岡県鞍手郡鞍手町大字中山３２６６</t>
  </si>
  <si>
    <t>B140240200034</t>
  </si>
  <si>
    <t>鞍手町立古月小学校</t>
  </si>
  <si>
    <t>福岡県鞍手郡鞍手町大字木月１１４９</t>
  </si>
  <si>
    <t>B140240200043</t>
  </si>
  <si>
    <t>鞍手町立西川小学校</t>
  </si>
  <si>
    <t>福岡県鞍手郡鞍手町大字新北１０８１</t>
  </si>
  <si>
    <t>B140240200052</t>
  </si>
  <si>
    <t>鞍手町立新延小学校</t>
  </si>
  <si>
    <t>福岡県鞍手郡鞍手町大字新延１５１１</t>
  </si>
  <si>
    <t>B140240200061</t>
  </si>
  <si>
    <t>鞍手町立室木小学校</t>
  </si>
  <si>
    <t>福岡県鞍手郡鞍手町大字室木１２９０</t>
  </si>
  <si>
    <t>B140242100013</t>
  </si>
  <si>
    <t>桂川町立桂川小学校</t>
  </si>
  <si>
    <t>福岡県嘉穂郡桂川町大字土居５５２番地</t>
  </si>
  <si>
    <t>B140242100022</t>
  </si>
  <si>
    <t>桂川町立桂川東小学校</t>
  </si>
  <si>
    <t>福岡県嘉穂郡桂川町土師２８</t>
  </si>
  <si>
    <t>B140244700013</t>
  </si>
  <si>
    <t>筑前町立三輪小学校</t>
  </si>
  <si>
    <t>福岡県朝倉郡筑前町新町４００</t>
  </si>
  <si>
    <t>B140244700022</t>
  </si>
  <si>
    <t>筑前町立東小田小学校</t>
  </si>
  <si>
    <t>福岡県朝倉郡筑前町東小田４３６－１</t>
  </si>
  <si>
    <t>B140244700031</t>
  </si>
  <si>
    <t>筑前町立中牟田小学校</t>
  </si>
  <si>
    <t>福岡県朝倉郡筑前町中牟田１４５－１</t>
  </si>
  <si>
    <t>B140244700040</t>
  </si>
  <si>
    <t>筑前町立三並小学校</t>
  </si>
  <si>
    <t>福岡県朝倉郡筑前町三並１３５４番地１</t>
  </si>
  <si>
    <t>B140244800012</t>
  </si>
  <si>
    <t>東峰村立東峰小学校</t>
  </si>
  <si>
    <t>福岡県朝倉郡東峰村福井２２９６－４</t>
  </si>
  <si>
    <t>B140250300014</t>
  </si>
  <si>
    <t>大刀洗町立大刀洗小学校</t>
  </si>
  <si>
    <t>福岡県三井郡大刀洗町上高橋７５５－１</t>
  </si>
  <si>
    <t>B140250300023</t>
  </si>
  <si>
    <t>大刀洗町立菊池小学校</t>
  </si>
  <si>
    <t>福岡県三井郡大刀洗町山隈１３４４－３</t>
  </si>
  <si>
    <t>B140250300032</t>
  </si>
  <si>
    <t>大刀洗町立本郷小学校</t>
  </si>
  <si>
    <t>福岡県三井郡大刀洗町本郷４６６９－１</t>
  </si>
  <si>
    <t>B140250300041</t>
  </si>
  <si>
    <t>大刀洗町立大堰小学校</t>
  </si>
  <si>
    <t>福岡県三井郡大刀洗町大字守部４６５</t>
  </si>
  <si>
    <t>B140252200011</t>
  </si>
  <si>
    <t>大木町立木佐木小学校</t>
  </si>
  <si>
    <t>福岡県三潴郡大木町大字八町牟田６２３</t>
  </si>
  <si>
    <t>B140252200020</t>
  </si>
  <si>
    <t>大木町立大溝小学校</t>
  </si>
  <si>
    <t>福岡県三潴郡大木町前牟田７３５</t>
  </si>
  <si>
    <t>B140252200039</t>
  </si>
  <si>
    <t>大木町立大莞小学校</t>
  </si>
  <si>
    <t>福岡県三潴郡大木町大字奥牟田２５０</t>
  </si>
  <si>
    <t>B140254400015</t>
  </si>
  <si>
    <t>広川町立上広川小学校</t>
  </si>
  <si>
    <t>福岡県八女郡広川町大字水原９４９</t>
  </si>
  <si>
    <t>B140254400024</t>
  </si>
  <si>
    <t>広川町立中広川小学校</t>
  </si>
  <si>
    <t>福岡県八女郡広川町大字新代１７０５</t>
  </si>
  <si>
    <t>B140254400033</t>
  </si>
  <si>
    <t>広川町立下広川小学校</t>
  </si>
  <si>
    <t>福岡県八女郡広川町広川１４１６</t>
  </si>
  <si>
    <t>B140260200014</t>
  </si>
  <si>
    <t>添田町立津野小学校</t>
  </si>
  <si>
    <t>福岡県田川郡添田町津野５９２９</t>
  </si>
  <si>
    <t>B140260200023</t>
  </si>
  <si>
    <t>添田町立添田小学校</t>
  </si>
  <si>
    <t>福岡県田川郡添田町大字添田１３３３</t>
  </si>
  <si>
    <t>B140260200032</t>
  </si>
  <si>
    <t>添田町立中元寺小学校</t>
  </si>
  <si>
    <t>福岡県田川郡添田町大字中元寺２１６４</t>
  </si>
  <si>
    <t>B140260200041</t>
  </si>
  <si>
    <t>添田町立落合小学校</t>
  </si>
  <si>
    <t>福岡県田川郡添田町大字落合１１１３番地</t>
  </si>
  <si>
    <t>B140260200050</t>
  </si>
  <si>
    <t>添田町立真木小学校</t>
  </si>
  <si>
    <t>福岡県田川郡添田町庄２４１４</t>
  </si>
  <si>
    <t>B140260400012</t>
  </si>
  <si>
    <t>糸田町立糸田小学校</t>
  </si>
  <si>
    <t>福岡県田川郡糸田町３２５６番地</t>
  </si>
  <si>
    <t>B140260500011</t>
  </si>
  <si>
    <t>福岡県田川郡川崎町大字田原７１４</t>
  </si>
  <si>
    <t>B140260500020</t>
  </si>
  <si>
    <t>川崎町立川崎東小学校</t>
  </si>
  <si>
    <t>福岡県田川郡川崎町大字川崎２４８</t>
  </si>
  <si>
    <t>B140260500039</t>
  </si>
  <si>
    <t>川崎町立真崎小学校</t>
  </si>
  <si>
    <t>福岡県田川郡川崎町大字安真木４９１７－２</t>
  </si>
  <si>
    <t>B140260500048</t>
  </si>
  <si>
    <t>川崎町立池尻小学校</t>
  </si>
  <si>
    <t>福岡県田川郡川崎町池尻９２３</t>
  </si>
  <si>
    <t>B140260800018</t>
  </si>
  <si>
    <t>大任町立大任小学校</t>
  </si>
  <si>
    <t>福岡県田川郡大任町大行事３０４０</t>
  </si>
  <si>
    <t>B140260800027</t>
  </si>
  <si>
    <t>大任町立今任小学校</t>
  </si>
  <si>
    <t>福岡県田川郡大任町今任原３５１８</t>
  </si>
  <si>
    <t>B140260900017</t>
  </si>
  <si>
    <t>赤村立赤小学校</t>
  </si>
  <si>
    <t>福岡県田川郡赤村赤４５８１－１</t>
  </si>
  <si>
    <t>B140260900026</t>
  </si>
  <si>
    <t>赤村立赤小学校上赤分校</t>
  </si>
  <si>
    <t>福岡県田川郡赤村大字赤８６７番地４</t>
  </si>
  <si>
    <t>B140261000014</t>
  </si>
  <si>
    <t>福智町立上野小学校</t>
  </si>
  <si>
    <t>福岡県田川郡福智町上野２６２２</t>
  </si>
  <si>
    <t>B140261000023</t>
  </si>
  <si>
    <t>福智町立市場小学校</t>
  </si>
  <si>
    <t>福岡県田川郡福智町市場３３４番地</t>
  </si>
  <si>
    <t>B140261000032</t>
  </si>
  <si>
    <t>福智町立伊方小学校</t>
  </si>
  <si>
    <t>福岡県田川郡福智町伊方３９２２</t>
  </si>
  <si>
    <t>B140261000041</t>
  </si>
  <si>
    <t>福智町立弁城小学校</t>
  </si>
  <si>
    <t>福岡県田川郡福智町弁城１９３６</t>
  </si>
  <si>
    <t>B140262100011</t>
  </si>
  <si>
    <t>苅田町立苅田小学校</t>
  </si>
  <si>
    <t>福岡県京都郡苅田町神田町２丁目９－１２</t>
  </si>
  <si>
    <t>B140262100020</t>
  </si>
  <si>
    <t>苅田町立南原小学校</t>
  </si>
  <si>
    <t>福岡県京都郡苅田町富久町１－４－９</t>
  </si>
  <si>
    <t>B140262100039</t>
  </si>
  <si>
    <t>苅田町立与原小学校</t>
  </si>
  <si>
    <t>福岡県京都郡苅田町与原３－７－５</t>
  </si>
  <si>
    <t>B140262100048</t>
  </si>
  <si>
    <t>苅田町立白川小学校</t>
  </si>
  <si>
    <t>福岡県京都郡苅田町大字稲光３５７番地</t>
  </si>
  <si>
    <t>B140262100057</t>
  </si>
  <si>
    <t>苅田町立片島小学校</t>
  </si>
  <si>
    <t>福岡県京都郡苅田町大字上片島１５０４</t>
  </si>
  <si>
    <t>B140262100066</t>
  </si>
  <si>
    <t>苅田町立馬場小学校</t>
  </si>
  <si>
    <t>福岡県京都郡苅田町大字馬場５５８</t>
  </si>
  <si>
    <t>B140262500017</t>
  </si>
  <si>
    <t>みやこ町立諌山小学校</t>
  </si>
  <si>
    <t>福岡県京都郡みやこ町勝山岩熊５５４</t>
  </si>
  <si>
    <t>B140262500026</t>
  </si>
  <si>
    <t>みやこ町立久保小学校</t>
  </si>
  <si>
    <t>福岡県京都郡みやこ町大字勝山大久保１４２３</t>
  </si>
  <si>
    <t>B140262500035</t>
  </si>
  <si>
    <t>みやこ町立黒田小学校</t>
  </si>
  <si>
    <t>福岡県京都郡みやこ町勝山黒田８２５－１</t>
  </si>
  <si>
    <t>みやこ町立豊津小学校</t>
  </si>
  <si>
    <t>福岡県京都郡みやこ町豊津９ー１</t>
  </si>
  <si>
    <t>B140262500071</t>
  </si>
  <si>
    <t>みやこ町立伊良原小学校</t>
  </si>
  <si>
    <t>福岡県京都郡みやこ町犀川上伊良原１７８－２</t>
  </si>
  <si>
    <t>B140262500080</t>
  </si>
  <si>
    <t>福岡県京都郡みやこ町犀川本庄６２０</t>
  </si>
  <si>
    <t>B140264200016</t>
  </si>
  <si>
    <t>吉富町立吉富小学校</t>
  </si>
  <si>
    <t>福岡県築上郡吉富町広津６６５－１</t>
  </si>
  <si>
    <t>B140264600012</t>
  </si>
  <si>
    <t>上毛町立友枝小学校</t>
  </si>
  <si>
    <t>福岡県築上郡上毛町東下１４６７－１</t>
  </si>
  <si>
    <t>B140264600021</t>
  </si>
  <si>
    <t>上毛町立唐原小学校</t>
  </si>
  <si>
    <t>福岡県築上郡上毛町大字上唐原１２６５</t>
  </si>
  <si>
    <t>B140264600030</t>
  </si>
  <si>
    <t>上毛町立南吉富小学校</t>
  </si>
  <si>
    <t>福岡県築上郡上毛町垂水１３９７</t>
  </si>
  <si>
    <t>B140264600049</t>
  </si>
  <si>
    <t>上毛町立西吉富小学校</t>
  </si>
  <si>
    <t>福岡県築上郡上毛町大字緒方５９８－１</t>
  </si>
  <si>
    <t>B140264700011</t>
  </si>
  <si>
    <t>築上町立下城井小学校</t>
  </si>
  <si>
    <t>福岡県築上郡築上町袈裟丸３７９</t>
  </si>
  <si>
    <t>B140264700020</t>
  </si>
  <si>
    <t>築上町立上城井小学校</t>
  </si>
  <si>
    <t>福岡県築上郡築上町本庄１６８８</t>
  </si>
  <si>
    <t>B140264700039</t>
  </si>
  <si>
    <t>築上町立築城小学校</t>
  </si>
  <si>
    <t>福岡県築上郡築上町上別府３０５</t>
  </si>
  <si>
    <t>B140264700048</t>
  </si>
  <si>
    <t>築上町立椎田小学校</t>
  </si>
  <si>
    <t>福岡県築上郡築上町湊１５０</t>
  </si>
  <si>
    <t>B140264700057</t>
  </si>
  <si>
    <t>築上町立八津田小学校</t>
  </si>
  <si>
    <t>福岡県築上郡築上町大字宇留津３２２</t>
  </si>
  <si>
    <t>B140264700066</t>
  </si>
  <si>
    <t>築上町立葛城小学校</t>
  </si>
  <si>
    <t>福岡県築上郡築上町水原７７</t>
  </si>
  <si>
    <t>B140264700075</t>
  </si>
  <si>
    <t>築上町立西角田小学校</t>
  </si>
  <si>
    <t>福岡県築上郡築上町上ノ河内９３３</t>
  </si>
  <si>
    <t>B140264700084</t>
  </si>
  <si>
    <t>築上町立小原小学校</t>
  </si>
  <si>
    <t>福岡県築上郡築上町小原１５</t>
  </si>
  <si>
    <t>B140310000019</t>
  </si>
  <si>
    <t>敬愛小学校</t>
  </si>
  <si>
    <t>福岡県北九州市門司区大里新町１１－７</t>
  </si>
  <si>
    <t>B140310000028</t>
  </si>
  <si>
    <t>明治学園小学校</t>
  </si>
  <si>
    <t>福岡県北九州市戸畑区仙水町５－１</t>
  </si>
  <si>
    <t>B140310000037</t>
  </si>
  <si>
    <t>北九州子どもの村小学校</t>
  </si>
  <si>
    <t>福岡県北九州市小倉南区平尾台２－５－２４</t>
  </si>
  <si>
    <t>B140313000013</t>
  </si>
  <si>
    <t>福岡雙葉小学校</t>
  </si>
  <si>
    <t>福岡県福岡市中央区御所ヶ谷７－１</t>
  </si>
  <si>
    <t>B140313000022</t>
  </si>
  <si>
    <t>福岡海星女子学院附属小学校</t>
  </si>
  <si>
    <t>福岡県福岡市南区老司５－２９－２</t>
  </si>
  <si>
    <t>B140313000031</t>
  </si>
  <si>
    <t>西南学院小学校</t>
  </si>
  <si>
    <t>福岡県福岡市早良区百道浜１－１－２</t>
  </si>
  <si>
    <t>B140320500013</t>
  </si>
  <si>
    <t>飯塚日新館小学校</t>
  </si>
  <si>
    <t>福岡県飯塚市柏の森５６番９号</t>
  </si>
  <si>
    <t>B140321600010</t>
  </si>
  <si>
    <t>麻生学園小学校</t>
  </si>
  <si>
    <t>福岡県小郡市希みが丘３－１－２</t>
  </si>
  <si>
    <t>B140322100013</t>
  </si>
  <si>
    <t>リンデンホールスクール小学部</t>
  </si>
  <si>
    <t>福岡県太宰府市五条６丁目１６－５８</t>
  </si>
  <si>
    <t>C140110000011</t>
  </si>
  <si>
    <t>福岡教育大学附属福岡中学校</t>
  </si>
  <si>
    <t>C140110000020</t>
  </si>
  <si>
    <t>福岡教育大学附属小倉中学校</t>
  </si>
  <si>
    <t>福岡県北九州市小倉北区下富野３－１２－１</t>
  </si>
  <si>
    <t>C140110000039</t>
  </si>
  <si>
    <t>福岡教育大学附属久留米中学校</t>
  </si>
  <si>
    <t>C140210000019</t>
  </si>
  <si>
    <t>北九州市立早鞆中学校</t>
  </si>
  <si>
    <t>福岡県北九州市門司区清見３丁目１３－１</t>
  </si>
  <si>
    <t>C140210000028</t>
  </si>
  <si>
    <t>北九州市立戸ノ上中学校</t>
  </si>
  <si>
    <t>福岡県北九州市門司区寺内４－１－１</t>
  </si>
  <si>
    <t>C140210000037</t>
  </si>
  <si>
    <t>北九州市立柳西中学校</t>
  </si>
  <si>
    <t>福岡県北九州市門司区柳原町１－１</t>
  </si>
  <si>
    <t>C140210000046</t>
  </si>
  <si>
    <t>北九州市立松ヶ江中学校</t>
  </si>
  <si>
    <t>福岡県北九州市門司区大字畑２０７７</t>
  </si>
  <si>
    <t>C140210000055</t>
  </si>
  <si>
    <t>北九州市立東郷中学校</t>
  </si>
  <si>
    <t>福岡県北九州市門司区黒川西１－９－１</t>
  </si>
  <si>
    <t>C140210000064</t>
  </si>
  <si>
    <t>北九州市立緑丘中学校</t>
  </si>
  <si>
    <t>福岡県北九州市門司区緑ケ丘６－１</t>
  </si>
  <si>
    <t>C140210000073</t>
  </si>
  <si>
    <t>北九州市立門司中学校</t>
  </si>
  <si>
    <t>福岡県北九州市門司区丸山２丁目５番１号</t>
  </si>
  <si>
    <t>C140210000082</t>
  </si>
  <si>
    <t>福岡県立門司学園中学校</t>
  </si>
  <si>
    <t>福岡県北九州市門司区猿喰１４６２－２</t>
  </si>
  <si>
    <t>C140210000091</t>
  </si>
  <si>
    <t>北九州市立向洋中学校</t>
  </si>
  <si>
    <t>福岡県北九州市若松区小石本村町２１－１</t>
  </si>
  <si>
    <t>C140210000108</t>
  </si>
  <si>
    <t>北九州市立石峯中学校</t>
  </si>
  <si>
    <t>福岡県北九州市若松区今光１丁目１２番８号</t>
  </si>
  <si>
    <t>C140210000117</t>
  </si>
  <si>
    <t>北九州市立洞北中学校</t>
  </si>
  <si>
    <t>福岡県北九州市若松区大字竹並３０８７－１</t>
  </si>
  <si>
    <t>C140210000126</t>
  </si>
  <si>
    <t>北九州市立高須中学校</t>
  </si>
  <si>
    <t>福岡県北九州市若松区高須北１－１－１</t>
  </si>
  <si>
    <t>C140210000135</t>
  </si>
  <si>
    <t>北九州市立若松中学校</t>
  </si>
  <si>
    <t>福岡県北九州市若松区白山２－１２－４５</t>
  </si>
  <si>
    <t>C140210000144</t>
  </si>
  <si>
    <t>北九州市立二島中学校</t>
  </si>
  <si>
    <t>福岡県北九州市若松区二島４－５－１</t>
  </si>
  <si>
    <t>C140210000153</t>
  </si>
  <si>
    <t>北九州市立中原中学校</t>
  </si>
  <si>
    <t>福岡県北九州市戸畑区境川２丁目６番１号</t>
  </si>
  <si>
    <t>C140210000162</t>
  </si>
  <si>
    <t>北九州市立大谷中学校</t>
  </si>
  <si>
    <t>福岡県北九州市戸畑区東大谷１－９－１</t>
  </si>
  <si>
    <t>C140210000171</t>
  </si>
  <si>
    <t>北九州市立高生中学校</t>
  </si>
  <si>
    <t>福岡県北九州市戸畑区高峰１丁目６番１号</t>
  </si>
  <si>
    <t>C140210000180</t>
  </si>
  <si>
    <t>北九州市立飛幡中学校</t>
  </si>
  <si>
    <t>福岡県北九州市戸畑区小芝１丁目８－２０</t>
  </si>
  <si>
    <t>C140210000199</t>
  </si>
  <si>
    <t>北九州市立足立中学校</t>
  </si>
  <si>
    <t>福岡県北九州市小倉北区萩崎町３番１号</t>
  </si>
  <si>
    <t>C140210000206</t>
  </si>
  <si>
    <t>北九州市立霧丘中学校</t>
  </si>
  <si>
    <t>福岡県北九州市小倉北区黒原３丁目１７－１</t>
  </si>
  <si>
    <t>C140210000215</t>
  </si>
  <si>
    <t>北九州市立菊陵中学校</t>
  </si>
  <si>
    <t>福岡県北九州市小倉北区下富野１丁目２番１号</t>
  </si>
  <si>
    <t>C140210000224</t>
  </si>
  <si>
    <t>北九州市立富野中学校</t>
  </si>
  <si>
    <t>福岡県北九州市小倉北区常盤町８－１</t>
  </si>
  <si>
    <t>C140210000233</t>
  </si>
  <si>
    <t>北九州市立白銀中学校</t>
  </si>
  <si>
    <t>福岡県北九州市小倉北区白銀１－１３－１</t>
  </si>
  <si>
    <t>C140210000242</t>
  </si>
  <si>
    <t>北九州市立思永中学校</t>
  </si>
  <si>
    <t>福岡県北九州市小倉北区大門１－５－１</t>
  </si>
  <si>
    <t>C140210000251</t>
  </si>
  <si>
    <t>北九州市立篠崎中学校</t>
  </si>
  <si>
    <t>福岡県北九州市小倉北区原町２丁目８番１号</t>
  </si>
  <si>
    <t>C140210000260</t>
  </si>
  <si>
    <t>北九州市立板櫃中学校</t>
  </si>
  <si>
    <t>福岡県北九州市小倉北区白萩町８－１</t>
  </si>
  <si>
    <t>C140210000279</t>
  </si>
  <si>
    <t>北九州市立南小倉中学校</t>
  </si>
  <si>
    <t>福岡県北九州市小倉北区高尾１丁目４番１号</t>
  </si>
  <si>
    <t>C140210000288</t>
  </si>
  <si>
    <t>北九州市立企救中学校</t>
  </si>
  <si>
    <t>福岡県北九州市小倉南区南若園町１－１</t>
  </si>
  <si>
    <t>C140210000297</t>
  </si>
  <si>
    <t>北九州市立城南中学校</t>
  </si>
  <si>
    <t>福岡県北九州市小倉南区富士見３丁目３番１号</t>
  </si>
  <si>
    <t>C140210000304</t>
  </si>
  <si>
    <t>北九州市立曽根中学校</t>
  </si>
  <si>
    <t>福岡県北九州市小倉南区中曽根２－１３－１</t>
  </si>
  <si>
    <t>C140210000313</t>
  </si>
  <si>
    <t>北九州市立菅生中学校</t>
  </si>
  <si>
    <t>福岡県北九州市小倉南区徳吉南２丁目２番１号</t>
  </si>
  <si>
    <t>C140210000322</t>
  </si>
  <si>
    <t>北九州市立東谷中学校</t>
  </si>
  <si>
    <t>福岡県北九州市小倉南区木下４９９－１番地</t>
  </si>
  <si>
    <t>C140210000331</t>
  </si>
  <si>
    <t>北九州市立志徳中学校</t>
  </si>
  <si>
    <t>福岡県北九州市小倉南区企救丘４丁目４番１号</t>
  </si>
  <si>
    <t>C140210000340</t>
  </si>
  <si>
    <t>北九州市立沼中学校</t>
  </si>
  <si>
    <t>福岡県北九州市小倉南区沼緑町１－１－１</t>
  </si>
  <si>
    <t>C140210000359</t>
  </si>
  <si>
    <t>北九州市立横代中学校</t>
  </si>
  <si>
    <t>福岡県北九州市小倉南区横代北町３－５－１</t>
  </si>
  <si>
    <t>C140210000368</t>
  </si>
  <si>
    <t>北九州市立湯川中学校</t>
  </si>
  <si>
    <t>福岡県北九州市小倉南区湯川新町４－２５－１</t>
  </si>
  <si>
    <t>C140210000377</t>
  </si>
  <si>
    <t>北九州市立南曽根中学校</t>
  </si>
  <si>
    <t>福岡県北九州市小倉南区上曽根５丁目１２番１号</t>
  </si>
  <si>
    <t>C140210000386</t>
  </si>
  <si>
    <t>北九州市立広徳中学校</t>
  </si>
  <si>
    <t>福岡県北九州市小倉南区南方４－１３－１</t>
  </si>
  <si>
    <t>C140210000395</t>
  </si>
  <si>
    <t>北九州市立吉田中学校</t>
  </si>
  <si>
    <t>福岡県北九州市小倉南区中吉田３－８－１</t>
  </si>
  <si>
    <t>C140210000402</t>
  </si>
  <si>
    <t>北九州市立田原中学校</t>
  </si>
  <si>
    <t>福岡県北九州市小倉南区田原５－１－１</t>
  </si>
  <si>
    <t>C140210000411</t>
  </si>
  <si>
    <t>北九州市立守恒中学校</t>
  </si>
  <si>
    <t>福岡県北九州市小倉南区葉山町３丁目３番１０号</t>
  </si>
  <si>
    <t>C140210000420</t>
  </si>
  <si>
    <t>北九州市立枝光台中学校</t>
  </si>
  <si>
    <t>福岡県北九州市八幡東区枝光５－８－１</t>
  </si>
  <si>
    <t>C140210000439</t>
  </si>
  <si>
    <t>北九州市立槻田中学校</t>
  </si>
  <si>
    <t>福岡県北九州市八幡東区宮の町１－５－１</t>
  </si>
  <si>
    <t>C140210000448</t>
  </si>
  <si>
    <t>北九州市立高見中学校</t>
  </si>
  <si>
    <t>福岡県北九州市八幡東区高見４－４－１</t>
  </si>
  <si>
    <t>C140210000457</t>
  </si>
  <si>
    <t>北九州市立大蔵中学校</t>
  </si>
  <si>
    <t>福岡県北九州市八幡東区大蔵１丁目４番１号</t>
  </si>
  <si>
    <t>C140210000466</t>
  </si>
  <si>
    <t>北九州市立中央中学校</t>
  </si>
  <si>
    <t>福岡県北九州市八幡東区中央３－９－２</t>
  </si>
  <si>
    <t>C140210000475</t>
  </si>
  <si>
    <t>北九州市立尾倉中学校</t>
  </si>
  <si>
    <t>福岡県北九州市八幡東区尾倉３丁目１０－１</t>
  </si>
  <si>
    <t>C140210000484</t>
  </si>
  <si>
    <t>北九州市立花尾中学校</t>
  </si>
  <si>
    <t>福岡県北九州市八幡東区桃園４丁目４番１号</t>
  </si>
  <si>
    <t>C140210000493</t>
  </si>
  <si>
    <t>北九州市立黒崎中学校</t>
  </si>
  <si>
    <t>福岡県北九州市八幡西区西鳴水１－１－１</t>
  </si>
  <si>
    <t>C140210000509</t>
  </si>
  <si>
    <t>北九州市立熊西中学校</t>
  </si>
  <si>
    <t>福岡県北九州市八幡西区山寺町４－１</t>
  </si>
  <si>
    <t>C140210000518</t>
  </si>
  <si>
    <t>北九州市立穴生中学校</t>
  </si>
  <si>
    <t>福岡県北九州市八幡西区萩原３－６－１</t>
  </si>
  <si>
    <t>C140210000527</t>
  </si>
  <si>
    <t>北九州市立引野中学校</t>
  </si>
  <si>
    <t>福岡県北九州市八幡西区別所町１４－１</t>
  </si>
  <si>
    <t>C140210000536</t>
  </si>
  <si>
    <t>北九州市立折尾中学校</t>
  </si>
  <si>
    <t>福岡県北九州市八幡西区中須１－３－１</t>
  </si>
  <si>
    <t>C140210000545</t>
  </si>
  <si>
    <t>北九州市立本城中学校</t>
  </si>
  <si>
    <t>福岡県北九州市八幡西区本城東六丁目１４－１</t>
  </si>
  <si>
    <t>C140210000554</t>
  </si>
  <si>
    <t>北九州市立上津役中学校</t>
  </si>
  <si>
    <t>福岡県北九州市八幡西区上上津役３－１２－１</t>
  </si>
  <si>
    <t>C140210000563</t>
  </si>
  <si>
    <t>北九州市立香月中学校</t>
  </si>
  <si>
    <t>福岡県北九州市八幡西区香月中央５－６－１</t>
  </si>
  <si>
    <t>C140210000572</t>
  </si>
  <si>
    <t>北九州市立木屋瀬中学校</t>
  </si>
  <si>
    <t>福岡県北九州市八幡西区大字野面１９４２－５</t>
  </si>
  <si>
    <t>C140210000581</t>
  </si>
  <si>
    <t>北九州市立沖田中学校</t>
  </si>
  <si>
    <t>福岡県北九州市八幡西区沖田４－１８－１</t>
  </si>
  <si>
    <t>C140210000590</t>
  </si>
  <si>
    <t>北九州市立永犬丸中学校</t>
  </si>
  <si>
    <t>福岡県北九州市八幡西区永犬丸４－５－１</t>
  </si>
  <si>
    <t>C140210000607</t>
  </si>
  <si>
    <t>北九州市立則松中学校</t>
  </si>
  <si>
    <t>福岡県北九州市八幡西区則松３－５－１</t>
  </si>
  <si>
    <t>C140210000616</t>
  </si>
  <si>
    <t>北九州市立八児中学校</t>
  </si>
  <si>
    <t>福岡県北九州市八幡西区町上津役西４丁目１６番１号</t>
  </si>
  <si>
    <t>C140210000625</t>
  </si>
  <si>
    <t>北九州市立浅川中学校</t>
  </si>
  <si>
    <t>福岡県北九州市八幡西区浅川学園台２丁目４－１</t>
  </si>
  <si>
    <t>C140210000634</t>
  </si>
  <si>
    <t>北九州市立千代中学校</t>
  </si>
  <si>
    <t>福岡県北九州市八幡西区千代２－２３－１</t>
  </si>
  <si>
    <t>C140213000013</t>
  </si>
  <si>
    <t>福岡市立箱崎中学校</t>
  </si>
  <si>
    <t>福岡県福岡市東区筥松４丁目２１番２２号</t>
  </si>
  <si>
    <t>C140213000022</t>
  </si>
  <si>
    <t>福岡市立福岡中学校</t>
  </si>
  <si>
    <t>福岡県福岡市東区馬出３－１１－１</t>
  </si>
  <si>
    <t>C140213000031</t>
  </si>
  <si>
    <t>福岡県福岡市東区千早３－１２－１</t>
  </si>
  <si>
    <t>C140213000040</t>
  </si>
  <si>
    <t>福岡市立多々良中学校</t>
  </si>
  <si>
    <t>福岡県福岡市東区水谷１－１８－１</t>
  </si>
  <si>
    <t>C140213000059</t>
  </si>
  <si>
    <t>福岡市立和白中学校</t>
  </si>
  <si>
    <t>福岡県福岡市東区三苫１－１０－１</t>
  </si>
  <si>
    <t>C140213000068</t>
  </si>
  <si>
    <t>福岡県福岡市東区香住ヶ丘１－８－１</t>
  </si>
  <si>
    <t>C140213000077</t>
  </si>
  <si>
    <t>福岡市立多々良中央中学校</t>
  </si>
  <si>
    <t>福岡県福岡市東区多々良１－５１－１</t>
  </si>
  <si>
    <t>C140213000086</t>
  </si>
  <si>
    <t>福岡市立和白丘中学校</t>
  </si>
  <si>
    <t>福岡県福岡市東区和白丘３－１３－１</t>
  </si>
  <si>
    <t>C140213000095</t>
  </si>
  <si>
    <t>福岡県福岡市東区香椎駅東３－３３－１</t>
  </si>
  <si>
    <t>C140213000102</t>
  </si>
  <si>
    <t>福岡市立城香中学校</t>
  </si>
  <si>
    <t>福岡県福岡市東区香椎浜２－２－１</t>
  </si>
  <si>
    <t>C140213000111</t>
  </si>
  <si>
    <t>福岡市立青葉中学校</t>
  </si>
  <si>
    <t>福岡県福岡市東区青葉３－７－１</t>
  </si>
  <si>
    <t>C140213000120</t>
  </si>
  <si>
    <t>福岡市立松崎中学校</t>
  </si>
  <si>
    <t>福岡県福岡市東区松崎１－５２－１</t>
  </si>
  <si>
    <t>C140213000139</t>
  </si>
  <si>
    <t>福岡市立箱崎清松中学校</t>
  </si>
  <si>
    <t>福岡県福岡市東区松田２－３－１</t>
  </si>
  <si>
    <t>C140213000148</t>
  </si>
  <si>
    <t>福岡市立照葉中学校</t>
  </si>
  <si>
    <t>C140213000157</t>
  </si>
  <si>
    <t>福岡市立志賀中学校</t>
  </si>
  <si>
    <t>福岡県福岡市東区大岳４－５－１</t>
  </si>
  <si>
    <t>C140213000166</t>
  </si>
  <si>
    <t>福岡市立千代中学校</t>
  </si>
  <si>
    <t>福岡県福岡市博多区千代４－１７－４７</t>
  </si>
  <si>
    <t>C140213000175</t>
  </si>
  <si>
    <t>福岡市立東光中学校</t>
  </si>
  <si>
    <t>福岡県福岡市博多区東光２ー１５ー１</t>
  </si>
  <si>
    <t>C140213000184</t>
  </si>
  <si>
    <t>福岡市立東住吉中学校</t>
  </si>
  <si>
    <t>福岡県福岡市博多区博多駅南２－５－１</t>
  </si>
  <si>
    <t>C140213000193</t>
  </si>
  <si>
    <t>福岡市立住吉中学校</t>
  </si>
  <si>
    <t>C140213000200</t>
  </si>
  <si>
    <t>福岡市立板付中学校</t>
  </si>
  <si>
    <t>福岡県福岡市博多区井相田２－１－２０</t>
  </si>
  <si>
    <t>C140213000219</t>
  </si>
  <si>
    <t>福岡市立三筑中学校</t>
  </si>
  <si>
    <t>福岡県福岡市博多区三筑１丁目１０－１</t>
  </si>
  <si>
    <t>C140213000228</t>
  </si>
  <si>
    <t>福岡市立那珂中学校</t>
  </si>
  <si>
    <t>福岡県福岡市博多区那珂２－１８－１</t>
  </si>
  <si>
    <t>C140213000237</t>
  </si>
  <si>
    <t>福岡市立吉塚中学校</t>
  </si>
  <si>
    <t>福岡県福岡市博多区吉塚５－１０－６</t>
  </si>
  <si>
    <t>C140213000246</t>
  </si>
  <si>
    <t>福岡市立席田中学校</t>
  </si>
  <si>
    <t>福岡県福岡市博多区東平尾３－３－１</t>
  </si>
  <si>
    <t>C140213000255</t>
  </si>
  <si>
    <t>福岡市立博多中学校</t>
  </si>
  <si>
    <t>福岡県福岡市博多区対馬小路１３－４０</t>
  </si>
  <si>
    <t>C140213000264</t>
  </si>
  <si>
    <t>福岡市立舞鶴中学校</t>
  </si>
  <si>
    <t>C140213000273</t>
  </si>
  <si>
    <t>福岡市立警固中学校</t>
  </si>
  <si>
    <t>福岡県福岡市中央区赤坂２－５－２３</t>
  </si>
  <si>
    <t>C140213000282</t>
  </si>
  <si>
    <t>福岡市立当仁中学校</t>
  </si>
  <si>
    <t>福岡県福岡市中央区福浜２－７－１</t>
  </si>
  <si>
    <t>C140213000291</t>
  </si>
  <si>
    <t>福岡市立友泉中学校</t>
  </si>
  <si>
    <t>福岡県福岡市中央区笹丘１－２２－１</t>
  </si>
  <si>
    <t>C140213000308</t>
  </si>
  <si>
    <t>福岡市立平尾中学校</t>
  </si>
  <si>
    <t>福岡県福岡市中央区平和５－１１－１</t>
  </si>
  <si>
    <t>C140213000317</t>
  </si>
  <si>
    <t>福岡市立春吉中学校</t>
  </si>
  <si>
    <t>福岡県福岡市南区清水４－２１－５０</t>
  </si>
  <si>
    <t>C140213000326</t>
  </si>
  <si>
    <t>福岡市立高宮中学校</t>
  </si>
  <si>
    <t>福岡県福岡市南区大楠３－１１－１</t>
  </si>
  <si>
    <t>C140213000335</t>
  </si>
  <si>
    <t>福岡市立三宅中学校</t>
  </si>
  <si>
    <t>福岡県福岡市南区大橋３－１８－１</t>
  </si>
  <si>
    <t>C140213000344</t>
  </si>
  <si>
    <t>福岡市立花畑中学校</t>
  </si>
  <si>
    <t>福岡県福岡市南区桧原２－２１－１</t>
  </si>
  <si>
    <t>C140213000353</t>
  </si>
  <si>
    <t>福岡市立筑紫丘中学校</t>
  </si>
  <si>
    <t>福岡県福岡市南区筑紫丘２－２８－１</t>
  </si>
  <si>
    <t>C140213000362</t>
  </si>
  <si>
    <t>福岡市立曰佐中学校</t>
  </si>
  <si>
    <t>福岡県福岡市南区曰佐３－７－１</t>
  </si>
  <si>
    <t>C140213000371</t>
  </si>
  <si>
    <t>福岡市立長丘中学校</t>
  </si>
  <si>
    <t>福岡県福岡市南区長丘２－２６－１</t>
  </si>
  <si>
    <t>C140213000380</t>
  </si>
  <si>
    <t>福岡市立老司中学校</t>
  </si>
  <si>
    <t>福岡県福岡市南区老司３－３７－１</t>
  </si>
  <si>
    <t>C140213000399</t>
  </si>
  <si>
    <t>福岡市立柏原中学校</t>
  </si>
  <si>
    <t>福岡県福岡市南区柏原１－８－１</t>
  </si>
  <si>
    <t>C140213000406</t>
  </si>
  <si>
    <t>福岡市立宮竹中学校</t>
  </si>
  <si>
    <t>福岡県福岡市南区五十川１－４－１</t>
  </si>
  <si>
    <t>C140213000415</t>
  </si>
  <si>
    <t>福岡市立横手中学校</t>
  </si>
  <si>
    <t>福岡県福岡市南区横手４－１６－１</t>
  </si>
  <si>
    <t>C140213000424</t>
  </si>
  <si>
    <t>福岡市立野間中学校</t>
  </si>
  <si>
    <t>福岡県福岡市南区筑紫丘２－２－１</t>
  </si>
  <si>
    <t>C140213000433</t>
  </si>
  <si>
    <t>福岡市立姪浜中学校</t>
  </si>
  <si>
    <t>福岡県福岡市西区愛宕浜１－３２－１</t>
  </si>
  <si>
    <t>C140213000442</t>
  </si>
  <si>
    <t>福岡市立玄洋中学校</t>
  </si>
  <si>
    <t>福岡県福岡市西区横浜２－３４－１</t>
  </si>
  <si>
    <t>C140213000451</t>
  </si>
  <si>
    <t>福岡市立能古中学校</t>
  </si>
  <si>
    <t>C140213000460</t>
  </si>
  <si>
    <t>福岡市立元岡中学校</t>
  </si>
  <si>
    <t>福岡県福岡市西区田尻東１丁目１７番１号</t>
  </si>
  <si>
    <t>C140213000479</t>
  </si>
  <si>
    <t>福岡市立北崎中学校</t>
  </si>
  <si>
    <t>福岡県福岡市西区大字小田１３８３</t>
  </si>
  <si>
    <t>C140213000488</t>
  </si>
  <si>
    <t>福岡市立小呂中学校</t>
  </si>
  <si>
    <t>C140213000497</t>
  </si>
  <si>
    <t>福岡市立玄界中学校</t>
  </si>
  <si>
    <t>福岡県福岡市西区大字玄界島２３９番地</t>
  </si>
  <si>
    <t>C140213000503</t>
  </si>
  <si>
    <t>福岡市立壱岐中学校</t>
  </si>
  <si>
    <t>福岡県福岡市西区拾六町２－１６－１</t>
  </si>
  <si>
    <t>C140213000512</t>
  </si>
  <si>
    <t>福岡市立西陵中学校</t>
  </si>
  <si>
    <t>福岡県福岡市西区生の松原３－９－１</t>
  </si>
  <si>
    <t>C140213000521</t>
  </si>
  <si>
    <t>福岡市立内浜中学校</t>
  </si>
  <si>
    <t>福岡県福岡市西区内浜１－１２－１</t>
  </si>
  <si>
    <t>C140213000530</t>
  </si>
  <si>
    <t>福岡市立壱岐丘中学校</t>
  </si>
  <si>
    <t>福岡県福岡市西区大字羽根戸３０３番１</t>
  </si>
  <si>
    <t>C140213000549</t>
  </si>
  <si>
    <t>福岡市立下山門中学校</t>
  </si>
  <si>
    <t>福岡県福岡市西区下山門３－１２－１</t>
  </si>
  <si>
    <t>C140213000558</t>
  </si>
  <si>
    <t>福岡市立城西中学校</t>
  </si>
  <si>
    <t>福岡県福岡市城南区鳥飼６丁目４番１号</t>
  </si>
  <si>
    <t>C140213000567</t>
  </si>
  <si>
    <t>福岡市立城南中学校</t>
  </si>
  <si>
    <t>福岡県福岡市城南区茶山６－１９－１</t>
  </si>
  <si>
    <t>C140213000576</t>
  </si>
  <si>
    <t>福岡市立梅林中学校</t>
  </si>
  <si>
    <t>福岡県福岡市城南区梅林３－６－１</t>
  </si>
  <si>
    <t>C140213000585</t>
  </si>
  <si>
    <t>福岡市立長尾中学校</t>
  </si>
  <si>
    <t>福岡県福岡市城南区樋井川４－１３－１</t>
  </si>
  <si>
    <t>C140213000594</t>
  </si>
  <si>
    <t>福岡市立片江中学校</t>
  </si>
  <si>
    <t>福岡県福岡市城南区南片江６－２７－１</t>
  </si>
  <si>
    <t>C140213000601</t>
  </si>
  <si>
    <t>福岡市立百道中学校</t>
  </si>
  <si>
    <t>福岡県福岡市早良区百道３－１８－１１</t>
  </si>
  <si>
    <t>C140213000610</t>
  </si>
  <si>
    <t>福岡市立西福岡中学校</t>
  </si>
  <si>
    <t>福岡県福岡市早良区小田部３丁目３２番１号</t>
  </si>
  <si>
    <t>C140213000629</t>
  </si>
  <si>
    <t>福岡市立高取中学校</t>
  </si>
  <si>
    <t>福岡県福岡市早良区原３－３－１</t>
  </si>
  <si>
    <t>C140213000638</t>
  </si>
  <si>
    <t>福岡市立金武中学校</t>
  </si>
  <si>
    <t>福岡県福岡市早良区四箇３－１－３</t>
  </si>
  <si>
    <t>C140213000647</t>
  </si>
  <si>
    <t>福岡市立原中学校</t>
  </si>
  <si>
    <t>福岡県福岡市早良区飯倉４－３４－５８</t>
  </si>
  <si>
    <t>C140213000656</t>
  </si>
  <si>
    <t>福岡市立原北中学校</t>
  </si>
  <si>
    <t>福岡県福岡市早良区小田部７－１１－１</t>
  </si>
  <si>
    <t>C140213000665</t>
  </si>
  <si>
    <t>福岡市立田隈中学校</t>
  </si>
  <si>
    <t>福岡県福岡市早良区田村４－２５－１</t>
  </si>
  <si>
    <t>C140213000674</t>
  </si>
  <si>
    <t>福岡市立次郎丸中学校</t>
  </si>
  <si>
    <t>福岡県福岡市早良区次郎丸６－３－１</t>
  </si>
  <si>
    <t>C140213000683</t>
  </si>
  <si>
    <t>福岡市立原中央中学校</t>
  </si>
  <si>
    <t>福岡県福岡市早良区原１－３６－１</t>
  </si>
  <si>
    <t>C140213000692</t>
  </si>
  <si>
    <t>福岡市立早良中学校</t>
  </si>
  <si>
    <t>福岡県福岡市早良区内野７－１－１</t>
  </si>
  <si>
    <t>C140213000709</t>
  </si>
  <si>
    <t>福岡市立きぼう中学校</t>
  </si>
  <si>
    <t>福岡県福岡市早良区百道３－１０－１</t>
  </si>
  <si>
    <t>C140220200016</t>
  </si>
  <si>
    <t>大牟田市立松原中学校</t>
  </si>
  <si>
    <t>福岡県大牟田市大正町５ー４ー１６</t>
  </si>
  <si>
    <t>C140220200025</t>
  </si>
  <si>
    <t>大牟田市立白光中学校</t>
  </si>
  <si>
    <t>福岡県大牟田市椿黒町３２</t>
  </si>
  <si>
    <t>C140220200034</t>
  </si>
  <si>
    <t>大牟田市立歴木中学校</t>
  </si>
  <si>
    <t>福岡県大牟田市大字歴木１１５０</t>
  </si>
  <si>
    <t>C140220200043</t>
  </si>
  <si>
    <t>大牟田市立田隈中学校</t>
  </si>
  <si>
    <t>福岡県大牟田市大字田隈３３８</t>
  </si>
  <si>
    <t>C140220200052</t>
  </si>
  <si>
    <t>大牟田市立橘中学校</t>
  </si>
  <si>
    <t>福岡県大牟田市大字橘６６４番地１</t>
  </si>
  <si>
    <t>C140220200061</t>
  </si>
  <si>
    <t>大牟田市立甘木中学校</t>
  </si>
  <si>
    <t>福岡県大牟田市大字甘木６１３－１</t>
  </si>
  <si>
    <t>C140220200070</t>
  </si>
  <si>
    <t>大牟田市立宮原中学校</t>
  </si>
  <si>
    <t>福岡県大牟田市米生町２－２６</t>
  </si>
  <si>
    <t>C140220200089</t>
  </si>
  <si>
    <t>大牟田市立宅峰中学校</t>
  </si>
  <si>
    <t>福岡県大牟田市右京町１</t>
  </si>
  <si>
    <t>C140220300015</t>
  </si>
  <si>
    <t>久留米市立城南中学校</t>
  </si>
  <si>
    <t>福岡県久留米市城南町１１－４</t>
  </si>
  <si>
    <t>C140220300024</t>
  </si>
  <si>
    <t>久留米市立江南中学校</t>
  </si>
  <si>
    <t>福岡県久留米市梅満町６３７－３</t>
  </si>
  <si>
    <t>C140220300033</t>
  </si>
  <si>
    <t>久留米市立櫛原中学校</t>
  </si>
  <si>
    <t>福岡県久留米市東櫛原町１２８６－１</t>
  </si>
  <si>
    <t>C140220300042</t>
  </si>
  <si>
    <t>久留米市立牟田山中学校</t>
  </si>
  <si>
    <t>福岡県久留米市南二丁目１６番２号</t>
  </si>
  <si>
    <t>C140220300051</t>
  </si>
  <si>
    <t>久留米市立諏訪中学校</t>
  </si>
  <si>
    <t>福岡県久留米市東町２５０－１</t>
  </si>
  <si>
    <t>C140220300060</t>
  </si>
  <si>
    <t>久留米市立良山中学校</t>
  </si>
  <si>
    <t>福岡県久留米市山川町３７－２</t>
  </si>
  <si>
    <t>C140220300079</t>
  </si>
  <si>
    <t>久留米市立明星中学校</t>
  </si>
  <si>
    <t>福岡県久留米市高良内町４４８２－１</t>
  </si>
  <si>
    <t>C140220300088</t>
  </si>
  <si>
    <t>久留米市立宮ノ陣中学校</t>
  </si>
  <si>
    <t>福岡県久留米市宮ノ陣町五郎丸１５５１－１</t>
  </si>
  <si>
    <t>C140220300097</t>
  </si>
  <si>
    <t>久留米市立荒木中学校</t>
  </si>
  <si>
    <t>福岡県久留米市荒木町荒木１９１８番地１</t>
  </si>
  <si>
    <t>C140220300104</t>
  </si>
  <si>
    <t>久留米市立筑邦西中学校</t>
  </si>
  <si>
    <t>福岡県久留米市大善寺町宮本３８５－１</t>
  </si>
  <si>
    <t>C140220300113</t>
  </si>
  <si>
    <t>久留米市立屏水中学校</t>
  </si>
  <si>
    <t>福岡県久留米市山本町耳納１０６９－１</t>
  </si>
  <si>
    <t>C140220300122</t>
  </si>
  <si>
    <t>久留米市立青陵中学校</t>
  </si>
  <si>
    <t>福岡県久留米市藤山町１７３１－１０</t>
  </si>
  <si>
    <t>C140220300131</t>
  </si>
  <si>
    <t>久留米市立高牟礼中学校</t>
  </si>
  <si>
    <t>福岡県久留米市高良内町３３６１</t>
  </si>
  <si>
    <t>C140220300140</t>
  </si>
  <si>
    <t>久留米市立田主丸中学校</t>
  </si>
  <si>
    <t>福岡県久留米市田主丸町田主丸６５－１</t>
  </si>
  <si>
    <t>C140220300159</t>
  </si>
  <si>
    <t>久留米市立北野中学校</t>
  </si>
  <si>
    <t>福岡県久留米市北野町塚島２７７</t>
  </si>
  <si>
    <t>C140220300168</t>
  </si>
  <si>
    <t>久留米市立三潴中学校</t>
  </si>
  <si>
    <t>福岡県久留米市三潴町玉満２７０５</t>
  </si>
  <si>
    <t>C140220300177</t>
  </si>
  <si>
    <t>久留米市立城島中学校</t>
  </si>
  <si>
    <t>福岡県久留米市城島町楢津１３５４－１</t>
  </si>
  <si>
    <t>C140220400014</t>
  </si>
  <si>
    <t>直方市立直方第一中学校</t>
  </si>
  <si>
    <t>福岡県直方市下境１８９２－１</t>
  </si>
  <si>
    <t>C140220400023</t>
  </si>
  <si>
    <t>直方市立直方第二中学校</t>
  </si>
  <si>
    <t>福岡県直方市大字頓野４０８２</t>
  </si>
  <si>
    <t>C140220400032</t>
  </si>
  <si>
    <t>直方市立直方第三中学校</t>
  </si>
  <si>
    <t>福岡県直方市大字知古９６０番地</t>
  </si>
  <si>
    <t>C140220400041</t>
  </si>
  <si>
    <t>直方市立植木中学校</t>
  </si>
  <si>
    <t>福岡県直方市大字植木２６１番地２</t>
  </si>
  <si>
    <t>C140220500013</t>
  </si>
  <si>
    <t>飯塚市立飯塚第一中学校</t>
  </si>
  <si>
    <t>福岡県飯塚市新立岩１６－１８</t>
  </si>
  <si>
    <t>C140220500022</t>
  </si>
  <si>
    <t>飯塚市立飯塚第二中学校</t>
  </si>
  <si>
    <t>福岡県飯塚市柏の森４８３</t>
  </si>
  <si>
    <t>C140220500031</t>
  </si>
  <si>
    <t>飯塚市立二瀬中学校</t>
  </si>
  <si>
    <t>福岡県飯塚市伊岐須７４０</t>
  </si>
  <si>
    <t>C140220500040</t>
  </si>
  <si>
    <t>飯塚市立幸袋中学校</t>
  </si>
  <si>
    <t>C140220500059</t>
  </si>
  <si>
    <t>飯塚市立飯塚鎮西中学校</t>
  </si>
  <si>
    <t>C140220500068</t>
  </si>
  <si>
    <t>飯塚市立庄内中学校</t>
  </si>
  <si>
    <t>福岡県飯塚市網分１０００－１</t>
  </si>
  <si>
    <t>C140220500077</t>
  </si>
  <si>
    <t>飯塚市立頴田中学校</t>
  </si>
  <si>
    <t>福岡県飯塚市鹿毛馬１６６７番地２</t>
  </si>
  <si>
    <t>C140220500086</t>
  </si>
  <si>
    <t>飯塚市立穂波東中学校</t>
  </si>
  <si>
    <t>福岡県飯塚市平恒１０２１－１</t>
  </si>
  <si>
    <t>C140220500095</t>
  </si>
  <si>
    <t>飯塚市立穂波西中学校</t>
  </si>
  <si>
    <t>福岡県飯塚市椿２５０－１</t>
  </si>
  <si>
    <t>C140220500102</t>
  </si>
  <si>
    <t>飯塚市立筑穂中学校</t>
  </si>
  <si>
    <t>福岡県飯塚市長尾９０３－１</t>
  </si>
  <si>
    <t>C140220500111</t>
  </si>
  <si>
    <t>福岡県立嘉穂高等学校附属中学校</t>
  </si>
  <si>
    <t>福岡県飯塚市潤野８番地１２</t>
  </si>
  <si>
    <t>C140220600012</t>
  </si>
  <si>
    <t>田川市立猪位金中学校</t>
  </si>
  <si>
    <t>福岡県田川市大字位登５０９番地</t>
  </si>
  <si>
    <t>C140220600094</t>
  </si>
  <si>
    <t>田川市立田川東中学校</t>
  </si>
  <si>
    <t>福岡県田川市大字夏吉１９７番地１</t>
  </si>
  <si>
    <t>C140220600101</t>
  </si>
  <si>
    <t>田川市立田川西中学校</t>
  </si>
  <si>
    <t>福岡県田川市大黒町１１番６号</t>
  </si>
  <si>
    <t>C140220700011</t>
  </si>
  <si>
    <t>柳川市立柳城中学校</t>
  </si>
  <si>
    <t>福岡県柳川市本城町８２番地２</t>
  </si>
  <si>
    <t>C140220700020</t>
  </si>
  <si>
    <t>柳川市立昭代中学校</t>
  </si>
  <si>
    <t>福岡県柳川市西浜武１４９４</t>
  </si>
  <si>
    <t>C140220700039</t>
  </si>
  <si>
    <t>柳川市立蒲池中学校</t>
  </si>
  <si>
    <t>C140220700048</t>
  </si>
  <si>
    <t>柳川市立柳南中学校</t>
  </si>
  <si>
    <t>福岡県柳川市上宮永町６４５－２</t>
  </si>
  <si>
    <t>C140220700057</t>
  </si>
  <si>
    <t>柳川市立大和中学校</t>
  </si>
  <si>
    <t>福岡県柳川市大和町鷹ノ尾１</t>
  </si>
  <si>
    <t>C140220700066</t>
  </si>
  <si>
    <t>柳川市立三橋中学校</t>
  </si>
  <si>
    <t>福岡県柳川市三橋町垂見５８０－１</t>
  </si>
  <si>
    <t>C140221000016</t>
  </si>
  <si>
    <t>八女市立福島中学校</t>
  </si>
  <si>
    <t>福岡県八女市本村４３０</t>
  </si>
  <si>
    <t>C140221000025</t>
  </si>
  <si>
    <t>八女市立南中学校</t>
  </si>
  <si>
    <t>福岡県八女市馬場５４０</t>
  </si>
  <si>
    <t>C140221000034</t>
  </si>
  <si>
    <t>八女市立見崎中学校</t>
  </si>
  <si>
    <t>福岡県八女市忠見１１５５</t>
  </si>
  <si>
    <t>C140221000043</t>
  </si>
  <si>
    <t>八女市立西中学校</t>
  </si>
  <si>
    <t>福岡県八女市前古賀１３２</t>
  </si>
  <si>
    <t>C140221000052</t>
  </si>
  <si>
    <t>八女市立立花中学校</t>
  </si>
  <si>
    <t>福岡県八女市立花町谷川８５９－２</t>
  </si>
  <si>
    <t>C140221000061</t>
  </si>
  <si>
    <t>八女市立筑南中学校</t>
  </si>
  <si>
    <t>福岡県八女市立花町白木６６８０</t>
  </si>
  <si>
    <t>C140221000070</t>
  </si>
  <si>
    <t>八女市立黒木中学校</t>
  </si>
  <si>
    <t>福岡県八女市黒木町北木屋６０</t>
  </si>
  <si>
    <t>C140221000089</t>
  </si>
  <si>
    <t>八女市立星野中学校</t>
  </si>
  <si>
    <t>福岡県八女市星野村９５００－３</t>
  </si>
  <si>
    <t>C140221100015</t>
  </si>
  <si>
    <t>筑後市立羽犬塚中学校</t>
  </si>
  <si>
    <t>福岡県筑後市大字羽犬塚８０</t>
  </si>
  <si>
    <t>C140221100024</t>
  </si>
  <si>
    <t>筑後市立筑後北中学校</t>
  </si>
  <si>
    <t>福岡県筑後市蔵数７２４</t>
  </si>
  <si>
    <t>C140221100033</t>
  </si>
  <si>
    <t>筑後市立筑後中学校</t>
  </si>
  <si>
    <t>福岡県筑後市水田１０４６－１</t>
  </si>
  <si>
    <t>C140221200014</t>
  </si>
  <si>
    <t>C140221200023</t>
  </si>
  <si>
    <t>福岡県大川市大字下木佐木１１８６</t>
  </si>
  <si>
    <t>C140221300013</t>
  </si>
  <si>
    <t>行橋市立行橋中学校</t>
  </si>
  <si>
    <t>福岡県行橋市大橋１丁目１１－１</t>
  </si>
  <si>
    <t>C140221300022</t>
  </si>
  <si>
    <t>行橋市立中京中学校</t>
  </si>
  <si>
    <t>福岡県行橋市大字天生田５４５番地</t>
  </si>
  <si>
    <t>C140221300031</t>
  </si>
  <si>
    <t>行橋市立泉中学校</t>
  </si>
  <si>
    <t>福岡県行橋市西泉５丁目７番１号</t>
  </si>
  <si>
    <t>C140221300040</t>
  </si>
  <si>
    <t>行橋市立今元中学校</t>
  </si>
  <si>
    <t>福岡県行橋市今井８９６－１</t>
  </si>
  <si>
    <t>C140221300059</t>
  </si>
  <si>
    <t>行橋市立仲津中学校</t>
  </si>
  <si>
    <t>福岡県行橋市大字稲童３１０４番地</t>
  </si>
  <si>
    <t>C140221300068</t>
  </si>
  <si>
    <t>行橋市立長峡中学校</t>
  </si>
  <si>
    <t>福岡県行橋市大字延永６番地</t>
  </si>
  <si>
    <t>C140221400012</t>
  </si>
  <si>
    <t>豊前市立八屋中学校</t>
  </si>
  <si>
    <t>福岡県豊前市赤熊１３６３－１</t>
  </si>
  <si>
    <t>C140221400021</t>
  </si>
  <si>
    <t>豊前市立角田中学校</t>
  </si>
  <si>
    <t>福岡県豊前市中村３９２</t>
  </si>
  <si>
    <t>C140221400030</t>
  </si>
  <si>
    <t>豊前市立千束中学校</t>
  </si>
  <si>
    <t>福岡県豊前市吉木１１２２－１</t>
  </si>
  <si>
    <t>C140221400049</t>
  </si>
  <si>
    <t>豊前市立合岩中学校</t>
  </si>
  <si>
    <t>福岡県豊前市大字下川底３２番地</t>
  </si>
  <si>
    <t>C140221500011</t>
  </si>
  <si>
    <t>中間市立中間中学校</t>
  </si>
  <si>
    <t>福岡県中間市大字垣生５１０</t>
  </si>
  <si>
    <t>C140221500020</t>
  </si>
  <si>
    <t>中間市立中間北中学校</t>
  </si>
  <si>
    <t>福岡県中間市岩瀬３－４－１</t>
  </si>
  <si>
    <t>C140221500039</t>
  </si>
  <si>
    <t>中間市立中間東中学校</t>
  </si>
  <si>
    <t>福岡県中間市扇ヶ浦３丁目２１番１号</t>
  </si>
  <si>
    <t>C140221500048</t>
  </si>
  <si>
    <t>中間市立中間南中学校</t>
  </si>
  <si>
    <t>福岡県中間市朝霧５－２－１</t>
  </si>
  <si>
    <t>C140221600010</t>
  </si>
  <si>
    <t>小郡市立宝城中学校</t>
  </si>
  <si>
    <t>福岡県小郡市八坂２６－１</t>
  </si>
  <si>
    <t>C140221600029</t>
  </si>
  <si>
    <t>小郡市立大原中学校</t>
  </si>
  <si>
    <t>福岡県小郡市小郡７７２</t>
  </si>
  <si>
    <t>C140221600038</t>
  </si>
  <si>
    <t>小郡市立立石中学校</t>
  </si>
  <si>
    <t>福岡県小郡市吹上１０４５</t>
  </si>
  <si>
    <t>C140221600047</t>
  </si>
  <si>
    <t>小郡市立小郡中学校</t>
  </si>
  <si>
    <t>福岡県小郡市寺福童６６８</t>
  </si>
  <si>
    <t>C140221600056</t>
  </si>
  <si>
    <t>小郡市立三国中学校</t>
  </si>
  <si>
    <t>福岡県小郡市美鈴が丘五丁目１５番地１</t>
  </si>
  <si>
    <t>C140221700019</t>
  </si>
  <si>
    <t>筑紫野市立二日市中学校</t>
  </si>
  <si>
    <t>福岡県筑紫野市紫１－６－１</t>
  </si>
  <si>
    <t>C140221700028</t>
  </si>
  <si>
    <t>筑紫野市立筑山中学校</t>
  </si>
  <si>
    <t>福岡県筑紫野市下見５８５</t>
  </si>
  <si>
    <t>C140221700037</t>
  </si>
  <si>
    <t>筑紫野市立筑紫野中学校</t>
  </si>
  <si>
    <t>福岡県筑紫野市針摺東４－６－１</t>
  </si>
  <si>
    <t>C140221700046</t>
  </si>
  <si>
    <t>筑紫野市立天拝中学校</t>
  </si>
  <si>
    <t>福岡県筑紫野市大字立明寺４５８－１</t>
  </si>
  <si>
    <t>C140221700055</t>
  </si>
  <si>
    <t>筑紫野市立筑紫野南中学校</t>
  </si>
  <si>
    <t>福岡県筑紫野市美しが丘南５－９－２</t>
  </si>
  <si>
    <t>C140221800018</t>
  </si>
  <si>
    <t>春日市立春日野中学校</t>
  </si>
  <si>
    <t>福岡県春日市春日公園５－１９</t>
  </si>
  <si>
    <t>C140221800027</t>
  </si>
  <si>
    <t>春日市立春日中学校</t>
  </si>
  <si>
    <t>福岡県春日市須玖南２－１７２</t>
  </si>
  <si>
    <t>C140221800036</t>
  </si>
  <si>
    <t>春日市立春日東中学校</t>
  </si>
  <si>
    <t>福岡県春日市若葉台東１－４１</t>
  </si>
  <si>
    <t>C140221800045</t>
  </si>
  <si>
    <t>春日市立春日西中学校</t>
  </si>
  <si>
    <t>福岡県春日市一の谷５－４９</t>
  </si>
  <si>
    <t>C140221800054</t>
  </si>
  <si>
    <t>春日市立春日南中学校</t>
  </si>
  <si>
    <t>福岡県春日市大土居３－１１－１</t>
  </si>
  <si>
    <t>C140221800063</t>
  </si>
  <si>
    <t>春日市立春日北中学校</t>
  </si>
  <si>
    <t>福岡県春日市桜ヶ丘７－２０</t>
  </si>
  <si>
    <t>C140221900017</t>
  </si>
  <si>
    <t>大野城市立大野中学校</t>
  </si>
  <si>
    <t>福岡県大野城市白木原３－１１－１</t>
  </si>
  <si>
    <t>C140221900026</t>
  </si>
  <si>
    <t>大野城市立大野東中学校</t>
  </si>
  <si>
    <t>福岡県大野城市乙金台２－５－１</t>
  </si>
  <si>
    <t>C140221900035</t>
  </si>
  <si>
    <t>大野城市立大利中学校</t>
  </si>
  <si>
    <t>福岡県大野城市上大利１－６－１</t>
  </si>
  <si>
    <t>C140221900044</t>
  </si>
  <si>
    <t>大野城市立平野中学校</t>
  </si>
  <si>
    <t>福岡県大野城市つつじヶ丘４－１－１</t>
  </si>
  <si>
    <t>C140221900053</t>
  </si>
  <si>
    <t>大野城市立御陵中学校</t>
  </si>
  <si>
    <t>福岡県大野城市中１－２０－１</t>
  </si>
  <si>
    <t>C140222000014</t>
  </si>
  <si>
    <t>宗像市立城山中学校</t>
  </si>
  <si>
    <t>福岡県宗像市陵厳寺１－１３－１</t>
  </si>
  <si>
    <t>C140222000023</t>
  </si>
  <si>
    <t>宗像市立中央中学校</t>
  </si>
  <si>
    <t>福岡県宗像市久原２４４番地</t>
  </si>
  <si>
    <t>C140222000032</t>
  </si>
  <si>
    <t>宗像市立日の里中学校</t>
  </si>
  <si>
    <t>福岡県宗像市日の里８－８</t>
  </si>
  <si>
    <t>C140222000041</t>
  </si>
  <si>
    <t>宗像市立自由ヶ丘中学校</t>
  </si>
  <si>
    <t>福岡県宗像市朝町１０１９－４</t>
  </si>
  <si>
    <t>C140222000050</t>
  </si>
  <si>
    <t>宗像市立河東中学校</t>
  </si>
  <si>
    <t>福岡県宗像市城西ケ丘６－１５－１</t>
  </si>
  <si>
    <t>C140222000069</t>
  </si>
  <si>
    <t>宗像市立玄海中学校</t>
  </si>
  <si>
    <t>C140222000078</t>
  </si>
  <si>
    <t>福岡県立宗像中学校</t>
  </si>
  <si>
    <t>福岡県宗像市東郷６－７－１</t>
  </si>
  <si>
    <t>C140222100013</t>
  </si>
  <si>
    <t>太宰府市立太宰府東中学校</t>
  </si>
  <si>
    <t>福岡県太宰府市高雄２－３９６４－１</t>
  </si>
  <si>
    <t>C140222100022</t>
  </si>
  <si>
    <t>太宰府市立学業院中学校</t>
  </si>
  <si>
    <t>福岡県太宰府市観世音寺３－１１－１</t>
  </si>
  <si>
    <t>C140222100031</t>
  </si>
  <si>
    <t>太宰府市立太宰府中学校</t>
  </si>
  <si>
    <t>福岡県太宰府市五条４丁目９－１</t>
  </si>
  <si>
    <t>C140222100040</t>
  </si>
  <si>
    <t>太宰府市立太宰府西中学校</t>
  </si>
  <si>
    <t>福岡県太宰府市向佐野３－９－１</t>
  </si>
  <si>
    <t>C140222300011</t>
  </si>
  <si>
    <t>古賀市立古賀中学校</t>
  </si>
  <si>
    <t>福岡県古賀市久保１０７</t>
  </si>
  <si>
    <t>C140222300020</t>
  </si>
  <si>
    <t>古賀市立古賀北中学校</t>
  </si>
  <si>
    <t>福岡県古賀市千鳥４－４－１</t>
  </si>
  <si>
    <t>C140222300039</t>
  </si>
  <si>
    <t>古賀市立古賀東中学校</t>
  </si>
  <si>
    <t>福岡県古賀市筵内５６４‐１</t>
  </si>
  <si>
    <t>C140222400010</t>
  </si>
  <si>
    <t>福津市立福間中学校</t>
  </si>
  <si>
    <t>福岡県福津市花見が丘２－１０－１</t>
  </si>
  <si>
    <t>C140222400029</t>
  </si>
  <si>
    <t>福津市立福間東中学校</t>
  </si>
  <si>
    <t>福岡県福津市津丸６６３</t>
  </si>
  <si>
    <t>C140222400038</t>
  </si>
  <si>
    <t>福津市立津屋崎中学校</t>
  </si>
  <si>
    <t>福岡県福津市津屋崎１－５－１６</t>
  </si>
  <si>
    <t>C140222500019</t>
  </si>
  <si>
    <t>うきは市立浮羽中学校</t>
  </si>
  <si>
    <t>福岡県うきは市浮羽町東隈上３４４－１</t>
  </si>
  <si>
    <t>C140222500028</t>
  </si>
  <si>
    <t>うきは市立吉井中学校</t>
  </si>
  <si>
    <t>福岡県うきは市吉井町福永５８</t>
  </si>
  <si>
    <t>C140222600018</t>
  </si>
  <si>
    <t>宮若市立宮若東中学校</t>
  </si>
  <si>
    <t>福岡県宮若市宮田３４１０番地２</t>
  </si>
  <si>
    <t>C140222600027</t>
  </si>
  <si>
    <t>宮若市立宮若西中学校</t>
  </si>
  <si>
    <t>C140222700017</t>
  </si>
  <si>
    <t>嘉麻市立山田中学校</t>
  </si>
  <si>
    <t>福岡県嘉麻市下山田２</t>
  </si>
  <si>
    <t>C140222700035</t>
  </si>
  <si>
    <t>嘉麻市立嘉穂中学校</t>
  </si>
  <si>
    <t>福岡県嘉麻市上西郷３７６</t>
  </si>
  <si>
    <t>C140222800016</t>
  </si>
  <si>
    <t>朝倉市立十文字中学校</t>
  </si>
  <si>
    <t>福岡県朝倉市三奈木３７１０</t>
  </si>
  <si>
    <t>C140222800025</t>
  </si>
  <si>
    <t>朝倉市立南陵中学校</t>
  </si>
  <si>
    <t>福岡県朝倉市平塚１５１９</t>
  </si>
  <si>
    <t>C140222800034</t>
  </si>
  <si>
    <t>朝倉市立秋月中学校</t>
  </si>
  <si>
    <t>福岡県朝倉市秋月野鳥６６３</t>
  </si>
  <si>
    <t>C140222800043</t>
  </si>
  <si>
    <t>朝倉市立甘木中学校</t>
  </si>
  <si>
    <t>福岡県朝倉市堤１４３０－１</t>
  </si>
  <si>
    <t>C140222800052</t>
  </si>
  <si>
    <t>朝倉市立杷木中学校</t>
  </si>
  <si>
    <t>福岡県朝倉市杷木池田８２２－１</t>
  </si>
  <si>
    <t>C140222800061</t>
  </si>
  <si>
    <t>朝倉市立比良松中学校</t>
  </si>
  <si>
    <t>福岡県朝倉市宮野２０３０</t>
  </si>
  <si>
    <t>C140222900015</t>
  </si>
  <si>
    <t>みやま市立山川中学校</t>
  </si>
  <si>
    <t>福岡県みやま市山川町尾野１６９０</t>
  </si>
  <si>
    <t>C140222900024</t>
  </si>
  <si>
    <t>みやま市立瀬高中学校</t>
  </si>
  <si>
    <t>福岡県みやま市瀬高町下庄１８８５</t>
  </si>
  <si>
    <t>C140222900033</t>
  </si>
  <si>
    <t>みやま市立東山中学校</t>
  </si>
  <si>
    <t>福岡県みやま市瀬高町長田３３６０</t>
  </si>
  <si>
    <t>C140222900042</t>
  </si>
  <si>
    <t>みやま市立高田中学校</t>
  </si>
  <si>
    <t>福岡県みやま市高田町岩津３２６</t>
  </si>
  <si>
    <t>C140223000012</t>
  </si>
  <si>
    <t>糸島市立前原中学校</t>
  </si>
  <si>
    <t>福岡県糸島市篠原西２－２－１</t>
  </si>
  <si>
    <t>C140223000021</t>
  </si>
  <si>
    <t>糸島市立前原東中学校</t>
  </si>
  <si>
    <t>福岡県糸島市大字井田６５８</t>
  </si>
  <si>
    <t>C140223000030</t>
  </si>
  <si>
    <t>糸島市立前原西中学校</t>
  </si>
  <si>
    <t>福岡県糸島市荻浦３丁目４番１号</t>
  </si>
  <si>
    <t>C140223000049</t>
  </si>
  <si>
    <t>糸島市立二丈中学校</t>
  </si>
  <si>
    <t>C140223000058</t>
  </si>
  <si>
    <t>糸島市立福吉中学校</t>
  </si>
  <si>
    <t>福岡県糸島市二丈福井５９１８－１</t>
  </si>
  <si>
    <t>C140223000067</t>
  </si>
  <si>
    <t>糸島市立志摩中学校</t>
  </si>
  <si>
    <t>福岡県糸島市志摩小金丸１８３６番地１</t>
  </si>
  <si>
    <t>C140223000076</t>
  </si>
  <si>
    <t>糸島市立志摩中学校姫島分校</t>
  </si>
  <si>
    <t>C140223100011</t>
  </si>
  <si>
    <t>福岡県那珂川市仲３－１９－１</t>
  </si>
  <si>
    <t>C140223100020</t>
  </si>
  <si>
    <t>C140223100039</t>
  </si>
  <si>
    <t>福岡県那珂川市上梶原１－２－１</t>
  </si>
  <si>
    <t>C140223100048</t>
  </si>
  <si>
    <t>福岡県那珂川市片縄西３－２６－１</t>
  </si>
  <si>
    <t>C140234100018</t>
  </si>
  <si>
    <t>宇美町立宇美中学校</t>
  </si>
  <si>
    <t>福岡県糟屋郡宇美町宇美５－４－１</t>
  </si>
  <si>
    <t>C140234100027</t>
  </si>
  <si>
    <t>宇美町立宇美東中学校</t>
  </si>
  <si>
    <t>福岡県糟屋郡宇美町若草二丁目１－１</t>
  </si>
  <si>
    <t>C140234100036</t>
  </si>
  <si>
    <t>宇美町立宇美南中学校</t>
  </si>
  <si>
    <t>福岡県糟屋郡宇美町ゆりが丘１－１－１</t>
  </si>
  <si>
    <t>C140234200017</t>
  </si>
  <si>
    <t>篠栗町立篠栗中学校</t>
  </si>
  <si>
    <t>福岡県糟屋郡篠栗町大字篠栗４７２７</t>
  </si>
  <si>
    <t>C140234200026</t>
  </si>
  <si>
    <t>篠栗町立篠栗北中学校</t>
  </si>
  <si>
    <t>福岡県糟屋郡篠栗町大字津波黒４９８</t>
  </si>
  <si>
    <t>C140234300016</t>
  </si>
  <si>
    <t>志免町立志免中学校</t>
  </si>
  <si>
    <t>福岡県糟屋郡志免町片峰４丁目３－１</t>
  </si>
  <si>
    <t>C140234300025</t>
  </si>
  <si>
    <t>志免町立志免東中学校</t>
  </si>
  <si>
    <t>福岡県糟屋郡志免町志免東４－４－１</t>
  </si>
  <si>
    <t>C140234400015</t>
  </si>
  <si>
    <t>須恵町立須恵中学校</t>
  </si>
  <si>
    <t>福岡県糟屋郡須恵町大字上須恵１１６７－１</t>
  </si>
  <si>
    <t>C140234400024</t>
  </si>
  <si>
    <t>須恵町立須恵東中学校</t>
  </si>
  <si>
    <t>福岡県糟屋郡須恵町大字植木１－２０</t>
  </si>
  <si>
    <t>C140234500014</t>
  </si>
  <si>
    <t>新宮町立新宮中学校</t>
  </si>
  <si>
    <t>福岡県糟屋郡新宮町下府２－１－１</t>
  </si>
  <si>
    <t>C140234500023</t>
  </si>
  <si>
    <t>新宮町立新宮中学校相島分校</t>
  </si>
  <si>
    <t>福岡県糟屋郡新宮町相島７３５</t>
  </si>
  <si>
    <t>C140234500032</t>
  </si>
  <si>
    <t>新宮東中学校</t>
  </si>
  <si>
    <t>福岡県糟屋郡新宮町大字三代１０２８</t>
  </si>
  <si>
    <t>C140234800011</t>
  </si>
  <si>
    <t>久山町立久山中学校</t>
  </si>
  <si>
    <t>福岡県糟屋郡久山町大字久原３５５３－３</t>
  </si>
  <si>
    <t>C140234900010</t>
  </si>
  <si>
    <t>粕屋町立粕屋中学校</t>
  </si>
  <si>
    <t>福岡県糟屋郡粕屋町仲原１７０７</t>
  </si>
  <si>
    <t>C140234900029</t>
  </si>
  <si>
    <t>粕屋町立粕屋東中学校</t>
  </si>
  <si>
    <t>福岡県糟屋郡粕屋町大字江辻４３０</t>
  </si>
  <si>
    <t>C140238100019</t>
  </si>
  <si>
    <t>芦屋町立芦屋中学校</t>
  </si>
  <si>
    <t>福岡県遠賀郡芦屋町中ノ浜１０－７４</t>
  </si>
  <si>
    <t>C140238200018</t>
  </si>
  <si>
    <t>水巻町立水巻中学校</t>
  </si>
  <si>
    <t>福岡県遠賀郡水巻町中央１７－１</t>
  </si>
  <si>
    <t>C140238200027</t>
  </si>
  <si>
    <t>水巻町立水巻南中学校</t>
  </si>
  <si>
    <t>福岡県遠賀郡水巻町下二東３－１４－１</t>
  </si>
  <si>
    <t>C140238300017</t>
  </si>
  <si>
    <t>岡垣町立岡垣中学校</t>
  </si>
  <si>
    <t>福岡県遠賀郡岡垣町野間３－１－１</t>
  </si>
  <si>
    <t>C140238300026</t>
  </si>
  <si>
    <t>岡垣町立岡垣東中学校</t>
  </si>
  <si>
    <t>福岡県遠賀郡岡垣町山田峠２ー５ー１</t>
  </si>
  <si>
    <t>C140238400016</t>
  </si>
  <si>
    <t>遠賀町立遠賀中学校</t>
  </si>
  <si>
    <t>福岡県遠賀郡遠賀町大字別府２００番地</t>
  </si>
  <si>
    <t>C140238400025</t>
  </si>
  <si>
    <t>遠賀町立遠賀南中学校</t>
  </si>
  <si>
    <t>福岡県遠賀郡遠賀町大字上別府６５２番地</t>
  </si>
  <si>
    <t>C140240100015</t>
  </si>
  <si>
    <t>小竹町立小竹中学校</t>
  </si>
  <si>
    <t>福岡県鞍手郡小竹町大字御徳６５６</t>
  </si>
  <si>
    <t>C140240200014</t>
  </si>
  <si>
    <t>鞍手町立鞍手中学校</t>
  </si>
  <si>
    <t>福岡県鞍手郡鞍手町大字小牧２１２２－１</t>
  </si>
  <si>
    <t>C140242100011</t>
  </si>
  <si>
    <t>桂川町立桂川中学校</t>
  </si>
  <si>
    <t>福岡県嘉穂郡桂川町土居５２４番地</t>
  </si>
  <si>
    <t>C140244700011</t>
  </si>
  <si>
    <t>筑前町立三輪中学校</t>
  </si>
  <si>
    <t>福岡県朝倉郡筑前町久光１６００</t>
  </si>
  <si>
    <t>C140244700020</t>
  </si>
  <si>
    <t>筑前町立夜須中学校</t>
  </si>
  <si>
    <t>福岡県朝倉郡筑前町東小田３５３９－１</t>
  </si>
  <si>
    <t>C140244800010</t>
  </si>
  <si>
    <t>東峰村立東峰中学校</t>
  </si>
  <si>
    <t>C140250300012</t>
  </si>
  <si>
    <t>大刀洗町立大刀洗中学校</t>
  </si>
  <si>
    <t>福岡県三井郡大刀洗町本郷５１５</t>
  </si>
  <si>
    <t>C140252200019</t>
  </si>
  <si>
    <t>大木町立大木中学校</t>
  </si>
  <si>
    <t>福岡県三潴郡大木町上八院１２３４</t>
  </si>
  <si>
    <t>C140254400013</t>
  </si>
  <si>
    <t>広川町立広川中学校</t>
  </si>
  <si>
    <t>福岡県八女郡広川町久泉８３７</t>
  </si>
  <si>
    <t>C140260200012</t>
  </si>
  <si>
    <t>添田町立添田中学校</t>
  </si>
  <si>
    <t>福岡県田川郡添田町大字添田１６０５</t>
  </si>
  <si>
    <t>C140260400010</t>
  </si>
  <si>
    <t>糸田町立糸田中学校</t>
  </si>
  <si>
    <t>福岡県田川郡糸田町３３４９</t>
  </si>
  <si>
    <t>C140260500019</t>
  </si>
  <si>
    <t>福岡県田川郡川崎町川崎３６７０</t>
  </si>
  <si>
    <t>C140260800016</t>
  </si>
  <si>
    <t>大任町立大任中学校</t>
  </si>
  <si>
    <t>福岡県田川郡大任町大字今任原３０</t>
  </si>
  <si>
    <t>C140260900015</t>
  </si>
  <si>
    <t>赤村立赤中学校</t>
  </si>
  <si>
    <t>福岡県田川郡赤村大字赤４５７７</t>
  </si>
  <si>
    <t>C140261000012</t>
  </si>
  <si>
    <t>福智町立赤池中学校</t>
  </si>
  <si>
    <t>福岡県田川郡福智町市場３３６</t>
  </si>
  <si>
    <t>C140261000021</t>
  </si>
  <si>
    <t>福智町立方城中学校</t>
  </si>
  <si>
    <t>福岡県田川郡福智町伊方３８６２</t>
  </si>
  <si>
    <t>C140262100019</t>
  </si>
  <si>
    <t>苅田町立苅田中学校</t>
  </si>
  <si>
    <t>福岡県京都郡苅田町提２９７５－１</t>
  </si>
  <si>
    <t>C140262100028</t>
  </si>
  <si>
    <t>苅田町立新津中学校</t>
  </si>
  <si>
    <t>福岡県京都郡苅田町新津１－６－１</t>
  </si>
  <si>
    <t>C140262500015</t>
  </si>
  <si>
    <t>みやこ町立勝山中学校</t>
  </si>
  <si>
    <t>福岡県京都郡みやこ町勝山黒田１１７７</t>
  </si>
  <si>
    <t>C140262500024</t>
  </si>
  <si>
    <t>みやこ町立豊津中学校</t>
  </si>
  <si>
    <t>福岡県京都郡みやこ町豊津４２９－２</t>
  </si>
  <si>
    <t>C140262500033</t>
  </si>
  <si>
    <t>みやこ町立犀川中学校</t>
  </si>
  <si>
    <t>福岡県京都郡みやこ町犀川本庄７６３</t>
  </si>
  <si>
    <t>C140262500042</t>
  </si>
  <si>
    <t>みやこ町立伊良原中学校</t>
  </si>
  <si>
    <t>C140262500051</t>
  </si>
  <si>
    <t>福岡県立育徳館中学校</t>
  </si>
  <si>
    <t>福岡県京都郡みやこ町豊津９７３</t>
  </si>
  <si>
    <t>C140264200014</t>
  </si>
  <si>
    <t>吉富町外一市中学校組合立吉富中学校</t>
  </si>
  <si>
    <t>福岡県築上郡吉富町直江６１２</t>
  </si>
  <si>
    <t>C140264600010</t>
  </si>
  <si>
    <t>上毛町立上毛中学校</t>
  </si>
  <si>
    <t>福岡県築上郡上毛町下唐原２１４１－１</t>
  </si>
  <si>
    <t>C140264700019</t>
  </si>
  <si>
    <t>築上町立築城中学校</t>
  </si>
  <si>
    <t>福岡県築上郡築上町大字築城３８８</t>
  </si>
  <si>
    <t>C140264700028</t>
  </si>
  <si>
    <t>築上町立椎田中学校</t>
  </si>
  <si>
    <t>福岡県築上郡築上町高塚１５８－２</t>
  </si>
  <si>
    <t>C140310000017</t>
  </si>
  <si>
    <t>敬愛中学校</t>
  </si>
  <si>
    <t>福岡県北九州市門司区別院６－１</t>
  </si>
  <si>
    <t>C140310000026</t>
  </si>
  <si>
    <t>明治学園中学校</t>
  </si>
  <si>
    <t>C140310000035</t>
  </si>
  <si>
    <t>西南女学院中学校</t>
  </si>
  <si>
    <t>福岡県北九州市小倉北区上到津１－１０－１</t>
  </si>
  <si>
    <t>C140310000044</t>
  </si>
  <si>
    <t>照曜館中学校</t>
  </si>
  <si>
    <t>福岡県北九州市小倉北区清水４－１０－１</t>
  </si>
  <si>
    <t>C140310000053</t>
  </si>
  <si>
    <t>小倉日新館中学校</t>
  </si>
  <si>
    <t>福岡県北九州市小倉北区片野新町１－３－１</t>
  </si>
  <si>
    <t>C140310000062</t>
  </si>
  <si>
    <t>北九州子どもの村中学校</t>
  </si>
  <si>
    <t>C140310000071</t>
  </si>
  <si>
    <t>九州国際大学付属中学校</t>
  </si>
  <si>
    <t>福岡県北九州市八幡東区枝光５－９－１</t>
  </si>
  <si>
    <t>C140310000080</t>
  </si>
  <si>
    <t>折尾愛真中学校</t>
  </si>
  <si>
    <t>福岡県北九州市八幡西区堀川町１２－１０</t>
  </si>
  <si>
    <t>C140313000011</t>
  </si>
  <si>
    <t>博多女子中学校</t>
  </si>
  <si>
    <t>福岡県福岡市東区馬出１丁目１２番６５号</t>
  </si>
  <si>
    <t>C140313000020</t>
  </si>
  <si>
    <t>沖学園中学校</t>
  </si>
  <si>
    <t>福岡県福岡市博多区竹下２丁目１番３３号</t>
  </si>
  <si>
    <t>C140313000039</t>
  </si>
  <si>
    <t>東福岡自彊館中学校</t>
  </si>
  <si>
    <t>福岡県福岡市博多区東比恵２丁目２４番１号</t>
  </si>
  <si>
    <t>C140313000048</t>
  </si>
  <si>
    <t>筑紫女学園中学校</t>
  </si>
  <si>
    <t>福岡県福岡市中央区警固２丁目８－１</t>
  </si>
  <si>
    <t>C140313000057</t>
  </si>
  <si>
    <t>福岡雙葉中学校</t>
  </si>
  <si>
    <t>C140313000066</t>
  </si>
  <si>
    <t>上智福岡中学校</t>
  </si>
  <si>
    <t>福岡県福岡市中央区輝国１－１０－１０</t>
  </si>
  <si>
    <t>C140313000075</t>
  </si>
  <si>
    <t>福岡大学附属大濠中学校</t>
  </si>
  <si>
    <t>福岡県福岡市中央区六本松１－１２－１</t>
  </si>
  <si>
    <t>C140313000084</t>
  </si>
  <si>
    <t>福岡女学院中学校</t>
  </si>
  <si>
    <t>福岡県福岡市南区曰佐３－４２－１</t>
  </si>
  <si>
    <t>C140313000093</t>
  </si>
  <si>
    <t>中村学園三陽中学校</t>
  </si>
  <si>
    <t>福岡県福岡市西区今宿青木１０４２－３３</t>
  </si>
  <si>
    <t>C140313000100</t>
  </si>
  <si>
    <t>福岡舞鶴誠和中学校</t>
  </si>
  <si>
    <t>福岡県福岡市西区北原２丁目１７番４２号</t>
  </si>
  <si>
    <t>C140313000119</t>
  </si>
  <si>
    <t>中村学園女子中学校</t>
  </si>
  <si>
    <t>福岡県福岡市城南区鳥飼７－１０－３８</t>
  </si>
  <si>
    <t>C140313000128</t>
  </si>
  <si>
    <t>西南学院中学校</t>
  </si>
  <si>
    <t>福岡県福岡市早良区百道浜１－１－１</t>
  </si>
  <si>
    <t>C140320200014</t>
  </si>
  <si>
    <t>明光学園中学校</t>
  </si>
  <si>
    <t>福岡県大牟田市倉永１７０</t>
  </si>
  <si>
    <t>C140320200023</t>
  </si>
  <si>
    <t>大牟田中学校</t>
  </si>
  <si>
    <t>福岡県大牟田市大字田隈４３６の１</t>
  </si>
  <si>
    <t>C140320300013</t>
  </si>
  <si>
    <t>久留米大学附設中学校</t>
  </si>
  <si>
    <t>福岡県久留米市野中町２０－２</t>
  </si>
  <si>
    <t>C140320300022</t>
  </si>
  <si>
    <t>久留米信愛中学校</t>
  </si>
  <si>
    <t>福岡県久留米市御井町２２７８－１</t>
  </si>
  <si>
    <t>C140320500011</t>
  </si>
  <si>
    <t>飯塚日新館中学校</t>
  </si>
  <si>
    <t>福岡県飯塚市柏の森５６－９</t>
  </si>
  <si>
    <t>C140321000014</t>
  </si>
  <si>
    <t>八女学院中学校</t>
  </si>
  <si>
    <t>福岡県八女市大字本村４２５</t>
  </si>
  <si>
    <t>C140322100011</t>
  </si>
  <si>
    <t>筑陽学園中学校</t>
  </si>
  <si>
    <t>福岡県太宰府市朱雀５－６－１</t>
  </si>
  <si>
    <t>C240221000015</t>
  </si>
  <si>
    <t>八女市立上陽北汭学園</t>
  </si>
  <si>
    <t>福岡県八女市上陽町北川内９１０</t>
  </si>
  <si>
    <t>C240221000024</t>
  </si>
  <si>
    <t>福岡県八女市矢部村北矢部１１０４７－２</t>
  </si>
  <si>
    <t>C240222000013</t>
  </si>
  <si>
    <t>宗像市立大島学園</t>
  </si>
  <si>
    <t>福岡県宗像市大島１１６３－１</t>
  </si>
  <si>
    <t>C240222700016</t>
  </si>
  <si>
    <t>嘉麻市立碓井義務教育学校</t>
  </si>
  <si>
    <t>福岡県嘉麻市上臼井８６８</t>
  </si>
  <si>
    <t>C240222700025</t>
  </si>
  <si>
    <t>嘉麻市立稲築東義務教育学校</t>
  </si>
  <si>
    <t>福岡県嘉麻市平１５３６</t>
  </si>
  <si>
    <t>C240222700034</t>
  </si>
  <si>
    <t>嘉麻市立稲築西義務教育学校</t>
  </si>
  <si>
    <t>福岡県嘉麻市口春６２９</t>
  </si>
  <si>
    <t>C240260100012</t>
  </si>
  <si>
    <t>福岡県田川郡香春町大字高野１４３１番地</t>
  </si>
  <si>
    <t>C240261000011</t>
  </si>
  <si>
    <t>福岡県田川郡福智町金田１２８３番地</t>
  </si>
  <si>
    <t>D140210000017</t>
  </si>
  <si>
    <t>福岡県立門司大翔館高等学校</t>
  </si>
  <si>
    <t>福岡県北九州市門司区藤松２－７－１</t>
  </si>
  <si>
    <t>D140210000026</t>
  </si>
  <si>
    <t>福岡県立門司学園高等学校</t>
  </si>
  <si>
    <t>D140210000035</t>
  </si>
  <si>
    <t>福岡県立若松高等学校</t>
  </si>
  <si>
    <t>福岡県北九州市若松区上原町１５－１３</t>
  </si>
  <si>
    <t>D140210000044</t>
  </si>
  <si>
    <t>福岡県立若松商業高等学校</t>
  </si>
  <si>
    <t>福岡県北九州市若松区片山３－２－１</t>
  </si>
  <si>
    <t>D140210000053</t>
  </si>
  <si>
    <t>福岡県立戸畑高等学校</t>
  </si>
  <si>
    <t>福岡県北九州市戸畑区夜宮３－１－１</t>
  </si>
  <si>
    <t>D140210000062</t>
  </si>
  <si>
    <t>福岡県立ひびき高等学校</t>
  </si>
  <si>
    <t>福岡県北九州市戸畑区天籟寺１－２－１</t>
  </si>
  <si>
    <t>D140210000071</t>
  </si>
  <si>
    <t>福岡県立戸畑工業高等学校</t>
  </si>
  <si>
    <t>福岡県北九州市戸畑区丸町３－１０－１</t>
  </si>
  <si>
    <t>D140210000080</t>
  </si>
  <si>
    <t>北九州市立高等学校</t>
  </si>
  <si>
    <t>福岡県北九州市戸畑区浅生１－１０－１</t>
  </si>
  <si>
    <t>D140210000099</t>
  </si>
  <si>
    <t>福岡県立小倉高等学校</t>
  </si>
  <si>
    <t>福岡県北九州市小倉北区愛宕２－８－１</t>
  </si>
  <si>
    <t>D140210000106</t>
  </si>
  <si>
    <t>福岡県立小倉工業高等学校</t>
  </si>
  <si>
    <t>福岡県北九州市小倉北区白萩町６番１号</t>
  </si>
  <si>
    <t>D140210000115</t>
  </si>
  <si>
    <t>福岡県立小倉西高等学校</t>
  </si>
  <si>
    <t>福岡県北九州市小倉北区下到津５－７－１</t>
  </si>
  <si>
    <t>D140210000124</t>
  </si>
  <si>
    <t>福岡県立小倉南高等学校</t>
  </si>
  <si>
    <t>福岡県北九州市小倉南区富士見１－９－１</t>
  </si>
  <si>
    <t>D140210000133</t>
  </si>
  <si>
    <t>福岡県立小倉商業高等学校</t>
  </si>
  <si>
    <t>福岡県北九州市小倉南区富士見３－５－１</t>
  </si>
  <si>
    <t>D140210000142</t>
  </si>
  <si>
    <t>福岡県立北九州高等学校</t>
  </si>
  <si>
    <t>福岡県北九州市小倉南区若園５丁目１番１号</t>
  </si>
  <si>
    <t>D140210000151</t>
  </si>
  <si>
    <t>福岡県立小倉東高等学校</t>
  </si>
  <si>
    <t>福岡県北九州市小倉南区田原５－２－１</t>
  </si>
  <si>
    <t>D140210000160</t>
  </si>
  <si>
    <t>福岡県立八幡高等学校</t>
  </si>
  <si>
    <t>福岡県北九州市八幡東区清田３－１－１</t>
  </si>
  <si>
    <t>D140210000179</t>
  </si>
  <si>
    <t>福岡県立八幡中央高等学校</t>
  </si>
  <si>
    <t>福岡県北九州市八幡西区元城町１－１</t>
  </si>
  <si>
    <t>D140210000188</t>
  </si>
  <si>
    <t>福岡県立八幡工業高等学校</t>
  </si>
  <si>
    <t>福岡県北九州市八幡西区別所町１－１</t>
  </si>
  <si>
    <t>D140210000197</t>
  </si>
  <si>
    <t>福岡県立八幡南高等学校</t>
  </si>
  <si>
    <t>福岡県北九州市八幡西区的場町６－１</t>
  </si>
  <si>
    <t>D140210000204</t>
  </si>
  <si>
    <t>福岡県立東筑高等学校</t>
  </si>
  <si>
    <t>福岡県北九州市八幡西区東筑１－１－１</t>
  </si>
  <si>
    <t>D140210000213</t>
  </si>
  <si>
    <t>福岡県立折尾高等学校</t>
  </si>
  <si>
    <t>福岡県北九州市八幡西区大膳２－２３－１</t>
  </si>
  <si>
    <t>D140210000222</t>
  </si>
  <si>
    <t>福岡県立北筑高等学校</t>
  </si>
  <si>
    <t>福岡県北九州市八幡西区北筑一丁目１番１号</t>
  </si>
  <si>
    <t>D140213000011</t>
  </si>
  <si>
    <t>福岡県立香椎高等学校</t>
  </si>
  <si>
    <t>福岡県福岡市東区香椎２－９－１</t>
  </si>
  <si>
    <t>D140213000020</t>
  </si>
  <si>
    <t>福岡県立香椎工業高等学校</t>
  </si>
  <si>
    <t>福岡県福岡市東区香椎駅東２－２３－１</t>
  </si>
  <si>
    <t>D140213000039</t>
  </si>
  <si>
    <t>福岡県立香住丘高等学校</t>
  </si>
  <si>
    <t>福岡県福岡市東区香住ケ丘１－２６－１</t>
  </si>
  <si>
    <t>D140213000048</t>
  </si>
  <si>
    <t>福岡県立福岡高等学校</t>
  </si>
  <si>
    <t>福岡県福岡市博多区堅粕１－２９－１</t>
  </si>
  <si>
    <t>D140213000057</t>
  </si>
  <si>
    <t>福岡県立博多青松高等学校</t>
  </si>
  <si>
    <t>福岡県福岡市博多区千代１－２－２１</t>
  </si>
  <si>
    <t>D140213000066</t>
  </si>
  <si>
    <t>福岡県立福岡中央高等学校</t>
  </si>
  <si>
    <t>福岡県福岡市中央区平尾３丁目２０－５７</t>
  </si>
  <si>
    <t>D140213000075</t>
  </si>
  <si>
    <t>福岡県立筑紫丘高等学校</t>
  </si>
  <si>
    <t>福岡県福岡市南区野間２－１３－１</t>
  </si>
  <si>
    <t>D140213000084</t>
  </si>
  <si>
    <t>福岡県立柏陵高等学校</t>
  </si>
  <si>
    <t>福岡県福岡市南区柏原４－４７－１</t>
  </si>
  <si>
    <t>D140213000093</t>
  </si>
  <si>
    <t>福岡市立福翔高等学校</t>
  </si>
  <si>
    <t>福岡県福岡市南区野多目５－３１－１</t>
  </si>
  <si>
    <t>D140213000100</t>
  </si>
  <si>
    <t>福岡県立筑前高等学校</t>
  </si>
  <si>
    <t>福岡県福岡市西区千里１１１－１</t>
  </si>
  <si>
    <t>D140213000119</t>
  </si>
  <si>
    <t>福岡県立玄洋高等学校</t>
  </si>
  <si>
    <t>福岡県福岡市西区田尻東２丁目２４９０番地</t>
  </si>
  <si>
    <t>D140213000128</t>
  </si>
  <si>
    <t>福岡市立福岡女子高等学校</t>
  </si>
  <si>
    <t>福岡県福岡市西区愛宕浜３－２－２</t>
  </si>
  <si>
    <t>D140213000137</t>
  </si>
  <si>
    <t>福岡市立福岡西陵高等学校</t>
  </si>
  <si>
    <t>福岡県福岡市西区大字拾六町字広石</t>
  </si>
  <si>
    <t>D140213000146</t>
  </si>
  <si>
    <t>福岡県立城南高等学校</t>
  </si>
  <si>
    <t>福岡県福岡市城南区茶山６－２１－１</t>
  </si>
  <si>
    <t>D140213000155</t>
  </si>
  <si>
    <t>福岡市立博多工業高等学校</t>
  </si>
  <si>
    <t>福岡県福岡市城南区東油山４－２０－１</t>
  </si>
  <si>
    <t>D140213000164</t>
  </si>
  <si>
    <t>福岡県立修猷館高等学校</t>
  </si>
  <si>
    <t>福岡県福岡市早良区西新６－１－１０</t>
  </si>
  <si>
    <t>D140213000173</t>
  </si>
  <si>
    <t>福岡県立福岡工業高等学校</t>
  </si>
  <si>
    <t>福岡県福岡市早良区荒江２－１９－１</t>
  </si>
  <si>
    <t>D140213000182</t>
  </si>
  <si>
    <t>福岡県立福岡講倫館高等学校</t>
  </si>
  <si>
    <t>福岡県福岡市早良区有田３－９－１</t>
  </si>
  <si>
    <t>D140213000191</t>
  </si>
  <si>
    <t>福岡県立早良高等学校</t>
  </si>
  <si>
    <t>福岡県福岡市早良区大字小笠木４０３</t>
  </si>
  <si>
    <t>D140220200014</t>
  </si>
  <si>
    <t>福岡県立三池高等学校</t>
  </si>
  <si>
    <t>福岡県大牟田市大字草木２４５</t>
  </si>
  <si>
    <t>D140220200023</t>
  </si>
  <si>
    <t>福岡県立三池工業高等学校</t>
  </si>
  <si>
    <t>福岡県大牟田市上官町４－７７</t>
  </si>
  <si>
    <t>D140220200032</t>
  </si>
  <si>
    <t>福岡県立大牟田北高等学校</t>
  </si>
  <si>
    <t>福岡県大牟田市吉野５５５</t>
  </si>
  <si>
    <t>D140220200041</t>
  </si>
  <si>
    <t>福岡県立ありあけ新世高等学校</t>
  </si>
  <si>
    <t>福岡県大牟田市大字吉野１３８９－１</t>
  </si>
  <si>
    <t>D140220300013</t>
  </si>
  <si>
    <t>福岡県立久留米筑水高等学校</t>
  </si>
  <si>
    <t>福岡県久留米市山川町１４９３番地</t>
  </si>
  <si>
    <t>D140220300022</t>
  </si>
  <si>
    <t>福岡県立明善高等学校</t>
  </si>
  <si>
    <t>福岡県久留米市城南町９‐１</t>
  </si>
  <si>
    <t>D140220300031</t>
  </si>
  <si>
    <t>福岡県立久留米高等学校</t>
  </si>
  <si>
    <t>福岡県久留米市西町鞍打４８２</t>
  </si>
  <si>
    <t>D140220300040</t>
  </si>
  <si>
    <t>福岡県立三潴高等学校</t>
  </si>
  <si>
    <t>福岡県久留米市城島町城島５９－１</t>
  </si>
  <si>
    <t>D140220300059</t>
  </si>
  <si>
    <t>福岡県立浮羽工業高等学校</t>
  </si>
  <si>
    <t>福岡県久留米市田主丸町田主丸３９５番地２</t>
  </si>
  <si>
    <t>D140220300068</t>
  </si>
  <si>
    <t>久留米市立南筑高等学校</t>
  </si>
  <si>
    <t>福岡県久留米市御井町１３６０－５</t>
  </si>
  <si>
    <t>D140220300077</t>
  </si>
  <si>
    <t>久留米市立久留米商業高等学校</t>
  </si>
  <si>
    <t>福岡県久留米市南１－１－１</t>
  </si>
  <si>
    <t>D140220300086</t>
  </si>
  <si>
    <t>福岡県公立三井中央高等学校</t>
  </si>
  <si>
    <t>福岡県久留米市北野町中３０５０－１</t>
  </si>
  <si>
    <t>D140220400012</t>
  </si>
  <si>
    <t>福岡県立鞍手高等学校</t>
  </si>
  <si>
    <t>福岡県直方市大字山部８１０－７</t>
  </si>
  <si>
    <t>D140220400021</t>
  </si>
  <si>
    <t>福岡県立直方高等学校</t>
  </si>
  <si>
    <t>福岡県直方市大字頓野３４５９の２</t>
  </si>
  <si>
    <t>D140220400030</t>
  </si>
  <si>
    <t>福岡県立筑豊高等学校</t>
  </si>
  <si>
    <t>福岡県直方市大字頓野４０１９－２</t>
  </si>
  <si>
    <t>D140220500011</t>
  </si>
  <si>
    <t>福岡県立嘉穂高等学校</t>
  </si>
  <si>
    <t>福岡県飯塚市潤野８－１２</t>
  </si>
  <si>
    <t>D140220500020</t>
  </si>
  <si>
    <t>福岡県立嘉穂東高等学校</t>
  </si>
  <si>
    <t>福岡県飯塚市立岩１７３０－５</t>
  </si>
  <si>
    <t>D140220600010</t>
  </si>
  <si>
    <t>福岡県立東鷹高等学校</t>
  </si>
  <si>
    <t>福岡県田川市伊田２３６２－３</t>
  </si>
  <si>
    <t>D140220600029</t>
  </si>
  <si>
    <t>福岡県立西田川高等学校</t>
  </si>
  <si>
    <t>福岡県田川市上本町７－１１</t>
  </si>
  <si>
    <t>D140220600038</t>
  </si>
  <si>
    <t>福岡県立田川科学技術高等学校</t>
  </si>
  <si>
    <t>福岡県田川市糒１９００番地</t>
  </si>
  <si>
    <t>D140220700019</t>
  </si>
  <si>
    <t>福岡県立伝習館高等学校</t>
  </si>
  <si>
    <t>福岡県柳川市本町１４２</t>
  </si>
  <si>
    <t>D140221000014</t>
  </si>
  <si>
    <t>福岡県立福島高等学校</t>
  </si>
  <si>
    <t>福岡県八女市吉田１５８１－２</t>
  </si>
  <si>
    <t>D140221000023</t>
  </si>
  <si>
    <t>福岡県立八女農業高等学校</t>
  </si>
  <si>
    <t>福岡県八女市大字本町２－１６０</t>
  </si>
  <si>
    <t>D140221100013</t>
  </si>
  <si>
    <t>福岡県立八女高等学校</t>
  </si>
  <si>
    <t>福岡県筑後市和泉２５１</t>
  </si>
  <si>
    <t>D140221100022</t>
  </si>
  <si>
    <t>福岡県立八女工業高等学校</t>
  </si>
  <si>
    <t>福岡県筑後市羽犬塚３０１－４</t>
  </si>
  <si>
    <t>D140221200012</t>
  </si>
  <si>
    <t>福岡県立大川樟風高等学校</t>
  </si>
  <si>
    <t>福岡県大川市大字向島１３８２番地</t>
  </si>
  <si>
    <t>D140221300011</t>
  </si>
  <si>
    <t>福岡県立京都高等学校</t>
  </si>
  <si>
    <t>福岡県行橋市南大橋４－５－１</t>
  </si>
  <si>
    <t>D140221300020</t>
  </si>
  <si>
    <t>福岡県立行橋高等学校</t>
  </si>
  <si>
    <t>福岡県行橋市泉中央１－１７－１</t>
  </si>
  <si>
    <t>D140221400010</t>
  </si>
  <si>
    <t>福岡県立青豊高等学校</t>
  </si>
  <si>
    <t>福岡県豊前市青豊３－１</t>
  </si>
  <si>
    <t>D140221500019</t>
  </si>
  <si>
    <t>福岡県立中間高等学校</t>
  </si>
  <si>
    <t>福岡県中間市朝霧５－１－１</t>
  </si>
  <si>
    <t>D140221600018</t>
  </si>
  <si>
    <t>福岡県立三井高等学校</t>
  </si>
  <si>
    <t>福岡県小郡市松崎６５０番地</t>
  </si>
  <si>
    <t>D140221600027</t>
  </si>
  <si>
    <t>福岡県立小郡高等学校</t>
  </si>
  <si>
    <t>福岡県小郡市三沢５１２８－１</t>
  </si>
  <si>
    <t>D140221700017</t>
  </si>
  <si>
    <t>福岡県立筑紫高等学校</t>
  </si>
  <si>
    <t>福岡県筑紫野市針摺東２－４－１</t>
  </si>
  <si>
    <t>D140221700026</t>
  </si>
  <si>
    <t>福岡県立武蔵台高等学校</t>
  </si>
  <si>
    <t>福岡県筑紫野市天拝坂５－２－１</t>
  </si>
  <si>
    <t>D140221800016</t>
  </si>
  <si>
    <t>福岡県立春日高等学校</t>
  </si>
  <si>
    <t>福岡県春日市春日公園５－１７</t>
  </si>
  <si>
    <t>D140221900015</t>
  </si>
  <si>
    <t>福岡県立筑紫中央高等学校</t>
  </si>
  <si>
    <t>福岡県大野城市中央２－１２－１</t>
  </si>
  <si>
    <t>D140222000012</t>
  </si>
  <si>
    <t>福岡県立宗像高等学校</t>
  </si>
  <si>
    <t>福岡県宗像市東郷６丁目７番１号</t>
  </si>
  <si>
    <t>D140222100011</t>
  </si>
  <si>
    <t>福岡県立福岡農業高等学校</t>
  </si>
  <si>
    <t>福岡県太宰府市大佐野２５０</t>
  </si>
  <si>
    <t>D140222100020</t>
  </si>
  <si>
    <t>福岡県立太宰府高等学校</t>
  </si>
  <si>
    <t>福岡県太宰府市高雄３－４１１４</t>
  </si>
  <si>
    <t>D140222300019</t>
  </si>
  <si>
    <t>福岡県立玄界高等学校</t>
  </si>
  <si>
    <t>福岡県古賀市舞の里３－６－１</t>
  </si>
  <si>
    <t>D140222300028</t>
  </si>
  <si>
    <t>福岡県公立古賀竟成館高等学校</t>
  </si>
  <si>
    <t>福岡県古賀市中央２丁目１２番１号</t>
  </si>
  <si>
    <t>D140222400018</t>
  </si>
  <si>
    <t>福岡県立水産高等学校</t>
  </si>
  <si>
    <t>福岡県福津市津屋崎４－４６－１４</t>
  </si>
  <si>
    <t>D140222400027</t>
  </si>
  <si>
    <t>福岡県立光陵高等学校</t>
  </si>
  <si>
    <t>福岡県福津市光陽台５丁目</t>
  </si>
  <si>
    <t>D140222500017</t>
  </si>
  <si>
    <t>福岡県立浮羽究真館高等学校</t>
  </si>
  <si>
    <t>福岡県うきは市吉井町大字生葉６５８</t>
  </si>
  <si>
    <t>D140222600016</t>
  </si>
  <si>
    <t>福岡県立鞍手竜徳高等学校</t>
  </si>
  <si>
    <t>福岡県宮若市龍徳１６１</t>
  </si>
  <si>
    <t>D140222700015</t>
  </si>
  <si>
    <t>福岡県立稲築志耕館高等学校</t>
  </si>
  <si>
    <t>福岡県嘉麻市岩崎１３１８－１</t>
  </si>
  <si>
    <t>D140222700024</t>
  </si>
  <si>
    <t>福岡県立嘉穂総合高等学校嘉麻市立大隈城山校</t>
  </si>
  <si>
    <t>福岡県嘉麻市大隈町７２５</t>
  </si>
  <si>
    <t>D140222800014</t>
  </si>
  <si>
    <t>福岡県立朝倉高等学校</t>
  </si>
  <si>
    <t>福岡県朝倉市甘木８７６番地</t>
  </si>
  <si>
    <t>D140222800023</t>
  </si>
  <si>
    <t>福岡県立朝倉東高等学校</t>
  </si>
  <si>
    <t>福岡県朝倉市甘木１１６－２</t>
  </si>
  <si>
    <t>D140222800032</t>
  </si>
  <si>
    <t>福岡県立朝倉光陽高等学校</t>
  </si>
  <si>
    <t>福岡県朝倉市杷木古賀１７６５</t>
  </si>
  <si>
    <t>D140222900013</t>
  </si>
  <si>
    <t>福岡県立山門高等学校</t>
  </si>
  <si>
    <t>福岡県みやま市瀬高町上庄１７３０－１</t>
  </si>
  <si>
    <t>D140223000010</t>
  </si>
  <si>
    <t>福岡県立糸島高等学校</t>
  </si>
  <si>
    <t>福岡県糸島市前原南２－２１－１</t>
  </si>
  <si>
    <t>D140223000029</t>
  </si>
  <si>
    <t>福岡県立糸島農業高等学校</t>
  </si>
  <si>
    <t>福岡県糸島市前原西３丁目２番１号</t>
  </si>
  <si>
    <t>D140234100016</t>
  </si>
  <si>
    <t>福岡県立宇美商業高等学校</t>
  </si>
  <si>
    <t>福岡県糟屋郡宇美町大字井野５２－１</t>
  </si>
  <si>
    <t>D140234400013</t>
  </si>
  <si>
    <t>福岡県立須恵高等学校</t>
  </si>
  <si>
    <t>福岡県糟屋郡須恵町大字旅石７２－３</t>
  </si>
  <si>
    <t>D140234500012</t>
  </si>
  <si>
    <t>福岡県立新宮高等学校</t>
  </si>
  <si>
    <t>福岡県糟屋郡新宮町緑ケ浜１－１２－１</t>
  </si>
  <si>
    <t>D140234900018</t>
  </si>
  <si>
    <t>福岡県立福岡魁誠高等学校</t>
  </si>
  <si>
    <t>福岡県糟屋郡粕屋町長者原東５－５－１</t>
  </si>
  <si>
    <t>D140238400014</t>
  </si>
  <si>
    <t>福岡県立遠賀高等学校</t>
  </si>
  <si>
    <t>福岡県遠賀郡遠賀町大字上別府２１１０</t>
  </si>
  <si>
    <t>D140242100019</t>
  </si>
  <si>
    <t>福岡県立嘉穂総合高等学校</t>
  </si>
  <si>
    <t>福岡県嘉穂郡桂川町大字土師１１１７－１</t>
  </si>
  <si>
    <t>D140260100011</t>
  </si>
  <si>
    <t>福岡県立田川高等学校</t>
  </si>
  <si>
    <t>福岡県田川郡香春町中津原２０５５－１</t>
  </si>
  <si>
    <t>D140262100017</t>
  </si>
  <si>
    <t>福岡県立苅田工業高等学校</t>
  </si>
  <si>
    <t>福岡県京都郡苅田町集２５６９</t>
  </si>
  <si>
    <t>D140262500013</t>
  </si>
  <si>
    <t>福岡県立育徳館高等学校</t>
  </si>
  <si>
    <t>D140264700017</t>
  </si>
  <si>
    <t>福岡県立築上西高等学校</t>
  </si>
  <si>
    <t>福岡県築上郡築上町大字椎田７６４番地</t>
  </si>
  <si>
    <t>D140310000015</t>
  </si>
  <si>
    <t>福岡県北九州市門司区柳町４丁目５番１号</t>
  </si>
  <si>
    <t>D140310000024</t>
  </si>
  <si>
    <t>敬愛高等学校</t>
  </si>
  <si>
    <t>D140310000033</t>
  </si>
  <si>
    <t>高稜高等学校</t>
  </si>
  <si>
    <t>福岡県北九州市若松区二島１－３－６０</t>
  </si>
  <si>
    <t>D140310000042</t>
  </si>
  <si>
    <t>明治学園高等学校</t>
  </si>
  <si>
    <t>D140310000051</t>
  </si>
  <si>
    <t>西南女学院高等学校</t>
  </si>
  <si>
    <t>D140310000060</t>
  </si>
  <si>
    <t>美萩野女子高等学校</t>
  </si>
  <si>
    <t>福岡県北九州市小倉北区片野新町１‐３‐１</t>
  </si>
  <si>
    <t>D140310000079</t>
  </si>
  <si>
    <t>東筑紫学園高等学校</t>
  </si>
  <si>
    <t>D140310000088</t>
  </si>
  <si>
    <t>真颯館高等学校</t>
  </si>
  <si>
    <t>福岡県北九州市小倉北区中井口５－１</t>
  </si>
  <si>
    <t>D140310000097</t>
  </si>
  <si>
    <t>慶成高等学校</t>
  </si>
  <si>
    <t>福岡県北九州市小倉北区皿山町１５－１</t>
  </si>
  <si>
    <t>D140310000104</t>
  </si>
  <si>
    <t>福岡県北九州市小倉南区大字志井１９３７番地</t>
  </si>
  <si>
    <t>D140310000113</t>
  </si>
  <si>
    <t>九州国際大学付属高等学校</t>
  </si>
  <si>
    <t>D140310000122</t>
  </si>
  <si>
    <t>折尾愛真高等学校</t>
  </si>
  <si>
    <t>D140310000131</t>
  </si>
  <si>
    <t>星琳高等学校</t>
  </si>
  <si>
    <t>福岡県北九州市八幡西区青山３－３－１</t>
  </si>
  <si>
    <t>D140310000140</t>
  </si>
  <si>
    <t>自由ケ丘高等学校</t>
  </si>
  <si>
    <t>福岡県北九州市八幡西区自由ケ丘１－３</t>
  </si>
  <si>
    <t>D140310000159</t>
  </si>
  <si>
    <t>仰星学園高等学校</t>
  </si>
  <si>
    <t>福岡県北九州市八幡西区平尾町１－１</t>
  </si>
  <si>
    <t>D140313000019</t>
  </si>
  <si>
    <t>博多高等学校</t>
  </si>
  <si>
    <t>福岡県福岡市東区水谷１－２１－１</t>
  </si>
  <si>
    <t>D140313000028</t>
  </si>
  <si>
    <t>博多女子高等学校</t>
  </si>
  <si>
    <t>福岡県福岡市東区馬出１－１４－１８</t>
  </si>
  <si>
    <t>D140313000037</t>
  </si>
  <si>
    <t>立花高等学校</t>
  </si>
  <si>
    <t>福岡県福岡市東区和白丘２－２４－４３</t>
  </si>
  <si>
    <t>D140313000046</t>
  </si>
  <si>
    <t>福岡工業大学附属城東高等学校</t>
  </si>
  <si>
    <t>福岡県福岡市東区和白東３丁目３０番１号</t>
  </si>
  <si>
    <t>D140313000055</t>
  </si>
  <si>
    <t>九州産業大学付属九州高等学校</t>
  </si>
  <si>
    <t>福岡県福岡市東区香椎駅東２ー２２ー１</t>
  </si>
  <si>
    <t>D140313000064</t>
  </si>
  <si>
    <t>精華女子高等学校</t>
  </si>
  <si>
    <t>福岡県福岡市博多区住吉４丁目１９番１号</t>
  </si>
  <si>
    <t>D140313000073</t>
  </si>
  <si>
    <t>東福岡高等学校</t>
  </si>
  <si>
    <t>D140313000082</t>
  </si>
  <si>
    <t>沖学園高等学校</t>
  </si>
  <si>
    <t>D140313000091</t>
  </si>
  <si>
    <t>上智福岡高等学校</t>
  </si>
  <si>
    <t>D140313000108</t>
  </si>
  <si>
    <t>筑紫女学園高等学校</t>
  </si>
  <si>
    <t>福岡県福岡市中央区警固２－８－１</t>
  </si>
  <si>
    <t>D140313000117</t>
  </si>
  <si>
    <t>福岡大学附属若葉高等学校</t>
  </si>
  <si>
    <t>福岡県福岡市中央区荒戸３－４－６２</t>
  </si>
  <si>
    <t>D140313000126</t>
  </si>
  <si>
    <t>福岡雙葉高等学校</t>
  </si>
  <si>
    <t>D140313000135</t>
  </si>
  <si>
    <t>D140313000144</t>
  </si>
  <si>
    <t>つくば開成福岡高等学校</t>
  </si>
  <si>
    <t>福岡県福岡市中央区天神５丁目３番１号</t>
  </si>
  <si>
    <t>D140313000153</t>
  </si>
  <si>
    <t>福岡女学院高等学校</t>
  </si>
  <si>
    <t>D140313000162</t>
  </si>
  <si>
    <t>福岡第一高等学校</t>
  </si>
  <si>
    <t>福岡県福岡市南区玉川町２２番１号</t>
  </si>
  <si>
    <t>D140313000171</t>
  </si>
  <si>
    <t>純真高等学校</t>
  </si>
  <si>
    <t>福岡県福岡市南区筑紫丘１－１－１</t>
  </si>
  <si>
    <t>D140313000180</t>
  </si>
  <si>
    <t>第一薬科大学付属高等学校</t>
  </si>
  <si>
    <t>D140313000199</t>
  </si>
  <si>
    <t>福岡海星女子学院高等学校</t>
  </si>
  <si>
    <t>福岡県福岡市南区老司５－２９－３</t>
  </si>
  <si>
    <t>D140313000206</t>
  </si>
  <si>
    <t>福岡舞鶴高等学校</t>
  </si>
  <si>
    <t>D140313000215</t>
  </si>
  <si>
    <t>中村学園三陽高等学校</t>
  </si>
  <si>
    <t>D140313000224</t>
  </si>
  <si>
    <t>中村学園女子高等学校</t>
  </si>
  <si>
    <t>D140313000233</t>
  </si>
  <si>
    <t>西南学院高等学校</t>
  </si>
  <si>
    <t>D140313000242</t>
  </si>
  <si>
    <t>福岡芸術高等学校</t>
  </si>
  <si>
    <t>福岡県福岡市博多区博多駅前三丁目１１－１０</t>
  </si>
  <si>
    <t>D140320200012</t>
  </si>
  <si>
    <t>大牟田高等学校</t>
  </si>
  <si>
    <t>福岡県大牟田市大字草木字羽山８５２</t>
  </si>
  <si>
    <t>D140320200021</t>
  </si>
  <si>
    <t>誠修高等学校</t>
  </si>
  <si>
    <t>福岡県大牟田市大字田隈９５６</t>
  </si>
  <si>
    <t>D140320200030</t>
  </si>
  <si>
    <t>明光学園高等学校</t>
  </si>
  <si>
    <t>D140320300011</t>
  </si>
  <si>
    <t>久留米学園高等学校</t>
  </si>
  <si>
    <t>福岡県久留米市東町２７２－４</t>
  </si>
  <si>
    <t>D140320300020</t>
  </si>
  <si>
    <t>久留米大学附設高等学校</t>
  </si>
  <si>
    <t>D140320300039</t>
  </si>
  <si>
    <t>久留米信愛高等学校</t>
  </si>
  <si>
    <t>D140320300048</t>
  </si>
  <si>
    <t>祐誠高等学校</t>
  </si>
  <si>
    <t>福岡県久留米市上津町２１９２</t>
  </si>
  <si>
    <t>D140320400010</t>
  </si>
  <si>
    <t>学校法人大和学園大和青藍高等学校</t>
  </si>
  <si>
    <t>福岡県直方市日吉町１０－１２</t>
  </si>
  <si>
    <t>D140320500019</t>
  </si>
  <si>
    <t>近畿大学附属福岡高等学校</t>
  </si>
  <si>
    <t>福岡県飯塚市柏の森１１－６</t>
  </si>
  <si>
    <t>D140320500028</t>
  </si>
  <si>
    <t>飯塚高等学校</t>
  </si>
  <si>
    <t>福岡県飯塚市立岩１２２４</t>
  </si>
  <si>
    <t>D140320600018</t>
  </si>
  <si>
    <t>福智高等学校</t>
  </si>
  <si>
    <t>福岡県田川市大字伊田３９３４番地</t>
  </si>
  <si>
    <t>D140320700017</t>
  </si>
  <si>
    <t>柳川高等学校</t>
  </si>
  <si>
    <t>福岡県柳川市本城町１２５番地</t>
  </si>
  <si>
    <t>D140320700026</t>
  </si>
  <si>
    <t>杉森高等学校</t>
  </si>
  <si>
    <t>福岡県柳川市奥州町３番地</t>
  </si>
  <si>
    <t>D140321000012</t>
  </si>
  <si>
    <t>八女学院高等学校</t>
  </si>
  <si>
    <t>福岡県八女市本村４２５</t>
  </si>
  <si>
    <t>D140321000021</t>
  </si>
  <si>
    <t>西日本短期大学附属高等学校</t>
  </si>
  <si>
    <t>福岡県八女市大字亀甲６１</t>
  </si>
  <si>
    <t>D140321500017</t>
  </si>
  <si>
    <t>希望が丘高等学校</t>
  </si>
  <si>
    <t>福岡県中間市土手の内３－１９－１</t>
  </si>
  <si>
    <t>D140321700015</t>
  </si>
  <si>
    <t>九州産業大学付属九州産業高等学校</t>
  </si>
  <si>
    <t>福岡県筑紫野市紫２－５－１</t>
  </si>
  <si>
    <t>D140321700024</t>
  </si>
  <si>
    <t>福岡常葉高等学校</t>
  </si>
  <si>
    <t>福岡県筑紫野市筑紫９０１</t>
  </si>
  <si>
    <t>D140322000010</t>
  </si>
  <si>
    <t>東海大学付属福岡高等学校</t>
  </si>
  <si>
    <t>福岡県宗像市田久１－９－２</t>
  </si>
  <si>
    <t>D140322100019</t>
  </si>
  <si>
    <t>筑陽学園高等学校</t>
  </si>
  <si>
    <t>D140322100028</t>
  </si>
  <si>
    <t>筑紫台高等学校</t>
  </si>
  <si>
    <t>福岡県太宰府市連歌屋１－１－１</t>
  </si>
  <si>
    <t>D140323100017</t>
  </si>
  <si>
    <t>福岡女子商業高等学校</t>
  </si>
  <si>
    <t>福岡県那珂川市片縄北１－４－１</t>
  </si>
  <si>
    <t>D140360500015</t>
  </si>
  <si>
    <t>川崎特区明蓬館高等学校</t>
  </si>
  <si>
    <t>福岡県田川郡川崎町大字安眞木１３７３</t>
  </si>
  <si>
    <t>D240221000013</t>
  </si>
  <si>
    <t>福岡県立輝翔館中等教育学校</t>
  </si>
  <si>
    <t>福岡県八女市黒木町桑原１０－２</t>
  </si>
  <si>
    <t>D240321700014</t>
  </si>
  <si>
    <t>リンデンホールスクール中高学部</t>
  </si>
  <si>
    <t>福岡県筑紫野市二日市北３－１０－１</t>
  </si>
  <si>
    <t>E140210000014</t>
  </si>
  <si>
    <t>福岡県立北九州視覚特別支援学校</t>
  </si>
  <si>
    <t>福岡県北九州市八幡東区高見５丁目１－１２</t>
  </si>
  <si>
    <t>E140210000023</t>
  </si>
  <si>
    <t>福岡県立小倉聴覚特別支援学校</t>
  </si>
  <si>
    <t>福岡県北九州市小倉北区三郎丸２－９－１</t>
  </si>
  <si>
    <t>E140210000032</t>
  </si>
  <si>
    <t>北九州市立門司総合特別支援学校</t>
  </si>
  <si>
    <t>福岡県北九州市門司区矢筈町１３番１号</t>
  </si>
  <si>
    <t>E140210000041</t>
  </si>
  <si>
    <t>北九州市立小池特別支援学校</t>
  </si>
  <si>
    <t>福岡県北九州市若松区小敷５８３－１</t>
  </si>
  <si>
    <t>E140210000050</t>
  </si>
  <si>
    <t>北九州市立特別支援学校北九州中央高等学園</t>
  </si>
  <si>
    <t>福岡県北九州市戸畑区沢見１－３－４７</t>
  </si>
  <si>
    <t>E140210000069</t>
  </si>
  <si>
    <t>北九州市立小倉北特別支援学校</t>
  </si>
  <si>
    <t>福岡県北九州市小倉北区下到津４－３－１</t>
  </si>
  <si>
    <t>E140210000078</t>
  </si>
  <si>
    <t>北九州市立小倉南特別支援学校</t>
  </si>
  <si>
    <t>福岡県北九州市小倉南区若園４－１－１</t>
  </si>
  <si>
    <t>E140210000087</t>
  </si>
  <si>
    <t>北九州市立小倉総合特別支援学校</t>
  </si>
  <si>
    <t>福岡県北九州市小倉南区春ケ丘１０－３</t>
  </si>
  <si>
    <t>E140210000096</t>
  </si>
  <si>
    <t>北九州市立八幡特別支援学校</t>
  </si>
  <si>
    <t>福岡県北九州市八幡西区鷹の巣３－７－１</t>
  </si>
  <si>
    <t>E140210000103</t>
  </si>
  <si>
    <t>北九州市立八幡西特別支援学校</t>
  </si>
  <si>
    <t>福岡県北九州市八幡西区下上津役４－８－２</t>
  </si>
  <si>
    <t>E140213000018</t>
  </si>
  <si>
    <t>福岡県立福岡聴覚特別支援学校</t>
  </si>
  <si>
    <t>福岡県福岡市早良区荒江３－２－１</t>
  </si>
  <si>
    <t>E140213000027</t>
  </si>
  <si>
    <t>福岡県立福岡高等聴覚特別支援学校</t>
  </si>
  <si>
    <t>福岡県福岡市早良区荒江３－２－２</t>
  </si>
  <si>
    <t>E140213000036</t>
  </si>
  <si>
    <t>福岡市立東福岡特別支援学校</t>
  </si>
  <si>
    <t>福岡県福岡市東区青葉３－８－１</t>
  </si>
  <si>
    <t>E140213000045</t>
  </si>
  <si>
    <t>福岡市立南福岡特別支援学校</t>
  </si>
  <si>
    <t>福岡県福岡市博多区西月隈５－６－１</t>
  </si>
  <si>
    <t>E140213000054</t>
  </si>
  <si>
    <t>福岡市立特別支援学校「博多高等学園」</t>
  </si>
  <si>
    <t>福岡県福岡市博多区下呉服町１０－４０</t>
  </si>
  <si>
    <t>E140213000063</t>
  </si>
  <si>
    <t>福岡市立福岡中央特別支援学校</t>
  </si>
  <si>
    <t>福岡県福岡市中央区地行浜２－１－１８</t>
  </si>
  <si>
    <t>E140213000072</t>
  </si>
  <si>
    <t>福岡市立屋形原特別支援学校</t>
  </si>
  <si>
    <t>福岡県福岡市南区屋形原２－３１－１</t>
  </si>
  <si>
    <t>E140213000081</t>
  </si>
  <si>
    <t>福岡市立若久特別支援学校</t>
  </si>
  <si>
    <t>福岡県福岡市南区若久２－３－１３</t>
  </si>
  <si>
    <t>E140213000090</t>
  </si>
  <si>
    <t>福岡市立今津特別支援学校</t>
  </si>
  <si>
    <t>福岡県福岡市西区大字今津５４１３</t>
  </si>
  <si>
    <t>E140213000107</t>
  </si>
  <si>
    <t>福岡市立生の松原特別支援学校</t>
  </si>
  <si>
    <t>福岡県福岡市西区野方７－８２５</t>
  </si>
  <si>
    <t>E140213000117</t>
  </si>
  <si>
    <t>福岡市立特別支援学校「清水高等学園」</t>
  </si>
  <si>
    <t>福岡県福岡市南区清水一丁目８番４号</t>
  </si>
  <si>
    <t>E140220200011</t>
  </si>
  <si>
    <t>大牟田市立大牟田特別支援学校</t>
  </si>
  <si>
    <t>福岡県大牟田市天道町２４</t>
  </si>
  <si>
    <t>E140220300010</t>
  </si>
  <si>
    <t>福岡県立久留米聴覚特別支援学校</t>
  </si>
  <si>
    <t>福岡県久留米市高良内町２９３５</t>
  </si>
  <si>
    <t>E140220300029</t>
  </si>
  <si>
    <t>福岡県立田主丸特別支援学校</t>
  </si>
  <si>
    <t>福岡県久留米市田主丸町石垣１１９０－１</t>
  </si>
  <si>
    <t>E140220300038</t>
  </si>
  <si>
    <t>久留米市立久留米特別支援学校</t>
  </si>
  <si>
    <t>福岡県久留米市南一丁目２番１号</t>
  </si>
  <si>
    <t>E140220400019</t>
  </si>
  <si>
    <t>福岡県立直方特別支援学校</t>
  </si>
  <si>
    <t>福岡県直方市大字下境４１０番地２</t>
  </si>
  <si>
    <t>E140220700016</t>
  </si>
  <si>
    <t>福岡県立柳河特別支援学校</t>
  </si>
  <si>
    <t>福岡県柳川市三橋町今古賀１７０</t>
  </si>
  <si>
    <t>E140221100010</t>
  </si>
  <si>
    <t>福岡県立筑後特別支援学校</t>
  </si>
  <si>
    <t>福岡県筑後市下北島３１８</t>
  </si>
  <si>
    <t>E140221500016</t>
  </si>
  <si>
    <t>福岡県立特別支援学校「北九州高等学園」</t>
  </si>
  <si>
    <t>福岡県中間市大辻町１８－１</t>
  </si>
  <si>
    <t>E140221600015</t>
  </si>
  <si>
    <t>福岡県立小郡特別支援学校</t>
  </si>
  <si>
    <t>福岡県小郡市下岩田２３４１－３</t>
  </si>
  <si>
    <t>E140221700014</t>
  </si>
  <si>
    <t>福岡県立福岡視覚特別支援学校</t>
  </si>
  <si>
    <t>福岡県筑紫野市牛島１１４</t>
  </si>
  <si>
    <t>E140221700023</t>
  </si>
  <si>
    <t>福岡県立福岡高等視覚特別支援学校</t>
  </si>
  <si>
    <t>福岡県筑紫野市大字牛島１５１番地</t>
  </si>
  <si>
    <t>E140221700032</t>
  </si>
  <si>
    <t>福岡県立特別支援学校「福岡高等学園」</t>
  </si>
  <si>
    <t>福岡県筑紫野市古賀３０４</t>
  </si>
  <si>
    <t>E140222100018</t>
  </si>
  <si>
    <t>福岡県立太宰府特別支援学校</t>
  </si>
  <si>
    <t>福岡県太宰府市大佐野５５７－１</t>
  </si>
  <si>
    <t>E140222300016</t>
  </si>
  <si>
    <t>福岡県立古賀特別支援学校</t>
  </si>
  <si>
    <t>福岡県古賀市千鳥４－３－１</t>
  </si>
  <si>
    <t>E140222700012</t>
  </si>
  <si>
    <t>福岡県立嘉穂特別支援学校</t>
  </si>
  <si>
    <t>福岡県嘉麻市大字鴨生３２８－１</t>
  </si>
  <si>
    <t>E140234500019</t>
  </si>
  <si>
    <t>福岡県立福岡特別支援学校</t>
  </si>
  <si>
    <t>福岡県糟屋郡新宮町緑ヶ浜４－１－１</t>
  </si>
  <si>
    <t>E140260500014</t>
  </si>
  <si>
    <t>福岡県立川崎特別支援学校</t>
  </si>
  <si>
    <t>福岡県田川郡川崎町大字川崎２３４３</t>
  </si>
  <si>
    <t>E140264700014</t>
  </si>
  <si>
    <t>福岡県立築城特別支援学校</t>
  </si>
  <si>
    <t>福岡県築上郡築上町築城１５６１</t>
  </si>
  <si>
    <t>B141110000012</t>
  </si>
  <si>
    <t>佐賀大学教育学部附属小学校</t>
  </si>
  <si>
    <t>佐賀県佐賀市城内２－１７－３</t>
  </si>
  <si>
    <t>B141220100018</t>
  </si>
  <si>
    <t>佐賀市立勧興小学校</t>
  </si>
  <si>
    <t>佐賀県佐賀市成章町３－１６</t>
  </si>
  <si>
    <t>B141220100027</t>
  </si>
  <si>
    <t>佐賀市立循誘小学校</t>
  </si>
  <si>
    <t>佐賀県佐賀市高木町１５－３０</t>
  </si>
  <si>
    <t>B141220100036</t>
  </si>
  <si>
    <t>佐賀市立日新小学校</t>
  </si>
  <si>
    <t>佐賀県佐賀市長瀬町９番１５号</t>
  </si>
  <si>
    <t>B141220100045</t>
  </si>
  <si>
    <t>佐賀市立赤松小学校</t>
  </si>
  <si>
    <t>佐賀県佐賀市中の館町１－３９</t>
  </si>
  <si>
    <t>B141220100054</t>
  </si>
  <si>
    <t>佐賀市立神野小学校</t>
  </si>
  <si>
    <t>佐賀県佐賀市神野西２－４－８</t>
  </si>
  <si>
    <t>B141220100063</t>
  </si>
  <si>
    <t>佐賀市立西与賀小学校</t>
  </si>
  <si>
    <t>佐賀県佐賀市西与賀町大字厘外１４３７番地</t>
  </si>
  <si>
    <t>B141220100072</t>
  </si>
  <si>
    <t>佐賀市立嘉瀬小学校</t>
  </si>
  <si>
    <t>佐賀県佐賀市嘉瀬町大字十五１２－１</t>
  </si>
  <si>
    <t>B141220100081</t>
  </si>
  <si>
    <t>佐賀市立巨勢小学校</t>
  </si>
  <si>
    <t>佐賀県佐賀市巨勢町大字高尾１０８番地</t>
  </si>
  <si>
    <t>B141220100090</t>
  </si>
  <si>
    <t>佐賀市立兵庫小学校</t>
  </si>
  <si>
    <t>佐賀県佐賀市兵庫町大字渕１２９５番地</t>
  </si>
  <si>
    <t>B141220100107</t>
  </si>
  <si>
    <t>佐賀市立高木瀬小学校</t>
  </si>
  <si>
    <t>佐賀県佐賀市高木瀬東５ー６－１２</t>
  </si>
  <si>
    <t>B141220100116</t>
  </si>
  <si>
    <t>佐賀市立北川副小学校</t>
  </si>
  <si>
    <t>佐賀県佐賀市木原３丁目１２－１</t>
  </si>
  <si>
    <t>B141220100125</t>
  </si>
  <si>
    <t>佐賀市立本庄小学校</t>
  </si>
  <si>
    <t>佐賀県佐賀市本庄町本庄１３１－１</t>
  </si>
  <si>
    <t>B141220100134</t>
  </si>
  <si>
    <t>佐賀市立鍋島小学校</t>
  </si>
  <si>
    <t>佐賀県佐賀市鍋島１－１－２</t>
  </si>
  <si>
    <t>B141220100143</t>
  </si>
  <si>
    <t>佐賀市立金立小学校</t>
  </si>
  <si>
    <t>佐賀県佐賀市金立町大字千布２１４４番地１</t>
  </si>
  <si>
    <t>B141220100152</t>
  </si>
  <si>
    <t>佐賀市立久保泉小学校</t>
  </si>
  <si>
    <t>佐賀県佐賀市久保泉町大字川久保１３５７－１</t>
  </si>
  <si>
    <t>B141220100161</t>
  </si>
  <si>
    <t>佐賀市立芙蓉小学校</t>
  </si>
  <si>
    <t>佐賀県佐賀市蓮池町大字小松１０００</t>
  </si>
  <si>
    <t>B141220100170</t>
  </si>
  <si>
    <t>佐賀市立新栄小学校</t>
  </si>
  <si>
    <t>佐賀県佐賀市新栄東二丁目６番３４号</t>
  </si>
  <si>
    <t>B141220100189</t>
  </si>
  <si>
    <t>佐賀市立若楠小学校</t>
  </si>
  <si>
    <t>佐賀県佐賀市若宮三丁目２番１号</t>
  </si>
  <si>
    <t>B141220100198</t>
  </si>
  <si>
    <t>佐賀市立開成小学校</t>
  </si>
  <si>
    <t>佐賀県佐賀市鍋島町大字森田３５－１</t>
  </si>
  <si>
    <t>B141220100205</t>
  </si>
  <si>
    <t>佐賀市立諸富北小学校</t>
  </si>
  <si>
    <t>佐賀県佐賀市諸富町大堂９９０</t>
  </si>
  <si>
    <t>B141220100214</t>
  </si>
  <si>
    <t>佐賀市立諸富南小学校</t>
  </si>
  <si>
    <t>佐賀県佐賀市諸富町為重９２０－１</t>
  </si>
  <si>
    <t>B141220100223</t>
  </si>
  <si>
    <t>佐賀市立中川副小学校</t>
  </si>
  <si>
    <t>佐賀県佐賀市川副町大字福富１３１６</t>
  </si>
  <si>
    <t>B141220100232</t>
  </si>
  <si>
    <t>佐賀市立大詫間小学校</t>
  </si>
  <si>
    <t>佐賀県佐賀市川副町大字大詫間４９６番地</t>
  </si>
  <si>
    <t>B141220100241</t>
  </si>
  <si>
    <t>佐賀市立南川副小学校</t>
  </si>
  <si>
    <t>佐賀県佐賀市川副町大字鹿江６７４</t>
  </si>
  <si>
    <t>B141220100250</t>
  </si>
  <si>
    <t>佐賀市立西川副小学校</t>
  </si>
  <si>
    <t>佐賀県佐賀市川副町大字西古賀９７９</t>
  </si>
  <si>
    <t>B141220100269</t>
  </si>
  <si>
    <t>佐賀市立東与賀小学校</t>
  </si>
  <si>
    <t>佐賀県佐賀市東与賀町大字田中４５３</t>
  </si>
  <si>
    <t>B141220100278</t>
  </si>
  <si>
    <t>佐賀市立思斉小学校</t>
  </si>
  <si>
    <t>佐賀県佐賀市久保田町大字新田１２０７</t>
  </si>
  <si>
    <t>B141220100287</t>
  </si>
  <si>
    <t>佐賀市立春日小学校</t>
  </si>
  <si>
    <t>佐賀県佐賀市大和町尼寺１４３９</t>
  </si>
  <si>
    <t>B141220100296</t>
  </si>
  <si>
    <t>佐賀市立川上小学校</t>
  </si>
  <si>
    <t>佐賀県佐賀市大和町大字東山田１８０７－１</t>
  </si>
  <si>
    <t>B141220100303</t>
  </si>
  <si>
    <t>佐賀市立松梅小学校</t>
  </si>
  <si>
    <t>佐賀県佐賀市大和町大字松瀬２０７５番地１</t>
  </si>
  <si>
    <t>B141220100312</t>
  </si>
  <si>
    <t>佐賀市立北山小学校</t>
  </si>
  <si>
    <t>佐賀県佐賀市富士町大字中原３４２－２</t>
  </si>
  <si>
    <t>B141220100321</t>
  </si>
  <si>
    <t>佐賀市立北山東部小学校</t>
  </si>
  <si>
    <t>佐賀県佐賀市富士町古場１５１４－２</t>
  </si>
  <si>
    <t>B141220100330</t>
  </si>
  <si>
    <t>佐賀市立三瀬小学校</t>
  </si>
  <si>
    <t>佐賀県佐賀市三瀬村三瀬２７４１－２</t>
  </si>
  <si>
    <t>B141220100349</t>
  </si>
  <si>
    <t>佐賀市立春日北小学校</t>
  </si>
  <si>
    <t>佐賀県佐賀市大和町大字久池井１７７７－１</t>
  </si>
  <si>
    <t>B141220100358</t>
  </si>
  <si>
    <t>佐賀市立富士小学校</t>
  </si>
  <si>
    <t>佐賀県佐賀市富士町大字小副川１３３９－３</t>
  </si>
  <si>
    <t>B141220200017</t>
  </si>
  <si>
    <t>唐津市立東唐津小学校</t>
  </si>
  <si>
    <t>佐賀県唐津市東唐津四丁目４番２９号</t>
  </si>
  <si>
    <t>B141220200026</t>
  </si>
  <si>
    <t>唐津市立外町小学校</t>
  </si>
  <si>
    <t>佐賀県唐津市東町３７番地</t>
  </si>
  <si>
    <t>B141220200035</t>
  </si>
  <si>
    <t>唐津市立長松小学校</t>
  </si>
  <si>
    <t>佐賀県唐津市神田２１４８－２</t>
  </si>
  <si>
    <t>B141220200044</t>
  </si>
  <si>
    <t>唐津市立西唐津小学校</t>
  </si>
  <si>
    <t>佐賀県唐津市二タ子２丁目６－１２０</t>
  </si>
  <si>
    <t>B141220200053</t>
  </si>
  <si>
    <t>唐津市立竹木場小学校</t>
  </si>
  <si>
    <t>佐賀県唐津市竹木場５５７６－１７</t>
  </si>
  <si>
    <t>B141220200062</t>
  </si>
  <si>
    <t>唐津市立高島小学校</t>
  </si>
  <si>
    <t>佐賀県唐津市高島１８８</t>
  </si>
  <si>
    <t>B141220200071</t>
  </si>
  <si>
    <t>唐津市立佐志小学校</t>
  </si>
  <si>
    <t>佐賀県唐津市佐志浜町４４１１－６</t>
  </si>
  <si>
    <t>B141220200080</t>
  </si>
  <si>
    <t>唐津市立久里小学校</t>
  </si>
  <si>
    <t>佐賀県唐津市久里１８２０</t>
  </si>
  <si>
    <t>B141220200099</t>
  </si>
  <si>
    <t>唐津市立鬼塚小学校</t>
  </si>
  <si>
    <t>佐賀県唐津市養母田２８－２</t>
  </si>
  <si>
    <t>B141220200106</t>
  </si>
  <si>
    <t>唐津市立大良小学校</t>
  </si>
  <si>
    <t>佐賀県唐津市大良５２６－１</t>
  </si>
  <si>
    <t>B141220200115</t>
  </si>
  <si>
    <t>唐津市立湊小学校</t>
  </si>
  <si>
    <t>佐賀県唐津市湊町１２９１番地２</t>
  </si>
  <si>
    <t>B141220200124</t>
  </si>
  <si>
    <t>唐津市立鏡山小学校</t>
  </si>
  <si>
    <t>佐賀県唐津市鏡１２３１</t>
  </si>
  <si>
    <t>B141220200133</t>
  </si>
  <si>
    <t>唐津市立浜崎小学校</t>
  </si>
  <si>
    <t>佐賀県唐津市浜玉町浜崎４５１</t>
  </si>
  <si>
    <t>B141220200142</t>
  </si>
  <si>
    <t>唐津市立玉島小学校</t>
  </si>
  <si>
    <t>佐賀県唐津市浜玉町五反田８２３</t>
  </si>
  <si>
    <t>B141220200151</t>
  </si>
  <si>
    <t>唐津市立平原小学校</t>
  </si>
  <si>
    <t>佐賀県唐津市浜玉町平原乙９７－１</t>
  </si>
  <si>
    <t>B141220200160</t>
  </si>
  <si>
    <t>唐津市立七山小学校</t>
  </si>
  <si>
    <t>佐賀県唐津市七山藤川２２６３</t>
  </si>
  <si>
    <t>B141220200179</t>
  </si>
  <si>
    <t>唐津市立厳木小学校</t>
  </si>
  <si>
    <t>B141220200197</t>
  </si>
  <si>
    <t>唐津市立相知小学校</t>
  </si>
  <si>
    <t>佐賀県唐津市相知１８１０－１</t>
  </si>
  <si>
    <t>B141220200204</t>
  </si>
  <si>
    <t>唐津市立伊岐佐小学校</t>
  </si>
  <si>
    <t>佐賀県唐津市相知町伊岐佐甲６０</t>
  </si>
  <si>
    <t>B141220200213</t>
  </si>
  <si>
    <t>唐津市立北波多小学校</t>
  </si>
  <si>
    <t>佐賀県唐津市北波多徳須恵４１６</t>
  </si>
  <si>
    <t>B141220200222</t>
  </si>
  <si>
    <t>唐津市立切木小学校</t>
  </si>
  <si>
    <t>佐賀県唐津市肥前町万賀里川２３３－２</t>
  </si>
  <si>
    <t>B141220200268</t>
  </si>
  <si>
    <t>唐津市立名護屋小学校</t>
  </si>
  <si>
    <t>佐賀県唐津市鎮西町名護屋４４４</t>
  </si>
  <si>
    <t>B141220200277</t>
  </si>
  <si>
    <t>唐津市立馬渡小学校</t>
  </si>
  <si>
    <t>佐賀県唐津市鎮西町馬渡島４１</t>
  </si>
  <si>
    <t>B141220200286</t>
  </si>
  <si>
    <t>唐津市立加唐小学校</t>
  </si>
  <si>
    <t>佐賀県唐津市鎮西町加唐島２５番地</t>
  </si>
  <si>
    <t>B141220200295</t>
  </si>
  <si>
    <t>唐津市立打上小学校</t>
  </si>
  <si>
    <t>佐賀県唐津市鎮西町打上２１１２－２</t>
  </si>
  <si>
    <t>B141220200302</t>
  </si>
  <si>
    <t>唐津市立呼子小学校</t>
  </si>
  <si>
    <t>佐賀県唐津市呼子町呼子３０００－１</t>
  </si>
  <si>
    <t>B141220200311</t>
  </si>
  <si>
    <t>唐津市立小川小学校</t>
  </si>
  <si>
    <t>佐賀県唐津市呼子町小川島８４１</t>
  </si>
  <si>
    <t>B141220200320</t>
  </si>
  <si>
    <t>唐津市立加唐小学校松島分校</t>
  </si>
  <si>
    <t>佐賀県唐津市鎮西町松島３５３１－６</t>
  </si>
  <si>
    <t>B141220200339</t>
  </si>
  <si>
    <t>唐津市立成和小学校</t>
  </si>
  <si>
    <t>佐賀県唐津市和多田本村８－８０</t>
  </si>
  <si>
    <t>B141220200348</t>
  </si>
  <si>
    <t>唐津市立大志小学校</t>
  </si>
  <si>
    <t>佐賀県唐津市西城内４－４３</t>
  </si>
  <si>
    <t>B141220200357</t>
  </si>
  <si>
    <t>唐津市立浜崎小学校虹の松原分校</t>
  </si>
  <si>
    <t>佐賀県唐津市浜玉町浜崎２１３７</t>
  </si>
  <si>
    <t>B141220200366</t>
  </si>
  <si>
    <t>佐賀県唐津市肥前町向島１９４番地</t>
  </si>
  <si>
    <t>B141220300016</t>
  </si>
  <si>
    <t>鳥栖市立鳥栖小学校</t>
  </si>
  <si>
    <t>佐賀県鳥栖市元町１１６２</t>
  </si>
  <si>
    <t>B141220300025</t>
  </si>
  <si>
    <t>鳥栖市立鳥栖北小学校</t>
  </si>
  <si>
    <t>佐賀県鳥栖市本町３丁目１４６８番地１</t>
  </si>
  <si>
    <t>B141220300034</t>
  </si>
  <si>
    <t>鳥栖市立田代小学校</t>
  </si>
  <si>
    <t>佐賀県鳥栖市田代上町３０１－１</t>
  </si>
  <si>
    <t>B141220300043</t>
  </si>
  <si>
    <t>鳥栖市立基里小学校</t>
  </si>
  <si>
    <t>佐賀県鳥栖市曽根崎町１５２１－１</t>
  </si>
  <si>
    <t>B141220300052</t>
  </si>
  <si>
    <t>鳥栖市立麓小学校</t>
  </si>
  <si>
    <t>佐賀県鳥栖市山浦町２２５３－１</t>
  </si>
  <si>
    <t>B141220300061</t>
  </si>
  <si>
    <t>鳥栖市立旭小学校</t>
  </si>
  <si>
    <t>佐賀県鳥栖市村田町１０９－１</t>
  </si>
  <si>
    <t>B141220300070</t>
  </si>
  <si>
    <t>鳥栖市立若葉小学校</t>
  </si>
  <si>
    <t>佐賀県鳥栖市古賀町４８０番地２</t>
  </si>
  <si>
    <t>B141220300089</t>
  </si>
  <si>
    <t>鳥栖市立弥生が丘小学校</t>
  </si>
  <si>
    <t>佐賀県鳥栖市弥生が丘４丁目３２９</t>
  </si>
  <si>
    <t>B141220500014</t>
  </si>
  <si>
    <t>伊万里市立伊万里小学校</t>
  </si>
  <si>
    <t>佐賀県伊万里市脇田町１４１９－１</t>
  </si>
  <si>
    <t>B141220500023</t>
  </si>
  <si>
    <t>伊万里市立牧島小学校</t>
  </si>
  <si>
    <t>佐賀県伊万里市瀬戸町２１６番地１</t>
  </si>
  <si>
    <t>B141220500032</t>
  </si>
  <si>
    <t>伊万里市立大坪小学校</t>
  </si>
  <si>
    <t>佐賀県伊万里市大坪町甲２５０１番地３</t>
  </si>
  <si>
    <t>B141220500041</t>
  </si>
  <si>
    <t>伊万里市立大川内小学校</t>
  </si>
  <si>
    <t>佐賀県伊万里市大川内町甲３２８０－１</t>
  </si>
  <si>
    <t>B141220500050</t>
  </si>
  <si>
    <t>伊万里市立黒川小学校</t>
  </si>
  <si>
    <t>佐賀県伊万里市黒川町大黒川１３３５－１</t>
  </si>
  <si>
    <t>B141220500069</t>
  </si>
  <si>
    <t>伊万里市立大川小学校</t>
  </si>
  <si>
    <t>佐賀県伊万里市大川町大川野２０５０－１</t>
  </si>
  <si>
    <t>B141220500078</t>
  </si>
  <si>
    <t>伊万里市立松浦小学校</t>
  </si>
  <si>
    <t>佐賀県伊万里市松浦町桃川４４３０－２</t>
  </si>
  <si>
    <t>B141220500087</t>
  </si>
  <si>
    <t>伊万里市立二里小学校</t>
  </si>
  <si>
    <t>佐賀県伊万里市二里町大里乙２８４－１</t>
  </si>
  <si>
    <t>B141220500096</t>
  </si>
  <si>
    <t>伊万里市立東山代小学校</t>
  </si>
  <si>
    <t>佐賀県伊万里市東山代町里７０－１</t>
  </si>
  <si>
    <t>B141220500112</t>
  </si>
  <si>
    <t>伊万里市立山代東小学校</t>
  </si>
  <si>
    <t>佐賀県伊万里市山代町久原６５</t>
  </si>
  <si>
    <t>B141220500121</t>
  </si>
  <si>
    <t>伊万里市立山代西小学校</t>
  </si>
  <si>
    <t>佐賀県伊万里市山代町西分４４７５－１</t>
  </si>
  <si>
    <t>B141220500130</t>
  </si>
  <si>
    <t>伊万里市立立花小学校</t>
  </si>
  <si>
    <t>佐賀県伊万里市立花町１９０１ー１</t>
  </si>
  <si>
    <t>B141220500149</t>
  </si>
  <si>
    <t>伊万里市立波多津小学校</t>
  </si>
  <si>
    <t>佐賀県伊万里市波多津町筒井１１</t>
  </si>
  <si>
    <t>B141220600013</t>
  </si>
  <si>
    <t>武雄市立武雄小学校</t>
  </si>
  <si>
    <t>佐賀県武雄市武雄町富岡９１５９</t>
  </si>
  <si>
    <t>B141220600022</t>
  </si>
  <si>
    <t>武雄市立朝日小学校</t>
  </si>
  <si>
    <t>佐賀県武雄市朝日町大字甘久４３５４番地１</t>
  </si>
  <si>
    <t>B141220600031</t>
  </si>
  <si>
    <t>武雄市立若木小学校</t>
  </si>
  <si>
    <t>佐賀県武雄市若木町大字川古８０３８</t>
  </si>
  <si>
    <t>B141220600040</t>
  </si>
  <si>
    <t>武雄市立武内小学校</t>
  </si>
  <si>
    <t>佐賀県武雄市武内町梅野乙１５０４１番地２</t>
  </si>
  <si>
    <t>B141220600059</t>
  </si>
  <si>
    <t>武雄市立西川登小学校</t>
  </si>
  <si>
    <t>佐賀県武雄市西川登町神六２０５８４</t>
  </si>
  <si>
    <t>B141220600068</t>
  </si>
  <si>
    <t>武雄市立東川登小学校</t>
  </si>
  <si>
    <t>佐賀県武雄市東川登町大字永野５８９３番地</t>
  </si>
  <si>
    <t>B141220600077</t>
  </si>
  <si>
    <t>武雄市立橘小学校</t>
  </si>
  <si>
    <t>佐賀県武雄市橘町大字片白８７１８番地１</t>
  </si>
  <si>
    <t>B141220600086</t>
  </si>
  <si>
    <t>武雄市立山内東小学校</t>
  </si>
  <si>
    <t>佐賀県武雄市山内町鳥海９６０２－１</t>
  </si>
  <si>
    <t>B141220600095</t>
  </si>
  <si>
    <t>武雄市立山内東小学校犬走分校</t>
  </si>
  <si>
    <t>佐賀県武雄市山内町犬走３７９０－１</t>
  </si>
  <si>
    <t>B141220600102</t>
  </si>
  <si>
    <t>武雄市立山内東小学校舟原分校</t>
  </si>
  <si>
    <t>佐賀県武雄市山内町鳥海１７５２２－１</t>
  </si>
  <si>
    <t>B141220600111</t>
  </si>
  <si>
    <t>武雄市立山内西小学校</t>
  </si>
  <si>
    <t>佐賀県武雄市山内町大野６９００</t>
  </si>
  <si>
    <t>B141220600120</t>
  </si>
  <si>
    <t>武雄市立山内西小学校立野川内分校</t>
  </si>
  <si>
    <t>佐賀県武雄市山内町宮野２５４０２－４</t>
  </si>
  <si>
    <t>B141220600139</t>
  </si>
  <si>
    <t>武雄市立北方小学校</t>
  </si>
  <si>
    <t>佐賀県武雄市北方町大字志久１３８９番地</t>
  </si>
  <si>
    <t>B141220600148</t>
  </si>
  <si>
    <t>武雄市立御船が丘小学校</t>
  </si>
  <si>
    <t>佐賀県武雄市武雄町大字武雄４５９５</t>
  </si>
  <si>
    <t>B141220700012</t>
  </si>
  <si>
    <t>鹿島市立鹿島小学校</t>
  </si>
  <si>
    <t>佐賀県鹿島市大字高津原２３１番地イ</t>
  </si>
  <si>
    <t>B141220700021</t>
  </si>
  <si>
    <t>鹿島市立能古見小学校</t>
  </si>
  <si>
    <t>佐賀県鹿島市山浦甲２２４６</t>
  </si>
  <si>
    <t>B141220700030</t>
  </si>
  <si>
    <t>鹿島市立古枝小学校</t>
  </si>
  <si>
    <t>佐賀県鹿島市古枝甲１２４８－２</t>
  </si>
  <si>
    <t>B141220700049</t>
  </si>
  <si>
    <t>鹿島市立浜小学校</t>
  </si>
  <si>
    <t>佐賀県鹿島市浜町１２３９</t>
  </si>
  <si>
    <t>B141220700058</t>
  </si>
  <si>
    <t>鹿島市立北鹿島小学校</t>
  </si>
  <si>
    <t>佐賀県鹿島市大字常広４２０</t>
  </si>
  <si>
    <t>B141220700067</t>
  </si>
  <si>
    <t>鹿島市立七浦小学校</t>
  </si>
  <si>
    <t>佐賀県鹿島市大字音成戊１５６３番地</t>
  </si>
  <si>
    <t>B141220700076</t>
  </si>
  <si>
    <t>鹿島市立七浦小学校音成分校</t>
  </si>
  <si>
    <t>佐賀県鹿島市音成乙４３５２</t>
  </si>
  <si>
    <t>B141220700085</t>
  </si>
  <si>
    <t>鹿島市立明倫小学校</t>
  </si>
  <si>
    <t>佐賀県鹿島市大字納富分甲５９</t>
  </si>
  <si>
    <t>B141220800011</t>
  </si>
  <si>
    <t>小城市立桜岡小学校</t>
  </si>
  <si>
    <t>佐賀県小城市小城町１６６</t>
  </si>
  <si>
    <t>B141220800020</t>
  </si>
  <si>
    <t>小城市立三里小学校</t>
  </si>
  <si>
    <t>佐賀県小城市小城町栗原１２５６</t>
  </si>
  <si>
    <t>B141220800039</t>
  </si>
  <si>
    <t>小城市立晴田小学校</t>
  </si>
  <si>
    <t>佐賀県小城市小城町畑田２０９９</t>
  </si>
  <si>
    <t>B141220800048</t>
  </si>
  <si>
    <t>小城市立岩松小学校</t>
  </si>
  <si>
    <t>佐賀県小城市小城町岩蔵１９４１</t>
  </si>
  <si>
    <t>B141220800057</t>
  </si>
  <si>
    <t>小城市立三日月小学校</t>
  </si>
  <si>
    <t>佐賀県小城市三日月町長神田１６８０</t>
  </si>
  <si>
    <t>B141220800066</t>
  </si>
  <si>
    <t>小城市立牛津小学校</t>
  </si>
  <si>
    <t>佐賀県小城市牛津町柿樋瀬９２２</t>
  </si>
  <si>
    <t>B141220800075</t>
  </si>
  <si>
    <t>小城市立砥川小学校</t>
  </si>
  <si>
    <t>佐賀県小城市牛津町上砥川１４０５</t>
  </si>
  <si>
    <t>B141220800084</t>
  </si>
  <si>
    <t>小城市立芦刈小学校</t>
  </si>
  <si>
    <t>佐賀県小城市芦刈町三王崎１４</t>
  </si>
  <si>
    <t>B141220900010</t>
  </si>
  <si>
    <t>嬉野市立嬉野小学校</t>
  </si>
  <si>
    <t>佐賀県嬉野市嬉野町下宿乙１６４７</t>
  </si>
  <si>
    <t>B141220900029</t>
  </si>
  <si>
    <t>嬉野市立大野原小学校</t>
  </si>
  <si>
    <t>佐賀県嬉野市嬉野町岩屋川内丙７２０</t>
  </si>
  <si>
    <t>B141220900038</t>
  </si>
  <si>
    <t>嬉野市立吉田小学校</t>
  </si>
  <si>
    <t>佐賀県嬉野市嬉野町大字吉田丙２９９７</t>
  </si>
  <si>
    <t>B141220900047</t>
  </si>
  <si>
    <t>嬉野市立五町田小学校</t>
  </si>
  <si>
    <t>佐賀県嬉野市塩田町大字五町田甲３７１７</t>
  </si>
  <si>
    <t>B141220900056</t>
  </si>
  <si>
    <t>嬉野市立五町田小学校谷所分校</t>
  </si>
  <si>
    <t>佐賀県嬉野市塩田町大字谷所乙６８４－１</t>
  </si>
  <si>
    <t>B141220900065</t>
  </si>
  <si>
    <t>嬉野市立久間小学校</t>
  </si>
  <si>
    <t>佐賀県嬉野市塩田町久間乙１８８５</t>
  </si>
  <si>
    <t>B141220900074</t>
  </si>
  <si>
    <t>嬉野市立塩田小学校</t>
  </si>
  <si>
    <t>佐賀県嬉野市塩田町大字馬場下甲３８１７番地</t>
  </si>
  <si>
    <t>B141220900083</t>
  </si>
  <si>
    <t>嬉野市立大草野小学校</t>
  </si>
  <si>
    <t>佐賀県嬉野市嬉野町大字下野丙８０番地</t>
  </si>
  <si>
    <t>B141220900092</t>
  </si>
  <si>
    <t>嬉野市立轟小学校</t>
  </si>
  <si>
    <t>佐賀県嬉野市嬉野町岩屋川内乙２５９７</t>
  </si>
  <si>
    <t>B141221000017</t>
  </si>
  <si>
    <t>神埼市立神埼小学校</t>
  </si>
  <si>
    <t>佐賀県神埼市神埼町枝ヶ里３４９</t>
  </si>
  <si>
    <t>B141221000026</t>
  </si>
  <si>
    <t>神埼市立西郷小学校</t>
  </si>
  <si>
    <t>佐賀県神埼市神埼町横武８６８番地</t>
  </si>
  <si>
    <t>B141221000035</t>
  </si>
  <si>
    <t>神埼市立仁比山小学校</t>
  </si>
  <si>
    <t>佐賀県神埼市神埼町鶴１６３４</t>
  </si>
  <si>
    <t>B141221000044</t>
  </si>
  <si>
    <t>神埼市立千代田東部小学校</t>
  </si>
  <si>
    <t>佐賀県神埼市千代田町渡瀬１９６４－１</t>
  </si>
  <si>
    <t>B141221000053</t>
  </si>
  <si>
    <t>神埼市立千代田中部小学校</t>
  </si>
  <si>
    <t>佐賀県神埼市千代田町直鳥１５－１</t>
  </si>
  <si>
    <t>B141221000062</t>
  </si>
  <si>
    <t>神埼市立千代田西部小学校</t>
  </si>
  <si>
    <t>佐賀県神埼市千代田町餘江１４９６</t>
  </si>
  <si>
    <t>B141221000071</t>
  </si>
  <si>
    <t>神埼市立脊振小学校</t>
  </si>
  <si>
    <t>佐賀県神埼市脊振町広滝５８０番地</t>
  </si>
  <si>
    <t>B141232700017</t>
  </si>
  <si>
    <t>吉野ヶ里町立三田川小学校</t>
  </si>
  <si>
    <t>佐賀県神埼郡吉野ヶ里町吉田６３－１</t>
  </si>
  <si>
    <t>B141232700026</t>
  </si>
  <si>
    <t>吉野ヶ里町立東脊振小学校</t>
  </si>
  <si>
    <t>佐賀県神埼郡吉野ヶ里町石動２７６０－１</t>
  </si>
  <si>
    <t>B141234100019</t>
  </si>
  <si>
    <t>基山町立基山小学校</t>
  </si>
  <si>
    <t>佐賀県三養基郡基山町宮浦４１</t>
  </si>
  <si>
    <t>B141234100028</t>
  </si>
  <si>
    <t>基山町立若基小学校</t>
  </si>
  <si>
    <t>佐賀県三養基郡基山町けやき台２－２</t>
  </si>
  <si>
    <t>B141234500015</t>
  </si>
  <si>
    <t>上峰町立上峰小学校</t>
  </si>
  <si>
    <t>佐賀県三養基郡上峰町坊所６５１</t>
  </si>
  <si>
    <t>B141234600014</t>
  </si>
  <si>
    <t>みやき町立中原小学校</t>
  </si>
  <si>
    <t>佐賀県三養基郡みやき町大字原古賀１３６４－２</t>
  </si>
  <si>
    <t>B141234600023</t>
  </si>
  <si>
    <t>みやき町立北茂安小学校</t>
  </si>
  <si>
    <t>佐賀県三養基郡みやき町東尾４２０</t>
  </si>
  <si>
    <t>B141234600032</t>
  </si>
  <si>
    <t>みやき町立三根東小学校</t>
  </si>
  <si>
    <t>佐賀県三養基郡みやき町大字天建寺２４００</t>
  </si>
  <si>
    <t>B141234600041</t>
  </si>
  <si>
    <t>みやき町立三根西小学校</t>
  </si>
  <si>
    <t>佐賀県三養基郡みやき町寄人１３８５</t>
  </si>
  <si>
    <t>B141240100016</t>
  </si>
  <si>
    <t>有田町立有田小学校</t>
  </si>
  <si>
    <t>佐賀県西松浦郡有田町白川二丁目３番１７号</t>
  </si>
  <si>
    <t>B141240100025</t>
  </si>
  <si>
    <t>有田町立有田中部小学校</t>
  </si>
  <si>
    <t>佐賀県西松浦郡有田町本町丙８８８</t>
  </si>
  <si>
    <t>B141240100034</t>
  </si>
  <si>
    <t>有田町立曲川小学校</t>
  </si>
  <si>
    <t>佐賀県西松浦郡有田町黒川甲１７６１</t>
  </si>
  <si>
    <t>B141240100043</t>
  </si>
  <si>
    <t>有田町立大山小学校</t>
  </si>
  <si>
    <t>佐賀県西松浦郡有田町大木宿乙８３０</t>
  </si>
  <si>
    <t>B141242400019</t>
  </si>
  <si>
    <t>江北町立江北小学校</t>
  </si>
  <si>
    <t>佐賀県杵島郡江北町山口１１２８</t>
  </si>
  <si>
    <t>B141242500018</t>
  </si>
  <si>
    <t>白石町立須古小学校</t>
  </si>
  <si>
    <t>佐賀県杵島郡白石町大字堤１４６３</t>
  </si>
  <si>
    <t>B141242500027</t>
  </si>
  <si>
    <t>白石町立六角小学校</t>
  </si>
  <si>
    <t>佐賀県杵島郡白石町東郷２２３１</t>
  </si>
  <si>
    <t>B141242500036</t>
  </si>
  <si>
    <t>白石町立白石小学校</t>
  </si>
  <si>
    <t>佐賀県杵島郡白石町福田２３７１</t>
  </si>
  <si>
    <t>B141242500045</t>
  </si>
  <si>
    <t>白石町立北明小学校</t>
  </si>
  <si>
    <t>佐賀県杵島郡白石町大字築切２０５番地</t>
  </si>
  <si>
    <t>B141242500054</t>
  </si>
  <si>
    <t>白石町立福富小学校</t>
  </si>
  <si>
    <t>佐賀県杵島郡白石町福富３４１０番地２</t>
  </si>
  <si>
    <t>B141242500063</t>
  </si>
  <si>
    <t>白石町立有明東小学校</t>
  </si>
  <si>
    <t>佐賀県杵島郡白石町大字牛屋６８３３番地２</t>
  </si>
  <si>
    <t>B141242500072</t>
  </si>
  <si>
    <t>白石町立有明西小学校</t>
  </si>
  <si>
    <t>佐賀県杵島郡白石町戸ヶ里１４９３ー１</t>
  </si>
  <si>
    <t>B141242500081</t>
  </si>
  <si>
    <t>白石町立有明南小学校</t>
  </si>
  <si>
    <t>佐賀県杵島郡白石町大字深浦５５８１番地１</t>
  </si>
  <si>
    <t>B141244100018</t>
  </si>
  <si>
    <t>太良町立多良小学校</t>
  </si>
  <si>
    <t>佐賀県藤津郡太良町大字多良１２６４</t>
  </si>
  <si>
    <t>B141244100027</t>
  </si>
  <si>
    <t>太良町立大浦小学校</t>
  </si>
  <si>
    <t>佐賀県藤津郡太良町大浦丁３４８</t>
  </si>
  <si>
    <t>C141110000010</t>
  </si>
  <si>
    <t>佐賀大学教育学部附属中学校</t>
  </si>
  <si>
    <t>佐賀県佐賀市城内１－１４－４</t>
  </si>
  <si>
    <t>C141220100016</t>
  </si>
  <si>
    <t>佐賀市立成章中学校</t>
  </si>
  <si>
    <t>佐賀県佐賀市成章町７－１</t>
  </si>
  <si>
    <t>C141220100025</t>
  </si>
  <si>
    <t>佐賀市立城南中学校</t>
  </si>
  <si>
    <t>佐賀県佐賀市南佐賀１－２０－１</t>
  </si>
  <si>
    <t>C141220100034</t>
  </si>
  <si>
    <t>佐賀市立昭栄中学校</t>
  </si>
  <si>
    <t>佐賀県佐賀市昭栄町１番７号</t>
  </si>
  <si>
    <t>C141220100043</t>
  </si>
  <si>
    <t>佐賀市立城東中学校</t>
  </si>
  <si>
    <t>佐賀県佐賀市巨勢町大字牛島２４２番地</t>
  </si>
  <si>
    <t>C141220100052</t>
  </si>
  <si>
    <t>佐賀市立城西中学校</t>
  </si>
  <si>
    <t>佐賀県佐賀市本庄町大字本庄１０２１番地１</t>
  </si>
  <si>
    <t>C141220100061</t>
  </si>
  <si>
    <t>佐賀市立城北中学校</t>
  </si>
  <si>
    <t>佐賀県佐賀市高木瀬西３－１－５０</t>
  </si>
  <si>
    <t>C141220100070</t>
  </si>
  <si>
    <t>佐賀市立金泉中学校</t>
  </si>
  <si>
    <t>佐賀県佐賀市久保泉町上和泉２３６１－１</t>
  </si>
  <si>
    <t>C141220100089</t>
  </si>
  <si>
    <t>佐賀市立芙蓉中学校</t>
  </si>
  <si>
    <t>C141220100098</t>
  </si>
  <si>
    <t>佐賀市立鍋島中学校</t>
  </si>
  <si>
    <t>佐賀県佐賀市鍋島一丁目１９番１号</t>
  </si>
  <si>
    <t>C141220100105</t>
  </si>
  <si>
    <t>佐賀市立諸富中学校</t>
  </si>
  <si>
    <t>佐賀県佐賀市諸富町大字徳富２０５８－３</t>
  </si>
  <si>
    <t>C141220100114</t>
  </si>
  <si>
    <t>佐賀市立川副中学校</t>
  </si>
  <si>
    <t>佐賀県佐賀市川副町大字鹿江７１０</t>
  </si>
  <si>
    <t>C141220100123</t>
  </si>
  <si>
    <t>佐賀市立東与賀中学校</t>
  </si>
  <si>
    <t>佐賀県佐賀市東与賀町大字下古賀１１２７－１</t>
  </si>
  <si>
    <t>C141220100132</t>
  </si>
  <si>
    <t>佐賀市立思斉中学校</t>
  </si>
  <si>
    <t>佐賀県佐賀市久保田町大字新田１２１７</t>
  </si>
  <si>
    <t>C141220100141</t>
  </si>
  <si>
    <t>佐賀市立大和中学校</t>
  </si>
  <si>
    <t>佐賀県佐賀市大和町東山田３５５４－１</t>
  </si>
  <si>
    <t>C141220100150</t>
  </si>
  <si>
    <t>佐賀市立松梅中学校</t>
  </si>
  <si>
    <t>佐賀県佐賀市大和町松瀬２０９０－１</t>
  </si>
  <si>
    <t>C141220100169</t>
  </si>
  <si>
    <t>佐賀市立富士中学校</t>
  </si>
  <si>
    <t>佐賀県佐賀市富士町古湯２７３５</t>
  </si>
  <si>
    <t>C141220100178</t>
  </si>
  <si>
    <t>佐賀市立北山中学校</t>
  </si>
  <si>
    <t>佐賀県佐賀市富士町中原３４２－２</t>
  </si>
  <si>
    <t>C141220100187</t>
  </si>
  <si>
    <t>佐賀市立三瀬中学校</t>
  </si>
  <si>
    <t>佐賀県佐賀市三瀬村三瀬２７８９</t>
  </si>
  <si>
    <t>C141220200015</t>
  </si>
  <si>
    <t>唐津市立第一中学校</t>
  </si>
  <si>
    <t>佐賀県唐津市町田１－４－１</t>
  </si>
  <si>
    <t>C141220200024</t>
  </si>
  <si>
    <t>唐津市立佐志中学校</t>
  </si>
  <si>
    <t>佐賀県唐津市中瀬通１－３</t>
  </si>
  <si>
    <t>C141220200033</t>
  </si>
  <si>
    <t>唐津市立第五中学校</t>
  </si>
  <si>
    <t>佐賀県唐津市和多田用尺１－１</t>
  </si>
  <si>
    <t>C141220200042</t>
  </si>
  <si>
    <t>唐津市立鏡中学校</t>
  </si>
  <si>
    <t>佐賀県唐津市鏡１１３６</t>
  </si>
  <si>
    <t>C141220200051</t>
  </si>
  <si>
    <t>唐津市立鬼塚中学校</t>
  </si>
  <si>
    <t>佐賀県唐津市山本１９１６</t>
  </si>
  <si>
    <t>C141220200060</t>
  </si>
  <si>
    <t>唐津市立湊中学校</t>
  </si>
  <si>
    <t>佐賀県唐津市湊５９４</t>
  </si>
  <si>
    <t>C141220200079</t>
  </si>
  <si>
    <t>唐津市立西唐津中学校</t>
  </si>
  <si>
    <t>佐賀県唐津市二タ子１－７－８３</t>
  </si>
  <si>
    <t>C141220200088</t>
  </si>
  <si>
    <t>唐津市立浜玉中学校</t>
  </si>
  <si>
    <t>佐賀県唐津市浜玉町大江６－１</t>
  </si>
  <si>
    <t>C141220200097</t>
  </si>
  <si>
    <t>唐津市立七山中学校</t>
  </si>
  <si>
    <t>C141220200104</t>
  </si>
  <si>
    <t>唐津市立厳木中学校</t>
  </si>
  <si>
    <t>佐賀県唐津市厳木町牧瀬３２８－１</t>
  </si>
  <si>
    <t>C141220200113</t>
  </si>
  <si>
    <t>唐津市立相知中学校</t>
  </si>
  <si>
    <t>佐賀県唐津市相知町相知２４８２</t>
  </si>
  <si>
    <t>C141220200122</t>
  </si>
  <si>
    <t>唐津市立北波多中学校</t>
  </si>
  <si>
    <t>佐賀県唐津市北波多徳須恵３０３</t>
  </si>
  <si>
    <t>C141220200131</t>
  </si>
  <si>
    <t>唐津市立肥前中学校</t>
  </si>
  <si>
    <t>佐賀県唐津市肥前町入野甲２２１７－２</t>
  </si>
  <si>
    <t>C141220200140</t>
  </si>
  <si>
    <t>唐津市立馬渡中学校</t>
  </si>
  <si>
    <t>佐賀県唐津市鎮西町馬渡島４１番地</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</si>
  <si>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</si>
  <si>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</si>
  <si>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</si>
  <si>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</si>
  <si>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</si>
  <si>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</si>
  <si>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</si>
  <si>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</si>
  <si>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</si>
  <si>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</si>
  <si>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佐賀県唐津市鎮西町横竹８３８－９</t>
  </si>
  <si>
    <t>C141220300014</t>
  </si>
  <si>
    <t>鳥栖市立鳥栖中学校</t>
  </si>
  <si>
    <t>佐賀県鳥栖市本町２－１０４－１</t>
  </si>
  <si>
    <t>C141220300023</t>
  </si>
  <si>
    <t>鳥栖市立田代中学校</t>
  </si>
  <si>
    <t>佐賀県鳥栖市田代外町６５１－１</t>
  </si>
  <si>
    <t>C141220300032</t>
  </si>
  <si>
    <t>鳥栖市立基里中学校</t>
  </si>
  <si>
    <t>佐賀県鳥栖市原町６７２－１</t>
  </si>
  <si>
    <t>C141220300041</t>
  </si>
  <si>
    <t>鳥栖市立鳥栖西中学校</t>
  </si>
  <si>
    <t>佐賀県鳥栖市蔵上町７７－１</t>
  </si>
  <si>
    <t>C141220500012</t>
  </si>
  <si>
    <t>伊万里市立伊万里中学校</t>
  </si>
  <si>
    <t>佐賀県伊万里市立花町４０６３－１</t>
  </si>
  <si>
    <t>C141220500021</t>
  </si>
  <si>
    <t>伊万里市立国見中学校</t>
  </si>
  <si>
    <t>佐賀県伊万里市東山代町長浜１７５０</t>
  </si>
  <si>
    <t>C141220500049</t>
  </si>
  <si>
    <t>伊万里市立山代中学校</t>
  </si>
  <si>
    <t>佐賀県伊万里市山代町久原３０８０－１</t>
  </si>
  <si>
    <t>C141220500058</t>
  </si>
  <si>
    <t>伊万里市立啓成中学校</t>
  </si>
  <si>
    <t>佐賀県伊万里市木須町１３１番地</t>
  </si>
  <si>
    <t>C141220500067</t>
  </si>
  <si>
    <t>伊万里市立東陵中学校</t>
  </si>
  <si>
    <t>佐賀県伊万里市松浦町提川２００</t>
  </si>
  <si>
    <t>C141220500076</t>
  </si>
  <si>
    <t>伊万里市立青嶺中学校</t>
  </si>
  <si>
    <t>佐賀県伊万里市黒川町福田６６</t>
  </si>
  <si>
    <t>C141220600011</t>
  </si>
  <si>
    <t>武雄市立武雄中学校</t>
  </si>
  <si>
    <t>佐賀県武雄市武雄町大字富岡１１６０６番地</t>
  </si>
  <si>
    <t>C141220600020</t>
  </si>
  <si>
    <t>武雄市立川登中学校</t>
  </si>
  <si>
    <t>佐賀県武雄市東川登町袴野１６０８２</t>
  </si>
  <si>
    <t>C141220600039</t>
  </si>
  <si>
    <t>武雄市立武雄北中学校</t>
  </si>
  <si>
    <t>佐賀県武雄市武内町真手野２５９５６番地３</t>
  </si>
  <si>
    <t>C141220600048</t>
  </si>
  <si>
    <t>武雄市立山内中学校</t>
  </si>
  <si>
    <t>佐賀県武雄市山内町三間坂甲１４２０９番地</t>
  </si>
  <si>
    <t>C141220600057</t>
  </si>
  <si>
    <t>武雄市立北方中学校</t>
  </si>
  <si>
    <t>佐賀県武雄市北方町大字志久２３８４－２</t>
  </si>
  <si>
    <t>C141220700010</t>
  </si>
  <si>
    <t>鹿島市立東部中学校</t>
  </si>
  <si>
    <t>佐賀県鹿島市浜町甲４０２０</t>
  </si>
  <si>
    <t>C141220700029</t>
  </si>
  <si>
    <t>鹿島市立西部中学校</t>
  </si>
  <si>
    <t>佐賀県鹿島市大字納富分１４３５</t>
  </si>
  <si>
    <t>C141220800019</t>
  </si>
  <si>
    <t>小城市立小城中学校</t>
  </si>
  <si>
    <t>佐賀県小城市小城町松尾４１０４</t>
  </si>
  <si>
    <t>C141220800028</t>
  </si>
  <si>
    <t>小城市立三日月中学校</t>
  </si>
  <si>
    <t>佐賀県小城市三日月町長神田１６５０</t>
  </si>
  <si>
    <t>C141220800037</t>
  </si>
  <si>
    <t>小城市立牛津中学校</t>
  </si>
  <si>
    <t>佐賀県小城市牛津町牛津５４９</t>
  </si>
  <si>
    <t>C141220800046</t>
  </si>
  <si>
    <t>小城市立芦刈中学校</t>
  </si>
  <si>
    <t>C141220900018</t>
  </si>
  <si>
    <t>嬉野市立塩田中学校</t>
  </si>
  <si>
    <t>佐賀県嬉野市塩田町馬場下甲１８０１</t>
  </si>
  <si>
    <t>C141220900027</t>
  </si>
  <si>
    <t>嬉野市立嬉野中学校</t>
  </si>
  <si>
    <t>佐賀県嬉野市嬉野町下宿甲２７８６</t>
  </si>
  <si>
    <t>C141220900036</t>
  </si>
  <si>
    <t>嬉野市立大野原中学校</t>
  </si>
  <si>
    <t>C141220900045</t>
  </si>
  <si>
    <t>嬉野市立吉田中学校</t>
  </si>
  <si>
    <t>佐賀県嬉野市嬉野町大字吉田丙３０１６番地</t>
  </si>
  <si>
    <t>C141221000015</t>
  </si>
  <si>
    <t>神埼市立神埼中学校</t>
  </si>
  <si>
    <t>佐賀県神埼市神埼町鶴３５６５番地</t>
  </si>
  <si>
    <t>C141221000024</t>
  </si>
  <si>
    <t>神埼市立千代田中学校</t>
  </si>
  <si>
    <t>佐賀県神埼市千代田町直鳥９２９－１</t>
  </si>
  <si>
    <t>C141221000033</t>
  </si>
  <si>
    <t>神埼市立脊振中学校</t>
  </si>
  <si>
    <t>佐賀県神埼市脊振町広滝５９４番地１</t>
  </si>
  <si>
    <t>C141232700015</t>
  </si>
  <si>
    <t>吉野ヶ里町立三田川中学校</t>
  </si>
  <si>
    <t>佐賀県神埼郡吉野ヶ里町吉田３０３</t>
  </si>
  <si>
    <t>C141232700024</t>
  </si>
  <si>
    <t>吉野ヶ里町立東脊振中学校</t>
  </si>
  <si>
    <t>佐賀県神埼郡吉野ヶ里町石動２７０９</t>
  </si>
  <si>
    <t>C141234100017</t>
  </si>
  <si>
    <t>基山町立基山中学校</t>
  </si>
  <si>
    <t>佐賀県三養基郡基山町宮浦９４１</t>
  </si>
  <si>
    <t>C141234500013</t>
  </si>
  <si>
    <t>上峰町立上峰中学校</t>
  </si>
  <si>
    <t>佐賀県三養基郡上峰町坊所２６５９番地</t>
  </si>
  <si>
    <t>C141234600012</t>
  </si>
  <si>
    <t>みやき町立中原中学校</t>
  </si>
  <si>
    <t>佐賀県三養基郡みやき町簑原１４７５－９</t>
  </si>
  <si>
    <t>C141234600021</t>
  </si>
  <si>
    <t>みやき町立北茂安中学校</t>
  </si>
  <si>
    <t>佐賀県三養基郡みやき町東尾４４３５</t>
  </si>
  <si>
    <t>C141234600030</t>
  </si>
  <si>
    <t>みやき町立三根中学校</t>
  </si>
  <si>
    <t>佐賀県三養基郡みやき町市武１６６１</t>
  </si>
  <si>
    <t>C141240100014</t>
  </si>
  <si>
    <t>有田町立有田中学校</t>
  </si>
  <si>
    <t>佐賀県西松浦郡有田町岩谷川内３－６－１</t>
  </si>
  <si>
    <t>C141240100023</t>
  </si>
  <si>
    <t>有田町立西有田中学校</t>
  </si>
  <si>
    <t>佐賀県西松浦郡有田町立部甲７４</t>
  </si>
  <si>
    <t>C141242400017</t>
  </si>
  <si>
    <t>江北町立江北中学校</t>
  </si>
  <si>
    <t>佐賀県杵島郡江北町大字山口４１２</t>
  </si>
  <si>
    <t>C141242500016</t>
  </si>
  <si>
    <t>白石町立白石中学校</t>
  </si>
  <si>
    <t>佐賀県杵島郡白石町遠江１４３－１</t>
  </si>
  <si>
    <t>C141244100016</t>
  </si>
  <si>
    <t>太良町立多良中学校</t>
  </si>
  <si>
    <t>佐賀県藤津郡太良町大字多良１２８４番地</t>
  </si>
  <si>
    <t>C141244100025</t>
  </si>
  <si>
    <t>太良町立大浦中学校</t>
  </si>
  <si>
    <t>佐賀県藤津郡太良町大浦丙１３７３</t>
  </si>
  <si>
    <t>C141290000010</t>
  </si>
  <si>
    <t>佐賀県立致遠館中学校</t>
  </si>
  <si>
    <t>佐賀県佐賀市兵庫北４丁目１番１号</t>
  </si>
  <si>
    <t>C141290000029</t>
  </si>
  <si>
    <t>佐賀県立唐津東中学校</t>
  </si>
  <si>
    <t>佐賀県唐津市鏡新開１番地</t>
  </si>
  <si>
    <t>C141290000038</t>
  </si>
  <si>
    <t>佐賀県立武雄青陵中学校</t>
  </si>
  <si>
    <t>佐賀県武雄市武雄町大字永島１３２３３－２</t>
  </si>
  <si>
    <t>C141290000047</t>
  </si>
  <si>
    <t>佐賀県立香楠中学校</t>
  </si>
  <si>
    <t>佐賀県鳥栖市古野町６００－１</t>
  </si>
  <si>
    <t>C141320100014</t>
  </si>
  <si>
    <t>佐賀清和中学校</t>
  </si>
  <si>
    <t>佐賀県佐賀市兵庫北２－１４－１</t>
  </si>
  <si>
    <t>C141320100023</t>
  </si>
  <si>
    <t>龍谷中学校</t>
  </si>
  <si>
    <t>佐賀県佐賀市水ヶ江３－１－２５</t>
  </si>
  <si>
    <t>C141320100032</t>
  </si>
  <si>
    <t>弘学館中学校</t>
  </si>
  <si>
    <t>佐賀県佐賀市金立町大字金立１５４４－１</t>
  </si>
  <si>
    <t>C141320100041</t>
  </si>
  <si>
    <t>成穎中学校</t>
  </si>
  <si>
    <t>佐賀県佐賀市駅前中央２－９－１０</t>
  </si>
  <si>
    <t>C141320200013</t>
  </si>
  <si>
    <t>早稲田佐賀中学校</t>
  </si>
  <si>
    <t>佐賀県唐津市東城内７－１</t>
  </si>
  <si>
    <t>C141334100015</t>
  </si>
  <si>
    <t>東明館中学校</t>
  </si>
  <si>
    <t>佐賀県三養基郡基山町宮浦６８３</t>
  </si>
  <si>
    <t>C241220400012</t>
  </si>
  <si>
    <t>多久市立東原庠舎中央校</t>
  </si>
  <si>
    <t>佐賀県多久市南多久町下多久２２８６－１３</t>
  </si>
  <si>
    <t>C241220400021</t>
  </si>
  <si>
    <t>多久市立東原庠舎東部校</t>
  </si>
  <si>
    <t>佐賀県多久市東多久町別府３１８２</t>
  </si>
  <si>
    <t>C241220400030</t>
  </si>
  <si>
    <t>多久市立東原庠舎西渓校</t>
  </si>
  <si>
    <t>佐賀県多久市多久町１７８４－１</t>
  </si>
  <si>
    <t>C241220500011</t>
  </si>
  <si>
    <t>伊万里市立南波多郷学館</t>
  </si>
  <si>
    <t>佐賀県伊万里市南波多町井手野３１００</t>
  </si>
  <si>
    <t>C241238700011</t>
  </si>
  <si>
    <t>佐賀県東松浦郡玄海町新田１８０９－６</t>
  </si>
  <si>
    <t>C241242300017</t>
  </si>
  <si>
    <t>大町町立小中一貫校大町ひじり学園</t>
  </si>
  <si>
    <t>佐賀県杵島郡大町町大字大町５６４５番地</t>
  </si>
  <si>
    <t>D141290000018</t>
  </si>
  <si>
    <t>佐賀県立佐賀西高等学校</t>
  </si>
  <si>
    <t>佐賀県佐賀市城内１－４－２５</t>
  </si>
  <si>
    <t>D141290000027</t>
  </si>
  <si>
    <t>佐賀県立佐賀東高等学校</t>
  </si>
  <si>
    <t>佐賀県佐賀市南佐賀３－１１－１５</t>
  </si>
  <si>
    <t>D141290000036</t>
  </si>
  <si>
    <t>佐賀県立佐賀北高等学校</t>
  </si>
  <si>
    <t>佐賀県佐賀市天祐２－６－１</t>
  </si>
  <si>
    <t>D141290000045</t>
  </si>
  <si>
    <t>佐賀県立唐津東高等学校</t>
  </si>
  <si>
    <t>D141290000054</t>
  </si>
  <si>
    <t>佐賀県立唐津西高等学校</t>
  </si>
  <si>
    <t>佐賀県唐津市町田字大山田１９９２</t>
  </si>
  <si>
    <t>D141290000063</t>
  </si>
  <si>
    <t>佐賀県立伊万里高等学校</t>
  </si>
  <si>
    <t>佐賀県伊万里市二里町大里甲２６００</t>
  </si>
  <si>
    <t>D141290000072</t>
  </si>
  <si>
    <t>佐賀県立小城高等学校</t>
  </si>
  <si>
    <t>佐賀県小城市小城町１７６</t>
  </si>
  <si>
    <t>D141290000081</t>
  </si>
  <si>
    <t>佐賀県立牛津高等学校</t>
  </si>
  <si>
    <t>佐賀県小城市牛津町牛津２７４</t>
  </si>
  <si>
    <t>D141290000090</t>
  </si>
  <si>
    <t>佐賀県立鳥栖高等学校</t>
  </si>
  <si>
    <t>D141290000107</t>
  </si>
  <si>
    <t>佐賀県立三養基高等学校</t>
  </si>
  <si>
    <t>佐賀県三養基郡みやき町大字原古賀３００－１</t>
  </si>
  <si>
    <t>D141290000116</t>
  </si>
  <si>
    <t>佐賀県立神埼高等学校</t>
  </si>
  <si>
    <t>佐賀県神埼市神埼町本告牟田３０７６番２</t>
  </si>
  <si>
    <t>D141290000125</t>
  </si>
  <si>
    <t>佐賀県立厳木高等学校</t>
  </si>
  <si>
    <t>佐賀県唐津市厳木町厳木７２７</t>
  </si>
  <si>
    <t>D141290000134</t>
  </si>
  <si>
    <t>佐賀県立高志館高等学校</t>
  </si>
  <si>
    <t>佐賀県佐賀市大和町尼寺１６９８</t>
  </si>
  <si>
    <t>D141290000143</t>
  </si>
  <si>
    <t>佐賀県立神埼清明高等学校</t>
  </si>
  <si>
    <t>佐賀県神埼市横武２</t>
  </si>
  <si>
    <t>D141290000161</t>
  </si>
  <si>
    <t>佐賀県立佐賀農業高等学校</t>
  </si>
  <si>
    <t>佐賀県杵島郡白石町大字福田１６６０</t>
  </si>
  <si>
    <t>D141290000170</t>
  </si>
  <si>
    <t>佐賀県立唐津南高等学校</t>
  </si>
  <si>
    <t>佐賀県唐津市神田字堤２６２９－１</t>
  </si>
  <si>
    <t>D141290000189</t>
  </si>
  <si>
    <t>佐賀県立佐賀工業高等学校</t>
  </si>
  <si>
    <t>佐賀県佐賀市緑小路１－１</t>
  </si>
  <si>
    <t>D141290000198</t>
  </si>
  <si>
    <t>佐賀県立鳥栖工業高等学校</t>
  </si>
  <si>
    <t>佐賀県鳥栖市元町１９１８番地</t>
  </si>
  <si>
    <t>D141290000205</t>
  </si>
  <si>
    <t>佐賀県立多久高等学校</t>
  </si>
  <si>
    <t>佐賀県多久市北多久町小侍２３</t>
  </si>
  <si>
    <t>D141290000214</t>
  </si>
  <si>
    <t>佐賀県立有田工業高等学校</t>
  </si>
  <si>
    <t>佐賀県西松浦郡有田町桑古場乙２９０２</t>
  </si>
  <si>
    <t>D141290000223</t>
  </si>
  <si>
    <t>佐賀県立唐津工業高等学校</t>
  </si>
  <si>
    <t>佐賀県唐津市石志字中ノ尾３０７２－１</t>
  </si>
  <si>
    <t>D141290000232</t>
  </si>
  <si>
    <t>佐賀県立佐賀商業高等学校</t>
  </si>
  <si>
    <t>佐賀県佐賀市神野東４－１２－４０</t>
  </si>
  <si>
    <t>D141290000250</t>
  </si>
  <si>
    <t>佐賀県立唐津商業高等学校</t>
  </si>
  <si>
    <t>佐賀県唐津市元石町２３５－２</t>
  </si>
  <si>
    <t>D141290000269</t>
  </si>
  <si>
    <t>佐賀県立鳥栖商業高等学校</t>
  </si>
  <si>
    <t>佐賀県鳥栖市平田町１１１０－８</t>
  </si>
  <si>
    <t>D141290000278</t>
  </si>
  <si>
    <t>佐賀県立太良高等学校</t>
  </si>
  <si>
    <t>佐賀県藤津郡太良町多良４２１２－６</t>
  </si>
  <si>
    <t>D141290000287</t>
  </si>
  <si>
    <t>佐賀県立致遠館高等学校</t>
  </si>
  <si>
    <t>佐賀県佐賀市兵庫北４－１－１</t>
  </si>
  <si>
    <t>D141290000296</t>
  </si>
  <si>
    <t>佐賀県立鹿島高等学校</t>
  </si>
  <si>
    <t>佐賀県鹿島市大字高津原４６２</t>
  </si>
  <si>
    <t>D141290000303</t>
  </si>
  <si>
    <t>佐賀県立鹿島高等学校大手門学舎</t>
  </si>
  <si>
    <t>佐賀県鹿島市大字高津原５３９</t>
  </si>
  <si>
    <t>D141290000312</t>
  </si>
  <si>
    <t>佐賀県立嬉野高等学校</t>
  </si>
  <si>
    <t>佐賀県嬉野市塩田町大字馬場下甲１４１８</t>
  </si>
  <si>
    <t>D141290000321</t>
  </si>
  <si>
    <t>佐賀県立嬉野高等学校嬉野校舎</t>
  </si>
  <si>
    <t>佐賀県嬉野市嬉野町大字下宿甲７００</t>
  </si>
  <si>
    <t>D141290000330</t>
  </si>
  <si>
    <t>佐賀県立白石高等学校</t>
  </si>
  <si>
    <t>佐賀県杵島郡白石町大字今泉１３８－１</t>
  </si>
  <si>
    <t>D141290000349</t>
  </si>
  <si>
    <t>佐賀県立白石高等学校商業科キャンパス</t>
  </si>
  <si>
    <t>佐賀県杵島郡大町町大字大町２０３９</t>
  </si>
  <si>
    <t>D141290000358</t>
  </si>
  <si>
    <t>佐賀県立伊万里実業高等学校</t>
  </si>
  <si>
    <t>佐賀県伊万里市脇田町１３７６</t>
  </si>
  <si>
    <t>D141290000367</t>
  </si>
  <si>
    <t>佐賀県立唐津青翔高等学校</t>
  </si>
  <si>
    <t>佐賀県東松浦郡玄海町新田１８０９－１１</t>
  </si>
  <si>
    <t>D141290000376</t>
  </si>
  <si>
    <t>佐賀県立武雄高等学校</t>
  </si>
  <si>
    <t>佐賀県武雄市武雄町大字武雄５５４０－２</t>
  </si>
  <si>
    <t>D141390000016</t>
  </si>
  <si>
    <t>龍谷高等学校</t>
  </si>
  <si>
    <t>D141390000025</t>
  </si>
  <si>
    <t>佐賀清和高等学校</t>
  </si>
  <si>
    <t>D141390000034</t>
  </si>
  <si>
    <t>佐賀女子短期大学付属佐賀女子高等学校</t>
  </si>
  <si>
    <t>佐賀県佐賀市本庄町大字本庄１２６３</t>
  </si>
  <si>
    <t>D141390000043</t>
  </si>
  <si>
    <t>佐賀学園高等学校</t>
  </si>
  <si>
    <t>D141390000052</t>
  </si>
  <si>
    <t>北陵高等学校</t>
  </si>
  <si>
    <t>佐賀県佐賀市高木瀬西３－７－１</t>
  </si>
  <si>
    <t>D141390000061</t>
  </si>
  <si>
    <t>敬徳高等学校</t>
  </si>
  <si>
    <t>佐賀県伊万里市立花町８６番地</t>
  </si>
  <si>
    <t>D141390000070</t>
  </si>
  <si>
    <t>弘学館高等学校</t>
  </si>
  <si>
    <t>D141390000089</t>
  </si>
  <si>
    <t>東明館高等学校</t>
  </si>
  <si>
    <t>D141390000098</t>
  </si>
  <si>
    <t>早稲田佐賀高等学校</t>
  </si>
  <si>
    <t>E141110000015</t>
  </si>
  <si>
    <t>佐賀大学教育学部附属特別支援学校</t>
  </si>
  <si>
    <t>佐賀県佐賀市本庄町正里４６－２</t>
  </si>
  <si>
    <t>E141290000015</t>
  </si>
  <si>
    <t>佐賀県立盲学校</t>
  </si>
  <si>
    <t>佐賀県佐賀市天祐１丁目５番２９号</t>
  </si>
  <si>
    <t>E141290000024</t>
  </si>
  <si>
    <t>佐賀県立ろう学校</t>
  </si>
  <si>
    <t>佐賀県佐賀市鍋島町森田３２１</t>
  </si>
  <si>
    <t>E141290000033</t>
  </si>
  <si>
    <t>佐賀県立金立特別支援学校</t>
  </si>
  <si>
    <t>佐賀県佐賀市金立町大字金立２３３９－２</t>
  </si>
  <si>
    <t>E141290000042</t>
  </si>
  <si>
    <t>佐賀県立大和特別支援学校</t>
  </si>
  <si>
    <t>佐賀県佐賀市大和町久留間３３５３</t>
  </si>
  <si>
    <t>E141290000051</t>
  </si>
  <si>
    <t>佐賀県立中原特別支援学校</t>
  </si>
  <si>
    <t>佐賀県三養基郡みやき町原古賀７２６２－１</t>
  </si>
  <si>
    <t>E141290000060</t>
  </si>
  <si>
    <t>佐賀県立伊万里特別支援学校</t>
  </si>
  <si>
    <t>佐賀県伊万里市大坪町丙１４２７</t>
  </si>
  <si>
    <t>E141290000079</t>
  </si>
  <si>
    <t>佐賀県立唐津特別支援学校</t>
  </si>
  <si>
    <t>佐賀県唐津市山本７８８－１２</t>
  </si>
  <si>
    <t>E141290000088</t>
  </si>
  <si>
    <t>佐賀県立うれしの特別支援学校</t>
  </si>
  <si>
    <t>佐賀県嬉野市塩田町大字五町田甲２８７７－１</t>
  </si>
  <si>
    <t>E141290000097</t>
  </si>
  <si>
    <t>佐賀県立中原特別支援学校鳥栖田代分校</t>
  </si>
  <si>
    <t>佐賀県鳥栖市田代上町３０１番地１</t>
  </si>
  <si>
    <t>E141290000104</t>
  </si>
  <si>
    <t>佐賀県立唐津特別支援学校好学舎分校</t>
  </si>
  <si>
    <t>佐賀県唐津市双水２７８７の１</t>
  </si>
  <si>
    <t>B142110000011</t>
  </si>
  <si>
    <t>長崎大学教育学部附属小学校</t>
  </si>
  <si>
    <t>長崎県長崎市文教町４－２３</t>
  </si>
  <si>
    <t>B142210000019</t>
  </si>
  <si>
    <t>長崎市立日見小学校</t>
  </si>
  <si>
    <t>長崎県長崎市界２丁目１４番１号</t>
  </si>
  <si>
    <t>B142210000028</t>
  </si>
  <si>
    <t>長崎市立伊良林小学校</t>
  </si>
  <si>
    <t>長崎県長崎市伊良林１丁目１０番１号</t>
  </si>
  <si>
    <t>B142210000037</t>
  </si>
  <si>
    <t>長崎市立上長崎小学校</t>
  </si>
  <si>
    <t>長崎県長崎市下西山町９番１号</t>
  </si>
  <si>
    <t>B142210000046</t>
  </si>
  <si>
    <t>長崎市立西坂小学校</t>
  </si>
  <si>
    <t>長崎県長崎市御船蔵町６－５３</t>
  </si>
  <si>
    <t>B142210000055</t>
  </si>
  <si>
    <t>長崎市立小島小学校</t>
  </si>
  <si>
    <t>長崎県長崎市愛宕１－４－１６</t>
  </si>
  <si>
    <t>B142210000064</t>
  </si>
  <si>
    <t>長崎市立愛宕小学校</t>
  </si>
  <si>
    <t>長崎県長崎市白木町１７－１</t>
  </si>
  <si>
    <t>B142210000073</t>
  </si>
  <si>
    <t>長崎市立戸町小学校</t>
  </si>
  <si>
    <t>長崎県長崎市戸町２－９－１</t>
  </si>
  <si>
    <t>B142210000082</t>
  </si>
  <si>
    <t>長崎市立小ケ倉小学校</t>
  </si>
  <si>
    <t>長崎県長崎市小ヶ倉町１－４０８</t>
  </si>
  <si>
    <t>B142210000091</t>
  </si>
  <si>
    <t>長崎市立土井首小学校</t>
  </si>
  <si>
    <t>長崎県長崎市柳田町１９４</t>
  </si>
  <si>
    <t>B142210000108</t>
  </si>
  <si>
    <t>長崎市立深堀小学校</t>
  </si>
  <si>
    <t>長崎県長崎市深堀町５丁目１４８番地</t>
  </si>
  <si>
    <t>B142210000117</t>
  </si>
  <si>
    <t>長崎市立手熊小学校</t>
  </si>
  <si>
    <t>長崎県長崎市手熊町１３８２－１</t>
  </si>
  <si>
    <t>B142210000126</t>
  </si>
  <si>
    <t>長崎市立福田小学校</t>
  </si>
  <si>
    <t>長崎県長崎市福田本町１４９３番地１</t>
  </si>
  <si>
    <t>B142210000135</t>
  </si>
  <si>
    <t>長崎市立小榊小学校</t>
  </si>
  <si>
    <t>長崎県長崎市みなと坂１－３５－６</t>
  </si>
  <si>
    <t>B142210000144</t>
  </si>
  <si>
    <t>長崎市立飽浦小学校</t>
  </si>
  <si>
    <t>長崎県長崎市飽の浦町１７－１</t>
  </si>
  <si>
    <t>B142210000153</t>
  </si>
  <si>
    <t>長崎市立朝日小学校</t>
  </si>
  <si>
    <t>長崎県長崎市平戸小屋町１０－１</t>
  </si>
  <si>
    <t>B142210000162</t>
  </si>
  <si>
    <t>長崎市立稲佐小学校</t>
  </si>
  <si>
    <t>長崎県長崎市稲佐町１１－１</t>
  </si>
  <si>
    <t>B142210000171</t>
  </si>
  <si>
    <t>長崎市立城山小学校</t>
  </si>
  <si>
    <t>長崎県長崎市城山町２３－１</t>
  </si>
  <si>
    <t>B142210000180</t>
  </si>
  <si>
    <t>長崎市立西城山小学校</t>
  </si>
  <si>
    <t>長崎県長崎市金堀町２３番１号</t>
  </si>
  <si>
    <t>B142210000199</t>
  </si>
  <si>
    <t>長崎市立西町小学校</t>
  </si>
  <si>
    <t>長崎県長崎市西町２－１</t>
  </si>
  <si>
    <t>B142210000206</t>
  </si>
  <si>
    <t>長崎市立西北小学校</t>
  </si>
  <si>
    <t>長崎県長崎市西北町１３－１</t>
  </si>
  <si>
    <t>B142210000215</t>
  </si>
  <si>
    <t>長崎市立滑石小学校</t>
  </si>
  <si>
    <t>長崎県長崎市滑石２－２０－５</t>
  </si>
  <si>
    <t>B142210000224</t>
  </si>
  <si>
    <t>長崎市立大園小学校</t>
  </si>
  <si>
    <t>長崎県長崎市滑石６丁目１番５９号</t>
  </si>
  <si>
    <t>B142210000233</t>
  </si>
  <si>
    <t>長崎市立西浦上小学校</t>
  </si>
  <si>
    <t>長崎県長崎市大手１－１４－３</t>
  </si>
  <si>
    <t>B142210000242</t>
  </si>
  <si>
    <t>長崎市立高尾小学校</t>
  </si>
  <si>
    <t>長崎県長崎市高尾町７－４９</t>
  </si>
  <si>
    <t>B142210000251</t>
  </si>
  <si>
    <t>長崎市立山里小学校</t>
  </si>
  <si>
    <t>長崎県長崎市橋口町２０－５６</t>
  </si>
  <si>
    <t>B142210000260</t>
  </si>
  <si>
    <t>長崎市立坂本小学校</t>
  </si>
  <si>
    <t>長崎県長崎市坂本３－３－１</t>
  </si>
  <si>
    <t>B142210000279</t>
  </si>
  <si>
    <t>長崎市立銭座小学校</t>
  </si>
  <si>
    <t>長崎県長崎市銭座町１－１６</t>
  </si>
  <si>
    <t>B142210000288</t>
  </si>
  <si>
    <t>長崎市立茂木小学校</t>
  </si>
  <si>
    <t>長崎県長崎市茂木町２８３－２</t>
  </si>
  <si>
    <t>B142210000297</t>
  </si>
  <si>
    <t>長崎市立日吉小学校</t>
  </si>
  <si>
    <t>長崎県長崎市飯香浦町３４７８</t>
  </si>
  <si>
    <t>B142210000313</t>
  </si>
  <si>
    <t>長崎市立式見小学校</t>
  </si>
  <si>
    <t>長崎県長崎市式見町６７８</t>
  </si>
  <si>
    <t>B142210000322</t>
  </si>
  <si>
    <t>長崎市立矢上小学校</t>
  </si>
  <si>
    <t>長崎県長崎市矢上町１２－１２</t>
  </si>
  <si>
    <t>B142210000331</t>
  </si>
  <si>
    <t>長崎市立戸石小学校</t>
  </si>
  <si>
    <t>長崎県長崎市戸石町１２８１</t>
  </si>
  <si>
    <t>B142210000340</t>
  </si>
  <si>
    <t>長崎市立古賀小学校</t>
  </si>
  <si>
    <t>長崎県長崎市松原町２４６２</t>
  </si>
  <si>
    <t>B142210000359</t>
  </si>
  <si>
    <t>長崎市立北陽小学校</t>
  </si>
  <si>
    <t>長崎県長崎市滑石４丁目４番８号</t>
  </si>
  <si>
    <t>B142210000368</t>
  </si>
  <si>
    <t>長崎市立三原小学校</t>
  </si>
  <si>
    <t>長崎県長崎市立三原２丁目１６番４５号</t>
  </si>
  <si>
    <t>B142210000377</t>
  </si>
  <si>
    <t>佐世保市立宮小学校</t>
  </si>
  <si>
    <t>長崎県佐世保市萩坂町１７１５</t>
  </si>
  <si>
    <t>B142210000386</t>
  </si>
  <si>
    <t>佐世保市立三川内小学校</t>
  </si>
  <si>
    <t>長崎県佐世保市口の尾町６９８</t>
  </si>
  <si>
    <t>B142210000395</t>
  </si>
  <si>
    <t>佐世保市立広田小学校</t>
  </si>
  <si>
    <t>長崎県佐世保市広田１丁目２５番４号</t>
  </si>
  <si>
    <t>B142210000402</t>
  </si>
  <si>
    <t>佐世保市立早岐小学校</t>
  </si>
  <si>
    <t>長崎県佐世保市早岐二丁目３２番１２号</t>
  </si>
  <si>
    <t>B142210000411</t>
  </si>
  <si>
    <t>佐世保市立江上小学校</t>
  </si>
  <si>
    <t>長崎県佐世保市指方町２３８２番地</t>
  </si>
  <si>
    <t>B142210000420</t>
  </si>
  <si>
    <t>佐世保市立針尾小学校</t>
  </si>
  <si>
    <t>長崎県佐世保市針尾中町１８６３</t>
  </si>
  <si>
    <t>B142210000439</t>
  </si>
  <si>
    <t>佐世保市立黒髪小学校</t>
  </si>
  <si>
    <t>長崎県佐世保市黒髪町５２－１</t>
  </si>
  <si>
    <t>B142210000448</t>
  </si>
  <si>
    <t>佐世保市立日宇小学校</t>
  </si>
  <si>
    <t>長崎県佐世保市日宇町２８４番地</t>
  </si>
  <si>
    <t>B142210000457</t>
  </si>
  <si>
    <t>佐世保市立天神小学校</t>
  </si>
  <si>
    <t>長崎県佐世保市天神１－１１－１３</t>
  </si>
  <si>
    <t>B142210000466</t>
  </si>
  <si>
    <t>佐世保市立福石小学校</t>
  </si>
  <si>
    <t>長崎県佐世保市大宮町３２番１号</t>
  </si>
  <si>
    <t>B142210000475</t>
  </si>
  <si>
    <t>佐世保市立木風小学校</t>
  </si>
  <si>
    <t>長崎県佐世保市木風町１８０</t>
  </si>
  <si>
    <t>B142210000484</t>
  </si>
  <si>
    <t>佐世保市立潮見小学校</t>
  </si>
  <si>
    <t>長崎県佐世保市須田尾町１９－４４</t>
  </si>
  <si>
    <t>B142210000493</t>
  </si>
  <si>
    <t>佐世保市立白南風小学校</t>
  </si>
  <si>
    <t>長崎県佐世保市山祇町３８７番地</t>
  </si>
  <si>
    <t>B142210000509</t>
  </si>
  <si>
    <t>佐世保市立小佐世保小学校</t>
  </si>
  <si>
    <t>長崎県佐世保市小佐世保町１８－１</t>
  </si>
  <si>
    <t>B142210000518</t>
  </si>
  <si>
    <t>佐世保市立山手小学校</t>
  </si>
  <si>
    <t>長崎県佐世保市山手町１６－３８</t>
  </si>
  <si>
    <t>B142210000527</t>
  </si>
  <si>
    <t>佐世保市立春日小学校</t>
  </si>
  <si>
    <t>長崎県佐世保市瀬戸越３ー１９－１</t>
  </si>
  <si>
    <t>B142210000536</t>
  </si>
  <si>
    <t>佐世保市立大久保小学校</t>
  </si>
  <si>
    <t>長崎県佐世保市東大久保町９－１０</t>
  </si>
  <si>
    <t>B142210000545</t>
  </si>
  <si>
    <t>佐世保市立赤崎小学校</t>
  </si>
  <si>
    <t>長崎県佐世保市鹿子前町３３０番地</t>
  </si>
  <si>
    <t>B142210000554</t>
  </si>
  <si>
    <t>佐世保市立船越小学校</t>
  </si>
  <si>
    <t>長崎県佐世保市船越町７５９</t>
  </si>
  <si>
    <t>B142210000563</t>
  </si>
  <si>
    <t>佐世保市立日野小学校</t>
  </si>
  <si>
    <t>長崎県佐世保市日野町１３０８番地</t>
  </si>
  <si>
    <t>B142210000572</t>
  </si>
  <si>
    <t>佐世保市立相浦小学校</t>
  </si>
  <si>
    <t>長崎県佐世保市上相浦町３－９</t>
  </si>
  <si>
    <t>B142210000581</t>
  </si>
  <si>
    <t>佐世保市立相浦小学校高島分校</t>
  </si>
  <si>
    <t>長崎県佐世保市高島町３３６</t>
  </si>
  <si>
    <t>B142210000590</t>
  </si>
  <si>
    <t>佐世保市立相浦西小学校大崎分校</t>
  </si>
  <si>
    <t>長崎県佐世保市大潟町４６７</t>
  </si>
  <si>
    <t>B142210000607</t>
  </si>
  <si>
    <t>佐世保市立中里小学校</t>
  </si>
  <si>
    <t>長崎県佐世保市中里町３５６</t>
  </si>
  <si>
    <t>B142210000616</t>
  </si>
  <si>
    <t>佐世保市立皆瀬小学校</t>
  </si>
  <si>
    <t>長崎県佐世保市皆瀬町２０７</t>
  </si>
  <si>
    <t>B142210000625</t>
  </si>
  <si>
    <t>佐世保市立大野小学校</t>
  </si>
  <si>
    <t>長崎県佐世保市原分町１</t>
  </si>
  <si>
    <t>B142210000634</t>
  </si>
  <si>
    <t>佐世保市立柚木小学校</t>
  </si>
  <si>
    <t>長崎県佐世保市上柚木町３２０４</t>
  </si>
  <si>
    <t>B142210000643</t>
  </si>
  <si>
    <t>島原市立第一小学校</t>
  </si>
  <si>
    <t>長崎県島原市城内１－１１２９</t>
  </si>
  <si>
    <t>B142210000652</t>
  </si>
  <si>
    <t>島原市立第二小学校</t>
  </si>
  <si>
    <t>長崎県島原市萩が丘二丁目５６８８</t>
  </si>
  <si>
    <t>B142210000661</t>
  </si>
  <si>
    <t>島原市立第三小学校</t>
  </si>
  <si>
    <t>長崎県島原市広馬場町７７５８</t>
  </si>
  <si>
    <t>B142210000670</t>
  </si>
  <si>
    <t>島原市立第四小学校</t>
  </si>
  <si>
    <t>長崎県島原市宇土町乙６７０番地１</t>
  </si>
  <si>
    <t>B142210000689</t>
  </si>
  <si>
    <t>島原市立三会小学校</t>
  </si>
  <si>
    <t>長崎県島原市中原町乙１４６２</t>
  </si>
  <si>
    <t>B142210000698</t>
  </si>
  <si>
    <t>島原市立三会小学校長貫分校</t>
  </si>
  <si>
    <t>長崎県島原市長貫町丙１９０２</t>
  </si>
  <si>
    <t>B142210000705</t>
  </si>
  <si>
    <t>島原市立第五小学校</t>
  </si>
  <si>
    <t>長崎県島原市大下町丙１０４９</t>
  </si>
  <si>
    <t>B142210000714</t>
  </si>
  <si>
    <t>諫早市立諫早小学校</t>
  </si>
  <si>
    <t>長崎県諫早市仲沖町４５７－４</t>
  </si>
  <si>
    <t>B142210000723</t>
  </si>
  <si>
    <t>諫早市立北諫早小学校</t>
  </si>
  <si>
    <t>長崎県諫早市金谷町１－１</t>
  </si>
  <si>
    <t>B142210000732</t>
  </si>
  <si>
    <t>諫早市立小野小学校</t>
  </si>
  <si>
    <t>長崎県諫早市宗方町３６５</t>
  </si>
  <si>
    <t>B142210000741</t>
  </si>
  <si>
    <t>諫早市立有喜小学校</t>
  </si>
  <si>
    <t>長崎県諫早市有喜町８００</t>
  </si>
  <si>
    <t>B142210000750</t>
  </si>
  <si>
    <t>諫早市立真津山小学校</t>
  </si>
  <si>
    <t>長崎県諫早市貝津町７１５－２</t>
  </si>
  <si>
    <t>B142210000769</t>
  </si>
  <si>
    <t>諫早市立本野小学校</t>
  </si>
  <si>
    <t>長崎県諫早市本野町９４</t>
  </si>
  <si>
    <t>B142210000778</t>
  </si>
  <si>
    <t>諫早市立長田小学校</t>
  </si>
  <si>
    <t>長崎県諫早市西里町８００番地</t>
  </si>
  <si>
    <t>B142210000787</t>
  </si>
  <si>
    <t>諫早市立上諫早小学校</t>
  </si>
  <si>
    <t>長崎県諫早市本明町９９－２</t>
  </si>
  <si>
    <t>B142210000796</t>
  </si>
  <si>
    <t>諫早市立小栗小学校</t>
  </si>
  <si>
    <t>長崎県諫早市小川町９</t>
  </si>
  <si>
    <t>B142210000803</t>
  </si>
  <si>
    <t>諫早市立真崎小学校</t>
  </si>
  <si>
    <t>長崎県諫早市白岩町３－１</t>
  </si>
  <si>
    <t>B142210000812</t>
  </si>
  <si>
    <t>諫早市立みはる台小学校</t>
  </si>
  <si>
    <t>長崎県諫早市平山町２００</t>
  </si>
  <si>
    <t>B142210000821</t>
  </si>
  <si>
    <t>諫早市立御館山小学校</t>
  </si>
  <si>
    <t>長崎県諫早市西栄田町１２５０－４</t>
  </si>
  <si>
    <t>B142210000830</t>
  </si>
  <si>
    <t>諫早市立上山小学校</t>
  </si>
  <si>
    <t>長崎県諫早市西小路町１０３１－１</t>
  </si>
  <si>
    <t>B142210000849</t>
  </si>
  <si>
    <t>大村市立三浦小学校</t>
  </si>
  <si>
    <t>長崎県大村市日泊町５９０</t>
  </si>
  <si>
    <t>B142210000858</t>
  </si>
  <si>
    <t>大村市立鈴田小学校</t>
  </si>
  <si>
    <t>長崎県大村市大里町１５４６－１</t>
  </si>
  <si>
    <t>B142210000867</t>
  </si>
  <si>
    <t>大村市立三城小学校</t>
  </si>
  <si>
    <t>長崎県大村市東三城町１７</t>
  </si>
  <si>
    <t>B142210000876</t>
  </si>
  <si>
    <t>大村市立大村小学校</t>
  </si>
  <si>
    <t>長崎県大村市玖島１－６１</t>
  </si>
  <si>
    <t>B142210000885</t>
  </si>
  <si>
    <t>大村市立東大村小学校</t>
  </si>
  <si>
    <t>長崎県大村市東大村２丁目１１１２</t>
  </si>
  <si>
    <t>B142210000894</t>
  </si>
  <si>
    <t>大村市立西大村小学校</t>
  </si>
  <si>
    <t>長崎県大村市乾馬場町４８６番地</t>
  </si>
  <si>
    <t>B142210000901</t>
  </si>
  <si>
    <t>大村市立中央小学校</t>
  </si>
  <si>
    <t>長崎県大村市松並１丁目１２７５</t>
  </si>
  <si>
    <t>B142210000910</t>
  </si>
  <si>
    <t>大村市立竹松小学校</t>
  </si>
  <si>
    <t>長崎県大村市宮小路１－４８１</t>
  </si>
  <si>
    <t>B142210000929</t>
  </si>
  <si>
    <t>大村市立萱瀬小学校</t>
  </si>
  <si>
    <t>長崎県大村市宮代町１１６７－１</t>
  </si>
  <si>
    <t>B142210000938</t>
  </si>
  <si>
    <t>大村市立黒木小学校</t>
  </si>
  <si>
    <t>長崎県大村市黒木町５３０</t>
  </si>
  <si>
    <t>B142210000947</t>
  </si>
  <si>
    <t>大村市立福重小学校</t>
  </si>
  <si>
    <t>長崎県大村市福重町２３０</t>
  </si>
  <si>
    <t>B142210000956</t>
  </si>
  <si>
    <t>大村市立松原小学校</t>
  </si>
  <si>
    <t>長崎県大村市松原本町５－１</t>
  </si>
  <si>
    <t>B142210000965</t>
  </si>
  <si>
    <t>五島市立福江小学校</t>
  </si>
  <si>
    <t>長崎県五島市錦町１－１</t>
  </si>
  <si>
    <t>B142210000974</t>
  </si>
  <si>
    <t>五島市立緑丘小学校</t>
  </si>
  <si>
    <t>長崎県五島市木場町７６５</t>
  </si>
  <si>
    <t>B142210000983</t>
  </si>
  <si>
    <t>五島市立奥浦小学校</t>
  </si>
  <si>
    <t>長崎県五島市奥浦町１３１６番地</t>
  </si>
  <si>
    <t>B142210001009</t>
  </si>
  <si>
    <t>五島市立本山小学校</t>
  </si>
  <si>
    <t>長崎県五島市堤町１３４１</t>
  </si>
  <si>
    <t>B142210001027</t>
  </si>
  <si>
    <t>五島市立福江小学校椛島分校</t>
  </si>
  <si>
    <t>長崎県五島市伊福貴町９３１－２</t>
  </si>
  <si>
    <t>B142210001036</t>
  </si>
  <si>
    <t>五島市立久賀小学校</t>
  </si>
  <si>
    <t>長崎県五島市久賀町２４５－８</t>
  </si>
  <si>
    <t>B142210001045</t>
  </si>
  <si>
    <t>平戸市立平戸小学校</t>
  </si>
  <si>
    <t>長崎県平戸市岩の上町１５０９</t>
  </si>
  <si>
    <t>B142210001054</t>
  </si>
  <si>
    <t>平戸市立田助小学校</t>
  </si>
  <si>
    <t>長崎県平戸市大久保町４４１－１</t>
  </si>
  <si>
    <t>B142210001063</t>
  </si>
  <si>
    <t>平戸市立中野小学校</t>
  </si>
  <si>
    <t>長崎県平戸市中野大久保町８８８</t>
  </si>
  <si>
    <t>B142210001072</t>
  </si>
  <si>
    <t>平戸市立根獅子小学校</t>
  </si>
  <si>
    <t>長崎県平戸市根獅子町１８１</t>
  </si>
  <si>
    <t>B142210001081</t>
  </si>
  <si>
    <t>平戸市立紐差小学校</t>
  </si>
  <si>
    <t>長崎県平戸市紐差町６６５</t>
  </si>
  <si>
    <t>B142210001090</t>
  </si>
  <si>
    <t>平戸市立津吉小学校</t>
  </si>
  <si>
    <t>長崎県平戸市田代町５７５</t>
  </si>
  <si>
    <t>B142210001107</t>
  </si>
  <si>
    <t>平戸市立志々伎小学校</t>
  </si>
  <si>
    <t>長崎県平戸市志々伎町１２９５</t>
  </si>
  <si>
    <t>B142210001116</t>
  </si>
  <si>
    <t>平戸市立野子小学校</t>
  </si>
  <si>
    <t>長崎県平戸市野子町１９５５</t>
  </si>
  <si>
    <t>B142210001125</t>
  </si>
  <si>
    <t>平戸市立度島小学校</t>
  </si>
  <si>
    <t>長崎県平戸市度島町１０８２</t>
  </si>
  <si>
    <t>B142210001134</t>
  </si>
  <si>
    <t>松浦市立御厨小学校</t>
  </si>
  <si>
    <t>長崎県松浦市御厨町前田免１０</t>
  </si>
  <si>
    <t>B142210001143</t>
  </si>
  <si>
    <t>松浦市立星鹿小学校</t>
  </si>
  <si>
    <t>長崎県松浦市星鹿町下田免７００</t>
  </si>
  <si>
    <t>B142210001152</t>
  </si>
  <si>
    <t>松浦市立青島小学校</t>
  </si>
  <si>
    <t>長崎県松浦市星鹿町青島免７０１</t>
  </si>
  <si>
    <t>B142210001161</t>
  </si>
  <si>
    <t>松浦市立志佐小学校</t>
  </si>
  <si>
    <t>長崎県松浦市志佐町浦免１５９０</t>
  </si>
  <si>
    <t>B142210001170</t>
  </si>
  <si>
    <t>松浦市立上志佐小学校</t>
  </si>
  <si>
    <t>長崎県松浦市志佐町笛吹免９０１番地</t>
  </si>
  <si>
    <t>B142210001189</t>
  </si>
  <si>
    <t>松浦市立調川小学校</t>
  </si>
  <si>
    <t>長崎県松浦市調川町下免９８６</t>
  </si>
  <si>
    <t>B142210001198</t>
  </si>
  <si>
    <t>松浦市立今福小学校</t>
  </si>
  <si>
    <t>長崎県松浦市今福町東免１６</t>
  </si>
  <si>
    <t>B142210001205</t>
  </si>
  <si>
    <t>長崎市立香焼小学校</t>
  </si>
  <si>
    <t>長崎県長崎市香焼町４９３</t>
  </si>
  <si>
    <t>B142210001214</t>
  </si>
  <si>
    <t>長崎市立伊王島小学校</t>
  </si>
  <si>
    <t>長崎県長崎市伊王島町１丁目甲３２７３</t>
  </si>
  <si>
    <t>B142210001223</t>
  </si>
  <si>
    <t>長崎市立高島小学校</t>
  </si>
  <si>
    <t>長崎県長崎市高島町１９４７－２</t>
  </si>
  <si>
    <t>B142210001232</t>
  </si>
  <si>
    <t>長崎市立蚊焼小学校</t>
  </si>
  <si>
    <t>長崎県長崎市蚊焼町１７７８</t>
  </si>
  <si>
    <t>B142210001241</t>
  </si>
  <si>
    <t>長崎市立為石小学校</t>
  </si>
  <si>
    <t>長崎県長崎市為石町２１１９</t>
  </si>
  <si>
    <t>B142210001250</t>
  </si>
  <si>
    <t>長崎市立川原小学校</t>
  </si>
  <si>
    <t>長崎県長崎市宮崎町１２７</t>
  </si>
  <si>
    <t>B142210001269</t>
  </si>
  <si>
    <t>諫早市立喜々津小学校</t>
  </si>
  <si>
    <t>長崎県諫早市多良見町中里２７</t>
  </si>
  <si>
    <t>B142210001278</t>
  </si>
  <si>
    <t>諫早市立大草小学校</t>
  </si>
  <si>
    <t>長崎県諫早市多良見町野副５９</t>
  </si>
  <si>
    <t>B142210001287</t>
  </si>
  <si>
    <t>諫早市立伊木力小学校</t>
  </si>
  <si>
    <t>長崎県諫早市多良見町舟津１１０７－１</t>
  </si>
  <si>
    <t>B142210001296</t>
  </si>
  <si>
    <t>長与町立長与小学校</t>
  </si>
  <si>
    <t>長崎県西彼杵郡長与町嬉里郷６５９番地２</t>
  </si>
  <si>
    <t>B142210001303</t>
  </si>
  <si>
    <t>長与町立高田小学校</t>
  </si>
  <si>
    <t>長崎県西彼杵郡長与町高田郷２２０７番地</t>
  </si>
  <si>
    <t>B142210001312</t>
  </si>
  <si>
    <t>長与町立洗切小学校</t>
  </si>
  <si>
    <t>長崎県西彼杵郡長与町平木場郷１５１</t>
  </si>
  <si>
    <t>B142210001321</t>
  </si>
  <si>
    <t>時津町立時津小学校</t>
  </si>
  <si>
    <t>長崎県西彼杵郡時津町野田郷２</t>
  </si>
  <si>
    <t>B142210001330</t>
  </si>
  <si>
    <t>時津町立時津北小学校</t>
  </si>
  <si>
    <t>長崎県西彼杵郡時津町日並郷２１９２</t>
  </si>
  <si>
    <t>B142210001349</t>
  </si>
  <si>
    <t>長崎市立村松小学校</t>
  </si>
  <si>
    <t>長崎県長崎市琴海村松町７０１－８</t>
  </si>
  <si>
    <t>B142210001358</t>
  </si>
  <si>
    <t>長崎市立長浦小学校</t>
  </si>
  <si>
    <t>長崎県長崎市長浦町２７５１－４</t>
  </si>
  <si>
    <t>B142210001367</t>
  </si>
  <si>
    <t>長崎市立形上小学校</t>
  </si>
  <si>
    <t>長崎県長崎市琴海形上町１８２６－２</t>
  </si>
  <si>
    <t>B142210001376</t>
  </si>
  <si>
    <t>西海市立大串小学校</t>
  </si>
  <si>
    <t>長崎県西海市西彼町平山郷２３３３－２</t>
  </si>
  <si>
    <t>B142210001385</t>
  </si>
  <si>
    <t>西海市立西彼北小学校</t>
  </si>
  <si>
    <t>長崎県西海市西彼町小迎郷２５３２－１</t>
  </si>
  <si>
    <t>B142210001394</t>
  </si>
  <si>
    <t>西海市立西海東小学校</t>
  </si>
  <si>
    <t>長崎県西海市西海町丹納郷２０２９－１</t>
  </si>
  <si>
    <t>B142210001401</t>
  </si>
  <si>
    <t>西海市立西海北小学校</t>
  </si>
  <si>
    <t>長崎県西海市西海町横瀬郷６６０番地</t>
  </si>
  <si>
    <t>B142210001447</t>
  </si>
  <si>
    <t>西海市立江島小学校</t>
  </si>
  <si>
    <t>長崎県西海市崎戸町江島２０３－１</t>
  </si>
  <si>
    <t>B142210001456</t>
  </si>
  <si>
    <t>西海市立平島小学校</t>
  </si>
  <si>
    <t>長崎県西海市崎戸町平島７３４</t>
  </si>
  <si>
    <t>B142210001465</t>
  </si>
  <si>
    <t>西海市立雪浦小学校</t>
  </si>
  <si>
    <t>長崎県西海市大瀬戸町雪浦下郷１３２４</t>
  </si>
  <si>
    <t>B142210001474</t>
  </si>
  <si>
    <t>長崎市立神浦小学校</t>
  </si>
  <si>
    <t>長崎県長崎市神浦向町１０３</t>
  </si>
  <si>
    <t>B142210001483</t>
  </si>
  <si>
    <t>長崎市立池島小学校</t>
  </si>
  <si>
    <t>長崎県長崎市池島町１５２２</t>
  </si>
  <si>
    <t>B142210001492</t>
  </si>
  <si>
    <t>長崎市立三重小学校</t>
  </si>
  <si>
    <t>長崎県長崎市三重町１１２５</t>
  </si>
  <si>
    <t>B142210001508</t>
  </si>
  <si>
    <t>長崎市立畝刈小学校</t>
  </si>
  <si>
    <t>長崎県長崎市京泊１－３－１</t>
  </si>
  <si>
    <t>B142210001517</t>
  </si>
  <si>
    <t>東彼杵町立千綿小学校</t>
  </si>
  <si>
    <t>長崎県東彼杵郡東彼杵町平似田郷７４０</t>
  </si>
  <si>
    <t>B142210001526</t>
  </si>
  <si>
    <t>東彼杵町立彼杵小学校</t>
  </si>
  <si>
    <t>長崎県東彼杵郡東彼杵町蔵本郷１８８１</t>
  </si>
  <si>
    <t>B142210001535</t>
  </si>
  <si>
    <t>川棚町立川棚小学校</t>
  </si>
  <si>
    <t>長崎県東彼杵郡川棚町中組郷１５５５</t>
  </si>
  <si>
    <t>B142210001544</t>
  </si>
  <si>
    <t>川棚町立石木小学校</t>
  </si>
  <si>
    <t>長崎県東彼杵郡川棚町石木郷１２０ー２</t>
  </si>
  <si>
    <t>B142210001553</t>
  </si>
  <si>
    <t>川棚町立小串小学校</t>
  </si>
  <si>
    <t>長崎県東彼杵郡川棚町小串郷１２０７</t>
  </si>
  <si>
    <t>B142210001562</t>
  </si>
  <si>
    <t>波佐見町立南小学校</t>
  </si>
  <si>
    <t>長崎県東彼杵郡波佐見町長野郷２２８</t>
  </si>
  <si>
    <t>B142210001571</t>
  </si>
  <si>
    <t>波佐見町立中央小学校</t>
  </si>
  <si>
    <t>長崎県東彼杵郡波佐見町折敷瀬郷１９８６</t>
  </si>
  <si>
    <t>B142210001580</t>
  </si>
  <si>
    <t>諫早市立森山西小学校</t>
  </si>
  <si>
    <t>長崎県諫早市森山町下井牟田４７３－１</t>
  </si>
  <si>
    <t>B142210001599</t>
  </si>
  <si>
    <t>諫早市立森山東小学校</t>
  </si>
  <si>
    <t>長崎県諫早市森山町杉谷２３４３</t>
  </si>
  <si>
    <t>B142210001606</t>
  </si>
  <si>
    <t>諫早市立飯盛西小学校</t>
  </si>
  <si>
    <t>長崎県諫早市飯盛町里６２０番地</t>
  </si>
  <si>
    <t>B142210001615</t>
  </si>
  <si>
    <t>諫早市立飯盛東小学校</t>
  </si>
  <si>
    <t>長崎県諫早市中山６５３番地</t>
  </si>
  <si>
    <t>B142210001624</t>
  </si>
  <si>
    <t>諫早市立高来西小学校</t>
  </si>
  <si>
    <t>長崎県諫早市高来町峰５０番地１</t>
  </si>
  <si>
    <t>B142210001633</t>
  </si>
  <si>
    <t>諫早市立湯江小学校</t>
  </si>
  <si>
    <t>長崎県諫早市高来町三部壱５５３</t>
  </si>
  <si>
    <t>B142210001642</t>
  </si>
  <si>
    <t>諫早市立長里小学校</t>
  </si>
  <si>
    <t>長崎県諫早市小長井町大峰３１</t>
  </si>
  <si>
    <t>B142210001651</t>
  </si>
  <si>
    <t>諫早市立小長井小学校</t>
  </si>
  <si>
    <t>長崎県諫早市小長井町小川原浦９５８</t>
  </si>
  <si>
    <t>B142210001660</t>
  </si>
  <si>
    <t>諫早市立遠竹小学校</t>
  </si>
  <si>
    <t>長崎県諫早市小長井町遠竹５５７</t>
  </si>
  <si>
    <t>B142210001679</t>
  </si>
  <si>
    <t>島原市立大三東小学校</t>
  </si>
  <si>
    <t>長崎県島原市有明町大三東丙５８２－１</t>
  </si>
  <si>
    <t>B142210001688</t>
  </si>
  <si>
    <t>島原市立高野小学校</t>
  </si>
  <si>
    <t>長崎県島原市有明町大三東丁２１３３－１</t>
  </si>
  <si>
    <t>B142210001697</t>
  </si>
  <si>
    <t>島原市立湯江小学校</t>
  </si>
  <si>
    <t>長崎県島原市有明町湯江丙８３９</t>
  </si>
  <si>
    <t>B142210001704</t>
  </si>
  <si>
    <t>雲仙市立多比良小学校</t>
  </si>
  <si>
    <t>長崎県雲仙市国見町多比良丙７２４</t>
  </si>
  <si>
    <t>B142210001713</t>
  </si>
  <si>
    <t>雲仙市立土黒小学校</t>
  </si>
  <si>
    <t>長崎県雲仙市国見町土黒乙１００</t>
  </si>
  <si>
    <t>B142210001722</t>
  </si>
  <si>
    <t>雲仙市立八斗木小学校</t>
  </si>
  <si>
    <t>長崎県雲仙市国見町土黒庚３３７</t>
  </si>
  <si>
    <t>B142210001731</t>
  </si>
  <si>
    <t>雲仙市立神代小学校</t>
  </si>
  <si>
    <t>長崎県雲仙市国見町神代丙２５０</t>
  </si>
  <si>
    <t>B142210001740</t>
  </si>
  <si>
    <t>雲仙市立西郷小学校</t>
  </si>
  <si>
    <t>長崎県雲仙市瑞穂町西郷甲１１６５－１</t>
  </si>
  <si>
    <t>B142210001759</t>
  </si>
  <si>
    <t>雲仙市立岩戸小学校</t>
  </si>
  <si>
    <t>長崎県雲仙市瑞穂町西郷丁４８７ー１</t>
  </si>
  <si>
    <t>B142210001768</t>
  </si>
  <si>
    <t>雲仙市立大正小学校</t>
  </si>
  <si>
    <t>長崎県雲仙市瑞穂町古部甲８１</t>
  </si>
  <si>
    <t>B142210001777</t>
  </si>
  <si>
    <t>雲仙市立川床小学校</t>
  </si>
  <si>
    <t>長崎県雲仙市吾妻町川床名１２９</t>
  </si>
  <si>
    <t>B142210001786</t>
  </si>
  <si>
    <t>雲仙市立大塚小学校</t>
  </si>
  <si>
    <t>長崎県雲仙市吾妻町永中名５４</t>
  </si>
  <si>
    <t>B142210001795</t>
  </si>
  <si>
    <t>雲仙市立鶴田小学校</t>
  </si>
  <si>
    <t>長崎県雲仙市吾妻町古城名１５９－１</t>
  </si>
  <si>
    <t>B142210001802</t>
  </si>
  <si>
    <t>雲仙市立愛野小学校</t>
  </si>
  <si>
    <t>長崎県雲仙市愛野町乙５６６</t>
  </si>
  <si>
    <t>B142210001811</t>
  </si>
  <si>
    <t>雲仙市立千々石第一小学校</t>
  </si>
  <si>
    <t>長崎県雲仙市千々石町戊２９４</t>
  </si>
  <si>
    <t>B142210001820</t>
  </si>
  <si>
    <t>雲仙市立千々石第二小学校</t>
  </si>
  <si>
    <t>長崎県雲仙市千々石町庚１４５０</t>
  </si>
  <si>
    <t>B142210001839</t>
  </si>
  <si>
    <t>雲仙市立小浜小学校</t>
  </si>
  <si>
    <t>長崎県雲仙市小浜町北本町５５０</t>
  </si>
  <si>
    <t>B142210001848</t>
  </si>
  <si>
    <t>雲仙市立北串小学校</t>
  </si>
  <si>
    <t>長崎県雲仙市小浜町山畑３３４－５</t>
  </si>
  <si>
    <t>B142210001857</t>
  </si>
  <si>
    <t>雲仙市立南串第一小学校</t>
  </si>
  <si>
    <t>長崎県雲仙市南串山町甲２４８０</t>
  </si>
  <si>
    <t>B142210001866</t>
  </si>
  <si>
    <t>雲仙市立南串第二小学校</t>
  </si>
  <si>
    <t>長崎県雲仙市南串山町丙１６２２</t>
  </si>
  <si>
    <t>B142210001875</t>
  </si>
  <si>
    <t>南島原市立野田小学校</t>
  </si>
  <si>
    <t>長崎県南島原市加津佐町乙１１７２</t>
  </si>
  <si>
    <t>B142210001884</t>
  </si>
  <si>
    <t>南島原市立有家小学校</t>
  </si>
  <si>
    <t>長崎県南島原市有家町久保１８０番地１</t>
  </si>
  <si>
    <t>B142210001919</t>
  </si>
  <si>
    <t>南島原市立堂崎小学校</t>
  </si>
  <si>
    <t>長崎県南島原市有家町大苑７１９</t>
  </si>
  <si>
    <t>B142210001928</t>
  </si>
  <si>
    <t>南島原市立布津小学校</t>
  </si>
  <si>
    <t>長崎県南島原市布津町乙１６７６番地１</t>
  </si>
  <si>
    <t>B142210001937</t>
  </si>
  <si>
    <t>南島原市立飯野小学校</t>
  </si>
  <si>
    <t>長崎県南島原市布津町丙２３６５番地</t>
  </si>
  <si>
    <t>B142210001946</t>
  </si>
  <si>
    <t>南島原市立深江小学校</t>
  </si>
  <si>
    <t>長崎県南島原市深江町丁３１６８</t>
  </si>
  <si>
    <t>B142210001955</t>
  </si>
  <si>
    <t>南島原市立深江小学校馬場分校</t>
  </si>
  <si>
    <t>長崎県南島原市深江町丙７５１</t>
  </si>
  <si>
    <t>B142210001964</t>
  </si>
  <si>
    <t>南島原市立深江小学校諏訪分校</t>
  </si>
  <si>
    <t>長崎県南島原市深江町丁５３４０</t>
  </si>
  <si>
    <t>B142210001973</t>
  </si>
  <si>
    <t>南島原市立小林小学校</t>
  </si>
  <si>
    <t>長崎県南島原市深江町乙１０７９番地９</t>
  </si>
  <si>
    <t>B142210001982</t>
  </si>
  <si>
    <t>南島原市立大野木場小学校</t>
  </si>
  <si>
    <t>長崎県南島原市深江町戊３２４３番地</t>
  </si>
  <si>
    <t>B142210001991</t>
  </si>
  <si>
    <t>平戸市立大島小学校</t>
  </si>
  <si>
    <t>長崎県平戸市大島村前平２７４９</t>
  </si>
  <si>
    <t>B142210002008</t>
  </si>
  <si>
    <t>平戸市立生月小学校</t>
  </si>
  <si>
    <t>長崎県平戸市生月町里免３１７４</t>
  </si>
  <si>
    <t>B142210002017</t>
  </si>
  <si>
    <t>平戸市立山田小学校</t>
  </si>
  <si>
    <t>長崎県平戸市生月町山田免５１１</t>
  </si>
  <si>
    <t>B142210002026</t>
  </si>
  <si>
    <t>小値賀町立小値賀小学校</t>
  </si>
  <si>
    <t>長崎県北松浦郡小値賀町中村郷７１－２</t>
  </si>
  <si>
    <t>B142210002035</t>
  </si>
  <si>
    <t>小値賀町立小値賀小学校大島分校</t>
  </si>
  <si>
    <t>長崎県北松浦郡小値賀町大島郷７２－１</t>
  </si>
  <si>
    <t>B142210002044</t>
  </si>
  <si>
    <t>佐世保市立宇久小学校</t>
  </si>
  <si>
    <t>長崎県佐世保市宇久町平２６９０</t>
  </si>
  <si>
    <t>B142210002053</t>
  </si>
  <si>
    <t>平戸市立田平北小学校</t>
  </si>
  <si>
    <t>長崎県平戸市田平町小手田免９７０</t>
  </si>
  <si>
    <t>B142210002062</t>
  </si>
  <si>
    <t>平戸市立田平南小学校</t>
  </si>
  <si>
    <t>長崎県平戸市田平町下寺免４４</t>
  </si>
  <si>
    <t>B142210002071</t>
  </si>
  <si>
    <t>平戸市立田平東小学校</t>
  </si>
  <si>
    <t>長崎県平戸市田平町下亀免５８３</t>
  </si>
  <si>
    <t>B142210002080</t>
  </si>
  <si>
    <t>松浦市立鷹島小学校</t>
  </si>
  <si>
    <t>長崎県松浦市鷹島町中通免１９７４</t>
  </si>
  <si>
    <t>B142210002099</t>
  </si>
  <si>
    <t>佐世保市立江迎小学校</t>
  </si>
  <si>
    <t>長崎県佐世保市江迎町中尾１２６</t>
  </si>
  <si>
    <t>B142210002106</t>
  </si>
  <si>
    <t>佐世保市立猪調小学校</t>
  </si>
  <si>
    <t>長崎県佐世保市江迎町猪調１０００</t>
  </si>
  <si>
    <t>B142210002115</t>
  </si>
  <si>
    <t>佐世保市立鹿町小学校</t>
  </si>
  <si>
    <t>長崎県佐世保市鹿町町深江７３０－１</t>
  </si>
  <si>
    <t>B142210002124</t>
  </si>
  <si>
    <t>佐世保市立歌浦小学校</t>
  </si>
  <si>
    <t>長崎県佐世保市鹿町町下歌ケ浦７９１－１１</t>
  </si>
  <si>
    <t>B142210002133</t>
  </si>
  <si>
    <t>佐世保市立小佐々小学校</t>
  </si>
  <si>
    <t>長崎県佐世保市小佐々町田原２９０－１</t>
  </si>
  <si>
    <t>B142210002142</t>
  </si>
  <si>
    <t>佐世保市立楠栖小学校</t>
  </si>
  <si>
    <t>長崎県佐世保市小佐々町楠泊５２６</t>
  </si>
  <si>
    <t>B142210002151</t>
  </si>
  <si>
    <t>佐々町立佐々小学校</t>
  </si>
  <si>
    <t>長崎県北松浦郡佐々町中川原免１１１－１</t>
  </si>
  <si>
    <t>B142210002160</t>
  </si>
  <si>
    <t>佐々町立口石小学校</t>
  </si>
  <si>
    <t>長崎県北松浦郡佐々町須崎免３８９</t>
  </si>
  <si>
    <t>B142210002179</t>
  </si>
  <si>
    <t>佐世保市立吉井南小学校</t>
  </si>
  <si>
    <t>長崎県佐世保市吉井町前岳２７－３</t>
  </si>
  <si>
    <t>B142210002188</t>
  </si>
  <si>
    <t>佐世保市立吉井北小学校</t>
  </si>
  <si>
    <t>長崎県佐世保市吉井町直谷１０３０</t>
  </si>
  <si>
    <t>B142210002197</t>
  </si>
  <si>
    <t>佐世保市立世知原小学校</t>
  </si>
  <si>
    <t>長崎県佐世保市世知原町栗迎１９４－１</t>
  </si>
  <si>
    <t>B142210002204</t>
  </si>
  <si>
    <t>五島市立富江小学校</t>
  </si>
  <si>
    <t>長崎県五島市富江町富江１１１</t>
  </si>
  <si>
    <t>B142210002213</t>
  </si>
  <si>
    <t>五島市立盈進小学校</t>
  </si>
  <si>
    <t>長崎県五島市富江町黒瀬１２４０</t>
  </si>
  <si>
    <t>B142210002222</t>
  </si>
  <si>
    <t>五島市立三井楽小学校</t>
  </si>
  <si>
    <t>長崎県五島市三井楽町濱ノ畔１１４８</t>
  </si>
  <si>
    <t>B142210002231</t>
  </si>
  <si>
    <t>五島市立嵯峨島小学校</t>
  </si>
  <si>
    <t>長崎県五島市三井楽町嵯峨島１２９－１</t>
  </si>
  <si>
    <t>B142210002240</t>
  </si>
  <si>
    <t>五島市立奈留小学校</t>
  </si>
  <si>
    <t>長崎県五島市奈留町浦１２２５番地１</t>
  </si>
  <si>
    <t>B142210002277</t>
  </si>
  <si>
    <t>新上五島町立青方小学校</t>
  </si>
  <si>
    <t>長崎県南松浦郡新上五島町青方郷１４６０－１</t>
  </si>
  <si>
    <t>B142210002286</t>
  </si>
  <si>
    <t>新上五島町立上郷小学校</t>
  </si>
  <si>
    <t>長崎県南松浦郡新上五島町奈摩郷１０－１</t>
  </si>
  <si>
    <t>B142210002295</t>
  </si>
  <si>
    <t>新上五島町立魚目小学校</t>
  </si>
  <si>
    <t>長崎県南松浦郡新上五島町榎津郷４０１</t>
  </si>
  <si>
    <t>B142210002302</t>
  </si>
  <si>
    <t>新上五島町立北魚目小学校</t>
  </si>
  <si>
    <t>長崎県南松浦郡新上五島町小串郷１６３６</t>
  </si>
  <si>
    <t>B142210002311</t>
  </si>
  <si>
    <t>新上五島町立有川小学校</t>
  </si>
  <si>
    <t>長崎県南松浦郡新上五島町有川郷１７１９番地２</t>
  </si>
  <si>
    <t>B142210002320</t>
  </si>
  <si>
    <t>新上五島町立東浦小学校</t>
  </si>
  <si>
    <t>長崎県南松浦郡新上五島町阿瀬津郷４２２－１</t>
  </si>
  <si>
    <t>B142210002339</t>
  </si>
  <si>
    <t>壱岐市立盈科小学校</t>
  </si>
  <si>
    <t>長崎県壱岐市郷ノ浦町本村触５８９番地</t>
  </si>
  <si>
    <t>B142210002348</t>
  </si>
  <si>
    <t>壱岐市立渡良小学校</t>
  </si>
  <si>
    <t>長崎県壱岐市郷ノ浦町渡良南触３６５番地</t>
  </si>
  <si>
    <t>B142210002357</t>
  </si>
  <si>
    <t>壱岐市立三島小学校</t>
  </si>
  <si>
    <t>長崎県壱岐市郷ノ浦町大島８１５</t>
  </si>
  <si>
    <t>B142210002366</t>
  </si>
  <si>
    <t>壱岐市立柳田小学校</t>
  </si>
  <si>
    <t>長崎県壱岐市郷ノ浦町柳田触８８５</t>
  </si>
  <si>
    <t>B142210002375</t>
  </si>
  <si>
    <t>壱岐市立沼津小学校</t>
  </si>
  <si>
    <t>長崎県壱岐市郷ノ浦町小牧東触１８４番地</t>
  </si>
  <si>
    <t>B142210002384</t>
  </si>
  <si>
    <t>壱岐市立志原小学校</t>
  </si>
  <si>
    <t>長崎県壱岐市郷ノ浦町大原触１１５</t>
  </si>
  <si>
    <t>B142210002393</t>
  </si>
  <si>
    <t>壱岐市立初山小学校</t>
  </si>
  <si>
    <t>長崎県壱岐市郷ノ浦町初山西触８０７－１</t>
  </si>
  <si>
    <t>B142210002400</t>
  </si>
  <si>
    <t>壱岐市立鯨伏小学校</t>
  </si>
  <si>
    <t>長崎県壱岐市勝本町立石南触１１３７－２</t>
  </si>
  <si>
    <t>B142210002419</t>
  </si>
  <si>
    <t>壱岐市立勝本小学校</t>
  </si>
  <si>
    <t>長崎県壱岐市勝本町坂本触２６２番地</t>
  </si>
  <si>
    <t>B142210002428</t>
  </si>
  <si>
    <t>壱岐市立霞翠小学校</t>
  </si>
  <si>
    <t>長崎県壱岐市勝本町西戸触５５０番地</t>
  </si>
  <si>
    <t>B142210002437</t>
  </si>
  <si>
    <t>壱岐市立箱崎小学校</t>
  </si>
  <si>
    <t>長崎県壱岐市芦辺町箱崎釘ノ尾触６５２－１</t>
  </si>
  <si>
    <t>B142210002446</t>
  </si>
  <si>
    <t>壱岐市立瀬戸小学校</t>
  </si>
  <si>
    <t>長崎県壱岐市芦辺町箱崎大左右触３１５</t>
  </si>
  <si>
    <t>B142210002455</t>
  </si>
  <si>
    <t>壱岐市立那賀小学校</t>
  </si>
  <si>
    <t>長崎県壱岐市芦辺町中野郷西触１７４</t>
  </si>
  <si>
    <t>B142210002464</t>
  </si>
  <si>
    <t>壱岐市立田河小学校</t>
  </si>
  <si>
    <t>長崎県壱岐市芦辺町諸吉二亦触１６５９</t>
  </si>
  <si>
    <t>B142210002473</t>
  </si>
  <si>
    <t>壱岐市立八幡小学校</t>
  </si>
  <si>
    <t>長崎県壱岐市芦辺町諸吉南触１５６５</t>
  </si>
  <si>
    <t>B142210002482</t>
  </si>
  <si>
    <t>壱岐市立芦辺小学校</t>
  </si>
  <si>
    <t>長崎県壱岐市芦辺町芦辺浦５４６</t>
  </si>
  <si>
    <t>B142210002491</t>
  </si>
  <si>
    <t>壱岐市立石田小学校</t>
  </si>
  <si>
    <t>長崎県壱岐市石田町石田西触１２３８</t>
  </si>
  <si>
    <t>B142210002507</t>
  </si>
  <si>
    <t>壱岐市立筒城小学校</t>
  </si>
  <si>
    <t>長崎県壱岐市石田町筒城西触１９１</t>
  </si>
  <si>
    <t>B142210002516</t>
  </si>
  <si>
    <t>対馬市立厳原小学校</t>
  </si>
  <si>
    <t>長崎県対馬市厳原町天道茂４４６</t>
  </si>
  <si>
    <t>B142210002525</t>
  </si>
  <si>
    <t>対馬市立久田小学校</t>
  </si>
  <si>
    <t>長崎県対馬市厳原町久田４２６</t>
  </si>
  <si>
    <t>B142210002534</t>
  </si>
  <si>
    <t>対馬市立豆酘小学校</t>
  </si>
  <si>
    <t>長崎県対馬市厳原町豆酘６２６</t>
  </si>
  <si>
    <t>B142210002543</t>
  </si>
  <si>
    <t>対馬市立金田小学校</t>
  </si>
  <si>
    <t>長崎県対馬市厳原町下原３１番地</t>
  </si>
  <si>
    <t>B142210002552</t>
  </si>
  <si>
    <t>対馬市立鶏鳴小学校</t>
  </si>
  <si>
    <t>長崎県対馬市美津島町鶏知乙５７３－３</t>
  </si>
  <si>
    <t>B142210002561</t>
  </si>
  <si>
    <t>対馬市立今里小学校</t>
  </si>
  <si>
    <t>長崎県対馬市美津島町今里２９１－９</t>
  </si>
  <si>
    <t>B142210002570</t>
  </si>
  <si>
    <t>対馬市立大船越小学校</t>
  </si>
  <si>
    <t>長崎県対馬市美津島町大船越５６３</t>
  </si>
  <si>
    <t>B142210002589</t>
  </si>
  <si>
    <t>対馬市立豊玉小学校</t>
  </si>
  <si>
    <t>長崎県対馬市豊玉町仁位１９０３</t>
  </si>
  <si>
    <t>B142210002623</t>
  </si>
  <si>
    <t>対馬市立東小学校</t>
  </si>
  <si>
    <t>長崎県対馬市峰町佐賀４１２</t>
  </si>
  <si>
    <t>B142210002632</t>
  </si>
  <si>
    <t>対馬市立仁田小学校</t>
  </si>
  <si>
    <t>長崎県対馬市上県町樫滝３２６</t>
  </si>
  <si>
    <t>B142210002641</t>
  </si>
  <si>
    <t>対馬市立佐須奈小学校</t>
  </si>
  <si>
    <t>長崎県対馬市上県町佐須奈乙３２１</t>
  </si>
  <si>
    <t>B142210002650</t>
  </si>
  <si>
    <t>対馬市立比田勝小学校</t>
  </si>
  <si>
    <t>長崎県対馬市上対馬町比田勝３７９</t>
  </si>
  <si>
    <t>B142210002678</t>
  </si>
  <si>
    <t>佐世保市立港小学校</t>
  </si>
  <si>
    <t>長崎県佐世保市天神町１６０３</t>
  </si>
  <si>
    <t>B142210002687</t>
  </si>
  <si>
    <t>佐世保市立花高小学校</t>
  </si>
  <si>
    <t>長崎県佐世保市花高３丁目４番１号</t>
  </si>
  <si>
    <t>B142210002696</t>
  </si>
  <si>
    <t>長崎市立女の都小学校</t>
  </si>
  <si>
    <t>長崎県長崎市女の都４－７－１</t>
  </si>
  <si>
    <t>B142210002703</t>
  </si>
  <si>
    <t>諫早市立西諫早小学校</t>
  </si>
  <si>
    <t>長崎県諫早市馬渡町３</t>
  </si>
  <si>
    <t>B142210002712</t>
  </si>
  <si>
    <t>時津町立時津東小学校</t>
  </si>
  <si>
    <t>長崎県西彼杵郡時津町浜田郷１３３４</t>
  </si>
  <si>
    <t>B142210002721</t>
  </si>
  <si>
    <t>波佐見町立東小学校</t>
  </si>
  <si>
    <t>長崎県東彼杵郡波佐見町湯無田郷８０８</t>
  </si>
  <si>
    <t>B142210002730</t>
  </si>
  <si>
    <t>長崎市立小江原小学校</t>
  </si>
  <si>
    <t>長崎県長崎市小江原２丁目３３番１号</t>
  </si>
  <si>
    <t>B142210002749</t>
  </si>
  <si>
    <t>長崎市立横尾小学校</t>
  </si>
  <si>
    <t>長崎県長崎市横尾２－１６－１</t>
  </si>
  <si>
    <t>B142210002758</t>
  </si>
  <si>
    <t>大村市立放虎原小学校</t>
  </si>
  <si>
    <t>長崎県大村市古賀島町１３３－２５</t>
  </si>
  <si>
    <t>B142210002767</t>
  </si>
  <si>
    <t>長崎市立西山台小学校</t>
  </si>
  <si>
    <t>長崎県長崎市西山台１丁目４番１号</t>
  </si>
  <si>
    <t>B142210002776</t>
  </si>
  <si>
    <t>長崎市立南陽小学校</t>
  </si>
  <si>
    <t>長崎県長崎市竿浦町１０６２</t>
  </si>
  <si>
    <t>B142210002785</t>
  </si>
  <si>
    <t>長崎市立虹が丘小学校</t>
  </si>
  <si>
    <t>長崎県長崎市虹が丘町２４３２</t>
  </si>
  <si>
    <t>B142210002794</t>
  </si>
  <si>
    <t>長与町立長与北小学校</t>
  </si>
  <si>
    <t>長崎県西彼杵郡長与町斉藤郷３７０</t>
  </si>
  <si>
    <t>B142210002801</t>
  </si>
  <si>
    <t>対馬市立美津島北部小学校</t>
  </si>
  <si>
    <t>長崎県対馬市美津島町芦浦６０</t>
  </si>
  <si>
    <t>B142210002810</t>
  </si>
  <si>
    <t>大村市立旭が丘小学校</t>
  </si>
  <si>
    <t>長崎県大村市木場１－１２９－１</t>
  </si>
  <si>
    <t>B142210002829</t>
  </si>
  <si>
    <t>時津町立鳴鼓小学校</t>
  </si>
  <si>
    <t>長崎県西彼杵郡時津町左底郷７９－９</t>
  </si>
  <si>
    <t>B142210002838</t>
  </si>
  <si>
    <t>対馬市立厳原北小学校</t>
  </si>
  <si>
    <t>長崎県対馬市厳原町小浦２２８－１</t>
  </si>
  <si>
    <t>B142210002847</t>
  </si>
  <si>
    <t>大村市立富の原小学校</t>
  </si>
  <si>
    <t>長崎県大村市富の原１－１３９２－１</t>
  </si>
  <si>
    <t>B142210002856</t>
  </si>
  <si>
    <t>諫早市立喜々津東小学校</t>
  </si>
  <si>
    <t>長崎県諫早市多良見町シーサイド１－２８６</t>
  </si>
  <si>
    <t>B142210002865</t>
  </si>
  <si>
    <t>対馬市立西小学校</t>
  </si>
  <si>
    <t>長崎県対馬市峰町三根３６１－３０</t>
  </si>
  <si>
    <t>B142210002874</t>
  </si>
  <si>
    <t>佐世保市立相浦西小学校</t>
  </si>
  <si>
    <t>長崎県佐世保市相浦町７９４</t>
  </si>
  <si>
    <t>B142210002883</t>
  </si>
  <si>
    <t>諫早市立真城小学校</t>
  </si>
  <si>
    <t>長崎県諫早市真崎町１０３７－３</t>
  </si>
  <si>
    <t>B142210002892</t>
  </si>
  <si>
    <t>長崎市立橘小学校</t>
  </si>
  <si>
    <t>長崎県長崎市かき道５－２－１６</t>
  </si>
  <si>
    <t>B142210002909</t>
  </si>
  <si>
    <t>長崎市立晴海台小学校</t>
  </si>
  <si>
    <t>長崎県長崎市晴海台町１－７</t>
  </si>
  <si>
    <t>B142210002918</t>
  </si>
  <si>
    <t>長崎市立南長崎小学校</t>
  </si>
  <si>
    <t>長崎県長崎市ダイヤランド４－５－１</t>
  </si>
  <si>
    <t>B142210002927</t>
  </si>
  <si>
    <t>長与町立長与南小学校</t>
  </si>
  <si>
    <t>長崎県西彼杵郡長与町高田郷１１９６－８０</t>
  </si>
  <si>
    <t>B142210002936</t>
  </si>
  <si>
    <t>長崎市立鳴見台小学校</t>
  </si>
  <si>
    <t>長崎県長崎市鳴見台２丁目１番８号</t>
  </si>
  <si>
    <t>B142210002945</t>
  </si>
  <si>
    <t>長崎市立桜が丘小学校</t>
  </si>
  <si>
    <t>長崎県長崎市小江原町３丁目１９番１号</t>
  </si>
  <si>
    <t>B142210002954</t>
  </si>
  <si>
    <t>佐世保市立大塔小学校</t>
  </si>
  <si>
    <t>長崎県佐世保市もみじが丘町６７４５</t>
  </si>
  <si>
    <t>B142210002963</t>
  </si>
  <si>
    <t>佐世保市立金比良小学校</t>
  </si>
  <si>
    <t>長崎県佐世保市金比良町１番５号</t>
  </si>
  <si>
    <t>B142210002972</t>
  </si>
  <si>
    <t>新上五島町立若松中央小学校</t>
  </si>
  <si>
    <t>長崎県南松浦郡新上五島町間伏郷７４番地</t>
  </si>
  <si>
    <t>B142210002981</t>
  </si>
  <si>
    <t>長崎市立桜町小学校</t>
  </si>
  <si>
    <t>長崎県長崎市勝山町３０－１</t>
  </si>
  <si>
    <t>B142210002990</t>
  </si>
  <si>
    <t>長崎市立諏訪小学校</t>
  </si>
  <si>
    <t>長崎県長崎市諏訪町７－１３</t>
  </si>
  <si>
    <t>B142210003007</t>
  </si>
  <si>
    <t>新上五島町立若松東小学校</t>
  </si>
  <si>
    <t>長崎県南松浦郡新上五島町宿ノ浦郷６４６－１</t>
  </si>
  <si>
    <t>B142210003016</t>
  </si>
  <si>
    <t>佐世保市立祇園小学校</t>
  </si>
  <si>
    <t>長崎県佐世保市祇園町１８－１８</t>
  </si>
  <si>
    <t>B142210003025</t>
  </si>
  <si>
    <t>長崎市立南陽小学校開成分校</t>
  </si>
  <si>
    <t>長崎県長崎市平山台２丁目３４－１</t>
  </si>
  <si>
    <t>B142210003034</t>
  </si>
  <si>
    <t>佐世保市立清水小学校</t>
  </si>
  <si>
    <t>長崎県佐世保市保立町１０番１号</t>
  </si>
  <si>
    <t>B142210003043</t>
  </si>
  <si>
    <t>南島原市立有馬小学校</t>
  </si>
  <si>
    <t>長崎県南島原市北有馬町丁５０番地１</t>
  </si>
  <si>
    <t>B142210003052</t>
  </si>
  <si>
    <t>南島原市立口之津小学校</t>
  </si>
  <si>
    <t>長崎県南島原市口之津町丁４４５５－３</t>
  </si>
  <si>
    <t>B142210003061</t>
  </si>
  <si>
    <t>長崎市立大浦小学校</t>
  </si>
  <si>
    <t>長崎県長崎市上田町１３－１</t>
  </si>
  <si>
    <t>B142210003070</t>
  </si>
  <si>
    <t>長崎市立高城台小学校</t>
  </si>
  <si>
    <t>長崎県長崎市高城台１－２２－１</t>
  </si>
  <si>
    <t>B142210003089</t>
  </si>
  <si>
    <t>長崎市立野母崎小学校</t>
  </si>
  <si>
    <t>長崎県長崎市野母町１</t>
  </si>
  <si>
    <t>B142210003098</t>
  </si>
  <si>
    <t>西海市立大瀬戸小学校</t>
  </si>
  <si>
    <t>長崎県西海市大瀬戸町瀬戸樫浦郷２１８８－１</t>
  </si>
  <si>
    <t>B142210003105</t>
  </si>
  <si>
    <t>南島原市立加津佐小学校</t>
  </si>
  <si>
    <t>長崎県南島原市加津佐町己３３１５－１</t>
  </si>
  <si>
    <t>B142210003114</t>
  </si>
  <si>
    <t>新上五島町立奈良尾小学校</t>
  </si>
  <si>
    <t>長崎県南松浦郡新上五島町奈良尾郷９５５－１</t>
  </si>
  <si>
    <t>B142210003123</t>
  </si>
  <si>
    <t>南島原市立南有馬小学校</t>
  </si>
  <si>
    <t>長崎県南島原市南有馬町乙９９１番地</t>
  </si>
  <si>
    <t>B142210003132</t>
  </si>
  <si>
    <t>長崎市立仁田佐古小学校</t>
  </si>
  <si>
    <t>長崎県長崎市西小島１丁目７番２５号</t>
  </si>
  <si>
    <t>B142210003141</t>
  </si>
  <si>
    <t>松浦市立福島養源小学校</t>
  </si>
  <si>
    <t>長崎県松浦市福島町塩浜免２９５０番地</t>
  </si>
  <si>
    <t>B142210003150</t>
  </si>
  <si>
    <t>西海市立西海小学校</t>
  </si>
  <si>
    <t>長崎県西海市西海町太田和郷８６２番地１</t>
  </si>
  <si>
    <t>B142210003169</t>
  </si>
  <si>
    <t>南島原市立西有家小学校</t>
  </si>
  <si>
    <t>長崎県南島原市西有家町須川３３番地１</t>
  </si>
  <si>
    <t>B142210003178</t>
  </si>
  <si>
    <t>長崎市立外海黒崎小学校</t>
  </si>
  <si>
    <t>長崎県長崎市下黒崎町１４２８番地</t>
  </si>
  <si>
    <t>B142210003187</t>
  </si>
  <si>
    <t>五島市立岐宿小学校</t>
  </si>
  <si>
    <t>長崎県五島市岐宿町楠原５４４番地１</t>
  </si>
  <si>
    <t>B142210003196</t>
  </si>
  <si>
    <t>西海市立ときわ台小学校</t>
  </si>
  <si>
    <t>長崎県西海市西彼町下岳郷２１１８番地</t>
  </si>
  <si>
    <t>B142210003203</t>
  </si>
  <si>
    <t>五島市立玉之浦小学校</t>
  </si>
  <si>
    <t>長崎県五島市玉之浦町小川１１３０番地１</t>
  </si>
  <si>
    <t>B142210003212</t>
  </si>
  <si>
    <t>西海市立大崎小学校</t>
  </si>
  <si>
    <t>長崎県西海市大島町１９２２番地２</t>
  </si>
  <si>
    <t>B142310000017</t>
  </si>
  <si>
    <t>聖マリア学院小学校</t>
  </si>
  <si>
    <t>長崎県長崎市若草町６番５号</t>
  </si>
  <si>
    <t>B142310000026</t>
  </si>
  <si>
    <t>長崎南山小学校</t>
  </si>
  <si>
    <t>長崎県長崎市音無町９－３４</t>
  </si>
  <si>
    <t>B142310000035</t>
  </si>
  <si>
    <t>長崎精道小学校</t>
  </si>
  <si>
    <t>長崎県長崎市三原２－２３－３３</t>
  </si>
  <si>
    <t>B142310000044</t>
  </si>
  <si>
    <t>精道三川台小学校</t>
  </si>
  <si>
    <t>長崎県長崎市三川町１２３４－１</t>
  </si>
  <si>
    <t>B142310000053</t>
  </si>
  <si>
    <t>ながさき東そのぎ子ども村小学校</t>
  </si>
  <si>
    <t>長崎県東彼杵郡東彼杵町大音琴郷１６２１番地</t>
  </si>
  <si>
    <t>B142310000062</t>
  </si>
  <si>
    <t>九州文化学園小学校</t>
  </si>
  <si>
    <t>長崎県佐世保市花園町１０番１号</t>
  </si>
  <si>
    <t>C142110000019</t>
  </si>
  <si>
    <t>長崎大学教育学部附属中学校</t>
  </si>
  <si>
    <t>C142210000017</t>
  </si>
  <si>
    <t>長崎市立日見中学校</t>
  </si>
  <si>
    <t>長崎県長崎市界２－１５－１</t>
  </si>
  <si>
    <t>C142210000026</t>
  </si>
  <si>
    <t>長崎市立桜馬場中学校</t>
  </si>
  <si>
    <t>長崎県長崎市桜馬場２－２－１</t>
  </si>
  <si>
    <t>C142210000035</t>
  </si>
  <si>
    <t>長崎市立片淵中学校</t>
  </si>
  <si>
    <t>長崎県長崎市片淵３－２２－２２</t>
  </si>
  <si>
    <t>C142210000044</t>
  </si>
  <si>
    <t>長崎市立長崎中学校</t>
  </si>
  <si>
    <t>長崎県長崎市立山１－９－１</t>
  </si>
  <si>
    <t>C142210000053</t>
  </si>
  <si>
    <t>長崎市立小島中学校</t>
  </si>
  <si>
    <t>長崎県長崎市上小島４－１８－１</t>
  </si>
  <si>
    <t>C142210000062</t>
  </si>
  <si>
    <t>長崎市立大浦中学校</t>
  </si>
  <si>
    <t>長崎県長崎市高丘２－６－１</t>
  </si>
  <si>
    <t>C142210000071</t>
  </si>
  <si>
    <t>長崎市立梅香崎中学校</t>
  </si>
  <si>
    <t>長崎県長崎市大浦町５－２６</t>
  </si>
  <si>
    <t>C142210000080</t>
  </si>
  <si>
    <t>長崎市立戸町中学校</t>
  </si>
  <si>
    <t>長崎県長崎市新戸町２丁目１番３６号</t>
  </si>
  <si>
    <t>C142210000099</t>
  </si>
  <si>
    <t>長崎市立土井首中学校</t>
  </si>
  <si>
    <t>長崎県長崎市江川町１番地</t>
  </si>
  <si>
    <t>C142210000106</t>
  </si>
  <si>
    <t>長崎市立深堀中学校</t>
  </si>
  <si>
    <t>長崎県長崎市深堀町１－６０４</t>
  </si>
  <si>
    <t>C142210000115</t>
  </si>
  <si>
    <t>長崎市立福田中学校</t>
  </si>
  <si>
    <t>長崎県長崎市福田本町１４３０－１</t>
  </si>
  <si>
    <t>C142210000124</t>
  </si>
  <si>
    <t>長崎市立西泊中学校</t>
  </si>
  <si>
    <t>長崎県長崎市西泊町１３－１</t>
  </si>
  <si>
    <t>C142210000133</t>
  </si>
  <si>
    <t>長崎市立丸尾中学校</t>
  </si>
  <si>
    <t>長崎県長崎市大鳥町１６－１</t>
  </si>
  <si>
    <t>C142210000142</t>
  </si>
  <si>
    <t>長崎市立淵中学校</t>
  </si>
  <si>
    <t>長崎県長崎市梁川町２１－５</t>
  </si>
  <si>
    <t>C142210000151</t>
  </si>
  <si>
    <t>長崎市立緑が丘中学校</t>
  </si>
  <si>
    <t>長崎県長崎市緑が丘町１０－１</t>
  </si>
  <si>
    <t>C142210000160</t>
  </si>
  <si>
    <t>長崎市立岩屋中学校</t>
  </si>
  <si>
    <t>長崎県長崎市岩屋町３７－１</t>
  </si>
  <si>
    <t>C142210000179</t>
  </si>
  <si>
    <t>長崎市立西浦上中学校</t>
  </si>
  <si>
    <t>長崎県長崎市文教町４番１０号</t>
  </si>
  <si>
    <t>C142210000188</t>
  </si>
  <si>
    <t>長崎市立山里中学校</t>
  </si>
  <si>
    <t>長崎県長崎市高尾町４－２０</t>
  </si>
  <si>
    <t>C142210000204</t>
  </si>
  <si>
    <t>長崎市立茂木中学校</t>
  </si>
  <si>
    <t>長崎県長崎市北浦町２０１８－２４</t>
  </si>
  <si>
    <t>C142210000213</t>
  </si>
  <si>
    <t>長崎市立日吉中学校</t>
  </si>
  <si>
    <t>長崎県長崎市飯香浦３４７８</t>
  </si>
  <si>
    <t>C142210000231</t>
  </si>
  <si>
    <t>長崎市立東長崎中学校</t>
  </si>
  <si>
    <t>長崎県長崎市矢上町８－６</t>
  </si>
  <si>
    <t>C142210000240</t>
  </si>
  <si>
    <t>長崎市立滑石中学校</t>
  </si>
  <si>
    <t>長崎県長崎市大園町２－１</t>
  </si>
  <si>
    <t>C142210000259</t>
  </si>
  <si>
    <t>佐世保市立宮中学校</t>
  </si>
  <si>
    <t>長崎県佐世保市城間町３３８－１</t>
  </si>
  <si>
    <t>C142210000268</t>
  </si>
  <si>
    <t>佐世保市立三川内中学校</t>
  </si>
  <si>
    <t>長崎県佐世保市新行江町９５７</t>
  </si>
  <si>
    <t>C142210000277</t>
  </si>
  <si>
    <t>佐世保市立早岐中学校</t>
  </si>
  <si>
    <t>長崎県佐世保市陣の内町１００</t>
  </si>
  <si>
    <t>C142210000286</t>
  </si>
  <si>
    <t>佐世保市立東明中学校</t>
  </si>
  <si>
    <t>長崎県佐世保市江上町８１４番地</t>
  </si>
  <si>
    <t>C142210000295</t>
  </si>
  <si>
    <t>佐世保市立日宇中学校</t>
  </si>
  <si>
    <t>長崎県佐世保市日宇町２１８１</t>
  </si>
  <si>
    <t>C142210000302</t>
  </si>
  <si>
    <t>佐世保市立福石中学校</t>
  </si>
  <si>
    <t>長崎県佐世保市干尽町２－１０</t>
  </si>
  <si>
    <t>C142210000311</t>
  </si>
  <si>
    <t>佐世保市立山澄中学校</t>
  </si>
  <si>
    <t>長崎県佐世保市須田尾町２３２</t>
  </si>
  <si>
    <t>C142210000320</t>
  </si>
  <si>
    <t>佐世保市立清水中学校</t>
  </si>
  <si>
    <t>長崎県佐世保市万徳町９－７</t>
  </si>
  <si>
    <t>C142210000339</t>
  </si>
  <si>
    <t>佐世保市立光海中学校</t>
  </si>
  <si>
    <t>長崎県佐世保市金比良町１－１５</t>
  </si>
  <si>
    <t>C142210000348</t>
  </si>
  <si>
    <t>佐世保市立愛宕中学校</t>
  </si>
  <si>
    <t>長崎県佐世保市赤崎町４８３番２</t>
  </si>
  <si>
    <t>C142210000357</t>
  </si>
  <si>
    <t>佐世保市立相浦中学校</t>
  </si>
  <si>
    <t>長崎県佐世保市川下町２７７</t>
  </si>
  <si>
    <t>C142210000366</t>
  </si>
  <si>
    <t>佐世保市立中里中学校</t>
  </si>
  <si>
    <t>長崎県佐世保市中里町９０５</t>
  </si>
  <si>
    <t>C142210000375</t>
  </si>
  <si>
    <t>佐世保市立大野中学校</t>
  </si>
  <si>
    <t>長崎県佐世保市松瀬町８３８</t>
  </si>
  <si>
    <t>C142210000384</t>
  </si>
  <si>
    <t>佐世保市立柚木中学校</t>
  </si>
  <si>
    <t>長崎県佐世保市柚木町２０６３</t>
  </si>
  <si>
    <t>C142210000393</t>
  </si>
  <si>
    <t>島原市立第一中学校</t>
  </si>
  <si>
    <t>長崎県島原市城内一丁目１２２２</t>
  </si>
  <si>
    <t>C142210000400</t>
  </si>
  <si>
    <t>島原市立第二中学校</t>
  </si>
  <si>
    <t>長崎県島原市新山３－８９１６</t>
  </si>
  <si>
    <t>C142210000419</t>
  </si>
  <si>
    <t>島原市立第三中学校</t>
  </si>
  <si>
    <t>長崎県島原市梅園町丁２８９８</t>
  </si>
  <si>
    <t>C142210000428</t>
  </si>
  <si>
    <t>島原市立三会中学校</t>
  </si>
  <si>
    <t>長崎県島原市下宮町甲２５１１－２</t>
  </si>
  <si>
    <t>C142210000437</t>
  </si>
  <si>
    <t>諫早市立諫早中学校</t>
  </si>
  <si>
    <t>長崎県諫早市西郷町９３０－１</t>
  </si>
  <si>
    <t>C142210000446</t>
  </si>
  <si>
    <t>諫早市立北諫早中学校</t>
  </si>
  <si>
    <t>長崎県諫早市城見町３５－１</t>
  </si>
  <si>
    <t>C142210000455</t>
  </si>
  <si>
    <t>諫早市立小野中学校</t>
  </si>
  <si>
    <t>長崎県諫早市小野町１３２０－１</t>
  </si>
  <si>
    <t>C142210000464</t>
  </si>
  <si>
    <t>諫早市立有喜中学校</t>
  </si>
  <si>
    <t>長崎県諫早市有喜町７００</t>
  </si>
  <si>
    <t>C142210000473</t>
  </si>
  <si>
    <t>諫早市立西諫早中学校</t>
  </si>
  <si>
    <t>長崎県諫早市馬渡町４</t>
  </si>
  <si>
    <t>C142210000482</t>
  </si>
  <si>
    <t>諫早市立長田中学校</t>
  </si>
  <si>
    <t>長崎県諫早市長田町２６９４－１</t>
  </si>
  <si>
    <t>C142210000491</t>
  </si>
  <si>
    <t>大村市立玖島中学校</t>
  </si>
  <si>
    <t>長崎県大村市久原１－２６５</t>
  </si>
  <si>
    <t>C142210000507</t>
  </si>
  <si>
    <t>大村市立西大村中学校</t>
  </si>
  <si>
    <t>長崎県大村市松並１－１１６－３</t>
  </si>
  <si>
    <t>C142210000516</t>
  </si>
  <si>
    <t>大村市立萱瀬中学校</t>
  </si>
  <si>
    <t>長崎県大村市田下町５１０</t>
  </si>
  <si>
    <t>C142210000525</t>
  </si>
  <si>
    <t>大村市立郡中学校</t>
  </si>
  <si>
    <t>長崎県大村市沖田町６９</t>
  </si>
  <si>
    <t>C142210000534</t>
  </si>
  <si>
    <t>五島市立福江中学校</t>
  </si>
  <si>
    <t>長崎県五島市松山町７５－４</t>
  </si>
  <si>
    <t>C142210000561</t>
  </si>
  <si>
    <t>五島市立翁頭中学校</t>
  </si>
  <si>
    <t>長崎県五島市堤町１７６５</t>
  </si>
  <si>
    <t>C142210000570</t>
  </si>
  <si>
    <t>五島市立福江中学校椛島分校</t>
  </si>
  <si>
    <t>C142210000589</t>
  </si>
  <si>
    <t>五島市立久賀中学校</t>
  </si>
  <si>
    <t>C142210000598</t>
  </si>
  <si>
    <t>平戸市立平戸中学校</t>
  </si>
  <si>
    <t>長崎県平戸市鏡川町４２</t>
  </si>
  <si>
    <t>C142210000605</t>
  </si>
  <si>
    <t>平戸市立度島中学校</t>
  </si>
  <si>
    <t>C142210000614</t>
  </si>
  <si>
    <t>平戸市立中野中学校</t>
  </si>
  <si>
    <t>長崎県平戸市中野大久保町１０９６</t>
  </si>
  <si>
    <t>C142210000623</t>
  </si>
  <si>
    <t>平戸市立中部中学校</t>
  </si>
  <si>
    <t>長崎県平戸市紐差町３６３</t>
  </si>
  <si>
    <t>C142210000632</t>
  </si>
  <si>
    <t>平戸市立南部中学校</t>
  </si>
  <si>
    <t>長崎県平戸市津吉町２４１</t>
  </si>
  <si>
    <t>C142210000650</t>
  </si>
  <si>
    <t>松浦市立御厨中学校</t>
  </si>
  <si>
    <t>長崎県松浦市御厨町里免５７７</t>
  </si>
  <si>
    <t>C142210000669</t>
  </si>
  <si>
    <t>松浦市立青島中学校</t>
  </si>
  <si>
    <t>C142210000678</t>
  </si>
  <si>
    <t>松浦市立志佐中学校</t>
  </si>
  <si>
    <t>長崎県松浦市志佐町浦免８０８番地</t>
  </si>
  <si>
    <t>C142210000687</t>
  </si>
  <si>
    <t>松浦市立調川中学校</t>
  </si>
  <si>
    <t>長崎県松浦市調川町下免１００９</t>
  </si>
  <si>
    <t>C142210000696</t>
  </si>
  <si>
    <t>松浦市立今福中学校</t>
  </si>
  <si>
    <t>長崎県松浦市今福町浦免４３１－５</t>
  </si>
  <si>
    <t>C142210000703</t>
  </si>
  <si>
    <t>長崎市立香焼中学校</t>
  </si>
  <si>
    <t>長崎県長崎市香焼町５６３－１０</t>
  </si>
  <si>
    <t>C142210000712</t>
  </si>
  <si>
    <t>長崎市立伊王島中学校</t>
  </si>
  <si>
    <t>C142210000721</t>
  </si>
  <si>
    <t>長崎市立高島中学校</t>
  </si>
  <si>
    <t>C142210000730</t>
  </si>
  <si>
    <t>長崎市立野母崎中学校</t>
  </si>
  <si>
    <t>C142210000749</t>
  </si>
  <si>
    <t>長崎市立三和中学校</t>
  </si>
  <si>
    <t>長崎県長崎市為石町２６００</t>
  </si>
  <si>
    <t>C142210000758</t>
  </si>
  <si>
    <t>諫早市立喜々津中学校</t>
  </si>
  <si>
    <t>長崎県諫早市多良見町中里３０</t>
  </si>
  <si>
    <t>C142210000767</t>
  </si>
  <si>
    <t>諫早市立琴海中学校</t>
  </si>
  <si>
    <t>長崎県諫早市多良見町舟津１８７０</t>
  </si>
  <si>
    <t>C142210000776</t>
  </si>
  <si>
    <t>長与町立長与中学校</t>
  </si>
  <si>
    <t>長崎県西彼杵郡長与町丸田郷１９４</t>
  </si>
  <si>
    <t>C142210000785</t>
  </si>
  <si>
    <t>時津町立時津中学校</t>
  </si>
  <si>
    <t>長崎県西彼杵郡時津町浜田郷５３０－１</t>
  </si>
  <si>
    <t>C142210000794</t>
  </si>
  <si>
    <t>長崎市立琴海中学校</t>
  </si>
  <si>
    <t>長崎県長崎市琴海戸根町１０５８－２</t>
  </si>
  <si>
    <t>C142210000801</t>
  </si>
  <si>
    <t>西海市立西彼中学校</t>
  </si>
  <si>
    <t>長崎県西海市西彼町喰場郷１１６５－１</t>
  </si>
  <si>
    <t>C142210000810</t>
  </si>
  <si>
    <t>西海市立江島中学校</t>
  </si>
  <si>
    <t>C142210000829</t>
  </si>
  <si>
    <t>西海市立平島中学校</t>
  </si>
  <si>
    <t>C142210000838</t>
  </si>
  <si>
    <t>西海市立大瀬戸中学校</t>
  </si>
  <si>
    <t>長崎県西海市大瀬戸町瀬戸樫浦郷１５９０</t>
  </si>
  <si>
    <t>C142210000847</t>
  </si>
  <si>
    <t>長崎市立池島中学校</t>
  </si>
  <si>
    <t>C142210000856</t>
  </si>
  <si>
    <t>長崎市立三重中学校</t>
  </si>
  <si>
    <t>長崎県長崎市三京町８１１番地５</t>
  </si>
  <si>
    <t>C142210000865</t>
  </si>
  <si>
    <t>川棚町立川棚中学校</t>
  </si>
  <si>
    <t>長崎県東彼杵郡川棚町中組郷１３７０－３</t>
  </si>
  <si>
    <t>C142210000874</t>
  </si>
  <si>
    <t>波佐見町立波佐見中学校</t>
  </si>
  <si>
    <t>長崎県東彼杵郡波佐見町折敷瀬郷１９９９</t>
  </si>
  <si>
    <t>C142210000883</t>
  </si>
  <si>
    <t>諫早市立森山中学校</t>
  </si>
  <si>
    <t>長崎県諫早市森山町下井牟田４５５－２</t>
  </si>
  <si>
    <t>C142210000892</t>
  </si>
  <si>
    <t>諫早市立飯盛中学校</t>
  </si>
  <si>
    <t>長崎県諫早市飯盛町平古場６０</t>
  </si>
  <si>
    <t>C142210000909</t>
  </si>
  <si>
    <t>諫早市立高来中学校</t>
  </si>
  <si>
    <t>長崎県諫早市高来町小峰２７４</t>
  </si>
  <si>
    <t>C142210000918</t>
  </si>
  <si>
    <t>諫早市立小長井中学校</t>
  </si>
  <si>
    <t>長崎県諫早市小長井町小川原浦８６５</t>
  </si>
  <si>
    <t>C142210000927</t>
  </si>
  <si>
    <t>島原市立有明中学校</t>
  </si>
  <si>
    <t>長崎県島原市有明町大三東戊１５３５番地２</t>
  </si>
  <si>
    <t>C142210000936</t>
  </si>
  <si>
    <t>雲仙市立国見中学校</t>
  </si>
  <si>
    <t>長崎県雲仙市国見町土黒乙３７０</t>
  </si>
  <si>
    <t>C142210000945</t>
  </si>
  <si>
    <t>雲仙市立瑞穂中学校</t>
  </si>
  <si>
    <t>長崎県雲仙市瑞穂町西郷辛１１３５－１</t>
  </si>
  <si>
    <t>C142210000954</t>
  </si>
  <si>
    <t>雲仙市立吾妻中学校</t>
  </si>
  <si>
    <t>長崎県雲仙市吾妻町大木場名１９０－１</t>
  </si>
  <si>
    <t>C142210000963</t>
  </si>
  <si>
    <t>雲仙市立愛野中学校</t>
  </si>
  <si>
    <t>長崎県雲仙市愛野町乙１６７４</t>
  </si>
  <si>
    <t>C142210000972</t>
  </si>
  <si>
    <t>雲仙市立千々石中学校</t>
  </si>
  <si>
    <t>長崎県雲仙市千々石町己３０５</t>
  </si>
  <si>
    <t>C142210000981</t>
  </si>
  <si>
    <t>雲仙市立小浜中学校</t>
  </si>
  <si>
    <t>長崎県雲仙市小浜町南本町２９０</t>
  </si>
  <si>
    <t>C142210000990</t>
  </si>
  <si>
    <t>雲仙市立南串中学校</t>
  </si>
  <si>
    <t>長崎県雲仙市南串山町丙９７０５</t>
  </si>
  <si>
    <t>C142210001007</t>
  </si>
  <si>
    <t>南島原市立加津佐中学校</t>
  </si>
  <si>
    <t>長崎県南島原市加津佐町己３３７０</t>
  </si>
  <si>
    <t>C142210001016</t>
  </si>
  <si>
    <t>南島原市立口之津中学校</t>
  </si>
  <si>
    <t>長崎県南島原市口之津町丙３４７６番地</t>
  </si>
  <si>
    <t>C142210001025</t>
  </si>
  <si>
    <t>南島原市立南有馬中学校</t>
  </si>
  <si>
    <t>長崎県南島原市南有馬町乙８５６－５</t>
  </si>
  <si>
    <t>C142210001034</t>
  </si>
  <si>
    <t>南島原市立北有馬中学校</t>
  </si>
  <si>
    <t>長崎県南島原市北有馬町丁２４６番地３</t>
  </si>
  <si>
    <t>C142210001043</t>
  </si>
  <si>
    <t>南島原市立西有家中学校</t>
  </si>
  <si>
    <t>長崎県南島原市西有家町須川９１</t>
  </si>
  <si>
    <t>C142210001052</t>
  </si>
  <si>
    <t>南島原市立有家中学校</t>
  </si>
  <si>
    <t>長崎県南島原市有家町山川３４４</t>
  </si>
  <si>
    <t>C142210001061</t>
  </si>
  <si>
    <t>南島原市立布津中学校</t>
  </si>
  <si>
    <t>長崎県南島原市布津町乙１６５３</t>
  </si>
  <si>
    <t>C142210001070</t>
  </si>
  <si>
    <t>南島原市立深江中学校</t>
  </si>
  <si>
    <t>長崎県南島原市深江町丁３１７９</t>
  </si>
  <si>
    <t>C142210001089</t>
  </si>
  <si>
    <t>平戸市立大島中学校</t>
  </si>
  <si>
    <t>長崎県平戸市大島村前平２０３７－１</t>
  </si>
  <si>
    <t>C142210001098</t>
  </si>
  <si>
    <t>平戸市立生月中学校</t>
  </si>
  <si>
    <t>長崎県平戸市生月町山田免２４５１ー１</t>
  </si>
  <si>
    <t>C142210001105</t>
  </si>
  <si>
    <t>小値賀町立小値賀中学校</t>
  </si>
  <si>
    <t>長崎県北松浦郡小値賀町中村郷字免の下７１番地２</t>
  </si>
  <si>
    <t>C142210001114</t>
  </si>
  <si>
    <t>佐世保市立宇久中学校</t>
  </si>
  <si>
    <t>長崎県佐世保市宇久町平２３０３</t>
  </si>
  <si>
    <t>C142210001123</t>
  </si>
  <si>
    <t>平戸市立田平中学校</t>
  </si>
  <si>
    <t>長崎県平戸市田平町荻田免２０</t>
  </si>
  <si>
    <t>C142210001132</t>
  </si>
  <si>
    <t>松浦市立福島中学校</t>
  </si>
  <si>
    <t>長崎県松浦市塩浜免２９５３番地１</t>
  </si>
  <si>
    <t>C142210001141</t>
  </si>
  <si>
    <t>松浦市立鷹島中学校</t>
  </si>
  <si>
    <t>C142210001150</t>
  </si>
  <si>
    <t>佐世保市立江迎中学校</t>
  </si>
  <si>
    <t>長崎県佐世保市江迎町乱橋５８４</t>
  </si>
  <si>
    <t>C142210001169</t>
  </si>
  <si>
    <t>佐世保市立鹿町中学校</t>
  </si>
  <si>
    <t>長崎県佐世保市鹿町町下歌ヶ浦１－１６</t>
  </si>
  <si>
    <t>C142210001178</t>
  </si>
  <si>
    <t>佐世保市立小佐々中学校</t>
  </si>
  <si>
    <t>長崎県佐世保市小佐々町西川内１３２</t>
  </si>
  <si>
    <t>C142210001187</t>
  </si>
  <si>
    <t>佐々町立佐々中学校</t>
  </si>
  <si>
    <t>長崎県北松浦郡佐々町本田原免１１１番地</t>
  </si>
  <si>
    <t>C142210001196</t>
  </si>
  <si>
    <t>佐世保市立吉井中学校</t>
  </si>
  <si>
    <t>長崎県佐世保市吉井町前岳３－２</t>
  </si>
  <si>
    <t>C142210001203</t>
  </si>
  <si>
    <t>佐世保市立世知原中学校</t>
  </si>
  <si>
    <t>長崎県佐世保市世知原町栗迎１３２－１</t>
  </si>
  <si>
    <t>C142210001212</t>
  </si>
  <si>
    <t>五島市立富江中学校</t>
  </si>
  <si>
    <t>長崎県五島市富江町狩立４６４</t>
  </si>
  <si>
    <t>C142210001221</t>
  </si>
  <si>
    <t>五島市立三井楽中学校</t>
  </si>
  <si>
    <t>長崎県五島市三井楽町濱ノ畔１５０２番地１</t>
  </si>
  <si>
    <t>C142210001230</t>
  </si>
  <si>
    <t>五島市立嵯峨島中学校</t>
  </si>
  <si>
    <t>C142210001249</t>
  </si>
  <si>
    <t>五島市立岐宿中学校</t>
  </si>
  <si>
    <t>長崎県五島市岐宿町楠原５４４－１</t>
  </si>
  <si>
    <t>C142210001258</t>
  </si>
  <si>
    <t>五島市立奈留中学校</t>
  </si>
  <si>
    <t>長崎県五島市奈留町浦１２２５－１</t>
  </si>
  <si>
    <t>C142210001267</t>
  </si>
  <si>
    <t>新上五島町立若松中学校</t>
  </si>
  <si>
    <t>長崎県南松浦郡新上五島町若松郷４６２－１３</t>
  </si>
  <si>
    <t>C142210001276</t>
  </si>
  <si>
    <t>新上五島町立魚目中学校</t>
  </si>
  <si>
    <t>長崎県南松浦郡新上五島町丸尾郷４１７</t>
  </si>
  <si>
    <t>C142210001285</t>
  </si>
  <si>
    <t>新上五島町立有川中学校</t>
  </si>
  <si>
    <t>長崎県南松浦郡新上五島町有川郷８０９</t>
  </si>
  <si>
    <t>C142210001301</t>
  </si>
  <si>
    <t>壱岐市立石田中学校</t>
  </si>
  <si>
    <t>長崎県壱岐市石田町石田西触１５４７</t>
  </si>
  <si>
    <t>C142210001310</t>
  </si>
  <si>
    <t>対馬市立厳原中学校</t>
  </si>
  <si>
    <t>長崎県対馬市厳原町桟原２７</t>
  </si>
  <si>
    <t>C142210001329</t>
  </si>
  <si>
    <t>対馬市立久田中学校</t>
  </si>
  <si>
    <t>長崎県対馬市厳原町久田３８１－１</t>
  </si>
  <si>
    <t>C142210001338</t>
  </si>
  <si>
    <t>対馬市立豆酘中学校</t>
  </si>
  <si>
    <t>長崎県対馬市厳原町豆酘５１０</t>
  </si>
  <si>
    <t>C142210001347</t>
  </si>
  <si>
    <t>対馬市立大船越中学校</t>
  </si>
  <si>
    <t>長崎県対馬市美津島町大船越６０７</t>
  </si>
  <si>
    <t>C142210001356</t>
  </si>
  <si>
    <t>対馬市立鶏知中学校</t>
  </si>
  <si>
    <t>長崎県対馬市美津島町鶏知甲５５０－７</t>
  </si>
  <si>
    <t>C142210001365</t>
  </si>
  <si>
    <t>対馬市立豊玉中学校</t>
  </si>
  <si>
    <t>長崎県対馬市豊玉町仁位５００</t>
  </si>
  <si>
    <t>C142210001374</t>
  </si>
  <si>
    <t>対馬市立西部中学校</t>
  </si>
  <si>
    <t>長崎県対馬市峰町三根３２８番地１５</t>
  </si>
  <si>
    <t>C142210001383</t>
  </si>
  <si>
    <t>対馬市立東部中学校</t>
  </si>
  <si>
    <t>長崎県対馬市峰町佐賀１１１番地</t>
  </si>
  <si>
    <t>C142210001392</t>
  </si>
  <si>
    <t>対馬市立佐須奈中学校</t>
  </si>
  <si>
    <t>C142210001409</t>
  </si>
  <si>
    <t>対馬市立仁田中学校</t>
  </si>
  <si>
    <t>長崎県対馬市上県町樫滝７０２</t>
  </si>
  <si>
    <t>C142210001418</t>
  </si>
  <si>
    <t>対馬市立比田勝中学校</t>
  </si>
  <si>
    <t>長崎県対馬市上対馬町比田勝３５１</t>
  </si>
  <si>
    <t>C142210001427</t>
  </si>
  <si>
    <t>長崎市立横尾中学校</t>
  </si>
  <si>
    <t>長崎県長崎市横尾５－３－１</t>
  </si>
  <si>
    <t>C142210001436</t>
  </si>
  <si>
    <t>長与町立長与第二中学校</t>
  </si>
  <si>
    <t>長崎県西彼杵郡長与町吉無田郷３２２番地</t>
  </si>
  <si>
    <t>C142210001445</t>
  </si>
  <si>
    <t>長崎市立小江原中学校</t>
  </si>
  <si>
    <t>長崎県長崎市柿泊町２３１６</t>
  </si>
  <si>
    <t>C142210001454</t>
  </si>
  <si>
    <t>佐世保市立崎辺中学校</t>
  </si>
  <si>
    <t>長崎県佐世保市天神町１７０６</t>
  </si>
  <si>
    <t>C142210001463</t>
  </si>
  <si>
    <t>諫早市立明峰中学校</t>
  </si>
  <si>
    <t>長崎県諫早市栄田町５００</t>
  </si>
  <si>
    <t>C142210001472</t>
  </si>
  <si>
    <t>新上五島町立上五島中学校</t>
  </si>
  <si>
    <t>長崎県南松浦郡新上五島町青方郷５３８－２</t>
  </si>
  <si>
    <t>C142210001481</t>
  </si>
  <si>
    <t>大村市立大村中学校</t>
  </si>
  <si>
    <t>長崎県大村市赤佐古町７８</t>
  </si>
  <si>
    <t>C142210001490</t>
  </si>
  <si>
    <t>長崎市立橘中学校</t>
  </si>
  <si>
    <t>長崎県長崎市かき道４－１－１</t>
  </si>
  <si>
    <t>C142210001506</t>
  </si>
  <si>
    <t>諫早市立真城中学校</t>
  </si>
  <si>
    <t>長崎県諫早市真崎町１０８６－６</t>
  </si>
  <si>
    <t>C142210001515</t>
  </si>
  <si>
    <t>大村市立桜が原中学校</t>
  </si>
  <si>
    <t>長崎県大村市桜馬場２－４８７－１</t>
  </si>
  <si>
    <t>C142210001533</t>
  </si>
  <si>
    <t>長崎市立三川中学校</t>
  </si>
  <si>
    <t>長崎県長崎市三川町１０１８－１</t>
  </si>
  <si>
    <t>C142210001542</t>
  </si>
  <si>
    <t>佐世保市立広田中学校</t>
  </si>
  <si>
    <t>長崎県佐世保市重尾町１８８</t>
  </si>
  <si>
    <t>C142210001551</t>
  </si>
  <si>
    <t>長崎市立小ヶ倉中学校</t>
  </si>
  <si>
    <t>長崎県長崎市ダイヤランド１－４０－１</t>
  </si>
  <si>
    <t>C142210001560</t>
  </si>
  <si>
    <t>時津町立鳴北中学校</t>
  </si>
  <si>
    <t>長崎県西彼杵郡時津町久留里郷５３－５</t>
  </si>
  <si>
    <t>C142210001579</t>
  </si>
  <si>
    <t>長与町立高田中学校</t>
  </si>
  <si>
    <t>長崎県西彼杵郡長与町高田郷１９１２－１</t>
  </si>
  <si>
    <t>C142210001588</t>
  </si>
  <si>
    <t>佐世保市立日野中学校</t>
  </si>
  <si>
    <t>長崎県佐世保市日野町２０７９</t>
  </si>
  <si>
    <t>C142210001597</t>
  </si>
  <si>
    <t>長崎市立土井首中学校開成分校</t>
  </si>
  <si>
    <t>長崎県長崎市平山台２－３４－１</t>
  </si>
  <si>
    <t>C142210001604</t>
  </si>
  <si>
    <t>五島市立玉之浦中学校</t>
  </si>
  <si>
    <t>長崎県五島市玉之浦町小川１１３０－１</t>
  </si>
  <si>
    <t>C142210001613</t>
  </si>
  <si>
    <t>長崎県立長崎東中学校</t>
  </si>
  <si>
    <t>長崎県長崎市立山５－１３－１</t>
  </si>
  <si>
    <t>C142210001622</t>
  </si>
  <si>
    <t>長崎県立佐世保北中学校</t>
  </si>
  <si>
    <t>長崎県佐世保市八幡町６－３１</t>
  </si>
  <si>
    <t>C142210001631</t>
  </si>
  <si>
    <t>長崎県立諫早高等学校附属中学校</t>
  </si>
  <si>
    <t>長崎県諫早市東小路町１－７</t>
  </si>
  <si>
    <t>C142210001640</t>
  </si>
  <si>
    <t>壱岐市立郷ノ浦中学校</t>
  </si>
  <si>
    <t>長崎県壱岐市郷ノ浦町本村触７５</t>
  </si>
  <si>
    <t>C142210001659</t>
  </si>
  <si>
    <t>壱岐市立勝本中学校</t>
  </si>
  <si>
    <t>長崎県壱岐市勝本町仲触１８４６</t>
  </si>
  <si>
    <t>C142210001668</t>
  </si>
  <si>
    <t>壱岐市立芦辺中学校</t>
  </si>
  <si>
    <t>長崎県壱岐市芦辺町中野郷西触４００番地１</t>
  </si>
  <si>
    <t>C142210001677</t>
  </si>
  <si>
    <t>佐世保市立祗園中学校</t>
  </si>
  <si>
    <t>長崎県佐世保市祇園町１４－１２</t>
  </si>
  <si>
    <t>C142210001686</t>
  </si>
  <si>
    <t>西海市立西海中学校</t>
  </si>
  <si>
    <t>長崎県西海市黒口郷５１８番地</t>
  </si>
  <si>
    <t>C142210001695</t>
  </si>
  <si>
    <t>西海市立大崎中学校</t>
  </si>
  <si>
    <t>長崎県西海市大島町３４６８番地１</t>
  </si>
  <si>
    <t>C142210001702</t>
  </si>
  <si>
    <t>長崎市立外海中学校</t>
  </si>
  <si>
    <t>長崎県長崎市西出津町１６３３番地</t>
  </si>
  <si>
    <t>C142210001711</t>
  </si>
  <si>
    <t>東彼杵町立東彼杵中学校</t>
  </si>
  <si>
    <t>長崎県東彼杵郡東彼杵町蔵本郷１６６６</t>
  </si>
  <si>
    <t>C142310000015</t>
  </si>
  <si>
    <t>長崎県長崎市東山手町５番３号</t>
  </si>
  <si>
    <t>C142310000024</t>
  </si>
  <si>
    <t>長崎南山中学校</t>
  </si>
  <si>
    <t>長崎県長崎市上野町２５番１号</t>
  </si>
  <si>
    <t>C142310000033</t>
  </si>
  <si>
    <t>活水中学校</t>
  </si>
  <si>
    <t>長崎県長崎市宝栄町１５番１１号</t>
  </si>
  <si>
    <t>C142310000042</t>
  </si>
  <si>
    <t>長崎女子商業中学校</t>
  </si>
  <si>
    <t>長崎県長崎市栄町２番１０号</t>
  </si>
  <si>
    <t>C142310000051</t>
  </si>
  <si>
    <t>聖母の騎士中学校</t>
  </si>
  <si>
    <t>長崎県長崎市本河内町２丁目２番２号</t>
  </si>
  <si>
    <t>C142310000060</t>
  </si>
  <si>
    <t>純心中学校</t>
  </si>
  <si>
    <t>長崎県長崎市文教町１３－１５</t>
  </si>
  <si>
    <t>C142310000079</t>
  </si>
  <si>
    <t>聖マリア学院中学校</t>
  </si>
  <si>
    <t>C142310000088</t>
  </si>
  <si>
    <t>聖和女子学院中学校</t>
  </si>
  <si>
    <t>長崎県佐世保市松山町４９５</t>
  </si>
  <si>
    <t>C142310000097</t>
  </si>
  <si>
    <t>青雲中学校</t>
  </si>
  <si>
    <t>長崎県西彼杵郡時津町左底２４５－２</t>
  </si>
  <si>
    <t>C142310000104</t>
  </si>
  <si>
    <t>長崎精道中学校</t>
  </si>
  <si>
    <t>C142310000113</t>
  </si>
  <si>
    <t>精道三川台中学校</t>
  </si>
  <si>
    <t>長崎県長崎市三川町１２３４―１</t>
  </si>
  <si>
    <t>C142310000122</t>
  </si>
  <si>
    <t>創成館中学校</t>
  </si>
  <si>
    <t>長崎県諫早市貝津町６２１番地</t>
  </si>
  <si>
    <t>C142310000131</t>
  </si>
  <si>
    <t>長崎日本大学中学校</t>
  </si>
  <si>
    <t>長崎県諫早市貝津町１５５５番地</t>
  </si>
  <si>
    <t>C142310000140</t>
  </si>
  <si>
    <t>長崎玉成高等学校附属中学部</t>
  </si>
  <si>
    <t>長崎県長崎市風頭町１番３３号</t>
  </si>
  <si>
    <t>C142310000159</t>
  </si>
  <si>
    <t>九州文化学園中学校</t>
  </si>
  <si>
    <t>C142310000168</t>
  </si>
  <si>
    <t>ながさき東そのぎ子どもの村中学校</t>
  </si>
  <si>
    <t>C242210000016</t>
  </si>
  <si>
    <t>佐世保市立黒島小中学校</t>
  </si>
  <si>
    <t>長崎県佐世保市黒島町２６０８番地１０</t>
  </si>
  <si>
    <t>C242210000025</t>
  </si>
  <si>
    <t>佐世保市立浅子小中学校</t>
  </si>
  <si>
    <t>長崎県佐世保市浅子町５８番地</t>
  </si>
  <si>
    <t>D142210000015</t>
  </si>
  <si>
    <t>長崎県立長崎東高等学校</t>
  </si>
  <si>
    <t>D142210000024</t>
  </si>
  <si>
    <t>長崎県立長崎西高等学校</t>
  </si>
  <si>
    <t>長崎県長崎市竹の久保町１２－９</t>
  </si>
  <si>
    <t>D142210000033</t>
  </si>
  <si>
    <t>長崎県立長崎南高等学校</t>
  </si>
  <si>
    <t>長崎県長崎市上小島４－１３－１</t>
  </si>
  <si>
    <t>D142210000042</t>
  </si>
  <si>
    <t>長崎県立長崎北高等学校</t>
  </si>
  <si>
    <t>長崎県長崎市小江原１－１－１</t>
  </si>
  <si>
    <t>D142210000051</t>
  </si>
  <si>
    <t>長崎県立佐世保南高等学校</t>
  </si>
  <si>
    <t>長崎県佐世保市日宇町２５２６</t>
  </si>
  <si>
    <t>D142210000060</t>
  </si>
  <si>
    <t>長崎県立佐世保北高等学校</t>
  </si>
  <si>
    <t>D142210000079</t>
  </si>
  <si>
    <t>長崎県立島原高等学校</t>
  </si>
  <si>
    <t>長崎県島原市城内２－１１３０</t>
  </si>
  <si>
    <t>D142210000088</t>
  </si>
  <si>
    <t>長崎県立諫早高等学校</t>
  </si>
  <si>
    <t>D142210000097</t>
  </si>
  <si>
    <t>長崎県立大村高等学校</t>
  </si>
  <si>
    <t>長崎県大村市久原１－５９１</t>
  </si>
  <si>
    <t>D142210000104</t>
  </si>
  <si>
    <t>長崎県立五島高等学校</t>
  </si>
  <si>
    <t>長崎県五島市池田町１－１</t>
  </si>
  <si>
    <t>D142210000113</t>
  </si>
  <si>
    <t>長崎県立奈留高等学校</t>
  </si>
  <si>
    <t>長崎県五島市奈留町浦１２４６－２</t>
  </si>
  <si>
    <t>D142210000122</t>
  </si>
  <si>
    <t>長崎県立猶興館高等学校</t>
  </si>
  <si>
    <t>長崎県平戸市岩の上町１４４３</t>
  </si>
  <si>
    <t>D142210000131</t>
  </si>
  <si>
    <t>長崎県立平戸高等学校</t>
  </si>
  <si>
    <t>長崎県平戸市草積町２６１</t>
  </si>
  <si>
    <t>D142210000140</t>
  </si>
  <si>
    <t>長崎県立松浦高等学校</t>
  </si>
  <si>
    <t>長崎県松浦市志佐町浦免７３８－１</t>
  </si>
  <si>
    <t>D142210000159</t>
  </si>
  <si>
    <t>長崎県立大崎高等学校</t>
  </si>
  <si>
    <t>長崎県西海市大島町３４６８－１</t>
  </si>
  <si>
    <t>D142210000168</t>
  </si>
  <si>
    <t>長崎県立西彼杵高等学校</t>
  </si>
  <si>
    <t>長崎県西海市大瀬戸町瀬戸西浜郷６６３番地</t>
  </si>
  <si>
    <t>D142210000177</t>
  </si>
  <si>
    <t>長崎県立川棚高等学校</t>
  </si>
  <si>
    <t>長崎県東彼杵郡川棚町白石郷６４－１</t>
  </si>
  <si>
    <t>D142210000186</t>
  </si>
  <si>
    <t>長崎県立国見高等学校</t>
  </si>
  <si>
    <t>長崎県雲仙市国見町多比良甲１０２０番地</t>
  </si>
  <si>
    <t>D142210000195</t>
  </si>
  <si>
    <t>長崎県立小浜高等学校</t>
  </si>
  <si>
    <t>長崎県雲仙市小浜町北野６２３</t>
  </si>
  <si>
    <t>D142210000202</t>
  </si>
  <si>
    <t>長崎県立口加高等学校</t>
  </si>
  <si>
    <t>長崎県南島原市口之津町甲３２７２</t>
  </si>
  <si>
    <t>D142210000211</t>
  </si>
  <si>
    <t>長崎県立北松西高等学校</t>
  </si>
  <si>
    <t>長崎県北松浦郡小値賀町笛吹郷２６５７－３</t>
  </si>
  <si>
    <t>D142210000220</t>
  </si>
  <si>
    <t>長崎県立宇久高等学校</t>
  </si>
  <si>
    <t>長崎県佐世保市宇久町平１０４２</t>
  </si>
  <si>
    <t>D142210000239</t>
  </si>
  <si>
    <t>長崎県立清峰高等学校</t>
  </si>
  <si>
    <t>長崎県北松浦郡佐々町中川原免１１１</t>
  </si>
  <si>
    <t>D142210000248</t>
  </si>
  <si>
    <t>長崎県立五島南高等学校</t>
  </si>
  <si>
    <t>長崎県五島市岐宿町川原３４８７</t>
  </si>
  <si>
    <t>D142210000257</t>
  </si>
  <si>
    <t>長崎県立上五島高等学校</t>
  </si>
  <si>
    <t>長崎県南松浦郡新上五島町浦桑郷３０６</t>
  </si>
  <si>
    <t>D142210000266</t>
  </si>
  <si>
    <t>長崎県立中五島高等学校</t>
  </si>
  <si>
    <t>長崎県南松浦郡新上五島町宿ノ浦郷１６２－１</t>
  </si>
  <si>
    <t>D142210000275</t>
  </si>
  <si>
    <t>長崎県立壱岐高等学校</t>
  </si>
  <si>
    <t>長崎県壱岐市郷ノ浦町片原触８８番地</t>
  </si>
  <si>
    <t>D142210000284</t>
  </si>
  <si>
    <t>長崎県立対馬高等学校</t>
  </si>
  <si>
    <t>長崎県対馬市厳原町東里１２０</t>
  </si>
  <si>
    <t>D142210000293</t>
  </si>
  <si>
    <t>長崎県立豊玉高等学校</t>
  </si>
  <si>
    <t>長崎県対馬市豊玉町仁位１３３１－２</t>
  </si>
  <si>
    <t>D142210000300</t>
  </si>
  <si>
    <t>長崎県立上対馬高等学校</t>
  </si>
  <si>
    <t>長崎県対馬市大浦２３０</t>
  </si>
  <si>
    <t>D142210000319</t>
  </si>
  <si>
    <t>長崎県立島原農業高等学校</t>
  </si>
  <si>
    <t>長崎県島原市下折橋町４５２０</t>
  </si>
  <si>
    <t>D142210000328</t>
  </si>
  <si>
    <t>長崎県立諫早農業高等学校</t>
  </si>
  <si>
    <t>長崎県諫早市立石町１００３</t>
  </si>
  <si>
    <t>D142210000337</t>
  </si>
  <si>
    <t>長崎県立大村城南高等学校</t>
  </si>
  <si>
    <t>長崎県大村市久原１－４１６</t>
  </si>
  <si>
    <t>D142210000346</t>
  </si>
  <si>
    <t>長崎県立西彼農業高等学校</t>
  </si>
  <si>
    <t>長崎県西海市西彼町上岳郷３２３</t>
  </si>
  <si>
    <t>D142210000355</t>
  </si>
  <si>
    <t>長崎県立長崎明誠高等学校</t>
  </si>
  <si>
    <t>長崎県長崎市西海町１８５４</t>
  </si>
  <si>
    <t>D142210000364</t>
  </si>
  <si>
    <t>長崎県立北松農業高等学校</t>
  </si>
  <si>
    <t>長崎県平戸市田平町小手田免５４－１</t>
  </si>
  <si>
    <t>D142210000373</t>
  </si>
  <si>
    <t>長崎県立長崎工業高等学校</t>
  </si>
  <si>
    <t>長崎県長崎市岩屋町４１－２２</t>
  </si>
  <si>
    <t>D142210000382</t>
  </si>
  <si>
    <t>長崎県立佐世保工業高等学校</t>
  </si>
  <si>
    <t>長崎県佐世保市瀬戸越３丁目３－３０</t>
  </si>
  <si>
    <t>D142210000391</t>
  </si>
  <si>
    <t>長崎県立島原工業高等学校</t>
  </si>
  <si>
    <t>長崎県島原市本光寺町４３５３</t>
  </si>
  <si>
    <t>D142210000408</t>
  </si>
  <si>
    <t>長崎県立大村工業高等学校</t>
  </si>
  <si>
    <t>長崎県大村市森園町１０７９－３</t>
  </si>
  <si>
    <t>D142210000417</t>
  </si>
  <si>
    <t>長崎県立鹿町工業高等学校</t>
  </si>
  <si>
    <t>長崎県佐世保市鹿町町土肥ノ浦１１０番地</t>
  </si>
  <si>
    <t>D142210000426</t>
  </si>
  <si>
    <t>長崎県立佐世保商業高等学校</t>
  </si>
  <si>
    <t>長崎県佐世保市吉岡町８６３－３</t>
  </si>
  <si>
    <t>D142210000435</t>
  </si>
  <si>
    <t>長崎県立佐世保東翔高等学校</t>
  </si>
  <si>
    <t>長崎県佐世保市重尾町４２５－３</t>
  </si>
  <si>
    <t>D142210000444</t>
  </si>
  <si>
    <t>長崎県立島原商業高等学校</t>
  </si>
  <si>
    <t>長崎県島原市城内１－１２１３</t>
  </si>
  <si>
    <t>D142210000453</t>
  </si>
  <si>
    <t>長崎県立諫早商業高等学校</t>
  </si>
  <si>
    <t>長崎県諫早市宇都町８番２６号</t>
  </si>
  <si>
    <t>D142210000462</t>
  </si>
  <si>
    <t>長崎県立壱岐商業高等学校</t>
  </si>
  <si>
    <t>長崎県壱岐市勝本町新城西触２８２</t>
  </si>
  <si>
    <t>D142210000471</t>
  </si>
  <si>
    <t>長崎県立長崎鶴洋高等学校</t>
  </si>
  <si>
    <t>長崎県長崎市末石町１５７－１</t>
  </si>
  <si>
    <t>D142210000480</t>
  </si>
  <si>
    <t>長崎県立波佐見高等学校</t>
  </si>
  <si>
    <t>長崎県東彼杵郡波佐見町長野郷３１２－５</t>
  </si>
  <si>
    <t>D142210000499</t>
  </si>
  <si>
    <t>長崎県立佐世保西高等学校</t>
  </si>
  <si>
    <t>長崎県佐世保市田原町１３０－１</t>
  </si>
  <si>
    <t>D142210000505</t>
  </si>
  <si>
    <t>長崎市立長崎商業高等学校</t>
  </si>
  <si>
    <t>長崎県長崎市泉町１１２５</t>
  </si>
  <si>
    <t>D142210000514</t>
  </si>
  <si>
    <t>長崎県立佐世保中央高等学校</t>
  </si>
  <si>
    <t>長崎県佐世保市梅田町１０―１４</t>
  </si>
  <si>
    <t>D142210000523</t>
  </si>
  <si>
    <t>長崎県立五島海陽高等学校</t>
  </si>
  <si>
    <t>長崎県五島市坂の上１－６－１</t>
  </si>
  <si>
    <t>D142210000532</t>
  </si>
  <si>
    <t>長崎県立長崎北陽台高等学校</t>
  </si>
  <si>
    <t>長崎県西彼杵郡長与町高田郷３６７２</t>
  </si>
  <si>
    <t>D142210000541</t>
  </si>
  <si>
    <t>長崎県立諫早東高等学校</t>
  </si>
  <si>
    <t>長崎県諫早市森山町杉谷３１７</t>
  </si>
  <si>
    <t>D142210000550</t>
  </si>
  <si>
    <t>長崎県立西陵高等学校</t>
  </si>
  <si>
    <t>長崎県諫早市多良見町化屋１３８７－２</t>
  </si>
  <si>
    <t>D142210000569</t>
  </si>
  <si>
    <t>長崎県立鳴滝高等学校</t>
  </si>
  <si>
    <t>長崎県長崎市鳴滝１－４－１</t>
  </si>
  <si>
    <t>D142210000578</t>
  </si>
  <si>
    <t>長崎県立島原翔南高等学校</t>
  </si>
  <si>
    <t>長崎県南島原市西有家町須川８１０</t>
  </si>
  <si>
    <t>D142310000013</t>
  </si>
  <si>
    <t>D142310000022</t>
  </si>
  <si>
    <t>長崎南山高等学校</t>
  </si>
  <si>
    <t>D142310000031</t>
  </si>
  <si>
    <t>活水高等学校</t>
  </si>
  <si>
    <t>D142310000040</t>
  </si>
  <si>
    <t>長崎女子高等学校</t>
  </si>
  <si>
    <t>長崎県長崎市上小島１－１１－８</t>
  </si>
  <si>
    <t>D142310000059</t>
  </si>
  <si>
    <t>長崎玉成高等学校</t>
  </si>
  <si>
    <t>長崎県長崎市愛宕１丁目２９番４１号</t>
  </si>
  <si>
    <t>D142310000068</t>
  </si>
  <si>
    <t>長崎女子商業高等学校</t>
  </si>
  <si>
    <t>D142310000077</t>
  </si>
  <si>
    <t>聖母の騎士高等学校</t>
  </si>
  <si>
    <t>長崎県長崎市本河内２丁目２番２号</t>
  </si>
  <si>
    <t>D142310000086</t>
  </si>
  <si>
    <t>瓊浦高等学校</t>
  </si>
  <si>
    <t>長崎県長崎市伊良林２－１３－４</t>
  </si>
  <si>
    <t>D142310000095</t>
  </si>
  <si>
    <t>純心女子高等学校</t>
  </si>
  <si>
    <t>D142310000102</t>
  </si>
  <si>
    <t>創成館高等学校</t>
  </si>
  <si>
    <t>D142310000111</t>
  </si>
  <si>
    <t>長崎総合科学大学附属高等学校</t>
  </si>
  <si>
    <t>長崎県長崎市宿町３－１</t>
  </si>
  <si>
    <t>D142310000120</t>
  </si>
  <si>
    <t>西海学園高等学校</t>
  </si>
  <si>
    <t>長崎県佐世保市春日町２９－２２</t>
  </si>
  <si>
    <t>D142310000139</t>
  </si>
  <si>
    <t>久田学園佐世保女子高等学校</t>
  </si>
  <si>
    <t>長崎県佐世保市比良町２１－１</t>
  </si>
  <si>
    <t>D142310000148</t>
  </si>
  <si>
    <t>聖和女子学院高等学校</t>
  </si>
  <si>
    <t>D142310000157</t>
  </si>
  <si>
    <t>九州文化学園高等学校</t>
  </si>
  <si>
    <t>長崎県佐世保市椎木町６００番</t>
  </si>
  <si>
    <t>D142310000166</t>
  </si>
  <si>
    <t>佐世保実業高等学校</t>
  </si>
  <si>
    <t>長崎県佐世保市母ヶ浦町８８８－１</t>
  </si>
  <si>
    <t>D142310000175</t>
  </si>
  <si>
    <t>島原中央高等学校</t>
  </si>
  <si>
    <t>長崎県島原市船泊町３４１５番地</t>
  </si>
  <si>
    <t>D142310000184</t>
  </si>
  <si>
    <t>鎮西学院高等学校</t>
  </si>
  <si>
    <t>長崎県諫早市西栄田町１２１２－１</t>
  </si>
  <si>
    <t>D142310000193</t>
  </si>
  <si>
    <t>長崎日本大学高等学校</t>
  </si>
  <si>
    <t>D142310000200</t>
  </si>
  <si>
    <t>向陽高等学校</t>
  </si>
  <si>
    <t>長崎県大村市西三城町１６番地</t>
  </si>
  <si>
    <t>D142310000219</t>
  </si>
  <si>
    <t>青雲高等学校</t>
  </si>
  <si>
    <t>D142310000228</t>
  </si>
  <si>
    <t>精道三川台高等学校</t>
  </si>
  <si>
    <t>D142310000237</t>
  </si>
  <si>
    <t>こころ未来高等学校</t>
  </si>
  <si>
    <t>長崎県長崎市愛宕３丁目１９番２３号</t>
  </si>
  <si>
    <t>E142110000014</t>
  </si>
  <si>
    <t>長崎大学教育学部附属特別支援学校</t>
  </si>
  <si>
    <t>長崎県長崎市柳谷町４２－１</t>
  </si>
  <si>
    <t>E142210000012</t>
  </si>
  <si>
    <t>長崎県立盲学校</t>
  </si>
  <si>
    <t>長崎県西彼杵郡時津町西時津郷８７３</t>
  </si>
  <si>
    <t>E142210000021</t>
  </si>
  <si>
    <t>長崎県立ろう学校</t>
  </si>
  <si>
    <t>長崎県大村市宮小路３－５－５</t>
  </si>
  <si>
    <t>E142210000030</t>
  </si>
  <si>
    <t>長崎県立諫早特別支援学校</t>
  </si>
  <si>
    <t>長崎県諫早市真崎町１６７０－１</t>
  </si>
  <si>
    <t>E142210000049</t>
  </si>
  <si>
    <t>長崎県立諫早東特別支援学校</t>
  </si>
  <si>
    <t>長崎県諫早市永昌東町２４－２</t>
  </si>
  <si>
    <t>E142210000058</t>
  </si>
  <si>
    <t>長崎県立大村特別支援学校</t>
  </si>
  <si>
    <t>長崎県大村市久原２丁目１４１８－２</t>
  </si>
  <si>
    <t>E142210000067</t>
  </si>
  <si>
    <t>長崎県立虹の原特別支援学校</t>
  </si>
  <si>
    <t>長崎県大村市宮小路３－５－１</t>
  </si>
  <si>
    <t>E142210000076</t>
  </si>
  <si>
    <t>長崎県立川棚特別支援学校</t>
  </si>
  <si>
    <t>長崎県東彼杵郡川棚町小串郷１６００</t>
  </si>
  <si>
    <t>E142210000085</t>
  </si>
  <si>
    <t>長崎県立佐世保特別支援学校</t>
  </si>
  <si>
    <t>長崎県佐世保市竹辺町８１０</t>
  </si>
  <si>
    <t>E142210000094</t>
  </si>
  <si>
    <t>長崎県立島原特別支援学校</t>
  </si>
  <si>
    <t>長崎県島原市新田町５６２</t>
  </si>
  <si>
    <t>E142210000101</t>
  </si>
  <si>
    <t>長崎県立長崎特別支援学校</t>
  </si>
  <si>
    <t>長崎県長崎市桜木町６－４１</t>
  </si>
  <si>
    <t>E142210000110</t>
  </si>
  <si>
    <t>長崎県立鶴南特別支援学校</t>
  </si>
  <si>
    <t>長崎県長崎市蚊焼町７２１</t>
  </si>
  <si>
    <t>E142210000129</t>
  </si>
  <si>
    <t>長崎県立桜が丘特別支援学校</t>
  </si>
  <si>
    <t>長崎県東彼杵郡川棚町下組郷３８６－２</t>
  </si>
  <si>
    <t>E142210000138</t>
  </si>
  <si>
    <t>長崎県立希望が丘高等特別支援学校</t>
  </si>
  <si>
    <t>長崎県諫早市多良見町化屋９８６－６</t>
  </si>
  <si>
    <t>E142210000147</t>
  </si>
  <si>
    <t>長崎県立虹の原特別支援学校壱岐分校</t>
  </si>
  <si>
    <t>長崎県壱岐市郷ノ浦町片原触８８</t>
  </si>
  <si>
    <t>E142210000156</t>
  </si>
  <si>
    <t>長崎県立鶴南特別支援学校五島分校</t>
  </si>
  <si>
    <t>長崎県五島市坂の上町１－６－１</t>
  </si>
  <si>
    <t>E142210000165</t>
  </si>
  <si>
    <t>E142210000174</t>
  </si>
  <si>
    <t>佐世保特別支援学校北松分校</t>
  </si>
  <si>
    <t>B143110000010</t>
  </si>
  <si>
    <t>熊本大学教育学部附属小学校</t>
  </si>
  <si>
    <t>熊本県熊本市中央区京町本丁５－１２</t>
  </si>
  <si>
    <t>B143210000018</t>
  </si>
  <si>
    <t>熊本市立壺川小学校</t>
  </si>
  <si>
    <t>熊本県熊本市中央区壺川１－４－５</t>
  </si>
  <si>
    <t>B143210000027</t>
  </si>
  <si>
    <t>熊本市立碩台小学校</t>
  </si>
  <si>
    <t>熊本県熊本市中央区井川淵町４－８</t>
  </si>
  <si>
    <t>B143210000036</t>
  </si>
  <si>
    <t>熊本市立白川小学校</t>
  </si>
  <si>
    <t>熊本県熊本市中央区新屋敷１－７－１３</t>
  </si>
  <si>
    <t>B143210000045</t>
  </si>
  <si>
    <t>熊本市立城東小学校</t>
  </si>
  <si>
    <t>熊本県熊本市中央区千葉城町５－１</t>
  </si>
  <si>
    <t>B143210000054</t>
  </si>
  <si>
    <t>熊本市立慶徳小学校</t>
  </si>
  <si>
    <t>熊本県熊本市中央区山崎町７２番地</t>
  </si>
  <si>
    <t>B143210000063</t>
  </si>
  <si>
    <t>熊本市立一新小学校</t>
  </si>
  <si>
    <t>熊本県熊本市中央区新町３－１０－４５</t>
  </si>
  <si>
    <t>B143210000072</t>
  </si>
  <si>
    <t>熊本市立五福小学校</t>
  </si>
  <si>
    <t>熊本県熊本市中央区細工町２－２５</t>
  </si>
  <si>
    <t>B143210000081</t>
  </si>
  <si>
    <t>熊本市立向山小学校</t>
  </si>
  <si>
    <t>熊本県熊本市中央区本山４－５－１１</t>
  </si>
  <si>
    <t>B143210000090</t>
  </si>
  <si>
    <t>熊本市立黒髪小学校</t>
  </si>
  <si>
    <t>熊本県熊本市中央区黒髪２－２－１</t>
  </si>
  <si>
    <t>B143210000107</t>
  </si>
  <si>
    <t>熊本市立大江小学校</t>
  </si>
  <si>
    <t>熊本県熊本市中央区大江３－５－３１</t>
  </si>
  <si>
    <t>B143210000116</t>
  </si>
  <si>
    <t>熊本市立本荘小学校</t>
  </si>
  <si>
    <t>熊本県熊本市中央区本荘６－５－４７</t>
  </si>
  <si>
    <t>B143210000125</t>
  </si>
  <si>
    <t>熊本市立春竹小学校</t>
  </si>
  <si>
    <t>熊本県熊本市中央区琴平１丁目９番４３号</t>
  </si>
  <si>
    <t>B143210000134</t>
  </si>
  <si>
    <t>熊本市立古町小学校</t>
  </si>
  <si>
    <t>熊本県熊本市西区二本木４－９－６５</t>
  </si>
  <si>
    <t>B143210000143</t>
  </si>
  <si>
    <t>熊本市立春日小学校</t>
  </si>
  <si>
    <t>熊本県熊本市西区春日５－３－５</t>
  </si>
  <si>
    <t>B143210000152</t>
  </si>
  <si>
    <t>熊本市立城西小学校</t>
  </si>
  <si>
    <t>熊本県熊本市西区島崎３－１２－６０</t>
  </si>
  <si>
    <t>B143210000161</t>
  </si>
  <si>
    <t>熊本市立花園小学校</t>
  </si>
  <si>
    <t>熊本県熊本市西区花園６－９－１５</t>
  </si>
  <si>
    <t>B143210000170</t>
  </si>
  <si>
    <t>熊本市立池田小学校</t>
  </si>
  <si>
    <t>熊本県熊本市西区池田１－２８－５</t>
  </si>
  <si>
    <t>B143210000189</t>
  </si>
  <si>
    <t>熊本市立出水小学校</t>
  </si>
  <si>
    <t>熊本県熊本市中央区出水１－１－７５</t>
  </si>
  <si>
    <t>B143210000198</t>
  </si>
  <si>
    <t>熊本市立白坪小学校</t>
  </si>
  <si>
    <t>熊本県熊本市西区蓮台寺４－４－１</t>
  </si>
  <si>
    <t>B143210000205</t>
  </si>
  <si>
    <t>熊本市立画図小学校</t>
  </si>
  <si>
    <t>熊本県熊本市東区下江津８－１－６</t>
  </si>
  <si>
    <t>B143210000214</t>
  </si>
  <si>
    <t>熊本市立砂取小学校</t>
  </si>
  <si>
    <t>熊本県熊本市中央区神水１－１－１</t>
  </si>
  <si>
    <t>B143210000223</t>
  </si>
  <si>
    <t>熊本市立健軍小学校</t>
  </si>
  <si>
    <t>熊本県熊本市東区健軍２－２５－５６</t>
  </si>
  <si>
    <t>B143210000232</t>
  </si>
  <si>
    <t>熊本市立清水小学校</t>
  </si>
  <si>
    <t>熊本県熊本市北区清水本町１４－５８</t>
  </si>
  <si>
    <t>B143210000241</t>
  </si>
  <si>
    <t>熊本市立日吉小学校</t>
  </si>
  <si>
    <t>熊本県熊本市南区近見１－９－３０</t>
  </si>
  <si>
    <t>B143210000250</t>
  </si>
  <si>
    <t>熊本市立川尻小学校</t>
  </si>
  <si>
    <t>熊本県熊本市南区川尻４－１－１</t>
  </si>
  <si>
    <t>B143210000269</t>
  </si>
  <si>
    <t>熊本市立尾ノ上小学校</t>
  </si>
  <si>
    <t>熊本県熊本市東区尾ノ上２－８－１</t>
  </si>
  <si>
    <t>B143210000278</t>
  </si>
  <si>
    <t>熊本市立力合小学校</t>
  </si>
  <si>
    <t>熊本県熊本市南区刈草２丁目１０番１号</t>
  </si>
  <si>
    <t>B143210000287</t>
  </si>
  <si>
    <t>熊本市立田迎小学校</t>
  </si>
  <si>
    <t>熊本県熊本市南区出仲間８－３－３０</t>
  </si>
  <si>
    <t>B143210000296</t>
  </si>
  <si>
    <t>熊本市立御幸小学校</t>
  </si>
  <si>
    <t>熊本県熊本市南区御幸笛田７－１６－１</t>
  </si>
  <si>
    <t>B143210000303</t>
  </si>
  <si>
    <t>熊本市立池上小学校</t>
  </si>
  <si>
    <t>熊本県熊本市西区池上町８５０</t>
  </si>
  <si>
    <t>B143210000312</t>
  </si>
  <si>
    <t>熊本市立城山小学校</t>
  </si>
  <si>
    <t>熊本県熊本市西区城山大塘１－２３－１</t>
  </si>
  <si>
    <t>B143210000321</t>
  </si>
  <si>
    <t>熊本市立高橋小学校</t>
  </si>
  <si>
    <t>熊本県熊本市西区高橋町１－６－１</t>
  </si>
  <si>
    <t>B143210000330</t>
  </si>
  <si>
    <t>熊本市立託麻原小学校</t>
  </si>
  <si>
    <t>熊本県熊本市中央区渡鹿２－３－１</t>
  </si>
  <si>
    <t>B143210000349</t>
  </si>
  <si>
    <t>熊本市立秋津小学校</t>
  </si>
  <si>
    <t>熊本県熊本市東区秋津３－９－２０</t>
  </si>
  <si>
    <t>B143210000358</t>
  </si>
  <si>
    <t>熊本市立泉ケ丘小学校</t>
  </si>
  <si>
    <t>熊本県熊本市東区水源１－７－１</t>
  </si>
  <si>
    <t>B143210000367</t>
  </si>
  <si>
    <t>熊本市立龍田小学校</t>
  </si>
  <si>
    <t>熊本県熊本市北区龍田７丁目７番１号</t>
  </si>
  <si>
    <t>B143210000376</t>
  </si>
  <si>
    <t>熊本市立小島小学校</t>
  </si>
  <si>
    <t>熊本県熊本市西区小島７丁目９番１号</t>
  </si>
  <si>
    <t>B143210000385</t>
  </si>
  <si>
    <t>熊本市立中島小学校</t>
  </si>
  <si>
    <t>熊本県熊本市西区中島町５３８</t>
  </si>
  <si>
    <t>B143210000394</t>
  </si>
  <si>
    <t>熊本市立帯山小学校</t>
  </si>
  <si>
    <t>熊本県熊本市中央区帯山４－１１－１１</t>
  </si>
  <si>
    <t>B143210000401</t>
  </si>
  <si>
    <t>熊本市立白山小学校</t>
  </si>
  <si>
    <t>熊本県熊本市中央区菅原町９番１号</t>
  </si>
  <si>
    <t>B143210000410</t>
  </si>
  <si>
    <t>熊本市立若葉小学校</t>
  </si>
  <si>
    <t>熊本県熊本市東区若葉４－２３－１</t>
  </si>
  <si>
    <t>B143210000429</t>
  </si>
  <si>
    <t>熊本市立城北小学校</t>
  </si>
  <si>
    <t>熊本県熊本市北区清水新地１－４－１</t>
  </si>
  <si>
    <t>B143210000438</t>
  </si>
  <si>
    <t>熊本市立西原小学校</t>
  </si>
  <si>
    <t>熊本県熊本市東区新南部３－４－６０</t>
  </si>
  <si>
    <t>B143210000447</t>
  </si>
  <si>
    <t>熊本市立高平台小学校</t>
  </si>
  <si>
    <t>熊本県熊本市北区高平１－１７－２８</t>
  </si>
  <si>
    <t>B143210000456</t>
  </si>
  <si>
    <t>八代市立代陽小学校</t>
  </si>
  <si>
    <t>熊本県八代市北の丸町１番７号</t>
  </si>
  <si>
    <t>B143210000465</t>
  </si>
  <si>
    <t>八代市立太田郷小学校</t>
  </si>
  <si>
    <t>熊本県八代市日置町４４５番地</t>
  </si>
  <si>
    <t>B143210000474</t>
  </si>
  <si>
    <t>八代市立植柳小学校</t>
  </si>
  <si>
    <t>熊本県八代市植柳上町４４９</t>
  </si>
  <si>
    <t>B143210000483</t>
  </si>
  <si>
    <t>八代市立松高小学校</t>
  </si>
  <si>
    <t>熊本県八代市永碇町８２８－１</t>
  </si>
  <si>
    <t>B143210000492</t>
  </si>
  <si>
    <t>八代市立金剛小学校</t>
  </si>
  <si>
    <t>熊本県八代市高植本町１２０７</t>
  </si>
  <si>
    <t>B143210000508</t>
  </si>
  <si>
    <t>八代市立金剛小学校弥次分校</t>
  </si>
  <si>
    <t>熊本県八代市三江湖町１４７２－１</t>
  </si>
  <si>
    <t>B143210000517</t>
  </si>
  <si>
    <t>八代市立高田小学校</t>
  </si>
  <si>
    <t>熊本県八代市豊原中町３１７</t>
  </si>
  <si>
    <t>B143210000526</t>
  </si>
  <si>
    <t>八代市立八千把小学校</t>
  </si>
  <si>
    <t>熊本県八代市上野町１１３１番地</t>
  </si>
  <si>
    <t>B143210000535</t>
  </si>
  <si>
    <t>八代市立郡築小学校</t>
  </si>
  <si>
    <t>熊本県八代市郡築六番町４９－１</t>
  </si>
  <si>
    <t>B143210000544</t>
  </si>
  <si>
    <t>八代市立八代小学校</t>
  </si>
  <si>
    <t>熊本県八代市新地町４－１</t>
  </si>
  <si>
    <t>B143210000553</t>
  </si>
  <si>
    <t>八代市立宮地小学校</t>
  </si>
  <si>
    <t>熊本県八代市宮地町１８２６</t>
  </si>
  <si>
    <t>B143210000562</t>
  </si>
  <si>
    <t>八代市立日奈久小学校</t>
  </si>
  <si>
    <t>熊本県八代市日奈久竹之内町４２７７－１</t>
  </si>
  <si>
    <t>B143210000571</t>
  </si>
  <si>
    <t>八代市立昭和小学校</t>
  </si>
  <si>
    <t>熊本県八代市昭和明徴町７３１－２</t>
  </si>
  <si>
    <t>B143210000580</t>
  </si>
  <si>
    <t>八代市立二見小学校</t>
  </si>
  <si>
    <t>熊本県八代市二見下大野町２２５８－１</t>
  </si>
  <si>
    <t>B143210000599</t>
  </si>
  <si>
    <t>八代市立龍峯小学校</t>
  </si>
  <si>
    <t>熊本県八代市岡町谷川１０４３</t>
  </si>
  <si>
    <t>B143210000606</t>
  </si>
  <si>
    <t>人吉市立人吉東小学校</t>
  </si>
  <si>
    <t>熊本県人吉市七日町１００番地１</t>
  </si>
  <si>
    <t>B143210000615</t>
  </si>
  <si>
    <t>人吉市立人吉西小学校</t>
  </si>
  <si>
    <t>熊本県人吉市城本町８７３番地</t>
  </si>
  <si>
    <t>B143210000624</t>
  </si>
  <si>
    <t>人吉市立東間小学校</t>
  </si>
  <si>
    <t>熊本県人吉市東間下町２６８３</t>
  </si>
  <si>
    <t>B143210000633</t>
  </si>
  <si>
    <t>人吉市立大畑小学校</t>
  </si>
  <si>
    <t>熊本県人吉市大畑町４０９７番地</t>
  </si>
  <si>
    <t>B143210000642</t>
  </si>
  <si>
    <t>人吉市立西瀬小学校</t>
  </si>
  <si>
    <t>熊本県人吉市下戸越町１６５４－１</t>
  </si>
  <si>
    <t>B143210000651</t>
  </si>
  <si>
    <t>人吉市立中原小学校</t>
  </si>
  <si>
    <t>熊本県人吉市中神町５４８</t>
  </si>
  <si>
    <t>B143210000660</t>
  </si>
  <si>
    <t>荒尾市立荒尾第一小学校</t>
  </si>
  <si>
    <t>熊本県荒尾市荒尾９８１－２</t>
  </si>
  <si>
    <t>B143210000679</t>
  </si>
  <si>
    <t>荒尾市立平井小学校</t>
  </si>
  <si>
    <t>熊本県荒尾市上井手１１０８</t>
  </si>
  <si>
    <t>B143210000688</t>
  </si>
  <si>
    <t>荒尾市立府本小学校</t>
  </si>
  <si>
    <t>熊本県荒尾市樺２３１３－２</t>
  </si>
  <si>
    <t>B143210000697</t>
  </si>
  <si>
    <t>荒尾市立八幡小学校</t>
  </si>
  <si>
    <t>熊本県荒尾市野原１４６１</t>
  </si>
  <si>
    <t>B143210000704</t>
  </si>
  <si>
    <t>荒尾市立有明小学校</t>
  </si>
  <si>
    <t>熊本県荒尾市一部３０５</t>
  </si>
  <si>
    <t>B143210000713</t>
  </si>
  <si>
    <t>荒尾市立緑ケ丘小学校</t>
  </si>
  <si>
    <t>熊本県荒尾市荒尾４２３８</t>
  </si>
  <si>
    <t>B143210000722</t>
  </si>
  <si>
    <t>荒尾市立中央小学校</t>
  </si>
  <si>
    <t>熊本県荒尾市荒尾４０４３番地</t>
  </si>
  <si>
    <t>B143210000731</t>
  </si>
  <si>
    <t>荒尾市立清里小学校</t>
  </si>
  <si>
    <t>熊本県荒尾市牛水１５５５</t>
  </si>
  <si>
    <t>B143210000740</t>
  </si>
  <si>
    <t>水俣市立水俣第一小学校</t>
  </si>
  <si>
    <t>熊本県水俣市陣内１－１－２</t>
  </si>
  <si>
    <t>B143210000759</t>
  </si>
  <si>
    <t>水俣市立水俣第二小学校</t>
  </si>
  <si>
    <t>熊本県水俣市栄町１丁目２番１号</t>
  </si>
  <si>
    <t>B143210000768</t>
  </si>
  <si>
    <t>水俣市立水東小学校</t>
  </si>
  <si>
    <t>熊本県水俣市初野５９</t>
  </si>
  <si>
    <t>B143210000777</t>
  </si>
  <si>
    <t>水俣市立袋小学校</t>
  </si>
  <si>
    <t>熊本県水俣市袋１４１３</t>
  </si>
  <si>
    <t>B143210000786</t>
  </si>
  <si>
    <t>水俣市立湯出小学校</t>
  </si>
  <si>
    <t>熊本県水俣市湯出１６４１</t>
  </si>
  <si>
    <t>B143210000795</t>
  </si>
  <si>
    <t>水俣市立葛渡小学校</t>
  </si>
  <si>
    <t>熊本県水俣市葛渡２７０－２</t>
  </si>
  <si>
    <t>B143210000802</t>
  </si>
  <si>
    <t>水俣市立久木野小学校</t>
  </si>
  <si>
    <t>熊本県水俣市久木野１１１７</t>
  </si>
  <si>
    <t>B143210000811</t>
  </si>
  <si>
    <t>玉名市立玉名町小学校</t>
  </si>
  <si>
    <t>熊本県玉名市岩崎１１２０</t>
  </si>
  <si>
    <t>B143210000820</t>
  </si>
  <si>
    <t>玉名市立築山小学校</t>
  </si>
  <si>
    <t>熊本県玉名市築地１８８０</t>
  </si>
  <si>
    <t>B143210000839</t>
  </si>
  <si>
    <t>玉名市立滑石小学校</t>
  </si>
  <si>
    <t>熊本県玉名市滑石１５４２</t>
  </si>
  <si>
    <t>B143210000848</t>
  </si>
  <si>
    <t>玉名市立大浜小学校</t>
  </si>
  <si>
    <t>熊本県玉名市大浜町２１００</t>
  </si>
  <si>
    <t>B143210000857</t>
  </si>
  <si>
    <t>玉名市立豊水小学校</t>
  </si>
  <si>
    <t>熊本県玉名市小野尻３７３番地</t>
  </si>
  <si>
    <t>B143210000866</t>
  </si>
  <si>
    <t>玉名市立八嘉小学校</t>
  </si>
  <si>
    <t>熊本県玉名市田崎８３５－２５</t>
  </si>
  <si>
    <t>B143210000875</t>
  </si>
  <si>
    <t>玉名市立伊倉小学校</t>
  </si>
  <si>
    <t>熊本県玉名市宮原６７８</t>
  </si>
  <si>
    <t>B143210000884</t>
  </si>
  <si>
    <t>天草市立本渡南小学校</t>
  </si>
  <si>
    <t>熊本県天草市川原町４番２１号</t>
  </si>
  <si>
    <t>B143210000893</t>
  </si>
  <si>
    <t>天草市立本渡北小学校</t>
  </si>
  <si>
    <t>熊本県天草市浜崎町３番５５号</t>
  </si>
  <si>
    <t>B143210000900</t>
  </si>
  <si>
    <t>天草市立楠浦小学校</t>
  </si>
  <si>
    <t>熊本県天草市楠浦町２８０５</t>
  </si>
  <si>
    <t>B143210000919</t>
  </si>
  <si>
    <t>天草市立本町小学校</t>
  </si>
  <si>
    <t>熊本県天草市本町本８１５番地</t>
  </si>
  <si>
    <t>B143210000928</t>
  </si>
  <si>
    <t>天草市立佐伊津小学校</t>
  </si>
  <si>
    <t>熊本県天草市佐伊津町２３１２</t>
  </si>
  <si>
    <t>B143210000937</t>
  </si>
  <si>
    <t>山鹿市立八幡小学校</t>
  </si>
  <si>
    <t>熊本県山鹿市熊入町３００番地</t>
  </si>
  <si>
    <t>B143210000964</t>
  </si>
  <si>
    <t>山鹿市立三玉小学校</t>
  </si>
  <si>
    <t>熊本県山鹿市久原２９３５</t>
  </si>
  <si>
    <t>B143210000973</t>
  </si>
  <si>
    <t>山鹿市立大道小学校</t>
  </si>
  <si>
    <t>熊本県山鹿市方保田１８７４</t>
  </si>
  <si>
    <t>B143210000982</t>
  </si>
  <si>
    <t>菊池市立隈府小学校</t>
  </si>
  <si>
    <t>熊本県菊池市隈府７９２</t>
  </si>
  <si>
    <t>B143210000991</t>
  </si>
  <si>
    <t>菊池市立菊之池小学校</t>
  </si>
  <si>
    <t>熊本県菊池市西寺１９２８</t>
  </si>
  <si>
    <t>B143210001008</t>
  </si>
  <si>
    <t>菊池市立花房小学校</t>
  </si>
  <si>
    <t>熊本県菊池市出田２５１６</t>
  </si>
  <si>
    <t>B143210001017</t>
  </si>
  <si>
    <t>菊池市立戸崎小学校</t>
  </si>
  <si>
    <t>熊本県菊池市赤星１１６４</t>
  </si>
  <si>
    <t>B143210001026</t>
  </si>
  <si>
    <t>宇土市立宇土小学校</t>
  </si>
  <si>
    <t>熊本県宇土市高柳町１０４－１</t>
  </si>
  <si>
    <t>B143210001035</t>
  </si>
  <si>
    <t>宇土市立緑川小学校</t>
  </si>
  <si>
    <t>熊本県宇土市野鶴町２４６</t>
  </si>
  <si>
    <t>B143210001044</t>
  </si>
  <si>
    <t>宇土市立網津小学校</t>
  </si>
  <si>
    <t>熊本県宇土市網津町２０８２－３</t>
  </si>
  <si>
    <t>B143210001053</t>
  </si>
  <si>
    <t>宇土市立花園小学校</t>
  </si>
  <si>
    <t>熊本県宇土市古保里町６９５</t>
  </si>
  <si>
    <t>B143210001062</t>
  </si>
  <si>
    <t>宇土市立走潟小学校</t>
  </si>
  <si>
    <t>熊本県宇土市走潟町７４３</t>
  </si>
  <si>
    <t>B143210001071</t>
  </si>
  <si>
    <t>宇土市立網田小学校</t>
  </si>
  <si>
    <t>熊本県宇土市下網田町１８４２</t>
  </si>
  <si>
    <t>B143210001080</t>
  </si>
  <si>
    <t>熊本市立楠小学校</t>
  </si>
  <si>
    <t>熊本県熊本市北区楠５－１５－１</t>
  </si>
  <si>
    <t>B143210001099</t>
  </si>
  <si>
    <t>熊本市立桜木小学校</t>
  </si>
  <si>
    <t>熊本県熊本市東区花立２丁目２３－１</t>
  </si>
  <si>
    <t>B143210001106</t>
  </si>
  <si>
    <t>荒尾市立桜山小学校</t>
  </si>
  <si>
    <t>熊本県荒尾市桜山町３－２５－１</t>
  </si>
  <si>
    <t>B143210001115</t>
  </si>
  <si>
    <t>熊本市立武蔵小学校</t>
  </si>
  <si>
    <t>熊本県熊本市北区武蔵ヶ丘３－１５－１</t>
  </si>
  <si>
    <t>B143210001124</t>
  </si>
  <si>
    <t>熊本市立帯山西小学校</t>
  </si>
  <si>
    <t>熊本県熊本市中央区帯山１－２９－８</t>
  </si>
  <si>
    <t>B143210001133</t>
  </si>
  <si>
    <t>熊本市立月出小学校</t>
  </si>
  <si>
    <t>熊本県熊本市東区月出６－２－４０</t>
  </si>
  <si>
    <t>B143210001142</t>
  </si>
  <si>
    <t>熊本市立出水南小学校</t>
  </si>
  <si>
    <t>熊本県熊本市中央区出水４－１－１</t>
  </si>
  <si>
    <t>B143210001151</t>
  </si>
  <si>
    <t>熊本市立川上小学校</t>
  </si>
  <si>
    <t>熊本県熊本市北区西梶尾町４８０</t>
  </si>
  <si>
    <t>B143210001160</t>
  </si>
  <si>
    <t>熊本市立西里小学校</t>
  </si>
  <si>
    <t>熊本県熊本市北区下硯川町１７８４番地</t>
  </si>
  <si>
    <t>B143210001179</t>
  </si>
  <si>
    <t>熊本市立芳野小学校</t>
  </si>
  <si>
    <t>熊本県熊本市西区河内町野出１４１９</t>
  </si>
  <si>
    <t>B143210001188</t>
  </si>
  <si>
    <t>熊本市立河内小学校</t>
  </si>
  <si>
    <t>熊本県熊本市西区河内町船津２５０５－２</t>
  </si>
  <si>
    <t>B143210001197</t>
  </si>
  <si>
    <t>熊本市立飽田東小学校</t>
  </si>
  <si>
    <t>熊本県熊本市南区砂原町１１５</t>
  </si>
  <si>
    <t>B143210001204</t>
  </si>
  <si>
    <t>熊本市立飽田南小学校</t>
  </si>
  <si>
    <t>熊本県熊本市南区護藤町９９９</t>
  </si>
  <si>
    <t>B143210001213</t>
  </si>
  <si>
    <t>熊本市立飽田西小学校</t>
  </si>
  <si>
    <t>熊本県熊本市南区並建町１００５番地</t>
  </si>
  <si>
    <t>B143210001222</t>
  </si>
  <si>
    <t>熊本市立中緑小学校</t>
  </si>
  <si>
    <t>熊本県熊本市南区美登里町８００番地</t>
  </si>
  <si>
    <t>B143210001231</t>
  </si>
  <si>
    <t>熊本市立銭塘小学校</t>
  </si>
  <si>
    <t>熊本県熊本市南区銭塘町９９０</t>
  </si>
  <si>
    <t>B143210001240</t>
  </si>
  <si>
    <t>熊本市立奥古閑小学校</t>
  </si>
  <si>
    <t>熊本県熊本市南区奥古閑町４０７２</t>
  </si>
  <si>
    <t>B143210001259</t>
  </si>
  <si>
    <t>熊本市立川口小学校</t>
  </si>
  <si>
    <t>熊本県熊本市南区川口町３０４５</t>
  </si>
  <si>
    <t>B143210001268</t>
  </si>
  <si>
    <t>熊本市立託麻北小学校</t>
  </si>
  <si>
    <t>熊本県熊本市東区上南部３－３４－１</t>
  </si>
  <si>
    <t>B143210001277</t>
  </si>
  <si>
    <t>熊本市立託麻西小学校</t>
  </si>
  <si>
    <t>熊本県熊本市東区御領２－３－３０</t>
  </si>
  <si>
    <t>B143210001286</t>
  </si>
  <si>
    <t>熊本市立託麻東小学校</t>
  </si>
  <si>
    <t>熊本県熊本市東区戸島３－１５－１</t>
  </si>
  <si>
    <t>B143210001295</t>
  </si>
  <si>
    <t>宇城市立三角小学校</t>
  </si>
  <si>
    <t>熊本県宇城市三角町三角浦５７４－１</t>
  </si>
  <si>
    <t>B143210001320</t>
  </si>
  <si>
    <t>熊本市立杉上小学校</t>
  </si>
  <si>
    <t>熊本県熊本市南区城南町永５０５－１</t>
  </si>
  <si>
    <t>B143210001339</t>
  </si>
  <si>
    <t>熊本市立隈庄小学校</t>
  </si>
  <si>
    <t>熊本県熊本市南区城南町隈庄２７０</t>
  </si>
  <si>
    <t>B143210001348</t>
  </si>
  <si>
    <t>熊本市立豊田小学校</t>
  </si>
  <si>
    <t>熊本県熊本市南区城南町塚原２５９</t>
  </si>
  <si>
    <t>B143210001357</t>
  </si>
  <si>
    <t>宇城市立松橋小学校</t>
  </si>
  <si>
    <t>熊本県宇城市松橋町松橋１６６６</t>
  </si>
  <si>
    <t>B143210001366</t>
  </si>
  <si>
    <t>宇城市立当尾小学校</t>
  </si>
  <si>
    <t>熊本県宇城市松橋町曲野１８５６</t>
  </si>
  <si>
    <t>B143210001375</t>
  </si>
  <si>
    <t>宇城市立豊川小学校</t>
  </si>
  <si>
    <t>熊本県宇城市松橋町南豊崎５８２</t>
  </si>
  <si>
    <t>B143210001384</t>
  </si>
  <si>
    <t>宇城市立豊福小学校</t>
  </si>
  <si>
    <t>熊本県宇城市松橋町豊福１６０４</t>
  </si>
  <si>
    <t>B143210001393</t>
  </si>
  <si>
    <t>宇城市立小野部田小学校</t>
  </si>
  <si>
    <t>熊本県宇城市小川町南小野１４０２</t>
  </si>
  <si>
    <t>B143210001400</t>
  </si>
  <si>
    <t>宇城市立河江小学校</t>
  </si>
  <si>
    <t>熊本県宇城市小川町新田１６７５番地１</t>
  </si>
  <si>
    <t>B143210001419</t>
  </si>
  <si>
    <t>宇城市立小川小学校</t>
  </si>
  <si>
    <t>熊本県宇城市小川町西北小川１</t>
  </si>
  <si>
    <t>B143210001428</t>
  </si>
  <si>
    <t>宇城市立海東小学校</t>
  </si>
  <si>
    <t>熊本県宇城市小川町南海東２０５０</t>
  </si>
  <si>
    <t>B143210001437</t>
  </si>
  <si>
    <t>熊本市立富合小学校</t>
  </si>
  <si>
    <t>熊本県熊本市南区富合町清藤４７２</t>
  </si>
  <si>
    <t>B143210001446</t>
  </si>
  <si>
    <t>宇城市立豊野小学校</t>
  </si>
  <si>
    <t>熊本県宇城市豊野町糸石３５３６</t>
  </si>
  <si>
    <t>B143210001455</t>
  </si>
  <si>
    <t>玉名市立玉水小学校</t>
  </si>
  <si>
    <t>熊本県玉名市天水町部田見１４４０－２</t>
  </si>
  <si>
    <t>B143210001464</t>
  </si>
  <si>
    <t>玉名市立小天小学校</t>
  </si>
  <si>
    <t>熊本県玉名市天水町小天６９６６</t>
  </si>
  <si>
    <t>B143210001473</t>
  </si>
  <si>
    <t>南関町立南関第一小学校</t>
  </si>
  <si>
    <t>熊本県玉名郡南関町関町１８８</t>
  </si>
  <si>
    <t>B143210001482</t>
  </si>
  <si>
    <t>南関町立南関第二小学校</t>
  </si>
  <si>
    <t>熊本県玉名郡南関町高久野７５４</t>
  </si>
  <si>
    <t>B143210001491</t>
  </si>
  <si>
    <t>南関町立南関第三小学校</t>
  </si>
  <si>
    <t>熊本県玉名郡南関町大字相谷１８００番地</t>
  </si>
  <si>
    <t>B143210001507</t>
  </si>
  <si>
    <t>南関町立南関第四小学校</t>
  </si>
  <si>
    <t>熊本県玉名郡南関町大字上坂下３５２８</t>
  </si>
  <si>
    <t>B143210001516</t>
  </si>
  <si>
    <t>長洲町立六栄小学校</t>
  </si>
  <si>
    <t>熊本県玉名郡長洲町宮野９５７－１</t>
  </si>
  <si>
    <t>B143210001525</t>
  </si>
  <si>
    <t>長洲町立腹赤小学校</t>
  </si>
  <si>
    <t>熊本県玉名郡長洲町腹赤１２５</t>
  </si>
  <si>
    <t>B143210001534</t>
  </si>
  <si>
    <t>長洲町立長洲小学校</t>
  </si>
  <si>
    <t>熊本県玉名郡長洲町大字長洲１７７６番地</t>
  </si>
  <si>
    <t>B143210001543</t>
  </si>
  <si>
    <t>長洲町立清里小学校</t>
  </si>
  <si>
    <t>熊本県玉名郡長洲町高浜１２５０番地</t>
  </si>
  <si>
    <t>B143210001552</t>
  </si>
  <si>
    <t>玉名市立大野小学校</t>
  </si>
  <si>
    <t>熊本県玉名市岱明町野口２４６０</t>
  </si>
  <si>
    <t>B143210001561</t>
  </si>
  <si>
    <t>玉名市立睦合小学校</t>
  </si>
  <si>
    <t>熊本県玉名市岱明町古閑３０２</t>
  </si>
  <si>
    <t>B143210001570</t>
  </si>
  <si>
    <t>玉名市立鍋小学校</t>
  </si>
  <si>
    <t>熊本県玉名市岱明町鍋３４５－２</t>
  </si>
  <si>
    <t>B143210001589</t>
  </si>
  <si>
    <t>玉名市立高道小学校</t>
  </si>
  <si>
    <t>熊本県玉名市岱明町高道１２３０番地</t>
  </si>
  <si>
    <t>B143210001598</t>
  </si>
  <si>
    <t>玉名市立横島小学校</t>
  </si>
  <si>
    <t>熊本県玉名市横島町横島３８１０</t>
  </si>
  <si>
    <t>B143210001605</t>
  </si>
  <si>
    <t>玉東町立山北小学校</t>
  </si>
  <si>
    <t>熊本県玉名郡玉東町上白木３７０番地１</t>
  </si>
  <si>
    <t>B143210001614</t>
  </si>
  <si>
    <t>玉東町立木葉小学校</t>
  </si>
  <si>
    <t>熊本県玉名郡玉東町木葉１１１３</t>
  </si>
  <si>
    <t>B143210001623</t>
  </si>
  <si>
    <t>熊本市立植木小学校</t>
  </si>
  <si>
    <t>熊本県熊本市北区植木町広住１</t>
  </si>
  <si>
    <t>B143210001632</t>
  </si>
  <si>
    <t>熊本市立山本小学校</t>
  </si>
  <si>
    <t>熊本県熊本市北区植木町内１４２４</t>
  </si>
  <si>
    <t>B143210001641</t>
  </si>
  <si>
    <t>熊本市立田原小学校</t>
  </si>
  <si>
    <t>熊本県熊本市北区植木町富応１３０２番地５</t>
  </si>
  <si>
    <t>B143210001650</t>
  </si>
  <si>
    <t>熊本市立菱形小学校</t>
  </si>
  <si>
    <t>熊本県熊本市北区植木町円台寺１２４</t>
  </si>
  <si>
    <t>B143210001669</t>
  </si>
  <si>
    <t>熊本市立桜井小学校</t>
  </si>
  <si>
    <t>熊本県熊本市北区植木町滴水２２５５</t>
  </si>
  <si>
    <t>B143210001678</t>
  </si>
  <si>
    <t>熊本市立山東小学校</t>
  </si>
  <si>
    <t>熊本県熊本市北区植木町有泉８４１</t>
  </si>
  <si>
    <t>B143210001687</t>
  </si>
  <si>
    <t>熊本市立吉松小学校</t>
  </si>
  <si>
    <t>熊本県熊本市北区植木町豊田４７４</t>
  </si>
  <si>
    <t>B143210001696</t>
  </si>
  <si>
    <t>熊本市立田底小学校</t>
  </si>
  <si>
    <t>熊本県熊本市北区植木町正清５１５</t>
  </si>
  <si>
    <t>B143210001703</t>
  </si>
  <si>
    <t>大津町立室小学校</t>
  </si>
  <si>
    <t>熊本県菊池郡大津町室１８２５</t>
  </si>
  <si>
    <t>B143210001712</t>
  </si>
  <si>
    <t>大津町立大津南小学校</t>
  </si>
  <si>
    <t>熊本県菊池郡大津町大字陣内１５８２番地</t>
  </si>
  <si>
    <t>B143210001721</t>
  </si>
  <si>
    <t>大津町立護川小学校</t>
  </si>
  <si>
    <t>熊本県菊池郡大津町杉水３０９２</t>
  </si>
  <si>
    <t>B143210001730</t>
  </si>
  <si>
    <t>菊池市立泗水東小学校</t>
  </si>
  <si>
    <t>熊本県菊池市泗水町住吉２８５１番地</t>
  </si>
  <si>
    <t>B143210001749</t>
  </si>
  <si>
    <t>菊池市立泗水小学校</t>
  </si>
  <si>
    <t>熊本県菊池市泗水町豊水３４８１番地</t>
  </si>
  <si>
    <t>B143210001758</t>
  </si>
  <si>
    <t>菊池市立泗水西小学校</t>
  </si>
  <si>
    <t>熊本県菊池市泗水町田島３３３番地</t>
  </si>
  <si>
    <t>B143210001767</t>
  </si>
  <si>
    <t>菊池市立七城小学校</t>
  </si>
  <si>
    <t>熊本県菊池市七城町甲佐町３３番地</t>
  </si>
  <si>
    <t>B143210001776</t>
  </si>
  <si>
    <t>菊池市立旭志小学校</t>
  </si>
  <si>
    <t>熊本県菊池市旭志新明２７９０番地</t>
  </si>
  <si>
    <t>B143210001785</t>
  </si>
  <si>
    <t>菊陽町立菊陽中部小学校</t>
  </si>
  <si>
    <t>熊本県菊池郡菊陽町津久礼４１１</t>
  </si>
  <si>
    <t>B143210001794</t>
  </si>
  <si>
    <t>菊陽町立武蔵ケ丘小学校</t>
  </si>
  <si>
    <t>熊本県菊池郡菊陽町武蔵ヶ丘北１丁目２－１</t>
  </si>
  <si>
    <t>B143210001801</t>
  </si>
  <si>
    <t>菊陽町立菊陽南小学校</t>
  </si>
  <si>
    <t>熊本県菊池郡菊陽町曲手３９７</t>
  </si>
  <si>
    <t>B143210001810</t>
  </si>
  <si>
    <t>菊陽町立菊陽北小学校</t>
  </si>
  <si>
    <t>熊本県菊池郡菊陽町原水４６５２</t>
  </si>
  <si>
    <t>B143210001829</t>
  </si>
  <si>
    <t>合志市立合志小学校</t>
  </si>
  <si>
    <t>熊本県合志市上庄５５</t>
  </si>
  <si>
    <t>B143210001838</t>
  </si>
  <si>
    <t>合志市立西合志第一小学校</t>
  </si>
  <si>
    <t>熊本県合志市合生２１９７</t>
  </si>
  <si>
    <t>B143210001847</t>
  </si>
  <si>
    <t>合志市立西合志南小学校</t>
  </si>
  <si>
    <t>熊本県合志市須屋１８７３</t>
  </si>
  <si>
    <t>B143210001856</t>
  </si>
  <si>
    <t>合志市立西合志中央小学校</t>
  </si>
  <si>
    <t>熊本県合志市野々島４８３２</t>
  </si>
  <si>
    <t>B143210001865</t>
  </si>
  <si>
    <t>阿蘇市立内牧小学校</t>
  </si>
  <si>
    <t>熊本県阿蘇市内牧１３７６番地</t>
  </si>
  <si>
    <t>B143210001874</t>
  </si>
  <si>
    <t>南小国町立中原小学校</t>
  </si>
  <si>
    <t>熊本県阿蘇郡南小国町中原２４６９</t>
  </si>
  <si>
    <t>B143210001883</t>
  </si>
  <si>
    <t>南小国町立市原小学校</t>
  </si>
  <si>
    <t>熊本県阿蘇郡南小国町赤馬場１９２２番地</t>
  </si>
  <si>
    <t>B143210001927</t>
  </si>
  <si>
    <t>西原村立山西小学校</t>
  </si>
  <si>
    <t>熊本県阿蘇郡西原村小森２７５４－１</t>
  </si>
  <si>
    <t>B143210001936</t>
  </si>
  <si>
    <t>西原村立河原小学校</t>
  </si>
  <si>
    <t>熊本県阿蘇郡西原村河原９７６番地</t>
  </si>
  <si>
    <t>B143210001945</t>
  </si>
  <si>
    <t>御船町立御船小学校</t>
  </si>
  <si>
    <t>熊本県上益城郡御船町滝川３</t>
  </si>
  <si>
    <t>B143210001954</t>
  </si>
  <si>
    <t>御船町立滝尾小学校</t>
  </si>
  <si>
    <t>熊本県上益城郡御船町滝尾９３４－１</t>
  </si>
  <si>
    <t>B143210001963</t>
  </si>
  <si>
    <t>御船町立木倉小学校</t>
  </si>
  <si>
    <t>熊本県上益城郡御船町木倉９５４</t>
  </si>
  <si>
    <t>B143210001972</t>
  </si>
  <si>
    <t>御船町立高木小学校</t>
  </si>
  <si>
    <t>熊本県上益城郡御船町高木１６３３</t>
  </si>
  <si>
    <t>B143210001981</t>
  </si>
  <si>
    <t>御船町立小坂小学校</t>
  </si>
  <si>
    <t>熊本県上益城郡御船町小坂２１９３－２</t>
  </si>
  <si>
    <t>B143210001990</t>
  </si>
  <si>
    <t>益城町立飯野小学校</t>
  </si>
  <si>
    <t>熊本県上益城郡益城町砥川１３７</t>
  </si>
  <si>
    <t>B143210002007</t>
  </si>
  <si>
    <t>益城町立広安小学校</t>
  </si>
  <si>
    <t>熊本県上益城郡益城町馬水３５番地</t>
  </si>
  <si>
    <t>B143210002016</t>
  </si>
  <si>
    <t>益城町立益城中央小学校</t>
  </si>
  <si>
    <t>熊本県上益城郡益城町大字寺迫１１４２</t>
  </si>
  <si>
    <t>B143210002025</t>
  </si>
  <si>
    <t>益城町立津森小学校</t>
  </si>
  <si>
    <t>熊本県上益城郡益城町大字上陳３６９</t>
  </si>
  <si>
    <t>B143210002034</t>
  </si>
  <si>
    <t>甲佐町立甲佐小学校</t>
  </si>
  <si>
    <t>熊本県上益城郡甲佐町豊内６１３－１</t>
  </si>
  <si>
    <t>B143210002043</t>
  </si>
  <si>
    <t>甲佐町立白旗小学校</t>
  </si>
  <si>
    <t>熊本県上益城郡甲佐町大字白旗５０番地</t>
  </si>
  <si>
    <t>B143210002052</t>
  </si>
  <si>
    <t>甲佐町立乙女小学校</t>
  </si>
  <si>
    <t>熊本県上益城郡甲佐町津志田３０７３</t>
  </si>
  <si>
    <t>B143210002061</t>
  </si>
  <si>
    <t>甲佐町立龍野小学校</t>
  </si>
  <si>
    <t>熊本県上益城郡甲佐町上早川１２２０</t>
  </si>
  <si>
    <t>B143210002070</t>
  </si>
  <si>
    <t>山都町立矢部小学校</t>
  </si>
  <si>
    <t>熊本県上益城郡山都町下馬尾１７</t>
  </si>
  <si>
    <t>B143210002098</t>
  </si>
  <si>
    <t>嘉島町立嘉島東小学校</t>
  </si>
  <si>
    <t>熊本県上益城郡嘉島町上六嘉２０６３</t>
  </si>
  <si>
    <t>B143210002105</t>
  </si>
  <si>
    <t>嘉島町立嘉島西小学校</t>
  </si>
  <si>
    <t>熊本県上益城郡嘉島町上島１９１９番地２</t>
  </si>
  <si>
    <t>B143210002114</t>
  </si>
  <si>
    <t>山都町立清和小学校</t>
  </si>
  <si>
    <t>熊本県上益城郡山都町仮屋３８４</t>
  </si>
  <si>
    <t>B143210002123</t>
  </si>
  <si>
    <t>八代市立鏡小学校</t>
  </si>
  <si>
    <t>熊本県八代市鏡町鏡村６０９－１</t>
  </si>
  <si>
    <t>B143210002132</t>
  </si>
  <si>
    <t>八代市立有佐小学校</t>
  </si>
  <si>
    <t>熊本県八代市鏡町中島１３６０番地１</t>
  </si>
  <si>
    <t>B143210002141</t>
  </si>
  <si>
    <t>八代市立文政小学校</t>
  </si>
  <si>
    <t>熊本県八代市鏡町両出１３７１番地１</t>
  </si>
  <si>
    <t>B143210002150</t>
  </si>
  <si>
    <t>氷川町立宮原小学校</t>
  </si>
  <si>
    <t>熊本県八代郡氷川町今７６２番地</t>
  </si>
  <si>
    <t>B143210002169</t>
  </si>
  <si>
    <t>八代市立千丁小学校</t>
  </si>
  <si>
    <t>熊本県八代市千丁町新牟田１３４５</t>
  </si>
  <si>
    <t>B143210002178</t>
  </si>
  <si>
    <t>氷川町立竜北西部小学校</t>
  </si>
  <si>
    <t>熊本県八代郡氷川町鹿島７４６</t>
  </si>
  <si>
    <t>B143210002187</t>
  </si>
  <si>
    <t>氷川町立竜北東小学校</t>
  </si>
  <si>
    <t>熊本県八代郡氷川町野津２３３６</t>
  </si>
  <si>
    <t>B143210002196</t>
  </si>
  <si>
    <t>八代市立泉第八小学校</t>
  </si>
  <si>
    <t>熊本県八代市泉町樅木１３７－４</t>
  </si>
  <si>
    <t>B143210002203</t>
  </si>
  <si>
    <t>芦北町立田浦小学校</t>
  </si>
  <si>
    <t>熊本県葦北郡芦北町大字田浦８４０番地</t>
  </si>
  <si>
    <t>B143210002212</t>
  </si>
  <si>
    <t>芦北町立佐敷小学校</t>
  </si>
  <si>
    <t>熊本県葦北郡芦北町大字道川内３１</t>
  </si>
  <si>
    <t>B143210002230</t>
  </si>
  <si>
    <t>芦北町立大野小学校</t>
  </si>
  <si>
    <t>熊本県葦北郡芦北町市野瀬１１１９</t>
  </si>
  <si>
    <t>B143210002276</t>
  </si>
  <si>
    <t>芦北町立湯浦小学校</t>
  </si>
  <si>
    <t>熊本県葦北郡芦北町湯浦１３９６</t>
  </si>
  <si>
    <t>B143210002285</t>
  </si>
  <si>
    <t>芦北町立内野小学校</t>
  </si>
  <si>
    <t>熊本県葦北郡芦北町大字大川内６０２番地</t>
  </si>
  <si>
    <t>B143210002294</t>
  </si>
  <si>
    <t>津奈木町立津奈木小学校</t>
  </si>
  <si>
    <t>熊本県葦北郡津奈木町大字岩城１４７０番地</t>
  </si>
  <si>
    <t>B143210002301</t>
  </si>
  <si>
    <t>あさぎり町立免田小学校</t>
  </si>
  <si>
    <t>熊本県球磨郡あさぎり町免田東１７１９</t>
  </si>
  <si>
    <t>B143210002310</t>
  </si>
  <si>
    <t>多良木町立多良木小学校</t>
  </si>
  <si>
    <t>熊本県球磨郡多良木町多良木８７６</t>
  </si>
  <si>
    <t>B143210002329</t>
  </si>
  <si>
    <t>多良木町立宮ケ野小学校</t>
  </si>
  <si>
    <t>熊本県球磨郡多良木町大字多良木３２７２</t>
  </si>
  <si>
    <t>B143210002338</t>
  </si>
  <si>
    <t>多良木町立久米小学校</t>
  </si>
  <si>
    <t>熊本県球磨郡多良木町大字久米１２８</t>
  </si>
  <si>
    <t>B143210002347</t>
  </si>
  <si>
    <t>多良木町立槻木小学校</t>
  </si>
  <si>
    <t>熊本県球磨郡多良木町大字槻木７１３－１</t>
  </si>
  <si>
    <t>B143210002356</t>
  </si>
  <si>
    <t>多良木町立黒肥地小学校</t>
  </si>
  <si>
    <t>熊本県球磨郡多良木町大字黒肥地１６２９</t>
  </si>
  <si>
    <t>B143210002365</t>
  </si>
  <si>
    <t>多良木町立黒肥地小学校柳野分校</t>
  </si>
  <si>
    <t>熊本県球磨郡多良木町大字黒肥地１０２８８番地</t>
  </si>
  <si>
    <t>B143210002374</t>
  </si>
  <si>
    <t>湯前町立湯前小学校</t>
  </si>
  <si>
    <t>熊本県球磨郡湯前町２１２０</t>
  </si>
  <si>
    <t>B143210002383</t>
  </si>
  <si>
    <t>錦町立西小学校</t>
  </si>
  <si>
    <t>熊本県球磨郡錦町大字西１１３２</t>
  </si>
  <si>
    <t>B143210002392</t>
  </si>
  <si>
    <t>錦町立一武小学校</t>
  </si>
  <si>
    <t>熊本県球磨郡錦町一武２６５８番地</t>
  </si>
  <si>
    <t>B143210002409</t>
  </si>
  <si>
    <t>錦町立木上小学校</t>
  </si>
  <si>
    <t>熊本県球磨郡錦町大字木上北２７３７</t>
  </si>
  <si>
    <t>B143210002418</t>
  </si>
  <si>
    <t>あさぎり町立上小学校</t>
  </si>
  <si>
    <t>熊本県球磨郡あさぎり町上南２３７０</t>
  </si>
  <si>
    <t>B143210002427</t>
  </si>
  <si>
    <t>あさぎり町立岡原小学校</t>
  </si>
  <si>
    <t>熊本県球磨郡あさぎり町岡原北１３１３</t>
  </si>
  <si>
    <t>B143210002454</t>
  </si>
  <si>
    <t>あさぎり町立須恵小学校</t>
  </si>
  <si>
    <t>熊本県球磨郡あさぎり町須恵１２３０</t>
  </si>
  <si>
    <t>B143210002463</t>
  </si>
  <si>
    <t>あさぎり町立深田小学校</t>
  </si>
  <si>
    <t>熊本県球磨郡あさぎり町深田東７８７</t>
  </si>
  <si>
    <t>B143210002472</t>
  </si>
  <si>
    <t>相良村立相良南小学校</t>
  </si>
  <si>
    <t>熊本県球磨郡相良村大字深水２０１２</t>
  </si>
  <si>
    <t>B143210002481</t>
  </si>
  <si>
    <t>相良村立相良北小学校</t>
  </si>
  <si>
    <t>熊本県球磨郡相良村四浦東２４４９</t>
  </si>
  <si>
    <t>B143210002490</t>
  </si>
  <si>
    <t>五木村立五木東小学校</t>
  </si>
  <si>
    <t>熊本県球磨郡五木村甲３３７４－５１</t>
  </si>
  <si>
    <t>B143210002506</t>
  </si>
  <si>
    <t>山江村立山田小学校</t>
  </si>
  <si>
    <t>熊本県球磨郡山江村山田乙２０３０</t>
  </si>
  <si>
    <t>B143210002533</t>
  </si>
  <si>
    <t>上天草市立登立小学校</t>
  </si>
  <si>
    <t>熊本県上天草市大矢野町登立１４１０３番地</t>
  </si>
  <si>
    <t>B143210002542</t>
  </si>
  <si>
    <t>上天草市立維和小学校</t>
  </si>
  <si>
    <t>熊本県上天草市大矢野町維和１６８０番地</t>
  </si>
  <si>
    <t>B143210002551</t>
  </si>
  <si>
    <t>上天草市立上小学校</t>
  </si>
  <si>
    <t>熊本県上天草市大矢野町上１１１９番地</t>
  </si>
  <si>
    <t>B143210002560</t>
  </si>
  <si>
    <t>上天草市立中北小学校</t>
  </si>
  <si>
    <t>熊本県上天草市大矢野町中１９１８番地</t>
  </si>
  <si>
    <t>B143210002579</t>
  </si>
  <si>
    <t>上天草市立中南小学校</t>
  </si>
  <si>
    <t>熊本県上天草市大矢野町中９７２０番地</t>
  </si>
  <si>
    <t>B143210002588</t>
  </si>
  <si>
    <t>上天草市立湯島小学校</t>
  </si>
  <si>
    <t>熊本県上天草市大矢野町湯島１５４番地</t>
  </si>
  <si>
    <t>B143210002597</t>
  </si>
  <si>
    <t>上天草市立阿村小学校</t>
  </si>
  <si>
    <t>熊本県上天草市松島町阿村８５３番地</t>
  </si>
  <si>
    <t>B143210002604</t>
  </si>
  <si>
    <t>上天草市立今津小学校</t>
  </si>
  <si>
    <t>熊本県上天草市松島町合津２６９７番地</t>
  </si>
  <si>
    <t>B143210002613</t>
  </si>
  <si>
    <t>上天草市立教良木小学校</t>
  </si>
  <si>
    <t>熊本県上天草市松島町教良木２８４５番地１</t>
  </si>
  <si>
    <t>B143210002622</t>
  </si>
  <si>
    <t>上天草市立姫戸小学校</t>
  </si>
  <si>
    <t>熊本県上天草市姫戸町姫浦６５６番地３</t>
  </si>
  <si>
    <t>B143210002631</t>
  </si>
  <si>
    <t>天草市立栖本小学校</t>
  </si>
  <si>
    <t>熊本県天草市栖本町馬場２５</t>
  </si>
  <si>
    <t>B143210002640</t>
  </si>
  <si>
    <t>苓北町立坂瀬川小学校</t>
  </si>
  <si>
    <t>熊本県天草郡苓北町坂瀬川８３</t>
  </si>
  <si>
    <t>B143210002659</t>
  </si>
  <si>
    <t>苓北町立志岐小学校</t>
  </si>
  <si>
    <t>熊本県天草郡苓北町志岐４１０</t>
  </si>
  <si>
    <t>B143210002668</t>
  </si>
  <si>
    <t>苓北町立富岡小学校</t>
  </si>
  <si>
    <t>熊本県天草郡苓北町富岡２４８０</t>
  </si>
  <si>
    <t>B143210002677</t>
  </si>
  <si>
    <t>苓北町立都呂々小学校</t>
  </si>
  <si>
    <t>熊本県天草郡苓北町都呂々１２４５－１</t>
  </si>
  <si>
    <t>B143210002686</t>
  </si>
  <si>
    <t>大津町立大津東小学校</t>
  </si>
  <si>
    <t>熊本県菊池郡大津町大字大林４４番地</t>
  </si>
  <si>
    <t>B143210002695</t>
  </si>
  <si>
    <t>水俣市立水俣第一小学校浜分校</t>
  </si>
  <si>
    <t>熊本県水俣市天神町１－２－１</t>
  </si>
  <si>
    <t>B143210002702</t>
  </si>
  <si>
    <t>阿蘇市立阿蘇西小学校</t>
  </si>
  <si>
    <t>熊本県阿蘇市的石１４９４</t>
  </si>
  <si>
    <t>B143210002711</t>
  </si>
  <si>
    <t>南阿蘇村立久木野小学校</t>
  </si>
  <si>
    <t>熊本県阿蘇郡南阿蘇村大字河陰１３０番地</t>
  </si>
  <si>
    <t>B143210002720</t>
  </si>
  <si>
    <t>熊本市立東町小学校</t>
  </si>
  <si>
    <t>熊本県熊本市東区東町３－３－１</t>
  </si>
  <si>
    <t>B143210002739</t>
  </si>
  <si>
    <t>熊本市立麻生田小学校</t>
  </si>
  <si>
    <t>熊本県熊本市北区麻生田３－９－１</t>
  </si>
  <si>
    <t>B143210002748</t>
  </si>
  <si>
    <t>合志市立合志南小学校</t>
  </si>
  <si>
    <t>熊本県合志市豊岡２２２４－２９</t>
  </si>
  <si>
    <t>B143210002757</t>
  </si>
  <si>
    <t>熊本市立健軍東小学校</t>
  </si>
  <si>
    <t>熊本県熊本市東区東町４丁目１５－２</t>
  </si>
  <si>
    <t>B143210002766</t>
  </si>
  <si>
    <t>熊本市立城南小学校</t>
  </si>
  <si>
    <t>熊本県熊本市南区南高江４－２－７０</t>
  </si>
  <si>
    <t>B143210002775</t>
  </si>
  <si>
    <t>熊本市立北部東小学校</t>
  </si>
  <si>
    <t>熊本県熊本市北区鶴羽田２－７－１</t>
  </si>
  <si>
    <t>B143210002784</t>
  </si>
  <si>
    <t>美里町立砥用小学校</t>
  </si>
  <si>
    <t>熊本県下益城郡美里町土喰３３０番地</t>
  </si>
  <si>
    <t>B143210002793</t>
  </si>
  <si>
    <t>美里町立励徳小学校</t>
  </si>
  <si>
    <t>熊本県下益城郡美里町畝野１９４４番地</t>
  </si>
  <si>
    <t>B143210002800</t>
  </si>
  <si>
    <t>熊本市立田迎南小学校</t>
  </si>
  <si>
    <t>熊本県熊本市南区田井島３丁目１２番１号</t>
  </si>
  <si>
    <t>B143210002819</t>
  </si>
  <si>
    <t>熊本市立弓削小学校</t>
  </si>
  <si>
    <t>熊本県熊本市北区弓削３丁目２０－１</t>
  </si>
  <si>
    <t>B143210002828</t>
  </si>
  <si>
    <t>合志市立西合志東小学校</t>
  </si>
  <si>
    <t>熊本県合志市須屋２９４８</t>
  </si>
  <si>
    <t>B143210002837</t>
  </si>
  <si>
    <t>八代市立麦島小学校</t>
  </si>
  <si>
    <t>熊本県八代市迎町１－１６－１－１</t>
  </si>
  <si>
    <t>B143210002846</t>
  </si>
  <si>
    <t>熊本市立託麻南小学校</t>
  </si>
  <si>
    <t>熊本県熊本市東区長嶺東３－２－２０</t>
  </si>
  <si>
    <t>B143210002855</t>
  </si>
  <si>
    <t>菊陽町立菊陽西小学校</t>
  </si>
  <si>
    <t>熊本県菊池郡菊陽町原水５６６６－４０</t>
  </si>
  <si>
    <t>B143210002864</t>
  </si>
  <si>
    <t>合志市立南ケ丘小学校</t>
  </si>
  <si>
    <t>熊本県合志市幾久富１９０９－１０１</t>
  </si>
  <si>
    <t>B143210002873</t>
  </si>
  <si>
    <t>熊本市立山ノ内小学校</t>
  </si>
  <si>
    <t>熊本県熊本市東区山ノ内４－１－１</t>
  </si>
  <si>
    <t>B143210002882</t>
  </si>
  <si>
    <t>菊陽町立武蔵ケ丘北小学校</t>
  </si>
  <si>
    <t>熊本県菊池郡菊陽町武蔵ヶ丘北３－５－２</t>
  </si>
  <si>
    <t>B143210002891</t>
  </si>
  <si>
    <t>熊本市立楡木小学校</t>
  </si>
  <si>
    <t>熊本県熊本市北区楡木３丁目９番１号</t>
  </si>
  <si>
    <t>B143210002908</t>
  </si>
  <si>
    <t>宇土市立宇土東小学校</t>
  </si>
  <si>
    <t>熊本県宇土市築籠町４６</t>
  </si>
  <si>
    <t>B143210002917</t>
  </si>
  <si>
    <t>山江村立万江小学校</t>
  </si>
  <si>
    <t>熊本県球磨郡山江村大字万江甲９３１</t>
  </si>
  <si>
    <t>B143210002926</t>
  </si>
  <si>
    <t>大津町立大津小学校</t>
  </si>
  <si>
    <t>熊本県菊池郡大津町引水２１０番地</t>
  </si>
  <si>
    <t>B143210002935</t>
  </si>
  <si>
    <t>熊本市立長嶺小学校</t>
  </si>
  <si>
    <t>熊本県熊本市東区長嶺南７丁目２２－１</t>
  </si>
  <si>
    <t>B143210002944</t>
  </si>
  <si>
    <t>山都町立蘇陽小学校</t>
  </si>
  <si>
    <t>熊本県上益城郡山都町柏９８１－３</t>
  </si>
  <si>
    <t>B143210002953</t>
  </si>
  <si>
    <t>菊池市立菊池北小学校</t>
  </si>
  <si>
    <t>熊本県菊池市隈府１５３０－１</t>
  </si>
  <si>
    <t>B143210002962</t>
  </si>
  <si>
    <t>熊本市立日吉東小学校</t>
  </si>
  <si>
    <t>熊本県熊本市南区近見５丁目１番１号</t>
  </si>
  <si>
    <t>B143210002971</t>
  </si>
  <si>
    <t>益城町立広安西小学校</t>
  </si>
  <si>
    <t>熊本県上益城郡益城町福富１００１</t>
  </si>
  <si>
    <t>B143210002980</t>
  </si>
  <si>
    <t>熊本市立桜木東小学校</t>
  </si>
  <si>
    <t>熊本県熊本市東区桜木６－１０－１</t>
  </si>
  <si>
    <t>B143210002999</t>
  </si>
  <si>
    <t>美里町立中央小学校</t>
  </si>
  <si>
    <t>熊本県下益城郡美里町馬場５３７番地１</t>
  </si>
  <si>
    <t>B143210003006</t>
  </si>
  <si>
    <t>阿蘇市立波野小学校</t>
  </si>
  <si>
    <t>熊本県阿蘇市波野大字波野３７４２番地１</t>
  </si>
  <si>
    <t>B143210003015</t>
  </si>
  <si>
    <t>宇城市立青海小学校</t>
  </si>
  <si>
    <t>熊本県宇城市三角町郡浦８８</t>
  </si>
  <si>
    <t>B143210003024</t>
  </si>
  <si>
    <t>大津町立大津北小学校</t>
  </si>
  <si>
    <t>熊本県菊池郡大津町大字平川２２６１</t>
  </si>
  <si>
    <t>B143210003033</t>
  </si>
  <si>
    <t>高森町立高森中央小学校</t>
  </si>
  <si>
    <t>熊本県阿蘇郡高森町高森１１００番地</t>
  </si>
  <si>
    <t>B143210003042</t>
  </si>
  <si>
    <t>八代市立八竜小学校</t>
  </si>
  <si>
    <t>熊本県八代市坂本町荒瀬６５４４</t>
  </si>
  <si>
    <t>B143210003051</t>
  </si>
  <si>
    <t>南小国町立りんどうヶ丘小学校</t>
  </si>
  <si>
    <t>熊本県阿蘇郡南小国町満願寺７０４５</t>
  </si>
  <si>
    <t>B143210003060</t>
  </si>
  <si>
    <t>山都町立中島小学校</t>
  </si>
  <si>
    <t>熊本県上益城郡山都町北中島２３３３－１</t>
  </si>
  <si>
    <t>B143210003079</t>
  </si>
  <si>
    <t>御船町立七滝中央小学校</t>
  </si>
  <si>
    <t>熊本県上益城郡御船町上野１５００</t>
  </si>
  <si>
    <t>B143210003088</t>
  </si>
  <si>
    <t>天草市立倉岳小学校</t>
  </si>
  <si>
    <t>熊本県天草市倉岳町棚底２０９１番地</t>
  </si>
  <si>
    <t>B143210003097</t>
  </si>
  <si>
    <t>熊本県阿蘇郡小国町大字宮原１７２－１</t>
  </si>
  <si>
    <t>B143210003104</t>
  </si>
  <si>
    <t>荒尾市立万田小学校</t>
  </si>
  <si>
    <t>熊本県荒尾市万田６９６番地１</t>
  </si>
  <si>
    <t>B143210003113</t>
  </si>
  <si>
    <t>上天草市立龍ヶ岳小学校</t>
  </si>
  <si>
    <t>熊本県上天草市龍ヶ岳町高戸２７４８番地</t>
  </si>
  <si>
    <t>B143210003122</t>
  </si>
  <si>
    <t>天草市立新和小学校</t>
  </si>
  <si>
    <t>熊本県天草市新和町小宮地６２０</t>
  </si>
  <si>
    <t>B143210003131</t>
  </si>
  <si>
    <t>南阿蘇村立南阿蘇西小学校</t>
  </si>
  <si>
    <t>熊本県阿蘇郡南阿蘇村河陽２９８６</t>
  </si>
  <si>
    <t>B143210003140</t>
  </si>
  <si>
    <t>山都町立蘇陽南小学校</t>
  </si>
  <si>
    <t>熊本県上益城郡山都町馬見原１６５</t>
  </si>
  <si>
    <t>B143210003159</t>
  </si>
  <si>
    <t>天草市立亀川小学校</t>
  </si>
  <si>
    <t>熊本県天草市亀場町亀川１６２０番地</t>
  </si>
  <si>
    <t>B143210003168</t>
  </si>
  <si>
    <t>天草市立河浦小学校</t>
  </si>
  <si>
    <t>熊本県天草市河浦町河浦４９３２番地２</t>
  </si>
  <si>
    <t>B143210003177</t>
  </si>
  <si>
    <t>天草市立本渡東小学校</t>
  </si>
  <si>
    <t>熊本県天草市志柿町５０２９番地５</t>
  </si>
  <si>
    <t>B143210003186</t>
  </si>
  <si>
    <t>熊本市立田迎西小学校</t>
  </si>
  <si>
    <t>熊本県熊本市南区馬渡２丁目５－１</t>
  </si>
  <si>
    <t>B143210003195</t>
  </si>
  <si>
    <t>山鹿市立山鹿小学校</t>
  </si>
  <si>
    <t>熊本県山鹿市山鹿３５１</t>
  </si>
  <si>
    <t>B143210003202</t>
  </si>
  <si>
    <t>山鹿市立鹿北小学校</t>
  </si>
  <si>
    <t>熊本県山鹿市鹿北町四丁１４６９－１</t>
  </si>
  <si>
    <t>B143210003211</t>
  </si>
  <si>
    <t>大津町立美咲野小学校</t>
  </si>
  <si>
    <t>熊本県菊池郡大津町美咲野２丁目１７３３－１</t>
  </si>
  <si>
    <t>B143210003220</t>
  </si>
  <si>
    <t>阿蘇市立阿蘇小学校</t>
  </si>
  <si>
    <t>熊本県阿蘇市黒川１２３４番地１</t>
  </si>
  <si>
    <t>B143210003239</t>
  </si>
  <si>
    <t>八代市立東陽小学校</t>
  </si>
  <si>
    <t>熊本県八代市東陽町南３４０５－２</t>
  </si>
  <si>
    <t>B143210003248</t>
  </si>
  <si>
    <t>天草市立天草小学校</t>
  </si>
  <si>
    <t>熊本県天草市天草町高浜南２７１４番地</t>
  </si>
  <si>
    <t>B143210003257</t>
  </si>
  <si>
    <t>熊本市立力合西小学校</t>
  </si>
  <si>
    <t>熊本県熊本市南区荒尾１－１１－１</t>
  </si>
  <si>
    <t>B143210003266</t>
  </si>
  <si>
    <t>八代市立泉小学校</t>
  </si>
  <si>
    <t>熊本県八代市泉町柿迫１１１１番地</t>
  </si>
  <si>
    <t>B143210003275</t>
  </si>
  <si>
    <t>天草市立牛深小学校</t>
  </si>
  <si>
    <t>熊本県天草市牛深町１９８５</t>
  </si>
  <si>
    <t>B143210003284</t>
  </si>
  <si>
    <t>天草市立御所浦小学校</t>
  </si>
  <si>
    <t>熊本県天草市御所浦町御所浦３５２７－５</t>
  </si>
  <si>
    <t>B143210003293</t>
  </si>
  <si>
    <t>天草市立五和小学校</t>
  </si>
  <si>
    <t>熊本県天草市五和町御領９６０８番地１</t>
  </si>
  <si>
    <t>B143210003300</t>
  </si>
  <si>
    <t>和水町立三加和小学校</t>
  </si>
  <si>
    <t>熊本県玉名郡和水町板楠１００１番地</t>
  </si>
  <si>
    <t>B143210003319</t>
  </si>
  <si>
    <t>熊本市立龍田西小学校</t>
  </si>
  <si>
    <t>熊本県熊本市北区龍田陳内２丁目１７－１</t>
  </si>
  <si>
    <t>B143210003328</t>
  </si>
  <si>
    <t>阿蘇市立一の宮小学校</t>
  </si>
  <si>
    <t>熊本県阿蘇市一の宮町宮地１６８０</t>
  </si>
  <si>
    <t>B143210003337</t>
  </si>
  <si>
    <t>山鹿市立菊鹿小学校</t>
  </si>
  <si>
    <t>熊本県山鹿市菊鹿町下永野８４１</t>
  </si>
  <si>
    <t>B143210003346</t>
  </si>
  <si>
    <t>天草市立牛深東小学校</t>
  </si>
  <si>
    <t>熊本県天草市久玉町１９６３</t>
  </si>
  <si>
    <t>B143210003355</t>
  </si>
  <si>
    <t>山鹿市立めのだけ小学校</t>
  </si>
  <si>
    <t>熊本県山鹿市南島１１２５</t>
  </si>
  <si>
    <t>B143210003364</t>
  </si>
  <si>
    <t>玉名市立玉陵小学校</t>
  </si>
  <si>
    <t>熊本県玉名市玉名９００番地</t>
  </si>
  <si>
    <t>B143210003373</t>
  </si>
  <si>
    <t>天草市立有明小学校</t>
  </si>
  <si>
    <t>熊本県天草市有明町赤崎３２９１番地</t>
  </si>
  <si>
    <t>B143210003382</t>
  </si>
  <si>
    <t>山鹿市立鹿本小学校</t>
  </si>
  <si>
    <t>熊本県山鹿市鹿本町御宇田２５８番地</t>
  </si>
  <si>
    <t>B143210003391</t>
  </si>
  <si>
    <t>和水町立菊水小学校</t>
  </si>
  <si>
    <t>熊本県玉名郡和水町江田２８９１</t>
  </si>
  <si>
    <t>B143210003408</t>
  </si>
  <si>
    <t>宇城市立不知火小学校</t>
  </si>
  <si>
    <t>熊本県宇城市不知火町高良１９５２番地</t>
  </si>
  <si>
    <t>B143210003417</t>
  </si>
  <si>
    <t>合志市立合志楓の森小学校</t>
  </si>
  <si>
    <t>熊本県合志市栄３７９３番地５</t>
  </si>
  <si>
    <t>B143210003426</t>
  </si>
  <si>
    <t>南阿蘇村立白水小学校</t>
  </si>
  <si>
    <t>熊本県阿蘇郡南阿蘇村大字吉田２３０１番地</t>
  </si>
  <si>
    <t>C143110000018</t>
  </si>
  <si>
    <t>熊本大学教育学部附属中学校</t>
  </si>
  <si>
    <t>C143210000016</t>
  </si>
  <si>
    <t>熊本市立出水中学校</t>
  </si>
  <si>
    <t>熊本県熊本市中央区出水５－３－１</t>
  </si>
  <si>
    <t>C143210000025</t>
  </si>
  <si>
    <t>熊本市立白川中学校</t>
  </si>
  <si>
    <t>熊本県熊本市中央区大江３－１－１２</t>
  </si>
  <si>
    <t>C143210000034</t>
  </si>
  <si>
    <t>熊本市立藤園中学校</t>
  </si>
  <si>
    <t>熊本県熊本市中央区千葉城町５－２</t>
  </si>
  <si>
    <t>C143210000043</t>
  </si>
  <si>
    <t>熊本市立花陵中学校</t>
  </si>
  <si>
    <t>熊本県熊本市西区八島２－１４－１</t>
  </si>
  <si>
    <t>C143210000052</t>
  </si>
  <si>
    <t>熊本市立城南中学校</t>
  </si>
  <si>
    <t>熊本県熊本市南区八幡８丁目１－１</t>
  </si>
  <si>
    <t>C143210000061</t>
  </si>
  <si>
    <t>熊本市立京陵中学校</t>
  </si>
  <si>
    <t>熊本県熊本市中央区京町本丁１番１４号</t>
  </si>
  <si>
    <t>C143210000070</t>
  </si>
  <si>
    <t>熊本市立江南中学校</t>
  </si>
  <si>
    <t>熊本県熊本市中央区本山町７５</t>
  </si>
  <si>
    <t>C143210000089</t>
  </si>
  <si>
    <t>熊本市立江原中学校</t>
  </si>
  <si>
    <t>熊本県熊本市中央区琴平２－９－５９</t>
  </si>
  <si>
    <t>C143210000098</t>
  </si>
  <si>
    <t>熊本市立竜南中学校</t>
  </si>
  <si>
    <t>熊本県熊本市中央区坪井４丁目１６番１号</t>
  </si>
  <si>
    <t>C143210000105</t>
  </si>
  <si>
    <t>熊本市立桜山中学校</t>
  </si>
  <si>
    <t>熊本県熊本市中央区黒髪５－１３－１</t>
  </si>
  <si>
    <t>C143210000114</t>
  </si>
  <si>
    <t>熊本市立西山中学校</t>
  </si>
  <si>
    <t>熊本県熊本市中央区島崎１－２７－１</t>
  </si>
  <si>
    <t>C143210000123</t>
  </si>
  <si>
    <t>熊本市立湖東中学校</t>
  </si>
  <si>
    <t>熊本県熊本市東区湖東１丁目１３－１</t>
  </si>
  <si>
    <t>C143210000132</t>
  </si>
  <si>
    <t>熊本市立託麻中学校</t>
  </si>
  <si>
    <t>熊本県熊本市南区出仲間６－４－１</t>
  </si>
  <si>
    <t>C143210000141</t>
  </si>
  <si>
    <t>熊本市立三和中学校</t>
  </si>
  <si>
    <t>熊本県熊本市西区上高橋１丁目４番１号</t>
  </si>
  <si>
    <t>C143210000150</t>
  </si>
  <si>
    <t>熊本市立城西中学校</t>
  </si>
  <si>
    <t>熊本県熊本市西区小島８－１７－１</t>
  </si>
  <si>
    <t>C143210000169</t>
  </si>
  <si>
    <t>熊本市立帯山中学校</t>
  </si>
  <si>
    <t>熊本県熊本市中央区帯山１－３５－３２</t>
  </si>
  <si>
    <t>C143210000178</t>
  </si>
  <si>
    <t>熊本市立錦ケ丘中学校</t>
  </si>
  <si>
    <t>熊本県熊本市東区錦ヶ丘２２－１</t>
  </si>
  <si>
    <t>C143210000187</t>
  </si>
  <si>
    <t>熊本市立東野中学校</t>
  </si>
  <si>
    <t>熊本県熊本市東区東野３－６－５０</t>
  </si>
  <si>
    <t>C143210000196</t>
  </si>
  <si>
    <t>八代市立第一中学校</t>
  </si>
  <si>
    <t>熊本県八代市北の丸町１番２９号</t>
  </si>
  <si>
    <t>C143210000203</t>
  </si>
  <si>
    <t>八代市立第二中学校</t>
  </si>
  <si>
    <t>熊本県八代市上日置町２２４８－１</t>
  </si>
  <si>
    <t>C143210000212</t>
  </si>
  <si>
    <t>八代市立第三中学校</t>
  </si>
  <si>
    <t>熊本県八代市中北町３３７８－５</t>
  </si>
  <si>
    <t>C143210000221</t>
  </si>
  <si>
    <t>八代市立第四中学校</t>
  </si>
  <si>
    <t>熊本県八代市古閑上町１８２－２</t>
  </si>
  <si>
    <t>C143210000230</t>
  </si>
  <si>
    <t>八代市立第五中学校</t>
  </si>
  <si>
    <t>熊本県八代市豊原下町３８０７</t>
  </si>
  <si>
    <t>C143210000249</t>
  </si>
  <si>
    <t>八代市立第六中学校</t>
  </si>
  <si>
    <t>熊本県八代市水島町２０６５－４</t>
  </si>
  <si>
    <t>C143210000258</t>
  </si>
  <si>
    <t>八代市立第七中学校</t>
  </si>
  <si>
    <t>熊本県八代市郡築七番町４１－２</t>
  </si>
  <si>
    <t>C143210000267</t>
  </si>
  <si>
    <t>八代市立第八中学校</t>
  </si>
  <si>
    <t>熊本県八代市宮地町６１１－１</t>
  </si>
  <si>
    <t>C143210000276</t>
  </si>
  <si>
    <t>八代市立日奈久中学校</t>
  </si>
  <si>
    <t>熊本県八代市日奈久竹之内町４３３２－１</t>
  </si>
  <si>
    <t>C143210000285</t>
  </si>
  <si>
    <t>八代市立二見中学校</t>
  </si>
  <si>
    <t>熊本県八代市二見本町８５２</t>
  </si>
  <si>
    <t>C143210000294</t>
  </si>
  <si>
    <t>人吉市立第一中学校</t>
  </si>
  <si>
    <t>熊本県人吉市土手町３６－３</t>
  </si>
  <si>
    <t>C143210000301</t>
  </si>
  <si>
    <t>人吉市立第二中学校</t>
  </si>
  <si>
    <t>熊本県人吉市上林町６２２</t>
  </si>
  <si>
    <t>C143210000310</t>
  </si>
  <si>
    <t>人吉市立第三中学校</t>
  </si>
  <si>
    <t>熊本県人吉市上田代町２００８</t>
  </si>
  <si>
    <t>C143210000329</t>
  </si>
  <si>
    <t>荒尾市立荒尾第三中学校</t>
  </si>
  <si>
    <t>熊本県荒尾市本井手７００</t>
  </si>
  <si>
    <t>C143210000338</t>
  </si>
  <si>
    <t>荒尾市立荒尾第四中学校</t>
  </si>
  <si>
    <t>熊本県荒尾市野原１５２８</t>
  </si>
  <si>
    <t>C143210000347</t>
  </si>
  <si>
    <t>玉名市立玉名中学校</t>
  </si>
  <si>
    <t>熊本県玉名市中尾３８０番地</t>
  </si>
  <si>
    <t>C143210000356</t>
  </si>
  <si>
    <t>玉名市立有明中学校</t>
  </si>
  <si>
    <t>熊本県玉名市大浜町１７６５－８</t>
  </si>
  <si>
    <t>C143210000365</t>
  </si>
  <si>
    <t>玉名市立玉南中学校</t>
  </si>
  <si>
    <t>熊本県玉名市伊倉北方２６３６番地</t>
  </si>
  <si>
    <t>C143210000374</t>
  </si>
  <si>
    <t>玉名市立玉陵中学校</t>
  </si>
  <si>
    <t>熊本県玉名市玉名９００</t>
  </si>
  <si>
    <t>C143210000383</t>
  </si>
  <si>
    <t>山鹿市立山鹿中学校</t>
  </si>
  <si>
    <t>熊本県山鹿市山鹿４４６</t>
  </si>
  <si>
    <t>C143210000392</t>
  </si>
  <si>
    <t>宇土市立鶴城中学校</t>
  </si>
  <si>
    <t>熊本県宇土市新小路町１５１</t>
  </si>
  <si>
    <t>C143210000409</t>
  </si>
  <si>
    <t>宇土市立住吉中学校</t>
  </si>
  <si>
    <t>熊本県宇土市笹原町１７００</t>
  </si>
  <si>
    <t>C143210000418</t>
  </si>
  <si>
    <t>宇土市立網田中学校</t>
  </si>
  <si>
    <t>熊本県宇土市下網田町１１２０</t>
  </si>
  <si>
    <t>C143210000427</t>
  </si>
  <si>
    <t>菊池市立菊池北中学校</t>
  </si>
  <si>
    <t>熊本県菊池市隈府１５１５</t>
  </si>
  <si>
    <t>C143210000436</t>
  </si>
  <si>
    <t>菊池市立菊池南中学校</t>
  </si>
  <si>
    <t>熊本県菊池市隈府８３３</t>
  </si>
  <si>
    <t>C143210000445</t>
  </si>
  <si>
    <t>水俣市立水俣第一中学校浜分校</t>
  </si>
  <si>
    <t>熊本県水俣市天神町１丁目２番１号</t>
  </si>
  <si>
    <t>C143210000454</t>
  </si>
  <si>
    <t>熊本市立西原中学校</t>
  </si>
  <si>
    <t>熊本県熊本市東区保田窪４－９－１</t>
  </si>
  <si>
    <t>C143210000463</t>
  </si>
  <si>
    <t>熊本市立芳野中学校</t>
  </si>
  <si>
    <t>熊本県熊本市西区河内町野出１４２０－４６</t>
  </si>
  <si>
    <t>C143210000472</t>
  </si>
  <si>
    <t>熊本市立河内中学校</t>
  </si>
  <si>
    <t>熊本県熊本市西区河内町船津２４７０番地１</t>
  </si>
  <si>
    <t>C143210000481</t>
  </si>
  <si>
    <t>熊本市立飽田中学校</t>
  </si>
  <si>
    <t>熊本県熊本市南区孫代町７２</t>
  </si>
  <si>
    <t>C143210000490</t>
  </si>
  <si>
    <t>熊本市立天明中学校</t>
  </si>
  <si>
    <t>熊本県熊本市南区奥古閑町２１４６－１</t>
  </si>
  <si>
    <t>C143210000506</t>
  </si>
  <si>
    <t>熊本市立二岡中学校</t>
  </si>
  <si>
    <t>熊本県熊本市東区戸島３－１５－２</t>
  </si>
  <si>
    <t>C143210000515</t>
  </si>
  <si>
    <t>熊本市立北部中学校</t>
  </si>
  <si>
    <t>熊本県熊本市北区鹿子木町１</t>
  </si>
  <si>
    <t>C143210000524</t>
  </si>
  <si>
    <t>熊本市立東部中学校</t>
  </si>
  <si>
    <t>熊本県熊本市東区上南部２－２１－１</t>
  </si>
  <si>
    <t>C143210000533</t>
  </si>
  <si>
    <t>宇城市立三角中学校</t>
  </si>
  <si>
    <t>熊本県宇城市三角町波多２９４６</t>
  </si>
  <si>
    <t>C143210000542</t>
  </si>
  <si>
    <t>宇城市立不知火中学校</t>
  </si>
  <si>
    <t>熊本県宇城市不知火町長崎４５</t>
  </si>
  <si>
    <t>C143210000551</t>
  </si>
  <si>
    <t>熊本市立下益城城南中学校</t>
  </si>
  <si>
    <t>熊本県熊本市南区城南町宮地１０２０－１</t>
  </si>
  <si>
    <t>C143210000560</t>
  </si>
  <si>
    <t>宇城市立小川中学校</t>
  </si>
  <si>
    <t>熊本県宇城市小川町南部田２８７－２</t>
  </si>
  <si>
    <t>C143210000579</t>
  </si>
  <si>
    <t>熊本市立富合中学校</t>
  </si>
  <si>
    <t>熊本県熊本市南区富合町平原５６番地</t>
  </si>
  <si>
    <t>C143210000588</t>
  </si>
  <si>
    <t>宇城市立豊野中学校</t>
  </si>
  <si>
    <t>C143210000597</t>
  </si>
  <si>
    <t>玉名市立天水中学校</t>
  </si>
  <si>
    <t>熊本県玉名市天水町小天７０３２</t>
  </si>
  <si>
    <t>C143210000604</t>
  </si>
  <si>
    <t>和水町立菊水中学校</t>
  </si>
  <si>
    <t>熊本県玉名郡和水町江田４２５０</t>
  </si>
  <si>
    <t>熊本県玉名郡長洲町腹赤７３２</t>
  </si>
  <si>
    <t>長洲町立長洲中学校</t>
  </si>
  <si>
    <t>C143210000631</t>
  </si>
  <si>
    <t>玉東町立玉東中学校</t>
  </si>
  <si>
    <t>熊本県玉名郡玉東町白木３４</t>
  </si>
  <si>
    <t>C143210000640</t>
  </si>
  <si>
    <t>熊本市立鹿南中学校</t>
  </si>
  <si>
    <t>熊本県熊本市北区植木町滴水１１１０</t>
  </si>
  <si>
    <t>C143210000659</t>
  </si>
  <si>
    <t>熊本市立五霊中学校</t>
  </si>
  <si>
    <t>熊本県熊本市北区植木町一木１６３番地</t>
  </si>
  <si>
    <t>C143210000668</t>
  </si>
  <si>
    <t>山鹿市立米野岳中学校</t>
  </si>
  <si>
    <t>熊本県山鹿市鹿央町岩原１３５０番地</t>
  </si>
  <si>
    <t>C143210000677</t>
  </si>
  <si>
    <t>大津町立大津中学校</t>
  </si>
  <si>
    <t>熊本県菊池郡大津町大津１２７０</t>
  </si>
  <si>
    <t>C143210000686</t>
  </si>
  <si>
    <t>菊池市立泗水中学校</t>
  </si>
  <si>
    <t>熊本県菊池市泗水町豊水３４９０番地</t>
  </si>
  <si>
    <t>C143210000695</t>
  </si>
  <si>
    <t>菊池市立七城中学校</t>
  </si>
  <si>
    <t>熊本県菊池市七城町甲佐町６６番地</t>
  </si>
  <si>
    <t>C143210000702</t>
  </si>
  <si>
    <t>菊池市立旭志中学校</t>
  </si>
  <si>
    <t>熊本県菊池市旭志小原２２４番地</t>
  </si>
  <si>
    <t>C143210000711</t>
  </si>
  <si>
    <t>合志市立合志中学校</t>
  </si>
  <si>
    <t>熊本県合志市豊岡９５５</t>
  </si>
  <si>
    <t>C143210000720</t>
  </si>
  <si>
    <t>合志市立西合志中学校</t>
  </si>
  <si>
    <t>熊本県合志市野々島４３９３－１</t>
  </si>
  <si>
    <t>C143210000739</t>
  </si>
  <si>
    <t>菊陽町立菊陽中学校</t>
  </si>
  <si>
    <t>熊本県菊池郡菊陽町久保田２５６３</t>
  </si>
  <si>
    <t>C143210000748</t>
  </si>
  <si>
    <t>阿蘇市立一の宮中学校</t>
  </si>
  <si>
    <t>熊本県阿蘇市一の宮町宮地１６６９番地２</t>
  </si>
  <si>
    <t>C143210000757</t>
  </si>
  <si>
    <t>熊本県阿蘇郡小国町宮原２００番地１</t>
  </si>
  <si>
    <t>C143210000766</t>
  </si>
  <si>
    <t>熊本県阿蘇郡高森町高森１９５５</t>
  </si>
  <si>
    <t>C143210000775</t>
  </si>
  <si>
    <t>阿蘇市立波野中学校</t>
  </si>
  <si>
    <t>熊本県阿蘇市波野大字波野３７４８番地</t>
  </si>
  <si>
    <t>C143210000784</t>
  </si>
  <si>
    <t>南小国町立南小国中学校</t>
  </si>
  <si>
    <t>熊本県阿蘇郡南小国町赤馬場１８３３</t>
  </si>
  <si>
    <t>C143210000793</t>
  </si>
  <si>
    <t>西原村立西原中学校</t>
  </si>
  <si>
    <t>熊本県阿蘇郡西原村大字小森３２５１</t>
  </si>
  <si>
    <t>C143210000800</t>
  </si>
  <si>
    <t>御船町立御船中学校</t>
  </si>
  <si>
    <t>熊本県上益城郡御船町辺田見５５</t>
  </si>
  <si>
    <t>C143210000819</t>
  </si>
  <si>
    <t>益城町立木山中学校</t>
  </si>
  <si>
    <t>熊本県上益城郡益城町寺迫１０９０</t>
  </si>
  <si>
    <t>C143210000828</t>
  </si>
  <si>
    <t>甲佐町立甲佐中学校</t>
  </si>
  <si>
    <t>熊本県上益城郡甲佐町中横田３００</t>
  </si>
  <si>
    <t>C143210000837</t>
  </si>
  <si>
    <t>嘉島町立嘉島中学校</t>
  </si>
  <si>
    <t>熊本県上益城郡嘉島町上島８８７</t>
  </si>
  <si>
    <t>C143210000846</t>
  </si>
  <si>
    <t>益城町立益城中学校</t>
  </si>
  <si>
    <t>熊本県上益城郡益城町惣領９００番地</t>
  </si>
  <si>
    <t>C143210000855</t>
  </si>
  <si>
    <t>八代市立千丁中学校</t>
  </si>
  <si>
    <t>熊本県八代市千丁町古閑出新２４９３－１</t>
  </si>
  <si>
    <t>C143210000864</t>
  </si>
  <si>
    <t>氷川町立竜北中学校</t>
  </si>
  <si>
    <t>熊本県八代郡氷川町島地６６５</t>
  </si>
  <si>
    <t>C143210000873</t>
  </si>
  <si>
    <t>八代市立泉中学校</t>
  </si>
  <si>
    <t>C143210000882</t>
  </si>
  <si>
    <t>氷川町及び八代市中学校組合立氷川中学校</t>
  </si>
  <si>
    <t>熊本県八代郡氷川町今３９番地</t>
  </si>
  <si>
    <t>C143210000891</t>
  </si>
  <si>
    <t>芦北町立田浦中学校</t>
  </si>
  <si>
    <t>熊本県葦北郡芦北町大字田浦７６０番地</t>
  </si>
  <si>
    <t>C143210000908</t>
  </si>
  <si>
    <t>芦北町立佐敷中学校</t>
  </si>
  <si>
    <t>熊本県葦北郡芦北町花岡４９６－２</t>
  </si>
  <si>
    <t>C143210000917</t>
  </si>
  <si>
    <t>芦北町立湯浦中学校</t>
  </si>
  <si>
    <t>熊本県葦北郡芦北町湯浦３６９</t>
  </si>
  <si>
    <t>C143210000926</t>
  </si>
  <si>
    <t>津奈木町立津奈木中学校</t>
  </si>
  <si>
    <t>熊本県葦北郡津奈木町岩城４２５番地</t>
  </si>
  <si>
    <t>C143210000935</t>
  </si>
  <si>
    <t>多良木町立多良木中学校</t>
  </si>
  <si>
    <t>C143210000944</t>
  </si>
  <si>
    <t>湯前町立湯前中学校</t>
  </si>
  <si>
    <t>熊本県球磨郡湯前町２６４３番地</t>
  </si>
  <si>
    <t>C143210000953</t>
  </si>
  <si>
    <t>錦町立錦中学校</t>
  </si>
  <si>
    <t>熊本県球磨郡錦町大字一武１１１５番地</t>
  </si>
  <si>
    <t>C143210000971</t>
  </si>
  <si>
    <t>五木村立五木中学校</t>
  </si>
  <si>
    <t>熊本県球磨郡五木村甲２９１３－１</t>
  </si>
  <si>
    <t>C143210000980</t>
  </si>
  <si>
    <t>山江村立山江中学校</t>
  </si>
  <si>
    <t>熊本県球磨郡山江村山田丁６０</t>
  </si>
  <si>
    <t>C143210001006</t>
  </si>
  <si>
    <t>上天草市立大矢野中学校</t>
  </si>
  <si>
    <t>熊本県上天草市大矢野町中４８３番地</t>
  </si>
  <si>
    <t>C143210001024</t>
  </si>
  <si>
    <t>上天草市立湯島中学校</t>
  </si>
  <si>
    <t>C143210001033</t>
  </si>
  <si>
    <t>上天草市立姫戸中学校</t>
  </si>
  <si>
    <t>熊本県上天草市姫戸町姫浦２５００番地</t>
  </si>
  <si>
    <t>C143210001042</t>
  </si>
  <si>
    <t>天草市立倉岳中学校</t>
  </si>
  <si>
    <t>熊本県天草市倉岳町棚底２６９１－１</t>
  </si>
  <si>
    <t>C143210001051</t>
  </si>
  <si>
    <t>天草市立栖本中学校</t>
  </si>
  <si>
    <t>熊本県天草市栖本町湯船原６９０番地４</t>
  </si>
  <si>
    <t>C143210001060</t>
  </si>
  <si>
    <t>八代市立東陽中学校</t>
  </si>
  <si>
    <t>熊本県八代市東陽町南１８６９番地</t>
  </si>
  <si>
    <t>C143210001079</t>
  </si>
  <si>
    <t>宇城市立松橋中学校</t>
  </si>
  <si>
    <t>熊本県宇城市松橋町松橋５２２－１</t>
  </si>
  <si>
    <t>C143210001088</t>
  </si>
  <si>
    <t>美里町立中央中学校</t>
  </si>
  <si>
    <t>熊本県下益城郡美里町萱野８１０番地</t>
  </si>
  <si>
    <t>C143210001097</t>
  </si>
  <si>
    <t>山鹿市立菊鹿中学校</t>
  </si>
  <si>
    <t>熊本県山鹿市菊鹿町下内田４８５番地</t>
  </si>
  <si>
    <t>C143210001104</t>
  </si>
  <si>
    <t>山鹿市立鹿本中学校</t>
  </si>
  <si>
    <t>熊本県山鹿市鹿本町来民１２６７番地１</t>
  </si>
  <si>
    <t>C143210001113</t>
  </si>
  <si>
    <t>八代市立鏡中学校</t>
  </si>
  <si>
    <t>熊本県八代市鏡町内田１０３８－１</t>
  </si>
  <si>
    <t>C143210001122</t>
  </si>
  <si>
    <t>和水町立三加和中学校</t>
  </si>
  <si>
    <t>熊本県玉名郡和水町板楠１００１</t>
  </si>
  <si>
    <t>C143210001131</t>
  </si>
  <si>
    <t>山鹿市立鹿北中学校</t>
  </si>
  <si>
    <t>熊本県山鹿市鹿北町四丁１４６４番地</t>
  </si>
  <si>
    <t>C143210001140</t>
  </si>
  <si>
    <t>山都町立清和中学校</t>
  </si>
  <si>
    <t>熊本県上益城郡山都町大平４１０</t>
  </si>
  <si>
    <t>C143210001159</t>
  </si>
  <si>
    <t>天草市立新和中学校</t>
  </si>
  <si>
    <t>熊本県天草市新和町小宮地１３０４</t>
  </si>
  <si>
    <t>C143210001168</t>
  </si>
  <si>
    <t>玉名市立岱明中学校</t>
  </si>
  <si>
    <t>熊本県玉名市岱明町浜田１２０</t>
  </si>
  <si>
    <t>C143210001177</t>
  </si>
  <si>
    <t>熊本市立楠中学校</t>
  </si>
  <si>
    <t>熊本県熊本市北区楠３－２－１</t>
  </si>
  <si>
    <t>C143210001186</t>
  </si>
  <si>
    <t>八代市立坂本中学校</t>
  </si>
  <si>
    <t>熊本県八代市坂本町荒瀬６０００</t>
  </si>
  <si>
    <t>C143210001195</t>
  </si>
  <si>
    <t>山都町立蘇陽中学校</t>
  </si>
  <si>
    <t>熊本県上益城郡山都町今４５０－１</t>
  </si>
  <si>
    <t>C143210001202</t>
  </si>
  <si>
    <t>合志市立西合志南中学校</t>
  </si>
  <si>
    <t>熊本県合志市須屋２９５６</t>
  </si>
  <si>
    <t>C143210001211</t>
  </si>
  <si>
    <t>熊本市立武蔵中学校</t>
  </si>
  <si>
    <t>熊本県熊本市北区武蔵ヶ丘４－１９－１</t>
  </si>
  <si>
    <t>C143210001220</t>
  </si>
  <si>
    <t>菊陽町立武蔵ケ丘中学校</t>
  </si>
  <si>
    <t>熊本県菊池郡菊陽町光の森１丁目３５１８</t>
  </si>
  <si>
    <t>C143210001239</t>
  </si>
  <si>
    <t>熊本市立東町中学校</t>
  </si>
  <si>
    <t>熊本県熊本市東区東町４－１５－１</t>
  </si>
  <si>
    <t>C143210001248</t>
  </si>
  <si>
    <t>美里町立砥用中学校</t>
  </si>
  <si>
    <t>熊本県下益城郡美里町原町３３０番地</t>
  </si>
  <si>
    <t>C143210001257</t>
  </si>
  <si>
    <t>熊本市立出水南中学校</t>
  </si>
  <si>
    <t>熊本県熊本市中央区出水７－８６－１</t>
  </si>
  <si>
    <t>C143210001266</t>
  </si>
  <si>
    <t>南関町立南関中学校</t>
  </si>
  <si>
    <t>熊本県玉名郡南関町小原２１２１－１</t>
  </si>
  <si>
    <t>C143210001275</t>
  </si>
  <si>
    <t>熊本市立植木北中学校</t>
  </si>
  <si>
    <t>熊本県熊本市北区植木町舟島４５５－１</t>
  </si>
  <si>
    <t>C143210001284</t>
  </si>
  <si>
    <t>熊本市立清水中学校</t>
  </si>
  <si>
    <t>熊本県熊本市北区清水新地２丁目３－１</t>
  </si>
  <si>
    <t>C143210001293</t>
  </si>
  <si>
    <t>熊本市立井芹中学校</t>
  </si>
  <si>
    <t>熊本県熊本市西区上熊本３丁目２７－１</t>
  </si>
  <si>
    <t>C143210001300</t>
  </si>
  <si>
    <t>山都町立矢部中学校</t>
  </si>
  <si>
    <t>熊本県上益城郡山都町城平５２７</t>
  </si>
  <si>
    <t>C143210001319</t>
  </si>
  <si>
    <t>天草市立本渡東中学校</t>
  </si>
  <si>
    <t>熊本県天草市志柿町５０３１</t>
  </si>
  <si>
    <t>C143210001328</t>
  </si>
  <si>
    <t>熊本市立長嶺中学校</t>
  </si>
  <si>
    <t>熊本県熊本市東区長嶺南７丁目２１番４０号</t>
  </si>
  <si>
    <t>C143210001337</t>
  </si>
  <si>
    <t>熊本市立力合中学校</t>
  </si>
  <si>
    <t>熊本県熊本市南区島町５丁目８番地１号</t>
  </si>
  <si>
    <t>C143210001346</t>
  </si>
  <si>
    <t>熊本市立龍田中学校</t>
  </si>
  <si>
    <t>熊本県熊本市北区龍田７－８－１</t>
  </si>
  <si>
    <t>C143210001355</t>
  </si>
  <si>
    <t>熊本市立日吉中学校</t>
  </si>
  <si>
    <t>熊本県熊本市南区近見５丁目５－１</t>
  </si>
  <si>
    <t>C143210001364</t>
  </si>
  <si>
    <t>熊本市立桜木中学校</t>
  </si>
  <si>
    <t>熊本県熊本市東区桜木４丁目１３番２３号</t>
  </si>
  <si>
    <t>C143210001373</t>
  </si>
  <si>
    <t>天草市立稜南中学校</t>
  </si>
  <si>
    <t>熊本県天草市亀場町亀川１４２５</t>
  </si>
  <si>
    <t>C143210001382</t>
  </si>
  <si>
    <t>大津町立大津北中学校</t>
  </si>
  <si>
    <t>熊本県菊池郡大津町大津３１０</t>
  </si>
  <si>
    <t>C143210001391</t>
  </si>
  <si>
    <t>天草市立天草中学校</t>
  </si>
  <si>
    <t>熊本県天草市天草町高浜南４８８番地１</t>
  </si>
  <si>
    <t>C143210001408</t>
  </si>
  <si>
    <t>天草市立河浦中学校</t>
  </si>
  <si>
    <t>熊本県天草市河浦町河浦３５－２４</t>
  </si>
  <si>
    <t>C143210001417</t>
  </si>
  <si>
    <t>相良村立相良中学校</t>
  </si>
  <si>
    <t>熊本県球磨郡相良村大字深水２１３０</t>
  </si>
  <si>
    <t>C143210001426</t>
  </si>
  <si>
    <t>天草市立有明中学校</t>
  </si>
  <si>
    <t>熊本県天草市有明町赤崎３３８３</t>
  </si>
  <si>
    <t>C143210001435</t>
  </si>
  <si>
    <t>天草市立牛深中学校</t>
  </si>
  <si>
    <t>熊本県天草市牛深町１２１１－２５</t>
  </si>
  <si>
    <t>C143210001444</t>
  </si>
  <si>
    <t>天草市立牛深東中学校</t>
  </si>
  <si>
    <t>熊本県天草市久玉町２３６４</t>
  </si>
  <si>
    <t>C143210001453</t>
  </si>
  <si>
    <t>熊本県立宇土中学校</t>
  </si>
  <si>
    <t>熊本県宇土市古城町６３</t>
  </si>
  <si>
    <t>C143210001462</t>
  </si>
  <si>
    <t>熊本県立八代中学校</t>
  </si>
  <si>
    <t>熊本県八代市永碇町８５６</t>
  </si>
  <si>
    <t>C143210001471</t>
  </si>
  <si>
    <t>荒尾市立荒尾海陽中学校</t>
  </si>
  <si>
    <t>熊本県荒尾市荒尾１８２８</t>
  </si>
  <si>
    <t>C143210001480</t>
  </si>
  <si>
    <t>天草市立本渡中学校</t>
  </si>
  <si>
    <t>熊本県天草市本渡町広瀬５－１１０</t>
  </si>
  <si>
    <t>C143210001499</t>
  </si>
  <si>
    <t>熊本県立玉名高等学校附属中学校</t>
  </si>
  <si>
    <t>熊本県玉名市中１８５３</t>
  </si>
  <si>
    <t>C143210001505</t>
  </si>
  <si>
    <t>水俣市立水俣第一中学校</t>
  </si>
  <si>
    <t>熊本県水俣市古城１丁目１４番１号</t>
  </si>
  <si>
    <t>C143210001514</t>
  </si>
  <si>
    <t>水俣市立水俣第二中学校</t>
  </si>
  <si>
    <t>熊本県水俣市塩浜町３番１号</t>
  </si>
  <si>
    <t>C143210001523</t>
  </si>
  <si>
    <t>水俣市立袋中学校</t>
  </si>
  <si>
    <t>熊本県水俣市袋１４０３－２</t>
  </si>
  <si>
    <t>C143210001532</t>
  </si>
  <si>
    <t>水俣市立緑東中学校</t>
  </si>
  <si>
    <t>熊本県水俣市葛渡１８１番地</t>
  </si>
  <si>
    <t>C143210001541</t>
  </si>
  <si>
    <t>上天草市立龍ヶ岳中学校</t>
  </si>
  <si>
    <t>熊本県上天草市龍ヶ岳町高戸３０５３番地１</t>
  </si>
  <si>
    <t>C143210001550</t>
  </si>
  <si>
    <t>熊本市立京陵中学校清水が丘分校</t>
  </si>
  <si>
    <t>熊本県熊本市北区打越町３８番１号</t>
  </si>
  <si>
    <t>C143210001569</t>
  </si>
  <si>
    <t>阿蘇市立阿蘇中学校</t>
  </si>
  <si>
    <t>熊本県阿蘇市内牧６０９番地</t>
  </si>
  <si>
    <t>C143210001578</t>
  </si>
  <si>
    <t>あさぎり町立あさぎり中学校</t>
  </si>
  <si>
    <t>熊本県球磨郡あさぎり町上北２１４４番地</t>
  </si>
  <si>
    <t>C143210001587</t>
  </si>
  <si>
    <t>天草市立御所浦中学校</t>
  </si>
  <si>
    <t>熊本県天草市御所浦町御所浦３２１５番地２</t>
  </si>
  <si>
    <t>C143210001596</t>
  </si>
  <si>
    <t>天草市立五和中学校</t>
  </si>
  <si>
    <t>熊本県天草市五和町御領９６０７－２</t>
  </si>
  <si>
    <t>C143210001603</t>
  </si>
  <si>
    <t>上天草市立松島中学校</t>
  </si>
  <si>
    <t>熊本県上天草市松島町合津２６４９</t>
  </si>
  <si>
    <t>C143210001612</t>
  </si>
  <si>
    <t>苓北町立苓北中学校</t>
  </si>
  <si>
    <t>熊本県天草郡苓北町志岐２９４－４</t>
  </si>
  <si>
    <t>C143210001621</t>
  </si>
  <si>
    <t>南阿蘇村立南阿蘇中学校</t>
  </si>
  <si>
    <t>熊本県阿蘇郡南阿蘇村大字河陽３６４５</t>
  </si>
  <si>
    <t>C143210001630</t>
  </si>
  <si>
    <t>合志市立合志楓の森中学校</t>
  </si>
  <si>
    <t>C143310000014</t>
  </si>
  <si>
    <t>九州学院中学校</t>
  </si>
  <si>
    <t>熊本県熊本市中央区大江５－２－１</t>
  </si>
  <si>
    <t>C143310000023</t>
  </si>
  <si>
    <t>尚絅中学校</t>
  </si>
  <si>
    <t>熊本県熊本市中央区九品寺２－６－７８</t>
  </si>
  <si>
    <t>C143310000032</t>
  </si>
  <si>
    <t>ルーテル学院中学校</t>
  </si>
  <si>
    <t>熊本県熊本市中央区黒髪３－１２－１６</t>
  </si>
  <si>
    <t>C143310000041</t>
  </si>
  <si>
    <t>熊本信愛女学院中学校</t>
  </si>
  <si>
    <t>熊本県熊本市中央区上林町３－１８</t>
  </si>
  <si>
    <t>C143310000050</t>
  </si>
  <si>
    <t>真和中学校</t>
  </si>
  <si>
    <t>熊本県熊本市中央区九品寺３－１－１</t>
  </si>
  <si>
    <t>C143310000069</t>
  </si>
  <si>
    <t>熊本マリスト学園中学校</t>
  </si>
  <si>
    <t>熊本県熊本市東区健軍２－１１－５４</t>
  </si>
  <si>
    <t>C143310000078</t>
  </si>
  <si>
    <t>文徳中学校</t>
  </si>
  <si>
    <t>熊本県熊本市西区池田４丁目２２－２</t>
  </si>
  <si>
    <t>C143310000087</t>
  </si>
  <si>
    <t>熊本学園大学付属中学校</t>
  </si>
  <si>
    <t>熊本県熊本市中央区大江２－１－２１</t>
  </si>
  <si>
    <t>C243210000015</t>
  </si>
  <si>
    <t>高森町立高森東学園義務教育学校</t>
  </si>
  <si>
    <t>熊本県阿蘇郡高森町大字野尻１９１２番地</t>
  </si>
  <si>
    <t>C243210000024</t>
  </si>
  <si>
    <t>産山村立産山学園</t>
  </si>
  <si>
    <t>熊本県阿蘇郡産山村大字山鹿４７６番地</t>
  </si>
  <si>
    <t>C243210000033</t>
  </si>
  <si>
    <t>水上村立水上学園</t>
  </si>
  <si>
    <t>D143210000014</t>
  </si>
  <si>
    <t>熊本県立済々黌高等学校</t>
  </si>
  <si>
    <t>熊本県熊本市中央区黒髪２－２２－１</t>
  </si>
  <si>
    <t>D143210000023</t>
  </si>
  <si>
    <t>熊本県立熊本高等学校</t>
  </si>
  <si>
    <t>熊本県熊本市中央区新大江１－８</t>
  </si>
  <si>
    <t>D143210000032</t>
  </si>
  <si>
    <t>熊本県立第一高等学校</t>
  </si>
  <si>
    <t>熊本県熊本市中央区古城町３－１</t>
  </si>
  <si>
    <t>D143210000041</t>
  </si>
  <si>
    <t>熊本県立第二高等学校</t>
  </si>
  <si>
    <t>熊本県熊本市東区東町３－１３－１</t>
  </si>
  <si>
    <t>D143210000050</t>
  </si>
  <si>
    <t>熊本県立熊本商業高等学校</t>
  </si>
  <si>
    <t>熊本県熊本市中央区神水１－１－２</t>
  </si>
  <si>
    <t>D143210000069</t>
  </si>
  <si>
    <t>熊本県立熊本工業高等学校</t>
  </si>
  <si>
    <t>熊本県熊本市中央区上京塚町５－１</t>
  </si>
  <si>
    <t>D143210000078</t>
  </si>
  <si>
    <t>熊本県立熊本農業高等学校</t>
  </si>
  <si>
    <t>熊本県熊本市南区元三町５丁目１番１号</t>
  </si>
  <si>
    <t>D143210000087</t>
  </si>
  <si>
    <t>熊本市立必由館高等学校</t>
  </si>
  <si>
    <t>熊本県熊本市中央区坪井４－１５－１</t>
  </si>
  <si>
    <t>D143210000096</t>
  </si>
  <si>
    <t>熊本市立千原台高等学校</t>
  </si>
  <si>
    <t>熊本県熊本市西区島崎２－３７－１</t>
  </si>
  <si>
    <t>D143210000103</t>
  </si>
  <si>
    <t>熊本県立八代高等学校</t>
  </si>
  <si>
    <t>D143210000112</t>
  </si>
  <si>
    <t>熊本県立八代東高等学校</t>
  </si>
  <si>
    <t>熊本県八代市鷹辻町４－２</t>
  </si>
  <si>
    <t>D143210000121</t>
  </si>
  <si>
    <t>熊本県立八代工業高等学校</t>
  </si>
  <si>
    <t>熊本県八代市大福寺町４７３</t>
  </si>
  <si>
    <t>D143210000130</t>
  </si>
  <si>
    <t>熊本県立人吉高等学校</t>
  </si>
  <si>
    <t>熊本県人吉市北泉田町３５０</t>
  </si>
  <si>
    <t>D143210000149</t>
  </si>
  <si>
    <t>熊本県立球磨工業高等学校</t>
  </si>
  <si>
    <t>熊本県人吉市城本町８００</t>
  </si>
  <si>
    <t>D143210000158</t>
  </si>
  <si>
    <t>熊本県立玉名高等学校</t>
  </si>
  <si>
    <t>D143210000167</t>
  </si>
  <si>
    <t>熊本県立北稜高等学校</t>
  </si>
  <si>
    <t>熊本県玉名市立願寺２４７</t>
  </si>
  <si>
    <t>D143210000176</t>
  </si>
  <si>
    <t>熊本県立天草高等学校</t>
  </si>
  <si>
    <t>熊本県天草市本渡町本渡５５７</t>
  </si>
  <si>
    <t>D143210000185</t>
  </si>
  <si>
    <t>熊本県立天草高等学校倉岳校</t>
  </si>
  <si>
    <t>熊本県天草市倉岳町棚底２６８０－２</t>
  </si>
  <si>
    <t>D143210000194</t>
  </si>
  <si>
    <t>熊本県立天草工業高等学校</t>
  </si>
  <si>
    <t>熊本県天草市亀場町亀川３８－３６</t>
  </si>
  <si>
    <t>D143210000201</t>
  </si>
  <si>
    <t>熊本県立菊池高等学校</t>
  </si>
  <si>
    <t>熊本県菊池市隈府１３３２－１</t>
  </si>
  <si>
    <t>D143210000210</t>
  </si>
  <si>
    <t>熊本県立宇土高等学校</t>
  </si>
  <si>
    <t>D143210000229</t>
  </si>
  <si>
    <t>熊本県立鹿本高等学校</t>
  </si>
  <si>
    <t>熊本県山鹿市鹿校通３－５－１</t>
  </si>
  <si>
    <t>D143210000238</t>
  </si>
  <si>
    <t>熊本県立松橋高等学校</t>
  </si>
  <si>
    <t>熊本県宇城市松橋町久具３００</t>
  </si>
  <si>
    <t>D143210000247</t>
  </si>
  <si>
    <t>熊本県立玉名工業高等学校</t>
  </si>
  <si>
    <t>熊本県玉名市岱明町下前原３６８</t>
  </si>
  <si>
    <t>D143210000256</t>
  </si>
  <si>
    <t>熊本県立鹿本農業高等学校</t>
  </si>
  <si>
    <t>熊本県山鹿市鹿本町来民２０５５</t>
  </si>
  <si>
    <t>D143210000265</t>
  </si>
  <si>
    <t>熊本県立菊池農業高等学校</t>
  </si>
  <si>
    <t>熊本県菊池市泗水町吉富２５０</t>
  </si>
  <si>
    <t>D143210000274</t>
  </si>
  <si>
    <t>熊本県立大津高等学校</t>
  </si>
  <si>
    <t>熊本県菊池郡大津町大津１３４０</t>
  </si>
  <si>
    <t>D143210000283</t>
  </si>
  <si>
    <t>熊本県立翔陽高等学校</t>
  </si>
  <si>
    <t>熊本県菊池郡大津町室１７８２</t>
  </si>
  <si>
    <t>D143210000292</t>
  </si>
  <si>
    <t>熊本県立小国高等学校</t>
  </si>
  <si>
    <t>熊本県阿蘇郡小国町宮原１８８７－１</t>
  </si>
  <si>
    <t>D143210000309</t>
  </si>
  <si>
    <t>熊本県立高森高等学校</t>
  </si>
  <si>
    <t>熊本県阿蘇郡高森町高森１５５７</t>
  </si>
  <si>
    <t>D143210000318</t>
  </si>
  <si>
    <t>熊本県立御船高等学校</t>
  </si>
  <si>
    <t>熊本県上益城郡御船町木倉１２５３</t>
  </si>
  <si>
    <t>D143210000327</t>
  </si>
  <si>
    <t>熊本県立甲佐高等学校</t>
  </si>
  <si>
    <t>熊本県上益城郡甲佐町横田３２７</t>
  </si>
  <si>
    <t>D143210000336</t>
  </si>
  <si>
    <t>熊本県立八代農業高等学校</t>
  </si>
  <si>
    <t>熊本県八代市鏡町鏡村１２９</t>
  </si>
  <si>
    <t>D143210000345</t>
  </si>
  <si>
    <t>熊本県立八代農業高等学校泉分校</t>
  </si>
  <si>
    <t>熊本県八代市泉町柿迫３６３６</t>
  </si>
  <si>
    <t>D143210000354</t>
  </si>
  <si>
    <t>熊本県立芦北高等学校</t>
  </si>
  <si>
    <t>熊本県葦北郡芦北町乙千屋２０－２</t>
  </si>
  <si>
    <t>D143210000363</t>
  </si>
  <si>
    <t>熊本県立鹿本商工高等学校</t>
  </si>
  <si>
    <t>熊本県山鹿市鹿本町御宇田３１２番地</t>
  </si>
  <si>
    <t>D143210000372</t>
  </si>
  <si>
    <t>熊本県立人吉高等学校五木分校</t>
  </si>
  <si>
    <t>熊本県球磨郡五木村甲２６７２－６１</t>
  </si>
  <si>
    <t>D143210000381</t>
  </si>
  <si>
    <t>熊本県立小川工業高等学校</t>
  </si>
  <si>
    <t>熊本県宇城市小川町北新田７７０</t>
  </si>
  <si>
    <t>D143210000390</t>
  </si>
  <si>
    <t>熊本県立熊本西高等学校</t>
  </si>
  <si>
    <t>熊本県熊本市西区城山大塘５－５－１５</t>
  </si>
  <si>
    <t>D143210000407</t>
  </si>
  <si>
    <t>熊本県立湧心館高等学校</t>
  </si>
  <si>
    <t>熊本県熊本市中央区出水４－１－２</t>
  </si>
  <si>
    <t>D143210000416</t>
  </si>
  <si>
    <t>熊本県立熊本北高等学校</t>
  </si>
  <si>
    <t>熊本県熊本市北区兎谷３－５－１</t>
  </si>
  <si>
    <t>D143210000425</t>
  </si>
  <si>
    <t>熊本県立東稜高等学校</t>
  </si>
  <si>
    <t>熊本県熊本市東区小峯４丁目５－１０</t>
  </si>
  <si>
    <t>D143210000434</t>
  </si>
  <si>
    <t>熊本県立阿蘇中央高等学校</t>
  </si>
  <si>
    <t>熊本県阿蘇市一の宮町宮地２４６０</t>
  </si>
  <si>
    <t>D143210000443</t>
  </si>
  <si>
    <t>熊本県立上天草高等学校</t>
  </si>
  <si>
    <t>熊本県上天草市大矢野町中５４２４</t>
  </si>
  <si>
    <t>D143210000452</t>
  </si>
  <si>
    <t>熊本県立矢部高等学校</t>
  </si>
  <si>
    <t>熊本県上益城郡山都町城平９５４</t>
  </si>
  <si>
    <t>D143210000461</t>
  </si>
  <si>
    <t>熊本県立八代清流高等学校</t>
  </si>
  <si>
    <t>熊本県八代市渡町松上１５７６</t>
  </si>
  <si>
    <t>D143210000470</t>
  </si>
  <si>
    <t>熊本県立水俣高等学校</t>
  </si>
  <si>
    <t>熊本県水俣市洗切町１１－１</t>
  </si>
  <si>
    <t>D143210000489</t>
  </si>
  <si>
    <t>熊本県立岱志高等学校</t>
  </si>
  <si>
    <t>熊本県荒尾市荒尾２６２０－１</t>
  </si>
  <si>
    <t>D143210000498</t>
  </si>
  <si>
    <t>熊本県立天草拓心高等学校</t>
  </si>
  <si>
    <t>熊本県天草市本渡町本戸馬場４９５</t>
  </si>
  <si>
    <t>D143210000504</t>
  </si>
  <si>
    <t>熊本県立牛深高等学校</t>
  </si>
  <si>
    <t>熊本県天草市久玉町１２１６－５</t>
  </si>
  <si>
    <t>D143210000513</t>
  </si>
  <si>
    <t>熊本県立球磨中央高等学校</t>
  </si>
  <si>
    <t>熊本県球磨郡錦町西１９２</t>
  </si>
  <si>
    <t>D143210000522</t>
  </si>
  <si>
    <t>熊本県立南稜高等学校</t>
  </si>
  <si>
    <t>熊本県球磨郡あさぎり町上北３１０</t>
  </si>
  <si>
    <t>D143310000012</t>
  </si>
  <si>
    <t>九州学院高等学校</t>
  </si>
  <si>
    <t>D143310000021</t>
  </si>
  <si>
    <t>鎮西高等学校</t>
  </si>
  <si>
    <t>D143310000030</t>
  </si>
  <si>
    <t>真和高等学校</t>
  </si>
  <si>
    <t>D143310000049</t>
  </si>
  <si>
    <t>開新高等学校</t>
  </si>
  <si>
    <t>熊本県熊本市中央区大江６－１－３３</t>
  </si>
  <si>
    <t>D143310000058</t>
  </si>
  <si>
    <t>熊本学園大学付属高等学校</t>
  </si>
  <si>
    <t>熊本県熊本市中央区大江２－５－１</t>
  </si>
  <si>
    <t>D143310000067</t>
  </si>
  <si>
    <t>東海大学付属熊本星翔高等学校</t>
  </si>
  <si>
    <t>熊本県熊本市東区渡鹿９―１―１</t>
  </si>
  <si>
    <t>D143310000076</t>
  </si>
  <si>
    <t>尚絅高等学校</t>
  </si>
  <si>
    <t>D143310000085</t>
  </si>
  <si>
    <t>慶誠高等学校</t>
  </si>
  <si>
    <t>熊本県熊本市中央区大江４－９－５８</t>
  </si>
  <si>
    <t>D143310000094</t>
  </si>
  <si>
    <t>熊本国府高等学校</t>
  </si>
  <si>
    <t>熊本県熊本市中央区国府２－１５－１</t>
  </si>
  <si>
    <t>D143310000101</t>
  </si>
  <si>
    <t>熊本マリスト学園高等学校</t>
  </si>
  <si>
    <t>D143310000110</t>
  </si>
  <si>
    <t>ルーテル学院高等学校</t>
  </si>
  <si>
    <t>熊本県熊本市中央区黒髪３丁目１２－１６</t>
  </si>
  <si>
    <t>D143310000129</t>
  </si>
  <si>
    <t>熊本信愛女学院高等学校</t>
  </si>
  <si>
    <t>D143310000138</t>
  </si>
  <si>
    <t>熊本中央高等学校</t>
  </si>
  <si>
    <t>熊本県熊本市中央区内坪井町４－８</t>
  </si>
  <si>
    <t>D143310000147</t>
  </si>
  <si>
    <t>文徳高等学校</t>
  </si>
  <si>
    <t>熊本県熊本市西区池田４－２２－２</t>
  </si>
  <si>
    <t>D143310000156</t>
  </si>
  <si>
    <t>八代白百合学園高等学校</t>
  </si>
  <si>
    <t>熊本県八代市井上町７２７－１</t>
  </si>
  <si>
    <t>D143310000165</t>
  </si>
  <si>
    <t>秀岳館高等学校</t>
  </si>
  <si>
    <t>熊本県八代市興国町１－５</t>
  </si>
  <si>
    <t>D143310000174</t>
  </si>
  <si>
    <t>有明高等学校</t>
  </si>
  <si>
    <t>熊本県荒尾市増永２２００</t>
  </si>
  <si>
    <t>D143310000183</t>
  </si>
  <si>
    <t>玉名女子高等学校</t>
  </si>
  <si>
    <t>熊本県玉名市岩崎１０６１</t>
  </si>
  <si>
    <t>D143310000192</t>
  </si>
  <si>
    <t>菊池女子高等学校</t>
  </si>
  <si>
    <t>熊本県菊池市隈府１０８１</t>
  </si>
  <si>
    <t>D143310000209</t>
  </si>
  <si>
    <t>専修大学熊本玉名高等学校</t>
  </si>
  <si>
    <t>熊本県玉名市岱明町野口１０４６</t>
  </si>
  <si>
    <t>D143310000218</t>
  </si>
  <si>
    <t>熊本県山鹿市志々岐７９８</t>
  </si>
  <si>
    <t>D143310000227</t>
  </si>
  <si>
    <t>勇志国際高等学校</t>
  </si>
  <si>
    <t>熊本県天草市御所浦町牧島１０６５－３</t>
  </si>
  <si>
    <t>D143310000236</t>
  </si>
  <si>
    <t>一ツ葉高等学校</t>
  </si>
  <si>
    <t>熊本県上益城郡山都町目丸２４７２</t>
  </si>
  <si>
    <t>D143310000245</t>
  </si>
  <si>
    <t>くまもと清陵高等学校</t>
  </si>
  <si>
    <t>熊本県阿蘇郡南阿蘇村河陰字小野５番地３００</t>
  </si>
  <si>
    <t>D143310000254</t>
  </si>
  <si>
    <t>やまと高等学校</t>
  </si>
  <si>
    <t>熊本県上益城郡山都町滝上２２３</t>
  </si>
  <si>
    <t>E143110000013</t>
  </si>
  <si>
    <t>熊本大学教育学部附属特別支援学校</t>
  </si>
  <si>
    <t>熊本県熊本市中央区黒髪５－１７－１</t>
  </si>
  <si>
    <t>E143210000011</t>
  </si>
  <si>
    <t>熊本県立盲学校</t>
  </si>
  <si>
    <t>熊本県熊本市東区東町３－１４－１</t>
  </si>
  <si>
    <t>E143210000020</t>
  </si>
  <si>
    <t>熊本県立熊本聾学校</t>
  </si>
  <si>
    <t>熊本県熊本市東区東町３－１４－２</t>
  </si>
  <si>
    <t>E143210000039</t>
  </si>
  <si>
    <t>熊本県立松橋支援学校</t>
  </si>
  <si>
    <t>熊本県宇城市松橋町南豊崎２５２</t>
  </si>
  <si>
    <t>E143210000048</t>
  </si>
  <si>
    <t>熊本県立菊池支援学校</t>
  </si>
  <si>
    <t>熊本県合志市合生４３００番地</t>
  </si>
  <si>
    <t>E143210000057</t>
  </si>
  <si>
    <t>熊本県立黒石原支援学校</t>
  </si>
  <si>
    <t>熊本県合志市須屋２６５９</t>
  </si>
  <si>
    <t>E143210000066</t>
  </si>
  <si>
    <t>熊本県立松橋東支援学校</t>
  </si>
  <si>
    <t>熊本県宇城市松橋町豊福２９１０番地</t>
  </si>
  <si>
    <t>E143210000075</t>
  </si>
  <si>
    <t>八代市立八代支援学校</t>
  </si>
  <si>
    <t>熊本県八代市高島町１－６</t>
  </si>
  <si>
    <t>E143210000084</t>
  </si>
  <si>
    <t>熊本県立熊本支援学校</t>
  </si>
  <si>
    <t>熊本県熊本市中央区出水５－５－１６</t>
  </si>
  <si>
    <t>E143210000093</t>
  </si>
  <si>
    <t>熊本県立天草支援学校</t>
  </si>
  <si>
    <t>熊本県天草市本町新休９７２</t>
  </si>
  <si>
    <t>E143210000100</t>
  </si>
  <si>
    <t>熊本県立松橋西支援学校</t>
  </si>
  <si>
    <t>熊本県宇城市松橋町松橋３０８－１</t>
  </si>
  <si>
    <t>E143210000119</t>
  </si>
  <si>
    <t>熊本県立芦北支援学校</t>
  </si>
  <si>
    <t>熊本県葦北郡芦北町芦北２８２９－８</t>
  </si>
  <si>
    <t>E143210000128</t>
  </si>
  <si>
    <t>熊本県立苓北支援学校</t>
  </si>
  <si>
    <t>熊本県天草郡苓北町志岐１２１７番地１</t>
  </si>
  <si>
    <t>E143210000137</t>
  </si>
  <si>
    <t>熊本県立荒尾支援学校</t>
  </si>
  <si>
    <t>熊本県荒尾市増永西長浦２２９９－３</t>
  </si>
  <si>
    <t>E143210000146</t>
  </si>
  <si>
    <t>熊本県立小国支援学校</t>
  </si>
  <si>
    <t>熊本県阿蘇郡小国町宮原２６３５－２</t>
  </si>
  <si>
    <t>E143210000155</t>
  </si>
  <si>
    <t>熊本県立球磨支援学校</t>
  </si>
  <si>
    <t>熊本県球磨郡多良木町多良木４２１７</t>
  </si>
  <si>
    <t>E143210000164</t>
  </si>
  <si>
    <t>熊本県立大津支援学校</t>
  </si>
  <si>
    <t>熊本県菊池郡大津町室１３８１</t>
  </si>
  <si>
    <t>E143210000173</t>
  </si>
  <si>
    <t>熊本県立ひのくに高等支援学校</t>
  </si>
  <si>
    <t>熊本県合志市合生４３６０－７</t>
  </si>
  <si>
    <t>E143210000182</t>
  </si>
  <si>
    <t>熊本県立熊本かがやきの森支援学校</t>
  </si>
  <si>
    <t>熊本県熊本市西区横手５丁目１６－２８</t>
  </si>
  <si>
    <t>E143210000191</t>
  </si>
  <si>
    <t>熊本市立平成さくら支援学校</t>
  </si>
  <si>
    <t>熊本県熊本市南区平成２丁目２０番１号</t>
  </si>
  <si>
    <t>E143210000208</t>
  </si>
  <si>
    <t>熊本県立熊本はばたき高等支援学校</t>
  </si>
  <si>
    <t>熊本県熊本市東区東町３－１４－３</t>
  </si>
  <si>
    <t>E143210000217</t>
  </si>
  <si>
    <t>熊本市立あおば支援学校</t>
  </si>
  <si>
    <t>熊本県熊本市中央区千葉城町５番３号</t>
  </si>
  <si>
    <t>E143210000226</t>
  </si>
  <si>
    <t>熊本県立鏡わかあゆ高等支援学校</t>
  </si>
  <si>
    <t>熊本県八代市鏡町鏡村９３７番地</t>
  </si>
  <si>
    <t>E143210000235</t>
  </si>
  <si>
    <t>熊本県立かもと稲田支援学校</t>
  </si>
  <si>
    <t>熊本県山鹿市鹿本町高橋６３８番地</t>
  </si>
  <si>
    <t>B144110000019</t>
  </si>
  <si>
    <t>大分大学教育学部附属小学校</t>
  </si>
  <si>
    <t>大分県大分市王子新町１－１</t>
  </si>
  <si>
    <t>B144210000017</t>
  </si>
  <si>
    <t>大分市立金池小学校</t>
  </si>
  <si>
    <t>大分県大分市金池町３－１－９０</t>
  </si>
  <si>
    <t>B144210000026</t>
  </si>
  <si>
    <t>大分市立長浜小学校</t>
  </si>
  <si>
    <t>大分県大分市長浜町２－６－２５</t>
  </si>
  <si>
    <t>B144210000035</t>
  </si>
  <si>
    <t>大分市立春日町小学校</t>
  </si>
  <si>
    <t>大分県大分市西春日町１－４８</t>
  </si>
  <si>
    <t>B144210000044</t>
  </si>
  <si>
    <t>大分市立大道小学校</t>
  </si>
  <si>
    <t>大分県大分市大道町２－９－５７</t>
  </si>
  <si>
    <t>B144210000053</t>
  </si>
  <si>
    <t>大分市立南大分小学校</t>
  </si>
  <si>
    <t>大分県大分市二又町二丁目４番１号</t>
  </si>
  <si>
    <t>B144210000062</t>
  </si>
  <si>
    <t>大分市立八幡小学校</t>
  </si>
  <si>
    <t>大分県大分市大字生石８２－１</t>
  </si>
  <si>
    <t>B144210000071</t>
  </si>
  <si>
    <t>大分市立神崎小学校</t>
  </si>
  <si>
    <t>大分県大分市大字神崎１７９８番地</t>
  </si>
  <si>
    <t>B144210000080</t>
  </si>
  <si>
    <t>大分市立滝尾小学校</t>
  </si>
  <si>
    <t>大分県大分市羽田５１５番地</t>
  </si>
  <si>
    <t>B144210000099</t>
  </si>
  <si>
    <t>大分市立東大分小学校</t>
  </si>
  <si>
    <t>大分県大分市萩原１－１０－３０</t>
  </si>
  <si>
    <t>B144210000106</t>
  </si>
  <si>
    <t>大分市立日岡小学校</t>
  </si>
  <si>
    <t>大分県大分市日岡２－２－１</t>
  </si>
  <si>
    <t>B144210000115</t>
  </si>
  <si>
    <t>大分市立桃園小学校</t>
  </si>
  <si>
    <t>大分県大分市山津町２－７－１</t>
  </si>
  <si>
    <t>B144210000124</t>
  </si>
  <si>
    <t>大分市立津留小学校</t>
  </si>
  <si>
    <t>大分県大分市東津留１－４－１</t>
  </si>
  <si>
    <t>B144210000133</t>
  </si>
  <si>
    <t>大分市立三佐小学校</t>
  </si>
  <si>
    <t>大分県大分市三佐５丁目６番８号</t>
  </si>
  <si>
    <t>B144210000142</t>
  </si>
  <si>
    <t>大分市立鶴崎小学校</t>
  </si>
  <si>
    <t>大分県大分市南鶴崎３丁目３番１号</t>
  </si>
  <si>
    <t>B144210000151</t>
  </si>
  <si>
    <t>大分市立別保小学校</t>
  </si>
  <si>
    <t>大分県大分市大字森町９６３番地の１</t>
  </si>
  <si>
    <t>B144210000160</t>
  </si>
  <si>
    <t>大分市立明治小学校</t>
  </si>
  <si>
    <t>大分県大分市大字猪野７４番地</t>
  </si>
  <si>
    <t>B144210000179</t>
  </si>
  <si>
    <t>大分市立高田小学校</t>
  </si>
  <si>
    <t>大分県大分市大字下徳丸３８番地の２</t>
  </si>
  <si>
    <t>B144210000188</t>
  </si>
  <si>
    <t>大分市立川添小学校</t>
  </si>
  <si>
    <t>大分県大分市大字宮河内４５６６</t>
  </si>
  <si>
    <t>B144210000197</t>
  </si>
  <si>
    <t>大分市立松岡小学校</t>
  </si>
  <si>
    <t>大分県大分市松岡５０４７</t>
  </si>
  <si>
    <t>B144210000204</t>
  </si>
  <si>
    <t>大分市立戸次小学校</t>
  </si>
  <si>
    <t>大分県大分市中戸次４２８０番地</t>
  </si>
  <si>
    <t>B144210000213</t>
  </si>
  <si>
    <t>大分市立上戸次小学校</t>
  </si>
  <si>
    <t>大分県大分市大字端登１７９２番地</t>
  </si>
  <si>
    <t>B144210000222</t>
  </si>
  <si>
    <t>大分市立吉野小学校</t>
  </si>
  <si>
    <t>大分県大分市大字辻６５４</t>
  </si>
  <si>
    <t>B144210000231</t>
  </si>
  <si>
    <t>大分市立竹中小学校</t>
  </si>
  <si>
    <t>大分県大分市竹中２８２１－１</t>
  </si>
  <si>
    <t>B144210000240</t>
  </si>
  <si>
    <t>大分市立判田小学校</t>
  </si>
  <si>
    <t>大分県大分市判田台東１丁目２番１号</t>
  </si>
  <si>
    <t>B144210000259</t>
  </si>
  <si>
    <t>大分市立東稙田小学校</t>
  </si>
  <si>
    <t>大分県大分市大字田尻４９９番地の１</t>
  </si>
  <si>
    <t>B144210000268</t>
  </si>
  <si>
    <t>大分市立稙田小学校</t>
  </si>
  <si>
    <t>大分県大分市大字木ノ上４３３－１</t>
  </si>
  <si>
    <t>B144210000277</t>
  </si>
  <si>
    <t>大分市立賀来小学校</t>
  </si>
  <si>
    <t>大分県大分市大字賀来６８番地の２</t>
  </si>
  <si>
    <t>B144210000286</t>
  </si>
  <si>
    <t>大分市立大在小学校</t>
  </si>
  <si>
    <t>大分県大分市横田１－１５－５８</t>
  </si>
  <si>
    <t>B144210000295</t>
  </si>
  <si>
    <t>大分市立丹生小学校</t>
  </si>
  <si>
    <t>大分県大分市佐野２６６２番地</t>
  </si>
  <si>
    <t>B144210000302</t>
  </si>
  <si>
    <t>大分市立小佐井小学校</t>
  </si>
  <si>
    <t>大分県大分市小佐井三丁目１番１８号</t>
  </si>
  <si>
    <t>B144210000311</t>
  </si>
  <si>
    <t>大分市立坂ノ市小学校</t>
  </si>
  <si>
    <t>大分県大分市坂ノ市中央五丁目８番１号</t>
  </si>
  <si>
    <t>B144210000320</t>
  </si>
  <si>
    <t>大分市立城南小学校</t>
  </si>
  <si>
    <t>大分県大分市大字永興二丁目５番２５号</t>
  </si>
  <si>
    <t>B144210000339</t>
  </si>
  <si>
    <t>大分市立明野西小学校</t>
  </si>
  <si>
    <t>大分県大分市明野南二丁目６番１号</t>
  </si>
  <si>
    <t>B144210000348</t>
  </si>
  <si>
    <t>大分市立明野東小学校</t>
  </si>
  <si>
    <t>大分県大分市明野東３丁目２番１号</t>
  </si>
  <si>
    <t>B144210000357</t>
  </si>
  <si>
    <t>大分市立敷戸小学校</t>
  </si>
  <si>
    <t>大分県大分市敷戸北町１２番１号</t>
  </si>
  <si>
    <t>B144210000366</t>
  </si>
  <si>
    <t>大分市立豊府小学校</t>
  </si>
  <si>
    <t>大分県大分市上田町３丁目４番１号</t>
  </si>
  <si>
    <t>B144210000375</t>
  </si>
  <si>
    <t>別府市立境川小学校</t>
  </si>
  <si>
    <t>大分県別府市石垣西１丁目２番２４号</t>
  </si>
  <si>
    <t>B144210000384</t>
  </si>
  <si>
    <t>別府市立南立石小学校</t>
  </si>
  <si>
    <t>大分県別府市大字南立石１９０７番地の１</t>
  </si>
  <si>
    <t>B144210000393</t>
  </si>
  <si>
    <t>別府市立亀川小学校</t>
  </si>
  <si>
    <t>大分県別府市大字内竃１１７９番地</t>
  </si>
  <si>
    <t>B144210000400</t>
  </si>
  <si>
    <t>別府市立朝日小学校</t>
  </si>
  <si>
    <t>大分県別府市大字鶴見３４７番地</t>
  </si>
  <si>
    <t>B144210000419</t>
  </si>
  <si>
    <t>別府市立石垣小学校</t>
  </si>
  <si>
    <t>大分県別府市石垣西７丁目６番２７号</t>
  </si>
  <si>
    <t>B144210000428</t>
  </si>
  <si>
    <t>別府市立東山小学校</t>
  </si>
  <si>
    <t>大分県別府市大字別府４３８０番地の１</t>
  </si>
  <si>
    <t>B144210000437</t>
  </si>
  <si>
    <t>別府市立上人小学校</t>
  </si>
  <si>
    <t>大分県別府市大字北石垣１７１番地</t>
  </si>
  <si>
    <t>B144210000446</t>
  </si>
  <si>
    <t>中津市立南部小学校</t>
  </si>
  <si>
    <t>大分県中津市１３０９番地</t>
  </si>
  <si>
    <t>B144210000455</t>
  </si>
  <si>
    <t>中津市立北部小学校</t>
  </si>
  <si>
    <t>大分県中津市６６６番地</t>
  </si>
  <si>
    <t>B144210000464</t>
  </si>
  <si>
    <t>中津市立豊田小学校</t>
  </si>
  <si>
    <t>大分県中津市大字島田５９４番地の１</t>
  </si>
  <si>
    <t>B144210000473</t>
  </si>
  <si>
    <t>中津市立小楠小学校</t>
  </si>
  <si>
    <t>大分県中津市大字一ッ松６２番地の１</t>
  </si>
  <si>
    <t>B144210000482</t>
  </si>
  <si>
    <t>中津市立鶴居小学校</t>
  </si>
  <si>
    <t>大分県中津市大字湯屋２０２番地の２</t>
  </si>
  <si>
    <t>B144210000491</t>
  </si>
  <si>
    <t>中津市立大幡小学校</t>
  </si>
  <si>
    <t>大分県中津市大字大貞２０９番地の２の１</t>
  </si>
  <si>
    <t>B144210000507</t>
  </si>
  <si>
    <t>中津市立如水小学校</t>
  </si>
  <si>
    <t>大分県中津市大字上如水１１２番地</t>
  </si>
  <si>
    <t>B144210000516</t>
  </si>
  <si>
    <t>中津市立三保小学校</t>
  </si>
  <si>
    <t>大分県中津市伊藤田３３２１</t>
  </si>
  <si>
    <t>B144210000525</t>
  </si>
  <si>
    <t>中津市立和田小学校</t>
  </si>
  <si>
    <t>大分県中津市定留１９５０</t>
  </si>
  <si>
    <t>B144210000534</t>
  </si>
  <si>
    <t>中津市立今津小学校</t>
  </si>
  <si>
    <t>大分県中津市大字植野１３７２番地２</t>
  </si>
  <si>
    <t>B144210000543</t>
  </si>
  <si>
    <t>日田市立咸宜小学校</t>
  </si>
  <si>
    <t>大分県日田市淡窓１－５－１３</t>
  </si>
  <si>
    <t>B144210000552</t>
  </si>
  <si>
    <t>日田市立日隈小学校</t>
  </si>
  <si>
    <t>大分県日田市日ノ隈町５７８－１</t>
  </si>
  <si>
    <t>B144210000561</t>
  </si>
  <si>
    <t>日田市立若宮小学校</t>
  </si>
  <si>
    <t>大分県日田市若宮町２－１５</t>
  </si>
  <si>
    <t>B144210000570</t>
  </si>
  <si>
    <t>日田市立三芳小学校</t>
  </si>
  <si>
    <t>大分県日田市下井手町９４０</t>
  </si>
  <si>
    <t>B144210000589</t>
  </si>
  <si>
    <t>日田市立高瀬小学校</t>
  </si>
  <si>
    <t>大分県日田市誠和町７８１番地２</t>
  </si>
  <si>
    <t>B144210000598</t>
  </si>
  <si>
    <t>日田市立光岡小学校</t>
  </si>
  <si>
    <t>大分県日田市北友田１－１１３３－２</t>
  </si>
  <si>
    <t>B144210000605</t>
  </si>
  <si>
    <t>日田市立朝日小学校</t>
  </si>
  <si>
    <t>大分県日田市朝日町９３６－１</t>
  </si>
  <si>
    <t>B144210000614</t>
  </si>
  <si>
    <t>日田市立三和小学校</t>
  </si>
  <si>
    <t>大分県日田市清水町１１８７</t>
  </si>
  <si>
    <t>B144210000623</t>
  </si>
  <si>
    <t>日田市立有田小学校</t>
  </si>
  <si>
    <t>大分県日田市諸留町２６８７－１</t>
  </si>
  <si>
    <t>B144210000632</t>
  </si>
  <si>
    <t>日田市立石井小学校</t>
  </si>
  <si>
    <t>大分県日田市石井町２丁目４７８番地</t>
  </si>
  <si>
    <t>B144210000641</t>
  </si>
  <si>
    <t>佐伯市立佐伯小学校</t>
  </si>
  <si>
    <t>大分県佐伯市城下西町２－２２</t>
  </si>
  <si>
    <t>B144210000650</t>
  </si>
  <si>
    <t>佐伯市立佐伯東小学校</t>
  </si>
  <si>
    <t>大分県佐伯市常盤西町５－１</t>
  </si>
  <si>
    <t>B144210000669</t>
  </si>
  <si>
    <t>佐伯市立鶴岡小学校</t>
  </si>
  <si>
    <t>大分県佐伯市鶴岡町３丁目７番１号</t>
  </si>
  <si>
    <t>B144210000678</t>
  </si>
  <si>
    <t>佐伯市立上堅田小学校</t>
  </si>
  <si>
    <t>大分県佐伯市大字長谷９１１８番地</t>
  </si>
  <si>
    <t>B144210000687</t>
  </si>
  <si>
    <t>佐伯市立大入島小学校</t>
  </si>
  <si>
    <t>大分県佐伯市大字石間浦１１００</t>
  </si>
  <si>
    <t>B144210000696</t>
  </si>
  <si>
    <t>佐伯市立八幡小学校</t>
  </si>
  <si>
    <t>大分県佐伯市大字戸穴２９４２</t>
  </si>
  <si>
    <t>B144210000703</t>
  </si>
  <si>
    <t>佐伯市立下堅田小学校</t>
  </si>
  <si>
    <t>大分県佐伯市大字堅田５５２１</t>
  </si>
  <si>
    <t>B144210000721</t>
  </si>
  <si>
    <t>佐伯市立木立小学校</t>
  </si>
  <si>
    <t>大分県佐伯市大字木立４４８０</t>
  </si>
  <si>
    <t>B144210000730</t>
  </si>
  <si>
    <t>臼杵市立佐志生小学校</t>
  </si>
  <si>
    <t>大分県臼杵市大字佐志生３０１５の１番地</t>
  </si>
  <si>
    <t>B144210000749</t>
  </si>
  <si>
    <t>臼杵市立下ノ江小学校</t>
  </si>
  <si>
    <t>大分県臼杵市大字大野１９５５番地</t>
  </si>
  <si>
    <t>B144210000758</t>
  </si>
  <si>
    <t>臼杵市立海辺小学校</t>
  </si>
  <si>
    <t>大分県臼杵市大字大浜１７３番地</t>
  </si>
  <si>
    <t>B144210000767</t>
  </si>
  <si>
    <t>臼杵市立下北小学校</t>
  </si>
  <si>
    <t>大分県臼杵市大字稲田８６２番地</t>
  </si>
  <si>
    <t>B144210000776</t>
  </si>
  <si>
    <t>臼杵市立上北小学校</t>
  </si>
  <si>
    <t>B144210000785</t>
  </si>
  <si>
    <t>臼杵市立下南小学校</t>
  </si>
  <si>
    <t>大分県臼杵市大字望月８１５番地</t>
  </si>
  <si>
    <t>B144210000794</t>
  </si>
  <si>
    <t>臼杵市立市浜小学校</t>
  </si>
  <si>
    <t>大分県臼杵市大字戸室５０３番地</t>
  </si>
  <si>
    <t>B144210000801</t>
  </si>
  <si>
    <t>大分県臼杵市大字福良３６０の１番地</t>
  </si>
  <si>
    <t>B144210000810</t>
  </si>
  <si>
    <t>臼杵市立臼杵小学校</t>
  </si>
  <si>
    <t>大分県臼杵市大字臼杵６５番地</t>
  </si>
  <si>
    <t>B144210000829</t>
  </si>
  <si>
    <t>津久見市立長目小学校</t>
  </si>
  <si>
    <t>大分県津久見市大字長目１６９８番地</t>
  </si>
  <si>
    <t>B144210000838</t>
  </si>
  <si>
    <t>津久見市立堅徳小学校</t>
  </si>
  <si>
    <t>大分県津久見市大字堅浦３の１</t>
  </si>
  <si>
    <t>B144210000847</t>
  </si>
  <si>
    <t>津久見市立青江小学校</t>
  </si>
  <si>
    <t>大分県津久見市上青江３５３７</t>
  </si>
  <si>
    <t>B144210000856</t>
  </si>
  <si>
    <t>津久見市立津久見小学校</t>
  </si>
  <si>
    <t>大分県津久見市立花町１－７</t>
  </si>
  <si>
    <t>B144210000865</t>
  </si>
  <si>
    <t>津久見市立千怒小学校</t>
  </si>
  <si>
    <t>大分県津久見市大字千怒１４００番地</t>
  </si>
  <si>
    <t>B144210000874</t>
  </si>
  <si>
    <t>津久見市立日代小学校</t>
  </si>
  <si>
    <t>大分県津久見市網代１５３５－２</t>
  </si>
  <si>
    <t>B144210000883</t>
  </si>
  <si>
    <t>津久見市立越智小学校</t>
  </si>
  <si>
    <t>大分県津久見市大字四浦５８９３の２番地</t>
  </si>
  <si>
    <t>B144210000892</t>
  </si>
  <si>
    <t>津久見市立保戸島小学校</t>
  </si>
  <si>
    <t>大分県津久見市保戸島２１－２</t>
  </si>
  <si>
    <t>B144210000909</t>
  </si>
  <si>
    <t>津久見市立無垢島小学校</t>
  </si>
  <si>
    <t>大分県津久見市大字長目２６４８ー２</t>
  </si>
  <si>
    <t>B144210000918</t>
  </si>
  <si>
    <t>竹田市立豊岡小学校</t>
  </si>
  <si>
    <t>大分県竹田市飛田川１８１０－１</t>
  </si>
  <si>
    <t>B144210000927</t>
  </si>
  <si>
    <t>竹田市立南部小学校</t>
  </si>
  <si>
    <t>大分県竹田市君ヶ園１０１４番地</t>
  </si>
  <si>
    <t>B144210000936</t>
  </si>
  <si>
    <t>竹田市立祖峰小学校</t>
  </si>
  <si>
    <t>大分県竹田市門田２６６</t>
  </si>
  <si>
    <t>B144210000945</t>
  </si>
  <si>
    <t>竹田市立菅生小学校</t>
  </si>
  <si>
    <t>大分県竹田市菅生４９０</t>
  </si>
  <si>
    <t>B144210000954</t>
  </si>
  <si>
    <t>竹田市立城原小学校</t>
  </si>
  <si>
    <t>大分県竹田市城原１７０５</t>
  </si>
  <si>
    <t>B144210000963</t>
  </si>
  <si>
    <t>豊後高田市立高田小学校</t>
  </si>
  <si>
    <t>大分県豊後高田市新地１４６０</t>
  </si>
  <si>
    <t>B144210000972</t>
  </si>
  <si>
    <t>豊後高田市立桂陽小学校</t>
  </si>
  <si>
    <t>大分県豊後高田市玉津１０５３番地</t>
  </si>
  <si>
    <t>B144210000981</t>
  </si>
  <si>
    <t>豊後高田市立河内小学校</t>
  </si>
  <si>
    <t>大分県豊後高田市佐野２０１７</t>
  </si>
  <si>
    <t>B144210000990</t>
  </si>
  <si>
    <t>豊後高田市立都甲小学校</t>
  </si>
  <si>
    <t>大分県豊後高田市松行３６３番地</t>
  </si>
  <si>
    <t>B144210001007</t>
  </si>
  <si>
    <t>豊後高田市立草地小学校</t>
  </si>
  <si>
    <t>大分県豊後高田市草地２９２番地２</t>
  </si>
  <si>
    <t>B144210001016</t>
  </si>
  <si>
    <t>豊後高田市立呉崎小学校</t>
  </si>
  <si>
    <t>大分県豊後高田市呉崎１５５１</t>
  </si>
  <si>
    <t>B144210001025</t>
  </si>
  <si>
    <t>豊後高田市立田染小学校</t>
  </si>
  <si>
    <t>大分県豊後高田市田染相原５０</t>
  </si>
  <si>
    <t>B144210001034</t>
  </si>
  <si>
    <t>杵築市立八坂小学校</t>
  </si>
  <si>
    <t>大分県杵築市八坂２７８２番地の１</t>
  </si>
  <si>
    <t>B144210001043</t>
  </si>
  <si>
    <t>杵築市立東小学校</t>
  </si>
  <si>
    <t>大分県杵築市大字片野１１２９－２</t>
  </si>
  <si>
    <t>B144210001052</t>
  </si>
  <si>
    <t>杵築市立大内小学校</t>
  </si>
  <si>
    <t>大分県杵築市大字大内４３５３番地の２</t>
  </si>
  <si>
    <t>B144210001061</t>
  </si>
  <si>
    <t>杵築市立杵築小学校</t>
  </si>
  <si>
    <t>大分県杵築市大字杵築２１６</t>
  </si>
  <si>
    <t>B144210001070</t>
  </si>
  <si>
    <t>杵築市立北杵築小学校</t>
  </si>
  <si>
    <t>大分県杵築市大字溝井４５４番地</t>
  </si>
  <si>
    <t>B144210001089</t>
  </si>
  <si>
    <t>杵築市立護江小学校</t>
  </si>
  <si>
    <t>大分県杵築市大字守江１９１１</t>
  </si>
  <si>
    <t>B144210001098</t>
  </si>
  <si>
    <t>杵築市立豊洋小学校</t>
  </si>
  <si>
    <t>大分県杵築市大字奈多２３１の１番地</t>
  </si>
  <si>
    <t>B144210001105</t>
  </si>
  <si>
    <t>宇佐市立天津小学校</t>
  </si>
  <si>
    <t>大分県宇佐市下敷田２６４－１</t>
  </si>
  <si>
    <t>B144210001114</t>
  </si>
  <si>
    <t>宇佐市立長峰小学校</t>
  </si>
  <si>
    <t>大分県宇佐市佐野６８６－２</t>
  </si>
  <si>
    <t>B144210001123</t>
  </si>
  <si>
    <t>宇佐市立横山小学校</t>
  </si>
  <si>
    <t>大分県宇佐市大字上元重８５９番地の１</t>
  </si>
  <si>
    <t>B144210001132</t>
  </si>
  <si>
    <t>宇佐市立糸口小学校</t>
  </si>
  <si>
    <t>大分県宇佐市大字時枝６００番地の１</t>
  </si>
  <si>
    <t>B144210001141</t>
  </si>
  <si>
    <t>宇佐市立高家小学校</t>
  </si>
  <si>
    <t>大分県宇佐市東高家２８８</t>
  </si>
  <si>
    <t>B144210001150</t>
  </si>
  <si>
    <t>宇佐市立八幡小学校</t>
  </si>
  <si>
    <t>大分県宇佐市上乙女２８３－１</t>
  </si>
  <si>
    <t>B144210001169</t>
  </si>
  <si>
    <t>宇佐市立四日市北小学校</t>
  </si>
  <si>
    <t>大分県宇佐市四日市１３５１－１</t>
  </si>
  <si>
    <t>B144210001178</t>
  </si>
  <si>
    <t>宇佐市立柳ヶ浦小学校</t>
  </si>
  <si>
    <t>大分県宇佐市大字江須賀２４０６</t>
  </si>
  <si>
    <t>B144210001187</t>
  </si>
  <si>
    <t>宇佐市立長洲小学校</t>
  </si>
  <si>
    <t>大分県宇佐市長洲６３０</t>
  </si>
  <si>
    <t>B144210001196</t>
  </si>
  <si>
    <t>宇佐市立和間小学校</t>
  </si>
  <si>
    <t>大分県宇佐市大字松崎１５１４</t>
  </si>
  <si>
    <t>B144210001203</t>
  </si>
  <si>
    <t>宇佐市立封戸小学校</t>
  </si>
  <si>
    <t>大分県宇佐市大字苅宇田５９</t>
  </si>
  <si>
    <t>B144210001212</t>
  </si>
  <si>
    <t>宇佐市立北馬城小学校</t>
  </si>
  <si>
    <t>大分県宇佐市岩崎７８１番地</t>
  </si>
  <si>
    <t>B144210001221</t>
  </si>
  <si>
    <t>宇佐市立宇佐小学校</t>
  </si>
  <si>
    <t>大分県宇佐市南宇佐２００７</t>
  </si>
  <si>
    <t>B144210001230</t>
  </si>
  <si>
    <t>宇佐市立西馬城小学校</t>
  </si>
  <si>
    <t>大分県宇佐市上矢部１０６９</t>
  </si>
  <si>
    <t>B144210001249</t>
  </si>
  <si>
    <t>宇佐市立駅館小学校</t>
  </si>
  <si>
    <t>大分県宇佐市大字上田３９４－２</t>
  </si>
  <si>
    <t>B144210001258</t>
  </si>
  <si>
    <t>宇佐市立豊川小学校</t>
  </si>
  <si>
    <t>大分県宇佐市大字大塚５４２－２</t>
  </si>
  <si>
    <t>B144210001267</t>
  </si>
  <si>
    <t>豊後高田市立臼野小学校</t>
  </si>
  <si>
    <t>大分県豊後高田市臼野２８７４</t>
  </si>
  <si>
    <t>B144210001276</t>
  </si>
  <si>
    <t>豊後高田市立三浦小学校</t>
  </si>
  <si>
    <t>大分県豊後高田市堅来４４５５</t>
  </si>
  <si>
    <t>B144210001285</t>
  </si>
  <si>
    <t>豊後高田市立香々地小学校</t>
  </si>
  <si>
    <t>大分県豊後高田市香々地３５４６</t>
  </si>
  <si>
    <t>B144210001329</t>
  </si>
  <si>
    <t>姫島村立姫島小学校</t>
  </si>
  <si>
    <t>大分県東国東郡姫島村１６０３</t>
  </si>
  <si>
    <t>B144210001338</t>
  </si>
  <si>
    <t>国東市立国東小学校</t>
  </si>
  <si>
    <t>大分県国東市国東町安国寺６２３－２</t>
  </si>
  <si>
    <t>B144210001347</t>
  </si>
  <si>
    <t>国東市立小原小学校</t>
  </si>
  <si>
    <t>大分県国東市国東町小原１４６８</t>
  </si>
  <si>
    <t>B144210001356</t>
  </si>
  <si>
    <t>国東市立旭日小学校</t>
  </si>
  <si>
    <t>大分県国東市国東町綱井２９８０－１</t>
  </si>
  <si>
    <t>B144210001365</t>
  </si>
  <si>
    <t>国東市立安岐小学校</t>
  </si>
  <si>
    <t>大分県国東市安岐町下原２０７１</t>
  </si>
  <si>
    <t>B144210001374</t>
  </si>
  <si>
    <t>日出町立豊岡小学校</t>
  </si>
  <si>
    <t>大分県速見郡日出町大字豊岡３３５４番地１</t>
  </si>
  <si>
    <t>B144210001383</t>
  </si>
  <si>
    <t>日出町立日出小学校</t>
  </si>
  <si>
    <t>大分県速見郡日出町２６１０番地１</t>
  </si>
  <si>
    <t>B144210001392</t>
  </si>
  <si>
    <t>日出町立藤原小学校</t>
  </si>
  <si>
    <t>大分県速見郡日出町大字藤原５２６６番地１</t>
  </si>
  <si>
    <t>B144210001409</t>
  </si>
  <si>
    <t>日出町立川崎小学校</t>
  </si>
  <si>
    <t>大分県速見郡日出町大字川崎１０８２番地</t>
  </si>
  <si>
    <t>B144210001418</t>
  </si>
  <si>
    <t>日出町立大神小学校</t>
  </si>
  <si>
    <t>大分県速見郡日出町大字大神３１３９番地１</t>
  </si>
  <si>
    <t>B144210001427</t>
  </si>
  <si>
    <t>杵築市立山香小学校</t>
  </si>
  <si>
    <t>大分県杵築市山香町内河野２５００番地１</t>
  </si>
  <si>
    <t>B144210001436</t>
  </si>
  <si>
    <t>杵築市立立石小学校</t>
  </si>
  <si>
    <t>大分県杵築市山香町大字立石２０８</t>
  </si>
  <si>
    <t>B144210001445</t>
  </si>
  <si>
    <t>由布市立石城小学校</t>
  </si>
  <si>
    <t>大分県由布市挾間町来鉢３１－１</t>
  </si>
  <si>
    <t>B144210001454</t>
  </si>
  <si>
    <t>由布市立由布川小学校</t>
  </si>
  <si>
    <t>大分県由布市挾間町古野２１１番地１</t>
  </si>
  <si>
    <t>B144210001463</t>
  </si>
  <si>
    <t>由布市立挾間小学校</t>
  </si>
  <si>
    <t>大分県由布市挾間町向原８９</t>
  </si>
  <si>
    <t>B144210001472</t>
  </si>
  <si>
    <t>由布市立谷小学校</t>
  </si>
  <si>
    <t>大分県由布市挾間町谷６９９</t>
  </si>
  <si>
    <t>B144210001481</t>
  </si>
  <si>
    <t>由布市立阿南小学校</t>
  </si>
  <si>
    <t>大分県由布市庄内町東長宝５２３</t>
  </si>
  <si>
    <t>B144210001490</t>
  </si>
  <si>
    <t>由布市立東庄内小学校</t>
  </si>
  <si>
    <t>大分県由布市庄内町大龍１８３５番地</t>
  </si>
  <si>
    <t>B144210001506</t>
  </si>
  <si>
    <t>由布市立西庄内小学校</t>
  </si>
  <si>
    <t>大分県由布市庄内町高岡４１７－１</t>
  </si>
  <si>
    <t>B144210001515</t>
  </si>
  <si>
    <t>由布市立由布院小学校</t>
  </si>
  <si>
    <t>大分県由布市湯布院町川上３７５８</t>
  </si>
  <si>
    <t>B144210001524</t>
  </si>
  <si>
    <t>由布市立川西小学校</t>
  </si>
  <si>
    <t>大分県由布市湯布院町川西３７１６番地</t>
  </si>
  <si>
    <t>B144210001533</t>
  </si>
  <si>
    <t>由布市立塚原小学校</t>
  </si>
  <si>
    <t>大分県由布市湯布院町塚原５１１番地</t>
  </si>
  <si>
    <t>B144210001542</t>
  </si>
  <si>
    <t>大分市立こうざき小学校</t>
  </si>
  <si>
    <t>大分県大分市大字本神崎９４５－２</t>
  </si>
  <si>
    <t>B144210001551</t>
  </si>
  <si>
    <t>大分市立佐賀関小学校</t>
  </si>
  <si>
    <t>大分県大分市大字佐賀関１１０４番地</t>
  </si>
  <si>
    <t>B144210001579</t>
  </si>
  <si>
    <t>佐伯市立東雲小学校</t>
  </si>
  <si>
    <t>大分県佐伯市上浦大字浅海井浦３番地</t>
  </si>
  <si>
    <t>B144210001588</t>
  </si>
  <si>
    <t>佐伯市立明治小学校</t>
  </si>
  <si>
    <t>大分県佐伯市弥生大字大坂本１１３５番地</t>
  </si>
  <si>
    <t>B144210001597</t>
  </si>
  <si>
    <t>佐伯市立上野小学校</t>
  </si>
  <si>
    <t>大分県佐伯市弥生大字上小倉４５６番地</t>
  </si>
  <si>
    <t>B144210001604</t>
  </si>
  <si>
    <t>佐伯市立切畑小学校</t>
  </si>
  <si>
    <t>大分県佐伯市弥生大字門田１３２８番地</t>
  </si>
  <si>
    <t>B144210001613</t>
  </si>
  <si>
    <t>佐伯市立直川小学校</t>
  </si>
  <si>
    <t>大分県佐伯市直川大字上直見５００</t>
  </si>
  <si>
    <t>B144210001622</t>
  </si>
  <si>
    <t>佐伯市立松浦小学校</t>
  </si>
  <si>
    <t>大分県佐伯市鶴見大字地松浦２０４４番地</t>
  </si>
  <si>
    <t>B144210001631</t>
  </si>
  <si>
    <t>佐伯市立大島小学校</t>
  </si>
  <si>
    <t>大分県佐伯市大字大島７１７－４</t>
  </si>
  <si>
    <t>B144210001640</t>
  </si>
  <si>
    <t>佐伯市立蒲江小学校深島分校</t>
  </si>
  <si>
    <t>大分県佐伯市蒲江大字蒲江浦３２７６番地３</t>
  </si>
  <si>
    <t>B144210001659</t>
  </si>
  <si>
    <t>臼杵市立川登小学校</t>
  </si>
  <si>
    <t>大分県臼杵市野津町大字清水原１３４１番地</t>
  </si>
  <si>
    <t>B144210001668</t>
  </si>
  <si>
    <t>臼杵市立野津小学校</t>
  </si>
  <si>
    <t>大分県臼杵市野津町大字山頭３１００番地</t>
  </si>
  <si>
    <t>B144210001677</t>
  </si>
  <si>
    <t>臼杵市立南野津小学校</t>
  </si>
  <si>
    <t>大分県臼杵市野津町大字西畑６００番地</t>
  </si>
  <si>
    <t>B144210001686</t>
  </si>
  <si>
    <t>豊後大野市立菅尾小学校</t>
  </si>
  <si>
    <t>大分県豊後大野市三重町浅瀬３３０４</t>
  </si>
  <si>
    <t>B144210001695</t>
  </si>
  <si>
    <t>豊後大野市立百枝小学校</t>
  </si>
  <si>
    <t>大分県豊後大野市三重町西泉１５１２</t>
  </si>
  <si>
    <t>B144210001702</t>
  </si>
  <si>
    <t>豊後大野市立三重第一小学校</t>
  </si>
  <si>
    <t>大分県豊後大野市三重町市場１０６２－１</t>
  </si>
  <si>
    <t>B144210001711</t>
  </si>
  <si>
    <t>豊後大野市立三重東小学校</t>
  </si>
  <si>
    <t>大分県豊後大野市三重町小坂３９５９番地</t>
  </si>
  <si>
    <t>B144210001720</t>
  </si>
  <si>
    <t>豊後大野市立新田小学校</t>
  </si>
  <si>
    <t>大分県豊後大野市三重町久田１２２０</t>
  </si>
  <si>
    <t>B144210001739</t>
  </si>
  <si>
    <t>豊後大野市立清川小学校</t>
  </si>
  <si>
    <t>B144210001748</t>
  </si>
  <si>
    <t>豊後大野市立大野小学校</t>
  </si>
  <si>
    <t>大分県豊後大野市大野町田中２２６１</t>
  </si>
  <si>
    <t>B144210001757</t>
  </si>
  <si>
    <t>豊後大野市立犬飼小学校</t>
  </si>
  <si>
    <t>大分県豊後大野市犬飼町久原７１１</t>
  </si>
  <si>
    <t>B144210001766</t>
  </si>
  <si>
    <t>竹田市立荻小学校</t>
  </si>
  <si>
    <t>大分県竹田市荻町馬場４４８－１</t>
  </si>
  <si>
    <t>B144210001775</t>
  </si>
  <si>
    <t>竹田市立白丹小学校</t>
  </si>
  <si>
    <t>大分県竹田市久住町大字白丹４７０７</t>
  </si>
  <si>
    <t>B144210001784</t>
  </si>
  <si>
    <t>竹田市立久住小学校</t>
  </si>
  <si>
    <t>大分県竹田市久住町大字久住２８５９</t>
  </si>
  <si>
    <t>B144210001793</t>
  </si>
  <si>
    <t>竹田市立都野小学校</t>
  </si>
  <si>
    <t>大分県竹田市久住町大字栢木６０３７－１</t>
  </si>
  <si>
    <t>B144210001800</t>
  </si>
  <si>
    <t>九重町立東飯田小学校</t>
  </si>
  <si>
    <t>大分県玖珠郡九重町大字恵良９３８</t>
  </si>
  <si>
    <t>B144210001819</t>
  </si>
  <si>
    <t>九重町立野上小学校</t>
  </si>
  <si>
    <t>大分県玖珠郡九重町大字野上１７－１</t>
  </si>
  <si>
    <t>B144210001828</t>
  </si>
  <si>
    <t>九重町立野矢小学校</t>
  </si>
  <si>
    <t>大分県玖珠郡九重町野上３４６０</t>
  </si>
  <si>
    <t>B144210001837</t>
  </si>
  <si>
    <t>九重町立飯田小学校</t>
  </si>
  <si>
    <t>大分県玖珠郡九重町大字田野１６１７</t>
  </si>
  <si>
    <t>B144210001846</t>
  </si>
  <si>
    <t>九重町立淮園小学校</t>
  </si>
  <si>
    <t>大分県玖珠郡九重町大字菅原１２７４番地</t>
  </si>
  <si>
    <t>B144210001855</t>
  </si>
  <si>
    <t>九重町立南山田小学校</t>
  </si>
  <si>
    <t>大分県玖珠郡九重町町田６０９</t>
  </si>
  <si>
    <t>B144210001864</t>
  </si>
  <si>
    <t>玖珠町立森中央小学校</t>
  </si>
  <si>
    <t>大分県玖珠郡玖珠町大字森１番地の１</t>
  </si>
  <si>
    <t>B144210001882</t>
  </si>
  <si>
    <t>玖珠町立日出生小学校</t>
  </si>
  <si>
    <t>大分県玖珠郡玖珠町大字日出生１９３４番地の５</t>
  </si>
  <si>
    <t>B144210001891</t>
  </si>
  <si>
    <t>玖珠町立日出生小学校小野原分校</t>
  </si>
  <si>
    <t>大分県玖珠郡玖珠町大字日出生９４６番地の８５</t>
  </si>
  <si>
    <t>B144210001908</t>
  </si>
  <si>
    <t>玖珠町立塚脇小学校</t>
  </si>
  <si>
    <t>大分県玖珠郡玖珠町大字塚脇１９８番地</t>
  </si>
  <si>
    <t>B144210001917</t>
  </si>
  <si>
    <t>玖珠町立小田小学校</t>
  </si>
  <si>
    <t>大分県玖珠郡玖珠町大字小田１０２７番地の１</t>
  </si>
  <si>
    <t>B144210001944</t>
  </si>
  <si>
    <t>玖珠町立北山田小学校</t>
  </si>
  <si>
    <t>大分県玖珠郡玖珠町大字戸畑２８６１番地</t>
  </si>
  <si>
    <t>B144210001953</t>
  </si>
  <si>
    <t>玖珠町立八幡小学校</t>
  </si>
  <si>
    <t>大分県玖珠郡玖珠町大字太田１４６２番地</t>
  </si>
  <si>
    <t>B144210001962</t>
  </si>
  <si>
    <t>玖珠町立古後小学校</t>
  </si>
  <si>
    <t>大分県玖珠郡玖珠町大字古後１６１１番地の１</t>
  </si>
  <si>
    <t>B144210001971</t>
  </si>
  <si>
    <t>中津市立秣小学校</t>
  </si>
  <si>
    <t>大分県中津市三光西秣１２０４番地</t>
  </si>
  <si>
    <t>B144210001980</t>
  </si>
  <si>
    <t>中津市立深水小学校</t>
  </si>
  <si>
    <t>大分県中津市三光上深水７５番地</t>
  </si>
  <si>
    <t>B144210001999</t>
  </si>
  <si>
    <t>中津市立山口小学校</t>
  </si>
  <si>
    <t>大分県中津市三光成恒３２９番地</t>
  </si>
  <si>
    <t>B144210002006</t>
  </si>
  <si>
    <t>中津市立真坂小学校</t>
  </si>
  <si>
    <t>大分県中津市三光臼木４３２番地</t>
  </si>
  <si>
    <t>B144210002015</t>
  </si>
  <si>
    <t>中津市立樋田小学校</t>
  </si>
  <si>
    <t>大分県中津市本耶馬渓町樋田９４</t>
  </si>
  <si>
    <t>B144210002024</t>
  </si>
  <si>
    <t>中津市立上津小学校</t>
  </si>
  <si>
    <t>大分県中津市本耶馬渓町折元６６２</t>
  </si>
  <si>
    <t>B144210002033</t>
  </si>
  <si>
    <t>中津市立城井小学校</t>
  </si>
  <si>
    <t>大分県中津市耶馬溪町大字平田１３９９番地</t>
  </si>
  <si>
    <t>B144210002042</t>
  </si>
  <si>
    <t>中津市立下郷小学校</t>
  </si>
  <si>
    <t>大分県中津市耶馬溪町大字大島１９０番地２</t>
  </si>
  <si>
    <t>B144210002051</t>
  </si>
  <si>
    <t>中津市立津民小学校</t>
  </si>
  <si>
    <t>大分県中津市耶馬溪町大字大野１０７２番地２</t>
  </si>
  <si>
    <t>B144210002060</t>
  </si>
  <si>
    <t>中津市立三郷小学校</t>
  </si>
  <si>
    <t>大分県中津市山国町宇曽７２７</t>
  </si>
  <si>
    <t>B144210002079</t>
  </si>
  <si>
    <t>宇佐市立南院内小学校</t>
  </si>
  <si>
    <t>大分県宇佐市院内町下恵良６８７</t>
  </si>
  <si>
    <t>B144210002088</t>
  </si>
  <si>
    <t>宇佐市立南院内小学校羽馬礼分校</t>
  </si>
  <si>
    <t>大分県宇佐市院内町羽馬礼２１２－１</t>
  </si>
  <si>
    <t>B144210002097</t>
  </si>
  <si>
    <t>宇佐市立深見小学校</t>
  </si>
  <si>
    <t>大分県宇佐市安心院町矢畑４０－２</t>
  </si>
  <si>
    <t>B144210002104</t>
  </si>
  <si>
    <t>宇佐市立深見小学校福貴野分校</t>
  </si>
  <si>
    <t>大分県宇佐市安心院町福貴野３３</t>
  </si>
  <si>
    <t>B144210002113</t>
  </si>
  <si>
    <t>宇佐市立安心院小学校</t>
  </si>
  <si>
    <t>大分県宇佐市安心院町木裳１１５－１</t>
  </si>
  <si>
    <t>B144210002122</t>
  </si>
  <si>
    <t>宇佐市立津房小学校</t>
  </si>
  <si>
    <t>大分県宇佐市安心院町五郎丸３８０－２</t>
  </si>
  <si>
    <t>B144210002131</t>
  </si>
  <si>
    <t>宇佐市立佐田小学校</t>
  </si>
  <si>
    <t>大分県宇佐市安心院町佐田２１５</t>
  </si>
  <si>
    <t>B144210002140</t>
  </si>
  <si>
    <t>別府市立鶴見小学校</t>
  </si>
  <si>
    <t>大分県別府市大字鶴見４０３４番地</t>
  </si>
  <si>
    <t>B144210002159</t>
  </si>
  <si>
    <t>大分市立明野北小学校</t>
  </si>
  <si>
    <t>大分県大分市大字明野北４丁目１０－１</t>
  </si>
  <si>
    <t>B144210002168</t>
  </si>
  <si>
    <t>大分市立宗方小学校</t>
  </si>
  <si>
    <t>大分県大分市大字松が丘１丁目２４－１</t>
  </si>
  <si>
    <t>B144210002177</t>
  </si>
  <si>
    <t>別府市立春木川小学校</t>
  </si>
  <si>
    <t>大分県別府市大字北石垣１２１８番地の５</t>
  </si>
  <si>
    <t>B144210002186</t>
  </si>
  <si>
    <t>大分市立森岡小学校</t>
  </si>
  <si>
    <t>大分県大分市大字曲１０４１番地の２</t>
  </si>
  <si>
    <t>B144210002195</t>
  </si>
  <si>
    <t>大分市立舞鶴小学校</t>
  </si>
  <si>
    <t>大分県大分市西浜２－１</t>
  </si>
  <si>
    <t>B144210002202</t>
  </si>
  <si>
    <t>佐伯市立渡町台小学校</t>
  </si>
  <si>
    <t>大分県佐伯市長島町３－１６－１</t>
  </si>
  <si>
    <t>B144210002211</t>
  </si>
  <si>
    <t>大分市立横瀬小学校</t>
  </si>
  <si>
    <t>大分県大分市大字横瀬１１０９－１</t>
  </si>
  <si>
    <t>B144210002220</t>
  </si>
  <si>
    <t>豊後大野市立千歳小学校</t>
  </si>
  <si>
    <t>B144210002239</t>
  </si>
  <si>
    <t>大分市立寒田小学校</t>
  </si>
  <si>
    <t>大分県大分市大字寒田６８４番地の４</t>
  </si>
  <si>
    <t>B144210002248</t>
  </si>
  <si>
    <t>別府市立緑丘小学校</t>
  </si>
  <si>
    <t>B144210002257</t>
  </si>
  <si>
    <t>別府市立大平山小学校</t>
  </si>
  <si>
    <t>大分県別府市大字鶴見１９９１番地</t>
  </si>
  <si>
    <t>B144210002266</t>
  </si>
  <si>
    <t>大分市立鴛野小学校</t>
  </si>
  <si>
    <t>大分県大分市大字鴛野１０８番地の１</t>
  </si>
  <si>
    <t>B144210002275</t>
  </si>
  <si>
    <t>日田市立桂林小学校</t>
  </si>
  <si>
    <t>大分県日田市上城内町２－３５</t>
  </si>
  <si>
    <t>B144210002284</t>
  </si>
  <si>
    <t>大分市立田尻小学校</t>
  </si>
  <si>
    <t>大分県大分市大字田尻１２５０番地</t>
  </si>
  <si>
    <t>B144210002293</t>
  </si>
  <si>
    <t>宇佐市立院内中部小学校</t>
  </si>
  <si>
    <t>大分県宇佐市院内町山城９１番地</t>
  </si>
  <si>
    <t>B144210002300</t>
  </si>
  <si>
    <t>大分市立荏隈小学校</t>
  </si>
  <si>
    <t>大分県大分市大字荏隈１３８０番地</t>
  </si>
  <si>
    <t>B144210002319</t>
  </si>
  <si>
    <t>中津市立沖代小学校</t>
  </si>
  <si>
    <t>大分県中津市中央町２丁目３番３３号</t>
  </si>
  <si>
    <t>B144210002328</t>
  </si>
  <si>
    <t>大分市立明治北小学校</t>
  </si>
  <si>
    <t>大分県大分市大字小池原４２８番地の１</t>
  </si>
  <si>
    <t>B144210002337</t>
  </si>
  <si>
    <t>宇佐市立四日市南小学校</t>
  </si>
  <si>
    <t>大分県宇佐市四日市１７２６番地</t>
  </si>
  <si>
    <t>B144210002346</t>
  </si>
  <si>
    <t>宇佐市立院内北部小学校</t>
  </si>
  <si>
    <t>大分県宇佐市院内町櫛野６４６</t>
  </si>
  <si>
    <t>B144210002355</t>
  </si>
  <si>
    <t>大分市立横瀬西小学校</t>
  </si>
  <si>
    <t>大分県大分市大字横瀬２４６９番地</t>
  </si>
  <si>
    <t>B144210002364</t>
  </si>
  <si>
    <t>大分市立西の台小学校</t>
  </si>
  <si>
    <t>大分県大分市にじが丘３ー１７１７－１</t>
  </si>
  <si>
    <t>B144210002373</t>
  </si>
  <si>
    <t>日田市立小野小学校</t>
  </si>
  <si>
    <t>大分県日田市鈴連町１６５８－１</t>
  </si>
  <si>
    <t>B144210002382</t>
  </si>
  <si>
    <t>大分市立下郡小学校</t>
  </si>
  <si>
    <t>大分県大分市下郡北３丁目１７番２３号</t>
  </si>
  <si>
    <t>B144210002391</t>
  </si>
  <si>
    <t>別府市立南小学校</t>
  </si>
  <si>
    <t>大分県別府市浜脇３丁目７番１３号</t>
  </si>
  <si>
    <t>B144210002408</t>
  </si>
  <si>
    <t>豊後高田市立真玉小学校</t>
  </si>
  <si>
    <t>大分県豊後高田市中真玉５８０９</t>
  </si>
  <si>
    <t>B144210002417</t>
  </si>
  <si>
    <t>豊後大野市立朝地小学校</t>
  </si>
  <si>
    <t>大分県豊後大野市朝地町朝地２０３０</t>
  </si>
  <si>
    <t>B144210002426</t>
  </si>
  <si>
    <t>大分市立大在西小学校</t>
  </si>
  <si>
    <t>大分県大分市角子原１－４－４１</t>
  </si>
  <si>
    <t>B144210002435</t>
  </si>
  <si>
    <t>佐伯市立本匠小学校</t>
  </si>
  <si>
    <t>大分県佐伯市本匠大字笠掛１４１５番地</t>
  </si>
  <si>
    <t>B144210002444</t>
  </si>
  <si>
    <t>竹田市立直入小学校</t>
  </si>
  <si>
    <t>大分県竹田市直入町大字長湯３０８８番地</t>
  </si>
  <si>
    <t>B144210002453</t>
  </si>
  <si>
    <t>国東市立安岐中央小学校</t>
  </si>
  <si>
    <t>大分県国東市安岐町中園２１０－１</t>
  </si>
  <si>
    <t>B144210002462</t>
  </si>
  <si>
    <t>別府市立別府中央小学校</t>
  </si>
  <si>
    <t>大分県別府市京町８１８番地の２６</t>
  </si>
  <si>
    <t>B144210002471</t>
  </si>
  <si>
    <t>臼杵市立臼杵南小学校</t>
  </si>
  <si>
    <t>大分県臼杵市大字掻懐１４８３番地</t>
  </si>
  <si>
    <t>B144210002480</t>
  </si>
  <si>
    <t>竹田市立竹田小学校</t>
  </si>
  <si>
    <t>大分県竹田市会々１６３７</t>
  </si>
  <si>
    <t>B144210002499</t>
  </si>
  <si>
    <t>佐伯市立宇目緑豊小学校</t>
  </si>
  <si>
    <t>大分県佐伯市宇目大字千束２２４１番地</t>
  </si>
  <si>
    <t>B144210002505</t>
  </si>
  <si>
    <t>宇佐市立院内中部小学校上院内分校</t>
  </si>
  <si>
    <t>大分県宇佐市院内町定別当４４</t>
  </si>
  <si>
    <t>B144210002514</t>
  </si>
  <si>
    <t>豊後大野市立緒方小学校</t>
  </si>
  <si>
    <t>大分県豊後大野市緒方町馬場１００番地</t>
  </si>
  <si>
    <t>B144210002523</t>
  </si>
  <si>
    <t>日田市立大明小学校</t>
  </si>
  <si>
    <t>大分県日田市大肥本町１７０１</t>
  </si>
  <si>
    <t>B144210002532</t>
  </si>
  <si>
    <t>日田市立前津江小学校</t>
  </si>
  <si>
    <t>大分県日田市前津江町大野２５６２番地</t>
  </si>
  <si>
    <t>B144210002541</t>
  </si>
  <si>
    <t>日田市立津江小学校</t>
  </si>
  <si>
    <t>大分県日田市中津江村栃野４３４１</t>
  </si>
  <si>
    <t>B144210002550</t>
  </si>
  <si>
    <t>日田市立東渓小学校</t>
  </si>
  <si>
    <t>大分県日田市天瀬町馬原４０１１－１</t>
  </si>
  <si>
    <t>B144210002569</t>
  </si>
  <si>
    <t>日田市立いつま小学校</t>
  </si>
  <si>
    <t>大分県日田市天瀬町五馬市２０４０</t>
  </si>
  <si>
    <t>B144210002578</t>
  </si>
  <si>
    <t>国東市立富来小学校</t>
  </si>
  <si>
    <t>大分県国東市国東町富来浦６７７－４</t>
  </si>
  <si>
    <t>B144210002587</t>
  </si>
  <si>
    <t>日田市立大山小学校</t>
  </si>
  <si>
    <t>大分県日田市大山町西大山３６１５－１</t>
  </si>
  <si>
    <t>B144210002596</t>
  </si>
  <si>
    <t>杵築市立大田小学校</t>
  </si>
  <si>
    <t>大分県杵築市大田石丸１４１２番地１</t>
  </si>
  <si>
    <t>B144210002603</t>
  </si>
  <si>
    <t>大分市立敷戸小学校はばたき分校</t>
  </si>
  <si>
    <t>大分県大分市芳河原台１１番２７号</t>
  </si>
  <si>
    <t>B144210002612</t>
  </si>
  <si>
    <t>別府市立山の手小学校</t>
  </si>
  <si>
    <t>大分県別府市青山町５番６８号</t>
  </si>
  <si>
    <t>B144210002621</t>
  </si>
  <si>
    <t>佐伯市立米水津小学校</t>
  </si>
  <si>
    <t>大分県佐伯市米水津大字浦代浦１５０－２</t>
  </si>
  <si>
    <t>B144210002630</t>
  </si>
  <si>
    <t>大分県佐伯市蒲江大字蒲江浦９４３－３</t>
  </si>
  <si>
    <t>B144210002649</t>
  </si>
  <si>
    <t>大分市立野津原小学校</t>
  </si>
  <si>
    <t>大分県大分市大字野津原１７７４番地の１</t>
  </si>
  <si>
    <t>B144210002658</t>
  </si>
  <si>
    <t>国東市立国見小学校</t>
  </si>
  <si>
    <t>大分県国東市国見町中８５０番地</t>
  </si>
  <si>
    <t>B144310000015</t>
  </si>
  <si>
    <t>大分県別府市野口原３０８８</t>
  </si>
  <si>
    <t>C144110000017</t>
  </si>
  <si>
    <t>大分大学教育学部附属中学校</t>
  </si>
  <si>
    <t>C144210000015</t>
  </si>
  <si>
    <t>大分市立上野ヶ丘中学校</t>
  </si>
  <si>
    <t>大分県大分市上野町４－５</t>
  </si>
  <si>
    <t>C144210000024</t>
  </si>
  <si>
    <t>大分市立王子中学校</t>
  </si>
  <si>
    <t>大分県大分市南春日町６－１</t>
  </si>
  <si>
    <t>C144210000033</t>
  </si>
  <si>
    <t>大分市立南大分中学校</t>
  </si>
  <si>
    <t>大分県大分市二又町一丁目４番５３号</t>
  </si>
  <si>
    <t>C144210000042</t>
  </si>
  <si>
    <t>大分市立滝尾中学校</t>
  </si>
  <si>
    <t>大分県大分市大字羽田３４９</t>
  </si>
  <si>
    <t>C144210000051</t>
  </si>
  <si>
    <t>大分市立城東中学校</t>
  </si>
  <si>
    <t>大分県大分市牧上町１４－１９</t>
  </si>
  <si>
    <t>C144210000060</t>
  </si>
  <si>
    <t>大分市立鶴崎中学校</t>
  </si>
  <si>
    <t>大分県大分市大字皆春１２００－１</t>
  </si>
  <si>
    <t>C144210000079</t>
  </si>
  <si>
    <t>大分市立大東中学校</t>
  </si>
  <si>
    <t>大分県大分市横尾東町１－２３－１</t>
  </si>
  <si>
    <t>C144210000088</t>
  </si>
  <si>
    <t>大分市立戸次中学校</t>
  </si>
  <si>
    <t>大分県大分市中戸次４５０８－１</t>
  </si>
  <si>
    <t>C144210000097</t>
  </si>
  <si>
    <t>大分市立吉野中学校</t>
  </si>
  <si>
    <t>大分県大分市辻８１２</t>
  </si>
  <si>
    <t>C144210000104</t>
  </si>
  <si>
    <t>大分市立竹中中学校</t>
  </si>
  <si>
    <t>大分県大分市竹中３６２１</t>
  </si>
  <si>
    <t>C144210000113</t>
  </si>
  <si>
    <t>大分市立判田中学校</t>
  </si>
  <si>
    <t>大分県大分市判田台北１－１－１</t>
  </si>
  <si>
    <t>C144210000122</t>
  </si>
  <si>
    <t>大分市立稙田中学校</t>
  </si>
  <si>
    <t>大分県大分市大字市５８９番地の２</t>
  </si>
  <si>
    <t>C144210000131</t>
  </si>
  <si>
    <t>大分市立賀来中学校</t>
  </si>
  <si>
    <t>大分県大分市大字賀来１０１番地の４</t>
  </si>
  <si>
    <t>C144210000140</t>
  </si>
  <si>
    <t>大分市立大在中学校</t>
  </si>
  <si>
    <t>大分県大分市大字政所２６０２－１２</t>
  </si>
  <si>
    <t>C144210000159</t>
  </si>
  <si>
    <t>大分市立坂ノ市中学校</t>
  </si>
  <si>
    <t>大分県大分市坂ノ市南２－９－７２</t>
  </si>
  <si>
    <t>C144210000168</t>
  </si>
  <si>
    <t>大分市立明野中学校</t>
  </si>
  <si>
    <t>大分県大分市明野南３丁目７番１号</t>
  </si>
  <si>
    <t>C144210000186</t>
  </si>
  <si>
    <t>別府市立青山中学校</t>
  </si>
  <si>
    <t>大分県別府市大字別府３０８８番地の１</t>
  </si>
  <si>
    <t>C144210000195</t>
  </si>
  <si>
    <t>別府市立中部中学校</t>
  </si>
  <si>
    <t>C144210000202</t>
  </si>
  <si>
    <t>別府市立北部中学校</t>
  </si>
  <si>
    <t>大分県別府市大字亀川２３１番地</t>
  </si>
  <si>
    <t>C144210000220</t>
  </si>
  <si>
    <t>別府市立朝日中学校</t>
  </si>
  <si>
    <t>大分県別府市大字鶴見９５０番地の５</t>
  </si>
  <si>
    <t>C144210000239</t>
  </si>
  <si>
    <t>別府市立東山中学校</t>
  </si>
  <si>
    <t>C144210000248</t>
  </si>
  <si>
    <t>中津市立豊陽中学校</t>
  </si>
  <si>
    <t>大分県中津市中央町１丁目４番５０号</t>
  </si>
  <si>
    <t>C144210000257</t>
  </si>
  <si>
    <t>中津市立緑ヶ丘中学校　</t>
  </si>
  <si>
    <t>大分県中津市大字永添２４５４番地の１</t>
  </si>
  <si>
    <t>C144210000266</t>
  </si>
  <si>
    <t>中津市立中津中学校</t>
  </si>
  <si>
    <t>大分県中津市牛神４５９－２</t>
  </si>
  <si>
    <t>C144210000275</t>
  </si>
  <si>
    <t>中津市立城北中学校</t>
  </si>
  <si>
    <t>大分県中津市字小祝５２５番地の１１</t>
  </si>
  <si>
    <t>C144210000284</t>
  </si>
  <si>
    <t>中津市立東中津中学校</t>
  </si>
  <si>
    <t>大分県中津市大字是則８４５番地</t>
  </si>
  <si>
    <t>C144210000293</t>
  </si>
  <si>
    <t>中津市立今津中学校</t>
  </si>
  <si>
    <t>大分県中津市大字植野１８８９番地の２</t>
  </si>
  <si>
    <t>C144210000300</t>
  </si>
  <si>
    <t>日田市立東部中学校</t>
  </si>
  <si>
    <t>大分県日田市田島２－１２－８</t>
  </si>
  <si>
    <t>C144210000319</t>
  </si>
  <si>
    <t>日田市立三隈中学校</t>
  </si>
  <si>
    <t>大分県日田市亀川町４０２－１</t>
  </si>
  <si>
    <t>C144210000328</t>
  </si>
  <si>
    <t>日田市立南部中学校</t>
  </si>
  <si>
    <t>大分県日田市銭渕町２８８番地</t>
  </si>
  <si>
    <t>C144210000337</t>
  </si>
  <si>
    <t>日田市立北部中学校</t>
  </si>
  <si>
    <t>大分県日田市上手町１４８－１</t>
  </si>
  <si>
    <t>C144210000346</t>
  </si>
  <si>
    <t>日田市立戸山中学校</t>
  </si>
  <si>
    <t>大分県日田市藤山町２１３－１</t>
  </si>
  <si>
    <t>C144210000355</t>
  </si>
  <si>
    <t>日田市立東有田中学校</t>
  </si>
  <si>
    <t>大分県日田市諸留町４８８－２</t>
  </si>
  <si>
    <t>C144210000364</t>
  </si>
  <si>
    <t>日田市立大明中学校</t>
  </si>
  <si>
    <t>大分県日田市大肥本町１７０１番地</t>
  </si>
  <si>
    <t>C144210000373</t>
  </si>
  <si>
    <t>佐伯市立鶴谷中学校</t>
  </si>
  <si>
    <t>大分県佐伯市長島町１－１－１</t>
  </si>
  <si>
    <t>C144210000382</t>
  </si>
  <si>
    <t>佐伯市立佐伯城南中学校</t>
  </si>
  <si>
    <t>大分県佐伯市城南町１７－１</t>
  </si>
  <si>
    <t>C144210000391</t>
  </si>
  <si>
    <t>佐伯市立大入島中学校</t>
  </si>
  <si>
    <t>大分県佐伯市大字久保浦１０８８番地</t>
  </si>
  <si>
    <t>C144210000408</t>
  </si>
  <si>
    <t>佐伯市立彦陽中学校</t>
  </si>
  <si>
    <t>大分県佐伯市大字戸穴２９２５番地</t>
  </si>
  <si>
    <t>C144210000417</t>
  </si>
  <si>
    <t>臼杵市立北中学校</t>
  </si>
  <si>
    <t>大分県臼杵市大字江無田１３２番地の１</t>
  </si>
  <si>
    <t>C144210000426</t>
  </si>
  <si>
    <t>臼杵市立南中学校</t>
  </si>
  <si>
    <t>C144210000435</t>
  </si>
  <si>
    <t>臼杵市立西中学校</t>
  </si>
  <si>
    <t>大分県臼杵市大字戸室５３５番地</t>
  </si>
  <si>
    <t>C144210000444</t>
  </si>
  <si>
    <t>臼杵市立東中学校</t>
  </si>
  <si>
    <t>大分県臼杵市大字臼杵７１の１８番地</t>
  </si>
  <si>
    <t>C144210000471</t>
  </si>
  <si>
    <t>津久見市立日代中学校</t>
  </si>
  <si>
    <t>大分県津久見市網代１５３８－７</t>
  </si>
  <si>
    <t>C144210000480</t>
  </si>
  <si>
    <t>津久見市立四浦東中学校</t>
  </si>
  <si>
    <t>C144210000499</t>
  </si>
  <si>
    <t>津久見市立保戸島中学校</t>
  </si>
  <si>
    <t>大分県津久見市保戸島２１番地の３６</t>
  </si>
  <si>
    <t>C144210000505</t>
  </si>
  <si>
    <t>津久見市立無垢島中学校</t>
  </si>
  <si>
    <t>大分県津久見市大字長目２６４８－２</t>
  </si>
  <si>
    <t>C144210000514</t>
  </si>
  <si>
    <t>竹田市立竹田中学校</t>
  </si>
  <si>
    <t>大分県竹田市大字会々２４２３－１</t>
  </si>
  <si>
    <t>C144210000523</t>
  </si>
  <si>
    <t>豊後高田市立高田中学校</t>
  </si>
  <si>
    <t>大分県豊後高田市玉津４７３</t>
  </si>
  <si>
    <t>C144210000532</t>
  </si>
  <si>
    <t>豊後高田市立河内中学校</t>
  </si>
  <si>
    <t>大分県豊後高田市佐野４９９３</t>
  </si>
  <si>
    <t>C144210000541</t>
  </si>
  <si>
    <t>豊後高田市立都甲中学校</t>
  </si>
  <si>
    <t>大分県豊後高田市松行３６３</t>
  </si>
  <si>
    <t>C144210000550</t>
  </si>
  <si>
    <t>豊後高田市立田染中学校</t>
  </si>
  <si>
    <t>大分県豊後高田市田染池部１７４２</t>
  </si>
  <si>
    <t>C144210000569</t>
  </si>
  <si>
    <t>杵築市立宗近中学校</t>
  </si>
  <si>
    <t>大分県杵築市大字南杵築２０６３番地</t>
  </si>
  <si>
    <t>C144210000578</t>
  </si>
  <si>
    <t>杵築市立杵築中学校</t>
  </si>
  <si>
    <t>大分県杵築市杵築１番地</t>
  </si>
  <si>
    <t>C144210000587</t>
  </si>
  <si>
    <t>宇佐市立北部中学校</t>
  </si>
  <si>
    <t>大分県宇佐市下時枝３６９－１</t>
  </si>
  <si>
    <t>C144210000596</t>
  </si>
  <si>
    <t>宇佐市立西部中学校</t>
  </si>
  <si>
    <t>大分県宇佐市大字四日市３３１５</t>
  </si>
  <si>
    <t>C144210000603</t>
  </si>
  <si>
    <t>宇佐市立長洲中学校</t>
  </si>
  <si>
    <t>大分県宇佐市長洲１５２７</t>
  </si>
  <si>
    <t>C144210000612</t>
  </si>
  <si>
    <t>宇佐市立宇佐中学校</t>
  </si>
  <si>
    <t>大分県宇佐市大字橋津４３４番地</t>
  </si>
  <si>
    <t>C144210000621</t>
  </si>
  <si>
    <t>宇佐市立駅川中学校</t>
  </si>
  <si>
    <t>大分県宇佐市大字閤１５３</t>
  </si>
  <si>
    <t>C144210000630</t>
  </si>
  <si>
    <t>豊後高田市立真玉中学校</t>
  </si>
  <si>
    <t>大分県豊後高田市中真玉１１７</t>
  </si>
  <si>
    <t>C144210000649</t>
  </si>
  <si>
    <t>豊後高田市立香々地中学校</t>
  </si>
  <si>
    <t>大分県豊後高田市香々地３４００</t>
  </si>
  <si>
    <t>C144210000658</t>
  </si>
  <si>
    <t>国東市立国見中学校</t>
  </si>
  <si>
    <t>大分県国東市国見町伊美２８３０</t>
  </si>
  <si>
    <t>C144210000667</t>
  </si>
  <si>
    <t>姫島村立姫島中学校</t>
  </si>
  <si>
    <t>大分県東国東郡姫島村２１０８－４</t>
  </si>
  <si>
    <t>C144210000676</t>
  </si>
  <si>
    <t>国東市立安岐中学校</t>
  </si>
  <si>
    <t>大分県国東市安岐町中園４０８番地</t>
  </si>
  <si>
    <t>C144210000685</t>
  </si>
  <si>
    <t>日出町立日出中学校</t>
  </si>
  <si>
    <t>大分県速見郡日出町２６２７番地</t>
  </si>
  <si>
    <t>C144210000694</t>
  </si>
  <si>
    <t>日出町立大神中学校</t>
  </si>
  <si>
    <t>大分県速見郡日出町大字大神３１２０番地</t>
  </si>
  <si>
    <t>C144210000701</t>
  </si>
  <si>
    <t>大分市立野津原中学校</t>
  </si>
  <si>
    <t>大分県大分市大字野津原２９７８－１３</t>
  </si>
  <si>
    <t>C144210000710</t>
  </si>
  <si>
    <t>由布市立挾間中学校</t>
  </si>
  <si>
    <t>大分県由布市挾間町向原４４０番地</t>
  </si>
  <si>
    <t>C144210000729</t>
  </si>
  <si>
    <t>由布市立庄内中学校</t>
  </si>
  <si>
    <t>大分県由布市庄内町柿原４９</t>
  </si>
  <si>
    <t>C144210000738</t>
  </si>
  <si>
    <t>由布市立湯布院中学校</t>
  </si>
  <si>
    <t>大分県由布市湯布院町川北１１７９</t>
  </si>
  <si>
    <t>C144210000747</t>
  </si>
  <si>
    <t>大分市立神崎中学校</t>
  </si>
  <si>
    <t>大分県大分市大字本神崎４８０</t>
  </si>
  <si>
    <t>C144210000756</t>
  </si>
  <si>
    <t>大分市立佐賀関中学校</t>
  </si>
  <si>
    <t>大分県大分市大字佐賀関２の１１５番地の２</t>
  </si>
  <si>
    <t>C144210000765</t>
  </si>
  <si>
    <t>佐伯市立東雲中学校</t>
  </si>
  <si>
    <t>大分県佐伯市上浦大字浅海井浦２番地</t>
  </si>
  <si>
    <t>C144210000774</t>
  </si>
  <si>
    <t>佐伯市立昭和中学校</t>
  </si>
  <si>
    <t>大分県佐伯市弥生大字井崎７８１</t>
  </si>
  <si>
    <t>C144210000783</t>
  </si>
  <si>
    <t>佐伯市立直川中学校</t>
  </si>
  <si>
    <t>大分県佐伯市直川大字上直見５０１番地</t>
  </si>
  <si>
    <t>C144210000792</t>
  </si>
  <si>
    <t>佐伯市立大島中学校</t>
  </si>
  <si>
    <t>大分県佐伯市鶴見大字大島７１７番地４</t>
  </si>
  <si>
    <t>C144210000809</t>
  </si>
  <si>
    <t>佐伯市立深島中学校</t>
  </si>
  <si>
    <t>C144210000818</t>
  </si>
  <si>
    <t>臼杵市立野津中学校</t>
  </si>
  <si>
    <t>大分県臼杵市野津町大字野津市６６６番地</t>
  </si>
  <si>
    <t>C144210000827</t>
  </si>
  <si>
    <t>豊後大野市立三重中学校</t>
  </si>
  <si>
    <t>大分県豊後大野市三重町内田１０５０番地</t>
  </si>
  <si>
    <t>C144210000836</t>
  </si>
  <si>
    <t>豊後大野市立清川中学校</t>
  </si>
  <si>
    <t>大分県豊後大野市清川町砂田１７９５</t>
  </si>
  <si>
    <t>C144210000845</t>
  </si>
  <si>
    <t>豊後大野市立朝地中学校</t>
  </si>
  <si>
    <t>C144210000854</t>
  </si>
  <si>
    <t>豊後大野市立大野中学校</t>
  </si>
  <si>
    <t>大分県豊後大野市大野町田中２１３５番地</t>
  </si>
  <si>
    <t>C144210000863</t>
  </si>
  <si>
    <t>豊後大野市立千歳中学校</t>
  </si>
  <si>
    <t>C144210000872</t>
  </si>
  <si>
    <t>豊後大野市立犬飼中学校</t>
  </si>
  <si>
    <t>大分県豊後大野市犬飼町久原９００番地</t>
  </si>
  <si>
    <t>C144210000881</t>
  </si>
  <si>
    <t>竹田市立緑ヶ丘中学校　</t>
  </si>
  <si>
    <t>大分県竹田市馬場８５１番地１</t>
  </si>
  <si>
    <t>C144210000916</t>
  </si>
  <si>
    <t>竹田市立直入中学校</t>
  </si>
  <si>
    <t>大分県竹田市直入町大字長湯８５１８－１</t>
  </si>
  <si>
    <t>C144210000925</t>
  </si>
  <si>
    <t>日田市立前津江中学校</t>
  </si>
  <si>
    <t>大分県日田市前津江町大野２２１４</t>
  </si>
  <si>
    <t>C144210000934</t>
  </si>
  <si>
    <t>日田市立大山中学校</t>
  </si>
  <si>
    <t>C144210000943</t>
  </si>
  <si>
    <t>日田市立東渓中学校</t>
  </si>
  <si>
    <t>大分県日田市天瀬町馬原２２７６</t>
  </si>
  <si>
    <t>C144210000952</t>
  </si>
  <si>
    <t>日田市立五馬中学校</t>
  </si>
  <si>
    <t>大分県日田市天瀬町塚田１６９</t>
  </si>
  <si>
    <t>C144210000961</t>
  </si>
  <si>
    <t>中津市立三光中学校</t>
  </si>
  <si>
    <t>大分県中津市三光成恒５９２番地１</t>
  </si>
  <si>
    <t>C144210000970</t>
  </si>
  <si>
    <t>中津市立本耶馬渓中学校</t>
  </si>
  <si>
    <t>大分県中津市本耶馬渓町跡田２１２番地</t>
  </si>
  <si>
    <t>C144210000989</t>
  </si>
  <si>
    <t>中津市立耶馬溪中学校</t>
  </si>
  <si>
    <t>大分県中津市耶馬溪町大字柿坂６８４番地</t>
  </si>
  <si>
    <t>C144210000998</t>
  </si>
  <si>
    <t>中津市立山国中学校</t>
  </si>
  <si>
    <t>大分県中津市山国町守実２８１</t>
  </si>
  <si>
    <t>C144210001005</t>
  </si>
  <si>
    <t>宇佐市立院内中学校</t>
  </si>
  <si>
    <t>大分県宇佐市院内町山城５４番地</t>
  </si>
  <si>
    <t>C144210001014</t>
  </si>
  <si>
    <t>大分市立稙田東中学校</t>
  </si>
  <si>
    <t>大分県大分市大字寒田１３６９番地の１</t>
  </si>
  <si>
    <t>C144210001023</t>
  </si>
  <si>
    <t>大分市立城南中学校</t>
  </si>
  <si>
    <t>大分県大分市荏隈７５４番地の１９</t>
  </si>
  <si>
    <t>C144210001032</t>
  </si>
  <si>
    <t>大分市立稙田西中学校</t>
  </si>
  <si>
    <t>大分県大分市大字田原３７８番地</t>
  </si>
  <si>
    <t>C144210001041</t>
  </si>
  <si>
    <t>日田市立津江中学校</t>
  </si>
  <si>
    <t>C144210001050</t>
  </si>
  <si>
    <t>大分市立原川中学校</t>
  </si>
  <si>
    <t>大分県大分市寺崎町１－１０－１</t>
  </si>
  <si>
    <t>C144210001069</t>
  </si>
  <si>
    <t>大分市立稙田南中学校</t>
  </si>
  <si>
    <t>大分県大分市田尻１２３－１</t>
  </si>
  <si>
    <t>C144210001078</t>
  </si>
  <si>
    <t>別府市立鶴見台中学校</t>
  </si>
  <si>
    <t>大分県別府市大字鶴見３６８２番地の３</t>
  </si>
  <si>
    <t>C144210001087</t>
  </si>
  <si>
    <t>大分市立大分西中学校</t>
  </si>
  <si>
    <t>大分県大分市高崎２－２０－１</t>
  </si>
  <si>
    <t>C144210001096</t>
  </si>
  <si>
    <t>佐伯市立佐伯南中学校</t>
  </si>
  <si>
    <t>大分県佐伯市大字長谷９９１４番地１</t>
  </si>
  <si>
    <t>C144210001103</t>
  </si>
  <si>
    <t>佐伯市立鶴見中学校</t>
  </si>
  <si>
    <t>大分県佐伯市鶴見大字沖松浦４４８番地</t>
  </si>
  <si>
    <t>C144210001112</t>
  </si>
  <si>
    <t>大分市立東陽中学校</t>
  </si>
  <si>
    <t>大分県大分市下徳丸１９７－１</t>
  </si>
  <si>
    <t>C144210001121</t>
  </si>
  <si>
    <t>佐伯市立米水津中学校</t>
  </si>
  <si>
    <t>C144210001130</t>
  </si>
  <si>
    <t>豊後大野市立緒方中学校</t>
  </si>
  <si>
    <t>大分県豊後大野市緒方町下自在１０３０</t>
  </si>
  <si>
    <t>C144210001149</t>
  </si>
  <si>
    <t>佐伯市立本匠中学校</t>
  </si>
  <si>
    <t>大分県佐伯市本匠大字笠掛１５６８</t>
  </si>
  <si>
    <t>C144210001158</t>
  </si>
  <si>
    <t>佐伯市立蒲江翔南中学校</t>
  </si>
  <si>
    <t>C144210001167</t>
  </si>
  <si>
    <t>佐伯市立宇目緑豊中学校</t>
  </si>
  <si>
    <t>大分県佐伯市宇目大字千束１５６０－１</t>
  </si>
  <si>
    <t>C144210001176</t>
  </si>
  <si>
    <t>竹田市立竹田南部中学校</t>
  </si>
  <si>
    <t>大分県竹田市君ケ園１６８０</t>
  </si>
  <si>
    <t>C144210001185</t>
  </si>
  <si>
    <t>大分県立大分豊府中学校</t>
  </si>
  <si>
    <t>大分県大分市花園３丁目３番１号</t>
  </si>
  <si>
    <t>C144210001194</t>
  </si>
  <si>
    <t>宇佐市立安心院中学校</t>
  </si>
  <si>
    <t>大分県宇佐市安心院町下毛２２２２－１</t>
  </si>
  <si>
    <t>C144210001201</t>
  </si>
  <si>
    <t>杵築市立山香中学校</t>
  </si>
  <si>
    <t>大分県杵築市山香町野原７００－５</t>
  </si>
  <si>
    <t>C144210001210</t>
  </si>
  <si>
    <t>国東市立国東中学校</t>
  </si>
  <si>
    <t>大分県国東市国東町田深１４２２</t>
  </si>
  <si>
    <t>C144210001229</t>
  </si>
  <si>
    <t>大分市立竹中中学校二豊学園分校</t>
  </si>
  <si>
    <t>大分県大分市大字端登５番地</t>
  </si>
  <si>
    <t>C144210001238</t>
  </si>
  <si>
    <t>九重町立ここのえ緑陽中学校</t>
  </si>
  <si>
    <t>大分県玖珠郡九重町大字後野上１７番地の３</t>
  </si>
  <si>
    <t>C144210001247</t>
  </si>
  <si>
    <t>大分市立稙田東中学校はばたき分校</t>
  </si>
  <si>
    <t>C144210001256</t>
  </si>
  <si>
    <t>玖珠町立くす星翔中学校</t>
  </si>
  <si>
    <t>大分県玖珠郡玖珠町大字帆足５０５番地</t>
  </si>
  <si>
    <t>C144210001265</t>
  </si>
  <si>
    <t>別府市立別府西中学校</t>
  </si>
  <si>
    <t>大分県別府市中島町７番４９号</t>
  </si>
  <si>
    <t>C144310000013</t>
  </si>
  <si>
    <t>向陽中学校</t>
  </si>
  <si>
    <t>大分県大分市千代町３－３－２４</t>
  </si>
  <si>
    <t>C144310000022</t>
  </si>
  <si>
    <t>岩田中学校</t>
  </si>
  <si>
    <t>大分県大分市岩田町１丁目１番１号</t>
  </si>
  <si>
    <t>C144310000031</t>
  </si>
  <si>
    <t>明豊中学校</t>
  </si>
  <si>
    <t>C144310000040</t>
  </si>
  <si>
    <t>大分中学校</t>
  </si>
  <si>
    <t>大分県大分市明野高尾一丁目６番１号</t>
  </si>
  <si>
    <t>C244210000014</t>
  </si>
  <si>
    <t>大分市立碩田学園</t>
  </si>
  <si>
    <t>大分県大分市碩田町２－５－６０</t>
  </si>
  <si>
    <t>C244210000023</t>
  </si>
  <si>
    <t>国東市立志成学園</t>
  </si>
  <si>
    <t>大分県国東市武蔵町成吉８１０番地</t>
  </si>
  <si>
    <t>D144210000013</t>
  </si>
  <si>
    <t>大分県立大分上野丘高等学校</t>
  </si>
  <si>
    <t>大分県大分市上野丘２－１０－１</t>
  </si>
  <si>
    <t>D144210000022</t>
  </si>
  <si>
    <t>大分県立大分舞鶴高等学校</t>
  </si>
  <si>
    <t>大分県大分市今津留１－１９－１</t>
  </si>
  <si>
    <t>D144210000031</t>
  </si>
  <si>
    <t>大分県立大分工業高等学校</t>
  </si>
  <si>
    <t>大分県大分市芳河原台１２－１</t>
  </si>
  <si>
    <t>D144210000040</t>
  </si>
  <si>
    <t>大分県立大分商業高等学校</t>
  </si>
  <si>
    <t>大分県大分市西浜４－２</t>
  </si>
  <si>
    <t>D144210000059</t>
  </si>
  <si>
    <t>大分県立大分西高等学校</t>
  </si>
  <si>
    <t>大分県大分市新春日町２－１－１</t>
  </si>
  <si>
    <t>D144210000068</t>
  </si>
  <si>
    <t>大分県立大分鶴崎高等学校</t>
  </si>
  <si>
    <t>大分県大分市南鶴崎３－５－１</t>
  </si>
  <si>
    <t>D144210000077</t>
  </si>
  <si>
    <t>大分県立鶴崎工業高等学校</t>
  </si>
  <si>
    <t>大分県大分市大字葛木５０９番地</t>
  </si>
  <si>
    <t>D144210000086</t>
  </si>
  <si>
    <t>大分県立大分東高等学校</t>
  </si>
  <si>
    <t>大分県大分市大字屋山２００９番地</t>
  </si>
  <si>
    <t>D144210000095</t>
  </si>
  <si>
    <t>大分県立大分雄城台高等学校</t>
  </si>
  <si>
    <t>大分県大分市大字玉沢１２５０番地</t>
  </si>
  <si>
    <t>D144210000102</t>
  </si>
  <si>
    <t>大分県立別府鶴見丘高等学校</t>
  </si>
  <si>
    <t>D144210000111</t>
  </si>
  <si>
    <t>大分県立芸術緑丘高等学校</t>
  </si>
  <si>
    <t>大分県大分市上野丘東１－１１</t>
  </si>
  <si>
    <t>D144210000120</t>
  </si>
  <si>
    <t>大分県立中津南高等学校</t>
  </si>
  <si>
    <t>大分県中津市高畑２０９３</t>
  </si>
  <si>
    <t>D144210000139</t>
  </si>
  <si>
    <t>大分県立中津北高等学校</t>
  </si>
  <si>
    <t>大分県中津市中央町１－６－８３</t>
  </si>
  <si>
    <t>D144210000148</t>
  </si>
  <si>
    <t>大分県立日田高等学校</t>
  </si>
  <si>
    <t>大分県日田市田島２－９－３０</t>
  </si>
  <si>
    <t>D144210000157</t>
  </si>
  <si>
    <t>大分県立日田林工高等学校</t>
  </si>
  <si>
    <t>大分県日田市吹上町３０</t>
  </si>
  <si>
    <t>D144210000166</t>
  </si>
  <si>
    <t>大分県立日田三隈高等学校</t>
  </si>
  <si>
    <t>大分県日田市大字友田１５４６－１</t>
  </si>
  <si>
    <t>D144210000175</t>
  </si>
  <si>
    <t>大分県立佐伯鶴城高等学校</t>
  </si>
  <si>
    <t>大分県佐伯市城下東町７番１号</t>
  </si>
  <si>
    <t>D144210000184</t>
  </si>
  <si>
    <t>大分県立臼杵高等学校</t>
  </si>
  <si>
    <t>大分県臼杵市海添２５２１－１</t>
  </si>
  <si>
    <t>D144210000193</t>
  </si>
  <si>
    <t>大分県立竹田高等学校</t>
  </si>
  <si>
    <t>大分県竹田市竹田２６４２</t>
  </si>
  <si>
    <t>D144210000200</t>
  </si>
  <si>
    <t>大分県立高田高等学校</t>
  </si>
  <si>
    <t>大分県豊後高田市玉津１８３４－１</t>
  </si>
  <si>
    <t>D144210000219</t>
  </si>
  <si>
    <t>大分県立杵築高等学校</t>
  </si>
  <si>
    <t>大分県杵築市本庄２３７９番地</t>
  </si>
  <si>
    <t>D144210000228</t>
  </si>
  <si>
    <t>大分県立宇佐産業科学高等学校</t>
  </si>
  <si>
    <t>大分県宇佐市四日市２９２</t>
  </si>
  <si>
    <t>D144210000237</t>
  </si>
  <si>
    <t>大分県立由布高等学校</t>
  </si>
  <si>
    <t>大分県由布市庄内町大龍２６７４－１</t>
  </si>
  <si>
    <t>D144210000246</t>
  </si>
  <si>
    <t>大分県立安心院高等学校</t>
  </si>
  <si>
    <t>大分県宇佐市安心院町折敷田６４番地</t>
  </si>
  <si>
    <t>D144210000255</t>
  </si>
  <si>
    <t>大分県立大分南高等学校</t>
  </si>
  <si>
    <t>大分県大分市判田台南１丁目１番１号</t>
  </si>
  <si>
    <t>D144210000264</t>
  </si>
  <si>
    <t>D144210000273</t>
  </si>
  <si>
    <t>大分県立情報科学高等学校</t>
  </si>
  <si>
    <t>大分県大分市大字横尾１６０５</t>
  </si>
  <si>
    <t>D144210000282</t>
  </si>
  <si>
    <t>大分県立三重総合高等学校</t>
  </si>
  <si>
    <t>大分県豊後大野市三重町秋葉１０１０</t>
  </si>
  <si>
    <t>D144210000291</t>
  </si>
  <si>
    <t>大分県立宇佐高等学校</t>
  </si>
  <si>
    <t>大分県宇佐市南宇佐１５４３</t>
  </si>
  <si>
    <t>D144210000308</t>
  </si>
  <si>
    <t>大分県中津市耶馬溪町戸原１６５０－３</t>
  </si>
  <si>
    <t>D144210000317</t>
  </si>
  <si>
    <t>大分県立国東高等学校</t>
  </si>
  <si>
    <t>大分県国東市国東町鶴川１９７４</t>
  </si>
  <si>
    <t>D144210000335</t>
  </si>
  <si>
    <t>大分県立中津東高等学校</t>
  </si>
  <si>
    <t>大分県中津市上如水１４５－３</t>
  </si>
  <si>
    <t>D144210000344</t>
  </si>
  <si>
    <t>大分県立爽風館高等学校</t>
  </si>
  <si>
    <t>大分県大分市上野丘１丁目１１番１４号</t>
  </si>
  <si>
    <t>D144210000353</t>
  </si>
  <si>
    <t>大分県立津久見高等学校</t>
  </si>
  <si>
    <t>大分県津久見市大字津久見３４８５番地１</t>
  </si>
  <si>
    <t>D144210000362</t>
  </si>
  <si>
    <t>大分県立日出総合高等学校</t>
  </si>
  <si>
    <t>大分県速見郡日出町大字大神１３９６番地４３</t>
  </si>
  <si>
    <t>D144210000371</t>
  </si>
  <si>
    <t>大分県立佐伯豊南高等学校</t>
  </si>
  <si>
    <t>大分県佐伯市大字鶴望２８５１－１</t>
  </si>
  <si>
    <t>D144210000380</t>
  </si>
  <si>
    <t>大分県立別府翔青高等学校</t>
  </si>
  <si>
    <t>大分県別府市野口原３０８８の９１</t>
  </si>
  <si>
    <t>D144210000399</t>
  </si>
  <si>
    <t>大分県立玖珠美山高等学校</t>
  </si>
  <si>
    <t>大分県玖珠郡玖珠町大字帆足１６０</t>
  </si>
  <si>
    <t>D144210000406</t>
  </si>
  <si>
    <t>大分県立海洋科学高等学校</t>
  </si>
  <si>
    <t>大分県臼杵市大字諏訪２５４－１－２</t>
  </si>
  <si>
    <t>D144210000415</t>
  </si>
  <si>
    <t>大分県立久住高原農業高等学校</t>
  </si>
  <si>
    <t>大分県竹田市久住町大字栢木５８０１番地３２</t>
  </si>
  <si>
    <t>D144310000011</t>
  </si>
  <si>
    <t>岩田高等学校</t>
  </si>
  <si>
    <t>D144310000020</t>
  </si>
  <si>
    <t>福徳学院高等学校</t>
  </si>
  <si>
    <t>D144310000039</t>
  </si>
  <si>
    <t>大分高等学校</t>
  </si>
  <si>
    <t>D144310000048</t>
  </si>
  <si>
    <t>楊志館高等学校</t>
  </si>
  <si>
    <t>大分県大分市桜ヶ丘７番８号</t>
  </si>
  <si>
    <t>D144310000057</t>
  </si>
  <si>
    <t>大分東明高等学校</t>
  </si>
  <si>
    <t>大分県大分市千代町２－４－４</t>
  </si>
  <si>
    <t>D144310000066</t>
  </si>
  <si>
    <t>大分国際情報高等学校</t>
  </si>
  <si>
    <t>大分県大分市新貝１１番４０号</t>
  </si>
  <si>
    <t>D144310000075</t>
  </si>
  <si>
    <t>別府溝部学園高等学校</t>
  </si>
  <si>
    <t>大分県別府市大字野田７８番地</t>
  </si>
  <si>
    <t>D144310000084</t>
  </si>
  <si>
    <t>東九州龍谷高等学校</t>
  </si>
  <si>
    <t>大分県中津市大字中殿５２７</t>
  </si>
  <si>
    <t>D144310000093</t>
  </si>
  <si>
    <t>昭和学園高等学校</t>
  </si>
  <si>
    <t>大分県日田市日ノ出町１４番地</t>
  </si>
  <si>
    <t>D144310000100</t>
  </si>
  <si>
    <t>藤蔭高等学校</t>
  </si>
  <si>
    <t>大分県日田市田島本町５－４１</t>
  </si>
  <si>
    <t>D144310000119</t>
  </si>
  <si>
    <t>日本文理大学附属高等学校</t>
  </si>
  <si>
    <t>大分県佐伯市鶴谷町２丁目１－１０</t>
  </si>
  <si>
    <t>D144310000128</t>
  </si>
  <si>
    <t>稲葉学園高等学校</t>
  </si>
  <si>
    <t>大分県竹田市大字竹田２５０９番地</t>
  </si>
  <si>
    <t>D144310000137</t>
  </si>
  <si>
    <t>柳ヶ浦高等学校</t>
  </si>
  <si>
    <t>大分県宇佐市大字江須賀９３９</t>
  </si>
  <si>
    <t>D144310000146</t>
  </si>
  <si>
    <t>明豊高等学校</t>
  </si>
  <si>
    <t>D144310000155</t>
  </si>
  <si>
    <t>府内高等学校</t>
  </si>
  <si>
    <t>大分県大分市金池南１丁目８－５</t>
  </si>
  <si>
    <t>E144110000012</t>
  </si>
  <si>
    <t>大分大学教育学部附属特別支援学校</t>
  </si>
  <si>
    <t>E144210000010</t>
  </si>
  <si>
    <t>大分県立盲学校</t>
  </si>
  <si>
    <t>大分県大分市金池町３－１－７５</t>
  </si>
  <si>
    <t>E144210000029</t>
  </si>
  <si>
    <t>大分県立聾学校</t>
  </si>
  <si>
    <t>大分県大分市金池町３丁目１－６０</t>
  </si>
  <si>
    <t>E144210000038</t>
  </si>
  <si>
    <t>大分県立新生支援学校</t>
  </si>
  <si>
    <t>大分県大分市大字玉沢９８０－１</t>
  </si>
  <si>
    <t>E144210000047</t>
  </si>
  <si>
    <t>大分県立別府支援学校</t>
  </si>
  <si>
    <t>E144210000056</t>
  </si>
  <si>
    <t>大分県立南石垣支援学校</t>
  </si>
  <si>
    <t>大分県別府市石垣西１－２－５</t>
  </si>
  <si>
    <t>E144210000065</t>
  </si>
  <si>
    <t>大分県立臼杵支援学校</t>
  </si>
  <si>
    <t>大分県臼杵市大字井村９１１</t>
  </si>
  <si>
    <t>E144210000074</t>
  </si>
  <si>
    <t>大分県立日田支援学校</t>
  </si>
  <si>
    <t>大分県日田市大字西有田２９４１－１</t>
  </si>
  <si>
    <t>E144210000083</t>
  </si>
  <si>
    <t>大分県立竹田支援学校</t>
  </si>
  <si>
    <t>大分県竹田市大字君ヶ園１１７０</t>
  </si>
  <si>
    <t>E144210000092</t>
  </si>
  <si>
    <t>大分県立日出支援学校</t>
  </si>
  <si>
    <t>大分県速見郡日出町大字大神１６１８－１</t>
  </si>
  <si>
    <t>E144210000109</t>
  </si>
  <si>
    <t>大分県立由布支援学校</t>
  </si>
  <si>
    <t>大分県由布市庄内町西長宝１７９６</t>
  </si>
  <si>
    <t>E144210000118</t>
  </si>
  <si>
    <t>大分県立宇佐支援学校</t>
  </si>
  <si>
    <t>大分県宇佐市大字猿渡１１３７－１９</t>
  </si>
  <si>
    <t>E144210000127</t>
  </si>
  <si>
    <t>大分県立佐伯支援学校</t>
  </si>
  <si>
    <t>大分県佐伯市大字木立８３９－５</t>
  </si>
  <si>
    <t>E144210000136</t>
  </si>
  <si>
    <t>大分県立大分支援学校</t>
  </si>
  <si>
    <t>大分県大分市大字志村７６３－１</t>
  </si>
  <si>
    <t>E144210000145</t>
  </si>
  <si>
    <t>大分県立別府支援学校鶴見校</t>
  </si>
  <si>
    <t>大分県別府市鶴見４０７５番地１２</t>
  </si>
  <si>
    <t>E144210000154</t>
  </si>
  <si>
    <t>大分県立別府支援学校石垣原校</t>
  </si>
  <si>
    <t>大分県別府市鶴見４０５０番地２９３</t>
  </si>
  <si>
    <t>E144210000163</t>
  </si>
  <si>
    <t>大分県立中津支援学校</t>
  </si>
  <si>
    <t>大分県中津市大塚１番地</t>
  </si>
  <si>
    <t>E144210000172</t>
  </si>
  <si>
    <t>大分県立さくらの杜高等支援学校</t>
  </si>
  <si>
    <t>大分県大分市東大道２丁目５－２３</t>
  </si>
  <si>
    <t>B145110000018</t>
  </si>
  <si>
    <t>宮崎大学教育学部附属小学校</t>
  </si>
  <si>
    <t>宮崎県宮崎市花殿町７番４９号</t>
  </si>
  <si>
    <t>B145220111011</t>
  </si>
  <si>
    <t>宮崎市立宮崎小学校</t>
  </si>
  <si>
    <t>宮崎県宮崎市旭１丁目４番１号</t>
  </si>
  <si>
    <t>B145220111020</t>
  </si>
  <si>
    <t>宮崎市立小戸小学校</t>
  </si>
  <si>
    <t>宮崎県宮崎市大工１丁目５番４３号</t>
  </si>
  <si>
    <t>B145220111039</t>
  </si>
  <si>
    <t>宮崎市立大淀小学校</t>
  </si>
  <si>
    <t>宮崎県宮崎市淀川２－３－７</t>
  </si>
  <si>
    <t>B145220111048</t>
  </si>
  <si>
    <t>宮崎市立大宮小学校</t>
  </si>
  <si>
    <t>宮崎県宮崎市下北方町新地８４９</t>
  </si>
  <si>
    <t>B145220111057</t>
  </si>
  <si>
    <t>宮崎市立宮崎東小学校</t>
  </si>
  <si>
    <t>宮崎県宮崎市阿波岐原町火切塚１４６１番地</t>
  </si>
  <si>
    <t>B145220111066</t>
  </si>
  <si>
    <t>宮崎市立古城小学校</t>
  </si>
  <si>
    <t>宮崎県宮崎市古城町山ノ城５７３５</t>
  </si>
  <si>
    <t>B145220111075</t>
  </si>
  <si>
    <t>宮崎市立江平小学校</t>
  </si>
  <si>
    <t>宮崎県宮崎市橘通西５丁目６番３７号</t>
  </si>
  <si>
    <t>B145220111084</t>
  </si>
  <si>
    <t>宮崎市立西池小学校</t>
  </si>
  <si>
    <t>宮崎県宮崎市西池町１２－４９</t>
  </si>
  <si>
    <t>B145220111093</t>
  </si>
  <si>
    <t>宮崎市立檍小学校</t>
  </si>
  <si>
    <t>宮崎県宮崎市吉村町冬治甲８４１－１</t>
  </si>
  <si>
    <t>B145220111100</t>
  </si>
  <si>
    <t>宮崎市立潮見小学校</t>
  </si>
  <si>
    <t>宮崎県宮崎市潮見町１１８</t>
  </si>
  <si>
    <t>B145220111119</t>
  </si>
  <si>
    <t>宮崎市立恒久小学校</t>
  </si>
  <si>
    <t>宮崎県宮崎市恒久２丁目１５番地４</t>
  </si>
  <si>
    <t>B145220111128</t>
  </si>
  <si>
    <t>宮崎市立赤江小学校</t>
  </si>
  <si>
    <t>宮崎県宮崎市大字恒久５５６</t>
  </si>
  <si>
    <t>B145220111146</t>
  </si>
  <si>
    <t>宮崎市立国富小学校</t>
  </si>
  <si>
    <t>宮崎県宮崎市大字郡司分甲２２２６番地</t>
  </si>
  <si>
    <t>B145220111164</t>
  </si>
  <si>
    <t>宮崎市立瓜生野小学校</t>
  </si>
  <si>
    <t>宮崎県宮崎市大字瓜生野２５８９番地</t>
  </si>
  <si>
    <t>B145220111173</t>
  </si>
  <si>
    <t>宮崎市立倉岡小学校</t>
  </si>
  <si>
    <t>宮崎県宮崎市大字糸原５３８番地</t>
  </si>
  <si>
    <t>B145220111182</t>
  </si>
  <si>
    <t>宮崎市立木花小学校</t>
  </si>
  <si>
    <t>宮崎県宮崎市大字熊野１０９５６</t>
  </si>
  <si>
    <t>B145220111191</t>
  </si>
  <si>
    <t>宮崎市立鏡洲小学校</t>
  </si>
  <si>
    <t>宮崎県宮崎市大字鏡洲２０５６番地</t>
  </si>
  <si>
    <t>B145220111208</t>
  </si>
  <si>
    <t>宮崎市立青島小学校</t>
  </si>
  <si>
    <t>宮崎県宮崎市青島５－１２－１７</t>
  </si>
  <si>
    <t>B145220111217</t>
  </si>
  <si>
    <t>宮崎市立内海小学校</t>
  </si>
  <si>
    <t>宮崎県宮崎市内海１０２４</t>
  </si>
  <si>
    <t>B145220111226</t>
  </si>
  <si>
    <t>宮崎市立住吉小学校</t>
  </si>
  <si>
    <t>宮崎県宮崎市大字島之内５３８３</t>
  </si>
  <si>
    <t>B145220111235</t>
  </si>
  <si>
    <t>宮崎市立生目小学校</t>
  </si>
  <si>
    <t>宮崎県宮崎市大字浮田２９２０番地</t>
  </si>
  <si>
    <t>B145220111244</t>
  </si>
  <si>
    <t>宮崎市立大塚小学校</t>
  </si>
  <si>
    <t>宮崎県宮崎市大塚町鎌ヶ迫２２９６－２</t>
  </si>
  <si>
    <t>B145220111253</t>
  </si>
  <si>
    <t>宮崎市立池内小学校</t>
  </si>
  <si>
    <t>宮崎県宮崎市池内町榎迫５０８</t>
  </si>
  <si>
    <t>B145220111271</t>
  </si>
  <si>
    <t>宮崎市立宮崎西小学校</t>
  </si>
  <si>
    <t>宮崎県宮崎市大塚台西２丁目１９番地</t>
  </si>
  <si>
    <t>B145220111280</t>
  </si>
  <si>
    <t>宮崎市立東大宮小学校</t>
  </si>
  <si>
    <t>宮崎県宮崎市大島町西田２１４３番地</t>
  </si>
  <si>
    <t>B145220111299</t>
  </si>
  <si>
    <t>宮崎市立宮崎南小学校</t>
  </si>
  <si>
    <t>宮崎県宮崎市源藤町池ノ内７０２</t>
  </si>
  <si>
    <t>B145220111306</t>
  </si>
  <si>
    <t>宮崎市立本郷小学校</t>
  </si>
  <si>
    <t>宮崎県宮崎市本郷北方３９２６</t>
  </si>
  <si>
    <t>B145220111315</t>
  </si>
  <si>
    <t>宮崎市立宮崎港小学校</t>
  </si>
  <si>
    <t>宮崎県宮崎市吉村町南浜田甲４２６１</t>
  </si>
  <si>
    <t>B145220111324</t>
  </si>
  <si>
    <t>宮崎市立江南小学校</t>
  </si>
  <si>
    <t>宮崎県宮崎市江南４丁目２６番１号</t>
  </si>
  <si>
    <t>B145220111333</t>
  </si>
  <si>
    <t>宮崎市立住吉南小学校</t>
  </si>
  <si>
    <t>宮崎県宮崎市大字芳士１８１１</t>
  </si>
  <si>
    <t>B145220111342</t>
  </si>
  <si>
    <t>宮崎市立清武小学校</t>
  </si>
  <si>
    <t>宮崎県宮崎市清武町今泉甲７０２３－１</t>
  </si>
  <si>
    <t>B145220111360</t>
  </si>
  <si>
    <t>宮崎市立大久保小学校</t>
  </si>
  <si>
    <t>宮崎県宮崎市清武町今泉甲５６４５－１</t>
  </si>
  <si>
    <t>B145220111379</t>
  </si>
  <si>
    <t>宮崎市立加納小学校</t>
  </si>
  <si>
    <t>宮崎県宮崎市清武町加納甲１０１０</t>
  </si>
  <si>
    <t>B145220111404</t>
  </si>
  <si>
    <t>宮崎市立田野小学校</t>
  </si>
  <si>
    <t>宮崎県宮崎市田野町甲２８５６</t>
  </si>
  <si>
    <t>B145220111413</t>
  </si>
  <si>
    <t>宮崎市立七野小学校</t>
  </si>
  <si>
    <t>宮崎県宮崎市田野町乙３５２１</t>
  </si>
  <si>
    <t>B145220111468</t>
  </si>
  <si>
    <t>宮崎市立佐土原小学校</t>
  </si>
  <si>
    <t>宮崎県宮崎市佐土原町上田島１３５０ー９</t>
  </si>
  <si>
    <t>B145220111477</t>
  </si>
  <si>
    <t>宮崎市立那珂小学校</t>
  </si>
  <si>
    <t>宮崎県宮崎市佐土原町東上那珂１６３５０</t>
  </si>
  <si>
    <t>B145220111486</t>
  </si>
  <si>
    <t>宮崎市立広瀬小学校</t>
  </si>
  <si>
    <t>宮崎県宮崎市佐土原町下田島２０３０８ー１０</t>
  </si>
  <si>
    <t>B145220111495</t>
  </si>
  <si>
    <t>宮崎市立広瀬北小学校</t>
  </si>
  <si>
    <t>宮崎県宮崎市佐土原町下田島２０７５６－１</t>
  </si>
  <si>
    <t>B145220111501</t>
  </si>
  <si>
    <t>宮崎市立広瀬西小学校</t>
  </si>
  <si>
    <t>宮崎県宮崎市佐土原町下那珂１３３８４</t>
  </si>
  <si>
    <t>B145220111547</t>
  </si>
  <si>
    <t>宮崎市立高岡小学校</t>
  </si>
  <si>
    <t>宮崎県宮崎市高岡町内山２９００</t>
  </si>
  <si>
    <t>B145220111574</t>
  </si>
  <si>
    <t>宮崎市立穆佐小学校</t>
  </si>
  <si>
    <t>宮崎県宮崎市高岡町小山田８７番地１</t>
  </si>
  <si>
    <t>B145220111814</t>
  </si>
  <si>
    <t>宮崎市立檍北小学校</t>
  </si>
  <si>
    <t>宮崎県宮崎市阿波岐原町坂元１９８５</t>
  </si>
  <si>
    <t>B145220111823</t>
  </si>
  <si>
    <t>宮崎市立小松台小学校</t>
  </si>
  <si>
    <t>宮崎県宮崎市小松台西１－１０－９</t>
  </si>
  <si>
    <t>B145220111832</t>
  </si>
  <si>
    <t>宮崎市立生目台東小学校</t>
  </si>
  <si>
    <t>宮崎県宮崎市生目台東４丁目２－１</t>
  </si>
  <si>
    <t>B145220111841</t>
  </si>
  <si>
    <t>宮崎市立学園木花台小学校</t>
  </si>
  <si>
    <t>宮崎県宮崎市学園木花台南２－１３</t>
  </si>
  <si>
    <t>B145220111850</t>
  </si>
  <si>
    <t>宮崎市立生目台西小学校</t>
  </si>
  <si>
    <t>宮崎県宮崎市生目台西２－１－１</t>
  </si>
  <si>
    <t>B145220213018</t>
  </si>
  <si>
    <t>都城市立明道小学校</t>
  </si>
  <si>
    <t>宮崎県都城市八幡町１２街区４号</t>
  </si>
  <si>
    <t>B145220213027</t>
  </si>
  <si>
    <t>都城市立南小学校</t>
  </si>
  <si>
    <t>宮崎県都城市姫城町２５街区１７号</t>
  </si>
  <si>
    <t>B145220213036</t>
  </si>
  <si>
    <t>都城市立大王小学校</t>
  </si>
  <si>
    <t>宮崎県都城市大王町２０－１</t>
  </si>
  <si>
    <t>B145220213054</t>
  </si>
  <si>
    <t>都城市立東小学校</t>
  </si>
  <si>
    <t>宮崎県都城市上東町１１街区２０号</t>
  </si>
  <si>
    <t>B145220213063</t>
  </si>
  <si>
    <t>都城市立上長飯小学校</t>
  </si>
  <si>
    <t>宮崎県都城市上長飯町５３号１番地</t>
  </si>
  <si>
    <t>B145220213072</t>
  </si>
  <si>
    <t>都城市立五十市小学校</t>
  </si>
  <si>
    <t>宮崎県都城市五十町２２４２</t>
  </si>
  <si>
    <t>B145220213081</t>
  </si>
  <si>
    <t>都城市立西小学校</t>
  </si>
  <si>
    <t>宮崎県都城市南横市町３８００番地</t>
  </si>
  <si>
    <t>B145220213090</t>
  </si>
  <si>
    <t>都城市立今町小学校</t>
  </si>
  <si>
    <t>宮崎県都城市今町８９２３</t>
  </si>
  <si>
    <t>B145220213107</t>
  </si>
  <si>
    <t>都城市立沖水小学校</t>
  </si>
  <si>
    <t>宮崎県都城市太郎坊町１９７９</t>
  </si>
  <si>
    <t>B145220213116</t>
  </si>
  <si>
    <t>都城市立祝吉小学校</t>
  </si>
  <si>
    <t>宮崎県都城市祝吉３丁目１４番地１</t>
  </si>
  <si>
    <t>B145220213125</t>
  </si>
  <si>
    <t>都城市立志和池小学校</t>
  </si>
  <si>
    <t>宮崎県都城市上水流町１６６６</t>
  </si>
  <si>
    <t>B145220213134</t>
  </si>
  <si>
    <t>都城市立丸野小学校</t>
  </si>
  <si>
    <t>宮崎県都城市野々美谷町２９４１</t>
  </si>
  <si>
    <t>B145220213143</t>
  </si>
  <si>
    <t>都城市立庄内小学校</t>
  </si>
  <si>
    <t>宮崎県都城市庄内町１２６８０番地</t>
  </si>
  <si>
    <t>B145220213152</t>
  </si>
  <si>
    <t>都城市立菓子野小学校</t>
  </si>
  <si>
    <t>宮崎県都城市菓子野町９５５５番地</t>
  </si>
  <si>
    <t>B145220213161</t>
  </si>
  <si>
    <t>都城市立乙房小学校</t>
  </si>
  <si>
    <t>宮崎県都城市乙房町１７０７</t>
  </si>
  <si>
    <t>B145220213170</t>
  </si>
  <si>
    <t>都城市立西岳小学校</t>
  </si>
  <si>
    <t>宮崎県都城市美川町２９２８</t>
  </si>
  <si>
    <t>B145220213189</t>
  </si>
  <si>
    <t>都城市立吉之元小学校</t>
  </si>
  <si>
    <t>宮崎県都城市吉之元町４５１８</t>
  </si>
  <si>
    <t>B145220213198</t>
  </si>
  <si>
    <t>都城市立夏尾小学校</t>
  </si>
  <si>
    <t>宮崎県都城市夏尾町６６４４</t>
  </si>
  <si>
    <t>B145220213205</t>
  </si>
  <si>
    <t>都城市立御池小学校</t>
  </si>
  <si>
    <t>宮崎県都城市御池町５８４４ー２９１</t>
  </si>
  <si>
    <t>B145220213214</t>
  </si>
  <si>
    <t>都城市立梅北小学校</t>
  </si>
  <si>
    <t>宮崎県都城市梅北町４６８７</t>
  </si>
  <si>
    <t>B145220213223</t>
  </si>
  <si>
    <t>都城市立安久小学校</t>
  </si>
  <si>
    <t>宮崎県都城市安久町２６４８－２</t>
  </si>
  <si>
    <t>B145220213241</t>
  </si>
  <si>
    <t>都城市立川東小学校</t>
  </si>
  <si>
    <t>宮崎県都城市下川東二丁目３２９５</t>
  </si>
  <si>
    <t>B145220213250</t>
  </si>
  <si>
    <t>都城市立明和小学校</t>
  </si>
  <si>
    <t>宮崎県都城市久保原町３４－２７</t>
  </si>
  <si>
    <t>B145220213269</t>
  </si>
  <si>
    <t>都城市立白雲小学校</t>
  </si>
  <si>
    <t>宮崎県都城市丸谷町３８８番地</t>
  </si>
  <si>
    <t>B145220213447</t>
  </si>
  <si>
    <t>都城市立山之口小学校</t>
  </si>
  <si>
    <t>宮崎県都城市山之口町花木２５８０</t>
  </si>
  <si>
    <t>B145220213456</t>
  </si>
  <si>
    <t>都城市立麓小学校</t>
  </si>
  <si>
    <t>宮崎県都城市山之口町山之口３８４２</t>
  </si>
  <si>
    <t>B145220213465</t>
  </si>
  <si>
    <t>都城市立富吉小学校</t>
  </si>
  <si>
    <t>宮崎県都城市山之口町富吉１６５９番地の１</t>
  </si>
  <si>
    <t>B145220213535</t>
  </si>
  <si>
    <t>都城市立高城小学校</t>
  </si>
  <si>
    <t>宮崎県都城市高城町穂満坊２０番地</t>
  </si>
  <si>
    <t>B145220213544</t>
  </si>
  <si>
    <t>都城市立有水小学校</t>
  </si>
  <si>
    <t>宮崎県都城市高城町有水３３５４－１</t>
  </si>
  <si>
    <t>B145220213562</t>
  </si>
  <si>
    <t>都城市立石山小学校</t>
  </si>
  <si>
    <t>宮崎県都城市高城町石山３６６１</t>
  </si>
  <si>
    <t>B145220213633</t>
  </si>
  <si>
    <t>都城市立山田小学校</t>
  </si>
  <si>
    <t>宮崎県都城市山田町山田３９３１番地</t>
  </si>
  <si>
    <t>B145220213642</t>
  </si>
  <si>
    <t>都城市立中霧島小学校</t>
  </si>
  <si>
    <t>宮崎県都城市山田町中霧島３４７０－１</t>
  </si>
  <si>
    <t>B145220213651</t>
  </si>
  <si>
    <t>都城市立木之川内小学校</t>
  </si>
  <si>
    <t>宮崎県都城市山田町山田９３５０番地</t>
  </si>
  <si>
    <t>B145220213704</t>
  </si>
  <si>
    <t>都城市立高崎小学校</t>
  </si>
  <si>
    <t>宮崎県都城市高崎町大牟田１１７９－１</t>
  </si>
  <si>
    <t>B145220213713</t>
  </si>
  <si>
    <t>都城市立高崎麓小学校</t>
  </si>
  <si>
    <t>宮崎県都城市高崎町前田７５８</t>
  </si>
  <si>
    <t>B145220213722</t>
  </si>
  <si>
    <t>都城市立江平小学校</t>
  </si>
  <si>
    <t>宮崎県都城市高崎町江平２３３８－１</t>
  </si>
  <si>
    <t>B145220213731</t>
  </si>
  <si>
    <t>都城市立縄瀬小学校</t>
  </si>
  <si>
    <t>宮崎県都城市高崎町縄瀬１４１１</t>
  </si>
  <si>
    <t>B145220213740</t>
  </si>
  <si>
    <t>都城市立笛水小学校</t>
  </si>
  <si>
    <t>宮崎県都城市高崎町笛水９４８番地１</t>
  </si>
  <si>
    <t>B145220317013</t>
  </si>
  <si>
    <t>延岡市立延岡小学校</t>
  </si>
  <si>
    <t>宮崎県延岡市大貫町１丁目３０００番地</t>
  </si>
  <si>
    <t>B145220317022</t>
  </si>
  <si>
    <t>延岡市立岡富小学校</t>
  </si>
  <si>
    <t>宮崎県延岡市高千穂通り３８３０</t>
  </si>
  <si>
    <t>B145220317031</t>
  </si>
  <si>
    <t>延岡市立旭小学校</t>
  </si>
  <si>
    <t>宮崎県延岡市中川原町２－４６２３</t>
  </si>
  <si>
    <t>B145220317040</t>
  </si>
  <si>
    <t>延岡市立恒富小学校</t>
  </si>
  <si>
    <t>宮崎県延岡市愛宕町１－１－１</t>
  </si>
  <si>
    <t>B145220317059</t>
  </si>
  <si>
    <t>延岡市立西小学校</t>
  </si>
  <si>
    <t>宮崎県延岡市古城町２－９－９</t>
  </si>
  <si>
    <t>B145220317077</t>
  </si>
  <si>
    <t>延岡市立南小学校</t>
  </si>
  <si>
    <t>宮崎県延岡市平原町２丁目８２５－１</t>
  </si>
  <si>
    <t>B145220317086</t>
  </si>
  <si>
    <t>延岡市立緑ヶ丘小学校</t>
  </si>
  <si>
    <t>宮崎県延岡市緑ヶ丘４－１１－１</t>
  </si>
  <si>
    <t>B145220317095</t>
  </si>
  <si>
    <t>延岡市立東小学校</t>
  </si>
  <si>
    <t>宮崎県延岡市出北５－１２－１</t>
  </si>
  <si>
    <t>B145220317102</t>
  </si>
  <si>
    <t>延岡市立方財小学校</t>
  </si>
  <si>
    <t>宮崎県延岡市方財町１８－２</t>
  </si>
  <si>
    <t>B145220317111</t>
  </si>
  <si>
    <t>延岡市立東海小学校</t>
  </si>
  <si>
    <t>宮崎県延岡市稲葉崎１－１７０３</t>
  </si>
  <si>
    <t>B145220317120</t>
  </si>
  <si>
    <t>延岡市立川島小学校</t>
  </si>
  <si>
    <t>宮崎県延岡市川島町２７７０番地イ</t>
  </si>
  <si>
    <t>B145220317139</t>
  </si>
  <si>
    <t>延岡市立港小学校</t>
  </si>
  <si>
    <t>宮崎県延岡市東海町１８２</t>
  </si>
  <si>
    <t>B145220317148</t>
  </si>
  <si>
    <t>延岡市立黒岩小学校</t>
  </si>
  <si>
    <t>宮崎県延岡市大野町７４４番地２</t>
  </si>
  <si>
    <t>B145220317157</t>
  </si>
  <si>
    <t>延岡市立土々呂小学校</t>
  </si>
  <si>
    <t>宮崎県延岡市土々呂町１丁目２７６番地</t>
  </si>
  <si>
    <t>B145220317175</t>
  </si>
  <si>
    <t>延岡市立名水小学校</t>
  </si>
  <si>
    <t>宮崎県延岡市鯛名町５４５</t>
  </si>
  <si>
    <t>B145220317184</t>
  </si>
  <si>
    <t>延岡市立南方小学校</t>
  </si>
  <si>
    <t>宮崎県延岡市野田３丁目１４番地２</t>
  </si>
  <si>
    <t>B145220317193</t>
  </si>
  <si>
    <t>延岡市立上南方小学校</t>
  </si>
  <si>
    <t>宮崎県延岡市細見町２９７１－１３</t>
  </si>
  <si>
    <t>B145220317219</t>
  </si>
  <si>
    <t>延岡市立熊野江小学校</t>
  </si>
  <si>
    <t>宮崎県延岡市熊野江町２６００番地２</t>
  </si>
  <si>
    <t>B145220317246</t>
  </si>
  <si>
    <t>延岡市立浦城小学校</t>
  </si>
  <si>
    <t>宮崎県延岡市浦城町３４６番地イ</t>
  </si>
  <si>
    <t>B145220317264</t>
  </si>
  <si>
    <t>延岡市立一ヶ岡小学校</t>
  </si>
  <si>
    <t>宮崎県延岡市南一ヶ岡２－１７－１</t>
  </si>
  <si>
    <t>B145220317273</t>
  </si>
  <si>
    <t>延岡市立伊形小学校</t>
  </si>
  <si>
    <t>宮崎県延岡市伊形町５７００番地</t>
  </si>
  <si>
    <t>B145220317282</t>
  </si>
  <si>
    <t>延岡市立東海東小学校</t>
  </si>
  <si>
    <t>宮崎県延岡市柚の木田町２３３２番地</t>
  </si>
  <si>
    <t>B145220317424</t>
  </si>
  <si>
    <t>延岡市立北方学園小学校</t>
  </si>
  <si>
    <t>宮崎県延岡市北方町川水流卯９７２番地</t>
  </si>
  <si>
    <t>B145220317460</t>
  </si>
  <si>
    <t>延岡市立北川小学校</t>
  </si>
  <si>
    <t>宮崎県延岡市北川町長井４５１４番地</t>
  </si>
  <si>
    <t>B145220317549</t>
  </si>
  <si>
    <t>延岡市立北浦小学校</t>
  </si>
  <si>
    <t>宮崎県延岡市北浦町古江１９１５</t>
  </si>
  <si>
    <t>B145220317576</t>
  </si>
  <si>
    <t>延岡市立三川内小学校</t>
  </si>
  <si>
    <t>宮崎県延岡市北浦町三川内２７６１</t>
  </si>
  <si>
    <t>B145220412017</t>
  </si>
  <si>
    <t>日南市立飫肥小学校</t>
  </si>
  <si>
    <t>宮崎県日南市飫肥十丁目１番３号</t>
  </si>
  <si>
    <t>B145220412035</t>
  </si>
  <si>
    <t>日南市立吾田小学校</t>
  </si>
  <si>
    <t>宮崎県日南市大字戸高１１３５番地</t>
  </si>
  <si>
    <t>B145220412044</t>
  </si>
  <si>
    <t>日南市立油津小学校</t>
  </si>
  <si>
    <t>宮崎県日南市園田二丁目１１番１号</t>
  </si>
  <si>
    <t>B145220412053</t>
  </si>
  <si>
    <t>日南市立東郷小学校</t>
  </si>
  <si>
    <t>宮崎県日南市大字東弁分乙５５番地</t>
  </si>
  <si>
    <t>B145220412071</t>
  </si>
  <si>
    <t>日南市立桜ケ丘小学校</t>
  </si>
  <si>
    <t>宮崎県日南市大字平野４４００</t>
  </si>
  <si>
    <t>B145220412080</t>
  </si>
  <si>
    <t>日南市立細田小学校</t>
  </si>
  <si>
    <t>宮崎県日南市大字萩之嶺１２００</t>
  </si>
  <si>
    <t>B145220412099</t>
  </si>
  <si>
    <t>日南市立大堂津小学校</t>
  </si>
  <si>
    <t>宮崎県日南市大堂津１－８－１</t>
  </si>
  <si>
    <t>B145220412124</t>
  </si>
  <si>
    <t>日南市立鵜戸小学校</t>
  </si>
  <si>
    <t>宮崎県日南市大字宮浦２３８５番地</t>
  </si>
  <si>
    <t>B145220412133</t>
  </si>
  <si>
    <t>日南市立酒谷小学校</t>
  </si>
  <si>
    <t>宮崎県日南市大字酒谷乙９０８６</t>
  </si>
  <si>
    <t>B145220412151</t>
  </si>
  <si>
    <t>日南市立大窪小学校</t>
  </si>
  <si>
    <t>宮崎県日南市大字大窪３０２１番地３</t>
  </si>
  <si>
    <t>B145220412160</t>
  </si>
  <si>
    <t>日南市立吾田東小学校</t>
  </si>
  <si>
    <t>宮崎県日南市吾田東１０－１－１</t>
  </si>
  <si>
    <t>B145220412516</t>
  </si>
  <si>
    <t>日南市立北郷小学校</t>
  </si>
  <si>
    <t>宮崎県日南市北郷町郷之原甲５０番地</t>
  </si>
  <si>
    <t>B145220412605</t>
  </si>
  <si>
    <t>日南市立南郷小学校</t>
  </si>
  <si>
    <t>宮崎県日南市南郷町中村乙１７６６－１</t>
  </si>
  <si>
    <t>B145220412623</t>
  </si>
  <si>
    <t>日南市立潟上小学校</t>
  </si>
  <si>
    <t>宮崎県日南市南郷町脇本２８３３</t>
  </si>
  <si>
    <t>B145220412641</t>
  </si>
  <si>
    <t>日南市立榎原小学校</t>
  </si>
  <si>
    <t>宮崎県日南市南郷町榎原甲１６０</t>
  </si>
  <si>
    <t>B145220514014</t>
  </si>
  <si>
    <t>小林市立小林小学校</t>
  </si>
  <si>
    <t>宮崎県小林市細野１８４番地１</t>
  </si>
  <si>
    <t>B145220514032</t>
  </si>
  <si>
    <t>小林市立南小学校</t>
  </si>
  <si>
    <t>宮崎県小林市細野１２６５番地</t>
  </si>
  <si>
    <t>B145220514041</t>
  </si>
  <si>
    <t>小林市立細野小学校</t>
  </si>
  <si>
    <t>宮崎県小林市細野３９２１番地</t>
  </si>
  <si>
    <t>B145220514050</t>
  </si>
  <si>
    <t>小林市立西小林小学校</t>
  </si>
  <si>
    <t>宮崎県小林市南西方６０６８番地１</t>
  </si>
  <si>
    <t>B145220514069</t>
  </si>
  <si>
    <t>小林市立東方小学校</t>
  </si>
  <si>
    <t>宮崎県小林市東方３２１６番地</t>
  </si>
  <si>
    <t>B145220514087</t>
  </si>
  <si>
    <t>小林市立永久津小学校</t>
  </si>
  <si>
    <t>宮崎県小林市北西方４４４０番地８</t>
  </si>
  <si>
    <t>B145220514096</t>
  </si>
  <si>
    <t>小林市立三松小学校</t>
  </si>
  <si>
    <t>宮崎県小林市堤３５１９番地</t>
  </si>
  <si>
    <t>B145220514103</t>
  </si>
  <si>
    <t>小林市立幸ヶ丘小学校</t>
  </si>
  <si>
    <t>宮崎県小林市南西方７７７２番地</t>
  </si>
  <si>
    <t>B145220514318</t>
  </si>
  <si>
    <t>小林市立野尻小学校</t>
  </si>
  <si>
    <t>宮崎県小林市野尻町東麓２５番地</t>
  </si>
  <si>
    <t>B145220514327</t>
  </si>
  <si>
    <t>小林市立栗須小学校</t>
  </si>
  <si>
    <t>宮崎県小林市野尻町三ケ野山４１３６番地１</t>
  </si>
  <si>
    <t>B145220514336</t>
  </si>
  <si>
    <t>小林市立紙屋小学校</t>
  </si>
  <si>
    <t>宮崎県小林市野尻町紙屋１７６６番地１</t>
  </si>
  <si>
    <t>B145220514381</t>
  </si>
  <si>
    <t>小林市立須木小学校</t>
  </si>
  <si>
    <t>宮崎県小林市須木下田１３９７番地２</t>
  </si>
  <si>
    <t>B145220616011</t>
  </si>
  <si>
    <t>日向市立富高小学校</t>
  </si>
  <si>
    <t>宮崎県日向市大字富高６５２０</t>
  </si>
  <si>
    <t>B145220616020</t>
  </si>
  <si>
    <t>日向市立日知屋小学校</t>
  </si>
  <si>
    <t>宮崎県日向市大字日知屋８０９７－２</t>
  </si>
  <si>
    <t>B145220616039</t>
  </si>
  <si>
    <t>日向市立財光寺小学校</t>
  </si>
  <si>
    <t>宮崎県日向市比良町３－２２</t>
  </si>
  <si>
    <t>B145220616048</t>
  </si>
  <si>
    <t>日向市立細島小学校</t>
  </si>
  <si>
    <t>宮崎県日向市大字細島５９３－１</t>
  </si>
  <si>
    <t>B145220616057</t>
  </si>
  <si>
    <t>日向市立塩見小学校</t>
  </si>
  <si>
    <t>宮崎県日向市大字塩見２６７８</t>
  </si>
  <si>
    <t>B145220616066</t>
  </si>
  <si>
    <t>日向市立平岩小学校</t>
  </si>
  <si>
    <t>宮崎県日向市大字平岩３３番地３</t>
  </si>
  <si>
    <t>B145220616093</t>
  </si>
  <si>
    <t>日向市立美々津小学校</t>
  </si>
  <si>
    <t>宮崎県日向市美々津町３５０６番地</t>
  </si>
  <si>
    <t>B145220616100</t>
  </si>
  <si>
    <t>日向市立美々津小学校田の原分校</t>
  </si>
  <si>
    <t>宮崎県日向市美々津町５７４４－３</t>
  </si>
  <si>
    <t>B145220616119</t>
  </si>
  <si>
    <t>日向市立大王谷小学校</t>
  </si>
  <si>
    <t>宮崎県日向市大王町５－１</t>
  </si>
  <si>
    <t>B145220616137</t>
  </si>
  <si>
    <t>日向市立日知屋東小学校</t>
  </si>
  <si>
    <t>宮崎県日向市大字日知屋１６１９６－２</t>
  </si>
  <si>
    <t>B145220616146</t>
  </si>
  <si>
    <t>日向市立財光寺南小学校</t>
  </si>
  <si>
    <t>宮崎県日向市大字財光寺２８６７</t>
  </si>
  <si>
    <t>B145220616351</t>
  </si>
  <si>
    <t>日向市立東郷小学校</t>
  </si>
  <si>
    <t>宮崎県日向市東郷町山陰辛３１番地１</t>
  </si>
  <si>
    <t>B145220616379</t>
  </si>
  <si>
    <t>日向市立坪谷小学校</t>
  </si>
  <si>
    <t>宮崎県日向市東郷町坪谷２５３－１</t>
  </si>
  <si>
    <t>B145220616397</t>
  </si>
  <si>
    <t>日向市立寺迫小学校</t>
  </si>
  <si>
    <t>宮崎県日向市東郷町山陰甲３４７</t>
  </si>
  <si>
    <t>B145220616404</t>
  </si>
  <si>
    <t>日向市立東郷小学校若竹分校</t>
  </si>
  <si>
    <t>宮崎県日向市東郷町山陰辛９６１番地</t>
  </si>
  <si>
    <t>B145220712265</t>
  </si>
  <si>
    <t>串間市立福島小学校</t>
  </si>
  <si>
    <t>宮崎県串間市大字西方４１４８番地</t>
  </si>
  <si>
    <t>B145220712274</t>
  </si>
  <si>
    <t>串間市立有明小学校</t>
  </si>
  <si>
    <t>宮崎県串間市大字西方１５０７７の２</t>
  </si>
  <si>
    <t>B145220712283</t>
  </si>
  <si>
    <t>串間市立笠祇小学校</t>
  </si>
  <si>
    <t>宮崎県串間市大字奴久見１２９７</t>
  </si>
  <si>
    <t>B145220712292</t>
  </si>
  <si>
    <t>串間市立北方小学校</t>
  </si>
  <si>
    <t>宮崎県串間市大字北方４８９４</t>
  </si>
  <si>
    <t>B145220712309</t>
  </si>
  <si>
    <t>串間市立金谷小学校</t>
  </si>
  <si>
    <t>宮崎県串間市大字南方４４３８番地</t>
  </si>
  <si>
    <t>B145220712318</t>
  </si>
  <si>
    <t>串間市立秋山小学校</t>
  </si>
  <si>
    <t>宮崎県串間市秋山２４８５</t>
  </si>
  <si>
    <t>B145220712327</t>
  </si>
  <si>
    <t>串間市立大束小学校</t>
  </si>
  <si>
    <t>宮崎県串間市大字大平５７１５</t>
  </si>
  <si>
    <t>B145220712345</t>
  </si>
  <si>
    <t>串間市立大平小学校</t>
  </si>
  <si>
    <t>宮崎県串間市大字大平１８８１</t>
  </si>
  <si>
    <t>B145220712354</t>
  </si>
  <si>
    <t>串間市立本城小学校</t>
  </si>
  <si>
    <t>宮崎県串間市本城７７６４</t>
  </si>
  <si>
    <t>B145220712372</t>
  </si>
  <si>
    <t>串間市立市木小学校</t>
  </si>
  <si>
    <t>宮崎県串間市大字市木７２９５</t>
  </si>
  <si>
    <t>B145220712390</t>
  </si>
  <si>
    <t>串間市立都井小学校</t>
  </si>
  <si>
    <t>宮崎県串間市大字都井２２５７－１</t>
  </si>
  <si>
    <t>B145220815010</t>
  </si>
  <si>
    <t>西都市立妻北小学校</t>
  </si>
  <si>
    <t>宮崎県西都市右松２６８８</t>
  </si>
  <si>
    <t>B145220815029</t>
  </si>
  <si>
    <t>西都市立妻南小学校</t>
  </si>
  <si>
    <t>宮崎県西都市大字三宅１６６</t>
  </si>
  <si>
    <t>B145220815038</t>
  </si>
  <si>
    <t>西都市立穂北小学校</t>
  </si>
  <si>
    <t>宮崎県西都市大字南方２２９１－１</t>
  </si>
  <si>
    <t>B145220815056</t>
  </si>
  <si>
    <t>西都市立茶臼原小学校</t>
  </si>
  <si>
    <t>宮崎県西都市大字穂北５２５３－４</t>
  </si>
  <si>
    <t>B145220815065</t>
  </si>
  <si>
    <t>西都市立三納小学校</t>
  </si>
  <si>
    <t>宮崎県西都市大字三納３２３１－５</t>
  </si>
  <si>
    <t>B145220815074</t>
  </si>
  <si>
    <t>西都市立都於郡小学校</t>
  </si>
  <si>
    <t>宮崎県西都市鹿野田６１１１</t>
  </si>
  <si>
    <t>B145220815109</t>
  </si>
  <si>
    <t>西都市立三財小学校</t>
  </si>
  <si>
    <t>宮崎県西都市下三財８１９５</t>
  </si>
  <si>
    <t>B145220815136</t>
  </si>
  <si>
    <t>西都市立銀上小学校</t>
  </si>
  <si>
    <t>宮崎県西都市大字銀鏡４６６番地</t>
  </si>
  <si>
    <t>B145220914500</t>
  </si>
  <si>
    <t>えびの市立飯野小学校</t>
  </si>
  <si>
    <t>宮崎県えびの市大字原田１１０番地</t>
  </si>
  <si>
    <t>B145220914546</t>
  </si>
  <si>
    <t>えびの市立上江小学校</t>
  </si>
  <si>
    <t>宮崎県えびの市大字上江１５８０</t>
  </si>
  <si>
    <t>B145220914564</t>
  </si>
  <si>
    <t>えびの市立加久藤小学校</t>
  </si>
  <si>
    <t>宮崎県えびの市大字栗下１５１</t>
  </si>
  <si>
    <t>B145220914582</t>
  </si>
  <si>
    <t>えびの市立真幸小学校</t>
  </si>
  <si>
    <t>宮崎県えびの市大字向江１１４０番地</t>
  </si>
  <si>
    <t>B145220914608</t>
  </si>
  <si>
    <t>えびの市立岡元小学校</t>
  </si>
  <si>
    <t>宮崎県えびの市大字浦３７１</t>
  </si>
  <si>
    <t>B145234113341</t>
  </si>
  <si>
    <t>三股町立三股小学校</t>
  </si>
  <si>
    <t>宮崎県北諸県郡三股町大字樺山４４８９</t>
  </si>
  <si>
    <t>B145234113350</t>
  </si>
  <si>
    <t>三股町立勝岡小学校</t>
  </si>
  <si>
    <t>宮崎県北諸県郡三股町大字餅原９７３番地</t>
  </si>
  <si>
    <t>B145234113369</t>
  </si>
  <si>
    <t>三股町立梶山小学校</t>
  </si>
  <si>
    <t>宮崎県北諸県郡三股町大字長田２８７６番地</t>
  </si>
  <si>
    <t>B145234113378</t>
  </si>
  <si>
    <t>三股町立宮村小学校</t>
  </si>
  <si>
    <t>宮崎県北諸県郡三股町大字宮村１２９５</t>
  </si>
  <si>
    <t>B145234113387</t>
  </si>
  <si>
    <t>三股町立長田小学校</t>
  </si>
  <si>
    <t>宮崎県北諸県郡三股町大字長田６２０３</t>
  </si>
  <si>
    <t>B145234113396</t>
  </si>
  <si>
    <t>三股町立三股西小学校</t>
  </si>
  <si>
    <t>宮崎県北諸県郡三股町花見原１１番地１</t>
  </si>
  <si>
    <t>B145236114210</t>
  </si>
  <si>
    <t>高原町立高原小学校</t>
  </si>
  <si>
    <t>宮崎県西諸県郡高原町大字西麓３４０</t>
  </si>
  <si>
    <t>B145236114238</t>
  </si>
  <si>
    <t>高原町立広原小学校</t>
  </si>
  <si>
    <t>宮崎県西諸県郡高原町広原１４７２</t>
  </si>
  <si>
    <t>B145236114247</t>
  </si>
  <si>
    <t>高原町立狭野小学校</t>
  </si>
  <si>
    <t>宮崎県西諸県郡高原町大字蒲牟田５５４３－１</t>
  </si>
  <si>
    <t>B145236114256</t>
  </si>
  <si>
    <t>高原町立後川内小学校</t>
  </si>
  <si>
    <t>宮崎県西諸県郡高原町大字後川内２６６６</t>
  </si>
  <si>
    <t>B145238211619</t>
  </si>
  <si>
    <t>国富町立本庄小学校</t>
  </si>
  <si>
    <t>宮崎県東諸県郡国富町本庄４０５６</t>
  </si>
  <si>
    <t>B145238211628</t>
  </si>
  <si>
    <t>国富町立森永小学校</t>
  </si>
  <si>
    <t>宮崎県東諸県郡国富町大字森永１９６７番地</t>
  </si>
  <si>
    <t>B145238211637</t>
  </si>
  <si>
    <t>国富町立八代小学校</t>
  </si>
  <si>
    <t>宮崎県東諸県郡国富町大字八代南俣２１０１</t>
  </si>
  <si>
    <t>B145238211664</t>
  </si>
  <si>
    <t>国富町立木脇小学校</t>
  </si>
  <si>
    <t>宮崎県東諸県郡国富町大字木脇１７３０番地</t>
  </si>
  <si>
    <t>B145238311707</t>
  </si>
  <si>
    <t>綾町立綾小学校</t>
  </si>
  <si>
    <t>宮崎県東諸県郡綾町大字南俣２８１１</t>
  </si>
  <si>
    <t>B145240115275</t>
  </si>
  <si>
    <t>高鍋町立高鍋東小学校</t>
  </si>
  <si>
    <t>宮崎県児湯郡高鍋町大字北高鍋４６００</t>
  </si>
  <si>
    <t>B145240115284</t>
  </si>
  <si>
    <t>高鍋町立高鍋西小学校</t>
  </si>
  <si>
    <t>宮崎県児湯郡高鍋町大字上江１９５１</t>
  </si>
  <si>
    <t>B145240215345</t>
  </si>
  <si>
    <t>新富町立富田小学校</t>
  </si>
  <si>
    <t>宮崎県児湯郡新富町富田東１丁目７０</t>
  </si>
  <si>
    <t>B145240215363</t>
  </si>
  <si>
    <t>新富町立新田小学校</t>
  </si>
  <si>
    <t>宮崎県児湯郡新富町大字新田７７１７－１</t>
  </si>
  <si>
    <t>B145240215372</t>
  </si>
  <si>
    <t>新富町立上新田小学校</t>
  </si>
  <si>
    <t>宮崎県児湯郡新富町大字新田１７０５３番地８</t>
  </si>
  <si>
    <t>B145240315433</t>
  </si>
  <si>
    <t>西米良村立村所小学校</t>
  </si>
  <si>
    <t>宮崎県児湯郡西米良村大字村所２－１</t>
  </si>
  <si>
    <t>B145240515645</t>
  </si>
  <si>
    <t>川南町立川南小学校</t>
  </si>
  <si>
    <t>宮崎県児湯郡川南町大字川南１３４９３－１</t>
  </si>
  <si>
    <t>B145240515654</t>
  </si>
  <si>
    <t>川南町立通山小学校</t>
  </si>
  <si>
    <t>宮崎県児湯郡川南町大字平田６３８３</t>
  </si>
  <si>
    <t>B145240515663</t>
  </si>
  <si>
    <t>川南町立東小学校</t>
  </si>
  <si>
    <t>宮崎県児湯郡川南町大字川南２１９０９－１</t>
  </si>
  <si>
    <t>B145240515672</t>
  </si>
  <si>
    <t>川南町立多賀小学校</t>
  </si>
  <si>
    <t>宮崎県児湯郡川南町大字川南１５１１３－２</t>
  </si>
  <si>
    <t>B145240515681</t>
  </si>
  <si>
    <t>川南町立山本小学校</t>
  </si>
  <si>
    <t>宮崎県児湯郡川南町大字川南１７７４１</t>
  </si>
  <si>
    <t>B145240615742</t>
  </si>
  <si>
    <t>都農町立都農小学校</t>
  </si>
  <si>
    <t>宮崎県児湯郡都農町川北１４１６２－１</t>
  </si>
  <si>
    <t>B145240615760</t>
  </si>
  <si>
    <t>都農町立都農南小学校</t>
  </si>
  <si>
    <t>宮崎県児湯郡都農町大字川北１０７３</t>
  </si>
  <si>
    <t>B145240615788</t>
  </si>
  <si>
    <t>都農町立都農東小学校</t>
  </si>
  <si>
    <t>宮崎県児湯郡都農町大字川北１８６５５</t>
  </si>
  <si>
    <t>B145240615797</t>
  </si>
  <si>
    <t>都農町立都農東小学校内野々分校</t>
  </si>
  <si>
    <t>宮崎県児湯郡都農町大字川北２０５００</t>
  </si>
  <si>
    <t>B145242116216</t>
  </si>
  <si>
    <t>門川町立門川小学校</t>
  </si>
  <si>
    <t>宮崎県東臼杵郡門川町大字門川尾末１５０２－２</t>
  </si>
  <si>
    <t>B145242116225</t>
  </si>
  <si>
    <t>門川町立草川小学校</t>
  </si>
  <si>
    <t>宮崎県東臼杵郡門川町大字加草４丁目９８番地</t>
  </si>
  <si>
    <t>B145242116252</t>
  </si>
  <si>
    <t>門川町立五十鈴小学校</t>
  </si>
  <si>
    <t>宮崎県東臼杵郡門川町大字門川尾末６２７０</t>
  </si>
  <si>
    <t>B145242916735</t>
  </si>
  <si>
    <t>諸塚村立諸塚小学校</t>
  </si>
  <si>
    <t>宮崎県東臼杵郡諸塚村大字家代３０９４</t>
  </si>
  <si>
    <t>B145242916744</t>
  </si>
  <si>
    <t>諸塚村立荒谷小学校</t>
  </si>
  <si>
    <t>宮崎県東臼杵郡諸塚村大字家代６１５９番地</t>
  </si>
  <si>
    <t>B145243016858</t>
  </si>
  <si>
    <t>椎葉村立椎葉小学校</t>
  </si>
  <si>
    <t>宮崎県東臼杵郡椎葉村大字下福良１７４７－１３</t>
  </si>
  <si>
    <t>B145243016910</t>
  </si>
  <si>
    <t>椎葉村立尾向小学校</t>
  </si>
  <si>
    <t>宮崎県東臼杵郡椎葉村大字不土野３８３番地</t>
  </si>
  <si>
    <t>B145243016929</t>
  </si>
  <si>
    <t>椎葉村立不土野小学校</t>
  </si>
  <si>
    <t>宮崎県東臼杵郡椎葉村不土野１３９６</t>
  </si>
  <si>
    <t>B145243016947</t>
  </si>
  <si>
    <t>椎葉村立大河内小学校</t>
  </si>
  <si>
    <t>宮崎県東臼杵郡椎葉村大字大河内１１１１</t>
  </si>
  <si>
    <t>B145243016965</t>
  </si>
  <si>
    <t>椎葉村立松尾小学校</t>
  </si>
  <si>
    <t>宮崎県東臼杵郡椎葉村松尾４２９</t>
  </si>
  <si>
    <t>B145244118014</t>
  </si>
  <si>
    <t>高千穂町立高千穂小学校</t>
  </si>
  <si>
    <t>宮崎県西臼杵郡高千穂町大字三田井１２２</t>
  </si>
  <si>
    <t>B145244118023</t>
  </si>
  <si>
    <t>高千穂町立押方小学校</t>
  </si>
  <si>
    <t>宮崎県西臼杵郡高千穂町大字押方５６１－１</t>
  </si>
  <si>
    <t>B145244118050</t>
  </si>
  <si>
    <t>高千穂町立田原小学校</t>
  </si>
  <si>
    <t>宮崎県西臼杵郡高千穂町河内３６</t>
  </si>
  <si>
    <t>B145244118078</t>
  </si>
  <si>
    <t>高千穂町立岩戸小学校</t>
  </si>
  <si>
    <t>宮崎県西臼杵郡高千穂町大字岩戸１０７６ー１</t>
  </si>
  <si>
    <t>B145244118130</t>
  </si>
  <si>
    <t>高千穂町立上野小学校</t>
  </si>
  <si>
    <t>宮崎県西臼杵郡高千穂町大字上野４９５６</t>
  </si>
  <si>
    <t>B145244218166</t>
  </si>
  <si>
    <t>日之影町立宮水小学校</t>
  </si>
  <si>
    <t>宮崎県西臼杵郡日之影町大字七折９０９０</t>
  </si>
  <si>
    <t>B145244218193</t>
  </si>
  <si>
    <t>日之影町立高巣野小学校</t>
  </si>
  <si>
    <t>宮崎県西臼杵郡日之影町大字七折１３６３５</t>
  </si>
  <si>
    <t>B145244218200</t>
  </si>
  <si>
    <t>日之影町立日之影小学校</t>
  </si>
  <si>
    <t>宮崎県西臼杵郡日之影町大字岩井川３６６５</t>
  </si>
  <si>
    <t>B145244318272</t>
  </si>
  <si>
    <t>五ヶ瀬町立鞍岡小学校</t>
  </si>
  <si>
    <t>宮崎県西臼杵郡五ヶ瀬町鞍岡１６９６</t>
  </si>
  <si>
    <t>B145244318307</t>
  </si>
  <si>
    <t>五ヶ瀬町立三ヶ所小学校</t>
  </si>
  <si>
    <t>宮崎県西臼杵郡五ヶ瀬町三ヶ所１０７５０</t>
  </si>
  <si>
    <t>B145244318316</t>
  </si>
  <si>
    <t>五ヶ瀬町立坂本小学校</t>
  </si>
  <si>
    <t>宮崎県西臼杵郡五ヶ瀬町三ヶ所３４４６</t>
  </si>
  <si>
    <t>B145244318334</t>
  </si>
  <si>
    <t>五ヶ瀬町立上組小学校</t>
  </si>
  <si>
    <t>宮崎県西臼杵郡五ヶ瀬町桑野内４９１５－１</t>
  </si>
  <si>
    <t>B145320331013</t>
  </si>
  <si>
    <t>尚学館小学校</t>
  </si>
  <si>
    <t>宮崎県延岡市大峡町７８２０</t>
  </si>
  <si>
    <t>C145110000016</t>
  </si>
  <si>
    <t>宮崎大学教育学部附属中学校</t>
  </si>
  <si>
    <t>宮崎県宮崎市花殿町７番６７号</t>
  </si>
  <si>
    <t>C145220141013</t>
  </si>
  <si>
    <t>宮崎市立宮崎東中学校</t>
  </si>
  <si>
    <t>宮崎県宮崎市江平東２丁目７番９号</t>
  </si>
  <si>
    <t>C145220141022</t>
  </si>
  <si>
    <t>宮崎市立宮崎中学校</t>
  </si>
  <si>
    <t>宮崎県宮崎市永楽町４３</t>
  </si>
  <si>
    <t>C145220141031</t>
  </si>
  <si>
    <t>宮崎市立宮崎西中学校</t>
  </si>
  <si>
    <t>宮崎県宮崎市原町１－４</t>
  </si>
  <si>
    <t>C145220141040</t>
  </si>
  <si>
    <t>宮崎市立大淀中学校</t>
  </si>
  <si>
    <t>宮崎県宮崎市天満１丁目２－６</t>
  </si>
  <si>
    <t>C145220141059</t>
  </si>
  <si>
    <t>宮崎市立大宮中学校</t>
  </si>
  <si>
    <t>宮崎県宮崎市下北方町横小路５９４５</t>
  </si>
  <si>
    <t>C145220141068</t>
  </si>
  <si>
    <t>宮崎市立檍中学校</t>
  </si>
  <si>
    <t>宮崎県宮崎市吉村町江田原甲２６５番地</t>
  </si>
  <si>
    <t>C145220141077</t>
  </si>
  <si>
    <t>宮崎市立赤江中学校</t>
  </si>
  <si>
    <t>宮崎県宮崎市月見ヶ丘１丁目２５－１</t>
  </si>
  <si>
    <t>C145220141102</t>
  </si>
  <si>
    <t>宮崎市立木花中学校</t>
  </si>
  <si>
    <t>宮崎県宮崎市学園木花台南１－１</t>
  </si>
  <si>
    <t>C145220141120</t>
  </si>
  <si>
    <t>宮崎市立青島中学校</t>
  </si>
  <si>
    <t>宮崎県宮崎市折生迫４８２８</t>
  </si>
  <si>
    <t>C145220141139</t>
  </si>
  <si>
    <t>宮崎市立宮崎北中学校</t>
  </si>
  <si>
    <t>宮崎県宮崎市大字大瀬町２４７番地</t>
  </si>
  <si>
    <t>C145220141148</t>
  </si>
  <si>
    <t>宮崎市立住吉中学校</t>
  </si>
  <si>
    <t>宮崎県宮崎市大字島之内７６０８</t>
  </si>
  <si>
    <t>C145220141157</t>
  </si>
  <si>
    <t>宮崎市立生目中学校</t>
  </si>
  <si>
    <t>宮崎県宮崎市大字跡江３１３１</t>
  </si>
  <si>
    <t>C145220141166</t>
  </si>
  <si>
    <t>宮崎市立本郷中学校</t>
  </si>
  <si>
    <t>宮崎県宮崎市本郷南方５４６０</t>
  </si>
  <si>
    <t>C145220141175</t>
  </si>
  <si>
    <t>宮崎市立大塚中学校</t>
  </si>
  <si>
    <t>宮崎県宮崎市大塚町鎌ヶ迫２２９６</t>
  </si>
  <si>
    <t>C145220141184</t>
  </si>
  <si>
    <t>宮崎市立東大宮中学校</t>
  </si>
  <si>
    <t>宮崎県宮崎市村角町島ノ前１３４６ー１</t>
  </si>
  <si>
    <t>C145220141193</t>
  </si>
  <si>
    <t>宮崎市立生目南中学校</t>
  </si>
  <si>
    <t>宮崎県宮崎市大字浮田６６２</t>
  </si>
  <si>
    <t>C145220141200</t>
  </si>
  <si>
    <t>宮崎市立赤江東中学校</t>
  </si>
  <si>
    <t>宮崎県宮崎市大字田吉１０３１</t>
  </si>
  <si>
    <t>C145220141219</t>
  </si>
  <si>
    <t>宮崎市立生目台中学校</t>
  </si>
  <si>
    <t>宮崎県宮崎市生目台東４－１－１</t>
  </si>
  <si>
    <t>C145220141264</t>
  </si>
  <si>
    <t>宮崎市立清武中学校</t>
  </si>
  <si>
    <t>宮崎県宮崎市清武町今泉甲６９８０</t>
  </si>
  <si>
    <t>C145220141273</t>
  </si>
  <si>
    <t>宮崎市立加納中学校</t>
  </si>
  <si>
    <t>宮崎県宮崎市清武町加納乙１０４０</t>
  </si>
  <si>
    <t>C145220141291</t>
  </si>
  <si>
    <t>宮崎市立田野中学校</t>
  </si>
  <si>
    <t>宮崎県宮崎市田野町甲２８２６－３</t>
  </si>
  <si>
    <t>C145220141317</t>
  </si>
  <si>
    <t>宮崎市立佐土原中学校</t>
  </si>
  <si>
    <t>宮崎県宮崎市佐土原町上田島８４７６</t>
  </si>
  <si>
    <t>C145220141326</t>
  </si>
  <si>
    <t>宮崎市立広瀬中学校</t>
  </si>
  <si>
    <t>宮崎県宮崎市佐土原町下田島２０３０５－１２</t>
  </si>
  <si>
    <t>C145220141335</t>
  </si>
  <si>
    <t>宮崎市立久峰中学校</t>
  </si>
  <si>
    <t>宮崎県宮崎市佐土原町下田島２１３４１番地</t>
  </si>
  <si>
    <t>C145220141362</t>
  </si>
  <si>
    <t>宮崎市立高岡中学校</t>
  </si>
  <si>
    <t>宮崎県宮崎市高岡町内山２７００</t>
  </si>
  <si>
    <t>C145220150002</t>
  </si>
  <si>
    <t>宮崎県立宮崎西高等学校附属中学校</t>
  </si>
  <si>
    <t>宮崎県宮崎市大塚町柳ヶ迫３９７５番地２</t>
  </si>
  <si>
    <t>C145220243010</t>
  </si>
  <si>
    <t>都城市立姫城中学校</t>
  </si>
  <si>
    <t>宮崎県都城市姫城町２５街区７１号</t>
  </si>
  <si>
    <t>C145220243029</t>
  </si>
  <si>
    <t>都城市立小松原中学校</t>
  </si>
  <si>
    <t>宮崎県都城市大王町１９－１</t>
  </si>
  <si>
    <t>C145220243047</t>
  </si>
  <si>
    <t>都城市立妻ケ丘中学校</t>
  </si>
  <si>
    <t>宮崎県都城市妻ヶ丘町１３街区３号</t>
  </si>
  <si>
    <t>C145220243056</t>
  </si>
  <si>
    <t>都城市立五十市中学校</t>
  </si>
  <si>
    <t>宮崎県都城市久保原町２－６</t>
  </si>
  <si>
    <t>C145220243065</t>
  </si>
  <si>
    <t>都城市立祝吉中学校</t>
  </si>
  <si>
    <t>宮崎県都城市千町４９６２番地</t>
  </si>
  <si>
    <t>C145220243074</t>
  </si>
  <si>
    <t>都城市立沖水中学校</t>
  </si>
  <si>
    <t>宮崎県都城市都北町５６１５番地</t>
  </si>
  <si>
    <t>C145220243083</t>
  </si>
  <si>
    <t>都城市立志和池中学校</t>
  </si>
  <si>
    <t>宮崎県都城市上水流町４３２３番地１</t>
  </si>
  <si>
    <t>C145220243092</t>
  </si>
  <si>
    <t>都城市立庄内中学校</t>
  </si>
  <si>
    <t>宮崎県都城市庄内町８９７６番地</t>
  </si>
  <si>
    <t>C145220243109</t>
  </si>
  <si>
    <t>都城市立西岳中学校</t>
  </si>
  <si>
    <t>宮崎県都城市美川町２９２７</t>
  </si>
  <si>
    <t>C145220243118</t>
  </si>
  <si>
    <t>都城市立夏尾中学校</t>
  </si>
  <si>
    <t>宮崎県都城市夏尾町６６７３－４</t>
  </si>
  <si>
    <t>C145220243127</t>
  </si>
  <si>
    <t>都城市立中郷中学校</t>
  </si>
  <si>
    <t>宮崎県都城市梅北町２９１２－１</t>
  </si>
  <si>
    <t>C145220243136</t>
  </si>
  <si>
    <t>都城市立西中学校</t>
  </si>
  <si>
    <t>宮崎県都城市都原町７７０７番地</t>
  </si>
  <si>
    <t>C145220243145</t>
  </si>
  <si>
    <t>都城市立白雲中学校</t>
  </si>
  <si>
    <t>C145220243207</t>
  </si>
  <si>
    <t>都城市立山之口中学校</t>
  </si>
  <si>
    <t>宮崎県都城市山之口町花木１５３６番地</t>
  </si>
  <si>
    <t>C145220243252</t>
  </si>
  <si>
    <t>都城市立高城中学校</t>
  </si>
  <si>
    <t>宮崎県都城市高城町穂満坊１１５番地１</t>
  </si>
  <si>
    <t>C145220243261</t>
  </si>
  <si>
    <t>都城市立有水中学校</t>
  </si>
  <si>
    <t>宮崎県都城市高城町有水３６５６－１</t>
  </si>
  <si>
    <t>C145220243314</t>
  </si>
  <si>
    <t>都城市立山田中学校</t>
  </si>
  <si>
    <t>宮崎県都城市山田町山田２１８９－１</t>
  </si>
  <si>
    <t>C145220243350</t>
  </si>
  <si>
    <t>都城市立高崎中学校</t>
  </si>
  <si>
    <t>宮崎県都城市高崎町大牟田１９０４－１</t>
  </si>
  <si>
    <t>C145220243369</t>
  </si>
  <si>
    <t>都城市立笛水中学校</t>
  </si>
  <si>
    <t>宮崎県都城市高崎町笛水９４８－１</t>
  </si>
  <si>
    <t>C145220250010</t>
  </si>
  <si>
    <t>宮崎県立都城泉ヶ丘高等学校附属中学校</t>
  </si>
  <si>
    <t>宮崎県都城市妻ヶ丘町２７－１５</t>
  </si>
  <si>
    <t>C145220347015</t>
  </si>
  <si>
    <t>延岡市立延岡中学校</t>
  </si>
  <si>
    <t>宮崎県延岡市浜砂１丁目６番１号</t>
  </si>
  <si>
    <t>C145220347024</t>
  </si>
  <si>
    <t>延岡市立恒富中学校</t>
  </si>
  <si>
    <t>宮崎県延岡市古城町４丁目１４９</t>
  </si>
  <si>
    <t>C145220347033</t>
  </si>
  <si>
    <t>延岡市立岡富中学校</t>
  </si>
  <si>
    <t>宮崎県延岡市本小路７５－２</t>
  </si>
  <si>
    <t>C145220347042</t>
  </si>
  <si>
    <t>延岡市立旭中学校</t>
  </si>
  <si>
    <t>宮崎県延岡市富美山町２９８－１</t>
  </si>
  <si>
    <t>C145220347051</t>
  </si>
  <si>
    <t>延岡市立西階中学校</t>
  </si>
  <si>
    <t>宮崎県延岡市西階町１丁目４０４２－３</t>
  </si>
  <si>
    <t>C145220347060</t>
  </si>
  <si>
    <t>延岡市立南中学校</t>
  </si>
  <si>
    <t>宮崎県延岡市緑ヶ丘３－６－１</t>
  </si>
  <si>
    <t>C145220347079</t>
  </si>
  <si>
    <t>延岡市立東海中学校</t>
  </si>
  <si>
    <t>宮崎県延岡市無鹿町１丁目２２１８－１</t>
  </si>
  <si>
    <t>C145220347088</t>
  </si>
  <si>
    <t>延岡市立土々呂中学校</t>
  </si>
  <si>
    <t>宮崎県延岡市松原町３－８９３３－１</t>
  </si>
  <si>
    <t>C145220347104</t>
  </si>
  <si>
    <t>延岡市立黒岩中学校</t>
  </si>
  <si>
    <t>C145220347113</t>
  </si>
  <si>
    <t>延岡市立南方中学校</t>
  </si>
  <si>
    <t>宮崎県延岡市細見町２９７１番地１３</t>
  </si>
  <si>
    <t>C145220347159</t>
  </si>
  <si>
    <t>延岡市立南浦中学校</t>
  </si>
  <si>
    <t>宮崎県延岡市熊野江町２５１１番地１</t>
  </si>
  <si>
    <t>C145220347257</t>
  </si>
  <si>
    <t>延岡市立北方学園中学校</t>
  </si>
  <si>
    <t>C145220347319</t>
  </si>
  <si>
    <t>延岡市立北川中学校</t>
  </si>
  <si>
    <t>宮崎県延岡市北川町川内名７２４８番地</t>
  </si>
  <si>
    <t>C145220347382</t>
  </si>
  <si>
    <t>延岡市立北浦中学校</t>
  </si>
  <si>
    <t>宮崎県延岡市北浦町古江２２７０</t>
  </si>
  <si>
    <t>C145220347391</t>
  </si>
  <si>
    <t>延岡市立三川内中学校</t>
  </si>
  <si>
    <t>宮崎県延岡市北浦町三川内２７６１番地</t>
  </si>
  <si>
    <t>C145220442019</t>
  </si>
  <si>
    <t>日南市立飫肥中学校</t>
  </si>
  <si>
    <t>宮崎県日南市飫肥１０丁目２－３</t>
  </si>
  <si>
    <t>C145220442028</t>
  </si>
  <si>
    <t>日南市立油津中学校</t>
  </si>
  <si>
    <t>宮崎県日南市梅ヶ浜２－２－１</t>
  </si>
  <si>
    <t>C145220442037</t>
  </si>
  <si>
    <t>日南市立吾田中学校</t>
  </si>
  <si>
    <t>宮崎県日南市吾田東４丁目９番１号</t>
  </si>
  <si>
    <t>C145220442046</t>
  </si>
  <si>
    <t>日南市立東郷中学校</t>
  </si>
  <si>
    <t>宮崎県日南市大字東弁分乙２２番地</t>
  </si>
  <si>
    <t>C145220442064</t>
  </si>
  <si>
    <t>日南市立細田中学校</t>
  </si>
  <si>
    <t>宮崎県日南市大字上方１２１１</t>
  </si>
  <si>
    <t>C145220442073</t>
  </si>
  <si>
    <t>日南市立鵜戸中学校</t>
  </si>
  <si>
    <t>C145220442224</t>
  </si>
  <si>
    <t>日南市立北郷中学校</t>
  </si>
  <si>
    <t>C145220442242</t>
  </si>
  <si>
    <t>日南市立南郷中学校</t>
  </si>
  <si>
    <t>宮崎県日南市南郷町中村乙６００８番地</t>
  </si>
  <si>
    <t>C145220442251</t>
  </si>
  <si>
    <t>日南市立榎原中学校</t>
  </si>
  <si>
    <t>宮崎県日南市南郷町榎原甲４８２番地６</t>
  </si>
  <si>
    <t>C145220544016</t>
  </si>
  <si>
    <t>小林市立小林中学校</t>
  </si>
  <si>
    <t>宮崎県小林市細野５６５番地１</t>
  </si>
  <si>
    <t>C145220544034</t>
  </si>
  <si>
    <t>小林市立細野中学校</t>
  </si>
  <si>
    <t>宮崎県小林市細野４３７４番地</t>
  </si>
  <si>
    <t>C145220544043</t>
  </si>
  <si>
    <t>小林市立西小林中学校</t>
  </si>
  <si>
    <t>宮崎県小林市南西方６１４９番地</t>
  </si>
  <si>
    <t>C145220544052</t>
  </si>
  <si>
    <t>小林市立永久津中学校</t>
  </si>
  <si>
    <t>宮崎県小林市北西方４５７８番地</t>
  </si>
  <si>
    <t>C145220544061</t>
  </si>
  <si>
    <t>小林市立東方中学校</t>
  </si>
  <si>
    <t>宮崎県小林市東方３０９４番地２</t>
  </si>
  <si>
    <t>C145220544070</t>
  </si>
  <si>
    <t>小林市立三松中学校</t>
  </si>
  <si>
    <t>宮崎県小林市堤２３３１番地３</t>
  </si>
  <si>
    <t>C145220544196</t>
  </si>
  <si>
    <t>小林市立野尻中学校</t>
  </si>
  <si>
    <t>宮崎県小林市野尻町東麓２５７０番地４</t>
  </si>
  <si>
    <t>C145220544203</t>
  </si>
  <si>
    <t>小林市立紙屋中学校</t>
  </si>
  <si>
    <t>宮崎県小林市野尻町紙屋１７５４番地</t>
  </si>
  <si>
    <t>C145220544230</t>
  </si>
  <si>
    <t>小林市立須木中学校</t>
  </si>
  <si>
    <t>宮崎県小林市須木中原１７３０番地</t>
  </si>
  <si>
    <t>C145220646013</t>
  </si>
  <si>
    <t>日向市立富島中学校</t>
  </si>
  <si>
    <t>宮崎県日向市大字日知屋８２７２－２</t>
  </si>
  <si>
    <t>C145220646022</t>
  </si>
  <si>
    <t>日向市立岩脇中学校</t>
  </si>
  <si>
    <t>C145220646031</t>
  </si>
  <si>
    <t>日向市立美々津中学校</t>
  </si>
  <si>
    <t>宮崎県日向市美々津町２７５５番地</t>
  </si>
  <si>
    <t>C145220646040</t>
  </si>
  <si>
    <t>日向市立日向中学校</t>
  </si>
  <si>
    <t>宮崎県日向市富高７３３－４</t>
  </si>
  <si>
    <t>C145220646059</t>
  </si>
  <si>
    <t>日向市立財光寺中学校</t>
  </si>
  <si>
    <t>宮崎県日向市財光寺４８６３ー３４</t>
  </si>
  <si>
    <t>C145220646068</t>
  </si>
  <si>
    <t>日向市立大王谷中学校</t>
  </si>
  <si>
    <t>宮崎県日向市大王町５－２－１</t>
  </si>
  <si>
    <t>C145220646139</t>
  </si>
  <si>
    <t>日向市立東郷中学校</t>
  </si>
  <si>
    <t>C145220646157</t>
  </si>
  <si>
    <t>日向市立東郷中学校若竹分校</t>
  </si>
  <si>
    <t>C145220742196</t>
  </si>
  <si>
    <t>串間市立串間中学校</t>
  </si>
  <si>
    <t>宮崎県串間市大字西方８６０７</t>
  </si>
  <si>
    <t>C145220845012</t>
  </si>
  <si>
    <t>西都市立妻中学校</t>
  </si>
  <si>
    <t>宮崎県西都市大字右松２５３４</t>
  </si>
  <si>
    <t>C145220845021</t>
  </si>
  <si>
    <t>西都市立穂北中学校</t>
  </si>
  <si>
    <t>宮崎県西都市大字南方２２７６</t>
  </si>
  <si>
    <t>C145220845030</t>
  </si>
  <si>
    <t>西都市立都於郡中学校</t>
  </si>
  <si>
    <t>宮崎県西都市大字岩爪２４２２</t>
  </si>
  <si>
    <t>C145220845049</t>
  </si>
  <si>
    <t>西都市立三納中学校</t>
  </si>
  <si>
    <t>宮崎県西都市大字三納３２３１番地５</t>
  </si>
  <si>
    <t>C145220845058</t>
  </si>
  <si>
    <t>西都市立三財中学校</t>
  </si>
  <si>
    <t>C145220845094</t>
  </si>
  <si>
    <t>西都市立銀鏡中学校</t>
  </si>
  <si>
    <t>宮崎県西都市大字銀鏡４６６</t>
  </si>
  <si>
    <t>C145220944272</t>
  </si>
  <si>
    <t>えびの市立飯野中学校</t>
  </si>
  <si>
    <t>宮崎県えびの市原田１９０</t>
  </si>
  <si>
    <t>C145220944290</t>
  </si>
  <si>
    <t>えびの市立上江中学校</t>
  </si>
  <si>
    <t>C145220944316</t>
  </si>
  <si>
    <t>えびの市立加久藤中学校</t>
  </si>
  <si>
    <t>宮崎県えびの市大字栗下１２６９―１</t>
  </si>
  <si>
    <t>C145220944325</t>
  </si>
  <si>
    <t>えびの市立真幸中学校</t>
  </si>
  <si>
    <t>宮崎県えびの市大字向江８５０</t>
  </si>
  <si>
    <t>C145234143165</t>
  </si>
  <si>
    <t>三股町立三股中学校</t>
  </si>
  <si>
    <t>宮崎県北諸県郡三股町樺山３５４８</t>
  </si>
  <si>
    <t>C145236144150</t>
  </si>
  <si>
    <t>高原町立高原中学校</t>
  </si>
  <si>
    <t>宮崎県西諸県郡高原町西麓７０９－１４４</t>
  </si>
  <si>
    <t>C145236144169</t>
  </si>
  <si>
    <t>高原町立後川内中学校</t>
  </si>
  <si>
    <t>宮崎県西諸県郡高原町大字後川内２６５１</t>
  </si>
  <si>
    <t>C145238241416</t>
  </si>
  <si>
    <t>国富町立本庄中学校</t>
  </si>
  <si>
    <t>宮崎県東諸県郡国富町本庄６６８６</t>
  </si>
  <si>
    <t>C145238241425</t>
  </si>
  <si>
    <t>国富町立八代中学校</t>
  </si>
  <si>
    <t>宮崎県東諸県郡国富町大字八代南俣１７１０</t>
  </si>
  <si>
    <t>C145238241434</t>
  </si>
  <si>
    <t>国富町立木脇中学校</t>
  </si>
  <si>
    <t>宮崎県東諸県郡国富町大字木脇１７０７</t>
  </si>
  <si>
    <t>C145238341479</t>
  </si>
  <si>
    <t>綾町立綾中学校</t>
  </si>
  <si>
    <t>宮崎県東諸県郡綾町大字北俣４９７－１</t>
  </si>
  <si>
    <t>C145240145133</t>
  </si>
  <si>
    <t>高鍋町立高鍋東中学校</t>
  </si>
  <si>
    <t>宮崎県児湯郡高鍋町大字北高鍋３３２１</t>
  </si>
  <si>
    <t>C145240145142</t>
  </si>
  <si>
    <t>高鍋町立高鍋西中学校</t>
  </si>
  <si>
    <t>宮崎県児湯郡高鍋町大字持田１５２４</t>
  </si>
  <si>
    <t>C145240245187</t>
  </si>
  <si>
    <t>新富町立富田中学校</t>
  </si>
  <si>
    <t>宮崎県児湯郡新富町富田東２丁目３０番地</t>
  </si>
  <si>
    <t>C145240245196</t>
  </si>
  <si>
    <t>新富町立新田中学校</t>
  </si>
  <si>
    <t>宮崎県児湯郡新富町大字新田５７９５</t>
  </si>
  <si>
    <t>C145240245203</t>
  </si>
  <si>
    <t>新富町立上新田中学校</t>
  </si>
  <si>
    <t>C145240345239</t>
  </si>
  <si>
    <t>西米良村立西米良中学校</t>
  </si>
  <si>
    <t>宮崎県児湯郡西米良村大字村所２７０番地</t>
  </si>
  <si>
    <t>C145240545335</t>
  </si>
  <si>
    <t>川南町立唐瀬原中学校</t>
  </si>
  <si>
    <t>宮崎県児湯郡川南町大字川南１９６６４－１</t>
  </si>
  <si>
    <t>C145240545344</t>
  </si>
  <si>
    <t>川南町立国光原中学校</t>
  </si>
  <si>
    <t>宮崎県児湯郡川南町大字川南２３５６６－１</t>
  </si>
  <si>
    <t>C145240645389</t>
  </si>
  <si>
    <t>都農町立都農中学校</t>
  </si>
  <si>
    <t>宮崎県児湯郡都農町大字川北１４１２０</t>
  </si>
  <si>
    <t>C145242146085</t>
  </si>
  <si>
    <t>門川町立門川中学校</t>
  </si>
  <si>
    <t>宮崎県東臼杵郡門川町西栄町２－３－１</t>
  </si>
  <si>
    <t>C145242946318</t>
  </si>
  <si>
    <t>諸塚村立諸塚中学校</t>
  </si>
  <si>
    <t>宮崎県東臼杵郡諸塚村大字家代３２９２</t>
  </si>
  <si>
    <t>C145243046342</t>
  </si>
  <si>
    <t>椎葉村立椎葉中学校</t>
  </si>
  <si>
    <t>宮崎県東臼杵郡椎葉村大字下福良１０２番地</t>
  </si>
  <si>
    <t>C145244148016</t>
  </si>
  <si>
    <t>高千穂町立高千穂中学校</t>
  </si>
  <si>
    <t>宮崎県西臼杵郡高千穂町大字三田井９３９－６</t>
  </si>
  <si>
    <t>C145244148098</t>
  </si>
  <si>
    <t>高千穂町立上野中学校</t>
  </si>
  <si>
    <t>宮崎県西臼杵郡高千穂町上野４９５６番地</t>
  </si>
  <si>
    <t>C145244248177</t>
  </si>
  <si>
    <t>日之影町立日之影中学校</t>
  </si>
  <si>
    <t>宮崎県西臼杵郡日之影町大字岩井川１９５２</t>
  </si>
  <si>
    <t>C145244348229</t>
  </si>
  <si>
    <t>五ヶ瀬町立五ヶ瀬中学校</t>
  </si>
  <si>
    <t>宮崎県西臼杵郡五ヶ瀬町大字三ケ所１１５３０番地</t>
  </si>
  <si>
    <t>C145320149013</t>
  </si>
  <si>
    <t>日向学院中学校</t>
  </si>
  <si>
    <t>宮崎県宮崎市大和町１１０番地</t>
  </si>
  <si>
    <t>C145320149022</t>
  </si>
  <si>
    <t>宮崎日本大学中学校</t>
  </si>
  <si>
    <t>宮崎県宮崎市大字島之内６８２２－２</t>
  </si>
  <si>
    <t>C145320149040</t>
  </si>
  <si>
    <t>私立宮崎第一中学校</t>
  </si>
  <si>
    <t>宮崎県宮崎市大字郡司分甲７６７</t>
  </si>
  <si>
    <t>C145320149059</t>
  </si>
  <si>
    <t>鵬翔中学校</t>
  </si>
  <si>
    <t>宮崎県宮崎市恒久４３３６</t>
  </si>
  <si>
    <t>C145320149068</t>
  </si>
  <si>
    <t>日章学園中学校</t>
  </si>
  <si>
    <t>宮崎県宮崎市大字広原８３６番地</t>
  </si>
  <si>
    <t>C145320149095</t>
  </si>
  <si>
    <t>宮崎学園中学校</t>
  </si>
  <si>
    <t>宮崎県宮崎市昭和町３</t>
  </si>
  <si>
    <t>C145320349039</t>
  </si>
  <si>
    <t>尚学館中学校</t>
  </si>
  <si>
    <t>宮崎県延岡市大峡町７８２０番地</t>
  </si>
  <si>
    <t>C145320349075</t>
  </si>
  <si>
    <t>聖心ウルスラ学園聡明中学校</t>
  </si>
  <si>
    <t>宮崎県延岡市緑ヶ丘３丁目７番２１号</t>
  </si>
  <si>
    <t>C145320449083</t>
  </si>
  <si>
    <t>日南学園中学校</t>
  </si>
  <si>
    <t>宮崎県日南市吾田東３丁目５－１</t>
  </si>
  <si>
    <t>C245220320131</t>
  </si>
  <si>
    <t>島野浦学園</t>
  </si>
  <si>
    <t>宮崎県延岡市島浦町３２２－４</t>
  </si>
  <si>
    <t>C245240420147</t>
  </si>
  <si>
    <t>みどりの杜木城学園</t>
  </si>
  <si>
    <t>宮崎県児湯郡木城町大字椎木２２１０番地１</t>
  </si>
  <si>
    <t>C245243120117</t>
  </si>
  <si>
    <t>西郷義務教育学校</t>
  </si>
  <si>
    <t>宮崎県東臼杵郡美郷町西郷田代４７４－１</t>
  </si>
  <si>
    <t>C245243120126</t>
  </si>
  <si>
    <t>美郷北義務教育学校</t>
  </si>
  <si>
    <t>宮崎県東臼杵郡美郷町北郷宇納間７９８</t>
  </si>
  <si>
    <t>D145220160017</t>
  </si>
  <si>
    <t>宮崎県立宮崎大宮高等学校</t>
  </si>
  <si>
    <t>宮崎県宮崎市神宮東１－３－１０</t>
  </si>
  <si>
    <t>D145220160026</t>
  </si>
  <si>
    <t>宮崎県立宮崎工業高等学校</t>
  </si>
  <si>
    <t>宮崎県宮崎市天満町９番１号</t>
  </si>
  <si>
    <t>D145220160035</t>
  </si>
  <si>
    <t>宮崎県立宮崎商業高等学校</t>
  </si>
  <si>
    <t>宮崎県宮崎市和知川原３－２４</t>
  </si>
  <si>
    <t>D145220160044</t>
  </si>
  <si>
    <t>宮崎県立宮崎農業高等学校</t>
  </si>
  <si>
    <t>宮崎県宮崎市大字恒久春日田１０６１</t>
  </si>
  <si>
    <t>D145220160053</t>
  </si>
  <si>
    <t>宮崎県立宮崎南高等学校</t>
  </si>
  <si>
    <t>宮崎県宮崎市月見ヶ丘５－２－１</t>
  </si>
  <si>
    <t>D145220160375</t>
  </si>
  <si>
    <t>宮崎県立宮崎西高等学校</t>
  </si>
  <si>
    <t>宮崎県宮崎市大塚町柳ケ迫３９７５－２</t>
  </si>
  <si>
    <t>D145220160400</t>
  </si>
  <si>
    <t>宮崎県立宮崎北高等学校</t>
  </si>
  <si>
    <t>宮崎県宮崎市大字新名爪４５６７番地</t>
  </si>
  <si>
    <t>D145220160419</t>
  </si>
  <si>
    <t>宮崎県立宮崎東高等学校</t>
  </si>
  <si>
    <t>宮崎県宮崎市神宮東１－２－４２</t>
  </si>
  <si>
    <t>D145220160437</t>
  </si>
  <si>
    <t>宮崎県立佐土原高等学校</t>
  </si>
  <si>
    <t>宮崎県宮崎市佐土原町下田島２１５６７</t>
  </si>
  <si>
    <t>D145220160464</t>
  </si>
  <si>
    <t>宮崎県立宮崎海洋高等学校</t>
  </si>
  <si>
    <t>宮崎県宮崎市日の出町１番地</t>
  </si>
  <si>
    <t>D145220260114</t>
  </si>
  <si>
    <t>宮崎県立都城泉ヶ丘高等学校</t>
  </si>
  <si>
    <t>宮崎県都城市妻ヶ丘町２７街区１５号</t>
  </si>
  <si>
    <t>D145220260123</t>
  </si>
  <si>
    <t>宮崎県立都城農業高等学校</t>
  </si>
  <si>
    <t>宮崎県都城市祝吉一丁目５番地１</t>
  </si>
  <si>
    <t>D145220260132</t>
  </si>
  <si>
    <t>宮崎県立都城商業高等学校</t>
  </si>
  <si>
    <t>宮崎県都城市上東町３１－２５</t>
  </si>
  <si>
    <t>D145220260141</t>
  </si>
  <si>
    <t>宮崎県立都城工業高等学校</t>
  </si>
  <si>
    <t>宮崎県都城市五十町２４００</t>
  </si>
  <si>
    <t>D145220260150</t>
  </si>
  <si>
    <t>宮崎県立都城西高等学校</t>
  </si>
  <si>
    <t>宮崎県都城市都原町３４０５</t>
  </si>
  <si>
    <t>D145220260169</t>
  </si>
  <si>
    <t>宮崎県立高城高等学校</t>
  </si>
  <si>
    <t>宮崎県都城市高城町穂満坊１５６</t>
  </si>
  <si>
    <t>D145220360275</t>
  </si>
  <si>
    <t>宮崎県立延岡高等学校</t>
  </si>
  <si>
    <t>宮崎県延岡市古城町３丁目２３３番地</t>
  </si>
  <si>
    <t>D145220360293</t>
  </si>
  <si>
    <t>宮崎県立延岡工業高等学校</t>
  </si>
  <si>
    <t>宮崎県延岡市緑ヶ丘１丁目８－１</t>
  </si>
  <si>
    <t>D145220360300</t>
  </si>
  <si>
    <t>宮崎県立延岡商業高等学校</t>
  </si>
  <si>
    <t>宮崎県延岡市桜ヶ丘３－７１２２</t>
  </si>
  <si>
    <t>D145220360471</t>
  </si>
  <si>
    <t>宮崎県立延岡星雲高等学校</t>
  </si>
  <si>
    <t>宮崎県延岡市牧町４７２２番地</t>
  </si>
  <si>
    <t>D145220360499</t>
  </si>
  <si>
    <t>宮崎県立延岡青朋高等学校</t>
  </si>
  <si>
    <t>宮崎県延岡市平原町２丁目２６１８－２</t>
  </si>
  <si>
    <t>D145220460078</t>
  </si>
  <si>
    <t>宮崎県立日南高等学校</t>
  </si>
  <si>
    <t>宮崎県日南市大字星倉５８００番地</t>
  </si>
  <si>
    <t>D145220460513</t>
  </si>
  <si>
    <t>宮崎県立日南振徳高等学校</t>
  </si>
  <si>
    <t>宮崎県日南市大字板敷４１０番地</t>
  </si>
  <si>
    <t>D145220560175</t>
  </si>
  <si>
    <t>宮崎県立小林高等学校</t>
  </si>
  <si>
    <t>宮崎県小林市大字真方１２４</t>
  </si>
  <si>
    <t>D145220560503</t>
  </si>
  <si>
    <t>宮崎県立小林秀峰高等学校</t>
  </si>
  <si>
    <t>宮崎県小林市大字水流迫６６４－２</t>
  </si>
  <si>
    <t>D145220660316</t>
  </si>
  <si>
    <t>宮崎県立富島高等学校</t>
  </si>
  <si>
    <t>宮崎県日向市鶴町３丁目１番４３号</t>
  </si>
  <si>
    <t>D145220660325</t>
  </si>
  <si>
    <t>宮崎県立日向工業高等学校</t>
  </si>
  <si>
    <t>宮崎県日向市大字平岩８７５０</t>
  </si>
  <si>
    <t>D145220660389</t>
  </si>
  <si>
    <t>宮崎県立日向高等学校</t>
  </si>
  <si>
    <t>宮崎県日向市大字財光寺６２６５</t>
  </si>
  <si>
    <t>D145220760100</t>
  </si>
  <si>
    <t>宮崎県立福島高等学校</t>
  </si>
  <si>
    <t>宮崎県串間市大字西方４０１５</t>
  </si>
  <si>
    <t>D145220860528</t>
  </si>
  <si>
    <t>宮崎県立妻高等学校</t>
  </si>
  <si>
    <t>宮崎県西都市大字右松２３３０</t>
  </si>
  <si>
    <t>D145220960215</t>
  </si>
  <si>
    <t>宮崎県立飯野高等学校</t>
  </si>
  <si>
    <t>宮崎県えびの市大字原田３０６８</t>
  </si>
  <si>
    <t>D145238260063</t>
  </si>
  <si>
    <t>宮崎県立本庄高等学校</t>
  </si>
  <si>
    <t>宮崎県東諸県郡国富町大字本庄５０７１番地</t>
  </si>
  <si>
    <t>D145240160248</t>
  </si>
  <si>
    <t>宮崎県立高鍋高等学校</t>
  </si>
  <si>
    <t>宮崎県児湯郡高鍋町大字北高鍋４２６２</t>
  </si>
  <si>
    <t>D145240160257</t>
  </si>
  <si>
    <t>宮崎県立高鍋農業高等学校</t>
  </si>
  <si>
    <t>宮崎県児湯郡高鍋町上江１３３９－２</t>
  </si>
  <si>
    <t>D145242160486</t>
  </si>
  <si>
    <t>宮崎県立門川高等学校</t>
  </si>
  <si>
    <t>宮崎県東臼杵郡門川町大字門川尾末２６８０</t>
  </si>
  <si>
    <t>D145244160348</t>
  </si>
  <si>
    <t>宮崎県立高千穂高等学校</t>
  </si>
  <si>
    <t>宮崎県西臼杵郡高千穂町大字三田井１２３４番地</t>
  </si>
  <si>
    <t>D145320159018</t>
  </si>
  <si>
    <t>日向学院高等学校</t>
  </si>
  <si>
    <t>D145320159027</t>
  </si>
  <si>
    <t>宮崎学園高等学校</t>
  </si>
  <si>
    <t>D145320159045</t>
  </si>
  <si>
    <t>宮崎日本大学高等学校</t>
  </si>
  <si>
    <t>D145320159063</t>
  </si>
  <si>
    <t>宮崎第一高等学校</t>
  </si>
  <si>
    <t>D145320159072</t>
  </si>
  <si>
    <t>日章学園高等学校</t>
  </si>
  <si>
    <t>宮崎県宮崎市広原８３６</t>
  </si>
  <si>
    <t>D145320159081</t>
  </si>
  <si>
    <t>鵬翔高等学校</t>
  </si>
  <si>
    <t>宮崎県宮崎市大字恒久４３３６</t>
  </si>
  <si>
    <t>D145320159152</t>
  </si>
  <si>
    <t>日南学園高等学校田野分校</t>
  </si>
  <si>
    <t>宮崎県宮崎市田野町乙１０９０５</t>
  </si>
  <si>
    <t>D145320259106</t>
  </si>
  <si>
    <t>都城高等学校</t>
  </si>
  <si>
    <t>宮崎県都城市蓑原町７９１６</t>
  </si>
  <si>
    <t>D145320259142</t>
  </si>
  <si>
    <t>都城聖ドミニコ学園高等学校</t>
  </si>
  <si>
    <t>宮崎県都城市下長飯町８８１</t>
  </si>
  <si>
    <t>D145320359052</t>
  </si>
  <si>
    <t>聖心ウルスラ学園高等学校</t>
  </si>
  <si>
    <t>宮崎県延岡市緑ヶ丘３－７－２１</t>
  </si>
  <si>
    <t>D145320359098</t>
  </si>
  <si>
    <t>延岡学園高等学校</t>
  </si>
  <si>
    <t>D145320459131</t>
  </si>
  <si>
    <t>日南学園高等学校</t>
  </si>
  <si>
    <t>宮崎県日南市吾田東三丁目５番１号</t>
  </si>
  <si>
    <t>D145320559112</t>
  </si>
  <si>
    <t>小林西高等学校</t>
  </si>
  <si>
    <t>宮崎県小林市大字細野５８８番地４８</t>
  </si>
  <si>
    <t>D145320959163</t>
  </si>
  <si>
    <t>日章学園九州国際高等学校</t>
  </si>
  <si>
    <t>宮崎県えびの市榎田３６３</t>
  </si>
  <si>
    <t>D145334159126</t>
  </si>
  <si>
    <t>都城東高等学校</t>
  </si>
  <si>
    <t>宮崎県北諸県郡三股町大字樺山１９９６</t>
  </si>
  <si>
    <t>D245244370110</t>
  </si>
  <si>
    <t>宮崎県立五ヶ瀬中等教育学校</t>
  </si>
  <si>
    <t>宮崎県西臼杵郡五ヶ瀬町大字三ヶ所９４６８－３０</t>
  </si>
  <si>
    <t>E145220197217</t>
  </si>
  <si>
    <t>宮崎県立明星視覚支援学校</t>
  </si>
  <si>
    <t>宮崎県宮崎市大字島之内１３９０</t>
  </si>
  <si>
    <t>E145220199322</t>
  </si>
  <si>
    <t>宮崎県立みやざき中央支援学校</t>
  </si>
  <si>
    <t>宮崎県宮崎市大字島之内２１００</t>
  </si>
  <si>
    <t>E145220199340</t>
  </si>
  <si>
    <t>宮崎県立赤江まつばら支援学校</t>
  </si>
  <si>
    <t>宮崎県宮崎市大字田吉４９７７－３７１</t>
  </si>
  <si>
    <t>E145220199359</t>
  </si>
  <si>
    <t>宮崎県立みなみのかぜ支援学校</t>
  </si>
  <si>
    <t>宮崎県宮崎市清武町木原４２５７－６</t>
  </si>
  <si>
    <t>E145220199411</t>
  </si>
  <si>
    <t>宮崎県立清武せいりゅう支援学校</t>
  </si>
  <si>
    <t>宮崎県宮崎市清武町木原４２５７－９</t>
  </si>
  <si>
    <t>E145220298215</t>
  </si>
  <si>
    <t>宮崎県立都城さくら聴覚支援学校</t>
  </si>
  <si>
    <t>宮崎県都城市都原町７４３０</t>
  </si>
  <si>
    <t>E145220299376</t>
  </si>
  <si>
    <t>宮崎県立都城きりしま支援学校</t>
  </si>
  <si>
    <t>宮崎県都城市南横市町７０９７－２</t>
  </si>
  <si>
    <t>E145220399428</t>
  </si>
  <si>
    <t>宮崎県立延岡しろやま支援学校</t>
  </si>
  <si>
    <t>宮崎県延岡市野地町３丁目３４７７－２</t>
  </si>
  <si>
    <t>E145220499365</t>
  </si>
  <si>
    <t>宮崎県立日南くろしお支援学校</t>
  </si>
  <si>
    <t>宮崎県日南市大字風田４０３０</t>
  </si>
  <si>
    <t>E145220599435</t>
  </si>
  <si>
    <t>宮崎県立小林こすもす支援学校</t>
  </si>
  <si>
    <t>宮崎県小林市東方３２１６</t>
  </si>
  <si>
    <t>E145220699390</t>
  </si>
  <si>
    <t>宮崎県立日向ひまわり支援学校</t>
  </si>
  <si>
    <t>宮崎県日向市大字塩見１２１６１</t>
  </si>
  <si>
    <t>E145240299409</t>
  </si>
  <si>
    <t>宮崎県立児湯るぴなす支援学校</t>
  </si>
  <si>
    <t>宮崎県児湯郡新富町大字日置１２９７番地</t>
  </si>
  <si>
    <t>E145244199634</t>
  </si>
  <si>
    <t>宮崎県立延岡しろやま支援学校高千穂校</t>
  </si>
  <si>
    <t>宮崎県西臼杵郡高千穂町大字三田井１２３４</t>
  </si>
  <si>
    <t>B146110000017</t>
  </si>
  <si>
    <t>鹿児島大学教育学部附属小学校</t>
  </si>
  <si>
    <t>鹿児島県鹿児島市郡元１－２０－１５</t>
  </si>
  <si>
    <t>B146210000015</t>
  </si>
  <si>
    <t>鹿児島市立川上小学校</t>
  </si>
  <si>
    <t>鹿児島県鹿児島市川上町３２２番地</t>
  </si>
  <si>
    <t>B146210000024</t>
  </si>
  <si>
    <t>鹿児島市立吉野小学校</t>
  </si>
  <si>
    <t>鹿児島県鹿児島市吉野町２４７２</t>
  </si>
  <si>
    <t>B146210000033</t>
  </si>
  <si>
    <t>鹿児島市立清水小学校</t>
  </si>
  <si>
    <t>鹿児島県鹿児島市清水町８－１５</t>
  </si>
  <si>
    <t>B146210000042</t>
  </si>
  <si>
    <t>鹿児島市立大龍小学校</t>
  </si>
  <si>
    <t>鹿児島県鹿児島市大竜町１１－４４</t>
  </si>
  <si>
    <t>B146210000051</t>
  </si>
  <si>
    <t>鹿児島市立名山小学校</t>
  </si>
  <si>
    <t>鹿児島県鹿児島市山下町６番４３号</t>
  </si>
  <si>
    <t>B146210000060</t>
  </si>
  <si>
    <t>鹿児島市立山下小学校</t>
  </si>
  <si>
    <t>鹿児島県鹿児島市西千石町１５－５</t>
  </si>
  <si>
    <t>B146210000079</t>
  </si>
  <si>
    <t>鹿児島市立松原小学校</t>
  </si>
  <si>
    <t>鹿児島県鹿児島市南林寺町２番１８号</t>
  </si>
  <si>
    <t>B146210000088</t>
  </si>
  <si>
    <t>鹿児島市立城南小学校</t>
  </si>
  <si>
    <t>鹿児島県鹿児島市城南町１番１号</t>
  </si>
  <si>
    <t>B146210000097</t>
  </si>
  <si>
    <t>鹿児島市立草牟田小学校</t>
  </si>
  <si>
    <t>鹿児島県鹿児島市城山２－３－１</t>
  </si>
  <si>
    <t>B146210000104</t>
  </si>
  <si>
    <t>鹿児島市立原良小学校</t>
  </si>
  <si>
    <t>鹿児島県鹿児島市原良２－１－１</t>
  </si>
  <si>
    <t>B146210000113</t>
  </si>
  <si>
    <t>鹿児島市立西田小学校</t>
  </si>
  <si>
    <t>鹿児島県鹿児島市薬師２－３１－１</t>
  </si>
  <si>
    <t>B146210000122</t>
  </si>
  <si>
    <t>鹿児島市立武小学校</t>
  </si>
  <si>
    <t>鹿児島県鹿児島市武１－３５－３１</t>
  </si>
  <si>
    <t>B146210000131</t>
  </si>
  <si>
    <t>鹿児島市立田上小学校</t>
  </si>
  <si>
    <t>鹿児島県鹿児島市田上５丁目１２－１</t>
  </si>
  <si>
    <t>B146210000140</t>
  </si>
  <si>
    <t>鹿児島市立中洲小学校</t>
  </si>
  <si>
    <t>鹿児島県鹿児島市上之園町２８－１</t>
  </si>
  <si>
    <t>B146210000159</t>
  </si>
  <si>
    <t>鹿児島市立荒田小学校</t>
  </si>
  <si>
    <t>鹿児島県鹿児島市荒田１丁目３０－２７</t>
  </si>
  <si>
    <t>B146210000168</t>
  </si>
  <si>
    <t>鹿児島市立八幡小学校</t>
  </si>
  <si>
    <t>鹿児島県鹿児島市下荒田三丁目２５番１号</t>
  </si>
  <si>
    <t>B146210000177</t>
  </si>
  <si>
    <t>鹿児島市立中郡小学校</t>
  </si>
  <si>
    <t>鹿児島県鹿児島市郡元二丁目４の６</t>
  </si>
  <si>
    <t>B146210000186</t>
  </si>
  <si>
    <t>鹿児島市立紫原小学校</t>
  </si>
  <si>
    <t>鹿児島県鹿児島市紫原２丁目３６番５０号</t>
  </si>
  <si>
    <t>B146210000195</t>
  </si>
  <si>
    <t>鹿児島市立鴨池小学校</t>
  </si>
  <si>
    <t>鹿児島県鹿児島市真砂本町５９－２８</t>
  </si>
  <si>
    <t>B146210000202</t>
  </si>
  <si>
    <t>鹿児島市立南小学校</t>
  </si>
  <si>
    <t>鹿児島県鹿児島市東郡元町１３－２２</t>
  </si>
  <si>
    <t>B146210000211</t>
  </si>
  <si>
    <t>鹿児島市立宇宿小学校</t>
  </si>
  <si>
    <t>鹿児島県鹿児島市宇宿４－２１－７</t>
  </si>
  <si>
    <t>B146210000220</t>
  </si>
  <si>
    <t>鹿児島市立伊敷小学校</t>
  </si>
  <si>
    <t>鹿児島県鹿児島市伊敷５－１９－１</t>
  </si>
  <si>
    <t>B146210000239</t>
  </si>
  <si>
    <t>鹿児島市立玉江小学校</t>
  </si>
  <si>
    <t>鹿児島県鹿児島市下伊敷１丁目３５番１号</t>
  </si>
  <si>
    <t>B146210000248</t>
  </si>
  <si>
    <t>鹿児島市立小山田小学校</t>
  </si>
  <si>
    <t>鹿児島県鹿児島市小山田町９３９８</t>
  </si>
  <si>
    <t>B146210000257</t>
  </si>
  <si>
    <t>鹿児島市立犬迫小学校</t>
  </si>
  <si>
    <t>鹿児島県鹿児島市犬迫町５７４５番地</t>
  </si>
  <si>
    <t>B146210000266</t>
  </si>
  <si>
    <t>鹿児島市立皆与志小学校</t>
  </si>
  <si>
    <t>鹿児島県鹿児島市皆与志町４３０７</t>
  </si>
  <si>
    <t>B146210000275</t>
  </si>
  <si>
    <t>鹿児島市立東桜島小学校</t>
  </si>
  <si>
    <t>鹿児島県鹿児島市東桜島町１７</t>
  </si>
  <si>
    <t>B146210000284</t>
  </si>
  <si>
    <t>鹿児島市立高免小学校</t>
  </si>
  <si>
    <t>鹿児島県鹿児島市高免町３２</t>
  </si>
  <si>
    <t>B146210000293</t>
  </si>
  <si>
    <t>鹿児島市立黒神小学校</t>
  </si>
  <si>
    <t>鹿児島県鹿児島市黒神町２５６１</t>
  </si>
  <si>
    <t>B146210000300</t>
  </si>
  <si>
    <t>鹿児島市立谷山小学校</t>
  </si>
  <si>
    <t>鹿児島県鹿児島市谷山中央１丁目４９６２番地</t>
  </si>
  <si>
    <t>B146210000319</t>
  </si>
  <si>
    <t>鹿児島市立和田小学校</t>
  </si>
  <si>
    <t>鹿児島県鹿児島市和田２－２－１０</t>
  </si>
  <si>
    <t>B146210000328</t>
  </si>
  <si>
    <t>鹿児島市立福平小学校</t>
  </si>
  <si>
    <t>鹿児島県鹿児島市平川町８１９－３</t>
  </si>
  <si>
    <t>B146210000337</t>
  </si>
  <si>
    <t>鹿児島市立平川小学校</t>
  </si>
  <si>
    <t>鹿児島県鹿児島市平川町３７９５番地</t>
  </si>
  <si>
    <t>B146210000346</t>
  </si>
  <si>
    <t>鹿児島市立錫山小学校</t>
  </si>
  <si>
    <t>鹿児島県鹿児島市下福元町９８５６番地</t>
  </si>
  <si>
    <t>B146210000355</t>
  </si>
  <si>
    <t>鹿児島市立中山小学校</t>
  </si>
  <si>
    <t>鹿児島県鹿児島市中山２－３０－３</t>
  </si>
  <si>
    <t>B146210000364</t>
  </si>
  <si>
    <t>鹿児島市立宮川小学校</t>
  </si>
  <si>
    <t>鹿児島県鹿児島市皇徳寺台４－２６－１</t>
  </si>
  <si>
    <t>B146210000373</t>
  </si>
  <si>
    <t>指宿市立指宿小学校</t>
  </si>
  <si>
    <t>鹿児島県指宿市西方４６９２－１</t>
  </si>
  <si>
    <t>B146210000382</t>
  </si>
  <si>
    <t>指宿市立魚見小学校</t>
  </si>
  <si>
    <t>鹿児島県指宿市東方１１０１７</t>
  </si>
  <si>
    <t>B146210000391</t>
  </si>
  <si>
    <t>指宿市立柳田小学校</t>
  </si>
  <si>
    <t>鹿児島県指宿市十町２４５４</t>
  </si>
  <si>
    <t>B146210000408</t>
  </si>
  <si>
    <t>指宿市立丹波小学校</t>
  </si>
  <si>
    <t>鹿児島県指宿市湯の浜３－２－６</t>
  </si>
  <si>
    <t>B146210000417</t>
  </si>
  <si>
    <t>指宿市立今和泉小学校</t>
  </si>
  <si>
    <t>鹿児島県指宿市岩本２７３９</t>
  </si>
  <si>
    <t>B146210000426</t>
  </si>
  <si>
    <t>指宿市立池田小学校</t>
  </si>
  <si>
    <t>鹿児島県指宿市池田３９７７－１</t>
  </si>
  <si>
    <t>B146210000435</t>
  </si>
  <si>
    <t>枕崎市立枕崎小学校</t>
  </si>
  <si>
    <t>鹿児島県枕崎市千代田町１２４</t>
  </si>
  <si>
    <t>B146210000444</t>
  </si>
  <si>
    <t>枕崎市立桜山小学校</t>
  </si>
  <si>
    <t>鹿児島県枕崎市桜山町２５６番地</t>
  </si>
  <si>
    <t>B146210000453</t>
  </si>
  <si>
    <t>枕崎市立別府小学校</t>
  </si>
  <si>
    <t>鹿児島県枕崎市別府西町１番地</t>
  </si>
  <si>
    <t>B146210000462</t>
  </si>
  <si>
    <t>枕崎市立立神小学校</t>
  </si>
  <si>
    <t>鹿児島県枕崎市中央町３４５番地</t>
  </si>
  <si>
    <t>B146210000471</t>
  </si>
  <si>
    <t>南さつま市立加世田小学校</t>
  </si>
  <si>
    <t>鹿児島県南さつま市加世田武田１７４７０</t>
  </si>
  <si>
    <t>B146210000480</t>
  </si>
  <si>
    <t>南さつま市立川畑小学校</t>
  </si>
  <si>
    <t>鹿児島県南さつま市加世田川畑４２５７番地</t>
  </si>
  <si>
    <t>B146210000514</t>
  </si>
  <si>
    <t>南さつま市立万世小学校</t>
  </si>
  <si>
    <t>鹿児島県南さつま市加世田唐仁原６４１０番２</t>
  </si>
  <si>
    <t>B146210000523</t>
  </si>
  <si>
    <t>南さつま市立益山小学校</t>
  </si>
  <si>
    <t>鹿児島県南さつま市加世田宮原１２６０</t>
  </si>
  <si>
    <t>B146210000532</t>
  </si>
  <si>
    <t>南さつま市立小湊小学校</t>
  </si>
  <si>
    <t>鹿児島県南さつま市加世田小湊８４６４</t>
  </si>
  <si>
    <t>B146210000541</t>
  </si>
  <si>
    <t>いちき串木野市立串木野小学校</t>
  </si>
  <si>
    <t>鹿児島県いちき串木野市日出町５３６</t>
  </si>
  <si>
    <t>B146210000550</t>
  </si>
  <si>
    <t>いちき串木野市立照島小学校</t>
  </si>
  <si>
    <t>鹿児島県いちき串木野市照島５４５３－３</t>
  </si>
  <si>
    <t>B146210000569</t>
  </si>
  <si>
    <t>いちき串木野市立羽島小学校</t>
  </si>
  <si>
    <t>鹿児島県いちき串木野市羽島５３５９</t>
  </si>
  <si>
    <t>B146210000578</t>
  </si>
  <si>
    <t>いちき串木野市立旭小学校</t>
  </si>
  <si>
    <t>鹿児島県いちき串木野市金山１４０６７</t>
  </si>
  <si>
    <t>B146210000587</t>
  </si>
  <si>
    <t>いちき串木野市立生福小学校</t>
  </si>
  <si>
    <t>鹿児島県いちき串木野市上名８６０５</t>
  </si>
  <si>
    <t>B146210000596</t>
  </si>
  <si>
    <t>いちき串木野市立荒川小学校</t>
  </si>
  <si>
    <t>鹿児島県いちき串木野市荒川２３４７－１</t>
  </si>
  <si>
    <t>B146210000612</t>
  </si>
  <si>
    <t>薩摩川内市立亀山小学校</t>
  </si>
  <si>
    <t>鹿児島県薩摩川内市宮内町１６８０</t>
  </si>
  <si>
    <t>B146210000621</t>
  </si>
  <si>
    <t>薩摩川内市立可愛小学校</t>
  </si>
  <si>
    <t>鹿児島県薩摩川内市御陵下町４－３０</t>
  </si>
  <si>
    <t>B146210000630</t>
  </si>
  <si>
    <t>薩摩川内市立川内小学校</t>
  </si>
  <si>
    <t>鹿児島県薩摩川内市向田町１４２５番地</t>
  </si>
  <si>
    <t>B146210000649</t>
  </si>
  <si>
    <t>薩摩川内市立隈之城小学校</t>
  </si>
  <si>
    <t>鹿児島県薩摩川内市隈之城町１３９２番地１</t>
  </si>
  <si>
    <t>B146210000658</t>
  </si>
  <si>
    <t>薩摩川内市立平佐西小学校</t>
  </si>
  <si>
    <t>鹿児島県薩摩川内市平佐町２１９３番地</t>
  </si>
  <si>
    <t>B146210000667</t>
  </si>
  <si>
    <t>薩摩川内市立平佐東小学校</t>
  </si>
  <si>
    <t>鹿児島県薩摩川内市中村町７４０１</t>
  </si>
  <si>
    <t>B146210000676</t>
  </si>
  <si>
    <t>薩摩川内市立水引小学校</t>
  </si>
  <si>
    <t>鹿児島県薩摩川内市水引町５３４９番地１</t>
  </si>
  <si>
    <t>B146210000685</t>
  </si>
  <si>
    <t>薩摩川内市立永利小学校</t>
  </si>
  <si>
    <t>鹿児島県薩摩川内市百次町９５９</t>
  </si>
  <si>
    <t>B146210000694</t>
  </si>
  <si>
    <t>薩摩川内市立峰山小学校</t>
  </si>
  <si>
    <t>鹿児島県薩摩川内市高江町５２６番地１</t>
  </si>
  <si>
    <t>B146210000701</t>
  </si>
  <si>
    <t>薩摩川内市立八幡小学校</t>
  </si>
  <si>
    <t>鹿児島県薩摩川内市田海町３６８３番地１</t>
  </si>
  <si>
    <t>B146210000710</t>
  </si>
  <si>
    <t>薩摩川内市立育英小学校</t>
  </si>
  <si>
    <t>鹿児島県薩摩川内市中郷三丁目１４７番地</t>
  </si>
  <si>
    <t>B146210000729</t>
  </si>
  <si>
    <t>薩摩川内市立高来小学校</t>
  </si>
  <si>
    <t>鹿児島県薩摩川内市高城町１３２６番地</t>
  </si>
  <si>
    <t>B146210000738</t>
  </si>
  <si>
    <t>薩摩川内市立城上小学校</t>
  </si>
  <si>
    <t>鹿児島県薩摩川内市城上町４５２５－１</t>
  </si>
  <si>
    <t>B146210000747</t>
  </si>
  <si>
    <t>阿久根市立阿久根小学校</t>
  </si>
  <si>
    <t>鹿児島県阿久根市栄町９４</t>
  </si>
  <si>
    <t>B146210000756</t>
  </si>
  <si>
    <t>阿久根市立大川小学校</t>
  </si>
  <si>
    <t>鹿児島県阿久根市大川８０６１</t>
  </si>
  <si>
    <t>B146210000765</t>
  </si>
  <si>
    <t>阿久根市立西目小学校</t>
  </si>
  <si>
    <t>鹿児島県阿久根市西目１２４５</t>
  </si>
  <si>
    <t>B146210000774</t>
  </si>
  <si>
    <t>阿久根市立山下小学校</t>
  </si>
  <si>
    <t>鹿児島県阿久根市山下８３４</t>
  </si>
  <si>
    <t>B146210000783</t>
  </si>
  <si>
    <t>阿久根市立鶴川内小学校</t>
  </si>
  <si>
    <t>鹿児島県阿久根市鶴川内３３８０番地</t>
  </si>
  <si>
    <t>B146210000792</t>
  </si>
  <si>
    <t>阿久根市立田代小学校</t>
  </si>
  <si>
    <t>鹿児島県阿久根市鶴川内７２５７</t>
  </si>
  <si>
    <t>B146210000809</t>
  </si>
  <si>
    <t>阿久根市立折多小学校</t>
  </si>
  <si>
    <t>鹿児島県阿久根市折口１７６０</t>
  </si>
  <si>
    <t>B146210000818</t>
  </si>
  <si>
    <t>阿久根市立尾崎小学校</t>
  </si>
  <si>
    <t>鹿児島県阿久根市山下５９１６</t>
  </si>
  <si>
    <t>B146210000827</t>
  </si>
  <si>
    <t>阿久根市立脇本小学校</t>
  </si>
  <si>
    <t>鹿児島県阿久根市８０６０番地</t>
  </si>
  <si>
    <t>B146210000836</t>
  </si>
  <si>
    <t>出水市立出水小学校</t>
  </si>
  <si>
    <t>鹿児島県出水市麓町９－１３</t>
  </si>
  <si>
    <t>B146210000845</t>
  </si>
  <si>
    <t>出水市立西出水小学校</t>
  </si>
  <si>
    <t>鹿児島県出水市西出水町１０４５</t>
  </si>
  <si>
    <t>B146210000854</t>
  </si>
  <si>
    <t>出水市立東出水小学校</t>
  </si>
  <si>
    <t>鹿児島県出水市上鯖淵１８６６</t>
  </si>
  <si>
    <t>B146210000863</t>
  </si>
  <si>
    <t>出水市立米ノ津小学校</t>
  </si>
  <si>
    <t>鹿児島県出水市下知識町１５８４</t>
  </si>
  <si>
    <t>B146210000872</t>
  </si>
  <si>
    <t>出水市立米ノ津東小学校</t>
  </si>
  <si>
    <t>鹿児島県出水市下鯖町５８４番地</t>
  </si>
  <si>
    <t>B146210000881</t>
  </si>
  <si>
    <t>出水市立米ノ津東小学校桂島分校</t>
  </si>
  <si>
    <t>鹿児島県出水市荘３６７０</t>
  </si>
  <si>
    <t>B146210000890</t>
  </si>
  <si>
    <t>出水市立切通小学校</t>
  </si>
  <si>
    <t>鹿児島県出水市境町１２８６番地</t>
  </si>
  <si>
    <t>B146210000907</t>
  </si>
  <si>
    <t>出水市立蕨島小学校</t>
  </si>
  <si>
    <t>鹿児島県出水市荘３９９８</t>
  </si>
  <si>
    <t>B146210000916</t>
  </si>
  <si>
    <t>出水市立大川内小学校</t>
  </si>
  <si>
    <t>鹿児島県出水市下大川内３９１５番地１</t>
  </si>
  <si>
    <t>B146210000925</t>
  </si>
  <si>
    <t>出水市立上場小学校</t>
  </si>
  <si>
    <t>鹿児島県出水市上大川内２５８０－２７</t>
  </si>
  <si>
    <t>B146210000934</t>
  </si>
  <si>
    <t>伊佐市立大口小学校</t>
  </si>
  <si>
    <t>鹿児島県伊佐市大口里１８５９</t>
  </si>
  <si>
    <t>B146210000943</t>
  </si>
  <si>
    <t>伊佐市立大口東小学校</t>
  </si>
  <si>
    <t>鹿児島県伊佐市大口目丸１２８６－２</t>
  </si>
  <si>
    <t>B146210000952</t>
  </si>
  <si>
    <t>伊佐市立牛尾小学校</t>
  </si>
  <si>
    <t>鹿児島県伊佐市大口牛尾２９８－１</t>
  </si>
  <si>
    <t>B146210000961</t>
  </si>
  <si>
    <t>伊佐市立山野小学校</t>
  </si>
  <si>
    <t>鹿児島県伊佐市大口山野４３３４番地</t>
  </si>
  <si>
    <t>B146210000970</t>
  </si>
  <si>
    <t>伊佐市立平出水小学校</t>
  </si>
  <si>
    <t>鹿児島県伊佐市大口平出水９０１</t>
  </si>
  <si>
    <t>B146210000989</t>
  </si>
  <si>
    <t>伊佐市立羽月小学校</t>
  </si>
  <si>
    <t>鹿児島県伊佐市大口下殿５３１</t>
  </si>
  <si>
    <t>B146210000998</t>
  </si>
  <si>
    <t>伊佐市立羽月西小学校</t>
  </si>
  <si>
    <t>鹿児島県伊佐市大口田代２７７－２</t>
  </si>
  <si>
    <t>B146210001005</t>
  </si>
  <si>
    <t>伊佐市立曽木小学校</t>
  </si>
  <si>
    <t>鹿児島県伊佐市大口曽木１７５３</t>
  </si>
  <si>
    <t>B146210001014</t>
  </si>
  <si>
    <t>伊佐市立針持小学校</t>
  </si>
  <si>
    <t>鹿児島県伊佐市大口針持４２７５－２</t>
  </si>
  <si>
    <t>B146210001023</t>
  </si>
  <si>
    <t>霧島市立国分北小学校</t>
  </si>
  <si>
    <t>鹿児島県霧島市国分新町１３３２</t>
  </si>
  <si>
    <t>B146210001032</t>
  </si>
  <si>
    <t>霧島市立木原小学校</t>
  </si>
  <si>
    <t>鹿児島県霧島市国分郡田３５９２</t>
  </si>
  <si>
    <t>B146210001041</t>
  </si>
  <si>
    <t>霧島市立川原小学校</t>
  </si>
  <si>
    <t>鹿児島県霧島市国分川原２６５４</t>
  </si>
  <si>
    <t>B146210001050</t>
  </si>
  <si>
    <t>霧島市立国分小学校</t>
  </si>
  <si>
    <t>鹿児島県霧島市国分中央２－５－１</t>
  </si>
  <si>
    <t>B146210001069</t>
  </si>
  <si>
    <t>霧島市立向花小学校</t>
  </si>
  <si>
    <t>鹿児島県霧島市国分府中町４番１号</t>
  </si>
  <si>
    <t>B146210001078</t>
  </si>
  <si>
    <t>霧島市立上小川小学校</t>
  </si>
  <si>
    <t>鹿児島県霧島市上小川８７５</t>
  </si>
  <si>
    <t>B146210001087</t>
  </si>
  <si>
    <t>霧島市立国分西小学校</t>
  </si>
  <si>
    <t>鹿児島県霧島市国分広瀬２丁目９番１号</t>
  </si>
  <si>
    <t>B146210001096</t>
  </si>
  <si>
    <t>霧島市立平山小学校</t>
  </si>
  <si>
    <t>鹿児島県霧島市国分川内３０５３番地</t>
  </si>
  <si>
    <t>B146210001103</t>
  </si>
  <si>
    <t>霧島市立塚脇小学校</t>
  </si>
  <si>
    <t>鹿児島県霧島市国分上之段２２８４番地</t>
  </si>
  <si>
    <t>B146210001112</t>
  </si>
  <si>
    <t>垂水市立新城小学校</t>
  </si>
  <si>
    <t>鹿児島県垂水市新城３５４８</t>
  </si>
  <si>
    <t>B146210001121</t>
  </si>
  <si>
    <t>垂水市立垂水小学校</t>
  </si>
  <si>
    <t>鹿児島県垂水市田神１４４番地</t>
  </si>
  <si>
    <t>B146210001130</t>
  </si>
  <si>
    <t>垂水市立水之上小学校</t>
  </si>
  <si>
    <t>鹿児島県垂水市本城６４９番地１</t>
  </si>
  <si>
    <t>B146210001149</t>
  </si>
  <si>
    <t>垂水市立柊原小学校</t>
  </si>
  <si>
    <t>鹿児島県垂水市柊原３９０</t>
  </si>
  <si>
    <t>B146210001158</t>
  </si>
  <si>
    <t>垂水市立協和小学校</t>
  </si>
  <si>
    <t>鹿児島県垂水市海潟８６５</t>
  </si>
  <si>
    <t>B146210001167</t>
  </si>
  <si>
    <t>垂水市立牛根小学校</t>
  </si>
  <si>
    <t>鹿児島県垂水市二川５１９－１</t>
  </si>
  <si>
    <t>B146210001176</t>
  </si>
  <si>
    <t>垂水市立松ケ崎小学校</t>
  </si>
  <si>
    <t>鹿児島県垂水市牛根麓１１７２</t>
  </si>
  <si>
    <t>B146210001185</t>
  </si>
  <si>
    <t>垂水市立境小学校</t>
  </si>
  <si>
    <t>鹿児島県垂水市牛根境１２１１－８</t>
  </si>
  <si>
    <t>B146210001194</t>
  </si>
  <si>
    <t>鹿屋市立鹿屋小学校</t>
  </si>
  <si>
    <t>鹿児島県鹿屋市打馬１丁目１番６号</t>
  </si>
  <si>
    <t>B146210001201</t>
  </si>
  <si>
    <t>鹿屋市立祓川小学校</t>
  </si>
  <si>
    <t>鹿児島県鹿屋市祓川町４７２６</t>
  </si>
  <si>
    <t>B146210001210</t>
  </si>
  <si>
    <t>鹿屋市立東原小学校</t>
  </si>
  <si>
    <t>鹿児島県鹿屋市東原町５９６４－１</t>
  </si>
  <si>
    <t>B146210001229</t>
  </si>
  <si>
    <t>鹿屋市立笠野原小学校</t>
  </si>
  <si>
    <t>鹿児島県鹿屋市笠之原町４３番６号</t>
  </si>
  <si>
    <t>B146210001238</t>
  </si>
  <si>
    <t>鹿屋市立寿小学校</t>
  </si>
  <si>
    <t>鹿児島県鹿屋市寿５－２０－２</t>
  </si>
  <si>
    <t>B146210001247</t>
  </si>
  <si>
    <t>鹿屋市立田崎小学校</t>
  </si>
  <si>
    <t>鹿児島県鹿屋市川西町４７８０</t>
  </si>
  <si>
    <t>B146210001256</t>
  </si>
  <si>
    <t>鹿屋市立西原小学校</t>
  </si>
  <si>
    <t>鹿児島県鹿屋市西原１－１５－３</t>
  </si>
  <si>
    <t>B146210001265</t>
  </si>
  <si>
    <t>鹿屋市立野里小学校</t>
  </si>
  <si>
    <t>鹿児島県鹿屋市上野町４１５５</t>
  </si>
  <si>
    <t>B146210001274</t>
  </si>
  <si>
    <t>鹿屋市立大姶良小学校</t>
  </si>
  <si>
    <t>鹿児島県鹿屋市田淵町１９５０</t>
  </si>
  <si>
    <t>B146210001283</t>
  </si>
  <si>
    <t>鹿屋市立南小学校</t>
  </si>
  <si>
    <t>鹿児島県鹿屋市南町１９２</t>
  </si>
  <si>
    <t>B146210001292</t>
  </si>
  <si>
    <t>鹿屋市立西俣小学校</t>
  </si>
  <si>
    <t>鹿児島県鹿屋市飯隈町２９７６番地</t>
  </si>
  <si>
    <t>B146210001309</t>
  </si>
  <si>
    <t>鹿屋市立高隈小学校</t>
  </si>
  <si>
    <t>鹿児島県鹿屋市上高隈町６９</t>
  </si>
  <si>
    <t>B146210001318</t>
  </si>
  <si>
    <t>鹿屋市立大黒小学校</t>
  </si>
  <si>
    <t>鹿児島県鹿屋市下高隈町４６２２</t>
  </si>
  <si>
    <t>B146210001327</t>
  </si>
  <si>
    <t>西之表市立榕城小学校</t>
  </si>
  <si>
    <t>鹿児島県西之表市西之表７５４５</t>
  </si>
  <si>
    <t>B146210001336</t>
  </si>
  <si>
    <t>西之表市立上西小学校</t>
  </si>
  <si>
    <t>鹿児島県西之表市西之表８７４</t>
  </si>
  <si>
    <t>B146210001345</t>
  </si>
  <si>
    <t>西之表市立下西小学校</t>
  </si>
  <si>
    <t>鹿児島県西之表市西之表１５３５８</t>
  </si>
  <si>
    <t>B146210001354</t>
  </si>
  <si>
    <t>西之表市立国上小学校</t>
  </si>
  <si>
    <t>鹿児島県西之表市国上２１８１</t>
  </si>
  <si>
    <t>B146210001363</t>
  </si>
  <si>
    <t>西之表市立伊関小学校</t>
  </si>
  <si>
    <t>鹿児島県西之表市伊関４６１－１</t>
  </si>
  <si>
    <t>B146210001372</t>
  </si>
  <si>
    <t>西之表市立安納小学校</t>
  </si>
  <si>
    <t>鹿児島県西之表市安納９７６</t>
  </si>
  <si>
    <t>B146210001381</t>
  </si>
  <si>
    <t>西之表市立現和小学校</t>
  </si>
  <si>
    <t>鹿児島県西之表市現和６２３２</t>
  </si>
  <si>
    <t>B146210001390</t>
  </si>
  <si>
    <t>西之表市立安城小学校</t>
  </si>
  <si>
    <t>鹿児島県西之表市安城１００６番地</t>
  </si>
  <si>
    <t>B146210001407</t>
  </si>
  <si>
    <t>西之表市立立山小学校</t>
  </si>
  <si>
    <t>鹿児島県西之表市安城２９５９</t>
  </si>
  <si>
    <t>B146210001416</t>
  </si>
  <si>
    <t>西之表市立古田小学校</t>
  </si>
  <si>
    <t>鹿児島県西之表市古田１２２５番地</t>
  </si>
  <si>
    <t>B146210001425</t>
  </si>
  <si>
    <t>西之表市立住吉小学校</t>
  </si>
  <si>
    <t>鹿児島県西之表市住吉３５５１番地</t>
  </si>
  <si>
    <t>B146210001434</t>
  </si>
  <si>
    <t>奄美市立名瀬小学校</t>
  </si>
  <si>
    <t>鹿児島県奄美市永田町１－１</t>
  </si>
  <si>
    <t>B146210001443</t>
  </si>
  <si>
    <t>奄美市立奄美小学校</t>
  </si>
  <si>
    <t>鹿児島県奄美市名瀬久里町１５－１０</t>
  </si>
  <si>
    <t>B146210001452</t>
  </si>
  <si>
    <t>奄美市立伊津部小学校</t>
  </si>
  <si>
    <t>鹿児島県奄美市名瀬小浜町１４－１</t>
  </si>
  <si>
    <t>B146210001461</t>
  </si>
  <si>
    <t>奄美市立朝日小学校</t>
  </si>
  <si>
    <t>鹿児島県奄美市名瀬朝日町３１番地２</t>
  </si>
  <si>
    <t>B146210001470</t>
  </si>
  <si>
    <t>奄美市立小宿小学校</t>
  </si>
  <si>
    <t>鹿児島県奄美市小宿９００</t>
  </si>
  <si>
    <t>B146210001489</t>
  </si>
  <si>
    <t>奄美市立知根小学校</t>
  </si>
  <si>
    <t>鹿児島県奄美市名瀬根瀬部有免９１番地</t>
  </si>
  <si>
    <t>B146210001498</t>
  </si>
  <si>
    <t>奄美市立小湊小学校</t>
  </si>
  <si>
    <t>鹿児島県奄美市名瀬小湊２８１</t>
  </si>
  <si>
    <t>B146210001504</t>
  </si>
  <si>
    <t>奄美市立大川小学校</t>
  </si>
  <si>
    <t>鹿児島県奄美市名瀬大字西仲勝１２０１－３</t>
  </si>
  <si>
    <t>B146210001513</t>
  </si>
  <si>
    <t>奄美市立芦花部小学校</t>
  </si>
  <si>
    <t>鹿児島県奄美市名瀬芦花部５８５</t>
  </si>
  <si>
    <t>B146210001522</t>
  </si>
  <si>
    <t>奄美市立崎原小学校</t>
  </si>
  <si>
    <t>鹿児島県奄美市名瀬崎原４４番地</t>
  </si>
  <si>
    <t>B146210001531</t>
  </si>
  <si>
    <t>鹿児島市立桜峰小学校</t>
  </si>
  <si>
    <t>鹿児島県鹿児島市桜島松浦町３５５</t>
  </si>
  <si>
    <t>B146210001540</t>
  </si>
  <si>
    <t>鹿児島市立桜洲小学校</t>
  </si>
  <si>
    <t>鹿児島県鹿児島市桜島小池町５５</t>
  </si>
  <si>
    <t>B146210001559</t>
  </si>
  <si>
    <t>鹿児島市立吉田小学校</t>
  </si>
  <si>
    <t>鹿児島県鹿児島市西佐多町１８５番地４</t>
  </si>
  <si>
    <t>B146210001568</t>
  </si>
  <si>
    <t>鹿児島市立本名小学校</t>
  </si>
  <si>
    <t>鹿児島県鹿児島市本名町３５７９</t>
  </si>
  <si>
    <t>B146210001577</t>
  </si>
  <si>
    <t>鹿児島市立宮小学校</t>
  </si>
  <si>
    <t>鹿児島県鹿児島市宮之浦町１９５３</t>
  </si>
  <si>
    <t>B146210001586</t>
  </si>
  <si>
    <t>鹿児島市立本城小学校</t>
  </si>
  <si>
    <t>鹿児島県鹿児島市本城町１７０５</t>
  </si>
  <si>
    <t>B146210001595</t>
  </si>
  <si>
    <t>鹿児島市立瀬々串小学校</t>
  </si>
  <si>
    <t>鹿児島県鹿児島市喜入瀬々串町３１０３－２</t>
  </si>
  <si>
    <t>B146210001602</t>
  </si>
  <si>
    <t>鹿児島市立中名小学校</t>
  </si>
  <si>
    <t>鹿児島県鹿児島市喜入中名町１０７９</t>
  </si>
  <si>
    <t>B146210001611</t>
  </si>
  <si>
    <t>鹿児島市立喜入小学校</t>
  </si>
  <si>
    <t>鹿児島県鹿児島市喜入町６９９３</t>
  </si>
  <si>
    <t>B146210001620</t>
  </si>
  <si>
    <t>鹿児島市立前之浜小学校</t>
  </si>
  <si>
    <t>鹿児島県鹿児島市喜入前之浜町７０３６</t>
  </si>
  <si>
    <t>B146210001639</t>
  </si>
  <si>
    <t>鹿児島市立生見小学校</t>
  </si>
  <si>
    <t>鹿児島県鹿児島市喜入生見町１３６５</t>
  </si>
  <si>
    <t>B146210001648</t>
  </si>
  <si>
    <t>鹿児島市立一倉小学校</t>
  </si>
  <si>
    <t>鹿児島県鹿児島市喜入一倉町５３３５</t>
  </si>
  <si>
    <t>B146210001657</t>
  </si>
  <si>
    <t>指宿市立山川小学校</t>
  </si>
  <si>
    <t>鹿児島県指宿市山川成川３２６０</t>
  </si>
  <si>
    <t>B146210001693</t>
  </si>
  <si>
    <t>指宿市立開聞小学校</t>
  </si>
  <si>
    <t>鹿児島県指宿市開聞十町２３９９</t>
  </si>
  <si>
    <t>B146210001700</t>
  </si>
  <si>
    <t>指宿市立川尻小学校</t>
  </si>
  <si>
    <t>鹿児島県指宿市開聞川尻５５３０</t>
  </si>
  <si>
    <t>B146210001719</t>
  </si>
  <si>
    <t>南九州市立頴娃小学校</t>
  </si>
  <si>
    <t>鹿児島県南九州市頴娃町郡９２０１番地</t>
  </si>
  <si>
    <t>B146210001728</t>
  </si>
  <si>
    <t>南九州市立宮脇小学校</t>
  </si>
  <si>
    <t>鹿児島県南九州市頴娃町牧之内１４７６</t>
  </si>
  <si>
    <t>B146210001737</t>
  </si>
  <si>
    <t>南九州市立九玉小学校</t>
  </si>
  <si>
    <t>鹿児島県南九州市頴娃町御領３４３４－１</t>
  </si>
  <si>
    <t>B146210001746</t>
  </si>
  <si>
    <t>南九州市立別府小学校</t>
  </si>
  <si>
    <t>鹿児島県南九州市頴娃町別府５１４０番地１</t>
  </si>
  <si>
    <t>B146210001764</t>
  </si>
  <si>
    <t>南九州市立青戸小学校</t>
  </si>
  <si>
    <t>鹿児島県南九州市頴娃町上別府４５４１番地</t>
  </si>
  <si>
    <t>B146210001773</t>
  </si>
  <si>
    <t>南九州市立粟ヶ窪小学校</t>
  </si>
  <si>
    <t>鹿児島県南九州市頴娃町牧之内９４４４</t>
  </si>
  <si>
    <t>B146210001782</t>
  </si>
  <si>
    <t>南さつま市立大浦小学校</t>
  </si>
  <si>
    <t>鹿児島県南さつま市大浦町７１８２</t>
  </si>
  <si>
    <t>B146210001791</t>
  </si>
  <si>
    <t>南九州市立知覧小学校</t>
  </si>
  <si>
    <t>鹿児島県南九州市知覧町郡１４１４５番地１</t>
  </si>
  <si>
    <t>B146210001808</t>
  </si>
  <si>
    <t>南九州市立霜出小学校</t>
  </si>
  <si>
    <t>鹿児島県南九州市知覧町西元５６５６番地１</t>
  </si>
  <si>
    <t>B146210001817</t>
  </si>
  <si>
    <t>南九州市立松ヶ浦小学校</t>
  </si>
  <si>
    <t>鹿児島県南九州市知覧町南別府２４９４１番地１</t>
  </si>
  <si>
    <t>B146210001835</t>
  </si>
  <si>
    <t>南九州市立中福良小学校</t>
  </si>
  <si>
    <t>鹿児島県南九州市知覧町永里５３２６番地</t>
  </si>
  <si>
    <t>B146210001844</t>
  </si>
  <si>
    <t>南九州市立松山小学校</t>
  </si>
  <si>
    <t>鹿児島県南九州市知覧町塩屋１５０２６</t>
  </si>
  <si>
    <t>B146210001853</t>
  </si>
  <si>
    <t>南九州市立川辺小学校</t>
  </si>
  <si>
    <t>鹿児島県南九州市川辺町平山７０８６番地２</t>
  </si>
  <si>
    <t>B146210001862</t>
  </si>
  <si>
    <t>南九州市立高田小学校</t>
  </si>
  <si>
    <t>鹿児島県南九州市川辺町高田２３７１</t>
  </si>
  <si>
    <t>B146210001871</t>
  </si>
  <si>
    <t>南九州市立清水小学校</t>
  </si>
  <si>
    <t>鹿児島県南九州市川辺町清水１５３１番地１</t>
  </si>
  <si>
    <t>B146210001880</t>
  </si>
  <si>
    <t>南九州市立勝目小学校</t>
  </si>
  <si>
    <t>鹿児島県南九州市川辺町上山田１８８４</t>
  </si>
  <si>
    <t>B146210001899</t>
  </si>
  <si>
    <t>南九州市立大丸小学校</t>
  </si>
  <si>
    <t>鹿児島県南九州市川辺町上山田７６０７</t>
  </si>
  <si>
    <t>B146210001906</t>
  </si>
  <si>
    <t>いちき串木野市立市来小学校</t>
  </si>
  <si>
    <t>鹿児島県いちき串木野市大里３７３１</t>
  </si>
  <si>
    <t>B146210001915</t>
  </si>
  <si>
    <t>いちき串木野市立川上小学校</t>
  </si>
  <si>
    <t>鹿児島県いちき串木野市川上１２００</t>
  </si>
  <si>
    <t>B146210001924</t>
  </si>
  <si>
    <t>日置市立鶴丸小学校</t>
  </si>
  <si>
    <t>鹿児島県日置市東市来町長里１６５</t>
  </si>
  <si>
    <t>B146210001933</t>
  </si>
  <si>
    <t>日置市立伊作田小学校</t>
  </si>
  <si>
    <t>鹿児島県日置市東市来町伊作田２０５６－１</t>
  </si>
  <si>
    <t>B146210001942</t>
  </si>
  <si>
    <t>日置市立湯田小学校</t>
  </si>
  <si>
    <t>鹿児島県日置市東市来町湯田４０４２－３</t>
  </si>
  <si>
    <t>B146210001951</t>
  </si>
  <si>
    <t>日置市立上市来小学校</t>
  </si>
  <si>
    <t>鹿児島県日置市東市来町養母１１４２１</t>
  </si>
  <si>
    <t>B146210001960</t>
  </si>
  <si>
    <t>日置市立美山小学校</t>
  </si>
  <si>
    <t>鹿児島県日置市東市来町美山８９－２</t>
  </si>
  <si>
    <t>B146210001979</t>
  </si>
  <si>
    <t>日置市立伊集院小学校</t>
  </si>
  <si>
    <t>鹿児島県日置市伊集院町下谷口１８３６番地</t>
  </si>
  <si>
    <t>B146210001988</t>
  </si>
  <si>
    <t>日置市立飯牟礼小学校</t>
  </si>
  <si>
    <t>鹿児島県日置市伊集院町飯牟礼１０４９－１</t>
  </si>
  <si>
    <t>B146210001997</t>
  </si>
  <si>
    <t>日置市立土橋小学校</t>
  </si>
  <si>
    <t>鹿児島県日置市伊集院町土橋１３７７</t>
  </si>
  <si>
    <t>B146210002004</t>
  </si>
  <si>
    <t>日置市立伊集院北小学校</t>
  </si>
  <si>
    <t>鹿児島県日置市伊集院町下神殿１９９５</t>
  </si>
  <si>
    <t>B146210002013</t>
  </si>
  <si>
    <t>鹿児島市立松元小学校</t>
  </si>
  <si>
    <t>鹿児島県鹿児島市上谷口町９５６－１</t>
  </si>
  <si>
    <t>B146210002022</t>
  </si>
  <si>
    <t>鹿児島市立東昌小学校</t>
  </si>
  <si>
    <t>鹿児島県鹿児島市直木町４３０７－１</t>
  </si>
  <si>
    <t>B146210002031</t>
  </si>
  <si>
    <t>鹿児島市立春山小学校</t>
  </si>
  <si>
    <t>鹿児島県鹿児島市春山町１８２４－２</t>
  </si>
  <si>
    <t>B146210002040</t>
  </si>
  <si>
    <t>鹿児島市立石谷小学校</t>
  </si>
  <si>
    <t>鹿児島県鹿児島市石谷町１３６０</t>
  </si>
  <si>
    <t>B146210002059</t>
  </si>
  <si>
    <t>鹿児島市立郡山小学校</t>
  </si>
  <si>
    <t>鹿児島県鹿児島市郡山町２０８０</t>
  </si>
  <si>
    <t>B146210002068</t>
  </si>
  <si>
    <t>鹿児島市立南方小学校</t>
  </si>
  <si>
    <t>鹿児島県鹿児島市川田町１４１５</t>
  </si>
  <si>
    <t>B146210002077</t>
  </si>
  <si>
    <t>鹿児島市立花尾小学校</t>
  </si>
  <si>
    <t>鹿児島県鹿児島市花尾町１７０</t>
  </si>
  <si>
    <t>B146210002086</t>
  </si>
  <si>
    <t>日置市立永吉小学校</t>
  </si>
  <si>
    <t>鹿児島県日置市吹上町永吉１４１２６</t>
  </si>
  <si>
    <t>B146210002095</t>
  </si>
  <si>
    <t>日置市立伊作小学校</t>
  </si>
  <si>
    <t>鹿児島県日置市吹上町中原２４８５</t>
  </si>
  <si>
    <t>B146210002102</t>
  </si>
  <si>
    <t>日置市立花田小学校</t>
  </si>
  <si>
    <t>鹿児島県日置市吹上町田尻２３９</t>
  </si>
  <si>
    <t>B146210002111</t>
  </si>
  <si>
    <t>日置市立和田小学校</t>
  </si>
  <si>
    <t>鹿児島県日置市吹上町和田２１０４</t>
  </si>
  <si>
    <t>B146210002148</t>
  </si>
  <si>
    <t>薩摩川内市立樋脇小学校</t>
  </si>
  <si>
    <t>鹿児島県薩摩川内市樋脇町塔之原３６２４番地</t>
  </si>
  <si>
    <t>B146210002157</t>
  </si>
  <si>
    <t>薩摩川内市立市比野小学校</t>
  </si>
  <si>
    <t>鹿児島県薩摩川内市樋脇町市比野２８０５番地</t>
  </si>
  <si>
    <t>B146210002166</t>
  </si>
  <si>
    <t>薩摩川内市立入来小学校</t>
  </si>
  <si>
    <t>鹿児島県薩摩川内市入来町浦之名６０番地</t>
  </si>
  <si>
    <t>B146210002175</t>
  </si>
  <si>
    <t>薩摩川内市立副田小学校</t>
  </si>
  <si>
    <t>鹿児島県薩摩川内市入来町副田２０３０番地</t>
  </si>
  <si>
    <t>B146210002184</t>
  </si>
  <si>
    <t>さつま町立山崎小学校</t>
  </si>
  <si>
    <t>鹿児島県薩摩郡さつま町山崎１２９ー１</t>
  </si>
  <si>
    <t>B146210002193</t>
  </si>
  <si>
    <t>さつま町立盈進小学校</t>
  </si>
  <si>
    <t>鹿児島県薩摩郡さつま町宮之城屋地１５４６－３</t>
  </si>
  <si>
    <t>B146210002219</t>
  </si>
  <si>
    <t>さつま町立佐志小学校</t>
  </si>
  <si>
    <t>鹿児島県薩摩郡さつま町広瀬１１７７番地</t>
  </si>
  <si>
    <t>B146210002228</t>
  </si>
  <si>
    <t>さつま町立鶴田小学校</t>
  </si>
  <si>
    <t>鹿児島県薩摩郡さつま町神子６６１番地３</t>
  </si>
  <si>
    <t>B146210002237</t>
  </si>
  <si>
    <t>さつま町立柏原小学校</t>
  </si>
  <si>
    <t>鹿児島県薩摩郡さつま町柏原１５８８</t>
  </si>
  <si>
    <t>B146210002317</t>
  </si>
  <si>
    <t>薩摩川内市立里小学校</t>
  </si>
  <si>
    <t>鹿児島県薩摩川内市里町里１６０１番地</t>
  </si>
  <si>
    <t>B146210002326</t>
  </si>
  <si>
    <t>薩摩川内市立中津小学校</t>
  </si>
  <si>
    <t>鹿児島県薩摩川内市上甑町中甑２５４</t>
  </si>
  <si>
    <t>B146210002335</t>
  </si>
  <si>
    <t>薩摩川内市立手打小学校</t>
  </si>
  <si>
    <t>鹿児島県薩摩川内市下甑町手打１０１０</t>
  </si>
  <si>
    <t>B146210002344</t>
  </si>
  <si>
    <t>薩摩川内市立長浜小学校</t>
  </si>
  <si>
    <t>鹿児島県薩摩川内市下甑町長浜６６０</t>
  </si>
  <si>
    <t>B146210002353</t>
  </si>
  <si>
    <t>薩摩川内市立鹿島小学校</t>
  </si>
  <si>
    <t>鹿児島県薩摩川内市鹿島町藺牟田１５０１</t>
  </si>
  <si>
    <t>B146210002362</t>
  </si>
  <si>
    <t>出水市立高尾野小学校</t>
  </si>
  <si>
    <t>鹿児島県出水市高尾野町柴引１５５９</t>
  </si>
  <si>
    <t>B146210002371</t>
  </si>
  <si>
    <t>出水市立下水流小学校</t>
  </si>
  <si>
    <t>鹿児島県出水市高尾野町下水流３１６４－７</t>
  </si>
  <si>
    <t>B146210002380</t>
  </si>
  <si>
    <t>出水市立江内小学校</t>
  </si>
  <si>
    <t>鹿児島県出水市高尾野町江内７６３１番地</t>
  </si>
  <si>
    <t>B146210002399</t>
  </si>
  <si>
    <t>出水市立野田小学校</t>
  </si>
  <si>
    <t>鹿児島県出水市野田町上名３７５</t>
  </si>
  <si>
    <t>B146210002406</t>
  </si>
  <si>
    <t>長島町立鷹巣小学校</t>
  </si>
  <si>
    <t>鹿児島県出水郡長島町鷹巣１８８８</t>
  </si>
  <si>
    <t>B146210002415</t>
  </si>
  <si>
    <t>長島町立川床小学校</t>
  </si>
  <si>
    <t>鹿児島県出水郡長島町川床１１４４</t>
  </si>
  <si>
    <t>B146210002424</t>
  </si>
  <si>
    <t>長島町立伊唐小学校</t>
  </si>
  <si>
    <t>鹿児島県出水郡長島町鷹巣４２６３</t>
  </si>
  <si>
    <t>B146210002433</t>
  </si>
  <si>
    <t>長島町立城川内小学校</t>
  </si>
  <si>
    <t>鹿児島県出水郡長島町城川内８７０</t>
  </si>
  <si>
    <t>B146210002442</t>
  </si>
  <si>
    <t>長島町立平尾小学校</t>
  </si>
  <si>
    <t>鹿児島県出水郡長島町平尾８３２</t>
  </si>
  <si>
    <t>B146210002451</t>
  </si>
  <si>
    <t>長島町立蔵之元小学校</t>
  </si>
  <si>
    <t>鹿児島県出水郡長島町蔵之元１６３１－２</t>
  </si>
  <si>
    <t>B146210002460</t>
  </si>
  <si>
    <t>伊佐市立本城小学校</t>
  </si>
  <si>
    <t>鹿児島県伊佐市菱刈南浦３４４９</t>
  </si>
  <si>
    <t>B146210002479</t>
  </si>
  <si>
    <t>伊佐市立南永小学校</t>
  </si>
  <si>
    <t>鹿児島県伊佐市菱刈南浦１００２－５</t>
  </si>
  <si>
    <t>B146210002488</t>
  </si>
  <si>
    <t>伊佐市立菱刈小学校</t>
  </si>
  <si>
    <t>鹿児島県伊佐市菱刈前目２０１３番地</t>
  </si>
  <si>
    <t>B146210002497</t>
  </si>
  <si>
    <t>伊佐市立田中小学校</t>
  </si>
  <si>
    <t>鹿児島県伊佐市菱刈田中１０１１</t>
  </si>
  <si>
    <t>B146210002503</t>
  </si>
  <si>
    <t>伊佐市立湯之尾小学校</t>
  </si>
  <si>
    <t>鹿児島県伊佐市菱刈川北２６４３番地</t>
  </si>
  <si>
    <t>B146210002512</t>
  </si>
  <si>
    <t>姶良市立柁城小学校</t>
  </si>
  <si>
    <t>鹿児島県姶良市加治木町仮屋町２４８番地</t>
  </si>
  <si>
    <t>B146210002521</t>
  </si>
  <si>
    <t>姶良市立錦江小学校</t>
  </si>
  <si>
    <t>鹿児島県姶良市加治木町錦江町７４番地</t>
  </si>
  <si>
    <t>B146210002530</t>
  </si>
  <si>
    <t>姶良市立竜門小学校</t>
  </si>
  <si>
    <t>鹿児島県姶良市加治木町小山田１３６３</t>
  </si>
  <si>
    <t>B146210002549</t>
  </si>
  <si>
    <t>姶良市立永原小学校</t>
  </si>
  <si>
    <t>鹿児島県姶良市加治木町西別府５９４</t>
  </si>
  <si>
    <t>B146210002558</t>
  </si>
  <si>
    <t>姶良市立帖佐小学校</t>
  </si>
  <si>
    <t>鹿児島県姶良市鍋倉６６３</t>
  </si>
  <si>
    <t>B146210002567</t>
  </si>
  <si>
    <t>姶良市立建昌小学校</t>
  </si>
  <si>
    <t>鹿児島県姶良市東餅田２４０５</t>
  </si>
  <si>
    <t>B146210002576</t>
  </si>
  <si>
    <t>姶良市立三船小学校</t>
  </si>
  <si>
    <t>鹿児島県姶良市増田３９９</t>
  </si>
  <si>
    <t>B146210002585</t>
  </si>
  <si>
    <t>姶良市立重富小学校</t>
  </si>
  <si>
    <t>鹿児島県姶良市平松５６３６</t>
  </si>
  <si>
    <t>B146210002594</t>
  </si>
  <si>
    <t>姶良市立山田小学校</t>
  </si>
  <si>
    <t>鹿児島県姶良市下名１０１８番地</t>
  </si>
  <si>
    <t>B146210002601</t>
  </si>
  <si>
    <t>姶良市立北山小学校</t>
  </si>
  <si>
    <t>鹿児島県姶良市北山３７８３番地</t>
  </si>
  <si>
    <t>B146210002610</t>
  </si>
  <si>
    <t>姶良市立蒲生小学校</t>
  </si>
  <si>
    <t>鹿児島県姶良市蒲生町上久徳２２５２</t>
  </si>
  <si>
    <t>B146210002629</t>
  </si>
  <si>
    <t>姶良市立漆小学校</t>
  </si>
  <si>
    <t>鹿児島県姶良市蒲生町漆３１７</t>
  </si>
  <si>
    <t>B146210002638</t>
  </si>
  <si>
    <t>姶良市立西浦小学校</t>
  </si>
  <si>
    <t>鹿児島県姶良市蒲生町西浦８１５番地</t>
  </si>
  <si>
    <t>B146210002656</t>
  </si>
  <si>
    <t>霧島市立溝辺小学校</t>
  </si>
  <si>
    <t>鹿児島県霧島市溝辺町有川１９６ー１</t>
  </si>
  <si>
    <t>B146210002665</t>
  </si>
  <si>
    <t>霧島市立陵南小学校</t>
  </si>
  <si>
    <t>鹿児島県霧島市麓１２６７－２</t>
  </si>
  <si>
    <t>B146210002674</t>
  </si>
  <si>
    <t>霧島市立竹子小学校</t>
  </si>
  <si>
    <t>B146210002683</t>
  </si>
  <si>
    <t>霧島市立横川小学校</t>
  </si>
  <si>
    <t>鹿児島県霧島市横川町中ノ２０６－１</t>
  </si>
  <si>
    <t>B146210002692</t>
  </si>
  <si>
    <t>霧島市立安良小学校</t>
  </si>
  <si>
    <t>鹿児島県霧島市横川町上ノ３７６０－１</t>
  </si>
  <si>
    <t>B146210002709</t>
  </si>
  <si>
    <t>霧島市立佐々木小学校</t>
  </si>
  <si>
    <t>鹿児島県霧島市横川町下ノ９２０－６</t>
  </si>
  <si>
    <t>B146210002718</t>
  </si>
  <si>
    <t>湧水町立栗野小学校</t>
  </si>
  <si>
    <t>鹿児島県姶良郡湧水町木場８８０－１</t>
  </si>
  <si>
    <t>B146210002727</t>
  </si>
  <si>
    <t>湧水町立轟小学校</t>
  </si>
  <si>
    <t>鹿児島県姶良郡湧水町恒次１０４３</t>
  </si>
  <si>
    <t>B146210002736</t>
  </si>
  <si>
    <t>湧水町立幸田小学校</t>
  </si>
  <si>
    <t>鹿児島県姶良郡湧水町幸田１７６７－１</t>
  </si>
  <si>
    <t>B146210002745</t>
  </si>
  <si>
    <t>湧水町立上場小学校</t>
  </si>
  <si>
    <t>鹿児島県姶良郡湧水町木場４１１５－１</t>
  </si>
  <si>
    <t>B146210002754</t>
  </si>
  <si>
    <t>湧水町立吉松小学校</t>
  </si>
  <si>
    <t>鹿児島県姶良郡湧水町中津川４７６</t>
  </si>
  <si>
    <t>B146210002763</t>
  </si>
  <si>
    <t>霧島市立牧園小学校</t>
  </si>
  <si>
    <t>鹿児島県霧島市牧園町宿窪田７８８－３</t>
  </si>
  <si>
    <t>B146210002772</t>
  </si>
  <si>
    <t>霧島市立中津川小学校</t>
  </si>
  <si>
    <t>鹿児島県霧島市牧園町上中津川１２８２</t>
  </si>
  <si>
    <t>B146210002781</t>
  </si>
  <si>
    <t>霧島市立万膳小学校</t>
  </si>
  <si>
    <t>鹿児島県霧島市牧園町万膳６７３</t>
  </si>
  <si>
    <t>B146210002790</t>
  </si>
  <si>
    <t>霧島市立持松小学校</t>
  </si>
  <si>
    <t>鹿児島県霧島市牧園町持松１１</t>
  </si>
  <si>
    <t>B146210002807</t>
  </si>
  <si>
    <t>霧島市立高千穂小学校</t>
  </si>
  <si>
    <t>鹿児島県霧島市牧園町高千穂３８５５－５５</t>
  </si>
  <si>
    <t>B146210002816</t>
  </si>
  <si>
    <t>霧島市立三体小学校</t>
  </si>
  <si>
    <t>鹿児島県霧島市牧園町三体堂１５７３</t>
  </si>
  <si>
    <t>B146210002825</t>
  </si>
  <si>
    <t>霧島市立大田小学校</t>
  </si>
  <si>
    <t>鹿児島県霧島市霧島田口６４</t>
  </si>
  <si>
    <t>B146210002834</t>
  </si>
  <si>
    <t>霧島市立霧島小学校</t>
  </si>
  <si>
    <t>鹿児島県霧島市霧島田口２２５５</t>
  </si>
  <si>
    <t>B146210002843</t>
  </si>
  <si>
    <t>霧島市立永水小学校</t>
  </si>
  <si>
    <t>鹿児島県霧島市霧島永水３８１１</t>
  </si>
  <si>
    <t>B146210002852</t>
  </si>
  <si>
    <t>霧島市立富隈小学校</t>
  </si>
  <si>
    <t>鹿児島県霧島市隼人町真孝２８３－１</t>
  </si>
  <si>
    <t>B146210002861</t>
  </si>
  <si>
    <t>霧島市立宮内小学校</t>
  </si>
  <si>
    <t>鹿児島県霧島市神宮３丁目４－１</t>
  </si>
  <si>
    <t>B146210002870</t>
  </si>
  <si>
    <t>霧島市立小野小学校</t>
  </si>
  <si>
    <t>鹿児島県霧島市隼人町小田２４００</t>
  </si>
  <si>
    <t>B146210002889</t>
  </si>
  <si>
    <t>霧島市立小浜小学校</t>
  </si>
  <si>
    <t>鹿児島県霧島市隼人町小浜４７７４</t>
  </si>
  <si>
    <t>B146210002898</t>
  </si>
  <si>
    <t>霧島市立日当山小学校</t>
  </si>
  <si>
    <t>鹿児島県霧島市隼人町東郷１３９５－１</t>
  </si>
  <si>
    <t>B146210002905</t>
  </si>
  <si>
    <t>霧島市立中福良小学校</t>
  </si>
  <si>
    <t>鹿児島県霧島市隼人町嘉例川１８３１－１</t>
  </si>
  <si>
    <t>B146210002914</t>
  </si>
  <si>
    <t>霧島市立福山小学校</t>
  </si>
  <si>
    <t>鹿児島県霧島市福山町福山２９６２番地１号</t>
  </si>
  <si>
    <t>B146210002923</t>
  </si>
  <si>
    <t>霧島市立牧之原小学校</t>
  </si>
  <si>
    <t>鹿児島県霧島市福山町福山５１５０－２５</t>
  </si>
  <si>
    <t>B146210002932</t>
  </si>
  <si>
    <t>曽於市立岩川小学校</t>
  </si>
  <si>
    <t>鹿児島県曽於市大隅町岩川５０６９番地</t>
  </si>
  <si>
    <t>B146210002941</t>
  </si>
  <si>
    <t>曽於市立笠木小学校</t>
  </si>
  <si>
    <t>鹿児島県曽於市大隅町中之内５７６２</t>
  </si>
  <si>
    <t>B146210002950</t>
  </si>
  <si>
    <t>曽於市立大隅北小学校</t>
  </si>
  <si>
    <t>鹿児島県曽於市大隅町中之内３７０１－１</t>
  </si>
  <si>
    <t>B146210002969</t>
  </si>
  <si>
    <t>曽於市立菅牟田小学校</t>
  </si>
  <si>
    <t>鹿児島県曽於市大隅町岩川２８５６－１</t>
  </si>
  <si>
    <t>B146210002978</t>
  </si>
  <si>
    <t>曽於市立恒吉小学校</t>
  </si>
  <si>
    <t>鹿児島県曽於市大隅町恒吉２７６７番地１</t>
  </si>
  <si>
    <t>B146210002987</t>
  </si>
  <si>
    <t>曽於市立月野小学校</t>
  </si>
  <si>
    <t>鹿児島県曽於市大隅町月野７１３３番地１</t>
  </si>
  <si>
    <t>B146210003003</t>
  </si>
  <si>
    <t>曽於市立財部小学校</t>
  </si>
  <si>
    <t>鹿児島県曽於市財部町北俣１０８８２</t>
  </si>
  <si>
    <t>B146210003021</t>
  </si>
  <si>
    <t>曽於市立財部南小学校</t>
  </si>
  <si>
    <t>鹿児島県曽於市財部町南俣５３２２</t>
  </si>
  <si>
    <t>B146210003030</t>
  </si>
  <si>
    <t>曽於市立中谷小学校</t>
  </si>
  <si>
    <t>鹿児島県曽於市財部町下財部５０８４</t>
  </si>
  <si>
    <t>B146210003049</t>
  </si>
  <si>
    <t>曽於市立末吉小学校</t>
  </si>
  <si>
    <t>鹿児島県曽於市末吉町上町７丁目１番地１</t>
  </si>
  <si>
    <t>B146210003058</t>
  </si>
  <si>
    <t>曽於市立檍小学校</t>
  </si>
  <si>
    <t>鹿児島県曽於市末吉町南之郷４０６０－１</t>
  </si>
  <si>
    <t>B146210003067</t>
  </si>
  <si>
    <t>曽於市立深川小学校</t>
  </si>
  <si>
    <t>鹿児島県曽於市末吉町深川７５４９</t>
  </si>
  <si>
    <t>B146210003076</t>
  </si>
  <si>
    <t>曽於市立諏訪小学校</t>
  </si>
  <si>
    <t>鹿児島県曽於市末吉町諏訪方１０２７８－１</t>
  </si>
  <si>
    <t>B146210003085</t>
  </si>
  <si>
    <t>曽於市立岩北小学校</t>
  </si>
  <si>
    <t>鹿児島県曽於市末吉町岩崎３６７５－２</t>
  </si>
  <si>
    <t>B146210003094</t>
  </si>
  <si>
    <t>曽於市立岩南小学校</t>
  </si>
  <si>
    <t>鹿児島県曽於市末吉町岩崎２０８７－１</t>
  </si>
  <si>
    <t>B146210003110</t>
  </si>
  <si>
    <t>曽於市立光神小学校</t>
  </si>
  <si>
    <t>鹿児島県曽於市末吉町諏訪方２９０－１</t>
  </si>
  <si>
    <t>B146210003129</t>
  </si>
  <si>
    <t>曽於市立柳迫小学校</t>
  </si>
  <si>
    <t>鹿児島県曽於市末吉町深川３６６９－５</t>
  </si>
  <si>
    <t>B146210003138</t>
  </si>
  <si>
    <t>志布志市立松山小学校</t>
  </si>
  <si>
    <t>鹿児島県志布志市松山町新橋１５０２</t>
  </si>
  <si>
    <t>B146210003147</t>
  </si>
  <si>
    <t>志布志市立泰野小学校</t>
  </si>
  <si>
    <t>鹿児島県志布志市松山町泰野３７４３</t>
  </si>
  <si>
    <t>B146210003156</t>
  </si>
  <si>
    <t>志布志市立尾野見小学校</t>
  </si>
  <si>
    <t>鹿児島県志布志市松山町尾野見３６－１</t>
  </si>
  <si>
    <t>B146210003165</t>
  </si>
  <si>
    <t>志布志市立志布志小学校</t>
  </si>
  <si>
    <t>鹿児島県志布志市志布志町帖６３９０－３</t>
  </si>
  <si>
    <t>B146210003174</t>
  </si>
  <si>
    <t>志布志市立香月小学校</t>
  </si>
  <si>
    <t>鹿児島県志布志市志布志町安楽１８８番地</t>
  </si>
  <si>
    <t>B146210003183</t>
  </si>
  <si>
    <t>志布志市立潤ケ野小学校</t>
  </si>
  <si>
    <t>鹿児島県志布志市志布志町帖１０６３８</t>
  </si>
  <si>
    <t>B146210003192</t>
  </si>
  <si>
    <t>志布志市立安楽小学校</t>
  </si>
  <si>
    <t>鹿児島県志布志市志布志町安楽１７６８－１</t>
  </si>
  <si>
    <t>B146210003209</t>
  </si>
  <si>
    <t>志布志市立田之浦小学校</t>
  </si>
  <si>
    <t>鹿児島県志布志市志布志町田之浦２０１９－２</t>
  </si>
  <si>
    <t>B146210003218</t>
  </si>
  <si>
    <t>志布志市立森山小学校</t>
  </si>
  <si>
    <t>鹿児島県志布志市志布志町内之倉１６４２－２</t>
  </si>
  <si>
    <t>B146210003227</t>
  </si>
  <si>
    <t>志布志市立伊崎田小学校</t>
  </si>
  <si>
    <t>鹿児島県志布志市有明町伊崎田８８４５－１</t>
  </si>
  <si>
    <t>B146210003236</t>
  </si>
  <si>
    <t>志布志市立蓬原小学校</t>
  </si>
  <si>
    <t>鹿児島県志布志市有明町蓬原８１５</t>
  </si>
  <si>
    <t>B146210003245</t>
  </si>
  <si>
    <t>志布志市立野神小学校</t>
  </si>
  <si>
    <t>鹿児島県志布志市有明町野神３１３９</t>
  </si>
  <si>
    <t>B146210003254</t>
  </si>
  <si>
    <t>志布志市立有明小学校</t>
  </si>
  <si>
    <t>鹿児島県志布志市有明町野井倉１１８２</t>
  </si>
  <si>
    <t>B146210003263</t>
  </si>
  <si>
    <t>志布志市立通山小学校</t>
  </si>
  <si>
    <t>鹿児島県志布志市有明町野井倉８３０４－４</t>
  </si>
  <si>
    <t>B146210003272</t>
  </si>
  <si>
    <t>志布志市立原田小学校</t>
  </si>
  <si>
    <t>鹿児島県志布志市有明町原田５２９－２</t>
  </si>
  <si>
    <t>B146210003281</t>
  </si>
  <si>
    <t>志布志市立山重小学校</t>
  </si>
  <si>
    <t>鹿児島県志布志市有明町山重１０８７３－２</t>
  </si>
  <si>
    <t>B146210003290</t>
  </si>
  <si>
    <t>大崎町立大崎小学校</t>
  </si>
  <si>
    <t>鹿児島県曽於郡大崎町仮宿９１０</t>
  </si>
  <si>
    <t>B146210003307</t>
  </si>
  <si>
    <t>大崎町立菱田小学校</t>
  </si>
  <si>
    <t>鹿児島県曽於郡大崎町菱田２５３３</t>
  </si>
  <si>
    <t>B146210003316</t>
  </si>
  <si>
    <t>大崎町立中沖小学校</t>
  </si>
  <si>
    <t>鹿児島県曽於郡大崎町菱田３１１９－４</t>
  </si>
  <si>
    <t>B146210003325</t>
  </si>
  <si>
    <t>大崎町立持留小学校</t>
  </si>
  <si>
    <t>鹿児島県曽於郡大崎町持留３１６－４</t>
  </si>
  <si>
    <t>B146210003334</t>
  </si>
  <si>
    <t>大崎町立大丸小学校</t>
  </si>
  <si>
    <t>鹿児島県曽於郡大崎町横瀬１５９１番地</t>
  </si>
  <si>
    <t>B146210003343</t>
  </si>
  <si>
    <t>大崎町立野方小学校</t>
  </si>
  <si>
    <t>鹿児島県曽於郡大崎町野方６１１９</t>
  </si>
  <si>
    <t>B146210003352</t>
  </si>
  <si>
    <t>鹿屋市立串良小学校</t>
  </si>
  <si>
    <t>鹿児島県鹿屋市串良町岡崎２１１０</t>
  </si>
  <si>
    <t>B146210003361</t>
  </si>
  <si>
    <t>鹿屋市立細山田小学校</t>
  </si>
  <si>
    <t>鹿児島県鹿屋市串良町細山田４７８１－１</t>
  </si>
  <si>
    <t>B146210003370</t>
  </si>
  <si>
    <t>鹿屋市立上小原小学校</t>
  </si>
  <si>
    <t>鹿児島県鹿屋市串良町上小原３４７３</t>
  </si>
  <si>
    <t>B146210003389</t>
  </si>
  <si>
    <t>東串良町立池之原小学校</t>
  </si>
  <si>
    <t>鹿児島県肝属郡東串良町池之原２９４０</t>
  </si>
  <si>
    <t>B146210003398</t>
  </si>
  <si>
    <t>東串良町立柏原小学校</t>
  </si>
  <si>
    <t>鹿児島県肝属郡東串良町川東３８４０</t>
  </si>
  <si>
    <t>B146210003405</t>
  </si>
  <si>
    <t>肝付町立内之浦小学校</t>
  </si>
  <si>
    <t>鹿児島県肝属郡肝付町南方２６４８－１</t>
  </si>
  <si>
    <t>B146210003423</t>
  </si>
  <si>
    <t>肝付町立高山小学校</t>
  </si>
  <si>
    <t>鹿児島県肝属郡肝付町新富１</t>
  </si>
  <si>
    <t>B146210003432</t>
  </si>
  <si>
    <t>肝付町立波野小学校</t>
  </si>
  <si>
    <t>鹿児島県肝属郡肝付町波見１０６６</t>
  </si>
  <si>
    <t>B146210003441</t>
  </si>
  <si>
    <t>肝付町立宮富小学校</t>
  </si>
  <si>
    <t>鹿児島県肝属郡肝付町宮下１５４７</t>
  </si>
  <si>
    <t>B146210003450</t>
  </si>
  <si>
    <t>肝付町立国見小学校</t>
  </si>
  <si>
    <t>鹿児島県肝属郡肝付町後田１８４２</t>
  </si>
  <si>
    <t>B146210003469</t>
  </si>
  <si>
    <t>鹿屋市立吾平小学校</t>
  </si>
  <si>
    <t>鹿児島県鹿屋市吾平町麓３６３０</t>
  </si>
  <si>
    <t>B146210003478</t>
  </si>
  <si>
    <t>鹿屋市立鶴峰小学校</t>
  </si>
  <si>
    <t>鹿児島県鹿屋市吾平町上名３５９４</t>
  </si>
  <si>
    <t>B146210003487</t>
  </si>
  <si>
    <t>鹿屋市立下名小学校</t>
  </si>
  <si>
    <t>鹿児島県鹿屋市吾平町下名３０６２</t>
  </si>
  <si>
    <t>B146210003496</t>
  </si>
  <si>
    <t>錦江町立大根占小学校</t>
  </si>
  <si>
    <t>鹿児島県肝属郡錦江町馬場２０</t>
  </si>
  <si>
    <t>B146210003502</t>
  </si>
  <si>
    <t>錦江町立神川小学校</t>
  </si>
  <si>
    <t>鹿児島県肝属郡錦江町神川３２９５</t>
  </si>
  <si>
    <t>B146210003511</t>
  </si>
  <si>
    <t>錦江町立宿利原小学校</t>
  </si>
  <si>
    <t>鹿児島県肝属郡錦江町神川７２６０</t>
  </si>
  <si>
    <t>B146210003520</t>
  </si>
  <si>
    <t>錦江町立池田小学校</t>
  </si>
  <si>
    <t>鹿児島県肝属郡錦江町城元５３２４</t>
  </si>
  <si>
    <t>B146210003539</t>
  </si>
  <si>
    <t>南大隅町立神山小学校</t>
  </si>
  <si>
    <t>鹿児島県肝属郡南大隅町根占川北１２５０番地</t>
  </si>
  <si>
    <t>B146210003548</t>
  </si>
  <si>
    <t>錦江町立田代小学校</t>
  </si>
  <si>
    <t>鹿児島県肝属郡錦江町田代麓５８６－１</t>
  </si>
  <si>
    <t>B146210003557</t>
  </si>
  <si>
    <t>錦江町立大原小学校</t>
  </si>
  <si>
    <t>鹿児島県肝属郡錦江町田代麓４８１８</t>
  </si>
  <si>
    <t>B146210003566</t>
  </si>
  <si>
    <t>南大隅町立佐多小学校</t>
  </si>
  <si>
    <t>鹿児島県肝属郡南大隅町佐多伊座敷３５３１番地</t>
  </si>
  <si>
    <t>B146210003575</t>
  </si>
  <si>
    <t>中種子町立野間小学校</t>
  </si>
  <si>
    <t>鹿児島県熊毛郡中種子町野間５１９１－３</t>
  </si>
  <si>
    <t>B146210003584</t>
  </si>
  <si>
    <t>中種子町立増田小学校</t>
  </si>
  <si>
    <t>鹿児島県熊毛郡中種子町増田３９６９</t>
  </si>
  <si>
    <t>B146210003593</t>
  </si>
  <si>
    <t>中種子町立星原小学校</t>
  </si>
  <si>
    <t>鹿児島県熊毛郡中種子町納官６４２５</t>
  </si>
  <si>
    <t>B146210003600</t>
  </si>
  <si>
    <t>中種子町立納官小学校</t>
  </si>
  <si>
    <t>鹿児島県熊毛郡中種子町納官５００</t>
  </si>
  <si>
    <t>B146210003619</t>
  </si>
  <si>
    <t>中種子町立油久小学校</t>
  </si>
  <si>
    <t>鹿児島県熊毛郡中種子町油久２３４０</t>
  </si>
  <si>
    <t>B146210003628</t>
  </si>
  <si>
    <t>中種子町立南界小学校</t>
  </si>
  <si>
    <t>鹿児島県熊毛郡中種子町坂井３５３０番地</t>
  </si>
  <si>
    <t>B146210003637</t>
  </si>
  <si>
    <t>中種子町立岩岡小学校</t>
  </si>
  <si>
    <t>鹿児島県熊毛郡中種子町坂井９６９</t>
  </si>
  <si>
    <t>B146210003646</t>
  </si>
  <si>
    <t>南種子町立中平小学校</t>
  </si>
  <si>
    <t>鹿児島県熊毛郡南種子町中之上２４２７番地</t>
  </si>
  <si>
    <t>B146210003655</t>
  </si>
  <si>
    <t>南種子町立茎南小学校</t>
  </si>
  <si>
    <t>鹿児島県熊毛郡南種子町茎永６５５</t>
  </si>
  <si>
    <t>B146210003664</t>
  </si>
  <si>
    <t>南種子町立西野小学校</t>
  </si>
  <si>
    <t>鹿児島県熊毛郡南種子町西之１６６７</t>
  </si>
  <si>
    <t>B146210003673</t>
  </si>
  <si>
    <t>南種子町立大川小学校</t>
  </si>
  <si>
    <t>鹿児島県熊毛郡南種子町中之上３６９８</t>
  </si>
  <si>
    <t>B146210003682</t>
  </si>
  <si>
    <t>南種子町立島間小学校</t>
  </si>
  <si>
    <t>鹿児島県熊毛郡南種子町島間３６１１</t>
  </si>
  <si>
    <t>B146210003691</t>
  </si>
  <si>
    <t>南種子町立平山小学校</t>
  </si>
  <si>
    <t>鹿児島県熊毛郡南種子町平山１６２２</t>
  </si>
  <si>
    <t>B146210003708</t>
  </si>
  <si>
    <t>南種子町立花峰小学校</t>
  </si>
  <si>
    <t>鹿児島県熊毛郡南種子町中之下１１７３</t>
  </si>
  <si>
    <t>B146210003717</t>
  </si>
  <si>
    <t>南種子町立長谷小学校</t>
  </si>
  <si>
    <t>鹿児島県熊毛郡南種子町中之上１７９４</t>
  </si>
  <si>
    <t>B146210003726</t>
  </si>
  <si>
    <t>屋久島町立宮浦小学校</t>
  </si>
  <si>
    <t>鹿児島県熊毛郡屋久島町宮之浦２４３７‐１</t>
  </si>
  <si>
    <t>B146210003735</t>
  </si>
  <si>
    <t>屋久島町立一湊小学校</t>
  </si>
  <si>
    <t>鹿児島県熊毛郡屋久島町一湊４８８－１</t>
  </si>
  <si>
    <t>B146210003744</t>
  </si>
  <si>
    <t>屋久島町立永田小学校</t>
  </si>
  <si>
    <t>鹿児島県熊毛郡屋久島町永田２９７３</t>
  </si>
  <si>
    <t>B146210003753</t>
  </si>
  <si>
    <t>屋久島町立金岳小学校</t>
  </si>
  <si>
    <t>鹿児島県熊毛郡屋久島町口永良部島６２７</t>
  </si>
  <si>
    <t>B146210003762</t>
  </si>
  <si>
    <t>屋久島町立小瀬田小学校</t>
  </si>
  <si>
    <t>鹿児島県熊毛郡屋久島町小瀬田１４３６－８８</t>
  </si>
  <si>
    <t>B146210003771</t>
  </si>
  <si>
    <t>屋久島町立栗生小学校</t>
  </si>
  <si>
    <t>鹿児島県熊毛郡屋久島町栗生２２７０－１</t>
  </si>
  <si>
    <t>B146210003780</t>
  </si>
  <si>
    <t>屋久島町立八幡小学校</t>
  </si>
  <si>
    <t>鹿児島県熊毛郡屋久島町平内４４４番地１</t>
  </si>
  <si>
    <t>B146210003799</t>
  </si>
  <si>
    <t>屋久島町立神山小学校</t>
  </si>
  <si>
    <t>鹿児島県熊毛郡屋久島町原３－１</t>
  </si>
  <si>
    <t>B146210003806</t>
  </si>
  <si>
    <t>屋久島町立安房小学校</t>
  </si>
  <si>
    <t>鹿児島県熊毛郡屋久島町安房１２６４－７</t>
  </si>
  <si>
    <t>鹿児島県鹿児島郡十島村平島１２０番地</t>
  </si>
  <si>
    <t>鹿児島県鹿児島郡十島村宝島７８番地</t>
  </si>
  <si>
    <t>鹿児島県鹿児島郡十島村悪石島６４番地１</t>
  </si>
  <si>
    <t>B146210003860</t>
  </si>
  <si>
    <t>大和村立大和小学校</t>
  </si>
  <si>
    <t>鹿児島県大島郡大和村思勝３７０番地</t>
  </si>
  <si>
    <t>B146210003879</t>
  </si>
  <si>
    <t>大和村立大和小学校湯湾釜分校</t>
  </si>
  <si>
    <t>鹿児島県大島郡大和村湯湾釜２１番地</t>
  </si>
  <si>
    <t>B146210003888</t>
  </si>
  <si>
    <t>大和村立大棚小学校</t>
  </si>
  <si>
    <t>鹿児島県大島郡大和村大棚７８－１</t>
  </si>
  <si>
    <t>B146210003897</t>
  </si>
  <si>
    <t>大和村立名音小学校</t>
  </si>
  <si>
    <t>鹿児島県大島郡大和村名音６０３－イ番地</t>
  </si>
  <si>
    <t>B146210003904</t>
  </si>
  <si>
    <t>大和村立今里小学校</t>
  </si>
  <si>
    <t>鹿児島県大島郡大和村今里３６１－１番地</t>
  </si>
  <si>
    <t>B146210003913</t>
  </si>
  <si>
    <t>宇検村立田検小学校</t>
  </si>
  <si>
    <t>鹿児島県大島郡宇検村田検３７</t>
  </si>
  <si>
    <t>B146210003922</t>
  </si>
  <si>
    <t>宇検村立久志小学校</t>
  </si>
  <si>
    <t>鹿児島県大島郡宇検村久志２</t>
  </si>
  <si>
    <t>B146210003931</t>
  </si>
  <si>
    <t>宇検村立名柄小学校</t>
  </si>
  <si>
    <t>鹿児島県大島郡宇検村名柄１２６３</t>
  </si>
  <si>
    <t>B146210003940</t>
  </si>
  <si>
    <t>宇検村立阿室小学校</t>
  </si>
  <si>
    <t>鹿児島県大島郡宇検村阿室１９５</t>
  </si>
  <si>
    <t>B146210003959</t>
  </si>
  <si>
    <t>奄美市立住用小学校</t>
  </si>
  <si>
    <t>鹿児島県奄美市住用町役勝２７</t>
  </si>
  <si>
    <t>B146210003968</t>
  </si>
  <si>
    <t>奄美市立東城小学校</t>
  </si>
  <si>
    <t>鹿児島県奄美市住用町摺勝６１０</t>
  </si>
  <si>
    <t>B146210003977</t>
  </si>
  <si>
    <t>奄美市立市小学校</t>
  </si>
  <si>
    <t>鹿児島県奄美市住用町市６２</t>
  </si>
  <si>
    <t>B146210003995</t>
  </si>
  <si>
    <t>瀬戸内町立篠川小学校</t>
  </si>
  <si>
    <t>鹿児島県大島郡瀬戸内町篠川１５０</t>
  </si>
  <si>
    <t>B146210004002</t>
  </si>
  <si>
    <t>瀬戸内町立薩川小学校</t>
  </si>
  <si>
    <t>鹿児島県大島郡瀬戸内町薩川２１１</t>
  </si>
  <si>
    <t>B146210004011</t>
  </si>
  <si>
    <t>瀬戸内町立西阿室小学校</t>
  </si>
  <si>
    <t>鹿児島県大島郡瀬戸内町西阿室１３５</t>
  </si>
  <si>
    <t>B146210004039</t>
  </si>
  <si>
    <t>瀬戸内町立諸鈍小学校</t>
  </si>
  <si>
    <t>鹿児島県大島郡瀬戸内町諸鈍２９５－イ</t>
  </si>
  <si>
    <t>B146210004048</t>
  </si>
  <si>
    <t>瀬戸内町立伊子茂小学校</t>
  </si>
  <si>
    <t>鹿児島県大島郡瀬戸内町伊子茂２０７</t>
  </si>
  <si>
    <t>B146210004057</t>
  </si>
  <si>
    <t>瀬戸内町立秋徳小学校</t>
  </si>
  <si>
    <t>鹿児島県大島郡瀬戸内町秋徳２４５</t>
  </si>
  <si>
    <t>B146210004066</t>
  </si>
  <si>
    <t>瀬戸内町立池地小学校</t>
  </si>
  <si>
    <t>鹿児島県大島郡瀬戸内町池地３２９</t>
  </si>
  <si>
    <t>B146210004075</t>
  </si>
  <si>
    <t>瀬戸内町立与路小学校</t>
  </si>
  <si>
    <t>鹿児島県大島郡瀬戸内町与路４８４</t>
  </si>
  <si>
    <t>B146210004084</t>
  </si>
  <si>
    <t>瀬戸内町立古仁屋小学校</t>
  </si>
  <si>
    <t>鹿児島県大島郡瀬戸内町古仁屋８０５</t>
  </si>
  <si>
    <t>B146210004093</t>
  </si>
  <si>
    <t>瀬戸内町立阿木名小学校</t>
  </si>
  <si>
    <t>鹿児島県大島郡瀬戸内町阿木名２１０４</t>
  </si>
  <si>
    <t>B146210004100</t>
  </si>
  <si>
    <t>瀬戸内町立油井小学校</t>
  </si>
  <si>
    <t>鹿児島県大島郡瀬戸内町油井６０３－１</t>
  </si>
  <si>
    <t>B146210004119</t>
  </si>
  <si>
    <t>瀬戸内町立嘉鉄小学校</t>
  </si>
  <si>
    <t>鹿児島県大島郡瀬戸内町嘉鉄３５３</t>
  </si>
  <si>
    <t>B146210004128</t>
  </si>
  <si>
    <t>龍郷町立龍瀬小学校</t>
  </si>
  <si>
    <t>鹿児島県大島郡龍郷町瀬留２９３</t>
  </si>
  <si>
    <t>B146210004137</t>
  </si>
  <si>
    <t>龍郷町立赤徳小学校</t>
  </si>
  <si>
    <t>鹿児島県大島郡龍郷町赤尾木２５９番地</t>
  </si>
  <si>
    <t>B146210004146</t>
  </si>
  <si>
    <t>龍郷町立龍郷小学校</t>
  </si>
  <si>
    <t>鹿児島県大島郡龍郷町龍郷２３５番地</t>
  </si>
  <si>
    <t>B146210004155</t>
  </si>
  <si>
    <t>龍郷町立戸口小学校</t>
  </si>
  <si>
    <t>鹿児島県大島郡龍郷町戸口１８７１番地</t>
  </si>
  <si>
    <t>B146210004164</t>
  </si>
  <si>
    <t>龍郷町立大勝小学校</t>
  </si>
  <si>
    <t>鹿児島県大島郡龍郷町大勝１３３３</t>
  </si>
  <si>
    <t>B146210004173</t>
  </si>
  <si>
    <t>龍郷町立円小学校</t>
  </si>
  <si>
    <t>鹿児島県大島郡龍郷町円７３１</t>
  </si>
  <si>
    <t>B146210004182</t>
  </si>
  <si>
    <t>龍郷町立秋名小学校</t>
  </si>
  <si>
    <t>鹿児島県大島郡龍郷町幾里１９４番地</t>
  </si>
  <si>
    <t>B146210004191</t>
  </si>
  <si>
    <t>奄美市立赤木名小学校</t>
  </si>
  <si>
    <t>鹿児島県奄美市笠利町大字中金久１４２</t>
  </si>
  <si>
    <t>B146210004208</t>
  </si>
  <si>
    <t>奄美市立笠利小学校</t>
  </si>
  <si>
    <t>鹿児島県奄美市笠利町笠利３９９</t>
  </si>
  <si>
    <t>B146210004217</t>
  </si>
  <si>
    <t>奄美市立節田小学校</t>
  </si>
  <si>
    <t>鹿児島県奄美市笠利町節田２４６</t>
  </si>
  <si>
    <t>B146210004226</t>
  </si>
  <si>
    <t>奄美市立緑が丘小学校</t>
  </si>
  <si>
    <t>鹿児島県奄美市笠利町喜瀬１５７０</t>
  </si>
  <si>
    <t>B146210004235</t>
  </si>
  <si>
    <t>奄美市立宇宿小学校</t>
  </si>
  <si>
    <t>鹿児島県奄美市笠利町宇宿１６６－ロ</t>
  </si>
  <si>
    <t>B146210004244</t>
  </si>
  <si>
    <t>奄美市立手花部小学校</t>
  </si>
  <si>
    <t>鹿児島県奄美市笠利町手花部２８１１</t>
  </si>
  <si>
    <t>B146210004253</t>
  </si>
  <si>
    <t>奄美市立屋仁小学校</t>
  </si>
  <si>
    <t>鹿児島県奄美市笠利町屋仁１３０</t>
  </si>
  <si>
    <t>B146210004262</t>
  </si>
  <si>
    <t>奄美市立佐仁小学校</t>
  </si>
  <si>
    <t>鹿児島県奄美市笠利町佐仁２７３５</t>
  </si>
  <si>
    <t>B146210004271</t>
  </si>
  <si>
    <t>徳之島町立亀津小学校</t>
  </si>
  <si>
    <t>鹿児島県大島郡徳之島町亀津１０３９</t>
  </si>
  <si>
    <t>B146210004280</t>
  </si>
  <si>
    <t>徳之島町立神之嶺小学校</t>
  </si>
  <si>
    <t>鹿児島県大島郡徳之島町神之嶺３９１</t>
  </si>
  <si>
    <t>B146210004299</t>
  </si>
  <si>
    <t>徳之島町立尾母小学校</t>
  </si>
  <si>
    <t>鹿児島県大島郡徳之島町尾母３００</t>
  </si>
  <si>
    <t>B146210004306</t>
  </si>
  <si>
    <t>徳之島町立亀徳小学校</t>
  </si>
  <si>
    <t>鹿児島県大島郡徳之島町亀徳１９６番地</t>
  </si>
  <si>
    <t>B146210004315</t>
  </si>
  <si>
    <t>徳之島町立花徳小学校</t>
  </si>
  <si>
    <t>鹿児島県大島郡徳之島町花徳２９８３</t>
  </si>
  <si>
    <t>B146210004324</t>
  </si>
  <si>
    <t>徳之島町立母間小学校</t>
  </si>
  <si>
    <t>鹿児島県大島郡徳之島町母間９３７５番地</t>
  </si>
  <si>
    <t>B146210004333</t>
  </si>
  <si>
    <t>徳之島町立山小学校</t>
  </si>
  <si>
    <t>鹿児島県大島郡徳之島町山１８０８</t>
  </si>
  <si>
    <t>B146210004342</t>
  </si>
  <si>
    <t>徳之島町立手々小学校</t>
  </si>
  <si>
    <t>鹿児島県大島郡徳之島町手々２９７５</t>
  </si>
  <si>
    <t>B146210004351</t>
  </si>
  <si>
    <t>天城町立天城小学校</t>
  </si>
  <si>
    <t>鹿児島県大島郡天城町天城５５５</t>
  </si>
  <si>
    <t>B146210004360</t>
  </si>
  <si>
    <t>天城町立岡前小学校</t>
  </si>
  <si>
    <t>鹿児島県大島郡天城町岡前１６０２</t>
  </si>
  <si>
    <t>B146210004379</t>
  </si>
  <si>
    <t>天城町立岡前小学校与名間分校</t>
  </si>
  <si>
    <t>鹿児島県大島郡天城町与名間９４０番地</t>
  </si>
  <si>
    <t>B146210004388</t>
  </si>
  <si>
    <t>天城町立兼久小学校</t>
  </si>
  <si>
    <t>鹿児島県大島郡天城町瀬滝１００９</t>
  </si>
  <si>
    <t>B146210004397</t>
  </si>
  <si>
    <t>天城町立西阿木名小学校</t>
  </si>
  <si>
    <t>鹿児島県大島郡天城町西阿木名２６２</t>
  </si>
  <si>
    <t>B146210004404</t>
  </si>
  <si>
    <t>天城町立西阿木名小学校三京分校</t>
  </si>
  <si>
    <t>鹿児島県大島郡天城町西阿木名１３５２</t>
  </si>
  <si>
    <t>B146210004413</t>
  </si>
  <si>
    <t>伊仙町立伊仙小学校</t>
  </si>
  <si>
    <t>鹿児島県大島郡伊仙町伊仙２０８５番地</t>
  </si>
  <si>
    <t>B146210004422</t>
  </si>
  <si>
    <t>伊仙町立面縄小学校</t>
  </si>
  <si>
    <t>鹿児島県大島郡伊仙町面縄６７１</t>
  </si>
  <si>
    <t>B146210004431</t>
  </si>
  <si>
    <t>伊仙町立犬田布小学校</t>
  </si>
  <si>
    <t>鹿児島県大島郡伊仙町犬田布２７１</t>
  </si>
  <si>
    <t>B146210004440</t>
  </si>
  <si>
    <t>伊仙町立鹿浦小学校</t>
  </si>
  <si>
    <t>鹿児島県大島郡伊仙町阿三２２０６－５</t>
  </si>
  <si>
    <t>B146210004459</t>
  </si>
  <si>
    <t>伊仙町立馬根小学校</t>
  </si>
  <si>
    <t>鹿児島県大島郡伊仙町馬根４７５</t>
  </si>
  <si>
    <t>B146210004468</t>
  </si>
  <si>
    <t>伊仙町立糸木名小学校</t>
  </si>
  <si>
    <t>鹿児島県大島郡伊仙町糸木名７２２番地</t>
  </si>
  <si>
    <t>B146210004477</t>
  </si>
  <si>
    <t>伊仙町立喜念小学校</t>
  </si>
  <si>
    <t>鹿児島県大島郡伊仙町喜念１</t>
  </si>
  <si>
    <t>B146210004486</t>
  </si>
  <si>
    <t>伊仙町立阿権小学校</t>
  </si>
  <si>
    <t>鹿児島県大島郡伊仙町阿権１５６２</t>
  </si>
  <si>
    <t>B146210004495</t>
  </si>
  <si>
    <t>和泊町立和泊小学校</t>
  </si>
  <si>
    <t>鹿児島県大島郡和泊町和泊９２０番地１号</t>
  </si>
  <si>
    <t>B146210004501</t>
  </si>
  <si>
    <t>和泊町立大城小学校</t>
  </si>
  <si>
    <t>鹿児島県大島郡和泊町大城６５０番地</t>
  </si>
  <si>
    <t>B146210004510</t>
  </si>
  <si>
    <t>和泊町立内城小学校</t>
  </si>
  <si>
    <t>鹿児島県大島郡和泊町内城５１６－１</t>
  </si>
  <si>
    <t>B146210004529</t>
  </si>
  <si>
    <t>和泊町立国頭小学校</t>
  </si>
  <si>
    <t>鹿児島県大島郡和泊町国頭２９０４</t>
  </si>
  <si>
    <t>B146210004538</t>
  </si>
  <si>
    <t>知名町立知名小学校</t>
  </si>
  <si>
    <t>鹿児島県大島郡知名町知名３３３番地</t>
  </si>
  <si>
    <t>B146210004547</t>
  </si>
  <si>
    <t>知名町立住吉小学校</t>
  </si>
  <si>
    <t>鹿児島県大島郡知名町住吉１７７９</t>
  </si>
  <si>
    <t>B146210004556</t>
  </si>
  <si>
    <t>知名町立田皆小学校</t>
  </si>
  <si>
    <t>鹿児島県大島郡知名町田皆１６５３</t>
  </si>
  <si>
    <t>B146210004565</t>
  </si>
  <si>
    <t>知名町立上城小学校</t>
  </si>
  <si>
    <t>鹿児島県大島郡知名町上城２２０</t>
  </si>
  <si>
    <t>B146210004574</t>
  </si>
  <si>
    <t>知名町立下平川小学校</t>
  </si>
  <si>
    <t>鹿児島県大島郡知名町下平川４１２</t>
  </si>
  <si>
    <t>B146210004583</t>
  </si>
  <si>
    <t>与論町立与論小学校</t>
  </si>
  <si>
    <t>鹿児島県大島郡与論町朝戸１４４５</t>
  </si>
  <si>
    <t>B146210004592</t>
  </si>
  <si>
    <t>与論町立茶花小学校</t>
  </si>
  <si>
    <t>鹿児島県大島郡与論町茶花２９８</t>
  </si>
  <si>
    <t>B146210004609</t>
  </si>
  <si>
    <t>与論町立那間小学校</t>
  </si>
  <si>
    <t>鹿児島県大島郡与論町那間２８６</t>
  </si>
  <si>
    <t>B146210004618</t>
  </si>
  <si>
    <t>鹿児島市立東谷山小学校</t>
  </si>
  <si>
    <t>鹿児島県鹿児島市魚見町１２４－１</t>
  </si>
  <si>
    <t>B146210004627</t>
  </si>
  <si>
    <t>鹿児島市立大明丘小学校</t>
  </si>
  <si>
    <t>鹿児島県鹿児島市大明丘一丁目１８－１</t>
  </si>
  <si>
    <t>B146210004636</t>
  </si>
  <si>
    <t>鹿児島市立西紫原小学校</t>
  </si>
  <si>
    <t>鹿児島県鹿児島市紫原４丁目１６番４号</t>
  </si>
  <si>
    <t>B146210004645</t>
  </si>
  <si>
    <t>鹿児島市立広木小学校</t>
  </si>
  <si>
    <t>鹿児島県鹿児島市広木１丁目４番１号</t>
  </si>
  <si>
    <t>B146210004654</t>
  </si>
  <si>
    <t>鹿児島市立坂元小学校</t>
  </si>
  <si>
    <t>鹿児島県鹿児島市玉里団地３－４５－１</t>
  </si>
  <si>
    <t>B146210004663</t>
  </si>
  <si>
    <t>鹿児島市立明和小学校</t>
  </si>
  <si>
    <t>鹿児島県鹿児島市明和２－１－１</t>
  </si>
  <si>
    <t>B146210004672</t>
  </si>
  <si>
    <t>鹿児島市立西伊敷小学校</t>
  </si>
  <si>
    <t>鹿児島県鹿児島市西伊敷４丁目１２ー１</t>
  </si>
  <si>
    <t>B146210004681</t>
  </si>
  <si>
    <t>霧島市立国分南小学校</t>
  </si>
  <si>
    <t>鹿児島県霧島市国分下井２１０９</t>
  </si>
  <si>
    <t>B146210004690</t>
  </si>
  <si>
    <t>鹿児島市立武岡小学校</t>
  </si>
  <si>
    <t>鹿児島県鹿児島市武岡２－３０－１</t>
  </si>
  <si>
    <t>B146210004707</t>
  </si>
  <si>
    <t>鹿児島市立西谷山小学校</t>
  </si>
  <si>
    <t>鹿児島県鹿児島市上福元町６４６４－１</t>
  </si>
  <si>
    <t>B146210004716</t>
  </si>
  <si>
    <t>鹿児島市立西陵小学校</t>
  </si>
  <si>
    <t>鹿児島県鹿児島市西陵１－１１－１</t>
  </si>
  <si>
    <t>B146210004725</t>
  </si>
  <si>
    <t>鹿児島市立桜丘西小学校</t>
  </si>
  <si>
    <t>鹿児島県鹿児島市桜ヶ丘２－３５</t>
  </si>
  <si>
    <t>B146210004734</t>
  </si>
  <si>
    <t>鹿屋市立西原台小学校</t>
  </si>
  <si>
    <t>鹿児島県鹿屋市今坂町１２５６０番地２</t>
  </si>
  <si>
    <t>B146210004743</t>
  </si>
  <si>
    <t>鹿児島市立錦江台小学校</t>
  </si>
  <si>
    <t>鹿児島県鹿児島市錦江台１－７０－１</t>
  </si>
  <si>
    <t>B146210004752</t>
  </si>
  <si>
    <t>姶良市立姶良小学校</t>
  </si>
  <si>
    <t>鹿児島県姶良市西餅田２７２６</t>
  </si>
  <si>
    <t>B146210004761</t>
  </si>
  <si>
    <t>鹿児島市立星峯西小学校</t>
  </si>
  <si>
    <t>鹿児島県鹿児島市星ヶ峯４－９－１</t>
  </si>
  <si>
    <t>B146210004770</t>
  </si>
  <si>
    <t>鹿児島市立吉野東小学校</t>
  </si>
  <si>
    <t>鹿児島県鹿児島市吉野町５９６８－１</t>
  </si>
  <si>
    <t>B146210004789</t>
  </si>
  <si>
    <t>鹿児島市立桜丘東小学校</t>
  </si>
  <si>
    <t>鹿児島県鹿児島市桜ヶ丘６－１３</t>
  </si>
  <si>
    <t>B146210004798</t>
  </si>
  <si>
    <t>鹿児島市立向陽小学校</t>
  </si>
  <si>
    <t>鹿児島県鹿児島市向陽１丁目１４－１</t>
  </si>
  <si>
    <t>B146210004805</t>
  </si>
  <si>
    <t>鹿屋市立寿北小学校</t>
  </si>
  <si>
    <t>鹿児島県鹿屋市札元１－１７－１０</t>
  </si>
  <si>
    <t>B146210004814</t>
  </si>
  <si>
    <t>鹿児島市立清和小学校</t>
  </si>
  <si>
    <t>鹿児島県鹿児島市上福元町１２７７－１</t>
  </si>
  <si>
    <t>B146210004823</t>
  </si>
  <si>
    <t>日置市立妙円寺小学校</t>
  </si>
  <si>
    <t>鹿児島県日置市伊集院町妙円寺１－１１２</t>
  </si>
  <si>
    <t>B146210004832</t>
  </si>
  <si>
    <t>姶良市立西姶良小学校</t>
  </si>
  <si>
    <t>鹿児島県姶良市西姶良１－３７－１</t>
  </si>
  <si>
    <t>B146210004841</t>
  </si>
  <si>
    <t>鹿児島市立坂元台小学校</t>
  </si>
  <si>
    <t>鹿児島県鹿児島市西坂元町５８－２</t>
  </si>
  <si>
    <t>B146210004850</t>
  </si>
  <si>
    <t>鹿児島市立花野小学校</t>
  </si>
  <si>
    <t>鹿児島県鹿児島市花野光ヶ丘１－１－１</t>
  </si>
  <si>
    <t>B146210004869</t>
  </si>
  <si>
    <t>姶良市立加治木小学校</t>
  </si>
  <si>
    <t>鹿児島県姶良市加治木町反土２９５５番地</t>
  </si>
  <si>
    <t>B146210004878</t>
  </si>
  <si>
    <t>鹿児島市立星峯東小学校</t>
  </si>
  <si>
    <t>鹿児島県鹿児島市星ヶ峯一丁目１７ー１</t>
  </si>
  <si>
    <t>B146210004887</t>
  </si>
  <si>
    <t>鹿児島市立牟礼岡小学校</t>
  </si>
  <si>
    <t>鹿児島県鹿児島市牟礼岡１－１－１</t>
  </si>
  <si>
    <t>B146210004896</t>
  </si>
  <si>
    <t>鹿児島市立武岡台小学校</t>
  </si>
  <si>
    <t>鹿児島県鹿児島市武岡６ー１ー１</t>
  </si>
  <si>
    <t>B146210004903</t>
  </si>
  <si>
    <t>鹿児島市立皇徳寺小学校</t>
  </si>
  <si>
    <t>鹿児島県鹿児島市皇徳寺台二丁目５０番１号</t>
  </si>
  <si>
    <t>B146210004912</t>
  </si>
  <si>
    <t>鹿児島市立伊敷台小学校</t>
  </si>
  <si>
    <t>鹿児島県鹿児島市伊敷台４－２０－１</t>
  </si>
  <si>
    <t>B146210004921</t>
  </si>
  <si>
    <t>霧島市立青葉小学校</t>
  </si>
  <si>
    <t>鹿児島県霧島市国分郡田３１５</t>
  </si>
  <si>
    <t>B146210004930</t>
  </si>
  <si>
    <t>霧島市立天降川小学校</t>
  </si>
  <si>
    <t>鹿児島県霧島市国分福島１丁目１－１５</t>
  </si>
  <si>
    <t>B146210004949</t>
  </si>
  <si>
    <t>鹿屋市立輝北小学校</t>
  </si>
  <si>
    <t>鹿児島県鹿屋市輝北町上百引３１８６番地</t>
  </si>
  <si>
    <t>B146210004958</t>
  </si>
  <si>
    <t>喜界町立喜界小学校</t>
  </si>
  <si>
    <t>鹿児島県大島郡喜界町湾１８０８番地</t>
  </si>
  <si>
    <t>B146210004967</t>
  </si>
  <si>
    <t>喜界町立早町小学校</t>
  </si>
  <si>
    <t>鹿児島県大島郡喜界町塩道１０４８</t>
  </si>
  <si>
    <t>B146210004976</t>
  </si>
  <si>
    <t>鹿屋市立花岡小学校</t>
  </si>
  <si>
    <t>鹿児島県鹿屋市古里町９９番地</t>
  </si>
  <si>
    <t>B146210004985</t>
  </si>
  <si>
    <t>長島町立獅子島小学校</t>
  </si>
  <si>
    <t>鹿児島県出水郡長島町獅子島１１８番地</t>
  </si>
  <si>
    <t>B146210004994</t>
  </si>
  <si>
    <t>南さつま市立笠沙小学校</t>
  </si>
  <si>
    <t>鹿児島県南さつま市笠沙町片浦２３６２</t>
  </si>
  <si>
    <t>B146210005001</t>
  </si>
  <si>
    <t>姶良市立松原なぎさ小学校</t>
  </si>
  <si>
    <t>鹿児島県姶良市松原町１丁目２３番地１</t>
  </si>
  <si>
    <t>鹿児島県鹿児島郡十島村諏訪之瀬島９０番地</t>
  </si>
  <si>
    <t>B146310000013</t>
  </si>
  <si>
    <t>鹿児島三育小学校</t>
  </si>
  <si>
    <t>鹿児島県鹿児島市平之町１４－２１</t>
  </si>
  <si>
    <t>B146310000022</t>
  </si>
  <si>
    <t>池田学園池田小学校</t>
  </si>
  <si>
    <t>鹿児島県鹿児島市西別府町１６６０番地</t>
  </si>
  <si>
    <t>B146310000031</t>
  </si>
  <si>
    <t>神村学園初等部</t>
  </si>
  <si>
    <t>鹿児島県いちき串木野市別府４４６０</t>
  </si>
  <si>
    <t>C146110000015</t>
  </si>
  <si>
    <t>鹿児島大学教育学部附属中学校</t>
  </si>
  <si>
    <t>鹿児島県鹿児島市郡元１－２０－３５</t>
  </si>
  <si>
    <t>C146210000013</t>
  </si>
  <si>
    <t>鹿児島市立吉野中学校</t>
  </si>
  <si>
    <t>鹿児島県鹿児島市吉野町３０７４</t>
  </si>
  <si>
    <t>C146210000022</t>
  </si>
  <si>
    <t>鹿児島市立清水中学校</t>
  </si>
  <si>
    <t>鹿児島県鹿児島市稲荷町３６－２９</t>
  </si>
  <si>
    <t>C146210000031</t>
  </si>
  <si>
    <t>鹿児島市立長田中学校</t>
  </si>
  <si>
    <t>鹿児島県鹿児島市小川町３－１０</t>
  </si>
  <si>
    <t>C146210000040</t>
  </si>
  <si>
    <t>鹿児島市立甲東中学校</t>
  </si>
  <si>
    <t>鹿児島県鹿児島市樋之口町４－３８</t>
  </si>
  <si>
    <t>C146210000059</t>
  </si>
  <si>
    <t>鹿児島市立城西中学校</t>
  </si>
  <si>
    <t>鹿児島県鹿児島市城西二丁目３－１２</t>
  </si>
  <si>
    <t>C146210000068</t>
  </si>
  <si>
    <t>鹿児島市立武中学校</t>
  </si>
  <si>
    <t>鹿児島県鹿児島市武３－４２－１</t>
  </si>
  <si>
    <t>C146210000077</t>
  </si>
  <si>
    <t>鹿児島市立甲南中学校</t>
  </si>
  <si>
    <t>鹿児島県鹿児島市高麗町３６番３２号</t>
  </si>
  <si>
    <t>C146210000086</t>
  </si>
  <si>
    <t>鹿児島市立天保山中学校</t>
  </si>
  <si>
    <t>鹿児島県鹿児島市下荒田２丁目３１の１５</t>
  </si>
  <si>
    <t>C146210000095</t>
  </si>
  <si>
    <t>鹿児島市立鴨池中学校</t>
  </si>
  <si>
    <t>鹿児島県鹿児島市真砂本町５８－５８</t>
  </si>
  <si>
    <t>C146210000102</t>
  </si>
  <si>
    <t>鹿児島市立南中学校</t>
  </si>
  <si>
    <t>鹿児島県鹿児島市東郡元１３－３４</t>
  </si>
  <si>
    <t>C146210000111</t>
  </si>
  <si>
    <t>鹿児島市立紫原中学校</t>
  </si>
  <si>
    <t>鹿児島県鹿児島市紫原６丁目３１番１９号</t>
  </si>
  <si>
    <t>C146210000120</t>
  </si>
  <si>
    <t>鹿児島市立伊敷中学校</t>
  </si>
  <si>
    <t>鹿児島県鹿児島市下伊敷１－１１－１</t>
  </si>
  <si>
    <t>C146210000139</t>
  </si>
  <si>
    <t>鹿児島市立河頭中学校</t>
  </si>
  <si>
    <t>鹿児島県鹿児島市犬迫町１１６８</t>
  </si>
  <si>
    <t>C146210000148</t>
  </si>
  <si>
    <t>鹿児島市立東桜島中学校</t>
  </si>
  <si>
    <t>鹿児島県鹿児島市東桜島町８１０番地</t>
  </si>
  <si>
    <t>C146210000157</t>
  </si>
  <si>
    <t>鹿児島市立黒神中学校</t>
  </si>
  <si>
    <t>鹿児島県鹿児島市黒神町６４７</t>
  </si>
  <si>
    <t>C146210000166</t>
  </si>
  <si>
    <t>鹿児島市立谷山中学校</t>
  </si>
  <si>
    <t>鹿児島県鹿児島市上福元町５５００番地</t>
  </si>
  <si>
    <t>C146210000175</t>
  </si>
  <si>
    <t>鹿児島市立和田中学校</t>
  </si>
  <si>
    <t>鹿児島県鹿児島市和田２丁目４４－３</t>
  </si>
  <si>
    <t>C146210000184</t>
  </si>
  <si>
    <t>鹿児島市立福平中学校</t>
  </si>
  <si>
    <t>鹿児島県鹿児島市平川町６００４</t>
  </si>
  <si>
    <t>C146210000193</t>
  </si>
  <si>
    <t>鹿児島市立錫山中学校</t>
  </si>
  <si>
    <t>C146210000200</t>
  </si>
  <si>
    <t>鹿児島市立谷山北中学校</t>
  </si>
  <si>
    <t>鹿児島県鹿児島市山田町１６９０</t>
  </si>
  <si>
    <t>C146210000219</t>
  </si>
  <si>
    <t>指宿市立北指宿中学校</t>
  </si>
  <si>
    <t>鹿児島県指宿市西方２３２９</t>
  </si>
  <si>
    <t>C146210000228</t>
  </si>
  <si>
    <t>指宿市立南指宿中学校</t>
  </si>
  <si>
    <t>鹿児島県指宿市十二町４２０番地</t>
  </si>
  <si>
    <t>C146210000237</t>
  </si>
  <si>
    <t>指宿市立西指宿中学校</t>
  </si>
  <si>
    <t>鹿児島県指宿市新西方１５３４－２</t>
  </si>
  <si>
    <t>C146210000246</t>
  </si>
  <si>
    <t>枕崎市立枕崎中学校</t>
  </si>
  <si>
    <t>鹿児島県枕崎市桜木町４７８</t>
  </si>
  <si>
    <t>C146210000255</t>
  </si>
  <si>
    <t>枕崎市立桜山中学校</t>
  </si>
  <si>
    <t>鹿児島県枕崎市桜山町２７２</t>
  </si>
  <si>
    <t>C146210000264</t>
  </si>
  <si>
    <t>枕崎市立別府中学校</t>
  </si>
  <si>
    <t>鹿児島県枕崎市別府東町５４３</t>
  </si>
  <si>
    <t>C146210000273</t>
  </si>
  <si>
    <t>南さつま市立加世田中学校</t>
  </si>
  <si>
    <t>鹿児島県南さつま市加世田武田１５５３３番地</t>
  </si>
  <si>
    <t>C146210000282</t>
  </si>
  <si>
    <t>南さつま市立万世中学校</t>
  </si>
  <si>
    <t>鹿児島県南さつま市加世田唐仁原５８９８</t>
  </si>
  <si>
    <t>C146210000291</t>
  </si>
  <si>
    <t>いちき串木野市立串木野中学校</t>
  </si>
  <si>
    <t>鹿児島県いちき串木野市上名７００番地</t>
  </si>
  <si>
    <t>C146210000308</t>
  </si>
  <si>
    <t>いちき串木野市立串木野西中学校</t>
  </si>
  <si>
    <t>鹿児島県いちき串木野市平江２０２２６番地１</t>
  </si>
  <si>
    <t>C146210000317</t>
  </si>
  <si>
    <t>いちき串木野市立羽島中学校</t>
  </si>
  <si>
    <t>鹿児島県いちき串木野市羽島５３５５番地</t>
  </si>
  <si>
    <t>C146210000326</t>
  </si>
  <si>
    <t>いちき串木野市立生冠中学校</t>
  </si>
  <si>
    <t>鹿児島県いちき串木野市上名８５５１</t>
  </si>
  <si>
    <t>C146210000335</t>
  </si>
  <si>
    <t>薩摩川内市立川内北中学校</t>
  </si>
  <si>
    <t>鹿児島県薩摩川内市花木町１７番６０号</t>
  </si>
  <si>
    <t>C146210000344</t>
  </si>
  <si>
    <t>薩摩川内市立川内南中学校</t>
  </si>
  <si>
    <t>鹿児島県薩摩川内市平佐町９８５番地</t>
  </si>
  <si>
    <t>C146210000353</t>
  </si>
  <si>
    <t>薩摩川内市立水引中学校</t>
  </si>
  <si>
    <t>鹿児島県薩摩川内市水引町７６０２ー１</t>
  </si>
  <si>
    <t>C146210000362</t>
  </si>
  <si>
    <t>阿久根市立阿久根中学校</t>
  </si>
  <si>
    <t>鹿児島県阿久根市波留５５２９</t>
  </si>
  <si>
    <t>C146210000371</t>
  </si>
  <si>
    <t>阿久根市立鶴川内中学校</t>
  </si>
  <si>
    <t>鹿児島県阿久根市鶴川内１０３００</t>
  </si>
  <si>
    <t>C146210000380</t>
  </si>
  <si>
    <t>阿久根市立三笠中学校</t>
  </si>
  <si>
    <t>鹿児島県阿久根市脇本７８７７</t>
  </si>
  <si>
    <t>C146210000399</t>
  </si>
  <si>
    <t>出水市立出水中学校</t>
  </si>
  <si>
    <t>鹿児島県出水市中央町１２６２</t>
  </si>
  <si>
    <t>C146210000406</t>
  </si>
  <si>
    <t>出水市立米ノ津中学校</t>
  </si>
  <si>
    <t>鹿児島県出水市明神町１００番地</t>
  </si>
  <si>
    <t>C146210000415</t>
  </si>
  <si>
    <t>出水市立大川内中学校</t>
  </si>
  <si>
    <t>鹿児島県出水市上大川内８２３</t>
  </si>
  <si>
    <t>C146210000424</t>
  </si>
  <si>
    <t>霧島市立国分中学校</t>
  </si>
  <si>
    <t>鹿児島県霧島市国分清水１－１６－１４</t>
  </si>
  <si>
    <t>C146210000433</t>
  </si>
  <si>
    <t>霧島市立木原中学校</t>
  </si>
  <si>
    <t>C146210000442</t>
  </si>
  <si>
    <t>霧島市立国分南中学校</t>
  </si>
  <si>
    <t>鹿児島県霧島市国分下井８１７</t>
  </si>
  <si>
    <t>C146210000451</t>
  </si>
  <si>
    <t>鹿屋市立鹿屋中学校</t>
  </si>
  <si>
    <t>鹿児島県鹿屋市打馬２丁目２４－１</t>
  </si>
  <si>
    <t>C146210000460</t>
  </si>
  <si>
    <t>鹿屋市立第一鹿屋中学校</t>
  </si>
  <si>
    <t>鹿児島県鹿屋市西原２丁目１－２</t>
  </si>
  <si>
    <t>C146210000479</t>
  </si>
  <si>
    <t>鹿屋市立田崎中学校</t>
  </si>
  <si>
    <t>鹿児島県鹿屋市川西町４８９０</t>
  </si>
  <si>
    <t>C146210000488</t>
  </si>
  <si>
    <t>鹿屋市立大姶良中学校</t>
  </si>
  <si>
    <t>鹿児島県鹿屋市田淵町９８７</t>
  </si>
  <si>
    <t>C146210000497</t>
  </si>
  <si>
    <t>鹿屋市立花岡中学校</t>
  </si>
  <si>
    <t>C146210000503</t>
  </si>
  <si>
    <t>鹿屋市立高隈中学校</t>
  </si>
  <si>
    <t>鹿児島県鹿屋市下高隈町５６８</t>
  </si>
  <si>
    <t>C146210000512</t>
  </si>
  <si>
    <t>奄美市立名瀬中学校</t>
  </si>
  <si>
    <t>鹿児島県奄美市真名津町１４－１</t>
  </si>
  <si>
    <t>C146210000521</t>
  </si>
  <si>
    <t>奄美市立金久中学校</t>
  </si>
  <si>
    <t>鹿児島県奄美市名瀬塩浜町１５－１０</t>
  </si>
  <si>
    <t>C146210000530</t>
  </si>
  <si>
    <t>奄美市立朝日中学校</t>
  </si>
  <si>
    <t>鹿児島県奄美市名瀬朝日町２９－１</t>
  </si>
  <si>
    <t>C146210000549</t>
  </si>
  <si>
    <t>奄美市立小宿中学校</t>
  </si>
  <si>
    <t>鹿児島県奄美市名瀬小宿２７８８番地</t>
  </si>
  <si>
    <t>C146210000558</t>
  </si>
  <si>
    <t>奄美市立大川中学校</t>
  </si>
  <si>
    <t>C146210000567</t>
  </si>
  <si>
    <t>奄美市立芦花部中学校</t>
  </si>
  <si>
    <t>C146210000576</t>
  </si>
  <si>
    <t>奄美市立崎原中学校</t>
  </si>
  <si>
    <t>C146210000585</t>
  </si>
  <si>
    <t>鹿児島市立桜島中学校</t>
  </si>
  <si>
    <t>鹿児島県鹿児島市藤野町１３４２</t>
  </si>
  <si>
    <t>C146210000594</t>
  </si>
  <si>
    <t>鹿児島市立吉田北中学校</t>
  </si>
  <si>
    <t>鹿児島県鹿児島市西佐多町２６９</t>
  </si>
  <si>
    <t>C146210000601</t>
  </si>
  <si>
    <t>鹿児島市立吉田南中学校</t>
  </si>
  <si>
    <t>鹿児島県鹿児島市本名町５６５</t>
  </si>
  <si>
    <t>C146210000610</t>
  </si>
  <si>
    <t>鹿児島市立喜入中学校</t>
  </si>
  <si>
    <t>鹿児島県鹿児島市喜入町７１４３</t>
  </si>
  <si>
    <t>C146210000629</t>
  </si>
  <si>
    <t>指宿市立山川中学校</t>
  </si>
  <si>
    <t>鹿児島県指宿市山川成川２３５０</t>
  </si>
  <si>
    <t>C146210000638</t>
  </si>
  <si>
    <t>指宿市立開聞中学校</t>
  </si>
  <si>
    <t>鹿児島県指宿市開聞十町２５６１</t>
  </si>
  <si>
    <t>C146210000647</t>
  </si>
  <si>
    <t>南九州市立頴娃中学校</t>
  </si>
  <si>
    <t>鹿児島県南九州市頴娃町郡１４４２－１</t>
  </si>
  <si>
    <t>C146210000656</t>
  </si>
  <si>
    <t>いちき串木野市立市来中学校</t>
  </si>
  <si>
    <t>鹿児島県いちき串木野市大里３７６４</t>
  </si>
  <si>
    <t>C146210000665</t>
  </si>
  <si>
    <t>日置市立東市来中学校</t>
  </si>
  <si>
    <t>鹿児島県日置市東市来町長里２６８４番地２</t>
  </si>
  <si>
    <t>C146210000683</t>
  </si>
  <si>
    <t>日置市立伊集院中学校</t>
  </si>
  <si>
    <t>鹿児島県日置市伊集院町下谷口１５４７番地</t>
  </si>
  <si>
    <t>C146210000692</t>
  </si>
  <si>
    <t>日置市立伊集院北中学校</t>
  </si>
  <si>
    <t>鹿児島県日置市伊集院町下神殿１１５４</t>
  </si>
  <si>
    <t>C146210000709</t>
  </si>
  <si>
    <t>日置市立土橋中学校</t>
  </si>
  <si>
    <t>鹿児島県日置市伊集院町土橋１３５０番地</t>
  </si>
  <si>
    <t>C146210000718</t>
  </si>
  <si>
    <t>鹿児島市立松元中学校</t>
  </si>
  <si>
    <t>鹿児島県鹿児島市上谷口町２９９４－２</t>
  </si>
  <si>
    <t>C146210000727</t>
  </si>
  <si>
    <t>鹿児島市立郡山中学校</t>
  </si>
  <si>
    <t>鹿児島県鹿児島市鹿児島市郡山町１５００</t>
  </si>
  <si>
    <t>C146210000745</t>
  </si>
  <si>
    <t>日置市立吹上中学校</t>
  </si>
  <si>
    <t>鹿児島県日置市吹上町中原１６９１</t>
  </si>
  <si>
    <t>C146210000754</t>
  </si>
  <si>
    <t>薩摩川内市立樋脇中学校</t>
  </si>
  <si>
    <t>鹿児島県薩摩川内市樋脇町塔之原１０２９５</t>
  </si>
  <si>
    <t>C146210000763</t>
  </si>
  <si>
    <t>薩摩川内市立入来中学校</t>
  </si>
  <si>
    <t>鹿児島県薩摩川内市入来町浦之名７６３５</t>
  </si>
  <si>
    <t>C146210000772</t>
  </si>
  <si>
    <t>さつま町立宮之城中学校</t>
  </si>
  <si>
    <t>鹿児島県薩摩郡さつま町宮之城屋地３９１番地</t>
  </si>
  <si>
    <t>C146210000781</t>
  </si>
  <si>
    <t>薩摩川内市立祁答院中学校</t>
  </si>
  <si>
    <t>鹿児島県薩摩川内市下手１９０－１</t>
  </si>
  <si>
    <t>C146210000790</t>
  </si>
  <si>
    <t>薩摩川内市立里中学校</t>
  </si>
  <si>
    <t>鹿児島県薩摩川内市里町里３３７７</t>
  </si>
  <si>
    <t>C146210000816</t>
  </si>
  <si>
    <t>薩摩川内市立海星中学校</t>
  </si>
  <si>
    <t>鹿児島県薩摩川内市下甑町青瀬１０３４番地１</t>
  </si>
  <si>
    <t>C146210000834</t>
  </si>
  <si>
    <t>出水市立高尾野中学校</t>
  </si>
  <si>
    <t>鹿児島県出水市高尾野町柴引２１４３番地</t>
  </si>
  <si>
    <t>C146210000843</t>
  </si>
  <si>
    <t>出水市立江内中学校</t>
  </si>
  <si>
    <t>鹿児島県出水市高尾野町江内３２００</t>
  </si>
  <si>
    <t>C146210000852</t>
  </si>
  <si>
    <t>出水市立野田中学校</t>
  </si>
  <si>
    <t>鹿児島県出水市野田町上名６１７２</t>
  </si>
  <si>
    <t>C146210000861</t>
  </si>
  <si>
    <t>長島町立鷹巣中学校</t>
  </si>
  <si>
    <t>鹿児島県出水郡長島町鷹巣１６８７</t>
  </si>
  <si>
    <t>C146210000870</t>
  </si>
  <si>
    <t>長島町立川床中学校</t>
  </si>
  <si>
    <t>鹿児島県出水郡長島町川床１５４７</t>
  </si>
  <si>
    <t>C146210000889</t>
  </si>
  <si>
    <t>長島町立獅子島中学校</t>
  </si>
  <si>
    <t>鹿児島県出水郡長島町獅子島１１８</t>
  </si>
  <si>
    <t>C146210000898</t>
  </si>
  <si>
    <t>長島町立長島中学校</t>
  </si>
  <si>
    <t>鹿児島県出水郡長島町指江５４８</t>
  </si>
  <si>
    <t>C146210000905</t>
  </si>
  <si>
    <t>長島町立平尾中学校</t>
  </si>
  <si>
    <t>鹿児島県出水郡長島町平尾５７１９</t>
  </si>
  <si>
    <t>C146210000914</t>
  </si>
  <si>
    <t>伊佐市立菱刈中学校</t>
  </si>
  <si>
    <t>鹿児島県伊佐市菱刈前目２６９７</t>
  </si>
  <si>
    <t>C146210000923</t>
  </si>
  <si>
    <t>姶良市立帖佐中学校</t>
  </si>
  <si>
    <t>鹿児島県姶良市西餅田１５８６番地</t>
  </si>
  <si>
    <t>C146210000932</t>
  </si>
  <si>
    <t>姶良市立重富中学校</t>
  </si>
  <si>
    <t>鹿児島県姶良市平松７０９２</t>
  </si>
  <si>
    <t>C146210000941</t>
  </si>
  <si>
    <t>姶良市立山田中学校</t>
  </si>
  <si>
    <t>鹿児島県姶良市下名９７７</t>
  </si>
  <si>
    <t>C146210000950</t>
  </si>
  <si>
    <t>姶良市立蒲生中学校</t>
  </si>
  <si>
    <t>鹿児島県姶良市蒲生町北１０番地</t>
  </si>
  <si>
    <t>C146210000969</t>
  </si>
  <si>
    <t>霧島市立溝辺中学校</t>
  </si>
  <si>
    <t>鹿児島県霧島市溝辺町有川１６６</t>
  </si>
  <si>
    <t>C146210000978</t>
  </si>
  <si>
    <t>霧島市立陵南中学校</t>
  </si>
  <si>
    <t>鹿児島県霧島市溝辺町麓二丁目２４番地</t>
  </si>
  <si>
    <t>C146210000987</t>
  </si>
  <si>
    <t>霧島市立横川中学校</t>
  </si>
  <si>
    <t>鹿児島県霧島市横川町中ノ５２４</t>
  </si>
  <si>
    <t>C146210000996</t>
  </si>
  <si>
    <t>湧水町立栗野中学校</t>
  </si>
  <si>
    <t>鹿児島県姶良郡湧水町木場７９０番地</t>
  </si>
  <si>
    <t>C146210001003</t>
  </si>
  <si>
    <t>湧水町立吉松中学校</t>
  </si>
  <si>
    <t>鹿児島県姶良郡湧水町川西２１３７－１</t>
  </si>
  <si>
    <t>C146210001012</t>
  </si>
  <si>
    <t>霧島市立牧園中学校</t>
  </si>
  <si>
    <t>鹿児島県霧島市牧園町宿窪田７５１－１</t>
  </si>
  <si>
    <t>C146210001021</t>
  </si>
  <si>
    <t>霧島市立霧島中学校</t>
  </si>
  <si>
    <t>鹿児島県霧島市霧島田口３０８５番地</t>
  </si>
  <si>
    <t>C146210001030</t>
  </si>
  <si>
    <t>霧島市立隼人中学校</t>
  </si>
  <si>
    <t>鹿児島県霧島市隼人町真孝９００－１</t>
  </si>
  <si>
    <t>C146210001049</t>
  </si>
  <si>
    <t>霧島市立日当山中学校</t>
  </si>
  <si>
    <t>鹿児島県霧島市隼人町東郷１１８７－２</t>
  </si>
  <si>
    <t>C146210001058</t>
  </si>
  <si>
    <t>霧島市立牧之原中学校</t>
  </si>
  <si>
    <t>鹿児島県霧島市福山町福山４６２３－１</t>
  </si>
  <si>
    <t>C146210001067</t>
  </si>
  <si>
    <t>曽於市立財部中学校</t>
  </si>
  <si>
    <t>鹿児島県曽於市財部町北俣８１４</t>
  </si>
  <si>
    <t>C146210001076</t>
  </si>
  <si>
    <t>曽於市立末吉中学校</t>
  </si>
  <si>
    <t>鹿児島県曽於市末吉町二之方２１０１</t>
  </si>
  <si>
    <t>C146210001085</t>
  </si>
  <si>
    <t>志布志市立松山中学校</t>
  </si>
  <si>
    <t>鹿児島県志布志市松山町泰野３８７０</t>
  </si>
  <si>
    <t>C146210001094</t>
  </si>
  <si>
    <t>志布志市立志布志中学校</t>
  </si>
  <si>
    <t>鹿児島県志布志市志布志町帖３３８９</t>
  </si>
  <si>
    <t>C146210001101</t>
  </si>
  <si>
    <t>志布志市立有明中学校</t>
  </si>
  <si>
    <t>鹿児島県志布志市有明町野井倉１５８２</t>
  </si>
  <si>
    <t>C146210001110</t>
  </si>
  <si>
    <t>志布志市立宇都中学校</t>
  </si>
  <si>
    <t>鹿児島県志布志市有明町原田２２５６－１</t>
  </si>
  <si>
    <t>C146210001129</t>
  </si>
  <si>
    <t>志布志市立伊崎田中学校</t>
  </si>
  <si>
    <t>鹿児島県志布志市有明町伊﨑田８８６６</t>
  </si>
  <si>
    <t>C146210001138</t>
  </si>
  <si>
    <t>大崎町立大崎中学校</t>
  </si>
  <si>
    <t>鹿児島県曽於郡大崎町仮宿１６９９－１</t>
  </si>
  <si>
    <t>C146210001147</t>
  </si>
  <si>
    <t>鹿屋市立串良中学校</t>
  </si>
  <si>
    <t>鹿児島県鹿屋市串良町岡崎２５４２</t>
  </si>
  <si>
    <t>C146210001156</t>
  </si>
  <si>
    <t>鹿屋市立細山田中学校</t>
  </si>
  <si>
    <t>鹿児島県鹿屋市串良町細山田４９４３－１</t>
  </si>
  <si>
    <t>C146210001165</t>
  </si>
  <si>
    <t>鹿屋市立上小原中学校</t>
  </si>
  <si>
    <t>鹿児島県鹿屋市串良町上小原３５１４－１</t>
  </si>
  <si>
    <t>C146210001174</t>
  </si>
  <si>
    <t>東串良町立東串良中学校</t>
  </si>
  <si>
    <t>鹿児島県肝属郡東串良町川西１６１５</t>
  </si>
  <si>
    <t>C146210001183</t>
  </si>
  <si>
    <t>肝付町立内之浦中学校</t>
  </si>
  <si>
    <t>鹿児島県肝属郡肝付町北方１９５１－４</t>
  </si>
  <si>
    <t>C146210001209</t>
  </si>
  <si>
    <t>肝付町立高山中学校</t>
  </si>
  <si>
    <t>鹿児島県肝属郡肝付町前田１１３２</t>
  </si>
  <si>
    <t>C146210001218</t>
  </si>
  <si>
    <t>肝付町立波野中学校</t>
  </si>
  <si>
    <t>鹿児島県肝属郡肝付町波見１０６５</t>
  </si>
  <si>
    <t>C146210001227</t>
  </si>
  <si>
    <t>肝付町立国見中学校</t>
  </si>
  <si>
    <t>鹿児島県肝属郡肝付町後田１８５７</t>
  </si>
  <si>
    <t>C146210001236</t>
  </si>
  <si>
    <t>鹿屋市立吾平中学校</t>
  </si>
  <si>
    <t>鹿児島県鹿屋市上名７５２０番地</t>
  </si>
  <si>
    <t>C146210001245</t>
  </si>
  <si>
    <t>錦江町立田代中学校</t>
  </si>
  <si>
    <t>鹿児島県肝属郡錦江町田代麓５６２４</t>
  </si>
  <si>
    <t>C146210001254</t>
  </si>
  <si>
    <t>屋久島町立金岳中学校</t>
  </si>
  <si>
    <t>鹿児島県熊毛郡屋久島町口永良部島６２６</t>
  </si>
  <si>
    <t>C146210001263</t>
  </si>
  <si>
    <t>屋久島町立安房中学校</t>
  </si>
  <si>
    <t>鹿児島県熊毛郡屋久島町安房２３７１－６７</t>
  </si>
  <si>
    <t>C146210001325</t>
  </si>
  <si>
    <t>宇検村立田検中学校</t>
  </si>
  <si>
    <t>鹿児島県大島郡宇検村田検１９１</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</si>
  <si>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</si>
  <si>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</si>
  <si>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</si>
  <si>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</si>
  <si>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</si>
  <si>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</si>
  <si>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</si>
  <si>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</si>
  <si>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</si>
  <si>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</si>
  <si>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C146210001389</t>
  </si>
  <si>
    <t>奄美市立東城中学校</t>
  </si>
  <si>
    <t>C146210001398</t>
  </si>
  <si>
    <t>瀬戸内町立篠川中学校</t>
  </si>
  <si>
    <t>C146210001414</t>
  </si>
  <si>
    <t>瀬戸内町立薩川中学校</t>
  </si>
  <si>
    <t>鹿児島県大島郡瀬戸内町薩川７６７</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</si>
  <si>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</si>
  <si>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</si>
  <si>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</si>
  <si>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</si>
  <si>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</si>
  <si>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</si>
  <si>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</si>
  <si>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</si>
  <si>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</si>
  <si>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</si>
  <si>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</si>
  <si>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</si>
  <si>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鹿児島県大島郡瀬戸内町古仁屋８４２－８</t>
  </si>
  <si>
    <t>C146210001496</t>
  </si>
  <si>
    <t>瀬戸内町立阿木名中学校</t>
  </si>
  <si>
    <t>鹿児島県大島郡瀬戸内町瀬戸内町阿木名２１４１</t>
  </si>
  <si>
    <t>C146210001502</t>
  </si>
  <si>
    <t>瀬戸内町立油井中学校</t>
  </si>
  <si>
    <t>C146210001511</t>
  </si>
  <si>
    <t>龍郷町立龍南中学校</t>
  </si>
  <si>
    <t>鹿児島県大島郡龍郷町浦５２８</t>
  </si>
  <si>
    <t>C146210001520</t>
  </si>
  <si>
    <t>龍郷町立龍北中学校</t>
  </si>
  <si>
    <t>鹿児島県大島郡龍郷町嘉渡４８７番地</t>
  </si>
  <si>
    <t>C146210001539</t>
  </si>
  <si>
    <t>龍郷町立赤徳中学校</t>
  </si>
  <si>
    <t>鹿児島県大島郡龍郷町赤尾木２５９</t>
  </si>
  <si>
    <t>C146210001548</t>
  </si>
  <si>
    <t>奄美市立赤木名中学校</t>
  </si>
  <si>
    <t>鹿児島県奄美市笠利町里３６４番地</t>
  </si>
  <si>
    <t>C146210001557</t>
  </si>
  <si>
    <t>奄美市立笠利中学校</t>
  </si>
  <si>
    <t>鹿児島県奄美市笠利町笠利１９２４</t>
  </si>
  <si>
    <t>C146210001566</t>
  </si>
  <si>
    <t>徳之島町立亀津中学校</t>
  </si>
  <si>
    <t>鹿児島県大島郡徳之島町亀津２８４０</t>
  </si>
  <si>
    <t>C146210001575</t>
  </si>
  <si>
    <t>徳之島町立井之川中学校</t>
  </si>
  <si>
    <t>鹿児島県大島郡徳之島町井之川２４５５番地</t>
  </si>
  <si>
    <t>C146210001584</t>
  </si>
  <si>
    <t>徳之島町立尾母中学校</t>
  </si>
  <si>
    <t>C146210001593</t>
  </si>
  <si>
    <t>徳之島町立東天城中学校</t>
  </si>
  <si>
    <t>鹿児島県大島郡徳之島町花徳５２番地</t>
  </si>
  <si>
    <t>C146210001600</t>
  </si>
  <si>
    <t>徳之島町立山中学校</t>
  </si>
  <si>
    <t>鹿児島県大島郡徳之島町山２１７７の３</t>
  </si>
  <si>
    <t>C146210001619</t>
  </si>
  <si>
    <t>徳之島町立手々中学校</t>
  </si>
  <si>
    <t>C146210001628</t>
  </si>
  <si>
    <t>天城町立天城中学校</t>
  </si>
  <si>
    <t>鹿児島県大島郡天城町兼久１１０５</t>
  </si>
  <si>
    <t>C146210001637</t>
  </si>
  <si>
    <t>天城町立北中学校</t>
  </si>
  <si>
    <t>鹿児島県大島郡天城町浅間４０８－１</t>
  </si>
  <si>
    <t>C146210001646</t>
  </si>
  <si>
    <t>天城町立西阿木名中学校</t>
  </si>
  <si>
    <t>C146210001655</t>
  </si>
  <si>
    <t>伊仙町立伊仙中学校</t>
  </si>
  <si>
    <t>鹿児島県大島郡伊仙町伊仙２６３５番地</t>
  </si>
  <si>
    <t>C146210001664</t>
  </si>
  <si>
    <t>伊仙町立面縄中学校</t>
  </si>
  <si>
    <t>鹿児島県大島郡伊仙町面縄２１９６</t>
  </si>
  <si>
    <t>C146210001673</t>
  </si>
  <si>
    <t>伊仙町立犬田布中学校</t>
  </si>
  <si>
    <t>鹿児島県大島郡伊仙町犬田布３２７番地</t>
  </si>
  <si>
    <t>C146210001682</t>
  </si>
  <si>
    <t>和泊町立和泊中学校</t>
  </si>
  <si>
    <t>鹿児島県大島郡和泊町手々知名１３０</t>
  </si>
  <si>
    <t>C146210001691</t>
  </si>
  <si>
    <t>和泊町立城ケ丘中学校</t>
  </si>
  <si>
    <t>鹿児島県大島郡和泊町内城１３０</t>
  </si>
  <si>
    <t>C146210001708</t>
  </si>
  <si>
    <t>知名町立知名中学校</t>
  </si>
  <si>
    <t>鹿児島県大島郡知名町瀬利覚５３６番地</t>
  </si>
  <si>
    <t>C146210001717</t>
  </si>
  <si>
    <t>知名町立田皆中学校</t>
  </si>
  <si>
    <t>鹿児島県大島郡知名町田皆１６６１</t>
  </si>
  <si>
    <t>C146210001726</t>
  </si>
  <si>
    <t>与論町立与論中学校</t>
  </si>
  <si>
    <t>鹿児島県大島郡与論町朝戸１１３４番地</t>
  </si>
  <si>
    <t>C146210001735</t>
  </si>
  <si>
    <t>鹿児島市立緑丘中学校</t>
  </si>
  <si>
    <t>鹿児島県鹿児島市緑ヶ丘町４６番地１</t>
  </si>
  <si>
    <t>C146210001744</t>
  </si>
  <si>
    <t>鹿児島市立明和中学校</t>
  </si>
  <si>
    <t>鹿児島県鹿児島市明和２丁目２－１</t>
  </si>
  <si>
    <t>C146210001753</t>
  </si>
  <si>
    <t>鹿児島市立坂元中学校</t>
  </si>
  <si>
    <t>鹿児島県鹿児島市玉里団地三丁目４５番２号</t>
  </si>
  <si>
    <t>C146210001762</t>
  </si>
  <si>
    <t>鹿児島市立西紫原中学校</t>
  </si>
  <si>
    <t>鹿児島県鹿児島市西紫原町２６－１</t>
  </si>
  <si>
    <t>C146210001771</t>
  </si>
  <si>
    <t>鹿児島市立桜丘中学校</t>
  </si>
  <si>
    <t>鹿児島県鹿児島市桜ヶ丘二丁目３４番地</t>
  </si>
  <si>
    <t>C146210001780</t>
  </si>
  <si>
    <t>鹿児島市立東谷山中学校</t>
  </si>
  <si>
    <t>鹿児島県鹿児島市魚見町１２０番地２</t>
  </si>
  <si>
    <t>C146210001815</t>
  </si>
  <si>
    <t>南九州市立知覧中学校</t>
  </si>
  <si>
    <t>鹿児島県南九州市知覧町西元４１６０</t>
  </si>
  <si>
    <t>C146210001824</t>
  </si>
  <si>
    <t>姶良市立加治木中学校</t>
  </si>
  <si>
    <t>鹿児島県姶良市加治木町反土２１６２</t>
  </si>
  <si>
    <t>C146210001833</t>
  </si>
  <si>
    <t>鹿児島市立星峯中学校</t>
  </si>
  <si>
    <t>鹿児島県鹿児島市星ヶ峯４－１０－１</t>
  </si>
  <si>
    <t>C146210001842</t>
  </si>
  <si>
    <t>薩摩川内市立川内中央中学校</t>
  </si>
  <si>
    <t>鹿児島県薩摩川内市平佐町５０００</t>
  </si>
  <si>
    <t>C146210001851</t>
  </si>
  <si>
    <t>屋久島町立岳南中学校</t>
  </si>
  <si>
    <t>鹿児島県熊毛郡屋久島町小島６３－２３</t>
  </si>
  <si>
    <t>C146210001860</t>
  </si>
  <si>
    <t>鹿児島市立吉野東中学校</t>
  </si>
  <si>
    <t>鹿児島県鹿児島市吉野町５００３</t>
  </si>
  <si>
    <t>C146210001879</t>
  </si>
  <si>
    <t>南九州市立川辺中学校</t>
  </si>
  <si>
    <t>鹿児島県南九州市川辺町田部田３８８０</t>
  </si>
  <si>
    <t>C146210001888</t>
  </si>
  <si>
    <t>鹿児島市立西陵中学校</t>
  </si>
  <si>
    <t>鹿児島県鹿児島市西陵５－１３－１</t>
  </si>
  <si>
    <t>C146210001897</t>
  </si>
  <si>
    <t>鹿屋市立鹿屋東中学校</t>
  </si>
  <si>
    <t>鹿児島県鹿屋市笠之原町２９０２</t>
  </si>
  <si>
    <t>C146210001904</t>
  </si>
  <si>
    <t>鹿児島市立武岡中学校</t>
  </si>
  <si>
    <t>鹿児島県鹿児島市武岡５丁目５０番１号</t>
  </si>
  <si>
    <t>C146210001913</t>
  </si>
  <si>
    <t>出水市立米ノ津中学校桂島分校</t>
  </si>
  <si>
    <t>C146210001922</t>
  </si>
  <si>
    <t>鹿児島市立皇徳寺中学校</t>
  </si>
  <si>
    <t>鹿児島県鹿児島市皇徳寺台３－３５－１</t>
  </si>
  <si>
    <t>C146210001931</t>
  </si>
  <si>
    <t>鹿児島市立鹿児島玉龍中学校</t>
  </si>
  <si>
    <t>鹿児島県鹿児島市池之上町２０－５７</t>
  </si>
  <si>
    <t>C146210001940</t>
  </si>
  <si>
    <t>錦江町立錦江中学校</t>
  </si>
  <si>
    <t>鹿児島県肝属郡錦江町城元９４０</t>
  </si>
  <si>
    <t>C146210001959</t>
  </si>
  <si>
    <t>霧島市立牧之原中学校若駒分校</t>
  </si>
  <si>
    <t>鹿児島県霧島市国分上之段２５２８</t>
  </si>
  <si>
    <t>C146210001968</t>
  </si>
  <si>
    <t>西之表市立種子島中学校</t>
  </si>
  <si>
    <t>鹿児島県西之表市西之表７３７６</t>
  </si>
  <si>
    <t>C146210001977</t>
  </si>
  <si>
    <t>薩摩川内市立平成中学校</t>
  </si>
  <si>
    <t>鹿児島県薩摩川内市城上町６１０</t>
  </si>
  <si>
    <t>C146210001986</t>
  </si>
  <si>
    <t>南大隅町立第一佐多中学校</t>
  </si>
  <si>
    <t>鹿児島県肝属郡南大隅町佐多伊座敷３４７０</t>
  </si>
  <si>
    <t>C146210001995</t>
  </si>
  <si>
    <t>鹿児島市立伊敷台中学校</t>
  </si>
  <si>
    <t>鹿児島県鹿児島市伊敷台１丁目３番１号</t>
  </si>
  <si>
    <t>C146210002002</t>
  </si>
  <si>
    <t>枕崎市立立神中学校</t>
  </si>
  <si>
    <t>鹿児島県枕崎市大塚北町５４番地</t>
  </si>
  <si>
    <t>C146210002011</t>
  </si>
  <si>
    <t>南種子町立南種子中学校</t>
  </si>
  <si>
    <t>鹿児島県熊毛郡南種子町中之下１９００</t>
  </si>
  <si>
    <t>C146210002020</t>
  </si>
  <si>
    <t>南大隅町立根占中学校</t>
  </si>
  <si>
    <t>鹿児島県肝属郡南大隅町根占山本１２２９－１</t>
  </si>
  <si>
    <t>C146210002039</t>
  </si>
  <si>
    <t>霧島市立舞鶴中学校</t>
  </si>
  <si>
    <t>鹿児島県霧島市国分福島３丁目５５番１号</t>
  </si>
  <si>
    <t>C146210002048</t>
  </si>
  <si>
    <t>中種子町立中種子中学校</t>
  </si>
  <si>
    <t>鹿児島県熊毛郡中種子町野間５２０８－１</t>
  </si>
  <si>
    <t>C146210002057</t>
  </si>
  <si>
    <t>曽於市立大隅中学校</t>
  </si>
  <si>
    <t>鹿児島県曽於市大隅町岩川５１４６番地</t>
  </si>
  <si>
    <t>C146210002066</t>
  </si>
  <si>
    <t>垂水市立垂水中央中学校</t>
  </si>
  <si>
    <t>鹿児島県垂水市南松原町６０</t>
  </si>
  <si>
    <t>C146210002075</t>
  </si>
  <si>
    <t>鹿屋市立輝北中学校</t>
  </si>
  <si>
    <t>鹿児島県鹿屋市輝北町市成２４１２－１</t>
  </si>
  <si>
    <t>C146210002084</t>
  </si>
  <si>
    <t>屋久島町立中央中学校</t>
  </si>
  <si>
    <t>鹿児島県熊毛郡屋久島町宮之浦２４３７番地６</t>
  </si>
  <si>
    <t>C146210002093</t>
  </si>
  <si>
    <t>大和村立大和中学校</t>
  </si>
  <si>
    <t>C146210002100</t>
  </si>
  <si>
    <t>喜界町立喜界中学校</t>
  </si>
  <si>
    <t>鹿児島県大島郡喜界町湾１７７５番地</t>
  </si>
  <si>
    <t>C146210002119</t>
  </si>
  <si>
    <t>南さつま市立大笠中学校</t>
  </si>
  <si>
    <t>鹿児島県南さつま市大浦町２４５２４番地</t>
  </si>
  <si>
    <t>C146210002128</t>
  </si>
  <si>
    <t>鹿児島県立楠隼中学校</t>
  </si>
  <si>
    <t>鹿児島県肝属郡肝付町前田５０２５</t>
  </si>
  <si>
    <t>C146210002137</t>
  </si>
  <si>
    <t>伊佐市立大口中央中学校</t>
  </si>
  <si>
    <t>鹿児島県伊佐市大口篠原７４６番地１</t>
  </si>
  <si>
    <t>鹿児島県鹿児島郡十島村小宝島２１番地２３</t>
  </si>
  <si>
    <t>C146310000011</t>
  </si>
  <si>
    <t>ラサール中学校</t>
  </si>
  <si>
    <t>鹿児島県鹿児島市小松原２－１０－１</t>
  </si>
  <si>
    <t>C146310000020</t>
  </si>
  <si>
    <t>鹿児島純心女子中学校</t>
  </si>
  <si>
    <t>鹿児島県鹿児島市唐湊４－２２－２</t>
  </si>
  <si>
    <t>C146310000039</t>
  </si>
  <si>
    <t>大口明光学園中学校</t>
  </si>
  <si>
    <t>鹿児島県伊佐市大口里１８３０</t>
  </si>
  <si>
    <t>C146310000048</t>
  </si>
  <si>
    <t>鹿児島修学館中学校</t>
  </si>
  <si>
    <t>鹿児島県鹿児島市永吉２－９－１</t>
  </si>
  <si>
    <t>C146310000057</t>
  </si>
  <si>
    <t>川島学園れいめい中学校</t>
  </si>
  <si>
    <t>鹿児島県薩摩川内市隈之城町２２０５番地</t>
  </si>
  <si>
    <t>C146310000066</t>
  </si>
  <si>
    <t>池田学園池田中学校</t>
  </si>
  <si>
    <t>鹿児島県鹿児島市西別府町１６８０番地</t>
  </si>
  <si>
    <t>C146310000075</t>
  </si>
  <si>
    <t>志學館中等部</t>
  </si>
  <si>
    <t>鹿児島県鹿児島市南郡元町３２－１</t>
  </si>
  <si>
    <t>C146310000084</t>
  </si>
  <si>
    <t>鹿児島育英館中学校</t>
  </si>
  <si>
    <t>鹿児島県日置市伊集院町猪鹿倉５５０</t>
  </si>
  <si>
    <t>C146310000093</t>
  </si>
  <si>
    <t>神村学園中等部</t>
  </si>
  <si>
    <t>C146310000100</t>
  </si>
  <si>
    <t>鹿児島第一中学校</t>
  </si>
  <si>
    <t>鹿児島県霧島市国分府中２１４</t>
  </si>
  <si>
    <t>C246210000012</t>
  </si>
  <si>
    <t>鶴荘学園</t>
  </si>
  <si>
    <t>鹿児島県出水市荘１７４８</t>
  </si>
  <si>
    <t>C246210000021</t>
  </si>
  <si>
    <t>坊津学園</t>
  </si>
  <si>
    <t>鹿児島県南さつま市坊津町泊８７４８</t>
  </si>
  <si>
    <t>C246210000030</t>
  </si>
  <si>
    <t>東郷学園義務教育学校</t>
  </si>
  <si>
    <t>鹿児島県薩摩川内市東郷町斧渕４５６４</t>
  </si>
  <si>
    <t>C246210000049</t>
  </si>
  <si>
    <t>三島硫黄島学園義務教育学校</t>
  </si>
  <si>
    <t>鹿児島県鹿児島郡三島村硫黄島８０</t>
  </si>
  <si>
    <t>C246210000058</t>
  </si>
  <si>
    <t>三島竹島学園義務教育学校</t>
  </si>
  <si>
    <t>鹿児島県鹿児島郡三島村竹島４３</t>
  </si>
  <si>
    <t>C246210000067</t>
  </si>
  <si>
    <t>三島大里学園義務教育学校</t>
  </si>
  <si>
    <t>鹿児島県鹿児島郡三島村黒島４４</t>
  </si>
  <si>
    <t>C246210000076</t>
  </si>
  <si>
    <t>三島片泊学園義務教育学校</t>
  </si>
  <si>
    <t>鹿児島県鹿児島郡三島村黒島４２</t>
  </si>
  <si>
    <t>C246210000085</t>
  </si>
  <si>
    <t>日吉学園</t>
  </si>
  <si>
    <t>鹿児島県日置市日吉町日置３５６</t>
  </si>
  <si>
    <t>C246210000094</t>
  </si>
  <si>
    <t>岸良学園</t>
  </si>
  <si>
    <t>鹿児島県肝属郡肝付町岸良２０７－１</t>
  </si>
  <si>
    <t>C246210000101</t>
  </si>
  <si>
    <t>南さつま市立金峰学園</t>
  </si>
  <si>
    <t>鹿児島県南さつま市金峰町中津野５００番地１</t>
  </si>
  <si>
    <t>D146210000011</t>
  </si>
  <si>
    <t>鹿児島県立鶴丸高等学校</t>
  </si>
  <si>
    <t>鹿児島県鹿児島市薬師２－１－１</t>
  </si>
  <si>
    <t>D146210000020</t>
  </si>
  <si>
    <t>鹿児島県立甲南高等学校</t>
  </si>
  <si>
    <t>鹿児島県鹿児島市上之園町２３－１</t>
  </si>
  <si>
    <t>D146210000039</t>
  </si>
  <si>
    <t>鹿児島県立鹿児島中央高等学校</t>
  </si>
  <si>
    <t>鹿児島県鹿児島市加治屋町１０番１号</t>
  </si>
  <si>
    <t>D146210000048</t>
  </si>
  <si>
    <t>鹿児島県立鹿児島東高等学校</t>
  </si>
  <si>
    <t>鹿児島県鹿児島市東坂元３－２８－１</t>
  </si>
  <si>
    <t>D146210000057</t>
  </si>
  <si>
    <t>鹿児島県立鹿児島工業高等学校</t>
  </si>
  <si>
    <t>鹿児島県鹿児島市草牟田２－５７－１</t>
  </si>
  <si>
    <t>D146210000066</t>
  </si>
  <si>
    <t>鹿児島県立鹿児島南高等学校</t>
  </si>
  <si>
    <t>鹿児島県鹿児島市谷山中央８丁目４番１号</t>
  </si>
  <si>
    <t>D146210000075</t>
  </si>
  <si>
    <t>鹿児島県立指宿高等学校</t>
  </si>
  <si>
    <t>鹿児島県指宿市十町２３６</t>
  </si>
  <si>
    <t>D146210000084</t>
  </si>
  <si>
    <t>鹿児島県立山川高等学校</t>
  </si>
  <si>
    <t>鹿児島県指宿市山川成川３４２３</t>
  </si>
  <si>
    <t>D146210000093</t>
  </si>
  <si>
    <t>鹿児島県立頴娃高等学校</t>
  </si>
  <si>
    <t>鹿児島県南九州市頴娃町牧之内２０００番地</t>
  </si>
  <si>
    <t>D146210000100</t>
  </si>
  <si>
    <t>鹿児島県立枕崎高等学校</t>
  </si>
  <si>
    <t>鹿児島県枕崎市岩崎町３番地</t>
  </si>
  <si>
    <t>D146210000119</t>
  </si>
  <si>
    <t>鹿児島県立鹿児島水産高等学校</t>
  </si>
  <si>
    <t>鹿児島県枕崎市板敷南町６５０番地</t>
  </si>
  <si>
    <t>D146210000128</t>
  </si>
  <si>
    <t>鹿児島県立加世田高等学校</t>
  </si>
  <si>
    <t>鹿児島県南さつま市加世田川畑３２００</t>
  </si>
  <si>
    <t>D146210000137</t>
  </si>
  <si>
    <t>鹿児島県立加世田常潤高等学校</t>
  </si>
  <si>
    <t>鹿児島県南さつま市加世田武田１４８６３</t>
  </si>
  <si>
    <t>D146210000146</t>
  </si>
  <si>
    <t>鹿児島県立川辺高等学校</t>
  </si>
  <si>
    <t>鹿児島県南九州市川辺町田部田４１５０</t>
  </si>
  <si>
    <t>D146210000155</t>
  </si>
  <si>
    <t>鹿児島県立薩南工業高等学校</t>
  </si>
  <si>
    <t>鹿児島県南九州市知覧町郡５２３２</t>
  </si>
  <si>
    <t>D146210000164</t>
  </si>
  <si>
    <t>鹿児島県立吹上高等学校</t>
  </si>
  <si>
    <t>鹿児島県日置市吹上町今田１００３番地</t>
  </si>
  <si>
    <t>D146210000173</t>
  </si>
  <si>
    <t>鹿児島県立伊集院高等学校</t>
  </si>
  <si>
    <t>鹿児島県日置市伊集院町郡１９８４番地</t>
  </si>
  <si>
    <t>D146210000182</t>
  </si>
  <si>
    <t>鹿児島県立市来農芸高等学校</t>
  </si>
  <si>
    <t>鹿児島県いちき串木野市湊町１６０</t>
  </si>
  <si>
    <t>D146210000191</t>
  </si>
  <si>
    <t>鹿児島県立串木野高等学校</t>
  </si>
  <si>
    <t>鹿児島県いちき串木野市美住町６５</t>
  </si>
  <si>
    <t>D146210000208</t>
  </si>
  <si>
    <t>鹿児島県立川内高等学校</t>
  </si>
  <si>
    <t>鹿児島県薩摩川内市御陵下町６－３</t>
  </si>
  <si>
    <t>D146210000217</t>
  </si>
  <si>
    <t>鹿児島県立川内商工高等学校</t>
  </si>
  <si>
    <t>鹿児島県薩摩川内市平佐町１８３５</t>
  </si>
  <si>
    <t>D146210000226</t>
  </si>
  <si>
    <t>鹿児島県立野田女子高等学校</t>
  </si>
  <si>
    <t>鹿児島県出水市野田町下名５４５４</t>
  </si>
  <si>
    <t>D146210000235</t>
  </si>
  <si>
    <t>鹿児島県立出水高等学校</t>
  </si>
  <si>
    <t>鹿児島県出水市西出水町１７００</t>
  </si>
  <si>
    <t>D146210000244</t>
  </si>
  <si>
    <t>鹿児島県立出水工業高等学校</t>
  </si>
  <si>
    <t>鹿児島県出水市五万石町３５８</t>
  </si>
  <si>
    <t>D146210000253</t>
  </si>
  <si>
    <t>鹿児島県立大口高等学校</t>
  </si>
  <si>
    <t>鹿児島県伊佐市大口里２６７０</t>
  </si>
  <si>
    <t>D146210000262</t>
  </si>
  <si>
    <t>鹿児島県立伊佐農林高等学校</t>
  </si>
  <si>
    <t>鹿児島県伊佐市大口原田５７４</t>
  </si>
  <si>
    <t>D146210000271</t>
  </si>
  <si>
    <t>鹿児島県立蒲生高等学校</t>
  </si>
  <si>
    <t>鹿児島県姶良市蒲生町下久徳８４８－２</t>
  </si>
  <si>
    <t>D146210000280</t>
  </si>
  <si>
    <t>鹿児島県立加治木高等学校</t>
  </si>
  <si>
    <t>鹿児島県姶良市加治木町仮屋町２１１番地</t>
  </si>
  <si>
    <t>D146210000299</t>
  </si>
  <si>
    <t>鹿児島県立加治木工業高等学校</t>
  </si>
  <si>
    <t>鹿児島県姶良市加治木町新富町１３１</t>
  </si>
  <si>
    <t>D146210000306</t>
  </si>
  <si>
    <t>鹿児島県立隼人工業高等学校</t>
  </si>
  <si>
    <t>鹿児島県霧島市隼人町内山田１丁目６番２０号</t>
  </si>
  <si>
    <t>D146210000315</t>
  </si>
  <si>
    <t>鹿児島県立国分高等学校</t>
  </si>
  <si>
    <t>鹿児島県霧島市国分中央２－８－１</t>
  </si>
  <si>
    <t>D146210000324</t>
  </si>
  <si>
    <t>鹿児島県立志布志高等学校</t>
  </si>
  <si>
    <t>鹿児島県志布志市志布志町安楽１７８</t>
  </si>
  <si>
    <t>D146210000333</t>
  </si>
  <si>
    <t>鹿児島県立串良商業高等学校</t>
  </si>
  <si>
    <t>鹿児島県鹿屋市串良町岡崎２４９６－１</t>
  </si>
  <si>
    <t>D146210000342</t>
  </si>
  <si>
    <t>鹿児島県立鹿屋高等学校</t>
  </si>
  <si>
    <t>鹿児島県鹿屋市白崎町１３－１</t>
  </si>
  <si>
    <t>D146210000351</t>
  </si>
  <si>
    <t>鹿児島県立鹿屋農業高等学校</t>
  </si>
  <si>
    <t>鹿児島県鹿屋市寿２－１７－５</t>
  </si>
  <si>
    <t>D146210000360</t>
  </si>
  <si>
    <t>鹿児島県立鹿屋工業高等学校</t>
  </si>
  <si>
    <t>鹿児島県鹿屋市川西町４４９０番地</t>
  </si>
  <si>
    <t>D146210000379</t>
  </si>
  <si>
    <t>鹿児島県立垂水高等学校</t>
  </si>
  <si>
    <t>鹿児島県垂水市中央町１４番地</t>
  </si>
  <si>
    <t>D146210000388</t>
  </si>
  <si>
    <t>鹿児島県立南大隅高等学校</t>
  </si>
  <si>
    <t>鹿児島県肝属郡南大隅町根占川北４１３</t>
  </si>
  <si>
    <t>D146210000397</t>
  </si>
  <si>
    <t>鹿児島県立屋久島高等学校</t>
  </si>
  <si>
    <t>鹿児島県熊毛郡屋久島町宮之浦２４７９－１</t>
  </si>
  <si>
    <t>D146210000404</t>
  </si>
  <si>
    <t>鹿児島県立大島高等学校</t>
  </si>
  <si>
    <t>鹿児島県奄美市名瀬安勝町７番１号</t>
  </si>
  <si>
    <t>D146210000413</t>
  </si>
  <si>
    <t>鹿児島県立与論高等学校</t>
  </si>
  <si>
    <t>鹿児島県大島郡与論町茶花１２３４－１</t>
  </si>
  <si>
    <t>D146210000422</t>
  </si>
  <si>
    <t>鹿児島県立奄美高等学校</t>
  </si>
  <si>
    <t>鹿児島県奄美市名瀬古田町１－１</t>
  </si>
  <si>
    <t>D146210000431</t>
  </si>
  <si>
    <t>鹿児島県立大島北高等学校</t>
  </si>
  <si>
    <t>鹿児島県奄美市笠利町大字中金久３５６</t>
  </si>
  <si>
    <t>D146210000440</t>
  </si>
  <si>
    <t>鹿児島県立古仁屋高等学校</t>
  </si>
  <si>
    <t>鹿児島県大島郡瀬戸内町古仁屋３９９－１</t>
  </si>
  <si>
    <t>D146210000459</t>
  </si>
  <si>
    <t>鹿児島県立喜界高等学校</t>
  </si>
  <si>
    <t>鹿児島県大島郡喜界町大字赤連２５３６番地</t>
  </si>
  <si>
    <t>D146210000468</t>
  </si>
  <si>
    <t>鹿児島県立沖永良部高等学校</t>
  </si>
  <si>
    <t>鹿児島県大島郡知名町余多２４１番地</t>
  </si>
  <si>
    <t>D146210000477</t>
  </si>
  <si>
    <t>鹿児島市立鹿児島玉龍高等学校</t>
  </si>
  <si>
    <t>D146210000486</t>
  </si>
  <si>
    <t>鹿児島市立鹿児島商業高等学校</t>
  </si>
  <si>
    <t>鹿児島県鹿児島市西坂元町５８－１</t>
  </si>
  <si>
    <t>D146210000495</t>
  </si>
  <si>
    <t>鹿児島市立鹿児島女子高等学校</t>
  </si>
  <si>
    <t>鹿児島県鹿児島市玉里町２７－１</t>
  </si>
  <si>
    <t>D146210000501</t>
  </si>
  <si>
    <t>指宿市立指宿商業高等学校</t>
  </si>
  <si>
    <t>鹿児島県指宿市岩本２７４７</t>
  </si>
  <si>
    <t>D146210000510</t>
  </si>
  <si>
    <t>出水市立出水商業高等学校</t>
  </si>
  <si>
    <t>鹿児島県出水市明神町２００</t>
  </si>
  <si>
    <t>D146210000529</t>
  </si>
  <si>
    <t>霧島市立国分中央高等学校</t>
  </si>
  <si>
    <t>鹿児島県霧島市国分中央１－１０－１</t>
  </si>
  <si>
    <t>D146210000538</t>
  </si>
  <si>
    <t>鹿屋市立鹿屋女子高等学校</t>
  </si>
  <si>
    <t>鹿児島県鹿屋市西原１－２４－３５</t>
  </si>
  <si>
    <t>D146210000547</t>
  </si>
  <si>
    <t>鹿児島県立錦江湾高等学校</t>
  </si>
  <si>
    <t>鹿児島県鹿児島市平川町４０４７</t>
  </si>
  <si>
    <t>D146210000556</t>
  </si>
  <si>
    <t>鹿児島県立松陽高等学校</t>
  </si>
  <si>
    <t>鹿児島県鹿児島市福山町５７３</t>
  </si>
  <si>
    <t>D146210000565</t>
  </si>
  <si>
    <t>鹿児島県立種子島高等学校</t>
  </si>
  <si>
    <t>鹿児島県西之表市西之表９６０７－１</t>
  </si>
  <si>
    <t>D146210000574</t>
  </si>
  <si>
    <t>鹿児島県立徳之島高等学校</t>
  </si>
  <si>
    <t>鹿児島県大島郡徳之島町亀津７８４</t>
  </si>
  <si>
    <t>D146210000583</t>
  </si>
  <si>
    <t>鹿児島県立川薩清修館高等学校</t>
  </si>
  <si>
    <t>鹿児島県薩摩川内市入来町副田５９６１</t>
  </si>
  <si>
    <t>D146210000592</t>
  </si>
  <si>
    <t>鹿児島県立霧島高等学校</t>
  </si>
  <si>
    <t>鹿児島県霧島市牧園町宿窪田３３０－５</t>
  </si>
  <si>
    <t>D146210000609</t>
  </si>
  <si>
    <t>鹿児島県立種子島中央高等学校</t>
  </si>
  <si>
    <t>鹿児島県熊毛郡中種子町野間４２５８－１</t>
  </si>
  <si>
    <t>D146210000618</t>
  </si>
  <si>
    <t>鹿児島県立福山高等学校</t>
  </si>
  <si>
    <t>鹿児島県霧島市福山町福山５３９９－１</t>
  </si>
  <si>
    <t>D146210000627</t>
  </si>
  <si>
    <t>鹿児島県立武岡台高等学校</t>
  </si>
  <si>
    <t>鹿児島県鹿児島市小野町３１７５</t>
  </si>
  <si>
    <t>D146210000636</t>
  </si>
  <si>
    <t>鹿児島県立開陽高等学校</t>
  </si>
  <si>
    <t>鹿児島県鹿児島市西谷山１丁目２番１号</t>
  </si>
  <si>
    <t>D146210000645</t>
  </si>
  <si>
    <t>鹿児島県立薩摩中央高等学校</t>
  </si>
  <si>
    <t>鹿児島県薩摩郡さつま町虎居１９００</t>
  </si>
  <si>
    <t>D146210000654</t>
  </si>
  <si>
    <t>鹿児島県立鶴翔高等学校</t>
  </si>
  <si>
    <t>鹿児島県阿久根市赤瀬川１８００</t>
  </si>
  <si>
    <t>D146210000663</t>
  </si>
  <si>
    <t>鹿児島県立明桜館高等学校</t>
  </si>
  <si>
    <t>鹿児島県鹿児島市郡山町１００番地</t>
  </si>
  <si>
    <t>D146210000672</t>
  </si>
  <si>
    <t>鹿児島県立曽於高等学校</t>
  </si>
  <si>
    <t>鹿児島県曽於市末吉町二之方６０８０</t>
  </si>
  <si>
    <t>D146210000681</t>
  </si>
  <si>
    <t>鹿児島県立楠隼高等学校</t>
  </si>
  <si>
    <t>D146310000019</t>
  </si>
  <si>
    <t>鹿児島実業高等学校</t>
  </si>
  <si>
    <t>鹿児島県鹿児島市五ヶ別府町３５９１－３</t>
  </si>
  <si>
    <t>D146310000028</t>
  </si>
  <si>
    <t>れいめい高等学校</t>
  </si>
  <si>
    <t>D146310000037</t>
  </si>
  <si>
    <t>樟南高等学校</t>
  </si>
  <si>
    <t>鹿児島県鹿児島市武岡１－１２０－１</t>
  </si>
  <si>
    <t>D146310000046</t>
  </si>
  <si>
    <t>樟南第二高等学校</t>
  </si>
  <si>
    <t>鹿児島県大島郡天城町天城２９７</t>
  </si>
  <si>
    <t>D146310000055</t>
  </si>
  <si>
    <t>鹿児島城西高等学校</t>
  </si>
  <si>
    <t>鹿児島県日置市伊集院町清藤１９３８</t>
  </si>
  <si>
    <t>D146310000064</t>
  </si>
  <si>
    <t>鹿児島高等学校</t>
  </si>
  <si>
    <t>鹿児島県鹿児島市薬師１－２１－９</t>
  </si>
  <si>
    <t>D146310000073</t>
  </si>
  <si>
    <t>鹿児島純心女子高等学校</t>
  </si>
  <si>
    <t>D146310000082</t>
  </si>
  <si>
    <t>鹿児島情報高等学校</t>
  </si>
  <si>
    <t>鹿児島県鹿児島市谷山中央２丁目４１１８</t>
  </si>
  <si>
    <t>D146310000091</t>
  </si>
  <si>
    <t>ラ・サール高等学校</t>
  </si>
  <si>
    <t>鹿児島県鹿児島市小松原２丁目１０番１号</t>
  </si>
  <si>
    <t>D146310000108</t>
  </si>
  <si>
    <t>龍桜高等学校</t>
  </si>
  <si>
    <t>鹿児島県姶良市加治木町木田５３４８番地</t>
  </si>
  <si>
    <t>D146310000117</t>
  </si>
  <si>
    <t>鳳凰高等学校</t>
  </si>
  <si>
    <t>鹿児島県南さつま市加世田唐仁原１２０２</t>
  </si>
  <si>
    <t>D146310000126</t>
  </si>
  <si>
    <t>神村学園高等部</t>
  </si>
  <si>
    <t>D146310000135</t>
  </si>
  <si>
    <t>出水中央高等学校</t>
  </si>
  <si>
    <t>鹿児島県出水市西出水町４４８番地</t>
  </si>
  <si>
    <t>D146310000144</t>
  </si>
  <si>
    <t>大口明光学園高等学校</t>
  </si>
  <si>
    <t>D146310000153</t>
  </si>
  <si>
    <t>鹿児島第一高等学校</t>
  </si>
  <si>
    <t>D146310000162</t>
  </si>
  <si>
    <t>鹿屋中央高等学校</t>
  </si>
  <si>
    <t>鹿児島県鹿屋市寿８－１２－２６</t>
  </si>
  <si>
    <t>D146310000171</t>
  </si>
  <si>
    <t>尚志館高等学校</t>
  </si>
  <si>
    <t>鹿児島県志布志市志布志町安楽６２００</t>
  </si>
  <si>
    <t>D146310000180</t>
  </si>
  <si>
    <t>志學館高等部高等学校</t>
  </si>
  <si>
    <t>D146310000199</t>
  </si>
  <si>
    <t>池田高等学校</t>
  </si>
  <si>
    <t>D146310000206</t>
  </si>
  <si>
    <t>鹿児島育英館高等学校</t>
  </si>
  <si>
    <t>鹿児島県日置市伊集院町猪鹿倉５５０番地</t>
  </si>
  <si>
    <t>D146310000215</t>
  </si>
  <si>
    <t>鹿児島修学館高等学校</t>
  </si>
  <si>
    <t>D146310000224</t>
  </si>
  <si>
    <t>屋久島おおぞら高等学校</t>
  </si>
  <si>
    <t>鹿児島県熊毛郡屋久島町平内３４－２</t>
  </si>
  <si>
    <t>E146110000010</t>
  </si>
  <si>
    <t>鹿児島大学教育学部附属特別支援学校</t>
  </si>
  <si>
    <t>鹿児島県鹿児島市下伊敷１－１０－１</t>
  </si>
  <si>
    <t>E146210000018</t>
  </si>
  <si>
    <t>鹿児島県立鹿児島盲学校</t>
  </si>
  <si>
    <t>鹿児島県鹿児島市西谷山１丁目３番３号</t>
  </si>
  <si>
    <t>E146210000027</t>
  </si>
  <si>
    <t>鹿児島県立鹿児島聾学校</t>
  </si>
  <si>
    <t>鹿児島県鹿児島市下伊敷１丁目５２番２７号</t>
  </si>
  <si>
    <t>E146210000036</t>
  </si>
  <si>
    <t>鹿児島県立鹿児島特別支援学校</t>
  </si>
  <si>
    <t>鹿児島県鹿児島市吉野一丁目４２番１号</t>
  </si>
  <si>
    <t>E146210000054</t>
  </si>
  <si>
    <t>鹿児島県立串木野特別支援学校</t>
  </si>
  <si>
    <t>鹿児島県いちき串木野市八房１０４１番地</t>
  </si>
  <si>
    <t>E146210000063</t>
  </si>
  <si>
    <t>鹿児島県立指宿特別支援学校</t>
  </si>
  <si>
    <t>鹿児島県指宿市十二町４１９３番地２</t>
  </si>
  <si>
    <t>E146210000072</t>
  </si>
  <si>
    <t>鹿児島県立加治木特別支援学校</t>
  </si>
  <si>
    <t>鹿児島県姶良市加治木町木田１７８４番地</t>
  </si>
  <si>
    <t>E146210000081</t>
  </si>
  <si>
    <t>鹿児島県立中種子特別支援学校</t>
  </si>
  <si>
    <t>鹿児島県熊毛郡中種子町野間６５８４番地４</t>
  </si>
  <si>
    <t>E146210000090</t>
  </si>
  <si>
    <t>鹿児島県立鹿屋特別支援学校</t>
  </si>
  <si>
    <t>鹿児島県鹿屋市大浦町１４０００番地</t>
  </si>
  <si>
    <t>E146210000107</t>
  </si>
  <si>
    <t>鹿児島県立大島特別支援学校</t>
  </si>
  <si>
    <t>鹿児島県大島郡龍郷町芦徳１９１２番地１</t>
  </si>
  <si>
    <t>E146210000116</t>
  </si>
  <si>
    <t>鹿児島県立武岡台特別支援学校</t>
  </si>
  <si>
    <t>鹿児島県鹿児島市小野町２７６０番地</t>
  </si>
  <si>
    <t>E146210000134</t>
  </si>
  <si>
    <t>鹿児島県立牧之原特別支援学校</t>
  </si>
  <si>
    <t>鹿児島県霧島市福山町福山６１４０番地１</t>
  </si>
  <si>
    <t>E146210000143</t>
  </si>
  <si>
    <t>鹿児島県立南薩特別支援学校</t>
  </si>
  <si>
    <t>鹿児島県南さつま市金峰町尾下３２６番地</t>
  </si>
  <si>
    <t>E146210000152</t>
  </si>
  <si>
    <t>鹿児島県立出水特別支援学校</t>
  </si>
  <si>
    <t>鹿児島県出水市文化町９６６番地</t>
  </si>
  <si>
    <t>E146210000161</t>
  </si>
  <si>
    <t>鹿児島高等特別支援学校</t>
  </si>
  <si>
    <t>鹿児島県鹿児島市東坂元３丁目２８－１</t>
  </si>
  <si>
    <t>E146210000171</t>
  </si>
  <si>
    <t>鹿児島県立鹿児島南特別支援学校</t>
  </si>
  <si>
    <t>鹿児島県鹿児島市西谷山二丁目５－３</t>
  </si>
  <si>
    <t>B147110000016</t>
  </si>
  <si>
    <t>琉球大学教育学部附属小学校</t>
  </si>
  <si>
    <t>沖縄県中頭郡西原町千原１番地</t>
  </si>
  <si>
    <t>B147220100012</t>
  </si>
  <si>
    <t>那覇市立真和志小学校</t>
  </si>
  <si>
    <t>沖縄県那覇市寄宮３－１－１</t>
  </si>
  <si>
    <t>B147220100021</t>
  </si>
  <si>
    <t>那覇市立城南小学校</t>
  </si>
  <si>
    <t>沖縄県那覇市首里崎山町４－３５－２</t>
  </si>
  <si>
    <t>B147220100030</t>
  </si>
  <si>
    <t>那覇市立泊小学校</t>
  </si>
  <si>
    <t>沖縄県那覇市泊２－２３－９</t>
  </si>
  <si>
    <t>B147220100049</t>
  </si>
  <si>
    <t>那覇市立城西小学校</t>
  </si>
  <si>
    <t>沖縄県那覇市首里真和志町１－５</t>
  </si>
  <si>
    <t>B147220100058</t>
  </si>
  <si>
    <t>那覇市立天妃小学校</t>
  </si>
  <si>
    <t>沖縄県那覇市久米１－３－２</t>
  </si>
  <si>
    <t>B147220100067</t>
  </si>
  <si>
    <t>那覇市立城北小学校</t>
  </si>
  <si>
    <t>沖縄県那覇市首里石嶺町１－１６２</t>
  </si>
  <si>
    <t>B147220100076</t>
  </si>
  <si>
    <t>那覇市立安謝小学校</t>
  </si>
  <si>
    <t>沖縄県那覇市安謝２－１５－２８</t>
  </si>
  <si>
    <t>B147220100085</t>
  </si>
  <si>
    <t>那覇市立大道小学校</t>
  </si>
  <si>
    <t>沖縄県那覇市字大道１４６－１</t>
  </si>
  <si>
    <t>B147220100094</t>
  </si>
  <si>
    <t>那覇市立与儀小学校</t>
  </si>
  <si>
    <t>沖縄県那覇市与儀１－１－１</t>
  </si>
  <si>
    <t>B147220100101</t>
  </si>
  <si>
    <t>那覇市立壺屋小学校</t>
  </si>
  <si>
    <t>沖縄県那覇市牧志３－１４－１２</t>
  </si>
  <si>
    <t>B147220100110</t>
  </si>
  <si>
    <t>那覇市立高良小学校</t>
  </si>
  <si>
    <t>沖縄県那覇市高良２－１２－１</t>
  </si>
  <si>
    <t>B147220100129</t>
  </si>
  <si>
    <t>那覇市立小禄小学校</t>
  </si>
  <si>
    <t>沖縄県那覇市字小禄１１５０</t>
  </si>
  <si>
    <t>B147220100138</t>
  </si>
  <si>
    <t>那覇市立垣花小学校</t>
  </si>
  <si>
    <t>沖縄県那覇市山下町１７－１</t>
  </si>
  <si>
    <t>B147220100147</t>
  </si>
  <si>
    <t>那覇市立城岳小学校</t>
  </si>
  <si>
    <t>沖縄県那覇市楚辺２－１－１</t>
  </si>
  <si>
    <t>B147220100156</t>
  </si>
  <si>
    <t>那覇市立開南小学校</t>
  </si>
  <si>
    <t>沖縄県那覇市泉崎１－１－６</t>
  </si>
  <si>
    <t>B147220100165</t>
  </si>
  <si>
    <t>那覇市立若狭小学校</t>
  </si>
  <si>
    <t>沖縄県那覇市若狭２－１６－１</t>
  </si>
  <si>
    <t>B147220100174</t>
  </si>
  <si>
    <t>那覇市立松川小学校</t>
  </si>
  <si>
    <t>沖縄県那覇市松川１－７－１</t>
  </si>
  <si>
    <t>B147220100183</t>
  </si>
  <si>
    <t>那覇市立神原小学校</t>
  </si>
  <si>
    <t>沖縄県那覇市樋川２－７－１</t>
  </si>
  <si>
    <t>B147220100192</t>
  </si>
  <si>
    <t>那覇市立識名小学校</t>
  </si>
  <si>
    <t>沖縄県那覇市識名２－２－１</t>
  </si>
  <si>
    <t>B147220100209</t>
  </si>
  <si>
    <t>那覇市立真嘉比小学校</t>
  </si>
  <si>
    <t>沖縄県那覇市真嘉比１－１７－１</t>
  </si>
  <si>
    <t>B147220100218</t>
  </si>
  <si>
    <t>那覇市立城東小学校</t>
  </si>
  <si>
    <t>沖縄県那覇市首里石嶺町２－７４－１</t>
  </si>
  <si>
    <t>B147220100227</t>
  </si>
  <si>
    <t>那覇市立宇栄原小学校</t>
  </si>
  <si>
    <t>沖縄県那覇市字小禄１０６６</t>
  </si>
  <si>
    <t>B147220100236</t>
  </si>
  <si>
    <t>那覇市立松島小学校</t>
  </si>
  <si>
    <t>沖縄県那覇市古島２－３０－１２</t>
  </si>
  <si>
    <t>B147220100245</t>
  </si>
  <si>
    <t>那覇市立古蔵小学校</t>
  </si>
  <si>
    <t>沖縄県那覇市古波蔵１－３３－１</t>
  </si>
  <si>
    <t>B147220100254</t>
  </si>
  <si>
    <t>那覇市立上間小学校</t>
  </si>
  <si>
    <t>沖縄県那覇市長田２－１１－６０</t>
  </si>
  <si>
    <t>B147220100263</t>
  </si>
  <si>
    <t>那覇市立大名小学校</t>
  </si>
  <si>
    <t>沖縄県那覇市首里大名町１－４９</t>
  </si>
  <si>
    <t>B147220100272</t>
  </si>
  <si>
    <t>那覇市立石嶺小学校</t>
  </si>
  <si>
    <t>沖縄県那覇市首里石嶺町４－３６０－８</t>
  </si>
  <si>
    <t>B147220100281</t>
  </si>
  <si>
    <t>那覇市立仲井真小学校</t>
  </si>
  <si>
    <t>沖縄県那覇市字仲井真１７３</t>
  </si>
  <si>
    <t>B147220100290</t>
  </si>
  <si>
    <t>那覇市立金城小学校</t>
  </si>
  <si>
    <t>沖縄県那覇市金城４－３－１</t>
  </si>
  <si>
    <t>B147220100307</t>
  </si>
  <si>
    <t>那覇市立曙小学校</t>
  </si>
  <si>
    <t>沖縄県那覇市曙２－１８－１</t>
  </si>
  <si>
    <t>B147220100316</t>
  </si>
  <si>
    <t>那覇市立小禄南小学校</t>
  </si>
  <si>
    <t>沖縄県那覇市小禄４－１４－１</t>
  </si>
  <si>
    <t>B147220100325</t>
  </si>
  <si>
    <t>那覇市立真地小学校</t>
  </si>
  <si>
    <t>沖縄県那覇市字真地３１３</t>
  </si>
  <si>
    <t>B147220100334</t>
  </si>
  <si>
    <t>那覇市立さつき小学校</t>
  </si>
  <si>
    <t>沖縄県那覇市宇栄原１－１２－１</t>
  </si>
  <si>
    <t>B147220100343</t>
  </si>
  <si>
    <t>那覇市立銘苅小学校</t>
  </si>
  <si>
    <t>沖縄県那覇市銘苅２－３－２０</t>
  </si>
  <si>
    <t>B147220100352</t>
  </si>
  <si>
    <t>那覇市立天久小学校</t>
  </si>
  <si>
    <t>沖縄県那覇市天久１－４－１</t>
  </si>
  <si>
    <t>B147220100361</t>
  </si>
  <si>
    <t>那覇市立那覇小学校</t>
  </si>
  <si>
    <t>沖縄県那覇市前島１－７－１</t>
  </si>
  <si>
    <t>B147220500018</t>
  </si>
  <si>
    <t>宜野湾市立宜野湾小学校</t>
  </si>
  <si>
    <t>沖縄県宜野湾市神山１丁目１番１号</t>
  </si>
  <si>
    <t>B147220500027</t>
  </si>
  <si>
    <t>宜野湾市立普天間小学校</t>
  </si>
  <si>
    <t>沖縄県宜野湾市普天間１丁目１０番１号</t>
  </si>
  <si>
    <t>B147220500036</t>
  </si>
  <si>
    <t>宜野湾市立嘉数小学校</t>
  </si>
  <si>
    <t>沖縄県宜野湾市真栄原１丁目１３番１号</t>
  </si>
  <si>
    <t>B147220500045</t>
  </si>
  <si>
    <t>宜野湾市立大山小学校</t>
  </si>
  <si>
    <t>沖縄県宜野湾市大山５丁目１６番１号</t>
  </si>
  <si>
    <t>B147220500054</t>
  </si>
  <si>
    <t>宜野湾市立普天間第二小学校</t>
  </si>
  <si>
    <t>沖縄県宜野湾市新城２丁目８番１９号</t>
  </si>
  <si>
    <t>B147220500063</t>
  </si>
  <si>
    <t>宜野湾市立大謝名小学校</t>
  </si>
  <si>
    <t>沖縄県宜野湾市大謝名５丁目１２番１号</t>
  </si>
  <si>
    <t>B147220500072</t>
  </si>
  <si>
    <t>宜野湾市立志真志小学校</t>
  </si>
  <si>
    <t>沖縄県宜野湾市宜野湾３丁目５番１号</t>
  </si>
  <si>
    <t>B147220500081</t>
  </si>
  <si>
    <t>宜野湾市立長田小学校</t>
  </si>
  <si>
    <t>沖縄県宜野湾市長田３丁目１９番１号</t>
  </si>
  <si>
    <t>B147220500090</t>
  </si>
  <si>
    <t>宜野湾市立はごろも小学校</t>
  </si>
  <si>
    <t>沖縄県宜野湾市大山６丁目２３番１号</t>
  </si>
  <si>
    <t>B147220700016</t>
  </si>
  <si>
    <t>石垣市立八島小学校</t>
  </si>
  <si>
    <t>沖縄県石垣市八島町２－３</t>
  </si>
  <si>
    <t>B147220700025</t>
  </si>
  <si>
    <t>石垣市立真喜良小学校</t>
  </si>
  <si>
    <t>沖縄県石垣市字新川２０１８番地２</t>
  </si>
  <si>
    <t>B147220700034</t>
  </si>
  <si>
    <t>石垣市立石垣小学校</t>
  </si>
  <si>
    <t>沖縄県石垣市字石垣２０４</t>
  </si>
  <si>
    <t>B147220700043</t>
  </si>
  <si>
    <t>石垣市立登野城小学校</t>
  </si>
  <si>
    <t>沖縄県石垣市字登野城２９０番地</t>
  </si>
  <si>
    <t>B147220700052</t>
  </si>
  <si>
    <t>石垣市立川平小学校</t>
  </si>
  <si>
    <t>沖縄県石垣市字川平９６９番地</t>
  </si>
  <si>
    <t>B147220700061</t>
  </si>
  <si>
    <t>石垣市立白保小学校</t>
  </si>
  <si>
    <t>沖縄県石垣市字白保７３番地の１</t>
  </si>
  <si>
    <t>B147220700070</t>
  </si>
  <si>
    <t>石垣市立宮良小学校</t>
  </si>
  <si>
    <t>B147220700089</t>
  </si>
  <si>
    <t>石垣市立川原小学校</t>
  </si>
  <si>
    <t>B147220700098</t>
  </si>
  <si>
    <t>石垣市立大浜小学校</t>
  </si>
  <si>
    <t>沖縄県石垣市大浜１８２</t>
  </si>
  <si>
    <t>B147220700105</t>
  </si>
  <si>
    <t>石垣市立平真小学校</t>
  </si>
  <si>
    <t>沖縄県石垣市字平得１７４</t>
  </si>
  <si>
    <t>B147220700114</t>
  </si>
  <si>
    <t>石垣市立名蔵小学校</t>
  </si>
  <si>
    <t>沖縄県石垣市字名蔵２４３</t>
  </si>
  <si>
    <t>B147220700123</t>
  </si>
  <si>
    <t>石垣市立伊野田小学校</t>
  </si>
  <si>
    <t>沖縄県石垣市桃里１６８－５６</t>
  </si>
  <si>
    <t>B147220700132</t>
  </si>
  <si>
    <t>石垣市立崎枝小学校</t>
  </si>
  <si>
    <t>沖縄県石垣市字崎枝５３０－１８</t>
  </si>
  <si>
    <t>B147220700150</t>
  </si>
  <si>
    <t>石垣市立野底小学校</t>
  </si>
  <si>
    <t>沖縄県石垣市字野底１３８番地</t>
  </si>
  <si>
    <t>B147220700169</t>
  </si>
  <si>
    <t>石垣市立吉原小学校</t>
  </si>
  <si>
    <t>沖縄県石垣市川平１２１８－１３７</t>
  </si>
  <si>
    <t>B147220700178</t>
  </si>
  <si>
    <t>石垣市立明石小学校</t>
  </si>
  <si>
    <t>B147220700187</t>
  </si>
  <si>
    <t>石垣市立富野小学校</t>
  </si>
  <si>
    <t>沖縄県石垣市字桴海２９９番地の４５</t>
  </si>
  <si>
    <t>B147220700196</t>
  </si>
  <si>
    <t>石垣市立新川小学校</t>
  </si>
  <si>
    <t>沖縄県石垣市新栄町７４番地</t>
  </si>
  <si>
    <t>B147220700203</t>
  </si>
  <si>
    <t>石垣市立大本小学校</t>
  </si>
  <si>
    <t>沖縄県石垣市字真栄里１１１１番地</t>
  </si>
  <si>
    <t>B147220800015</t>
  </si>
  <si>
    <t>浦添市立浦添小学校</t>
  </si>
  <si>
    <t>沖縄県浦添市仲間二丁目４７番１号</t>
  </si>
  <si>
    <t>B147220800024</t>
  </si>
  <si>
    <t>浦添市立仲西小学校</t>
  </si>
  <si>
    <t>沖縄県浦添市屋富祖二丁目３２番１号</t>
  </si>
  <si>
    <t>B147220800033</t>
  </si>
  <si>
    <t>浦添市立神森小学校</t>
  </si>
  <si>
    <t>沖縄県浦添市勢理客一丁目４番１号</t>
  </si>
  <si>
    <t>B147220800042</t>
  </si>
  <si>
    <t>浦添市立浦城小学校</t>
  </si>
  <si>
    <t>沖縄県浦添市伊祖二丁目１３番１号</t>
  </si>
  <si>
    <t>B147220800051</t>
  </si>
  <si>
    <t>浦添市立牧港小学校</t>
  </si>
  <si>
    <t>沖縄県浦添市牧港二丁目１４番１号</t>
  </si>
  <si>
    <t>B147220800060</t>
  </si>
  <si>
    <t>浦添市立当山小学校</t>
  </si>
  <si>
    <t>沖縄県浦添市当山二丁目３４番１号</t>
  </si>
  <si>
    <t>B147220800079</t>
  </si>
  <si>
    <t>浦添市立内間小学校</t>
  </si>
  <si>
    <t>沖縄県浦添市内間四丁目３番１号</t>
  </si>
  <si>
    <t>B147220800088</t>
  </si>
  <si>
    <t>浦添市立港川小学校</t>
  </si>
  <si>
    <t>沖縄県浦添市城間四丁目３７番１号</t>
  </si>
  <si>
    <t>B147220800097</t>
  </si>
  <si>
    <t>浦添市立沢岻小学校</t>
  </si>
  <si>
    <t>沖縄県浦添市字沢岻９９８番地</t>
  </si>
  <si>
    <t>B147220800104</t>
  </si>
  <si>
    <t>浦添市立宮城小学校</t>
  </si>
  <si>
    <t>沖縄県浦添市宮城三丁目７番３号</t>
  </si>
  <si>
    <t>B147220800113</t>
  </si>
  <si>
    <t>浦添市立前田小学校</t>
  </si>
  <si>
    <t>沖縄県浦添市字前田３３３番地</t>
  </si>
  <si>
    <t>B147220900014</t>
  </si>
  <si>
    <t>名護市立久志小学校</t>
  </si>
  <si>
    <t>沖縄県名護市汀間１２２</t>
  </si>
  <si>
    <t>B147220900023</t>
  </si>
  <si>
    <t>名護市立羽地小学校</t>
  </si>
  <si>
    <t>沖縄県名護市字田井等６０１番地の２</t>
  </si>
  <si>
    <t>B147220900032</t>
  </si>
  <si>
    <t>名護市立東江小学校</t>
  </si>
  <si>
    <t>沖縄県名護市東江１丁目７番２号</t>
  </si>
  <si>
    <t>B147220900041</t>
  </si>
  <si>
    <t>名護市立名護小学校</t>
  </si>
  <si>
    <t>沖縄県名護市大西２丁目２番２２号</t>
  </si>
  <si>
    <t>B147220900050</t>
  </si>
  <si>
    <t>名護市立屋我地小学校</t>
  </si>
  <si>
    <t>沖縄県名護市字饒平名１５９番地</t>
  </si>
  <si>
    <t>B147220900069</t>
  </si>
  <si>
    <t>名護市立屋部小学校</t>
  </si>
  <si>
    <t>沖縄県名護市字屋部４７番地</t>
  </si>
  <si>
    <t>B147220900078</t>
  </si>
  <si>
    <t>名護市立瀬喜田小学校</t>
  </si>
  <si>
    <t>沖縄県名護市字幸喜４番地１</t>
  </si>
  <si>
    <t>B147220900087</t>
  </si>
  <si>
    <t>名護市立久辺小学校</t>
  </si>
  <si>
    <t>沖縄県名護市豊原２０８</t>
  </si>
  <si>
    <t>B147220900096</t>
  </si>
  <si>
    <t>名護市立真喜屋小学校</t>
  </si>
  <si>
    <t>沖縄県名護市字真喜屋５７１</t>
  </si>
  <si>
    <t>B147220900103</t>
  </si>
  <si>
    <t>名護市立安和小学校</t>
  </si>
  <si>
    <t>沖縄県名護市字安和１７４</t>
  </si>
  <si>
    <t>B147220900112</t>
  </si>
  <si>
    <t>名護市立屋部小学校中山分校</t>
  </si>
  <si>
    <t>沖縄県名護市中山２０８－１</t>
  </si>
  <si>
    <t>B147220900121</t>
  </si>
  <si>
    <t>名護市立稲田小学校</t>
  </si>
  <si>
    <t>沖縄県名護市我部祖河４４０－１</t>
  </si>
  <si>
    <t>B147220900130</t>
  </si>
  <si>
    <t>名護市立大宮小学校</t>
  </si>
  <si>
    <t>沖縄県名護市宮里５丁目１３－２２</t>
  </si>
  <si>
    <t>B147220900149</t>
  </si>
  <si>
    <t>名護市立大北小学校</t>
  </si>
  <si>
    <t>沖縄県名護市大北４－１９－３７</t>
  </si>
  <si>
    <t>B147221000011</t>
  </si>
  <si>
    <t>糸満市立兼城小学校</t>
  </si>
  <si>
    <t>沖縄県糸満市字賀数１</t>
  </si>
  <si>
    <t>B147221000020</t>
  </si>
  <si>
    <t>糸満市立喜屋武小学校</t>
  </si>
  <si>
    <t>沖縄県糸満市字喜屋武５５５</t>
  </si>
  <si>
    <t>B147221000039</t>
  </si>
  <si>
    <t>糸満市立真壁小学校</t>
  </si>
  <si>
    <t>沖縄県糸満市字真壁６３０</t>
  </si>
  <si>
    <t>B147221000048</t>
  </si>
  <si>
    <t>糸満市立米須小学校</t>
  </si>
  <si>
    <t>沖縄県糸満市字米須６３２番地</t>
  </si>
  <si>
    <t>B147221000057</t>
  </si>
  <si>
    <t>糸満市立糸満小学校</t>
  </si>
  <si>
    <t>沖縄県糸満市字糸満６７３番地</t>
  </si>
  <si>
    <t>B147221000066</t>
  </si>
  <si>
    <t>糸満市立高嶺小学校</t>
  </si>
  <si>
    <t>沖縄県糸満市字大里１９０１</t>
  </si>
  <si>
    <t>B147221000075</t>
  </si>
  <si>
    <t>糸満市立糸満南小学校</t>
  </si>
  <si>
    <t>沖縄県糸満市字潮崎町３－１</t>
  </si>
  <si>
    <t>B147221000084</t>
  </si>
  <si>
    <t>糸満市立西崎小学校</t>
  </si>
  <si>
    <t>沖縄県糸満市西崎二丁目４番地１号</t>
  </si>
  <si>
    <t>B147221000093</t>
  </si>
  <si>
    <t>糸満市立潮平小学校</t>
  </si>
  <si>
    <t>沖縄県糸満市字潮平６３４－２</t>
  </si>
  <si>
    <t>B147221000100</t>
  </si>
  <si>
    <t>糸満市立光洋小学校</t>
  </si>
  <si>
    <t>沖縄県糸満市西崎町３－７－１２</t>
  </si>
  <si>
    <t>B147221000119</t>
  </si>
  <si>
    <t>糸満市立米須小学校大度分校</t>
  </si>
  <si>
    <t>沖縄県糸満市字大度１２５５番地</t>
  </si>
  <si>
    <t>B147221100010</t>
  </si>
  <si>
    <t>沖縄市立越来小学校</t>
  </si>
  <si>
    <t>沖縄県沖縄市越来１－２－２</t>
  </si>
  <si>
    <t>B147221100029</t>
  </si>
  <si>
    <t>沖縄市立美里小学校</t>
  </si>
  <si>
    <t>沖縄県沖縄市美里４丁目１番１号</t>
  </si>
  <si>
    <t>B147221100038</t>
  </si>
  <si>
    <t>沖縄市立美東小学校</t>
  </si>
  <si>
    <t>沖縄県沖縄市桃原３－４－１</t>
  </si>
  <si>
    <t>B147221100047</t>
  </si>
  <si>
    <t>沖縄市立安慶田小学校</t>
  </si>
  <si>
    <t>沖縄県沖縄市安慶田２丁目１８番１号</t>
  </si>
  <si>
    <t>B147221100056</t>
  </si>
  <si>
    <t>沖縄市立コザ小学校</t>
  </si>
  <si>
    <t>沖縄県沖縄市中央４－１６－１</t>
  </si>
  <si>
    <t>B147221100065</t>
  </si>
  <si>
    <t>沖縄市立諸見小学校</t>
  </si>
  <si>
    <t>沖縄県沖縄市胡屋２－３－１</t>
  </si>
  <si>
    <t>B147221100074</t>
  </si>
  <si>
    <t>沖縄市立島袋小学校</t>
  </si>
  <si>
    <t>沖縄県沖縄市久保田２－２１－１</t>
  </si>
  <si>
    <t>B147221100083</t>
  </si>
  <si>
    <t>沖縄市立北美小学校</t>
  </si>
  <si>
    <t>沖縄県沖縄市登川１５１５</t>
  </si>
  <si>
    <t>B147221100092</t>
  </si>
  <si>
    <t>沖縄市立中の町小学校</t>
  </si>
  <si>
    <t>沖縄県沖縄市上地３丁目４番１号</t>
  </si>
  <si>
    <t>B147221100109</t>
  </si>
  <si>
    <t>沖縄市立高原小学校</t>
  </si>
  <si>
    <t>沖縄県沖縄市高原５丁目１２番２号</t>
  </si>
  <si>
    <t>B147221100118</t>
  </si>
  <si>
    <t>沖縄市立宮里小学校</t>
  </si>
  <si>
    <t>沖縄県沖縄市宮里３－２７－１</t>
  </si>
  <si>
    <t>B147221100127</t>
  </si>
  <si>
    <t>沖縄市立山内小学校</t>
  </si>
  <si>
    <t>沖縄県沖縄市山内２－３２－２</t>
  </si>
  <si>
    <t>B147221100136</t>
  </si>
  <si>
    <t>沖縄市立室川小学校</t>
  </si>
  <si>
    <t>沖縄県沖縄市室川２－２４－１</t>
  </si>
  <si>
    <t>B147221100145</t>
  </si>
  <si>
    <t>沖縄市立美原小学校</t>
  </si>
  <si>
    <t>沖縄県沖縄市美原４丁目２０番１号</t>
  </si>
  <si>
    <t>B147221100154</t>
  </si>
  <si>
    <t>沖縄市立泡瀬小学校</t>
  </si>
  <si>
    <t>沖縄県沖縄市泡瀬２丁目３３番１０号</t>
  </si>
  <si>
    <t>B147221100163</t>
  </si>
  <si>
    <t>沖縄市立比屋根小学校</t>
  </si>
  <si>
    <t>沖縄県沖縄市比屋根６－２－１</t>
  </si>
  <si>
    <t>B147221200019</t>
  </si>
  <si>
    <t>豊見城市立座安小学校</t>
  </si>
  <si>
    <t>沖縄県豊見城市字座安２３０番地の１</t>
  </si>
  <si>
    <t>B147221200028</t>
  </si>
  <si>
    <t>豊見城市立長嶺小学校</t>
  </si>
  <si>
    <t>沖縄県豊見城市字饒波１０１８</t>
  </si>
  <si>
    <t>B147221200037</t>
  </si>
  <si>
    <t>豊見城市立上田小学校</t>
  </si>
  <si>
    <t>沖縄県豊見城市字宜保１－１－４</t>
  </si>
  <si>
    <t>B147221200046</t>
  </si>
  <si>
    <t>豊見城市立豊見城小学校</t>
  </si>
  <si>
    <t>沖縄県豊見城市字高嶺４４６－１５</t>
  </si>
  <si>
    <t>B147221200055</t>
  </si>
  <si>
    <t>豊見城市立伊良波小学校</t>
  </si>
  <si>
    <t>沖縄県豊見城市字伊良波３００番地</t>
  </si>
  <si>
    <t>B147221200064</t>
  </si>
  <si>
    <t>豊見城市立とよみ小学校</t>
  </si>
  <si>
    <t>沖縄県豊見城市字高安１１３２－２</t>
  </si>
  <si>
    <t>B147221200073</t>
  </si>
  <si>
    <t>豊見城市立豊崎小学校</t>
  </si>
  <si>
    <t>沖縄県豊見城市字豊崎１番地４０６</t>
  </si>
  <si>
    <t>B147221200082</t>
  </si>
  <si>
    <t>豊見城市立ゆたか小学校</t>
  </si>
  <si>
    <t>沖縄県豊見城市字豊見城６０１－１</t>
  </si>
  <si>
    <t>B147221300018</t>
  </si>
  <si>
    <t>うるま市立具志川小学校</t>
  </si>
  <si>
    <t>沖縄県うるま市字具志川３１３３番地</t>
  </si>
  <si>
    <t>B147221300027</t>
  </si>
  <si>
    <t>うるま市立勝連小学校</t>
  </si>
  <si>
    <t>沖縄県うるま市勝連字内間１１７３番地</t>
  </si>
  <si>
    <t>B147221300036</t>
  </si>
  <si>
    <t>うるま市立伊波小学校</t>
  </si>
  <si>
    <t>沖縄県うるま市石川伊波２８７番地１</t>
  </si>
  <si>
    <t>B147221300045</t>
  </si>
  <si>
    <t>うるま市立津堅小学校</t>
  </si>
  <si>
    <t>沖縄県うるま市勝連津堅１３２７番地２</t>
  </si>
  <si>
    <t>B147221300054</t>
  </si>
  <si>
    <t>うるま市立天願小学校</t>
  </si>
  <si>
    <t>沖縄県うるま市みどり町一丁目８番１号</t>
  </si>
  <si>
    <t>B147221300063</t>
  </si>
  <si>
    <t>うるま市立高江洲小学校</t>
  </si>
  <si>
    <t>沖縄県うるま市字高江洲１１８番地１</t>
  </si>
  <si>
    <t>B147221300072</t>
  </si>
  <si>
    <t>うるま市立与那城小学校</t>
  </si>
  <si>
    <t>沖縄県うるま市与那城屋慶名４６８番地２９</t>
  </si>
  <si>
    <t>B147221300081</t>
  </si>
  <si>
    <t>うるま市立城前小学校</t>
  </si>
  <si>
    <t>沖縄県うるま市石川４００番地</t>
  </si>
  <si>
    <t>B147221300090</t>
  </si>
  <si>
    <t>うるま市立宮森小学校</t>
  </si>
  <si>
    <t>沖縄県うるま市石川一丁目４６番１号</t>
  </si>
  <si>
    <t>B147221300107</t>
  </si>
  <si>
    <t>うるま市立川崎小学校</t>
  </si>
  <si>
    <t>沖縄県うるま市字川崎１１７番地</t>
  </si>
  <si>
    <t>B147221300116</t>
  </si>
  <si>
    <t>うるま市立田場小学校</t>
  </si>
  <si>
    <t>沖縄県うるま市字田場８７６番地</t>
  </si>
  <si>
    <t>B147221300125</t>
  </si>
  <si>
    <t>うるま市立南原小学校</t>
  </si>
  <si>
    <t>沖縄県うるま市勝連南風原２７９番地１</t>
  </si>
  <si>
    <t>B147221300134</t>
  </si>
  <si>
    <t>うるま市立兼原小学校</t>
  </si>
  <si>
    <t>沖縄県うるま市字喜屋武６６番地</t>
  </si>
  <si>
    <t>B147221300143</t>
  </si>
  <si>
    <t>うるま市立あげな小学校</t>
  </si>
  <si>
    <t>沖縄県うるま市字西原１５１番地</t>
  </si>
  <si>
    <t>B147221300152</t>
  </si>
  <si>
    <t>うるま市立中原小学校</t>
  </si>
  <si>
    <t>沖縄県うるま市字宮里７３１番地</t>
  </si>
  <si>
    <t>B147221300161</t>
  </si>
  <si>
    <t>うるま市立平敷屋小学校</t>
  </si>
  <si>
    <t>沖縄県うるま市勝連平敷屋３８５０番地</t>
  </si>
  <si>
    <t>B147221300170</t>
  </si>
  <si>
    <t>うるま市立赤道小学校</t>
  </si>
  <si>
    <t>沖縄県うるま市字赤道９２１番地</t>
  </si>
  <si>
    <t>B147221300189</t>
  </si>
  <si>
    <t>うるま市立彩橋小学校</t>
  </si>
  <si>
    <t>沖縄県うるま市与那城平安座８１６９番地１</t>
  </si>
  <si>
    <t>B147221400017</t>
  </si>
  <si>
    <t>宮古島市立北小学校</t>
  </si>
  <si>
    <t>沖縄県宮古島市平良字西里２１７番地</t>
  </si>
  <si>
    <t>B147221400026</t>
  </si>
  <si>
    <t>宮古島市立平良第一小学校</t>
  </si>
  <si>
    <t>沖縄県宮古島市平良字下里１１４１番地</t>
  </si>
  <si>
    <t>B147221400035</t>
  </si>
  <si>
    <t>宮古島市立狩俣小学校</t>
  </si>
  <si>
    <t>沖縄県宮古島市平良字狩俣１２４２番地</t>
  </si>
  <si>
    <t>B147221400044</t>
  </si>
  <si>
    <t>宮古島市立下地小学校</t>
  </si>
  <si>
    <t>沖縄県宮古島市下地字洲鎌３０５番地</t>
  </si>
  <si>
    <t>B147221400053</t>
  </si>
  <si>
    <t>宮古島市立西辺小学校</t>
  </si>
  <si>
    <t>沖縄県宮古島市平良字西原１０８１番地</t>
  </si>
  <si>
    <t>B147221400062</t>
  </si>
  <si>
    <t>宮古島市立城辺小学校</t>
  </si>
  <si>
    <t>沖縄県宮古島市城辺字福里８７８番地</t>
  </si>
  <si>
    <t>B147221400071</t>
  </si>
  <si>
    <t>宮古島市立上野小学校</t>
  </si>
  <si>
    <t>沖縄県宮古島市上野字野原７３４番地２</t>
  </si>
  <si>
    <t>B147221400080</t>
  </si>
  <si>
    <t>宮古島市立久松小学校</t>
  </si>
  <si>
    <t>沖縄県宮古島市平良字久貝９３３番地</t>
  </si>
  <si>
    <t>B147221400099</t>
  </si>
  <si>
    <t>宮古島市立池間小学校</t>
  </si>
  <si>
    <t>沖縄県宮古島市平良字池間９０３番地</t>
  </si>
  <si>
    <t>B147221400106</t>
  </si>
  <si>
    <t>宮古島市立西城小学校</t>
  </si>
  <si>
    <t>沖縄県宮古島市城辺字西里添１０４８番地</t>
  </si>
  <si>
    <t>B147221400115</t>
  </si>
  <si>
    <t>宮古島市立砂川小学校</t>
  </si>
  <si>
    <t>沖縄県宮古島市城辺字砂川６０５番地</t>
  </si>
  <si>
    <t>B147221400124</t>
  </si>
  <si>
    <t>宮古島市立福嶺小学校</t>
  </si>
  <si>
    <t>沖縄県宮古島市城辺字新城４４８番地</t>
  </si>
  <si>
    <t>B147221400133</t>
  </si>
  <si>
    <t>宮古島市立鏡原小学校</t>
  </si>
  <si>
    <t>沖縄県宮古島市平良字下里３１０７番地２</t>
  </si>
  <si>
    <t>B147221400142</t>
  </si>
  <si>
    <t>宮古島市立南小学校</t>
  </si>
  <si>
    <t>沖縄県宮古島市平良字下里１０６８番地</t>
  </si>
  <si>
    <t>B147221400151</t>
  </si>
  <si>
    <t>宮古島市立東小学校</t>
  </si>
  <si>
    <t>沖縄県宮古島市平良字東仲宗根６９８番地</t>
  </si>
  <si>
    <t>B147221400160</t>
  </si>
  <si>
    <t>宮古島市立伊良部島小学校</t>
  </si>
  <si>
    <t>沖縄県宮古島市伊良部字池間添１７２０番地</t>
  </si>
  <si>
    <t>B147221500016</t>
  </si>
  <si>
    <t>南城市立大里北小学校</t>
  </si>
  <si>
    <t>沖縄県南城市大里字嶺井３９２</t>
  </si>
  <si>
    <t>B147221500025</t>
  </si>
  <si>
    <t>南城市立玉城小学校</t>
  </si>
  <si>
    <t>沖縄県南城市玉城字屋嘉部３</t>
  </si>
  <si>
    <t>B147221500034</t>
  </si>
  <si>
    <t>南城市立佐敷小学校</t>
  </si>
  <si>
    <t>沖縄県南城市佐敷字佐敷１１９３</t>
  </si>
  <si>
    <t>B147221500043</t>
  </si>
  <si>
    <t>南城市立知念小学校</t>
  </si>
  <si>
    <t>沖縄県南城市知念字久手堅６７９</t>
  </si>
  <si>
    <t>B147221500052</t>
  </si>
  <si>
    <t>南城市立大里南小学校</t>
  </si>
  <si>
    <t>沖縄県南城市大里字仲間１３７５</t>
  </si>
  <si>
    <t>B147221500061</t>
  </si>
  <si>
    <t>南城市立久高小学校</t>
  </si>
  <si>
    <t>沖縄県南城市知念字久高４６</t>
  </si>
  <si>
    <t>B147221500070</t>
  </si>
  <si>
    <t>南城市立百名小学校</t>
  </si>
  <si>
    <t>沖縄県南城市玉城字百名５４</t>
  </si>
  <si>
    <t>B147221500089</t>
  </si>
  <si>
    <t>南城市立船越小学校</t>
  </si>
  <si>
    <t>沖縄県南城市玉城字船越９６０</t>
  </si>
  <si>
    <t>B147221500098</t>
  </si>
  <si>
    <t>南城市立馬天小学校</t>
  </si>
  <si>
    <t>沖縄県南城市佐敷字津波古１８００</t>
  </si>
  <si>
    <t>B147230100011</t>
  </si>
  <si>
    <t>国頭村立辺土名小学校</t>
  </si>
  <si>
    <t>沖縄県国頭郡国頭村字辺土名１８１</t>
  </si>
  <si>
    <t>B147230100039</t>
  </si>
  <si>
    <t>国頭村立奥間小学校</t>
  </si>
  <si>
    <t>沖縄県国頭郡国頭村字奥間１</t>
  </si>
  <si>
    <t>B147230100048</t>
  </si>
  <si>
    <t>国頭村立安田小学校</t>
  </si>
  <si>
    <t>沖縄県国頭郡国頭村安田２７９</t>
  </si>
  <si>
    <t>B147230100066</t>
  </si>
  <si>
    <t>国頭村立安波小学校</t>
  </si>
  <si>
    <t>沖縄県国頭郡国頭村安波６０１</t>
  </si>
  <si>
    <t>B147230100075</t>
  </si>
  <si>
    <t>国頭村立奥小学校</t>
  </si>
  <si>
    <t>沖縄県国頭郡国頭村奥３１３番地</t>
  </si>
  <si>
    <t>B147230200010</t>
  </si>
  <si>
    <t>大宜味村立大宜味小学校</t>
  </si>
  <si>
    <t>沖縄県国頭郡大宜味村字塩屋１３０６番６</t>
  </si>
  <si>
    <t>B147230300019</t>
  </si>
  <si>
    <t>東村立東小学校</t>
  </si>
  <si>
    <t>沖縄県国頭郡東村字川田８３７番地</t>
  </si>
  <si>
    <t>B147230300028</t>
  </si>
  <si>
    <t>東村立有銘小学校</t>
  </si>
  <si>
    <t>沖縄県国頭郡東村字有銘１番地</t>
  </si>
  <si>
    <t>B147230300037</t>
  </si>
  <si>
    <t>東村立高江小学校</t>
  </si>
  <si>
    <t>沖縄県国頭郡東村字高江８３－８</t>
  </si>
  <si>
    <t>B147230600016</t>
  </si>
  <si>
    <t>今帰仁村立今帰仁小学校</t>
  </si>
  <si>
    <t>沖縄県国頭郡今帰仁村字越地２０７番地</t>
  </si>
  <si>
    <t>B147230600025</t>
  </si>
  <si>
    <t>今帰仁村立天底小学校</t>
  </si>
  <si>
    <t>沖縄県国頭郡今帰仁村天底４２０番地</t>
  </si>
  <si>
    <t>B147230600034</t>
  </si>
  <si>
    <t>今帰仁村立兼次小学校</t>
  </si>
  <si>
    <t>沖縄県国頭郡今帰仁村字今泊３９３３番地の１</t>
  </si>
  <si>
    <t>B147230800014</t>
  </si>
  <si>
    <t>本部町立本部小学校</t>
  </si>
  <si>
    <t>沖縄県国頭郡本部町字東６０５番地</t>
  </si>
  <si>
    <t>B147230800023</t>
  </si>
  <si>
    <t>本部町立瀬底小学校</t>
  </si>
  <si>
    <t>沖縄県国頭郡本部町字瀬底６９３</t>
  </si>
  <si>
    <t>B147230800032</t>
  </si>
  <si>
    <t>本部町立伊豆味小学校</t>
  </si>
  <si>
    <t>沖縄県国頭郡本部町字伊豆味１３</t>
  </si>
  <si>
    <t>B147230800041</t>
  </si>
  <si>
    <t>本部町立水納小学校</t>
  </si>
  <si>
    <t>沖縄県国頭郡本部町字瀬底６２６０</t>
  </si>
  <si>
    <t>B147230800050</t>
  </si>
  <si>
    <t>本部町立上本部小学校</t>
  </si>
  <si>
    <t>沖縄県国頭郡本部町北里１３１７</t>
  </si>
  <si>
    <t>B147231100019</t>
  </si>
  <si>
    <t>恩納村立恩納小学校</t>
  </si>
  <si>
    <t>沖縄県国頭郡恩納村字恩納６０６９－１</t>
  </si>
  <si>
    <t>B147231100028</t>
  </si>
  <si>
    <t>恩納村立山田小学校</t>
  </si>
  <si>
    <t>沖縄県国頭郡恩納村字山田９９７番地</t>
  </si>
  <si>
    <t>B147231100037</t>
  </si>
  <si>
    <t>恩納村立安富祖小学校</t>
  </si>
  <si>
    <t>沖縄県国頭郡恩納村字安富祖１８６８－１</t>
  </si>
  <si>
    <t>B147231100046</t>
  </si>
  <si>
    <t>恩納村立仲泊小学校</t>
  </si>
  <si>
    <t>沖縄県国頭郡恩納村字仲泊４３３－１</t>
  </si>
  <si>
    <t>B147231300017</t>
  </si>
  <si>
    <t>宜野座村立宜野座小学校</t>
  </si>
  <si>
    <t>沖縄県国頭郡宜野座村字宜野座１１９０番地</t>
  </si>
  <si>
    <t>B147231300026</t>
  </si>
  <si>
    <t>宜野座村立漢那小学校</t>
  </si>
  <si>
    <t>沖縄県国頭郡宜野座村字漢那１９８７番地の５</t>
  </si>
  <si>
    <t>B147231300035</t>
  </si>
  <si>
    <t>宜野座村立松田小学校</t>
  </si>
  <si>
    <t>沖縄県国頭郡宜野座村字松田６０１</t>
  </si>
  <si>
    <t>B147231400016</t>
  </si>
  <si>
    <t>金武町立嘉芸小学校</t>
  </si>
  <si>
    <t>沖縄県国頭郡金武町字屋嘉１４７０</t>
  </si>
  <si>
    <t>B147231400025</t>
  </si>
  <si>
    <t>金武町立金武小学校</t>
  </si>
  <si>
    <t>沖縄県国頭郡金武町字金武４９１－１</t>
  </si>
  <si>
    <t>B147231400034</t>
  </si>
  <si>
    <t>金武町立中川小学校</t>
  </si>
  <si>
    <t>沖縄県国頭郡金武町字金武１０１５４</t>
  </si>
  <si>
    <t>B147231500015</t>
  </si>
  <si>
    <t>伊江村立伊江小学校</t>
  </si>
  <si>
    <t>沖縄県国頭郡伊江村字東江前３６４</t>
  </si>
  <si>
    <t>B147231500024</t>
  </si>
  <si>
    <t>伊江村立西小学校</t>
  </si>
  <si>
    <t>沖縄県国頭郡伊江村字川平６００番地</t>
  </si>
  <si>
    <t>B147232400014</t>
  </si>
  <si>
    <t>読谷村立読谷小学校</t>
  </si>
  <si>
    <t>沖縄県中頭郡読谷村高志保１２７７－１</t>
  </si>
  <si>
    <t>B147232400023</t>
  </si>
  <si>
    <t>読谷村立渡慶次小学校</t>
  </si>
  <si>
    <t>沖縄県中頭郡読谷村字瀬名波５１０</t>
  </si>
  <si>
    <t>B147232400032</t>
  </si>
  <si>
    <t>読谷村立古堅小学校</t>
  </si>
  <si>
    <t>沖縄県中頭郡読谷村楚辺９９９－１</t>
  </si>
  <si>
    <t>B147232400041</t>
  </si>
  <si>
    <t>読谷村立喜名小学校</t>
  </si>
  <si>
    <t>沖縄県中頭郡読谷村喜名４０１</t>
  </si>
  <si>
    <t>B147232400050</t>
  </si>
  <si>
    <t>読谷村立古堅南小学校</t>
  </si>
  <si>
    <t>沖縄県中頭郡読谷村字古堅６１２－１</t>
  </si>
  <si>
    <t>B147232500013</t>
  </si>
  <si>
    <t>嘉手納町立屋良小学校</t>
  </si>
  <si>
    <t>沖縄県中頭郡嘉手納町屋良１－３１－１</t>
  </si>
  <si>
    <t>B147232500022</t>
  </si>
  <si>
    <t>嘉手納町立嘉手納小学校</t>
  </si>
  <si>
    <t>沖縄県中頭郡嘉手納町嘉手納３１２</t>
  </si>
  <si>
    <t>B147232600012</t>
  </si>
  <si>
    <t>北谷町立北谷小学校</t>
  </si>
  <si>
    <t>沖縄県沖縄市南桃原４－１３－１</t>
  </si>
  <si>
    <t>B147232600021</t>
  </si>
  <si>
    <t>北谷町立北玉小学校</t>
  </si>
  <si>
    <t>沖縄県中頭郡北谷町字吉原８７５番地</t>
  </si>
  <si>
    <t>B147232600030</t>
  </si>
  <si>
    <t>北谷町立浜川小学校</t>
  </si>
  <si>
    <t>沖縄県中頭郡北谷町字宮城１－１７２</t>
  </si>
  <si>
    <t>B147232600049</t>
  </si>
  <si>
    <t>北谷町立北谷第二小学校</t>
  </si>
  <si>
    <t>沖縄県中頭郡北谷町字桑江５６７番地１</t>
  </si>
  <si>
    <t>B147232700011</t>
  </si>
  <si>
    <t>北中城村立北中城小学校</t>
  </si>
  <si>
    <t>沖縄県中頭郡北中城村喜舎場１</t>
  </si>
  <si>
    <t>B147232700020</t>
  </si>
  <si>
    <t>北中城村立島袋小学校</t>
  </si>
  <si>
    <t>沖縄県中頭郡北中城村字島袋１２３４番地</t>
  </si>
  <si>
    <t>B147232800010</t>
  </si>
  <si>
    <t>中城村立中城小学校</t>
  </si>
  <si>
    <t>沖縄県中頭郡中城村屋宜２３９</t>
  </si>
  <si>
    <t>B147232800029</t>
  </si>
  <si>
    <t>中城村立津覇小学校</t>
  </si>
  <si>
    <t>沖縄県中頭郡中城村字津覇１１７４</t>
  </si>
  <si>
    <t>B147232800038</t>
  </si>
  <si>
    <t>中城村立中城南小学校</t>
  </si>
  <si>
    <t>沖縄県中頭郡中城村字南上原８００番地</t>
  </si>
  <si>
    <t>B147232900019</t>
  </si>
  <si>
    <t>西原町立西原小学校</t>
  </si>
  <si>
    <t>沖縄県中頭郡西原町字与那城３５３番地</t>
  </si>
  <si>
    <t>B147232900028</t>
  </si>
  <si>
    <t>西原町立坂田小学校</t>
  </si>
  <si>
    <t>沖縄県中頭郡西原町字翁長６２７番地</t>
  </si>
  <si>
    <t>B147232900037</t>
  </si>
  <si>
    <t>西原町立西原東小学校</t>
  </si>
  <si>
    <t>沖縄県中頭郡西原町字嘉手苅９０番地</t>
  </si>
  <si>
    <t>B147232900046</t>
  </si>
  <si>
    <t>西原町立西原南小学校</t>
  </si>
  <si>
    <t>沖縄県中頭郡西原町字安室１２３番地の２</t>
  </si>
  <si>
    <t>B147234800016</t>
  </si>
  <si>
    <t>与那原町立与那原小学校</t>
  </si>
  <si>
    <t>沖縄県島尻郡与那原町字与那原７３５</t>
  </si>
  <si>
    <t>B147234800025</t>
  </si>
  <si>
    <t>与那原町立与那原東小学校</t>
  </si>
  <si>
    <t>沖縄県島尻郡与那原町字板良敷５０</t>
  </si>
  <si>
    <t>B147235000011</t>
  </si>
  <si>
    <t>南風原町立南風原小学校</t>
  </si>
  <si>
    <t>沖縄県島尻郡南風原町字兼城６８５番地</t>
  </si>
  <si>
    <t>B147235000020</t>
  </si>
  <si>
    <t>南風原町立津嘉山小学校</t>
  </si>
  <si>
    <t>沖縄県島尻郡南風原町字津嘉山６８４</t>
  </si>
  <si>
    <t>B147235000039</t>
  </si>
  <si>
    <t>南風原町立北丘小学校</t>
  </si>
  <si>
    <t>沖縄県島尻郡南風原町字宮平３３６番地</t>
  </si>
  <si>
    <t>B147235000048</t>
  </si>
  <si>
    <t>南風原町立翔南小学校</t>
  </si>
  <si>
    <t>沖縄県島尻郡南風原町字喜屋武４５０</t>
  </si>
  <si>
    <t>B147235300018</t>
  </si>
  <si>
    <t>渡嘉敷村立渡嘉敷小学校</t>
  </si>
  <si>
    <t>沖縄県島尻郡渡嘉敷村字渡嘉敷３５５</t>
  </si>
  <si>
    <t>B147235300027</t>
  </si>
  <si>
    <t>渡嘉敷村立阿波連小学校</t>
  </si>
  <si>
    <t>沖縄県島尻郡渡嘉敷村字阿波連１６０</t>
  </si>
  <si>
    <t>B147235400017</t>
  </si>
  <si>
    <t>座間味村立座間味小学校</t>
  </si>
  <si>
    <t>沖縄県島尻郡座間味村座間味９４３</t>
  </si>
  <si>
    <t>B147235400026</t>
  </si>
  <si>
    <t>座間味村立阿嘉小学校</t>
  </si>
  <si>
    <t>沖縄県島尻郡座間味村字阿嘉３１６番地</t>
  </si>
  <si>
    <t>B147235400035</t>
  </si>
  <si>
    <t>座間味村立慶留間小学校</t>
  </si>
  <si>
    <t>沖縄県島尻郡座間味村字慶留間８２番地</t>
  </si>
  <si>
    <t>B147235500016</t>
  </si>
  <si>
    <t>粟国村立粟国小学校</t>
  </si>
  <si>
    <t>沖縄県島尻郡粟国村字東４４７</t>
  </si>
  <si>
    <t>B147235600015</t>
  </si>
  <si>
    <t>渡名喜村立渡名喜小学校</t>
  </si>
  <si>
    <t>沖縄県島尻郡渡名喜村６３９番地</t>
  </si>
  <si>
    <t>B147235700014</t>
  </si>
  <si>
    <t>南大東村立南大東小学校</t>
  </si>
  <si>
    <t>沖縄県島尻郡南大東村字池之沢３１７</t>
  </si>
  <si>
    <t>B147235800013</t>
  </si>
  <si>
    <t>北大東村立北大東小学校</t>
  </si>
  <si>
    <t>沖縄県島尻郡北大東村字中野１８１</t>
  </si>
  <si>
    <t>B147235900012</t>
  </si>
  <si>
    <t>伊平屋村立伊平屋小学校</t>
  </si>
  <si>
    <t>沖縄県島尻郡伊平屋村字我喜屋２１３２</t>
  </si>
  <si>
    <t>B147235900021</t>
  </si>
  <si>
    <t>伊平屋村立野甫小学校</t>
  </si>
  <si>
    <t>沖縄県島尻郡伊平屋村字野甫４０１</t>
  </si>
  <si>
    <t>B147236000019</t>
  </si>
  <si>
    <t>伊是名村立伊是名小学校</t>
  </si>
  <si>
    <t>沖縄県島尻郡伊是名村字仲田１１６３番地</t>
  </si>
  <si>
    <t>B147236100018</t>
  </si>
  <si>
    <t>久米島町立仲里小学校</t>
  </si>
  <si>
    <t>沖縄県島尻郡久米島町字謝名堂９７０番地</t>
  </si>
  <si>
    <t>B147236100027</t>
  </si>
  <si>
    <t>久米島町立大岳小学校</t>
  </si>
  <si>
    <t>沖縄県島尻郡久米島町字山里１７７番地</t>
  </si>
  <si>
    <t>B147236100036</t>
  </si>
  <si>
    <t>久米島町立久米島小学校</t>
  </si>
  <si>
    <t>沖縄県島尻郡久米島町字儀間１番地</t>
  </si>
  <si>
    <t>B147236100045</t>
  </si>
  <si>
    <t>久米島町立比屋定小学校</t>
  </si>
  <si>
    <t>沖縄県島尻郡久米島町字宇江城２２２０番地</t>
  </si>
  <si>
    <t>B147236100054</t>
  </si>
  <si>
    <t>久米島町立清水小学校</t>
  </si>
  <si>
    <t>沖縄県島尻郡久米島町字鳥島１９８番地</t>
  </si>
  <si>
    <t>B147236100063</t>
  </si>
  <si>
    <t>久米島町立美崎小学校</t>
  </si>
  <si>
    <t>沖縄県島尻郡久米島町字真謝１０３番地</t>
  </si>
  <si>
    <t>B147236200017</t>
  </si>
  <si>
    <t>八重瀬町立東風平小学校</t>
  </si>
  <si>
    <t>沖縄県島尻郡八重瀬町字東風平３０４番地</t>
  </si>
  <si>
    <t>B147236200026</t>
  </si>
  <si>
    <t>八重瀬町立具志頭小学校</t>
  </si>
  <si>
    <t>沖縄県島尻郡八重瀬町字具志頭６６６番地</t>
  </si>
  <si>
    <t>B147236200035</t>
  </si>
  <si>
    <t>八重瀬町立新城小学校</t>
  </si>
  <si>
    <t>沖縄県島尻郡八重瀬町字新城１３８１</t>
  </si>
  <si>
    <t>B147236200044</t>
  </si>
  <si>
    <t>八重瀬町立白川小学校</t>
  </si>
  <si>
    <t>沖縄県島尻郡八重瀬町字小城５５１</t>
  </si>
  <si>
    <t>B147237500012</t>
  </si>
  <si>
    <t>多良間村立多良間小学校</t>
  </si>
  <si>
    <t>沖縄県宮古郡多良間村字仲筋１０８</t>
  </si>
  <si>
    <t>B147238100014</t>
  </si>
  <si>
    <t>竹富町立西表小学校</t>
  </si>
  <si>
    <t>沖縄県八重山郡竹富町西表８６９</t>
  </si>
  <si>
    <t>B147238100023</t>
  </si>
  <si>
    <t>竹富町立竹富小学校</t>
  </si>
  <si>
    <t>沖縄県八重山郡竹富町竹富５４５</t>
  </si>
  <si>
    <t>B147238100032</t>
  </si>
  <si>
    <t>竹富町立黒島小学校</t>
  </si>
  <si>
    <t>沖縄県八重山郡竹富町黒島１１４０</t>
  </si>
  <si>
    <t>B147238100041</t>
  </si>
  <si>
    <t>竹富町立波照間小学校</t>
  </si>
  <si>
    <t>沖縄県八重山郡竹富町波照間５４番地</t>
  </si>
  <si>
    <t>B147238100050</t>
  </si>
  <si>
    <t>竹富町立小浜小学校</t>
  </si>
  <si>
    <t>沖縄県八重山郡竹富町小浜２５７５</t>
  </si>
  <si>
    <t>B147238100078</t>
  </si>
  <si>
    <t>竹富町立鳩間小学校</t>
  </si>
  <si>
    <t>沖縄県八重山郡竹富町字鳩間５８８</t>
  </si>
  <si>
    <t>B147238100087</t>
  </si>
  <si>
    <t>竹富町立船浮小学校</t>
  </si>
  <si>
    <t>沖縄県八重山郡竹富町西表２４３５</t>
  </si>
  <si>
    <t>B147238100096</t>
  </si>
  <si>
    <t>竹富町立白浜小学校</t>
  </si>
  <si>
    <t>沖縄県八重山郡竹富町西表１４９９</t>
  </si>
  <si>
    <t>B147238100103</t>
  </si>
  <si>
    <t>竹富町立大原小学校</t>
  </si>
  <si>
    <t>沖縄県八重山郡竹富町南風見２０１－２</t>
  </si>
  <si>
    <t>B147238100112</t>
  </si>
  <si>
    <t>竹富町立上原小学校</t>
  </si>
  <si>
    <t>沖縄県八重山郡竹富町上原３８３</t>
  </si>
  <si>
    <t>B147238200013</t>
  </si>
  <si>
    <t>与那国町立与那国小学校</t>
  </si>
  <si>
    <t>沖縄県八重山郡与那国町与那国１０２５</t>
  </si>
  <si>
    <t>B147238200022</t>
  </si>
  <si>
    <t>与那国町立久部良小学校</t>
  </si>
  <si>
    <t>沖縄県八重山郡与那国町与那国４０２２</t>
  </si>
  <si>
    <t>B147238200031</t>
  </si>
  <si>
    <t>与那国町立比川小学校</t>
  </si>
  <si>
    <t>沖縄県八重山郡与那国町与那国３０３１</t>
  </si>
  <si>
    <t>B147320500016</t>
  </si>
  <si>
    <t>沖縄カトリック小学校</t>
  </si>
  <si>
    <t>沖縄県宜野湾市真栄原３丁目１６番１号</t>
  </si>
  <si>
    <t>B147320700014</t>
  </si>
  <si>
    <t>海星小学校</t>
  </si>
  <si>
    <t>沖縄県石垣市字大川６７</t>
  </si>
  <si>
    <t>B147321300016</t>
  </si>
  <si>
    <t>沖縄アミークスインターナショナル小学校</t>
  </si>
  <si>
    <t>沖縄県うるま市字栄野比１２１２－１</t>
  </si>
  <si>
    <t>B147332700019</t>
  </si>
  <si>
    <t>沖縄三育小学校</t>
  </si>
  <si>
    <t>沖縄県中頭郡北中城村荻道２７５－１</t>
  </si>
  <si>
    <t>C147110000014</t>
  </si>
  <si>
    <t>琉球大学教育学部附属中学校</t>
  </si>
  <si>
    <t>C147220100010</t>
  </si>
  <si>
    <t>那覇市立小禄中学校</t>
  </si>
  <si>
    <t>沖縄県那覇市宇栄原２－２３－１</t>
  </si>
  <si>
    <t>C147220100029</t>
  </si>
  <si>
    <t>那覇市立首里中学校</t>
  </si>
  <si>
    <t>沖縄県那覇市首里汀良町２－５５</t>
  </si>
  <si>
    <t>C147220100038</t>
  </si>
  <si>
    <t>那覇市立那覇中学校</t>
  </si>
  <si>
    <t>沖縄県那覇市松山２－２４－１</t>
  </si>
  <si>
    <t>C147220100047</t>
  </si>
  <si>
    <t>那覇市立真和志中学校</t>
  </si>
  <si>
    <t>沖縄県那覇市字大道１５８</t>
  </si>
  <si>
    <t>C147220100056</t>
  </si>
  <si>
    <t>那覇市立安岡中学校</t>
  </si>
  <si>
    <t>沖縄県那覇市銘苅３－１０－２６</t>
  </si>
  <si>
    <t>C147220100065</t>
  </si>
  <si>
    <t>那覇市立上山中学校</t>
  </si>
  <si>
    <t>沖縄県那覇市久米１－３－１</t>
  </si>
  <si>
    <t>C147220100074</t>
  </si>
  <si>
    <t>那覇市立寄宮中学校</t>
  </si>
  <si>
    <t>沖縄県那覇市長田１－１３－６５</t>
  </si>
  <si>
    <t>C147220100083</t>
  </si>
  <si>
    <t>那覇市立神原中学校</t>
  </si>
  <si>
    <t>沖縄県那覇市樋川２－８－１</t>
  </si>
  <si>
    <t>C147220100092</t>
  </si>
  <si>
    <t>那覇市立松島中学校</t>
  </si>
  <si>
    <t>沖縄県那覇市古島２－１１－２</t>
  </si>
  <si>
    <t>C147220100109</t>
  </si>
  <si>
    <t>那覇市立古蔵中学校</t>
  </si>
  <si>
    <t>沖縄県那覇市古波蔵４－８－１</t>
  </si>
  <si>
    <t>C147220100118</t>
  </si>
  <si>
    <t>那覇市立石田中学校</t>
  </si>
  <si>
    <t>沖縄県那覇市繁多川５－１７－１</t>
  </si>
  <si>
    <t>C147220100127</t>
  </si>
  <si>
    <t>那覇市立城北中学校</t>
  </si>
  <si>
    <t>沖縄県那覇市首里石嶺町１－１１２</t>
  </si>
  <si>
    <t>C147220100136</t>
  </si>
  <si>
    <t>那覇市立鏡原中学校</t>
  </si>
  <si>
    <t>沖縄県那覇市鏡原町３６－１</t>
  </si>
  <si>
    <t>C147220100145</t>
  </si>
  <si>
    <t>那覇市立松城中学校</t>
  </si>
  <si>
    <t>沖縄県那覇市繁多川３－１５－１</t>
  </si>
  <si>
    <t>C147220100154</t>
  </si>
  <si>
    <t>那覇市立仲井真中学校</t>
  </si>
  <si>
    <t>沖縄県那覇市字仲井真１８９</t>
  </si>
  <si>
    <t>C147220100163</t>
  </si>
  <si>
    <t>那覇市立金城中学校</t>
  </si>
  <si>
    <t>沖縄県那覇市金城４－４－１</t>
  </si>
  <si>
    <t>C147220100172</t>
  </si>
  <si>
    <t>那覇市立石嶺中学校</t>
  </si>
  <si>
    <t>沖縄県那覇市首里石嶺町２－１０９</t>
  </si>
  <si>
    <t>C147220100181</t>
  </si>
  <si>
    <t>那覇市立城北中学校若夏分校</t>
  </si>
  <si>
    <t>沖縄県那覇市首里大名町３－１１２</t>
  </si>
  <si>
    <t>C147220500016</t>
  </si>
  <si>
    <t>宜野湾市立普天間中学校</t>
  </si>
  <si>
    <t>沖縄県宜野湾市新城２丁目４１番１号</t>
  </si>
  <si>
    <t>C147220500025</t>
  </si>
  <si>
    <t>宜野湾市立嘉数中学校</t>
  </si>
  <si>
    <t>沖縄県宜野湾市字我如古４２３番地</t>
  </si>
  <si>
    <t>C147220500034</t>
  </si>
  <si>
    <t>宜野湾市立真志喜中学校</t>
  </si>
  <si>
    <t>沖縄県宜野湾市真志喜３丁目１９番１号</t>
  </si>
  <si>
    <t>C147220500043</t>
  </si>
  <si>
    <t>宜野湾市立宜野湾中学校</t>
  </si>
  <si>
    <t>沖縄県宜野湾市赤道１丁目１５番１号</t>
  </si>
  <si>
    <t>C147220700014</t>
  </si>
  <si>
    <t>石垣市立石垣中学校</t>
  </si>
  <si>
    <t>沖縄県石垣市新川３０７番地</t>
  </si>
  <si>
    <t>C147220700023</t>
  </si>
  <si>
    <t>石垣市立大浜中学校</t>
  </si>
  <si>
    <t>沖縄県石垣市字大浜１０３</t>
  </si>
  <si>
    <t>C147220700032</t>
  </si>
  <si>
    <t>石垣市立川平中学校</t>
  </si>
  <si>
    <t>C147220700041</t>
  </si>
  <si>
    <t>石垣市立白保中学校</t>
  </si>
  <si>
    <t>沖縄県石垣市字白保２６８番地３５</t>
  </si>
  <si>
    <t>C147220700050</t>
  </si>
  <si>
    <t>石垣市立名蔵中学校</t>
  </si>
  <si>
    <t>C147220700069</t>
  </si>
  <si>
    <t>石垣市立崎枝中学校</t>
  </si>
  <si>
    <t>C147220700078</t>
  </si>
  <si>
    <t>石垣市立伊原間中学校</t>
  </si>
  <si>
    <t>沖縄県石垣市字伊原間２８番地</t>
  </si>
  <si>
    <t>C147220700087</t>
  </si>
  <si>
    <t>石垣市立石垣第二中学校</t>
  </si>
  <si>
    <t>沖縄県石垣市字登野城１０７８番地</t>
  </si>
  <si>
    <t>C147220700096</t>
  </si>
  <si>
    <t>石垣市立富野中学校</t>
  </si>
  <si>
    <t>C147220800013</t>
  </si>
  <si>
    <t>浦添市立浦添中学校</t>
  </si>
  <si>
    <t>沖縄県浦添市仲間二丁目４６番１号</t>
  </si>
  <si>
    <t>C147220800022</t>
  </si>
  <si>
    <t>浦添市立仲西中学校</t>
  </si>
  <si>
    <t>沖縄県浦添市屋富祖二丁目１３番１号</t>
  </si>
  <si>
    <t>C147220800031</t>
  </si>
  <si>
    <t>浦添市立神森中学校</t>
  </si>
  <si>
    <t>沖縄県浦添市内間一丁目６番１号</t>
  </si>
  <si>
    <t>C147220800040</t>
  </si>
  <si>
    <t>浦添市立港川中学校</t>
  </si>
  <si>
    <t>沖縄県浦添市港川一丁目１番１号</t>
  </si>
  <si>
    <t>C147220800059</t>
  </si>
  <si>
    <t>浦添市立浦西中学校</t>
  </si>
  <si>
    <t>沖縄県浦添市当山三丁目１番１号</t>
  </si>
  <si>
    <t>C147220900012</t>
  </si>
  <si>
    <t>名護市立久志中学校</t>
  </si>
  <si>
    <t>C147220900021</t>
  </si>
  <si>
    <t>名護市立久辺中学校</t>
  </si>
  <si>
    <t>沖縄県名護市豊原２０８番地</t>
  </si>
  <si>
    <t>C147220900030</t>
  </si>
  <si>
    <t>名護市立名護中学校</t>
  </si>
  <si>
    <t>沖縄県名護市大西２丁目２番３３号</t>
  </si>
  <si>
    <t>C147220900049</t>
  </si>
  <si>
    <t>名護市立羽地中学校</t>
  </si>
  <si>
    <t>沖縄県名護市字仲尾次７７０</t>
  </si>
  <si>
    <t>C147220900058</t>
  </si>
  <si>
    <t>名護市立屋我地中学校</t>
  </si>
  <si>
    <t>沖縄県名護市饒平名１５９番地</t>
  </si>
  <si>
    <t>C147220900067</t>
  </si>
  <si>
    <t>名護市立屋部中学校</t>
  </si>
  <si>
    <t>沖縄県名護市屋部５４６番地</t>
  </si>
  <si>
    <t>C147220900076</t>
  </si>
  <si>
    <t>名護市立東江中学校</t>
  </si>
  <si>
    <t>沖縄県名護市大東２－１－１</t>
  </si>
  <si>
    <t>C147220900085</t>
  </si>
  <si>
    <t>名護市立大宮中学校</t>
  </si>
  <si>
    <t>沖縄県名護市宮里７－２－６６</t>
  </si>
  <si>
    <t>C147220900094</t>
  </si>
  <si>
    <t>沖縄県立名護高等学校附属桜中学校</t>
  </si>
  <si>
    <t>沖縄県名護市大西５－１７－１</t>
  </si>
  <si>
    <t>C147221000019</t>
  </si>
  <si>
    <t>糸満市立兼城中学校</t>
  </si>
  <si>
    <t>沖縄県糸満市座波１２７１</t>
  </si>
  <si>
    <t>C147221000028</t>
  </si>
  <si>
    <t>糸満市立高嶺中学校</t>
  </si>
  <si>
    <t>沖縄県糸満市字大里１９０２</t>
  </si>
  <si>
    <t>C147221000037</t>
  </si>
  <si>
    <t>糸満市立三和中学校</t>
  </si>
  <si>
    <t>沖縄県糸満市字真壁５１９番地</t>
  </si>
  <si>
    <t>C147221000046</t>
  </si>
  <si>
    <t>糸満市立糸満中学校</t>
  </si>
  <si>
    <t>沖縄県糸満市糸満１８８０</t>
  </si>
  <si>
    <t>C147221000055</t>
  </si>
  <si>
    <t>糸満市立西崎中学校</t>
  </si>
  <si>
    <t>沖縄県糸満市西崎町３－４２２</t>
  </si>
  <si>
    <t>C147221000064</t>
  </si>
  <si>
    <t>糸満市立潮平中学校</t>
  </si>
  <si>
    <t>沖縄県糸満市字阿波根１２００</t>
  </si>
  <si>
    <t>C147221000073</t>
  </si>
  <si>
    <t>糸満市立三和中学校大度分校</t>
  </si>
  <si>
    <t>C147221100018</t>
  </si>
  <si>
    <t>沖縄市立コザ中学校</t>
  </si>
  <si>
    <t>沖縄県沖縄市胡屋３丁目３８番１号</t>
  </si>
  <si>
    <t>C147221100027</t>
  </si>
  <si>
    <t>沖縄市立美東中学校</t>
  </si>
  <si>
    <t>沖縄県沖縄市高原５－１２－１</t>
  </si>
  <si>
    <t>C147221100036</t>
  </si>
  <si>
    <t>沖縄市立美里中学校</t>
  </si>
  <si>
    <t>沖縄県沖縄市知花１－２４－１</t>
  </si>
  <si>
    <t>C147221100045</t>
  </si>
  <si>
    <t>沖縄市立越来中学校</t>
  </si>
  <si>
    <t>沖縄県沖縄市越来１－２－１</t>
  </si>
  <si>
    <t>C147221100054</t>
  </si>
  <si>
    <t>沖縄市立山内中学校</t>
  </si>
  <si>
    <t>沖縄県沖縄市山内２－２０－１</t>
  </si>
  <si>
    <t>C147221100063</t>
  </si>
  <si>
    <t>沖縄市立安慶田中学校</t>
  </si>
  <si>
    <t>沖縄県沖縄市安慶田３丁目８番１号</t>
  </si>
  <si>
    <t>C147221100072</t>
  </si>
  <si>
    <t>沖縄市立宮里中学校</t>
  </si>
  <si>
    <t>沖縄県沖縄市東２丁目１７番１号</t>
  </si>
  <si>
    <t>C147221100081</t>
  </si>
  <si>
    <t>沖縄市立沖縄東中学校</t>
  </si>
  <si>
    <t>沖縄県沖縄市桃原４－１９－１</t>
  </si>
  <si>
    <t>C147221100090</t>
  </si>
  <si>
    <t>沖縄県立球陽中学校</t>
  </si>
  <si>
    <t>沖縄県沖縄市南桃原１丁目１０番１号</t>
  </si>
  <si>
    <t>C147221200017</t>
  </si>
  <si>
    <t>豊見城市立豊見城中学校</t>
  </si>
  <si>
    <t>沖縄県豊見城市字宜保１－１－２</t>
  </si>
  <si>
    <t>C147221200026</t>
  </si>
  <si>
    <t>豊見城市立長嶺中学校</t>
  </si>
  <si>
    <t>沖縄県豊見城市字饒波１０６８－２</t>
  </si>
  <si>
    <t>C147221200035</t>
  </si>
  <si>
    <t>豊見城市立伊良波中学校</t>
  </si>
  <si>
    <t>沖縄県豊見城市字伊良波２７３番地</t>
  </si>
  <si>
    <t>C147221300016</t>
  </si>
  <si>
    <t>うるま市立津堅中学校</t>
  </si>
  <si>
    <t>C147221300025</t>
  </si>
  <si>
    <t>うるま市立具志川中学校</t>
  </si>
  <si>
    <t>沖縄県うるま市字喜屋武５９１番地</t>
  </si>
  <si>
    <t>C147221300034</t>
  </si>
  <si>
    <t>うるま市立石川中学校</t>
  </si>
  <si>
    <t>沖縄県うるま市石川４４０番地１</t>
  </si>
  <si>
    <t>C147221300043</t>
  </si>
  <si>
    <t>うるま市立与勝中学校</t>
  </si>
  <si>
    <t>沖縄県うるま市勝連南風原３６１５番地</t>
  </si>
  <si>
    <t>C147221300052</t>
  </si>
  <si>
    <t>うるま市立高江洲中学校</t>
  </si>
  <si>
    <t>沖縄県うるま市字豊原７６９番地</t>
  </si>
  <si>
    <t>C147221300061</t>
  </si>
  <si>
    <t>うるま市立あげな中学校</t>
  </si>
  <si>
    <t>沖縄県うるま市字安慶名二丁目１８番３７号</t>
  </si>
  <si>
    <t>C147221300070</t>
  </si>
  <si>
    <t>うるま市立与勝第二中学校</t>
  </si>
  <si>
    <t>沖縄県うるま市与那城饒辺１５３番地１</t>
  </si>
  <si>
    <t>C147221300089</t>
  </si>
  <si>
    <t>うるま市立具志川東中学校</t>
  </si>
  <si>
    <t>沖縄県うるま市字具志川２８０３番地</t>
  </si>
  <si>
    <t>C147221300098</t>
  </si>
  <si>
    <t>うるま市立伊波中学校</t>
  </si>
  <si>
    <t>沖縄県うるま市石川東恩納９７８番地１</t>
  </si>
  <si>
    <t>C147221300105</t>
  </si>
  <si>
    <t>沖縄県立与勝緑が丘中学校</t>
  </si>
  <si>
    <t>沖縄県うるま市勝連平安名３２４８</t>
  </si>
  <si>
    <t>C147221300114</t>
  </si>
  <si>
    <t>うるま市立彩橋中学校</t>
  </si>
  <si>
    <t>C147221400015</t>
  </si>
  <si>
    <t>宮古島市立上野中学校</t>
  </si>
  <si>
    <t>沖縄県宮古島市上野字新里３５６番地１</t>
  </si>
  <si>
    <t>C147221400024</t>
  </si>
  <si>
    <t>宮古島市立鏡原中学校</t>
  </si>
  <si>
    <t>沖縄県宮古島市平良字下里３１０７番地３</t>
  </si>
  <si>
    <t>C147221400033</t>
  </si>
  <si>
    <t>宮古島市立北中学校</t>
  </si>
  <si>
    <t>沖縄県宮古島市平良字西仲宗根５００番地</t>
  </si>
  <si>
    <t>C147221400042</t>
  </si>
  <si>
    <t>宮古島市立下地中学校</t>
  </si>
  <si>
    <t>沖縄県宮古島市下地字洲鎌２５０番地</t>
  </si>
  <si>
    <t>C147221400051</t>
  </si>
  <si>
    <t>宮古島市立平良中学校</t>
  </si>
  <si>
    <t>沖縄県宮古島市平良字西里７２４番地</t>
  </si>
  <si>
    <t>C147221400060</t>
  </si>
  <si>
    <t>宮古島市立池間中学校</t>
  </si>
  <si>
    <t>C147221400079</t>
  </si>
  <si>
    <t>宮古島市立西辺中学校</t>
  </si>
  <si>
    <t>沖縄県宮古島市平良字西原１１３８番地</t>
  </si>
  <si>
    <t>C147221400088</t>
  </si>
  <si>
    <t>宮古島市立狩俣中学校</t>
  </si>
  <si>
    <t>沖縄県宮古島市平良字狩俣４３３７番地</t>
  </si>
  <si>
    <t>C147221400131</t>
  </si>
  <si>
    <t>宮古島市立久松中学校</t>
  </si>
  <si>
    <t>沖縄県宮古島市平良字久貝８０９番地１</t>
  </si>
  <si>
    <t>C147221400140</t>
  </si>
  <si>
    <t>宮古島市立伊良部島中学校</t>
  </si>
  <si>
    <t>C147221400159</t>
  </si>
  <si>
    <t>宮古島市立城東中学校</t>
  </si>
  <si>
    <t>沖縄県宮古島市城辺字西里添１０８０番地</t>
  </si>
  <si>
    <t>C147221500014</t>
  </si>
  <si>
    <t>南城市立久高中学校</t>
  </si>
  <si>
    <t>C147221500023</t>
  </si>
  <si>
    <t>南城市立大里中学校</t>
  </si>
  <si>
    <t>沖縄県南城市大里字仲間９７８</t>
  </si>
  <si>
    <t>C147221500032</t>
  </si>
  <si>
    <t>南城市立佐敷中学校</t>
  </si>
  <si>
    <t>沖縄県南城市佐敷字兼久１６－１</t>
  </si>
  <si>
    <t>C147221500041</t>
  </si>
  <si>
    <t>南城市立玉城中学校</t>
  </si>
  <si>
    <t>沖縄県南城市玉城字富里１５３</t>
  </si>
  <si>
    <t>C147221500050</t>
  </si>
  <si>
    <t>南城市立知念中学校</t>
  </si>
  <si>
    <t>沖縄県南城市知念字久手堅７００</t>
  </si>
  <si>
    <t>C147230100019</t>
  </si>
  <si>
    <t>国頭村立国頭中学校</t>
  </si>
  <si>
    <t>沖縄県国頭郡国頭村辺土名１４６３</t>
  </si>
  <si>
    <t>C147230200018</t>
  </si>
  <si>
    <t>大宜味村立大宜味中学校</t>
  </si>
  <si>
    <t>沖縄県国頭郡大宜味村塩屋１３０６－６</t>
  </si>
  <si>
    <t>C147230300017</t>
  </si>
  <si>
    <t>東村立東中学校</t>
  </si>
  <si>
    <t>C147230600014</t>
  </si>
  <si>
    <t>今帰仁村立今帰仁中学校</t>
  </si>
  <si>
    <t>沖縄県国頭郡今帰仁村仲宗根４７番地</t>
  </si>
  <si>
    <t>C147230800012</t>
  </si>
  <si>
    <t>本部町立伊豆味中学校</t>
  </si>
  <si>
    <t>C147230800021</t>
  </si>
  <si>
    <t>本部町立水納中学校</t>
  </si>
  <si>
    <t>C147230800030</t>
  </si>
  <si>
    <t>本部町立上本部中学校</t>
  </si>
  <si>
    <t>C147230800049</t>
  </si>
  <si>
    <t>本部町立本部中学校</t>
  </si>
  <si>
    <t>沖縄県国頭郡本部町渡久地２３１－１</t>
  </si>
  <si>
    <t>C147231100017</t>
  </si>
  <si>
    <t>恩納村立うんな中学校</t>
  </si>
  <si>
    <t>沖縄県国頭郡恩納村字恩納７４０９－１</t>
  </si>
  <si>
    <t>C147231300015</t>
  </si>
  <si>
    <t>宜野座村立宜野座中学校</t>
  </si>
  <si>
    <t>沖縄県国頭郡宜野座村字惣慶１５０５番地</t>
  </si>
  <si>
    <t>C147231400014</t>
  </si>
  <si>
    <t>金武町立金武中学校</t>
  </si>
  <si>
    <t>沖縄県国頭郡金武町金武３４８６</t>
  </si>
  <si>
    <t>C147231500013</t>
  </si>
  <si>
    <t>伊江村立伊江中学校</t>
  </si>
  <si>
    <t>沖縄県国頭郡伊江村字西江前１</t>
  </si>
  <si>
    <t>C147232400012</t>
  </si>
  <si>
    <t>読谷村立古堅中学校</t>
  </si>
  <si>
    <t>沖縄県中頭郡読谷村字伊良皆２９７</t>
  </si>
  <si>
    <t>C147232400021</t>
  </si>
  <si>
    <t>読谷村立読谷中学校</t>
  </si>
  <si>
    <t>沖縄県中頭郡読谷村字座喜味２９７６－２</t>
  </si>
  <si>
    <t>C147232500011</t>
  </si>
  <si>
    <t>嘉手納町立嘉手納中学校</t>
  </si>
  <si>
    <t>沖縄県中頭郡嘉手納町字嘉手納３１２</t>
  </si>
  <si>
    <t>C147232600010</t>
  </si>
  <si>
    <t>北谷町立北谷中学校</t>
  </si>
  <si>
    <t>沖縄県中頭郡北谷町吉原４８０番地</t>
  </si>
  <si>
    <t>C147232600029</t>
  </si>
  <si>
    <t>北谷町立桑江中学校</t>
  </si>
  <si>
    <t>沖縄県中頭郡北谷町美浜１丁目４の７</t>
  </si>
  <si>
    <t>C147232700019</t>
  </si>
  <si>
    <t>北中城村立北中城中学校</t>
  </si>
  <si>
    <t>沖縄県中頭郡北中城村喜舎場３０６</t>
  </si>
  <si>
    <t>C147232800018</t>
  </si>
  <si>
    <t>中城村立中城中学校</t>
  </si>
  <si>
    <t>沖縄県中頭郡中城村屋宜７４１－１</t>
  </si>
  <si>
    <t>C147232900017</t>
  </si>
  <si>
    <t>西原町立西原中学校</t>
  </si>
  <si>
    <t>沖縄県中頭郡西原町字翁長２３８番地</t>
  </si>
  <si>
    <t>C147232900026</t>
  </si>
  <si>
    <t>西原町立西原東中学校</t>
  </si>
  <si>
    <t>沖縄県中頭郡西原町字小那覇３０８番地の１</t>
  </si>
  <si>
    <t>C147234800014</t>
  </si>
  <si>
    <t>与那原町立与那原中学校</t>
  </si>
  <si>
    <t>沖縄県島尻郡与那原町与那原５７</t>
  </si>
  <si>
    <t>C147235000019</t>
  </si>
  <si>
    <t>南風原町立南風原中学校</t>
  </si>
  <si>
    <t>沖縄県島尻郡南風原町字兼城７８０</t>
  </si>
  <si>
    <t>C147235000028</t>
  </si>
  <si>
    <t>南風原町立南星中学校</t>
  </si>
  <si>
    <t>沖縄県島尻郡南風原町字照屋２００番地</t>
  </si>
  <si>
    <t>C147235000037</t>
  </si>
  <si>
    <t>沖縄県立開邦中学校</t>
  </si>
  <si>
    <t>沖縄県島尻郡南風原町字新川６４６番地</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</si>
  <si>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</si>
  <si>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</si>
  <si>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</si>
  <si>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</si>
  <si>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</si>
  <si>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</si>
  <si>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</si>
  <si>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</si>
  <si>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</si>
  <si>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</si>
  <si>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</si>
  <si>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</si>
  <si>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</si>
  <si>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</si>
  <si>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沖縄県島尻郡南大東村字池之沢３１７番地</t>
  </si>
  <si>
    <t>C147235800011</t>
  </si>
  <si>
    <t>北大東村立北大東中学校</t>
  </si>
  <si>
    <t>沖縄県島尻郡北大東村字中野１８１番地</t>
  </si>
  <si>
    <t>C147235900010</t>
  </si>
  <si>
    <t>伊平屋村立野甫中学校</t>
  </si>
  <si>
    <t>C147235900029</t>
  </si>
  <si>
    <t>伊平屋村立伊平屋中学校</t>
  </si>
  <si>
    <t>沖縄県島尻郡伊平屋村字我喜屋２４１</t>
  </si>
  <si>
    <t>C147236000017</t>
  </si>
  <si>
    <t>伊是名村立伊是名中学校</t>
  </si>
  <si>
    <t>沖縄県島尻郡伊是名村字仲田１３４４番地</t>
  </si>
  <si>
    <t>C147236100016</t>
  </si>
  <si>
    <t>久米島町立久米島西中学校</t>
  </si>
  <si>
    <t>沖縄県島尻郡久米島町字西銘１３２４番地</t>
  </si>
  <si>
    <t>C147236100025</t>
  </si>
  <si>
    <t>久米島町立球美中学校</t>
  </si>
  <si>
    <t>沖縄県島尻郡久米島町字比嘉２８５６番地</t>
  </si>
  <si>
    <t>C147236200015</t>
  </si>
  <si>
    <t>八重瀬町立具志頭中学校</t>
  </si>
  <si>
    <t>沖縄県島尻郡八重瀬町字具志頭６９０</t>
  </si>
  <si>
    <t>C147236200024</t>
  </si>
  <si>
    <t>八重瀬町立東風平中学校</t>
  </si>
  <si>
    <t>沖縄県島尻郡八重瀬町字東風平２６７</t>
  </si>
  <si>
    <t>C147237500010</t>
  </si>
  <si>
    <t>多良間村立多良間中学校</t>
  </si>
  <si>
    <t>沖縄県宮古郡多良間村字塩川５７６番地</t>
  </si>
  <si>
    <t>C147238100012</t>
  </si>
  <si>
    <t>竹富町立西表中学校</t>
  </si>
  <si>
    <t>C147238100021</t>
  </si>
  <si>
    <t>竹富町立波照間中学校</t>
  </si>
  <si>
    <t>C147238100030</t>
  </si>
  <si>
    <t>竹富町立船浮中学校</t>
  </si>
  <si>
    <t>C147238100049</t>
  </si>
  <si>
    <t>竹富町立大原中学校</t>
  </si>
  <si>
    <t>沖縄県八重山郡竹富町南風見仲２９－２</t>
  </si>
  <si>
    <t>C147238100058</t>
  </si>
  <si>
    <t>竹富町立黒島中学校</t>
  </si>
  <si>
    <t>C147238100067</t>
  </si>
  <si>
    <t>竹富町立小浜中学校</t>
  </si>
  <si>
    <t>沖縄県八重山郡竹富町字小浜２５７５</t>
  </si>
  <si>
    <t>C147238100076</t>
  </si>
  <si>
    <t>竹富町立竹富中学校</t>
  </si>
  <si>
    <t>C147238100085</t>
  </si>
  <si>
    <t>竹富町立鳩間中学校</t>
  </si>
  <si>
    <t>沖縄県八重山郡竹富町鳩間５８８</t>
  </si>
  <si>
    <t>C147238100094</t>
  </si>
  <si>
    <t>竹富町立船浦中学校</t>
  </si>
  <si>
    <t>沖縄県八重山郡竹富町字上原８７０番地</t>
  </si>
  <si>
    <t>C147238200011</t>
  </si>
  <si>
    <t>与那国町立与那国中学校</t>
  </si>
  <si>
    <t>沖縄県八重山郡与那国町字与那国１０４９番地</t>
  </si>
  <si>
    <t>C147238200020</t>
  </si>
  <si>
    <t>与那国町立久部良中学校</t>
  </si>
  <si>
    <t>C147320100018</t>
  </si>
  <si>
    <t>興南中学校</t>
  </si>
  <si>
    <t>沖縄県那覇市古島１丁目７番地の１</t>
  </si>
  <si>
    <t>C147320100027</t>
  </si>
  <si>
    <t>沖縄尚学高等学校附属中学校</t>
  </si>
  <si>
    <t>沖縄県那覇市字国場７４７番地</t>
  </si>
  <si>
    <t>C147320500014</t>
  </si>
  <si>
    <t>沖縄カトリック中学校</t>
  </si>
  <si>
    <t>C147320800011</t>
  </si>
  <si>
    <t>昭和薬科大学附属中学校</t>
  </si>
  <si>
    <t>沖縄県浦添市字沢岻４５０番地</t>
  </si>
  <si>
    <t>C147320900010</t>
  </si>
  <si>
    <t>沖縄三育中学校</t>
  </si>
  <si>
    <t>沖縄県名護市旭川８３７</t>
  </si>
  <si>
    <t>C147321300014</t>
  </si>
  <si>
    <t>沖縄アミークスインターナショナル中学校</t>
  </si>
  <si>
    <t>沖縄県うるま市栄野比１２１２－１</t>
  </si>
  <si>
    <t>D147220100018</t>
  </si>
  <si>
    <t>沖縄県立首里高等学校</t>
  </si>
  <si>
    <t>沖縄県那覇市首里真和志町２－４３</t>
  </si>
  <si>
    <t>D147220100027</t>
  </si>
  <si>
    <t>沖縄県立沖縄工業高等学校</t>
  </si>
  <si>
    <t>沖縄県那覇市松川３ー２０ー１</t>
  </si>
  <si>
    <t>D147220100036</t>
  </si>
  <si>
    <t>沖縄県立那覇商業高等学校</t>
  </si>
  <si>
    <t>沖縄県那覇市松山１－１６－１</t>
  </si>
  <si>
    <t>D147220100045</t>
  </si>
  <si>
    <t>沖縄県立那覇高等学校</t>
  </si>
  <si>
    <t>沖縄県那覇市松尾１丁目２１番４４号</t>
  </si>
  <si>
    <t>D147220100054</t>
  </si>
  <si>
    <t>沖縄県立小禄高等学校</t>
  </si>
  <si>
    <t>沖縄県那覇市鏡原町２２－１</t>
  </si>
  <si>
    <t>D147220100063</t>
  </si>
  <si>
    <t>沖縄県立真和志高等学校</t>
  </si>
  <si>
    <t>沖縄県那覇市字真地２４８</t>
  </si>
  <si>
    <t>D147220100072</t>
  </si>
  <si>
    <t>沖縄県立泊高等学校</t>
  </si>
  <si>
    <t>沖縄県那覇市泊３－１９－２</t>
  </si>
  <si>
    <t>D147220100081</t>
  </si>
  <si>
    <t>沖縄県立首里東高等学校</t>
  </si>
  <si>
    <t>沖縄県那覇市首里石嶺町３－１７８</t>
  </si>
  <si>
    <t>D147220100090</t>
  </si>
  <si>
    <t>沖縄県立那覇西高等学校</t>
  </si>
  <si>
    <t>沖縄県那覇市金城３－５－１</t>
  </si>
  <si>
    <t>D147220100107</t>
  </si>
  <si>
    <t>沖縄県立那覇国際高等学校</t>
  </si>
  <si>
    <t>沖縄県那覇市天久１－２９－１</t>
  </si>
  <si>
    <t>D147220500014</t>
  </si>
  <si>
    <t>沖縄県立普天間高等学校</t>
  </si>
  <si>
    <t>沖縄県宜野湾市普天間１丁目２４番１号</t>
  </si>
  <si>
    <t>D147220500023</t>
  </si>
  <si>
    <t>沖縄県立中部商業高等学校</t>
  </si>
  <si>
    <t>沖縄県宜野湾市我如古２丁目２番１号</t>
  </si>
  <si>
    <t>D147220500032</t>
  </si>
  <si>
    <t>沖縄県立宜野湾高等学校</t>
  </si>
  <si>
    <t>沖縄県宜野湾市真志喜２丁目２５番１号</t>
  </si>
  <si>
    <t>D147220700012</t>
  </si>
  <si>
    <t>沖縄県立八重山農林高等学校</t>
  </si>
  <si>
    <t>沖縄県石垣市字大川４７７－１</t>
  </si>
  <si>
    <t>D147220700021</t>
  </si>
  <si>
    <t>沖縄県立八重山高等学校</t>
  </si>
  <si>
    <t>沖縄県石垣市字登野城２７５番地</t>
  </si>
  <si>
    <t>D147220700030</t>
  </si>
  <si>
    <t>沖縄県立八重山商工高等学校</t>
  </si>
  <si>
    <t>沖縄県石垣市字真栄里１８０</t>
  </si>
  <si>
    <t>D147220800011</t>
  </si>
  <si>
    <t>沖縄県立浦添高等学校</t>
  </si>
  <si>
    <t>沖縄県浦添市内間３－２６－１</t>
  </si>
  <si>
    <t>D147220800020</t>
  </si>
  <si>
    <t>沖縄県立那覇工業高等学校</t>
  </si>
  <si>
    <t>沖縄県浦添市勢理客４－２２－１</t>
  </si>
  <si>
    <t>D147220800039</t>
  </si>
  <si>
    <t>沖縄県立浦添商業高等学校</t>
  </si>
  <si>
    <t>沖縄県浦添市伊祖３－１１－１</t>
  </si>
  <si>
    <t>D147220800048</t>
  </si>
  <si>
    <t>沖縄県立陽明高等学校</t>
  </si>
  <si>
    <t>沖縄県浦添市字大平４８８番地</t>
  </si>
  <si>
    <t>D147220800057</t>
  </si>
  <si>
    <t>沖縄県立浦添工業高等学校</t>
  </si>
  <si>
    <t>沖縄県浦添市経塚１－１－１</t>
  </si>
  <si>
    <t>D147220900010</t>
  </si>
  <si>
    <t>沖縄県立名護高等学校</t>
  </si>
  <si>
    <t>D147220900029</t>
  </si>
  <si>
    <t>沖縄県立北部農林高等学校</t>
  </si>
  <si>
    <t>沖縄県名護市字宇茂佐１３</t>
  </si>
  <si>
    <t>D147220900038</t>
  </si>
  <si>
    <t>沖縄県立名護商工高等学校</t>
  </si>
  <si>
    <t>沖縄県名護市大北４－１－２３</t>
  </si>
  <si>
    <t>D147221000017</t>
  </si>
  <si>
    <t>沖縄県立沖縄水産高等学校</t>
  </si>
  <si>
    <t>沖縄県糸満市西崎１－１－１</t>
  </si>
  <si>
    <t>D147221000026</t>
  </si>
  <si>
    <t>沖縄県立糸満高等学校</t>
  </si>
  <si>
    <t>沖縄県糸満市字糸満１６９６－１</t>
  </si>
  <si>
    <t>D147221100016</t>
  </si>
  <si>
    <t>沖縄県立コザ高等学校</t>
  </si>
  <si>
    <t>沖縄県沖縄市照屋５丁目５番１号</t>
  </si>
  <si>
    <t>D147221100025</t>
  </si>
  <si>
    <t>沖縄県立美来工科高等学校</t>
  </si>
  <si>
    <t>沖縄県沖縄市越来３－１７－１</t>
  </si>
  <si>
    <t>D147221100034</t>
  </si>
  <si>
    <t>沖縄県立美里工業高等学校</t>
  </si>
  <si>
    <t>沖縄県沖縄市泡瀬５－４２－２</t>
  </si>
  <si>
    <t>D147221100043</t>
  </si>
  <si>
    <t>沖縄県立美里高等学校</t>
  </si>
  <si>
    <t>沖縄県沖縄市松本２－５－１</t>
  </si>
  <si>
    <t>D147221100052</t>
  </si>
  <si>
    <t>沖縄県立球陽高等学校</t>
  </si>
  <si>
    <t>沖縄県沖縄市南桃原１－１０－１</t>
  </si>
  <si>
    <t>D147221200015</t>
  </si>
  <si>
    <t>沖縄県立南部農林高等学校</t>
  </si>
  <si>
    <t>沖縄県豊見城市字長堂１８２番地</t>
  </si>
  <si>
    <t>D147221200024</t>
  </si>
  <si>
    <t>沖縄県立豊見城高等学校</t>
  </si>
  <si>
    <t>沖縄県豊見城市字真玉橋２１７</t>
  </si>
  <si>
    <t>D147221200033</t>
  </si>
  <si>
    <t>沖縄県立豊見城南高等学校</t>
  </si>
  <si>
    <t>沖縄県豊見城市字翁長５２０番地</t>
  </si>
  <si>
    <t>D147221300014</t>
  </si>
  <si>
    <t>沖縄県立石川高等学校</t>
  </si>
  <si>
    <t>沖縄県うるま市石川伊波８６１</t>
  </si>
  <si>
    <t>D147221300023</t>
  </si>
  <si>
    <t>沖縄県立前原高等学校</t>
  </si>
  <si>
    <t>沖縄県うるま市字田場１８２７</t>
  </si>
  <si>
    <t>D147221300032</t>
  </si>
  <si>
    <t>沖縄県立中部農林高等学校</t>
  </si>
  <si>
    <t>沖縄県うるま市字田場１５７０</t>
  </si>
  <si>
    <t>D147221300041</t>
  </si>
  <si>
    <t>沖縄県立具志川商業高等学校</t>
  </si>
  <si>
    <t>沖縄県うるま市みどり町６－１０－１</t>
  </si>
  <si>
    <t>D147221300050</t>
  </si>
  <si>
    <t>沖縄県立与勝高等学校</t>
  </si>
  <si>
    <t>沖縄県うるま市勝連平安名３２４８番地</t>
  </si>
  <si>
    <t>D147221300069</t>
  </si>
  <si>
    <t>沖縄県立具志川高等学校</t>
  </si>
  <si>
    <t>沖縄県うるま市喜仲三丁目２８番１号</t>
  </si>
  <si>
    <t>D147221400013</t>
  </si>
  <si>
    <t>沖縄県立宮古高等学校</t>
  </si>
  <si>
    <t>沖縄県宮古島市平良字西里７１８－１</t>
  </si>
  <si>
    <t>D147221400022</t>
  </si>
  <si>
    <t>沖縄県立宮古工業高等学校</t>
  </si>
  <si>
    <t>沖縄県宮古島市平良字東仲宗根９６８－４</t>
  </si>
  <si>
    <t>D147221400040</t>
  </si>
  <si>
    <t>沖縄県立宮古総合実業高等学校</t>
  </si>
  <si>
    <t>沖縄県宮古島市平良字下里２８０</t>
  </si>
  <si>
    <t>D147230200016</t>
  </si>
  <si>
    <t>沖縄県立辺土名高等学校</t>
  </si>
  <si>
    <t>沖縄県国頭郡大宜味村字饒波２０１５</t>
  </si>
  <si>
    <t>D147230600012</t>
  </si>
  <si>
    <t>沖縄県立北山高等学校</t>
  </si>
  <si>
    <t>沖縄県国頭郡今帰仁村字仲尾次５４０番地の１</t>
  </si>
  <si>
    <t>D147230800010</t>
  </si>
  <si>
    <t>沖縄県立本部高等学校</t>
  </si>
  <si>
    <t>沖縄県国頭郡本部町字渡久地３７７</t>
  </si>
  <si>
    <t>D147231300013</t>
  </si>
  <si>
    <t>沖縄県立宜野座高等学校</t>
  </si>
  <si>
    <t>沖縄県国頭郡宜野座村字宜野座１番地</t>
  </si>
  <si>
    <t>D147232400010</t>
  </si>
  <si>
    <t>沖縄県立読谷高等学校</t>
  </si>
  <si>
    <t>沖縄県中頭郡読谷村字伊良皆１９８</t>
  </si>
  <si>
    <t>D147232500019</t>
  </si>
  <si>
    <t>沖縄県立嘉手納高等学校</t>
  </si>
  <si>
    <t>沖縄県中頭郡嘉手納町字屋良８０６番地</t>
  </si>
  <si>
    <t>D147232600018</t>
  </si>
  <si>
    <t>沖縄県立北谷高等学校</t>
  </si>
  <si>
    <t>沖縄県中頭郡北谷町字桑江４１４番地</t>
  </si>
  <si>
    <t>D147232700017</t>
  </si>
  <si>
    <t>沖縄県立北中城高等学校</t>
  </si>
  <si>
    <t>沖縄県中頭郡北中城村字渡口１９９７－１３</t>
  </si>
  <si>
    <t>D147232900015</t>
  </si>
  <si>
    <t>沖縄県立西原高等学校</t>
  </si>
  <si>
    <t>沖縄県中頭郡西原町字翁長６１０</t>
  </si>
  <si>
    <t>D147234800012</t>
  </si>
  <si>
    <t>沖縄県立知念高等学校</t>
  </si>
  <si>
    <t>沖縄県島尻郡与那原町字与那原１１番地</t>
  </si>
  <si>
    <t>D147235000017</t>
  </si>
  <si>
    <t>沖縄県立南風原高等学校</t>
  </si>
  <si>
    <t>沖縄県島尻郡南風原町字津嘉山１１４０</t>
  </si>
  <si>
    <t>D147235000026</t>
  </si>
  <si>
    <t>沖縄県立開邦高等学校</t>
  </si>
  <si>
    <t>D147236100014</t>
  </si>
  <si>
    <t>沖縄県立久米島高等学校</t>
  </si>
  <si>
    <t>沖縄県島尻郡久米島町字嘉手苅７２７</t>
  </si>
  <si>
    <t>D147236200013</t>
  </si>
  <si>
    <t>沖縄県立南部工業高等学校</t>
  </si>
  <si>
    <t>沖縄県島尻郡八重瀬町字富盛１３３８</t>
  </si>
  <si>
    <t>D147236200022</t>
  </si>
  <si>
    <t>沖縄県立南部商業高等学校</t>
  </si>
  <si>
    <t>沖縄県島尻郡八重瀬町字友寄８５０</t>
  </si>
  <si>
    <t>D147236200031</t>
  </si>
  <si>
    <t>沖縄県立向陽高等学校</t>
  </si>
  <si>
    <t>沖縄県島尻郡八重瀬町字港川１５０</t>
  </si>
  <si>
    <t>D147320100016</t>
  </si>
  <si>
    <t>沖縄尚学高等学校</t>
  </si>
  <si>
    <t>D147320100025</t>
  </si>
  <si>
    <t>興南高等学校</t>
  </si>
  <si>
    <t>沖縄県那覇市古島１－７－１</t>
  </si>
  <si>
    <t>D147320100034</t>
  </si>
  <si>
    <t>つくば開成国際高等学校</t>
  </si>
  <si>
    <t>沖縄県那覇市樋川２丁目５番１号</t>
  </si>
  <si>
    <t>D147320500012</t>
  </si>
  <si>
    <t>沖縄カトリック高等学校</t>
  </si>
  <si>
    <t>D147320700010</t>
  </si>
  <si>
    <t>瑞穂ＭＳＣ高等学校</t>
  </si>
  <si>
    <t>沖縄県石垣市新栄町６－１８</t>
  </si>
  <si>
    <t>D147320800019</t>
  </si>
  <si>
    <t>昭和薬科大学附属高等学校</t>
  </si>
  <si>
    <t>D147320900018</t>
  </si>
  <si>
    <t>ヒューマンキャンパス高等学校</t>
  </si>
  <si>
    <t>沖縄県名護市三原２６３</t>
  </si>
  <si>
    <t>D147321100014</t>
  </si>
  <si>
    <t>仙台育英学園沖縄高等学校</t>
  </si>
  <si>
    <t>沖縄県沖縄市胡屋２－６－１７</t>
  </si>
  <si>
    <t>D147321300012</t>
  </si>
  <si>
    <t>Ｎ高等学校</t>
  </si>
  <si>
    <t>沖縄県うるま市与那城伊計２２４番地</t>
  </si>
  <si>
    <t>D147330800018</t>
  </si>
  <si>
    <t>八洲学園大学国際高等学校</t>
  </si>
  <si>
    <t>沖縄県国頭郡本部町備瀬１２４９</t>
  </si>
  <si>
    <t>E147220100015</t>
  </si>
  <si>
    <t>沖縄県立那覇特別支援学校</t>
  </si>
  <si>
    <t>沖縄県那覇市寄宮２－３－３０</t>
  </si>
  <si>
    <t>E147220100024</t>
  </si>
  <si>
    <t>沖縄県立那覇みらい支援学校</t>
  </si>
  <si>
    <t>沖縄県那覇市古波蔵４－１０－１７</t>
  </si>
  <si>
    <t>E147220700019</t>
  </si>
  <si>
    <t>沖縄県立八重山特別支援学校</t>
  </si>
  <si>
    <t>沖縄県石垣市字宮良７７番地</t>
  </si>
  <si>
    <t>E147220800018</t>
  </si>
  <si>
    <t>沖縄県立大平特別支援学校</t>
  </si>
  <si>
    <t>沖縄県浦添市大平１－２７－１</t>
  </si>
  <si>
    <t>E147220800027</t>
  </si>
  <si>
    <t>沖縄県立鏡が丘特別支援学校</t>
  </si>
  <si>
    <t>沖縄県浦添市当山三丁目２番７号</t>
  </si>
  <si>
    <t>E147220800036</t>
  </si>
  <si>
    <t>沖縄県立鏡が丘特別支援学校浦添分校</t>
  </si>
  <si>
    <t>沖縄県浦添市経塚７１５番地</t>
  </si>
  <si>
    <t>E147220800045</t>
  </si>
  <si>
    <t>沖縄県立陽明高等支援学校</t>
  </si>
  <si>
    <t>沖縄県浦添市字大平４８８</t>
  </si>
  <si>
    <t>E147220900017</t>
  </si>
  <si>
    <t>沖縄県立名護特別支援学校</t>
  </si>
  <si>
    <t>沖縄県名護市宇茂佐７６０番地</t>
  </si>
  <si>
    <t>E147220900026</t>
  </si>
  <si>
    <t>沖縄県立桜野特別支援学校</t>
  </si>
  <si>
    <t>沖縄県名護市字宇茂佐１７８７－１</t>
  </si>
  <si>
    <t>E147221000014</t>
  </si>
  <si>
    <t>沖縄県立西崎特別支援学校</t>
  </si>
  <si>
    <t>沖縄県糸満市西崎１－１－２</t>
  </si>
  <si>
    <t>E147221100013</t>
  </si>
  <si>
    <t>沖縄県立美咲特別支援学校</t>
  </si>
  <si>
    <t>沖縄県沖縄市美里４－１８－１</t>
  </si>
  <si>
    <t>E147221100022</t>
  </si>
  <si>
    <t>沖縄県立泡瀬特別支援学校</t>
  </si>
  <si>
    <t>沖縄県沖縄市比屋根５－２－２０</t>
  </si>
  <si>
    <t>E147221300011</t>
  </si>
  <si>
    <t>沖縄県立沖縄高等特別支援学校</t>
  </si>
  <si>
    <t>沖縄県うるま市字田場１２４３番地</t>
  </si>
  <si>
    <t>E147221300020</t>
  </si>
  <si>
    <t>沖縄県立中部農林高等支援学校</t>
  </si>
  <si>
    <t>沖縄県うるま市字田陽１５７０</t>
  </si>
  <si>
    <t>E147221400010</t>
  </si>
  <si>
    <t>沖縄県立宮古特別支援学校</t>
  </si>
  <si>
    <t>沖縄県宮古島市平良字狩俣４００５番地の１</t>
  </si>
  <si>
    <t>E147232700014</t>
  </si>
  <si>
    <t>沖縄県立沖縄ろう学校</t>
  </si>
  <si>
    <t>沖縄県中頭郡北中城村字屋宜原４１５番地</t>
  </si>
  <si>
    <t>E147232700023</t>
  </si>
  <si>
    <t>沖縄県立はなさき支援学校</t>
  </si>
  <si>
    <t>E147232900012</t>
  </si>
  <si>
    <t>沖縄県立森川特別支援学校</t>
  </si>
  <si>
    <t>沖縄県中頭郡西原町字森川１５１</t>
  </si>
  <si>
    <t>E147235000014</t>
  </si>
  <si>
    <t>沖縄県立沖縄盲学校</t>
  </si>
  <si>
    <t>沖縄県島尻郡南風原町字兼城４７３番地</t>
  </si>
  <si>
    <t>E147235000023</t>
  </si>
  <si>
    <t>沖縄県立南風原高等支援学校</t>
  </si>
  <si>
    <t>E147236200010</t>
  </si>
  <si>
    <t>沖縄県立島尻特別支援学校</t>
  </si>
  <si>
    <t>沖縄県島尻郡八重瀬町字友寄１６０</t>
  </si>
  <si>
    <t>E147236200029</t>
  </si>
  <si>
    <t>沖縄県立やえせ高等支援学校</t>
  </si>
  <si>
    <t>沖縄県島尻郡八重瀬町友寄８５０</t>
  </si>
  <si>
    <t>調査Ⅰ  小学校、中学校及び高等学校における暴力行為の状況</t>
    <rPh sb="0" eb="2">
      <t>チョウサ</t>
    </rPh>
    <phoneticPr fontId="9"/>
  </si>
  <si>
    <t>記入に当たって</t>
    <rPh sb="0" eb="2">
      <t>キニュウ</t>
    </rPh>
    <rPh sb="3" eb="4">
      <t>ア</t>
    </rPh>
    <phoneticPr fontId="9"/>
  </si>
  <si>
    <t>（１）暴力行為の定義</t>
    <rPh sb="3" eb="5">
      <t>ボウリョク</t>
    </rPh>
    <rPh sb="5" eb="7">
      <t>コウイ</t>
    </rPh>
    <rPh sb="8" eb="10">
      <t>テイギ</t>
    </rPh>
    <phoneticPr fontId="9"/>
  </si>
  <si>
    <t>　「暴力行為」とは、「自校の児童生徒が、故意に有形力（目に見える物理的な力）を加える行為」をいい、被暴力行為の対象によって、「対教師暴力」（教師に限らず、用務員等の学校職員も含む。）、「生徒間暴力」（何らかの人間関係がある児童生徒同士に限る。）、「対人暴力」（対教師暴力、生徒間暴力の対象者を除く。）、学校の施設・設備等の「器物損壊」の四形態に分ける。ただし、家族・同居人に対する暴力行為は、調査対象外とする。
　なお、本調査においては、当該暴力行為によってけががあるかないかといったことや、けがによる病院の診断書、被害者による警察への被害届の有無などにかかわらず、当該暴力行為の内容及び程度等が次の例に掲げているような行為と同等か又はこれらを上回るようなものを全て調査対象とすること。</t>
  </si>
  <si>
    <t>○　「対教師暴力」の例</t>
    <rPh sb="3" eb="4">
      <t>タイ</t>
    </rPh>
    <rPh sb="4" eb="6">
      <t>キョウシ</t>
    </rPh>
    <rPh sb="6" eb="8">
      <t>ボウリョク</t>
    </rPh>
    <rPh sb="10" eb="11">
      <t>レイ</t>
    </rPh>
    <phoneticPr fontId="9"/>
  </si>
  <si>
    <t>○　「対人暴力」の例</t>
    <rPh sb="3" eb="5">
      <t>タイジン</t>
    </rPh>
    <rPh sb="5" eb="7">
      <t>ボウリョク</t>
    </rPh>
    <rPh sb="9" eb="10">
      <t>レイ</t>
    </rPh>
    <phoneticPr fontId="9"/>
  </si>
  <si>
    <t xml:space="preserve"> ・指導されたことに激高して教師の足を蹴った。</t>
    <rPh sb="2" eb="4">
      <t>シドウ</t>
    </rPh>
    <rPh sb="10" eb="12">
      <t>ゲッコウ</t>
    </rPh>
    <rPh sb="14" eb="16">
      <t>キョウシ</t>
    </rPh>
    <rPh sb="17" eb="18">
      <t>アシ</t>
    </rPh>
    <rPh sb="19" eb="20">
      <t>ケ</t>
    </rPh>
    <phoneticPr fontId="9"/>
  </si>
  <si>
    <t>・教師の胸倉をつかんだ。</t>
    <phoneticPr fontId="9"/>
  </si>
  <si>
    <t xml:space="preserve"> ・学校行事に来賓として招かれた地域住民に足蹴りをした。</t>
    <rPh sb="2" eb="4">
      <t>ガッコウ</t>
    </rPh>
    <rPh sb="4" eb="6">
      <t>ギョウジ</t>
    </rPh>
    <rPh sb="7" eb="9">
      <t>ライヒン</t>
    </rPh>
    <rPh sb="12" eb="13">
      <t>マネ</t>
    </rPh>
    <rPh sb="16" eb="18">
      <t>チイキ</t>
    </rPh>
    <rPh sb="18" eb="20">
      <t>ジュウミン</t>
    </rPh>
    <rPh sb="21" eb="22">
      <t>アシ</t>
    </rPh>
    <rPh sb="22" eb="23">
      <t>ゲ</t>
    </rPh>
    <phoneticPr fontId="9"/>
  </si>
  <si>
    <t xml:space="preserve"> ・教師の腕をカッターナイフで切りつけた。</t>
    <phoneticPr fontId="9"/>
  </si>
  <si>
    <t>・養護教諭目掛けて椅子を投げ付けた。</t>
    <phoneticPr fontId="9"/>
  </si>
  <si>
    <t xml:space="preserve"> ・偶然通り掛かった他校の見知らぬ生徒と口論になり、殴ったり蹴ったりした。</t>
    <rPh sb="2" eb="4">
      <t>グウゼン</t>
    </rPh>
    <rPh sb="4" eb="5">
      <t>トオ</t>
    </rPh>
    <rPh sb="6" eb="7">
      <t>カ</t>
    </rPh>
    <rPh sb="10" eb="12">
      <t>タコウ</t>
    </rPh>
    <rPh sb="13" eb="15">
      <t>ミシ</t>
    </rPh>
    <rPh sb="17" eb="19">
      <t>セイト</t>
    </rPh>
    <rPh sb="20" eb="22">
      <t>コウロン</t>
    </rPh>
    <rPh sb="26" eb="27">
      <t>ナグ</t>
    </rPh>
    <rPh sb="30" eb="31">
      <t>ケ</t>
    </rPh>
    <phoneticPr fontId="9"/>
  </si>
  <si>
    <t xml:space="preserve"> ・定期的に来校する教育相談員を殴った。</t>
    <phoneticPr fontId="9"/>
  </si>
  <si>
    <t>・その他、教職員に暴行を加えた。</t>
  </si>
  <si>
    <t xml:space="preserve"> ・登下校中に、通行人にけがを負わせた。</t>
    <rPh sb="2" eb="5">
      <t>トウゲコウ</t>
    </rPh>
    <rPh sb="5" eb="6">
      <t>チュウ</t>
    </rPh>
    <rPh sb="8" eb="10">
      <t>ツウコウ</t>
    </rPh>
    <rPh sb="10" eb="11">
      <t>ニン</t>
    </rPh>
    <rPh sb="15" eb="16">
      <t>オ</t>
    </rPh>
    <phoneticPr fontId="9"/>
  </si>
  <si>
    <t>○　「生徒間暴力」の例</t>
    <rPh sb="3" eb="5">
      <t>セイト</t>
    </rPh>
    <rPh sb="5" eb="6">
      <t>カン</t>
    </rPh>
    <rPh sb="6" eb="8">
      <t>ボウリョク</t>
    </rPh>
    <rPh sb="10" eb="11">
      <t>レイ</t>
    </rPh>
    <phoneticPr fontId="9"/>
  </si>
  <si>
    <t xml:space="preserve"> ・その他、他者(対教師及び生徒間暴力の対象を除く。)に対して暴行を加えた。</t>
    <rPh sb="4" eb="5">
      <t>タ</t>
    </rPh>
    <rPh sb="6" eb="8">
      <t>タシャ</t>
    </rPh>
    <rPh sb="9" eb="10">
      <t>タイ</t>
    </rPh>
    <rPh sb="10" eb="12">
      <t>キョウシ</t>
    </rPh>
    <rPh sb="12" eb="13">
      <t>オヨ</t>
    </rPh>
    <rPh sb="14" eb="16">
      <t>セイト</t>
    </rPh>
    <rPh sb="16" eb="17">
      <t>カン</t>
    </rPh>
    <rPh sb="17" eb="19">
      <t>ボウリョク</t>
    </rPh>
    <rPh sb="20" eb="22">
      <t>タイショウ</t>
    </rPh>
    <rPh sb="23" eb="24">
      <t>ノゾ</t>
    </rPh>
    <rPh sb="28" eb="29">
      <t>タイ</t>
    </rPh>
    <rPh sb="31" eb="33">
      <t>ボウコウ</t>
    </rPh>
    <rPh sb="34" eb="35">
      <t>クワ</t>
    </rPh>
    <phoneticPr fontId="9"/>
  </si>
  <si>
    <t xml:space="preserve"> ・同じ学校の生徒同士がけんかとなり、双方が相手を殴った。</t>
    <rPh sb="2" eb="3">
      <t>オナ</t>
    </rPh>
    <rPh sb="4" eb="6">
      <t>ガッコウ</t>
    </rPh>
    <rPh sb="7" eb="9">
      <t>セイト</t>
    </rPh>
    <rPh sb="9" eb="11">
      <t>ドウシ</t>
    </rPh>
    <rPh sb="19" eb="21">
      <t>ソウホウ</t>
    </rPh>
    <rPh sb="22" eb="24">
      <t>アイテ</t>
    </rPh>
    <rPh sb="25" eb="26">
      <t>ナグ</t>
    </rPh>
    <phoneticPr fontId="9"/>
  </si>
  <si>
    <t>○　「器物損壊」の例</t>
    <rPh sb="3" eb="5">
      <t>キブツ</t>
    </rPh>
    <rPh sb="5" eb="7">
      <t>ソンカイ</t>
    </rPh>
    <rPh sb="9" eb="10">
      <t>レイ</t>
    </rPh>
    <phoneticPr fontId="9"/>
  </si>
  <si>
    <t xml:space="preserve"> ・高等学校在籍の生徒２名が、中学校時の後輩で、中学校在籍の生徒の身体を壁に押し付けた。</t>
    <rPh sb="2" eb="4">
      <t>コウトウ</t>
    </rPh>
    <rPh sb="4" eb="6">
      <t>ガッコウ</t>
    </rPh>
    <rPh sb="6" eb="8">
      <t>ザイセキ</t>
    </rPh>
    <rPh sb="9" eb="11">
      <t>セイト</t>
    </rPh>
    <rPh sb="12" eb="13">
      <t>メイ</t>
    </rPh>
    <rPh sb="15" eb="18">
      <t>チュウガッコウ</t>
    </rPh>
    <rPh sb="18" eb="19">
      <t>ジ</t>
    </rPh>
    <rPh sb="20" eb="22">
      <t>コウハイ</t>
    </rPh>
    <rPh sb="24" eb="27">
      <t>チュウガッコウ</t>
    </rPh>
    <rPh sb="27" eb="29">
      <t>ザイセキ</t>
    </rPh>
    <rPh sb="30" eb="32">
      <t>セイト</t>
    </rPh>
    <rPh sb="33" eb="35">
      <t>シンタイ</t>
    </rPh>
    <rPh sb="36" eb="37">
      <t>カベ</t>
    </rPh>
    <rPh sb="38" eb="39">
      <t>オ</t>
    </rPh>
    <rPh sb="40" eb="41">
      <t>ツ</t>
    </rPh>
    <phoneticPr fontId="9"/>
  </si>
  <si>
    <t xml:space="preserve"> ・教室の窓ガラスを故意に割った。</t>
    <rPh sb="2" eb="4">
      <t>キョウシツ</t>
    </rPh>
    <rPh sb="5" eb="6">
      <t>マド</t>
    </rPh>
    <rPh sb="10" eb="12">
      <t>コイ</t>
    </rPh>
    <rPh sb="13" eb="14">
      <t>ワ</t>
    </rPh>
    <phoneticPr fontId="9"/>
  </si>
  <si>
    <t xml:space="preserve"> ・トイレのドアを故意に壊した。</t>
    <rPh sb="9" eb="11">
      <t>コイ</t>
    </rPh>
    <rPh sb="12" eb="13">
      <t>コワ</t>
    </rPh>
    <phoneticPr fontId="9"/>
  </si>
  <si>
    <t xml:space="preserve"> ・部活動中に、上級生が下級生に対し、指導と称して清掃道具でたたいた。</t>
    <rPh sb="2" eb="5">
      <t>ブカツドウ</t>
    </rPh>
    <rPh sb="5" eb="6">
      <t>チュウ</t>
    </rPh>
    <rPh sb="8" eb="11">
      <t>ジョウキュウセイ</t>
    </rPh>
    <rPh sb="12" eb="15">
      <t>カキュウセイ</t>
    </rPh>
    <rPh sb="16" eb="17">
      <t>タイ</t>
    </rPh>
    <rPh sb="25" eb="27">
      <t>セイソウ</t>
    </rPh>
    <rPh sb="27" eb="29">
      <t>ドウグ</t>
    </rPh>
    <phoneticPr fontId="9"/>
  </si>
  <si>
    <t xml:space="preserve"> ・補修を要する落書きをした。</t>
    <rPh sb="2" eb="4">
      <t>ホシュウ</t>
    </rPh>
    <rPh sb="5" eb="6">
      <t>ヨウ</t>
    </rPh>
    <rPh sb="8" eb="10">
      <t>ラクガ</t>
    </rPh>
    <phoneticPr fontId="9"/>
  </si>
  <si>
    <t xml:space="preserve"> ・学校で飼育している動物を故意に傷つけた。</t>
    <rPh sb="2" eb="4">
      <t>ガッコウ</t>
    </rPh>
    <rPh sb="5" eb="7">
      <t>シイク</t>
    </rPh>
    <rPh sb="11" eb="13">
      <t>ドウブツ</t>
    </rPh>
    <rPh sb="14" eb="16">
      <t>コイ</t>
    </rPh>
    <rPh sb="17" eb="18">
      <t>キズ</t>
    </rPh>
    <phoneticPr fontId="9"/>
  </si>
  <si>
    <t xml:space="preserve"> ・遊びやふざけを装って、特定の生徒の首を絞めた。</t>
    <rPh sb="2" eb="3">
      <t>アソ</t>
    </rPh>
    <rPh sb="9" eb="10">
      <t>ヨソオ</t>
    </rPh>
    <rPh sb="13" eb="15">
      <t>トクテイ</t>
    </rPh>
    <rPh sb="16" eb="18">
      <t>セイト</t>
    </rPh>
    <rPh sb="19" eb="20">
      <t>クビ</t>
    </rPh>
    <rPh sb="21" eb="22">
      <t>シ</t>
    </rPh>
    <phoneticPr fontId="9"/>
  </si>
  <si>
    <t xml:space="preserve"> ・学校備品(カーテン、掃除道具等)を故意に壊した。</t>
    <rPh sb="2" eb="4">
      <t>ガッコウ</t>
    </rPh>
    <rPh sb="4" eb="6">
      <t>ビヒン</t>
    </rPh>
    <rPh sb="12" eb="14">
      <t>ソウジ</t>
    </rPh>
    <rPh sb="14" eb="16">
      <t>ドウグ</t>
    </rPh>
    <rPh sb="16" eb="17">
      <t>トウ</t>
    </rPh>
    <rPh sb="19" eb="21">
      <t>コイ</t>
    </rPh>
    <rPh sb="22" eb="23">
      <t>コワ</t>
    </rPh>
    <phoneticPr fontId="9"/>
  </si>
  <si>
    <t xml:space="preserve"> ・他人の私物を故意に壊した。</t>
    <rPh sb="2" eb="4">
      <t>タニン</t>
    </rPh>
    <rPh sb="5" eb="7">
      <t>シブツ</t>
    </rPh>
    <rPh sb="8" eb="10">
      <t>コイ</t>
    </rPh>
    <rPh sb="11" eb="12">
      <t>コワ</t>
    </rPh>
    <phoneticPr fontId="9"/>
  </si>
  <si>
    <t xml:space="preserve"> ・双方が顔見知りで別々の学校に在籍する生徒同士が口論となり、けがには至らなかったが、</t>
    <rPh sb="2" eb="4">
      <t>ソウホウ</t>
    </rPh>
    <rPh sb="5" eb="8">
      <t>カオミシ</t>
    </rPh>
    <rPh sb="10" eb="12">
      <t>ベツベツ</t>
    </rPh>
    <rPh sb="13" eb="15">
      <t>ガッコウ</t>
    </rPh>
    <rPh sb="16" eb="18">
      <t>ザイセキ</t>
    </rPh>
    <rPh sb="20" eb="22">
      <t>セイト</t>
    </rPh>
    <rPh sb="22" eb="24">
      <t>ドウシ</t>
    </rPh>
    <rPh sb="25" eb="27">
      <t>コウロン</t>
    </rPh>
    <rPh sb="35" eb="36">
      <t>イタ</t>
    </rPh>
    <phoneticPr fontId="9"/>
  </si>
  <si>
    <t xml:space="preserve"> ・その他、学校の施設・設備等を故意に壊した。</t>
    <rPh sb="4" eb="5">
      <t>タ</t>
    </rPh>
    <rPh sb="6" eb="8">
      <t>ガッコウ</t>
    </rPh>
    <rPh sb="9" eb="11">
      <t>シセツ</t>
    </rPh>
    <rPh sb="12" eb="14">
      <t>セツビ</t>
    </rPh>
    <rPh sb="14" eb="15">
      <t>トウ</t>
    </rPh>
    <rPh sb="16" eb="18">
      <t>コイ</t>
    </rPh>
    <rPh sb="19" eb="20">
      <t>コワ</t>
    </rPh>
    <phoneticPr fontId="9"/>
  </si>
  <si>
    <t xml:space="preserve"> 　身体を突き飛ばすなどした。</t>
    <phoneticPr fontId="9"/>
  </si>
  <si>
    <t xml:space="preserve"> ・その他、何らかの人間関係がある児童生徒に対して暴行を加えた。</t>
    <rPh sb="4" eb="5">
      <t>タ</t>
    </rPh>
    <rPh sb="6" eb="7">
      <t>ナン</t>
    </rPh>
    <rPh sb="10" eb="12">
      <t>ニンゲン</t>
    </rPh>
    <rPh sb="12" eb="14">
      <t>カンケイ</t>
    </rPh>
    <rPh sb="17" eb="19">
      <t>ジドウ</t>
    </rPh>
    <rPh sb="19" eb="21">
      <t>セイト</t>
    </rPh>
    <rPh sb="22" eb="23">
      <t>タイ</t>
    </rPh>
    <rPh sb="25" eb="27">
      <t>ボウコウ</t>
    </rPh>
    <rPh sb="28" eb="29">
      <t>クワ</t>
    </rPh>
    <phoneticPr fontId="9"/>
  </si>
  <si>
    <t>（２）</t>
    <phoneticPr fontId="9"/>
  </si>
  <si>
    <t>１件の暴力行為につき、「対教師暴力」「生徒間暴力」「対人暴力」「器物損壊」のいずれか一つの形態として分類すること。その際、態様として、対教師暴力とそれ以外の形態との複合である場合には「対教師暴力」として扱い、生徒間暴力と対人暴力又は器物損壊との複合である場合には「生徒間暴力」として扱い、対人暴力と器物損壊との複合である場合には「対人暴力」として扱うこと。</t>
    <rPh sb="1" eb="2">
      <t>ケン</t>
    </rPh>
    <rPh sb="3" eb="5">
      <t>ボウリョク</t>
    </rPh>
    <rPh sb="5" eb="7">
      <t>コウイ</t>
    </rPh>
    <rPh sb="12" eb="13">
      <t>タイ</t>
    </rPh>
    <rPh sb="13" eb="15">
      <t>キョウシ</t>
    </rPh>
    <rPh sb="15" eb="17">
      <t>ボウリョク</t>
    </rPh>
    <rPh sb="19" eb="21">
      <t>セイト</t>
    </rPh>
    <rPh sb="21" eb="22">
      <t>カン</t>
    </rPh>
    <rPh sb="22" eb="24">
      <t>ボウリョク</t>
    </rPh>
    <rPh sb="26" eb="28">
      <t>タイジン</t>
    </rPh>
    <rPh sb="28" eb="30">
      <t>ボウリョク</t>
    </rPh>
    <rPh sb="32" eb="34">
      <t>キブツ</t>
    </rPh>
    <rPh sb="34" eb="36">
      <t>ソンカイ</t>
    </rPh>
    <rPh sb="42" eb="43">
      <t>イチ</t>
    </rPh>
    <rPh sb="45" eb="47">
      <t>ケイタイ</t>
    </rPh>
    <rPh sb="50" eb="52">
      <t>ブンルイ</t>
    </rPh>
    <rPh sb="59" eb="60">
      <t>サイ</t>
    </rPh>
    <rPh sb="61" eb="63">
      <t>タイヨウ</t>
    </rPh>
    <rPh sb="67" eb="68">
      <t>タイ</t>
    </rPh>
    <rPh sb="68" eb="70">
      <t>キョウシ</t>
    </rPh>
    <rPh sb="70" eb="72">
      <t>ボウリョク</t>
    </rPh>
    <rPh sb="75" eb="77">
      <t>イガイ</t>
    </rPh>
    <rPh sb="78" eb="80">
      <t>ケイタイ</t>
    </rPh>
    <rPh sb="82" eb="84">
      <t>フクゴウ</t>
    </rPh>
    <rPh sb="87" eb="89">
      <t>バアイ</t>
    </rPh>
    <rPh sb="92" eb="93">
      <t>タイ</t>
    </rPh>
    <rPh sb="93" eb="95">
      <t>キョウシ</t>
    </rPh>
    <rPh sb="95" eb="97">
      <t>ボウリョク</t>
    </rPh>
    <rPh sb="101" eb="102">
      <t>アツカ</t>
    </rPh>
    <rPh sb="127" eb="129">
      <t>バアイ</t>
    </rPh>
    <rPh sb="132" eb="134">
      <t>セイト</t>
    </rPh>
    <rPh sb="134" eb="135">
      <t>カン</t>
    </rPh>
    <rPh sb="135" eb="137">
      <t>ボウリョク</t>
    </rPh>
    <rPh sb="141" eb="142">
      <t>アツカ</t>
    </rPh>
    <rPh sb="144" eb="146">
      <t>タイジン</t>
    </rPh>
    <rPh sb="146" eb="148">
      <t>ボウリョク</t>
    </rPh>
    <rPh sb="149" eb="151">
      <t>キブツ</t>
    </rPh>
    <rPh sb="151" eb="153">
      <t>ソンカイ</t>
    </rPh>
    <rPh sb="155" eb="157">
      <t>フクゴウ</t>
    </rPh>
    <rPh sb="160" eb="162">
      <t>バアイ</t>
    </rPh>
    <rPh sb="165" eb="167">
      <t>タイジン</t>
    </rPh>
    <rPh sb="167" eb="169">
      <t>ボウリョク</t>
    </rPh>
    <rPh sb="173" eb="174">
      <t>アツカ</t>
    </rPh>
    <phoneticPr fontId="9"/>
  </si>
  <si>
    <t>（３）</t>
    <phoneticPr fontId="9"/>
  </si>
  <si>
    <t>「学校の管理下」、「学校の管理下以外」のいずれで発生したかに関わらず、自校の児童生徒が行った暴力行為を対象とすること。ただし、「器物損壊」については「学校の管理下」で起きた場合のみを記入すること。</t>
    <rPh sb="1" eb="3">
      <t>ガッコウ</t>
    </rPh>
    <rPh sb="4" eb="7">
      <t>カンリカ</t>
    </rPh>
    <rPh sb="10" eb="12">
      <t>ガッコウ</t>
    </rPh>
    <rPh sb="13" eb="16">
      <t>カンリカ</t>
    </rPh>
    <rPh sb="16" eb="18">
      <t>イガイ</t>
    </rPh>
    <rPh sb="24" eb="26">
      <t>ハッセイ</t>
    </rPh>
    <rPh sb="30" eb="31">
      <t>カカ</t>
    </rPh>
    <rPh sb="35" eb="37">
      <t>ジコウ</t>
    </rPh>
    <rPh sb="38" eb="40">
      <t>ジドウ</t>
    </rPh>
    <rPh sb="40" eb="42">
      <t>セイト</t>
    </rPh>
    <rPh sb="43" eb="44">
      <t>オコナ</t>
    </rPh>
    <rPh sb="46" eb="48">
      <t>ボウリョク</t>
    </rPh>
    <rPh sb="48" eb="50">
      <t>コウイ</t>
    </rPh>
    <rPh sb="51" eb="53">
      <t>タイショウ</t>
    </rPh>
    <rPh sb="64" eb="66">
      <t>キブツ</t>
    </rPh>
    <rPh sb="66" eb="68">
      <t>ソンカイ</t>
    </rPh>
    <rPh sb="75" eb="77">
      <t>ガッコウ</t>
    </rPh>
    <rPh sb="78" eb="81">
      <t>カンリカ</t>
    </rPh>
    <rPh sb="81" eb="82">
      <t>コウナイ</t>
    </rPh>
    <rPh sb="83" eb="84">
      <t>オ</t>
    </rPh>
    <rPh sb="86" eb="88">
      <t>バアイ</t>
    </rPh>
    <rPh sb="91" eb="93">
      <t>キニュウ</t>
    </rPh>
    <phoneticPr fontId="9"/>
  </si>
  <si>
    <t>１　「学校の管理下」で起きた暴力行為とは以下のものをいう。</t>
    <rPh sb="3" eb="5">
      <t>ガッコウ</t>
    </rPh>
    <rPh sb="6" eb="9">
      <t>カンリカ</t>
    </rPh>
    <rPh sb="9" eb="10">
      <t>コウナイ</t>
    </rPh>
    <rPh sb="11" eb="12">
      <t>オ</t>
    </rPh>
    <rPh sb="14" eb="16">
      <t>ボウリョク</t>
    </rPh>
    <rPh sb="16" eb="18">
      <t>コウイ</t>
    </rPh>
    <rPh sb="20" eb="22">
      <t>イカ</t>
    </rPh>
    <phoneticPr fontId="9"/>
  </si>
  <si>
    <t>　①　校内で起きた暴力行為（年末年始の休業日など学校としての教育活動が行われていない日・時間帯で起きた場合を除く。）</t>
    <rPh sb="3" eb="5">
      <t>コウナイ</t>
    </rPh>
    <rPh sb="6" eb="7">
      <t>オ</t>
    </rPh>
    <rPh sb="9" eb="11">
      <t>ボウリョク</t>
    </rPh>
    <rPh sb="11" eb="13">
      <t>コウイ</t>
    </rPh>
    <rPh sb="14" eb="16">
      <t>ネンマツ</t>
    </rPh>
    <rPh sb="16" eb="18">
      <t>ネンシ</t>
    </rPh>
    <rPh sb="19" eb="22">
      <t>キュウギョウビ</t>
    </rPh>
    <rPh sb="24" eb="26">
      <t>ガッコウ</t>
    </rPh>
    <rPh sb="30" eb="32">
      <t>キョウイク</t>
    </rPh>
    <rPh sb="32" eb="34">
      <t>カツドウ</t>
    </rPh>
    <rPh sb="35" eb="36">
      <t>オコナ</t>
    </rPh>
    <rPh sb="42" eb="43">
      <t>ヒ</t>
    </rPh>
    <rPh sb="44" eb="47">
      <t>ジカンタイ</t>
    </rPh>
    <rPh sb="48" eb="49">
      <t>オ</t>
    </rPh>
    <rPh sb="51" eb="53">
      <t>バアイ</t>
    </rPh>
    <rPh sb="54" eb="55">
      <t>ノゾ</t>
    </rPh>
    <phoneticPr fontId="9"/>
  </si>
  <si>
    <t>　②　教育課程に基づく校外活動（修学旅行、遠足、社会体験活動等）中に起きた暴力行為</t>
    <rPh sb="3" eb="5">
      <t>キョウイク</t>
    </rPh>
    <rPh sb="5" eb="7">
      <t>カテイ</t>
    </rPh>
    <rPh sb="8" eb="9">
      <t>モト</t>
    </rPh>
    <rPh sb="11" eb="13">
      <t>コウガイ</t>
    </rPh>
    <rPh sb="13" eb="15">
      <t>カツドウ</t>
    </rPh>
    <rPh sb="16" eb="18">
      <t>シュウガク</t>
    </rPh>
    <rPh sb="18" eb="20">
      <t>リョコウ</t>
    </rPh>
    <rPh sb="21" eb="23">
      <t>エンソク</t>
    </rPh>
    <rPh sb="24" eb="26">
      <t>シャカイ</t>
    </rPh>
    <rPh sb="26" eb="28">
      <t>タイケン</t>
    </rPh>
    <rPh sb="28" eb="30">
      <t>カツドウ</t>
    </rPh>
    <rPh sb="30" eb="31">
      <t>トウ</t>
    </rPh>
    <rPh sb="32" eb="33">
      <t>チュウ</t>
    </rPh>
    <rPh sb="34" eb="35">
      <t>オ</t>
    </rPh>
    <rPh sb="37" eb="39">
      <t>ボウリョク</t>
    </rPh>
    <rPh sb="39" eb="41">
      <t>コウイ</t>
    </rPh>
    <phoneticPr fontId="9"/>
  </si>
  <si>
    <t>　③　校外での部活動中に起きた暴力行為</t>
    <rPh sb="3" eb="5">
      <t>コウガイ</t>
    </rPh>
    <rPh sb="7" eb="11">
      <t>ブカツドウチュウ</t>
    </rPh>
    <rPh sb="12" eb="13">
      <t>オ</t>
    </rPh>
    <rPh sb="15" eb="17">
      <t>ボウリョク</t>
    </rPh>
    <rPh sb="17" eb="19">
      <t>コウイ</t>
    </rPh>
    <phoneticPr fontId="9"/>
  </si>
  <si>
    <t>　④　通常の時間帯、通学路での登下校中（学用品の購入、工事現場のう回など、合理的な理由による寄り道や回り道をした場合を含む。）に起きた暴力行為</t>
    <rPh sb="3" eb="5">
      <t>ツウジョウ</t>
    </rPh>
    <rPh sb="6" eb="9">
      <t>ジカンタイ</t>
    </rPh>
    <rPh sb="10" eb="13">
      <t>ツウガクロ</t>
    </rPh>
    <rPh sb="15" eb="18">
      <t>トウゲコウ</t>
    </rPh>
    <rPh sb="18" eb="19">
      <t>チュウ</t>
    </rPh>
    <rPh sb="20" eb="23">
      <t>ガクヨウヒン</t>
    </rPh>
    <rPh sb="24" eb="26">
      <t>コウニュウ</t>
    </rPh>
    <rPh sb="27" eb="29">
      <t>コウジ</t>
    </rPh>
    <rPh sb="29" eb="31">
      <t>ゲンバ</t>
    </rPh>
    <rPh sb="33" eb="34">
      <t>カイ</t>
    </rPh>
    <rPh sb="37" eb="40">
      <t>ゴウリテキ</t>
    </rPh>
    <rPh sb="41" eb="43">
      <t>リユウ</t>
    </rPh>
    <rPh sb="46" eb="47">
      <t>ヨ</t>
    </rPh>
    <rPh sb="48" eb="49">
      <t>ミチ</t>
    </rPh>
    <rPh sb="50" eb="51">
      <t>マワ</t>
    </rPh>
    <rPh sb="52" eb="53">
      <t>ミチ</t>
    </rPh>
    <rPh sb="56" eb="58">
      <t>バアイ</t>
    </rPh>
    <rPh sb="59" eb="60">
      <t>フク</t>
    </rPh>
    <rPh sb="64" eb="65">
      <t>オ</t>
    </rPh>
    <rPh sb="67" eb="69">
      <t>ボウリョク</t>
    </rPh>
    <rPh sb="69" eb="71">
      <t>コウイ</t>
    </rPh>
    <phoneticPr fontId="9"/>
  </si>
  <si>
    <t>※　本調査における「学校の管理下」は、独立行政法人日本スポーツ振興センター法施行令第５条第２項及び独立行政法人日本スポーツ振興センターに関する省令第２６条を参照すること。</t>
    <rPh sb="2" eb="5">
      <t>ホンチョウサ</t>
    </rPh>
    <rPh sb="10" eb="12">
      <t>ガッコウ</t>
    </rPh>
    <rPh sb="13" eb="16">
      <t>カンリカ</t>
    </rPh>
    <rPh sb="16" eb="17">
      <t>コウナイ</t>
    </rPh>
    <rPh sb="19" eb="21">
      <t>ドクリツ</t>
    </rPh>
    <rPh sb="21" eb="23">
      <t>ギョウセイ</t>
    </rPh>
    <rPh sb="23" eb="25">
      <t>ホウジン</t>
    </rPh>
    <rPh sb="25" eb="27">
      <t>ニホン</t>
    </rPh>
    <rPh sb="31" eb="33">
      <t>シンコウ</t>
    </rPh>
    <rPh sb="37" eb="38">
      <t>ホウ</t>
    </rPh>
    <rPh sb="38" eb="41">
      <t>シコウレイ</t>
    </rPh>
    <rPh sb="41" eb="42">
      <t>ダイ</t>
    </rPh>
    <rPh sb="43" eb="44">
      <t>ジョウ</t>
    </rPh>
    <rPh sb="44" eb="45">
      <t>ダイ</t>
    </rPh>
    <rPh sb="46" eb="47">
      <t>コウ</t>
    </rPh>
    <rPh sb="47" eb="48">
      <t>オヨ</t>
    </rPh>
    <rPh sb="68" eb="69">
      <t>カン</t>
    </rPh>
    <rPh sb="71" eb="73">
      <t>ショウレイ</t>
    </rPh>
    <rPh sb="73" eb="74">
      <t>ダイ</t>
    </rPh>
    <rPh sb="76" eb="77">
      <t>ジョウ</t>
    </rPh>
    <rPh sb="78" eb="80">
      <t>サンショウ</t>
    </rPh>
    <phoneticPr fontId="9"/>
  </si>
  <si>
    <t>２　「学校の管理下以外」で起きた暴力行為とは、「学校の管理下」で起きた暴力行為以外の暴力行為をいう。</t>
  </si>
  <si>
    <t>（４）</t>
    <phoneticPr fontId="9"/>
  </si>
  <si>
    <t>暴力行為の中には、いじめに該当するものもあり、その場合には、「調査Ⅱ　いじめの状況」のいじめの認知件数にも計上すること。</t>
    <rPh sb="0" eb="2">
      <t>ボウリョク</t>
    </rPh>
    <rPh sb="2" eb="4">
      <t>コウイ</t>
    </rPh>
    <rPh sb="13" eb="15">
      <t>ガイトウ</t>
    </rPh>
    <rPh sb="31" eb="33">
      <t>チョウサ</t>
    </rPh>
    <rPh sb="49" eb="51">
      <t>ケンスウ</t>
    </rPh>
    <phoneticPr fontId="9"/>
  </si>
  <si>
    <t>（５）</t>
    <phoneticPr fontId="9"/>
  </si>
  <si>
    <t>小・中・高等学校を卒業した児童生徒が、卒業式後３月３１日までの間に起こした暴力行為については、当該小・中・高等学校の児童生徒が起こした暴力行為とすること。</t>
    <rPh sb="0" eb="1">
      <t>ショウ</t>
    </rPh>
    <rPh sb="2" eb="3">
      <t>チュウ</t>
    </rPh>
    <rPh sb="4" eb="6">
      <t>コウトウ</t>
    </rPh>
    <rPh sb="6" eb="8">
      <t>ガッコウ</t>
    </rPh>
    <rPh sb="9" eb="11">
      <t>ソツギョウ</t>
    </rPh>
    <rPh sb="13" eb="15">
      <t>ジドウ</t>
    </rPh>
    <rPh sb="15" eb="17">
      <t>セイト</t>
    </rPh>
    <rPh sb="19" eb="21">
      <t>ソツギョウ</t>
    </rPh>
    <rPh sb="21" eb="22">
      <t>シキ</t>
    </rPh>
    <rPh sb="22" eb="23">
      <t>ゴ</t>
    </rPh>
    <rPh sb="24" eb="25">
      <t>ガツ</t>
    </rPh>
    <rPh sb="27" eb="28">
      <t>ヒ</t>
    </rPh>
    <rPh sb="31" eb="32">
      <t>アイダ</t>
    </rPh>
    <rPh sb="33" eb="34">
      <t>オ</t>
    </rPh>
    <rPh sb="37" eb="39">
      <t>ボウリョク</t>
    </rPh>
    <rPh sb="39" eb="41">
      <t>コウイ</t>
    </rPh>
    <rPh sb="47" eb="49">
      <t>トウガイ</t>
    </rPh>
    <rPh sb="49" eb="50">
      <t>ショウ</t>
    </rPh>
    <rPh sb="51" eb="52">
      <t>チュウ</t>
    </rPh>
    <rPh sb="53" eb="55">
      <t>コウトウ</t>
    </rPh>
    <rPh sb="55" eb="57">
      <t>ガッコウ</t>
    </rPh>
    <rPh sb="58" eb="60">
      <t>ジドウ</t>
    </rPh>
    <rPh sb="60" eb="62">
      <t>セイト</t>
    </rPh>
    <rPh sb="63" eb="64">
      <t>オ</t>
    </rPh>
    <rPh sb="67" eb="69">
      <t>ボウリョク</t>
    </rPh>
    <rPh sb="69" eb="71">
      <t>コウイ</t>
    </rPh>
    <phoneticPr fontId="9"/>
  </si>
  <si>
    <t>１．暴力行為の発生学校数、発生件数等</t>
    <rPh sb="2" eb="4">
      <t>ボウリョク</t>
    </rPh>
    <rPh sb="4" eb="6">
      <t>コウイ</t>
    </rPh>
    <rPh sb="7" eb="9">
      <t>ハッセイ</t>
    </rPh>
    <rPh sb="9" eb="11">
      <t>ガッコウ</t>
    </rPh>
    <rPh sb="11" eb="12">
      <t>スウ</t>
    </rPh>
    <rPh sb="13" eb="15">
      <t>ハッセイ</t>
    </rPh>
    <rPh sb="15" eb="17">
      <t>ケンスウ</t>
    </rPh>
    <rPh sb="17" eb="18">
      <t>トウ</t>
    </rPh>
    <phoneticPr fontId="9"/>
  </si>
  <si>
    <t>（校）</t>
    <rPh sb="1" eb="2">
      <t>コウ</t>
    </rPh>
    <phoneticPr fontId="9"/>
  </si>
  <si>
    <t>（件）</t>
    <rPh sb="1" eb="2">
      <t>ケン</t>
    </rPh>
    <phoneticPr fontId="9"/>
  </si>
  <si>
    <t>（人）</t>
    <rPh sb="1" eb="2">
      <t>ヒト</t>
    </rPh>
    <phoneticPr fontId="9"/>
  </si>
  <si>
    <t>４頁在籍生徒なしで入力</t>
    <rPh sb="1" eb="2">
      <t>ページ</t>
    </rPh>
    <rPh sb="2" eb="6">
      <t>ザイセキセイト</t>
    </rPh>
    <rPh sb="9" eb="11">
      <t>ニュウリョク</t>
    </rPh>
    <phoneticPr fontId="9"/>
  </si>
  <si>
    <t>区分</t>
    <rPh sb="0" eb="1">
      <t>ク</t>
    </rPh>
    <rPh sb="1" eb="2">
      <t>ブン</t>
    </rPh>
    <phoneticPr fontId="9"/>
  </si>
  <si>
    <t>（１）学校総数</t>
    <phoneticPr fontId="9"/>
  </si>
  <si>
    <t>（２）発生学校数</t>
    <rPh sb="3" eb="5">
      <t>ハッセイ</t>
    </rPh>
    <rPh sb="5" eb="7">
      <t>ガッコウ</t>
    </rPh>
    <rPh sb="7" eb="8">
      <t>スウ</t>
    </rPh>
    <phoneticPr fontId="9"/>
  </si>
  <si>
    <t>（３）発生件数</t>
    <rPh sb="3" eb="5">
      <t>ハッセイ</t>
    </rPh>
    <rPh sb="5" eb="7">
      <t>ケンスウ</t>
    </rPh>
    <phoneticPr fontId="9"/>
  </si>
  <si>
    <t>（４）加害児童生徒数</t>
    <rPh sb="3" eb="5">
      <t>カガイ</t>
    </rPh>
    <rPh sb="5" eb="7">
      <t>ジドウ</t>
    </rPh>
    <rPh sb="7" eb="10">
      <t>セイトスウ</t>
    </rPh>
    <phoneticPr fontId="9"/>
  </si>
  <si>
    <t>（５）（４）のうち、
２回以上の暴力行為を
行った児童生徒の人数</t>
    <rPh sb="12" eb="13">
      <t>カイ</t>
    </rPh>
    <rPh sb="13" eb="15">
      <t>イジョウ</t>
    </rPh>
    <rPh sb="16" eb="18">
      <t>ボウリョク</t>
    </rPh>
    <rPh sb="18" eb="20">
      <t>コウイ</t>
    </rPh>
    <rPh sb="25" eb="27">
      <t>ジドウ</t>
    </rPh>
    <rPh sb="27" eb="29">
      <t>セイト</t>
    </rPh>
    <rPh sb="30" eb="32">
      <t>ニンズウ</t>
    </rPh>
    <phoneticPr fontId="9"/>
  </si>
  <si>
    <t>件数ゼロで加害児童生徒数あり</t>
    <rPh sb="0" eb="2">
      <t>ケンスウ</t>
    </rPh>
    <rPh sb="5" eb="7">
      <t>カガイ</t>
    </rPh>
    <rPh sb="7" eb="9">
      <t>ジドウ</t>
    </rPh>
    <rPh sb="9" eb="11">
      <t>セイト</t>
    </rPh>
    <rPh sb="11" eb="12">
      <t>スウ</t>
    </rPh>
    <phoneticPr fontId="9"/>
  </si>
  <si>
    <t>(4)＜(5)</t>
    <phoneticPr fontId="9"/>
  </si>
  <si>
    <t>加害児童生徒数
合計＜①～④のいずれか</t>
    <rPh sb="0" eb="2">
      <t>カガイ</t>
    </rPh>
    <rPh sb="2" eb="4">
      <t>ジドウ</t>
    </rPh>
    <rPh sb="4" eb="6">
      <t>セイト</t>
    </rPh>
    <rPh sb="6" eb="7">
      <t>スウ</t>
    </rPh>
    <rPh sb="8" eb="10">
      <t>ゴウケイ</t>
    </rPh>
    <phoneticPr fontId="9"/>
  </si>
  <si>
    <t>加害児童生徒数
合計＞①～④の計</t>
    <rPh sb="0" eb="2">
      <t>カガイ</t>
    </rPh>
    <rPh sb="2" eb="4">
      <t>ジドウ</t>
    </rPh>
    <rPh sb="4" eb="6">
      <t>セイト</t>
    </rPh>
    <rPh sb="6" eb="7">
      <t>スウ</t>
    </rPh>
    <rPh sb="8" eb="10">
      <t>ゴウケイ</t>
    </rPh>
    <rPh sb="15" eb="16">
      <t>ケイ</t>
    </rPh>
    <phoneticPr fontId="9"/>
  </si>
  <si>
    <t>「対人暴力」確認</t>
    <rPh sb="1" eb="3">
      <t>タイジン</t>
    </rPh>
    <rPh sb="3" eb="5">
      <t>ボウリョク</t>
    </rPh>
    <rPh sb="6" eb="8">
      <t>カクニン</t>
    </rPh>
    <phoneticPr fontId="9"/>
  </si>
  <si>
    <t>校種誤り</t>
    <rPh sb="0" eb="2">
      <t>コウシュ</t>
    </rPh>
    <rPh sb="2" eb="3">
      <t>アヤマ</t>
    </rPh>
    <phoneticPr fontId="9"/>
  </si>
  <si>
    <t>義務教育学校</t>
    <rPh sb="0" eb="6">
      <t>ギムキョウイクガッコウ</t>
    </rPh>
    <phoneticPr fontId="9"/>
  </si>
  <si>
    <t>中等教育学校</t>
    <rPh sb="0" eb="6">
      <t>チュウトウキョウイクガッコウ</t>
    </rPh>
    <phoneticPr fontId="9"/>
  </si>
  <si>
    <t>小</t>
    <rPh sb="0" eb="1">
      <t>ショウ</t>
    </rPh>
    <phoneticPr fontId="9"/>
  </si>
  <si>
    <t>①対教師暴力</t>
    <phoneticPr fontId="9"/>
  </si>
  <si>
    <t>①</t>
    <phoneticPr fontId="9"/>
  </si>
  <si>
    <t>②生徒間暴力</t>
    <phoneticPr fontId="9"/>
  </si>
  <si>
    <t>②</t>
    <phoneticPr fontId="9"/>
  </si>
  <si>
    <t>③対人暴力</t>
    <phoneticPr fontId="9"/>
  </si>
  <si>
    <t>③</t>
    <phoneticPr fontId="9"/>
  </si>
  <si>
    <t>④器物損壊</t>
    <rPh sb="1" eb="3">
      <t>キブツ</t>
    </rPh>
    <rPh sb="3" eb="5">
      <t>ソンカイ</t>
    </rPh>
    <phoneticPr fontId="9"/>
  </si>
  <si>
    <t>④</t>
    <phoneticPr fontId="9"/>
  </si>
  <si>
    <t>中</t>
    <rPh sb="0" eb="1">
      <t>チュウ</t>
    </rPh>
    <phoneticPr fontId="9"/>
  </si>
  <si>
    <t>高</t>
    <rPh sb="0" eb="1">
      <t>コウ</t>
    </rPh>
    <phoneticPr fontId="9"/>
  </si>
  <si>
    <t>（注１）</t>
    <rPh sb="1" eb="2">
      <t>チュウ</t>
    </rPh>
    <phoneticPr fontId="9"/>
  </si>
  <si>
    <t>「発生件数」の欄は、各区分ごとに延べ数を記入する。</t>
    <rPh sb="10" eb="13">
      <t>カククブン</t>
    </rPh>
    <rPh sb="20" eb="22">
      <t>キニュウ</t>
    </rPh>
    <phoneticPr fontId="9"/>
  </si>
  <si>
    <t>発生件数のない区分に加害児童生徒数が記入されています。</t>
    <rPh sb="0" eb="2">
      <t>ハッセイ</t>
    </rPh>
    <rPh sb="2" eb="4">
      <t>ケンスウ</t>
    </rPh>
    <rPh sb="7" eb="9">
      <t>クブン</t>
    </rPh>
    <rPh sb="10" eb="12">
      <t>カガイ</t>
    </rPh>
    <rPh sb="12" eb="14">
      <t>ジドウ</t>
    </rPh>
    <rPh sb="14" eb="16">
      <t>セイト</t>
    </rPh>
    <rPh sb="16" eb="17">
      <t>スウ</t>
    </rPh>
    <rPh sb="18" eb="20">
      <t>キニュウ</t>
    </rPh>
    <phoneticPr fontId="9"/>
  </si>
  <si>
    <t>（注２）</t>
    <rPh sb="1" eb="2">
      <t>チュウ</t>
    </rPh>
    <phoneticPr fontId="9"/>
  </si>
  <si>
    <t>「加害児童生徒数」の欄は、各区分ごとに実人数を記入する。</t>
    <rPh sb="1" eb="3">
      <t>カガイ</t>
    </rPh>
    <rPh sb="3" eb="5">
      <t>ジドウ</t>
    </rPh>
    <rPh sb="5" eb="7">
      <t>セイト</t>
    </rPh>
    <rPh sb="7" eb="8">
      <t>スウ</t>
    </rPh>
    <rPh sb="10" eb="11">
      <t>ラン</t>
    </rPh>
    <rPh sb="13" eb="14">
      <t>カク</t>
    </rPh>
    <rPh sb="14" eb="16">
      <t>クブン</t>
    </rPh>
    <rPh sb="19" eb="20">
      <t>ジツ</t>
    </rPh>
    <rPh sb="20" eb="22">
      <t>ニンズウ</t>
    </rPh>
    <rPh sb="23" eb="25">
      <t>キニュウ</t>
    </rPh>
    <phoneticPr fontId="9"/>
  </si>
  <si>
    <t>(5)に(4)を上回る人数が記入されています。</t>
    <rPh sb="8" eb="10">
      <t>ウワマワ</t>
    </rPh>
    <rPh sb="11" eb="13">
      <t>ニンズウ</t>
    </rPh>
    <rPh sb="14" eb="16">
      <t>キニュウ</t>
    </rPh>
    <phoneticPr fontId="9"/>
  </si>
  <si>
    <t>　　　(例)１人の加害児童生徒が対教師暴力を１回、生徒間暴力を２回起こした場合、以下のとおりとなる。
　　　　　（３）発生件数　　　　「合計」：３回（自動算出）、「①対教師暴力」：１回、「②生徒間暴力」：２回
　　　　　（４）加害児童生徒数　「合計」：１人（手入力）、　「①対教師暴力」：１人、「②生徒間暴力」：１人</t>
    <rPh sb="4" eb="5">
      <t>レイ</t>
    </rPh>
    <rPh sb="7" eb="8">
      <t>ニン</t>
    </rPh>
    <rPh sb="9" eb="11">
      <t>カガイ</t>
    </rPh>
    <rPh sb="11" eb="13">
      <t>ジドウ</t>
    </rPh>
    <rPh sb="13" eb="15">
      <t>セイト</t>
    </rPh>
    <rPh sb="16" eb="17">
      <t>タイ</t>
    </rPh>
    <rPh sb="17" eb="19">
      <t>キョウシ</t>
    </rPh>
    <rPh sb="19" eb="21">
      <t>ボウリョク</t>
    </rPh>
    <rPh sb="23" eb="24">
      <t>カイ</t>
    </rPh>
    <rPh sb="25" eb="27">
      <t>セイト</t>
    </rPh>
    <rPh sb="27" eb="28">
      <t>カン</t>
    </rPh>
    <rPh sb="28" eb="30">
      <t>ボウリョク</t>
    </rPh>
    <rPh sb="32" eb="33">
      <t>カイ</t>
    </rPh>
    <rPh sb="33" eb="34">
      <t>オ</t>
    </rPh>
    <rPh sb="37" eb="39">
      <t>バアイ</t>
    </rPh>
    <rPh sb="40" eb="42">
      <t>イカ</t>
    </rPh>
    <rPh sb="59" eb="61">
      <t>ハッセイ</t>
    </rPh>
    <rPh sb="61" eb="63">
      <t>ケンスウ</t>
    </rPh>
    <rPh sb="68" eb="70">
      <t>ゴウケイ</t>
    </rPh>
    <rPh sb="73" eb="74">
      <t>カイ</t>
    </rPh>
    <rPh sb="75" eb="77">
      <t>ジドウ</t>
    </rPh>
    <rPh sb="77" eb="79">
      <t>サンシュツ</t>
    </rPh>
    <rPh sb="83" eb="84">
      <t>タイ</t>
    </rPh>
    <rPh sb="84" eb="86">
      <t>キョウシ</t>
    </rPh>
    <rPh sb="86" eb="88">
      <t>ボウリョク</t>
    </rPh>
    <rPh sb="91" eb="92">
      <t>カイ</t>
    </rPh>
    <rPh sb="95" eb="97">
      <t>セイト</t>
    </rPh>
    <rPh sb="97" eb="98">
      <t>カン</t>
    </rPh>
    <rPh sb="98" eb="100">
      <t>ボウリョク</t>
    </rPh>
    <rPh sb="103" eb="104">
      <t>カイ</t>
    </rPh>
    <rPh sb="113" eb="115">
      <t>カガイ</t>
    </rPh>
    <rPh sb="115" eb="117">
      <t>ジドウ</t>
    </rPh>
    <rPh sb="117" eb="119">
      <t>セイト</t>
    </rPh>
    <rPh sb="119" eb="120">
      <t>スウ</t>
    </rPh>
    <rPh sb="122" eb="124">
      <t>ゴウケイ</t>
    </rPh>
    <rPh sb="126" eb="128">
      <t>ヒトリ</t>
    </rPh>
    <rPh sb="129" eb="130">
      <t>テ</t>
    </rPh>
    <rPh sb="130" eb="132">
      <t>ニュウリョク</t>
    </rPh>
    <rPh sb="137" eb="138">
      <t>タイ</t>
    </rPh>
    <rPh sb="138" eb="140">
      <t>キョウシ</t>
    </rPh>
    <rPh sb="140" eb="142">
      <t>ボウリョク</t>
    </rPh>
    <rPh sb="144" eb="146">
      <t>ヒトリ</t>
    </rPh>
    <rPh sb="149" eb="151">
      <t>セイト</t>
    </rPh>
    <rPh sb="151" eb="152">
      <t>カン</t>
    </rPh>
    <rPh sb="152" eb="154">
      <t>ボウリョク</t>
    </rPh>
    <rPh sb="156" eb="158">
      <t>ヒトリ</t>
    </rPh>
    <phoneticPr fontId="9"/>
  </si>
  <si>
    <t>(4)加害児童生徒数の①～④の区分のいずれかに、「合計」を上回る人数が記入されています。</t>
    <rPh sb="3" eb="5">
      <t>カガイ</t>
    </rPh>
    <rPh sb="5" eb="7">
      <t>ジドウ</t>
    </rPh>
    <rPh sb="7" eb="9">
      <t>セイト</t>
    </rPh>
    <rPh sb="9" eb="10">
      <t>スウ</t>
    </rPh>
    <rPh sb="15" eb="17">
      <t>クブン</t>
    </rPh>
    <rPh sb="25" eb="27">
      <t>ゴウケイ</t>
    </rPh>
    <rPh sb="29" eb="31">
      <t>ウワマワ</t>
    </rPh>
    <rPh sb="32" eb="34">
      <t>ニンズウ</t>
    </rPh>
    <rPh sb="35" eb="37">
      <t>キニュウ</t>
    </rPh>
    <phoneticPr fontId="9"/>
  </si>
  <si>
    <t>（注３）</t>
    <rPh sb="1" eb="2">
      <t>チュウ</t>
    </rPh>
    <phoneticPr fontId="9"/>
  </si>
  <si>
    <t>「生徒間暴力」について、加害・被害の別が判明しない児童生徒がいる場合には、加害児童生徒数に含めること。</t>
    <rPh sb="1" eb="3">
      <t>セイト</t>
    </rPh>
    <rPh sb="3" eb="4">
      <t>カン</t>
    </rPh>
    <rPh sb="4" eb="6">
      <t>ボウリョク</t>
    </rPh>
    <phoneticPr fontId="9"/>
  </si>
  <si>
    <t>(4)加害児童生徒数の「合計」に、①～④の計を上回る人数が記入されています。</t>
    <rPh sb="12" eb="14">
      <t>ゴウケイ</t>
    </rPh>
    <rPh sb="21" eb="22">
      <t>ケイ</t>
    </rPh>
    <rPh sb="23" eb="25">
      <t>ウワマワ</t>
    </rPh>
    <rPh sb="26" eb="28">
      <t>ニンズウ</t>
    </rPh>
    <rPh sb="29" eb="31">
      <t>キニュウ</t>
    </rPh>
    <phoneticPr fontId="9"/>
  </si>
  <si>
    <t>（注４）</t>
    <rPh sb="1" eb="2">
      <t>チュウ</t>
    </rPh>
    <phoneticPr fontId="9"/>
  </si>
  <si>
    <t>在籍児童生徒が起こしたものであることは明らかであるが、加害児童生徒を特定できない場合についても計上すること。この場合、発生件数１件、加害児童生徒数０人となる。</t>
  </si>
  <si>
    <t>「対人暴力」に件数が入力されています。教師、学校職員、児童生徒を対象とした暴力は「対人暴力」に含まれませんのでご確認ください。間違いなければそのまま入力を進めてください。</t>
    <rPh sb="1" eb="3">
      <t>タイジン</t>
    </rPh>
    <rPh sb="3" eb="5">
      <t>ボウリョク</t>
    </rPh>
    <rPh sb="7" eb="9">
      <t>ケンスウ</t>
    </rPh>
    <rPh sb="10" eb="12">
      <t>ニュウリョク</t>
    </rPh>
    <rPh sb="19" eb="21">
      <t>キョウシ</t>
    </rPh>
    <rPh sb="22" eb="24">
      <t>ガッコウ</t>
    </rPh>
    <rPh sb="24" eb="26">
      <t>ショクイン</t>
    </rPh>
    <rPh sb="27" eb="29">
      <t>ジドウ</t>
    </rPh>
    <rPh sb="29" eb="31">
      <t>セイト</t>
    </rPh>
    <rPh sb="32" eb="34">
      <t>タイショウ</t>
    </rPh>
    <rPh sb="37" eb="39">
      <t>ボウリョク</t>
    </rPh>
    <rPh sb="41" eb="43">
      <t>タイジン</t>
    </rPh>
    <rPh sb="43" eb="45">
      <t>ボウリョク</t>
    </rPh>
    <rPh sb="47" eb="48">
      <t>フク</t>
    </rPh>
    <rPh sb="56" eb="58">
      <t>カクニン</t>
    </rPh>
    <rPh sb="63" eb="65">
      <t>マチガ</t>
    </rPh>
    <rPh sb="74" eb="76">
      <t>ニュウリョク</t>
    </rPh>
    <rPh sb="77" eb="78">
      <t>スス</t>
    </rPh>
    <phoneticPr fontId="9"/>
  </si>
  <si>
    <t>２．学年別加害児童生徒数</t>
    <rPh sb="2" eb="4">
      <t>ガクネン</t>
    </rPh>
    <rPh sb="4" eb="5">
      <t>ベツ</t>
    </rPh>
    <rPh sb="5" eb="7">
      <t>カガイ</t>
    </rPh>
    <rPh sb="7" eb="9">
      <t>ジドウ</t>
    </rPh>
    <rPh sb="9" eb="11">
      <t>セイト</t>
    </rPh>
    <rPh sb="11" eb="12">
      <t>スウ</t>
    </rPh>
    <phoneticPr fontId="9"/>
  </si>
  <si>
    <t>（人）</t>
    <phoneticPr fontId="9"/>
  </si>
  <si>
    <t>「基本情報」シートで入力された学校種と異なる学校種の欄に回答が記入されています。灰色のセルには回答を記入しないでください。</t>
    <rPh sb="1" eb="3">
      <t>キホン</t>
    </rPh>
    <rPh sb="3" eb="5">
      <t>ジョウホウ</t>
    </rPh>
    <rPh sb="10" eb="12">
      <t>ニュウリョク</t>
    </rPh>
    <rPh sb="15" eb="17">
      <t>ガッコウ</t>
    </rPh>
    <rPh sb="17" eb="18">
      <t>シュ</t>
    </rPh>
    <rPh sb="19" eb="20">
      <t>コト</t>
    </rPh>
    <rPh sb="22" eb="24">
      <t>ガッコウ</t>
    </rPh>
    <rPh sb="24" eb="25">
      <t>シュ</t>
    </rPh>
    <rPh sb="26" eb="27">
      <t>ラン</t>
    </rPh>
    <rPh sb="28" eb="30">
      <t>カイトウ</t>
    </rPh>
    <rPh sb="31" eb="33">
      <t>キニュウ</t>
    </rPh>
    <rPh sb="40" eb="42">
      <t>ハイイロ</t>
    </rPh>
    <rPh sb="47" eb="49">
      <t>カイトウ</t>
    </rPh>
    <rPh sb="50" eb="52">
      <t>キニュウ</t>
    </rPh>
    <phoneticPr fontId="9"/>
  </si>
  <si>
    <t>１年生</t>
    <rPh sb="1" eb="3">
      <t>ネンセイ</t>
    </rPh>
    <phoneticPr fontId="9"/>
  </si>
  <si>
    <t>２年生</t>
    <rPh sb="1" eb="3">
      <t>ネンセイ</t>
    </rPh>
    <phoneticPr fontId="9"/>
  </si>
  <si>
    <t>３年生</t>
    <rPh sb="1" eb="3">
      <t>ネンセイ</t>
    </rPh>
    <phoneticPr fontId="9"/>
  </si>
  <si>
    <t>４年生</t>
    <rPh sb="1" eb="3">
      <t>ネンセイ</t>
    </rPh>
    <phoneticPr fontId="9"/>
  </si>
  <si>
    <t>５年生</t>
    <rPh sb="1" eb="3">
      <t>ネンセイ</t>
    </rPh>
    <phoneticPr fontId="9"/>
  </si>
  <si>
    <t>６年生</t>
    <rPh sb="1" eb="3">
      <t>ネンセイ</t>
    </rPh>
    <phoneticPr fontId="9"/>
  </si>
  <si>
    <t>1(4)と不一致</t>
    <rPh sb="5" eb="8">
      <t>フイッチ</t>
    </rPh>
    <phoneticPr fontId="9"/>
  </si>
  <si>
    <t>学校４頁で「在籍児童生徒なし」と入力した課程に対応する学校種の欄に回答が入力されています。</t>
    <rPh sb="23" eb="25">
      <t>タイオウ</t>
    </rPh>
    <rPh sb="27" eb="30">
      <t>ガッコウシュ</t>
    </rPh>
    <rPh sb="31" eb="32">
      <t>ラン</t>
    </rPh>
    <rPh sb="33" eb="35">
      <t>カイトウ</t>
    </rPh>
    <phoneticPr fontId="9"/>
  </si>
  <si>
    <t>小学校</t>
    <rPh sb="0" eb="1">
      <t>ショウ</t>
    </rPh>
    <rPh sb="1" eb="2">
      <t>ガク</t>
    </rPh>
    <rPh sb="2" eb="3">
      <t>コウ</t>
    </rPh>
    <phoneticPr fontId="9"/>
  </si>
  <si>
    <t>中学校</t>
    <rPh sb="0" eb="1">
      <t>チュウ</t>
    </rPh>
    <rPh sb="1" eb="2">
      <t>ガク</t>
    </rPh>
    <rPh sb="2" eb="3">
      <t>コウ</t>
    </rPh>
    <phoneticPr fontId="9"/>
  </si>
  <si>
    <t>高等学校</t>
    <rPh sb="0" eb="1">
      <t>コウ</t>
    </rPh>
    <rPh sb="1" eb="2">
      <t>トウ</t>
    </rPh>
    <rPh sb="2" eb="3">
      <t>ガク</t>
    </rPh>
    <rPh sb="3" eb="4">
      <t>コウ</t>
    </rPh>
    <phoneticPr fontId="9"/>
  </si>
  <si>
    <t>（注１）</t>
    <phoneticPr fontId="9"/>
  </si>
  <si>
    <t>実人数を記入すること。各学校種の「合計」の人数は「１．暴力行為の発生学校数、発生件数等」の「（４）加害児童生徒数」のうち、各学校種の「合計」欄の人数と一致するようにすること。</t>
    <rPh sb="0" eb="1">
      <t>ジツ</t>
    </rPh>
    <rPh sb="1" eb="3">
      <t>ニンズウ</t>
    </rPh>
    <rPh sb="4" eb="6">
      <t>キニュウ</t>
    </rPh>
    <rPh sb="11" eb="14">
      <t>カクガッコウ</t>
    </rPh>
    <rPh sb="14" eb="15">
      <t>シュ</t>
    </rPh>
    <rPh sb="17" eb="19">
      <t>ゴウケイ</t>
    </rPh>
    <rPh sb="21" eb="23">
      <t>ニンズウ</t>
    </rPh>
    <rPh sb="27" eb="29">
      <t>ボウリョク</t>
    </rPh>
    <rPh sb="29" eb="31">
      <t>コウイ</t>
    </rPh>
    <rPh sb="32" eb="34">
      <t>ハッセイ</t>
    </rPh>
    <rPh sb="34" eb="36">
      <t>ガッコウ</t>
    </rPh>
    <rPh sb="36" eb="37">
      <t>スウ</t>
    </rPh>
    <rPh sb="38" eb="40">
      <t>ハッセイ</t>
    </rPh>
    <rPh sb="40" eb="42">
      <t>ケンスウ</t>
    </rPh>
    <rPh sb="42" eb="43">
      <t>トウ</t>
    </rPh>
    <rPh sb="49" eb="51">
      <t>カガイ</t>
    </rPh>
    <rPh sb="51" eb="53">
      <t>ジドウ</t>
    </rPh>
    <rPh sb="53" eb="55">
      <t>セイト</t>
    </rPh>
    <rPh sb="55" eb="56">
      <t>スウ</t>
    </rPh>
    <rPh sb="61" eb="64">
      <t>カクガッコウ</t>
    </rPh>
    <rPh sb="64" eb="65">
      <t>シュ</t>
    </rPh>
    <rPh sb="67" eb="69">
      <t>ゴウケイ</t>
    </rPh>
    <rPh sb="70" eb="71">
      <t>ラン</t>
    </rPh>
    <rPh sb="72" eb="74">
      <t>ニンズウ</t>
    </rPh>
    <rPh sb="75" eb="77">
      <t>イッチ</t>
    </rPh>
    <phoneticPr fontId="9"/>
  </si>
  <si>
    <t>１の「(4)加害児童生徒数」の「合計」欄と一致するよう、実人数で記入してください。</t>
    <rPh sb="6" eb="8">
      <t>カガイ</t>
    </rPh>
    <rPh sb="8" eb="10">
      <t>ジドウ</t>
    </rPh>
    <rPh sb="10" eb="12">
      <t>セイト</t>
    </rPh>
    <rPh sb="12" eb="13">
      <t>スウ</t>
    </rPh>
    <rPh sb="16" eb="18">
      <t>ゴウケイ</t>
    </rPh>
    <rPh sb="19" eb="20">
      <t>ラン</t>
    </rPh>
    <rPh sb="21" eb="23">
      <t>イッチ</t>
    </rPh>
    <rPh sb="28" eb="29">
      <t>ジツ</t>
    </rPh>
    <rPh sb="29" eb="31">
      <t>ニンズウ</t>
    </rPh>
    <rPh sb="32" eb="34">
      <t>キニュウ</t>
    </rPh>
    <phoneticPr fontId="9"/>
  </si>
  <si>
    <t>高等学校定時制課程等の４年生以上は、４年生として扱うこと。単位制については、入学年度を１年次として、１年次、２年次、３年次、４年次以上をそれぞれ１年生、２年生、３年生、４年生として扱うこと。</t>
    <rPh sb="14" eb="16">
      <t>イジョウ</t>
    </rPh>
    <rPh sb="29" eb="32">
      <t>タンイセイ</t>
    </rPh>
    <rPh sb="38" eb="40">
      <t>ニュウガク</t>
    </rPh>
    <rPh sb="40" eb="42">
      <t>ネンド</t>
    </rPh>
    <rPh sb="44" eb="46">
      <t>ネンジ</t>
    </rPh>
    <rPh sb="51" eb="53">
      <t>ネンジ</t>
    </rPh>
    <rPh sb="55" eb="57">
      <t>ネンジ</t>
    </rPh>
    <rPh sb="59" eb="61">
      <t>ネンジ</t>
    </rPh>
    <rPh sb="63" eb="65">
      <t>ネンジ</t>
    </rPh>
    <rPh sb="65" eb="67">
      <t>イジョウ</t>
    </rPh>
    <rPh sb="73" eb="75">
      <t>ネンセイ</t>
    </rPh>
    <rPh sb="77" eb="79">
      <t>ネンセイ</t>
    </rPh>
    <rPh sb="85" eb="87">
      <t>ネンセイ</t>
    </rPh>
    <rPh sb="90" eb="91">
      <t>アツカ</t>
    </rPh>
    <phoneticPr fontId="9"/>
  </si>
  <si>
    <t>３．加害児童生徒への特別な対応</t>
    <rPh sb="2" eb="8">
      <t>カガイジドウセイト</t>
    </rPh>
    <rPh sb="10" eb="12">
      <t>トクベツ</t>
    </rPh>
    <rPh sb="13" eb="15">
      <t>タイオウ</t>
    </rPh>
    <phoneticPr fontId="9"/>
  </si>
  <si>
    <t>発生件数を超えている</t>
    <rPh sb="0" eb="2">
      <t>ハッセイ</t>
    </rPh>
    <rPh sb="2" eb="4">
      <t>ケンスウ</t>
    </rPh>
    <rPh sb="5" eb="6">
      <t>コ</t>
    </rPh>
    <phoneticPr fontId="9"/>
  </si>
  <si>
    <t>公立小学校
懲戒退学</t>
    <rPh sb="0" eb="2">
      <t>コウリツ</t>
    </rPh>
    <rPh sb="2" eb="5">
      <t>ショウガッコウ</t>
    </rPh>
    <rPh sb="6" eb="8">
      <t>チョウカイ</t>
    </rPh>
    <rPh sb="8" eb="10">
      <t>タイガク</t>
    </rPh>
    <phoneticPr fontId="9"/>
  </si>
  <si>
    <t>国・私の
出席停止</t>
    <rPh sb="0" eb="1">
      <t>コク</t>
    </rPh>
    <rPh sb="2" eb="3">
      <t>シ</t>
    </rPh>
    <rPh sb="5" eb="7">
      <t>シュッセキ</t>
    </rPh>
    <rPh sb="7" eb="9">
      <t>テイシ</t>
    </rPh>
    <phoneticPr fontId="9"/>
  </si>
  <si>
    <t>区　　　　　分</t>
    <rPh sb="0" eb="1">
      <t>ク</t>
    </rPh>
    <rPh sb="6" eb="7">
      <t>ブン</t>
    </rPh>
    <phoneticPr fontId="9"/>
  </si>
  <si>
    <t>（１）小学校</t>
    <rPh sb="3" eb="4">
      <t>ショウ</t>
    </rPh>
    <rPh sb="4" eb="5">
      <t>ガク</t>
    </rPh>
    <rPh sb="5" eb="6">
      <t>コウ</t>
    </rPh>
    <phoneticPr fontId="9"/>
  </si>
  <si>
    <t>（２）中学校</t>
    <rPh sb="3" eb="4">
      <t>チュウ</t>
    </rPh>
    <rPh sb="4" eb="5">
      <t>ガク</t>
    </rPh>
    <rPh sb="5" eb="6">
      <t>コウ</t>
    </rPh>
    <phoneticPr fontId="9"/>
  </si>
  <si>
    <t>（３）高等学校</t>
    <rPh sb="3" eb="5">
      <t>コウトウ</t>
    </rPh>
    <rPh sb="5" eb="7">
      <t>ガッコウ</t>
    </rPh>
    <phoneticPr fontId="9"/>
  </si>
  <si>
    <t>①スクールカウンセラー等の相談員がカウンセリングを行った。</t>
    <rPh sb="11" eb="12">
      <t>トウ</t>
    </rPh>
    <rPh sb="13" eb="15">
      <t>ソウダン</t>
    </rPh>
    <rPh sb="15" eb="16">
      <t>イン</t>
    </rPh>
    <rPh sb="25" eb="26">
      <t>オコナ</t>
    </rPh>
    <phoneticPr fontId="9"/>
  </si>
  <si>
    <t>②校長、教頭が指導した。</t>
    <rPh sb="1" eb="3">
      <t>コウチョウ</t>
    </rPh>
    <rPh sb="4" eb="6">
      <t>キョウトウ</t>
    </rPh>
    <rPh sb="7" eb="9">
      <t>シドウ</t>
    </rPh>
    <phoneticPr fontId="9"/>
  </si>
  <si>
    <r>
      <t>③別室で授業等を行った。　</t>
    </r>
    <r>
      <rPr>
        <u/>
        <sz val="9"/>
        <color theme="1"/>
        <rFont val="ＭＳ 明朝"/>
        <family val="1"/>
        <charset val="128"/>
      </rPr>
      <t>※(注４)参照</t>
    </r>
    <rPh sb="1" eb="3">
      <t>ベッシツ</t>
    </rPh>
    <rPh sb="4" eb="7">
      <t>ジュギョウトウ</t>
    </rPh>
    <rPh sb="8" eb="9">
      <t>オコナ</t>
    </rPh>
    <phoneticPr fontId="9"/>
  </si>
  <si>
    <t>④年度途中に学級替えをした。</t>
    <rPh sb="1" eb="3">
      <t>ネンド</t>
    </rPh>
    <rPh sb="3" eb="5">
      <t>トチュウ</t>
    </rPh>
    <rPh sb="6" eb="8">
      <t>ガッキュウ</t>
    </rPh>
    <rPh sb="8" eb="9">
      <t>ガ</t>
    </rPh>
    <phoneticPr fontId="9"/>
  </si>
  <si>
    <t>赤色セルの数値が、「暴力行為の発生件数」を上回っています。</t>
    <rPh sb="0" eb="2">
      <t>アカイロ</t>
    </rPh>
    <rPh sb="10" eb="14">
      <t>ボウリョクコウイ</t>
    </rPh>
    <rPh sb="15" eb="17">
      <t>ハッセイ</t>
    </rPh>
    <phoneticPr fontId="9"/>
  </si>
  <si>
    <t>①～④計</t>
    <rPh sb="3" eb="4">
      <t>ケイ</t>
    </rPh>
    <phoneticPr fontId="9"/>
  </si>
  <si>
    <t>退学・転学</t>
    <rPh sb="0" eb="2">
      <t>タイガク</t>
    </rPh>
    <rPh sb="3" eb="5">
      <t>テンガク</t>
    </rPh>
    <phoneticPr fontId="9"/>
  </si>
  <si>
    <r>
      <t>⑤懲戒処分としての退学　</t>
    </r>
    <r>
      <rPr>
        <u/>
        <sz val="9"/>
        <color theme="1"/>
        <rFont val="ＭＳ 明朝"/>
        <family val="1"/>
        <charset val="128"/>
      </rPr>
      <t>※(注５)参照</t>
    </r>
    <phoneticPr fontId="9"/>
  </si>
  <si>
    <t>修正してください。</t>
    <rPh sb="0" eb="2">
      <t>シュウセイ</t>
    </rPh>
    <phoneticPr fontId="9"/>
  </si>
  <si>
    <r>
      <t>⑥その他　　　　　　　　</t>
    </r>
    <r>
      <rPr>
        <u/>
        <sz val="9"/>
        <color theme="1"/>
        <rFont val="ＭＳ 明朝"/>
        <family val="1"/>
        <charset val="128"/>
      </rPr>
      <t>※(注５)参照</t>
    </r>
    <rPh sb="3" eb="4">
      <t>タ</t>
    </rPh>
    <phoneticPr fontId="9"/>
  </si>
  <si>
    <r>
      <t>⑦停学　　　　　　</t>
    </r>
    <r>
      <rPr>
        <u/>
        <sz val="9"/>
        <color theme="1"/>
        <rFont val="ＭＳ 明朝"/>
        <family val="1"/>
        <charset val="128"/>
      </rPr>
      <t>※(注６)参照</t>
    </r>
    <rPh sb="1" eb="3">
      <t>テイガク</t>
    </rPh>
    <phoneticPr fontId="9"/>
  </si>
  <si>
    <r>
      <rPr>
        <sz val="9"/>
        <color rgb="FFFFC000"/>
        <rFont val="ＭＳ 明朝"/>
        <family val="1"/>
        <charset val="128"/>
      </rPr>
      <t>市町村立</t>
    </r>
    <r>
      <rPr>
        <sz val="9"/>
        <rFont val="ＭＳ 明朝"/>
        <family val="1"/>
        <charset val="128"/>
      </rPr>
      <t>の小学校（義務教育学校前期課程を含む）における「⑤懲戒処分としての退学」は想定していません。</t>
    </r>
    <rPh sb="0" eb="4">
      <t>シチョウソンリツ</t>
    </rPh>
    <rPh sb="5" eb="8">
      <t>ショウガッコウ</t>
    </rPh>
    <rPh sb="9" eb="11">
      <t>ギム</t>
    </rPh>
    <rPh sb="11" eb="13">
      <t>キョウイク</t>
    </rPh>
    <rPh sb="13" eb="15">
      <t>ガッコウ</t>
    </rPh>
    <rPh sb="15" eb="17">
      <t>ゼンキ</t>
    </rPh>
    <rPh sb="17" eb="19">
      <t>カテイ</t>
    </rPh>
    <rPh sb="20" eb="21">
      <t>フク</t>
    </rPh>
    <rPh sb="29" eb="31">
      <t>チョウカイ</t>
    </rPh>
    <rPh sb="31" eb="33">
      <t>ショブン</t>
    </rPh>
    <rPh sb="37" eb="39">
      <t>タイガク</t>
    </rPh>
    <rPh sb="41" eb="43">
      <t>ソウテイ</t>
    </rPh>
    <phoneticPr fontId="9"/>
  </si>
  <si>
    <r>
      <t>⑧出席停止　　　　</t>
    </r>
    <r>
      <rPr>
        <u/>
        <sz val="9"/>
        <color theme="1"/>
        <rFont val="ＭＳ 明朝"/>
        <family val="1"/>
        <charset val="128"/>
      </rPr>
      <t>※(注７)参照</t>
    </r>
    <rPh sb="1" eb="3">
      <t>シュッセキ</t>
    </rPh>
    <rPh sb="3" eb="5">
      <t>テイシ</t>
    </rPh>
    <phoneticPr fontId="9"/>
  </si>
  <si>
    <t>「⑧出席停止」は公立学校のみが対象です。</t>
    <rPh sb="2" eb="4">
      <t>シュッセキ</t>
    </rPh>
    <rPh sb="4" eb="6">
      <t>テイシ</t>
    </rPh>
    <rPh sb="8" eb="10">
      <t>コウリツ</t>
    </rPh>
    <rPh sb="10" eb="12">
      <t>ガッコウ</t>
    </rPh>
    <rPh sb="15" eb="17">
      <t>タイショウ</t>
    </rPh>
    <phoneticPr fontId="9"/>
  </si>
  <si>
    <t>⑨自宅学習・自宅謹慎</t>
    <rPh sb="1" eb="3">
      <t>ジタク</t>
    </rPh>
    <rPh sb="3" eb="5">
      <t>ガクシュウ</t>
    </rPh>
    <rPh sb="6" eb="8">
      <t>ジタク</t>
    </rPh>
    <rPh sb="8" eb="10">
      <t>キンシン</t>
    </rPh>
    <phoneticPr fontId="9"/>
  </si>
  <si>
    <r>
      <t>⑩訓告　　　　　　</t>
    </r>
    <r>
      <rPr>
        <u/>
        <sz val="9"/>
        <color theme="1"/>
        <rFont val="ＭＳ 明朝"/>
        <family val="1"/>
        <charset val="128"/>
      </rPr>
      <t>※(注８)参照</t>
    </r>
    <rPh sb="1" eb="3">
      <t>クンコク</t>
    </rPh>
    <phoneticPr fontId="9"/>
  </si>
  <si>
    <t>⑤～⑩計</t>
    <rPh sb="3" eb="4">
      <t>ケイ</t>
    </rPh>
    <phoneticPr fontId="9"/>
  </si>
  <si>
    <t>⑪保護者への報告</t>
    <rPh sb="1" eb="4">
      <t>ホゴシャ</t>
    </rPh>
    <rPh sb="6" eb="8">
      <t>ホウコク</t>
    </rPh>
    <phoneticPr fontId="9"/>
  </si>
  <si>
    <t>⑫被害児童生徒等やその保護者に対する謝罪の指導</t>
    <rPh sb="1" eb="3">
      <t>ヒガイ</t>
    </rPh>
    <rPh sb="3" eb="5">
      <t>ジドウ</t>
    </rPh>
    <rPh sb="5" eb="7">
      <t>セイト</t>
    </rPh>
    <rPh sb="7" eb="8">
      <t>ナド</t>
    </rPh>
    <rPh sb="11" eb="14">
      <t>ホゴシャ</t>
    </rPh>
    <rPh sb="15" eb="16">
      <t>タイ</t>
    </rPh>
    <rPh sb="18" eb="20">
      <t>シャザイ</t>
    </rPh>
    <rPh sb="21" eb="23">
      <t>シドウ</t>
    </rPh>
    <phoneticPr fontId="9"/>
  </si>
  <si>
    <t>⑬関係機関等との連携</t>
    <rPh sb="1" eb="3">
      <t>カンケイ</t>
    </rPh>
    <rPh sb="3" eb="5">
      <t>キカン</t>
    </rPh>
    <rPh sb="5" eb="6">
      <t>トウ</t>
    </rPh>
    <rPh sb="8" eb="10">
      <t>レンケイ</t>
    </rPh>
    <phoneticPr fontId="9"/>
  </si>
  <si>
    <t>ア　警察等の刑事司法機関等との連携</t>
    <rPh sb="2" eb="4">
      <t>ケイサツ</t>
    </rPh>
    <rPh sb="4" eb="5">
      <t>トウ</t>
    </rPh>
    <rPh sb="6" eb="8">
      <t>ケイジ</t>
    </rPh>
    <rPh sb="8" eb="10">
      <t>シホウ</t>
    </rPh>
    <rPh sb="10" eb="12">
      <t>キカン</t>
    </rPh>
    <rPh sb="12" eb="13">
      <t>トウ</t>
    </rPh>
    <rPh sb="15" eb="17">
      <t>レンケイ</t>
    </rPh>
    <phoneticPr fontId="9"/>
  </si>
  <si>
    <t>イ　児童相談所等の福祉機関等との連携</t>
    <rPh sb="2" eb="4">
      <t>ジドウ</t>
    </rPh>
    <rPh sb="4" eb="7">
      <t>ソウダンショ</t>
    </rPh>
    <rPh sb="7" eb="8">
      <t>トウ</t>
    </rPh>
    <rPh sb="9" eb="11">
      <t>フクシ</t>
    </rPh>
    <rPh sb="11" eb="13">
      <t>キカン</t>
    </rPh>
    <rPh sb="13" eb="14">
      <t>トウ</t>
    </rPh>
    <rPh sb="16" eb="18">
      <t>レンケイ</t>
    </rPh>
    <phoneticPr fontId="9"/>
  </si>
  <si>
    <t>ウ　病院等の医療機関等との連携</t>
    <rPh sb="2" eb="4">
      <t>ビョウイン</t>
    </rPh>
    <rPh sb="4" eb="5">
      <t>トウ</t>
    </rPh>
    <rPh sb="6" eb="8">
      <t>イリョウ</t>
    </rPh>
    <rPh sb="8" eb="10">
      <t>キカン</t>
    </rPh>
    <rPh sb="10" eb="11">
      <t>トウ</t>
    </rPh>
    <rPh sb="13" eb="15">
      <t>レンケイ</t>
    </rPh>
    <phoneticPr fontId="9"/>
  </si>
  <si>
    <t>エ　その他の専門的な関係機関との連携</t>
    <rPh sb="4" eb="5">
      <t>ホカ</t>
    </rPh>
    <rPh sb="6" eb="9">
      <t>センモンテキ</t>
    </rPh>
    <rPh sb="10" eb="12">
      <t>カンケイ</t>
    </rPh>
    <rPh sb="12" eb="14">
      <t>キカン</t>
    </rPh>
    <rPh sb="16" eb="18">
      <t>レンケイ</t>
    </rPh>
    <phoneticPr fontId="9"/>
  </si>
  <si>
    <t>オ　地域の人材や団体等との連携</t>
    <rPh sb="2" eb="4">
      <t>チイキ</t>
    </rPh>
    <rPh sb="5" eb="7">
      <t>ジンザイ</t>
    </rPh>
    <rPh sb="8" eb="10">
      <t>ダンタイ</t>
    </rPh>
    <rPh sb="10" eb="11">
      <t>トウ</t>
    </rPh>
    <rPh sb="13" eb="15">
      <t>レンケイ</t>
    </rPh>
    <phoneticPr fontId="9"/>
  </si>
  <si>
    <t>⑪～⑬計</t>
    <rPh sb="3" eb="4">
      <t>ケイ</t>
    </rPh>
    <phoneticPr fontId="9"/>
  </si>
  <si>
    <t>複数選択を可とする。</t>
    <rPh sb="0" eb="2">
      <t>フクスウ</t>
    </rPh>
    <rPh sb="2" eb="4">
      <t>センタク</t>
    </rPh>
    <rPh sb="5" eb="6">
      <t>カ</t>
    </rPh>
    <phoneticPr fontId="9"/>
  </si>
  <si>
    <t>個々の暴力行為について、加害児童生徒への対応として実際に行ったもので、該当する項目を発生件数ごとに選択すること。</t>
    <phoneticPr fontId="9"/>
  </si>
  <si>
    <t>１件の暴力行為で複数の加害児童生徒がいた場合でも、対応として実際に行ったもので該当する項目に、それぞれ「１」を計上すること。</t>
    <rPh sb="1" eb="2">
      <t>ケン</t>
    </rPh>
    <rPh sb="3" eb="7">
      <t>ボウリョクコウイ</t>
    </rPh>
    <rPh sb="8" eb="10">
      <t>フクスウ</t>
    </rPh>
    <rPh sb="11" eb="13">
      <t>カガイ</t>
    </rPh>
    <rPh sb="13" eb="15">
      <t>ジドウ</t>
    </rPh>
    <rPh sb="15" eb="17">
      <t>セイト</t>
    </rPh>
    <rPh sb="20" eb="22">
      <t>バアイ</t>
    </rPh>
    <rPh sb="25" eb="27">
      <t>タイオウ</t>
    </rPh>
    <rPh sb="30" eb="32">
      <t>ジッサイ</t>
    </rPh>
    <rPh sb="33" eb="34">
      <t>オコナ</t>
    </rPh>
    <rPh sb="39" eb="41">
      <t>ガイトウ</t>
    </rPh>
    <rPh sb="43" eb="45">
      <t>コウモク</t>
    </rPh>
    <rPh sb="55" eb="57">
      <t>ケイジョウ</t>
    </rPh>
    <phoneticPr fontId="9"/>
  </si>
  <si>
    <r>
      <t>「③別室で授業等を行った。」とは、被害児童生徒を守る</t>
    </r>
    <r>
      <rPr>
        <sz val="9"/>
        <color rgb="FFFF0000"/>
        <rFont val="ＭＳ 明朝"/>
        <family val="1"/>
        <charset val="128"/>
      </rPr>
      <t>などの</t>
    </r>
    <r>
      <rPr>
        <sz val="9"/>
        <color theme="1"/>
        <rFont val="ＭＳ 明朝"/>
        <family val="1"/>
        <charset val="128"/>
      </rPr>
      <t>観点から当該児童生徒とは別の教室等で一時的に授業等を行った場合に計上する。
単に事実確認等のために別室で話を聞き、この際に指導した場合は除くこと。</t>
    </r>
    <rPh sb="2" eb="4">
      <t>ベッシツ</t>
    </rPh>
    <rPh sb="5" eb="7">
      <t>ジュギョウ</t>
    </rPh>
    <rPh sb="7" eb="8">
      <t>トウ</t>
    </rPh>
    <rPh sb="9" eb="10">
      <t>オコナ</t>
    </rPh>
    <rPh sb="17" eb="19">
      <t>ヒガイ</t>
    </rPh>
    <rPh sb="19" eb="21">
      <t>ジドウ</t>
    </rPh>
    <rPh sb="21" eb="23">
      <t>セイト</t>
    </rPh>
    <rPh sb="24" eb="25">
      <t>マモ</t>
    </rPh>
    <rPh sb="29" eb="31">
      <t>カンテン</t>
    </rPh>
    <rPh sb="33" eb="35">
      <t>トウガイ</t>
    </rPh>
    <rPh sb="35" eb="37">
      <t>ジドウ</t>
    </rPh>
    <rPh sb="37" eb="39">
      <t>セイト</t>
    </rPh>
    <rPh sb="41" eb="42">
      <t>ベツ</t>
    </rPh>
    <rPh sb="43" eb="45">
      <t>キョウシツ</t>
    </rPh>
    <rPh sb="45" eb="46">
      <t>トウ</t>
    </rPh>
    <rPh sb="47" eb="50">
      <t>イチジテキ</t>
    </rPh>
    <rPh sb="51" eb="53">
      <t>ジュギョウ</t>
    </rPh>
    <rPh sb="53" eb="54">
      <t>トウ</t>
    </rPh>
    <rPh sb="55" eb="56">
      <t>オコナ</t>
    </rPh>
    <rPh sb="58" eb="60">
      <t>バアイ</t>
    </rPh>
    <rPh sb="61" eb="63">
      <t>ケイジョウ</t>
    </rPh>
    <phoneticPr fontId="9"/>
  </si>
  <si>
    <t>（注５）</t>
    <rPh sb="1" eb="2">
      <t>チュウ</t>
    </rPh>
    <phoneticPr fontId="9"/>
  </si>
  <si>
    <t>「退学・転学」中の「⑤懲戒処分としての退学」とは、校長が学校教育法施行規則第２６条に定める懲戒処分としての「退学」であることを明示して行ったものをいう。
「⑥その他」とは、勧奨・申出による退学及び転学である。なお、市町村立学校における「⑤懲戒処分としての退学」の「中学校」の区分については、中等教育学校及び学校教育法施行規則第２６条第３項の併設型中学校のみが想定されている。</t>
    <rPh sb="1" eb="3">
      <t>タイガク</t>
    </rPh>
    <rPh sb="4" eb="6">
      <t>テンガク</t>
    </rPh>
    <rPh sb="7" eb="8">
      <t>ナカ</t>
    </rPh>
    <rPh sb="11" eb="13">
      <t>チョウカイ</t>
    </rPh>
    <rPh sb="13" eb="15">
      <t>ショブン</t>
    </rPh>
    <rPh sb="19" eb="21">
      <t>タイガク</t>
    </rPh>
    <rPh sb="25" eb="27">
      <t>コウチョウ</t>
    </rPh>
    <rPh sb="28" eb="30">
      <t>ガッコウ</t>
    </rPh>
    <rPh sb="30" eb="33">
      <t>キョウイクホウ</t>
    </rPh>
    <rPh sb="33" eb="35">
      <t>セコウ</t>
    </rPh>
    <rPh sb="35" eb="37">
      <t>キソク</t>
    </rPh>
    <rPh sb="37" eb="38">
      <t>ダイ</t>
    </rPh>
    <rPh sb="40" eb="41">
      <t>ジョウ</t>
    </rPh>
    <rPh sb="42" eb="43">
      <t>サダ</t>
    </rPh>
    <rPh sb="45" eb="47">
      <t>チョウカイ</t>
    </rPh>
    <rPh sb="47" eb="49">
      <t>ショブン</t>
    </rPh>
    <rPh sb="54" eb="56">
      <t>タイガク</t>
    </rPh>
    <rPh sb="63" eb="65">
      <t>メイジ</t>
    </rPh>
    <rPh sb="67" eb="68">
      <t>オコナ</t>
    </rPh>
    <rPh sb="81" eb="82">
      <t>タ</t>
    </rPh>
    <rPh sb="86" eb="88">
      <t>カンショウ</t>
    </rPh>
    <rPh sb="89" eb="90">
      <t>モウ</t>
    </rPh>
    <rPh sb="90" eb="91">
      <t>デ</t>
    </rPh>
    <rPh sb="94" eb="96">
      <t>タイガク</t>
    </rPh>
    <rPh sb="96" eb="97">
      <t>オヨ</t>
    </rPh>
    <rPh sb="98" eb="100">
      <t>テンガク</t>
    </rPh>
    <rPh sb="107" eb="110">
      <t>シチョウソン</t>
    </rPh>
    <rPh sb="110" eb="111">
      <t>リツ</t>
    </rPh>
    <rPh sb="111" eb="113">
      <t>ガッコウ</t>
    </rPh>
    <rPh sb="132" eb="135">
      <t>チュウガッコウ</t>
    </rPh>
    <rPh sb="137" eb="139">
      <t>クブン</t>
    </rPh>
    <rPh sb="145" eb="147">
      <t>チュウトウ</t>
    </rPh>
    <rPh sb="147" eb="149">
      <t>キョウイク</t>
    </rPh>
    <rPh sb="149" eb="151">
      <t>ガッコウ</t>
    </rPh>
    <rPh sb="151" eb="152">
      <t>オヨ</t>
    </rPh>
    <phoneticPr fontId="9"/>
  </si>
  <si>
    <t>（注６）</t>
    <rPh sb="1" eb="2">
      <t>チュウ</t>
    </rPh>
    <phoneticPr fontId="9"/>
  </si>
  <si>
    <t>「⑦停学」とは、校長が学校教育法施行規則第２６条に定める懲戒処分としての「停学」であることを明示して行ったものをいう。</t>
    <rPh sb="2" eb="4">
      <t>テイガク</t>
    </rPh>
    <rPh sb="8" eb="10">
      <t>コウチョウ</t>
    </rPh>
    <rPh sb="11" eb="13">
      <t>ガッコウ</t>
    </rPh>
    <rPh sb="13" eb="16">
      <t>キョウイクホウ</t>
    </rPh>
    <rPh sb="16" eb="18">
      <t>セコウ</t>
    </rPh>
    <rPh sb="18" eb="20">
      <t>キソク</t>
    </rPh>
    <rPh sb="20" eb="21">
      <t>ダイ</t>
    </rPh>
    <rPh sb="23" eb="24">
      <t>ジョウ</t>
    </rPh>
    <rPh sb="25" eb="26">
      <t>サダ</t>
    </rPh>
    <rPh sb="28" eb="30">
      <t>チョウカイ</t>
    </rPh>
    <rPh sb="30" eb="32">
      <t>ショブン</t>
    </rPh>
    <rPh sb="37" eb="39">
      <t>テイガク</t>
    </rPh>
    <rPh sb="46" eb="48">
      <t>メイジ</t>
    </rPh>
    <rPh sb="50" eb="51">
      <t>オコナ</t>
    </rPh>
    <phoneticPr fontId="9"/>
  </si>
  <si>
    <t>（注７）</t>
    <rPh sb="1" eb="2">
      <t>チュウ</t>
    </rPh>
    <phoneticPr fontId="9"/>
  </si>
  <si>
    <t>「⑧出席停止」とは、学校教育法第３５条、第４９条又は第４９条の８に基づく措置をいう。</t>
    <rPh sb="2" eb="4">
      <t>シュッセキ</t>
    </rPh>
    <rPh sb="4" eb="6">
      <t>テイシ</t>
    </rPh>
    <rPh sb="10" eb="12">
      <t>ガッコウ</t>
    </rPh>
    <rPh sb="12" eb="15">
      <t>キョウイクホウ</t>
    </rPh>
    <rPh sb="15" eb="16">
      <t>ダイ</t>
    </rPh>
    <rPh sb="18" eb="19">
      <t>ジョウ</t>
    </rPh>
    <rPh sb="20" eb="21">
      <t>ダイ</t>
    </rPh>
    <rPh sb="23" eb="24">
      <t>ジョウ</t>
    </rPh>
    <rPh sb="24" eb="25">
      <t>マタ</t>
    </rPh>
    <rPh sb="26" eb="27">
      <t>ダイ</t>
    </rPh>
    <rPh sb="29" eb="30">
      <t>ジョウ</t>
    </rPh>
    <rPh sb="33" eb="34">
      <t>モト</t>
    </rPh>
    <rPh sb="36" eb="38">
      <t>ソチ</t>
    </rPh>
    <phoneticPr fontId="9"/>
  </si>
  <si>
    <t>（注８）</t>
    <rPh sb="1" eb="2">
      <t>チュウ</t>
    </rPh>
    <phoneticPr fontId="9"/>
  </si>
  <si>
    <t>「⑩訓告」とは、校長が学校教育法施行規則第２６条に定める懲戒処分としての「訓告」であることを明示して行ったものをいう。事実上の懲戒として行われる単なる「叱責」等はこれに含まない。</t>
    <rPh sb="2" eb="4">
      <t>クンコク</t>
    </rPh>
    <rPh sb="8" eb="10">
      <t>コウチョウ</t>
    </rPh>
    <rPh sb="11" eb="13">
      <t>ガッコウ</t>
    </rPh>
    <rPh sb="13" eb="16">
      <t>キョウイクホウ</t>
    </rPh>
    <rPh sb="16" eb="18">
      <t>シコウ</t>
    </rPh>
    <rPh sb="18" eb="20">
      <t>キソク</t>
    </rPh>
    <rPh sb="20" eb="21">
      <t>ダイ</t>
    </rPh>
    <rPh sb="23" eb="24">
      <t>ジョウ</t>
    </rPh>
    <rPh sb="25" eb="26">
      <t>サダ</t>
    </rPh>
    <rPh sb="28" eb="30">
      <t>チョウカイ</t>
    </rPh>
    <rPh sb="30" eb="32">
      <t>ショブン</t>
    </rPh>
    <rPh sb="37" eb="39">
      <t>クンコク</t>
    </rPh>
    <rPh sb="46" eb="48">
      <t>メイジ</t>
    </rPh>
    <rPh sb="50" eb="51">
      <t>オコナ</t>
    </rPh>
    <rPh sb="59" eb="62">
      <t>ジジツジョウ</t>
    </rPh>
    <rPh sb="63" eb="65">
      <t>チョウカイ</t>
    </rPh>
    <rPh sb="68" eb="69">
      <t>オコナ</t>
    </rPh>
    <rPh sb="72" eb="73">
      <t>タン</t>
    </rPh>
    <rPh sb="79" eb="80">
      <t>トウ</t>
    </rPh>
    <phoneticPr fontId="9"/>
  </si>
  <si>
    <t>調査Ⅱ</t>
    <rPh sb="0" eb="2">
      <t>チョウサ</t>
    </rPh>
    <phoneticPr fontId="9"/>
  </si>
  <si>
    <t>小学校、中学校、高等学校及び特別支援学校におけるいじめの状況等</t>
    <rPh sb="0" eb="3">
      <t>ショウガッコウ</t>
    </rPh>
    <rPh sb="4" eb="7">
      <t>チュウガッコウ</t>
    </rPh>
    <rPh sb="8" eb="10">
      <t>コウトウ</t>
    </rPh>
    <rPh sb="10" eb="12">
      <t>ガッコウ</t>
    </rPh>
    <rPh sb="12" eb="13">
      <t>オヨ</t>
    </rPh>
    <rPh sb="14" eb="16">
      <t>トクベツ</t>
    </rPh>
    <rPh sb="16" eb="18">
      <t>シエン</t>
    </rPh>
    <rPh sb="18" eb="20">
      <t>ガッコウ</t>
    </rPh>
    <rPh sb="28" eb="30">
      <t>ジョウキョウ</t>
    </rPh>
    <rPh sb="30" eb="31">
      <t>トウ</t>
    </rPh>
    <phoneticPr fontId="9"/>
  </si>
  <si>
    <t>(１）</t>
    <phoneticPr fontId="9"/>
  </si>
  <si>
    <t>いじめの定義</t>
    <rPh sb="4" eb="6">
      <t>テイギ</t>
    </rPh>
    <phoneticPr fontId="9"/>
  </si>
  <si>
    <t>　「いじめ」とは、「児童生徒に対して、当該児童生徒が在籍する学校に在籍している等当該児童生徒と一定の人的関係にある他の児童生徒が行う心理的又は物理的な影響を与える行為（インターネットを通じて行われるものを含む。）であって、当該行為の対象となった児童生徒が心身の苦痛を感じているもの」（いじめ防止対策推進法（平成２５年法律第７１号）。（以下「法」という。）第２条第１項）をいう。なお、起こった場所は学校の内外を問わない。「いじめ」の中には、犯罪行為として取り扱われるべきと認められ、早期に警察に相談することが重要なものや、児童生徒の生命、身体又は財産に重大な被害が生じるような、直ちに警察に通報することが必要なものが含まれる。これらについては、教育的な配慮や被害者の意向への配慮の上で、早期に警察に相談・通報の上、警察と連携した対応を取ることが必要である。</t>
  </si>
  <si>
    <t>個々の行為が「いじめ」に当たるか否かの判断は、表面的・形式的に行うことなく、法が制定された趣旨を十分踏まえ、行為の対象となった者の立場に立って行うこと。特に、いじめには多様な態様があることに鑑み、いじめに該当するか否かの判断に当たり、定義のうち「心身の苦痛を感じているもの」との部分が限定して解釈されることのないようにすること（例えば、いじめられていても、本人がそれを否定する場合が多々あることを踏まえ、当該児童生徒の表情や様子をきめ細かく観察するなどして確認する必要がある。）。</t>
  </si>
  <si>
    <t>（注２）</t>
    <phoneticPr fontId="9"/>
  </si>
  <si>
    <t>「一定の人的関係」とは、学校の内外を問わず、同じ学校・学級や部活動の児童生徒や、塾やスポーツクラブ等当該児童生徒が関わっている仲間や集団（グループ）など、当該児童生徒が有する何らかの人的関係を指す。</t>
  </si>
  <si>
    <t>（注３）</t>
    <phoneticPr fontId="9"/>
  </si>
  <si>
    <t>「物理的な影響を与える行為」には、身体的な影響を与える行為のほか、金品をたかったり、物を隠したり、嫌なことを無理矢理させたりすることなども含まれる。</t>
  </si>
  <si>
    <t>（注４）</t>
    <phoneticPr fontId="9"/>
  </si>
  <si>
    <t>「行為」には、「仲間外れ」や「無視」など、直接的に関わるものではないが、心理的な圧迫等で相手に苦痛を与えるものも含まれる。</t>
  </si>
  <si>
    <t>（注５）</t>
    <phoneticPr fontId="9"/>
  </si>
  <si>
    <t>けんかやふざけ合い、暴力行為等についても、背景にある事情の調査を行い、児童生徒の感じる被害性に着目し、いじめに該当するか否かを判断する。
その他、本調査の記入に当たっては、「児童生徒の問題行動・不登校等生徒指導上の諸課題に関する調査　回答にあたっての留意事項」の「いじめの状況」に関する説明を十分に参照すること。</t>
  </si>
  <si>
    <r>
      <rPr>
        <b/>
        <sz val="11"/>
        <rFont val="ＭＳ 明朝"/>
        <family val="1"/>
        <charset val="128"/>
      </rPr>
      <t>＜重要＞</t>
    </r>
    <r>
      <rPr>
        <sz val="11"/>
        <rFont val="ＭＳ 明朝"/>
        <family val="1"/>
        <charset val="128"/>
      </rPr>
      <t>高等学校の学校総数</t>
    </r>
    <rPh sb="1" eb="3">
      <t>ジュウヨウ</t>
    </rPh>
    <rPh sb="4" eb="6">
      <t>コウトウ</t>
    </rPh>
    <rPh sb="6" eb="8">
      <t>ガッコウ</t>
    </rPh>
    <rPh sb="9" eb="11">
      <t>ガッコウ</t>
    </rPh>
    <rPh sb="11" eb="13">
      <t>ソウスウ</t>
    </rPh>
    <phoneticPr fontId="9"/>
  </si>
  <si>
    <t>「いじめ」の中には当然、暴力行為に該当するものもあり、その場合には、暴力行為の状況の「生徒間暴力」の件数にも計上すること。</t>
  </si>
  <si>
    <t>高校・中等</t>
    <rPh sb="0" eb="2">
      <t>コウコウ</t>
    </rPh>
    <rPh sb="3" eb="5">
      <t>チュウトウ</t>
    </rPh>
    <phoneticPr fontId="9"/>
  </si>
  <si>
    <t>２課程併置</t>
    <rPh sb="1" eb="3">
      <t>カテイ</t>
    </rPh>
    <rPh sb="3" eb="5">
      <t>ヘイチ</t>
    </rPh>
    <phoneticPr fontId="9"/>
  </si>
  <si>
    <t>３課程併置</t>
    <rPh sb="1" eb="3">
      <t>カテイ</t>
    </rPh>
    <rPh sb="3" eb="5">
      <t>ヘイチ</t>
    </rPh>
    <phoneticPr fontId="9"/>
  </si>
  <si>
    <t>いじめる児童生徒といじめられた児童生徒が異なる学校に在籍する場合、原則として、１、３、４、５、６、７、８（２）のいじめられた児童生徒の状況については、いじめられた児童生徒の在籍する学校が記入し,８（１）のいじめる児童生徒の状況については、いじめる児童生徒が在籍する学校において記入する。２については、警察に相談・通報した学校において記入することとして、学校間で連携を取りつつ記入すること。その際、いじめる児童生徒、いじめられた児童生徒双方が相談・通報した場合については、いじめられた児童生徒の在籍する学校が記入することとする。</t>
    <rPh sb="33" eb="35">
      <t>ゲンソク</t>
    </rPh>
    <rPh sb="62" eb="64">
      <t>ジドウ</t>
    </rPh>
    <rPh sb="64" eb="66">
      <t>セイト</t>
    </rPh>
    <rPh sb="67" eb="69">
      <t>ジョウキョウ</t>
    </rPh>
    <rPh sb="81" eb="83">
      <t>ジドウ</t>
    </rPh>
    <rPh sb="83" eb="85">
      <t>セイト</t>
    </rPh>
    <rPh sb="90" eb="92">
      <t>ガッコウ</t>
    </rPh>
    <rPh sb="93" eb="95">
      <t>キニュウ</t>
    </rPh>
    <rPh sb="106" eb="108">
      <t>ジドウ</t>
    </rPh>
    <rPh sb="108" eb="110">
      <t>セイト</t>
    </rPh>
    <rPh sb="111" eb="113">
      <t>ジョウキョウ</t>
    </rPh>
    <rPh sb="123" eb="125">
      <t>ジドウ</t>
    </rPh>
    <rPh sb="125" eb="127">
      <t>セイト</t>
    </rPh>
    <rPh sb="128" eb="130">
      <t>ザイセキ</t>
    </rPh>
    <rPh sb="132" eb="134">
      <t>ガッコウ</t>
    </rPh>
    <rPh sb="150" eb="152">
      <t>ケイサツ</t>
    </rPh>
    <rPh sb="153" eb="155">
      <t>ソウダン</t>
    </rPh>
    <rPh sb="156" eb="158">
      <t>ツウホウ</t>
    </rPh>
    <rPh sb="160" eb="162">
      <t>ガッコウ</t>
    </rPh>
    <rPh sb="166" eb="168">
      <t>キニュウ</t>
    </rPh>
    <rPh sb="196" eb="197">
      <t>サイ</t>
    </rPh>
    <rPh sb="202" eb="204">
      <t>ジドウ</t>
    </rPh>
    <rPh sb="204" eb="206">
      <t>セイト</t>
    </rPh>
    <rPh sb="213" eb="215">
      <t>ジドウ</t>
    </rPh>
    <rPh sb="215" eb="217">
      <t>セイト</t>
    </rPh>
    <rPh sb="217" eb="219">
      <t>ソウホウ</t>
    </rPh>
    <rPh sb="220" eb="222">
      <t>ソウダン</t>
    </rPh>
    <rPh sb="223" eb="225">
      <t>ツウホウ</t>
    </rPh>
    <rPh sb="227" eb="229">
      <t>バアイ</t>
    </rPh>
    <rPh sb="241" eb="243">
      <t>ジドウ</t>
    </rPh>
    <rPh sb="243" eb="245">
      <t>セイト</t>
    </rPh>
    <rPh sb="246" eb="248">
      <t>ザイセキ</t>
    </rPh>
    <rPh sb="250" eb="252">
      <t>ガッコウ</t>
    </rPh>
    <rPh sb="253" eb="255">
      <t>キニュウ</t>
    </rPh>
    <phoneticPr fontId="9"/>
  </si>
  <si>
    <t>←高校の（１）学校総数セルで参照</t>
    <rPh sb="1" eb="3">
      <t>コウコウ</t>
    </rPh>
    <rPh sb="7" eb="11">
      <t>ガッコウソウスウ</t>
    </rPh>
    <phoneticPr fontId="9"/>
  </si>
  <si>
    <t>１．いじめを認知した学校数、いじめの認知件数</t>
  </si>
  <si>
    <t>（２）認知した学校数</t>
    <phoneticPr fontId="9"/>
  </si>
  <si>
    <t>（３）認知していない
      学校数</t>
    <rPh sb="19" eb="20">
      <t>スウ</t>
    </rPh>
    <phoneticPr fontId="9"/>
  </si>
  <si>
    <t>（４）認知件数</t>
    <rPh sb="3" eb="5">
      <t>ニンチ</t>
    </rPh>
    <rPh sb="5" eb="7">
      <t>ケンスウ</t>
    </rPh>
    <phoneticPr fontId="9"/>
  </si>
  <si>
    <t>(小中高特)学校総数と不一致</t>
    <rPh sb="6" eb="8">
      <t>ガッコウ</t>
    </rPh>
    <rPh sb="8" eb="10">
      <t>ソウスウ</t>
    </rPh>
    <rPh sb="11" eb="14">
      <t>フイッチ</t>
    </rPh>
    <phoneticPr fontId="9"/>
  </si>
  <si>
    <t>(義務中等)学校総数と不一致</t>
    <rPh sb="1" eb="3">
      <t>ギム</t>
    </rPh>
    <rPh sb="3" eb="5">
      <t>チュウトウ</t>
    </rPh>
    <rPh sb="6" eb="8">
      <t>ガッコウ</t>
    </rPh>
    <rPh sb="8" eb="10">
      <t>ソウスウ</t>
    </rPh>
    <rPh sb="11" eb="14">
      <t>フイッチ</t>
    </rPh>
    <phoneticPr fontId="9"/>
  </si>
  <si>
    <t>(義務中等)生徒無しで校数入力</t>
    <rPh sb="1" eb="3">
      <t>ギム</t>
    </rPh>
    <rPh sb="3" eb="5">
      <t>チュウトウ</t>
    </rPh>
    <rPh sb="6" eb="8">
      <t>セイト</t>
    </rPh>
    <rPh sb="8" eb="9">
      <t>ナ</t>
    </rPh>
    <rPh sb="11" eb="13">
      <t>コウスウ</t>
    </rPh>
    <rPh sb="13" eb="15">
      <t>ニュウリョク</t>
    </rPh>
    <phoneticPr fontId="9"/>
  </si>
  <si>
    <t>(義務中等)前期後期とも生徒無し</t>
    <rPh sb="6" eb="8">
      <t>ゼンキ</t>
    </rPh>
    <rPh sb="8" eb="10">
      <t>コウキ</t>
    </rPh>
    <rPh sb="12" eb="14">
      <t>セイト</t>
    </rPh>
    <rPh sb="14" eb="15">
      <t>ナ</t>
    </rPh>
    <phoneticPr fontId="9"/>
  </si>
  <si>
    <t>認知件数入力漏れ</t>
    <rPh sb="0" eb="2">
      <t>ニンチ</t>
    </rPh>
    <rPh sb="2" eb="4">
      <t>ケンスウ</t>
    </rPh>
    <rPh sb="4" eb="6">
      <t>ニュウリョク</t>
    </rPh>
    <rPh sb="6" eb="7">
      <t>モ</t>
    </rPh>
    <phoneticPr fontId="9"/>
  </si>
  <si>
    <t>認知した学校数入力漏れ</t>
    <rPh sb="0" eb="2">
      <t>ニンチ</t>
    </rPh>
    <rPh sb="4" eb="6">
      <t>ガッコウ</t>
    </rPh>
    <rPh sb="6" eb="7">
      <t>スウ</t>
    </rPh>
    <rPh sb="7" eb="9">
      <t>ニュウリョク</t>
    </rPh>
    <rPh sb="9" eb="10">
      <t>モ</t>
    </rPh>
    <phoneticPr fontId="9"/>
  </si>
  <si>
    <t>義務教育学校又は中等教育学校で、新設校である等の理由で調査対象年度に前期・後期いずれかの課程に在籍児童生徒がいない場合、下の青枠の当該課程欄に「在籍児童生徒なし」と表示させてください。</t>
    <rPh sb="0" eb="2">
      <t>ギム</t>
    </rPh>
    <rPh sb="2" eb="4">
      <t>キョウイク</t>
    </rPh>
    <rPh sb="4" eb="6">
      <t>ガッコウ</t>
    </rPh>
    <rPh sb="6" eb="7">
      <t>マタ</t>
    </rPh>
    <rPh sb="8" eb="10">
      <t>チュウトウ</t>
    </rPh>
    <rPh sb="10" eb="12">
      <t>キョウイク</t>
    </rPh>
    <rPh sb="12" eb="14">
      <t>ガッコウ</t>
    </rPh>
    <rPh sb="16" eb="19">
      <t>シンセツコウ</t>
    </rPh>
    <rPh sb="22" eb="23">
      <t>トウ</t>
    </rPh>
    <rPh sb="24" eb="26">
      <t>リユウ</t>
    </rPh>
    <rPh sb="27" eb="33">
      <t>チョウサタイショウネンド</t>
    </rPh>
    <rPh sb="34" eb="36">
      <t>ゼンキ</t>
    </rPh>
    <rPh sb="37" eb="39">
      <t>コウキ</t>
    </rPh>
    <rPh sb="44" eb="46">
      <t>カテイ</t>
    </rPh>
    <rPh sb="47" eb="49">
      <t>ザイセキ</t>
    </rPh>
    <rPh sb="49" eb="51">
      <t>ジドウ</t>
    </rPh>
    <rPh sb="51" eb="53">
      <t>セイト</t>
    </rPh>
    <rPh sb="57" eb="59">
      <t>バアイ</t>
    </rPh>
    <rPh sb="60" eb="61">
      <t>シタ</t>
    </rPh>
    <rPh sb="62" eb="63">
      <t>アオ</t>
    </rPh>
    <rPh sb="63" eb="64">
      <t>ワク</t>
    </rPh>
    <rPh sb="65" eb="67">
      <t>トウガイ</t>
    </rPh>
    <rPh sb="67" eb="69">
      <t>カテイ</t>
    </rPh>
    <rPh sb="69" eb="70">
      <t>ラン</t>
    </rPh>
    <rPh sb="72" eb="74">
      <t>ザイセキ</t>
    </rPh>
    <rPh sb="74" eb="76">
      <t>ジドウ</t>
    </rPh>
    <rPh sb="76" eb="78">
      <t>セイト</t>
    </rPh>
    <rPh sb="82" eb="84">
      <t>ヒョウジ</t>
    </rPh>
    <phoneticPr fontId="9"/>
  </si>
  <si>
    <t>在籍児童生徒のいない課程については、「認知した学校数」と「認知していない学校数」の両方を「0」又は空欄とすることができ、以下「調査Ⅱ　いじめの状況等」の回答が不要となります。</t>
    <rPh sb="0" eb="2">
      <t>ザイセキ</t>
    </rPh>
    <rPh sb="2" eb="4">
      <t>ジドウ</t>
    </rPh>
    <rPh sb="4" eb="6">
      <t>セイト</t>
    </rPh>
    <rPh sb="10" eb="12">
      <t>カテイ</t>
    </rPh>
    <rPh sb="41" eb="43">
      <t>リョウホウ</t>
    </rPh>
    <rPh sb="47" eb="48">
      <t>マタ</t>
    </rPh>
    <rPh sb="49" eb="51">
      <t>クウラン</t>
    </rPh>
    <rPh sb="60" eb="62">
      <t>イカ</t>
    </rPh>
    <rPh sb="63" eb="65">
      <t>チョウサ</t>
    </rPh>
    <rPh sb="76" eb="78">
      <t>カイトウ</t>
    </rPh>
    <rPh sb="79" eb="81">
      <t>フヨウ</t>
    </rPh>
    <phoneticPr fontId="9"/>
  </si>
  <si>
    <t>前期課程</t>
    <rPh sb="0" eb="2">
      <t>ゼンキ</t>
    </rPh>
    <rPh sb="2" eb="4">
      <t>カテイ</t>
    </rPh>
    <phoneticPr fontId="9"/>
  </si>
  <si>
    <t>後期課程</t>
    <rPh sb="0" eb="2">
      <t>コウキ</t>
    </rPh>
    <rPh sb="2" eb="4">
      <t>カテイ</t>
    </rPh>
    <phoneticPr fontId="9"/>
  </si>
  <si>
    <t>特</t>
    <rPh sb="0" eb="1">
      <t>トク</t>
    </rPh>
    <phoneticPr fontId="9"/>
  </si>
  <si>
    <r>
      <t>「（２）認知した学校数」には、令和</t>
    </r>
    <r>
      <rPr>
        <sz val="9"/>
        <color rgb="FFFF0000"/>
        <rFont val="ＭＳ 明朝"/>
        <family val="1"/>
        <charset val="128"/>
      </rPr>
      <t>６</t>
    </r>
    <r>
      <rPr>
        <sz val="9"/>
        <color theme="1"/>
        <rFont val="ＭＳ 明朝"/>
        <family val="1"/>
        <charset val="128"/>
      </rPr>
      <t>年度間において、上記の定義に該当するいじめを１件以上認知した場合、「１」を記入する。複数の学校の児童生徒に係るいじめについては、いじめを受けた児童生徒の在籍する学校ごとにそれぞれ１校と扱う。「（３）認知していない学校数」には、令和</t>
    </r>
    <r>
      <rPr>
        <sz val="9"/>
        <color rgb="FFFF0000"/>
        <rFont val="ＭＳ 明朝"/>
        <family val="1"/>
        <charset val="128"/>
      </rPr>
      <t>６</t>
    </r>
    <r>
      <rPr>
        <sz val="9"/>
        <color theme="1"/>
        <rFont val="ＭＳ 明朝"/>
        <family val="1"/>
        <charset val="128"/>
      </rPr>
      <t>年度間において、上記の定義に該当するいじめを一切認知しなかった場合、「１」を記入する。高等学校の全定併置校や通信制併設校等においては、全日制、定時制、通信制それぞれ１校として別々に計上すること。</t>
    </r>
    <phoneticPr fontId="9"/>
  </si>
  <si>
    <t>「学校総数」と一致するように、「認知した学校数」又は「認知していない学校数」に学校数を記入してください。高等学校は（注２）に留意すること。</t>
    <rPh sb="1" eb="3">
      <t>ガッコウ</t>
    </rPh>
    <rPh sb="3" eb="5">
      <t>ソウスウ</t>
    </rPh>
    <rPh sb="7" eb="9">
      <t>イッチ</t>
    </rPh>
    <rPh sb="16" eb="18">
      <t>ニンチ</t>
    </rPh>
    <rPh sb="20" eb="22">
      <t>ガッコウ</t>
    </rPh>
    <rPh sb="22" eb="23">
      <t>スウ</t>
    </rPh>
    <rPh sb="24" eb="25">
      <t>マタ</t>
    </rPh>
    <rPh sb="27" eb="29">
      <t>ニンチ</t>
    </rPh>
    <rPh sb="34" eb="36">
      <t>ガッコウ</t>
    </rPh>
    <rPh sb="36" eb="37">
      <t>スウ</t>
    </rPh>
    <rPh sb="39" eb="41">
      <t>ガッコウ</t>
    </rPh>
    <rPh sb="41" eb="42">
      <t>スウ</t>
    </rPh>
    <rPh sb="43" eb="45">
      <t>キニュウ</t>
    </rPh>
    <rPh sb="52" eb="54">
      <t>コウトウ</t>
    </rPh>
    <rPh sb="54" eb="56">
      <t>ガッコウ</t>
    </rPh>
    <rPh sb="58" eb="59">
      <t>チュウ</t>
    </rPh>
    <rPh sb="62" eb="64">
      <t>リュウイ</t>
    </rPh>
    <phoneticPr fontId="9"/>
  </si>
  <si>
    <r>
      <t>　「認知件数」には、令和</t>
    </r>
    <r>
      <rPr>
        <sz val="9"/>
        <color rgb="FFFF0000"/>
        <rFont val="ＭＳ 明朝"/>
        <family val="1"/>
        <charset val="128"/>
      </rPr>
      <t>６</t>
    </r>
    <r>
      <rPr>
        <sz val="9"/>
        <color theme="1"/>
        <rFont val="ＭＳ 明朝"/>
        <family val="1"/>
        <charset val="128"/>
      </rPr>
      <t>年度間において、上記の定義に該当するいじめを受けたことが認知された児童生徒ごとに１件として数える。この際、同一の児童生徒が異なる時期に別の児童生徒からいじめを受けていても１件として扱う。なお、いじめる児童生徒が他校の者である場合や特定できていない場合であっても、認知件数に含めること。高等学校の全定併置校や通信制併設校等は、全日制、定時制、通信制それぞれの数値を合計したものを記入すること。</t>
    </r>
    <rPh sb="2" eb="4">
      <t>ニンチ</t>
    </rPh>
    <rPh sb="4" eb="6">
      <t>ケンスウ</t>
    </rPh>
    <rPh sb="15" eb="16">
      <t>カン</t>
    </rPh>
    <rPh sb="21" eb="23">
      <t>ジョウキ</t>
    </rPh>
    <rPh sb="24" eb="26">
      <t>テイギ</t>
    </rPh>
    <rPh sb="27" eb="29">
      <t>ガイトウ</t>
    </rPh>
    <rPh sb="41" eb="43">
      <t>ニンチ</t>
    </rPh>
    <rPh sb="54" eb="55">
      <t>ケン</t>
    </rPh>
    <rPh sb="69" eb="71">
      <t>ジドウ</t>
    </rPh>
    <rPh sb="71" eb="73">
      <t>セイト</t>
    </rPh>
    <rPh sb="74" eb="75">
      <t>コト</t>
    </rPh>
    <rPh sb="77" eb="79">
      <t>ジキ</t>
    </rPh>
    <rPh sb="80" eb="81">
      <t>ベツ</t>
    </rPh>
    <rPh sb="82" eb="84">
      <t>ジドウ</t>
    </rPh>
    <rPh sb="99" eb="100">
      <t>ケン</t>
    </rPh>
    <rPh sb="118" eb="120">
      <t>タコウ</t>
    </rPh>
    <rPh sb="121" eb="122">
      <t>モノ</t>
    </rPh>
    <rPh sb="125" eb="127">
      <t>バアイ</t>
    </rPh>
    <rPh sb="128" eb="130">
      <t>トクテイ</t>
    </rPh>
    <rPh sb="144" eb="146">
      <t>ニンチ</t>
    </rPh>
    <rPh sb="146" eb="148">
      <t>ケンスウ</t>
    </rPh>
    <phoneticPr fontId="9"/>
  </si>
  <si>
    <t>「在籍児童生徒なし」とした課程は「認知した学校数」と「認知していない学校数」の両方を「0」又は空欄としてください。</t>
    <rPh sb="1" eb="3">
      <t>ザイセキ</t>
    </rPh>
    <rPh sb="3" eb="5">
      <t>ジドウ</t>
    </rPh>
    <rPh sb="5" eb="7">
      <t>セイト</t>
    </rPh>
    <rPh sb="13" eb="15">
      <t>カテイ</t>
    </rPh>
    <rPh sb="45" eb="46">
      <t>マタ</t>
    </rPh>
    <rPh sb="47" eb="49">
      <t>クウラン</t>
    </rPh>
    <phoneticPr fontId="9"/>
  </si>
  <si>
    <t>前期課程・後期課程の両方に「在籍児童生徒なし」を入力することはできません。</t>
    <rPh sb="2" eb="4">
      <t>カテイ</t>
    </rPh>
    <rPh sb="7" eb="9">
      <t>カテイ</t>
    </rPh>
    <rPh sb="16" eb="18">
      <t>ジドウ</t>
    </rPh>
    <phoneticPr fontId="9"/>
  </si>
  <si>
    <t>２．警察に相談・通報した件数</t>
    <rPh sb="2" eb="4">
      <t>ケイサツ</t>
    </rPh>
    <rPh sb="5" eb="7">
      <t>ソウダン</t>
    </rPh>
    <rPh sb="8" eb="10">
      <t>ツウホウ</t>
    </rPh>
    <rPh sb="12" eb="14">
      <t>ケンスウ</t>
    </rPh>
    <phoneticPr fontId="9"/>
  </si>
  <si>
    <t>「（４）認知件数」が「（２）認知した学校数」より少なくなっています。</t>
    <rPh sb="14" eb="16">
      <t>ニンチ</t>
    </rPh>
    <rPh sb="18" eb="20">
      <t>ガッコウ</t>
    </rPh>
    <rPh sb="20" eb="21">
      <t>スウ</t>
    </rPh>
    <rPh sb="24" eb="25">
      <t>スク</t>
    </rPh>
    <phoneticPr fontId="9"/>
  </si>
  <si>
    <t>区分</t>
    <rPh sb="0" eb="2">
      <t>クブン</t>
    </rPh>
    <phoneticPr fontId="9"/>
  </si>
  <si>
    <t>いじめの認知件数のうち、
警察に相談・通報した件数　</t>
    <rPh sb="4" eb="6">
      <t>ニンチ</t>
    </rPh>
    <rPh sb="6" eb="8">
      <t>ケンスウ</t>
    </rPh>
    <phoneticPr fontId="9"/>
  </si>
  <si>
    <t>「（４）認知件数」に入力がある場合は、「(２)認知した学校数」に入力が必要です。</t>
    <rPh sb="4" eb="6">
      <t>ニンチ</t>
    </rPh>
    <rPh sb="6" eb="8">
      <t>ケンスウ</t>
    </rPh>
    <rPh sb="10" eb="12">
      <t>ニュウリョク</t>
    </rPh>
    <rPh sb="15" eb="17">
      <t>バアイ</t>
    </rPh>
    <rPh sb="23" eb="25">
      <t>ニンチ</t>
    </rPh>
    <rPh sb="27" eb="29">
      <t>ガッコウ</t>
    </rPh>
    <rPh sb="29" eb="30">
      <t>スウ</t>
    </rPh>
    <rPh sb="32" eb="34">
      <t>ニュウリョク</t>
    </rPh>
    <rPh sb="35" eb="37">
      <t>ヒツヨウ</t>
    </rPh>
    <phoneticPr fontId="9"/>
  </si>
  <si>
    <t>「いじめの認知件数のうち、警察に相談・通報した件数」は、犯罪行為として取り扱われるべきと認められる事案や、いじめられている児童生徒の生命、身体又は財産に重大な被害が生じるような事案等、学校が警察に相談・通報した件数を記入する。その際、「認知件数」１件に対して複数回数通報した場合についても１件と計上する。
高等学校の全定併置校や通信制併設校等は、全日制、定時制、通信制それぞれの数値を合計したものを記入すること。
なお、学校関与の下、いじめを受けた児童生徒の保護者等が被害届を提出した場合も件数に含める。</t>
  </si>
  <si>
    <t>警察に相談通報した件数は、１（４）認知件数を上回ることはありません。</t>
    <rPh sb="0" eb="2">
      <t>ケイサツ</t>
    </rPh>
    <rPh sb="3" eb="5">
      <t>ソウダン</t>
    </rPh>
    <rPh sb="5" eb="7">
      <t>ツウホウ</t>
    </rPh>
    <rPh sb="9" eb="11">
      <t>ケンスウ</t>
    </rPh>
    <rPh sb="11" eb="12">
      <t>コウスウ</t>
    </rPh>
    <rPh sb="17" eb="19">
      <t>ニンチ</t>
    </rPh>
    <rPh sb="19" eb="21">
      <t>ケンスウ</t>
    </rPh>
    <rPh sb="21" eb="22">
      <t>コウスウ</t>
    </rPh>
    <rPh sb="22" eb="24">
      <t>ウワマワ</t>
    </rPh>
    <phoneticPr fontId="9"/>
  </si>
  <si>
    <t>３．いじめの現在の状況</t>
    <rPh sb="6" eb="8">
      <t>ゲンザイ</t>
    </rPh>
    <rPh sb="9" eb="11">
      <t>ジョウキョウ</t>
    </rPh>
    <phoneticPr fontId="9"/>
  </si>
  <si>
    <t>（１）
解消しているもの
（日常的に観察継続中）</t>
    <rPh sb="4" eb="5">
      <t>カイ</t>
    </rPh>
    <rPh sb="5" eb="6">
      <t>ケ</t>
    </rPh>
    <rPh sb="14" eb="17">
      <t>ニチジョウテキ</t>
    </rPh>
    <rPh sb="18" eb="20">
      <t>カンサツ</t>
    </rPh>
    <rPh sb="20" eb="23">
      <t>ケイゾクチュウ</t>
    </rPh>
    <phoneticPr fontId="9"/>
  </si>
  <si>
    <t>（２）
解消に向けて取組中</t>
    <rPh sb="4" eb="6">
      <t>カイショウ</t>
    </rPh>
    <rPh sb="7" eb="8">
      <t>ム</t>
    </rPh>
    <rPh sb="10" eb="11">
      <t>ト</t>
    </rPh>
    <rPh sb="11" eb="12">
      <t>ク</t>
    </rPh>
    <rPh sb="12" eb="13">
      <t>チュウ</t>
    </rPh>
    <phoneticPr fontId="9"/>
  </si>
  <si>
    <r>
      <t xml:space="preserve">（３）
その他
</t>
    </r>
    <r>
      <rPr>
        <u/>
        <sz val="8"/>
        <color theme="1"/>
        <rFont val="ＭＳ 明朝"/>
        <family val="1"/>
        <charset val="128"/>
      </rPr>
      <t>※(注３)参照</t>
    </r>
    <rPh sb="6" eb="7">
      <t>ホカ</t>
    </rPh>
    <rPh sb="11" eb="12">
      <t>チュウ</t>
    </rPh>
    <rPh sb="14" eb="16">
      <t>サンショウ</t>
    </rPh>
    <phoneticPr fontId="9"/>
  </si>
  <si>
    <t xml:space="preserve">（４）
計
</t>
    <rPh sb="4" eb="5">
      <t>ケイ</t>
    </rPh>
    <phoneticPr fontId="9"/>
  </si>
  <si>
    <t>いじめを認知してから
３か月以上経過
しているもの</t>
    <rPh sb="4" eb="6">
      <t>ニンチ</t>
    </rPh>
    <rPh sb="13" eb="16">
      <t>ゲツイジョウ</t>
    </rPh>
    <rPh sb="16" eb="18">
      <t>ケイカ</t>
    </rPh>
    <phoneticPr fontId="9"/>
  </si>
  <si>
    <t>いじめを認知してから
３か月
経過していないもの</t>
    <rPh sb="4" eb="6">
      <t>ニンチ</t>
    </rPh>
    <rPh sb="13" eb="14">
      <t>ゲツ</t>
    </rPh>
    <rPh sb="15" eb="17">
      <t>ケイカ</t>
    </rPh>
    <phoneticPr fontId="9"/>
  </si>
  <si>
    <t>認知件数と不一致</t>
    <rPh sb="0" eb="2">
      <t>ニンチ</t>
    </rPh>
    <rPh sb="2" eb="4">
      <t>ケンスウ</t>
    </rPh>
    <rPh sb="5" eb="8">
      <t>フイッチ</t>
    </rPh>
    <phoneticPr fontId="9"/>
  </si>
  <si>
    <t>中学校</t>
    <rPh sb="0" eb="1">
      <t>ナカ</t>
    </rPh>
    <rPh sb="1" eb="2">
      <t>ガク</t>
    </rPh>
    <rPh sb="2" eb="3">
      <t>コウ</t>
    </rPh>
    <phoneticPr fontId="9"/>
  </si>
  <si>
    <t>高等学校</t>
    <rPh sb="0" eb="1">
      <t>タカ</t>
    </rPh>
    <rPh sb="1" eb="2">
      <t>トウ</t>
    </rPh>
    <rPh sb="2" eb="3">
      <t>ガク</t>
    </rPh>
    <rPh sb="3" eb="4">
      <t>コウ</t>
    </rPh>
    <phoneticPr fontId="9"/>
  </si>
  <si>
    <r>
      <t>「いじめの現在の状況」については、令和</t>
    </r>
    <r>
      <rPr>
        <sz val="9"/>
        <color rgb="FFFF0000"/>
        <rFont val="ＭＳ 明朝"/>
        <family val="1"/>
        <charset val="128"/>
      </rPr>
      <t>７</t>
    </r>
    <r>
      <rPr>
        <sz val="9"/>
        <color theme="1"/>
        <rFont val="ＭＳ 明朝"/>
        <family val="1"/>
        <charset val="128"/>
      </rPr>
      <t>年３月３１日現在の状況を学校種ごとに記入すること。なお、卒業をもって直ちに「解消しているもの」と計上することがないよう留意すること。</t>
    </r>
    <rPh sb="5" eb="7">
      <t>ゲンザイ</t>
    </rPh>
    <rPh sb="8" eb="10">
      <t>ジョウキョウ</t>
    </rPh>
    <rPh sb="22" eb="23">
      <t>ガツ</t>
    </rPh>
    <rPh sb="25" eb="26">
      <t>ニチ</t>
    </rPh>
    <rPh sb="26" eb="28">
      <t>ゲンザイ</t>
    </rPh>
    <rPh sb="29" eb="31">
      <t>ジョウキョウ</t>
    </rPh>
    <rPh sb="32" eb="34">
      <t>ガッコウ</t>
    </rPh>
    <rPh sb="34" eb="35">
      <t>シュ</t>
    </rPh>
    <rPh sb="38" eb="40">
      <t>キニュウ</t>
    </rPh>
    <rPh sb="48" eb="50">
      <t>ソツギョウ</t>
    </rPh>
    <rPh sb="54" eb="55">
      <t>タダ</t>
    </rPh>
    <rPh sb="58" eb="60">
      <t>カイショウ</t>
    </rPh>
    <rPh sb="68" eb="70">
      <t>ケイジョウ</t>
    </rPh>
    <rPh sb="79" eb="81">
      <t>リュウイ</t>
    </rPh>
    <phoneticPr fontId="9"/>
  </si>
  <si>
    <t>記入された数値の合計が、いじめの認知件数と一致していません</t>
    <rPh sb="0" eb="2">
      <t>キニュウ</t>
    </rPh>
    <rPh sb="5" eb="7">
      <t>スウチ</t>
    </rPh>
    <rPh sb="8" eb="10">
      <t>ゴウケイ</t>
    </rPh>
    <rPh sb="16" eb="18">
      <t>ニンチ</t>
    </rPh>
    <rPh sb="18" eb="20">
      <t>ケンスウ</t>
    </rPh>
    <rPh sb="21" eb="23">
      <t>イッチ</t>
    </rPh>
    <phoneticPr fontId="9"/>
  </si>
  <si>
    <t>「解消している」状態とは、少なくとも次の２つの要件が満たされている必要がある。ただし、これらの要件が満たされる場合であっても、必要に応じ、他の事情も勘案して判断するものとする。</t>
  </si>
  <si>
    <t>いじめに係る行為の解消；　被害者に対する心理的又は物理的な影響を与える行為（インターネットを通じて行われるものを含む。）が止んでいる状態が相当の期間継続していること。この相当の期間とは、少なくとも３か月を目安とする。ただし、いじめの被害の重大性等からさらに長期の期間が必要であると判断される場合は、この目安にかかわらず、学校の設置者又は学校いじめ対策組織の判断により、より長期の期間を設定するものとする。</t>
  </si>
  <si>
    <t>被害児童生徒が心身の苦痛を感じていないこと；　いじめに係る行為が止んでいるかどうかを判断する時点において、被害児童生徒がいじめの行為により心身の苦痛を感じていないと認められること。被害児童生徒本人及びその保護者に対し、心身の苦痛を感じていないかどうかを面談等により確認する。</t>
  </si>
  <si>
    <t>いじめの問題による就学校の指定変更、公立から私立、私立から公立などの転学や退学等、（１）、（２）に該当しないものは「（３）その他」に記入すること。</t>
    <rPh sb="4" eb="6">
      <t>モンダイ</t>
    </rPh>
    <rPh sb="9" eb="11">
      <t>シュウガク</t>
    </rPh>
    <rPh sb="11" eb="12">
      <t>コウ</t>
    </rPh>
    <rPh sb="13" eb="15">
      <t>シテイ</t>
    </rPh>
    <rPh sb="15" eb="17">
      <t>ヘンコウ</t>
    </rPh>
    <rPh sb="18" eb="20">
      <t>コウリツ</t>
    </rPh>
    <rPh sb="22" eb="23">
      <t>シ</t>
    </rPh>
    <rPh sb="23" eb="24">
      <t>リツ</t>
    </rPh>
    <rPh sb="25" eb="26">
      <t>シ</t>
    </rPh>
    <rPh sb="26" eb="27">
      <t>リツ</t>
    </rPh>
    <rPh sb="29" eb="31">
      <t>コウリツ</t>
    </rPh>
    <rPh sb="34" eb="36">
      <t>テンガク</t>
    </rPh>
    <rPh sb="37" eb="39">
      <t>タイガク</t>
    </rPh>
    <rPh sb="39" eb="40">
      <t>トウ</t>
    </rPh>
    <rPh sb="49" eb="51">
      <t>ガイトウ</t>
    </rPh>
    <rPh sb="66" eb="68">
      <t>キニュウ</t>
    </rPh>
    <phoneticPr fontId="9"/>
  </si>
  <si>
    <t>各学校種の「（４）計」の欄の件数は、「１．いじめを認知した学校数、いじめの認知件数」の認知件数とそれぞれ一致するようにすること。</t>
    <rPh sb="25" eb="27">
      <t>ニンチ</t>
    </rPh>
    <rPh sb="29" eb="31">
      <t>ガッコウ</t>
    </rPh>
    <rPh sb="31" eb="32">
      <t>スウ</t>
    </rPh>
    <rPh sb="37" eb="39">
      <t>ニンチ</t>
    </rPh>
    <rPh sb="39" eb="41">
      <t>ケンスウ</t>
    </rPh>
    <rPh sb="43" eb="45">
      <t>ニンチ</t>
    </rPh>
    <rPh sb="45" eb="47">
      <t>ケンスウ</t>
    </rPh>
    <phoneticPr fontId="9"/>
  </si>
  <si>
    <t>高等学校の全定併置校や通信制併設校等は、全日制、定時制、通信制それぞれの数値を合計したものを記入すること。</t>
    <rPh sb="17" eb="18">
      <t>ナド</t>
    </rPh>
    <phoneticPr fontId="9"/>
  </si>
  <si>
    <t>４．いじめの認知件数の学年別内訳</t>
    <rPh sb="6" eb="8">
      <t>ニンチ</t>
    </rPh>
    <rPh sb="8" eb="10">
      <t>ケンスウ</t>
    </rPh>
    <rPh sb="11" eb="14">
      <t>ガクネンベツ</t>
    </rPh>
    <rPh sb="14" eb="16">
      <t>ウチワケ</t>
    </rPh>
    <phoneticPr fontId="9"/>
  </si>
  <si>
    <t>区　　　　　　分</t>
    <rPh sb="0" eb="1">
      <t>ク</t>
    </rPh>
    <rPh sb="7" eb="8">
      <t>ブン</t>
    </rPh>
    <phoneticPr fontId="9"/>
  </si>
  <si>
    <t>（１）１年生</t>
    <rPh sb="4" eb="6">
      <t>ネンセイ</t>
    </rPh>
    <phoneticPr fontId="9"/>
  </si>
  <si>
    <t>（２）２年生</t>
    <rPh sb="4" eb="6">
      <t>ネンセイ</t>
    </rPh>
    <phoneticPr fontId="9"/>
  </si>
  <si>
    <t>（３）３年生</t>
    <rPh sb="4" eb="6">
      <t>ネンセイ</t>
    </rPh>
    <phoneticPr fontId="9"/>
  </si>
  <si>
    <t>（４）４年生</t>
    <rPh sb="4" eb="6">
      <t>ネンセイ</t>
    </rPh>
    <phoneticPr fontId="9"/>
  </si>
  <si>
    <t>（５）５年生</t>
    <rPh sb="4" eb="6">
      <t>ネンセイ</t>
    </rPh>
    <phoneticPr fontId="9"/>
  </si>
  <si>
    <t>（６）６年生</t>
    <rPh sb="4" eb="6">
      <t>ネンセイ</t>
    </rPh>
    <phoneticPr fontId="9"/>
  </si>
  <si>
    <t xml:space="preserve"> （７）計</t>
    <rPh sb="4" eb="5">
      <t>ケイ</t>
    </rPh>
    <phoneticPr fontId="9"/>
  </si>
  <si>
    <t>小学部</t>
    <rPh sb="0" eb="1">
      <t>ショウ</t>
    </rPh>
    <rPh sb="1" eb="3">
      <t>ガクブ</t>
    </rPh>
    <phoneticPr fontId="9"/>
  </si>
  <si>
    <t>高等学校定時制課程等の４年生以上は、４年生として扱うこと。単位制については、入学年度を１年次として、１年次、２年次、３年次、４年次以上をそれぞれ１年生、２年生、３年生、４年生として扱うこと。全定併置校や通信制併設校等は、全日制、定時制、通信制それぞれの数値を合計したものを記入すること。</t>
    <rPh sb="63" eb="65">
      <t>ネンジ</t>
    </rPh>
    <rPh sb="65" eb="67">
      <t>イジョウ</t>
    </rPh>
    <rPh sb="85" eb="87">
      <t>ネンセイ</t>
    </rPh>
    <rPh sb="107" eb="108">
      <t>ナド</t>
    </rPh>
    <phoneticPr fontId="9"/>
  </si>
  <si>
    <t>各学校種の「（７）計」の欄の件数は、「１．いじめを認知した学校数、いじめの認知件数」の認知件数とそれぞれ一致すること。
（特別支援学校においては、小学部・中学部・高等部の合計が、「１．いじめを認知した学校数、いじめの認知件数」の特別支援学校の件数と一致すること。）</t>
    <rPh sb="0" eb="1">
      <t>カク</t>
    </rPh>
    <rPh sb="1" eb="3">
      <t>ガッコウ</t>
    </rPh>
    <rPh sb="3" eb="4">
      <t>シュ</t>
    </rPh>
    <rPh sb="9" eb="10">
      <t>ケイ</t>
    </rPh>
    <rPh sb="12" eb="13">
      <t>ラン</t>
    </rPh>
    <rPh sb="25" eb="27">
      <t>ニンチ</t>
    </rPh>
    <rPh sb="29" eb="31">
      <t>ガッコウ</t>
    </rPh>
    <rPh sb="31" eb="32">
      <t>スウ</t>
    </rPh>
    <rPh sb="37" eb="39">
      <t>ニンチ</t>
    </rPh>
    <rPh sb="39" eb="41">
      <t>ケンスウ</t>
    </rPh>
    <rPh sb="43" eb="45">
      <t>ニンチ</t>
    </rPh>
    <rPh sb="45" eb="47">
      <t>ケンスウ</t>
    </rPh>
    <rPh sb="52" eb="54">
      <t>イッチ</t>
    </rPh>
    <rPh sb="73" eb="75">
      <t>ショウガク</t>
    </rPh>
    <rPh sb="75" eb="76">
      <t>ブ</t>
    </rPh>
    <rPh sb="77" eb="79">
      <t>チュウガク</t>
    </rPh>
    <rPh sb="79" eb="80">
      <t>ブ</t>
    </rPh>
    <rPh sb="81" eb="84">
      <t>コウトウブ</t>
    </rPh>
    <rPh sb="85" eb="87">
      <t>ゴウケイ</t>
    </rPh>
    <rPh sb="96" eb="98">
      <t>ニンチ</t>
    </rPh>
    <rPh sb="100" eb="102">
      <t>ガッコウ</t>
    </rPh>
    <rPh sb="102" eb="103">
      <t>スウ</t>
    </rPh>
    <rPh sb="108" eb="110">
      <t>ニンチ</t>
    </rPh>
    <rPh sb="110" eb="112">
      <t>ケンスウ</t>
    </rPh>
    <rPh sb="124" eb="126">
      <t>イッチ</t>
    </rPh>
    <phoneticPr fontId="9"/>
  </si>
  <si>
    <t>５．いじめの発見のきっかけ</t>
    <rPh sb="6" eb="8">
      <t>ハッケン</t>
    </rPh>
    <phoneticPr fontId="9"/>
  </si>
  <si>
    <t>（４）特別支援学校</t>
    <rPh sb="3" eb="5">
      <t>トクベツ</t>
    </rPh>
    <rPh sb="5" eb="7">
      <t>シエン</t>
    </rPh>
    <rPh sb="7" eb="9">
      <t>ガッコウ</t>
    </rPh>
    <phoneticPr fontId="9"/>
  </si>
  <si>
    <t>学校の教職員等が発見した。</t>
    <rPh sb="0" eb="2">
      <t>ガッコウ</t>
    </rPh>
    <rPh sb="3" eb="7">
      <t>キョウショクイントウ</t>
    </rPh>
    <rPh sb="8" eb="10">
      <t>ハッケン</t>
    </rPh>
    <phoneticPr fontId="9"/>
  </si>
  <si>
    <t>内　訳</t>
    <rPh sb="0" eb="1">
      <t>ウチ</t>
    </rPh>
    <rPh sb="2" eb="3">
      <t>ヤク</t>
    </rPh>
    <phoneticPr fontId="9"/>
  </si>
  <si>
    <t>学級担任が発見した。</t>
    <rPh sb="0" eb="2">
      <t>ガッキュウ</t>
    </rPh>
    <rPh sb="2" eb="4">
      <t>タンニン</t>
    </rPh>
    <rPh sb="5" eb="7">
      <t>ハッケン</t>
    </rPh>
    <phoneticPr fontId="9"/>
  </si>
  <si>
    <t>学級担任以外の教職員が発見した。
（養護教諭、スクールカウンセラー等の相談員を除く。）</t>
    <rPh sb="0" eb="2">
      <t>ガッキュウ</t>
    </rPh>
    <rPh sb="2" eb="4">
      <t>タンニン</t>
    </rPh>
    <rPh sb="4" eb="6">
      <t>イガイ</t>
    </rPh>
    <rPh sb="7" eb="10">
      <t>キョウショクイン</t>
    </rPh>
    <rPh sb="11" eb="13">
      <t>ハッケン</t>
    </rPh>
    <rPh sb="18" eb="20">
      <t>ヨウゴ</t>
    </rPh>
    <rPh sb="20" eb="22">
      <t>キョウユ</t>
    </rPh>
    <rPh sb="33" eb="34">
      <t>トウ</t>
    </rPh>
    <rPh sb="35" eb="38">
      <t>ソウダンイン</t>
    </rPh>
    <rPh sb="39" eb="40">
      <t>ノゾ</t>
    </rPh>
    <phoneticPr fontId="9"/>
  </si>
  <si>
    <t>養護教諭が発見した。</t>
    <rPh sb="0" eb="2">
      <t>ヨウゴ</t>
    </rPh>
    <rPh sb="2" eb="4">
      <t>キョウユ</t>
    </rPh>
    <rPh sb="5" eb="7">
      <t>ハッケン</t>
    </rPh>
    <phoneticPr fontId="9"/>
  </si>
  <si>
    <t>合計が、「いじめの認知件数」と一致していません</t>
    <rPh sb="0" eb="2">
      <t>ゴウケイ</t>
    </rPh>
    <rPh sb="9" eb="11">
      <t>ニンチ</t>
    </rPh>
    <rPh sb="11" eb="13">
      <t>ケンスウ</t>
    </rPh>
    <rPh sb="15" eb="17">
      <t>イッチ</t>
    </rPh>
    <phoneticPr fontId="9"/>
  </si>
  <si>
    <t>スクールカウンセラー等の相談員が発見した。</t>
    <rPh sb="10" eb="11">
      <t>トウ</t>
    </rPh>
    <rPh sb="12" eb="14">
      <t>ソウダン</t>
    </rPh>
    <rPh sb="14" eb="15">
      <t>イン</t>
    </rPh>
    <rPh sb="16" eb="18">
      <t>ハッケン</t>
    </rPh>
    <phoneticPr fontId="9"/>
  </si>
  <si>
    <t>アンケート調査など学校の取組により発見した。</t>
    <rPh sb="5" eb="7">
      <t>チョウサ</t>
    </rPh>
    <rPh sb="9" eb="11">
      <t>ガッコウ</t>
    </rPh>
    <rPh sb="12" eb="14">
      <t>トリクミ</t>
    </rPh>
    <rPh sb="17" eb="19">
      <t>ハッケン</t>
    </rPh>
    <phoneticPr fontId="9"/>
  </si>
  <si>
    <t>学校の教職員以外からの情報により発見した。</t>
    <rPh sb="0" eb="2">
      <t>ガッコウ</t>
    </rPh>
    <rPh sb="3" eb="6">
      <t>キョウショクイン</t>
    </rPh>
    <rPh sb="6" eb="8">
      <t>イガイ</t>
    </rPh>
    <rPh sb="11" eb="13">
      <t>ジョウホウ</t>
    </rPh>
    <rPh sb="16" eb="18">
      <t>ハッケン</t>
    </rPh>
    <phoneticPr fontId="9"/>
  </si>
  <si>
    <t>本人からの訴え</t>
    <rPh sb="0" eb="2">
      <t>ホンニン</t>
    </rPh>
    <rPh sb="5" eb="6">
      <t>ウッタ</t>
    </rPh>
    <phoneticPr fontId="9"/>
  </si>
  <si>
    <t>当該児童生徒（本人）の保護者からの訴え</t>
    <rPh sb="0" eb="2">
      <t>トウガイ</t>
    </rPh>
    <rPh sb="2" eb="4">
      <t>ジドウ</t>
    </rPh>
    <rPh sb="4" eb="6">
      <t>セイト</t>
    </rPh>
    <rPh sb="7" eb="9">
      <t>ホンニン</t>
    </rPh>
    <rPh sb="11" eb="14">
      <t>ホゴシャ</t>
    </rPh>
    <rPh sb="17" eb="18">
      <t>ウッタ</t>
    </rPh>
    <phoneticPr fontId="9"/>
  </si>
  <si>
    <t>児童生徒（本人を除く。）からの情報</t>
    <rPh sb="0" eb="2">
      <t>ジドウ</t>
    </rPh>
    <rPh sb="2" eb="4">
      <t>セイト</t>
    </rPh>
    <rPh sb="5" eb="7">
      <t>ホンニン</t>
    </rPh>
    <rPh sb="8" eb="9">
      <t>ノゾ</t>
    </rPh>
    <rPh sb="15" eb="17">
      <t>ジョウホウ</t>
    </rPh>
    <phoneticPr fontId="9"/>
  </si>
  <si>
    <t>保護者（本人の保護者を除く。）からの情報</t>
    <rPh sb="0" eb="3">
      <t>ホゴシャ</t>
    </rPh>
    <rPh sb="4" eb="6">
      <t>ホンニン</t>
    </rPh>
    <rPh sb="7" eb="10">
      <t>ホゴシャ</t>
    </rPh>
    <rPh sb="11" eb="12">
      <t>ノゾ</t>
    </rPh>
    <rPh sb="18" eb="20">
      <t>ジョウホウ</t>
    </rPh>
    <phoneticPr fontId="9"/>
  </si>
  <si>
    <t>地域の住民からの情報</t>
    <rPh sb="0" eb="2">
      <t>チイキ</t>
    </rPh>
    <rPh sb="3" eb="5">
      <t>ジュウミン</t>
    </rPh>
    <rPh sb="8" eb="10">
      <t>ジョウホウ</t>
    </rPh>
    <phoneticPr fontId="9"/>
  </si>
  <si>
    <t>学校以外の関係機関（相談機関を含む。）からの情報</t>
    <rPh sb="0" eb="2">
      <t>ガッコウ</t>
    </rPh>
    <rPh sb="2" eb="4">
      <t>イガイ</t>
    </rPh>
    <rPh sb="5" eb="7">
      <t>カンケイ</t>
    </rPh>
    <rPh sb="7" eb="9">
      <t>キカン</t>
    </rPh>
    <rPh sb="10" eb="12">
      <t>ソウダン</t>
    </rPh>
    <rPh sb="12" eb="14">
      <t>キカン</t>
    </rPh>
    <rPh sb="15" eb="16">
      <t>フク</t>
    </rPh>
    <rPh sb="22" eb="24">
      <t>ジョウホウ</t>
    </rPh>
    <phoneticPr fontId="9"/>
  </si>
  <si>
    <t>その他（匿名による投書など）</t>
    <rPh sb="2" eb="3">
      <t>タ</t>
    </rPh>
    <rPh sb="4" eb="6">
      <t>トクメイ</t>
    </rPh>
    <rPh sb="9" eb="11">
      <t>トウショ</t>
    </rPh>
    <phoneticPr fontId="9"/>
  </si>
  <si>
    <t>（注１）　各学校種の「計」の欄の件数は、「１．いじめを認知した学校数、いじめの認知件数」の認知件数とそれぞれ一致するようにすること。</t>
    <rPh sb="1" eb="2">
      <t>チュウ</t>
    </rPh>
    <rPh sb="5" eb="6">
      <t>カク</t>
    </rPh>
    <rPh sb="6" eb="8">
      <t>ガッコウ</t>
    </rPh>
    <rPh sb="8" eb="9">
      <t>シュ</t>
    </rPh>
    <rPh sb="11" eb="12">
      <t>ケイ</t>
    </rPh>
    <rPh sb="14" eb="15">
      <t>ラン</t>
    </rPh>
    <rPh sb="16" eb="18">
      <t>ケンスウ</t>
    </rPh>
    <rPh sb="27" eb="29">
      <t>ニンチ</t>
    </rPh>
    <rPh sb="31" eb="33">
      <t>ガッコウ</t>
    </rPh>
    <rPh sb="33" eb="34">
      <t>スウ</t>
    </rPh>
    <rPh sb="39" eb="41">
      <t>ニンチ</t>
    </rPh>
    <rPh sb="41" eb="43">
      <t>ケンスウ</t>
    </rPh>
    <rPh sb="45" eb="47">
      <t>ニンチ</t>
    </rPh>
    <rPh sb="47" eb="49">
      <t>ケンスウ</t>
    </rPh>
    <rPh sb="54" eb="56">
      <t>イッチ</t>
    </rPh>
    <phoneticPr fontId="9"/>
  </si>
  <si>
    <t>（注２）　「学校の教職員等が発見した。」か「学校の教職員以外からの情報により発見した。」のいずれかを選択し、内訳について該当するものを一つ選択すること。</t>
    <rPh sb="1" eb="2">
      <t>チュウ</t>
    </rPh>
    <rPh sb="6" eb="8">
      <t>ガッコウ</t>
    </rPh>
    <rPh sb="9" eb="12">
      <t>キョウショクイン</t>
    </rPh>
    <rPh sb="12" eb="13">
      <t>トウ</t>
    </rPh>
    <rPh sb="14" eb="16">
      <t>ハッケン</t>
    </rPh>
    <rPh sb="22" eb="24">
      <t>ガッコウ</t>
    </rPh>
    <rPh sb="25" eb="28">
      <t>キョウショクイン</t>
    </rPh>
    <rPh sb="28" eb="30">
      <t>イガイ</t>
    </rPh>
    <rPh sb="33" eb="35">
      <t>ジョウホウ</t>
    </rPh>
    <rPh sb="38" eb="40">
      <t>ハッケン</t>
    </rPh>
    <rPh sb="50" eb="52">
      <t>センタク</t>
    </rPh>
    <rPh sb="54" eb="56">
      <t>ウチワケ</t>
    </rPh>
    <rPh sb="60" eb="62">
      <t>ガイトウ</t>
    </rPh>
    <rPh sb="67" eb="68">
      <t>ヒト</t>
    </rPh>
    <rPh sb="69" eb="71">
      <t>センタク</t>
    </rPh>
    <phoneticPr fontId="9"/>
  </si>
  <si>
    <t>（注３）　高等学校の全定併置校や通信制併設校等は、全日制、定時制、通信制それぞれの数値を合計したものを記入すること。</t>
    <rPh sb="1" eb="2">
      <t>チュウ</t>
    </rPh>
    <rPh sb="22" eb="23">
      <t>ナド</t>
    </rPh>
    <phoneticPr fontId="9"/>
  </si>
  <si>
    <t>（注４）　同一児童生徒が調査年度間に複数のいじめを受けた場合、当該年度に最初にいじめが認知されたときの発見のきっかけを記入すること。</t>
    <rPh sb="1" eb="2">
      <t>チュウ</t>
    </rPh>
    <rPh sb="5" eb="11">
      <t>ドウイツジドウセイト</t>
    </rPh>
    <rPh sb="12" eb="14">
      <t>チョウサ</t>
    </rPh>
    <rPh sb="14" eb="16">
      <t>ネンド</t>
    </rPh>
    <rPh sb="16" eb="17">
      <t>カン</t>
    </rPh>
    <rPh sb="18" eb="20">
      <t>フクスウ</t>
    </rPh>
    <rPh sb="25" eb="26">
      <t>ウ</t>
    </rPh>
    <rPh sb="28" eb="30">
      <t>バアイ</t>
    </rPh>
    <rPh sb="31" eb="33">
      <t>トウガイ</t>
    </rPh>
    <rPh sb="33" eb="35">
      <t>ネンド</t>
    </rPh>
    <rPh sb="36" eb="38">
      <t>サイショ</t>
    </rPh>
    <rPh sb="43" eb="45">
      <t>ニンチ</t>
    </rPh>
    <rPh sb="51" eb="53">
      <t>ハッケン</t>
    </rPh>
    <rPh sb="59" eb="61">
      <t>キニュウ</t>
    </rPh>
    <phoneticPr fontId="9"/>
  </si>
  <si>
    <t>６．いじめられた児童生徒の相談の状況</t>
    <rPh sb="8" eb="10">
      <t>ジドウ</t>
    </rPh>
    <rPh sb="10" eb="12">
      <t>セイト</t>
    </rPh>
    <rPh sb="13" eb="15">
      <t>ソウダン</t>
    </rPh>
    <rPh sb="16" eb="18">
      <t>ジョウキョウ</t>
    </rPh>
    <phoneticPr fontId="9"/>
  </si>
  <si>
    <t>認知件数を超えている</t>
    <rPh sb="0" eb="2">
      <t>ニンチ</t>
    </rPh>
    <rPh sb="2" eb="4">
      <t>ケンスウ</t>
    </rPh>
    <rPh sb="5" eb="6">
      <t>コ</t>
    </rPh>
    <phoneticPr fontId="9"/>
  </si>
  <si>
    <t>計が認知件数より少ない</t>
    <rPh sb="0" eb="1">
      <t>ケイ</t>
    </rPh>
    <rPh sb="2" eb="4">
      <t>ニンチ</t>
    </rPh>
    <rPh sb="4" eb="6">
      <t>ケンスウ</t>
    </rPh>
    <rPh sb="8" eb="9">
      <t>スク</t>
    </rPh>
    <phoneticPr fontId="9"/>
  </si>
  <si>
    <t>学級担任に相談した。</t>
    <rPh sb="0" eb="2">
      <t>ガッキュウ</t>
    </rPh>
    <rPh sb="2" eb="4">
      <t>タンニン</t>
    </rPh>
    <rPh sb="5" eb="7">
      <t>ソウダン</t>
    </rPh>
    <phoneticPr fontId="9"/>
  </si>
  <si>
    <t>学級担任以外の教職員に相談した（養護教諭、スクールカウンセラー等の相談員を除く。）。</t>
    <rPh sb="0" eb="2">
      <t>ガッキュウ</t>
    </rPh>
    <rPh sb="2" eb="4">
      <t>タンニン</t>
    </rPh>
    <rPh sb="4" eb="6">
      <t>イガイ</t>
    </rPh>
    <rPh sb="7" eb="10">
      <t>キョウショクイン</t>
    </rPh>
    <rPh sb="11" eb="13">
      <t>ソウダン</t>
    </rPh>
    <rPh sb="16" eb="18">
      <t>ヨウゴ</t>
    </rPh>
    <rPh sb="18" eb="20">
      <t>キョウユ</t>
    </rPh>
    <rPh sb="31" eb="32">
      <t>トウ</t>
    </rPh>
    <rPh sb="33" eb="36">
      <t>ソウダンイン</t>
    </rPh>
    <rPh sb="37" eb="38">
      <t>ノゾ</t>
    </rPh>
    <phoneticPr fontId="9"/>
  </si>
  <si>
    <t>養護教諭に相談した。</t>
    <rPh sb="0" eb="2">
      <t>ヨウゴ</t>
    </rPh>
    <rPh sb="2" eb="4">
      <t>キョウユ</t>
    </rPh>
    <rPh sb="5" eb="7">
      <t>ソウダン</t>
    </rPh>
    <phoneticPr fontId="9"/>
  </si>
  <si>
    <t>スクールカウンセラー等の相談員に相談した。</t>
    <rPh sb="10" eb="11">
      <t>トウ</t>
    </rPh>
    <rPh sb="12" eb="15">
      <t>ソウダンイン</t>
    </rPh>
    <rPh sb="16" eb="18">
      <t>ソウダン</t>
    </rPh>
    <phoneticPr fontId="9"/>
  </si>
  <si>
    <t>学校以外の相談機関に相談した（電話相談やメール等も含む。）。</t>
    <rPh sb="0" eb="2">
      <t>ガッコウ</t>
    </rPh>
    <rPh sb="2" eb="4">
      <t>イガイ</t>
    </rPh>
    <rPh sb="5" eb="7">
      <t>ソウダン</t>
    </rPh>
    <rPh sb="7" eb="9">
      <t>キカン</t>
    </rPh>
    <rPh sb="10" eb="12">
      <t>ソウダン</t>
    </rPh>
    <rPh sb="15" eb="17">
      <t>デンワ</t>
    </rPh>
    <rPh sb="17" eb="19">
      <t>ソウダン</t>
    </rPh>
    <rPh sb="23" eb="24">
      <t>トウ</t>
    </rPh>
    <rPh sb="25" eb="26">
      <t>フク</t>
    </rPh>
    <phoneticPr fontId="9"/>
  </si>
  <si>
    <t>保護者や家族等に相談した。</t>
    <rPh sb="0" eb="3">
      <t>ホゴシャ</t>
    </rPh>
    <rPh sb="4" eb="6">
      <t>カゾク</t>
    </rPh>
    <rPh sb="6" eb="7">
      <t>トウ</t>
    </rPh>
    <rPh sb="8" eb="10">
      <t>ソウダン</t>
    </rPh>
    <phoneticPr fontId="9"/>
  </si>
  <si>
    <t>友人に相談した。</t>
    <rPh sb="0" eb="2">
      <t>ユウジン</t>
    </rPh>
    <rPh sb="3" eb="5">
      <t>ソウダン</t>
    </rPh>
    <phoneticPr fontId="9"/>
  </si>
  <si>
    <t>その他の人（地域の人など）に相談した。</t>
    <rPh sb="2" eb="3">
      <t>タ</t>
    </rPh>
    <rPh sb="4" eb="5">
      <t>ヒト</t>
    </rPh>
    <rPh sb="6" eb="8">
      <t>チイキ</t>
    </rPh>
    <rPh sb="9" eb="10">
      <t>ヒト</t>
    </rPh>
    <rPh sb="14" eb="16">
      <t>ソウダン</t>
    </rPh>
    <phoneticPr fontId="9"/>
  </si>
  <si>
    <t>誰にも相談していない。</t>
    <rPh sb="0" eb="1">
      <t>ダレ</t>
    </rPh>
    <rPh sb="3" eb="5">
      <t>ソウダン</t>
    </rPh>
    <phoneticPr fontId="9"/>
  </si>
  <si>
    <t>（注１）　複数選択を可とする。</t>
    <rPh sb="1" eb="2">
      <t>チュウ</t>
    </rPh>
    <rPh sb="5" eb="7">
      <t>フクスウ</t>
    </rPh>
    <rPh sb="7" eb="9">
      <t>センタク</t>
    </rPh>
    <rPh sb="10" eb="11">
      <t>カ</t>
    </rPh>
    <phoneticPr fontId="9"/>
  </si>
  <si>
    <t>（注２）　学校が当該児童生徒に対するいじめを認知した時点において、当該児童生徒が誰に相談しているのか、該当するものを選択すること。</t>
    <rPh sb="1" eb="2">
      <t>チュウ</t>
    </rPh>
    <rPh sb="5" eb="7">
      <t>ガッコウ</t>
    </rPh>
    <rPh sb="8" eb="10">
      <t>トウガイ</t>
    </rPh>
    <rPh sb="10" eb="12">
      <t>ジドウ</t>
    </rPh>
    <rPh sb="12" eb="14">
      <t>セイト</t>
    </rPh>
    <rPh sb="15" eb="16">
      <t>タイ</t>
    </rPh>
    <rPh sb="22" eb="24">
      <t>ニンチ</t>
    </rPh>
    <rPh sb="26" eb="28">
      <t>ジテン</t>
    </rPh>
    <rPh sb="33" eb="35">
      <t>トウガイ</t>
    </rPh>
    <rPh sb="35" eb="37">
      <t>ジドウ</t>
    </rPh>
    <rPh sb="37" eb="39">
      <t>セイト</t>
    </rPh>
    <rPh sb="40" eb="41">
      <t>ダレ</t>
    </rPh>
    <rPh sb="42" eb="44">
      <t>ソウダン</t>
    </rPh>
    <rPh sb="51" eb="53">
      <t>ガイトウ</t>
    </rPh>
    <rPh sb="58" eb="60">
      <t>センタク</t>
    </rPh>
    <phoneticPr fontId="9"/>
  </si>
  <si>
    <t>赤色セルの数値が、「いじめの認知件数」を上回っています</t>
    <rPh sb="0" eb="2">
      <t>アカイロ</t>
    </rPh>
    <rPh sb="5" eb="7">
      <t>スウチ</t>
    </rPh>
    <rPh sb="14" eb="16">
      <t>ニンチ</t>
    </rPh>
    <rPh sb="16" eb="18">
      <t>ケンスウ</t>
    </rPh>
    <rPh sb="20" eb="22">
      <t>ウワマワ</t>
    </rPh>
    <phoneticPr fontId="9"/>
  </si>
  <si>
    <t>（注３）　高等学校の全定併置校や通信制併設校等は、全日制、定時制、通信制それぞれの数値を合計したものを記入すること。</t>
    <rPh sb="22" eb="23">
      <t>ナド</t>
    </rPh>
    <phoneticPr fontId="9"/>
  </si>
  <si>
    <t>計の欄は、「いじめの認知件数」と同数かそれより大きくなります</t>
    <rPh sb="0" eb="1">
      <t>ケイ</t>
    </rPh>
    <rPh sb="2" eb="3">
      <t>ラン</t>
    </rPh>
    <rPh sb="10" eb="12">
      <t>ニンチ</t>
    </rPh>
    <rPh sb="12" eb="14">
      <t>ケンスウ</t>
    </rPh>
    <rPh sb="16" eb="18">
      <t>ドウスウ</t>
    </rPh>
    <rPh sb="23" eb="24">
      <t>オオ</t>
    </rPh>
    <phoneticPr fontId="9"/>
  </si>
  <si>
    <t>７．いじめの態様</t>
    <rPh sb="6" eb="8">
      <t>タイヨウ</t>
    </rPh>
    <phoneticPr fontId="9"/>
  </si>
  <si>
    <t>冷やかしやからかい、悪口や脅し文句、嫌なことを言われる。</t>
    <rPh sb="0" eb="1">
      <t>ヒ</t>
    </rPh>
    <rPh sb="10" eb="12">
      <t>ワルグチ</t>
    </rPh>
    <rPh sb="13" eb="14">
      <t>オド</t>
    </rPh>
    <rPh sb="15" eb="17">
      <t>モンク</t>
    </rPh>
    <rPh sb="18" eb="19">
      <t>イヤ</t>
    </rPh>
    <rPh sb="23" eb="24">
      <t>イ</t>
    </rPh>
    <phoneticPr fontId="9"/>
  </si>
  <si>
    <t>仲間はずれ、集団による無視をされる。</t>
    <rPh sb="0" eb="2">
      <t>ナカマ</t>
    </rPh>
    <rPh sb="6" eb="8">
      <t>シュウダン</t>
    </rPh>
    <rPh sb="11" eb="13">
      <t>ムシ</t>
    </rPh>
    <phoneticPr fontId="9"/>
  </si>
  <si>
    <t>軽くぶつかられたり、遊ぶふりをしてたたかれたり、蹴られたりする。</t>
    <rPh sb="0" eb="1">
      <t>カル</t>
    </rPh>
    <rPh sb="10" eb="11">
      <t>アソ</t>
    </rPh>
    <rPh sb="24" eb="25">
      <t>ケ</t>
    </rPh>
    <phoneticPr fontId="9"/>
  </si>
  <si>
    <t>ひどくぶつかられたりたたかれたり、蹴られたりする。</t>
    <rPh sb="17" eb="18">
      <t>ケ</t>
    </rPh>
    <phoneticPr fontId="9"/>
  </si>
  <si>
    <t>金品をたかられる。</t>
    <rPh sb="0" eb="2">
      <t>キンピン</t>
    </rPh>
    <phoneticPr fontId="9"/>
  </si>
  <si>
    <t>金品を隠されたり、盗まれたり、壊されたり、捨てられたりする。</t>
    <rPh sb="0" eb="2">
      <t>キンピン</t>
    </rPh>
    <rPh sb="3" eb="4">
      <t>カク</t>
    </rPh>
    <rPh sb="9" eb="10">
      <t>ヌス</t>
    </rPh>
    <rPh sb="15" eb="16">
      <t>コワ</t>
    </rPh>
    <rPh sb="21" eb="22">
      <t>ス</t>
    </rPh>
    <phoneticPr fontId="9"/>
  </si>
  <si>
    <t>嫌なことや恥ずかしいこと、危険なことをされたり、させられたりする。</t>
    <rPh sb="0" eb="1">
      <t>イヤ</t>
    </rPh>
    <rPh sb="5" eb="6">
      <t>ハ</t>
    </rPh>
    <rPh sb="13" eb="15">
      <t>キケン</t>
    </rPh>
    <phoneticPr fontId="9"/>
  </si>
  <si>
    <t>パソコンや携帯電話等で、ひぼう・中傷や嫌なことをされる。</t>
    <rPh sb="5" eb="7">
      <t>ケイタイ</t>
    </rPh>
    <rPh sb="7" eb="9">
      <t>デンワ</t>
    </rPh>
    <rPh sb="9" eb="10">
      <t>トウ</t>
    </rPh>
    <rPh sb="16" eb="18">
      <t>チュウショウ</t>
    </rPh>
    <rPh sb="19" eb="20">
      <t>イヤ</t>
    </rPh>
    <phoneticPr fontId="9"/>
  </si>
  <si>
    <t>（注２）　１件のいじめであっても、複数の態様に該当する場合には、それぞれの項目に計上すること。</t>
    <rPh sb="1" eb="2">
      <t>チュウ</t>
    </rPh>
    <rPh sb="6" eb="7">
      <t>ケン</t>
    </rPh>
    <rPh sb="17" eb="19">
      <t>フクスウ</t>
    </rPh>
    <rPh sb="20" eb="22">
      <t>タイヨウ</t>
    </rPh>
    <rPh sb="23" eb="25">
      <t>ガイトウ</t>
    </rPh>
    <rPh sb="27" eb="29">
      <t>バアイ</t>
    </rPh>
    <rPh sb="37" eb="39">
      <t>コウモク</t>
    </rPh>
    <rPh sb="40" eb="42">
      <t>ケイジョウ</t>
    </rPh>
    <phoneticPr fontId="9"/>
  </si>
  <si>
    <t>８．いじめの対応状況</t>
    <rPh sb="6" eb="8">
      <t>タイオウ</t>
    </rPh>
    <rPh sb="8" eb="10">
      <t>ジョウキョウ</t>
    </rPh>
    <phoneticPr fontId="9"/>
  </si>
  <si>
    <t>（１）いじめる児童生徒への特別な対応</t>
    <rPh sb="7" eb="9">
      <t>ジドウ</t>
    </rPh>
    <rPh sb="9" eb="11">
      <t>セイト</t>
    </rPh>
    <rPh sb="13" eb="15">
      <t>トクベツ</t>
    </rPh>
    <rPh sb="16" eb="18">
      <t>タイオウ</t>
    </rPh>
    <phoneticPr fontId="9"/>
  </si>
  <si>
    <r>
      <t>③別室で授業等を行った。　</t>
    </r>
    <r>
      <rPr>
        <u/>
        <sz val="9"/>
        <rFont val="ＭＳ 明朝"/>
        <family val="1"/>
        <charset val="128"/>
      </rPr>
      <t>※(注３)参照</t>
    </r>
    <rPh sb="1" eb="3">
      <t>ベッシツ</t>
    </rPh>
    <rPh sb="4" eb="7">
      <t>ジュギョウトウ</t>
    </rPh>
    <rPh sb="8" eb="9">
      <t>オコナ</t>
    </rPh>
    <phoneticPr fontId="9"/>
  </si>
  <si>
    <t>青色セルの数値が、「いじめの認知件数」を上回っています。</t>
    <rPh sb="0" eb="2">
      <t>アオイロ</t>
    </rPh>
    <phoneticPr fontId="9"/>
  </si>
  <si>
    <r>
      <t>⑤懲戒処分としての退学　</t>
    </r>
    <r>
      <rPr>
        <u/>
        <sz val="9"/>
        <color theme="1"/>
        <rFont val="ＭＳ 明朝"/>
        <family val="1"/>
        <charset val="128"/>
      </rPr>
      <t>※(注４)参照</t>
    </r>
    <phoneticPr fontId="9"/>
  </si>
  <si>
    <t>誤りの場合は修正してください。自校の生徒が他校の生徒をいじめた場合など、誤りでない場合はそのまま進んでかまいません。</t>
    <rPh sb="0" eb="1">
      <t>アヤマ</t>
    </rPh>
    <rPh sb="3" eb="5">
      <t>バアイ</t>
    </rPh>
    <rPh sb="6" eb="8">
      <t>シュウセイ</t>
    </rPh>
    <rPh sb="15" eb="17">
      <t>ジコウ</t>
    </rPh>
    <rPh sb="18" eb="20">
      <t>セイト</t>
    </rPh>
    <rPh sb="21" eb="23">
      <t>タコウ</t>
    </rPh>
    <rPh sb="24" eb="26">
      <t>セイト</t>
    </rPh>
    <rPh sb="31" eb="33">
      <t>バアイ</t>
    </rPh>
    <rPh sb="36" eb="37">
      <t>アヤマ</t>
    </rPh>
    <rPh sb="41" eb="43">
      <t>バアイ</t>
    </rPh>
    <rPh sb="48" eb="49">
      <t>スス</t>
    </rPh>
    <phoneticPr fontId="9"/>
  </si>
  <si>
    <r>
      <t>⑥その他　　　　　　　　</t>
    </r>
    <r>
      <rPr>
        <u/>
        <sz val="9"/>
        <color theme="1"/>
        <rFont val="ＭＳ 明朝"/>
        <family val="1"/>
        <charset val="128"/>
      </rPr>
      <t>※(注４)参照</t>
    </r>
    <rPh sb="3" eb="4">
      <t>タ</t>
    </rPh>
    <phoneticPr fontId="9"/>
  </si>
  <si>
    <r>
      <t>⑦停学　　　　　　</t>
    </r>
    <r>
      <rPr>
        <u/>
        <sz val="9"/>
        <color theme="1"/>
        <rFont val="ＭＳ 明朝"/>
        <family val="1"/>
        <charset val="128"/>
      </rPr>
      <t>※(注５)参照</t>
    </r>
    <rPh sb="1" eb="3">
      <t>テイガク</t>
    </rPh>
    <phoneticPr fontId="9"/>
  </si>
  <si>
    <r>
      <t>⑧出席停止　　　　</t>
    </r>
    <r>
      <rPr>
        <u/>
        <sz val="9"/>
        <color theme="1"/>
        <rFont val="ＭＳ 明朝"/>
        <family val="1"/>
        <charset val="128"/>
      </rPr>
      <t>※(注６)参照</t>
    </r>
    <rPh sb="1" eb="3">
      <t>シュッセキ</t>
    </rPh>
    <rPh sb="3" eb="5">
      <t>テイシ</t>
    </rPh>
    <phoneticPr fontId="9"/>
  </si>
  <si>
    <r>
      <t>⑩訓告　　　　　　</t>
    </r>
    <r>
      <rPr>
        <u/>
        <sz val="9"/>
        <color theme="1"/>
        <rFont val="ＭＳ 明朝"/>
        <family val="1"/>
        <charset val="128"/>
      </rPr>
      <t>※(注７)参照</t>
    </r>
    <rPh sb="1" eb="3">
      <t>クンコク</t>
    </rPh>
    <phoneticPr fontId="9"/>
  </si>
  <si>
    <t>⑫いじめられた児童生徒やその保護者に対する謝罪の指導</t>
    <rPh sb="7" eb="9">
      <t>ジドウ</t>
    </rPh>
    <rPh sb="9" eb="11">
      <t>セイト</t>
    </rPh>
    <rPh sb="14" eb="17">
      <t>ホゴシャ</t>
    </rPh>
    <rPh sb="18" eb="19">
      <t>タイ</t>
    </rPh>
    <rPh sb="21" eb="23">
      <t>シャザイ</t>
    </rPh>
    <rPh sb="24" eb="26">
      <t>シドウ</t>
    </rPh>
    <phoneticPr fontId="9"/>
  </si>
  <si>
    <t>個々のいじめについて、いじめる児童生徒への対応として実際に行ったもので、該当する項目を選択すること。</t>
    <phoneticPr fontId="9"/>
  </si>
  <si>
    <t>「③別室で授業等を行った。」とは、いじめられた児童生徒を守る観点から当該児童生徒とは別の教室等で一時的に授業等を行った場合に計上する。
単に事実確認等のために別室で話を聞き、この際に指導した場合は除くこと。</t>
    <rPh sb="2" eb="4">
      <t>ベッシツ</t>
    </rPh>
    <rPh sb="5" eb="7">
      <t>ジュギョウ</t>
    </rPh>
    <rPh sb="7" eb="8">
      <t>トウ</t>
    </rPh>
    <rPh sb="9" eb="10">
      <t>オコナ</t>
    </rPh>
    <rPh sb="23" eb="25">
      <t>ジドウ</t>
    </rPh>
    <rPh sb="25" eb="27">
      <t>セイト</t>
    </rPh>
    <rPh sb="28" eb="29">
      <t>マモ</t>
    </rPh>
    <rPh sb="30" eb="32">
      <t>カンテン</t>
    </rPh>
    <rPh sb="34" eb="36">
      <t>トウガイ</t>
    </rPh>
    <rPh sb="36" eb="38">
      <t>ジドウ</t>
    </rPh>
    <rPh sb="38" eb="40">
      <t>セイト</t>
    </rPh>
    <rPh sb="42" eb="43">
      <t>ベツ</t>
    </rPh>
    <rPh sb="44" eb="46">
      <t>キョウシツ</t>
    </rPh>
    <rPh sb="46" eb="47">
      <t>トウ</t>
    </rPh>
    <rPh sb="48" eb="51">
      <t>イチジテキ</t>
    </rPh>
    <rPh sb="52" eb="54">
      <t>ジュギョウ</t>
    </rPh>
    <rPh sb="54" eb="55">
      <t>トウ</t>
    </rPh>
    <rPh sb="56" eb="57">
      <t>オコナ</t>
    </rPh>
    <rPh sb="59" eb="61">
      <t>バアイ</t>
    </rPh>
    <rPh sb="62" eb="64">
      <t>ケイジョウ</t>
    </rPh>
    <phoneticPr fontId="9"/>
  </si>
  <si>
    <t>「退学・転学」中の「⑤懲戒処分としての退学」とは、校長が学校教育法施行規則第２６条に定める懲戒処分としての「退学」であることを明示して行ったものをいう。
「⑥その他」とは、勧奨・申出による退学及び転学である。なお、市町村立学校における「⑤懲戒処分としての退学」の「中学校」の区分については、中等教育学校及び学校教育法施行規則第２６条第３項の併設型中学校のみが想定されている。
公立学校における「特別支援学校」の区分については、高等部のみが想定されている（「⑦停学」及び「⑨自宅学習・自宅謹慎」についても同じ）。</t>
    <rPh sb="1" eb="3">
      <t>タイガク</t>
    </rPh>
    <rPh sb="4" eb="6">
      <t>テンガク</t>
    </rPh>
    <rPh sb="7" eb="8">
      <t>ナカ</t>
    </rPh>
    <rPh sb="11" eb="13">
      <t>チョウカイ</t>
    </rPh>
    <rPh sb="13" eb="15">
      <t>ショブン</t>
    </rPh>
    <rPh sb="19" eb="21">
      <t>タイガク</t>
    </rPh>
    <rPh sb="25" eb="27">
      <t>コウチョウ</t>
    </rPh>
    <rPh sb="28" eb="30">
      <t>ガッコウ</t>
    </rPh>
    <rPh sb="30" eb="33">
      <t>キョウイクホウ</t>
    </rPh>
    <rPh sb="33" eb="35">
      <t>セコウ</t>
    </rPh>
    <rPh sb="35" eb="37">
      <t>キソク</t>
    </rPh>
    <rPh sb="37" eb="38">
      <t>ダイ</t>
    </rPh>
    <rPh sb="40" eb="41">
      <t>ジョウ</t>
    </rPh>
    <rPh sb="42" eb="43">
      <t>サダ</t>
    </rPh>
    <rPh sb="45" eb="47">
      <t>チョウカイ</t>
    </rPh>
    <rPh sb="47" eb="49">
      <t>ショブン</t>
    </rPh>
    <rPh sb="54" eb="56">
      <t>タイガク</t>
    </rPh>
    <rPh sb="63" eb="65">
      <t>メイジ</t>
    </rPh>
    <rPh sb="67" eb="68">
      <t>オコナ</t>
    </rPh>
    <rPh sb="81" eb="82">
      <t>タ</t>
    </rPh>
    <rPh sb="86" eb="88">
      <t>カンショウ</t>
    </rPh>
    <rPh sb="89" eb="90">
      <t>モウ</t>
    </rPh>
    <rPh sb="90" eb="91">
      <t>デ</t>
    </rPh>
    <rPh sb="94" eb="96">
      <t>タイガク</t>
    </rPh>
    <rPh sb="96" eb="97">
      <t>オヨ</t>
    </rPh>
    <rPh sb="98" eb="100">
      <t>テンガク</t>
    </rPh>
    <rPh sb="107" eb="110">
      <t>シチョウソン</t>
    </rPh>
    <rPh sb="110" eb="111">
      <t>リツ</t>
    </rPh>
    <rPh sb="111" eb="113">
      <t>ガッコウ</t>
    </rPh>
    <rPh sb="132" eb="135">
      <t>チュウガッコウ</t>
    </rPh>
    <rPh sb="137" eb="139">
      <t>クブン</t>
    </rPh>
    <rPh sb="145" eb="147">
      <t>チュウトウ</t>
    </rPh>
    <rPh sb="147" eb="149">
      <t>キョウイク</t>
    </rPh>
    <rPh sb="149" eb="151">
      <t>ガッコウ</t>
    </rPh>
    <rPh sb="151" eb="152">
      <t>オヨ</t>
    </rPh>
    <rPh sb="188" eb="190">
      <t>コウリツ</t>
    </rPh>
    <rPh sb="190" eb="192">
      <t>ガッコウ</t>
    </rPh>
    <rPh sb="229" eb="231">
      <t>テイガク</t>
    </rPh>
    <rPh sb="232" eb="233">
      <t>オヨ</t>
    </rPh>
    <rPh sb="236" eb="238">
      <t>ジタク</t>
    </rPh>
    <rPh sb="238" eb="240">
      <t>ガクシュウ</t>
    </rPh>
    <rPh sb="241" eb="243">
      <t>ジタク</t>
    </rPh>
    <rPh sb="243" eb="245">
      <t>キンシン</t>
    </rPh>
    <rPh sb="251" eb="252">
      <t>オナ</t>
    </rPh>
    <phoneticPr fontId="9"/>
  </si>
  <si>
    <t>（注８）</t>
    <phoneticPr fontId="9"/>
  </si>
  <si>
    <t>（２）いじめられた児童生徒への特別な対応</t>
    <rPh sb="9" eb="11">
      <t>ジドウ</t>
    </rPh>
    <rPh sb="11" eb="13">
      <t>セイト</t>
    </rPh>
    <rPh sb="15" eb="17">
      <t>トクベツ</t>
    </rPh>
    <rPh sb="18" eb="20">
      <t>タイオウ</t>
    </rPh>
    <phoneticPr fontId="9"/>
  </si>
  <si>
    <t>①スクールカウンセラー等の相談員が継続的にカウンセリングを行った。</t>
    <rPh sb="11" eb="12">
      <t>トウ</t>
    </rPh>
    <rPh sb="13" eb="16">
      <t>ソウダンイン</t>
    </rPh>
    <rPh sb="17" eb="20">
      <t>ケイゾクテキ</t>
    </rPh>
    <rPh sb="29" eb="30">
      <t>オコナ</t>
    </rPh>
    <phoneticPr fontId="9"/>
  </si>
  <si>
    <t>②別室の提供や常時教職員が付くなどして、心身の安全を確保した。</t>
    <rPh sb="1" eb="3">
      <t>ベッシツ</t>
    </rPh>
    <rPh sb="4" eb="6">
      <t>テイキョウ</t>
    </rPh>
    <rPh sb="7" eb="9">
      <t>ジョウジ</t>
    </rPh>
    <rPh sb="9" eb="12">
      <t>キョウショクイン</t>
    </rPh>
    <rPh sb="13" eb="14">
      <t>ツ</t>
    </rPh>
    <rPh sb="20" eb="22">
      <t>シンシン</t>
    </rPh>
    <rPh sb="23" eb="25">
      <t>アンゼン</t>
    </rPh>
    <rPh sb="26" eb="28">
      <t>カクホ</t>
    </rPh>
    <phoneticPr fontId="9"/>
  </si>
  <si>
    <t>③緊急避難として欠席させた。</t>
    <rPh sb="1" eb="3">
      <t>キンキュウ</t>
    </rPh>
    <rPh sb="3" eb="5">
      <t>ヒナン</t>
    </rPh>
    <rPh sb="8" eb="10">
      <t>ケッセキ</t>
    </rPh>
    <phoneticPr fontId="9"/>
  </si>
  <si>
    <t>④学級担任や他の教職員等が家庭訪問を実施した。</t>
    <rPh sb="6" eb="7">
      <t>ホカ</t>
    </rPh>
    <rPh sb="8" eb="11">
      <t>キョウショクイン</t>
    </rPh>
    <rPh sb="11" eb="12">
      <t>ナド</t>
    </rPh>
    <rPh sb="13" eb="15">
      <t>カテイ</t>
    </rPh>
    <rPh sb="15" eb="17">
      <t>ホウモン</t>
    </rPh>
    <rPh sb="18" eb="20">
      <t>ジッシ</t>
    </rPh>
    <phoneticPr fontId="9"/>
  </si>
  <si>
    <t>⑤年度途中に学級替えをした。</t>
    <rPh sb="1" eb="3">
      <t>ネンド</t>
    </rPh>
    <rPh sb="3" eb="5">
      <t>トチュウ</t>
    </rPh>
    <rPh sb="6" eb="8">
      <t>ガッキュウ</t>
    </rPh>
    <rPh sb="8" eb="9">
      <t>ガ</t>
    </rPh>
    <phoneticPr fontId="9"/>
  </si>
  <si>
    <t>赤色セルの数値が、「いじめの認知件数」を上回っています</t>
  </si>
  <si>
    <t>⑥当該いじめについて、教育委員会と連携して対応した。</t>
    <rPh sb="1" eb="3">
      <t>トウガイ</t>
    </rPh>
    <rPh sb="11" eb="13">
      <t>キョウイク</t>
    </rPh>
    <rPh sb="13" eb="16">
      <t>イインカイ</t>
    </rPh>
    <rPh sb="17" eb="19">
      <t>レンケイ</t>
    </rPh>
    <rPh sb="21" eb="23">
      <t>タイオウ</t>
    </rPh>
    <phoneticPr fontId="9"/>
  </si>
  <si>
    <t>⑦児童相談所等の関係機関と連携して対応した。（サポートチームなども含む。）</t>
    <rPh sb="1" eb="3">
      <t>ジドウ</t>
    </rPh>
    <rPh sb="3" eb="5">
      <t>ソウダン</t>
    </rPh>
    <rPh sb="5" eb="6">
      <t>ショ</t>
    </rPh>
    <rPh sb="6" eb="7">
      <t>トウ</t>
    </rPh>
    <rPh sb="8" eb="10">
      <t>カンケイ</t>
    </rPh>
    <rPh sb="10" eb="12">
      <t>キカン</t>
    </rPh>
    <rPh sb="13" eb="15">
      <t>レンケイ</t>
    </rPh>
    <rPh sb="17" eb="19">
      <t>タイオウ</t>
    </rPh>
    <rPh sb="33" eb="34">
      <t>フク</t>
    </rPh>
    <phoneticPr fontId="9"/>
  </si>
  <si>
    <t>（注２）　個々のいじめについて、いじめられた児童生徒への対応として実際に行ったもので、該当する項目を選択すること。</t>
    <rPh sb="1" eb="2">
      <t>チュウ</t>
    </rPh>
    <rPh sb="5" eb="7">
      <t>ココ</t>
    </rPh>
    <rPh sb="22" eb="24">
      <t>ジドウ</t>
    </rPh>
    <rPh sb="24" eb="26">
      <t>セイト</t>
    </rPh>
    <rPh sb="28" eb="30">
      <t>タイオウ</t>
    </rPh>
    <rPh sb="33" eb="35">
      <t>ジッサイ</t>
    </rPh>
    <rPh sb="36" eb="37">
      <t>オコナ</t>
    </rPh>
    <rPh sb="43" eb="45">
      <t>ガイトウ</t>
    </rPh>
    <rPh sb="47" eb="49">
      <t>コウモク</t>
    </rPh>
    <rPh sb="50" eb="52">
      <t>センタク</t>
    </rPh>
    <phoneticPr fontId="9"/>
  </si>
  <si>
    <t>９．学校におけるいじめの問題に対する日常の取組</t>
    <rPh sb="2" eb="4">
      <t>ガッコウ</t>
    </rPh>
    <rPh sb="12" eb="14">
      <t>モンダイ</t>
    </rPh>
    <rPh sb="15" eb="16">
      <t>タイ</t>
    </rPh>
    <rPh sb="18" eb="20">
      <t>ニチジョウ</t>
    </rPh>
    <rPh sb="21" eb="23">
      <t>トリクミ</t>
    </rPh>
    <phoneticPr fontId="9"/>
  </si>
  <si>
    <t>①－１　職員会議等を通じて、いじめの問題について教職員間で共通理解を図った。</t>
  </si>
  <si>
    <t>回答学校数を超えている</t>
    <rPh sb="0" eb="2">
      <t>カイトウ</t>
    </rPh>
    <rPh sb="2" eb="4">
      <t>ガッコウ</t>
    </rPh>
    <rPh sb="4" eb="5">
      <t>スウ</t>
    </rPh>
    <rPh sb="6" eb="7">
      <t>コ</t>
    </rPh>
    <phoneticPr fontId="9"/>
  </si>
  <si>
    <t>取組の計が回答学校数より少ない</t>
    <rPh sb="0" eb="2">
      <t>トリクミ</t>
    </rPh>
    <rPh sb="3" eb="4">
      <t>ケイ</t>
    </rPh>
    <rPh sb="5" eb="7">
      <t>カイトウ</t>
    </rPh>
    <rPh sb="7" eb="9">
      <t>ガッコウ</t>
    </rPh>
    <rPh sb="9" eb="10">
      <t>スウ</t>
    </rPh>
    <rPh sb="12" eb="13">
      <t>スク</t>
    </rPh>
    <phoneticPr fontId="9"/>
  </si>
  <si>
    <t>高校
複数課程併置校</t>
    <rPh sb="0" eb="2">
      <t>コウコウ</t>
    </rPh>
    <rPh sb="3" eb="5">
      <t>フクスウ</t>
    </rPh>
    <rPh sb="5" eb="7">
      <t>カテイ</t>
    </rPh>
    <rPh sb="7" eb="9">
      <t>ヘイチ</t>
    </rPh>
    <rPh sb="9" eb="10">
      <t>コウ</t>
    </rPh>
    <phoneticPr fontId="9"/>
  </si>
  <si>
    <r>
      <t>①－２　いじめの問題に関する校内研修会を実施した。　　　</t>
    </r>
    <r>
      <rPr>
        <u/>
        <sz val="9"/>
        <color theme="1"/>
        <rFont val="ＭＳ 明朝"/>
        <family val="1"/>
        <charset val="128"/>
      </rPr>
      <t>※(注４)参照</t>
    </r>
    <rPh sb="30" eb="31">
      <t>チュウ</t>
    </rPh>
    <rPh sb="33" eb="35">
      <t>サンショウ</t>
    </rPh>
    <phoneticPr fontId="9"/>
  </si>
  <si>
    <t>② 道徳や学級活動の時間にいじめにかかわる問題を取り上げ、指導を行った。</t>
  </si>
  <si>
    <t>③　児童・生徒会活動等を通じて、いじめの問題を考えさせたり、児童・生徒同士の人間関係や仲間作りを促進したりした。</t>
    <rPh sb="30" eb="32">
      <t>ジドウ</t>
    </rPh>
    <phoneticPr fontId="9"/>
  </si>
  <si>
    <t xml:space="preserve">④ スクールカウンセラー、相談員、養護教諭を積極的に活用して教育相談体制の充実を図った。 </t>
  </si>
  <si>
    <t>⑤　教育相談の実施について、学校以外の相談窓口の周知や広報の徹底を図った。</t>
  </si>
  <si>
    <t>赤色セルの数値が、「認知した学校数」＋「認知していない学校数」を上回っています</t>
    <rPh sb="0" eb="2">
      <t>アカイロ</t>
    </rPh>
    <rPh sb="5" eb="7">
      <t>スウチ</t>
    </rPh>
    <rPh sb="10" eb="12">
      <t>ニンチ</t>
    </rPh>
    <rPh sb="14" eb="16">
      <t>ガッコウ</t>
    </rPh>
    <rPh sb="16" eb="17">
      <t>スウ</t>
    </rPh>
    <rPh sb="20" eb="22">
      <t>ニンチ</t>
    </rPh>
    <rPh sb="27" eb="29">
      <t>ガッコウ</t>
    </rPh>
    <rPh sb="29" eb="30">
      <t>スウ</t>
    </rPh>
    <rPh sb="32" eb="34">
      <t>ウワマワ</t>
    </rPh>
    <phoneticPr fontId="9"/>
  </si>
  <si>
    <t>⑥　学校・警察連絡員の指定を行った。※(注５)参照</t>
    <rPh sb="2" eb="4">
      <t>ガッコウ</t>
    </rPh>
    <rPh sb="5" eb="7">
      <t>ケイサツ</t>
    </rPh>
    <rPh sb="7" eb="10">
      <t>レンラクイン</t>
    </rPh>
    <rPh sb="11" eb="13">
      <t>シテイ</t>
    </rPh>
    <rPh sb="14" eb="15">
      <t>オコナ</t>
    </rPh>
    <phoneticPr fontId="9"/>
  </si>
  <si>
    <t>①～⑫の、どこにも計上されていない学校があります。認知した・していないに関わらず、全ての学校が回答してください。（間違いなければ進んでかまいません）</t>
    <rPh sb="25" eb="27">
      <t>ニンチ</t>
    </rPh>
    <rPh sb="36" eb="37">
      <t>カカ</t>
    </rPh>
    <rPh sb="41" eb="42">
      <t>スベ</t>
    </rPh>
    <rPh sb="44" eb="46">
      <t>ガッコウ</t>
    </rPh>
    <rPh sb="47" eb="49">
      <t>カイトウ</t>
    </rPh>
    <phoneticPr fontId="9"/>
  </si>
  <si>
    <t>⑦　学校いじめ防止基本方針をホームページに公表するなど、保護者や地域住民に周知し、理解を得るよう努めた。</t>
    <phoneticPr fontId="9"/>
  </si>
  <si>
    <t>全定併置校や通信制併設校等においては、全日制、定時制、通信制それぞれ１校として別々に計上しているか、ご確認ください。（間違いなければ進んでかまいません）</t>
    <rPh sb="51" eb="53">
      <t>カクニン</t>
    </rPh>
    <phoneticPr fontId="9"/>
  </si>
  <si>
    <t>複数選択を可とする。ただし、１校において、同じ区分の取組を複数回実施している場合でも、１校と数える。</t>
    <rPh sb="0" eb="2">
      <t>フクスウ</t>
    </rPh>
    <rPh sb="2" eb="4">
      <t>センタク</t>
    </rPh>
    <rPh sb="5" eb="6">
      <t>カ</t>
    </rPh>
    <rPh sb="44" eb="45">
      <t>コウ</t>
    </rPh>
    <phoneticPr fontId="9"/>
  </si>
  <si>
    <t>高等学校の全定併置校や通信制併設校等においては、全日制、定時制、通信制それぞれ１校として別々に計上すること。</t>
    <rPh sb="17" eb="18">
      <t>ナド</t>
    </rPh>
    <phoneticPr fontId="9"/>
  </si>
  <si>
    <t>いじめを認知した、認知していないにかかわらず、全ての学校において回答すること。</t>
    <rPh sb="4" eb="6">
      <t>ニンチ</t>
    </rPh>
    <rPh sb="9" eb="11">
      <t>ニンチ</t>
    </rPh>
    <rPh sb="23" eb="24">
      <t>スベ</t>
    </rPh>
    <rPh sb="26" eb="28">
      <t>ガッコウ</t>
    </rPh>
    <rPh sb="32" eb="34">
      <t>カイトウ</t>
    </rPh>
    <phoneticPr fontId="9"/>
  </si>
  <si>
    <t>選択肢「①－２　いじめの問題に関する校内研修会を実施した。」における研修会については、いじめの問題に特化して実施した場合も、生徒指導等の研修の中でいじめの問題にも触れて実施した場合も計上すること。</t>
    <rPh sb="0" eb="3">
      <t>センタクシ</t>
    </rPh>
    <rPh sb="34" eb="37">
      <t>ケンシュウカイ</t>
    </rPh>
    <rPh sb="47" eb="49">
      <t>モンダイ</t>
    </rPh>
    <rPh sb="50" eb="52">
      <t>トッカ</t>
    </rPh>
    <rPh sb="54" eb="56">
      <t>ジッシ</t>
    </rPh>
    <rPh sb="58" eb="60">
      <t>バアイ</t>
    </rPh>
    <rPh sb="62" eb="64">
      <t>セイト</t>
    </rPh>
    <rPh sb="64" eb="66">
      <t>シドウ</t>
    </rPh>
    <rPh sb="66" eb="67">
      <t>トウ</t>
    </rPh>
    <rPh sb="68" eb="70">
      <t>ケンシュウ</t>
    </rPh>
    <rPh sb="71" eb="72">
      <t>ナカ</t>
    </rPh>
    <rPh sb="77" eb="79">
      <t>モンダイ</t>
    </rPh>
    <rPh sb="81" eb="82">
      <t>フ</t>
    </rPh>
    <rPh sb="84" eb="86">
      <t>ジッシ</t>
    </rPh>
    <rPh sb="88" eb="90">
      <t>バアイ</t>
    </rPh>
    <rPh sb="91" eb="93">
      <t>ケイジョウ</t>
    </rPh>
    <phoneticPr fontId="9"/>
  </si>
  <si>
    <t>警察との日常的な情報共有・相談体制を構築するため、学校・警察双方において、連絡窓口となる担当職員について指定した場合に計上すること。</t>
    <rPh sb="0" eb="2">
      <t>ケイサツ</t>
    </rPh>
    <rPh sb="4" eb="7">
      <t>ニチジョウテキ</t>
    </rPh>
    <rPh sb="8" eb="12">
      <t>ジョウホウキョウユウ</t>
    </rPh>
    <rPh sb="13" eb="17">
      <t>ソウダンタイセイ</t>
    </rPh>
    <rPh sb="18" eb="20">
      <t>コウチク</t>
    </rPh>
    <rPh sb="25" eb="27">
      <t>ガッコウ</t>
    </rPh>
    <rPh sb="28" eb="30">
      <t>ケイサツ</t>
    </rPh>
    <rPh sb="30" eb="32">
      <t>ソウホウ</t>
    </rPh>
    <rPh sb="37" eb="41">
      <t>レンラクマドグチ</t>
    </rPh>
    <rPh sb="44" eb="46">
      <t>タントウ</t>
    </rPh>
    <rPh sb="46" eb="48">
      <t>ショクイン</t>
    </rPh>
    <rPh sb="52" eb="54">
      <t>シテイ</t>
    </rPh>
    <rPh sb="56" eb="58">
      <t>バアイ</t>
    </rPh>
    <rPh sb="59" eb="61">
      <t>ケイジョウ</t>
    </rPh>
    <phoneticPr fontId="9"/>
  </si>
  <si>
    <t>１０．いじめの日常的な実態把握のために、学校が直接児童生徒に対し行った具体的な方法について</t>
    <rPh sb="7" eb="10">
      <t>ニチジョウテキ</t>
    </rPh>
    <rPh sb="11" eb="13">
      <t>ジッタイ</t>
    </rPh>
    <rPh sb="13" eb="15">
      <t>ハアク</t>
    </rPh>
    <rPh sb="20" eb="22">
      <t>ガッコウ</t>
    </rPh>
    <rPh sb="23" eb="25">
      <t>チョクセツ</t>
    </rPh>
    <rPh sb="25" eb="27">
      <t>ジドウ</t>
    </rPh>
    <rPh sb="27" eb="29">
      <t>セイト</t>
    </rPh>
    <rPh sb="30" eb="31">
      <t>タイ</t>
    </rPh>
    <rPh sb="32" eb="33">
      <t>オコナ</t>
    </rPh>
    <rPh sb="35" eb="38">
      <t>グタイテキ</t>
    </rPh>
    <rPh sb="39" eb="41">
      <t>ホウホウ</t>
    </rPh>
    <phoneticPr fontId="9"/>
  </si>
  <si>
    <t>小A</t>
    <rPh sb="0" eb="1">
      <t>ショウ</t>
    </rPh>
    <phoneticPr fontId="9"/>
  </si>
  <si>
    <t>小B</t>
    <rPh sb="0" eb="1">
      <t>ショウ</t>
    </rPh>
    <phoneticPr fontId="9"/>
  </si>
  <si>
    <t>中A</t>
    <rPh sb="0" eb="1">
      <t>チュウ</t>
    </rPh>
    <phoneticPr fontId="9"/>
  </si>
  <si>
    <t>中B</t>
    <rPh sb="0" eb="1">
      <t>チュウ</t>
    </rPh>
    <phoneticPr fontId="9"/>
  </si>
  <si>
    <t>高A</t>
    <rPh sb="0" eb="1">
      <t>コウ</t>
    </rPh>
    <phoneticPr fontId="9"/>
  </si>
  <si>
    <t>高B</t>
    <rPh sb="0" eb="1">
      <t>コウ</t>
    </rPh>
    <phoneticPr fontId="9"/>
  </si>
  <si>
    <t>特A</t>
    <rPh sb="0" eb="1">
      <t>トク</t>
    </rPh>
    <phoneticPr fontId="9"/>
  </si>
  <si>
    <t>特B</t>
    <rPh sb="0" eb="1">
      <t>トク</t>
    </rPh>
    <phoneticPr fontId="9"/>
  </si>
  <si>
    <t>いじめを認知した学校
（Ａ）</t>
    <rPh sb="4" eb="6">
      <t>ニンチ</t>
    </rPh>
    <rPh sb="8" eb="10">
      <t>ガッコウ</t>
    </rPh>
    <phoneticPr fontId="9"/>
  </si>
  <si>
    <t>いじめを認知していない学校
（Ｂ）</t>
    <rPh sb="4" eb="6">
      <t>ニンチ</t>
    </rPh>
    <rPh sb="11" eb="13">
      <t>ガッコウ</t>
    </rPh>
    <phoneticPr fontId="9"/>
  </si>
  <si>
    <t>(1)と①の不一致</t>
    <rPh sb="6" eb="9">
      <t>フイッチ</t>
    </rPh>
    <phoneticPr fontId="9"/>
  </si>
  <si>
    <t>「①実施頻度」の計が、「アンケート調査の実施」校数と一致していません</t>
    <rPh sb="2" eb="4">
      <t>ジッシ</t>
    </rPh>
    <rPh sb="4" eb="6">
      <t>ヒンド</t>
    </rPh>
    <rPh sb="8" eb="9">
      <t>ケイ</t>
    </rPh>
    <rPh sb="17" eb="19">
      <t>チョウサ</t>
    </rPh>
    <rPh sb="20" eb="22">
      <t>ジッシ</t>
    </rPh>
    <rPh sb="23" eb="24">
      <t>コウ</t>
    </rPh>
    <rPh sb="24" eb="25">
      <t>スウ</t>
    </rPh>
    <rPh sb="26" eb="28">
      <t>イッチ</t>
    </rPh>
    <phoneticPr fontId="9"/>
  </si>
  <si>
    <t>（１）アンケート調査の実施</t>
    <rPh sb="8" eb="10">
      <t>チョウサ</t>
    </rPh>
    <rPh sb="11" eb="13">
      <t>ジッシ</t>
    </rPh>
    <phoneticPr fontId="9"/>
  </si>
  <si>
    <t>②＜(1)</t>
    <phoneticPr fontId="9"/>
  </si>
  <si>
    <t>「②調査方法」の計が、「アンケート調査の実施」校数より少なくなっています</t>
    <rPh sb="2" eb="4">
      <t>チョウサ</t>
    </rPh>
    <rPh sb="4" eb="6">
      <t>ホウホウ</t>
    </rPh>
    <rPh sb="8" eb="9">
      <t>ケイ</t>
    </rPh>
    <rPh sb="17" eb="19">
      <t>チョウサ</t>
    </rPh>
    <rPh sb="20" eb="22">
      <t>ジッシ</t>
    </rPh>
    <rPh sb="23" eb="24">
      <t>コウ</t>
    </rPh>
    <rPh sb="24" eb="25">
      <t>スウ</t>
    </rPh>
    <rPh sb="27" eb="28">
      <t>スク</t>
    </rPh>
    <phoneticPr fontId="9"/>
  </si>
  <si>
    <r>
      <t>①　実施頻度
　</t>
    </r>
    <r>
      <rPr>
        <u/>
        <sz val="9"/>
        <color theme="1"/>
        <rFont val="ＭＳ 明朝"/>
        <family val="1"/>
        <charset val="128"/>
      </rPr>
      <t>※(注５)参照</t>
    </r>
    <rPh sb="2" eb="4">
      <t>ジッシ</t>
    </rPh>
    <rPh sb="4" eb="6">
      <t>ヒンド</t>
    </rPh>
    <phoneticPr fontId="9"/>
  </si>
  <si>
    <t>ア　年１回</t>
    <rPh sb="2" eb="3">
      <t>ネン</t>
    </rPh>
    <rPh sb="4" eb="5">
      <t>カイ</t>
    </rPh>
    <phoneticPr fontId="9"/>
  </si>
  <si>
    <t>③＜(1)</t>
    <phoneticPr fontId="9"/>
  </si>
  <si>
    <t>「③回答方法」の計が、「アンケート調査の実施」校数より少なくなっています</t>
    <rPh sb="2" eb="4">
      <t>カイトウ</t>
    </rPh>
    <rPh sb="4" eb="6">
      <t>ホウホウ</t>
    </rPh>
    <rPh sb="8" eb="9">
      <t>ケイ</t>
    </rPh>
    <rPh sb="17" eb="19">
      <t>チョウサ</t>
    </rPh>
    <rPh sb="20" eb="22">
      <t>ジッシ</t>
    </rPh>
    <rPh sb="23" eb="24">
      <t>コウ</t>
    </rPh>
    <rPh sb="24" eb="25">
      <t>スウ</t>
    </rPh>
    <rPh sb="27" eb="28">
      <t>スク</t>
    </rPh>
    <phoneticPr fontId="9"/>
  </si>
  <si>
    <t>イ　年２～３回</t>
    <rPh sb="2" eb="3">
      <t>ネン</t>
    </rPh>
    <rPh sb="6" eb="7">
      <t>カイ</t>
    </rPh>
    <phoneticPr fontId="9"/>
  </si>
  <si>
    <t>①＜②</t>
    <phoneticPr fontId="9"/>
  </si>
  <si>
    <t>（１）の②の合計値が、「①実施頻度」を踏まえた最大値を超えています。この欄は年間に複数回アンケートを実施する場合のみ、複数選択可です。</t>
    <rPh sb="6" eb="9">
      <t>ゴウケイチ</t>
    </rPh>
    <rPh sb="13" eb="15">
      <t>ジッシ</t>
    </rPh>
    <rPh sb="15" eb="17">
      <t>ヒンド</t>
    </rPh>
    <rPh sb="19" eb="20">
      <t>フ</t>
    </rPh>
    <rPh sb="23" eb="26">
      <t>サイダイチ</t>
    </rPh>
    <rPh sb="27" eb="28">
      <t>コ</t>
    </rPh>
    <rPh sb="36" eb="37">
      <t>ラン</t>
    </rPh>
    <phoneticPr fontId="9"/>
  </si>
  <si>
    <t>ウ　年４回以上</t>
    <rPh sb="2" eb="3">
      <t>ネン</t>
    </rPh>
    <rPh sb="4" eb="5">
      <t>カイ</t>
    </rPh>
    <rPh sb="5" eb="7">
      <t>イジョウ</t>
    </rPh>
    <phoneticPr fontId="9"/>
  </si>
  <si>
    <t>①＜③</t>
    <phoneticPr fontId="9"/>
  </si>
  <si>
    <t>（１）の③の合計値が、「①実施頻度」を踏まえた最大値を超えています。この欄は年間に複数回アンケートを実施する場合のみ、複数選択可です。</t>
    <rPh sb="6" eb="9">
      <t>ゴウケイチ</t>
    </rPh>
    <rPh sb="13" eb="15">
      <t>ジッシ</t>
    </rPh>
    <rPh sb="15" eb="17">
      <t>ヒンド</t>
    </rPh>
    <rPh sb="19" eb="20">
      <t>フ</t>
    </rPh>
    <rPh sb="23" eb="26">
      <t>サイダイチ</t>
    </rPh>
    <rPh sb="27" eb="28">
      <t>コ</t>
    </rPh>
    <rPh sb="36" eb="37">
      <t>ラン</t>
    </rPh>
    <phoneticPr fontId="9"/>
  </si>
  <si>
    <r>
      <t>②　調査方法
　</t>
    </r>
    <r>
      <rPr>
        <u/>
        <sz val="9"/>
        <color theme="1"/>
        <rFont val="ＭＳ 明朝"/>
        <family val="1"/>
        <charset val="128"/>
      </rPr>
      <t>※(注６)参照</t>
    </r>
    <rPh sb="2" eb="4">
      <t>チョウサ</t>
    </rPh>
    <rPh sb="4" eb="6">
      <t>ホウホウ</t>
    </rPh>
    <phoneticPr fontId="9"/>
  </si>
  <si>
    <t>ア　記名式</t>
    <rPh sb="2" eb="5">
      <t>キメイシキ</t>
    </rPh>
    <phoneticPr fontId="9"/>
  </si>
  <si>
    <t>認知校数を超えている</t>
    <rPh sb="0" eb="2">
      <t>ニンチ</t>
    </rPh>
    <rPh sb="2" eb="4">
      <t>コウスウ</t>
    </rPh>
    <rPh sb="5" eb="6">
      <t>コ</t>
    </rPh>
    <phoneticPr fontId="9"/>
  </si>
  <si>
    <t>（１）～（５）のいずれかの欄に、「認知した学校」の数を上回る学校数がっています</t>
    <rPh sb="13" eb="14">
      <t>ラン</t>
    </rPh>
    <rPh sb="17" eb="19">
      <t>ニンチ</t>
    </rPh>
    <rPh sb="21" eb="23">
      <t>ガッコウ</t>
    </rPh>
    <rPh sb="25" eb="26">
      <t>カズ</t>
    </rPh>
    <rPh sb="30" eb="32">
      <t>ガッコウ</t>
    </rPh>
    <rPh sb="32" eb="33">
      <t>スウ</t>
    </rPh>
    <phoneticPr fontId="9"/>
  </si>
  <si>
    <t>イ　無記名式</t>
    <rPh sb="2" eb="5">
      <t>ムキメイ</t>
    </rPh>
    <rPh sb="5" eb="6">
      <t>シキ</t>
    </rPh>
    <phoneticPr fontId="9"/>
  </si>
  <si>
    <t>不認知校数を超えている</t>
    <rPh sb="0" eb="1">
      <t>フ</t>
    </rPh>
    <rPh sb="1" eb="3">
      <t>ニンチ</t>
    </rPh>
    <rPh sb="3" eb="5">
      <t>コウスウ</t>
    </rPh>
    <rPh sb="6" eb="7">
      <t>コ</t>
    </rPh>
    <phoneticPr fontId="9"/>
  </si>
  <si>
    <t>（１）～（５）のいずれかの欄に、「認知していない学校」の数を上回る学校数が入力されています</t>
    <rPh sb="17" eb="19">
      <t>ニンチ</t>
    </rPh>
    <rPh sb="24" eb="26">
      <t>ガッコウ</t>
    </rPh>
    <rPh sb="28" eb="29">
      <t>カズ</t>
    </rPh>
    <rPh sb="33" eb="35">
      <t>ガッコウ</t>
    </rPh>
    <rPh sb="35" eb="36">
      <t>スウ</t>
    </rPh>
    <rPh sb="37" eb="39">
      <t>ニュウリョク</t>
    </rPh>
    <phoneticPr fontId="9"/>
  </si>
  <si>
    <t>ウ　記名・無記名の選択式</t>
    <rPh sb="2" eb="4">
      <t>キメイ</t>
    </rPh>
    <rPh sb="5" eb="8">
      <t>ムキメイ</t>
    </rPh>
    <rPh sb="9" eb="11">
      <t>センタク</t>
    </rPh>
    <rPh sb="11" eb="12">
      <t>シキ</t>
    </rPh>
    <phoneticPr fontId="9"/>
  </si>
  <si>
    <t>取組の計が学校数より少ない</t>
    <phoneticPr fontId="9"/>
  </si>
  <si>
    <t>（１）～（５）の、どこにも計上されていない学校がありますが、間違いありませんか。（間違いなければ進んでかまいません）</t>
    <rPh sb="13" eb="15">
      <t>ケイジョウ</t>
    </rPh>
    <rPh sb="21" eb="23">
      <t>ガッコウ</t>
    </rPh>
    <rPh sb="30" eb="32">
      <t>マチガ</t>
    </rPh>
    <rPh sb="41" eb="43">
      <t>マチガ</t>
    </rPh>
    <rPh sb="48" eb="49">
      <t>スス</t>
    </rPh>
    <phoneticPr fontId="9"/>
  </si>
  <si>
    <r>
      <t>③　回答方法
　</t>
    </r>
    <r>
      <rPr>
        <u/>
        <sz val="9"/>
        <color theme="1"/>
        <rFont val="ＭＳ 明朝"/>
        <family val="1"/>
        <charset val="128"/>
      </rPr>
      <t>※(注７)参照</t>
    </r>
    <rPh sb="2" eb="4">
      <t>カイトウ</t>
    </rPh>
    <rPh sb="4" eb="6">
      <t>ホウホウ</t>
    </rPh>
    <phoneticPr fontId="9"/>
  </si>
  <si>
    <t>ア　学校で記入</t>
    <rPh sb="2" eb="4">
      <t>ガッコウ</t>
    </rPh>
    <rPh sb="5" eb="7">
      <t>キニュウ</t>
    </rPh>
    <phoneticPr fontId="9"/>
  </si>
  <si>
    <t>イ　持ち帰って記入</t>
    <rPh sb="2" eb="3">
      <t>モ</t>
    </rPh>
    <rPh sb="4" eb="5">
      <t>カエ</t>
    </rPh>
    <rPh sb="7" eb="9">
      <t>キニュウ</t>
    </rPh>
    <phoneticPr fontId="9"/>
  </si>
  <si>
    <t>（２）個別面談の実施</t>
    <rPh sb="3" eb="5">
      <t>コベツ</t>
    </rPh>
    <rPh sb="5" eb="7">
      <t>メンダン</t>
    </rPh>
    <rPh sb="8" eb="10">
      <t>ジッシ</t>
    </rPh>
    <phoneticPr fontId="9"/>
  </si>
  <si>
    <t>（３）「個人ノート」や「生活ノート」といった
　　ような教職員と児童生徒との間で日常的に
　　行われている日記等</t>
    <rPh sb="4" eb="6">
      <t>コジン</t>
    </rPh>
    <rPh sb="12" eb="14">
      <t>セイカツ</t>
    </rPh>
    <rPh sb="28" eb="31">
      <t>キョウショクイン</t>
    </rPh>
    <rPh sb="32" eb="34">
      <t>ジドウ</t>
    </rPh>
    <rPh sb="34" eb="36">
      <t>セイト</t>
    </rPh>
    <rPh sb="38" eb="39">
      <t>アイダ</t>
    </rPh>
    <rPh sb="40" eb="43">
      <t>ニチジョウテキ</t>
    </rPh>
    <rPh sb="47" eb="48">
      <t>オコナ</t>
    </rPh>
    <rPh sb="53" eb="55">
      <t>ニッキ</t>
    </rPh>
    <rPh sb="55" eb="56">
      <t>トウ</t>
    </rPh>
    <phoneticPr fontId="9"/>
  </si>
  <si>
    <t>（４）家庭訪問</t>
    <rPh sb="3" eb="5">
      <t>カテイ</t>
    </rPh>
    <rPh sb="5" eb="7">
      <t>ホウモン</t>
    </rPh>
    <phoneticPr fontId="9"/>
  </si>
  <si>
    <t>（５）その他</t>
    <rPh sb="5" eb="6">
      <t>タ</t>
    </rPh>
    <phoneticPr fontId="9"/>
  </si>
  <si>
    <t>（６）計</t>
    <rPh sb="3" eb="4">
      <t>ケイ</t>
    </rPh>
    <phoneticPr fontId="9"/>
  </si>
  <si>
    <t>「１．いじめを認知した学校数、いじめの認知件数」において、いじめを認知したと回答した学校は（Ａ）に、いじめを認知していないと回答した学校は（Ｂ）にそれぞれ記入すること。</t>
    <rPh sb="54" eb="56">
      <t>ニンチ</t>
    </rPh>
    <rPh sb="62" eb="64">
      <t>カイトウ</t>
    </rPh>
    <rPh sb="77" eb="79">
      <t>キニュウ</t>
    </rPh>
    <phoneticPr fontId="9"/>
  </si>
  <si>
    <t>複数選択を可とする。ただし、１校において、同じ区分の取組を複数回実施している場合、１校と数える。</t>
    <rPh sb="0" eb="2">
      <t>フクスウ</t>
    </rPh>
    <rPh sb="2" eb="4">
      <t>センタク</t>
    </rPh>
    <rPh sb="5" eb="6">
      <t>カ</t>
    </rPh>
    <rPh sb="42" eb="43">
      <t>コウ</t>
    </rPh>
    <phoneticPr fontId="9"/>
  </si>
  <si>
    <t>いじめの実態把握のためだけに行ったものでなくてもよい。</t>
    <rPh sb="4" eb="6">
      <t>ジッタイ</t>
    </rPh>
    <rPh sb="6" eb="8">
      <t>ハアク</t>
    </rPh>
    <rPh sb="14" eb="15">
      <t>オコナ</t>
    </rPh>
    <phoneticPr fontId="9"/>
  </si>
  <si>
    <t>「（１）アンケート調査の実施　①実施頻度」について、学年によってアンケート調査の実施回数が異なる等、学校内の実施頻度が異なる場合は、特定の児童生徒だけに複数回実施するなどの学校として日常的な実態把握とはいえない場合を除いて、回数の多い方で数える。</t>
  </si>
  <si>
    <t xml:space="preserve">（注６) </t>
    <phoneticPr fontId="9"/>
  </si>
  <si>
    <t>「（１）アンケート調査の実施　②調査方法」については、年間に複数回アンケートを実施する場合においては、複数選択を可とする。また、「記名・無記名の選択式」とは、記名とするか無記名とするかをアンケート記入者が選択できる方法を指す。</t>
    <phoneticPr fontId="9"/>
  </si>
  <si>
    <t xml:space="preserve">（注７) </t>
    <phoneticPr fontId="9"/>
  </si>
  <si>
    <t>「（１）アンケート調査の実施　③回答方法」については、年間に複数回アンケートを実施する場合においては、複数回答を可とする。</t>
    <rPh sb="51" eb="53">
      <t>フクスウ</t>
    </rPh>
    <rPh sb="53" eb="55">
      <t>カイトウ</t>
    </rPh>
    <rPh sb="56" eb="57">
      <t>カ</t>
    </rPh>
    <phoneticPr fontId="9"/>
  </si>
  <si>
    <t>１１．いじめ防止対策推進法に関して</t>
    <rPh sb="6" eb="8">
      <t>ボウシ</t>
    </rPh>
    <rPh sb="8" eb="10">
      <t>タイサク</t>
    </rPh>
    <rPh sb="10" eb="13">
      <t>スイシンホウ</t>
    </rPh>
    <rPh sb="14" eb="15">
      <t>カン</t>
    </rPh>
    <phoneticPr fontId="9"/>
  </si>
  <si>
    <t>（１）いじめ防止対策推進法第２８条第１項に規定する「重大事態」について</t>
    <rPh sb="6" eb="8">
      <t>ボウシ</t>
    </rPh>
    <rPh sb="8" eb="10">
      <t>タイサク</t>
    </rPh>
    <rPh sb="10" eb="13">
      <t>スイシンホウ</t>
    </rPh>
    <rPh sb="13" eb="14">
      <t>ダイ</t>
    </rPh>
    <rPh sb="16" eb="17">
      <t>ジョウ</t>
    </rPh>
    <rPh sb="17" eb="18">
      <t>ダイ</t>
    </rPh>
    <rPh sb="19" eb="20">
      <t>コウ</t>
    </rPh>
    <rPh sb="21" eb="23">
      <t>キテイ</t>
    </rPh>
    <rPh sb="26" eb="28">
      <t>ジュウダイ</t>
    </rPh>
    <rPh sb="28" eb="30">
      <t>ジタイ</t>
    </rPh>
    <phoneticPr fontId="9"/>
  </si>
  <si>
    <t>調査票上、「いじめ防止対策推進法」を「法」と記載する。</t>
    <rPh sb="0" eb="3">
      <t>チョウサヒョウ</t>
    </rPh>
    <rPh sb="3" eb="4">
      <t>ジョウ</t>
    </rPh>
    <rPh sb="9" eb="11">
      <t>ボウシ</t>
    </rPh>
    <rPh sb="11" eb="13">
      <t>タイサク</t>
    </rPh>
    <rPh sb="13" eb="15">
      <t>スイシン</t>
    </rPh>
    <rPh sb="15" eb="16">
      <t>ホウ</t>
    </rPh>
    <rPh sb="19" eb="20">
      <t>ホウ</t>
    </rPh>
    <rPh sb="22" eb="24">
      <t>キサイ</t>
    </rPh>
    <phoneticPr fontId="9"/>
  </si>
  <si>
    <t>〔１〕法第２８条第１項に規定する「重大事態」が
　　　発生した学校数（校）</t>
    <rPh sb="8" eb="9">
      <t>ダイ</t>
    </rPh>
    <rPh sb="10" eb="11">
      <t>コウ</t>
    </rPh>
    <rPh sb="12" eb="14">
      <t>キテイ</t>
    </rPh>
    <rPh sb="27" eb="29">
      <t>ハッセイ</t>
    </rPh>
    <rPh sb="31" eb="33">
      <t>ガッコウ</t>
    </rPh>
    <rPh sb="33" eb="34">
      <t>スウ</t>
    </rPh>
    <rPh sb="35" eb="36">
      <t>コウ</t>
    </rPh>
    <phoneticPr fontId="9"/>
  </si>
  <si>
    <t>〔２〕法第２８条第１項に規定する「重大事態」の発生件数（件）</t>
    <phoneticPr fontId="9"/>
  </si>
  <si>
    <t>〔３〕法第２８条第１項に規定する「重大事態」の調査主体（件）</t>
    <rPh sb="23" eb="25">
      <t>チョウサ</t>
    </rPh>
    <rPh sb="25" eb="27">
      <t>シュタイ</t>
    </rPh>
    <phoneticPr fontId="9"/>
  </si>
  <si>
    <t>①　うち、法第２８条第１項第１号に規定する「重大事態」について</t>
    <rPh sb="5" eb="6">
      <t>ホウ</t>
    </rPh>
    <rPh sb="6" eb="7">
      <t>ダイ</t>
    </rPh>
    <rPh sb="9" eb="10">
      <t>ジョウ</t>
    </rPh>
    <rPh sb="10" eb="11">
      <t>ダイ</t>
    </rPh>
    <rPh sb="12" eb="13">
      <t>コウ</t>
    </rPh>
    <rPh sb="13" eb="14">
      <t>ダイ</t>
    </rPh>
    <rPh sb="15" eb="16">
      <t>ゴウ</t>
    </rPh>
    <rPh sb="17" eb="19">
      <t>キテイ</t>
    </rPh>
    <rPh sb="22" eb="24">
      <t>ジュウダイ</t>
    </rPh>
    <rPh sb="24" eb="26">
      <t>ジタイ</t>
    </rPh>
    <phoneticPr fontId="9"/>
  </si>
  <si>
    <t>②　うち、法第２８条第１項第２号に規定する「重大事態」について</t>
    <rPh sb="5" eb="6">
      <t>ホウ</t>
    </rPh>
    <rPh sb="6" eb="7">
      <t>ダイ</t>
    </rPh>
    <rPh sb="9" eb="10">
      <t>ジョウ</t>
    </rPh>
    <rPh sb="10" eb="11">
      <t>ダイ</t>
    </rPh>
    <rPh sb="12" eb="13">
      <t>コウ</t>
    </rPh>
    <rPh sb="13" eb="14">
      <t>ダイ</t>
    </rPh>
    <rPh sb="15" eb="16">
      <t>ゴウ</t>
    </rPh>
    <rPh sb="17" eb="19">
      <t>キテイ</t>
    </rPh>
    <rPh sb="22" eb="24">
      <t>ジュウダイ</t>
    </rPh>
    <rPh sb="24" eb="26">
      <t>ジタイ</t>
    </rPh>
    <phoneticPr fontId="9"/>
  </si>
  <si>
    <t>当該学校が調査主体となった件数</t>
    <rPh sb="5" eb="7">
      <t>チョウサ</t>
    </rPh>
    <phoneticPr fontId="9"/>
  </si>
  <si>
    <t>当該学校の設置者（当該学校以外）が調査主体となった件数</t>
    <phoneticPr fontId="9"/>
  </si>
  <si>
    <t>調査主体を検討中の件数</t>
    <phoneticPr fontId="9"/>
  </si>
  <si>
    <t>※第１号重大事態の発生件数</t>
    <rPh sb="1" eb="2">
      <t>ダイ</t>
    </rPh>
    <rPh sb="3" eb="4">
      <t>ゴウ</t>
    </rPh>
    <rPh sb="4" eb="6">
      <t>ジュウダイ</t>
    </rPh>
    <rPh sb="6" eb="8">
      <t>ジタイ</t>
    </rPh>
    <phoneticPr fontId="9"/>
  </si>
  <si>
    <t>ア　重大な被害の態様</t>
    <rPh sb="2" eb="4">
      <t>ジュウダイ</t>
    </rPh>
    <rPh sb="5" eb="7">
      <t>ヒガイ</t>
    </rPh>
    <rPh sb="8" eb="10">
      <t>タイヨウ</t>
    </rPh>
    <phoneticPr fontId="9"/>
  </si>
  <si>
    <t>イ　調査状況</t>
    <rPh sb="2" eb="4">
      <t>チョウサ</t>
    </rPh>
    <rPh sb="4" eb="6">
      <t>ジョウキョウ</t>
    </rPh>
    <phoneticPr fontId="9"/>
  </si>
  <si>
    <t>※第２号重大事態の発生件数</t>
    <rPh sb="1" eb="2">
      <t>ダイ</t>
    </rPh>
    <rPh sb="3" eb="4">
      <t>ゴウ</t>
    </rPh>
    <rPh sb="4" eb="6">
      <t>ジュウダイ</t>
    </rPh>
    <rPh sb="6" eb="8">
      <t>ジタイ</t>
    </rPh>
    <phoneticPr fontId="9"/>
  </si>
  <si>
    <t>ア　調査状況</t>
    <rPh sb="2" eb="4">
      <t>チョウサ</t>
    </rPh>
    <rPh sb="4" eb="6">
      <t>ジョウキョウ</t>
    </rPh>
    <phoneticPr fontId="9"/>
  </si>
  <si>
    <t>うち、法第２８条第１項第１号に規定する「重大事態」の発生件数</t>
  </si>
  <si>
    <t>うち、法第２８条第１項第２号に規定する「重大事態」の発生件数</t>
  </si>
  <si>
    <t>（ア）生命</t>
    <rPh sb="3" eb="5">
      <t>セイメイ</t>
    </rPh>
    <phoneticPr fontId="9"/>
  </si>
  <si>
    <t>（イ）身体</t>
    <rPh sb="3" eb="5">
      <t>シンタイ</t>
    </rPh>
    <phoneticPr fontId="9"/>
  </si>
  <si>
    <t>（ウ）精神</t>
    <rPh sb="3" eb="5">
      <t>セイシン</t>
    </rPh>
    <phoneticPr fontId="9"/>
  </si>
  <si>
    <t>（エ）金品等</t>
    <phoneticPr fontId="9"/>
  </si>
  <si>
    <t xml:space="preserve">
（ア）調査済みの件数</t>
    <rPh sb="9" eb="11">
      <t>ケンスウ</t>
    </rPh>
    <phoneticPr fontId="9"/>
  </si>
  <si>
    <t>（イ）調査中の件数</t>
    <rPh sb="7" eb="9">
      <t>ケンスウ</t>
    </rPh>
    <phoneticPr fontId="9"/>
  </si>
  <si>
    <t>調査の結果</t>
    <rPh sb="0" eb="2">
      <t>チョウサ</t>
    </rPh>
    <rPh sb="3" eb="5">
      <t>ケッカ</t>
    </rPh>
    <phoneticPr fontId="9"/>
  </si>
  <si>
    <t>うち、調査を行うための組織が第三者のみで構成されている件数</t>
  </si>
  <si>
    <t>いじめが確認されたもの</t>
    <rPh sb="4" eb="6">
      <t>カクニン</t>
    </rPh>
    <phoneticPr fontId="9"/>
  </si>
  <si>
    <t>いじめが確認されなかったもの</t>
    <rPh sb="4" eb="6">
      <t>カクニン</t>
    </rPh>
    <phoneticPr fontId="9"/>
  </si>
  <si>
    <t>1号</t>
    <rPh sb="1" eb="2">
      <t>ゴウ</t>
    </rPh>
    <phoneticPr fontId="9"/>
  </si>
  <si>
    <t>2号</t>
    <rPh sb="1" eb="2">
      <t>ゴウ</t>
    </rPh>
    <phoneticPr fontId="9"/>
  </si>
  <si>
    <t>学校</t>
    <rPh sb="0" eb="2">
      <t>ガッコウ</t>
    </rPh>
    <phoneticPr fontId="9"/>
  </si>
  <si>
    <t>設置者</t>
    <rPh sb="0" eb="3">
      <t>セッチシャ</t>
    </rPh>
    <phoneticPr fontId="9"/>
  </si>
  <si>
    <t>検討中</t>
    <rPh sb="0" eb="3">
      <t>ケントウチュウ</t>
    </rPh>
    <phoneticPr fontId="9"/>
  </si>
  <si>
    <t>学校１号</t>
    <rPh sb="0" eb="2">
      <t>ガッコウ</t>
    </rPh>
    <rPh sb="3" eb="4">
      <t>ゴウ</t>
    </rPh>
    <phoneticPr fontId="9"/>
  </si>
  <si>
    <t>学校２号</t>
    <rPh sb="0" eb="2">
      <t>ガッコウ</t>
    </rPh>
    <rPh sb="3" eb="4">
      <t>ゴウ</t>
    </rPh>
    <phoneticPr fontId="9"/>
  </si>
  <si>
    <t>設置者１号</t>
    <rPh sb="0" eb="3">
      <t>セッチシャ</t>
    </rPh>
    <rPh sb="4" eb="5">
      <t>ゴウ</t>
    </rPh>
    <phoneticPr fontId="9"/>
  </si>
  <si>
    <t>設置者２号</t>
    <rPh sb="0" eb="3">
      <t>セッチシャ</t>
    </rPh>
    <rPh sb="4" eb="5">
      <t>ゴウ</t>
    </rPh>
    <phoneticPr fontId="9"/>
  </si>
  <si>
    <r>
      <t>　本項目は、法第２８条第１項において、学校の設置者又はその設置する学校は、重大事態に対処するために調査を行うものとすると規定されているため、当該調査の実施状況を把握するものである。
　当該項目には、令和</t>
    </r>
    <r>
      <rPr>
        <sz val="10"/>
        <color rgb="FFFF0000"/>
        <rFont val="ＭＳ 明朝"/>
        <family val="1"/>
        <charset val="128"/>
      </rPr>
      <t>６</t>
    </r>
    <r>
      <rPr>
        <sz val="10"/>
        <color theme="1"/>
        <rFont val="ＭＳ 明朝"/>
        <family val="1"/>
        <charset val="128"/>
      </rPr>
      <t>年度間に発生した（当該地方公共団体の長（文部科学大臣）への報告を行った）「重大事態」の状況について記入すること（令和</t>
    </r>
    <r>
      <rPr>
        <sz val="10"/>
        <color rgb="FFFF0000"/>
        <rFont val="ＭＳ 明朝"/>
        <family val="1"/>
        <charset val="128"/>
      </rPr>
      <t>６</t>
    </r>
    <r>
      <rPr>
        <sz val="10"/>
        <color theme="1"/>
        <rFont val="ＭＳ 明朝"/>
        <family val="1"/>
        <charset val="128"/>
      </rPr>
      <t>年度間で発生した「重大事態」のうち、調査が終了したものだけでなく、調査が継続しているものも計上すること。）。</t>
    </r>
    <rPh sb="103" eb="104">
      <t>ド</t>
    </rPh>
    <rPh sb="162" eb="163">
      <t>ド</t>
    </rPh>
    <rPh sb="163" eb="164">
      <t>カン</t>
    </rPh>
    <rPh sb="165" eb="167">
      <t>ハッセイ</t>
    </rPh>
    <rPh sb="170" eb="172">
      <t>ジュウダイ</t>
    </rPh>
    <rPh sb="172" eb="174">
      <t>ジタイ</t>
    </rPh>
    <phoneticPr fontId="9"/>
  </si>
  <si>
    <t>　法第２８条第１項第１号に規定する「重大事態」は「いじめにより当該学校に在籍する児童等の生命、心身又は財産に重大な被害が生じた疑いがあると認めるとき」、同項第２号に規定する「重大事態」は「いじめにより当該学校に在籍する児童等が相当の期間学校を欠席することを余儀なくされている疑いがあると認めるとき」である。
　いじめ「により」とあること、また「疑いがあると認めるとき」とあることから、「いじめ」と「当該学校に在籍する児童等の生命、心身又は財産に重大な被害が生じた」こと又は「当該学校に在籍する児童等が相当の期間学校を欠席することを余儀なくされている」こととの間に因果関係が存在する可能性があれば、重大事態が発生したものと扱うこと。</t>
    <rPh sb="18" eb="20">
      <t>ジュウダイ</t>
    </rPh>
    <rPh sb="20" eb="22">
      <t>ジタイ</t>
    </rPh>
    <phoneticPr fontId="9"/>
  </si>
  <si>
    <t>発生学校数が「0」校ですが、発生件数が入力されています。</t>
    <rPh sb="0" eb="2">
      <t>ハッセイ</t>
    </rPh>
    <rPh sb="2" eb="4">
      <t>ガッコウ</t>
    </rPh>
    <rPh sb="4" eb="5">
      <t>スウ</t>
    </rPh>
    <rPh sb="9" eb="10">
      <t>コウ</t>
    </rPh>
    <rPh sb="14" eb="16">
      <t>ハッセイ</t>
    </rPh>
    <rPh sb="16" eb="18">
      <t>ケンスウ</t>
    </rPh>
    <rPh sb="19" eb="21">
      <t>ニュウリョク</t>
    </rPh>
    <phoneticPr fontId="9"/>
  </si>
  <si>
    <t>　「いじめ防止等のための基本的な方針」（平成２５年１０月１１日文部科学大臣決定、平成２９年３月１４日改定）で示されているように、児童生徒や保護者からいじめにより重大事態に至ったという申立てがあったものについても、重大事態の発生件数とすること。</t>
    <rPh sb="40" eb="42">
      <t>ヘイセイ</t>
    </rPh>
    <rPh sb="44" eb="45">
      <t>ネン</t>
    </rPh>
    <rPh sb="46" eb="47">
      <t>ガツ</t>
    </rPh>
    <rPh sb="49" eb="50">
      <t>ニチ</t>
    </rPh>
    <rPh sb="50" eb="52">
      <t>カイテイ</t>
    </rPh>
    <phoneticPr fontId="9"/>
  </si>
  <si>
    <t>重大事態が発生した学校数が、学校4頁の学校総数を上回っています。</t>
    <rPh sb="0" eb="2">
      <t>ジュウダイ</t>
    </rPh>
    <rPh sb="2" eb="4">
      <t>ジタイ</t>
    </rPh>
    <rPh sb="5" eb="7">
      <t>ハッセイ</t>
    </rPh>
    <rPh sb="9" eb="11">
      <t>ガッコウ</t>
    </rPh>
    <rPh sb="11" eb="12">
      <t>スウ</t>
    </rPh>
    <rPh sb="14" eb="16">
      <t>ガッコウ</t>
    </rPh>
    <rPh sb="17" eb="18">
      <t>ページ</t>
    </rPh>
    <rPh sb="19" eb="21">
      <t>ガッコウ</t>
    </rPh>
    <rPh sb="21" eb="23">
      <t>ソウスウ</t>
    </rPh>
    <rPh sb="24" eb="26">
      <t>ウワマワ</t>
    </rPh>
    <phoneticPr fontId="9"/>
  </si>
  <si>
    <t>　「重大な被害の態様」については、最も重大と考えられるものを一つ選択して回答する。</t>
    <rPh sb="2" eb="4">
      <t>ジュウダイ</t>
    </rPh>
    <rPh sb="5" eb="7">
      <t>ヒガイ</t>
    </rPh>
    <rPh sb="8" eb="10">
      <t>タイヨウ</t>
    </rPh>
    <rPh sb="17" eb="18">
      <t>モット</t>
    </rPh>
    <rPh sb="19" eb="21">
      <t>ジュウダイ</t>
    </rPh>
    <rPh sb="22" eb="23">
      <t>カンガ</t>
    </rPh>
    <rPh sb="30" eb="31">
      <t>ヒト</t>
    </rPh>
    <rPh sb="32" eb="34">
      <t>センタク</t>
    </rPh>
    <rPh sb="36" eb="38">
      <t>カイトウ</t>
    </rPh>
    <phoneticPr fontId="9"/>
  </si>
  <si>
    <t>重大事態が発生した学校数が、重大事態の発生件数を上回っています。</t>
    <rPh sb="0" eb="2">
      <t>ジュウダイ</t>
    </rPh>
    <rPh sb="2" eb="4">
      <t>ジタイ</t>
    </rPh>
    <rPh sb="5" eb="7">
      <t>ハッセイ</t>
    </rPh>
    <rPh sb="9" eb="11">
      <t>ガッコウ</t>
    </rPh>
    <rPh sb="11" eb="12">
      <t>スウ</t>
    </rPh>
    <rPh sb="14" eb="16">
      <t>ジュウダイ</t>
    </rPh>
    <rPh sb="16" eb="18">
      <t>ジタイ</t>
    </rPh>
    <rPh sb="19" eb="21">
      <t>ハッセイ</t>
    </rPh>
    <rPh sb="21" eb="23">
      <t>ケンスウ</t>
    </rPh>
    <rPh sb="24" eb="26">
      <t>ウワマワ</t>
    </rPh>
    <phoneticPr fontId="9"/>
  </si>
  <si>
    <r>
      <t>　「調査状況」について、令和</t>
    </r>
    <r>
      <rPr>
        <sz val="10"/>
        <color rgb="FFFF0000"/>
        <rFont val="ＭＳ 明朝"/>
        <family val="1"/>
        <charset val="128"/>
      </rPr>
      <t>６</t>
    </r>
    <r>
      <rPr>
        <sz val="10"/>
        <color theme="1"/>
        <rFont val="ＭＳ 明朝"/>
        <family val="1"/>
        <charset val="128"/>
      </rPr>
      <t>年度中に発生した「重大事態」のうち、調査主体が決定する前に令和</t>
    </r>
    <r>
      <rPr>
        <sz val="10"/>
        <color rgb="FFFF0000"/>
        <rFont val="ＭＳ 明朝"/>
        <family val="1"/>
        <charset val="128"/>
      </rPr>
      <t>７</t>
    </r>
    <r>
      <rPr>
        <sz val="10"/>
        <color theme="1"/>
        <rFont val="ＭＳ 明朝"/>
        <family val="1"/>
        <charset val="128"/>
      </rPr>
      <t>年度になったものは、「調査中の件数」とすること。</t>
    </r>
    <rPh sb="2" eb="4">
      <t>チョウサ</t>
    </rPh>
    <rPh sb="4" eb="6">
      <t>ジョウキョウ</t>
    </rPh>
    <rPh sb="16" eb="17">
      <t>ド</t>
    </rPh>
    <rPh sb="17" eb="18">
      <t>チュウ</t>
    </rPh>
    <rPh sb="58" eb="61">
      <t>チョウサチュウ</t>
    </rPh>
    <rPh sb="62" eb="64">
      <t>ケンスウ</t>
    </rPh>
    <phoneticPr fontId="9"/>
  </si>
  <si>
    <t>全ての重大事態について、〔２〕の①１号、②２号のいずれか、又は両方に件数を計上してください。</t>
    <rPh sb="0" eb="1">
      <t>スベ</t>
    </rPh>
    <rPh sb="3" eb="5">
      <t>ジュウダイ</t>
    </rPh>
    <rPh sb="5" eb="7">
      <t>ジタイ</t>
    </rPh>
    <rPh sb="18" eb="19">
      <t>ゴウ</t>
    </rPh>
    <rPh sb="22" eb="23">
      <t>ゴウ</t>
    </rPh>
    <rPh sb="29" eb="30">
      <t>マタ</t>
    </rPh>
    <rPh sb="31" eb="33">
      <t>リョウホウ</t>
    </rPh>
    <rPh sb="34" eb="36">
      <t>ケンスウ</t>
    </rPh>
    <rPh sb="37" eb="39">
      <t>ケイジョウ</t>
    </rPh>
    <phoneticPr fontId="9"/>
  </si>
  <si>
    <t>　１件の「重大事態」が、法第２８条第１項第１号及び同第２号の両方に該当する場合は、それぞれの項目に記入すること。</t>
  </si>
  <si>
    <t>〔２〕の①１号又は②２号に、重大事態発生件数を上回る件数が入力されています。</t>
    <rPh sb="7" eb="8">
      <t>マタ</t>
    </rPh>
    <rPh sb="14" eb="16">
      <t>ジュウダイ</t>
    </rPh>
    <rPh sb="16" eb="18">
      <t>ジタイ</t>
    </rPh>
    <rPh sb="18" eb="20">
      <t>ハッセイ</t>
    </rPh>
    <rPh sb="20" eb="22">
      <t>ケンスウ</t>
    </rPh>
    <rPh sb="23" eb="25">
      <t>ウワマワ</t>
    </rPh>
    <rPh sb="26" eb="28">
      <t>ケンスウ</t>
    </rPh>
    <rPh sb="29" eb="31">
      <t>ニュウリョク</t>
    </rPh>
    <phoneticPr fontId="9"/>
  </si>
  <si>
    <r>
      <t>　「〔３〕法第２８条第１項に規定する「重大事態」の調査主体」について、令和</t>
    </r>
    <r>
      <rPr>
        <sz val="10"/>
        <color rgb="FFFF0000"/>
        <rFont val="ＭＳ 明朝"/>
        <family val="1"/>
        <charset val="128"/>
      </rPr>
      <t>６</t>
    </r>
    <r>
      <rPr>
        <sz val="10"/>
        <color theme="1"/>
        <rFont val="ＭＳ 明朝"/>
        <family val="1"/>
        <charset val="128"/>
      </rPr>
      <t>年度中に発生した「重大事態」のうち、調査主体が決定する前に令和</t>
    </r>
    <r>
      <rPr>
        <sz val="10"/>
        <color rgb="FFFF0000"/>
        <rFont val="ＭＳ 明朝"/>
        <family val="1"/>
        <charset val="128"/>
      </rPr>
      <t>７</t>
    </r>
    <r>
      <rPr>
        <sz val="10"/>
        <color theme="1"/>
        <rFont val="ＭＳ 明朝"/>
        <family val="1"/>
        <charset val="128"/>
      </rPr>
      <t>年度になったものは、「〔３〕法第２８条第１項に規定する「重大事態」の調査主体」は、「重大事態の発生件数のうち、調査主体を検討中の件数」とすること。</t>
    </r>
    <rPh sb="39" eb="40">
      <t>ド</t>
    </rPh>
    <rPh sb="40" eb="41">
      <t>チュウ</t>
    </rPh>
    <phoneticPr fontId="9"/>
  </si>
  <si>
    <t>〔２〕の①１号の重大な被害の態様は発生件数１件につき、一つ選択してください。</t>
    <rPh sb="8" eb="10">
      <t>ジュウダイ</t>
    </rPh>
    <rPh sb="11" eb="13">
      <t>ヒガイ</t>
    </rPh>
    <rPh sb="14" eb="16">
      <t>タイヨウ</t>
    </rPh>
    <rPh sb="17" eb="19">
      <t>ハッセイ</t>
    </rPh>
    <rPh sb="19" eb="21">
      <t>ケンスウ</t>
    </rPh>
    <rPh sb="22" eb="23">
      <t>ケン</t>
    </rPh>
    <rPh sb="27" eb="28">
      <t>ヒト</t>
    </rPh>
    <rPh sb="29" eb="31">
      <t>センタク</t>
    </rPh>
    <phoneticPr fontId="9"/>
  </si>
  <si>
    <t xml:space="preserve">「調査を行うための組織が第三者のみで構成されている件数」の「第三者」とは、当該いじめ事案の関係者と直接の人間関係又は特別の利害関係を有しない者をいう。したがって、この件数には、学校や教育委員会等の職員が構成員となっているものは含まれない。
</t>
  </si>
  <si>
    <t>〔２〕「調査状況」の内訳「（ア）と（イ）」の計が発生件数と一致していません。</t>
    <rPh sb="4" eb="6">
      <t>チョウサ</t>
    </rPh>
    <rPh sb="6" eb="8">
      <t>ジョウキョウ</t>
    </rPh>
    <rPh sb="10" eb="12">
      <t>ウチワケ</t>
    </rPh>
    <rPh sb="22" eb="23">
      <t>ケイ</t>
    </rPh>
    <rPh sb="24" eb="26">
      <t>ハッセイ</t>
    </rPh>
    <rPh sb="26" eb="28">
      <t>ケンスウ</t>
    </rPh>
    <rPh sb="29" eb="31">
      <t>イッチ</t>
    </rPh>
    <phoneticPr fontId="9"/>
  </si>
  <si>
    <t>〔２〕「(ア)調査済みの件数」と調査の結果（いじめが確認された・されなかった）の合計が一致していません。</t>
    <rPh sb="7" eb="9">
      <t>チョウサ</t>
    </rPh>
    <rPh sb="9" eb="10">
      <t>ズ</t>
    </rPh>
    <rPh sb="12" eb="14">
      <t>ケンスウ</t>
    </rPh>
    <rPh sb="16" eb="18">
      <t>チョウサ</t>
    </rPh>
    <rPh sb="19" eb="21">
      <t>ケッカ</t>
    </rPh>
    <rPh sb="26" eb="28">
      <t>カクニン</t>
    </rPh>
    <rPh sb="40" eb="42">
      <t>ゴウケイ</t>
    </rPh>
    <rPh sb="43" eb="45">
      <t>イッチ</t>
    </rPh>
    <phoneticPr fontId="9"/>
  </si>
  <si>
    <t>〔３〕調査主体別の件数の計が、〔２〕の件数と一致していません。</t>
    <rPh sb="3" eb="5">
      <t>チョウサ</t>
    </rPh>
    <rPh sb="5" eb="7">
      <t>シュタイ</t>
    </rPh>
    <rPh sb="7" eb="8">
      <t>ベツ</t>
    </rPh>
    <rPh sb="9" eb="11">
      <t>ケンスウ</t>
    </rPh>
    <rPh sb="12" eb="13">
      <t>ケイ</t>
    </rPh>
    <rPh sb="19" eb="21">
      <t>ケンスウ</t>
    </rPh>
    <rPh sb="22" eb="24">
      <t>イッチ</t>
    </rPh>
    <phoneticPr fontId="9"/>
  </si>
  <si>
    <t>〔３〕調査主体ごとに,１号、２号のいずれか、又は両方に件数を計上してください。</t>
    <rPh sb="3" eb="5">
      <t>チョウサ</t>
    </rPh>
    <rPh sb="5" eb="7">
      <t>シュタイ</t>
    </rPh>
    <rPh sb="12" eb="13">
      <t>ゴウ</t>
    </rPh>
    <rPh sb="15" eb="16">
      <t>ゴウ</t>
    </rPh>
    <rPh sb="22" eb="23">
      <t>マタ</t>
    </rPh>
    <rPh sb="24" eb="26">
      <t>リョウホウ</t>
    </rPh>
    <rPh sb="27" eb="29">
      <t>ケンスウ</t>
    </rPh>
    <rPh sb="30" eb="32">
      <t>ケイジョウ</t>
    </rPh>
    <phoneticPr fontId="9"/>
  </si>
  <si>
    <t>〔３〕の１号又は２号の欄に、調査主体別の件数を上回る件数が入力されています。</t>
    <rPh sb="6" eb="7">
      <t>マタ</t>
    </rPh>
    <rPh sb="11" eb="12">
      <t>ラン</t>
    </rPh>
    <rPh sb="14" eb="16">
      <t>チョウサ</t>
    </rPh>
    <rPh sb="16" eb="18">
      <t>シュタイ</t>
    </rPh>
    <rPh sb="18" eb="19">
      <t>ベツ</t>
    </rPh>
    <rPh sb="20" eb="22">
      <t>ケンスウ</t>
    </rPh>
    <rPh sb="23" eb="25">
      <t>ウワマワ</t>
    </rPh>
    <rPh sb="26" eb="28">
      <t>ケンスウ</t>
    </rPh>
    <rPh sb="29" eb="31">
      <t>ニュウリョク</t>
    </rPh>
    <phoneticPr fontId="9"/>
  </si>
  <si>
    <t>〔３〕の第三者のみで構成されている件数に、その左の欄を上回る件数が入力されています。</t>
    <rPh sb="4" eb="7">
      <t>ダイサンシャ</t>
    </rPh>
    <rPh sb="10" eb="12">
      <t>コウセイ</t>
    </rPh>
    <rPh sb="17" eb="19">
      <t>ケンスウ</t>
    </rPh>
    <rPh sb="30" eb="32">
      <t>ケンスウ</t>
    </rPh>
    <phoneticPr fontId="9"/>
  </si>
  <si>
    <r>
      <t xml:space="preserve">〔４〕重大な被害を把握する以前のいじめの対応状況　（件）
</t>
    </r>
    <r>
      <rPr>
        <u/>
        <sz val="11"/>
        <color theme="1"/>
        <rFont val="ＭＳ 明朝"/>
        <family val="1"/>
        <charset val="128"/>
      </rPr>
      <t>※(注９)参照</t>
    </r>
    <rPh sb="3" eb="5">
      <t>ジュウダイ</t>
    </rPh>
    <rPh sb="6" eb="8">
      <t>ヒガイ</t>
    </rPh>
    <rPh sb="9" eb="11">
      <t>ハアク</t>
    </rPh>
    <rPh sb="13" eb="15">
      <t>イゼン</t>
    </rPh>
    <rPh sb="20" eb="22">
      <t>タイオウ</t>
    </rPh>
    <rPh sb="22" eb="24">
      <t>ジョウキョウ</t>
    </rPh>
    <rPh sb="32" eb="33">
      <t>チュウ</t>
    </rPh>
    <rPh sb="35" eb="37">
      <t>サンショウ</t>
    </rPh>
    <phoneticPr fontId="9"/>
  </si>
  <si>
    <t>〔５〕法第２８条第１項に規定する「重大事態」のうち、同法第３０条第２項及び同法第３１条第２項に規定する調査の結果について調査（再調査）を行った件数（件）</t>
    <rPh sb="26" eb="28">
      <t>ドウホウ</t>
    </rPh>
    <rPh sb="31" eb="32">
      <t>ジョウ</t>
    </rPh>
    <rPh sb="32" eb="33">
      <t>ダイ</t>
    </rPh>
    <rPh sb="34" eb="35">
      <t>コウ</t>
    </rPh>
    <rPh sb="35" eb="36">
      <t>オヨ</t>
    </rPh>
    <rPh sb="37" eb="39">
      <t>ドウホウ</t>
    </rPh>
    <rPh sb="39" eb="40">
      <t>ダイ</t>
    </rPh>
    <rPh sb="51" eb="53">
      <t>チョウサ</t>
    </rPh>
    <rPh sb="54" eb="56">
      <t>ケッカ</t>
    </rPh>
    <rPh sb="60" eb="62">
      <t>チョウサ</t>
    </rPh>
    <rPh sb="63" eb="64">
      <t>サイ</t>
    </rPh>
    <rPh sb="68" eb="69">
      <t>オコナ</t>
    </rPh>
    <rPh sb="71" eb="73">
      <t>ケンスウ</t>
    </rPh>
    <phoneticPr fontId="9"/>
  </si>
  <si>
    <t>いじめとして認知していた</t>
    <phoneticPr fontId="9"/>
  </si>
  <si>
    <t>いじめとして認知していなかった</t>
    <phoneticPr fontId="9"/>
  </si>
  <si>
    <t>地方公共団体の長等において調査の結果について調査（再調査）を行った件数</t>
    <phoneticPr fontId="9"/>
  </si>
  <si>
    <t>いじめの解消に向けて
取組中だった</t>
    <rPh sb="4" eb="6">
      <t>カイショウ</t>
    </rPh>
    <rPh sb="7" eb="8">
      <t>ム</t>
    </rPh>
    <rPh sb="11" eb="13">
      <t>トリクミ</t>
    </rPh>
    <rPh sb="13" eb="14">
      <t>チュウ</t>
    </rPh>
    <phoneticPr fontId="9"/>
  </si>
  <si>
    <t>いじめは解消した
と判断していた</t>
    <rPh sb="4" eb="6">
      <t>カイショウ</t>
    </rPh>
    <rPh sb="10" eb="12">
      <t>ハンダン</t>
    </rPh>
    <phoneticPr fontId="9"/>
  </si>
  <si>
    <t>いじめに該当し得るトラブル等の
情報があった</t>
    <rPh sb="4" eb="6">
      <t>ガイトウ</t>
    </rPh>
    <rPh sb="7" eb="8">
      <t>ウ</t>
    </rPh>
    <rPh sb="13" eb="14">
      <t>トウ</t>
    </rPh>
    <rPh sb="16" eb="18">
      <t>ジョウホウ</t>
    </rPh>
    <phoneticPr fontId="9"/>
  </si>
  <si>
    <t>いじめに該当し得るトラブル等の
情報がなかった</t>
    <rPh sb="4" eb="6">
      <t>ガイトウ</t>
    </rPh>
    <rPh sb="7" eb="8">
      <t>ウ</t>
    </rPh>
    <rPh sb="13" eb="14">
      <t>ナド</t>
    </rPh>
    <rPh sb="16" eb="18">
      <t>ジョウホウ</t>
    </rPh>
    <phoneticPr fontId="9"/>
  </si>
  <si>
    <t>うち、法第２８条第１項第１号に規定する「重大事態」の件数</t>
  </si>
  <si>
    <t>うち、法第２８条第１項第２号に規定する「重大事態」の件数</t>
  </si>
  <si>
    <t>認知・取組中</t>
    <rPh sb="0" eb="2">
      <t>ニンチ</t>
    </rPh>
    <rPh sb="3" eb="5">
      <t>トリクミ</t>
    </rPh>
    <rPh sb="5" eb="6">
      <t>チュウ</t>
    </rPh>
    <phoneticPr fontId="9"/>
  </si>
  <si>
    <t>認知・解消</t>
    <rPh sb="0" eb="2">
      <t>ニンチ</t>
    </rPh>
    <rPh sb="3" eb="5">
      <t>カイショウ</t>
    </rPh>
    <phoneticPr fontId="9"/>
  </si>
  <si>
    <t>非認知・情報あり</t>
    <rPh sb="0" eb="1">
      <t>ヒ</t>
    </rPh>
    <rPh sb="1" eb="3">
      <t>ニンチ</t>
    </rPh>
    <rPh sb="4" eb="6">
      <t>ジョウホウ</t>
    </rPh>
    <phoneticPr fontId="9"/>
  </si>
  <si>
    <t>非認知・情報なし</t>
    <rPh sb="0" eb="1">
      <t>ヒ</t>
    </rPh>
    <rPh sb="1" eb="3">
      <t>ニンチ</t>
    </rPh>
    <rPh sb="4" eb="6">
      <t>ジョウホウ</t>
    </rPh>
    <phoneticPr fontId="9"/>
  </si>
  <si>
    <t>再調査・記入漏れ</t>
    <rPh sb="0" eb="3">
      <t>サイチョウサ</t>
    </rPh>
    <rPh sb="4" eb="6">
      <t>キニュウ</t>
    </rPh>
    <rPh sb="6" eb="7">
      <t>モ</t>
    </rPh>
    <phoneticPr fontId="9"/>
  </si>
  <si>
    <t>再調査・内数誤り</t>
    <rPh sb="0" eb="3">
      <t>サイチョウサ</t>
    </rPh>
    <rPh sb="4" eb="6">
      <t>ウチスウ</t>
    </rPh>
    <rPh sb="6" eb="7">
      <t>アヤマ</t>
    </rPh>
    <phoneticPr fontId="9"/>
  </si>
  <si>
    <t>再調査・校種誤り</t>
    <rPh sb="0" eb="3">
      <t>サイチョウサ</t>
    </rPh>
    <rPh sb="4" eb="6">
      <t>コウシュ</t>
    </rPh>
    <rPh sb="6" eb="7">
      <t>アヤマ</t>
    </rPh>
    <phoneticPr fontId="9"/>
  </si>
  <si>
    <t>（注９）</t>
    <rPh sb="1" eb="2">
      <t>チュウ</t>
    </rPh>
    <phoneticPr fontId="9"/>
  </si>
  <si>
    <t xml:space="preserve">　「〔４〕重大な被害を把握する以前のいじめの対応状況」は、「〔２〕法第２８条第１項に規定する「重大事態」の発生件数」に計上した「重大事態」について、重大な被害が生じた疑いがあると把握する以前に、学校がいじめとして認知していたかどうか、該当する状況を一つ選択して回答する。「重大事態」調査を実施することを決めた時点や「重大事態」調査を開始した時点でいじめとして認知していた場合も、重大な被害が生じた疑いがあると把握する以前にいじめとして認知していなかった場合には、「いじめとして認知していなかった」に計上すること。
</t>
    <rPh sb="59" eb="61">
      <t>ケイジョウ</t>
    </rPh>
    <rPh sb="64" eb="66">
      <t>ジュウダイ</t>
    </rPh>
    <rPh sb="66" eb="68">
      <t>ジタイ</t>
    </rPh>
    <rPh sb="74" eb="76">
      <t>ジュウダイ</t>
    </rPh>
    <rPh sb="77" eb="79">
      <t>ヒガイ</t>
    </rPh>
    <rPh sb="80" eb="81">
      <t>ショウ</t>
    </rPh>
    <rPh sb="83" eb="84">
      <t>ウタガ</t>
    </rPh>
    <rPh sb="89" eb="91">
      <t>ハアク</t>
    </rPh>
    <rPh sb="93" eb="95">
      <t>イゼン</t>
    </rPh>
    <rPh sb="97" eb="99">
      <t>ガッコウ</t>
    </rPh>
    <rPh sb="106" eb="108">
      <t>ニンチ</t>
    </rPh>
    <rPh sb="117" eb="119">
      <t>ガイトウ</t>
    </rPh>
    <rPh sb="121" eb="123">
      <t>ジョウキョウ</t>
    </rPh>
    <rPh sb="124" eb="125">
      <t>ヒト</t>
    </rPh>
    <rPh sb="126" eb="128">
      <t>センタク</t>
    </rPh>
    <rPh sb="130" eb="132">
      <t>カイトウ</t>
    </rPh>
    <rPh sb="136" eb="138">
      <t>ジュウダイ</t>
    </rPh>
    <rPh sb="138" eb="140">
      <t>ジタイ</t>
    </rPh>
    <rPh sb="141" eb="143">
      <t>チョウサ</t>
    </rPh>
    <rPh sb="144" eb="146">
      <t>ジッシ</t>
    </rPh>
    <rPh sb="151" eb="152">
      <t>キ</t>
    </rPh>
    <rPh sb="154" eb="156">
      <t>ジテン</t>
    </rPh>
    <rPh sb="158" eb="160">
      <t>ジュウダイ</t>
    </rPh>
    <rPh sb="160" eb="162">
      <t>ジタイ</t>
    </rPh>
    <rPh sb="163" eb="165">
      <t>チョウサ</t>
    </rPh>
    <rPh sb="166" eb="168">
      <t>カイシ</t>
    </rPh>
    <rPh sb="170" eb="172">
      <t>ジテン</t>
    </rPh>
    <rPh sb="179" eb="181">
      <t>ニンチ</t>
    </rPh>
    <rPh sb="185" eb="187">
      <t>バアイ</t>
    </rPh>
    <rPh sb="189" eb="191">
      <t>ジュウダイ</t>
    </rPh>
    <rPh sb="192" eb="194">
      <t>ヒガイ</t>
    </rPh>
    <rPh sb="195" eb="196">
      <t>ショウ</t>
    </rPh>
    <rPh sb="198" eb="199">
      <t>ウタガ</t>
    </rPh>
    <rPh sb="204" eb="206">
      <t>ハアク</t>
    </rPh>
    <rPh sb="208" eb="210">
      <t>イゼン</t>
    </rPh>
    <rPh sb="217" eb="219">
      <t>ニンチ</t>
    </rPh>
    <rPh sb="226" eb="228">
      <t>バアイ</t>
    </rPh>
    <rPh sb="238" eb="240">
      <t>ニンチ</t>
    </rPh>
    <rPh sb="249" eb="251">
      <t>ケイジョウ</t>
    </rPh>
    <phoneticPr fontId="9"/>
  </si>
  <si>
    <t>「〔４〕重大な被害を把握する以前のいじめの対応状況」の件数が、〔２〕の発生件数と一致していません。</t>
    <rPh sb="4" eb="6">
      <t>ジュウダイ</t>
    </rPh>
    <rPh sb="7" eb="9">
      <t>ヒガイ</t>
    </rPh>
    <rPh sb="10" eb="12">
      <t>ハアク</t>
    </rPh>
    <rPh sb="14" eb="16">
      <t>イゼン</t>
    </rPh>
    <rPh sb="21" eb="23">
      <t>タイオウ</t>
    </rPh>
    <rPh sb="23" eb="25">
      <t>ジョウキョウ</t>
    </rPh>
    <rPh sb="27" eb="29">
      <t>ケンスウ</t>
    </rPh>
    <rPh sb="35" eb="37">
      <t>ハッセイ</t>
    </rPh>
    <rPh sb="37" eb="39">
      <t>ケンスウ</t>
    </rPh>
    <rPh sb="40" eb="42">
      <t>イッチ</t>
    </rPh>
    <phoneticPr fontId="9"/>
  </si>
  <si>
    <t>　なお、いじめとして認知した年度が、「重大事態」調査を実施した年度とは異なる場合であっても、重大な被害が生じた疑いがあると把握する以前にいじめとして認知していた場合には「いじめとして認知していた」に計上すること。</t>
  </si>
  <si>
    <t>「〔４〕重大な被害を把握する以前のいじめの対応状況」の１号の件数が、〔２〕の１号発生件数と一致していません。</t>
    <rPh sb="4" eb="6">
      <t>ジュウダイ</t>
    </rPh>
    <rPh sb="7" eb="9">
      <t>ヒガイ</t>
    </rPh>
    <rPh sb="10" eb="12">
      <t>ハアク</t>
    </rPh>
    <rPh sb="14" eb="16">
      <t>イゼン</t>
    </rPh>
    <rPh sb="21" eb="23">
      <t>タイオウ</t>
    </rPh>
    <rPh sb="23" eb="25">
      <t>ジョウキョウ</t>
    </rPh>
    <rPh sb="28" eb="29">
      <t>ゴウ</t>
    </rPh>
    <rPh sb="30" eb="32">
      <t>ケンスウ</t>
    </rPh>
    <rPh sb="39" eb="40">
      <t>ゴウ</t>
    </rPh>
    <rPh sb="40" eb="42">
      <t>ハッセイ</t>
    </rPh>
    <rPh sb="42" eb="44">
      <t>ケンスウ</t>
    </rPh>
    <rPh sb="45" eb="47">
      <t>イッチ</t>
    </rPh>
    <phoneticPr fontId="9"/>
  </si>
  <si>
    <t>（注10）</t>
    <rPh sb="1" eb="2">
      <t>チュウ</t>
    </rPh>
    <phoneticPr fontId="9"/>
  </si>
  <si>
    <r>
      <t>　「〔５〕法第２８条第１項に規定する「重大事態」のうち、同法第３０条第２項及び同法第３１条第２項に規定する調査の結果について調査（再調査）を行った件数」については、「令和</t>
    </r>
    <r>
      <rPr>
        <sz val="10"/>
        <color rgb="FFFF0000"/>
        <rFont val="ＭＳ 明朝"/>
        <family val="1"/>
        <charset val="128"/>
      </rPr>
      <t>６</t>
    </r>
    <r>
      <rPr>
        <sz val="10"/>
        <color theme="1"/>
        <rFont val="ＭＳ 明朝"/>
        <family val="1"/>
        <charset val="128"/>
      </rPr>
      <t>年度に再調査したもの」を計上する。なお、令和</t>
    </r>
    <r>
      <rPr>
        <sz val="10"/>
        <color rgb="FFFF0000"/>
        <rFont val="ＭＳ 明朝"/>
        <family val="1"/>
        <charset val="128"/>
      </rPr>
      <t>６</t>
    </r>
    <r>
      <rPr>
        <sz val="10"/>
        <color theme="1"/>
        <rFont val="ＭＳ 明朝"/>
        <family val="1"/>
        <charset val="128"/>
      </rPr>
      <t>年度末において調査中のものも含める。（再調査の性格上、重大事態として計上された年度にかかわらず、再調査が行われた年度で計上する。）</t>
    </r>
    <rPh sb="87" eb="88">
      <t>ド</t>
    </rPh>
    <rPh sb="110" eb="111">
      <t>ド</t>
    </rPh>
    <rPh sb="111" eb="112">
      <t>マツ</t>
    </rPh>
    <rPh sb="116" eb="119">
      <t>チョウサチュウ</t>
    </rPh>
    <rPh sb="123" eb="124">
      <t>フク</t>
    </rPh>
    <phoneticPr fontId="9"/>
  </si>
  <si>
    <t>「〔４〕重大な被害を把握する以前のいじめの対応状況」の２号の件数が、〔２〕の２号発生件数と一致していません。</t>
    <rPh sb="4" eb="6">
      <t>ジュウダイ</t>
    </rPh>
    <rPh sb="7" eb="9">
      <t>ヒガイ</t>
    </rPh>
    <rPh sb="10" eb="12">
      <t>ハアク</t>
    </rPh>
    <rPh sb="14" eb="16">
      <t>イゼン</t>
    </rPh>
    <rPh sb="21" eb="23">
      <t>タイオウ</t>
    </rPh>
    <rPh sb="23" eb="25">
      <t>ジョウキョウ</t>
    </rPh>
    <rPh sb="28" eb="29">
      <t>ゴウ</t>
    </rPh>
    <rPh sb="30" eb="32">
      <t>ケンスウ</t>
    </rPh>
    <rPh sb="39" eb="40">
      <t>ゴウ</t>
    </rPh>
    <rPh sb="40" eb="42">
      <t>ハッセイ</t>
    </rPh>
    <rPh sb="42" eb="44">
      <t>ケンスウ</t>
    </rPh>
    <rPh sb="45" eb="47">
      <t>イッチ</t>
    </rPh>
    <phoneticPr fontId="9"/>
  </si>
  <si>
    <t>〔４〕対応状況ごとに,１号、２号のいずれか、又は両方に件数を計上してください。</t>
    <rPh sb="3" eb="7">
      <t>タイオウジョウキョウ</t>
    </rPh>
    <phoneticPr fontId="9"/>
  </si>
  <si>
    <t>〔４〕の１号又は２号に、その左の重大事態件数を上回る件数が入力されています。</t>
    <rPh sb="6" eb="7">
      <t>マタ</t>
    </rPh>
    <rPh sb="14" eb="15">
      <t>ヒダリ</t>
    </rPh>
    <rPh sb="16" eb="18">
      <t>ジュウダイ</t>
    </rPh>
    <rPh sb="18" eb="20">
      <t>ジタイ</t>
    </rPh>
    <rPh sb="20" eb="22">
      <t>ケンスウ</t>
    </rPh>
    <rPh sb="23" eb="25">
      <t>ウワマワ</t>
    </rPh>
    <rPh sb="26" eb="28">
      <t>ケンスウ</t>
    </rPh>
    <rPh sb="29" eb="31">
      <t>ニュウリョク</t>
    </rPh>
    <phoneticPr fontId="9"/>
  </si>
  <si>
    <t>〔５〕再調査について,１号、２号のいずれか、又は両方に件数を計上してください。</t>
    <rPh sb="3" eb="6">
      <t>サイチョウサ</t>
    </rPh>
    <rPh sb="12" eb="13">
      <t>ゴウ</t>
    </rPh>
    <rPh sb="15" eb="16">
      <t>ゴウ</t>
    </rPh>
    <rPh sb="22" eb="23">
      <t>マタ</t>
    </rPh>
    <rPh sb="24" eb="26">
      <t>リョウホウ</t>
    </rPh>
    <rPh sb="27" eb="29">
      <t>ケンスウ</t>
    </rPh>
    <rPh sb="30" eb="32">
      <t>ケイジョウ</t>
    </rPh>
    <phoneticPr fontId="9"/>
  </si>
  <si>
    <t>〔５〕の１号又は２号に、その左の再調査を行った件数を上回る件数が入力されています。</t>
    <rPh sb="6" eb="7">
      <t>マタ</t>
    </rPh>
    <rPh sb="14" eb="15">
      <t>ヒダリ</t>
    </rPh>
    <rPh sb="16" eb="19">
      <t>サイチョウサ</t>
    </rPh>
    <rPh sb="20" eb="21">
      <t>オコナ</t>
    </rPh>
    <rPh sb="23" eb="25">
      <t>ケンスウ</t>
    </rPh>
    <rPh sb="26" eb="28">
      <t>ウワマワ</t>
    </rPh>
    <rPh sb="29" eb="31">
      <t>ケンスウ</t>
    </rPh>
    <rPh sb="32" eb="34">
      <t>ニュウリョク</t>
    </rPh>
    <phoneticPr fontId="9"/>
  </si>
  <si>
    <t>調査Ⅱ　　　小学校、中学校、高等学校及び特別支援学校におけるいじめの状況等</t>
    <rPh sb="0" eb="2">
      <t>チョウサ</t>
    </rPh>
    <phoneticPr fontId="9"/>
  </si>
  <si>
    <t>記入漏れ</t>
    <rPh sb="0" eb="2">
      <t>キニュウ</t>
    </rPh>
    <rPh sb="2" eb="3">
      <t>モ</t>
    </rPh>
    <phoneticPr fontId="9"/>
  </si>
  <si>
    <t>(2)</t>
    <phoneticPr fontId="9"/>
  </si>
  <si>
    <t>(3)</t>
    <phoneticPr fontId="9"/>
  </si>
  <si>
    <t>(4)</t>
    <phoneticPr fontId="9"/>
  </si>
  <si>
    <r>
      <t>（２）いじめ防止対策推進法第１２条に規定する「地方いじめ防止基本方針」を策定した自治体数</t>
    </r>
    <r>
      <rPr>
        <b/>
        <sz val="9"/>
        <color theme="1"/>
        <rFont val="ＭＳ ゴシック"/>
        <family val="3"/>
        <charset val="128"/>
      </rPr>
      <t>（市町村教育委員会のみ回答）</t>
    </r>
    <rPh sb="6" eb="8">
      <t>ボウシ</t>
    </rPh>
    <rPh sb="8" eb="10">
      <t>タイサク</t>
    </rPh>
    <rPh sb="10" eb="13">
      <t>スイシンホウ</t>
    </rPh>
    <rPh sb="13" eb="14">
      <t>ダイ</t>
    </rPh>
    <rPh sb="16" eb="17">
      <t>ジョウ</t>
    </rPh>
    <rPh sb="18" eb="20">
      <t>キテイ</t>
    </rPh>
    <rPh sb="23" eb="25">
      <t>チホウ</t>
    </rPh>
    <rPh sb="28" eb="30">
      <t>ボウシ</t>
    </rPh>
    <rPh sb="30" eb="32">
      <t>キホン</t>
    </rPh>
    <rPh sb="32" eb="34">
      <t>ホウシン</t>
    </rPh>
    <rPh sb="36" eb="38">
      <t>サクテイ</t>
    </rPh>
    <rPh sb="40" eb="43">
      <t>ジチタイ</t>
    </rPh>
    <rPh sb="43" eb="44">
      <t>カズ</t>
    </rPh>
    <rPh sb="48" eb="50">
      <t>キョウイク</t>
    </rPh>
    <rPh sb="50" eb="53">
      <t>イインカイ</t>
    </rPh>
    <phoneticPr fontId="9"/>
  </si>
  <si>
    <t>（市町村）</t>
    <rPh sb="1" eb="4">
      <t>シチョウソン</t>
    </rPh>
    <phoneticPr fontId="9"/>
  </si>
  <si>
    <t>都道府県の回答欄に未記入があります。</t>
    <rPh sb="0" eb="4">
      <t>トドウフケン</t>
    </rPh>
    <rPh sb="5" eb="7">
      <t>カイトウ</t>
    </rPh>
    <rPh sb="7" eb="8">
      <t>ラン</t>
    </rPh>
    <rPh sb="9" eb="12">
      <t>ミキニュウ</t>
    </rPh>
    <phoneticPr fontId="9"/>
  </si>
  <si>
    <t>（１）策定済</t>
    <rPh sb="3" eb="5">
      <t>サクテイ</t>
    </rPh>
    <rPh sb="5" eb="6">
      <t>ズ</t>
    </rPh>
    <phoneticPr fontId="9"/>
  </si>
  <si>
    <t>（２）策定に向けて検討中</t>
    <rPh sb="3" eb="5">
      <t>サクテイ</t>
    </rPh>
    <rPh sb="6" eb="7">
      <t>ム</t>
    </rPh>
    <rPh sb="9" eb="11">
      <t>ケントウ</t>
    </rPh>
    <rPh sb="11" eb="12">
      <t>チュウ</t>
    </rPh>
    <phoneticPr fontId="9"/>
  </si>
  <si>
    <t>（３）策定するかどうかを検討中</t>
    <rPh sb="3" eb="5">
      <t>サクテイ</t>
    </rPh>
    <rPh sb="12" eb="14">
      <t>ケントウ</t>
    </rPh>
    <rPh sb="14" eb="15">
      <t>チュウ</t>
    </rPh>
    <phoneticPr fontId="9"/>
  </si>
  <si>
    <t>（４）策定しない</t>
    <rPh sb="3" eb="5">
      <t>サクテイ</t>
    </rPh>
    <phoneticPr fontId="9"/>
  </si>
  <si>
    <t>（５）計</t>
    <rPh sb="3" eb="4">
      <t>ケイ</t>
    </rPh>
    <phoneticPr fontId="9"/>
  </si>
  <si>
    <t>市町村の回答欄に未記入があります。</t>
    <rPh sb="0" eb="3">
      <t>シチョウソン</t>
    </rPh>
    <rPh sb="4" eb="6">
      <t>カイトウ</t>
    </rPh>
    <rPh sb="6" eb="7">
      <t>ラン</t>
    </rPh>
    <rPh sb="8" eb="11">
      <t>ミキニュウ</t>
    </rPh>
    <phoneticPr fontId="9"/>
  </si>
  <si>
    <t>市町村</t>
    <rPh sb="0" eb="3">
      <t>シチョウソンチョウソン</t>
    </rPh>
    <phoneticPr fontId="9"/>
  </si>
  <si>
    <t>市区町村</t>
    <rPh sb="0" eb="2">
      <t>シク</t>
    </rPh>
    <rPh sb="2" eb="4">
      <t>チョウソン</t>
    </rPh>
    <phoneticPr fontId="9"/>
  </si>
  <si>
    <r>
      <t>（注）　令和</t>
    </r>
    <r>
      <rPr>
        <sz val="9"/>
        <color rgb="FFFF0000"/>
        <rFont val="ＭＳ 明朝"/>
        <family val="1"/>
        <charset val="128"/>
      </rPr>
      <t>７</t>
    </r>
    <r>
      <rPr>
        <sz val="9"/>
        <color theme="1"/>
        <rFont val="ＭＳ 明朝"/>
        <family val="1"/>
        <charset val="128"/>
      </rPr>
      <t>年３月３１日現在の当該地方公共団体の状況について、教育委員会において記入すること。</t>
    </r>
    <rPh sb="1" eb="2">
      <t>チュウ</t>
    </rPh>
    <rPh sb="9" eb="10">
      <t>ガツ</t>
    </rPh>
    <rPh sb="12" eb="13">
      <t>ニチ</t>
    </rPh>
    <rPh sb="13" eb="15">
      <t>ゲンザイ</t>
    </rPh>
    <rPh sb="16" eb="18">
      <t>トウガイ</t>
    </rPh>
    <phoneticPr fontId="9"/>
  </si>
  <si>
    <t>事務組合</t>
    <rPh sb="0" eb="4">
      <t>ジムクミアイ</t>
    </rPh>
    <phoneticPr fontId="9"/>
  </si>
  <si>
    <t>事務組合教育委員会において記載すべき項目があれば記入してください。</t>
    <rPh sb="0" eb="4">
      <t>ジムクミアイ</t>
    </rPh>
    <rPh sb="4" eb="9">
      <t>キョウイクイインカイ</t>
    </rPh>
    <rPh sb="13" eb="15">
      <t>キサイ</t>
    </rPh>
    <rPh sb="18" eb="20">
      <t>コウモク</t>
    </rPh>
    <rPh sb="24" eb="26">
      <t>キニュウ</t>
    </rPh>
    <phoneticPr fontId="9"/>
  </si>
  <si>
    <r>
      <t>（３）いじめ防止対策推進法第１４条第１項に規定する「いじめ問題対策連絡協議会」を設置した自治体数</t>
    </r>
    <r>
      <rPr>
        <b/>
        <sz val="9"/>
        <color theme="1"/>
        <rFont val="ＭＳ ゴシック"/>
        <family val="3"/>
        <charset val="128"/>
      </rPr>
      <t>（都道府県・市町村教育委員会のみ回答）</t>
    </r>
    <rPh sb="6" eb="8">
      <t>ボウシ</t>
    </rPh>
    <rPh sb="8" eb="10">
      <t>タイサク</t>
    </rPh>
    <rPh sb="10" eb="13">
      <t>スイシンホウ</t>
    </rPh>
    <rPh sb="13" eb="14">
      <t>ダイ</t>
    </rPh>
    <rPh sb="16" eb="17">
      <t>ジョウ</t>
    </rPh>
    <rPh sb="17" eb="18">
      <t>ダイ</t>
    </rPh>
    <rPh sb="19" eb="20">
      <t>コウ</t>
    </rPh>
    <rPh sb="21" eb="23">
      <t>キテイ</t>
    </rPh>
    <rPh sb="29" eb="31">
      <t>モンダイ</t>
    </rPh>
    <rPh sb="31" eb="33">
      <t>タイサク</t>
    </rPh>
    <rPh sb="33" eb="35">
      <t>レンラク</t>
    </rPh>
    <rPh sb="35" eb="38">
      <t>キョウギカイ</t>
    </rPh>
    <rPh sb="40" eb="42">
      <t>セッチ</t>
    </rPh>
    <rPh sb="44" eb="47">
      <t>ジチタイ</t>
    </rPh>
    <rPh sb="47" eb="48">
      <t>カズ</t>
    </rPh>
    <phoneticPr fontId="9"/>
  </si>
  <si>
    <t>（都道府県・市町村）</t>
    <rPh sb="1" eb="5">
      <t>トドウフケン</t>
    </rPh>
    <rPh sb="6" eb="9">
      <t>シチョウソン</t>
    </rPh>
    <phoneticPr fontId="9"/>
  </si>
  <si>
    <t>記入欄誤り</t>
    <rPh sb="0" eb="2">
      <t>キニュウ</t>
    </rPh>
    <rPh sb="2" eb="3">
      <t>ラン</t>
    </rPh>
    <rPh sb="3" eb="4">
      <t>アヤマ</t>
    </rPh>
    <phoneticPr fontId="9"/>
  </si>
  <si>
    <t>（１）条例による設置</t>
    <rPh sb="3" eb="5">
      <t>ジョウレイ</t>
    </rPh>
    <rPh sb="8" eb="10">
      <t>セッチ</t>
    </rPh>
    <phoneticPr fontId="9"/>
  </si>
  <si>
    <t>（２）条例による設置ではないが、法の趣旨を踏まえた会議体を設置</t>
    <rPh sb="3" eb="5">
      <t>ジョウレイ</t>
    </rPh>
    <rPh sb="8" eb="10">
      <t>セッチ</t>
    </rPh>
    <rPh sb="16" eb="17">
      <t>ホウ</t>
    </rPh>
    <rPh sb="18" eb="20">
      <t>シュシ</t>
    </rPh>
    <rPh sb="21" eb="22">
      <t>フ</t>
    </rPh>
    <rPh sb="25" eb="27">
      <t>カイギ</t>
    </rPh>
    <rPh sb="27" eb="28">
      <t>カラダ</t>
    </rPh>
    <rPh sb="29" eb="31">
      <t>セッチ</t>
    </rPh>
    <phoneticPr fontId="9"/>
  </si>
  <si>
    <t>（３）設置に向けて検討中</t>
    <rPh sb="3" eb="5">
      <t>セッチ</t>
    </rPh>
    <rPh sb="6" eb="7">
      <t>ム</t>
    </rPh>
    <rPh sb="9" eb="11">
      <t>ケントウ</t>
    </rPh>
    <rPh sb="11" eb="12">
      <t>チュウ</t>
    </rPh>
    <phoneticPr fontId="9"/>
  </si>
  <si>
    <t>（４）設置するかどうかを検討中</t>
    <phoneticPr fontId="9"/>
  </si>
  <si>
    <t>（５）設置しない</t>
    <phoneticPr fontId="9"/>
  </si>
  <si>
    <t>都道府県の回答欄には、指定都市教育委員会・市区町村教育委員会は記入しないでください。</t>
    <rPh sb="0" eb="4">
      <t>トドウフケン</t>
    </rPh>
    <rPh sb="5" eb="7">
      <t>カイトウ</t>
    </rPh>
    <rPh sb="7" eb="8">
      <t>ラン</t>
    </rPh>
    <rPh sb="11" eb="13">
      <t>シテイ</t>
    </rPh>
    <rPh sb="13" eb="15">
      <t>トシ</t>
    </rPh>
    <rPh sb="15" eb="17">
      <t>キョウイク</t>
    </rPh>
    <rPh sb="17" eb="20">
      <t>イインカイ</t>
    </rPh>
    <rPh sb="21" eb="23">
      <t>シク</t>
    </rPh>
    <rPh sb="23" eb="25">
      <t>チョウソン</t>
    </rPh>
    <rPh sb="25" eb="27">
      <t>キョウイク</t>
    </rPh>
    <rPh sb="27" eb="30">
      <t>イインカイ</t>
    </rPh>
    <rPh sb="31" eb="33">
      <t>キニュウ</t>
    </rPh>
    <phoneticPr fontId="9"/>
  </si>
  <si>
    <t>市町村の回答欄には、都道府県教育委員会は記入しないでください。</t>
    <rPh sb="0" eb="3">
      <t>シチョウソン</t>
    </rPh>
    <rPh sb="4" eb="6">
      <t>カイトウ</t>
    </rPh>
    <rPh sb="6" eb="7">
      <t>ラン</t>
    </rPh>
    <rPh sb="10" eb="14">
      <t>トドウフケン</t>
    </rPh>
    <rPh sb="14" eb="16">
      <t>キョウイク</t>
    </rPh>
    <rPh sb="16" eb="19">
      <t>イインカイ</t>
    </rPh>
    <rPh sb="20" eb="22">
      <t>キニュウ</t>
    </rPh>
    <phoneticPr fontId="9"/>
  </si>
  <si>
    <t>「計」の不一致</t>
    <rPh sb="1" eb="2">
      <t>ケイ</t>
    </rPh>
    <rPh sb="4" eb="7">
      <t>フイッチ</t>
    </rPh>
    <phoneticPr fontId="9"/>
  </si>
  <si>
    <t>市町村数が（２）と一致していません。</t>
    <rPh sb="0" eb="3">
      <t>シチョウソン</t>
    </rPh>
    <rPh sb="3" eb="4">
      <t>スウ</t>
    </rPh>
    <rPh sb="9" eb="11">
      <t>イッチ</t>
    </rPh>
    <phoneticPr fontId="9"/>
  </si>
  <si>
    <r>
      <t>（４）いじめ防止対策推進法及びいじめ防止基本方針に基づき、条例により、「重大事態」の調査又は再調査を行うための機関を設置した自治体数（</t>
    </r>
    <r>
      <rPr>
        <b/>
        <sz val="9"/>
        <color theme="1"/>
        <rFont val="ＭＳ ゴシック"/>
        <family val="3"/>
        <charset val="128"/>
      </rPr>
      <t>都道府県・市町村教育委員会のみ回答</t>
    </r>
    <r>
      <rPr>
        <sz val="9"/>
        <color theme="1"/>
        <rFont val="ＭＳ ゴシック"/>
        <family val="3"/>
        <charset val="128"/>
      </rPr>
      <t>）</t>
    </r>
    <rPh sb="6" eb="8">
      <t>ボウシ</t>
    </rPh>
    <rPh sb="8" eb="10">
      <t>タイサク</t>
    </rPh>
    <rPh sb="10" eb="13">
      <t>スイシンホウ</t>
    </rPh>
    <rPh sb="13" eb="14">
      <t>オヨ</t>
    </rPh>
    <rPh sb="18" eb="20">
      <t>ボウシ</t>
    </rPh>
    <rPh sb="20" eb="22">
      <t>キホン</t>
    </rPh>
    <rPh sb="22" eb="24">
      <t>ホウシン</t>
    </rPh>
    <rPh sb="25" eb="26">
      <t>モト</t>
    </rPh>
    <rPh sb="29" eb="31">
      <t>ジョウレイ</t>
    </rPh>
    <rPh sb="36" eb="38">
      <t>ジュウダイ</t>
    </rPh>
    <rPh sb="38" eb="40">
      <t>ジタイ</t>
    </rPh>
    <rPh sb="42" eb="44">
      <t>チョウサ</t>
    </rPh>
    <rPh sb="44" eb="45">
      <t>マタ</t>
    </rPh>
    <rPh sb="50" eb="51">
      <t>オコナ</t>
    </rPh>
    <rPh sb="55" eb="57">
      <t>キカン</t>
    </rPh>
    <rPh sb="58" eb="60">
      <t>セッチ</t>
    </rPh>
    <rPh sb="62" eb="65">
      <t>ジチタイ</t>
    </rPh>
    <rPh sb="65" eb="66">
      <t>スウ</t>
    </rPh>
    <phoneticPr fontId="9"/>
  </si>
  <si>
    <t>（１）設置済</t>
    <rPh sb="3" eb="5">
      <t>セッチ</t>
    </rPh>
    <rPh sb="5" eb="6">
      <t>ズ</t>
    </rPh>
    <phoneticPr fontId="9"/>
  </si>
  <si>
    <t>（２）設置に向けて検討中</t>
    <rPh sb="3" eb="5">
      <t>セッチ</t>
    </rPh>
    <rPh sb="6" eb="7">
      <t>ム</t>
    </rPh>
    <rPh sb="9" eb="11">
      <t>ケントウ</t>
    </rPh>
    <rPh sb="11" eb="12">
      <t>チュウ</t>
    </rPh>
    <phoneticPr fontId="9"/>
  </si>
  <si>
    <t>（３）設置するかどうかを検討中</t>
    <phoneticPr fontId="9"/>
  </si>
  <si>
    <t>（４）設置しない</t>
    <phoneticPr fontId="9"/>
  </si>
  <si>
    <t>教育委員会の附属機関（いじめ防止対策推進法第１４条第３項）</t>
    <rPh sb="0" eb="2">
      <t>キョウイク</t>
    </rPh>
    <rPh sb="2" eb="5">
      <t>イインカイ</t>
    </rPh>
    <rPh sb="6" eb="8">
      <t>フゾク</t>
    </rPh>
    <rPh sb="8" eb="10">
      <t>キカン</t>
    </rPh>
    <rPh sb="21" eb="22">
      <t>ダイ</t>
    </rPh>
    <rPh sb="24" eb="25">
      <t>ジョウ</t>
    </rPh>
    <rPh sb="25" eb="26">
      <t>ダイ</t>
    </rPh>
    <rPh sb="27" eb="28">
      <t>コウ</t>
    </rPh>
    <phoneticPr fontId="9"/>
  </si>
  <si>
    <t>地方公共団体の長の附属機関</t>
    <rPh sb="0" eb="2">
      <t>チホウ</t>
    </rPh>
    <rPh sb="2" eb="4">
      <t>コウキョウ</t>
    </rPh>
    <rPh sb="4" eb="6">
      <t>ダンタイ</t>
    </rPh>
    <rPh sb="7" eb="8">
      <t>オサ</t>
    </rPh>
    <rPh sb="9" eb="11">
      <t>フゾク</t>
    </rPh>
    <rPh sb="11" eb="13">
      <t>キカン</t>
    </rPh>
    <phoneticPr fontId="9"/>
  </si>
  <si>
    <t>いじめ防止対策推進法第３０条第２項の調査を行うための附属機関（公立）</t>
    <rPh sb="3" eb="5">
      <t>ボウシ</t>
    </rPh>
    <rPh sb="5" eb="7">
      <t>タイサク</t>
    </rPh>
    <rPh sb="7" eb="9">
      <t>スイシン</t>
    </rPh>
    <rPh sb="9" eb="10">
      <t>ホウ</t>
    </rPh>
    <rPh sb="10" eb="11">
      <t>ダイ</t>
    </rPh>
    <rPh sb="13" eb="14">
      <t>ジョウ</t>
    </rPh>
    <rPh sb="14" eb="15">
      <t>ダイ</t>
    </rPh>
    <rPh sb="16" eb="17">
      <t>コウ</t>
    </rPh>
    <rPh sb="18" eb="20">
      <t>チョウサ</t>
    </rPh>
    <rPh sb="21" eb="22">
      <t>オコナ</t>
    </rPh>
    <rPh sb="26" eb="28">
      <t>フゾク</t>
    </rPh>
    <rPh sb="28" eb="30">
      <t>キカン</t>
    </rPh>
    <rPh sb="31" eb="33">
      <t>コウリツ</t>
    </rPh>
    <phoneticPr fontId="9"/>
  </si>
  <si>
    <t>都道府県数が（３）と一致していません。</t>
    <rPh sb="0" eb="4">
      <t>トドウフケン</t>
    </rPh>
    <rPh sb="4" eb="5">
      <t>スウ</t>
    </rPh>
    <rPh sb="10" eb="12">
      <t>イッチ</t>
    </rPh>
    <phoneticPr fontId="9"/>
  </si>
  <si>
    <t>いじめ防止対策推進法第３１条第２項の調査を行うための附属機関（私立）</t>
    <rPh sb="3" eb="5">
      <t>ボウシ</t>
    </rPh>
    <rPh sb="5" eb="7">
      <t>タイサク</t>
    </rPh>
    <rPh sb="7" eb="9">
      <t>スイシン</t>
    </rPh>
    <rPh sb="9" eb="10">
      <t>ホウ</t>
    </rPh>
    <rPh sb="10" eb="11">
      <t>ダイ</t>
    </rPh>
    <rPh sb="13" eb="14">
      <t>ジョウ</t>
    </rPh>
    <rPh sb="14" eb="15">
      <t>ダイ</t>
    </rPh>
    <rPh sb="16" eb="17">
      <t>コウ</t>
    </rPh>
    <rPh sb="18" eb="20">
      <t>チョウサ</t>
    </rPh>
    <rPh sb="21" eb="22">
      <t>オコナ</t>
    </rPh>
    <rPh sb="26" eb="28">
      <t>フゾク</t>
    </rPh>
    <rPh sb="28" eb="30">
      <t>キカン</t>
    </rPh>
    <rPh sb="31" eb="33">
      <t>シリツ</t>
    </rPh>
    <phoneticPr fontId="9"/>
  </si>
  <si>
    <t>教育委員会の附属機関（いじめ防止対策推進法第１４条第３項）</t>
    <rPh sb="0" eb="2">
      <t>キョウイク</t>
    </rPh>
    <rPh sb="2" eb="5">
      <t>イインカイ</t>
    </rPh>
    <rPh sb="6" eb="8">
      <t>フゾク</t>
    </rPh>
    <rPh sb="8" eb="10">
      <t>キカン</t>
    </rPh>
    <phoneticPr fontId="9"/>
  </si>
  <si>
    <r>
      <t>（注１）　令和</t>
    </r>
    <r>
      <rPr>
        <sz val="9"/>
        <color rgb="FFFF0000"/>
        <rFont val="ＭＳ 明朝"/>
        <family val="1"/>
        <charset val="128"/>
      </rPr>
      <t>７</t>
    </r>
    <r>
      <rPr>
        <sz val="9"/>
        <color theme="1"/>
        <rFont val="ＭＳ 明朝"/>
        <family val="1"/>
        <charset val="128"/>
      </rPr>
      <t>年３月３１日現在の当該地方公共団体の状況について、教育委員会において記入すること。</t>
    </r>
    <rPh sb="1" eb="2">
      <t>チュウ</t>
    </rPh>
    <rPh sb="10" eb="11">
      <t>ガツ</t>
    </rPh>
    <rPh sb="13" eb="14">
      <t>ニチ</t>
    </rPh>
    <rPh sb="14" eb="16">
      <t>ゲンザイ</t>
    </rPh>
    <rPh sb="17" eb="19">
      <t>トウガイ</t>
    </rPh>
    <phoneticPr fontId="9"/>
  </si>
  <si>
    <t>（注２）　都道府県における地方公共団体の長の附属機関は、現に担当する部署と十分に協議の上、教育委員会において記入すること。</t>
    <rPh sb="1" eb="2">
      <t>チュウ</t>
    </rPh>
    <rPh sb="5" eb="9">
      <t>トドウフケン</t>
    </rPh>
    <rPh sb="28" eb="29">
      <t>ゲン</t>
    </rPh>
    <rPh sb="30" eb="32">
      <t>タントウ</t>
    </rPh>
    <rPh sb="34" eb="36">
      <t>ブショ</t>
    </rPh>
    <rPh sb="37" eb="39">
      <t>ジュウブン</t>
    </rPh>
    <rPh sb="40" eb="42">
      <t>キョウギ</t>
    </rPh>
    <rPh sb="43" eb="44">
      <t>ウエ</t>
    </rPh>
    <rPh sb="45" eb="47">
      <t>キョウイク</t>
    </rPh>
    <rPh sb="47" eb="50">
      <t>イインカイ</t>
    </rPh>
    <rPh sb="54" eb="56">
      <t>キニュウ</t>
    </rPh>
    <phoneticPr fontId="9"/>
  </si>
  <si>
    <r>
      <t>１２．いじめの問題により就学校の指定変更等を行った市町村数及び児童生徒数</t>
    </r>
    <r>
      <rPr>
        <b/>
        <sz val="10"/>
        <color theme="1"/>
        <rFont val="ＭＳ ゴシック"/>
        <family val="3"/>
        <charset val="128"/>
      </rPr>
      <t>（市町村教育委員会のみ回答）</t>
    </r>
    <rPh sb="37" eb="40">
      <t>シチョウソン</t>
    </rPh>
    <phoneticPr fontId="9"/>
  </si>
  <si>
    <t>小学校</t>
    <rPh sb="0" eb="2">
      <t>ショウガク</t>
    </rPh>
    <rPh sb="2" eb="3">
      <t>コウ</t>
    </rPh>
    <phoneticPr fontId="9"/>
  </si>
  <si>
    <t>(市町村)</t>
    <rPh sb="1" eb="4">
      <t>シチョウソン</t>
    </rPh>
    <phoneticPr fontId="9"/>
  </si>
  <si>
    <r>
      <t>（注１）　令和</t>
    </r>
    <r>
      <rPr>
        <sz val="9"/>
        <color rgb="FFFF0000"/>
        <rFont val="ＭＳ 明朝"/>
        <family val="1"/>
        <charset val="128"/>
      </rPr>
      <t>６</t>
    </r>
    <r>
      <rPr>
        <sz val="9"/>
        <color theme="1"/>
        <rFont val="ＭＳ 明朝"/>
        <family val="1"/>
        <charset val="128"/>
      </rPr>
      <t>年度に、いじめの問題により、就学校の指定変更又は区域外就学の受入れを認めた事例のある市町村数及び児童数・生徒数を記入すること。
　　　　　また、児童生徒数については、１人の児童生徒について、年度内に複数回、就学校の指定の変更等を行った場合、延べ数を記入すること。</t>
    </r>
    <rPh sb="1" eb="2">
      <t>チュウ</t>
    </rPh>
    <rPh sb="9" eb="10">
      <t>ド</t>
    </rPh>
    <rPh sb="16" eb="18">
      <t>モンダイ</t>
    </rPh>
    <rPh sb="22" eb="24">
      <t>シュウガク</t>
    </rPh>
    <rPh sb="24" eb="25">
      <t>コウ</t>
    </rPh>
    <rPh sb="26" eb="28">
      <t>シテイ</t>
    </rPh>
    <rPh sb="28" eb="30">
      <t>ヘンコウ</t>
    </rPh>
    <rPh sb="30" eb="31">
      <t>マタ</t>
    </rPh>
    <rPh sb="32" eb="35">
      <t>クイキガイ</t>
    </rPh>
    <rPh sb="35" eb="37">
      <t>シュウガク</t>
    </rPh>
    <rPh sb="38" eb="39">
      <t>ウ</t>
    </rPh>
    <rPh sb="39" eb="40">
      <t>イ</t>
    </rPh>
    <rPh sb="42" eb="43">
      <t>ミト</t>
    </rPh>
    <rPh sb="45" eb="47">
      <t>ジレイ</t>
    </rPh>
    <rPh sb="50" eb="53">
      <t>シチョウソン</t>
    </rPh>
    <rPh sb="53" eb="54">
      <t>スウ</t>
    </rPh>
    <rPh sb="54" eb="55">
      <t>オヨ</t>
    </rPh>
    <rPh sb="56" eb="58">
      <t>ジドウ</t>
    </rPh>
    <rPh sb="58" eb="59">
      <t>スウ</t>
    </rPh>
    <rPh sb="60" eb="63">
      <t>セイトスウ</t>
    </rPh>
    <rPh sb="64" eb="66">
      <t>キニュウ</t>
    </rPh>
    <rPh sb="80" eb="82">
      <t>ジドウ</t>
    </rPh>
    <rPh sb="82" eb="85">
      <t>セイトスウ</t>
    </rPh>
    <rPh sb="94" eb="96">
      <t>ジドウ</t>
    </rPh>
    <rPh sb="96" eb="98">
      <t>セイト</t>
    </rPh>
    <rPh sb="103" eb="106">
      <t>ネンドナイ</t>
    </rPh>
    <rPh sb="107" eb="110">
      <t>フクスウカイ</t>
    </rPh>
    <rPh sb="111" eb="113">
      <t>シュウガク</t>
    </rPh>
    <rPh sb="113" eb="114">
      <t>コウ</t>
    </rPh>
    <rPh sb="115" eb="117">
      <t>シテイ</t>
    </rPh>
    <rPh sb="118" eb="120">
      <t>ヘンコウ</t>
    </rPh>
    <rPh sb="120" eb="121">
      <t>トウ</t>
    </rPh>
    <rPh sb="122" eb="123">
      <t>オコナ</t>
    </rPh>
    <rPh sb="125" eb="127">
      <t>バアイ</t>
    </rPh>
    <rPh sb="128" eb="129">
      <t>ノ</t>
    </rPh>
    <rPh sb="130" eb="131">
      <t>スウ</t>
    </rPh>
    <rPh sb="132" eb="134">
      <t>キニュウ</t>
    </rPh>
    <phoneticPr fontId="9"/>
  </si>
  <si>
    <t>（注２）　「市町村数」については、市町村教育委員会にあっては、該当する事例のある場合のみ「１」を記入すること。</t>
    <rPh sb="1" eb="2">
      <t>チュウ</t>
    </rPh>
    <rPh sb="6" eb="9">
      <t>シチョウソン</t>
    </rPh>
    <rPh sb="9" eb="10">
      <t>スウ</t>
    </rPh>
    <rPh sb="17" eb="20">
      <t>シチョウソン</t>
    </rPh>
    <rPh sb="20" eb="22">
      <t>キョウイク</t>
    </rPh>
    <rPh sb="22" eb="25">
      <t>イインカイ</t>
    </rPh>
    <rPh sb="31" eb="33">
      <t>ガイトウ</t>
    </rPh>
    <rPh sb="35" eb="37">
      <t>ジレイ</t>
    </rPh>
    <rPh sb="40" eb="42">
      <t>バアイ</t>
    </rPh>
    <rPh sb="48" eb="50">
      <t>キニュウ</t>
    </rPh>
    <phoneticPr fontId="9"/>
  </si>
  <si>
    <t>（注３）　市町村を越えての就学校の指定変更等、１人の児童生徒に対して複数の市町村が関与している場合、市町村数については、当該指定変更等の主体となった市町村一つのみ数えること。</t>
    <rPh sb="9" eb="10">
      <t>コ</t>
    </rPh>
    <rPh sb="77" eb="78">
      <t>1</t>
    </rPh>
    <phoneticPr fontId="9"/>
  </si>
  <si>
    <t>調査Ⅲ</t>
    <rPh sb="0" eb="2">
      <t>チョウサ</t>
    </rPh>
    <phoneticPr fontId="9"/>
  </si>
  <si>
    <t>小学校及び中学校における長期欠席の状況等</t>
    <rPh sb="0" eb="3">
      <t>ショウガッコウ</t>
    </rPh>
    <rPh sb="3" eb="4">
      <t>オヨ</t>
    </rPh>
    <rPh sb="5" eb="8">
      <t>チュウガッコウ</t>
    </rPh>
    <rPh sb="12" eb="14">
      <t>チョウキ</t>
    </rPh>
    <rPh sb="14" eb="16">
      <t>ケッセキ</t>
    </rPh>
    <rPh sb="17" eb="19">
      <t>ジョウキョウ</t>
    </rPh>
    <rPh sb="19" eb="20">
      <t>トウ</t>
    </rPh>
    <phoneticPr fontId="9"/>
  </si>
  <si>
    <t>１．長期欠席者の状況（理由別長期欠席者数）</t>
    <rPh sb="2" eb="4">
      <t>チョウキ</t>
    </rPh>
    <rPh sb="4" eb="7">
      <t>ケッセキシャ</t>
    </rPh>
    <rPh sb="8" eb="10">
      <t>ジョウキョウ</t>
    </rPh>
    <rPh sb="11" eb="13">
      <t>リユウ</t>
    </rPh>
    <rPh sb="13" eb="14">
      <t>ベツ</t>
    </rPh>
    <rPh sb="14" eb="16">
      <t>チョウキ</t>
    </rPh>
    <rPh sb="16" eb="19">
      <t>ケッセキシャ</t>
    </rPh>
    <rPh sb="19" eb="20">
      <t>スウ</t>
    </rPh>
    <phoneticPr fontId="9"/>
  </si>
  <si>
    <t>学年</t>
    <rPh sb="0" eb="2">
      <t>ガクネン</t>
    </rPh>
    <phoneticPr fontId="9"/>
  </si>
  <si>
    <t>経済的
理由</t>
    <rPh sb="0" eb="3">
      <t>ケイザイテキ</t>
    </rPh>
    <rPh sb="4" eb="6">
      <t>リユウ</t>
    </rPh>
    <phoneticPr fontId="9"/>
  </si>
  <si>
    <t xml:space="preserve"> 不登校（Ａ)</t>
    <rPh sb="1" eb="4">
      <t>フトウコウ</t>
    </rPh>
    <phoneticPr fontId="9"/>
  </si>
  <si>
    <t>(A)のうち、前回調査でも不登校に計上されていた者</t>
    <rPh sb="7" eb="9">
      <t>ゼンカイ</t>
    </rPh>
    <rPh sb="9" eb="11">
      <t>チョウサ</t>
    </rPh>
    <rPh sb="13" eb="16">
      <t>フトウコウ</t>
    </rPh>
    <rPh sb="17" eb="19">
      <t>ケイジョウ</t>
    </rPh>
    <rPh sb="24" eb="25">
      <t>モノ</t>
    </rPh>
    <phoneticPr fontId="9"/>
  </si>
  <si>
    <t>(A)のうち、50日以上欠席している者</t>
    <rPh sb="9" eb="10">
      <t>ニチ</t>
    </rPh>
    <rPh sb="10" eb="12">
      <t>イジョウ</t>
    </rPh>
    <rPh sb="12" eb="14">
      <t>ケッセキ</t>
    </rPh>
    <rPh sb="18" eb="19">
      <t>モノ</t>
    </rPh>
    <phoneticPr fontId="9"/>
  </si>
  <si>
    <t>うち、90日以上欠席している者</t>
    <phoneticPr fontId="9"/>
  </si>
  <si>
    <t>うち、出席日数が10日以下の者</t>
    <phoneticPr fontId="9"/>
  </si>
  <si>
    <t>うち、出席日数が０日の者</t>
    <phoneticPr fontId="9"/>
  </si>
  <si>
    <t>１年</t>
    <rPh sb="1" eb="2">
      <t>ネン</t>
    </rPh>
    <phoneticPr fontId="9"/>
  </si>
  <si>
    <t>２年</t>
    <rPh sb="1" eb="2">
      <t>ネン</t>
    </rPh>
    <phoneticPr fontId="9"/>
  </si>
  <si>
    <t>不登校内数矛盾</t>
    <rPh sb="0" eb="3">
      <t>フトウコウ</t>
    </rPh>
    <rPh sb="3" eb="5">
      <t>ウチスウ</t>
    </rPh>
    <rPh sb="5" eb="7">
      <t>ムジュン</t>
    </rPh>
    <phoneticPr fontId="9"/>
  </si>
  <si>
    <t>３年</t>
    <rPh sb="1" eb="2">
      <t>ネン</t>
    </rPh>
    <phoneticPr fontId="9"/>
  </si>
  <si>
    <t>小１</t>
    <rPh sb="0" eb="1">
      <t>ショウ</t>
    </rPh>
    <phoneticPr fontId="9"/>
  </si>
  <si>
    <t>４年</t>
    <rPh sb="1" eb="2">
      <t>ネン</t>
    </rPh>
    <phoneticPr fontId="9"/>
  </si>
  <si>
    <t>小２</t>
    <rPh sb="0" eb="1">
      <t>ショウ</t>
    </rPh>
    <phoneticPr fontId="9"/>
  </si>
  <si>
    <t>５年</t>
    <rPh sb="1" eb="2">
      <t>ネン</t>
    </rPh>
    <phoneticPr fontId="9"/>
  </si>
  <si>
    <t>小３</t>
    <rPh sb="0" eb="1">
      <t>ショウ</t>
    </rPh>
    <phoneticPr fontId="9"/>
  </si>
  <si>
    <t>「基本情報」シートで入力された学校種と異なる学校種の欄に回答が記入されています。灰色のセルには回答を記入しないでください。（このページは高等学校及び特別支援学校は対象外です）</t>
    <rPh sb="1" eb="3">
      <t>キホン</t>
    </rPh>
    <rPh sb="3" eb="5">
      <t>ジョウホウ</t>
    </rPh>
    <rPh sb="10" eb="12">
      <t>ニュウリョク</t>
    </rPh>
    <rPh sb="15" eb="17">
      <t>ガッコウ</t>
    </rPh>
    <rPh sb="17" eb="18">
      <t>シュ</t>
    </rPh>
    <rPh sb="19" eb="20">
      <t>コト</t>
    </rPh>
    <rPh sb="22" eb="24">
      <t>ガッコウ</t>
    </rPh>
    <rPh sb="24" eb="25">
      <t>シュ</t>
    </rPh>
    <rPh sb="26" eb="27">
      <t>ラン</t>
    </rPh>
    <rPh sb="28" eb="30">
      <t>カイトウ</t>
    </rPh>
    <rPh sb="31" eb="33">
      <t>キニュウ</t>
    </rPh>
    <rPh sb="40" eb="42">
      <t>ハイイロ</t>
    </rPh>
    <rPh sb="47" eb="49">
      <t>カイトウ</t>
    </rPh>
    <rPh sb="50" eb="52">
      <t>キニュウ</t>
    </rPh>
    <rPh sb="68" eb="70">
      <t>コウトウ</t>
    </rPh>
    <rPh sb="70" eb="72">
      <t>ガッコウ</t>
    </rPh>
    <rPh sb="72" eb="73">
      <t>オヨ</t>
    </rPh>
    <rPh sb="74" eb="76">
      <t>トクベツ</t>
    </rPh>
    <rPh sb="76" eb="78">
      <t>シエン</t>
    </rPh>
    <rPh sb="78" eb="80">
      <t>ガッコウ</t>
    </rPh>
    <rPh sb="81" eb="84">
      <t>タイショウガイ</t>
    </rPh>
    <phoneticPr fontId="9"/>
  </si>
  <si>
    <t>６年</t>
    <rPh sb="1" eb="2">
      <t>ネン</t>
    </rPh>
    <phoneticPr fontId="9"/>
  </si>
  <si>
    <t>小４</t>
    <rPh sb="0" eb="1">
      <t>ショウ</t>
    </rPh>
    <phoneticPr fontId="9"/>
  </si>
  <si>
    <t>小５</t>
    <rPh sb="0" eb="1">
      <t>ショウ</t>
    </rPh>
    <phoneticPr fontId="9"/>
  </si>
  <si>
    <t>（注）小学校には義務教育学校前期課程、中学校には義務教育学校後期課程及び中等教育学校前期課程を含む。</t>
  </si>
  <si>
    <t>小６</t>
    <rPh sb="0" eb="1">
      <t>ショウ</t>
    </rPh>
    <phoneticPr fontId="9"/>
  </si>
  <si>
    <r>
      <t>２．不登校児童生徒の在籍学校数</t>
    </r>
    <r>
      <rPr>
        <sz val="9"/>
        <color indexed="10"/>
        <rFont val="ＭＳ ゴシック"/>
        <family val="3"/>
        <charset val="128"/>
      </rPr>
      <t/>
    </r>
    <rPh sb="2" eb="5">
      <t>フトウコウ</t>
    </rPh>
    <rPh sb="5" eb="7">
      <t>ジドウ</t>
    </rPh>
    <rPh sb="7" eb="9">
      <t>セイト</t>
    </rPh>
    <rPh sb="10" eb="12">
      <t>ザイセキ</t>
    </rPh>
    <rPh sb="12" eb="14">
      <t>ガッコウ</t>
    </rPh>
    <rPh sb="14" eb="15">
      <t>スウ</t>
    </rPh>
    <phoneticPr fontId="9"/>
  </si>
  <si>
    <t>不登校在籍学校数</t>
    <rPh sb="0" eb="3">
      <t>フトウコウ</t>
    </rPh>
    <rPh sb="3" eb="5">
      <t>ザイセキ</t>
    </rPh>
    <rPh sb="5" eb="7">
      <t>ガッコウ</t>
    </rPh>
    <rPh sb="7" eb="8">
      <t>スウ</t>
    </rPh>
    <phoneticPr fontId="9"/>
  </si>
  <si>
    <t>学校４頁で「在籍児童生徒なし」と入力した課程に対応する学校種の欄に回答が入力されています。</t>
    <rPh sb="0" eb="2">
      <t>ガッコウ</t>
    </rPh>
    <rPh sb="3" eb="4">
      <t>ページ</t>
    </rPh>
    <rPh sb="16" eb="18">
      <t>ニュウリョク</t>
    </rPh>
    <phoneticPr fontId="9"/>
  </si>
  <si>
    <t>中１</t>
    <rPh sb="0" eb="1">
      <t>チュウ</t>
    </rPh>
    <phoneticPr fontId="9"/>
  </si>
  <si>
    <t>「長期欠席者の状況（理由別長期欠席者数）」については、</t>
  </si>
  <si>
    <t>中２</t>
    <rPh sb="0" eb="1">
      <t>チュウ</t>
    </rPh>
    <phoneticPr fontId="9"/>
  </si>
  <si>
    <r>
      <t>令和</t>
    </r>
    <r>
      <rPr>
        <sz val="9"/>
        <color rgb="FFFF0000"/>
        <rFont val="ＭＳ 明朝"/>
        <family val="1"/>
        <charset val="128"/>
      </rPr>
      <t>７</t>
    </r>
    <r>
      <rPr>
        <sz val="9"/>
        <color theme="1"/>
        <rFont val="ＭＳ 明朝"/>
        <family val="1"/>
        <charset val="128"/>
      </rPr>
      <t>年３月３１日現在の在学者のうち、「児童・生徒指導要録」の「欠席日数」欄の日数により、令和</t>
    </r>
    <r>
      <rPr>
        <sz val="9"/>
        <color rgb="FFFF0000"/>
        <rFont val="ＭＳ 明朝"/>
        <family val="1"/>
        <charset val="128"/>
      </rPr>
      <t>６</t>
    </r>
    <r>
      <rPr>
        <sz val="9"/>
        <color theme="1"/>
        <rFont val="ＭＳ 明朝"/>
        <family val="1"/>
        <charset val="128"/>
      </rPr>
      <t>年度間に３０日以上欠席した（連続したものであるか否かを問わない）児童生徒数をそれぞれ理由別に記入する。
なお、「児童・生徒指導要録」の「出欠の記録」欄のうち、「備考」欄に、校長が出席扱いとした日数が記載されている場合は、その日数についても欠席日数として含める。
ただし、令和</t>
    </r>
    <r>
      <rPr>
        <sz val="9"/>
        <color rgb="FFFF0000"/>
        <rFont val="ＭＳ 明朝"/>
        <family val="1"/>
        <charset val="128"/>
      </rPr>
      <t>６</t>
    </r>
    <r>
      <rPr>
        <sz val="9"/>
        <color theme="1"/>
        <rFont val="ＭＳ 明朝"/>
        <family val="1"/>
        <charset val="128"/>
      </rPr>
      <t>年４月１日現在で１５歳以上の者については、１年間にわたり居所不明又は全く出席しなかった場合は除外する。それぞれの項目については、以下の具体例を参考にすること。</t>
    </r>
    <rPh sb="57" eb="59">
      <t>ケッセキ</t>
    </rPh>
    <rPh sb="62" eb="64">
      <t>レンゾク</t>
    </rPh>
    <rPh sb="72" eb="73">
      <t>イナ</t>
    </rPh>
    <rPh sb="75" eb="76">
      <t>ト</t>
    </rPh>
    <rPh sb="167" eb="169">
      <t>ケッセキ</t>
    </rPh>
    <phoneticPr fontId="9"/>
  </si>
  <si>
    <t>中３</t>
    <rPh sb="0" eb="1">
      <t>チュウ</t>
    </rPh>
    <phoneticPr fontId="9"/>
  </si>
  <si>
    <r>
      <t>当該児童生徒が令和</t>
    </r>
    <r>
      <rPr>
        <sz val="9"/>
        <color rgb="FFFF0000"/>
        <rFont val="ＭＳ 明朝"/>
        <family val="1"/>
        <charset val="128"/>
      </rPr>
      <t>６</t>
    </r>
    <r>
      <rPr>
        <sz val="9"/>
        <color theme="1"/>
        <rFont val="ＭＳ 明朝"/>
        <family val="1"/>
        <charset val="128"/>
      </rPr>
      <t>年度中に転学した場合は、令和</t>
    </r>
    <r>
      <rPr>
        <sz val="9"/>
        <color rgb="FFFF0000"/>
        <rFont val="ＭＳ 明朝"/>
        <family val="1"/>
        <charset val="128"/>
      </rPr>
      <t>６</t>
    </r>
    <r>
      <rPr>
        <sz val="9"/>
        <color theme="1"/>
        <rFont val="ＭＳ 明朝"/>
        <family val="1"/>
        <charset val="128"/>
      </rPr>
      <t>年度間の状況について、令和</t>
    </r>
    <r>
      <rPr>
        <sz val="9"/>
        <color rgb="FFFF0000"/>
        <rFont val="ＭＳ 明朝"/>
        <family val="1"/>
        <charset val="128"/>
      </rPr>
      <t>７</t>
    </r>
    <r>
      <rPr>
        <sz val="9"/>
        <color theme="1"/>
        <rFont val="ＭＳ 明朝"/>
        <family val="1"/>
        <charset val="128"/>
      </rPr>
      <t>年３月３１日現在在籍する学校において記入する。</t>
    </r>
    <phoneticPr fontId="9"/>
  </si>
  <si>
    <t>不登校の内数に矛盾があります。</t>
    <rPh sb="0" eb="3">
      <t>フトウコウ</t>
    </rPh>
    <rPh sb="4" eb="6">
      <t>ウチスウ</t>
    </rPh>
    <rPh sb="7" eb="9">
      <t>ムジュン</t>
    </rPh>
    <phoneticPr fontId="9"/>
  </si>
  <si>
    <t xml:space="preserve">理由は次によることとする。また、理由が二つ以上あるときは、主な理由を一つ選び記入する。
</t>
    <phoneticPr fontId="9"/>
  </si>
  <si>
    <t>○「病気」：</t>
    <phoneticPr fontId="9"/>
  </si>
  <si>
    <t>本人の心身の故障等（けがを含む。）により、入院、通院、自宅療養等のため、長期欠席した者の数。（自宅療養とは、医療機関の指示がある場合のほか、自宅療養を行うことが適切であると児童生徒本人の周囲の者が判断する場合も含む。）</t>
  </si>
  <si>
    <t>○「経済的理由」：</t>
    <phoneticPr fontId="9"/>
  </si>
  <si>
    <t>家計が苦しく教育費が出せない、児童生徒が働いて家計を助けなければならない等の理由で長期欠席した者の数。</t>
  </si>
  <si>
    <t>○「不登校」：</t>
    <phoneticPr fontId="9"/>
  </si>
  <si>
    <t>何らかの心理的、情緒的、身体的、あるいは社会的要因・背景により、児童生徒が登校しないあるいはしたくともできない状況にある者（ただし、「病気」や「経済的理由」による者を除く。）の数。</t>
    <phoneticPr fontId="9"/>
  </si>
  <si>
    <t>　　＊「不登校」の具体例</t>
    <phoneticPr fontId="9"/>
  </si>
  <si>
    <t>・友人関係又は教職員との関係に課題を抱えているため登校しない（できない）。
・遊ぶためや非行グループに入っていることなどのため登校しない。
・無気力でなんとなく登校しない。迎えに行ったり強く催促したりすると登校するが長続きしない。
・登校の意志はあるが身体の不調を訴え登校できない。漠然とした不安を訴え登校しないなど、不安を理由に登校しない（できない）。</t>
  </si>
  <si>
    <t>○「その他」：</t>
    <phoneticPr fontId="9"/>
  </si>
  <si>
    <t>上記「病気」、「経済的理由」、「不登校」のいずれにも該当しない理由により長期欠席した者の数。</t>
    <phoneticPr fontId="9"/>
  </si>
  <si>
    <t>　　＊「その他」の具体例</t>
    <phoneticPr fontId="9"/>
  </si>
  <si>
    <t>・保護者の教育に関する考え方、登校についての無理解、家族の介護、家事手伝いなどの家庭の事情から長期欠席している者
・外国での長期滞在、国内・外への旅行のため、長期欠席している者
・連絡先が不明なまま長期欠席している者
・感染症の回避（ただし、「非常変災等児童生徒又は保護者の責任に帰すことができない事由で欠席した場合などで、校長が出席しなくてもよいと認めた日」として、指導要録上、「出席停止・忌引き等の日数」の欄に記入し、欠席とはしないとされた者を除く。）</t>
    <rPh sb="109" eb="112">
      <t>カンセンショウ</t>
    </rPh>
    <rPh sb="113" eb="115">
      <t>カイヒ</t>
    </rPh>
    <rPh sb="164" eb="166">
      <t>シュッセキ</t>
    </rPh>
    <rPh sb="174" eb="175">
      <t>ミト</t>
    </rPh>
    <rPh sb="178" eb="179">
      <t>ヒ</t>
    </rPh>
    <rPh sb="184" eb="188">
      <t>シドウヨウロク</t>
    </rPh>
    <rPh sb="188" eb="189">
      <t>ジョウ</t>
    </rPh>
    <rPh sb="191" eb="195">
      <t>シュッセキテイシ</t>
    </rPh>
    <rPh sb="196" eb="198">
      <t>キビ</t>
    </rPh>
    <rPh sb="199" eb="200">
      <t>トウ</t>
    </rPh>
    <rPh sb="201" eb="203">
      <t>ニッスウ</t>
    </rPh>
    <rPh sb="205" eb="206">
      <t>ラン</t>
    </rPh>
    <rPh sb="207" eb="209">
      <t>キニュウ</t>
    </rPh>
    <rPh sb="211" eb="213">
      <t>ケッセキ</t>
    </rPh>
    <rPh sb="224" eb="225">
      <t>ノゾ</t>
    </rPh>
    <phoneticPr fontId="9"/>
  </si>
  <si>
    <t>「不登校（Ａ)」における「うち、５０日以上欠席している者」、「うち、９０日以上欠席している者」、「うち、出席日数が１０日以下の者」、「うち、出席日数が０日の者」については、該当する全ての欄に計上する。
（例）出席日数が０日の者であれば、「うち、５０日以上欠席している者」、「うち、９０日以上欠席している者」、「うち、出席日数が１０日以下の者」、「うち、出席日数が０日の者」の欄に計上する。</t>
    <phoneticPr fontId="9"/>
  </si>
  <si>
    <t>「不登校（Ａ)」における「(A)のうち、前回調査でも不登校に計上されていた者」は、前年度においても不登校に該当した児童生徒を把握するものであり、中学１年の生徒や転入してきた児童生徒であって「不登校（Ａ）」に該当する児童生徒については、前年度の在籍校における状況を確認の上、記入すること。</t>
  </si>
  <si>
    <t>３．不登校児童生徒について把握した事実</t>
    <rPh sb="2" eb="5">
      <t>フトウコウ</t>
    </rPh>
    <rPh sb="5" eb="9">
      <t>ジドウセイト</t>
    </rPh>
    <rPh sb="13" eb="15">
      <t>ハアク</t>
    </rPh>
    <rPh sb="17" eb="19">
      <t>ジジツ</t>
    </rPh>
    <phoneticPr fontId="9"/>
  </si>
  <si>
    <t>本項目は、学級担任など当該児童生徒の状況を最も把握することができる教職員が、本人や保護者、スクールカウンセラー等の専門家に確認した上で記入することが望ましい。</t>
    <rPh sb="0" eb="1">
      <t>ホン</t>
    </rPh>
    <rPh sb="1" eb="3">
      <t>コウモク</t>
    </rPh>
    <rPh sb="38" eb="40">
      <t>ホンニン</t>
    </rPh>
    <rPh sb="61" eb="63">
      <t>カクニン</t>
    </rPh>
    <rPh sb="65" eb="66">
      <t>ウエ</t>
    </rPh>
    <rPh sb="74" eb="75">
      <t>ノゾ</t>
    </rPh>
    <phoneticPr fontId="9"/>
  </si>
  <si>
    <t>いじめの被害の情報や相談があった。</t>
  </si>
  <si>
    <t>いじめ被害を除く友人関係をめぐる問題の情報や相談があった。</t>
  </si>
  <si>
    <t>教職員との関係をめぐる問題の情報や相談があった。</t>
  </si>
  <si>
    <t>学業の不振や頻繁な宿題の未提出が見られた。</t>
  </si>
  <si>
    <t>学校のきまり等に関する相談があった。　</t>
  </si>
  <si>
    <r>
      <rPr>
        <sz val="10"/>
        <color rgb="FFFF0000"/>
        <rFont val="ＭＳ 明朝"/>
        <family val="1"/>
        <charset val="128"/>
      </rPr>
      <t>入学、</t>
    </r>
    <r>
      <rPr>
        <sz val="10"/>
        <color theme="1"/>
        <rFont val="ＭＳ 明朝"/>
        <family val="1"/>
        <charset val="128"/>
      </rPr>
      <t>転編入学、進級時の不適応による相談があった。</t>
    </r>
    <rPh sb="0" eb="2">
      <t>ニュウガク</t>
    </rPh>
    <phoneticPr fontId="9"/>
  </si>
  <si>
    <t>家庭生活の変化に関する情報や相談があった。</t>
  </si>
  <si>
    <t>親子の関わり方に関する問題の情報や相談があった。</t>
  </si>
  <si>
    <t>生活リズムの不調に関する相談があった。</t>
  </si>
  <si>
    <t>あそび、非行に関する情報や相談があった。</t>
  </si>
  <si>
    <t>学校生活に対してやる気が出ない等の相談があった。</t>
  </si>
  <si>
    <t>不安・抑うつの相談があった。</t>
  </si>
  <si>
    <t>障害（疑い含む）に起因する特別な教育的支援の求めや相談があった。</t>
  </si>
  <si>
    <t>個別の配慮（13以外）についての求めや相談があった。</t>
    <phoneticPr fontId="9"/>
  </si>
  <si>
    <t>左記に該当なし</t>
    <rPh sb="0" eb="2">
      <t>サキ</t>
    </rPh>
    <rPh sb="3" eb="5">
      <t>ガイトウ</t>
    </rPh>
    <phoneticPr fontId="9"/>
  </si>
  <si>
    <t>不登校児童生徒数との矛盾</t>
    <rPh sb="0" eb="3">
      <t>フトウコウ</t>
    </rPh>
    <rPh sb="3" eb="5">
      <t>ジドウ</t>
    </rPh>
    <rPh sb="5" eb="7">
      <t>セイト</t>
    </rPh>
    <rPh sb="7" eb="8">
      <t>スウ</t>
    </rPh>
    <rPh sb="10" eb="12">
      <t>ムジュン</t>
    </rPh>
    <phoneticPr fontId="9"/>
  </si>
  <si>
    <t>不登校児童生徒について把握した事実
（複数回答可）</t>
    <rPh sb="0" eb="3">
      <t>フトウコウ</t>
    </rPh>
    <rPh sb="3" eb="7">
      <t>ジドウセイト</t>
    </rPh>
    <rPh sb="11" eb="13">
      <t>ハアク</t>
    </rPh>
    <rPh sb="15" eb="17">
      <t>ジジツ</t>
    </rPh>
    <rPh sb="19" eb="21">
      <t>フクスウ</t>
    </rPh>
    <rPh sb="21" eb="23">
      <t>カイトウ</t>
    </rPh>
    <rPh sb="23" eb="24">
      <t>カ</t>
    </rPh>
    <phoneticPr fontId="4"/>
  </si>
  <si>
    <t>回答の最大値が不登校児童生徒数を超えています。</t>
    <rPh sb="0" eb="2">
      <t>カイトウ</t>
    </rPh>
    <rPh sb="3" eb="6">
      <t>サイダイチ</t>
    </rPh>
    <rPh sb="7" eb="15">
      <t>フトウコウジドウセイトスウ</t>
    </rPh>
    <rPh sb="16" eb="17">
      <t>コ</t>
    </rPh>
    <phoneticPr fontId="9"/>
  </si>
  <si>
    <t>不登校児童生徒について把握した事実
（複数回答可）</t>
    <rPh sb="0" eb="3">
      <t>フトウコウ</t>
    </rPh>
    <rPh sb="3" eb="7">
      <t>ジドウセイト</t>
    </rPh>
    <rPh sb="11" eb="13">
      <t>ハアクカンジジツフクスウカイトウカ</t>
    </rPh>
    <phoneticPr fontId="4"/>
  </si>
  <si>
    <t>計が不登校児童生徒数より少ない</t>
    <rPh sb="0" eb="1">
      <t>ケイ</t>
    </rPh>
    <rPh sb="2" eb="10">
      <t>フトウコウジドウセイトスウ</t>
    </rPh>
    <rPh sb="12" eb="13">
      <t>スク</t>
    </rPh>
    <phoneticPr fontId="9"/>
  </si>
  <si>
    <r>
      <t>（注１）「１．長期欠席者の状況」における「不登校」と回答した不登校児童生徒全員につき</t>
    </r>
    <r>
      <rPr>
        <sz val="10"/>
        <color rgb="FFFF0000"/>
        <rFont val="ＭＳ 明朝"/>
        <family val="1"/>
        <charset val="128"/>
      </rPr>
      <t>、必ず１つ以上</t>
    </r>
    <r>
      <rPr>
        <sz val="10"/>
        <color theme="1"/>
        <rFont val="ＭＳ 明朝"/>
        <family val="1"/>
        <charset val="128"/>
      </rPr>
      <t>回答すること。</t>
    </r>
    <r>
      <rPr>
        <sz val="10"/>
        <color rgb="FFFF0000"/>
        <rFont val="ＭＳ 明朝"/>
        <family val="1"/>
        <charset val="128"/>
      </rPr>
      <t>なお、該当する不登校児童生徒について、令和６年度以前に
　　　　 把握した事実も回答すること。</t>
    </r>
    <rPh sb="1" eb="2">
      <t>チュウ</t>
    </rPh>
    <rPh sb="11" eb="12">
      <t>シャ</t>
    </rPh>
    <rPh sb="43" eb="44">
      <t>カナラ</t>
    </rPh>
    <rPh sb="47" eb="49">
      <t>イジョウ</t>
    </rPh>
    <rPh sb="59" eb="61">
      <t>ガイトウ</t>
    </rPh>
    <rPh sb="63" eb="66">
      <t>フトウコウ</t>
    </rPh>
    <rPh sb="66" eb="68">
      <t>ジドウ</t>
    </rPh>
    <rPh sb="68" eb="70">
      <t>セイト</t>
    </rPh>
    <rPh sb="75" eb="77">
      <t>レイワ</t>
    </rPh>
    <rPh sb="78" eb="80">
      <t>ネンド</t>
    </rPh>
    <rPh sb="80" eb="82">
      <t>イゼン</t>
    </rPh>
    <rPh sb="89" eb="91">
      <t>ハアク</t>
    </rPh>
    <rPh sb="96" eb="98">
      <t>カイトウ</t>
    </rPh>
    <phoneticPr fontId="9"/>
  </si>
  <si>
    <t>回答の合計が不登校児童生徒数より少なくなっています。</t>
    <rPh sb="0" eb="2">
      <t>カイトウ</t>
    </rPh>
    <rPh sb="3" eb="5">
      <t>ゴウケイ</t>
    </rPh>
    <rPh sb="6" eb="9">
      <t>フトウコウ</t>
    </rPh>
    <rPh sb="9" eb="11">
      <t>ジドウ</t>
    </rPh>
    <rPh sb="11" eb="13">
      <t>セイト</t>
    </rPh>
    <rPh sb="13" eb="14">
      <t>スウ</t>
    </rPh>
    <rPh sb="16" eb="17">
      <t>スク</t>
    </rPh>
    <phoneticPr fontId="9"/>
  </si>
  <si>
    <r>
      <t>（注２）「相談」は、</t>
    </r>
    <r>
      <rPr>
        <sz val="10"/>
        <color rgb="FFFF0000"/>
        <rFont val="ＭＳ 明朝"/>
        <family val="1"/>
        <charset val="128"/>
      </rPr>
      <t>学級担任等の教職員やスクールカウンセラー等の相談員等と本人や保護者との相談である。</t>
    </r>
    <rPh sb="1" eb="2">
      <t>チュウ</t>
    </rPh>
    <rPh sb="5" eb="7">
      <t>ソウダン</t>
    </rPh>
    <rPh sb="10" eb="14">
      <t>ガッキュウタンニン</t>
    </rPh>
    <rPh sb="14" eb="15">
      <t>ナド</t>
    </rPh>
    <rPh sb="16" eb="19">
      <t>キョウショクイン</t>
    </rPh>
    <rPh sb="30" eb="31">
      <t>トウ</t>
    </rPh>
    <rPh sb="32" eb="35">
      <t>ソウダンイン</t>
    </rPh>
    <rPh sb="35" eb="36">
      <t>ナド</t>
    </rPh>
    <rPh sb="38" eb="40">
      <t>ソウダン</t>
    </rPh>
    <phoneticPr fontId="9"/>
  </si>
  <si>
    <t>（注３）「不登校児童生徒について把握した事実」については、該当する児童生徒について当てはまる項目を全て回答すること。
　　　　 調査票の「区分」については、具体的に次のようなものが考えられる。</t>
    <rPh sb="1" eb="2">
      <t>チュウ</t>
    </rPh>
    <rPh sb="5" eb="8">
      <t>フトウコウ</t>
    </rPh>
    <rPh sb="8" eb="10">
      <t>ジドウ</t>
    </rPh>
    <rPh sb="10" eb="12">
      <t>セイト</t>
    </rPh>
    <rPh sb="16" eb="18">
      <t>ハアク</t>
    </rPh>
    <rPh sb="20" eb="22">
      <t>ジジツ</t>
    </rPh>
    <rPh sb="29" eb="31">
      <t>ガイトウ</t>
    </rPh>
    <rPh sb="33" eb="37">
      <t>ジドウセイト</t>
    </rPh>
    <rPh sb="41" eb="42">
      <t>ア</t>
    </rPh>
    <rPh sb="46" eb="48">
      <t>コウモク</t>
    </rPh>
    <rPh sb="49" eb="50">
      <t>スベ</t>
    </rPh>
    <rPh sb="51" eb="53">
      <t>カイトウ</t>
    </rPh>
    <rPh sb="64" eb="67">
      <t>チョウサヒョウ</t>
    </rPh>
    <rPh sb="69" eb="71">
      <t>クブン</t>
    </rPh>
    <rPh sb="78" eb="81">
      <t>グタイテキ</t>
    </rPh>
    <rPh sb="82" eb="83">
      <t>ツギ</t>
    </rPh>
    <rPh sb="90" eb="91">
      <t>カンガ</t>
    </rPh>
    <phoneticPr fontId="9"/>
  </si>
  <si>
    <r>
      <t>＜</t>
    </r>
    <r>
      <rPr>
        <sz val="10"/>
        <color rgb="FFFF0000"/>
        <rFont val="ＭＳ 明朝"/>
        <family val="1"/>
        <charset val="128"/>
      </rPr>
      <t>具体例</t>
    </r>
    <r>
      <rPr>
        <sz val="10"/>
        <color theme="1"/>
        <rFont val="ＭＳ 明朝"/>
        <family val="1"/>
        <charset val="128"/>
      </rPr>
      <t>＞</t>
    </r>
    <rPh sb="1" eb="4">
      <t>グタイレイ</t>
    </rPh>
    <phoneticPr fontId="9"/>
  </si>
  <si>
    <t>　　１　いじめの被害の情報や相談・・・・・・・・・・・・・・・・・・・本調査に定義するいじめ被害の事実を把握した情報や当該児童生徒や保護者からのいじめ被害に関する相談</t>
    <rPh sb="8" eb="10">
      <t>ヒガイ</t>
    </rPh>
    <rPh sb="11" eb="13">
      <t>ジョウホウ</t>
    </rPh>
    <rPh sb="14" eb="16">
      <t>ソウダン</t>
    </rPh>
    <rPh sb="35" eb="38">
      <t>ホンチョウサ</t>
    </rPh>
    <rPh sb="39" eb="41">
      <t>テイギ</t>
    </rPh>
    <rPh sb="46" eb="48">
      <t>ヒガイ</t>
    </rPh>
    <rPh sb="49" eb="51">
      <t>ジジツ</t>
    </rPh>
    <rPh sb="52" eb="54">
      <t>ハアク</t>
    </rPh>
    <rPh sb="56" eb="58">
      <t>ジョウホウ</t>
    </rPh>
    <rPh sb="59" eb="65">
      <t>トウガイジドウセイト</t>
    </rPh>
    <rPh sb="66" eb="69">
      <t>ホゴシャ</t>
    </rPh>
    <rPh sb="75" eb="77">
      <t>ヒガイ</t>
    </rPh>
    <rPh sb="78" eb="79">
      <t>カン</t>
    </rPh>
    <phoneticPr fontId="9"/>
  </si>
  <si>
    <t>　　２　いじめ被害を除く友人関係をめぐる問題の情報や相談・・・・・・・仲違い、友人が極端に少ない、友人間の問題に関する情報や相談</t>
    <rPh sb="7" eb="9">
      <t>ヒガイ</t>
    </rPh>
    <rPh sb="10" eb="11">
      <t>ノゾ</t>
    </rPh>
    <rPh sb="12" eb="14">
      <t>ユウジン</t>
    </rPh>
    <rPh sb="14" eb="16">
      <t>カンケイ</t>
    </rPh>
    <rPh sb="20" eb="22">
      <t>モンダイ</t>
    </rPh>
    <rPh sb="23" eb="25">
      <t>ジョウホウ</t>
    </rPh>
    <rPh sb="26" eb="28">
      <t>ソウダン</t>
    </rPh>
    <rPh sb="35" eb="37">
      <t>ナカタガ</t>
    </rPh>
    <rPh sb="39" eb="41">
      <t>ユウジン</t>
    </rPh>
    <rPh sb="42" eb="44">
      <t>キョクタン</t>
    </rPh>
    <rPh sb="45" eb="46">
      <t>スク</t>
    </rPh>
    <rPh sb="49" eb="52">
      <t>ユウジンカン</t>
    </rPh>
    <rPh sb="53" eb="55">
      <t>モンダイ</t>
    </rPh>
    <rPh sb="56" eb="57">
      <t>カン</t>
    </rPh>
    <rPh sb="59" eb="61">
      <t>ジョウホウ</t>
    </rPh>
    <rPh sb="62" eb="64">
      <t>ソウダン</t>
    </rPh>
    <phoneticPr fontId="9"/>
  </si>
  <si>
    <t>学校12頁で入力されたいじめの第２号重大事態の件数と、不登校児童生徒について把握した事実の「いじめの被害の情報や相談があった。」の件数が一致していませんが、間違いありませんか。（不一致の理由が確認でき、入力内容に間違いがなければ進んでかまいません）</t>
    <rPh sb="0" eb="2">
      <t>ガッコウ</t>
    </rPh>
    <rPh sb="4" eb="5">
      <t>ページ</t>
    </rPh>
    <rPh sb="6" eb="8">
      <t>ニュウリョク</t>
    </rPh>
    <rPh sb="23" eb="25">
      <t>ケンスウ</t>
    </rPh>
    <rPh sb="65" eb="67">
      <t>ケンスウ</t>
    </rPh>
    <rPh sb="68" eb="70">
      <t>イッチ</t>
    </rPh>
    <rPh sb="78" eb="80">
      <t>マチガ</t>
    </rPh>
    <rPh sb="89" eb="92">
      <t>フイッチ</t>
    </rPh>
    <rPh sb="93" eb="95">
      <t>リユウ</t>
    </rPh>
    <rPh sb="96" eb="98">
      <t>カクニン</t>
    </rPh>
    <rPh sb="101" eb="103">
      <t>ニュウリョク</t>
    </rPh>
    <rPh sb="103" eb="105">
      <t>ナイヨウ</t>
    </rPh>
    <phoneticPr fontId="9"/>
  </si>
  <si>
    <t>　　３　教職員との関係をめぐる問題の情報や相談・・・・・・・・・・・・教職員への反抗や反発、教職員から厳しい叱責や注意に関する情報や相談</t>
    <rPh sb="4" eb="7">
      <t>キョウショクイン</t>
    </rPh>
    <rPh sb="9" eb="11">
      <t>カンケイ</t>
    </rPh>
    <rPh sb="15" eb="17">
      <t>モンダイ</t>
    </rPh>
    <rPh sb="18" eb="20">
      <t>ジョウホウ</t>
    </rPh>
    <rPh sb="21" eb="23">
      <t>ソウダン</t>
    </rPh>
    <rPh sb="35" eb="38">
      <t>キョウショクイン</t>
    </rPh>
    <rPh sb="40" eb="42">
      <t>ハンコウ</t>
    </rPh>
    <rPh sb="43" eb="45">
      <t>ハンパツ</t>
    </rPh>
    <rPh sb="46" eb="49">
      <t>キョウショクイン</t>
    </rPh>
    <rPh sb="51" eb="52">
      <t>キビ</t>
    </rPh>
    <rPh sb="54" eb="56">
      <t>シッセキ</t>
    </rPh>
    <rPh sb="57" eb="59">
      <t>チュウイ</t>
    </rPh>
    <rPh sb="60" eb="61">
      <t>カン</t>
    </rPh>
    <rPh sb="63" eb="65">
      <t>ジョウホウ</t>
    </rPh>
    <rPh sb="66" eb="68">
      <t>ソウダン</t>
    </rPh>
    <phoneticPr fontId="9"/>
  </si>
  <si>
    <t>　　４　学業の不振や頻繁な宿題の未提出・・・・・・・・・・・・・・・・成績の不振、授業が分からない、試験が嫌い、宿題の過半数が未提出</t>
    <rPh sb="4" eb="6">
      <t>ガクギョウ</t>
    </rPh>
    <rPh sb="7" eb="9">
      <t>フシン</t>
    </rPh>
    <rPh sb="10" eb="12">
      <t>ヒンパン</t>
    </rPh>
    <rPh sb="13" eb="15">
      <t>シュクダイ</t>
    </rPh>
    <rPh sb="16" eb="19">
      <t>ミテイシュツ</t>
    </rPh>
    <rPh sb="35" eb="37">
      <t>セイセキ</t>
    </rPh>
    <rPh sb="38" eb="40">
      <t>フシン</t>
    </rPh>
    <rPh sb="41" eb="43">
      <t>ジュギョウ</t>
    </rPh>
    <rPh sb="44" eb="45">
      <t>ワ</t>
    </rPh>
    <rPh sb="50" eb="52">
      <t>シケン</t>
    </rPh>
    <rPh sb="53" eb="54">
      <t>キラ</t>
    </rPh>
    <rPh sb="56" eb="58">
      <t>シュクダイ</t>
    </rPh>
    <rPh sb="59" eb="62">
      <t>カハンスウ</t>
    </rPh>
    <rPh sb="63" eb="66">
      <t>ミテイシュツ</t>
    </rPh>
    <phoneticPr fontId="9"/>
  </si>
  <si>
    <t>　　５　学校のきまり等に関する相談・・・・・・・・・・・・・・・・・・制服を着たくない、給食を食べたくない、学校行事に参加したくないことに関する相談</t>
    <rPh sb="4" eb="6">
      <t>ガッコウ</t>
    </rPh>
    <rPh sb="10" eb="11">
      <t>トウ</t>
    </rPh>
    <rPh sb="12" eb="13">
      <t>カン</t>
    </rPh>
    <rPh sb="15" eb="17">
      <t>ソウダン</t>
    </rPh>
    <rPh sb="35" eb="37">
      <t>セイフク</t>
    </rPh>
    <rPh sb="38" eb="39">
      <t>キ</t>
    </rPh>
    <rPh sb="44" eb="46">
      <t>キュウショク</t>
    </rPh>
    <rPh sb="47" eb="48">
      <t>タ</t>
    </rPh>
    <rPh sb="54" eb="56">
      <t>ガッコウ</t>
    </rPh>
    <rPh sb="56" eb="58">
      <t>ギョウジ</t>
    </rPh>
    <rPh sb="59" eb="61">
      <t>サンカ</t>
    </rPh>
    <rPh sb="69" eb="70">
      <t>カン</t>
    </rPh>
    <rPh sb="72" eb="74">
      <t>ソウダン</t>
    </rPh>
    <phoneticPr fontId="9"/>
  </si>
  <si>
    <t>↑</t>
    <phoneticPr fontId="9"/>
  </si>
  <si>
    <t>消すか要検討</t>
    <rPh sb="0" eb="1">
      <t>ケ</t>
    </rPh>
    <rPh sb="3" eb="6">
      <t>ヨウケントウ</t>
    </rPh>
    <phoneticPr fontId="9"/>
  </si>
  <si>
    <r>
      <t xml:space="preserve"> 　 ６　</t>
    </r>
    <r>
      <rPr>
        <sz val="10"/>
        <color rgb="FFFF0000"/>
        <rFont val="ＭＳ 明朝"/>
        <family val="1"/>
        <charset val="128"/>
      </rPr>
      <t>入学、</t>
    </r>
    <r>
      <rPr>
        <sz val="10"/>
        <color theme="1"/>
        <rFont val="ＭＳ 明朝"/>
        <family val="1"/>
        <charset val="128"/>
      </rPr>
      <t>転編入学、進級時の不適応による相談・・・・・・・・・・・転編入学したくなかった、クラス替えが自分の願う学級編成や担任ではなかったことに関する相談</t>
    </r>
    <rPh sb="5" eb="7">
      <t>ニュウガク</t>
    </rPh>
    <rPh sb="8" eb="11">
      <t>テンヘンニュウ</t>
    </rPh>
    <rPh sb="11" eb="12">
      <t>ガク</t>
    </rPh>
    <rPh sb="13" eb="15">
      <t>シンキュウ</t>
    </rPh>
    <rPh sb="15" eb="16">
      <t>ジ</t>
    </rPh>
    <rPh sb="17" eb="20">
      <t>フテキオウ</t>
    </rPh>
    <rPh sb="23" eb="25">
      <t>ソウダン</t>
    </rPh>
    <rPh sb="36" eb="37">
      <t>テン</t>
    </rPh>
    <rPh sb="37" eb="40">
      <t>ヘンニュウガク</t>
    </rPh>
    <rPh sb="51" eb="52">
      <t>ガ</t>
    </rPh>
    <rPh sb="54" eb="56">
      <t>ジブン</t>
    </rPh>
    <rPh sb="57" eb="58">
      <t>ネガ</t>
    </rPh>
    <rPh sb="59" eb="61">
      <t>ガッキュウ</t>
    </rPh>
    <rPh sb="61" eb="63">
      <t>ヘンセイ</t>
    </rPh>
    <rPh sb="64" eb="66">
      <t>タンニン</t>
    </rPh>
    <rPh sb="75" eb="76">
      <t>カン</t>
    </rPh>
    <rPh sb="78" eb="80">
      <t>ソウダン</t>
    </rPh>
    <phoneticPr fontId="9"/>
  </si>
  <si>
    <t>　　７　家庭生活の変化に関する情報や相談・・・・・・・・・・・・・・・両親の離婚、親の単身赴任、家族の病気に関する情報や相談</t>
    <rPh sb="6" eb="8">
      <t>セイカツ</t>
    </rPh>
    <rPh sb="12" eb="13">
      <t>カン</t>
    </rPh>
    <rPh sb="15" eb="17">
      <t>ジョウホウ</t>
    </rPh>
    <rPh sb="18" eb="20">
      <t>ソウダン</t>
    </rPh>
    <rPh sb="41" eb="42">
      <t>オヤ</t>
    </rPh>
    <rPh sb="43" eb="45">
      <t>タンシン</t>
    </rPh>
    <rPh sb="45" eb="47">
      <t>フニン</t>
    </rPh>
    <rPh sb="48" eb="50">
      <t>カゾク</t>
    </rPh>
    <rPh sb="51" eb="53">
      <t>ビョウキ</t>
    </rPh>
    <rPh sb="54" eb="55">
      <t>カン</t>
    </rPh>
    <rPh sb="57" eb="59">
      <t>ジョウホウ</t>
    </rPh>
    <rPh sb="60" eb="62">
      <t>ソウダン</t>
    </rPh>
    <phoneticPr fontId="9"/>
  </si>
  <si>
    <t>　　８　親子の関わり方に関する問題の情報や相談・・・・・・・・・・・・親の叱責、親の言葉・態度への反発、親の過干渉・放任に関する情報や相談</t>
    <rPh sb="7" eb="8">
      <t>カカ</t>
    </rPh>
    <rPh sb="10" eb="11">
      <t>カタ</t>
    </rPh>
    <rPh sb="12" eb="13">
      <t>カン</t>
    </rPh>
    <rPh sb="15" eb="17">
      <t>モンダイ</t>
    </rPh>
    <rPh sb="18" eb="20">
      <t>ジョウホウ</t>
    </rPh>
    <rPh sb="21" eb="23">
      <t>ソウダン</t>
    </rPh>
    <rPh sb="35" eb="36">
      <t>オヤ</t>
    </rPh>
    <rPh sb="37" eb="39">
      <t>シッセキ</t>
    </rPh>
    <rPh sb="40" eb="41">
      <t>オヤ</t>
    </rPh>
    <rPh sb="42" eb="44">
      <t>コトバ</t>
    </rPh>
    <rPh sb="45" eb="47">
      <t>タイド</t>
    </rPh>
    <rPh sb="49" eb="51">
      <t>ハンパツ</t>
    </rPh>
    <rPh sb="52" eb="53">
      <t>オヤ</t>
    </rPh>
    <rPh sb="54" eb="55">
      <t>カ</t>
    </rPh>
    <rPh sb="55" eb="57">
      <t>カンショウ</t>
    </rPh>
    <rPh sb="58" eb="60">
      <t>ホウニン</t>
    </rPh>
    <rPh sb="61" eb="62">
      <t>カン</t>
    </rPh>
    <rPh sb="64" eb="66">
      <t>ジョウホウ</t>
    </rPh>
    <rPh sb="67" eb="69">
      <t>ソウダン</t>
    </rPh>
    <phoneticPr fontId="9"/>
  </si>
  <si>
    <t>　　９　生活リズムの不調に関する相談・・・・・・・・・・・・・・・・・朝起きられない、夜眠れない、就寝起床時間が定まらないことに関する相談</t>
    <rPh sb="4" eb="6">
      <t>セイカツ</t>
    </rPh>
    <rPh sb="10" eb="12">
      <t>フチョウ</t>
    </rPh>
    <rPh sb="13" eb="14">
      <t>カン</t>
    </rPh>
    <rPh sb="16" eb="18">
      <t>ソウダン</t>
    </rPh>
    <rPh sb="35" eb="37">
      <t>アサオ</t>
    </rPh>
    <rPh sb="43" eb="44">
      <t>ヨル</t>
    </rPh>
    <rPh sb="44" eb="45">
      <t>ネム</t>
    </rPh>
    <rPh sb="64" eb="65">
      <t>カン</t>
    </rPh>
    <rPh sb="67" eb="69">
      <t>ソウダン</t>
    </rPh>
    <phoneticPr fontId="9"/>
  </si>
  <si>
    <t>　　10　あそび、非行に関する情報や相談・・・・・・・・・・・・・・・・非行グループに入り非行行為を行うことに関する情報や相談</t>
    <rPh sb="12" eb="13">
      <t>カン</t>
    </rPh>
    <rPh sb="15" eb="17">
      <t>ジョウホウ</t>
    </rPh>
    <rPh sb="18" eb="20">
      <t>ソウダン</t>
    </rPh>
    <rPh sb="55" eb="56">
      <t>カン</t>
    </rPh>
    <rPh sb="58" eb="60">
      <t>ジョウホウ</t>
    </rPh>
    <rPh sb="61" eb="63">
      <t>ソウダン</t>
    </rPh>
    <phoneticPr fontId="9"/>
  </si>
  <si>
    <t>　　11　学校生活に対してやる気が出ない等の相談・・・・・・・・・・・・無気力で登校したくないことに関する相談</t>
    <rPh sb="5" eb="7">
      <t>ガッコウ</t>
    </rPh>
    <rPh sb="7" eb="9">
      <t>セイカツ</t>
    </rPh>
    <rPh sb="10" eb="11">
      <t>タイ</t>
    </rPh>
    <rPh sb="15" eb="16">
      <t>キ</t>
    </rPh>
    <rPh sb="17" eb="18">
      <t>デ</t>
    </rPh>
    <rPh sb="20" eb="21">
      <t>ナド</t>
    </rPh>
    <rPh sb="22" eb="24">
      <t>ソウダン</t>
    </rPh>
    <rPh sb="36" eb="39">
      <t>ムキリョク</t>
    </rPh>
    <rPh sb="40" eb="42">
      <t>トウコウ</t>
    </rPh>
    <rPh sb="50" eb="51">
      <t>カン</t>
    </rPh>
    <rPh sb="53" eb="55">
      <t>ソウダン</t>
    </rPh>
    <phoneticPr fontId="9"/>
  </si>
  <si>
    <t>　　12　不安・抑うつの相談・・・・・・・・・・・・・・・・・・・・・・登校の意志はあるが、漠然とした不安や気持ちの落ち込みにより登校しない（できない。）ことに関する相談</t>
    <rPh sb="5" eb="7">
      <t>フアン</t>
    </rPh>
    <rPh sb="8" eb="9">
      <t>ヨク</t>
    </rPh>
    <rPh sb="12" eb="14">
      <t>ソウダン</t>
    </rPh>
    <rPh sb="36" eb="38">
      <t>トウコウ</t>
    </rPh>
    <rPh sb="39" eb="41">
      <t>イシ</t>
    </rPh>
    <rPh sb="46" eb="48">
      <t>バクゼン</t>
    </rPh>
    <rPh sb="51" eb="53">
      <t>フアン</t>
    </rPh>
    <rPh sb="54" eb="56">
      <t>キモ</t>
    </rPh>
    <rPh sb="58" eb="59">
      <t>オ</t>
    </rPh>
    <rPh sb="60" eb="61">
      <t>コ</t>
    </rPh>
    <rPh sb="65" eb="67">
      <t>トウコウ</t>
    </rPh>
    <rPh sb="80" eb="81">
      <t>カン</t>
    </rPh>
    <rPh sb="83" eb="85">
      <t>ソウダン</t>
    </rPh>
    <phoneticPr fontId="9"/>
  </si>
  <si>
    <t>　　13　障害（疑いを含む）に起因する特別な教育的支援の求めや相談・・・特別支援学級への在籍、通級指導の利用、特別支援教育支援員の配置、その他の合理的配慮に関する求めや相談</t>
    <rPh sb="5" eb="7">
      <t>ショウガイ</t>
    </rPh>
    <rPh sb="8" eb="9">
      <t>ウタガ</t>
    </rPh>
    <rPh sb="11" eb="12">
      <t>フク</t>
    </rPh>
    <rPh sb="15" eb="17">
      <t>キイン</t>
    </rPh>
    <rPh sb="19" eb="21">
      <t>トクベツ</t>
    </rPh>
    <rPh sb="22" eb="24">
      <t>キョウイク</t>
    </rPh>
    <rPh sb="24" eb="25">
      <t>テキ</t>
    </rPh>
    <rPh sb="25" eb="27">
      <t>シエン</t>
    </rPh>
    <rPh sb="28" eb="29">
      <t>モト</t>
    </rPh>
    <rPh sb="31" eb="33">
      <t>ソウダン</t>
    </rPh>
    <rPh sb="36" eb="42">
      <t>トクベツシエンガッキュウ</t>
    </rPh>
    <rPh sb="44" eb="46">
      <t>ザイセキ</t>
    </rPh>
    <rPh sb="70" eb="71">
      <t>タ</t>
    </rPh>
    <rPh sb="72" eb="77">
      <t>ゴウリテキハイリョ</t>
    </rPh>
    <rPh sb="78" eb="79">
      <t>カン</t>
    </rPh>
    <rPh sb="81" eb="82">
      <t>モト</t>
    </rPh>
    <rPh sb="84" eb="86">
      <t>ソウダン</t>
    </rPh>
    <phoneticPr fontId="9"/>
  </si>
  <si>
    <t>　　14　個別の配慮（１３以外）についての求めや相談・・・・・・・・・・日本語指導が必要、特定分野に特異な才能を有する、性に関する違和感、感覚過敏に関する求めや相談</t>
    <rPh sb="5" eb="7">
      <t>コベツ</t>
    </rPh>
    <rPh sb="8" eb="10">
      <t>ハイリョ</t>
    </rPh>
    <rPh sb="13" eb="15">
      <t>イガイ</t>
    </rPh>
    <rPh sb="21" eb="22">
      <t>モト</t>
    </rPh>
    <rPh sb="24" eb="26">
      <t>ソウダン</t>
    </rPh>
    <rPh sb="36" eb="39">
      <t>ニホンゴ</t>
    </rPh>
    <rPh sb="39" eb="41">
      <t>シドウ</t>
    </rPh>
    <rPh sb="42" eb="44">
      <t>ヒツヨウ</t>
    </rPh>
    <rPh sb="45" eb="49">
      <t>トクテイブンヤ</t>
    </rPh>
    <rPh sb="50" eb="52">
      <t>トクイ</t>
    </rPh>
    <rPh sb="53" eb="55">
      <t>サイノウ</t>
    </rPh>
    <rPh sb="56" eb="57">
      <t>ユウ</t>
    </rPh>
    <rPh sb="60" eb="61">
      <t>セイ</t>
    </rPh>
    <rPh sb="62" eb="63">
      <t>カン</t>
    </rPh>
    <rPh sb="65" eb="68">
      <t>イワカン</t>
    </rPh>
    <rPh sb="69" eb="73">
      <t>カンカクカビン</t>
    </rPh>
    <rPh sb="74" eb="75">
      <t>カン</t>
    </rPh>
    <rPh sb="77" eb="78">
      <t>モト</t>
    </rPh>
    <rPh sb="80" eb="82">
      <t>ソウダン</t>
    </rPh>
    <phoneticPr fontId="9"/>
  </si>
  <si>
    <t>　　15　左記に該当なし・・・・・・・・・・・・・・・・・・・・・・・・本人や保護者等に確認した上で、上記のような情報や相談について把握していない</t>
    <rPh sb="5" eb="7">
      <t>サキ</t>
    </rPh>
    <rPh sb="8" eb="10">
      <t>ガイトウ</t>
    </rPh>
    <rPh sb="36" eb="38">
      <t>ホンニン</t>
    </rPh>
    <rPh sb="39" eb="42">
      <t>ホゴシャ</t>
    </rPh>
    <rPh sb="42" eb="43">
      <t>ナド</t>
    </rPh>
    <rPh sb="44" eb="46">
      <t>カクニン</t>
    </rPh>
    <rPh sb="48" eb="49">
      <t>ウエ</t>
    </rPh>
    <rPh sb="51" eb="53">
      <t>ジョウキ</t>
    </rPh>
    <rPh sb="57" eb="59">
      <t>ジョウホウ</t>
    </rPh>
    <rPh sb="60" eb="62">
      <t>ソウダン</t>
    </rPh>
    <rPh sb="66" eb="68">
      <t>ハアク</t>
    </rPh>
    <phoneticPr fontId="9"/>
  </si>
  <si>
    <t>４．相談・指導等を受けた学校内外の機関等</t>
    <rPh sb="2" eb="4">
      <t>ソウダン</t>
    </rPh>
    <rPh sb="5" eb="7">
      <t>シドウ</t>
    </rPh>
    <rPh sb="7" eb="8">
      <t>トウ</t>
    </rPh>
    <rPh sb="9" eb="10">
      <t>ウ</t>
    </rPh>
    <rPh sb="12" eb="14">
      <t>ガッコウ</t>
    </rPh>
    <rPh sb="14" eb="16">
      <t>ナイガイ</t>
    </rPh>
    <rPh sb="17" eb="19">
      <t>キカン</t>
    </rPh>
    <rPh sb="19" eb="20">
      <t>トウ</t>
    </rPh>
    <phoneticPr fontId="9"/>
  </si>
  <si>
    <t>（１）学校内外の機関等で専門的な相談・指導等を受けた実人数</t>
    <rPh sb="3" eb="7">
      <t>ガッコウナイガイ</t>
    </rPh>
    <rPh sb="8" eb="10">
      <t>キカン</t>
    </rPh>
    <rPh sb="10" eb="11">
      <t>トウ</t>
    </rPh>
    <rPh sb="12" eb="14">
      <t>センモン</t>
    </rPh>
    <rPh sb="14" eb="15">
      <t>テキ</t>
    </rPh>
    <rPh sb="16" eb="18">
      <t>ソウダン</t>
    </rPh>
    <rPh sb="19" eb="21">
      <t>シドウ</t>
    </rPh>
    <rPh sb="21" eb="22">
      <t>ナド</t>
    </rPh>
    <rPh sb="23" eb="24">
      <t>ウ</t>
    </rPh>
    <rPh sb="26" eb="27">
      <t>ジツ</t>
    </rPh>
    <rPh sb="27" eb="29">
      <t>ニンズウ</t>
    </rPh>
    <phoneticPr fontId="9"/>
  </si>
  <si>
    <t>内数矛盾　全体＜*１、*１＜*２</t>
    <rPh sb="0" eb="2">
      <t>ウチスウ</t>
    </rPh>
    <rPh sb="2" eb="4">
      <t>ムジュン</t>
    </rPh>
    <rPh sb="5" eb="7">
      <t>ゼンタイ</t>
    </rPh>
    <phoneticPr fontId="9"/>
  </si>
  <si>
    <t>不登校=50日以上で、全体≠*1　不登校=90日以上で、全体≠*2</t>
    <rPh sb="17" eb="20">
      <t>フトウコウ</t>
    </rPh>
    <rPh sb="23" eb="26">
      <t>ニチイジョウ</t>
    </rPh>
    <rPh sb="28" eb="30">
      <t>ゼンタイ</t>
    </rPh>
    <phoneticPr fontId="9"/>
  </si>
  <si>
    <t>＊1うち、
50日以上</t>
    <rPh sb="8" eb="9">
      <t>ニチ</t>
    </rPh>
    <rPh sb="9" eb="11">
      <t>イジョウ</t>
    </rPh>
    <phoneticPr fontId="9"/>
  </si>
  <si>
    <t>＊2うち、
90日以上</t>
    <rPh sb="8" eb="9">
      <t>ニチ</t>
    </rPh>
    <rPh sb="9" eb="11">
      <t>イジョウ</t>
    </rPh>
    <phoneticPr fontId="9"/>
  </si>
  <si>
    <t>学校外</t>
    <rPh sb="0" eb="2">
      <t>ガッコウ</t>
    </rPh>
    <rPh sb="2" eb="3">
      <t>ガイ</t>
    </rPh>
    <phoneticPr fontId="9"/>
  </si>
  <si>
    <t>（１）</t>
    <phoneticPr fontId="9"/>
  </si>
  <si>
    <t>①～⑦の機関等での相談・指導等を
受けた実人数</t>
    <phoneticPr fontId="9"/>
  </si>
  <si>
    <t>全体</t>
    <rPh sb="0" eb="2">
      <t>ゼンタイ</t>
    </rPh>
    <phoneticPr fontId="9"/>
  </si>
  <si>
    <t>＊</t>
  </si>
  <si>
    <t>＊＊</t>
    <phoneticPr fontId="9"/>
  </si>
  <si>
    <t>*＊</t>
    <phoneticPr fontId="9"/>
  </si>
  <si>
    <t>(a)「指導要録上出席扱い」となった実人数</t>
    <rPh sb="4" eb="6">
      <t>シドウ</t>
    </rPh>
    <rPh sb="6" eb="8">
      <t>ヨウロク</t>
    </rPh>
    <rPh sb="8" eb="9">
      <t>ジョウ</t>
    </rPh>
    <rPh sb="9" eb="11">
      <t>シュッセキ</t>
    </rPh>
    <rPh sb="11" eb="12">
      <t>アツカ</t>
    </rPh>
    <rPh sb="18" eb="19">
      <t>ジツ</t>
    </rPh>
    <rPh sb="19" eb="21">
      <t>ニンズウ</t>
    </rPh>
    <phoneticPr fontId="9"/>
  </si>
  <si>
    <t>（３）不登校児童生徒数と不一致</t>
    <rPh sb="3" eb="6">
      <t>フトウコウ</t>
    </rPh>
    <rPh sb="6" eb="8">
      <t>ジドウ</t>
    </rPh>
    <rPh sb="8" eb="10">
      <t>セイト</t>
    </rPh>
    <rPh sb="10" eb="11">
      <t>スウ</t>
    </rPh>
    <rPh sb="12" eb="15">
      <t>フイッチ</t>
    </rPh>
    <phoneticPr fontId="9"/>
  </si>
  <si>
    <t>（３）の欄が、不登校児童生徒数と一致していません。</t>
    <rPh sb="4" eb="5">
      <t>ラン</t>
    </rPh>
    <rPh sb="7" eb="10">
      <t>フトウコウ</t>
    </rPh>
    <rPh sb="10" eb="12">
      <t>ジドウ</t>
    </rPh>
    <rPh sb="12" eb="14">
      <t>セイト</t>
    </rPh>
    <rPh sb="14" eb="15">
      <t>スウ</t>
    </rPh>
    <rPh sb="16" eb="18">
      <t>イッチ</t>
    </rPh>
    <phoneticPr fontId="9"/>
  </si>
  <si>
    <t>①　教育支援センター</t>
    <rPh sb="2" eb="4">
      <t>キョウイク</t>
    </rPh>
    <rPh sb="4" eb="6">
      <t>シエン</t>
    </rPh>
    <phoneticPr fontId="9"/>
  </si>
  <si>
    <t>（３）50日以上不登校と不一致</t>
    <rPh sb="5" eb="8">
      <t>ニチイジョウ</t>
    </rPh>
    <rPh sb="8" eb="11">
      <t>フトウコウ</t>
    </rPh>
    <rPh sb="12" eb="15">
      <t>フイッチ</t>
    </rPh>
    <phoneticPr fontId="9"/>
  </si>
  <si>
    <t>（３）の＊１欄が、５０日以上の欠席児童生徒数と一致していません。</t>
    <rPh sb="6" eb="7">
      <t>ラン</t>
    </rPh>
    <rPh sb="11" eb="14">
      <t>ニチイジョウ</t>
    </rPh>
    <rPh sb="15" eb="17">
      <t>ケッセキ</t>
    </rPh>
    <rPh sb="17" eb="19">
      <t>ジドウ</t>
    </rPh>
    <rPh sb="19" eb="21">
      <t>セイト</t>
    </rPh>
    <rPh sb="21" eb="22">
      <t>スウ</t>
    </rPh>
    <rPh sb="23" eb="25">
      <t>イッチ</t>
    </rPh>
    <phoneticPr fontId="9"/>
  </si>
  <si>
    <t>(a)「指導要録上出席扱い」となった人数</t>
    <rPh sb="4" eb="6">
      <t>シドウ</t>
    </rPh>
    <rPh sb="6" eb="8">
      <t>ヨウロク</t>
    </rPh>
    <rPh sb="8" eb="9">
      <t>ジョウ</t>
    </rPh>
    <rPh sb="9" eb="11">
      <t>シュッセキ</t>
    </rPh>
    <rPh sb="11" eb="12">
      <t>アツカ</t>
    </rPh>
    <rPh sb="18" eb="20">
      <t>ニンズウ</t>
    </rPh>
    <phoneticPr fontId="9"/>
  </si>
  <si>
    <t>（３）90日以上不登校と不一致</t>
    <rPh sb="5" eb="8">
      <t>ニチイジョウ</t>
    </rPh>
    <rPh sb="8" eb="11">
      <t>フトウコウ</t>
    </rPh>
    <rPh sb="12" eb="15">
      <t>フイッチ</t>
    </rPh>
    <phoneticPr fontId="9"/>
  </si>
  <si>
    <t>（３）の＊２欄が、９０日以上の欠席児童生徒数と一致していません。</t>
    <rPh sb="6" eb="7">
      <t>ラン</t>
    </rPh>
    <rPh sb="11" eb="14">
      <t>ニチイジョウ</t>
    </rPh>
    <rPh sb="15" eb="17">
      <t>ケッセキ</t>
    </rPh>
    <rPh sb="17" eb="19">
      <t>ジドウ</t>
    </rPh>
    <rPh sb="19" eb="21">
      <t>セイト</t>
    </rPh>
    <rPh sb="21" eb="22">
      <t>スウ</t>
    </rPh>
    <rPh sb="23" eb="25">
      <t>イッチ</t>
    </rPh>
    <phoneticPr fontId="9"/>
  </si>
  <si>
    <t>(b)(a)のうち、学校外の公的機関等に通所する場合の通学定期乗車券制度の適用を受けた人数</t>
    <rPh sb="10" eb="13">
      <t>ガッコウガイ</t>
    </rPh>
    <rPh sb="14" eb="16">
      <t>コウテキ</t>
    </rPh>
    <rPh sb="16" eb="19">
      <t>キカントウ</t>
    </rPh>
    <rPh sb="20" eb="22">
      <t>ツウショ</t>
    </rPh>
    <rPh sb="24" eb="26">
      <t>バアイ</t>
    </rPh>
    <rPh sb="27" eb="29">
      <t>ツウガク</t>
    </rPh>
    <rPh sb="40" eb="41">
      <t>ウ</t>
    </rPh>
    <phoneticPr fontId="9"/>
  </si>
  <si>
    <t>②　教育委員会及び教育センター等
　　教育委員会所管の機関
     （①を除く）</t>
    <rPh sb="2" eb="4">
      <t>キョウイク</t>
    </rPh>
    <rPh sb="4" eb="6">
      <t>イイン</t>
    </rPh>
    <rPh sb="6" eb="7">
      <t>カイ</t>
    </rPh>
    <rPh sb="7" eb="8">
      <t>オヨ</t>
    </rPh>
    <rPh sb="9" eb="11">
      <t>キョウイク</t>
    </rPh>
    <rPh sb="15" eb="16">
      <t>トウ</t>
    </rPh>
    <rPh sb="19" eb="20">
      <t>キョウ</t>
    </rPh>
    <rPh sb="20" eb="21">
      <t>イク</t>
    </rPh>
    <rPh sb="21" eb="23">
      <t>イイン</t>
    </rPh>
    <rPh sb="23" eb="24">
      <t>カイ</t>
    </rPh>
    <rPh sb="24" eb="26">
      <t>ショカン</t>
    </rPh>
    <rPh sb="27" eb="29">
      <t>キカン</t>
    </rPh>
    <rPh sb="38" eb="39">
      <t>ノゾ</t>
    </rPh>
    <phoneticPr fontId="9"/>
  </si>
  <si>
    <t>内数矛盾(1)＜①～⑦のいずれか</t>
    <rPh sb="0" eb="2">
      <t>ウチスウ</t>
    </rPh>
    <rPh sb="2" eb="4">
      <t>ムジュン</t>
    </rPh>
    <phoneticPr fontId="9"/>
  </si>
  <si>
    <t>（１）の実人数を上回る人数が①～⑦のいずれかに入力されています。</t>
    <rPh sb="4" eb="5">
      <t>ジツ</t>
    </rPh>
    <rPh sb="5" eb="7">
      <t>ニンズウ</t>
    </rPh>
    <rPh sb="8" eb="10">
      <t>ウワマワ</t>
    </rPh>
    <rPh sb="11" eb="13">
      <t>ニンズウ</t>
    </rPh>
    <rPh sb="23" eb="25">
      <t>ニュウリョク</t>
    </rPh>
    <phoneticPr fontId="9"/>
  </si>
  <si>
    <t>内数矛盾(1)(a)＜①～⑦(a)のいずれか</t>
    <rPh sb="0" eb="2">
      <t>ウチスウ</t>
    </rPh>
    <rPh sb="2" eb="4">
      <t>ムジュン</t>
    </rPh>
    <phoneticPr fontId="9"/>
  </si>
  <si>
    <t>（１）の(a)を上回る人数が①～⑦の(a)のいずれかに入力されています。</t>
    <rPh sb="8" eb="10">
      <t>ウワマワ</t>
    </rPh>
    <rPh sb="11" eb="13">
      <t>ニンズウ</t>
    </rPh>
    <rPh sb="27" eb="29">
      <t>ニュウリョク</t>
    </rPh>
    <phoneticPr fontId="9"/>
  </si>
  <si>
    <t>内数矛盾 全体＜(a)</t>
    <rPh sb="0" eb="2">
      <t>ウチスウ</t>
    </rPh>
    <rPh sb="2" eb="4">
      <t>ムジュン</t>
    </rPh>
    <rPh sb="5" eb="7">
      <t>ゼンタイ</t>
    </rPh>
    <phoneticPr fontId="9"/>
  </si>
  <si>
    <t>相談・指導を受けた人数を上回る人数が(a)に入力されています。</t>
  </si>
  <si>
    <t>③　児童相談所、福祉事務所</t>
    <rPh sb="2" eb="4">
      <t>ジドウ</t>
    </rPh>
    <rPh sb="4" eb="6">
      <t>ソウダン</t>
    </rPh>
    <rPh sb="6" eb="7">
      <t>ショ</t>
    </rPh>
    <rPh sb="8" eb="10">
      <t>フクシ</t>
    </rPh>
    <rPh sb="10" eb="12">
      <t>ジム</t>
    </rPh>
    <rPh sb="12" eb="13">
      <t>ショ</t>
    </rPh>
    <phoneticPr fontId="9"/>
  </si>
  <si>
    <t>内数矛盾(a)＜(b)</t>
    <rPh sb="0" eb="2">
      <t>ウチスウ</t>
    </rPh>
    <rPh sb="2" eb="4">
      <t>ムジュン</t>
    </rPh>
    <phoneticPr fontId="9"/>
  </si>
  <si>
    <t>(a)を上回る人数が(b)に入力されています。</t>
  </si>
  <si>
    <t>④　保健所、精神保健福祉センター</t>
    <rPh sb="2" eb="4">
      <t>ホケン</t>
    </rPh>
    <rPh sb="4" eb="5">
      <t>ショ</t>
    </rPh>
    <rPh sb="6" eb="8">
      <t>セイシン</t>
    </rPh>
    <rPh sb="8" eb="10">
      <t>ホケン</t>
    </rPh>
    <phoneticPr fontId="9"/>
  </si>
  <si>
    <t>内訳不足(1)＞①～⑦の合計</t>
    <rPh sb="0" eb="2">
      <t>ウチワケ</t>
    </rPh>
    <rPh sb="2" eb="4">
      <t>ブソク</t>
    </rPh>
    <rPh sb="12" eb="14">
      <t>ゴウケイ</t>
    </rPh>
    <phoneticPr fontId="9"/>
  </si>
  <si>
    <t>①～⑦の人数の合計が、（１）の実人数より少なくなっています。</t>
    <rPh sb="4" eb="6">
      <t>ニンズウ</t>
    </rPh>
    <rPh sb="7" eb="9">
      <t>ゴウケイ</t>
    </rPh>
    <rPh sb="15" eb="16">
      <t>ジツ</t>
    </rPh>
    <rPh sb="16" eb="18">
      <t>ニンズウ</t>
    </rPh>
    <rPh sb="20" eb="21">
      <t>スク</t>
    </rPh>
    <phoneticPr fontId="9"/>
  </si>
  <si>
    <t>内訳不足(1)(a)&gt;①～⑦の(a)合計</t>
    <rPh sb="0" eb="2">
      <t>ウチワケ</t>
    </rPh>
    <rPh sb="2" eb="4">
      <t>フソク</t>
    </rPh>
    <rPh sb="18" eb="20">
      <t>ゴウケイ</t>
    </rPh>
    <phoneticPr fontId="9"/>
  </si>
  <si>
    <t>①～⑦の(a)の人数の合計が、（１）の(a)の人数より少なくなっています。</t>
    <rPh sb="8" eb="10">
      <t>ニンズウ</t>
    </rPh>
    <rPh sb="11" eb="13">
      <t>ゴウケイ</t>
    </rPh>
    <rPh sb="23" eb="25">
      <t>ニンズウ</t>
    </rPh>
    <rPh sb="27" eb="28">
      <t>スク</t>
    </rPh>
    <phoneticPr fontId="9"/>
  </si>
  <si>
    <t>⑤　病院、診療所</t>
    <rPh sb="2" eb="4">
      <t>ビョウイン</t>
    </rPh>
    <rPh sb="5" eb="7">
      <t>シンリョウ</t>
    </rPh>
    <rPh sb="7" eb="8">
      <t>ショ</t>
    </rPh>
    <phoneticPr fontId="9"/>
  </si>
  <si>
    <t>↑内訳不足はエラー表示するが条件付き書式の赤セル設定はしていない。</t>
    <rPh sb="1" eb="3">
      <t>ウチワケ</t>
    </rPh>
    <rPh sb="3" eb="5">
      <t>フソク</t>
    </rPh>
    <rPh sb="9" eb="11">
      <t>ヒョウジ</t>
    </rPh>
    <rPh sb="14" eb="17">
      <t>ジョウケンツ</t>
    </rPh>
    <rPh sb="18" eb="20">
      <t>ショシキ</t>
    </rPh>
    <rPh sb="21" eb="22">
      <t>アカ</t>
    </rPh>
    <rPh sb="24" eb="26">
      <t>セッテイ</t>
    </rPh>
    <phoneticPr fontId="9"/>
  </si>
  <si>
    <t>⑥　民間団体、民間施設</t>
    <rPh sb="2" eb="4">
      <t>ミンカン</t>
    </rPh>
    <rPh sb="4" eb="6">
      <t>ダンタイ</t>
    </rPh>
    <rPh sb="7" eb="9">
      <t>ミンカン</t>
    </rPh>
    <rPh sb="9" eb="11">
      <t>シセツ</t>
    </rPh>
    <phoneticPr fontId="9"/>
  </si>
  <si>
    <t>⑦　上記以外の機関等</t>
    <rPh sb="7" eb="9">
      <t>キカン</t>
    </rPh>
    <rPh sb="9" eb="10">
      <t>トウ</t>
    </rPh>
    <phoneticPr fontId="9"/>
  </si>
  <si>
    <t>（２）　①～⑦の機関等での相談・指導等を受けていない人数</t>
    <rPh sb="8" eb="10">
      <t>キカン</t>
    </rPh>
    <rPh sb="10" eb="11">
      <t>トウ</t>
    </rPh>
    <rPh sb="13" eb="15">
      <t>ソウダン</t>
    </rPh>
    <rPh sb="16" eb="18">
      <t>シドウ</t>
    </rPh>
    <rPh sb="18" eb="19">
      <t>トウ</t>
    </rPh>
    <rPh sb="20" eb="21">
      <t>ウ</t>
    </rPh>
    <rPh sb="26" eb="28">
      <t>ニンズウ</t>
    </rPh>
    <phoneticPr fontId="9"/>
  </si>
  <si>
    <t>（３）　（１）、（２）の合計</t>
    <rPh sb="12" eb="14">
      <t>ゴウケイ</t>
    </rPh>
    <phoneticPr fontId="9"/>
  </si>
  <si>
    <t>学校内</t>
    <rPh sb="0" eb="2">
      <t>ガッコウ</t>
    </rPh>
    <rPh sb="2" eb="3">
      <t>ナイ</t>
    </rPh>
    <phoneticPr fontId="9"/>
  </si>
  <si>
    <t>（４）　⑧、⑨による相談・指導等を受けた実人数</t>
    <rPh sb="10" eb="12">
      <t>ソウダン</t>
    </rPh>
    <rPh sb="13" eb="15">
      <t>シドウ</t>
    </rPh>
    <rPh sb="15" eb="16">
      <t>トウ</t>
    </rPh>
    <rPh sb="17" eb="18">
      <t>ウ</t>
    </rPh>
    <rPh sb="20" eb="21">
      <t>ジツ</t>
    </rPh>
    <rPh sb="21" eb="23">
      <t>ニンズウ</t>
    </rPh>
    <phoneticPr fontId="9"/>
  </si>
  <si>
    <t>（６）不登校児童生徒数と不一致</t>
    <rPh sb="3" eb="6">
      <t>フトウコウ</t>
    </rPh>
    <rPh sb="6" eb="8">
      <t>ジドウ</t>
    </rPh>
    <rPh sb="8" eb="10">
      <t>セイト</t>
    </rPh>
    <rPh sb="10" eb="11">
      <t>スウ</t>
    </rPh>
    <rPh sb="12" eb="15">
      <t>フイッチ</t>
    </rPh>
    <phoneticPr fontId="9"/>
  </si>
  <si>
    <t>（６）の欄が、不登校児童生徒数と一致していません。</t>
  </si>
  <si>
    <t>⑧　養護教諭による専門的な指導を受けた人数</t>
    <rPh sb="2" eb="4">
      <t>ヨウゴ</t>
    </rPh>
    <rPh sb="4" eb="6">
      <t>キョウユ</t>
    </rPh>
    <rPh sb="9" eb="12">
      <t>センモンテキ</t>
    </rPh>
    <rPh sb="13" eb="15">
      <t>シドウ</t>
    </rPh>
    <rPh sb="16" eb="17">
      <t>ウ</t>
    </rPh>
    <rPh sb="19" eb="21">
      <t>ニンズウ</t>
    </rPh>
    <phoneticPr fontId="9"/>
  </si>
  <si>
    <t>（６）50日以上不登校と不一致</t>
    <rPh sb="5" eb="8">
      <t>ニチイジョウ</t>
    </rPh>
    <rPh sb="8" eb="11">
      <t>フトウコウ</t>
    </rPh>
    <rPh sb="12" eb="15">
      <t>フイッチ</t>
    </rPh>
    <phoneticPr fontId="9"/>
  </si>
  <si>
    <t>（６）の＊１欄が、５０日以上の欠席児童生徒数と一致していません。</t>
    <rPh sb="6" eb="7">
      <t>ラン</t>
    </rPh>
    <rPh sb="11" eb="14">
      <t>ニチイジョウ</t>
    </rPh>
    <rPh sb="15" eb="17">
      <t>ケッセキ</t>
    </rPh>
    <rPh sb="17" eb="19">
      <t>ジドウ</t>
    </rPh>
    <rPh sb="19" eb="21">
      <t>セイト</t>
    </rPh>
    <rPh sb="21" eb="22">
      <t>スウ</t>
    </rPh>
    <rPh sb="23" eb="25">
      <t>イッチ</t>
    </rPh>
    <phoneticPr fontId="9"/>
  </si>
  <si>
    <t>⑨　スクールカウンセラー、相談員等による専門的な相談を受けた人数</t>
    <rPh sb="13" eb="16">
      <t>ソウダンイン</t>
    </rPh>
    <rPh sb="16" eb="17">
      <t>トウ</t>
    </rPh>
    <rPh sb="20" eb="22">
      <t>センモン</t>
    </rPh>
    <rPh sb="22" eb="23">
      <t>テキ</t>
    </rPh>
    <rPh sb="24" eb="26">
      <t>ソウダン</t>
    </rPh>
    <rPh sb="27" eb="28">
      <t>ウ</t>
    </rPh>
    <rPh sb="30" eb="32">
      <t>ニンズウ</t>
    </rPh>
    <phoneticPr fontId="9"/>
  </si>
  <si>
    <t>（６）90日以上不登校と不一致</t>
    <rPh sb="5" eb="8">
      <t>ニチイジョウ</t>
    </rPh>
    <rPh sb="8" eb="11">
      <t>フトウコウ</t>
    </rPh>
    <rPh sb="12" eb="15">
      <t>フイッチ</t>
    </rPh>
    <phoneticPr fontId="9"/>
  </si>
  <si>
    <t>（６）の＊２欄が、９０日以上の欠席児童生徒数と一致していません。</t>
    <rPh sb="6" eb="7">
      <t>ラン</t>
    </rPh>
    <rPh sb="11" eb="14">
      <t>ニチイジョウ</t>
    </rPh>
    <rPh sb="15" eb="17">
      <t>ケッセキ</t>
    </rPh>
    <rPh sb="17" eb="19">
      <t>ジドウ</t>
    </rPh>
    <rPh sb="19" eb="21">
      <t>セイト</t>
    </rPh>
    <rPh sb="21" eb="22">
      <t>スウ</t>
    </rPh>
    <rPh sb="23" eb="25">
      <t>イッチ</t>
    </rPh>
    <phoneticPr fontId="9"/>
  </si>
  <si>
    <t>（５）　上記⑧、⑨による相談・指導等を受けていない人数</t>
    <rPh sb="4" eb="6">
      <t>ジョウキ</t>
    </rPh>
    <rPh sb="12" eb="14">
      <t>ソウダン</t>
    </rPh>
    <rPh sb="15" eb="17">
      <t>シドウ</t>
    </rPh>
    <rPh sb="17" eb="18">
      <t>トウ</t>
    </rPh>
    <rPh sb="19" eb="20">
      <t>ウ</t>
    </rPh>
    <rPh sb="25" eb="27">
      <t>ニンズウ</t>
    </rPh>
    <phoneticPr fontId="9"/>
  </si>
  <si>
    <t>内数矛盾(4)＜⑧、⑨のいずれか</t>
    <rPh sb="0" eb="2">
      <t>ウチスウ</t>
    </rPh>
    <rPh sb="2" eb="4">
      <t>ムジュン</t>
    </rPh>
    <phoneticPr fontId="9"/>
  </si>
  <si>
    <t>（４）の実人数を上回る数値が⑧・⑨のいずれかに入力されています。</t>
    <phoneticPr fontId="9"/>
  </si>
  <si>
    <t>（６）　（４）、（５）の合計</t>
    <rPh sb="12" eb="14">
      <t>ゴウケイ</t>
    </rPh>
    <phoneticPr fontId="9"/>
  </si>
  <si>
    <t>内訳不足(4)＞⑧・⑨の合計</t>
    <rPh sb="0" eb="2">
      <t>ウチワケ</t>
    </rPh>
    <rPh sb="2" eb="4">
      <t>フソク</t>
    </rPh>
    <rPh sb="12" eb="14">
      <t>ゴウケイ</t>
    </rPh>
    <phoneticPr fontId="9"/>
  </si>
  <si>
    <t>⑧・⑨の人数の合計が、（４）の実人数より少なくなっています。</t>
    <rPh sb="4" eb="6">
      <t>ニンズウ</t>
    </rPh>
    <rPh sb="7" eb="9">
      <t>ゴウケイ</t>
    </rPh>
    <rPh sb="15" eb="16">
      <t>ジツ</t>
    </rPh>
    <rPh sb="16" eb="18">
      <t>ニンズウ</t>
    </rPh>
    <rPh sb="20" eb="21">
      <t>スク</t>
    </rPh>
    <phoneticPr fontId="9"/>
  </si>
  <si>
    <t>（７）　上記①～⑦、⑧、⑨による相談・指導等を受けていない人数</t>
    <phoneticPr fontId="9"/>
  </si>
  <si>
    <t>（注１）</t>
  </si>
  <si>
    <t>①～⑦、⑧、⑨の区分は複数回答を可とする。＊1＊2の欄は、各回答の内数として、それぞれ、「不登校のうち、５０日以上欠席している者」「不登校のうち、９０日以上欠席している者」について計上すること。</t>
    <rPh sb="8" eb="10">
      <t>クブン</t>
    </rPh>
    <rPh sb="11" eb="13">
      <t>フクスウ</t>
    </rPh>
    <rPh sb="13" eb="15">
      <t>カイトウ</t>
    </rPh>
    <rPh sb="16" eb="17">
      <t>カ</t>
    </rPh>
    <rPh sb="26" eb="27">
      <t>ラン</t>
    </rPh>
    <rPh sb="29" eb="30">
      <t>カク</t>
    </rPh>
    <rPh sb="30" eb="32">
      <t>カイトウ</t>
    </rPh>
    <rPh sb="33" eb="35">
      <t>ウチスウ</t>
    </rPh>
    <rPh sb="66" eb="69">
      <t>フトウコウ</t>
    </rPh>
    <rPh sb="75" eb="76">
      <t>ニチ</t>
    </rPh>
    <rPh sb="76" eb="78">
      <t>イジョウ</t>
    </rPh>
    <rPh sb="78" eb="80">
      <t>ケッセキ</t>
    </rPh>
    <rPh sb="84" eb="85">
      <t>モノ</t>
    </rPh>
    <rPh sb="90" eb="92">
      <t>ケイジョウ</t>
    </rPh>
    <phoneticPr fontId="9"/>
  </si>
  <si>
    <t>（７）＞（２）、（５）のいずれか</t>
  </si>
  <si>
    <t>（７）の人数が、（２）・（５）のいずれかを上回っています。</t>
    <rPh sb="4" eb="6">
      <t>ニンズウ</t>
    </rPh>
    <rPh sb="21" eb="23">
      <t>ウワマワ</t>
    </rPh>
    <phoneticPr fontId="9"/>
  </si>
  <si>
    <t>（注２）</t>
  </si>
  <si>
    <t>（１）の欄には①～⑦の機関等のいずれか１箇所以上で相談・指導等を受けたことがある実人数を記入する。（３）の欄は不登校児童生徒数と一致する。</t>
    <rPh sb="4" eb="5">
      <t>ラン</t>
    </rPh>
    <rPh sb="40" eb="41">
      <t>ジツ</t>
    </rPh>
    <rPh sb="53" eb="54">
      <t>ラン</t>
    </rPh>
    <rPh sb="58" eb="60">
      <t>ジドウ</t>
    </rPh>
    <phoneticPr fontId="9"/>
  </si>
  <si>
    <t>(1)(4)(7)の計＜不登校児童生徒数</t>
    <rPh sb="10" eb="11">
      <t>ケイ</t>
    </rPh>
    <rPh sb="12" eb="15">
      <t>フトウコウ</t>
    </rPh>
    <rPh sb="15" eb="17">
      <t>ジドウ</t>
    </rPh>
    <rPh sb="17" eb="19">
      <t>セイト</t>
    </rPh>
    <rPh sb="19" eb="20">
      <t>スウ</t>
    </rPh>
    <phoneticPr fontId="9"/>
  </si>
  <si>
    <t>（１）（４）（７）の合計が、不登校児童生徒数よりも少なくなっています。</t>
    <rPh sb="10" eb="12">
      <t>ゴウケイ</t>
    </rPh>
    <rPh sb="14" eb="17">
      <t>フトウコウ</t>
    </rPh>
    <rPh sb="17" eb="19">
      <t>ジドウ</t>
    </rPh>
    <rPh sb="19" eb="21">
      <t>セイト</t>
    </rPh>
    <rPh sb="21" eb="22">
      <t>スウ</t>
    </rPh>
    <rPh sb="25" eb="26">
      <t>スク</t>
    </rPh>
    <phoneticPr fontId="9"/>
  </si>
  <si>
    <t>＊１又は＊２の欄に、その左の欄の人数を上回る人数が入力されています。</t>
    <rPh sb="2" eb="3">
      <t>マタ</t>
    </rPh>
    <rPh sb="7" eb="8">
      <t>ラン</t>
    </rPh>
    <rPh sb="12" eb="13">
      <t>ヒダリ</t>
    </rPh>
    <rPh sb="14" eb="15">
      <t>ラン</t>
    </rPh>
    <rPh sb="16" eb="18">
      <t>ニンズウ</t>
    </rPh>
    <rPh sb="19" eb="21">
      <t>ウワマワ</t>
    </rPh>
    <rPh sb="22" eb="24">
      <t>ニンズウ</t>
    </rPh>
    <rPh sb="25" eb="27">
      <t>ニュウリョク</t>
    </rPh>
    <phoneticPr fontId="9"/>
  </si>
  <si>
    <t>（注３）</t>
  </si>
  <si>
    <t>（４）の欄には⑧、⑨のいずれか又は両方で相談・指導等を受けたことがある実人数を記入する。（６）の欄は不登校児童生徒数と一致する。</t>
    <rPh sb="4" eb="5">
      <t>ラン</t>
    </rPh>
    <rPh sb="35" eb="36">
      <t>ジツ</t>
    </rPh>
    <rPh sb="48" eb="49">
      <t>ラン</t>
    </rPh>
    <rPh sb="53" eb="55">
      <t>ジドウ</t>
    </rPh>
    <phoneticPr fontId="9"/>
  </si>
  <si>
    <t>学校14頁で「不登校＝(A)のうち、50日以上欠席している者」又は「不登校＝(A)のうち、90日以上欠席している者」となっていますが、＊1＊2欄がその左の欄の人数と一致していない行があります。</t>
    <rPh sb="0" eb="2">
      <t>ガッコウ</t>
    </rPh>
    <rPh sb="4" eb="5">
      <t>ページ</t>
    </rPh>
    <rPh sb="31" eb="32">
      <t>マタ</t>
    </rPh>
    <rPh sb="34" eb="37">
      <t>フトウコウ</t>
    </rPh>
    <rPh sb="82" eb="84">
      <t>イッチ</t>
    </rPh>
    <rPh sb="89" eb="90">
      <t>ギョウ</t>
    </rPh>
    <phoneticPr fontId="9"/>
  </si>
  <si>
    <t>（注４）</t>
  </si>
  <si>
    <t>（７）の欄には、学校外で（２）の「①～⑦の機関等での相談・指導等を受けていない人数」に該当し、かつ、学校内で（５）の「⑧、⑨による指導等を受けていない人数」に該当する児童生徒の人数を記入する。</t>
    <rPh sb="4" eb="5">
      <t>ラン</t>
    </rPh>
    <rPh sb="8" eb="11">
      <t>ガッコウガイ</t>
    </rPh>
    <rPh sb="21" eb="23">
      <t>キカン</t>
    </rPh>
    <rPh sb="23" eb="24">
      <t>トウ</t>
    </rPh>
    <rPh sb="26" eb="28">
      <t>ソウダン</t>
    </rPh>
    <rPh sb="29" eb="31">
      <t>シドウ</t>
    </rPh>
    <rPh sb="31" eb="32">
      <t>トウ</t>
    </rPh>
    <rPh sb="33" eb="34">
      <t>ウ</t>
    </rPh>
    <rPh sb="39" eb="41">
      <t>ニンズウ</t>
    </rPh>
    <rPh sb="43" eb="45">
      <t>ガイトウ</t>
    </rPh>
    <rPh sb="50" eb="53">
      <t>ガッコウナイ</t>
    </rPh>
    <rPh sb="65" eb="67">
      <t>シドウ</t>
    </rPh>
    <rPh sb="67" eb="68">
      <t>トウ</t>
    </rPh>
    <rPh sb="69" eb="70">
      <t>ウ</t>
    </rPh>
    <rPh sb="75" eb="77">
      <t>ニンズウ</t>
    </rPh>
    <rPh sb="79" eb="81">
      <t>ガイトウ</t>
    </rPh>
    <rPh sb="88" eb="90">
      <t>ニンズウ</t>
    </rPh>
    <rPh sb="91" eb="93">
      <t>キニュウ</t>
    </rPh>
    <phoneticPr fontId="9"/>
  </si>
  <si>
    <t>（７）不登校児童生徒数の内数矛盾</t>
    <rPh sb="3" eb="6">
      <t>フトウコウ</t>
    </rPh>
    <rPh sb="6" eb="8">
      <t>ジドウ</t>
    </rPh>
    <rPh sb="8" eb="10">
      <t>セイト</t>
    </rPh>
    <rPh sb="10" eb="11">
      <t>スウ</t>
    </rPh>
    <rPh sb="12" eb="14">
      <t>ウチスウ</t>
    </rPh>
    <rPh sb="14" eb="16">
      <t>ムジュン</t>
    </rPh>
    <phoneticPr fontId="9"/>
  </si>
  <si>
    <t>（7）の実人数を上回る数値が入力されています。</t>
    <phoneticPr fontId="9"/>
  </si>
  <si>
    <t>↑エラー表示するが条件付き書式の赤セル設定はしていない。</t>
    <rPh sb="4" eb="6">
      <t>ヒョウジ</t>
    </rPh>
    <rPh sb="9" eb="12">
      <t>ジョウケンツ</t>
    </rPh>
    <rPh sb="13" eb="15">
      <t>ショシキ</t>
    </rPh>
    <rPh sb="16" eb="17">
      <t>アカ</t>
    </rPh>
    <rPh sb="19" eb="21">
      <t>セッテイ</t>
    </rPh>
    <phoneticPr fontId="9"/>
  </si>
  <si>
    <t>（注５）</t>
  </si>
  <si>
    <t>(a)の欄については、当該機関等で相談・指導等を受けた者のうち、「指導要録上出席扱い」となった人数について記入する。</t>
    <rPh sb="22" eb="23">
      <t>トウ</t>
    </rPh>
    <phoneticPr fontId="9"/>
  </si>
  <si>
    <t>（注６）</t>
  </si>
  <si>
    <t>(b)の欄については、(a)の欄に計上された者のうち、学校外の公的機関等に通所する場合の通学定期乗車券制度が適用された人数を記入する。</t>
    <rPh sb="15" eb="16">
      <t>ラン</t>
    </rPh>
    <rPh sb="22" eb="23">
      <t>モノ</t>
    </rPh>
    <rPh sb="27" eb="30">
      <t>ガッコウガイ</t>
    </rPh>
    <rPh sb="31" eb="33">
      <t>コウテキ</t>
    </rPh>
    <rPh sb="33" eb="36">
      <t>キカントウ</t>
    </rPh>
    <rPh sb="37" eb="39">
      <t>ツウショ</t>
    </rPh>
    <rPh sb="41" eb="43">
      <t>バアイ</t>
    </rPh>
    <rPh sb="54" eb="56">
      <t>テキヨウ</t>
    </rPh>
    <phoneticPr fontId="9"/>
  </si>
  <si>
    <t>（注７）</t>
  </si>
  <si>
    <t>「教育支援センター」とは、不登校児童生徒等に対する指導を行うために教育委員会が、教育センター等学校以外の場所や学校の余裕教室等において、社会的自立を支援するため、児童生徒の在籍校と連携をとりつつ、個別カウンセリング、集団での指導、教科指導等を組織的、計画的に行う組織として設置したものをいう。（「適応指導教室」の呼称により設置された施設も含む。）
なお、教育相談室のように単に相談を行うだけの施設は含まない。　　　　　　　　　　　　　　　　　　　　　　　　　　　　　　　　　　　　　　　　　　　　　　　　　　　　　</t>
    <rPh sb="68" eb="73">
      <t>シャカイテキジリツ</t>
    </rPh>
    <rPh sb="148" eb="152">
      <t>テキオウシドウ</t>
    </rPh>
    <rPh sb="152" eb="154">
      <t>キョウシツ</t>
    </rPh>
    <rPh sb="156" eb="158">
      <t>コショウ</t>
    </rPh>
    <rPh sb="161" eb="163">
      <t>セッチ</t>
    </rPh>
    <rPh sb="166" eb="168">
      <t>シセツ</t>
    </rPh>
    <rPh sb="169" eb="170">
      <t>フク</t>
    </rPh>
    <phoneticPr fontId="9"/>
  </si>
  <si>
    <t>（注８）</t>
  </si>
  <si>
    <t>「民間団体、民間施設」とは、令和元年１０月２５日付け元文科初第６９８号通知「不登校児童生徒への支援の在り方について」の別添３「民間施設についてのガイドライン（試案）」を参考とし、不登校児童生徒の不適応等に対する相談・指導を行うことを主目的として設置された民間の団体、施設をいう。なお、学習塾のように単に学習活動を行うだけの施設は含まない。</t>
    <rPh sb="1" eb="3">
      <t>ミンカン</t>
    </rPh>
    <rPh sb="3" eb="5">
      <t>ダンタイ</t>
    </rPh>
    <rPh sb="6" eb="8">
      <t>ミンカン</t>
    </rPh>
    <rPh sb="8" eb="10">
      <t>シセツ</t>
    </rPh>
    <rPh sb="14" eb="16">
      <t>レイワ</t>
    </rPh>
    <rPh sb="16" eb="18">
      <t>ガンネン</t>
    </rPh>
    <rPh sb="20" eb="21">
      <t>ガツ</t>
    </rPh>
    <rPh sb="23" eb="24">
      <t>ニチ</t>
    </rPh>
    <rPh sb="24" eb="25">
      <t>ヅ</t>
    </rPh>
    <rPh sb="26" eb="27">
      <t>ガン</t>
    </rPh>
    <rPh sb="27" eb="29">
      <t>モンカ</t>
    </rPh>
    <rPh sb="29" eb="30">
      <t>ショ</t>
    </rPh>
    <rPh sb="30" eb="31">
      <t>ダイ</t>
    </rPh>
    <rPh sb="34" eb="35">
      <t>ゴウ</t>
    </rPh>
    <rPh sb="35" eb="37">
      <t>ツウチ</t>
    </rPh>
    <rPh sb="59" eb="61">
      <t>ベッテン</t>
    </rPh>
    <rPh sb="63" eb="65">
      <t>ミンカン</t>
    </rPh>
    <rPh sb="65" eb="67">
      <t>シセツ</t>
    </rPh>
    <rPh sb="92" eb="94">
      <t>ジドウ</t>
    </rPh>
    <rPh sb="94" eb="96">
      <t>セイト</t>
    </rPh>
    <rPh sb="97" eb="100">
      <t>フテキオウ</t>
    </rPh>
    <rPh sb="100" eb="101">
      <t>トウ</t>
    </rPh>
    <rPh sb="102" eb="103">
      <t>タイ</t>
    </rPh>
    <rPh sb="105" eb="107">
      <t>ソウダン</t>
    </rPh>
    <rPh sb="108" eb="110">
      <t>シドウ</t>
    </rPh>
    <rPh sb="111" eb="112">
      <t>オコナ</t>
    </rPh>
    <rPh sb="116" eb="117">
      <t>シュ</t>
    </rPh>
    <rPh sb="117" eb="119">
      <t>モクテキ</t>
    </rPh>
    <rPh sb="122" eb="124">
      <t>セッチ</t>
    </rPh>
    <rPh sb="127" eb="129">
      <t>ミンカン</t>
    </rPh>
    <rPh sb="130" eb="132">
      <t>ダンタイ</t>
    </rPh>
    <rPh sb="133" eb="135">
      <t>シセツ</t>
    </rPh>
    <phoneticPr fontId="9"/>
  </si>
  <si>
    <t>（２）学校内外の機関等で専門的な相談指導等を受けていない不登校児童生徒のうち、教職員から継続的な相談・指導等を受けていた実人数</t>
    <rPh sb="3" eb="7">
      <t>ガッコウナイガイ</t>
    </rPh>
    <rPh sb="8" eb="10">
      <t>キカン</t>
    </rPh>
    <rPh sb="10" eb="11">
      <t>トウ</t>
    </rPh>
    <rPh sb="12" eb="14">
      <t>センモン</t>
    </rPh>
    <rPh sb="14" eb="15">
      <t>テキ</t>
    </rPh>
    <rPh sb="16" eb="18">
      <t>ソウダン</t>
    </rPh>
    <rPh sb="18" eb="20">
      <t>シドウ</t>
    </rPh>
    <rPh sb="20" eb="21">
      <t>ナド</t>
    </rPh>
    <rPh sb="22" eb="23">
      <t>ウ</t>
    </rPh>
    <rPh sb="28" eb="35">
      <t>フトウコウジドウセイト</t>
    </rPh>
    <rPh sb="39" eb="42">
      <t>キョウショクイン</t>
    </rPh>
    <rPh sb="44" eb="47">
      <t>ケイゾクテキ</t>
    </rPh>
    <rPh sb="48" eb="50">
      <t>ソウダン</t>
    </rPh>
    <rPh sb="51" eb="53">
      <t>シドウ</t>
    </rPh>
    <rPh sb="53" eb="54">
      <t>ナド</t>
    </rPh>
    <rPh sb="55" eb="56">
      <t>ウ</t>
    </rPh>
    <rPh sb="60" eb="61">
      <t>ジツ</t>
    </rPh>
    <rPh sb="61" eb="63">
      <t>ニンズウ</t>
    </rPh>
    <phoneticPr fontId="9"/>
  </si>
  <si>
    <t>（２）未記入</t>
    <rPh sb="3" eb="6">
      <t>ミキニュウ</t>
    </rPh>
    <phoneticPr fontId="9"/>
  </si>
  <si>
    <t>（２）の欄が未記入です。該当がない場合は、０を記入してください。</t>
    <rPh sb="4" eb="5">
      <t>ラン</t>
    </rPh>
    <rPh sb="6" eb="9">
      <t>ミキニュウ</t>
    </rPh>
    <rPh sb="12" eb="14">
      <t>ガイトウ</t>
    </rPh>
    <rPh sb="17" eb="19">
      <t>バアイ</t>
    </rPh>
    <rPh sb="23" eb="25">
      <t>キニュウ</t>
    </rPh>
    <phoneticPr fontId="9"/>
  </si>
  <si>
    <t>（７）上記①～⑦、⑧、⑨による相談・指導等を受けていない人数のうち、教職員から継続的な相談・指導等を受けていた人数</t>
    <rPh sb="34" eb="37">
      <t>キョウショクイン</t>
    </rPh>
    <rPh sb="39" eb="42">
      <t>ケイゾクテキ</t>
    </rPh>
    <rPh sb="43" eb="45">
      <t>ソウダン</t>
    </rPh>
    <rPh sb="46" eb="48">
      <t>シドウ</t>
    </rPh>
    <rPh sb="48" eb="49">
      <t>トウ</t>
    </rPh>
    <rPh sb="50" eb="51">
      <t>ウ</t>
    </rPh>
    <rPh sb="55" eb="57">
      <t>ニンズウ</t>
    </rPh>
    <phoneticPr fontId="9"/>
  </si>
  <si>
    <t>回答欄の人数は、（７）の欄の人数の内数となる。</t>
    <rPh sb="0" eb="3">
      <t>カイトウラン</t>
    </rPh>
    <rPh sb="4" eb="6">
      <t>ニンズウ</t>
    </rPh>
    <rPh sb="12" eb="13">
      <t>ラン</t>
    </rPh>
    <rPh sb="14" eb="16">
      <t>ニンズウ</t>
    </rPh>
    <rPh sb="17" eb="18">
      <t>ウチ</t>
    </rPh>
    <rPh sb="18" eb="19">
      <t>スウ</t>
    </rPh>
    <phoneticPr fontId="9"/>
  </si>
  <si>
    <t>＊1＊2の欄は、回答の内数として、それぞれ、「不登校のうち、５０日以上欠席している者」「不登校のうち、９０日以上欠席している者」について計上すること。</t>
    <rPh sb="8" eb="10">
      <t>カイトウ</t>
    </rPh>
    <rPh sb="11" eb="13">
      <t>ウチスウ</t>
    </rPh>
    <rPh sb="44" eb="47">
      <t>フトウコウ</t>
    </rPh>
    <rPh sb="53" eb="54">
      <t>ニチ</t>
    </rPh>
    <rPh sb="54" eb="56">
      <t>イジョウ</t>
    </rPh>
    <rPh sb="56" eb="58">
      <t>ケッセキ</t>
    </rPh>
    <rPh sb="62" eb="63">
      <t>モノ</t>
    </rPh>
    <rPh sb="68" eb="70">
      <t>ケイジョウ</t>
    </rPh>
    <phoneticPr fontId="9"/>
  </si>
  <si>
    <t>「教職員」とは、学級担任や学年主任等、当該児童生徒と一定の関わりを持つ教職員のうち、（１）⑧養護教諭や⑨スクールカウンセラー、相談員等を除いた者をいう。</t>
    <rPh sb="1" eb="4">
      <t>キョウショクイン</t>
    </rPh>
    <phoneticPr fontId="9"/>
  </si>
  <si>
    <t xml:space="preserve">「継続的な相談・指導等」とは、不登校であった期間を通して、週に１回程度以上、家庭訪問や電話等により当該児童生徒本人への相談や指導等を行うことをいう。
</t>
    <rPh sb="1" eb="3">
      <t>ケイゾク</t>
    </rPh>
    <rPh sb="3" eb="4">
      <t>テキ</t>
    </rPh>
    <rPh sb="5" eb="7">
      <t>ソウダン</t>
    </rPh>
    <rPh sb="8" eb="10">
      <t>シドウ</t>
    </rPh>
    <rPh sb="10" eb="11">
      <t>ナド</t>
    </rPh>
    <phoneticPr fontId="9"/>
  </si>
  <si>
    <t>５．不登校児童生徒への指導結果状況</t>
    <rPh sb="2" eb="5">
      <t>フトウコウ</t>
    </rPh>
    <rPh sb="5" eb="7">
      <t>ジドウ</t>
    </rPh>
    <rPh sb="7" eb="9">
      <t>セイト</t>
    </rPh>
    <rPh sb="11" eb="13">
      <t>シドウ</t>
    </rPh>
    <rPh sb="13" eb="15">
      <t>ケッカ</t>
    </rPh>
    <rPh sb="15" eb="17">
      <t>ジョウキョウ</t>
    </rPh>
    <phoneticPr fontId="9"/>
  </si>
  <si>
    <t>指導の結果登校する又はできるようになった児童生徒</t>
    <rPh sb="0" eb="2">
      <t>シドウ</t>
    </rPh>
    <rPh sb="3" eb="5">
      <t>ケッカ</t>
    </rPh>
    <rPh sb="5" eb="7">
      <t>トウコウ</t>
    </rPh>
    <rPh sb="9" eb="10">
      <t>マタ</t>
    </rPh>
    <rPh sb="20" eb="22">
      <t>ジドウ</t>
    </rPh>
    <rPh sb="22" eb="24">
      <t>セイト</t>
    </rPh>
    <phoneticPr fontId="9"/>
  </si>
  <si>
    <t>「計」の欄が、不登校児童生徒数と一致していません。</t>
    <rPh sb="1" eb="2">
      <t>ケイ</t>
    </rPh>
    <phoneticPr fontId="9"/>
  </si>
  <si>
    <t>指導中の児童生徒</t>
    <rPh sb="0" eb="3">
      <t>シドウチュウ</t>
    </rPh>
    <rPh sb="4" eb="6">
      <t>ジドウ</t>
    </rPh>
    <rPh sb="6" eb="8">
      <t>セイト</t>
    </rPh>
    <phoneticPr fontId="9"/>
  </si>
  <si>
    <r>
      <t>令和</t>
    </r>
    <r>
      <rPr>
        <sz val="9"/>
        <color rgb="FFFF0000"/>
        <rFont val="ＭＳ 明朝"/>
        <family val="1"/>
        <charset val="128"/>
      </rPr>
      <t>６</t>
    </r>
    <r>
      <rPr>
        <sz val="9"/>
        <color theme="1"/>
        <rFont val="ＭＳ 明朝"/>
        <family val="1"/>
        <charset val="128"/>
      </rPr>
      <t>年度１年間の指導結果を対象とし、「指導の結果登校する又はできるようになった児童生徒」とは、各学校が、以下の例を参考に、個々の児童生徒の状況に応じて判断し、継続的に登校できるようになったと認めた者をいう。
・１学期中は全く登校できなかったが、教育支援センターでの支援を受ける中で、特定の教科の学習に興味が持てるようになり、３学期には、興味がある教科の授業がある日は登校できるようになった。
・中学３年生で２学期の前半までは月に１回程度しか登校できなかったが、担任が家庭訪問を繰り返す中で将来の進路などを自ら考えるようになり、その後、週に１回程度は登校するようになった。</t>
    </r>
    <rPh sb="4" eb="5">
      <t>ド</t>
    </rPh>
    <rPh sb="6" eb="8">
      <t>ネンカン</t>
    </rPh>
    <rPh sb="9" eb="11">
      <t>シドウ</t>
    </rPh>
    <rPh sb="11" eb="13">
      <t>ケッカ</t>
    </rPh>
    <rPh sb="14" eb="16">
      <t>タイショウ</t>
    </rPh>
    <rPh sb="48" eb="51">
      <t>カクガッコウ</t>
    </rPh>
    <rPh sb="53" eb="55">
      <t>イカ</t>
    </rPh>
    <rPh sb="56" eb="57">
      <t>レイ</t>
    </rPh>
    <rPh sb="58" eb="60">
      <t>サンコウ</t>
    </rPh>
    <rPh sb="62" eb="64">
      <t>ココ</t>
    </rPh>
    <rPh sb="65" eb="67">
      <t>ジドウ</t>
    </rPh>
    <rPh sb="67" eb="69">
      <t>セイト</t>
    </rPh>
    <rPh sb="73" eb="74">
      <t>オウ</t>
    </rPh>
    <rPh sb="76" eb="78">
      <t>ハンダン</t>
    </rPh>
    <phoneticPr fontId="9"/>
  </si>
  <si>
    <t>（ⅰ）、（ⅱ）の人数は、「１．長期欠席者の状況」の「不登校（Ａ）」の人数とそれぞれ一致するようにすること。</t>
    <rPh sb="8" eb="10">
      <t>ニンズウ</t>
    </rPh>
    <rPh sb="15" eb="17">
      <t>チョウキ</t>
    </rPh>
    <rPh sb="17" eb="20">
      <t>ケッセキシャ</t>
    </rPh>
    <rPh sb="21" eb="23">
      <t>ジョウキョウ</t>
    </rPh>
    <rPh sb="26" eb="29">
      <t>フトウコウ</t>
    </rPh>
    <rPh sb="34" eb="36">
      <t>ニンズウ</t>
    </rPh>
    <rPh sb="41" eb="43">
      <t>イッチ</t>
    </rPh>
    <phoneticPr fontId="9"/>
  </si>
  <si>
    <t>６．不登校児童生徒のうち自宅におけるＩＣＴ等を活用した学習活動を指導要録上出席扱いとした児童生徒数</t>
    <rPh sb="12" eb="14">
      <t>ジタク</t>
    </rPh>
    <rPh sb="21" eb="22">
      <t>トウ</t>
    </rPh>
    <rPh sb="23" eb="25">
      <t>カツヨウ</t>
    </rPh>
    <rPh sb="27" eb="29">
      <t>ガクシュウ</t>
    </rPh>
    <rPh sb="29" eb="31">
      <t>カツドウ</t>
    </rPh>
    <rPh sb="32" eb="34">
      <t>シドウ</t>
    </rPh>
    <rPh sb="34" eb="36">
      <t>ヨウロク</t>
    </rPh>
    <rPh sb="36" eb="37">
      <t>ジョウ</t>
    </rPh>
    <rPh sb="37" eb="39">
      <t>シュッセキ</t>
    </rPh>
    <rPh sb="39" eb="40">
      <t>アツカ</t>
    </rPh>
    <rPh sb="44" eb="46">
      <t>ジドウ</t>
    </rPh>
    <rPh sb="46" eb="48">
      <t>セイト</t>
    </rPh>
    <rPh sb="48" eb="49">
      <t>スウ</t>
    </rPh>
    <phoneticPr fontId="9"/>
  </si>
  <si>
    <t>「（ａ）のうち「４」の機関等においても指導要録上の出席扱いを受けた児童生徒数」欄に、学校16頁の（１）(a)を上回る人数が入力されています。</t>
    <rPh sb="42" eb="44">
      <t>ガッコウ</t>
    </rPh>
    <rPh sb="46" eb="47">
      <t>ページ</t>
    </rPh>
    <rPh sb="55" eb="57">
      <t>ウワマワ</t>
    </rPh>
    <rPh sb="58" eb="60">
      <t>ニンズウ</t>
    </rPh>
    <rPh sb="61" eb="63">
      <t>ニュウリョク</t>
    </rPh>
    <phoneticPr fontId="9"/>
  </si>
  <si>
    <t>不登校児童生徒のうち、令和元年１０月２５日付け元文科初第６９８号通知「不登校児童生徒への支援の在り方について」に基づいて、「指導要録上の出席扱いとした児童生徒数」について実人数を記入する。</t>
    <rPh sb="56" eb="57">
      <t>モト</t>
    </rPh>
    <rPh sb="62" eb="66">
      <t>シドウヨウロク</t>
    </rPh>
    <rPh sb="66" eb="67">
      <t>ジョウ</t>
    </rPh>
    <rPh sb="68" eb="71">
      <t>シュッセキアツカ</t>
    </rPh>
    <rPh sb="75" eb="77">
      <t>ジドウ</t>
    </rPh>
    <rPh sb="77" eb="79">
      <t>セイト</t>
    </rPh>
    <rPh sb="79" eb="80">
      <t>スウ</t>
    </rPh>
    <rPh sb="89" eb="91">
      <t>キニュウ</t>
    </rPh>
    <phoneticPr fontId="9"/>
  </si>
  <si>
    <t>「（ａ）」の欄が、不登校児童生徒数を上回っています。</t>
    <rPh sb="18" eb="20">
      <t>ウワマワ</t>
    </rPh>
    <phoneticPr fontId="9"/>
  </si>
  <si>
    <t>７．不登校児童生徒が欠席期間中に行った学習の成果に係る成績評価について</t>
    <rPh sb="2" eb="9">
      <t>フトウコウジドウセイト</t>
    </rPh>
    <rPh sb="10" eb="15">
      <t>ケッセキキカンチュウ</t>
    </rPh>
    <rPh sb="16" eb="17">
      <t>オコナ</t>
    </rPh>
    <rPh sb="19" eb="21">
      <t>ガクシュウ</t>
    </rPh>
    <rPh sb="22" eb="24">
      <t>セイカ</t>
    </rPh>
    <rPh sb="25" eb="26">
      <t>カカワ</t>
    </rPh>
    <rPh sb="27" eb="31">
      <t>セイセキヒョウカ</t>
    </rPh>
    <phoneticPr fontId="9"/>
  </si>
  <si>
    <t>(b)うち、「総合所見及び指導上参考となる諸事項」に反映した人数</t>
    <rPh sb="26" eb="28">
      <t>ハンエイ</t>
    </rPh>
    <rPh sb="30" eb="32">
      <t>ニンズウ</t>
    </rPh>
    <phoneticPr fontId="9"/>
  </si>
  <si>
    <t>①自宅等</t>
    <phoneticPr fontId="9"/>
  </si>
  <si>
    <t>調査Ⅲ  小学校及び中学校における長期欠席の状況等</t>
    <phoneticPr fontId="9"/>
  </si>
  <si>
    <t>設置数</t>
    <rPh sb="0" eb="3">
      <t>セッチスウ</t>
    </rPh>
    <phoneticPr fontId="9"/>
  </si>
  <si>
    <t>（１）都道府県教育委員会
　　　が設置</t>
    <rPh sb="3" eb="7">
      <t>トドウフケン</t>
    </rPh>
    <rPh sb="7" eb="9">
      <t>キョウイク</t>
    </rPh>
    <rPh sb="9" eb="11">
      <t>イイン</t>
    </rPh>
    <rPh sb="11" eb="12">
      <t>カイ</t>
    </rPh>
    <rPh sb="17" eb="19">
      <t>セッチ</t>
    </rPh>
    <phoneticPr fontId="9"/>
  </si>
  <si>
    <t>（２）市町村教育委員会
　　　が設置</t>
    <rPh sb="3" eb="6">
      <t>シチョウソン</t>
    </rPh>
    <rPh sb="6" eb="8">
      <t>キョウイク</t>
    </rPh>
    <rPh sb="8" eb="10">
      <t>イイン</t>
    </rPh>
    <rPh sb="10" eb="11">
      <t>カイ</t>
    </rPh>
    <rPh sb="16" eb="18">
      <t>セッチ</t>
    </rPh>
    <phoneticPr fontId="9"/>
  </si>
  <si>
    <t>都道府県の回答欄に未記入があります。該当がない場合もゼロを記入してください。</t>
    <rPh sb="0" eb="4">
      <t>トドウフケン</t>
    </rPh>
    <rPh sb="5" eb="7">
      <t>カイトウ</t>
    </rPh>
    <rPh sb="7" eb="8">
      <t>ラン</t>
    </rPh>
    <rPh sb="9" eb="12">
      <t>ミキニュウ</t>
    </rPh>
    <rPh sb="18" eb="20">
      <t>ガイトウ</t>
    </rPh>
    <rPh sb="23" eb="25">
      <t>バアイ</t>
    </rPh>
    <rPh sb="29" eb="31">
      <t>キニュウ</t>
    </rPh>
    <phoneticPr fontId="9"/>
  </si>
  <si>
    <t>設置数　（箇所）</t>
    <rPh sb="0" eb="1">
      <t>セツ</t>
    </rPh>
    <rPh sb="1" eb="2">
      <t>オキ</t>
    </rPh>
    <rPh sb="2" eb="3">
      <t>スウ</t>
    </rPh>
    <rPh sb="5" eb="6">
      <t>カ</t>
    </rPh>
    <rPh sb="6" eb="7">
      <t>ショ</t>
    </rPh>
    <phoneticPr fontId="9"/>
  </si>
  <si>
    <t>市町村の回答欄に未記入があります。該当がない場合もゼロを記入してください。</t>
    <rPh sb="0" eb="3">
      <t>シチョウソン</t>
    </rPh>
    <rPh sb="4" eb="6">
      <t>カイトウ</t>
    </rPh>
    <rPh sb="6" eb="7">
      <t>ラン</t>
    </rPh>
    <rPh sb="8" eb="11">
      <t>ミキニュウ</t>
    </rPh>
    <phoneticPr fontId="9"/>
  </si>
  <si>
    <t>指導員数（人）</t>
    <rPh sb="0" eb="3">
      <t>シドウイン</t>
    </rPh>
    <rPh sb="3" eb="4">
      <t>スウ</t>
    </rPh>
    <rPh sb="5" eb="6">
      <t>ニン</t>
    </rPh>
    <phoneticPr fontId="9"/>
  </si>
  <si>
    <t>常勤</t>
    <rPh sb="0" eb="1">
      <t>ツネ</t>
    </rPh>
    <rPh sb="1" eb="2">
      <t>ツトム</t>
    </rPh>
    <phoneticPr fontId="9"/>
  </si>
  <si>
    <t>同一自治体が、指導形態の違う二つ以上の教育支援センターを設置している場合（例えば、フルタイムで指導を行うものと、放課後の時間帯のみ指導を行うものをそれぞれ設置している場合）や、同一の名称ながら運営が独立している場合（例えば、「ふれあい教室」という同一名称、同一事業であっても、複数の場所において独立して教室が運営されている場合）は、そのそれぞれについて、数えることとする。</t>
    <rPh sb="0" eb="2">
      <t>ドウイツ</t>
    </rPh>
    <rPh sb="2" eb="5">
      <t>ジチタイ</t>
    </rPh>
    <rPh sb="7" eb="9">
      <t>シドウ</t>
    </rPh>
    <rPh sb="9" eb="11">
      <t>ケイタイ</t>
    </rPh>
    <rPh sb="12" eb="13">
      <t>チガ</t>
    </rPh>
    <rPh sb="14" eb="15">
      <t>2</t>
    </rPh>
    <rPh sb="16" eb="18">
      <t>イジョウ</t>
    </rPh>
    <rPh sb="19" eb="21">
      <t>キョウイク</t>
    </rPh>
    <rPh sb="21" eb="23">
      <t>シエン</t>
    </rPh>
    <rPh sb="28" eb="30">
      <t>セッチ</t>
    </rPh>
    <rPh sb="34" eb="36">
      <t>バアイ</t>
    </rPh>
    <rPh sb="37" eb="38">
      <t>タト</t>
    </rPh>
    <rPh sb="47" eb="49">
      <t>シドウ</t>
    </rPh>
    <rPh sb="50" eb="51">
      <t>オコナ</t>
    </rPh>
    <rPh sb="56" eb="59">
      <t>ホウカゴ</t>
    </rPh>
    <rPh sb="60" eb="63">
      <t>ジカンタイ</t>
    </rPh>
    <rPh sb="65" eb="67">
      <t>シドウ</t>
    </rPh>
    <rPh sb="68" eb="69">
      <t>オコナ</t>
    </rPh>
    <rPh sb="77" eb="79">
      <t>セッチ</t>
    </rPh>
    <rPh sb="83" eb="85">
      <t>バアイ</t>
    </rPh>
    <rPh sb="88" eb="90">
      <t>ドウイツ</t>
    </rPh>
    <rPh sb="91" eb="93">
      <t>メイショウ</t>
    </rPh>
    <rPh sb="96" eb="98">
      <t>ウンエイ</t>
    </rPh>
    <rPh sb="99" eb="101">
      <t>ドクリツ</t>
    </rPh>
    <rPh sb="105" eb="107">
      <t>バアイ</t>
    </rPh>
    <rPh sb="108" eb="109">
      <t>タト</t>
    </rPh>
    <rPh sb="117" eb="119">
      <t>キョウシツ</t>
    </rPh>
    <rPh sb="125" eb="127">
      <t>メイショウ</t>
    </rPh>
    <rPh sb="128" eb="130">
      <t>ドウイツ</t>
    </rPh>
    <rPh sb="130" eb="132">
      <t>ジギョウ</t>
    </rPh>
    <rPh sb="138" eb="140">
      <t>フクスウ</t>
    </rPh>
    <rPh sb="141" eb="143">
      <t>バショ</t>
    </rPh>
    <rPh sb="147" eb="149">
      <t>ドクリツ</t>
    </rPh>
    <rPh sb="151" eb="153">
      <t>キョウシツ</t>
    </rPh>
    <rPh sb="154" eb="156">
      <t>ウンエイ</t>
    </rPh>
    <rPh sb="161" eb="163">
      <t>バアイ</t>
    </rPh>
    <rPh sb="177" eb="178">
      <t>カゾ</t>
    </rPh>
    <phoneticPr fontId="9"/>
  </si>
  <si>
    <t>「市町村教育委員会」には、市町村教育委員会のほか、区及び組合等の教育委員会も含む。</t>
    <rPh sb="1" eb="4">
      <t>シチョウソン</t>
    </rPh>
    <rPh sb="4" eb="6">
      <t>キョウイク</t>
    </rPh>
    <rPh sb="6" eb="8">
      <t>イイン</t>
    </rPh>
    <rPh sb="8" eb="9">
      <t>カイ</t>
    </rPh>
    <rPh sb="13" eb="16">
      <t>シチョウソン</t>
    </rPh>
    <rPh sb="16" eb="18">
      <t>キョウイク</t>
    </rPh>
    <rPh sb="18" eb="20">
      <t>イイン</t>
    </rPh>
    <rPh sb="20" eb="21">
      <t>カイ</t>
    </rPh>
    <rPh sb="25" eb="26">
      <t>ク</t>
    </rPh>
    <rPh sb="26" eb="27">
      <t>オヨ</t>
    </rPh>
    <rPh sb="28" eb="30">
      <t>クミアイ</t>
    </rPh>
    <rPh sb="30" eb="31">
      <t>トウ</t>
    </rPh>
    <rPh sb="32" eb="34">
      <t>キョウイク</t>
    </rPh>
    <rPh sb="34" eb="37">
      <t>イインカイ</t>
    </rPh>
    <rPh sb="38" eb="39">
      <t>フク</t>
    </rPh>
    <phoneticPr fontId="9"/>
  </si>
  <si>
    <t>設置数がゼロですが、指導員数が記入されています。</t>
    <rPh sb="0" eb="3">
      <t>セッチスウ</t>
    </rPh>
    <rPh sb="10" eb="13">
      <t>シドウイン</t>
    </rPh>
    <rPh sb="13" eb="14">
      <t>スウ</t>
    </rPh>
    <rPh sb="15" eb="17">
      <t>キニュウ</t>
    </rPh>
    <phoneticPr fontId="9"/>
  </si>
  <si>
    <t>「常勤指導員数」とは、地方自治法第２０４条により給料等を支給される者の数とし、「非常勤指導員数」とは同法第２０３条の２により報酬の支給と費用弁償を受ける者の数とする。ただし、教育委員会が設置し運営を民間団体等に委託している教育支援センターにおいて、委託先団体が指導員を配置している場合には、フルタイムで勤務している場合には「常勤」、そうでない場合には「非常勤」に計上すること。</t>
    <rPh sb="1" eb="3">
      <t>ジョウキン</t>
    </rPh>
    <rPh sb="3" eb="6">
      <t>シドウイン</t>
    </rPh>
    <rPh sb="6" eb="7">
      <t>スウ</t>
    </rPh>
    <rPh sb="11" eb="13">
      <t>チホウ</t>
    </rPh>
    <rPh sb="13" eb="15">
      <t>ジチ</t>
    </rPh>
    <rPh sb="15" eb="16">
      <t>ホウ</t>
    </rPh>
    <rPh sb="16" eb="17">
      <t>ダイ</t>
    </rPh>
    <rPh sb="20" eb="21">
      <t>ジョウ</t>
    </rPh>
    <rPh sb="24" eb="26">
      <t>キュウリョウ</t>
    </rPh>
    <rPh sb="26" eb="27">
      <t>トウ</t>
    </rPh>
    <rPh sb="28" eb="30">
      <t>シキュウ</t>
    </rPh>
    <rPh sb="33" eb="34">
      <t>モノ</t>
    </rPh>
    <rPh sb="35" eb="36">
      <t>カズ</t>
    </rPh>
    <rPh sb="40" eb="43">
      <t>ヒジョウキン</t>
    </rPh>
    <rPh sb="43" eb="46">
      <t>シドウイン</t>
    </rPh>
    <rPh sb="46" eb="47">
      <t>スウ</t>
    </rPh>
    <rPh sb="50" eb="52">
      <t>ドウホウ</t>
    </rPh>
    <rPh sb="52" eb="53">
      <t>ダイ</t>
    </rPh>
    <rPh sb="56" eb="57">
      <t>ジョウ</t>
    </rPh>
    <rPh sb="62" eb="64">
      <t>ホウシュウ</t>
    </rPh>
    <rPh sb="65" eb="67">
      <t>シキュウ</t>
    </rPh>
    <rPh sb="68" eb="70">
      <t>ヒヨウ</t>
    </rPh>
    <rPh sb="70" eb="72">
      <t>ベンショウ</t>
    </rPh>
    <rPh sb="73" eb="74">
      <t>ウ</t>
    </rPh>
    <rPh sb="76" eb="77">
      <t>モノ</t>
    </rPh>
    <rPh sb="78" eb="79">
      <t>スウ</t>
    </rPh>
    <rPh sb="87" eb="89">
      <t>キョウイク</t>
    </rPh>
    <rPh sb="89" eb="92">
      <t>イインカイ</t>
    </rPh>
    <rPh sb="93" eb="95">
      <t>セッチ</t>
    </rPh>
    <rPh sb="96" eb="98">
      <t>ウンエイ</t>
    </rPh>
    <rPh sb="99" eb="101">
      <t>ミンカン</t>
    </rPh>
    <rPh sb="101" eb="103">
      <t>ダンタイ</t>
    </rPh>
    <rPh sb="103" eb="104">
      <t>トウ</t>
    </rPh>
    <rPh sb="105" eb="107">
      <t>イタク</t>
    </rPh>
    <rPh sb="111" eb="113">
      <t>キョウイク</t>
    </rPh>
    <rPh sb="113" eb="115">
      <t>シエン</t>
    </rPh>
    <rPh sb="124" eb="127">
      <t>イタクサキ</t>
    </rPh>
    <rPh sb="127" eb="129">
      <t>ダンタイ</t>
    </rPh>
    <rPh sb="130" eb="133">
      <t>シドウイン</t>
    </rPh>
    <rPh sb="134" eb="136">
      <t>ハイチ</t>
    </rPh>
    <rPh sb="140" eb="142">
      <t>バアイ</t>
    </rPh>
    <phoneticPr fontId="9"/>
  </si>
  <si>
    <t>「（１）都道府県教育委員会が設置」の欄については、都道府県教育委員会が記入すること（市区町村教育委員会においては記入不要）。</t>
    <rPh sb="4" eb="8">
      <t>トドウフケン</t>
    </rPh>
    <rPh sb="8" eb="10">
      <t>キョウイク</t>
    </rPh>
    <rPh sb="10" eb="12">
      <t>イイン</t>
    </rPh>
    <rPh sb="12" eb="13">
      <t>カイ</t>
    </rPh>
    <rPh sb="14" eb="16">
      <t>セッチ</t>
    </rPh>
    <rPh sb="18" eb="19">
      <t>ラン</t>
    </rPh>
    <rPh sb="25" eb="29">
      <t>トドウフケン</t>
    </rPh>
    <rPh sb="29" eb="31">
      <t>キョウイク</t>
    </rPh>
    <rPh sb="31" eb="34">
      <t>イインカイ</t>
    </rPh>
    <rPh sb="35" eb="37">
      <t>キニュウ</t>
    </rPh>
    <rPh sb="42" eb="43">
      <t>シ</t>
    </rPh>
    <rPh sb="43" eb="44">
      <t>ク</t>
    </rPh>
    <rPh sb="44" eb="46">
      <t>チョウソン</t>
    </rPh>
    <rPh sb="46" eb="48">
      <t>キョウイク</t>
    </rPh>
    <rPh sb="48" eb="50">
      <t>イイン</t>
    </rPh>
    <rPh sb="50" eb="51">
      <t>カイ</t>
    </rPh>
    <rPh sb="56" eb="58">
      <t>キニュウ</t>
    </rPh>
    <rPh sb="58" eb="60">
      <t>フヨウ</t>
    </rPh>
    <phoneticPr fontId="9"/>
  </si>
  <si>
    <t>調査Ⅳ 高等学校における長期欠席の状況等</t>
    <rPh sb="0" eb="2">
      <t>チョウサ</t>
    </rPh>
    <phoneticPr fontId="9"/>
  </si>
  <si>
    <t xml:space="preserve"> 不登校（A)</t>
    <rPh sb="1" eb="4">
      <t>フトウコウ</t>
    </rPh>
    <phoneticPr fontId="9"/>
  </si>
  <si>
    <t>(A)のうち、前回調査でも不登校として計上されていた者</t>
    <rPh sb="7" eb="9">
      <t>ゼンカイ</t>
    </rPh>
    <rPh sb="9" eb="11">
      <t>チョウサ</t>
    </rPh>
    <rPh sb="13" eb="16">
      <t>フトウコウ</t>
    </rPh>
    <rPh sb="19" eb="21">
      <t>ケイジョウ</t>
    </rPh>
    <rPh sb="26" eb="27">
      <t>モノ</t>
    </rPh>
    <phoneticPr fontId="9"/>
  </si>
  <si>
    <t>(A)のうち、中退</t>
    <rPh sb="7" eb="9">
      <t>チュウタイ</t>
    </rPh>
    <phoneticPr fontId="9"/>
  </si>
  <si>
    <t>(A)のうち、原級留置</t>
    <rPh sb="7" eb="9">
      <t>ゲンキュウ</t>
    </rPh>
    <rPh sb="9" eb="11">
      <t>リュウチ</t>
    </rPh>
    <phoneticPr fontId="9"/>
  </si>
  <si>
    <t>課程誤り</t>
    <rPh sb="0" eb="2">
      <t>カテイ</t>
    </rPh>
    <rPh sb="2" eb="3">
      <t>アヤマ</t>
    </rPh>
    <phoneticPr fontId="9"/>
  </si>
  <si>
    <t>学年誤り</t>
    <rPh sb="0" eb="2">
      <t>ガクネン</t>
    </rPh>
    <rPh sb="2" eb="3">
      <t>アヤマ</t>
    </rPh>
    <phoneticPr fontId="9"/>
  </si>
  <si>
    <t>全日1年</t>
    <rPh sb="0" eb="2">
      <t>ゼンニチ</t>
    </rPh>
    <rPh sb="3" eb="4">
      <t>ネン</t>
    </rPh>
    <phoneticPr fontId="9"/>
  </si>
  <si>
    <t>全日2年</t>
    <rPh sb="0" eb="2">
      <t>ゼンニチ</t>
    </rPh>
    <rPh sb="3" eb="4">
      <t>ネン</t>
    </rPh>
    <phoneticPr fontId="9"/>
  </si>
  <si>
    <t>全日3年</t>
    <rPh sb="0" eb="2">
      <t>ゼンニチ</t>
    </rPh>
    <rPh sb="3" eb="4">
      <t>ネン</t>
    </rPh>
    <phoneticPr fontId="9"/>
  </si>
  <si>
    <t>「基本情報」シートで入力された学校種と異なる学校種の欄に回答が記入されています。（このページは高等学校・中等教育学校以外は対象外です）</t>
    <rPh sb="1" eb="3">
      <t>キホン</t>
    </rPh>
    <rPh sb="3" eb="5">
      <t>ジョウホウ</t>
    </rPh>
    <rPh sb="10" eb="12">
      <t>ニュウリョク</t>
    </rPh>
    <rPh sb="15" eb="17">
      <t>ガッコウ</t>
    </rPh>
    <rPh sb="17" eb="18">
      <t>シュ</t>
    </rPh>
    <rPh sb="19" eb="20">
      <t>コト</t>
    </rPh>
    <rPh sb="22" eb="24">
      <t>ガッコウ</t>
    </rPh>
    <rPh sb="24" eb="25">
      <t>シュ</t>
    </rPh>
    <rPh sb="26" eb="27">
      <t>ラン</t>
    </rPh>
    <rPh sb="28" eb="30">
      <t>カイトウ</t>
    </rPh>
    <rPh sb="31" eb="33">
      <t>キニュウ</t>
    </rPh>
    <rPh sb="47" eb="49">
      <t>コウトウ</t>
    </rPh>
    <rPh sb="49" eb="51">
      <t>ガッコウ</t>
    </rPh>
    <rPh sb="52" eb="54">
      <t>チュウトウ</t>
    </rPh>
    <rPh sb="54" eb="56">
      <t>キョウイク</t>
    </rPh>
    <rPh sb="56" eb="58">
      <t>ガッコウ</t>
    </rPh>
    <rPh sb="58" eb="60">
      <t>イガイ</t>
    </rPh>
    <rPh sb="61" eb="64">
      <t>タイショウガイ</t>
    </rPh>
    <phoneticPr fontId="9"/>
  </si>
  <si>
    <t>「基本情報」シートの「課程」欄の選択と異なる課程の欄に回答が記入されています。灰色のセルには回答を記入しないでください。</t>
    <rPh sb="1" eb="3">
      <t>キホン</t>
    </rPh>
    <rPh sb="3" eb="5">
      <t>ジョウホウ</t>
    </rPh>
    <rPh sb="11" eb="13">
      <t>カテイ</t>
    </rPh>
    <rPh sb="14" eb="15">
      <t>ラン</t>
    </rPh>
    <rPh sb="16" eb="18">
      <t>センタク</t>
    </rPh>
    <rPh sb="18" eb="19">
      <t>コウシュ</t>
    </rPh>
    <rPh sb="19" eb="20">
      <t>コト</t>
    </rPh>
    <rPh sb="22" eb="24">
      <t>カテイ</t>
    </rPh>
    <rPh sb="24" eb="25">
      <t>コウシュ</t>
    </rPh>
    <rPh sb="25" eb="26">
      <t>ラン</t>
    </rPh>
    <rPh sb="27" eb="29">
      <t>カイトウ</t>
    </rPh>
    <rPh sb="30" eb="32">
      <t>キニュウ</t>
    </rPh>
    <rPh sb="39" eb="41">
      <t>ハイイロ</t>
    </rPh>
    <rPh sb="46" eb="48">
      <t>カイトウ</t>
    </rPh>
    <rPh sb="49" eb="51">
      <t>キニュウ</t>
    </rPh>
    <phoneticPr fontId="9"/>
  </si>
  <si>
    <t>全日単位制</t>
    <rPh sb="0" eb="2">
      <t>ゼンニチ</t>
    </rPh>
    <rPh sb="2" eb="5">
      <t>タンイセイ</t>
    </rPh>
    <phoneticPr fontId="9"/>
  </si>
  <si>
    <t>「基本情報」シートの「学年制・単位制」欄の選択と異なる欄に回答が記入されています。灰色のセルには回答を記入しないでください。</t>
    <rPh sb="1" eb="3">
      <t>キホン</t>
    </rPh>
    <rPh sb="3" eb="5">
      <t>ジョウホウ</t>
    </rPh>
    <rPh sb="11" eb="13">
      <t>ガクネン</t>
    </rPh>
    <rPh sb="13" eb="14">
      <t>セイ</t>
    </rPh>
    <rPh sb="15" eb="18">
      <t>タンイセイ</t>
    </rPh>
    <rPh sb="19" eb="20">
      <t>ラン</t>
    </rPh>
    <rPh sb="21" eb="23">
      <t>センタク</t>
    </rPh>
    <rPh sb="23" eb="24">
      <t>コウシュ</t>
    </rPh>
    <rPh sb="24" eb="25">
      <t>コト</t>
    </rPh>
    <rPh sb="27" eb="28">
      <t>ラン</t>
    </rPh>
    <rPh sb="29" eb="31">
      <t>カイトウ</t>
    </rPh>
    <rPh sb="32" eb="34">
      <t>キニュウ</t>
    </rPh>
    <rPh sb="41" eb="43">
      <t>ハイイロ</t>
    </rPh>
    <rPh sb="48" eb="50">
      <t>カイトウ</t>
    </rPh>
    <rPh sb="51" eb="53">
      <t>キニュウ</t>
    </rPh>
    <phoneticPr fontId="9"/>
  </si>
  <si>
    <t>４年生以上</t>
    <rPh sb="1" eb="3">
      <t>ネンセイ</t>
    </rPh>
    <rPh sb="3" eb="5">
      <t>イジョウ</t>
    </rPh>
    <phoneticPr fontId="9"/>
  </si>
  <si>
    <t>学校４頁で中等教育学校の後期課程は「在籍児童生徒なし」と入力されていますが、長期欠席者数が記入されています。</t>
    <rPh sb="0" eb="2">
      <t>ガッコウ</t>
    </rPh>
    <rPh sb="3" eb="4">
      <t>ページ</t>
    </rPh>
    <rPh sb="5" eb="7">
      <t>チュウトウ</t>
    </rPh>
    <rPh sb="7" eb="9">
      <t>キョウイク</t>
    </rPh>
    <rPh sb="9" eb="11">
      <t>ガッコウ</t>
    </rPh>
    <rPh sb="12" eb="14">
      <t>コウキ</t>
    </rPh>
    <rPh sb="14" eb="16">
      <t>カテイ</t>
    </rPh>
    <rPh sb="28" eb="30">
      <t>ニュウリョク</t>
    </rPh>
    <rPh sb="38" eb="44">
      <t>チョウキケッセキシャスウ</t>
    </rPh>
    <rPh sb="45" eb="47">
      <t>キニュウ</t>
    </rPh>
    <phoneticPr fontId="9"/>
  </si>
  <si>
    <t>単位制</t>
    <rPh sb="0" eb="3">
      <t>タンイセイ</t>
    </rPh>
    <phoneticPr fontId="9"/>
  </si>
  <si>
    <t>定時1年</t>
    <rPh sb="0" eb="2">
      <t>テイジ</t>
    </rPh>
    <rPh sb="3" eb="4">
      <t>ネン</t>
    </rPh>
    <phoneticPr fontId="9"/>
  </si>
  <si>
    <t>定時2年</t>
    <rPh sb="0" eb="2">
      <t>テイジ</t>
    </rPh>
    <rPh sb="3" eb="4">
      <t>ネン</t>
    </rPh>
    <phoneticPr fontId="9"/>
  </si>
  <si>
    <t>定時3年</t>
    <rPh sb="0" eb="2">
      <t>テイジ</t>
    </rPh>
    <rPh sb="3" eb="4">
      <t>ネン</t>
    </rPh>
    <phoneticPr fontId="9"/>
  </si>
  <si>
    <t>２．不登校生徒の在籍学校数</t>
    <rPh sb="2" eb="5">
      <t>フトウコウ</t>
    </rPh>
    <rPh sb="5" eb="7">
      <t>セイト</t>
    </rPh>
    <rPh sb="8" eb="10">
      <t>ザイセキ</t>
    </rPh>
    <rPh sb="10" eb="12">
      <t>ガッコウ</t>
    </rPh>
    <rPh sb="12" eb="13">
      <t>スウ</t>
    </rPh>
    <phoneticPr fontId="9"/>
  </si>
  <si>
    <t>定時4年</t>
    <rPh sb="0" eb="2">
      <t>テイジ</t>
    </rPh>
    <rPh sb="3" eb="4">
      <t>ネン</t>
    </rPh>
    <phoneticPr fontId="9"/>
  </si>
  <si>
    <t>定時単位制</t>
    <rPh sb="0" eb="2">
      <t>テイジ</t>
    </rPh>
    <rPh sb="2" eb="5">
      <t>タンイセイ</t>
    </rPh>
    <phoneticPr fontId="9"/>
  </si>
  <si>
    <r>
      <t>「生徒指導要録」の「欠席日数」欄の日数により、令和</t>
    </r>
    <r>
      <rPr>
        <sz val="9"/>
        <color rgb="FFFF0000"/>
        <rFont val="ＭＳ 明朝"/>
        <family val="1"/>
        <charset val="128"/>
      </rPr>
      <t>６</t>
    </r>
    <r>
      <rPr>
        <sz val="9"/>
        <color theme="1"/>
        <rFont val="ＭＳ 明朝"/>
        <family val="1"/>
        <charset val="128"/>
      </rPr>
      <t>年度間に３０日以上（連続したものであるか否かを問わない）生徒数をそれぞれ理由別に記入する。
なお、「生徒指導要録」の「出欠の記録」欄のうち、「備考」欄に、校長が出席扱いとした日数が記載されている場合は、その日数についても欠席日数として含める。</t>
    </r>
    <rPh sb="36" eb="38">
      <t>レンゾク</t>
    </rPh>
    <rPh sb="46" eb="47">
      <t>イナ</t>
    </rPh>
    <rPh sb="49" eb="50">
      <t>ト</t>
    </rPh>
    <rPh sb="136" eb="138">
      <t>ケッセキ</t>
    </rPh>
    <phoneticPr fontId="9"/>
  </si>
  <si>
    <r>
      <t>当該生徒が令和</t>
    </r>
    <r>
      <rPr>
        <sz val="9"/>
        <color rgb="FFFF0000"/>
        <rFont val="ＭＳ 明朝"/>
        <family val="1"/>
        <charset val="128"/>
      </rPr>
      <t>６</t>
    </r>
    <r>
      <rPr>
        <sz val="9"/>
        <color theme="1"/>
        <rFont val="ＭＳ 明朝"/>
        <family val="1"/>
        <charset val="128"/>
      </rPr>
      <t>年度中に転学した場合は、令和</t>
    </r>
    <r>
      <rPr>
        <sz val="9"/>
        <color rgb="FFFF0000"/>
        <rFont val="ＭＳ 明朝"/>
        <family val="1"/>
        <charset val="128"/>
      </rPr>
      <t>６</t>
    </r>
    <r>
      <rPr>
        <sz val="9"/>
        <color theme="1"/>
        <rFont val="ＭＳ 明朝"/>
        <family val="1"/>
        <charset val="128"/>
      </rPr>
      <t>年度間の状況について、令和</t>
    </r>
    <r>
      <rPr>
        <sz val="9"/>
        <color rgb="FFFF0000"/>
        <rFont val="ＭＳ 明朝"/>
        <family val="1"/>
        <charset val="128"/>
      </rPr>
      <t>７</t>
    </r>
    <r>
      <rPr>
        <sz val="9"/>
        <color theme="1"/>
        <rFont val="ＭＳ 明朝"/>
        <family val="1"/>
        <charset val="128"/>
      </rPr>
      <t>年３月３１日現在在籍する学校において記入する。</t>
    </r>
    <phoneticPr fontId="9"/>
  </si>
  <si>
    <t>本調査においては、休学中は欠席日数に含まない。</t>
  </si>
  <si>
    <r>
      <t>理由は次によることとする。また、</t>
    </r>
    <r>
      <rPr>
        <sz val="9"/>
        <color theme="1"/>
        <rFont val="ＭＳ 明朝"/>
        <family val="1"/>
        <charset val="128"/>
      </rPr>
      <t>理由が二つ以上あるときは、主な理由を一つ選び記入する。</t>
    </r>
    <r>
      <rPr>
        <strike/>
        <sz val="9"/>
        <color rgb="FFFF0000"/>
        <rFont val="ＭＳ 明朝"/>
        <family val="1"/>
        <charset val="128"/>
      </rPr>
      <t xml:space="preserve">
</t>
    </r>
    <phoneticPr fontId="9"/>
  </si>
  <si>
    <t>本人の心身の故障等（けがを含む。）により、入院、通院、自宅療養等のため、長期欠席した者の数。（自宅療養とは、医療機関の指示がある場合のほか、自宅療養を行うことが適切であると生徒本人の周囲の者が判断する場合も含む。）</t>
  </si>
  <si>
    <t>家計が苦しく教育費が出せない、生徒が働いて家計を助けなければならない等の理由で長期欠席した者の数。</t>
  </si>
  <si>
    <t>何らかの心理的、情緒的、身体的、あるいは社会的要因・背景により、生徒が登校しないあるいはしたくともできない状況にある者（ただし、「病気」や「経済的理由」による者を除く。）の数。</t>
    <phoneticPr fontId="9"/>
  </si>
  <si>
    <t>　＊「不登校」の具体例</t>
    <phoneticPr fontId="9"/>
  </si>
  <si>
    <t>・友人関係又は教職員との関係に課題を抱えているため登校しない（できない）。
・遊ぶためや非行グループに入っていることなどのため登校しない。
・無気力でなんとなく登校しない。迎えに行ったり強く催促したりすると登校するが長続きしない。
・登校の意志はあるが身体の不調を訴え登校できない。漠然とした不安を訴え登校しないなど、不安を中心とした理由のため登校しない（できない）。</t>
  </si>
  <si>
    <t>　＊「その他」の具体例</t>
    <phoneticPr fontId="9"/>
  </si>
  <si>
    <r>
      <t xml:space="preserve">・保護者の教育に関する考え方、登校についての無理解、家族の介護、家事手伝いなどの家庭の事情から長期欠席している者
・外国での長期滞在、国内・外への旅行のため、長期欠席している者
・連絡先が不明なまま長期欠席している者
</t>
    </r>
    <r>
      <rPr>
        <sz val="9"/>
        <color theme="1"/>
        <rFont val="ＭＳ 明朝"/>
        <family val="1"/>
        <charset val="128"/>
      </rPr>
      <t>・感染症の回避（ただし、「非常変災等児童生徒又は保護者の責任に帰すことができない事由で欠席した場合などで、校長が出席しなくてもよいと認めた日」として、指導要録上、「出席停止・忌引き等の日数」の欄に記入し、欠席とはしないとされた者を除く。）</t>
    </r>
    <phoneticPr fontId="9"/>
  </si>
  <si>
    <r>
      <t>「不登校（Ａ）」における「中退」「原級留置」の欄には、不登校に該当する者のうち、令和</t>
    </r>
    <r>
      <rPr>
        <sz val="9"/>
        <color rgb="FFFF0000"/>
        <rFont val="ＭＳ 明朝"/>
        <family val="1"/>
        <charset val="128"/>
      </rPr>
      <t>６</t>
    </r>
    <r>
      <rPr>
        <sz val="9"/>
        <color theme="1"/>
        <rFont val="ＭＳ 明朝"/>
        <family val="1"/>
        <charset val="128"/>
      </rPr>
      <t>年度中に中途退学または原級留置の措置になった者について記入する。</t>
    </r>
    <phoneticPr fontId="9"/>
  </si>
  <si>
    <t>「不登校（Ａ）」における「うち、５０日以上欠席している者」、「うち、９０日以上欠席している者」、「うち、出席日数が１０日以下の者」、「うち、出席日数が０日の者」については、該当する全ての欄に計上する。
（例）出席日数が０日の者であれば、「うち、５０日以上欠席している者」、「うち、９０日以上欠席している者」、「うち、出席日数が１０日以下の者」、「うち、出席日数が０日の者」の欄に計上する。</t>
    <phoneticPr fontId="9"/>
  </si>
  <si>
    <t>「不登校（Ａ)」における「(A)のうち、前回調査でも不登校に計上されていた者」は、前年度においても不登校に該当した生徒を把握するものであり、高校１年の生徒や転入してきた生徒であって「不登校（Ａ）」に該当する児童生徒については、前年度の在籍校における状況を確認の上、記入すること。</t>
  </si>
  <si>
    <t>高等学校には、中等教育学校後期課程を含む。</t>
  </si>
  <si>
    <t>３．不登校生徒について把握した事実</t>
    <rPh sb="2" eb="5">
      <t>フトウコウ</t>
    </rPh>
    <phoneticPr fontId="9"/>
  </si>
  <si>
    <t>本項目は、学級担任など当該生徒の状況を最も把握することができる教職員が、本人や保護者、スクールカウンセラー等の専門家に確認した上で記入することが望ましい。</t>
    <rPh sb="0" eb="1">
      <t>ホン</t>
    </rPh>
    <rPh sb="1" eb="3">
      <t>コウモク</t>
    </rPh>
    <rPh sb="36" eb="38">
      <t>ホンニン</t>
    </rPh>
    <rPh sb="59" eb="61">
      <t>カクニン</t>
    </rPh>
    <rPh sb="63" eb="64">
      <t>ウエ</t>
    </rPh>
    <rPh sb="72" eb="73">
      <t>ノゾ</t>
    </rPh>
    <phoneticPr fontId="9"/>
  </si>
  <si>
    <t>不登校生徒について把握した事実
（複数回答可）</t>
    <rPh sb="0" eb="3">
      <t>フトウコウ</t>
    </rPh>
    <rPh sb="3" eb="5">
      <t>セイト</t>
    </rPh>
    <rPh sb="9" eb="11">
      <t>ハアク</t>
    </rPh>
    <rPh sb="13" eb="15">
      <t>ジジツ</t>
    </rPh>
    <rPh sb="17" eb="19">
      <t>フクスウ</t>
    </rPh>
    <rPh sb="19" eb="21">
      <t>カイトウ</t>
    </rPh>
    <rPh sb="21" eb="22">
      <t>カ</t>
    </rPh>
    <phoneticPr fontId="4"/>
  </si>
  <si>
    <t>不登校生徒について把握した事実
（複数回答可）</t>
    <rPh sb="0" eb="3">
      <t>フトウコウ</t>
    </rPh>
    <rPh sb="3" eb="5">
      <t>セイト</t>
    </rPh>
    <rPh sb="9" eb="11">
      <t>ハアクカンジジツフクスウカイトウカ</t>
    </rPh>
    <phoneticPr fontId="4"/>
  </si>
  <si>
    <t>不登校生徒数との矛盾</t>
    <rPh sb="0" eb="3">
      <t>フトウコウ</t>
    </rPh>
    <rPh sb="3" eb="5">
      <t>セイト</t>
    </rPh>
    <rPh sb="5" eb="6">
      <t>スウ</t>
    </rPh>
    <rPh sb="8" eb="10">
      <t>ムジュン</t>
    </rPh>
    <phoneticPr fontId="9"/>
  </si>
  <si>
    <r>
      <t>（注１）「１．長期欠席者の状況」における「不登校」と回答した不登校生徒全員につき</t>
    </r>
    <r>
      <rPr>
        <sz val="10"/>
        <color rgb="FFFF0000"/>
        <rFont val="ＭＳ 明朝"/>
        <family val="1"/>
        <charset val="128"/>
      </rPr>
      <t>、必ず１つ以上</t>
    </r>
    <r>
      <rPr>
        <sz val="10"/>
        <rFont val="ＭＳ 明朝"/>
        <family val="1"/>
        <charset val="128"/>
      </rPr>
      <t>回答すること。</t>
    </r>
    <r>
      <rPr>
        <sz val="10"/>
        <color rgb="FFFF0000"/>
        <rFont val="ＭＳ 明朝"/>
        <family val="1"/>
        <charset val="128"/>
      </rPr>
      <t>なお、該当する不登校生徒について、令和６年度以前に把握した事実も回答すること。</t>
    </r>
    <rPh sb="1" eb="2">
      <t>チュウ</t>
    </rPh>
    <rPh sb="11" eb="12">
      <t>シャ</t>
    </rPh>
    <rPh sb="41" eb="42">
      <t>カナラ</t>
    </rPh>
    <rPh sb="45" eb="47">
      <t>イジョウ</t>
    </rPh>
    <rPh sb="57" eb="59">
      <t>ガイトウ</t>
    </rPh>
    <rPh sb="61" eb="66">
      <t>フトウコウセイト</t>
    </rPh>
    <rPh sb="71" eb="73">
      <t>レイワ</t>
    </rPh>
    <rPh sb="74" eb="78">
      <t>ネンドイゼン</t>
    </rPh>
    <rPh sb="79" eb="81">
      <t>ハアク</t>
    </rPh>
    <rPh sb="83" eb="85">
      <t>ジジツ</t>
    </rPh>
    <rPh sb="86" eb="88">
      <t>カイトウ</t>
    </rPh>
    <phoneticPr fontId="9"/>
  </si>
  <si>
    <t>回答の最大値が不登校生徒数を超えています。</t>
    <phoneticPr fontId="9"/>
  </si>
  <si>
    <r>
      <t>（注２）「相談」は、</t>
    </r>
    <r>
      <rPr>
        <sz val="10"/>
        <color rgb="FFFF0000"/>
        <rFont val="ＭＳ 明朝"/>
        <family val="1"/>
        <charset val="128"/>
      </rPr>
      <t>学級担任等の教職員やスクールカウンセラー等の相談員等と本人や保護者との相談である。</t>
    </r>
    <rPh sb="1" eb="2">
      <t>チュウ</t>
    </rPh>
    <rPh sb="5" eb="7">
      <t>ソウダン</t>
    </rPh>
    <rPh sb="10" eb="14">
      <t>ガッキュウタンニン</t>
    </rPh>
    <rPh sb="14" eb="15">
      <t>ナド</t>
    </rPh>
    <rPh sb="16" eb="19">
      <t>キョウショクイン</t>
    </rPh>
    <rPh sb="30" eb="31">
      <t>ナド</t>
    </rPh>
    <rPh sb="32" eb="35">
      <t>ソウダンイン</t>
    </rPh>
    <rPh sb="35" eb="36">
      <t>ナド</t>
    </rPh>
    <rPh sb="37" eb="39">
      <t>ホンニン</t>
    </rPh>
    <rPh sb="40" eb="43">
      <t>ホゴシャ</t>
    </rPh>
    <rPh sb="45" eb="47">
      <t>ソウダン</t>
    </rPh>
    <phoneticPr fontId="9"/>
  </si>
  <si>
    <t>（注３）「不登校生徒について把握した事実」については、該当する生徒について当てはまる項目を全て回答すること。
　　　　 調査票の「区分」については、具体的に次のようなものが考えられる。</t>
    <rPh sb="1" eb="2">
      <t>チュウ</t>
    </rPh>
    <rPh sb="5" eb="8">
      <t>フトウコウ</t>
    </rPh>
    <rPh sb="8" eb="10">
      <t>セイト</t>
    </rPh>
    <rPh sb="14" eb="16">
      <t>ハアク</t>
    </rPh>
    <rPh sb="18" eb="20">
      <t>ジジツ</t>
    </rPh>
    <rPh sb="27" eb="29">
      <t>ガイトウ</t>
    </rPh>
    <rPh sb="31" eb="33">
      <t>セイト</t>
    </rPh>
    <rPh sb="37" eb="38">
      <t>ア</t>
    </rPh>
    <rPh sb="42" eb="44">
      <t>コウモク</t>
    </rPh>
    <rPh sb="45" eb="46">
      <t>スベ</t>
    </rPh>
    <rPh sb="47" eb="49">
      <t>カイトウ</t>
    </rPh>
    <rPh sb="60" eb="63">
      <t>チョウサヒョウ</t>
    </rPh>
    <rPh sb="65" eb="67">
      <t>クブン</t>
    </rPh>
    <rPh sb="74" eb="77">
      <t>グタイテキ</t>
    </rPh>
    <rPh sb="78" eb="79">
      <t>ツギ</t>
    </rPh>
    <rPh sb="86" eb="87">
      <t>カンガ</t>
    </rPh>
    <phoneticPr fontId="9"/>
  </si>
  <si>
    <t>計が不登校生徒数より少ない</t>
    <rPh sb="0" eb="1">
      <t>ケイ</t>
    </rPh>
    <rPh sb="2" eb="5">
      <t>フトウコウ</t>
    </rPh>
    <rPh sb="5" eb="7">
      <t>セイト</t>
    </rPh>
    <rPh sb="7" eb="8">
      <t>スウ</t>
    </rPh>
    <rPh sb="10" eb="11">
      <t>スク</t>
    </rPh>
    <phoneticPr fontId="9"/>
  </si>
  <si>
    <r>
      <t>＜</t>
    </r>
    <r>
      <rPr>
        <sz val="10"/>
        <color rgb="FFFF0000"/>
        <rFont val="ＭＳ 明朝"/>
        <family val="1"/>
        <charset val="128"/>
      </rPr>
      <t>具体例</t>
    </r>
    <r>
      <rPr>
        <sz val="10"/>
        <rFont val="ＭＳ 明朝"/>
        <family val="1"/>
        <charset val="128"/>
      </rPr>
      <t>＞</t>
    </r>
    <rPh sb="1" eb="4">
      <t>グタイレイ</t>
    </rPh>
    <phoneticPr fontId="9"/>
  </si>
  <si>
    <t>全</t>
    <rPh sb="0" eb="1">
      <t>ゼン</t>
    </rPh>
    <phoneticPr fontId="9"/>
  </si>
  <si>
    <t>回答の合計が不登校生徒数より少なくなっています。</t>
    <rPh sb="0" eb="2">
      <t>カイトウ</t>
    </rPh>
    <rPh sb="3" eb="5">
      <t>ゴウケイ</t>
    </rPh>
    <rPh sb="6" eb="9">
      <t>フトウコウ</t>
    </rPh>
    <rPh sb="9" eb="11">
      <t>セイト</t>
    </rPh>
    <rPh sb="11" eb="12">
      <t>スウ</t>
    </rPh>
    <rPh sb="14" eb="15">
      <t>スク</t>
    </rPh>
    <phoneticPr fontId="9"/>
  </si>
  <si>
    <t>　　１　いじめの被害の情報や相談・・・・・・・・・・・・・・・・・・・本調査に定義するいじめ被害の事実を把握した情報や当該生徒や保護者からのいじめ被害に関する相談</t>
    <rPh sb="8" eb="10">
      <t>ヒガイ</t>
    </rPh>
    <rPh sb="11" eb="13">
      <t>ジョウホウ</t>
    </rPh>
    <rPh sb="14" eb="16">
      <t>ソウダン</t>
    </rPh>
    <rPh sb="35" eb="38">
      <t>ホンチョウサ</t>
    </rPh>
    <rPh sb="39" eb="41">
      <t>テイギ</t>
    </rPh>
    <rPh sb="46" eb="48">
      <t>ヒガイ</t>
    </rPh>
    <rPh sb="49" eb="51">
      <t>ジジツ</t>
    </rPh>
    <rPh sb="52" eb="54">
      <t>ハアク</t>
    </rPh>
    <rPh sb="56" eb="58">
      <t>ジョウホウ</t>
    </rPh>
    <rPh sb="59" eb="61">
      <t>トウガイ</t>
    </rPh>
    <rPh sb="61" eb="63">
      <t>セイト</t>
    </rPh>
    <rPh sb="64" eb="67">
      <t>ホゴシャ</t>
    </rPh>
    <rPh sb="73" eb="75">
      <t>ヒガイ</t>
    </rPh>
    <rPh sb="76" eb="77">
      <t>カン</t>
    </rPh>
    <phoneticPr fontId="9"/>
  </si>
  <si>
    <t>定</t>
    <rPh sb="0" eb="1">
      <t>サダム</t>
    </rPh>
    <phoneticPr fontId="9"/>
  </si>
  <si>
    <t>学校12頁で入力されたいじめの第２号重大事態の件数と、不登校の要因にいじめがある件数が一致していませんが、間違いありませんか。（不一致の理由が確認でき、入力内容に間違いがなければ進んでかまいません）</t>
    <rPh sb="0" eb="2">
      <t>ガッコウ</t>
    </rPh>
    <rPh sb="4" eb="5">
      <t>ページ</t>
    </rPh>
    <rPh sb="6" eb="8">
      <t>ニュウリョク</t>
    </rPh>
    <rPh sb="23" eb="25">
      <t>ケンスウ</t>
    </rPh>
    <rPh sb="27" eb="30">
      <t>フトウコウ</t>
    </rPh>
    <rPh sb="31" eb="33">
      <t>ヨウイン</t>
    </rPh>
    <rPh sb="40" eb="42">
      <t>ケンスウ</t>
    </rPh>
    <rPh sb="43" eb="45">
      <t>イッチ</t>
    </rPh>
    <rPh sb="53" eb="55">
      <t>マチガ</t>
    </rPh>
    <rPh sb="64" eb="67">
      <t>フイッチ</t>
    </rPh>
    <rPh sb="68" eb="70">
      <t>リユウ</t>
    </rPh>
    <rPh sb="71" eb="73">
      <t>カクニン</t>
    </rPh>
    <rPh sb="76" eb="78">
      <t>ニュウリョク</t>
    </rPh>
    <rPh sb="78" eb="80">
      <t>ナイヨウ</t>
    </rPh>
    <phoneticPr fontId="9"/>
  </si>
  <si>
    <t>　　15　左記に該当なし・・・・・・・・・・・・・・・・・・・・・・・・本人や保護者等に確認した上で、上記のような情報や相談について把握していない</t>
    <phoneticPr fontId="9"/>
  </si>
  <si>
    <t>４．不登校生徒への指導結果状況</t>
    <rPh sb="2" eb="5">
      <t>フトウコウ</t>
    </rPh>
    <rPh sb="5" eb="7">
      <t>セイト</t>
    </rPh>
    <rPh sb="9" eb="11">
      <t>シドウ</t>
    </rPh>
    <rPh sb="11" eb="13">
      <t>ケッカ</t>
    </rPh>
    <rPh sb="13" eb="15">
      <t>ジョウキョウ</t>
    </rPh>
    <phoneticPr fontId="9"/>
  </si>
  <si>
    <t>（１）全日制</t>
    <rPh sb="3" eb="4">
      <t>ゼン</t>
    </rPh>
    <rPh sb="4" eb="5">
      <t>ヒ</t>
    </rPh>
    <rPh sb="5" eb="6">
      <t>セイ</t>
    </rPh>
    <phoneticPr fontId="9"/>
  </si>
  <si>
    <t>（２）定時制</t>
    <rPh sb="3" eb="4">
      <t>サダム</t>
    </rPh>
    <rPh sb="4" eb="5">
      <t>ジ</t>
    </rPh>
    <rPh sb="5" eb="6">
      <t>セイ</t>
    </rPh>
    <phoneticPr fontId="9"/>
  </si>
  <si>
    <t>定</t>
    <rPh sb="0" eb="1">
      <t>テイ</t>
    </rPh>
    <phoneticPr fontId="9"/>
  </si>
  <si>
    <t>指導の結果登校する又はできるようになった生徒</t>
    <rPh sb="0" eb="2">
      <t>シドウ</t>
    </rPh>
    <rPh sb="3" eb="5">
      <t>ケッカ</t>
    </rPh>
    <rPh sb="5" eb="7">
      <t>トウコウ</t>
    </rPh>
    <rPh sb="9" eb="10">
      <t>マタ</t>
    </rPh>
    <rPh sb="20" eb="22">
      <t>セイト</t>
    </rPh>
    <phoneticPr fontId="9"/>
  </si>
  <si>
    <t>「計」の欄が、不登校生徒数と一致していません。</t>
  </si>
  <si>
    <t>指導中の生徒</t>
    <rPh sb="0" eb="3">
      <t>シドウチュウ</t>
    </rPh>
    <rPh sb="4" eb="6">
      <t>セイト</t>
    </rPh>
    <phoneticPr fontId="9"/>
  </si>
  <si>
    <r>
      <t>令和</t>
    </r>
    <r>
      <rPr>
        <sz val="10"/>
        <color rgb="FFFF0000"/>
        <rFont val="ＭＳ 明朝"/>
        <family val="1"/>
        <charset val="128"/>
      </rPr>
      <t>６</t>
    </r>
    <r>
      <rPr>
        <sz val="10"/>
        <color theme="1"/>
        <rFont val="ＭＳ 明朝"/>
        <family val="1"/>
        <charset val="128"/>
      </rPr>
      <t>年度１年間の指導結果（当該年度間において中途退学等（年度末を越える休学、留学を含む。以下同じ。）した生徒については、中途退学等した時点における状況）を対象とし、「指導の結果登校する又はできるようになった生徒」とは、各学校が、以下のような例を参考に、個々の生徒の状況に応じて判断し、継続的に登校できるようになったと認めた者をいう。　
・１学期中は全く登校できなかったが、教育支援センターでの支援を受ける中で、特定の教科の学習に興味が持てるようになり、３学期には、興味がある教科の授業がある日は登校できるようになった。
・高校３年生で２学期の前半までは月に１回程度しか登校できなかったが、担任が家庭訪問を繰り返す中で将来の進路などを自ら考えるようになり、その後、週に１回程度は登校するようになった。</t>
    </r>
    <rPh sb="4" eb="5">
      <t>ド</t>
    </rPh>
    <phoneticPr fontId="9"/>
  </si>
  <si>
    <t>不登校生徒が中途退学した場合、以下の例を参考に、中途退学した時点で当てはまる回答肢を選択し計上する。
・不登校であったが、登校できるようになった上で中途退学した場合、「指導の結果登校する又はできるようになった生徒」に計上する。</t>
  </si>
  <si>
    <t>５.不登校生徒に対する遠隔授業等の実施状況</t>
    <rPh sb="2" eb="7">
      <t>フトウコウセイト</t>
    </rPh>
    <rPh sb="8" eb="9">
      <t>タイ</t>
    </rPh>
    <rPh sb="11" eb="15">
      <t>エンカクジュギョウ</t>
    </rPh>
    <rPh sb="15" eb="16">
      <t>ナド</t>
    </rPh>
    <rPh sb="17" eb="19">
      <t>ジッシ</t>
    </rPh>
    <rPh sb="19" eb="21">
      <t>ジョウキョウ</t>
    </rPh>
    <phoneticPr fontId="9"/>
  </si>
  <si>
    <t>（１）全日制</t>
    <rPh sb="3" eb="6">
      <t>ゼンニチセイ</t>
    </rPh>
    <phoneticPr fontId="9"/>
  </si>
  <si>
    <t>（２）定時制</t>
    <rPh sb="3" eb="6">
      <t>テイジセイ</t>
    </rPh>
    <phoneticPr fontId="9"/>
  </si>
  <si>
    <t>学校教育法施行規則第88条の３に基づき、自宅その他特別な場所で遠隔授業を受けた人数</t>
    <rPh sb="20" eb="22">
      <t>ジタク</t>
    </rPh>
    <rPh sb="24" eb="25">
      <t>タ</t>
    </rPh>
    <rPh sb="25" eb="27">
      <t>トクベツ</t>
    </rPh>
    <rPh sb="28" eb="30">
      <t>バショ</t>
    </rPh>
    <rPh sb="31" eb="35">
      <t>エンカクジュギョウ</t>
    </rPh>
    <rPh sb="36" eb="37">
      <t>ウ</t>
    </rPh>
    <rPh sb="39" eb="41">
      <t>ニンズウ</t>
    </rPh>
    <phoneticPr fontId="9"/>
  </si>
  <si>
    <t>そのうち、遠隔授業によって単位を修得した人数</t>
    <rPh sb="5" eb="9">
      <t>エンカクジュギョウ</t>
    </rPh>
    <rPh sb="16" eb="18">
      <t>シュウトク</t>
    </rPh>
    <rPh sb="20" eb="22">
      <t>ニンズウ</t>
    </rPh>
    <phoneticPr fontId="9"/>
  </si>
  <si>
    <t>学校教育法施行規則第88条の４に基づき、授業に代えて通信教育を受けた人数</t>
    <rPh sb="31" eb="32">
      <t>ウ</t>
    </rPh>
    <phoneticPr fontId="9"/>
  </si>
  <si>
    <t>そのうち、通信教育によって単位を修得した人数</t>
    <rPh sb="5" eb="9">
      <t>ツウシンキョウイク</t>
    </rPh>
    <rPh sb="16" eb="18">
      <t>シュウトク</t>
    </rPh>
    <rPh sb="20" eb="22">
      <t>ニンズウ</t>
    </rPh>
    <phoneticPr fontId="9"/>
  </si>
  <si>
    <t>（注２）「そのうち、遠隔授業によって単位を修得した人数」「そのうち、通信教育によって単位を修得した人数」については、修得した単位数は問わない。</t>
    <phoneticPr fontId="9"/>
  </si>
  <si>
    <t>（注３）「そのうち、遠隔授業によって単位を修得した人数」「そのうち、通信教育によって単位を修得した人数」については、授業の実施方法として、主として遠隔授業または通信教育により単位を修 
        得した人数を計上するものであり、例えば遠隔授業または通信教育を活用しつつも、特定の教科・科目等の総授業時間数のうち、半分以上の時間数を対面により授業を実施するなど、「主として
        対面により授業を実施した教科・科目等」として単位を修得している場合は除く。</t>
    <phoneticPr fontId="9"/>
  </si>
  <si>
    <t>（人）　　</t>
    <rPh sb="1" eb="2">
      <t>ニン</t>
    </rPh>
    <phoneticPr fontId="9"/>
  </si>
  <si>
    <t>全日制</t>
    <rPh sb="0" eb="1">
      <t>ゼン</t>
    </rPh>
    <rPh sb="1" eb="2">
      <t>ヒ</t>
    </rPh>
    <rPh sb="2" eb="3">
      <t>セイ</t>
    </rPh>
    <phoneticPr fontId="9"/>
  </si>
  <si>
    <t>定時制</t>
    <rPh sb="0" eb="1">
      <t>サダム</t>
    </rPh>
    <rPh sb="1" eb="2">
      <t>ジ</t>
    </rPh>
    <rPh sb="2" eb="3">
      <t>セイ</t>
    </rPh>
    <phoneticPr fontId="9"/>
  </si>
  <si>
    <t>内数矛盾　全体＜*1,*1＜*2</t>
    <rPh sb="0" eb="2">
      <t>ウチスウ</t>
    </rPh>
    <rPh sb="2" eb="4">
      <t>ムジュン</t>
    </rPh>
    <rPh sb="5" eb="7">
      <t>ゼンタイ</t>
    </rPh>
    <phoneticPr fontId="9"/>
  </si>
  <si>
    <t>不登校=50日以上で、全体≠*1　不登校=90日以上で、全体≠*2</t>
    <phoneticPr fontId="9"/>
  </si>
  <si>
    <t>＊1うち、
50日以上</t>
    <phoneticPr fontId="9"/>
  </si>
  <si>
    <t>定時制</t>
    <rPh sb="0" eb="2">
      <t>テイジ</t>
    </rPh>
    <rPh sb="2" eb="3">
      <t>セイ</t>
    </rPh>
    <phoneticPr fontId="9"/>
  </si>
  <si>
    <t>①～⑦の機関等での相談・指導等を受けた実人数</t>
    <phoneticPr fontId="9"/>
  </si>
  <si>
    <t>＊</t>
    <phoneticPr fontId="9"/>
  </si>
  <si>
    <t>*</t>
    <phoneticPr fontId="9"/>
  </si>
  <si>
    <t>（４）不登校生徒数と不一致</t>
    <rPh sb="3" eb="6">
      <t>フトウコウ</t>
    </rPh>
    <rPh sb="8" eb="9">
      <t>スウ</t>
    </rPh>
    <rPh sb="10" eb="13">
      <t>フイッチ</t>
    </rPh>
    <phoneticPr fontId="9"/>
  </si>
  <si>
    <t>（４）の欄が、不登校生徒数と一致していません。</t>
    <rPh sb="4" eb="5">
      <t>ラン</t>
    </rPh>
    <rPh sb="7" eb="10">
      <t>フトウコウ</t>
    </rPh>
    <rPh sb="12" eb="13">
      <t>スウ</t>
    </rPh>
    <rPh sb="14" eb="16">
      <t>イッチ</t>
    </rPh>
    <phoneticPr fontId="9"/>
  </si>
  <si>
    <t>（４）50日以上不登校と不一致</t>
    <rPh sb="5" eb="8">
      <t>ニチイジョウ</t>
    </rPh>
    <rPh sb="8" eb="11">
      <t>フトウコウ</t>
    </rPh>
    <rPh sb="12" eb="15">
      <t>フイッチ</t>
    </rPh>
    <phoneticPr fontId="9"/>
  </si>
  <si>
    <t>（４）の＊１欄が、５０日以上の欠席生徒数と一致していません。</t>
    <rPh sb="6" eb="7">
      <t>ラン</t>
    </rPh>
    <rPh sb="11" eb="14">
      <t>ニチイジョウ</t>
    </rPh>
    <rPh sb="15" eb="17">
      <t>ケッセキ</t>
    </rPh>
    <rPh sb="19" eb="20">
      <t>スウ</t>
    </rPh>
    <rPh sb="21" eb="23">
      <t>イッチ</t>
    </rPh>
    <phoneticPr fontId="9"/>
  </si>
  <si>
    <t>（４）90日以上不登校と不一致</t>
    <rPh sb="5" eb="8">
      <t>ニチイジョウ</t>
    </rPh>
    <rPh sb="8" eb="11">
      <t>フトウコウ</t>
    </rPh>
    <rPh sb="12" eb="15">
      <t>フイッチ</t>
    </rPh>
    <phoneticPr fontId="9"/>
  </si>
  <si>
    <t>（４）の＊２欄が、９０日以上の欠席生徒数と一致していません。</t>
    <rPh sb="6" eb="7">
      <t>ラン</t>
    </rPh>
    <rPh sb="11" eb="14">
      <t>ニチイジョウ</t>
    </rPh>
    <rPh sb="15" eb="17">
      <t>ケッセキ</t>
    </rPh>
    <rPh sb="19" eb="20">
      <t>スウ</t>
    </rPh>
    <rPh sb="21" eb="23">
      <t>イッチ</t>
    </rPh>
    <phoneticPr fontId="9"/>
  </si>
  <si>
    <t>相談・指導を受けた人数を上回る人数が(a)に入力されています。</t>
    <rPh sb="0" eb="2">
      <t>ソウダン</t>
    </rPh>
    <rPh sb="3" eb="5">
      <t>シドウ</t>
    </rPh>
    <rPh sb="6" eb="7">
      <t>ウ</t>
    </rPh>
    <rPh sb="9" eb="11">
      <t>ニンズウ</t>
    </rPh>
    <rPh sb="12" eb="14">
      <t>ウワマワ</t>
    </rPh>
    <rPh sb="15" eb="17">
      <t>ニンズウ</t>
    </rPh>
    <rPh sb="22" eb="24">
      <t>ニュウリョク</t>
    </rPh>
    <phoneticPr fontId="9"/>
  </si>
  <si>
    <t>(a)を上回る人数が(b)に入力されています。</t>
    <rPh sb="4" eb="6">
      <t>ウワマワ</t>
    </rPh>
    <rPh sb="7" eb="9">
      <t>ニンズウ</t>
    </rPh>
    <rPh sb="14" eb="16">
      <t>ニュウリョク</t>
    </rPh>
    <phoneticPr fontId="9"/>
  </si>
  <si>
    <t>（３）不明</t>
    <rPh sb="3" eb="5">
      <t>フメイ</t>
    </rPh>
    <phoneticPr fontId="9"/>
  </si>
  <si>
    <t>（４）　（１）～（３）の合計</t>
    <rPh sb="12" eb="14">
      <t>ゴウケイ</t>
    </rPh>
    <phoneticPr fontId="9"/>
  </si>
  <si>
    <t>（５）　⑧、⑨による相談・指導等を受けた実人数</t>
    <rPh sb="10" eb="12">
      <t>ソウダン</t>
    </rPh>
    <rPh sb="13" eb="15">
      <t>シドウ</t>
    </rPh>
    <rPh sb="15" eb="16">
      <t>トウ</t>
    </rPh>
    <rPh sb="17" eb="18">
      <t>ウ</t>
    </rPh>
    <rPh sb="20" eb="21">
      <t>ジツ</t>
    </rPh>
    <rPh sb="21" eb="23">
      <t>ニンズウ</t>
    </rPh>
    <phoneticPr fontId="9"/>
  </si>
  <si>
    <t>（７）不登校生徒数と不一致</t>
    <rPh sb="3" eb="6">
      <t>フトウコウ</t>
    </rPh>
    <rPh sb="8" eb="9">
      <t>スウ</t>
    </rPh>
    <rPh sb="10" eb="13">
      <t>フイッチ</t>
    </rPh>
    <phoneticPr fontId="9"/>
  </si>
  <si>
    <t>（７）の欄が、不登校生徒数と一致していません。</t>
    <phoneticPr fontId="9"/>
  </si>
  <si>
    <t>（７）50日以上不登校と不一致</t>
    <rPh sb="5" eb="8">
      <t>ニチイジョウ</t>
    </rPh>
    <rPh sb="8" eb="11">
      <t>フトウコウ</t>
    </rPh>
    <rPh sb="12" eb="15">
      <t>フイッチ</t>
    </rPh>
    <phoneticPr fontId="9"/>
  </si>
  <si>
    <t>（７）の＊１欄が、５０日以上の欠席生徒数と一致していません。</t>
    <rPh sb="6" eb="7">
      <t>ラン</t>
    </rPh>
    <rPh sb="11" eb="14">
      <t>ニチイジョウ</t>
    </rPh>
    <rPh sb="15" eb="17">
      <t>ケッセキ</t>
    </rPh>
    <rPh sb="19" eb="20">
      <t>スウ</t>
    </rPh>
    <rPh sb="21" eb="23">
      <t>イッチ</t>
    </rPh>
    <phoneticPr fontId="9"/>
  </si>
  <si>
    <t>（７）90日以上不登校と不一致</t>
    <rPh sb="5" eb="8">
      <t>ニチイジョウ</t>
    </rPh>
    <rPh sb="8" eb="11">
      <t>フトウコウ</t>
    </rPh>
    <rPh sb="12" eb="15">
      <t>フイッチ</t>
    </rPh>
    <phoneticPr fontId="9"/>
  </si>
  <si>
    <t>（７）の＊２欄が、９０日以上の欠席生徒数と一致していません。</t>
    <rPh sb="6" eb="7">
      <t>ラン</t>
    </rPh>
    <rPh sb="11" eb="14">
      <t>ニチイジョウ</t>
    </rPh>
    <rPh sb="15" eb="17">
      <t>ケッセキ</t>
    </rPh>
    <rPh sb="19" eb="20">
      <t>スウ</t>
    </rPh>
    <rPh sb="21" eb="23">
      <t>イッチ</t>
    </rPh>
    <phoneticPr fontId="9"/>
  </si>
  <si>
    <t>（６）　上記⑧、⑨による相談・指導等を受けていない人数</t>
    <rPh sb="4" eb="6">
      <t>ジョウキ</t>
    </rPh>
    <rPh sb="12" eb="14">
      <t>ソウダン</t>
    </rPh>
    <rPh sb="15" eb="17">
      <t>シドウ</t>
    </rPh>
    <rPh sb="17" eb="18">
      <t>トウ</t>
    </rPh>
    <rPh sb="19" eb="20">
      <t>ウ</t>
    </rPh>
    <rPh sb="25" eb="27">
      <t>ニンズウ</t>
    </rPh>
    <phoneticPr fontId="9"/>
  </si>
  <si>
    <t>（７）　（５）、（６）の合計</t>
    <rPh sb="12" eb="14">
      <t>ゴウケイ</t>
    </rPh>
    <phoneticPr fontId="9"/>
  </si>
  <si>
    <t>内数矛盾(5)＜⑧、⑨のいずれか</t>
    <rPh sb="0" eb="2">
      <t>ウチスウ</t>
    </rPh>
    <rPh sb="2" eb="4">
      <t>ムジュン</t>
    </rPh>
    <phoneticPr fontId="9"/>
  </si>
  <si>
    <t>（５）の実人数を上回る数値が⑧・⑨のいずれかに入力されています。</t>
    <phoneticPr fontId="9"/>
  </si>
  <si>
    <t>（８）　上記①～⑦、⑧、⑨による相談・指導等を受けていない人数</t>
  </si>
  <si>
    <t>内訳不足(5)＞⑧・⑨の合計</t>
    <rPh sb="0" eb="2">
      <t>ウチワケ</t>
    </rPh>
    <rPh sb="2" eb="4">
      <t>フソク</t>
    </rPh>
    <rPh sb="12" eb="14">
      <t>ゴウケイ</t>
    </rPh>
    <phoneticPr fontId="9"/>
  </si>
  <si>
    <t>⑧・⑨の人数の合計が、（５）の実人数より少なくなっています。</t>
    <rPh sb="4" eb="6">
      <t>ニンズウ</t>
    </rPh>
    <rPh sb="7" eb="9">
      <t>ゴウケイ</t>
    </rPh>
    <rPh sb="15" eb="16">
      <t>ジツ</t>
    </rPh>
    <rPh sb="16" eb="18">
      <t>ニンズウ</t>
    </rPh>
    <rPh sb="20" eb="21">
      <t>スク</t>
    </rPh>
    <phoneticPr fontId="9"/>
  </si>
  <si>
    <t>＊1＊2の欄には、全日制、定時制それぞれの内数として、「不登校のうち、５０日以上欠席している者」「不登校のうち、９０日以上欠席している者」について計上すること。</t>
    <phoneticPr fontId="9"/>
  </si>
  <si>
    <t>「１．長期欠席者の状況」の「不登校」生徒について、上記の区分に従って記入する。①～⑦、⑧、⑨の区分は複数回答を可とする。</t>
    <rPh sb="31" eb="32">
      <t>シタガ</t>
    </rPh>
    <phoneticPr fontId="9"/>
  </si>
  <si>
    <t>（８）＞（２）、（６）のいずれか</t>
  </si>
  <si>
    <t>（８）の人数が、（２）・（６）のいずれかを上回っています。</t>
    <rPh sb="4" eb="6">
      <t>ニンズウ</t>
    </rPh>
    <rPh sb="21" eb="23">
      <t>ウワマワ</t>
    </rPh>
    <phoneticPr fontId="9"/>
  </si>
  <si>
    <t>＊１又は＊２の欄に、その左の欄の人数を上回る人数が入力されています。</t>
    <phoneticPr fontId="9"/>
  </si>
  <si>
    <t>学校1８頁で「不登校＝(A)のうち、50日以上欠席している者」又は「不登校＝(A)のうち、90日以上欠席している者」となっていますが、＊1＊2欄がその左の欄の人数と一致していない行があります。</t>
    <phoneticPr fontId="9"/>
  </si>
  <si>
    <t>（１）の欄には①～⑦の機関等のいずれか１箇所以上で相談・指導等を受けたことがある実人数を記入する。
（３）の「不明」の欄は、学校外の機関等での相談・指導等を受けているかどうか把握していない不登校生徒数について記入する。
（４）の欄は不登校生徒数と一致する。</t>
    <rPh sb="4" eb="5">
      <t>ラン</t>
    </rPh>
    <rPh sb="40" eb="41">
      <t>ジツ</t>
    </rPh>
    <rPh sb="55" eb="57">
      <t>フメイ</t>
    </rPh>
    <rPh sb="59" eb="60">
      <t>ラン</t>
    </rPh>
    <rPh sb="62" eb="65">
      <t>ガッコウガイ</t>
    </rPh>
    <rPh sb="66" eb="68">
      <t>キカン</t>
    </rPh>
    <rPh sb="68" eb="69">
      <t>トウ</t>
    </rPh>
    <rPh sb="71" eb="73">
      <t>ソウダン</t>
    </rPh>
    <rPh sb="74" eb="76">
      <t>シドウ</t>
    </rPh>
    <rPh sb="76" eb="77">
      <t>トウ</t>
    </rPh>
    <rPh sb="78" eb="79">
      <t>ウ</t>
    </rPh>
    <rPh sb="87" eb="89">
      <t>ハアク</t>
    </rPh>
    <rPh sb="114" eb="115">
      <t>ラン</t>
    </rPh>
    <phoneticPr fontId="9"/>
  </si>
  <si>
    <t>(1)(3)(5)(8)の計＜不登校生徒数</t>
    <rPh sb="13" eb="14">
      <t>ケイ</t>
    </rPh>
    <rPh sb="15" eb="18">
      <t>フトウコウ</t>
    </rPh>
    <rPh sb="18" eb="20">
      <t>セイト</t>
    </rPh>
    <rPh sb="20" eb="21">
      <t>スウ</t>
    </rPh>
    <phoneticPr fontId="9"/>
  </si>
  <si>
    <t>（１）（３）（５）（８）の合計が、不登校生徒数よりも少なくなっています。</t>
    <rPh sb="13" eb="15">
      <t>ゴウケイ</t>
    </rPh>
    <rPh sb="17" eb="20">
      <t>フトウコウ</t>
    </rPh>
    <rPh sb="20" eb="22">
      <t>セイト</t>
    </rPh>
    <rPh sb="22" eb="23">
      <t>スウ</t>
    </rPh>
    <rPh sb="26" eb="27">
      <t>スク</t>
    </rPh>
    <phoneticPr fontId="9"/>
  </si>
  <si>
    <t>（５）の欄には⑧、⑨のいずれか又は両方で相談・指導等を受けたことがある実人数を記入する。（７）の欄は不登校生徒数と一致する。　　　　　　　　　　　　　　　　　　　　　　　　　　　　　　　　　　　　　　　　　　　　　　　　</t>
    <rPh sb="4" eb="5">
      <t>ラン</t>
    </rPh>
    <rPh sb="35" eb="36">
      <t>ジツ</t>
    </rPh>
    <rPh sb="48" eb="49">
      <t>ラン</t>
    </rPh>
    <phoneticPr fontId="9"/>
  </si>
  <si>
    <t>(a)の欄については、当該機関等で相談・指導等を受けた者のうち、「指導要録上出席扱い」となった人数について記入する。</t>
    <rPh sb="4" eb="5">
      <t>ラン</t>
    </rPh>
    <rPh sb="11" eb="13">
      <t>トウガイ</t>
    </rPh>
    <rPh sb="13" eb="15">
      <t>キカン</t>
    </rPh>
    <rPh sb="15" eb="16">
      <t>トウ</t>
    </rPh>
    <rPh sb="17" eb="19">
      <t>ソウダン</t>
    </rPh>
    <rPh sb="20" eb="22">
      <t>シドウ</t>
    </rPh>
    <rPh sb="22" eb="23">
      <t>トウ</t>
    </rPh>
    <rPh sb="24" eb="25">
      <t>ウ</t>
    </rPh>
    <rPh sb="27" eb="28">
      <t>モノ</t>
    </rPh>
    <rPh sb="33" eb="35">
      <t>シドウ</t>
    </rPh>
    <rPh sb="35" eb="37">
      <t>ヨウロク</t>
    </rPh>
    <rPh sb="37" eb="38">
      <t>ジョウ</t>
    </rPh>
    <rPh sb="38" eb="40">
      <t>シュッセキ</t>
    </rPh>
    <rPh sb="40" eb="41">
      <t>アツカ</t>
    </rPh>
    <rPh sb="47" eb="49">
      <t>ニンズウ</t>
    </rPh>
    <rPh sb="53" eb="55">
      <t>キニュウ</t>
    </rPh>
    <phoneticPr fontId="9"/>
  </si>
  <si>
    <t>（７）不登校児童生徒数の内数矛盾</t>
    <rPh sb="3" eb="11">
      <t>フトウコウジドウセイトスウ</t>
    </rPh>
    <rPh sb="12" eb="14">
      <t>ウチスウ</t>
    </rPh>
    <rPh sb="14" eb="16">
      <t>ムジュン</t>
    </rPh>
    <phoneticPr fontId="9"/>
  </si>
  <si>
    <t>（８）の実人数を上回る数値が入力されています。</t>
    <phoneticPr fontId="9"/>
  </si>
  <si>
    <t>（注６）</t>
    <phoneticPr fontId="9"/>
  </si>
  <si>
    <t>（注７）</t>
    <phoneticPr fontId="9"/>
  </si>
  <si>
    <t>「教育支援センター」とは、不登校生徒等に対する指導を行うために教育委員会が、教育センター等学校以外の場所や学校の余裕教室等において、社会的自立を支援するため、生徒の在籍校と連携をとりつつ、個別カウンセリング、集団での指導、教科指導等を組織的、計画的に行う組織として設置したものをいう。（「適応指導教室」の呼称により設置された施設も含む。）
なお、教育相談室のように単に相談を行うだけの施設は含まない。　　　　　　　　　　　　　　　　　　　　　　　　　　　　　　　　　　　　　　　　　　　　　　　　　　　　　　　</t>
    <rPh sb="66" eb="71">
      <t>シャカイテキジリツ</t>
    </rPh>
    <phoneticPr fontId="9"/>
  </si>
  <si>
    <t>「民間団体、民間施設」とは、平成２１年３月１２日付け２０文科初第１３４６号通知「高等学校における不登校生徒が学校外の公的機関や民間施設において相談・指導を受けている場合の対応について」の別添「民間施設についてのガイドライン（試案）」により、不登校生徒の不適応等に対する相談・指導を行うことを主目的として設置された民間の団体、施設をいう。　
なお、学習塾のように単に学習活動を行うだけの施設は含まない。</t>
    <rPh sb="40" eb="42">
      <t>コウトウ</t>
    </rPh>
    <rPh sb="42" eb="44">
      <t>ガッコウ</t>
    </rPh>
    <rPh sb="51" eb="53">
      <t>セイト</t>
    </rPh>
    <rPh sb="54" eb="57">
      <t>ガッコウガイ</t>
    </rPh>
    <rPh sb="58" eb="60">
      <t>コウテキ</t>
    </rPh>
    <rPh sb="60" eb="62">
      <t>キカン</t>
    </rPh>
    <rPh sb="63" eb="65">
      <t>ミンカン</t>
    </rPh>
    <rPh sb="65" eb="67">
      <t>シセツ</t>
    </rPh>
    <phoneticPr fontId="9"/>
  </si>
  <si>
    <t>（２）学校内外の機関等で専門的な相談指導等を受けていない不登校生徒のうち、教職員から継続的な相談・指導等を受けていた実人数</t>
    <rPh sb="3" eb="7">
      <t>ガッコウナイガイ</t>
    </rPh>
    <rPh sb="8" eb="10">
      <t>キカン</t>
    </rPh>
    <rPh sb="10" eb="11">
      <t>トウ</t>
    </rPh>
    <rPh sb="12" eb="14">
      <t>センモン</t>
    </rPh>
    <rPh sb="14" eb="15">
      <t>テキ</t>
    </rPh>
    <rPh sb="16" eb="18">
      <t>ソウダン</t>
    </rPh>
    <rPh sb="18" eb="20">
      <t>シドウ</t>
    </rPh>
    <rPh sb="20" eb="21">
      <t>ナド</t>
    </rPh>
    <rPh sb="22" eb="23">
      <t>ウ</t>
    </rPh>
    <rPh sb="28" eb="31">
      <t>フトウコウ</t>
    </rPh>
    <rPh sb="31" eb="33">
      <t>セイト</t>
    </rPh>
    <rPh sb="37" eb="40">
      <t>キョウショクイン</t>
    </rPh>
    <rPh sb="42" eb="45">
      <t>ケイゾクテキ</t>
    </rPh>
    <rPh sb="46" eb="48">
      <t>ソウダン</t>
    </rPh>
    <rPh sb="49" eb="51">
      <t>シドウ</t>
    </rPh>
    <rPh sb="51" eb="52">
      <t>ナド</t>
    </rPh>
    <rPh sb="53" eb="54">
      <t>ウ</t>
    </rPh>
    <rPh sb="58" eb="59">
      <t>ジツ</t>
    </rPh>
    <rPh sb="59" eb="61">
      <t>ニンズウ</t>
    </rPh>
    <phoneticPr fontId="9"/>
  </si>
  <si>
    <t>（８）上記①～⑦、⑧、⑨による相談・指導等を受けていない人数のうち、教職員から継続的な相談・指導等を受けていた人数</t>
    <rPh sb="34" eb="37">
      <t>キョウショクイン</t>
    </rPh>
    <rPh sb="39" eb="42">
      <t>ケイゾクテキ</t>
    </rPh>
    <rPh sb="43" eb="45">
      <t>ソウダン</t>
    </rPh>
    <rPh sb="46" eb="48">
      <t>シドウ</t>
    </rPh>
    <rPh sb="48" eb="49">
      <t>トウ</t>
    </rPh>
    <rPh sb="50" eb="51">
      <t>ウ</t>
    </rPh>
    <rPh sb="55" eb="57">
      <t>ニンズウ</t>
    </rPh>
    <phoneticPr fontId="9"/>
  </si>
  <si>
    <t>回答欄の人数は、（８）の欄の人数の内数となる。</t>
    <rPh sb="0" eb="3">
      <t>カイトウラン</t>
    </rPh>
    <rPh sb="4" eb="6">
      <t>ニンズウ</t>
    </rPh>
    <rPh sb="12" eb="13">
      <t>ラン</t>
    </rPh>
    <rPh sb="14" eb="16">
      <t>ニンズウ</t>
    </rPh>
    <rPh sb="17" eb="18">
      <t>ウチ</t>
    </rPh>
    <rPh sb="18" eb="19">
      <t>スウ</t>
    </rPh>
    <phoneticPr fontId="9"/>
  </si>
  <si>
    <t>「教職員」とは、学級担任や学年主任等、当該生徒と一定の関わりを持つ教職員のうち、（１）⑧養護教諭や⑨スクールカウンセラー、相談員等を除いた者をいう。</t>
    <rPh sb="1" eb="4">
      <t>キョウショクイン</t>
    </rPh>
    <rPh sb="61" eb="64">
      <t>ソウダンイン</t>
    </rPh>
    <rPh sb="64" eb="65">
      <t>ナド</t>
    </rPh>
    <phoneticPr fontId="9"/>
  </si>
  <si>
    <t>「継続的な相談・指導等」とは、不登校であった期間を通して、週に１回程度以上、家庭訪問や電話等により当該生徒本人への相談や指導等を行うことをいう。</t>
    <rPh sb="1" eb="3">
      <t>ケイゾク</t>
    </rPh>
    <rPh sb="3" eb="4">
      <t>テキ</t>
    </rPh>
    <rPh sb="5" eb="7">
      <t>ソウダン</t>
    </rPh>
    <rPh sb="8" eb="10">
      <t>シドウ</t>
    </rPh>
    <rPh sb="10" eb="11">
      <t>ナド</t>
    </rPh>
    <phoneticPr fontId="9"/>
  </si>
  <si>
    <t>調査Ⅴ</t>
    <rPh sb="0" eb="2">
      <t>チョウサ</t>
    </rPh>
    <phoneticPr fontId="9"/>
  </si>
  <si>
    <t>高等学校における中途退学者数等の状況</t>
    <rPh sb="0" eb="2">
      <t>コウトウ</t>
    </rPh>
    <rPh sb="2" eb="4">
      <t>ガッコウ</t>
    </rPh>
    <rPh sb="8" eb="10">
      <t>チュウト</t>
    </rPh>
    <rPh sb="10" eb="13">
      <t>タイガクシャ</t>
    </rPh>
    <rPh sb="13" eb="14">
      <t>スウ</t>
    </rPh>
    <rPh sb="14" eb="15">
      <t>トウ</t>
    </rPh>
    <rPh sb="16" eb="18">
      <t>ジョウキョウ</t>
    </rPh>
    <phoneticPr fontId="9"/>
  </si>
  <si>
    <t>１．退学者数</t>
    <rPh sb="2" eb="5">
      <t>タイガクシャ</t>
    </rPh>
    <rPh sb="5" eb="6">
      <t>スウ</t>
    </rPh>
    <phoneticPr fontId="9"/>
  </si>
  <si>
    <t>（人）</t>
    <rPh sb="1" eb="2">
      <t>ニン</t>
    </rPh>
    <phoneticPr fontId="9"/>
  </si>
  <si>
    <t>学科</t>
    <rPh sb="0" eb="2">
      <t>ガッカ</t>
    </rPh>
    <phoneticPr fontId="9"/>
  </si>
  <si>
    <r>
      <t>在籍者数　　　　　　　　　　　　　　　　　　　　　　　　　　　　　　　　　　　　　　　　　　　　　　　　　　　　　　　　　　　　　　　　　　　　　　　　　　　　　　　　　　　　　　　　　　　　　　　　　　　　　　　　　　　　　　　　　　　　　　　　　　　　　　　　　　　　　　　　　　　　　　　　　　　　　　　　　　　　　　　　　　　　　　　　　　　　　　　　　　　　　　　(令和</t>
    </r>
    <r>
      <rPr>
        <sz val="10"/>
        <color rgb="FFFF0000"/>
        <rFont val="ＭＳ 明朝"/>
        <family val="1"/>
        <charset val="128"/>
      </rPr>
      <t>６</t>
    </r>
    <r>
      <rPr>
        <sz val="10"/>
        <color theme="1"/>
        <rFont val="ＭＳ 明朝"/>
        <family val="1"/>
        <charset val="128"/>
      </rPr>
      <t>年４月１日現在）</t>
    </r>
    <rPh sb="3" eb="4">
      <t>スウ</t>
    </rPh>
    <rPh sb="193" eb="194">
      <t>ガツ</t>
    </rPh>
    <rPh sb="195" eb="196">
      <t>ニチ</t>
    </rPh>
    <rPh sb="196" eb="198">
      <t>ゲンザイ</t>
    </rPh>
    <phoneticPr fontId="9"/>
  </si>
  <si>
    <t>理由</t>
    <rPh sb="0" eb="2">
      <t>リユウ</t>
    </rPh>
    <phoneticPr fontId="9"/>
  </si>
  <si>
    <t>経済的理由の具体的な状況</t>
    <rPh sb="0" eb="3">
      <t>ケイザイテキ</t>
    </rPh>
    <rPh sb="3" eb="5">
      <t>リユウ</t>
    </rPh>
    <rPh sb="6" eb="9">
      <t>グタイテキ</t>
    </rPh>
    <rPh sb="10" eb="12">
      <t>ジョウキョウ</t>
    </rPh>
    <phoneticPr fontId="9"/>
  </si>
  <si>
    <t>学校生活・学業不適応</t>
    <phoneticPr fontId="9"/>
  </si>
  <si>
    <t>経済的理由</t>
    <rPh sb="0" eb="3">
      <t>ケイザイテキ</t>
    </rPh>
    <rPh sb="3" eb="5">
      <t>リユウ</t>
    </rPh>
    <phoneticPr fontId="9"/>
  </si>
  <si>
    <t>家庭の事情</t>
    <rPh sb="0" eb="2">
      <t>カテイ</t>
    </rPh>
    <rPh sb="3" eb="5">
      <t>ジジョウ</t>
    </rPh>
    <phoneticPr fontId="9"/>
  </si>
  <si>
    <t>問題行動等</t>
    <rPh sb="0" eb="2">
      <t>モンダイ</t>
    </rPh>
    <rPh sb="2" eb="4">
      <t>コウドウ</t>
    </rPh>
    <rPh sb="4" eb="5">
      <t>トウ</t>
    </rPh>
    <phoneticPr fontId="9"/>
  </si>
  <si>
    <t>授業料減免を受けていた者</t>
    <rPh sb="0" eb="3">
      <t>ジュギョウリョウ</t>
    </rPh>
    <rPh sb="3" eb="5">
      <t>ゲンメン</t>
    </rPh>
    <rPh sb="6" eb="7">
      <t>ウ</t>
    </rPh>
    <rPh sb="11" eb="12">
      <t>モノ</t>
    </rPh>
    <phoneticPr fontId="9"/>
  </si>
  <si>
    <t>奨学金を受けていた者</t>
    <rPh sb="0" eb="3">
      <t>ショウガクキン</t>
    </rPh>
    <rPh sb="4" eb="5">
      <t>ウ</t>
    </rPh>
    <rPh sb="9" eb="10">
      <t>モノ</t>
    </rPh>
    <phoneticPr fontId="9"/>
  </si>
  <si>
    <t>授業料の滞納があった者</t>
    <rPh sb="0" eb="3">
      <t>ジュギョウリョウ</t>
    </rPh>
    <rPh sb="4" eb="6">
      <t>タイノウ</t>
    </rPh>
    <rPh sb="10" eb="11">
      <t>モノ</t>
    </rPh>
    <phoneticPr fontId="9"/>
  </si>
  <si>
    <t>左記のいずれにも該当しない者</t>
    <rPh sb="0" eb="2">
      <t>サキ</t>
    </rPh>
    <rPh sb="8" eb="10">
      <t>ガイトウ</t>
    </rPh>
    <rPh sb="13" eb="14">
      <t>モノ</t>
    </rPh>
    <phoneticPr fontId="9"/>
  </si>
  <si>
    <t>別の高校への入学を希望。</t>
    <rPh sb="0" eb="1">
      <t>ベツ</t>
    </rPh>
    <rPh sb="2" eb="4">
      <t>コウコウ</t>
    </rPh>
    <rPh sb="6" eb="8">
      <t>ニュウガク</t>
    </rPh>
    <rPh sb="9" eb="11">
      <t>キボウ</t>
    </rPh>
    <phoneticPr fontId="9"/>
  </si>
  <si>
    <t>専修・各種学校への入学を希望。</t>
    <rPh sb="0" eb="2">
      <t>センシュウ</t>
    </rPh>
    <rPh sb="3" eb="5">
      <t>カクシュ</t>
    </rPh>
    <rPh sb="5" eb="7">
      <t>ガッコウ</t>
    </rPh>
    <rPh sb="9" eb="11">
      <t>ニュウガク</t>
    </rPh>
    <rPh sb="12" eb="14">
      <t>キボウ</t>
    </rPh>
    <phoneticPr fontId="9"/>
  </si>
  <si>
    <t>就職を希望。</t>
    <rPh sb="0" eb="2">
      <t>シュウショク</t>
    </rPh>
    <rPh sb="3" eb="5">
      <t>キボウ</t>
    </rPh>
    <phoneticPr fontId="9"/>
  </si>
  <si>
    <t>高卒程度認定試験受験を希望。</t>
    <rPh sb="0" eb="2">
      <t>コウソツ</t>
    </rPh>
    <rPh sb="2" eb="4">
      <t>テイド</t>
    </rPh>
    <rPh sb="4" eb="6">
      <t>ニンテイ</t>
    </rPh>
    <rPh sb="6" eb="8">
      <t>シケン</t>
    </rPh>
    <rPh sb="8" eb="10">
      <t>ジュケン</t>
    </rPh>
    <rPh sb="11" eb="13">
      <t>キボウ</t>
    </rPh>
    <phoneticPr fontId="9"/>
  </si>
  <si>
    <t>小計</t>
    <rPh sb="0" eb="2">
      <t>ショウケイ</t>
    </rPh>
    <phoneticPr fontId="9"/>
  </si>
  <si>
    <t>在籍者未記入</t>
    <rPh sb="0" eb="3">
      <t>ザイセキシャ</t>
    </rPh>
    <rPh sb="3" eb="6">
      <t>ミキニュウ</t>
    </rPh>
    <phoneticPr fontId="9"/>
  </si>
  <si>
    <t>中等・在籍生徒なし</t>
    <rPh sb="0" eb="2">
      <t>チュウトウ</t>
    </rPh>
    <rPh sb="3" eb="7">
      <t>ザイセキセイト</t>
    </rPh>
    <phoneticPr fontId="9"/>
  </si>
  <si>
    <t>中退者&gt;在籍者</t>
    <rPh sb="0" eb="3">
      <t>チュウタイシャ</t>
    </rPh>
    <rPh sb="4" eb="7">
      <t>ザイセキシャ</t>
    </rPh>
    <phoneticPr fontId="9"/>
  </si>
  <si>
    <t>中退者と理由の不一致</t>
    <rPh sb="0" eb="3">
      <t>チュウタイシャ</t>
    </rPh>
    <rPh sb="4" eb="6">
      <t>リユウ</t>
    </rPh>
    <rPh sb="7" eb="10">
      <t>フイッチ</t>
    </rPh>
    <phoneticPr fontId="9"/>
  </si>
  <si>
    <t>内数矛盾 経済的理由の各欄＞N列</t>
    <rPh sb="0" eb="2">
      <t>ウチスウ</t>
    </rPh>
    <rPh sb="2" eb="4">
      <t>ムジュン</t>
    </rPh>
    <rPh sb="5" eb="8">
      <t>ケイザイテキ</t>
    </rPh>
    <rPh sb="8" eb="10">
      <t>リユウ</t>
    </rPh>
    <rPh sb="11" eb="13">
      <t>カクラン</t>
    </rPh>
    <rPh sb="15" eb="16">
      <t>レツ</t>
    </rPh>
    <phoneticPr fontId="9"/>
  </si>
  <si>
    <t>内数矛盾 経済的理由の3つの最大値＋該当なし＞N列</t>
    <rPh sb="0" eb="2">
      <t>ウチスウ</t>
    </rPh>
    <rPh sb="2" eb="4">
      <t>ムジュン</t>
    </rPh>
    <rPh sb="5" eb="8">
      <t>ケイザイテキ</t>
    </rPh>
    <rPh sb="8" eb="10">
      <t>リユウ</t>
    </rPh>
    <rPh sb="14" eb="17">
      <t>サイダイチ</t>
    </rPh>
    <rPh sb="18" eb="20">
      <t>ガイトウ</t>
    </rPh>
    <rPh sb="24" eb="25">
      <t>レツ</t>
    </rPh>
    <phoneticPr fontId="9"/>
  </si>
  <si>
    <t>経済的理由の内訳不足</t>
    <rPh sb="0" eb="3">
      <t>ケイザイテキ</t>
    </rPh>
    <rPh sb="3" eb="5">
      <t>リユウ</t>
    </rPh>
    <rPh sb="6" eb="8">
      <t>ウチワケ</t>
    </rPh>
    <rPh sb="8" eb="10">
      <t>フソク</t>
    </rPh>
    <phoneticPr fontId="9"/>
  </si>
  <si>
    <t>1８頁不登校のうち中退＞中退者</t>
    <rPh sb="2" eb="3">
      <t>ページ</t>
    </rPh>
    <rPh sb="3" eb="6">
      <t>フトウコウ</t>
    </rPh>
    <rPh sb="9" eb="11">
      <t>チュウタイ</t>
    </rPh>
    <rPh sb="12" eb="15">
      <t>チュウタイシャ</t>
    </rPh>
    <phoneticPr fontId="9"/>
  </si>
  <si>
    <t>全日制普通科</t>
    <rPh sb="0" eb="3">
      <t>ゼンニチセイ</t>
    </rPh>
    <rPh sb="3" eb="6">
      <t>フツウカ</t>
    </rPh>
    <phoneticPr fontId="9"/>
  </si>
  <si>
    <t>単位制</t>
    <rPh sb="0" eb="2">
      <t>タンイ</t>
    </rPh>
    <rPh sb="2" eb="3">
      <t>セイ</t>
    </rPh>
    <phoneticPr fontId="9"/>
  </si>
  <si>
    <t>全日制専門学科</t>
    <rPh sb="0" eb="3">
      <t>ゼンニチセイ</t>
    </rPh>
    <rPh sb="3" eb="5">
      <t>センモン</t>
    </rPh>
    <rPh sb="5" eb="7">
      <t>ガッカ</t>
    </rPh>
    <phoneticPr fontId="9"/>
  </si>
  <si>
    <t>全日制総合学科</t>
    <rPh sb="0" eb="3">
      <t>ゼンニチセイ</t>
    </rPh>
    <rPh sb="3" eb="5">
      <t>ソウゴウ</t>
    </rPh>
    <rPh sb="5" eb="7">
      <t>ガッカ</t>
    </rPh>
    <phoneticPr fontId="9"/>
  </si>
  <si>
    <t>全日制　計</t>
    <rPh sb="0" eb="3">
      <t>ゼンニチセイ</t>
    </rPh>
    <rPh sb="4" eb="5">
      <t>ケイ</t>
    </rPh>
    <phoneticPr fontId="9"/>
  </si>
  <si>
    <t>４年以上</t>
    <rPh sb="1" eb="2">
      <t>ネン</t>
    </rPh>
    <rPh sb="2" eb="4">
      <t>イジョウ</t>
    </rPh>
    <phoneticPr fontId="9"/>
  </si>
  <si>
    <t>通信制</t>
    <rPh sb="0" eb="3">
      <t>ツウシンセイ</t>
    </rPh>
    <phoneticPr fontId="9"/>
  </si>
  <si>
    <t>通</t>
    <rPh sb="0" eb="1">
      <t>ツウ</t>
    </rPh>
    <phoneticPr fontId="9"/>
  </si>
  <si>
    <t>在籍者数が未記入です。（在籍者数は中途退学率算出の母数となりますので、中途退学者数がいない場合も、課程・学年ごとに在籍者数を必ず入力してください）</t>
    <rPh sb="0" eb="3">
      <t>ザイセキシャ</t>
    </rPh>
    <rPh sb="3" eb="4">
      <t>スウ</t>
    </rPh>
    <rPh sb="5" eb="8">
      <t>ミキニュウ</t>
    </rPh>
    <rPh sb="12" eb="15">
      <t>ザイセキシャ</t>
    </rPh>
    <rPh sb="15" eb="16">
      <t>スウ</t>
    </rPh>
    <rPh sb="17" eb="19">
      <t>チュウト</t>
    </rPh>
    <rPh sb="19" eb="21">
      <t>タイガク</t>
    </rPh>
    <rPh sb="21" eb="22">
      <t>リツ</t>
    </rPh>
    <rPh sb="22" eb="24">
      <t>サンシュツ</t>
    </rPh>
    <rPh sb="25" eb="27">
      <t>ボスウ</t>
    </rPh>
    <rPh sb="35" eb="37">
      <t>チュウト</t>
    </rPh>
    <rPh sb="37" eb="39">
      <t>タイガク</t>
    </rPh>
    <rPh sb="39" eb="40">
      <t>シャ</t>
    </rPh>
    <rPh sb="40" eb="41">
      <t>スウ</t>
    </rPh>
    <rPh sb="45" eb="47">
      <t>バアイ</t>
    </rPh>
    <rPh sb="49" eb="51">
      <t>カテイ</t>
    </rPh>
    <rPh sb="52" eb="54">
      <t>ガクネン</t>
    </rPh>
    <rPh sb="57" eb="60">
      <t>ザイセキシャ</t>
    </rPh>
    <rPh sb="60" eb="61">
      <t>スウ</t>
    </rPh>
    <rPh sb="62" eb="63">
      <t>カナラ</t>
    </rPh>
    <rPh sb="64" eb="66">
      <t>ニュウリョク</t>
    </rPh>
    <phoneticPr fontId="9"/>
  </si>
  <si>
    <t>学校４頁で中等教育学校の後期課程は「在籍児童生徒なし」と入力されていますが、本頁に回答が記入されています。</t>
    <rPh sb="0" eb="2">
      <t>ガッコウ</t>
    </rPh>
    <rPh sb="3" eb="4">
      <t>ページ</t>
    </rPh>
    <rPh sb="5" eb="7">
      <t>チュウトウ</t>
    </rPh>
    <rPh sb="7" eb="9">
      <t>キョウイク</t>
    </rPh>
    <rPh sb="9" eb="11">
      <t>ガッコウ</t>
    </rPh>
    <rPh sb="12" eb="14">
      <t>コウキ</t>
    </rPh>
    <rPh sb="14" eb="16">
      <t>カテイ</t>
    </rPh>
    <rPh sb="28" eb="30">
      <t>ニュウリョク</t>
    </rPh>
    <rPh sb="38" eb="39">
      <t>ホン</t>
    </rPh>
    <rPh sb="39" eb="40">
      <t>ページ</t>
    </rPh>
    <rPh sb="41" eb="43">
      <t>カイトウ</t>
    </rPh>
    <rPh sb="44" eb="46">
      <t>キニュウ</t>
    </rPh>
    <phoneticPr fontId="9"/>
  </si>
  <si>
    <t>在籍者数を上回る中途退学者数が入力されています。</t>
    <rPh sb="0" eb="3">
      <t>ザイセキシャ</t>
    </rPh>
    <rPh sb="3" eb="4">
      <t>スウ</t>
    </rPh>
    <rPh sb="5" eb="7">
      <t>ウワマワ</t>
    </rPh>
    <rPh sb="8" eb="10">
      <t>チュウト</t>
    </rPh>
    <rPh sb="10" eb="13">
      <t>タイガクシャ</t>
    </rPh>
    <rPh sb="13" eb="14">
      <t>スウ</t>
    </rPh>
    <rPh sb="15" eb="17">
      <t>ニュウリョク</t>
    </rPh>
    <phoneticPr fontId="9"/>
  </si>
  <si>
    <t>理由別件数の計が中途退学者数と一致していません。（一人につき一つ選択）</t>
    <phoneticPr fontId="9"/>
  </si>
  <si>
    <t>※　記入に当たっては、次ページを参照のこと。</t>
    <rPh sb="2" eb="4">
      <t>キニュウ</t>
    </rPh>
    <rPh sb="5" eb="6">
      <t>ア</t>
    </rPh>
    <rPh sb="11" eb="12">
      <t>ジ</t>
    </rPh>
    <rPh sb="16" eb="18">
      <t>サンショウ</t>
    </rPh>
    <phoneticPr fontId="9"/>
  </si>
  <si>
    <t>「経済的理由の具体的な状況」のいずれかの欄に、「経済的理由」欄を上回る数値が入力されています。</t>
    <rPh sb="1" eb="4">
      <t>ケイザイテキ</t>
    </rPh>
    <rPh sb="4" eb="6">
      <t>リユウ</t>
    </rPh>
    <rPh sb="7" eb="10">
      <t>グタイテキ</t>
    </rPh>
    <rPh sb="11" eb="13">
      <t>ジョウキョウ</t>
    </rPh>
    <rPh sb="20" eb="21">
      <t>ラン</t>
    </rPh>
    <rPh sb="24" eb="27">
      <t>ケイザイテキ</t>
    </rPh>
    <rPh sb="27" eb="29">
      <t>リユウ</t>
    </rPh>
    <rPh sb="30" eb="31">
      <t>ラン</t>
    </rPh>
    <rPh sb="32" eb="34">
      <t>ウワマワ</t>
    </rPh>
    <rPh sb="35" eb="37">
      <t>スウチ</t>
    </rPh>
    <rPh sb="38" eb="40">
      <t>ニュウリョク</t>
    </rPh>
    <phoneticPr fontId="9"/>
  </si>
  <si>
    <t>「経済的理由の具体的な状況」について、当てはまる者と該当しない者の合計が「経済的理由」欄を上回っています。</t>
    <rPh sb="1" eb="4">
      <t>ケイザイテキ</t>
    </rPh>
    <rPh sb="4" eb="6">
      <t>リユウ</t>
    </rPh>
    <rPh sb="7" eb="10">
      <t>グタイテキ</t>
    </rPh>
    <rPh sb="11" eb="13">
      <t>ジョウキョウ</t>
    </rPh>
    <rPh sb="19" eb="20">
      <t>ア</t>
    </rPh>
    <rPh sb="24" eb="25">
      <t>モノ</t>
    </rPh>
    <rPh sb="26" eb="28">
      <t>ガイトウ</t>
    </rPh>
    <rPh sb="31" eb="32">
      <t>モノ</t>
    </rPh>
    <rPh sb="33" eb="35">
      <t>ゴウケイ</t>
    </rPh>
    <rPh sb="37" eb="40">
      <t>ケイザイテキ</t>
    </rPh>
    <rPh sb="40" eb="42">
      <t>リユウ</t>
    </rPh>
    <rPh sb="43" eb="44">
      <t>ラン</t>
    </rPh>
    <rPh sb="45" eb="47">
      <t>ウワマワ</t>
    </rPh>
    <phoneticPr fontId="9"/>
  </si>
  <si>
    <t>「経済的理由の具体的な状況」の合計が、「経済的理由」欄の人数より少なくなっています。</t>
    <rPh sb="20" eb="23">
      <t>ケイザイテキ</t>
    </rPh>
    <rPh sb="23" eb="25">
      <t>リユウ</t>
    </rPh>
    <rPh sb="26" eb="27">
      <t>ラン</t>
    </rPh>
    <phoneticPr fontId="9"/>
  </si>
  <si>
    <t>学校1８頁の「不登校（A)のうち、中退」に入力された人数よりも、本シートの「中途退学者数」の方が少ない学年があります。</t>
    <rPh sb="0" eb="2">
      <t>ガッコウ</t>
    </rPh>
    <rPh sb="4" eb="5">
      <t>ページ</t>
    </rPh>
    <rPh sb="7" eb="10">
      <t>フトウコウ</t>
    </rPh>
    <rPh sb="21" eb="23">
      <t>ニュウリョク</t>
    </rPh>
    <rPh sb="26" eb="28">
      <t>ニンズウ</t>
    </rPh>
    <rPh sb="32" eb="33">
      <t>ホン</t>
    </rPh>
    <rPh sb="38" eb="40">
      <t>チュウト</t>
    </rPh>
    <rPh sb="40" eb="43">
      <t>タイガクシャ</t>
    </rPh>
    <rPh sb="43" eb="44">
      <t>スウ</t>
    </rPh>
    <rPh sb="46" eb="47">
      <t>ホウ</t>
    </rPh>
    <rPh sb="48" eb="49">
      <t>スク</t>
    </rPh>
    <rPh sb="51" eb="53">
      <t>ガクネン</t>
    </rPh>
    <phoneticPr fontId="9"/>
  </si>
  <si>
    <t>《記入に当たって》</t>
    <rPh sb="1" eb="3">
      <t>キニュウ</t>
    </rPh>
    <rPh sb="4" eb="5">
      <t>ア</t>
    </rPh>
    <phoneticPr fontId="9"/>
  </si>
  <si>
    <r>
      <t>退学者とは、令和</t>
    </r>
    <r>
      <rPr>
        <sz val="10"/>
        <color rgb="FFFF0000"/>
        <rFont val="ＭＳ 明朝"/>
        <family val="1"/>
        <charset val="128"/>
      </rPr>
      <t>６</t>
    </r>
    <r>
      <rPr>
        <sz val="10"/>
        <color theme="1"/>
        <rFont val="ＭＳ 明朝"/>
        <family val="1"/>
        <charset val="128"/>
      </rPr>
      <t>年度の途中に校長の許可を受け、又は懲戒処分を受けて退学した者等をいい、転学者及び学校教育法施行規則の規定（いわゆる飛び入学）により大学へ進学した者は含まないこと。また、理由の分類に当たって、退学者一人につき主たるものを一つ選択し記入すること。</t>
    </r>
    <phoneticPr fontId="9"/>
  </si>
  <si>
    <r>
      <t>在籍者数については、令和</t>
    </r>
    <r>
      <rPr>
        <sz val="10"/>
        <color rgb="FFFF0000"/>
        <rFont val="ＭＳ 明朝"/>
        <family val="1"/>
        <charset val="128"/>
      </rPr>
      <t>６</t>
    </r>
    <r>
      <rPr>
        <sz val="10"/>
        <color theme="1"/>
        <rFont val="ＭＳ 明朝"/>
        <family val="1"/>
        <charset val="128"/>
      </rPr>
      <t>年４月１日現在の在籍者を記入すること。１年生については、入学日現在で記入する。（「令和</t>
    </r>
    <r>
      <rPr>
        <sz val="10"/>
        <color rgb="FFFF0000"/>
        <rFont val="ＭＳ 明朝"/>
        <family val="1"/>
        <charset val="128"/>
      </rPr>
      <t>６</t>
    </r>
    <r>
      <rPr>
        <sz val="10"/>
        <color theme="1"/>
        <rFont val="ＭＳ 明朝"/>
        <family val="1"/>
        <charset val="128"/>
      </rPr>
      <t>年度学校基本調査」の数値ではないので注意。）</t>
    </r>
    <phoneticPr fontId="9"/>
  </si>
  <si>
    <t>中途退学理由の区分については、以下によること。</t>
  </si>
  <si>
    <t>◎</t>
    <phoneticPr fontId="9"/>
  </si>
  <si>
    <t>「学業不振」：高校入学後、学力不足のために授業の進度についていけず退学した者</t>
  </si>
  <si>
    <t>「学校生活・学業不適応」：当該学校、高校生活又は授業に対する熱意、興味、関心、適応等の不足や喪失を原因として退学した者</t>
  </si>
  <si>
    <t>「学校生活・学業不適応」の具体例</t>
    <phoneticPr fontId="9"/>
  </si>
  <si>
    <t>・</t>
    <phoneticPr fontId="9"/>
  </si>
  <si>
    <t>高校に入学する段階で熱意がない又は入学先が不本意として退学した</t>
    <phoneticPr fontId="9"/>
  </si>
  <si>
    <t>入学時には高校に対する熱意や希望があったが、入学後、授業がつまらない、興味が持てない等の理由のために退学した</t>
  </si>
  <si>
    <t>生徒間でのトラブルや教師との問題により退学した</t>
    <phoneticPr fontId="9"/>
  </si>
  <si>
    <t>入学時には高校に対する熱意や希望があったが、入学後、学校の教育・運営方針、環境等に不適応又は反発などの理由により退学した</t>
  </si>
  <si>
    <t>交遊関係やアルバイト等による生活の乱れや、部活動での挫折による意欲喪失等の原因により退学した</t>
  </si>
  <si>
    <t>「進路変更」の各欄は、在籍する高校以外の進路を積極的に希望し、退学した者について記入すること。</t>
  </si>
  <si>
    <t>○</t>
    <phoneticPr fontId="9"/>
  </si>
  <si>
    <t>「別の高校への入学を希望。」：別の高校への入学を積極的に希望して退学した者</t>
    <phoneticPr fontId="9"/>
  </si>
  <si>
    <t>「専修・各種学校への入学を希望。」：専修学校、各種学校、職業能力開発施設への入学（所）を積極的に希望して退学した者
ただし、高等学校卒業程度認定試験受験準備のために、各種学校への入学を積極的に希望して退学した者は、「高卒程度認定試験を受験希望」の欄に記入すること。</t>
  </si>
  <si>
    <t>「就職を希望。」：就職することを積極的に希望して退学した者。なお、家業を手伝うこととした者も含むこと。</t>
  </si>
  <si>
    <t>「高卒程度認定試験を受験希望。」：高等学校卒業程度認定試験を受験することを積極的に希望して退学した者</t>
    <phoneticPr fontId="9"/>
  </si>
  <si>
    <t>「その他」：上記以外の、例えば、結婚や、海外における学習等を積極的に希望して退学した者</t>
  </si>
  <si>
    <t>「病気、けが、死亡」：病気がち等の理由のため欠席日数が多くなって退学した者や、病気や交通事故等によるけが、死亡により退学した者</t>
  </si>
  <si>
    <t>「経済的理由」：保護者の事情等により、家計が困難になり退学した者</t>
  </si>
  <si>
    <t>「家庭の事情」：家庭状況の変化によるものであって経済的理由以外のもの、例えば、保護者の事情のために退学した者</t>
  </si>
  <si>
    <t>「問題行動等」：例えば不良行為、触法行為等により懲戒処分を受け、それを契機にして退学に至った者</t>
  </si>
  <si>
    <t>「その他の理由」：理由が不明なもの</t>
    <phoneticPr fontId="9"/>
  </si>
  <si>
    <t>「経済的理由の具体的な状況」の欄には、「経済的理由」に計上した生徒全員を対象に、該当する項目を全て選択すること。</t>
  </si>
  <si>
    <r>
      <t>「授業料減免を受けていた者」の欄は、令和</t>
    </r>
    <r>
      <rPr>
        <sz val="10"/>
        <color rgb="FFFF0000"/>
        <rFont val="ＭＳ 明朝"/>
        <family val="1"/>
        <charset val="128"/>
      </rPr>
      <t>６</t>
    </r>
    <r>
      <rPr>
        <sz val="10"/>
        <color theme="1"/>
        <rFont val="ＭＳ 明朝"/>
        <family val="1"/>
        <charset val="128"/>
      </rPr>
      <t>年度に授業料減免を受け、退学時点においても授業料減免を受けていた者</t>
    </r>
    <phoneticPr fontId="9"/>
  </si>
  <si>
    <r>
      <t>「奨学金を受けていた者」の欄は、令和</t>
    </r>
    <r>
      <rPr>
        <sz val="10"/>
        <color rgb="FFFF0000"/>
        <rFont val="ＭＳ 明朝"/>
        <family val="1"/>
        <charset val="128"/>
      </rPr>
      <t>６</t>
    </r>
    <r>
      <rPr>
        <sz val="10"/>
        <color theme="1"/>
        <rFont val="ＭＳ 明朝"/>
        <family val="1"/>
        <charset val="128"/>
      </rPr>
      <t>年度に都道府県が実施する奨学金事業又はそれ以外の奨学金（高校生等奨学給付金は含めない。）の貸与又は給付を受け、退学時点においても奨学金の貸与又は給付を受けていた者（複数の奨学金の貸与又は給付を受けていた場合も、１人につき「１」として扱う。）</t>
    </r>
    <phoneticPr fontId="9"/>
  </si>
  <si>
    <t>「授業料の滞納があった者」の欄は、退学時点において、授業料滞納があり授業料の納入が完了していない者</t>
  </si>
  <si>
    <t>「左記のいずれにも該当しない者」の欄は、「授業料減免を受けていた者」、「奨学金を受けていた者」、「授業料の滞納があった者」のいずれにも該当しない者（学校として把握していない者を含む。）</t>
  </si>
  <si>
    <t xml:space="preserve">高等学校には、中等教育学校後期課程を含む。
</t>
  </si>
  <si>
    <t>２．懲戒による退学者数</t>
    <rPh sb="2" eb="4">
      <t>チョウカイ</t>
    </rPh>
    <rPh sb="7" eb="10">
      <t>タイガクシャ</t>
    </rPh>
    <rPh sb="10" eb="11">
      <t>スウ</t>
    </rPh>
    <phoneticPr fontId="9"/>
  </si>
  <si>
    <t>１年生</t>
    <rPh sb="1" eb="2">
      <t>トシ</t>
    </rPh>
    <rPh sb="2" eb="3">
      <t>ショウ</t>
    </rPh>
    <phoneticPr fontId="9"/>
  </si>
  <si>
    <t>「懲戒による退学者数」が１．の「中途退学者数」を上回っています。</t>
    <rPh sb="1" eb="3">
      <t>チョウカイ</t>
    </rPh>
    <rPh sb="6" eb="8">
      <t>タイガク</t>
    </rPh>
    <rPh sb="8" eb="9">
      <t>シャ</t>
    </rPh>
    <rPh sb="9" eb="10">
      <t>スウ</t>
    </rPh>
    <rPh sb="16" eb="18">
      <t>チュウト</t>
    </rPh>
    <rPh sb="18" eb="20">
      <t>タイガク</t>
    </rPh>
    <rPh sb="20" eb="21">
      <t>シャ</t>
    </rPh>
    <rPh sb="21" eb="22">
      <t>スウ</t>
    </rPh>
    <rPh sb="24" eb="26">
      <t>ウワマワ</t>
    </rPh>
    <phoneticPr fontId="9"/>
  </si>
  <si>
    <t>２年生</t>
    <rPh sb="1" eb="2">
      <t>トシ</t>
    </rPh>
    <rPh sb="2" eb="3">
      <t>ショウ</t>
    </rPh>
    <phoneticPr fontId="9"/>
  </si>
  <si>
    <t>３年生</t>
    <rPh sb="1" eb="2">
      <t>トシ</t>
    </rPh>
    <rPh sb="2" eb="3">
      <t>ショウ</t>
    </rPh>
    <phoneticPr fontId="9"/>
  </si>
  <si>
    <t>４年生以上</t>
    <rPh sb="1" eb="2">
      <t>トシ</t>
    </rPh>
    <rPh sb="2" eb="3">
      <t>ショウ</t>
    </rPh>
    <rPh sb="3" eb="4">
      <t>イ</t>
    </rPh>
    <rPh sb="4" eb="5">
      <t>ウエ</t>
    </rPh>
    <phoneticPr fontId="9"/>
  </si>
  <si>
    <t>単位制</t>
    <rPh sb="0" eb="1">
      <t>タン</t>
    </rPh>
    <rPh sb="1" eb="2">
      <t>クライ</t>
    </rPh>
    <rPh sb="2" eb="3">
      <t>セイ</t>
    </rPh>
    <phoneticPr fontId="9"/>
  </si>
  <si>
    <t>合計</t>
    <rPh sb="0" eb="1">
      <t>ゴウ</t>
    </rPh>
    <rPh sb="1" eb="2">
      <t>ケイ</t>
    </rPh>
    <phoneticPr fontId="9"/>
  </si>
  <si>
    <t>（注）　懲戒による退学者数は、「１　退学者数」に記入した者のうち、懲戒処分により退学した者の数を記入すること。</t>
    <rPh sb="1" eb="2">
      <t>チュウ</t>
    </rPh>
    <rPh sb="4" eb="6">
      <t>チョウカイ</t>
    </rPh>
    <rPh sb="9" eb="12">
      <t>タイガクシャ</t>
    </rPh>
    <rPh sb="12" eb="13">
      <t>スウ</t>
    </rPh>
    <rPh sb="18" eb="21">
      <t>タイガクシャ</t>
    </rPh>
    <rPh sb="21" eb="22">
      <t>スウ</t>
    </rPh>
    <rPh sb="24" eb="26">
      <t>キニュウ</t>
    </rPh>
    <rPh sb="28" eb="29">
      <t>モノ</t>
    </rPh>
    <rPh sb="33" eb="35">
      <t>チョウカイ</t>
    </rPh>
    <rPh sb="35" eb="37">
      <t>ショブン</t>
    </rPh>
    <rPh sb="40" eb="42">
      <t>タイガク</t>
    </rPh>
    <rPh sb="44" eb="45">
      <t>モノ</t>
    </rPh>
    <rPh sb="46" eb="47">
      <t>カズ</t>
    </rPh>
    <rPh sb="48" eb="50">
      <t>キニュウ</t>
    </rPh>
    <phoneticPr fontId="9"/>
  </si>
  <si>
    <t>３．原級留置者数</t>
    <rPh sb="2" eb="4">
      <t>ゲンキュウ</t>
    </rPh>
    <rPh sb="4" eb="6">
      <t>リュウチ</t>
    </rPh>
    <rPh sb="6" eb="7">
      <t>シャ</t>
    </rPh>
    <rPh sb="7" eb="8">
      <t>スウ</t>
    </rPh>
    <phoneticPr fontId="9"/>
  </si>
  <si>
    <t>「原級留置者数」が１．の「在籍者数」を上回っています。</t>
    <rPh sb="1" eb="3">
      <t>ゲンキュウ</t>
    </rPh>
    <rPh sb="3" eb="5">
      <t>リュウチ</t>
    </rPh>
    <rPh sb="5" eb="6">
      <t>シャ</t>
    </rPh>
    <rPh sb="6" eb="7">
      <t>スウ</t>
    </rPh>
    <rPh sb="13" eb="16">
      <t>ザイセキシャ</t>
    </rPh>
    <rPh sb="16" eb="17">
      <t>スウ</t>
    </rPh>
    <rPh sb="19" eb="21">
      <t>ウワマワ</t>
    </rPh>
    <phoneticPr fontId="9"/>
  </si>
  <si>
    <r>
      <t>（注）　原級留置者とは、令和</t>
    </r>
    <r>
      <rPr>
        <sz val="10"/>
        <color rgb="FFFF0000"/>
        <rFont val="ＭＳ 明朝"/>
        <family val="1"/>
        <charset val="128"/>
      </rPr>
      <t>７</t>
    </r>
    <r>
      <rPr>
        <sz val="10"/>
        <color theme="1"/>
        <rFont val="ＭＳ 明朝"/>
        <family val="1"/>
        <charset val="128"/>
      </rPr>
      <t>年３月末現在で進級又は卒業が認められなかった者をいう。ただし、留学していたために進級又は卒業が認められなかった者は除く。</t>
    </r>
    <rPh sb="1" eb="2">
      <t>チュウ</t>
    </rPh>
    <rPh sb="4" eb="6">
      <t>ゲンキュウ</t>
    </rPh>
    <rPh sb="6" eb="8">
      <t>リュウチ</t>
    </rPh>
    <rPh sb="8" eb="9">
      <t>シャ</t>
    </rPh>
    <rPh sb="17" eb="18">
      <t>ガツ</t>
    </rPh>
    <rPh sb="18" eb="19">
      <t>マツ</t>
    </rPh>
    <rPh sb="19" eb="21">
      <t>ゲンザイ</t>
    </rPh>
    <rPh sb="22" eb="24">
      <t>シンキュウ</t>
    </rPh>
    <rPh sb="24" eb="25">
      <t>マタ</t>
    </rPh>
    <rPh sb="26" eb="28">
      <t>ソツギョウ</t>
    </rPh>
    <rPh sb="29" eb="30">
      <t>ミト</t>
    </rPh>
    <rPh sb="37" eb="38">
      <t>シャ</t>
    </rPh>
    <phoneticPr fontId="9"/>
  </si>
  <si>
    <t>　　　　</t>
    <phoneticPr fontId="9"/>
  </si>
  <si>
    <t>調査Ⅵ</t>
    <rPh sb="0" eb="2">
      <t>チョウサ</t>
    </rPh>
    <phoneticPr fontId="9"/>
  </si>
  <si>
    <t>小学校、中学校及び高等学校における自殺の状況</t>
    <rPh sb="0" eb="3">
      <t>ショウガッコウ</t>
    </rPh>
    <rPh sb="4" eb="7">
      <t>チュウガッコウ</t>
    </rPh>
    <rPh sb="7" eb="8">
      <t>オヨ</t>
    </rPh>
    <rPh sb="9" eb="11">
      <t>コウトウ</t>
    </rPh>
    <rPh sb="11" eb="13">
      <t>ガッコウ</t>
    </rPh>
    <rPh sb="17" eb="19">
      <t>ジサツ</t>
    </rPh>
    <rPh sb="20" eb="22">
      <t>ジョウキョウ</t>
    </rPh>
    <phoneticPr fontId="9"/>
  </si>
  <si>
    <t>１．自殺に係る調査を実施した件数</t>
    <rPh sb="2" eb="4">
      <t>ジサツ</t>
    </rPh>
    <phoneticPr fontId="9"/>
  </si>
  <si>
    <t>自殺者数</t>
    <rPh sb="0" eb="1">
      <t>ジ</t>
    </rPh>
    <rPh sb="1" eb="2">
      <t>コロ</t>
    </rPh>
    <rPh sb="2" eb="3">
      <t>シャ</t>
    </rPh>
    <rPh sb="3" eb="4">
      <t>スウ</t>
    </rPh>
    <phoneticPr fontId="9"/>
  </si>
  <si>
    <t>学年別内訳</t>
    <rPh sb="0" eb="1">
      <t>ガク</t>
    </rPh>
    <rPh sb="1" eb="2">
      <t>トシ</t>
    </rPh>
    <rPh sb="2" eb="3">
      <t>ベツ</t>
    </rPh>
    <rPh sb="3" eb="4">
      <t>ナイ</t>
    </rPh>
    <rPh sb="4" eb="5">
      <t>ヤク</t>
    </rPh>
    <phoneticPr fontId="9"/>
  </si>
  <si>
    <t>１年生</t>
    <rPh sb="1" eb="2">
      <t>ネン</t>
    </rPh>
    <rPh sb="2" eb="3">
      <t>セイ</t>
    </rPh>
    <phoneticPr fontId="9"/>
  </si>
  <si>
    <t>３年生</t>
    <rPh sb="1" eb="2">
      <t>ネン</t>
    </rPh>
    <rPh sb="2" eb="3">
      <t>セイ</t>
    </rPh>
    <phoneticPr fontId="9"/>
  </si>
  <si>
    <t>５年生</t>
    <rPh sb="1" eb="2">
      <t>ネン</t>
    </rPh>
    <rPh sb="2" eb="3">
      <t>セイ</t>
    </rPh>
    <phoneticPr fontId="9"/>
  </si>
  <si>
    <t>4頁在籍生徒なしで入力</t>
    <rPh sb="1" eb="2">
      <t>ページ</t>
    </rPh>
    <rPh sb="2" eb="6">
      <t>ザイセキセイト</t>
    </rPh>
    <rPh sb="9" eb="11">
      <t>ニュウリョク</t>
    </rPh>
    <phoneticPr fontId="9"/>
  </si>
  <si>
    <t>男</t>
    <rPh sb="0" eb="1">
      <t>オトコ</t>
    </rPh>
    <phoneticPr fontId="9"/>
  </si>
  <si>
    <t>女</t>
    <rPh sb="0" eb="1">
      <t>オンナ</t>
    </rPh>
    <phoneticPr fontId="9"/>
  </si>
  <si>
    <r>
      <t>令和</t>
    </r>
    <r>
      <rPr>
        <sz val="9"/>
        <color rgb="FFFF0000"/>
        <rFont val="ＭＳ 明朝"/>
        <family val="1"/>
        <charset val="128"/>
      </rPr>
      <t>６</t>
    </r>
    <r>
      <rPr>
        <sz val="9"/>
        <color theme="1"/>
        <rFont val="ＭＳ 明朝"/>
        <family val="1"/>
        <charset val="128"/>
      </rPr>
      <t>年度間に死亡した小・中・高等学校における児童生徒のうち、警察等の関係機関とも連携し、学校が把握することができた情報を基に、自殺であると判断したものや、警察により自殺と判断されたものについて、調査を実施した件数をここに計上する。</t>
    </r>
    <rPh sb="4" eb="5">
      <t>ド</t>
    </rPh>
    <rPh sb="78" eb="80">
      <t>ケイサツ</t>
    </rPh>
    <rPh sb="83" eb="85">
      <t>ジサツ</t>
    </rPh>
    <rPh sb="86" eb="88">
      <t>ハンダン</t>
    </rPh>
    <rPh sb="98" eb="100">
      <t>チョウサ</t>
    </rPh>
    <rPh sb="101" eb="103">
      <t>ジッシ</t>
    </rPh>
    <rPh sb="105" eb="107">
      <t>ケンスウ</t>
    </rPh>
    <rPh sb="111" eb="113">
      <t>ケイジョウ</t>
    </rPh>
    <phoneticPr fontId="9"/>
  </si>
  <si>
    <t>小学校には義務教育学校前期課程、中学校には義務教育学校後期課程及び中等教育学校前期課程、高等学校には中等教育学校後期課程を含む。</t>
  </si>
  <si>
    <t>学校４頁で「在籍児童生徒なし」と入力した課程に対応する学校種の欄に回答が入力されています。</t>
    <phoneticPr fontId="9"/>
  </si>
  <si>
    <t>高等学校の単位制については、入学年度を１年次として、１年次、２年次、３年次を、それぞれ１年生、２年生、３年生として扱うこと。（４年次以上は４年生として扱う。）</t>
  </si>
  <si>
    <t>２．自殺に係る調査を実施したものの詳細</t>
    <rPh sb="2" eb="4">
      <t>ジサツ</t>
    </rPh>
    <rPh sb="5" eb="6">
      <t>カカワ</t>
    </rPh>
    <rPh sb="7" eb="9">
      <t>チョウサ</t>
    </rPh>
    <rPh sb="10" eb="12">
      <t>ジッシ</t>
    </rPh>
    <rPh sb="17" eb="19">
      <t>ショウサイ</t>
    </rPh>
    <phoneticPr fontId="9"/>
  </si>
  <si>
    <t>　状　　　況</t>
    <rPh sb="1" eb="2">
      <t>ジョウ</t>
    </rPh>
    <rPh sb="5" eb="6">
      <t>キョウ</t>
    </rPh>
    <phoneticPr fontId="9"/>
  </si>
  <si>
    <t>自殺者児童生徒数と基本調査の実施件数が不一致</t>
    <rPh sb="0" eb="3">
      <t>ジサツシャ</t>
    </rPh>
    <rPh sb="3" eb="5">
      <t>ジドウ</t>
    </rPh>
    <rPh sb="5" eb="7">
      <t>セイト</t>
    </rPh>
    <rPh sb="7" eb="8">
      <t>スウ</t>
    </rPh>
    <rPh sb="9" eb="13">
      <t>キホンチョウサ</t>
    </rPh>
    <rPh sb="14" eb="18">
      <t>ジッシケンスウ</t>
    </rPh>
    <rPh sb="19" eb="22">
      <t>フイッチ</t>
    </rPh>
    <phoneticPr fontId="9"/>
  </si>
  <si>
    <t>自殺した児童生徒数と基本調査の実施件数が一致していません。</t>
    <rPh sb="0" eb="2">
      <t>ジサツ</t>
    </rPh>
    <rPh sb="4" eb="6">
      <t>ジドウ</t>
    </rPh>
    <rPh sb="6" eb="8">
      <t>セイト</t>
    </rPh>
    <rPh sb="8" eb="9">
      <t>スウ</t>
    </rPh>
    <rPh sb="10" eb="14">
      <t>キホンチョウサ</t>
    </rPh>
    <rPh sb="15" eb="19">
      <t>ジッシケンスウ</t>
    </rPh>
    <rPh sb="20" eb="22">
      <t>イッチ</t>
    </rPh>
    <phoneticPr fontId="9"/>
  </si>
  <si>
    <r>
      <t>基本調査の実施件数　</t>
    </r>
    <r>
      <rPr>
        <u/>
        <sz val="9"/>
        <color theme="1"/>
        <rFont val="ＭＳ 明朝"/>
        <family val="1"/>
        <charset val="128"/>
      </rPr>
      <t>※(注</t>
    </r>
    <r>
      <rPr>
        <u/>
        <sz val="9"/>
        <color rgb="FFFF0000"/>
        <rFont val="ＭＳ 明朝"/>
        <family val="1"/>
        <charset val="128"/>
      </rPr>
      <t>６</t>
    </r>
    <r>
      <rPr>
        <u/>
        <sz val="9"/>
        <color theme="1"/>
        <rFont val="ＭＳ 明朝"/>
        <family val="1"/>
        <charset val="128"/>
      </rPr>
      <t>)参照</t>
    </r>
    <rPh sb="0" eb="4">
      <t>キホンチョウサ</t>
    </rPh>
    <rPh sb="5" eb="9">
      <t>ジッシケンスウ</t>
    </rPh>
    <phoneticPr fontId="9"/>
  </si>
  <si>
    <t>詳細調査した＋詳細調査を検討している＞基本調査</t>
    <rPh sb="0" eb="4">
      <t>ショウサイチョウサ</t>
    </rPh>
    <rPh sb="7" eb="9">
      <t>ショウサイ</t>
    </rPh>
    <rPh sb="9" eb="11">
      <t>チョウサ</t>
    </rPh>
    <rPh sb="12" eb="14">
      <t>ケントウ</t>
    </rPh>
    <rPh sb="19" eb="23">
      <t>キホンチョウサ</t>
    </rPh>
    <phoneticPr fontId="9"/>
  </si>
  <si>
    <t>詳細調査の実施件数と実施を検討している件数を足した値が基本調査の実施件数を上回っています。</t>
    <rPh sb="0" eb="4">
      <t>ショウサイチョウサ</t>
    </rPh>
    <rPh sb="5" eb="9">
      <t>ジッシケンスウ</t>
    </rPh>
    <rPh sb="10" eb="12">
      <t>ジッシ</t>
    </rPh>
    <rPh sb="13" eb="15">
      <t>ケントウ</t>
    </rPh>
    <rPh sb="19" eb="21">
      <t>ケンスウ</t>
    </rPh>
    <rPh sb="22" eb="23">
      <t>タ</t>
    </rPh>
    <rPh sb="25" eb="26">
      <t>アタイ</t>
    </rPh>
    <rPh sb="27" eb="31">
      <t>キホンチョウサ</t>
    </rPh>
    <rPh sb="32" eb="36">
      <t>ジッシケンスウ</t>
    </rPh>
    <rPh sb="37" eb="39">
      <t>ウワマワ</t>
    </rPh>
    <phoneticPr fontId="9"/>
  </si>
  <si>
    <r>
      <t>詳細調査の実施件数　</t>
    </r>
    <r>
      <rPr>
        <u/>
        <sz val="9"/>
        <color theme="1"/>
        <rFont val="ＭＳ 明朝"/>
        <family val="1"/>
        <charset val="128"/>
      </rPr>
      <t>※(注</t>
    </r>
    <r>
      <rPr>
        <u/>
        <sz val="9"/>
        <color rgb="FFFF0000"/>
        <rFont val="ＭＳ 明朝"/>
        <family val="1"/>
        <charset val="128"/>
      </rPr>
      <t>７</t>
    </r>
    <r>
      <rPr>
        <u/>
        <sz val="9"/>
        <color theme="1"/>
        <rFont val="ＭＳ 明朝"/>
        <family val="1"/>
        <charset val="128"/>
      </rPr>
      <t>)参照</t>
    </r>
    <rPh sb="0" eb="2">
      <t>ショウサイ</t>
    </rPh>
    <rPh sb="2" eb="4">
      <t>チョウサ</t>
    </rPh>
    <rPh sb="5" eb="7">
      <t>ジッシ</t>
    </rPh>
    <rPh sb="7" eb="9">
      <t>ケンスウ</t>
    </rPh>
    <phoneticPr fontId="9"/>
  </si>
  <si>
    <t>詳細調査の実施を今後予定している件数</t>
    <rPh sb="0" eb="4">
      <t>ショウサイチョウサ</t>
    </rPh>
    <rPh sb="5" eb="7">
      <t>ジッシ</t>
    </rPh>
    <rPh sb="8" eb="10">
      <t>コンゴ</t>
    </rPh>
    <rPh sb="10" eb="12">
      <t>ヨテイ</t>
    </rPh>
    <rPh sb="16" eb="18">
      <t>ケンスウ</t>
    </rPh>
    <phoneticPr fontId="9"/>
  </si>
  <si>
    <t>詳細調査の実施を検討している件数</t>
    <rPh sb="0" eb="2">
      <t>ショウサイ</t>
    </rPh>
    <rPh sb="2" eb="4">
      <t>チョウサ</t>
    </rPh>
    <rPh sb="5" eb="7">
      <t>ジッシ</t>
    </rPh>
    <rPh sb="8" eb="10">
      <t>ケントウ</t>
    </rPh>
    <rPh sb="14" eb="16">
      <t>ケンスウ</t>
    </rPh>
    <phoneticPr fontId="9"/>
  </si>
  <si>
    <t>詳細調査について説明しなかった具体的内容未記入</t>
    <rPh sb="0" eb="4">
      <t>ショウサイチョウサ</t>
    </rPh>
    <rPh sb="8" eb="10">
      <t>セツメイ</t>
    </rPh>
    <rPh sb="15" eb="20">
      <t>グタイテキナイヨウ</t>
    </rPh>
    <rPh sb="20" eb="23">
      <t>ミキニュウ</t>
    </rPh>
    <phoneticPr fontId="9"/>
  </si>
  <si>
    <t>詳細調査について、制度及び調査希望について遺族に説明しなかった場合の具体的内容を記入してください。</t>
    <rPh sb="0" eb="4">
      <t>ショウサイチョウサ</t>
    </rPh>
    <rPh sb="9" eb="11">
      <t>セイド</t>
    </rPh>
    <rPh sb="11" eb="12">
      <t>オヨ</t>
    </rPh>
    <rPh sb="13" eb="15">
      <t>チョウサ</t>
    </rPh>
    <rPh sb="15" eb="17">
      <t>キボウ</t>
    </rPh>
    <rPh sb="21" eb="23">
      <t>イゾク</t>
    </rPh>
    <rPh sb="24" eb="26">
      <t>セツメイ</t>
    </rPh>
    <rPh sb="31" eb="33">
      <t>バアイ</t>
    </rPh>
    <rPh sb="34" eb="37">
      <t>グタイテキ</t>
    </rPh>
    <rPh sb="37" eb="39">
      <t>ナイヨウ</t>
    </rPh>
    <rPh sb="40" eb="42">
      <t>キニュウ</t>
    </rPh>
    <phoneticPr fontId="9"/>
  </si>
  <si>
    <t>詳細調査について、制度及び調査希望の有無について遺族に説明した件数</t>
    <rPh sb="0" eb="4">
      <t>ショウサイチョウサ</t>
    </rPh>
    <rPh sb="9" eb="12">
      <t>セイドオヨ</t>
    </rPh>
    <rPh sb="13" eb="17">
      <t>チョウサキボウ</t>
    </rPh>
    <rPh sb="18" eb="20">
      <t>ウム</t>
    </rPh>
    <rPh sb="24" eb="26">
      <t>イゾク</t>
    </rPh>
    <rPh sb="27" eb="29">
      <t>セツメイ</t>
    </rPh>
    <rPh sb="31" eb="33">
      <t>ケンスウ</t>
    </rPh>
    <phoneticPr fontId="9"/>
  </si>
  <si>
    <t>詳細調査について、制度及び調査希望の有無について遺族に説明しなかった場合の具体的内容</t>
    <rPh sb="34" eb="36">
      <t>バアイ</t>
    </rPh>
    <rPh sb="37" eb="40">
      <t>グタイテキ</t>
    </rPh>
    <rPh sb="40" eb="42">
      <t>ナイヨウ</t>
    </rPh>
    <phoneticPr fontId="9"/>
  </si>
  <si>
    <t>「1.自殺に係る調査を実施した件数」で回答したものにつき、回答すること。</t>
    <rPh sb="3" eb="5">
      <t>ジサツ</t>
    </rPh>
    <rPh sb="6" eb="7">
      <t>カカワ</t>
    </rPh>
    <rPh sb="8" eb="10">
      <t>チョウサ</t>
    </rPh>
    <rPh sb="11" eb="13">
      <t>ジッシ</t>
    </rPh>
    <rPh sb="15" eb="16">
      <t>ケン</t>
    </rPh>
    <rPh sb="16" eb="17">
      <t>スウ</t>
    </rPh>
    <rPh sb="19" eb="21">
      <t>カイトウ</t>
    </rPh>
    <rPh sb="29" eb="31">
      <t>カイトウ</t>
    </rPh>
    <phoneticPr fontId="9"/>
  </si>
  <si>
    <r>
      <t>（注</t>
    </r>
    <r>
      <rPr>
        <sz val="9"/>
        <color rgb="FFFF0000"/>
        <rFont val="ＭＳ 明朝"/>
        <family val="1"/>
        <charset val="128"/>
      </rPr>
      <t>２</t>
    </r>
    <r>
      <rPr>
        <sz val="9"/>
        <color theme="1"/>
        <rFont val="ＭＳ 明朝"/>
        <family val="1"/>
        <charset val="128"/>
      </rPr>
      <t>）</t>
    </r>
    <rPh sb="1" eb="2">
      <t>チュウ</t>
    </rPh>
    <phoneticPr fontId="9"/>
  </si>
  <si>
    <t xml:space="preserve">実施件数については、調査に着手したものを計上すること。
</t>
    <rPh sb="0" eb="4">
      <t>ジッシケンスウ</t>
    </rPh>
    <rPh sb="10" eb="12">
      <t>チョウサ</t>
    </rPh>
    <rPh sb="13" eb="15">
      <t>チャクシュ</t>
    </rPh>
    <rPh sb="20" eb="22">
      <t>ケイジョウ</t>
    </rPh>
    <phoneticPr fontId="9"/>
  </si>
  <si>
    <t>「詳細調査の実施件数」には、「1.自殺に係る調査を実施した件数」で回答したもののうち、令和６年度内に詳細調査に着手したものを計上すること。
「詳細調査に着手したもの」とは、詳細調査としてアンケート調査や聴き取り調査を行ったり、調査組織において基本調査の確認を行ったりした場合や会議を
開催した場合等をいう。</t>
    <rPh sb="1" eb="5">
      <t>ショウサイチョウサ</t>
    </rPh>
    <rPh sb="6" eb="10">
      <t>ジッシケンスウ</t>
    </rPh>
    <rPh sb="43" eb="45">
      <t>レイワ</t>
    </rPh>
    <rPh sb="46" eb="49">
      <t>ネンドナイ</t>
    </rPh>
    <rPh sb="50" eb="54">
      <t>ショウサイチョウサ</t>
    </rPh>
    <rPh sb="55" eb="57">
      <t>チャクシュ</t>
    </rPh>
    <rPh sb="62" eb="64">
      <t>ケイジョウ</t>
    </rPh>
    <rPh sb="86" eb="90">
      <t>ショウサイチョウサ</t>
    </rPh>
    <rPh sb="98" eb="100">
      <t>チョウサ</t>
    </rPh>
    <rPh sb="135" eb="137">
      <t>バアイ</t>
    </rPh>
    <rPh sb="148" eb="149">
      <t>ナド</t>
    </rPh>
    <phoneticPr fontId="9"/>
  </si>
  <si>
    <t>「詳細調査の実施を今後予定している件数」は、詳細調査の実施は決定しているものの、未着手のものについて計上すること。</t>
    <rPh sb="22" eb="24">
      <t>ショウサイ</t>
    </rPh>
    <rPh sb="24" eb="26">
      <t>チョウサ</t>
    </rPh>
    <rPh sb="27" eb="29">
      <t>ジッシ</t>
    </rPh>
    <rPh sb="30" eb="32">
      <t>ケッテイ</t>
    </rPh>
    <rPh sb="40" eb="43">
      <t>ミチャクシュ</t>
    </rPh>
    <rPh sb="50" eb="52">
      <t>ケイジョウ</t>
    </rPh>
    <phoneticPr fontId="9"/>
  </si>
  <si>
    <r>
      <t>（注</t>
    </r>
    <r>
      <rPr>
        <sz val="9"/>
        <color rgb="FFFF0000"/>
        <rFont val="ＭＳ 明朝"/>
        <family val="1"/>
        <charset val="128"/>
      </rPr>
      <t>５</t>
    </r>
    <r>
      <rPr>
        <sz val="9"/>
        <color theme="1"/>
        <rFont val="ＭＳ 明朝"/>
        <family val="1"/>
        <charset val="128"/>
      </rPr>
      <t>）</t>
    </r>
    <rPh sb="1" eb="2">
      <t>チュウ</t>
    </rPh>
    <phoneticPr fontId="9"/>
  </si>
  <si>
    <t>高等学校全定並置校や通信制併設校等は、全日制、定時制、通信制それぞれの数値を合計したものを記入すること。</t>
    <rPh sb="0" eb="4">
      <t>コウトウガッコウ</t>
    </rPh>
    <rPh sb="4" eb="5">
      <t>ゼン</t>
    </rPh>
    <rPh sb="5" eb="6">
      <t>サダム</t>
    </rPh>
    <rPh sb="6" eb="8">
      <t>ヘイチ</t>
    </rPh>
    <rPh sb="8" eb="9">
      <t>コウ</t>
    </rPh>
    <rPh sb="10" eb="13">
      <t>ツウシンセイ</t>
    </rPh>
    <rPh sb="13" eb="15">
      <t>ヘイセツ</t>
    </rPh>
    <rPh sb="15" eb="16">
      <t>コウ</t>
    </rPh>
    <rPh sb="16" eb="17">
      <t>ナド</t>
    </rPh>
    <rPh sb="19" eb="22">
      <t>ゼンニチセイ</t>
    </rPh>
    <rPh sb="23" eb="25">
      <t>テイジ</t>
    </rPh>
    <rPh sb="25" eb="26">
      <t>セイ</t>
    </rPh>
    <rPh sb="27" eb="30">
      <t>ツウシンセイ</t>
    </rPh>
    <rPh sb="35" eb="37">
      <t>スウチ</t>
    </rPh>
    <rPh sb="38" eb="40">
      <t>ゴウケイ</t>
    </rPh>
    <rPh sb="45" eb="47">
      <t>キニュウ</t>
    </rPh>
    <phoneticPr fontId="9"/>
  </si>
  <si>
    <r>
      <t>（注</t>
    </r>
    <r>
      <rPr>
        <sz val="9"/>
        <color rgb="FFFF0000"/>
        <rFont val="ＭＳ 明朝"/>
        <family val="1"/>
        <charset val="128"/>
      </rPr>
      <t>６</t>
    </r>
    <r>
      <rPr>
        <sz val="9"/>
        <color theme="1"/>
        <rFont val="ＭＳ 明朝"/>
        <family val="1"/>
        <charset val="128"/>
      </rPr>
      <t>）</t>
    </r>
    <rPh sb="1" eb="2">
      <t>チュウ</t>
    </rPh>
    <phoneticPr fontId="9"/>
  </si>
  <si>
    <t>「基本調査」とは、自殺又は自殺が疑われる死亡事案について、事案発生（認知）後速やかに着手する、全件を対象とする基本となる調査であり、当該事案の
公表・非公表にかかわらず、学校がその時点で持っている情報及び基本調査の期間中に得られた情報を迅速に整理するもの。</t>
    <rPh sb="1" eb="5">
      <t>キホンチョウサ</t>
    </rPh>
    <phoneticPr fontId="9"/>
  </si>
  <si>
    <r>
      <t>（注</t>
    </r>
    <r>
      <rPr>
        <sz val="9"/>
        <color rgb="FFFF0000"/>
        <rFont val="ＭＳ 明朝"/>
        <family val="1"/>
        <charset val="128"/>
      </rPr>
      <t>７</t>
    </r>
    <r>
      <rPr>
        <sz val="9"/>
        <color theme="1"/>
        <rFont val="ＭＳ 明朝"/>
        <family val="1"/>
        <charset val="128"/>
      </rPr>
      <t>）</t>
    </r>
    <rPh sb="1" eb="2">
      <t>チュウ</t>
    </rPh>
    <phoneticPr fontId="9"/>
  </si>
  <si>
    <r>
      <t>「詳細調査」とは、基本調査等を踏まえ必要な場合に、心理の専門家など外部専門家を加えた調査組織において行われる、より詳細な調査。事実関係の確認の
みならず、自殺に至る過程を丁寧に探り、自殺に追い込まれた心理を解明し、それによって再発防止策を打ち立てることを目指すもの。</t>
    </r>
    <r>
      <rPr>
        <sz val="9"/>
        <color rgb="FFFF0000"/>
        <rFont val="ＭＳ 明朝"/>
        <family val="1"/>
        <charset val="128"/>
      </rPr>
      <t>なお、いじめ防止対策
推進法第28条第１項に規定する「重大事態」の調査で代替したものを含む。</t>
    </r>
    <rPh sb="147" eb="148">
      <t>ダイ</t>
    </rPh>
    <rPh sb="150" eb="151">
      <t>ジョウ</t>
    </rPh>
    <rPh sb="151" eb="152">
      <t>ダイ</t>
    </rPh>
    <rPh sb="153" eb="154">
      <t>コウ</t>
    </rPh>
    <rPh sb="155" eb="157">
      <t>キテイ</t>
    </rPh>
    <rPh sb="160" eb="164">
      <t>ジュウダイジタイ</t>
    </rPh>
    <rPh sb="166" eb="168">
      <t>チョウサ</t>
    </rPh>
    <rPh sb="169" eb="171">
      <t>ダイタイ</t>
    </rPh>
    <rPh sb="176" eb="177">
      <t>フク</t>
    </rPh>
    <phoneticPr fontId="9"/>
  </si>
  <si>
    <t>回答の際には、以下の「子供の自殺が起きたときの背景調査の指針」の改訂について（文部科学省 平成26年7月1日）の内容も参考にすること。</t>
  </si>
  <si>
    <t>https://www.mext.go.jp/b_menu/shingi/chousa/shotou/063_5/gaiyou/1351858.htm</t>
    <phoneticPr fontId="9"/>
  </si>
  <si>
    <t>３．自殺した児童生徒が置かれていた状況</t>
    <rPh sb="2" eb="4">
      <t>ジサツ</t>
    </rPh>
    <rPh sb="6" eb="8">
      <t>ジドウ</t>
    </rPh>
    <rPh sb="8" eb="10">
      <t>セイト</t>
    </rPh>
    <rPh sb="11" eb="12">
      <t>オ</t>
    </rPh>
    <rPh sb="17" eb="19">
      <t>ジョウキョウ</t>
    </rPh>
    <phoneticPr fontId="9"/>
  </si>
  <si>
    <t>状況の選択が自殺者数より少ない</t>
    <rPh sb="0" eb="2">
      <t>ジョウキョウ</t>
    </rPh>
    <rPh sb="3" eb="5">
      <t>センタク</t>
    </rPh>
    <rPh sb="6" eb="9">
      <t>ジサツシャ</t>
    </rPh>
    <rPh sb="9" eb="10">
      <t>スウ</t>
    </rPh>
    <rPh sb="12" eb="13">
      <t>スク</t>
    </rPh>
    <phoneticPr fontId="9"/>
  </si>
  <si>
    <t>自殺した児童生徒が置かれていた状況を選択してください。</t>
    <rPh sb="0" eb="2">
      <t>ジサツ</t>
    </rPh>
    <rPh sb="4" eb="6">
      <t>ジドウ</t>
    </rPh>
    <rPh sb="6" eb="8">
      <t>セイト</t>
    </rPh>
    <rPh sb="9" eb="10">
      <t>オ</t>
    </rPh>
    <rPh sb="15" eb="17">
      <t>ジョウキョウ</t>
    </rPh>
    <rPh sb="18" eb="20">
      <t>センタク</t>
    </rPh>
    <phoneticPr fontId="9"/>
  </si>
  <si>
    <t>家庭不和</t>
    <rPh sb="0" eb="2">
      <t>カテイ</t>
    </rPh>
    <rPh sb="2" eb="4">
      <t>フワ</t>
    </rPh>
    <phoneticPr fontId="9"/>
  </si>
  <si>
    <t>単独の項目で自殺者数を上回っている</t>
    <rPh sb="0" eb="2">
      <t>タンドク</t>
    </rPh>
    <rPh sb="3" eb="5">
      <t>コウモク</t>
    </rPh>
    <rPh sb="6" eb="9">
      <t>ジサツシャ</t>
    </rPh>
    <rPh sb="9" eb="10">
      <t>スウ</t>
    </rPh>
    <rPh sb="11" eb="13">
      <t>ウワマワ</t>
    </rPh>
    <phoneticPr fontId="9"/>
  </si>
  <si>
    <t>赤色セルに自殺した児童生徒数を上回る人数が入力されています。</t>
    <rPh sb="0" eb="2">
      <t>アカイロ</t>
    </rPh>
    <rPh sb="5" eb="7">
      <t>ジサツ</t>
    </rPh>
    <rPh sb="9" eb="11">
      <t>ジドウ</t>
    </rPh>
    <rPh sb="11" eb="13">
      <t>セイト</t>
    </rPh>
    <rPh sb="13" eb="14">
      <t>スウ</t>
    </rPh>
    <rPh sb="15" eb="17">
      <t>ウワマワ</t>
    </rPh>
    <rPh sb="18" eb="20">
      <t>ニンズウ</t>
    </rPh>
    <rPh sb="21" eb="23">
      <t>ニュウリョク</t>
    </rPh>
    <phoneticPr fontId="9"/>
  </si>
  <si>
    <t>父母等の叱責</t>
    <rPh sb="0" eb="2">
      <t>フボ</t>
    </rPh>
    <rPh sb="2" eb="3">
      <t>トウ</t>
    </rPh>
    <rPh sb="4" eb="6">
      <t>シッセキ</t>
    </rPh>
    <rPh sb="5" eb="6">
      <t>セキ</t>
    </rPh>
    <phoneticPr fontId="9"/>
  </si>
  <si>
    <t>「その他」自由記述の未記入</t>
    <rPh sb="3" eb="4">
      <t>タ</t>
    </rPh>
    <rPh sb="5" eb="7">
      <t>ジユウ</t>
    </rPh>
    <rPh sb="7" eb="9">
      <t>キジュツ</t>
    </rPh>
    <rPh sb="10" eb="13">
      <t>ミキニュウ</t>
    </rPh>
    <phoneticPr fontId="9"/>
  </si>
  <si>
    <t>「その他」の具体的内容を記述してください。</t>
    <rPh sb="3" eb="4">
      <t>タ</t>
    </rPh>
    <rPh sb="6" eb="9">
      <t>グタイテキ</t>
    </rPh>
    <rPh sb="9" eb="11">
      <t>ナイヨウ</t>
    </rPh>
    <rPh sb="12" eb="14">
      <t>キジュツ</t>
    </rPh>
    <phoneticPr fontId="9"/>
  </si>
  <si>
    <t>学業等不振</t>
    <rPh sb="0" eb="2">
      <t>ガクギョウ</t>
    </rPh>
    <rPh sb="2" eb="3">
      <t>ナド</t>
    </rPh>
    <rPh sb="3" eb="5">
      <t>フシン</t>
    </rPh>
    <phoneticPr fontId="9"/>
  </si>
  <si>
    <t>進路問題</t>
    <rPh sb="0" eb="2">
      <t>シンロ</t>
    </rPh>
    <rPh sb="2" eb="4">
      <t>モンダイ</t>
    </rPh>
    <phoneticPr fontId="9"/>
  </si>
  <si>
    <t>教職員との関係での悩み（体罰、不適切指導を除く。）</t>
    <rPh sb="0" eb="1">
      <t>キョウ</t>
    </rPh>
    <rPh sb="1" eb="3">
      <t>ショクイン</t>
    </rPh>
    <rPh sb="5" eb="7">
      <t>カンケイ</t>
    </rPh>
    <rPh sb="9" eb="10">
      <t>ナヤ</t>
    </rPh>
    <rPh sb="12" eb="14">
      <t>タイバツ</t>
    </rPh>
    <rPh sb="15" eb="18">
      <t>フテキセツ</t>
    </rPh>
    <rPh sb="18" eb="20">
      <t>シドウ</t>
    </rPh>
    <rPh sb="21" eb="22">
      <t>ノゾ</t>
    </rPh>
    <phoneticPr fontId="9"/>
  </si>
  <si>
    <t>教職員による体罰、不適切指導</t>
    <rPh sb="0" eb="3">
      <t>キョウショクイン</t>
    </rPh>
    <phoneticPr fontId="9"/>
  </si>
  <si>
    <t>友人関係での悩み（いじめを除く。）</t>
    <rPh sb="0" eb="2">
      <t>ユウジン</t>
    </rPh>
    <rPh sb="2" eb="4">
      <t>カンケイ</t>
    </rPh>
    <rPh sb="6" eb="7">
      <t>ナヤ</t>
    </rPh>
    <rPh sb="13" eb="14">
      <t>ノゾ</t>
    </rPh>
    <phoneticPr fontId="9"/>
  </si>
  <si>
    <t>いじめの問題</t>
    <rPh sb="4" eb="6">
      <t>モンダイ</t>
    </rPh>
    <phoneticPr fontId="9"/>
  </si>
  <si>
    <t>病弱等による悲観</t>
    <rPh sb="0" eb="2">
      <t>ビョウジャク</t>
    </rPh>
    <rPh sb="2" eb="3">
      <t>トウ</t>
    </rPh>
    <rPh sb="6" eb="8">
      <t>ヒカン</t>
    </rPh>
    <phoneticPr fontId="9"/>
  </si>
  <si>
    <t>えん世</t>
    <rPh sb="2" eb="3">
      <t>セイ</t>
    </rPh>
    <phoneticPr fontId="9"/>
  </si>
  <si>
    <t>恋愛関係での悩み</t>
    <rPh sb="0" eb="2">
      <t>レンアイ</t>
    </rPh>
    <rPh sb="2" eb="4">
      <t>カンケイ</t>
    </rPh>
    <rPh sb="6" eb="7">
      <t>ナヤ</t>
    </rPh>
    <phoneticPr fontId="9"/>
  </si>
  <si>
    <t>精神障害</t>
    <rPh sb="0" eb="2">
      <t>セイシン</t>
    </rPh>
    <rPh sb="2" eb="4">
      <t>ショウガイ</t>
    </rPh>
    <phoneticPr fontId="9"/>
  </si>
  <si>
    <t>不明</t>
    <rPh sb="0" eb="2">
      <t>フメイ</t>
    </rPh>
    <phoneticPr fontId="9"/>
  </si>
  <si>
    <t>「その他」の具体的内容</t>
    <rPh sb="3" eb="4">
      <t>タ</t>
    </rPh>
    <rPh sb="6" eb="9">
      <t>グタイテキ</t>
    </rPh>
    <rPh sb="9" eb="11">
      <t>ナイヨウ</t>
    </rPh>
    <phoneticPr fontId="9"/>
  </si>
  <si>
    <t>自殺した児童生徒が置かれていた状況について、自殺の理由に関係なく、学校が事実として把握しているもの以外でも、警察等の関係機関や保護者、他の児童生徒等の情報があれば、該当する項目を全て選択すること。</t>
    <rPh sb="0" eb="1">
      <t>ジ</t>
    </rPh>
    <rPh sb="1" eb="2">
      <t>コロ</t>
    </rPh>
    <rPh sb="4" eb="6">
      <t>ジドウ</t>
    </rPh>
    <rPh sb="6" eb="8">
      <t>セイト</t>
    </rPh>
    <rPh sb="9" eb="10">
      <t>オ</t>
    </rPh>
    <rPh sb="15" eb="17">
      <t>ジョウキョウ</t>
    </rPh>
    <rPh sb="22" eb="24">
      <t>ジサツ</t>
    </rPh>
    <rPh sb="25" eb="27">
      <t>リユウ</t>
    </rPh>
    <rPh sb="28" eb="30">
      <t>カンケイ</t>
    </rPh>
    <rPh sb="33" eb="35">
      <t>ガッコウ</t>
    </rPh>
    <rPh sb="36" eb="38">
      <t>ジジツ</t>
    </rPh>
    <rPh sb="41" eb="43">
      <t>ハアク</t>
    </rPh>
    <rPh sb="49" eb="51">
      <t>イガイ</t>
    </rPh>
    <rPh sb="54" eb="56">
      <t>ケイサツ</t>
    </rPh>
    <rPh sb="56" eb="57">
      <t>トウ</t>
    </rPh>
    <rPh sb="58" eb="60">
      <t>カンケイ</t>
    </rPh>
    <rPh sb="60" eb="62">
      <t>キカン</t>
    </rPh>
    <rPh sb="63" eb="66">
      <t>ホゴシャ</t>
    </rPh>
    <rPh sb="67" eb="68">
      <t>ホカ</t>
    </rPh>
    <rPh sb="69" eb="71">
      <t>ジドウ</t>
    </rPh>
    <rPh sb="71" eb="73">
      <t>セイト</t>
    </rPh>
    <rPh sb="73" eb="74">
      <t>トウ</t>
    </rPh>
    <rPh sb="75" eb="77">
      <t>ジョウホウ</t>
    </rPh>
    <rPh sb="82" eb="84">
      <t>ガイトウ</t>
    </rPh>
    <rPh sb="86" eb="88">
      <t>コウモク</t>
    </rPh>
    <rPh sb="89" eb="90">
      <t>スベ</t>
    </rPh>
    <rPh sb="91" eb="93">
      <t>センタク</t>
    </rPh>
    <phoneticPr fontId="9"/>
  </si>
  <si>
    <t>それぞれの項目については、以下の具体例を参考にすること。</t>
    <rPh sb="5" eb="7">
      <t>コウモク</t>
    </rPh>
    <rPh sb="13" eb="15">
      <t>イカ</t>
    </rPh>
    <rPh sb="16" eb="19">
      <t>グタイレイ</t>
    </rPh>
    <rPh sb="20" eb="22">
      <t>サンコウ</t>
    </rPh>
    <phoneticPr fontId="9"/>
  </si>
  <si>
    <t>家庭不和</t>
    <phoneticPr fontId="9"/>
  </si>
  <si>
    <t>：父母や兄弟等との関係がうまくいかずに悩んでいた。　等</t>
    <phoneticPr fontId="9"/>
  </si>
  <si>
    <t>父母等の叱責</t>
    <phoneticPr fontId="9"/>
  </si>
  <si>
    <t>：父母等から叱られ落ち込んでいた。　等</t>
    <phoneticPr fontId="9"/>
  </si>
  <si>
    <t>学業等不振</t>
    <phoneticPr fontId="9"/>
  </si>
  <si>
    <t>：成績が以前と比べて大幅に落ち込んでいた。／授業や部活動についていけず悩んでいた。　等</t>
    <phoneticPr fontId="9"/>
  </si>
  <si>
    <t>進路問題</t>
    <phoneticPr fontId="9"/>
  </si>
  <si>
    <t>：卒業後の進路について悩んでいた。／受験や就職試験に失敗した。／面接等で志望校への受験が困難である旨を告げられた。　等</t>
    <phoneticPr fontId="9"/>
  </si>
  <si>
    <t>⑤</t>
    <phoneticPr fontId="9"/>
  </si>
  <si>
    <t>教職員との関係での悩み（体罰、不適切指導を除く。）</t>
    <rPh sb="12" eb="14">
      <t>タイバツ</t>
    </rPh>
    <rPh sb="15" eb="20">
      <t>フテキセツシドウ</t>
    </rPh>
    <rPh sb="21" eb="22">
      <t>ノゾ</t>
    </rPh>
    <phoneticPr fontId="9"/>
  </si>
  <si>
    <t>：学級担任との関係がうまくいかずに悩んでいた。／教職員からセクシャルハラスメントを受けた。　等</t>
    <phoneticPr fontId="9"/>
  </si>
  <si>
    <t>⑥</t>
    <phoneticPr fontId="9"/>
  </si>
  <si>
    <t>：教職員が大声で怒鳴る、ものを叩く、投げる等の威圧的・感情的な言動で指導するなど、不適切な指導を行った。　等</t>
    <rPh sb="53" eb="54">
      <t>トウ</t>
    </rPh>
    <phoneticPr fontId="9"/>
  </si>
  <si>
    <t>⑦</t>
    <phoneticPr fontId="9"/>
  </si>
  <si>
    <t>友人関係での悩み（いじめを除く。）</t>
    <phoneticPr fontId="9"/>
  </si>
  <si>
    <t>：友人とけんかをし、その後、関係がうまくいかずに悩んでいた。／クラスになじむことができずに悩んでいた。　等</t>
  </si>
  <si>
    <t>⑧</t>
    <phoneticPr fontId="9"/>
  </si>
  <si>
    <t>いじめの問題</t>
    <phoneticPr fontId="9"/>
  </si>
  <si>
    <t>：いじめられ、つらい思いをしていた。／保護者から自殺した児童生徒に対していじめがあったのではないかとの訴えがあった。／自殺した児童生徒に対するいじめがあったと他の児童生徒が証言していた。　等</t>
  </si>
  <si>
    <t>⑨</t>
    <phoneticPr fontId="9"/>
  </si>
  <si>
    <t>病弱等による悲観</t>
    <phoneticPr fontId="9"/>
  </si>
  <si>
    <t>：病気や病弱であることについて悩んでいた。　等</t>
    <phoneticPr fontId="9"/>
  </si>
  <si>
    <t>➉</t>
    <phoneticPr fontId="9"/>
  </si>
  <si>
    <t>えん世</t>
    <phoneticPr fontId="9"/>
  </si>
  <si>
    <t>：世の中を嫌なもの、価値のないものと思って悩んでいた。　等</t>
  </si>
  <si>
    <t>⑪</t>
    <phoneticPr fontId="9"/>
  </si>
  <si>
    <t>恋愛関係での悩み</t>
    <phoneticPr fontId="9"/>
  </si>
  <si>
    <t>：恋愛関係の問題について悩んでいた。　等</t>
    <phoneticPr fontId="9"/>
  </si>
  <si>
    <t>⑫</t>
    <phoneticPr fontId="9"/>
  </si>
  <si>
    <t>精神障害</t>
    <phoneticPr fontId="9"/>
  </si>
  <si>
    <t>：精神障害で専門家による治療を受けていた。　等</t>
    <phoneticPr fontId="9"/>
  </si>
  <si>
    <t>⑬</t>
    <phoneticPr fontId="9"/>
  </si>
  <si>
    <t>不明</t>
    <phoneticPr fontId="9"/>
  </si>
  <si>
    <t>：周囲から見ても普段の生活と変わらず、特に悩みを抱えている様子も見られなかった。　等</t>
  </si>
  <si>
    <t>調査Ⅶ</t>
    <rPh sb="0" eb="2">
      <t>チョウサ</t>
    </rPh>
    <phoneticPr fontId="9"/>
  </si>
  <si>
    <t>出席停止の措置の状況（市町村教育委員会のみ回答）</t>
    <rPh sb="0" eb="2">
      <t>シュッセキ</t>
    </rPh>
    <rPh sb="2" eb="4">
      <t>テイシ</t>
    </rPh>
    <rPh sb="5" eb="7">
      <t>ソチ</t>
    </rPh>
    <rPh sb="8" eb="10">
      <t>ジョウキョウ</t>
    </rPh>
    <rPh sb="11" eb="14">
      <t>シチョウソン</t>
    </rPh>
    <rPh sb="14" eb="16">
      <t>キョウイク</t>
    </rPh>
    <rPh sb="16" eb="19">
      <t>イインカイ</t>
    </rPh>
    <rPh sb="21" eb="23">
      <t>カイトウ</t>
    </rPh>
    <phoneticPr fontId="9"/>
  </si>
  <si>
    <t>１.出席停止の措置が採られた小・中学校数及び市町村教育委員会数</t>
    <rPh sb="2" eb="4">
      <t>シュッセキ</t>
    </rPh>
    <rPh sb="4" eb="6">
      <t>テイシ</t>
    </rPh>
    <rPh sb="7" eb="9">
      <t>ソチ</t>
    </rPh>
    <rPh sb="10" eb="11">
      <t>ト</t>
    </rPh>
    <rPh sb="14" eb="15">
      <t>ショウ</t>
    </rPh>
    <rPh sb="16" eb="17">
      <t>チュウ</t>
    </rPh>
    <rPh sb="17" eb="19">
      <t>ガッコウ</t>
    </rPh>
    <rPh sb="19" eb="20">
      <t>スウ</t>
    </rPh>
    <rPh sb="20" eb="21">
      <t>オヨ</t>
    </rPh>
    <rPh sb="22" eb="25">
      <t>シチョウソン</t>
    </rPh>
    <rPh sb="25" eb="27">
      <t>キョウイク</t>
    </rPh>
    <rPh sb="27" eb="29">
      <t>イイン</t>
    </rPh>
    <rPh sb="29" eb="30">
      <t>カイ</t>
    </rPh>
    <rPh sb="30" eb="31">
      <t>スウ</t>
    </rPh>
    <phoneticPr fontId="9"/>
  </si>
  <si>
    <t>未記入</t>
    <rPh sb="0" eb="3">
      <t>ミキニュウ</t>
    </rPh>
    <phoneticPr fontId="9"/>
  </si>
  <si>
    <t>小学校数　　　（校）</t>
    <rPh sb="0" eb="1">
      <t>ショウ</t>
    </rPh>
    <rPh sb="1" eb="2">
      <t>ガク</t>
    </rPh>
    <rPh sb="2" eb="3">
      <t>コウ</t>
    </rPh>
    <rPh sb="3" eb="4">
      <t>スウ</t>
    </rPh>
    <rPh sb="8" eb="9">
      <t>コウ</t>
    </rPh>
    <phoneticPr fontId="9"/>
  </si>
  <si>
    <t>未記入があります。該当がない場合もゼロを記入してください。</t>
    <phoneticPr fontId="9"/>
  </si>
  <si>
    <t>中学校数　　　（校）</t>
    <rPh sb="0" eb="1">
      <t>チュウ</t>
    </rPh>
    <rPh sb="1" eb="2">
      <t>ガク</t>
    </rPh>
    <rPh sb="2" eb="3">
      <t>コウ</t>
    </rPh>
    <rPh sb="3" eb="4">
      <t>スウ</t>
    </rPh>
    <rPh sb="8" eb="9">
      <t>コウ</t>
    </rPh>
    <phoneticPr fontId="9"/>
  </si>
  <si>
    <t>市町村教育委員会数　（市町村）</t>
    <rPh sb="0" eb="3">
      <t>シチョウソン</t>
    </rPh>
    <rPh sb="3" eb="5">
      <t>キョウイク</t>
    </rPh>
    <rPh sb="5" eb="7">
      <t>イイン</t>
    </rPh>
    <rPh sb="7" eb="8">
      <t>カイ</t>
    </rPh>
    <rPh sb="8" eb="9">
      <t>スウ</t>
    </rPh>
    <rPh sb="11" eb="14">
      <t>シチョウソン</t>
    </rPh>
    <phoneticPr fontId="9"/>
  </si>
  <si>
    <t>「出席停止」とは、学校教育法第３５条、第４９条又は第４９条の８に基づく措置をいう。なお、この出席停止の制度は、本人の懲戒という観点からではなく、学校の秩序を維持し、他の児童生徒の教育を受ける権利を保障するという観点から設けられているものである。　　　　　　　　　　　　　　　　　　　　　　　　　　　　　　　　　　　　　　　　　　　　　　　　　　　　　　　　　　　　</t>
    <rPh sb="1" eb="3">
      <t>シュッセキ</t>
    </rPh>
    <rPh sb="3" eb="5">
      <t>テイシ</t>
    </rPh>
    <rPh sb="9" eb="11">
      <t>ガッコウ</t>
    </rPh>
    <rPh sb="11" eb="14">
      <t>キョウイクホウ</t>
    </rPh>
    <rPh sb="14" eb="15">
      <t>ダイ</t>
    </rPh>
    <rPh sb="17" eb="18">
      <t>ジョウ</t>
    </rPh>
    <rPh sb="19" eb="20">
      <t>ダイ</t>
    </rPh>
    <rPh sb="22" eb="23">
      <t>ジョウ</t>
    </rPh>
    <rPh sb="23" eb="24">
      <t>マタ</t>
    </rPh>
    <rPh sb="25" eb="26">
      <t>ダイ</t>
    </rPh>
    <rPh sb="28" eb="29">
      <t>ジョウ</t>
    </rPh>
    <rPh sb="32" eb="33">
      <t>モト</t>
    </rPh>
    <rPh sb="35" eb="37">
      <t>ソチ</t>
    </rPh>
    <rPh sb="46" eb="48">
      <t>シュッセキ</t>
    </rPh>
    <rPh sb="48" eb="50">
      <t>テイシ</t>
    </rPh>
    <rPh sb="51" eb="53">
      <t>セイド</t>
    </rPh>
    <rPh sb="55" eb="57">
      <t>ホンニン</t>
    </rPh>
    <rPh sb="58" eb="60">
      <t>チョウカイ</t>
    </rPh>
    <rPh sb="63" eb="65">
      <t>カンテン</t>
    </rPh>
    <rPh sb="72" eb="74">
      <t>ガッコウ</t>
    </rPh>
    <rPh sb="75" eb="77">
      <t>チツジョ</t>
    </rPh>
    <rPh sb="78" eb="80">
      <t>イジ</t>
    </rPh>
    <rPh sb="82" eb="83">
      <t>タ</t>
    </rPh>
    <rPh sb="84" eb="86">
      <t>ジドウ</t>
    </rPh>
    <rPh sb="86" eb="88">
      <t>セイト</t>
    </rPh>
    <rPh sb="92" eb="93">
      <t>ウ</t>
    </rPh>
    <rPh sb="95" eb="97">
      <t>ケンリ</t>
    </rPh>
    <rPh sb="98" eb="100">
      <t>ホショウ</t>
    </rPh>
    <rPh sb="105" eb="107">
      <t>カンテン</t>
    </rPh>
    <rPh sb="109" eb="110">
      <t>モウ</t>
    </rPh>
    <phoneticPr fontId="9"/>
  </si>
  <si>
    <t>（参考）</t>
    <rPh sb="1" eb="3">
      <t>サンコウ</t>
    </rPh>
    <phoneticPr fontId="9"/>
  </si>
  <si>
    <t>本ページは都道府県教育委員会は対象外です。</t>
    <rPh sb="0" eb="1">
      <t>ホン</t>
    </rPh>
    <rPh sb="5" eb="9">
      <t>トドウフケン</t>
    </rPh>
    <rPh sb="9" eb="11">
      <t>キョウイク</t>
    </rPh>
    <rPh sb="11" eb="14">
      <t>イインカイ</t>
    </rPh>
    <rPh sb="15" eb="18">
      <t>タイショウガイ</t>
    </rPh>
    <phoneticPr fontId="9"/>
  </si>
  <si>
    <t>学校教育法第３５条　　　　　　　　　　　　　　　　　　　　　　　　　　　　　　　　　　　　　　　　　　　　　　　　　　　　　　　　　　　　　　　　　　　　　　　　　　　　　　　　　　　　　　　　　　　　　　市町村の教育委員会は、次に掲げる行為の一又は二以上を繰り返し行う等性行不良であつて他の児童の教育に妨げがあると認める児童があるときは、その保護者に対して、児童の出席停止を命ずることができる。　　　　　　　　　　　　　　　　　　　　　　　　　　　　　　　　　　　　　　　　　　　　　　　　　　　　　　　　　　　　　　　　　　　　　　　　　　　　　　　　　　　　　　　　　　　　　　　　　　　　　　　　　　一　他の児童に傷害、心身の苦痛又は財産上の損失を与える行為　　　　　　　　　　　　　　　　　　　　　　　　　　　　　　　　　　　　　　　　　　　　　　　　　　　　　　　　　　　　　　　　　　　　　　　　　　　　　　　　　　　　　　　　　　二　職員に傷害又は心身の苦痛を与える行為　　　　　　　　　　　　　　　　　　　　　　　　　　　　　　　　　　　　　　　　　　　　　　　　　　　　　　　　　　　　　　　　　　　　　　　　　　　　　　　　　　　　　　　　　　　　　　　　　　　　　　　　　　　　　　　　　　　　　　　　　　　　　　　　　　　　　　　　三　施設又は設備を損壊する行為　　　　　　　　　　　　　　　　　　　　　　　　　　　　　　　　　　　　　　　　　　　　　　　　　　　　　　　　　　　　　　　　　　　　　　　　　　　　　　　　　　　　　　　　　　　　　　　四　授業その他の教育活動の実施を妨げる行為　　　　　　　　　　　　　　　　　　　　　　　　　　　　　　　　　　　　　　　　　　　　　　　　　　　　　　　　　　　　　　　　　　　　　　　　　　　　　　　　　　　　　　　　　　　　　　　　　　　　　　　　　　　　　　　　　　　　　　　　　　　　　　　　　　　　　　　　　　　　　　　　</t>
    <rPh sb="0" eb="2">
      <t>ガッコウ</t>
    </rPh>
    <rPh sb="2" eb="5">
      <t>キョウイクホウ</t>
    </rPh>
    <rPh sb="5" eb="6">
      <t>ダイ</t>
    </rPh>
    <rPh sb="8" eb="9">
      <t>ジョウ</t>
    </rPh>
    <rPh sb="158" eb="159">
      <t>ミト</t>
    </rPh>
    <rPh sb="161" eb="163">
      <t>ジドウ</t>
    </rPh>
    <rPh sb="304" eb="305">
      <t>イチ</t>
    </rPh>
    <rPh sb="306" eb="307">
      <t>ホカ</t>
    </rPh>
    <rPh sb="308" eb="310">
      <t>ジドウ</t>
    </rPh>
    <rPh sb="311" eb="313">
      <t>ショウガイ</t>
    </rPh>
    <rPh sb="314" eb="316">
      <t>シンシン</t>
    </rPh>
    <rPh sb="317" eb="319">
      <t>クツウ</t>
    </rPh>
    <rPh sb="319" eb="320">
      <t>マタ</t>
    </rPh>
    <rPh sb="321" eb="323">
      <t>ザイサン</t>
    </rPh>
    <rPh sb="323" eb="324">
      <t>ジョウ</t>
    </rPh>
    <rPh sb="325" eb="327">
      <t>ソンシツ</t>
    </rPh>
    <rPh sb="328" eb="329">
      <t>アタ</t>
    </rPh>
    <rPh sb="331" eb="333">
      <t>コウイ</t>
    </rPh>
    <rPh sb="423" eb="424">
      <t>ニ</t>
    </rPh>
    <rPh sb="425" eb="427">
      <t>ショクイン</t>
    </rPh>
    <rPh sb="428" eb="430">
      <t>ショウガイ</t>
    </rPh>
    <rPh sb="430" eb="431">
      <t>マタ</t>
    </rPh>
    <rPh sb="432" eb="434">
      <t>シンシン</t>
    </rPh>
    <rPh sb="435" eb="437">
      <t>クツウ</t>
    </rPh>
    <rPh sb="438" eb="439">
      <t>アタ</t>
    </rPh>
    <rPh sb="441" eb="443">
      <t>コウイ</t>
    </rPh>
    <rPh sb="579" eb="580">
      <t>サン</t>
    </rPh>
    <rPh sb="581" eb="583">
      <t>シセツ</t>
    </rPh>
    <rPh sb="583" eb="584">
      <t>マタ</t>
    </rPh>
    <rPh sb="585" eb="587">
      <t>セツビ</t>
    </rPh>
    <rPh sb="588" eb="590">
      <t>ソンカイ</t>
    </rPh>
    <rPh sb="592" eb="594">
      <t>コウイ</t>
    </rPh>
    <rPh sb="689" eb="690">
      <t>ヨン</t>
    </rPh>
    <rPh sb="691" eb="693">
      <t>ジュギョウ</t>
    </rPh>
    <rPh sb="695" eb="696">
      <t>タ</t>
    </rPh>
    <rPh sb="697" eb="699">
      <t>キョウイク</t>
    </rPh>
    <rPh sb="699" eb="701">
      <t>カツドウ</t>
    </rPh>
    <rPh sb="702" eb="704">
      <t>ジッシ</t>
    </rPh>
    <rPh sb="705" eb="706">
      <t>サマタ</t>
    </rPh>
    <rPh sb="708" eb="710">
      <t>コウイ</t>
    </rPh>
    <phoneticPr fontId="9"/>
  </si>
  <si>
    <t>②市町村の教育委員会は、前項の規定により出席停止を命ずる場合には、あらかじめ保護者の意見を聴取するとともに、理由及び期間を記載した文書を交付しなければならない。　　　　　　　　　　　　　　　　　　　　　　　　　　　　　　　　　　　　　　　　　　　　　　　　　　　　　　　　　　　　　　　　　　　　　　　　　　　　　　　　　　　　　　　　③前項に規定するもののほか、出席停止の命令の手続きに関し必要な事項は、教育委員会規則で定めるものとする。　　　　　　　　　　　　　　　　　　　　　　　　　　　　　　　　　　　　　　　　　　　　　　　　　　　　　　　　　　　　　　　　　　　　　　　　　　　　　　　④市町村の教育委員会は、出席停止の命令に係る児童の出席停止の期間における学習に対する支援その他の教育上必要な措置を講ずるものとする。</t>
    <rPh sb="1" eb="4">
      <t>シチョウソン</t>
    </rPh>
    <rPh sb="5" eb="7">
      <t>キョウイク</t>
    </rPh>
    <rPh sb="7" eb="10">
      <t>イインカイ</t>
    </rPh>
    <rPh sb="12" eb="14">
      <t>ゼンコウ</t>
    </rPh>
    <rPh sb="15" eb="17">
      <t>キテイ</t>
    </rPh>
    <rPh sb="20" eb="22">
      <t>シュッセキ</t>
    </rPh>
    <rPh sb="22" eb="24">
      <t>テイシ</t>
    </rPh>
    <rPh sb="25" eb="26">
      <t>メイ</t>
    </rPh>
    <rPh sb="28" eb="30">
      <t>バアイ</t>
    </rPh>
    <rPh sb="38" eb="41">
      <t>ホゴシャ</t>
    </rPh>
    <rPh sb="42" eb="44">
      <t>イケン</t>
    </rPh>
    <rPh sb="45" eb="47">
      <t>チョウシュ</t>
    </rPh>
    <rPh sb="54" eb="56">
      <t>リユウ</t>
    </rPh>
    <rPh sb="56" eb="57">
      <t>オヨ</t>
    </rPh>
    <rPh sb="58" eb="60">
      <t>キカン</t>
    </rPh>
    <rPh sb="61" eb="63">
      <t>キサイ</t>
    </rPh>
    <rPh sb="65" eb="67">
      <t>ブンショ</t>
    </rPh>
    <rPh sb="68" eb="70">
      <t>コウフ</t>
    </rPh>
    <rPh sb="169" eb="171">
      <t>ゼンコウ</t>
    </rPh>
    <rPh sb="172" eb="174">
      <t>キテイ</t>
    </rPh>
    <rPh sb="182" eb="184">
      <t>シュッセキ</t>
    </rPh>
    <rPh sb="184" eb="186">
      <t>テイシ</t>
    </rPh>
    <rPh sb="187" eb="189">
      <t>メイレイ</t>
    </rPh>
    <rPh sb="190" eb="192">
      <t>テツヅ</t>
    </rPh>
    <rPh sb="194" eb="195">
      <t>カン</t>
    </rPh>
    <rPh sb="196" eb="198">
      <t>ヒツヨウ</t>
    </rPh>
    <rPh sb="199" eb="201">
      <t>ジコウ</t>
    </rPh>
    <rPh sb="203" eb="205">
      <t>キョウイク</t>
    </rPh>
    <rPh sb="205" eb="208">
      <t>イインカイ</t>
    </rPh>
    <rPh sb="208" eb="210">
      <t>キソク</t>
    </rPh>
    <rPh sb="211" eb="212">
      <t>サダ</t>
    </rPh>
    <rPh sb="300" eb="303">
      <t>シチョウソン</t>
    </rPh>
    <rPh sb="304" eb="306">
      <t>キョウイク</t>
    </rPh>
    <rPh sb="306" eb="309">
      <t>イインカイ</t>
    </rPh>
    <rPh sb="311" eb="313">
      <t>シュッセキ</t>
    </rPh>
    <rPh sb="313" eb="315">
      <t>テイシ</t>
    </rPh>
    <rPh sb="316" eb="318">
      <t>メイレイ</t>
    </rPh>
    <rPh sb="319" eb="320">
      <t>カカ</t>
    </rPh>
    <rPh sb="321" eb="323">
      <t>ジドウ</t>
    </rPh>
    <rPh sb="324" eb="326">
      <t>シュッセキ</t>
    </rPh>
    <rPh sb="326" eb="328">
      <t>テイシ</t>
    </rPh>
    <rPh sb="329" eb="331">
      <t>キカン</t>
    </rPh>
    <rPh sb="335" eb="337">
      <t>ガクシュウ</t>
    </rPh>
    <rPh sb="338" eb="339">
      <t>タイ</t>
    </rPh>
    <rPh sb="341" eb="343">
      <t>シエン</t>
    </rPh>
    <rPh sb="345" eb="346">
      <t>タ</t>
    </rPh>
    <rPh sb="347" eb="350">
      <t>キョウイクジョウ</t>
    </rPh>
    <rPh sb="350" eb="352">
      <t>ヒツヨウ</t>
    </rPh>
    <rPh sb="353" eb="355">
      <t>ソチ</t>
    </rPh>
    <rPh sb="356" eb="357">
      <t>コウ</t>
    </rPh>
    <phoneticPr fontId="9"/>
  </si>
  <si>
    <t>学校教育法第４９条　　　　　　　　　　　　　　　　　　　
第三十条第二項、第三十一条、第三十四条、第三十五条及び第三十七条から第四十四条までの規定は、中学校に準用する。　　　　　　　　　　　　　　　　　　　　　　　　　　　　　　　　　　　　　　　　　　　　　　　　　　　　　　　　　　　　　　　　　　　　　　　　　　　　　　　　　　　　　　　　　　　　　　　　　　　　　　　　　　　　　　　　　　　　　　　　　　　　　　　　　　　　　　　　　　</t>
    <rPh sb="0" eb="2">
      <t>ガッコウ</t>
    </rPh>
    <rPh sb="2" eb="5">
      <t>キョウイクホウ</t>
    </rPh>
    <rPh sb="5" eb="6">
      <t>ダイ</t>
    </rPh>
    <rPh sb="8" eb="9">
      <t>ジョウ</t>
    </rPh>
    <rPh sb="29" eb="30">
      <t>ダイ</t>
    </rPh>
    <rPh sb="30" eb="32">
      <t>サンジュウ</t>
    </rPh>
    <rPh sb="32" eb="33">
      <t>ジョウ</t>
    </rPh>
    <rPh sb="33" eb="35">
      <t>ダイニ</t>
    </rPh>
    <rPh sb="35" eb="36">
      <t>コウ</t>
    </rPh>
    <rPh sb="37" eb="38">
      <t>ダイ</t>
    </rPh>
    <rPh sb="38" eb="41">
      <t>サンジュウイチ</t>
    </rPh>
    <rPh sb="41" eb="42">
      <t>ジョウ</t>
    </rPh>
    <rPh sb="43" eb="44">
      <t>ダイ</t>
    </rPh>
    <rPh sb="44" eb="47">
      <t>サンジュウヨン</t>
    </rPh>
    <rPh sb="47" eb="48">
      <t>ジョウ</t>
    </rPh>
    <rPh sb="49" eb="50">
      <t>ダイ</t>
    </rPh>
    <rPh sb="50" eb="53">
      <t>サンジュウゴ</t>
    </rPh>
    <rPh sb="53" eb="54">
      <t>ジョウ</t>
    </rPh>
    <rPh sb="54" eb="55">
      <t>オヨ</t>
    </rPh>
    <rPh sb="56" eb="57">
      <t>ダイ</t>
    </rPh>
    <rPh sb="57" eb="60">
      <t>サンジュウシチ</t>
    </rPh>
    <rPh sb="60" eb="61">
      <t>ジョウ</t>
    </rPh>
    <rPh sb="63" eb="64">
      <t>ダイ</t>
    </rPh>
    <rPh sb="64" eb="67">
      <t>ヨンジュウヨン</t>
    </rPh>
    <rPh sb="67" eb="68">
      <t>ジョウ</t>
    </rPh>
    <rPh sb="71" eb="73">
      <t>キテイ</t>
    </rPh>
    <rPh sb="75" eb="78">
      <t>チュウガッコウ</t>
    </rPh>
    <rPh sb="79" eb="81">
      <t>ジュンヨウ</t>
    </rPh>
    <phoneticPr fontId="9"/>
  </si>
  <si>
    <t>学校教育法第４９条の８
第三十条第二項、第三十一条、第三十四条から第三十七条まで及び第四十二条から第四十四条までの規定は、義務教育学校に準用する。　　　　　　　　　　　　　　　　　　　　　　　　　　　　　　　　　　　　　　　　　　　　　　　　　　　　　　　　　　　　　　　　　　　　　　　　　　　　　　　　　　　　　　　　　　　　　　　　　　　　　　　　　　　　　　　　　　　　　　　　　　　　　　　　　　　　　　　　</t>
  </si>
  <si>
    <t>小学校には義務教育学校前期課程、中学校には義務教育学校後期課程を含む。中学校には、中等教育学校前期課程を含まない。</t>
    <rPh sb="35" eb="38">
      <t>チュウガッコウ</t>
    </rPh>
    <rPh sb="41" eb="43">
      <t>チュウトウ</t>
    </rPh>
    <rPh sb="43" eb="45">
      <t>キョウイク</t>
    </rPh>
    <rPh sb="45" eb="47">
      <t>ガッコウ</t>
    </rPh>
    <rPh sb="47" eb="49">
      <t>ゼンキ</t>
    </rPh>
    <rPh sb="49" eb="51">
      <t>カテイ</t>
    </rPh>
    <rPh sb="52" eb="53">
      <t>フク</t>
    </rPh>
    <phoneticPr fontId="9"/>
  </si>
  <si>
    <t>出席停止の措置が採られた小・中学校数及び市町村教育委員会数について、これらの措置を命じた延べ小・中学校数及び教育委員会数ではなく、これらの措置に係る実学校数及び教育委員会数を記入する。
（例）ある市町村教育委員会が、２校につき各１件の出席停止を命じた場合は、学校数２、教育委員会数１と数える。</t>
    <rPh sb="0" eb="2">
      <t>シュッセキ</t>
    </rPh>
    <rPh sb="2" eb="4">
      <t>テイシ</t>
    </rPh>
    <rPh sb="5" eb="7">
      <t>ソチ</t>
    </rPh>
    <rPh sb="8" eb="9">
      <t>ト</t>
    </rPh>
    <rPh sb="12" eb="13">
      <t>ショウ</t>
    </rPh>
    <rPh sb="14" eb="15">
      <t>チュウ</t>
    </rPh>
    <rPh sb="15" eb="17">
      <t>ガッコウ</t>
    </rPh>
    <rPh sb="17" eb="18">
      <t>スウ</t>
    </rPh>
    <rPh sb="18" eb="19">
      <t>オヨ</t>
    </rPh>
    <rPh sb="20" eb="23">
      <t>シチョウソン</t>
    </rPh>
    <rPh sb="23" eb="25">
      <t>キョウイク</t>
    </rPh>
    <rPh sb="25" eb="27">
      <t>イイン</t>
    </rPh>
    <rPh sb="27" eb="28">
      <t>カイ</t>
    </rPh>
    <rPh sb="28" eb="29">
      <t>スウ</t>
    </rPh>
    <rPh sb="38" eb="40">
      <t>ソチ</t>
    </rPh>
    <rPh sb="41" eb="42">
      <t>メイ</t>
    </rPh>
    <rPh sb="44" eb="45">
      <t>ノ</t>
    </rPh>
    <rPh sb="46" eb="47">
      <t>ショウ</t>
    </rPh>
    <rPh sb="48" eb="49">
      <t>チュウ</t>
    </rPh>
    <rPh sb="49" eb="51">
      <t>ガッコウ</t>
    </rPh>
    <rPh sb="51" eb="52">
      <t>スウ</t>
    </rPh>
    <rPh sb="52" eb="53">
      <t>オヨ</t>
    </rPh>
    <rPh sb="54" eb="56">
      <t>キョウイク</t>
    </rPh>
    <rPh sb="56" eb="58">
      <t>イイン</t>
    </rPh>
    <rPh sb="58" eb="59">
      <t>カイ</t>
    </rPh>
    <rPh sb="59" eb="60">
      <t>スウ</t>
    </rPh>
    <rPh sb="69" eb="71">
      <t>ソチ</t>
    </rPh>
    <rPh sb="72" eb="73">
      <t>カカ</t>
    </rPh>
    <rPh sb="74" eb="75">
      <t>ジツ</t>
    </rPh>
    <rPh sb="75" eb="77">
      <t>ガッコウ</t>
    </rPh>
    <rPh sb="77" eb="78">
      <t>スウ</t>
    </rPh>
    <rPh sb="78" eb="79">
      <t>オヨ</t>
    </rPh>
    <rPh sb="80" eb="82">
      <t>キョウイク</t>
    </rPh>
    <rPh sb="82" eb="84">
      <t>イイン</t>
    </rPh>
    <rPh sb="84" eb="85">
      <t>カイ</t>
    </rPh>
    <rPh sb="85" eb="86">
      <t>スウ</t>
    </rPh>
    <rPh sb="87" eb="89">
      <t>キニュウ</t>
    </rPh>
    <rPh sb="94" eb="95">
      <t>レイ</t>
    </rPh>
    <rPh sb="98" eb="101">
      <t>シチョウソン</t>
    </rPh>
    <rPh sb="101" eb="103">
      <t>キョウイク</t>
    </rPh>
    <rPh sb="103" eb="105">
      <t>イイン</t>
    </rPh>
    <rPh sb="105" eb="106">
      <t>カイ</t>
    </rPh>
    <rPh sb="109" eb="110">
      <t>コウ</t>
    </rPh>
    <rPh sb="113" eb="114">
      <t>カク</t>
    </rPh>
    <rPh sb="115" eb="116">
      <t>ケン</t>
    </rPh>
    <rPh sb="117" eb="119">
      <t>シュッセキ</t>
    </rPh>
    <rPh sb="119" eb="121">
      <t>テイシ</t>
    </rPh>
    <rPh sb="122" eb="123">
      <t>メイ</t>
    </rPh>
    <rPh sb="125" eb="127">
      <t>バアイ</t>
    </rPh>
    <rPh sb="129" eb="131">
      <t>ガッコウ</t>
    </rPh>
    <rPh sb="131" eb="132">
      <t>スウ</t>
    </rPh>
    <rPh sb="134" eb="136">
      <t>キョウイク</t>
    </rPh>
    <rPh sb="136" eb="138">
      <t>イイン</t>
    </rPh>
    <rPh sb="138" eb="139">
      <t>カイ</t>
    </rPh>
    <rPh sb="139" eb="140">
      <t>スウ</t>
    </rPh>
    <rPh sb="142" eb="143">
      <t>カゾ</t>
    </rPh>
    <phoneticPr fontId="9"/>
  </si>
  <si>
    <t>「市町村教育委員会」には、市町村教育委員会のほか、区及び組合等の教育委員会も含む。</t>
    <rPh sb="1" eb="4">
      <t>シチョウソン</t>
    </rPh>
    <rPh sb="4" eb="6">
      <t>キョウイク</t>
    </rPh>
    <rPh sb="6" eb="8">
      <t>イイン</t>
    </rPh>
    <rPh sb="8" eb="9">
      <t>カイ</t>
    </rPh>
    <rPh sb="13" eb="16">
      <t>シチョウソン</t>
    </rPh>
    <rPh sb="16" eb="18">
      <t>キョウイク</t>
    </rPh>
    <rPh sb="18" eb="20">
      <t>イイン</t>
    </rPh>
    <rPh sb="20" eb="21">
      <t>カイ</t>
    </rPh>
    <rPh sb="25" eb="26">
      <t>ク</t>
    </rPh>
    <rPh sb="26" eb="27">
      <t>オヨ</t>
    </rPh>
    <rPh sb="28" eb="30">
      <t>クミアイ</t>
    </rPh>
    <rPh sb="30" eb="31">
      <t>トウ</t>
    </rPh>
    <rPh sb="32" eb="34">
      <t>キョウイク</t>
    </rPh>
    <rPh sb="34" eb="36">
      <t>イイン</t>
    </rPh>
    <rPh sb="36" eb="37">
      <t>カイ</t>
    </rPh>
    <rPh sb="38" eb="39">
      <t>フク</t>
    </rPh>
    <phoneticPr fontId="9"/>
  </si>
  <si>
    <t>調査Ⅰの「３．加害児童生徒への特別な対応」及び、調査Ⅱの「８．いじめの対応状況（１）いじめる児童生徒への特別な対応」に計上したものについても、除外することなくこれを含めて記入すること。</t>
    <rPh sb="0" eb="2">
      <t>チョウサ</t>
    </rPh>
    <rPh sb="7" eb="9">
      <t>カガイ</t>
    </rPh>
    <rPh sb="9" eb="11">
      <t>ジドウ</t>
    </rPh>
    <rPh sb="11" eb="13">
      <t>セイト</t>
    </rPh>
    <rPh sb="15" eb="17">
      <t>トクベツ</t>
    </rPh>
    <rPh sb="18" eb="20">
      <t>タイオウ</t>
    </rPh>
    <rPh sb="21" eb="22">
      <t>オヨ</t>
    </rPh>
    <rPh sb="24" eb="26">
      <t>チョウサ</t>
    </rPh>
    <rPh sb="35" eb="37">
      <t>タイオウ</t>
    </rPh>
    <rPh sb="37" eb="39">
      <t>ジョウキョウ</t>
    </rPh>
    <rPh sb="46" eb="48">
      <t>ジドウ</t>
    </rPh>
    <rPh sb="48" eb="50">
      <t>セイト</t>
    </rPh>
    <rPh sb="52" eb="54">
      <t>トクベツ</t>
    </rPh>
    <rPh sb="55" eb="57">
      <t>タイオウ</t>
    </rPh>
    <rPh sb="59" eb="61">
      <t>ケイジョウ</t>
    </rPh>
    <rPh sb="71" eb="73">
      <t>ジョガイ</t>
    </rPh>
    <rPh sb="82" eb="83">
      <t>フク</t>
    </rPh>
    <rPh sb="85" eb="87">
      <t>キニュウ</t>
    </rPh>
    <phoneticPr fontId="9"/>
  </si>
  <si>
    <t>２．出席停止の学年別件数等</t>
    <rPh sb="2" eb="4">
      <t>シュッセキ</t>
    </rPh>
    <rPh sb="4" eb="6">
      <t>テイシ</t>
    </rPh>
    <rPh sb="7" eb="9">
      <t>ガクネン</t>
    </rPh>
    <rPh sb="9" eb="10">
      <t>ベツ</t>
    </rPh>
    <rPh sb="10" eb="12">
      <t>ケンスウ</t>
    </rPh>
    <rPh sb="12" eb="13">
      <t>トウ</t>
    </rPh>
    <phoneticPr fontId="9"/>
  </si>
  <si>
    <t>（７）計</t>
    <rPh sb="3" eb="4">
      <t>ケイ</t>
    </rPh>
    <phoneticPr fontId="9"/>
  </si>
  <si>
    <t>委員会3頁の出席停止をした学校数より出席停止の件数が少なくなっています。</t>
    <rPh sb="0" eb="3">
      <t>イインカイ</t>
    </rPh>
    <rPh sb="4" eb="5">
      <t>ページ</t>
    </rPh>
    <rPh sb="6" eb="8">
      <t>シュッセキ</t>
    </rPh>
    <rPh sb="8" eb="10">
      <t>テイシ</t>
    </rPh>
    <rPh sb="13" eb="15">
      <t>ガッコウ</t>
    </rPh>
    <rPh sb="15" eb="16">
      <t>スウ</t>
    </rPh>
    <rPh sb="18" eb="20">
      <t>シュッセキ</t>
    </rPh>
    <rPh sb="20" eb="22">
      <t>テイシ</t>
    </rPh>
    <rPh sb="23" eb="25">
      <t>ケンスウ</t>
    </rPh>
    <rPh sb="26" eb="27">
      <t>スク</t>
    </rPh>
    <phoneticPr fontId="9"/>
  </si>
  <si>
    <t>委員会3頁の出席停止をした学校数が未入力となっています。</t>
    <rPh sb="0" eb="3">
      <t>イインカイ</t>
    </rPh>
    <rPh sb="4" eb="5">
      <t>ページ</t>
    </rPh>
    <rPh sb="6" eb="8">
      <t>シュッセキ</t>
    </rPh>
    <rPh sb="8" eb="10">
      <t>テイシ</t>
    </rPh>
    <rPh sb="13" eb="15">
      <t>ガッコウ</t>
    </rPh>
    <rPh sb="15" eb="16">
      <t>スウ</t>
    </rPh>
    <rPh sb="17" eb="20">
      <t>ミニュウリョク</t>
    </rPh>
    <phoneticPr fontId="9"/>
  </si>
  <si>
    <t>（注）</t>
    <phoneticPr fontId="9"/>
  </si>
  <si>
    <t>１人に対する１回の措置について１件とする（以下同じ。）。
（例）１人が措置を２回受けた場合は２件とする。３人が同時に措置を受けた場合は３件とする。</t>
    <phoneticPr fontId="9"/>
  </si>
  <si>
    <t>３．出席停止の期間別件数</t>
    <rPh sb="2" eb="4">
      <t>シュッセキ</t>
    </rPh>
    <rPh sb="4" eb="6">
      <t>テイシ</t>
    </rPh>
    <rPh sb="7" eb="9">
      <t>キカン</t>
    </rPh>
    <rPh sb="9" eb="10">
      <t>ベツ</t>
    </rPh>
    <rPh sb="10" eb="12">
      <t>ケンスウ</t>
    </rPh>
    <phoneticPr fontId="9"/>
  </si>
  <si>
    <t>（１）3日以内</t>
    <rPh sb="4" eb="5">
      <t>ヒ</t>
    </rPh>
    <rPh sb="5" eb="7">
      <t>イナイ</t>
    </rPh>
    <phoneticPr fontId="9"/>
  </si>
  <si>
    <t>（２）4～6日</t>
    <rPh sb="6" eb="7">
      <t>ヒ</t>
    </rPh>
    <phoneticPr fontId="9"/>
  </si>
  <si>
    <t>（３）7～13日</t>
    <rPh sb="7" eb="8">
      <t>ヒ</t>
    </rPh>
    <phoneticPr fontId="9"/>
  </si>
  <si>
    <t>（４）14～20日</t>
    <rPh sb="8" eb="9">
      <t>ヒ</t>
    </rPh>
    <phoneticPr fontId="9"/>
  </si>
  <si>
    <t>（５）21日以上</t>
    <rPh sb="5" eb="6">
      <t>ニチ</t>
    </rPh>
    <rPh sb="6" eb="8">
      <t>イジョウ</t>
    </rPh>
    <phoneticPr fontId="9"/>
  </si>
  <si>
    <t xml:space="preserve"> （６）計</t>
    <rPh sb="4" eb="5">
      <t>ケイ</t>
    </rPh>
    <phoneticPr fontId="9"/>
  </si>
  <si>
    <t>「２．出席停止の学年別件数等」の「計」と「３．出席停止の期間別件数」の「計」が一致していません。</t>
    <rPh sb="3" eb="5">
      <t>シュッセキ</t>
    </rPh>
    <rPh sb="5" eb="7">
      <t>テイシ</t>
    </rPh>
    <rPh sb="8" eb="10">
      <t>ガクネン</t>
    </rPh>
    <rPh sb="10" eb="11">
      <t>ベツ</t>
    </rPh>
    <rPh sb="11" eb="13">
      <t>ケンスウ</t>
    </rPh>
    <rPh sb="13" eb="14">
      <t>トウ</t>
    </rPh>
    <rPh sb="17" eb="18">
      <t>ケイ</t>
    </rPh>
    <rPh sb="23" eb="25">
      <t>シュッセキ</t>
    </rPh>
    <rPh sb="25" eb="27">
      <t>テイシ</t>
    </rPh>
    <rPh sb="28" eb="30">
      <t>キカン</t>
    </rPh>
    <rPh sb="30" eb="31">
      <t>ベツ</t>
    </rPh>
    <rPh sb="31" eb="33">
      <t>ケンスウ</t>
    </rPh>
    <rPh sb="36" eb="37">
      <t>ケイ</t>
    </rPh>
    <rPh sb="39" eb="41">
      <t>イッチ</t>
    </rPh>
    <phoneticPr fontId="9"/>
  </si>
  <si>
    <t>「（６）計」の欄の件数は、「２．出席停止の学年別件数等」の（７）計の件数とそれぞれ一致するようにすること。</t>
    <rPh sb="4" eb="5">
      <t>ケイ</t>
    </rPh>
    <rPh sb="7" eb="8">
      <t>ラン</t>
    </rPh>
    <rPh sb="9" eb="11">
      <t>ケンスウ</t>
    </rPh>
    <rPh sb="16" eb="18">
      <t>シュッセキ</t>
    </rPh>
    <rPh sb="18" eb="20">
      <t>テイシ</t>
    </rPh>
    <rPh sb="21" eb="23">
      <t>ガクネン</t>
    </rPh>
    <rPh sb="23" eb="24">
      <t>ベツ</t>
    </rPh>
    <rPh sb="24" eb="26">
      <t>ケンスウ</t>
    </rPh>
    <rPh sb="26" eb="27">
      <t>トウ</t>
    </rPh>
    <rPh sb="32" eb="33">
      <t>ケイ</t>
    </rPh>
    <rPh sb="34" eb="36">
      <t>ケンスウ</t>
    </rPh>
    <rPh sb="41" eb="43">
      <t>イッチ</t>
    </rPh>
    <phoneticPr fontId="9"/>
  </si>
  <si>
    <r>
      <t>期間については、休業日は算入しないこと。 　(例）　令和</t>
    </r>
    <r>
      <rPr>
        <sz val="9"/>
        <color rgb="FFFF0000"/>
        <rFont val="ＭＳ 明朝"/>
        <family val="1"/>
        <charset val="128"/>
      </rPr>
      <t>６</t>
    </r>
    <r>
      <rPr>
        <sz val="9"/>
        <color theme="1"/>
        <rFont val="ＭＳ 明朝"/>
        <family val="1"/>
        <charset val="128"/>
      </rPr>
      <t>年１１月</t>
    </r>
    <r>
      <rPr>
        <sz val="9"/>
        <color rgb="FFFF0000"/>
        <rFont val="ＭＳ 明朝"/>
        <family val="1"/>
        <charset val="128"/>
      </rPr>
      <t>１１</t>
    </r>
    <r>
      <rPr>
        <sz val="9"/>
        <color theme="1"/>
        <rFont val="ＭＳ 明朝"/>
        <family val="1"/>
        <charset val="128"/>
      </rPr>
      <t>日（</t>
    </r>
    <r>
      <rPr>
        <sz val="9"/>
        <color rgb="FFFF0000"/>
        <rFont val="ＭＳ 明朝"/>
        <family val="1"/>
        <charset val="128"/>
      </rPr>
      <t>月</t>
    </r>
    <r>
      <rPr>
        <sz val="9"/>
        <color theme="1"/>
        <rFont val="ＭＳ 明朝"/>
        <family val="1"/>
        <charset val="128"/>
      </rPr>
      <t>）～令和</t>
    </r>
    <r>
      <rPr>
        <sz val="9"/>
        <color rgb="FFFF0000"/>
        <rFont val="ＭＳ 明朝"/>
        <family val="1"/>
        <charset val="128"/>
      </rPr>
      <t>６</t>
    </r>
    <r>
      <rPr>
        <sz val="9"/>
        <color theme="1"/>
        <rFont val="ＭＳ 明朝"/>
        <family val="1"/>
        <charset val="128"/>
      </rPr>
      <t>年１１月１</t>
    </r>
    <r>
      <rPr>
        <sz val="9"/>
        <color rgb="FFFF0000"/>
        <rFont val="ＭＳ 明朝"/>
        <family val="1"/>
        <charset val="128"/>
      </rPr>
      <t>７</t>
    </r>
    <r>
      <rPr>
        <sz val="9"/>
        <color theme="1"/>
        <rFont val="ＭＳ 明朝"/>
        <family val="1"/>
        <charset val="128"/>
      </rPr>
      <t>日（</t>
    </r>
    <r>
      <rPr>
        <sz val="9"/>
        <color rgb="FFFF0000"/>
        <rFont val="ＭＳ 明朝"/>
        <family val="1"/>
        <charset val="128"/>
      </rPr>
      <t>日</t>
    </r>
    <r>
      <rPr>
        <sz val="9"/>
        <color theme="1"/>
        <rFont val="ＭＳ 明朝"/>
        <family val="1"/>
        <charset val="128"/>
      </rPr>
      <t>）→　５日間</t>
    </r>
    <rPh sb="0" eb="2">
      <t>キカン</t>
    </rPh>
    <rPh sb="8" eb="11">
      <t>キュウギョウビ</t>
    </rPh>
    <rPh sb="12" eb="14">
      <t>サンニュウ</t>
    </rPh>
    <rPh sb="37" eb="38">
      <t>ゲツ</t>
    </rPh>
    <rPh sb="43" eb="44">
      <t>ネン</t>
    </rPh>
    <rPh sb="51" eb="52">
      <t>ニチ</t>
    </rPh>
    <phoneticPr fontId="9"/>
  </si>
  <si>
    <t>４．出席停止の理由別件数</t>
    <rPh sb="2" eb="4">
      <t>シュッセキ</t>
    </rPh>
    <rPh sb="4" eb="6">
      <t>テイシ</t>
    </rPh>
    <rPh sb="7" eb="9">
      <t>リユウ</t>
    </rPh>
    <rPh sb="9" eb="10">
      <t>ベツ</t>
    </rPh>
    <rPh sb="10" eb="12">
      <t>ケンスウ</t>
    </rPh>
    <phoneticPr fontId="9"/>
  </si>
  <si>
    <t>出席停止の件数よりも理由選択が少なくなっています。</t>
    <rPh sb="0" eb="2">
      <t>シュッセキ</t>
    </rPh>
    <rPh sb="2" eb="4">
      <t>テイシ</t>
    </rPh>
    <rPh sb="5" eb="7">
      <t>ケンスウ</t>
    </rPh>
    <rPh sb="10" eb="12">
      <t>リユウ</t>
    </rPh>
    <rPh sb="12" eb="14">
      <t>センタク</t>
    </rPh>
    <rPh sb="15" eb="16">
      <t>スク</t>
    </rPh>
    <phoneticPr fontId="9"/>
  </si>
  <si>
    <t>暴力行為</t>
    <rPh sb="0" eb="2">
      <t>ボウリョク</t>
    </rPh>
    <rPh sb="2" eb="4">
      <t>コウイ</t>
    </rPh>
    <phoneticPr fontId="9"/>
  </si>
  <si>
    <t>理由の区分に、出席停止の件数を上回っている欄があります。</t>
    <rPh sb="0" eb="2">
      <t>リユウ</t>
    </rPh>
    <rPh sb="3" eb="5">
      <t>クブン</t>
    </rPh>
    <rPh sb="7" eb="9">
      <t>シュッセキ</t>
    </rPh>
    <rPh sb="9" eb="11">
      <t>テイシ</t>
    </rPh>
    <rPh sb="12" eb="14">
      <t>ケンスウ</t>
    </rPh>
    <rPh sb="15" eb="17">
      <t>ウワマワ</t>
    </rPh>
    <rPh sb="21" eb="22">
      <t>ラン</t>
    </rPh>
    <phoneticPr fontId="9"/>
  </si>
  <si>
    <t>授業妨害</t>
    <rPh sb="0" eb="2">
      <t>ジュギョウ</t>
    </rPh>
    <rPh sb="2" eb="4">
      <t>ボウガイ</t>
    </rPh>
    <phoneticPr fontId="9"/>
  </si>
  <si>
    <t>いじめ</t>
    <phoneticPr fontId="9"/>
  </si>
  <si>
    <t>「暴力行為」の欄のＡ、Ｂの人数は、調査Ⅰの「３．加害児童生徒への特別な対応」（学校３頁）の「⑧出席停止」のＡ、Ｂの人数と同じになる。</t>
    <rPh sb="1" eb="3">
      <t>ボウリョク</t>
    </rPh>
    <rPh sb="3" eb="5">
      <t>コウイ</t>
    </rPh>
    <rPh sb="7" eb="8">
      <t>ラン</t>
    </rPh>
    <rPh sb="13" eb="15">
      <t>ニンズウ</t>
    </rPh>
    <rPh sb="17" eb="19">
      <t>チョウサ</t>
    </rPh>
    <rPh sb="24" eb="26">
      <t>カガイ</t>
    </rPh>
    <rPh sb="26" eb="28">
      <t>ジドウ</t>
    </rPh>
    <rPh sb="28" eb="30">
      <t>セイト</t>
    </rPh>
    <rPh sb="32" eb="34">
      <t>トクベツ</t>
    </rPh>
    <rPh sb="35" eb="37">
      <t>タイオウ</t>
    </rPh>
    <rPh sb="39" eb="41">
      <t>ガッコウ</t>
    </rPh>
    <rPh sb="47" eb="49">
      <t>シュッセキ</t>
    </rPh>
    <rPh sb="48" eb="50">
      <t>テイシ</t>
    </rPh>
    <rPh sb="56" eb="58">
      <t>ニンズウ</t>
    </rPh>
    <rPh sb="59" eb="60">
      <t>オナ</t>
    </rPh>
    <phoneticPr fontId="9"/>
  </si>
  <si>
    <t>「いじめ」の欄のＣ、Ｄの人数は、調査Ⅱの「８．いじめの対応状況」の「（１）いじめる児童生徒への特別な対応」（学校８頁）の「⑧出席停止」のＡ、Ｂの人数と同じになる。</t>
    <rPh sb="6" eb="7">
      <t>ラン</t>
    </rPh>
    <rPh sb="12" eb="14">
      <t>ニンズウ</t>
    </rPh>
    <rPh sb="16" eb="18">
      <t>チョウサ</t>
    </rPh>
    <rPh sb="27" eb="29">
      <t>タイオウ</t>
    </rPh>
    <rPh sb="29" eb="31">
      <t>ジョウキョウ</t>
    </rPh>
    <rPh sb="41" eb="43">
      <t>ジドウ</t>
    </rPh>
    <rPh sb="43" eb="45">
      <t>セイト</t>
    </rPh>
    <rPh sb="47" eb="49">
      <t>トクベツ</t>
    </rPh>
    <rPh sb="50" eb="52">
      <t>タイオウ</t>
    </rPh>
    <rPh sb="54" eb="56">
      <t>ガッコウ</t>
    </rPh>
    <rPh sb="57" eb="58">
      <t>ページ</t>
    </rPh>
    <rPh sb="62" eb="64">
      <t>シュッセキ</t>
    </rPh>
    <rPh sb="64" eb="66">
      <t>テイシ</t>
    </rPh>
    <rPh sb="72" eb="74">
      <t>ニンズウ</t>
    </rPh>
    <rPh sb="75" eb="76">
      <t>オナ</t>
    </rPh>
    <phoneticPr fontId="9"/>
  </si>
  <si>
    <t>調査Ⅷ</t>
    <rPh sb="0" eb="2">
      <t>チョウサ</t>
    </rPh>
    <phoneticPr fontId="9"/>
  </si>
  <si>
    <t>教育相談の状況</t>
    <rPh sb="0" eb="2">
      <t>キョウイク</t>
    </rPh>
    <rPh sb="2" eb="4">
      <t>ソウダン</t>
    </rPh>
    <rPh sb="5" eb="7">
      <t>ジョウキョウ</t>
    </rPh>
    <phoneticPr fontId="9"/>
  </si>
  <si>
    <t>１．各都道府県及び指定都市の教育委員会（学校教育所管部局）が所管する教育相談を行っている機関等の状況（指定都市以外の市区町村教育委員会においては記入不要）</t>
    <rPh sb="2" eb="3">
      <t>カク</t>
    </rPh>
    <rPh sb="3" eb="7">
      <t>トドウフケン</t>
    </rPh>
    <rPh sb="7" eb="8">
      <t>オヨ</t>
    </rPh>
    <rPh sb="9" eb="11">
      <t>シテイ</t>
    </rPh>
    <rPh sb="11" eb="13">
      <t>トシ</t>
    </rPh>
    <rPh sb="14" eb="16">
      <t>キョウイク</t>
    </rPh>
    <rPh sb="16" eb="18">
      <t>イイン</t>
    </rPh>
    <rPh sb="18" eb="19">
      <t>カイ</t>
    </rPh>
    <rPh sb="20" eb="22">
      <t>ガッコウ</t>
    </rPh>
    <rPh sb="22" eb="24">
      <t>キョウイク</t>
    </rPh>
    <rPh sb="24" eb="26">
      <t>ショカン</t>
    </rPh>
    <rPh sb="26" eb="28">
      <t>ブキョク</t>
    </rPh>
    <rPh sb="30" eb="32">
      <t>ショカン</t>
    </rPh>
    <rPh sb="34" eb="36">
      <t>キョウイク</t>
    </rPh>
    <rPh sb="36" eb="38">
      <t>ソウダン</t>
    </rPh>
    <rPh sb="39" eb="40">
      <t>オコナ</t>
    </rPh>
    <rPh sb="44" eb="46">
      <t>キカン</t>
    </rPh>
    <rPh sb="46" eb="47">
      <t>トウ</t>
    </rPh>
    <rPh sb="48" eb="50">
      <t>ジョウキョウ</t>
    </rPh>
    <rPh sb="51" eb="53">
      <t>シテイ</t>
    </rPh>
    <rPh sb="53" eb="55">
      <t>トシ</t>
    </rPh>
    <rPh sb="55" eb="57">
      <t>イガイ</t>
    </rPh>
    <rPh sb="58" eb="59">
      <t>シ</t>
    </rPh>
    <rPh sb="59" eb="60">
      <t>ク</t>
    </rPh>
    <rPh sb="60" eb="62">
      <t>チョウソン</t>
    </rPh>
    <rPh sb="62" eb="64">
      <t>キョウイク</t>
    </rPh>
    <rPh sb="64" eb="66">
      <t>イイン</t>
    </rPh>
    <rPh sb="66" eb="67">
      <t>カイ</t>
    </rPh>
    <rPh sb="72" eb="74">
      <t>キニュウ</t>
    </rPh>
    <rPh sb="74" eb="76">
      <t>フヨウ</t>
    </rPh>
    <phoneticPr fontId="9"/>
  </si>
  <si>
    <t>区　　　　分</t>
    <rPh sb="0" eb="1">
      <t>ク</t>
    </rPh>
    <rPh sb="5" eb="6">
      <t>ブン</t>
    </rPh>
    <phoneticPr fontId="9"/>
  </si>
  <si>
    <t>機関数(箇所)</t>
    <rPh sb="0" eb="2">
      <t>キカン</t>
    </rPh>
    <rPh sb="2" eb="3">
      <t>スウ</t>
    </rPh>
    <rPh sb="4" eb="5">
      <t>カ</t>
    </rPh>
    <rPh sb="5" eb="6">
      <t>ショ</t>
    </rPh>
    <phoneticPr fontId="9"/>
  </si>
  <si>
    <t>教育相談員数（人）</t>
    <rPh sb="0" eb="2">
      <t>キョウイク</t>
    </rPh>
    <rPh sb="2" eb="5">
      <t>ソウダンイン</t>
    </rPh>
    <rPh sb="5" eb="6">
      <t>スウ</t>
    </rPh>
    <rPh sb="7" eb="8">
      <t>ニン</t>
    </rPh>
    <phoneticPr fontId="9"/>
  </si>
  <si>
    <t>教育相談件数　（件）</t>
    <rPh sb="0" eb="1">
      <t>キョウ</t>
    </rPh>
    <rPh sb="1" eb="2">
      <t>イク</t>
    </rPh>
    <rPh sb="2" eb="3">
      <t>ソウ</t>
    </rPh>
    <rPh sb="3" eb="4">
      <t>ダン</t>
    </rPh>
    <rPh sb="4" eb="5">
      <t>ケン</t>
    </rPh>
    <rPh sb="5" eb="6">
      <t>カズ</t>
    </rPh>
    <rPh sb="8" eb="9">
      <t>ケン</t>
    </rPh>
    <phoneticPr fontId="9"/>
  </si>
  <si>
    <t xml:space="preserve">（１）
</t>
    <phoneticPr fontId="9"/>
  </si>
  <si>
    <t>（２）
常勤職員数</t>
    <rPh sb="4" eb="6">
      <t>ジョウキン</t>
    </rPh>
    <rPh sb="6" eb="9">
      <t>ショクインスウ</t>
    </rPh>
    <phoneticPr fontId="9"/>
  </si>
  <si>
    <t>（３）
非常勤職員数</t>
    <rPh sb="4" eb="7">
      <t>ヒジョウキン</t>
    </rPh>
    <rPh sb="7" eb="9">
      <t>ショクイン</t>
    </rPh>
    <rPh sb="9" eb="10">
      <t>スウ</t>
    </rPh>
    <phoneticPr fontId="9"/>
  </si>
  <si>
    <t>（４）
合計</t>
    <rPh sb="4" eb="5">
      <t>ゴウ</t>
    </rPh>
    <rPh sb="5" eb="6">
      <t>ケイ</t>
    </rPh>
    <phoneticPr fontId="9"/>
  </si>
  <si>
    <t>（５）
来所相談</t>
    <rPh sb="4" eb="5">
      <t>ライ</t>
    </rPh>
    <rPh sb="5" eb="6">
      <t>ショ</t>
    </rPh>
    <rPh sb="6" eb="8">
      <t>ソウダン</t>
    </rPh>
    <phoneticPr fontId="9"/>
  </si>
  <si>
    <t>（６）
電話相談</t>
    <rPh sb="4" eb="6">
      <t>デンワ</t>
    </rPh>
    <rPh sb="6" eb="8">
      <t>ソウダン</t>
    </rPh>
    <phoneticPr fontId="9"/>
  </si>
  <si>
    <t>（７）
訪問相談</t>
    <rPh sb="4" eb="6">
      <t>ホウモン</t>
    </rPh>
    <rPh sb="6" eb="8">
      <t>ソウダン</t>
    </rPh>
    <phoneticPr fontId="9"/>
  </si>
  <si>
    <t>（８）
巡回相談</t>
    <rPh sb="4" eb="6">
      <t>ジュンカイ</t>
    </rPh>
    <rPh sb="6" eb="8">
      <t>ソウダン</t>
    </rPh>
    <phoneticPr fontId="9"/>
  </si>
  <si>
    <t>（９）SNS等オンラインを活用した相談</t>
    <rPh sb="6" eb="7">
      <t>トウ</t>
    </rPh>
    <rPh sb="13" eb="15">
      <t>カツヨウ</t>
    </rPh>
    <rPh sb="17" eb="19">
      <t>ソウダン</t>
    </rPh>
    <phoneticPr fontId="9"/>
  </si>
  <si>
    <t>（10）
合計</t>
    <rPh sb="5" eb="6">
      <t>ゴウ</t>
    </rPh>
    <rPh sb="6" eb="7">
      <t>ケイ</t>
    </rPh>
    <phoneticPr fontId="9"/>
  </si>
  <si>
    <t>①</t>
  </si>
  <si>
    <t>機関数が未記入</t>
    <rPh sb="0" eb="2">
      <t>キカン</t>
    </rPh>
    <rPh sb="2" eb="3">
      <t>スウ</t>
    </rPh>
    <rPh sb="4" eb="5">
      <t>ミ</t>
    </rPh>
    <rPh sb="5" eb="7">
      <t>キニュウ</t>
    </rPh>
    <phoneticPr fontId="9"/>
  </si>
  <si>
    <t>「機関数（箇所）」欄は、該当がない場合もゼロを記入してください。</t>
    <rPh sb="1" eb="3">
      <t>キカン</t>
    </rPh>
    <rPh sb="3" eb="4">
      <t>スウ</t>
    </rPh>
    <rPh sb="5" eb="7">
      <t>カショ</t>
    </rPh>
    <rPh sb="9" eb="10">
      <t>ラン</t>
    </rPh>
    <rPh sb="12" eb="14">
      <t>ガイトウ</t>
    </rPh>
    <rPh sb="17" eb="19">
      <t>バアイ</t>
    </rPh>
    <rPh sb="23" eb="25">
      <t>キニュウ</t>
    </rPh>
    <phoneticPr fontId="9"/>
  </si>
  <si>
    <t>教育相談機関</t>
    <rPh sb="0" eb="2">
      <t>キョウイク</t>
    </rPh>
    <rPh sb="2" eb="4">
      <t>ソウダン</t>
    </rPh>
    <rPh sb="4" eb="6">
      <t>キカン</t>
    </rPh>
    <phoneticPr fontId="9"/>
  </si>
  <si>
    <t>教育センター・研究所</t>
    <rPh sb="0" eb="2">
      <t>キョウイク</t>
    </rPh>
    <rPh sb="7" eb="10">
      <t>ケンキュウショ</t>
    </rPh>
    <phoneticPr fontId="9"/>
  </si>
  <si>
    <t>②</t>
  </si>
  <si>
    <t>教育相談所・相談室</t>
    <rPh sb="0" eb="2">
      <t>キョウイク</t>
    </rPh>
    <rPh sb="2" eb="5">
      <t>ソウダンジョ</t>
    </rPh>
    <rPh sb="6" eb="9">
      <t>ソウダンシツ</t>
    </rPh>
    <phoneticPr fontId="9"/>
  </si>
  <si>
    <t>③</t>
  </si>
  <si>
    <t>合　　　計</t>
    <rPh sb="0" eb="1">
      <t>ゴウ</t>
    </rPh>
    <rPh sb="4" eb="5">
      <t>ケイ</t>
    </rPh>
    <phoneticPr fontId="9"/>
  </si>
  <si>
    <t>④</t>
  </si>
  <si>
    <t>「教育委員会」の欄には、教育委員会に教育相談員を置いている場合、機関数（箇所）に「１」を入力し、当該相談員が受けた相談件数を記入する。なお、指導主事が教育相談員を兼ねている等、他の業務を主とした上で教育相談員の業務を兼務している職員については、教育相談員数に数えない。</t>
    <rPh sb="1" eb="3">
      <t>キョウイク</t>
    </rPh>
    <rPh sb="3" eb="6">
      <t>イインカイ</t>
    </rPh>
    <rPh sb="8" eb="9">
      <t>ラン</t>
    </rPh>
    <rPh sb="12" eb="14">
      <t>キョウイク</t>
    </rPh>
    <rPh sb="14" eb="17">
      <t>イインカイ</t>
    </rPh>
    <rPh sb="18" eb="20">
      <t>キョウイク</t>
    </rPh>
    <rPh sb="20" eb="23">
      <t>ソウダンイン</t>
    </rPh>
    <rPh sb="24" eb="25">
      <t>オ</t>
    </rPh>
    <rPh sb="29" eb="31">
      <t>バアイ</t>
    </rPh>
    <rPh sb="32" eb="34">
      <t>キカン</t>
    </rPh>
    <rPh sb="34" eb="35">
      <t>スウ</t>
    </rPh>
    <rPh sb="36" eb="38">
      <t>カショ</t>
    </rPh>
    <rPh sb="44" eb="46">
      <t>ニュウリョク</t>
    </rPh>
    <rPh sb="48" eb="50">
      <t>トウガイ</t>
    </rPh>
    <rPh sb="50" eb="53">
      <t>ソウダンイン</t>
    </rPh>
    <rPh sb="54" eb="55">
      <t>ウ</t>
    </rPh>
    <rPh sb="57" eb="59">
      <t>ソウダン</t>
    </rPh>
    <rPh sb="59" eb="61">
      <t>ケンスウ</t>
    </rPh>
    <rPh sb="62" eb="64">
      <t>キニュウ</t>
    </rPh>
    <rPh sb="70" eb="72">
      <t>シドウ</t>
    </rPh>
    <rPh sb="72" eb="74">
      <t>シュジ</t>
    </rPh>
    <rPh sb="75" eb="77">
      <t>キョウイク</t>
    </rPh>
    <rPh sb="81" eb="82">
      <t>カ</t>
    </rPh>
    <rPh sb="86" eb="87">
      <t>トウ</t>
    </rPh>
    <rPh sb="88" eb="89">
      <t>タ</t>
    </rPh>
    <rPh sb="90" eb="92">
      <t>ギョウム</t>
    </rPh>
    <rPh sb="93" eb="94">
      <t>シュ</t>
    </rPh>
    <rPh sb="97" eb="98">
      <t>ウエ</t>
    </rPh>
    <rPh sb="99" eb="101">
      <t>キョウイク</t>
    </rPh>
    <rPh sb="101" eb="104">
      <t>ソウダンイン</t>
    </rPh>
    <rPh sb="105" eb="107">
      <t>ギョウム</t>
    </rPh>
    <rPh sb="108" eb="110">
      <t>ケンム</t>
    </rPh>
    <rPh sb="114" eb="116">
      <t>ショクイン</t>
    </rPh>
    <rPh sb="122" eb="124">
      <t>キョウイク</t>
    </rPh>
    <rPh sb="124" eb="127">
      <t>ソウダンイン</t>
    </rPh>
    <rPh sb="127" eb="128">
      <t>スウ</t>
    </rPh>
    <rPh sb="129" eb="130">
      <t>カゾ</t>
    </rPh>
    <phoneticPr fontId="9"/>
  </si>
  <si>
    <t>相談員数が未記入</t>
    <rPh sb="0" eb="3">
      <t>ソウダンイン</t>
    </rPh>
    <rPh sb="3" eb="4">
      <t>スウ</t>
    </rPh>
    <rPh sb="5" eb="8">
      <t>ミキニュウ</t>
    </rPh>
    <phoneticPr fontId="9"/>
  </si>
  <si>
    <t>「教育相談員数」を記入してください。定義に該当する教育相談員がいない場合にはゼロを記入してください。</t>
    <rPh sb="1" eb="3">
      <t>キョウイク</t>
    </rPh>
    <rPh sb="3" eb="5">
      <t>ソウダン</t>
    </rPh>
    <rPh sb="5" eb="6">
      <t>イン</t>
    </rPh>
    <rPh sb="6" eb="7">
      <t>スウ</t>
    </rPh>
    <rPh sb="9" eb="11">
      <t>キニュウ</t>
    </rPh>
    <rPh sb="18" eb="20">
      <t>テイギ</t>
    </rPh>
    <rPh sb="21" eb="23">
      <t>ガイトウ</t>
    </rPh>
    <rPh sb="25" eb="27">
      <t>キョウイク</t>
    </rPh>
    <rPh sb="27" eb="30">
      <t>ソウダンイン</t>
    </rPh>
    <rPh sb="34" eb="36">
      <t>バアイ</t>
    </rPh>
    <rPh sb="41" eb="43">
      <t>キニュウ</t>
    </rPh>
    <phoneticPr fontId="9"/>
  </si>
  <si>
    <t>表中、「教育センター・研究所」とは、教員研修、専門的研究、教育相談等の活動を行う総合的な機関であり、「教育相談所・相談室」とは、教育相談のみを行う機関（教育委員会や地方教育事務所の建物の中に設置されている相談室や相談コーナーを含む。）をいうものとする。</t>
    <rPh sb="0" eb="1">
      <t>ヒョウ</t>
    </rPh>
    <rPh sb="1" eb="2">
      <t>ナカ</t>
    </rPh>
    <rPh sb="4" eb="6">
      <t>キョウイク</t>
    </rPh>
    <rPh sb="11" eb="14">
      <t>ケンキュウショ</t>
    </rPh>
    <rPh sb="18" eb="20">
      <t>キョウイン</t>
    </rPh>
    <rPh sb="20" eb="22">
      <t>ケンシュウ</t>
    </rPh>
    <rPh sb="23" eb="26">
      <t>センモンテキ</t>
    </rPh>
    <rPh sb="26" eb="28">
      <t>ケンキュウ</t>
    </rPh>
    <rPh sb="29" eb="31">
      <t>キョウイク</t>
    </rPh>
    <rPh sb="31" eb="33">
      <t>ソウダン</t>
    </rPh>
    <rPh sb="33" eb="34">
      <t>トウ</t>
    </rPh>
    <rPh sb="35" eb="37">
      <t>カツドウ</t>
    </rPh>
    <rPh sb="38" eb="39">
      <t>オコナ</t>
    </rPh>
    <rPh sb="40" eb="43">
      <t>ソウゴウテキ</t>
    </rPh>
    <rPh sb="44" eb="46">
      <t>キカン</t>
    </rPh>
    <rPh sb="51" eb="53">
      <t>キョウイク</t>
    </rPh>
    <rPh sb="53" eb="55">
      <t>ソウダン</t>
    </rPh>
    <rPh sb="55" eb="56">
      <t>ショ</t>
    </rPh>
    <rPh sb="57" eb="60">
      <t>ソウダンシツ</t>
    </rPh>
    <rPh sb="64" eb="66">
      <t>キョウイク</t>
    </rPh>
    <rPh sb="66" eb="68">
      <t>ソウダン</t>
    </rPh>
    <rPh sb="71" eb="72">
      <t>オコナ</t>
    </rPh>
    <rPh sb="73" eb="75">
      <t>キカン</t>
    </rPh>
    <rPh sb="76" eb="78">
      <t>キョウイク</t>
    </rPh>
    <rPh sb="78" eb="80">
      <t>イイン</t>
    </rPh>
    <rPh sb="80" eb="81">
      <t>カイ</t>
    </rPh>
    <rPh sb="82" eb="84">
      <t>チホウ</t>
    </rPh>
    <rPh sb="84" eb="86">
      <t>キョウイク</t>
    </rPh>
    <rPh sb="86" eb="88">
      <t>ジム</t>
    </rPh>
    <rPh sb="88" eb="89">
      <t>ショ</t>
    </rPh>
    <rPh sb="90" eb="92">
      <t>タテモノ</t>
    </rPh>
    <rPh sb="93" eb="94">
      <t>ナカ</t>
    </rPh>
    <rPh sb="95" eb="97">
      <t>セッチ</t>
    </rPh>
    <rPh sb="102" eb="105">
      <t>ソウダンシツ</t>
    </rPh>
    <rPh sb="106" eb="108">
      <t>ソウダン</t>
    </rPh>
    <rPh sb="113" eb="114">
      <t>フク</t>
    </rPh>
    <phoneticPr fontId="9"/>
  </si>
  <si>
    <t>訪問相談とは依頼に応じて訪問して行う教育相談をいう。</t>
    <rPh sb="0" eb="2">
      <t>ホウモン</t>
    </rPh>
    <rPh sb="2" eb="4">
      <t>ソウダン</t>
    </rPh>
    <rPh sb="6" eb="8">
      <t>イライ</t>
    </rPh>
    <rPh sb="9" eb="10">
      <t>オウ</t>
    </rPh>
    <rPh sb="12" eb="14">
      <t>ホウモン</t>
    </rPh>
    <rPh sb="16" eb="17">
      <t>オコナ</t>
    </rPh>
    <rPh sb="18" eb="20">
      <t>キョウイク</t>
    </rPh>
    <rPh sb="20" eb="22">
      <t>ソウダン</t>
    </rPh>
    <phoneticPr fontId="9"/>
  </si>
  <si>
    <t>巡回相談とは相談者の便を図り、計画的に公民館等に出向いて相談を受けるものをいう。</t>
    <rPh sb="0" eb="2">
      <t>ジュンカイ</t>
    </rPh>
    <rPh sb="2" eb="4">
      <t>ソウダン</t>
    </rPh>
    <rPh sb="6" eb="9">
      <t>ソウダンシャ</t>
    </rPh>
    <rPh sb="10" eb="11">
      <t>ベン</t>
    </rPh>
    <rPh sb="12" eb="13">
      <t>ハカ</t>
    </rPh>
    <rPh sb="15" eb="18">
      <t>ケイカクテキ</t>
    </rPh>
    <rPh sb="19" eb="22">
      <t>コウミンカン</t>
    </rPh>
    <rPh sb="22" eb="23">
      <t>トウ</t>
    </rPh>
    <rPh sb="24" eb="26">
      <t>デム</t>
    </rPh>
    <rPh sb="28" eb="30">
      <t>ソウダン</t>
    </rPh>
    <rPh sb="31" eb="32">
      <t>ウ</t>
    </rPh>
    <phoneticPr fontId="9"/>
  </si>
  <si>
    <t>SNS等オンラインを活用した相談とは、SNSによるもののほか、メールやWEB会議システムによるもの等、オンラインを活用した相談をいう。</t>
    <rPh sb="3" eb="4">
      <t>トウ</t>
    </rPh>
    <rPh sb="10" eb="12">
      <t>カツヨウ</t>
    </rPh>
    <rPh sb="14" eb="16">
      <t>ソウダン</t>
    </rPh>
    <rPh sb="38" eb="40">
      <t>カイギ</t>
    </rPh>
    <rPh sb="49" eb="50">
      <t>トウ</t>
    </rPh>
    <rPh sb="57" eb="59">
      <t>カツヨウ</t>
    </rPh>
    <rPh sb="61" eb="63">
      <t>ソウダン</t>
    </rPh>
    <phoneticPr fontId="9"/>
  </si>
  <si>
    <t>都道府県・指定都市の回答欄には、市区町村教育委員会は記入しないでください。</t>
    <rPh sb="0" eb="4">
      <t>トドウフケン</t>
    </rPh>
    <rPh sb="5" eb="7">
      <t>シテイ</t>
    </rPh>
    <rPh sb="7" eb="9">
      <t>トシ</t>
    </rPh>
    <rPh sb="10" eb="12">
      <t>カイトウ</t>
    </rPh>
    <rPh sb="12" eb="13">
      <t>ラン</t>
    </rPh>
    <rPh sb="16" eb="18">
      <t>シク</t>
    </rPh>
    <rPh sb="18" eb="20">
      <t>チョウソン</t>
    </rPh>
    <rPh sb="20" eb="22">
      <t>キョウイク</t>
    </rPh>
    <rPh sb="22" eb="25">
      <t>イインカイ</t>
    </rPh>
    <rPh sb="26" eb="28">
      <t>キニュウ</t>
    </rPh>
    <phoneticPr fontId="9"/>
  </si>
  <si>
    <t>教育相談件数は、本人、保護者等に数回継続して教育相談を実施した場合でも実質的に一つのケースを１件として数えて記入する。ただし、途中から相談方法を変えるなど複数の方法で相談を行った場合には、それぞれの相談方法ごとに１件と数えること。</t>
    <rPh sb="0" eb="2">
      <t>キョウイク</t>
    </rPh>
    <rPh sb="2" eb="4">
      <t>ソウダン</t>
    </rPh>
    <rPh sb="4" eb="6">
      <t>ケンスウ</t>
    </rPh>
    <rPh sb="8" eb="10">
      <t>ホンニン</t>
    </rPh>
    <rPh sb="11" eb="14">
      <t>ホゴシャ</t>
    </rPh>
    <rPh sb="14" eb="15">
      <t>トウ</t>
    </rPh>
    <rPh sb="16" eb="18">
      <t>スウカイ</t>
    </rPh>
    <rPh sb="18" eb="20">
      <t>ケイゾク</t>
    </rPh>
    <rPh sb="22" eb="24">
      <t>キョウイク</t>
    </rPh>
    <rPh sb="24" eb="26">
      <t>ソウダン</t>
    </rPh>
    <rPh sb="27" eb="29">
      <t>ジッシ</t>
    </rPh>
    <rPh sb="31" eb="33">
      <t>バアイ</t>
    </rPh>
    <rPh sb="35" eb="38">
      <t>ジッシツテキ</t>
    </rPh>
    <rPh sb="39" eb="40">
      <t>1</t>
    </rPh>
    <rPh sb="47" eb="48">
      <t>ケン</t>
    </rPh>
    <rPh sb="51" eb="52">
      <t>カゾ</t>
    </rPh>
    <rPh sb="54" eb="56">
      <t>キニュウ</t>
    </rPh>
    <rPh sb="63" eb="65">
      <t>トチュウ</t>
    </rPh>
    <rPh sb="67" eb="69">
      <t>ソウダン</t>
    </rPh>
    <rPh sb="69" eb="71">
      <t>ホウホウ</t>
    </rPh>
    <rPh sb="72" eb="73">
      <t>カ</t>
    </rPh>
    <rPh sb="80" eb="82">
      <t>ホウホウ</t>
    </rPh>
    <rPh sb="83" eb="85">
      <t>ソウダン</t>
    </rPh>
    <rPh sb="86" eb="87">
      <t>オコナ</t>
    </rPh>
    <rPh sb="89" eb="91">
      <t>バアイ</t>
    </rPh>
    <rPh sb="99" eb="101">
      <t>ソウダン</t>
    </rPh>
    <rPh sb="101" eb="103">
      <t>ホウホウ</t>
    </rPh>
    <rPh sb="107" eb="108">
      <t>ケン</t>
    </rPh>
    <rPh sb="109" eb="110">
      <t>カゾ</t>
    </rPh>
    <phoneticPr fontId="9"/>
  </si>
  <si>
    <t>教育相談員の欄の「常勤職員数」とは地方自治法第２０４条により給料等を支給される者の数とし、「非常勤職員数」とは、同法第２０３条の２により報酬の支給と費用弁償を受ける者の数とする。ただし、相談業務を外部の団体等に委託しており、委託先団体が相談員を配置している場合には、フルタイムで勤務している場合には「常勤」、そうでない場合には「非常勤」に計上すること。</t>
    <rPh sb="0" eb="2">
      <t>キョウイク</t>
    </rPh>
    <rPh sb="2" eb="5">
      <t>ソウダンイン</t>
    </rPh>
    <rPh sb="6" eb="7">
      <t>ラン</t>
    </rPh>
    <rPh sb="9" eb="11">
      <t>ジョウキン</t>
    </rPh>
    <rPh sb="11" eb="14">
      <t>ショクインスウ</t>
    </rPh>
    <rPh sb="17" eb="19">
      <t>チホウ</t>
    </rPh>
    <rPh sb="19" eb="21">
      <t>ジチ</t>
    </rPh>
    <rPh sb="21" eb="22">
      <t>ホウ</t>
    </rPh>
    <rPh sb="22" eb="23">
      <t>ダイ</t>
    </rPh>
    <rPh sb="26" eb="27">
      <t>ジョウ</t>
    </rPh>
    <rPh sb="30" eb="32">
      <t>キュウリョウ</t>
    </rPh>
    <rPh sb="32" eb="33">
      <t>トウ</t>
    </rPh>
    <rPh sb="34" eb="36">
      <t>シキュウ</t>
    </rPh>
    <rPh sb="39" eb="40">
      <t>モノ</t>
    </rPh>
    <rPh sb="41" eb="42">
      <t>スウ</t>
    </rPh>
    <rPh sb="46" eb="49">
      <t>ヒジョウキン</t>
    </rPh>
    <rPh sb="49" eb="52">
      <t>ショクインスウ</t>
    </rPh>
    <rPh sb="56" eb="58">
      <t>ドウホウ</t>
    </rPh>
    <rPh sb="58" eb="59">
      <t>ダイ</t>
    </rPh>
    <rPh sb="62" eb="63">
      <t>ジョウ</t>
    </rPh>
    <rPh sb="68" eb="70">
      <t>ホウシュウ</t>
    </rPh>
    <rPh sb="71" eb="73">
      <t>シキュウ</t>
    </rPh>
    <rPh sb="74" eb="76">
      <t>ヒヨウ</t>
    </rPh>
    <rPh sb="76" eb="78">
      <t>ベンショウ</t>
    </rPh>
    <rPh sb="79" eb="80">
      <t>ウ</t>
    </rPh>
    <rPh sb="82" eb="83">
      <t>モノ</t>
    </rPh>
    <rPh sb="84" eb="85">
      <t>スウ</t>
    </rPh>
    <rPh sb="93" eb="95">
      <t>ソウダン</t>
    </rPh>
    <rPh sb="95" eb="97">
      <t>ギョウム</t>
    </rPh>
    <rPh sb="98" eb="100">
      <t>ガイブ</t>
    </rPh>
    <rPh sb="118" eb="121">
      <t>ソウダンイン</t>
    </rPh>
    <phoneticPr fontId="9"/>
  </si>
  <si>
    <t>相談件数が未記入</t>
    <rPh sb="0" eb="2">
      <t>ソウダン</t>
    </rPh>
    <rPh sb="2" eb="4">
      <t>ケンスウ</t>
    </rPh>
    <rPh sb="5" eb="8">
      <t>ミキニュウ</t>
    </rPh>
    <phoneticPr fontId="9"/>
  </si>
  <si>
    <t>「教育相談件数」を記入してください。計上すべき件数がない欄にはゼロを記入してください。</t>
    <rPh sb="1" eb="3">
      <t>キョウイク</t>
    </rPh>
    <rPh sb="3" eb="5">
      <t>ソウダン</t>
    </rPh>
    <rPh sb="5" eb="7">
      <t>ケンスウ</t>
    </rPh>
    <rPh sb="9" eb="11">
      <t>キニュウ</t>
    </rPh>
    <rPh sb="18" eb="20">
      <t>ケイジョウ</t>
    </rPh>
    <rPh sb="23" eb="25">
      <t>ケンスウ</t>
    </rPh>
    <rPh sb="28" eb="29">
      <t>ラン</t>
    </rPh>
    <rPh sb="34" eb="36">
      <t>キニュウ</t>
    </rPh>
    <phoneticPr fontId="9"/>
  </si>
  <si>
    <t>来所相談の合計の数（④）は、「３．来所相談におけるいじめ及び不登校等についての教育相談件数」の来所教育相談総件数の計（④）と一致すること。</t>
    <rPh sb="0" eb="1">
      <t>ライ</t>
    </rPh>
    <rPh sb="1" eb="2">
      <t>ショ</t>
    </rPh>
    <rPh sb="2" eb="4">
      <t>ソウダン</t>
    </rPh>
    <rPh sb="5" eb="7">
      <t>ゴウケイ</t>
    </rPh>
    <rPh sb="8" eb="9">
      <t>スウ</t>
    </rPh>
    <rPh sb="17" eb="18">
      <t>ライ</t>
    </rPh>
    <rPh sb="18" eb="19">
      <t>ショ</t>
    </rPh>
    <rPh sb="19" eb="21">
      <t>ソウダン</t>
    </rPh>
    <rPh sb="28" eb="29">
      <t>オヨ</t>
    </rPh>
    <rPh sb="30" eb="33">
      <t>フトウコウ</t>
    </rPh>
    <rPh sb="33" eb="34">
      <t>トウ</t>
    </rPh>
    <rPh sb="39" eb="41">
      <t>キョウイク</t>
    </rPh>
    <rPh sb="41" eb="43">
      <t>ソウダン</t>
    </rPh>
    <rPh sb="43" eb="45">
      <t>ケンスウ</t>
    </rPh>
    <rPh sb="47" eb="48">
      <t>ライ</t>
    </rPh>
    <rPh sb="48" eb="49">
      <t>ショ</t>
    </rPh>
    <rPh sb="49" eb="51">
      <t>キョウイク</t>
    </rPh>
    <rPh sb="51" eb="53">
      <t>ソウダン</t>
    </rPh>
    <rPh sb="53" eb="56">
      <t>ソウケンスウ</t>
    </rPh>
    <rPh sb="57" eb="58">
      <t>ケイ</t>
    </rPh>
    <rPh sb="62" eb="64">
      <t>イッチ</t>
    </rPh>
    <phoneticPr fontId="9"/>
  </si>
  <si>
    <t>電話相談・訪問相談・巡回相談・SNS等オンラインを活用した相談の合計の数（⑤・⑥・⑦・⑧）は、「４．電話相談・訪問相談・巡回相談・SNS等オンラインを活用した相談におけるいじめ及び不登校等についての教育相談件数」の教育相談件数のそれぞれの形態の計（⑤・⑥・⑦・⑧）と一致すること。</t>
    <rPh sb="0" eb="2">
      <t>デンワ</t>
    </rPh>
    <rPh sb="2" eb="4">
      <t>ソウダン</t>
    </rPh>
    <rPh sb="5" eb="7">
      <t>ホウモン</t>
    </rPh>
    <rPh sb="7" eb="9">
      <t>ソウダン</t>
    </rPh>
    <rPh sb="10" eb="12">
      <t>ジュンカイ</t>
    </rPh>
    <rPh sb="12" eb="14">
      <t>ソウダン</t>
    </rPh>
    <rPh sb="32" eb="33">
      <t>ゴウ</t>
    </rPh>
    <rPh sb="33" eb="34">
      <t>ケイ</t>
    </rPh>
    <rPh sb="35" eb="36">
      <t>スウ</t>
    </rPh>
    <rPh sb="50" eb="52">
      <t>デンワ</t>
    </rPh>
    <rPh sb="52" eb="54">
      <t>ソウダン</t>
    </rPh>
    <rPh sb="55" eb="57">
      <t>ホウモン</t>
    </rPh>
    <rPh sb="57" eb="59">
      <t>ソウダン</t>
    </rPh>
    <rPh sb="60" eb="62">
      <t>ジュンカイ</t>
    </rPh>
    <rPh sb="62" eb="64">
      <t>ソウダン</t>
    </rPh>
    <rPh sb="88" eb="89">
      <t>オヨ</t>
    </rPh>
    <rPh sb="90" eb="93">
      <t>フトウコウ</t>
    </rPh>
    <rPh sb="93" eb="94">
      <t>トウ</t>
    </rPh>
    <rPh sb="99" eb="101">
      <t>キョウイク</t>
    </rPh>
    <rPh sb="101" eb="103">
      <t>ソウダン</t>
    </rPh>
    <rPh sb="103" eb="105">
      <t>ケンスウ</t>
    </rPh>
    <rPh sb="107" eb="109">
      <t>キョウイク</t>
    </rPh>
    <rPh sb="109" eb="111">
      <t>ソウダン</t>
    </rPh>
    <rPh sb="111" eb="113">
      <t>ケンスウ</t>
    </rPh>
    <rPh sb="119" eb="121">
      <t>ケイタイ</t>
    </rPh>
    <rPh sb="122" eb="123">
      <t>ケイ</t>
    </rPh>
    <rPh sb="133" eb="135">
      <t>イッチ</t>
    </rPh>
    <phoneticPr fontId="9"/>
  </si>
  <si>
    <t>２．市町村の教育委員会が所管する教育相談を行っている機関の状況（指定都市教育委員会においては記入不要）</t>
    <rPh sb="2" eb="5">
      <t>シチョウソン</t>
    </rPh>
    <rPh sb="6" eb="8">
      <t>キョウイク</t>
    </rPh>
    <rPh sb="8" eb="10">
      <t>イイン</t>
    </rPh>
    <rPh sb="10" eb="11">
      <t>カイ</t>
    </rPh>
    <rPh sb="12" eb="14">
      <t>ショカン</t>
    </rPh>
    <rPh sb="16" eb="18">
      <t>キョウイク</t>
    </rPh>
    <rPh sb="18" eb="20">
      <t>ソウダン</t>
    </rPh>
    <rPh sb="21" eb="22">
      <t>オコナ</t>
    </rPh>
    <rPh sb="26" eb="28">
      <t>キカン</t>
    </rPh>
    <rPh sb="29" eb="31">
      <t>ジョウキョウ</t>
    </rPh>
    <rPh sb="32" eb="34">
      <t>シテイ</t>
    </rPh>
    <rPh sb="34" eb="36">
      <t>トシ</t>
    </rPh>
    <rPh sb="36" eb="38">
      <t>キョウイク</t>
    </rPh>
    <rPh sb="38" eb="40">
      <t>イイン</t>
    </rPh>
    <rPh sb="40" eb="41">
      <t>カイ</t>
    </rPh>
    <rPh sb="46" eb="48">
      <t>キニュウ</t>
    </rPh>
    <rPh sb="48" eb="50">
      <t>フヨウ</t>
    </rPh>
    <phoneticPr fontId="9"/>
  </si>
  <si>
    <t>機関数　（箇所）</t>
    <rPh sb="0" eb="1">
      <t>キ</t>
    </rPh>
    <rPh sb="1" eb="2">
      <t>セキ</t>
    </rPh>
    <rPh sb="2" eb="3">
      <t>スウ</t>
    </rPh>
    <rPh sb="5" eb="6">
      <t>カ</t>
    </rPh>
    <rPh sb="6" eb="7">
      <t>ショ</t>
    </rPh>
    <phoneticPr fontId="9"/>
  </si>
  <si>
    <t>相談員数と機関数の矛盾</t>
    <rPh sb="0" eb="3">
      <t>ソウダンイン</t>
    </rPh>
    <rPh sb="3" eb="4">
      <t>スウ</t>
    </rPh>
    <rPh sb="5" eb="7">
      <t>キカン</t>
    </rPh>
    <rPh sb="7" eb="8">
      <t>スウ</t>
    </rPh>
    <rPh sb="9" eb="11">
      <t>ムジュン</t>
    </rPh>
    <phoneticPr fontId="9"/>
  </si>
  <si>
    <t>機関数がゼロですが、相談員数が記入されています。</t>
    <rPh sb="0" eb="2">
      <t>キカン</t>
    </rPh>
    <rPh sb="10" eb="13">
      <t>ソウダンイン</t>
    </rPh>
    <phoneticPr fontId="9"/>
  </si>
  <si>
    <t>教育相談員数（人）</t>
    <rPh sb="0" eb="1">
      <t>キョウ</t>
    </rPh>
    <rPh sb="1" eb="2">
      <t>イク</t>
    </rPh>
    <rPh sb="2" eb="3">
      <t>ソウ</t>
    </rPh>
    <rPh sb="3" eb="4">
      <t>ダン</t>
    </rPh>
    <rPh sb="4" eb="5">
      <t>イン</t>
    </rPh>
    <rPh sb="5" eb="6">
      <t>スウ</t>
    </rPh>
    <rPh sb="7" eb="8">
      <t>ニン</t>
    </rPh>
    <phoneticPr fontId="9"/>
  </si>
  <si>
    <t>非常勤</t>
    <rPh sb="0" eb="1">
      <t>ヒ</t>
    </rPh>
    <rPh sb="1" eb="2">
      <t>ツネ</t>
    </rPh>
    <rPh sb="2" eb="3">
      <t>ツトム</t>
    </rPh>
    <phoneticPr fontId="9"/>
  </si>
  <si>
    <t>教育相談件数（件）</t>
    <rPh sb="0" eb="1">
      <t>キョウ</t>
    </rPh>
    <rPh sb="1" eb="2">
      <t>イク</t>
    </rPh>
    <rPh sb="2" eb="3">
      <t>ソウ</t>
    </rPh>
    <rPh sb="3" eb="4">
      <t>ダン</t>
    </rPh>
    <rPh sb="4" eb="5">
      <t>ケン</t>
    </rPh>
    <rPh sb="5" eb="6">
      <t>カズ</t>
    </rPh>
    <rPh sb="7" eb="8">
      <t>ケン</t>
    </rPh>
    <phoneticPr fontId="9"/>
  </si>
  <si>
    <t>来所</t>
    <rPh sb="0" eb="1">
      <t>キ</t>
    </rPh>
    <rPh sb="1" eb="2">
      <t>ショ</t>
    </rPh>
    <phoneticPr fontId="9"/>
  </si>
  <si>
    <t>相談件数と機関数の矛盾</t>
    <rPh sb="0" eb="2">
      <t>ソウダン</t>
    </rPh>
    <rPh sb="2" eb="4">
      <t>ケンスウ</t>
    </rPh>
    <rPh sb="3" eb="4">
      <t>スウ</t>
    </rPh>
    <rPh sb="5" eb="7">
      <t>キカン</t>
    </rPh>
    <rPh sb="7" eb="8">
      <t>スウ</t>
    </rPh>
    <rPh sb="9" eb="11">
      <t>ムジュン</t>
    </rPh>
    <phoneticPr fontId="9"/>
  </si>
  <si>
    <t>機関数がゼロですが、教育相談件数が記入されています。</t>
    <rPh sb="0" eb="2">
      <t>キカン</t>
    </rPh>
    <rPh sb="10" eb="12">
      <t>キョウイク</t>
    </rPh>
    <rPh sb="12" eb="14">
      <t>ソウダン</t>
    </rPh>
    <rPh sb="14" eb="16">
      <t>ケンスウ</t>
    </rPh>
    <phoneticPr fontId="9"/>
  </si>
  <si>
    <t>電話</t>
    <rPh sb="0" eb="1">
      <t>デン</t>
    </rPh>
    <rPh sb="1" eb="2">
      <t>ハナシ</t>
    </rPh>
    <phoneticPr fontId="9"/>
  </si>
  <si>
    <t>訪問</t>
    <rPh sb="0" eb="1">
      <t>オトズ</t>
    </rPh>
    <rPh sb="1" eb="2">
      <t>トイ</t>
    </rPh>
    <phoneticPr fontId="9"/>
  </si>
  <si>
    <t>巡回</t>
    <rPh sb="0" eb="1">
      <t>メグル</t>
    </rPh>
    <rPh sb="1" eb="2">
      <t>カイ</t>
    </rPh>
    <phoneticPr fontId="9"/>
  </si>
  <si>
    <t>SNS等オンライン</t>
    <rPh sb="3" eb="4">
      <t>トウ</t>
    </rPh>
    <phoneticPr fontId="9"/>
  </si>
  <si>
    <t>市町村の回答欄には、都道府県教育委員会・指定都市教育委員会は記入しないでください。</t>
    <rPh sb="0" eb="3">
      <t>シチョウソン</t>
    </rPh>
    <rPh sb="4" eb="6">
      <t>カイトウ</t>
    </rPh>
    <rPh sb="6" eb="7">
      <t>ラン</t>
    </rPh>
    <rPh sb="10" eb="14">
      <t>トドウフケン</t>
    </rPh>
    <rPh sb="14" eb="16">
      <t>キョウイク</t>
    </rPh>
    <rPh sb="16" eb="19">
      <t>イインカイ</t>
    </rPh>
    <rPh sb="20" eb="22">
      <t>シテイ</t>
    </rPh>
    <rPh sb="22" eb="24">
      <t>トシ</t>
    </rPh>
    <rPh sb="24" eb="26">
      <t>キョウイク</t>
    </rPh>
    <rPh sb="26" eb="29">
      <t>イインカイ</t>
    </rPh>
    <rPh sb="30" eb="32">
      <t>キニュウ</t>
    </rPh>
    <phoneticPr fontId="9"/>
  </si>
  <si>
    <t>指定都市の教育委員会を除き、区及び組合等の教育委員会を含む。</t>
    <rPh sb="0" eb="2">
      <t>シテイ</t>
    </rPh>
    <rPh sb="2" eb="4">
      <t>トシ</t>
    </rPh>
    <rPh sb="5" eb="7">
      <t>キョウイク</t>
    </rPh>
    <rPh sb="7" eb="9">
      <t>イイン</t>
    </rPh>
    <rPh sb="9" eb="10">
      <t>カイ</t>
    </rPh>
    <rPh sb="11" eb="12">
      <t>ノゾ</t>
    </rPh>
    <rPh sb="14" eb="15">
      <t>ク</t>
    </rPh>
    <rPh sb="15" eb="16">
      <t>オヨ</t>
    </rPh>
    <rPh sb="17" eb="19">
      <t>クミアイ</t>
    </rPh>
    <rPh sb="19" eb="20">
      <t>トウ</t>
    </rPh>
    <rPh sb="21" eb="23">
      <t>キョウイク</t>
    </rPh>
    <rPh sb="23" eb="26">
      <t>イインカイ</t>
    </rPh>
    <rPh sb="27" eb="28">
      <t>フク</t>
    </rPh>
    <phoneticPr fontId="9"/>
  </si>
  <si>
    <t>「教育相談を行っている機関」には、教育委員会、教育センター・研究所、教育委員会及び所管施設等の相談室を含む。</t>
    <rPh sb="1" eb="3">
      <t>キョウイク</t>
    </rPh>
    <rPh sb="3" eb="5">
      <t>ソウダン</t>
    </rPh>
    <rPh sb="6" eb="7">
      <t>オコナ</t>
    </rPh>
    <rPh sb="11" eb="13">
      <t>キカン</t>
    </rPh>
    <rPh sb="17" eb="19">
      <t>キョウイク</t>
    </rPh>
    <rPh sb="19" eb="22">
      <t>イインカイ</t>
    </rPh>
    <rPh sb="23" eb="25">
      <t>キョウイク</t>
    </rPh>
    <rPh sb="30" eb="32">
      <t>ケンキュウ</t>
    </rPh>
    <rPh sb="32" eb="33">
      <t>ショ</t>
    </rPh>
    <rPh sb="34" eb="36">
      <t>キョウイク</t>
    </rPh>
    <rPh sb="36" eb="38">
      <t>イイン</t>
    </rPh>
    <rPh sb="38" eb="39">
      <t>カイ</t>
    </rPh>
    <rPh sb="39" eb="40">
      <t>オヨ</t>
    </rPh>
    <rPh sb="41" eb="43">
      <t>ショカン</t>
    </rPh>
    <rPh sb="43" eb="45">
      <t>シセツ</t>
    </rPh>
    <rPh sb="45" eb="46">
      <t>トウ</t>
    </rPh>
    <rPh sb="47" eb="49">
      <t>ソウダン</t>
    </rPh>
    <rPh sb="49" eb="50">
      <t>シツ</t>
    </rPh>
    <rPh sb="51" eb="52">
      <t>フク</t>
    </rPh>
    <phoneticPr fontId="9"/>
  </si>
  <si>
    <t>「常勤職員数」とは地方自治法第２０４条により給料等を支給される者の数とし、「非常勤職員数」とは同法第２０３条の２により報酬の支給と費用弁償を受ける者の数とする。ただし、相談業務を外部の団体等に委託しており、委託先団体が相談員を配置している場合には、フルタイムで勤務している場合には「常勤」、そうでない場合には「非常勤」に計上すること。なお、指導主事が教育相談員を兼ねている等、他の業務を主とした上で教育相談員の業務を兼務している職員については、教育相談員数に数えない。</t>
    <rPh sb="1" eb="3">
      <t>ジョウキン</t>
    </rPh>
    <rPh sb="3" eb="6">
      <t>ショクインスウ</t>
    </rPh>
    <rPh sb="9" eb="11">
      <t>チホウ</t>
    </rPh>
    <rPh sb="11" eb="13">
      <t>ジチ</t>
    </rPh>
    <rPh sb="13" eb="14">
      <t>ホウ</t>
    </rPh>
    <rPh sb="14" eb="15">
      <t>ダイ</t>
    </rPh>
    <rPh sb="18" eb="19">
      <t>ジョウ</t>
    </rPh>
    <rPh sb="22" eb="24">
      <t>キュウリョウ</t>
    </rPh>
    <rPh sb="24" eb="25">
      <t>トウ</t>
    </rPh>
    <rPh sb="26" eb="28">
      <t>シキュウ</t>
    </rPh>
    <rPh sb="31" eb="32">
      <t>モノ</t>
    </rPh>
    <rPh sb="33" eb="34">
      <t>カズ</t>
    </rPh>
    <rPh sb="38" eb="41">
      <t>ヒジョウキン</t>
    </rPh>
    <rPh sb="41" eb="43">
      <t>ショクイン</t>
    </rPh>
    <rPh sb="43" eb="44">
      <t>スウ</t>
    </rPh>
    <rPh sb="47" eb="49">
      <t>ドウホウ</t>
    </rPh>
    <rPh sb="49" eb="50">
      <t>ダイ</t>
    </rPh>
    <rPh sb="53" eb="54">
      <t>ジョウ</t>
    </rPh>
    <rPh sb="59" eb="61">
      <t>ホウシュウ</t>
    </rPh>
    <rPh sb="62" eb="64">
      <t>シキュウ</t>
    </rPh>
    <rPh sb="65" eb="67">
      <t>ヒヨウ</t>
    </rPh>
    <rPh sb="67" eb="69">
      <t>ベンショウ</t>
    </rPh>
    <rPh sb="70" eb="71">
      <t>ウ</t>
    </rPh>
    <rPh sb="73" eb="74">
      <t>モノ</t>
    </rPh>
    <rPh sb="75" eb="76">
      <t>カズ</t>
    </rPh>
    <phoneticPr fontId="9"/>
  </si>
  <si>
    <t>訪問相談、巡回相談、SNS等オンラインを活用した相談の区分については、「１．各都道府県及び指定都市の教育委員会（学校教育所管部局）が所管する教育相談を行っている機関等の状況（指定都市以外の市区町村教育委員会においては記入不要）」の注書きを参照すること。</t>
    <rPh sb="0" eb="2">
      <t>ホウモン</t>
    </rPh>
    <rPh sb="2" eb="4">
      <t>ソウダン</t>
    </rPh>
    <rPh sb="5" eb="7">
      <t>ジュンカイ</t>
    </rPh>
    <rPh sb="7" eb="9">
      <t>ソウダン</t>
    </rPh>
    <rPh sb="13" eb="14">
      <t>トウ</t>
    </rPh>
    <rPh sb="20" eb="22">
      <t>カツヨウ</t>
    </rPh>
    <rPh sb="24" eb="26">
      <t>ソウダン</t>
    </rPh>
    <rPh sb="27" eb="29">
      <t>クブン</t>
    </rPh>
    <rPh sb="115" eb="116">
      <t>チュウ</t>
    </rPh>
    <rPh sb="116" eb="117">
      <t>ガ</t>
    </rPh>
    <rPh sb="119" eb="121">
      <t>サンショウ</t>
    </rPh>
    <phoneticPr fontId="9"/>
  </si>
  <si>
    <t>３．来所相談におけるいじめ及び不登校等についての教育相談件数（指定都市以外の市区町村教育委員会においては記入不要）</t>
    <rPh sb="2" eb="3">
      <t>ライ</t>
    </rPh>
    <rPh sb="3" eb="4">
      <t>ショ</t>
    </rPh>
    <rPh sb="4" eb="6">
      <t>ソウダン</t>
    </rPh>
    <rPh sb="13" eb="14">
      <t>オヨ</t>
    </rPh>
    <rPh sb="15" eb="18">
      <t>フトウコウ</t>
    </rPh>
    <rPh sb="18" eb="19">
      <t>トウ</t>
    </rPh>
    <rPh sb="24" eb="26">
      <t>キョウイク</t>
    </rPh>
    <rPh sb="26" eb="28">
      <t>ソウダン</t>
    </rPh>
    <rPh sb="28" eb="30">
      <t>ケンスウ</t>
    </rPh>
    <rPh sb="31" eb="33">
      <t>シテイ</t>
    </rPh>
    <rPh sb="33" eb="35">
      <t>トシ</t>
    </rPh>
    <rPh sb="35" eb="37">
      <t>イガイ</t>
    </rPh>
    <rPh sb="38" eb="39">
      <t>シ</t>
    </rPh>
    <rPh sb="39" eb="40">
      <t>ク</t>
    </rPh>
    <rPh sb="40" eb="42">
      <t>チョウソン</t>
    </rPh>
    <rPh sb="42" eb="44">
      <t>キョウイク</t>
    </rPh>
    <rPh sb="44" eb="46">
      <t>イイン</t>
    </rPh>
    <rPh sb="46" eb="47">
      <t>カイ</t>
    </rPh>
    <rPh sb="52" eb="54">
      <t>キニュウ</t>
    </rPh>
    <rPh sb="54" eb="56">
      <t>フヨウ</t>
    </rPh>
    <phoneticPr fontId="9"/>
  </si>
  <si>
    <t>（件）</t>
    <phoneticPr fontId="9"/>
  </si>
  <si>
    <t>（１）小学生</t>
    <rPh sb="3" eb="4">
      <t>ショウ</t>
    </rPh>
    <rPh sb="4" eb="5">
      <t>ガク</t>
    </rPh>
    <rPh sb="5" eb="6">
      <t>ショウ</t>
    </rPh>
    <phoneticPr fontId="9"/>
  </si>
  <si>
    <t>（２）中学生</t>
    <rPh sb="3" eb="4">
      <t>ナカ</t>
    </rPh>
    <rPh sb="4" eb="5">
      <t>ガク</t>
    </rPh>
    <rPh sb="5" eb="6">
      <t>ショウ</t>
    </rPh>
    <phoneticPr fontId="9"/>
  </si>
  <si>
    <t>（３）高校生</t>
    <rPh sb="3" eb="4">
      <t>タカ</t>
    </rPh>
    <rPh sb="4" eb="5">
      <t>コウ</t>
    </rPh>
    <rPh sb="5" eb="6">
      <t>ショウ</t>
    </rPh>
    <phoneticPr fontId="9"/>
  </si>
  <si>
    <t>（４）その他</t>
    <rPh sb="5" eb="6">
      <t>タ</t>
    </rPh>
    <phoneticPr fontId="9"/>
  </si>
  <si>
    <t>教育委員会での来所教育相談件数（Ａ）</t>
    <phoneticPr fontId="9"/>
  </si>
  <si>
    <t>教育センター・研究所での来所教育相談件数（Ｂ）</t>
    <rPh sb="0" eb="2">
      <t>キョウイク</t>
    </rPh>
    <rPh sb="7" eb="10">
      <t>ケンキュウショ</t>
    </rPh>
    <rPh sb="12" eb="13">
      <t>ライ</t>
    </rPh>
    <rPh sb="13" eb="14">
      <t>ショ</t>
    </rPh>
    <rPh sb="14" eb="16">
      <t>キョウイク</t>
    </rPh>
    <rPh sb="16" eb="18">
      <t>ソウダン</t>
    </rPh>
    <rPh sb="18" eb="20">
      <t>ケンスウ</t>
    </rPh>
    <phoneticPr fontId="9"/>
  </si>
  <si>
    <t>教育相談所・相談室での来所教育相談件数 （Ｃ）</t>
    <phoneticPr fontId="9"/>
  </si>
  <si>
    <t>来所教育相談総件数（ＡとＢとＣの合計）（Ｄ）</t>
    <phoneticPr fontId="9"/>
  </si>
  <si>
    <t>委員会5頁の①～④と整合していません。</t>
    <rPh sb="0" eb="3">
      <t>イインカイ</t>
    </rPh>
    <phoneticPr fontId="9"/>
  </si>
  <si>
    <t>いじめに関する教育相談件数</t>
    <rPh sb="4" eb="5">
      <t>カン</t>
    </rPh>
    <rPh sb="7" eb="9">
      <t>キョウイク</t>
    </rPh>
    <rPh sb="9" eb="11">
      <t>ソウダン</t>
    </rPh>
    <rPh sb="11" eb="13">
      <t>ケンスウ</t>
    </rPh>
    <phoneticPr fontId="9"/>
  </si>
  <si>
    <t>不登校に関する教育相談件数</t>
    <rPh sb="0" eb="3">
      <t>フトウコウ</t>
    </rPh>
    <rPh sb="4" eb="5">
      <t>カン</t>
    </rPh>
    <rPh sb="7" eb="9">
      <t>キョウイク</t>
    </rPh>
    <rPh sb="9" eb="11">
      <t>ソウダン</t>
    </rPh>
    <rPh sb="11" eb="13">
      <t>ケンスウ</t>
    </rPh>
    <phoneticPr fontId="9"/>
  </si>
  <si>
    <t>他</t>
    <rPh sb="0" eb="1">
      <t>ホカ</t>
    </rPh>
    <phoneticPr fontId="9"/>
  </si>
  <si>
    <t>いじめを除く友人関係に関する相談</t>
    <rPh sb="4" eb="5">
      <t>ノゾ</t>
    </rPh>
    <rPh sb="6" eb="8">
      <t>ユウジン</t>
    </rPh>
    <rPh sb="8" eb="10">
      <t>カンケイ</t>
    </rPh>
    <rPh sb="11" eb="12">
      <t>カン</t>
    </rPh>
    <rPh sb="14" eb="16">
      <t>ソウダン</t>
    </rPh>
    <phoneticPr fontId="9"/>
  </si>
  <si>
    <t>内数が総数を上回っています。</t>
    <phoneticPr fontId="9"/>
  </si>
  <si>
    <t>教職員との関係をめぐる相談</t>
    <rPh sb="0" eb="3">
      <t>キョウショクイン</t>
    </rPh>
    <rPh sb="5" eb="7">
      <t>カンケイ</t>
    </rPh>
    <rPh sb="11" eb="13">
      <t>ソウダン</t>
    </rPh>
    <phoneticPr fontId="9"/>
  </si>
  <si>
    <t>学業・進路に関する相談</t>
    <rPh sb="0" eb="2">
      <t>ガクギョウ</t>
    </rPh>
    <rPh sb="3" eb="5">
      <t>シンロ</t>
    </rPh>
    <rPh sb="6" eb="7">
      <t>カン</t>
    </rPh>
    <rPh sb="9" eb="11">
      <t>ソウダン</t>
    </rPh>
    <phoneticPr fontId="9"/>
  </si>
  <si>
    <t>家庭に関する相談</t>
    <rPh sb="0" eb="2">
      <t>カテイ</t>
    </rPh>
    <rPh sb="3" eb="4">
      <t>カン</t>
    </rPh>
    <rPh sb="6" eb="8">
      <t>ソウダン</t>
    </rPh>
    <phoneticPr fontId="9"/>
  </si>
  <si>
    <t>（Ａ）、（Ｂ）、（Ｃ）、（Ｄ）のそれぞれの計（「（５）計」の①、②、③、④）は、「１．各都道府県及び指定都市の教育委員会（学校教育所管部局）が所管する教育相談を行っている機関等の状況」の「（５）来所相談件数」の①、②、③、④と一致すること。</t>
    <rPh sb="21" eb="22">
      <t>ケイ</t>
    </rPh>
    <rPh sb="27" eb="28">
      <t>ケイ</t>
    </rPh>
    <rPh sb="43" eb="48">
      <t>カクトドウフケン</t>
    </rPh>
    <rPh sb="48" eb="49">
      <t>オヨ</t>
    </rPh>
    <rPh sb="50" eb="52">
      <t>シテイ</t>
    </rPh>
    <rPh sb="52" eb="54">
      <t>トシ</t>
    </rPh>
    <rPh sb="55" eb="57">
      <t>キョウイク</t>
    </rPh>
    <rPh sb="57" eb="59">
      <t>イイン</t>
    </rPh>
    <rPh sb="59" eb="60">
      <t>カイ</t>
    </rPh>
    <rPh sb="61" eb="63">
      <t>ガッコウ</t>
    </rPh>
    <rPh sb="63" eb="65">
      <t>キョウイク</t>
    </rPh>
    <rPh sb="65" eb="67">
      <t>ショカン</t>
    </rPh>
    <rPh sb="67" eb="69">
      <t>ブキョク</t>
    </rPh>
    <rPh sb="71" eb="73">
      <t>ショカン</t>
    </rPh>
    <rPh sb="75" eb="77">
      <t>キョウイク</t>
    </rPh>
    <rPh sb="80" eb="81">
      <t>オコナ</t>
    </rPh>
    <rPh sb="85" eb="87">
      <t>キカン</t>
    </rPh>
    <rPh sb="89" eb="91">
      <t>ジョウキョウ</t>
    </rPh>
    <rPh sb="97" eb="98">
      <t>ライ</t>
    </rPh>
    <rPh sb="98" eb="99">
      <t>ショ</t>
    </rPh>
    <rPh sb="99" eb="101">
      <t>ソウダン</t>
    </rPh>
    <rPh sb="101" eb="103">
      <t>ケンスウ</t>
    </rPh>
    <rPh sb="113" eb="115">
      <t>イッチ</t>
    </rPh>
    <phoneticPr fontId="9"/>
  </si>
  <si>
    <t xml:space="preserve">複数の内容に関する教育相談を併せて行った場合は、それぞれの欄に計上すること。（例）いじめに関する教育相談と不登校に関する教育相談を併せて行った場合、「いじめに関する教育相談件数と「不登校に関する教育相談件数」の両方の欄に計上する。 </t>
  </si>
  <si>
    <t>４．電話相談・訪問相談・巡回相談・SNS等オンラインを活用した相談におけるいじめ及び不登校等についての教育相談件数（指定都市以外の市区町村教育委員会においては記入不要）</t>
    <rPh sb="2" eb="4">
      <t>デンワ</t>
    </rPh>
    <rPh sb="4" eb="6">
      <t>ソウダン</t>
    </rPh>
    <rPh sb="7" eb="9">
      <t>ホウモン</t>
    </rPh>
    <rPh sb="9" eb="11">
      <t>ソウダン</t>
    </rPh>
    <rPh sb="12" eb="14">
      <t>ジュンカイ</t>
    </rPh>
    <rPh sb="14" eb="16">
      <t>ソウダン</t>
    </rPh>
    <rPh sb="20" eb="21">
      <t>トウ</t>
    </rPh>
    <rPh sb="27" eb="29">
      <t>カツヨウ</t>
    </rPh>
    <rPh sb="31" eb="33">
      <t>ソウダン</t>
    </rPh>
    <rPh sb="40" eb="41">
      <t>オヨ</t>
    </rPh>
    <rPh sb="42" eb="45">
      <t>フトウコウ</t>
    </rPh>
    <rPh sb="45" eb="46">
      <t>トウ</t>
    </rPh>
    <rPh sb="51" eb="53">
      <t>キョウイク</t>
    </rPh>
    <rPh sb="53" eb="55">
      <t>ソウダン</t>
    </rPh>
    <rPh sb="55" eb="57">
      <t>ケンスウ</t>
    </rPh>
    <rPh sb="58" eb="60">
      <t>シテイ</t>
    </rPh>
    <rPh sb="60" eb="62">
      <t>トシ</t>
    </rPh>
    <rPh sb="62" eb="64">
      <t>イガイ</t>
    </rPh>
    <rPh sb="65" eb="66">
      <t>シ</t>
    </rPh>
    <rPh sb="66" eb="67">
      <t>ク</t>
    </rPh>
    <rPh sb="67" eb="69">
      <t>チョウソン</t>
    </rPh>
    <rPh sb="69" eb="71">
      <t>キョウイク</t>
    </rPh>
    <rPh sb="71" eb="73">
      <t>イイン</t>
    </rPh>
    <rPh sb="73" eb="74">
      <t>カイ</t>
    </rPh>
    <rPh sb="79" eb="81">
      <t>キニュウ</t>
    </rPh>
    <rPh sb="81" eb="83">
      <t>フヨウ</t>
    </rPh>
    <phoneticPr fontId="9"/>
  </si>
  <si>
    <t>委員会5頁の⑤～⑧と整合していません。</t>
    <rPh sb="0" eb="3">
      <t>イインカイ</t>
    </rPh>
    <phoneticPr fontId="9"/>
  </si>
  <si>
    <t>SNS等オンラインを活用した相談</t>
    <phoneticPr fontId="9"/>
  </si>
  <si>
    <t>内　　数</t>
    <rPh sb="0" eb="1">
      <t>ウチ</t>
    </rPh>
    <rPh sb="3" eb="4">
      <t>スウ</t>
    </rPh>
    <phoneticPr fontId="9"/>
  </si>
  <si>
    <t>いじめに関する相談</t>
    <rPh sb="4" eb="5">
      <t>カン</t>
    </rPh>
    <rPh sb="7" eb="9">
      <t>ソウダン</t>
    </rPh>
    <phoneticPr fontId="9"/>
  </si>
  <si>
    <t>不登校に関する相談</t>
    <rPh sb="0" eb="3">
      <t>フトウコウ</t>
    </rPh>
    <rPh sb="4" eb="5">
      <t>カン</t>
    </rPh>
    <rPh sb="7" eb="9">
      <t>ソウダン</t>
    </rPh>
    <phoneticPr fontId="9"/>
  </si>
  <si>
    <t>いじめを除く友人関係に関する相談</t>
    <phoneticPr fontId="9"/>
  </si>
  <si>
    <t>教職員との関係をめぐる相談</t>
    <phoneticPr fontId="9"/>
  </si>
  <si>
    <t>学業・進路に関する相談</t>
    <phoneticPr fontId="9"/>
  </si>
  <si>
    <t>家庭に関する相談</t>
    <phoneticPr fontId="9"/>
  </si>
  <si>
    <t>電話相談・訪問相談・巡回相談・SNS等オンラインを活用した相談の計⑤、⑥、⑦、⑧は、「１．各都道府県及び指定都市の教育委員会（学校教育所管部局）が所管する教育相談を行っている機関等の状況」のそれぞれの形態の教育相談件数の計⑤、⑥、⑦、⑧と一致すること。</t>
    <rPh sb="0" eb="2">
      <t>デンワ</t>
    </rPh>
    <rPh sb="2" eb="4">
      <t>ソウダン</t>
    </rPh>
    <rPh sb="5" eb="7">
      <t>ホウモン</t>
    </rPh>
    <rPh sb="7" eb="9">
      <t>ソウダン</t>
    </rPh>
    <rPh sb="10" eb="12">
      <t>ジュンカイ</t>
    </rPh>
    <rPh sb="12" eb="14">
      <t>ソウダン</t>
    </rPh>
    <rPh sb="18" eb="19">
      <t>トウ</t>
    </rPh>
    <rPh sb="25" eb="27">
      <t>カツヨウ</t>
    </rPh>
    <rPh sb="29" eb="31">
      <t>ソウダン</t>
    </rPh>
    <rPh sb="32" eb="33">
      <t>ケイ</t>
    </rPh>
    <rPh sb="45" eb="46">
      <t>カク</t>
    </rPh>
    <rPh sb="46" eb="50">
      <t>トドウフケン</t>
    </rPh>
    <rPh sb="50" eb="51">
      <t>オヨ</t>
    </rPh>
    <rPh sb="52" eb="54">
      <t>シテイ</t>
    </rPh>
    <rPh sb="54" eb="56">
      <t>トシ</t>
    </rPh>
    <rPh sb="57" eb="59">
      <t>キョウイク</t>
    </rPh>
    <rPh sb="59" eb="61">
      <t>イイン</t>
    </rPh>
    <rPh sb="61" eb="62">
      <t>カイ</t>
    </rPh>
    <rPh sb="63" eb="65">
      <t>ガッコウ</t>
    </rPh>
    <rPh sb="65" eb="67">
      <t>キョウイク</t>
    </rPh>
    <rPh sb="67" eb="69">
      <t>ショカン</t>
    </rPh>
    <rPh sb="69" eb="71">
      <t>ブキョク</t>
    </rPh>
    <rPh sb="73" eb="75">
      <t>ショカン</t>
    </rPh>
    <rPh sb="77" eb="79">
      <t>キョウイク</t>
    </rPh>
    <rPh sb="79" eb="81">
      <t>ソウダン</t>
    </rPh>
    <rPh sb="82" eb="83">
      <t>オコナ</t>
    </rPh>
    <rPh sb="89" eb="90">
      <t>トウ</t>
    </rPh>
    <rPh sb="91" eb="93">
      <t>ジョウキョウ</t>
    </rPh>
    <rPh sb="100" eb="102">
      <t>ケイタイ</t>
    </rPh>
    <rPh sb="103" eb="105">
      <t>キョウイク</t>
    </rPh>
    <rPh sb="105" eb="107">
      <t>ソウダン</t>
    </rPh>
    <rPh sb="107" eb="109">
      <t>ケンスウ</t>
    </rPh>
    <rPh sb="110" eb="111">
      <t>ケイ</t>
    </rPh>
    <rPh sb="119" eb="121">
      <t>イッチ</t>
    </rPh>
    <phoneticPr fontId="9"/>
  </si>
  <si>
    <t xml:space="preserve">複数の内容に関する教育相談を併せて行った場合は、それぞれの欄に計上すること。（例）電話相談、訪問相談、巡回相談、SNS等オンラインを活用した相談のいずれかの形態で、いじめに関する教育相談と不登校に関する教育相談を併せて行った場合、「いじめに関する教育相談件数」と「不登校に関する教育相談件数」の両方の欄に計上する。 </t>
    <rPh sb="46" eb="48">
      <t>ホウモン</t>
    </rPh>
    <rPh sb="48" eb="50">
      <t>ソウダン</t>
    </rPh>
    <rPh sb="51" eb="53">
      <t>ジュンカイ</t>
    </rPh>
    <rPh sb="53" eb="55">
      <t>ソウダン</t>
    </rPh>
    <rPh sb="59" eb="60">
      <t>トウ</t>
    </rPh>
    <rPh sb="66" eb="68">
      <t>カツヨウ</t>
    </rPh>
    <rPh sb="70" eb="72">
      <t>ソウダン</t>
    </rPh>
    <rPh sb="78" eb="80">
      <t>ケイタイ</t>
    </rPh>
    <phoneticPr fontId="9"/>
  </si>
  <si>
    <t>５．市町村の教育委員会が所管する教育相談を行っている機関における相談内容別相談件数（指定都市教育委員会においては記入不要）</t>
    <rPh sb="32" eb="34">
      <t>ソウダン</t>
    </rPh>
    <rPh sb="34" eb="36">
      <t>ナイヨウ</t>
    </rPh>
    <rPh sb="36" eb="37">
      <t>ベツ</t>
    </rPh>
    <rPh sb="37" eb="39">
      <t>ソウダン</t>
    </rPh>
    <rPh sb="39" eb="41">
      <t>ケンスウ</t>
    </rPh>
    <phoneticPr fontId="9"/>
  </si>
  <si>
    <t>⑩</t>
    <phoneticPr fontId="9"/>
  </si>
  <si>
    <t>委員会5頁の⑨～⑬と整合していません。</t>
    <rPh sb="0" eb="3">
      <t>イインカイ</t>
    </rPh>
    <phoneticPr fontId="9"/>
  </si>
  <si>
    <t>SNS等オンラインを活用した相談</t>
    <rPh sb="3" eb="4">
      <t>トウ</t>
    </rPh>
    <rPh sb="10" eb="12">
      <t>カツヨウ</t>
    </rPh>
    <rPh sb="14" eb="16">
      <t>ソウダン</t>
    </rPh>
    <phoneticPr fontId="9"/>
  </si>
  <si>
    <t>内数</t>
    <rPh sb="0" eb="1">
      <t>ウチ</t>
    </rPh>
    <rPh sb="1" eb="2">
      <t>スウ</t>
    </rPh>
    <phoneticPr fontId="9"/>
  </si>
  <si>
    <t>来所相談・電話相談・訪問相談・巡回相談・SNS等オンラインを活用した相談の計⑨、⑩、⑪、⑫、⑬は、「２．市町村の教育委員会が所管する教育相談を行っている機関の状況」のそれぞれの形態の教育相談件数⑨、⑩、⑪、⑫、⑬と一致すること。</t>
    <rPh sb="0" eb="1">
      <t>ライ</t>
    </rPh>
    <rPh sb="1" eb="2">
      <t>ショ</t>
    </rPh>
    <rPh sb="2" eb="4">
      <t>ソウダン</t>
    </rPh>
    <rPh sb="5" eb="7">
      <t>デンワ</t>
    </rPh>
    <rPh sb="7" eb="9">
      <t>ソウダン</t>
    </rPh>
    <rPh sb="10" eb="12">
      <t>ホウモン</t>
    </rPh>
    <rPh sb="12" eb="14">
      <t>ソウダン</t>
    </rPh>
    <rPh sb="15" eb="17">
      <t>ジュンカイ</t>
    </rPh>
    <rPh sb="17" eb="19">
      <t>ソウダン</t>
    </rPh>
    <rPh sb="23" eb="24">
      <t>トウ</t>
    </rPh>
    <rPh sb="30" eb="32">
      <t>カツヨウ</t>
    </rPh>
    <rPh sb="34" eb="36">
      <t>ソウダン</t>
    </rPh>
    <rPh sb="37" eb="38">
      <t>ケイ</t>
    </rPh>
    <rPh sb="52" eb="55">
      <t>シチョウソン</t>
    </rPh>
    <rPh sb="56" eb="58">
      <t>キョウイク</t>
    </rPh>
    <rPh sb="58" eb="61">
      <t>イインカイ</t>
    </rPh>
    <rPh sb="62" eb="64">
      <t>ショカン</t>
    </rPh>
    <rPh sb="66" eb="68">
      <t>キョウイク</t>
    </rPh>
    <rPh sb="68" eb="70">
      <t>ソウダン</t>
    </rPh>
    <rPh sb="71" eb="72">
      <t>オコナ</t>
    </rPh>
    <rPh sb="76" eb="78">
      <t>キカン</t>
    </rPh>
    <rPh sb="79" eb="81">
      <t>ジョウキョウ</t>
    </rPh>
    <rPh sb="91" eb="93">
      <t>キョウイク</t>
    </rPh>
    <rPh sb="93" eb="95">
      <t>ソウダン</t>
    </rPh>
    <rPh sb="95" eb="97">
      <t>ケンスウ</t>
    </rPh>
    <rPh sb="107" eb="109">
      <t>イッチ</t>
    </rPh>
    <phoneticPr fontId="9"/>
  </si>
  <si>
    <t xml:space="preserve">複数の内容に関する教育相談を併せて行った場合は、それぞれの欄に計上すること。
（例）来所相談、電話相談、訪問相談、巡回相談、SNS等オンラインを活用した相談のいずれかの形態で、いじめに関する教育相談と不登校に関する教育相談を併せて行った場合、「いじめに関する教育相談件数」と「不登校に関する教育相談件数」の両方の欄に計上する。 </t>
    <rPh sb="42" eb="43">
      <t>ライ</t>
    </rPh>
    <rPh sb="43" eb="44">
      <t>ショ</t>
    </rPh>
    <rPh sb="44" eb="46">
      <t>ソウダン</t>
    </rPh>
    <phoneticPr fontId="9"/>
  </si>
  <si>
    <t>６．スクールカウンセラーの活動日数別学校数（都道府県、指定都市、市町村教育委員会が所管下の学校の状況を記入すること）</t>
    <rPh sb="13" eb="15">
      <t>カツドウ</t>
    </rPh>
    <rPh sb="15" eb="17">
      <t>ニッスウ</t>
    </rPh>
    <rPh sb="17" eb="18">
      <t>ベツ</t>
    </rPh>
    <rPh sb="18" eb="21">
      <t>ガッコウスウ</t>
    </rPh>
    <rPh sb="22" eb="26">
      <t>トドウフケン</t>
    </rPh>
    <rPh sb="27" eb="29">
      <t>シテイ</t>
    </rPh>
    <rPh sb="29" eb="31">
      <t>トシ</t>
    </rPh>
    <rPh sb="32" eb="35">
      <t>シチョウソン</t>
    </rPh>
    <rPh sb="35" eb="37">
      <t>キョウイク</t>
    </rPh>
    <rPh sb="37" eb="40">
      <t>イインカイ</t>
    </rPh>
    <rPh sb="41" eb="43">
      <t>ショカン</t>
    </rPh>
    <rPh sb="43" eb="44">
      <t>シタ</t>
    </rPh>
    <rPh sb="45" eb="47">
      <t>ガッコウ</t>
    </rPh>
    <rPh sb="48" eb="50">
      <t>ジョウキョウ</t>
    </rPh>
    <rPh sb="51" eb="53">
      <t>キニュウ</t>
    </rPh>
    <phoneticPr fontId="9"/>
  </si>
  <si>
    <t>（２）中学校</t>
    <rPh sb="3" eb="4">
      <t>ナカ</t>
    </rPh>
    <rPh sb="4" eb="5">
      <t>ガク</t>
    </rPh>
    <rPh sb="5" eb="6">
      <t>コウ</t>
    </rPh>
    <phoneticPr fontId="9"/>
  </si>
  <si>
    <t>（３）高等学校　</t>
    <rPh sb="3" eb="5">
      <t>コウトウ</t>
    </rPh>
    <rPh sb="5" eb="7">
      <t>ガッコウ</t>
    </rPh>
    <phoneticPr fontId="9"/>
  </si>
  <si>
    <t>未入力</t>
    <rPh sb="0" eb="3">
      <t>ミニュウリョク</t>
    </rPh>
    <phoneticPr fontId="9"/>
  </si>
  <si>
    <t>スクールカウンセラーの活動日数別学校数が未入力です。</t>
    <rPh sb="11" eb="13">
      <t>カツドウ</t>
    </rPh>
    <rPh sb="13" eb="15">
      <t>ニッスウ</t>
    </rPh>
    <rPh sb="15" eb="16">
      <t>ベツ</t>
    </rPh>
    <rPh sb="16" eb="18">
      <t>ガッコウ</t>
    </rPh>
    <rPh sb="18" eb="19">
      <t>スウ</t>
    </rPh>
    <rPh sb="20" eb="23">
      <t>ミニュウリョク</t>
    </rPh>
    <phoneticPr fontId="9"/>
  </si>
  <si>
    <t>①常駐</t>
    <rPh sb="1" eb="3">
      <t>ジョウチュウ</t>
    </rPh>
    <phoneticPr fontId="9"/>
  </si>
  <si>
    <t>②年間１４０日以上（常駐を除く）</t>
    <rPh sb="1" eb="3">
      <t>ネンカン</t>
    </rPh>
    <rPh sb="7" eb="9">
      <t>イジョウ</t>
    </rPh>
    <rPh sb="10" eb="12">
      <t>ジョウチュウ</t>
    </rPh>
    <rPh sb="13" eb="14">
      <t>ノゾ</t>
    </rPh>
    <phoneticPr fontId="9"/>
  </si>
  <si>
    <t>SSWと不一致</t>
    <rPh sb="4" eb="7">
      <t>フイッチ</t>
    </rPh>
    <phoneticPr fontId="9"/>
  </si>
  <si>
    <t>学校総数が「７スクールソーシャルワーカーの活動日数別学校数」の学校総数と一致していません</t>
    <rPh sb="0" eb="2">
      <t>ガッコウ</t>
    </rPh>
    <rPh sb="2" eb="4">
      <t>ソウスウ</t>
    </rPh>
    <rPh sb="21" eb="23">
      <t>カツドウ</t>
    </rPh>
    <rPh sb="23" eb="25">
      <t>ニッスウ</t>
    </rPh>
    <rPh sb="25" eb="26">
      <t>ベツ</t>
    </rPh>
    <rPh sb="26" eb="28">
      <t>ガッコウ</t>
    </rPh>
    <rPh sb="28" eb="29">
      <t>スウ</t>
    </rPh>
    <rPh sb="31" eb="33">
      <t>ガッコウ</t>
    </rPh>
    <rPh sb="33" eb="35">
      <t>ソウスウ</t>
    </rPh>
    <rPh sb="36" eb="38">
      <t>イッチ</t>
    </rPh>
    <phoneticPr fontId="9"/>
  </si>
  <si>
    <t>③年間１３９日～７０日</t>
    <rPh sb="1" eb="3">
      <t>ネンカン</t>
    </rPh>
    <phoneticPr fontId="9"/>
  </si>
  <si>
    <t>④年間６９日～３５日</t>
    <rPh sb="1" eb="3">
      <t>ネンカン</t>
    </rPh>
    <phoneticPr fontId="9"/>
  </si>
  <si>
    <t>※義務教育学校又は中等教育学校で、新設校である等の理由で調査対象年度に前期・後期いずれかの課程に在籍児童生徒がいない学校がある場合は、</t>
    <rPh sb="58" eb="60">
      <t>ガッコウ</t>
    </rPh>
    <phoneticPr fontId="9"/>
  </si>
  <si>
    <t>⑤年間３４日～２０日</t>
    <rPh sb="1" eb="3">
      <t>ネンカン</t>
    </rPh>
    <rPh sb="5" eb="6">
      <t>ニチ</t>
    </rPh>
    <rPh sb="9" eb="10">
      <t>ニチ</t>
    </rPh>
    <phoneticPr fontId="9"/>
  </si>
  <si>
    <t>　「６．スクールカウンセラーの活動日数別学校数」・「７．スクールソーシャルワーカーの活動日数別学校数」ともに、当該在籍児童生徒のいない</t>
    <rPh sb="15" eb="20">
      <t>カツドウニッスウベツ</t>
    </rPh>
    <rPh sb="20" eb="23">
      <t>ガッコウスウ</t>
    </rPh>
    <rPh sb="42" eb="50">
      <t>カツドウニッスウベツガッコウスウ</t>
    </rPh>
    <phoneticPr fontId="9"/>
  </si>
  <si>
    <t>⑥年間１９日～１０日</t>
    <rPh sb="1" eb="3">
      <t>ネンカン</t>
    </rPh>
    <rPh sb="5" eb="6">
      <t>ニチ</t>
    </rPh>
    <rPh sb="9" eb="10">
      <t>ニチ</t>
    </rPh>
    <phoneticPr fontId="9"/>
  </si>
  <si>
    <t>　課程については計上する必要はありません。在籍児童生徒がいる課程についてのみ、対応する学校種の欄に１校として計上してください。</t>
    <rPh sb="1" eb="3">
      <t>カテイ</t>
    </rPh>
    <rPh sb="8" eb="10">
      <t>ケイジョウ</t>
    </rPh>
    <rPh sb="12" eb="14">
      <t>ヒツヨウ</t>
    </rPh>
    <phoneticPr fontId="9"/>
  </si>
  <si>
    <t>⑦年間９日～１日</t>
    <rPh sb="1" eb="3">
      <t>ネンカン</t>
    </rPh>
    <rPh sb="4" eb="5">
      <t>ニチ</t>
    </rPh>
    <rPh sb="7" eb="8">
      <t>ニチ</t>
    </rPh>
    <phoneticPr fontId="9"/>
  </si>
  <si>
    <t>⑧年間０日（配置実績なし）</t>
    <rPh sb="1" eb="3">
      <t>ネンカン</t>
    </rPh>
    <rPh sb="6" eb="8">
      <t>ハイチ</t>
    </rPh>
    <rPh sb="8" eb="10">
      <t>ジッセキ</t>
    </rPh>
    <phoneticPr fontId="9"/>
  </si>
  <si>
    <t>スクールカウンセラーの雇用形態や配置計画に拠らず、実績を計上すること。活動日とは、スクールカウンセラーが学校へ出向くことをはじめ、児童生徒宅への家庭訪問等当該学校への相談業務等に従事した日を指すものとする。また、日数は、時間に拠らず、例えば午前中にＡ小学校、午後にＢ中学校で相談業務に当たった場合、それぞれの学校で１日と数える。さらに、スクールカウンセラーが複数の者配置されている学校については、配置されている者全員の活動日の合計を計上すること、例えば同じ学校で同じ日に２人のスクールカウンセラーが相談業務に当たった場合、２日と数える。</t>
    <rPh sb="11" eb="13">
      <t>コヨウ</t>
    </rPh>
    <rPh sb="13" eb="15">
      <t>ケイタイ</t>
    </rPh>
    <rPh sb="16" eb="18">
      <t>ハイチ</t>
    </rPh>
    <rPh sb="18" eb="20">
      <t>ケイカク</t>
    </rPh>
    <rPh sb="21" eb="22">
      <t>ヨ</t>
    </rPh>
    <rPh sb="25" eb="27">
      <t>ジッセキ</t>
    </rPh>
    <rPh sb="28" eb="30">
      <t>ケイジョウ</t>
    </rPh>
    <rPh sb="35" eb="38">
      <t>カツドウビ</t>
    </rPh>
    <rPh sb="52" eb="54">
      <t>ガッコウ</t>
    </rPh>
    <rPh sb="55" eb="57">
      <t>デム</t>
    </rPh>
    <rPh sb="65" eb="67">
      <t>ジドウ</t>
    </rPh>
    <rPh sb="67" eb="69">
      <t>セイト</t>
    </rPh>
    <rPh sb="69" eb="70">
      <t>タク</t>
    </rPh>
    <rPh sb="77" eb="81">
      <t>トウガイガッコウ</t>
    </rPh>
    <rPh sb="83" eb="85">
      <t>ソウダン</t>
    </rPh>
    <rPh sb="85" eb="87">
      <t>ギョウム</t>
    </rPh>
    <rPh sb="87" eb="88">
      <t>トウ</t>
    </rPh>
    <rPh sb="89" eb="91">
      <t>ジュウジ</t>
    </rPh>
    <rPh sb="93" eb="94">
      <t>ヒ</t>
    </rPh>
    <rPh sb="95" eb="96">
      <t>サ</t>
    </rPh>
    <rPh sb="110" eb="112">
      <t>ジカン</t>
    </rPh>
    <rPh sb="113" eb="114">
      <t>ヨ</t>
    </rPh>
    <rPh sb="117" eb="118">
      <t>タト</t>
    </rPh>
    <rPh sb="120" eb="123">
      <t>ゴゼンチュウ</t>
    </rPh>
    <rPh sb="125" eb="128">
      <t>ショウガッコウ</t>
    </rPh>
    <rPh sb="129" eb="131">
      <t>ゴゴ</t>
    </rPh>
    <rPh sb="133" eb="136">
      <t>チュウガッコウ</t>
    </rPh>
    <rPh sb="137" eb="139">
      <t>ソウダン</t>
    </rPh>
    <rPh sb="139" eb="141">
      <t>ギョウム</t>
    </rPh>
    <rPh sb="142" eb="143">
      <t>ア</t>
    </rPh>
    <rPh sb="146" eb="148">
      <t>バアイ</t>
    </rPh>
    <rPh sb="160" eb="161">
      <t>カゾ</t>
    </rPh>
    <rPh sb="206" eb="208">
      <t>ゼンイン</t>
    </rPh>
    <rPh sb="223" eb="224">
      <t>タト</t>
    </rPh>
    <rPh sb="231" eb="232">
      <t>オナ</t>
    </rPh>
    <rPh sb="233" eb="234">
      <t>ヒ</t>
    </rPh>
    <rPh sb="236" eb="237">
      <t>ヒト</t>
    </rPh>
    <rPh sb="262" eb="263">
      <t>ニチ</t>
    </rPh>
    <rPh sb="264" eb="265">
      <t>カゾ</t>
    </rPh>
    <phoneticPr fontId="9"/>
  </si>
  <si>
    <t>常駐とは、スクールカウンセラーが単独の者か複数の者かに拠らず、基本的に毎日、一人以上のスクールカウンセラーが当該学校の相談業務等に従事していることを指す。</t>
    <rPh sb="0" eb="2">
      <t>ジョウチュウ</t>
    </rPh>
    <rPh sb="16" eb="18">
      <t>タンドク</t>
    </rPh>
    <rPh sb="19" eb="20">
      <t>シャ</t>
    </rPh>
    <rPh sb="21" eb="23">
      <t>フクスウ</t>
    </rPh>
    <rPh sb="24" eb="25">
      <t>シャ</t>
    </rPh>
    <rPh sb="27" eb="28">
      <t>ヨ</t>
    </rPh>
    <rPh sb="31" eb="34">
      <t>キホンテキ</t>
    </rPh>
    <rPh sb="35" eb="37">
      <t>マイニチ</t>
    </rPh>
    <rPh sb="38" eb="40">
      <t>ヒトリ</t>
    </rPh>
    <rPh sb="40" eb="42">
      <t>イジョウ</t>
    </rPh>
    <rPh sb="54" eb="56">
      <t>トウガイ</t>
    </rPh>
    <rPh sb="56" eb="58">
      <t>ガッコウ</t>
    </rPh>
    <rPh sb="59" eb="61">
      <t>ソウダン</t>
    </rPh>
    <rPh sb="61" eb="63">
      <t>ギョウム</t>
    </rPh>
    <rPh sb="63" eb="64">
      <t>トウ</t>
    </rPh>
    <rPh sb="65" eb="67">
      <t>ジュウジ</t>
    </rPh>
    <rPh sb="74" eb="75">
      <t>サ</t>
    </rPh>
    <phoneticPr fontId="9"/>
  </si>
  <si>
    <t>義務教育学校前期課程は「(1)小学校」、義務教育学校後期課程及び中等教育学校前期課程は「(2)中学校」、中等教育学校後期課程は「(3)高等学校」に計上すること。</t>
    <rPh sb="0" eb="2">
      <t>ギム</t>
    </rPh>
    <rPh sb="2" eb="4">
      <t>キョウイク</t>
    </rPh>
    <rPh sb="4" eb="6">
      <t>ガッコウ</t>
    </rPh>
    <rPh sb="6" eb="8">
      <t>ゼンキ</t>
    </rPh>
    <rPh sb="8" eb="10">
      <t>カテイ</t>
    </rPh>
    <rPh sb="15" eb="18">
      <t>ショウガッコウ</t>
    </rPh>
    <rPh sb="20" eb="22">
      <t>ギム</t>
    </rPh>
    <rPh sb="22" eb="24">
      <t>キョウイク</t>
    </rPh>
    <rPh sb="24" eb="26">
      <t>ガッコウ</t>
    </rPh>
    <rPh sb="26" eb="28">
      <t>コウキ</t>
    </rPh>
    <rPh sb="28" eb="30">
      <t>カテイ</t>
    </rPh>
    <rPh sb="30" eb="31">
      <t>オヨ</t>
    </rPh>
    <rPh sb="32" eb="34">
      <t>チュウトウ</t>
    </rPh>
    <rPh sb="34" eb="36">
      <t>キョウイク</t>
    </rPh>
    <rPh sb="36" eb="38">
      <t>ガッコウ</t>
    </rPh>
    <rPh sb="38" eb="40">
      <t>ゼンキ</t>
    </rPh>
    <rPh sb="40" eb="42">
      <t>カテイ</t>
    </rPh>
    <rPh sb="47" eb="50">
      <t>チュウガッコウ</t>
    </rPh>
    <rPh sb="52" eb="54">
      <t>チュウトウ</t>
    </rPh>
    <rPh sb="54" eb="56">
      <t>キョウイク</t>
    </rPh>
    <rPh sb="56" eb="58">
      <t>ガッコウ</t>
    </rPh>
    <rPh sb="58" eb="60">
      <t>コウキ</t>
    </rPh>
    <rPh sb="60" eb="62">
      <t>カテイ</t>
    </rPh>
    <rPh sb="67" eb="69">
      <t>コウトウ</t>
    </rPh>
    <rPh sb="69" eb="71">
      <t>ガッコウ</t>
    </rPh>
    <phoneticPr fontId="9"/>
  </si>
  <si>
    <t>７．スクールソーシャルワーカーの活動日数別学校数（都道府県、指定都市、市町村教育委員会が所管下の学校の状況を記入すること）</t>
    <rPh sb="16" eb="18">
      <t>カツドウ</t>
    </rPh>
    <rPh sb="18" eb="20">
      <t>ニッスウ</t>
    </rPh>
    <rPh sb="20" eb="21">
      <t>ベツ</t>
    </rPh>
    <rPh sb="21" eb="24">
      <t>ガッコウスウ</t>
    </rPh>
    <phoneticPr fontId="9"/>
  </si>
  <si>
    <t>（単位：中学校区数）</t>
    <phoneticPr fontId="9"/>
  </si>
  <si>
    <t>中学校区</t>
    <rPh sb="0" eb="1">
      <t>ナカ</t>
    </rPh>
    <rPh sb="1" eb="2">
      <t>ガク</t>
    </rPh>
    <rPh sb="2" eb="3">
      <t>コウ</t>
    </rPh>
    <rPh sb="3" eb="4">
      <t>ク</t>
    </rPh>
    <phoneticPr fontId="9"/>
  </si>
  <si>
    <t>スクールソーシャルワーカーの活動日数別学校数が未入力です。</t>
    <rPh sb="14" eb="16">
      <t>カツドウ</t>
    </rPh>
    <rPh sb="16" eb="18">
      <t>ニッスウ</t>
    </rPh>
    <rPh sb="18" eb="19">
      <t>ベツ</t>
    </rPh>
    <rPh sb="19" eb="21">
      <t>ガッコウ</t>
    </rPh>
    <rPh sb="21" eb="22">
      <t>スウ</t>
    </rPh>
    <rPh sb="23" eb="26">
      <t>ミニュウリョク</t>
    </rPh>
    <phoneticPr fontId="9"/>
  </si>
  <si>
    <t>②年間１６８日以上（常駐を除く）</t>
    <rPh sb="1" eb="3">
      <t>ネンカン</t>
    </rPh>
    <rPh sb="7" eb="9">
      <t>イジョウ</t>
    </rPh>
    <rPh sb="10" eb="12">
      <t>ジョウチュウ</t>
    </rPh>
    <rPh sb="13" eb="14">
      <t>ノゾ</t>
    </rPh>
    <phoneticPr fontId="9"/>
  </si>
  <si>
    <t>③年間１６７日～８４日</t>
    <rPh sb="1" eb="3">
      <t>ネンカン</t>
    </rPh>
    <phoneticPr fontId="9"/>
  </si>
  <si>
    <t>学校総数が「６スクールカウンセラーの活動日数別学校数」の学校総数と整合しません</t>
    <rPh sb="0" eb="2">
      <t>ガッコウ</t>
    </rPh>
    <rPh sb="2" eb="4">
      <t>ソウスウ</t>
    </rPh>
    <rPh sb="18" eb="20">
      <t>カツドウ</t>
    </rPh>
    <rPh sb="20" eb="22">
      <t>ニッスウ</t>
    </rPh>
    <rPh sb="22" eb="23">
      <t>ベツ</t>
    </rPh>
    <rPh sb="23" eb="25">
      <t>ガッコウ</t>
    </rPh>
    <rPh sb="25" eb="26">
      <t>スウ</t>
    </rPh>
    <rPh sb="28" eb="30">
      <t>ガッコウ</t>
    </rPh>
    <rPh sb="30" eb="32">
      <t>ソウスウ</t>
    </rPh>
    <rPh sb="33" eb="35">
      <t>セイゴウ</t>
    </rPh>
    <phoneticPr fontId="9"/>
  </si>
  <si>
    <t>④年間８３日～４２日</t>
    <rPh sb="1" eb="3">
      <t>ネンカン</t>
    </rPh>
    <rPh sb="5" eb="6">
      <t>ニチ</t>
    </rPh>
    <rPh sb="9" eb="10">
      <t>ニチ</t>
    </rPh>
    <phoneticPr fontId="9"/>
  </si>
  <si>
    <t>⑤年間４１日～２０日</t>
    <rPh sb="1" eb="3">
      <t>ネンカン</t>
    </rPh>
    <phoneticPr fontId="9"/>
  </si>
  <si>
    <t>中学校区と中学校の不一致</t>
    <rPh sb="0" eb="3">
      <t>チュウガッコウ</t>
    </rPh>
    <rPh sb="3" eb="4">
      <t>ク</t>
    </rPh>
    <rPh sb="5" eb="8">
      <t>チュウガッコウ</t>
    </rPh>
    <rPh sb="9" eb="12">
      <t>フイッチ</t>
    </rPh>
    <phoneticPr fontId="9"/>
  </si>
  <si>
    <t>中学校区の合計と（２）中学校の合計が一致していませんが、間違いありませんか。（間違いなければ進んでかまいません）</t>
    <rPh sb="0" eb="3">
      <t>チュウガッコウ</t>
    </rPh>
    <rPh sb="3" eb="4">
      <t>ク</t>
    </rPh>
    <rPh sb="5" eb="7">
      <t>ゴウケイ</t>
    </rPh>
    <rPh sb="11" eb="14">
      <t>チュウガッコウ</t>
    </rPh>
    <rPh sb="15" eb="17">
      <t>ゴウケイ</t>
    </rPh>
    <rPh sb="18" eb="20">
      <t>イッチ</t>
    </rPh>
    <rPh sb="28" eb="30">
      <t>マチガ</t>
    </rPh>
    <rPh sb="39" eb="41">
      <t>マチガ</t>
    </rPh>
    <rPh sb="46" eb="47">
      <t>スス</t>
    </rPh>
    <phoneticPr fontId="9"/>
  </si>
  <si>
    <t>⑥年間１９日～１０日</t>
    <rPh sb="1" eb="3">
      <t>ネンカン</t>
    </rPh>
    <phoneticPr fontId="9"/>
  </si>
  <si>
    <t>⑦年間９日～１日</t>
    <rPh sb="1" eb="3">
      <t>ネンカン</t>
    </rPh>
    <phoneticPr fontId="9"/>
  </si>
  <si>
    <t>スクールソーシャルワーカーが単独の者か複数の者か、あるいは、雇用形態や配置計画に拠らず、実績を計上すること。活動日とは、スクールソーシャルワーカーが学校へ出向くことをはじめ、児童生徒宅への家庭訪問等当該学校への相談業務等に従事したことを指すものとする。また、日数は、時間に拠らず、例えば午前中にＡ小学校、午後にＢ中学校で相談業務に当たった場合、それぞれの学校で１日と数える。さらに、複数のスクールソーシャルワーカーが業務に当たっている学校については、業務に当たっているスクールソーシャルワーカー全員の活動日の合計を計上すること、例えば同じ学校で同じ日に２人のスクールソーシャルワーカーが業務に当たった場合、２日と数える。</t>
    <rPh sb="30" eb="32">
      <t>コヨウ</t>
    </rPh>
    <rPh sb="32" eb="34">
      <t>ケイタイ</t>
    </rPh>
    <rPh sb="35" eb="37">
      <t>ハイチ</t>
    </rPh>
    <rPh sb="37" eb="39">
      <t>ケイカク</t>
    </rPh>
    <rPh sb="40" eb="41">
      <t>ヨ</t>
    </rPh>
    <rPh sb="44" eb="46">
      <t>ジッセキ</t>
    </rPh>
    <rPh sb="47" eb="49">
      <t>ケイジョウ</t>
    </rPh>
    <rPh sb="54" eb="57">
      <t>カツドウビ</t>
    </rPh>
    <rPh sb="74" eb="76">
      <t>ガッコウ</t>
    </rPh>
    <rPh sb="77" eb="79">
      <t>デム</t>
    </rPh>
    <rPh sb="87" eb="89">
      <t>ジドウ</t>
    </rPh>
    <rPh sb="89" eb="91">
      <t>セイト</t>
    </rPh>
    <rPh sb="91" eb="92">
      <t>タク</t>
    </rPh>
    <rPh sb="94" eb="96">
      <t>カテイ</t>
    </rPh>
    <rPh sb="96" eb="98">
      <t>ホウモン</t>
    </rPh>
    <rPh sb="98" eb="99">
      <t>トウ</t>
    </rPh>
    <rPh sb="99" eb="103">
      <t>トウガイガッコウ</t>
    </rPh>
    <rPh sb="105" eb="107">
      <t>ソウダン</t>
    </rPh>
    <rPh sb="107" eb="109">
      <t>ギョウム</t>
    </rPh>
    <rPh sb="109" eb="110">
      <t>トウ</t>
    </rPh>
    <rPh sb="111" eb="113">
      <t>ジュウジ</t>
    </rPh>
    <rPh sb="118" eb="119">
      <t>サ</t>
    </rPh>
    <rPh sb="133" eb="135">
      <t>ジカン</t>
    </rPh>
    <rPh sb="136" eb="137">
      <t>ヨ</t>
    </rPh>
    <rPh sb="140" eb="141">
      <t>タト</t>
    </rPh>
    <rPh sb="143" eb="146">
      <t>ゴゼンチュウ</t>
    </rPh>
    <rPh sb="148" eb="151">
      <t>ショウガッコウ</t>
    </rPh>
    <rPh sb="152" eb="154">
      <t>ゴゴ</t>
    </rPh>
    <rPh sb="156" eb="159">
      <t>チュウガッコウ</t>
    </rPh>
    <rPh sb="177" eb="179">
      <t>ガッコウ</t>
    </rPh>
    <rPh sb="183" eb="184">
      <t>カゾ</t>
    </rPh>
    <rPh sb="191" eb="193">
      <t>フクスウ</t>
    </rPh>
    <rPh sb="208" eb="210">
      <t>ギョウム</t>
    </rPh>
    <rPh sb="211" eb="212">
      <t>ア</t>
    </rPh>
    <rPh sb="225" eb="227">
      <t>ギョウム</t>
    </rPh>
    <rPh sb="228" eb="229">
      <t>ア</t>
    </rPh>
    <phoneticPr fontId="9"/>
  </si>
  <si>
    <t>中学校区とは、中学校別の通学区域であり、１つの中学校とその通学区域内にある複数の小学校を総称するものであるが、各中学校区における全ての学校で対応実績があるかどうかに拠らず、当該中学校区でスクールソーシャルワーカーが活動した日数を計上する。また、中学校区数の区分については、中学校区ごとに１日の活動時間数に関係なく、活動した日数の合計を記入する。</t>
  </si>
  <si>
    <t>常駐とは、スクールソーシャルワーカーが単独の者か複数の者かに寄らず、基本的に毎日、一人以上のスクールソーシャルワーカーが当該学校の相談業務等に従事していることを指す。</t>
    <rPh sb="0" eb="2">
      <t>ジョウチュウ</t>
    </rPh>
    <rPh sb="19" eb="21">
      <t>タンドク</t>
    </rPh>
    <rPh sb="22" eb="23">
      <t>シャ</t>
    </rPh>
    <rPh sb="24" eb="26">
      <t>フクスウ</t>
    </rPh>
    <rPh sb="27" eb="28">
      <t>シャ</t>
    </rPh>
    <rPh sb="30" eb="31">
      <t>ヨ</t>
    </rPh>
    <rPh sb="34" eb="37">
      <t>キホンテキ</t>
    </rPh>
    <rPh sb="38" eb="40">
      <t>マイニチ</t>
    </rPh>
    <rPh sb="41" eb="43">
      <t>ヒトリ</t>
    </rPh>
    <rPh sb="43" eb="45">
      <t>イジョウ</t>
    </rPh>
    <rPh sb="60" eb="62">
      <t>トウガイ</t>
    </rPh>
    <rPh sb="62" eb="64">
      <t>ガッコウ</t>
    </rPh>
    <rPh sb="65" eb="67">
      <t>ソウダン</t>
    </rPh>
    <rPh sb="67" eb="69">
      <t>ギョウム</t>
    </rPh>
    <rPh sb="69" eb="70">
      <t>トウ</t>
    </rPh>
    <rPh sb="71" eb="73">
      <t>ジュウジ</t>
    </rPh>
    <rPh sb="80" eb="81">
      <t>サ</t>
    </rPh>
    <phoneticPr fontId="9"/>
  </si>
  <si>
    <t>［ 学校確認シート ］</t>
    <rPh sb="2" eb="4">
      <t>ガッコウ</t>
    </rPh>
    <rPh sb="4" eb="6">
      <t>カクニン</t>
    </rPh>
    <phoneticPr fontId="9"/>
  </si>
  <si>
    <t>全頁で回答を記入した上で、下表でエラーが出ていないかを確認してください。</t>
    <rPh sb="0" eb="1">
      <t>スベ</t>
    </rPh>
    <rPh sb="1" eb="2">
      <t>ページ</t>
    </rPh>
    <rPh sb="3" eb="5">
      <t>カイトウ</t>
    </rPh>
    <rPh sb="6" eb="8">
      <t>キニュウ</t>
    </rPh>
    <rPh sb="10" eb="11">
      <t>ウエ</t>
    </rPh>
    <rPh sb="13" eb="15">
      <t>カヒョウ</t>
    </rPh>
    <rPh sb="20" eb="21">
      <t>デ</t>
    </rPh>
    <rPh sb="27" eb="29">
      <t>カクニン</t>
    </rPh>
    <phoneticPr fontId="9"/>
  </si>
  <si>
    <t>左のエラーチェックは入力された数値間の不整合を確認するものですが、数値の不整合以外に、調査項目の定義を誤って解釈していたなどの事例も少なくありません。このため、下記の点は特に留意いただき、確認できたら右の黄色のセルにＯＫを入力（プルダウンから選択）してください。全項目にＯＫが入力されていないと、次の作業に進むことはできません。</t>
    <rPh sb="0" eb="1">
      <t>ヒダリ</t>
    </rPh>
    <rPh sb="15" eb="17">
      <t>スウチ</t>
    </rPh>
    <rPh sb="23" eb="25">
      <t>カクニン</t>
    </rPh>
    <rPh sb="33" eb="35">
      <t>スウチ</t>
    </rPh>
    <rPh sb="36" eb="39">
      <t>フセイゴウ</t>
    </rPh>
    <rPh sb="39" eb="41">
      <t>イガイ</t>
    </rPh>
    <rPh sb="43" eb="45">
      <t>チョウサ</t>
    </rPh>
    <rPh sb="45" eb="47">
      <t>コウモク</t>
    </rPh>
    <rPh sb="48" eb="50">
      <t>テイギ</t>
    </rPh>
    <rPh sb="51" eb="52">
      <t>アヤマ</t>
    </rPh>
    <rPh sb="54" eb="56">
      <t>カイシャク</t>
    </rPh>
    <rPh sb="63" eb="65">
      <t>ジレイ</t>
    </rPh>
    <rPh sb="66" eb="67">
      <t>スク</t>
    </rPh>
    <rPh sb="80" eb="82">
      <t>カキ</t>
    </rPh>
    <rPh sb="83" eb="84">
      <t>テン</t>
    </rPh>
    <rPh sb="85" eb="86">
      <t>トク</t>
    </rPh>
    <rPh sb="87" eb="89">
      <t>リュウイ</t>
    </rPh>
    <rPh sb="94" eb="96">
      <t>カクニン</t>
    </rPh>
    <rPh sb="100" eb="101">
      <t>ミギ</t>
    </rPh>
    <rPh sb="102" eb="104">
      <t>キイロ</t>
    </rPh>
    <rPh sb="111" eb="113">
      <t>ニュウリョク</t>
    </rPh>
    <rPh sb="121" eb="123">
      <t>センタク</t>
    </rPh>
    <rPh sb="131" eb="134">
      <t>ゼンコウモク</t>
    </rPh>
    <rPh sb="138" eb="140">
      <t>ニュウリョク</t>
    </rPh>
    <rPh sb="148" eb="149">
      <t>ツギ</t>
    </rPh>
    <rPh sb="150" eb="152">
      <t>サギョウ</t>
    </rPh>
    <rPh sb="153" eb="154">
      <t>スス</t>
    </rPh>
    <phoneticPr fontId="9"/>
  </si>
  <si>
    <t>基本情報</t>
    <rPh sb="0" eb="4">
      <t>キホンジョウホウ</t>
    </rPh>
    <phoneticPr fontId="9"/>
  </si>
  <si>
    <t>学校2</t>
    <rPh sb="0" eb="2">
      <t>ガッコウ</t>
    </rPh>
    <phoneticPr fontId="9"/>
  </si>
  <si>
    <t>頁</t>
    <rPh sb="0" eb="1">
      <t>ページ</t>
    </rPh>
    <phoneticPr fontId="9"/>
  </si>
  <si>
    <t>左のエラーチェックで、全頁エラーがないことを確認しましたか？</t>
    <rPh sb="0" eb="1">
      <t>ヒダリ</t>
    </rPh>
    <rPh sb="11" eb="12">
      <t>ゼン</t>
    </rPh>
    <rPh sb="12" eb="13">
      <t>ページ</t>
    </rPh>
    <rPh sb="22" eb="24">
      <t>カクニン</t>
    </rPh>
    <phoneticPr fontId="9"/>
  </si>
  <si>
    <t>→</t>
    <phoneticPr fontId="9"/>
  </si>
  <si>
    <t>学校3</t>
    <phoneticPr fontId="9"/>
  </si>
  <si>
    <r>
      <t>回答内容の確認のため、令和</t>
    </r>
    <r>
      <rPr>
        <sz val="10"/>
        <color rgb="FFFF0000"/>
        <rFont val="ＭＳ 明朝"/>
        <family val="1"/>
        <charset val="128"/>
      </rPr>
      <t>６</t>
    </r>
    <r>
      <rPr>
        <sz val="10"/>
        <color theme="1"/>
        <rFont val="ＭＳ 明朝"/>
        <family val="1"/>
        <charset val="128"/>
      </rPr>
      <t>年5月1日時点の在籍児童生徒数を記入してください。義務教育学校は小学校・中学校の欄に、中等教育学校は中学校・高等学校の欄に、前期課程・後期課程の人数をそれぞれ計上してください。</t>
    </r>
    <rPh sb="0" eb="2">
      <t>カイトウ</t>
    </rPh>
    <rPh sb="2" eb="4">
      <t>ナイヨウ</t>
    </rPh>
    <rPh sb="5" eb="7">
      <t>カクニン</t>
    </rPh>
    <rPh sb="16" eb="17">
      <t>ガツ</t>
    </rPh>
    <rPh sb="18" eb="19">
      <t>ニチ</t>
    </rPh>
    <rPh sb="19" eb="21">
      <t>ジテン</t>
    </rPh>
    <rPh sb="22" eb="24">
      <t>ザイセキ</t>
    </rPh>
    <rPh sb="24" eb="26">
      <t>ジドウ</t>
    </rPh>
    <rPh sb="26" eb="28">
      <t>セイト</t>
    </rPh>
    <rPh sb="28" eb="29">
      <t>スウ</t>
    </rPh>
    <rPh sb="30" eb="32">
      <t>キニュウ</t>
    </rPh>
    <rPh sb="76" eb="78">
      <t>ゼンキ</t>
    </rPh>
    <rPh sb="78" eb="80">
      <t>カテイ</t>
    </rPh>
    <rPh sb="81" eb="83">
      <t>コウキ</t>
    </rPh>
    <rPh sb="83" eb="85">
      <t>カテイ</t>
    </rPh>
    <rPh sb="86" eb="88">
      <t>ニンズウ</t>
    </rPh>
    <phoneticPr fontId="9"/>
  </si>
  <si>
    <t>学校4</t>
    <phoneticPr fontId="9"/>
  </si>
  <si>
    <t>学校5</t>
    <phoneticPr fontId="9"/>
  </si>
  <si>
    <t>（ここで記入いただく児童生徒数は、下記の確認作業用ですので概数でも問題ありません。調査結果の集計の際は、学校基本調査で公表されている児童生徒数を母数として使用します。）</t>
    <rPh sb="4" eb="6">
      <t>キニュウ</t>
    </rPh>
    <rPh sb="10" eb="12">
      <t>ジドウ</t>
    </rPh>
    <rPh sb="12" eb="14">
      <t>セイト</t>
    </rPh>
    <rPh sb="14" eb="15">
      <t>スウ</t>
    </rPh>
    <rPh sb="17" eb="19">
      <t>カキ</t>
    </rPh>
    <rPh sb="20" eb="22">
      <t>カクニン</t>
    </rPh>
    <rPh sb="22" eb="24">
      <t>サギョウ</t>
    </rPh>
    <rPh sb="24" eb="25">
      <t>ヨウ</t>
    </rPh>
    <rPh sb="29" eb="31">
      <t>ガイスウ</t>
    </rPh>
    <rPh sb="33" eb="35">
      <t>モンダイ</t>
    </rPh>
    <rPh sb="41" eb="43">
      <t>チョウサ</t>
    </rPh>
    <rPh sb="43" eb="45">
      <t>ケッカ</t>
    </rPh>
    <rPh sb="46" eb="48">
      <t>シュウケイ</t>
    </rPh>
    <rPh sb="49" eb="50">
      <t>サイ</t>
    </rPh>
    <rPh sb="52" eb="54">
      <t>ガッコウ</t>
    </rPh>
    <rPh sb="54" eb="56">
      <t>キホン</t>
    </rPh>
    <rPh sb="56" eb="58">
      <t>チョウサ</t>
    </rPh>
    <rPh sb="59" eb="61">
      <t>コウヒョウ</t>
    </rPh>
    <rPh sb="66" eb="68">
      <t>ジドウ</t>
    </rPh>
    <rPh sb="68" eb="70">
      <t>セイト</t>
    </rPh>
    <rPh sb="70" eb="71">
      <t>スウ</t>
    </rPh>
    <rPh sb="72" eb="74">
      <t>ボスウ</t>
    </rPh>
    <rPh sb="77" eb="79">
      <t>シヨウ</t>
    </rPh>
    <phoneticPr fontId="9"/>
  </si>
  <si>
    <t>学校6</t>
    <phoneticPr fontId="9"/>
  </si>
  <si>
    <t>学校7</t>
    <phoneticPr fontId="9"/>
  </si>
  <si>
    <t>高校
全日制</t>
    <rPh sb="0" eb="2">
      <t>コウコウ</t>
    </rPh>
    <rPh sb="3" eb="6">
      <t>ゼンニチセイ</t>
    </rPh>
    <phoneticPr fontId="9"/>
  </si>
  <si>
    <t>高校
定時制</t>
    <rPh sb="0" eb="2">
      <t>コウコウ</t>
    </rPh>
    <rPh sb="3" eb="6">
      <t>テイジセイ</t>
    </rPh>
    <phoneticPr fontId="9"/>
  </si>
  <si>
    <t>高校
通信制</t>
    <rPh sb="0" eb="2">
      <t>コウコウ</t>
    </rPh>
    <rPh sb="3" eb="6">
      <t>ツウシンセイ</t>
    </rPh>
    <phoneticPr fontId="9"/>
  </si>
  <si>
    <t>学校8</t>
    <phoneticPr fontId="9"/>
  </si>
  <si>
    <t>在籍者数が未記入です。回答内容の確認に必要となりますので、記入してください。</t>
    <rPh sb="11" eb="15">
      <t>カイトウナイヨウ</t>
    </rPh>
    <rPh sb="16" eb="18">
      <t>カクニン</t>
    </rPh>
    <rPh sb="19" eb="21">
      <t>ヒツヨウ</t>
    </rPh>
    <rPh sb="29" eb="31">
      <t>キニュウ</t>
    </rPh>
    <phoneticPr fontId="9"/>
  </si>
  <si>
    <t>学校9</t>
    <phoneticPr fontId="9"/>
  </si>
  <si>
    <t>(人)</t>
    <rPh sb="1" eb="2">
      <t>ニン</t>
    </rPh>
    <phoneticPr fontId="9"/>
  </si>
  <si>
    <t>在籍者数が0人です。休校の学校（在籍児童生徒がいない学校）については、調査票の作成・提出は不要です。</t>
    <rPh sb="6" eb="7">
      <t>ニン</t>
    </rPh>
    <rPh sb="10" eb="12">
      <t>キュウコウ</t>
    </rPh>
    <rPh sb="13" eb="15">
      <t>ガッコウ</t>
    </rPh>
    <rPh sb="16" eb="18">
      <t>ザイセキ</t>
    </rPh>
    <rPh sb="18" eb="22">
      <t>ジドウセイト</t>
    </rPh>
    <rPh sb="26" eb="28">
      <t>ガッコウ</t>
    </rPh>
    <rPh sb="35" eb="38">
      <t>チョウサヒョウ</t>
    </rPh>
    <rPh sb="39" eb="41">
      <t>サクセイ</t>
    </rPh>
    <rPh sb="42" eb="44">
      <t>テイシュツ</t>
    </rPh>
    <rPh sb="45" eb="47">
      <t>フヨウ</t>
    </rPh>
    <phoneticPr fontId="9"/>
  </si>
  <si>
    <t>学校10</t>
    <phoneticPr fontId="9"/>
  </si>
  <si>
    <t>「基本情報」シートで入力された学校種と異なる欄に回答が記入されています。</t>
    <phoneticPr fontId="9"/>
  </si>
  <si>
    <t>学校11</t>
    <phoneticPr fontId="9"/>
  </si>
  <si>
    <t>＜暴力行為・いじめ関係＞</t>
    <rPh sb="1" eb="3">
      <t>ボウリョク</t>
    </rPh>
    <rPh sb="3" eb="5">
      <t>コウイ</t>
    </rPh>
    <rPh sb="9" eb="11">
      <t>カンケイ</t>
    </rPh>
    <phoneticPr fontId="9"/>
  </si>
  <si>
    <t>「基本情報」シートの「課程」欄の選択と異なる課程の欄に回答が記入されています。</t>
    <phoneticPr fontId="9"/>
  </si>
  <si>
    <t>学校12</t>
    <phoneticPr fontId="9"/>
  </si>
  <si>
    <t>現在入力されている暴力行為の加害児童生徒数、いじめの認知件数が、上記の在籍児童生徒数に占める割合は以下のとおりです。極端に割合が高い場合等は回答誤りの可能性があります。人数・件数に誤りはありませんか？</t>
    <rPh sb="0" eb="2">
      <t>ゲンザイ</t>
    </rPh>
    <rPh sb="2" eb="4">
      <t>ニュウリョク</t>
    </rPh>
    <rPh sb="9" eb="11">
      <t>ボウリョク</t>
    </rPh>
    <rPh sb="11" eb="13">
      <t>コウイ</t>
    </rPh>
    <rPh sb="14" eb="16">
      <t>カガイ</t>
    </rPh>
    <rPh sb="16" eb="18">
      <t>ジドウ</t>
    </rPh>
    <rPh sb="18" eb="20">
      <t>セイト</t>
    </rPh>
    <rPh sb="20" eb="21">
      <t>スウ</t>
    </rPh>
    <rPh sb="26" eb="28">
      <t>ニンチ</t>
    </rPh>
    <rPh sb="28" eb="30">
      <t>ケンスウ</t>
    </rPh>
    <rPh sb="43" eb="44">
      <t>シ</t>
    </rPh>
    <rPh sb="46" eb="48">
      <t>ワリアイ</t>
    </rPh>
    <rPh sb="49" eb="51">
      <t>イカ</t>
    </rPh>
    <rPh sb="58" eb="60">
      <t>キョクタン</t>
    </rPh>
    <rPh sb="61" eb="63">
      <t>ワリアイ</t>
    </rPh>
    <rPh sb="64" eb="65">
      <t>タカ</t>
    </rPh>
    <rPh sb="66" eb="68">
      <t>バアイ</t>
    </rPh>
    <rPh sb="68" eb="69">
      <t>トウ</t>
    </rPh>
    <rPh sb="70" eb="72">
      <t>カイトウ</t>
    </rPh>
    <rPh sb="72" eb="73">
      <t>アヤマ</t>
    </rPh>
    <rPh sb="75" eb="78">
      <t>カノウセイ</t>
    </rPh>
    <rPh sb="84" eb="86">
      <t>ニンズウ</t>
    </rPh>
    <rPh sb="87" eb="89">
      <t>ケンスウ</t>
    </rPh>
    <rPh sb="90" eb="91">
      <t>アヤマ</t>
    </rPh>
    <phoneticPr fontId="9"/>
  </si>
  <si>
    <t>学校13</t>
    <phoneticPr fontId="9"/>
  </si>
  <si>
    <t>学校14</t>
    <phoneticPr fontId="9"/>
  </si>
  <si>
    <t>◆暴力行為の加害児童生徒</t>
    <rPh sb="1" eb="3">
      <t>ボウリョク</t>
    </rPh>
    <rPh sb="3" eb="5">
      <t>コウイ</t>
    </rPh>
    <rPh sb="6" eb="8">
      <t>カガイ</t>
    </rPh>
    <rPh sb="8" eb="10">
      <t>ジドウ</t>
    </rPh>
    <rPh sb="10" eb="12">
      <t>セイト</t>
    </rPh>
    <phoneticPr fontId="9"/>
  </si>
  <si>
    <t>（特別支援学校は0.0％と表示されます）</t>
    <rPh sb="1" eb="3">
      <t>トクベツ</t>
    </rPh>
    <rPh sb="3" eb="5">
      <t>シエン</t>
    </rPh>
    <rPh sb="5" eb="7">
      <t>ガッコウ</t>
    </rPh>
    <rPh sb="13" eb="15">
      <t>ヒョウジ</t>
    </rPh>
    <phoneticPr fontId="9"/>
  </si>
  <si>
    <t>学校15</t>
    <phoneticPr fontId="9"/>
  </si>
  <si>
    <t>◆いじめの認知件数</t>
    <rPh sb="5" eb="7">
      <t>ニンチ</t>
    </rPh>
    <rPh sb="7" eb="9">
      <t>ケンスウ</t>
    </rPh>
    <phoneticPr fontId="9"/>
  </si>
  <si>
    <t>暴力行為の加害児童生徒数（実人数）が、本シートで入力された在籍児童生徒数を上回っています。</t>
    <rPh sb="0" eb="4">
      <t>ボウリョクコウイ</t>
    </rPh>
    <rPh sb="5" eb="11">
      <t>カガイジドウセイト</t>
    </rPh>
    <rPh sb="11" eb="12">
      <t>スウ</t>
    </rPh>
    <rPh sb="13" eb="16">
      <t>ジツニンズウ</t>
    </rPh>
    <rPh sb="19" eb="20">
      <t>ホン</t>
    </rPh>
    <rPh sb="24" eb="26">
      <t>ニュウリョク</t>
    </rPh>
    <rPh sb="29" eb="36">
      <t>ザイセキジドウセイトスウ</t>
    </rPh>
    <rPh sb="37" eb="39">
      <t>ウワマワ</t>
    </rPh>
    <phoneticPr fontId="9"/>
  </si>
  <si>
    <t>学校16</t>
    <phoneticPr fontId="9"/>
  </si>
  <si>
    <t>学校3頁・学校8頁の「訓告」は、「校長が学校教育法施行規則第26条に定める懲戒処分としての「訓告」であることを明示して行ったもの」です。事実上の懲戒として行われる単なる「叱責」等はこれに含みません。「訓告」に件数を計上している場合、解釈に誤りはないですか？</t>
    <rPh sb="0" eb="2">
      <t>ガッコウ</t>
    </rPh>
    <rPh sb="3" eb="4">
      <t>ページ</t>
    </rPh>
    <rPh sb="5" eb="7">
      <t>ガッコウ</t>
    </rPh>
    <rPh sb="8" eb="9">
      <t>ページ</t>
    </rPh>
    <rPh sb="11" eb="13">
      <t>クンコク</t>
    </rPh>
    <phoneticPr fontId="9"/>
  </si>
  <si>
    <t>いじめの認知件数が、本シートで入力された在籍児童生徒数を上回っています。</t>
    <rPh sb="4" eb="8">
      <t>ニンチケンスウ</t>
    </rPh>
    <rPh sb="10" eb="11">
      <t>ホン</t>
    </rPh>
    <rPh sb="15" eb="17">
      <t>ニュウリョク</t>
    </rPh>
    <rPh sb="20" eb="22">
      <t>ザイセキ</t>
    </rPh>
    <rPh sb="22" eb="24">
      <t>ジドウ</t>
    </rPh>
    <rPh sb="24" eb="26">
      <t>セイト</t>
    </rPh>
    <rPh sb="26" eb="27">
      <t>スウ</t>
    </rPh>
    <rPh sb="28" eb="30">
      <t>ウワマワ</t>
    </rPh>
    <phoneticPr fontId="9"/>
  </si>
  <si>
    <t>学校17</t>
    <phoneticPr fontId="9"/>
  </si>
  <si>
    <t>学校18</t>
    <phoneticPr fontId="9"/>
  </si>
  <si>
    <t>学校19</t>
    <phoneticPr fontId="9"/>
  </si>
  <si>
    <t>◆「訓告」に入力されている件数</t>
    <rPh sb="2" eb="4">
      <t>クンコク</t>
    </rPh>
    <rPh sb="6" eb="8">
      <t>ニュウリョク</t>
    </rPh>
    <rPh sb="13" eb="15">
      <t>ケンスウ</t>
    </rPh>
    <phoneticPr fontId="9"/>
  </si>
  <si>
    <t>学校3頁：</t>
    <rPh sb="0" eb="2">
      <t>ガッコウ</t>
    </rPh>
    <rPh sb="3" eb="4">
      <t>ページ</t>
    </rPh>
    <phoneticPr fontId="9"/>
  </si>
  <si>
    <t>学校8頁：</t>
    <rPh sb="0" eb="2">
      <t>ガッコウ</t>
    </rPh>
    <rPh sb="3" eb="4">
      <t>ページ</t>
    </rPh>
    <phoneticPr fontId="9"/>
  </si>
  <si>
    <t>学校20</t>
    <phoneticPr fontId="9"/>
  </si>
  <si>
    <t>学校7頁「６.いじめられた児童生徒の相談の状況」「７.いじめの態様」、学校8頁・学校9頁「８.いじめの対応状況」は、複数選択可の項目です。当てはまるもの全てに件数を計上していますか？</t>
    <rPh sb="0" eb="2">
      <t>ガッコウ</t>
    </rPh>
    <rPh sb="35" eb="37">
      <t>ガッコウ</t>
    </rPh>
    <rPh sb="40" eb="42">
      <t>ガッコウ</t>
    </rPh>
    <rPh sb="43" eb="44">
      <t>ページ</t>
    </rPh>
    <rPh sb="69" eb="70">
      <t>ア</t>
    </rPh>
    <rPh sb="76" eb="77">
      <t>スベ</t>
    </rPh>
    <rPh sb="79" eb="81">
      <t>ケンスウ</t>
    </rPh>
    <rPh sb="82" eb="84">
      <t>ケイジョウ</t>
    </rPh>
    <phoneticPr fontId="9"/>
  </si>
  <si>
    <t>学校21</t>
    <phoneticPr fontId="9"/>
  </si>
  <si>
    <t>学校22</t>
    <phoneticPr fontId="9"/>
  </si>
  <si>
    <r>
      <t>学校12頁・学校13頁の「いじめ防止対策推進法第28条第1項に規定する「重大事態」」は、いじめ防止対策推進法に基づき、令和</t>
    </r>
    <r>
      <rPr>
        <sz val="10"/>
        <color rgb="FFFF0000"/>
        <rFont val="ＭＳ 明朝"/>
        <family val="1"/>
        <charset val="128"/>
      </rPr>
      <t>６</t>
    </r>
    <r>
      <rPr>
        <sz val="10"/>
        <color theme="1"/>
        <rFont val="ＭＳ 明朝"/>
        <family val="1"/>
        <charset val="128"/>
      </rPr>
      <t>年度間に地方公共団体の長（国立の場合は文部科学大臣）に発生の報告を行った重大事態について記入します。
いじめ防止対策推進法に基づく発生の報告を行っていない事案や、令和</t>
    </r>
    <r>
      <rPr>
        <sz val="10"/>
        <color rgb="FFFF0000"/>
        <rFont val="ＭＳ 明朝"/>
        <family val="1"/>
        <charset val="128"/>
      </rPr>
      <t>５</t>
    </r>
    <r>
      <rPr>
        <sz val="10"/>
        <color theme="1"/>
        <rFont val="ＭＳ 明朝"/>
        <family val="1"/>
        <charset val="128"/>
      </rPr>
      <t>年度以前・令和</t>
    </r>
    <r>
      <rPr>
        <sz val="10"/>
        <color rgb="FFFF0000"/>
        <rFont val="ＭＳ 明朝"/>
        <family val="1"/>
        <charset val="128"/>
      </rPr>
      <t>７</t>
    </r>
    <r>
      <rPr>
        <sz val="10"/>
        <color theme="1"/>
        <rFont val="ＭＳ 明朝"/>
        <family val="1"/>
        <charset val="128"/>
      </rPr>
      <t>年度以後に発生の報告をした事案は該当しません。重大事態の件数に誤りはないですか？</t>
    </r>
    <rPh sb="0" eb="2">
      <t>ガッコウ</t>
    </rPh>
    <rPh sb="4" eb="5">
      <t>ページ</t>
    </rPh>
    <rPh sb="6" eb="8">
      <t>ガッコウ</t>
    </rPh>
    <rPh sb="10" eb="11">
      <t>ページ</t>
    </rPh>
    <rPh sb="16" eb="18">
      <t>ボウシ</t>
    </rPh>
    <rPh sb="18" eb="20">
      <t>タイサク</t>
    </rPh>
    <rPh sb="20" eb="22">
      <t>スイシン</t>
    </rPh>
    <rPh sb="22" eb="23">
      <t>ホウ</t>
    </rPh>
    <rPh sb="23" eb="24">
      <t>ダイ</t>
    </rPh>
    <rPh sb="26" eb="27">
      <t>ジョウ</t>
    </rPh>
    <rPh sb="27" eb="28">
      <t>ダイ</t>
    </rPh>
    <rPh sb="29" eb="30">
      <t>コウ</t>
    </rPh>
    <rPh sb="31" eb="33">
      <t>キテイ</t>
    </rPh>
    <rPh sb="36" eb="38">
      <t>ジュウダイ</t>
    </rPh>
    <rPh sb="38" eb="40">
      <t>ジタイ</t>
    </rPh>
    <rPh sb="47" eb="49">
      <t>ボウシ</t>
    </rPh>
    <rPh sb="49" eb="51">
      <t>タイサク</t>
    </rPh>
    <rPh sb="51" eb="53">
      <t>スイシン</t>
    </rPh>
    <rPh sb="53" eb="54">
      <t>ホウ</t>
    </rPh>
    <rPh sb="55" eb="56">
      <t>モト</t>
    </rPh>
    <rPh sb="64" eb="65">
      <t>カン</t>
    </rPh>
    <rPh sb="66" eb="68">
      <t>チホウ</t>
    </rPh>
    <rPh sb="68" eb="70">
      <t>コウキョウ</t>
    </rPh>
    <rPh sb="70" eb="72">
      <t>ダンタイ</t>
    </rPh>
    <rPh sb="73" eb="74">
      <t>チョウ</t>
    </rPh>
    <rPh sb="75" eb="77">
      <t>コクリツ</t>
    </rPh>
    <rPh sb="78" eb="80">
      <t>バアイ</t>
    </rPh>
    <rPh sb="81" eb="83">
      <t>モンブ</t>
    </rPh>
    <rPh sb="83" eb="85">
      <t>カガク</t>
    </rPh>
    <rPh sb="85" eb="87">
      <t>ダイジン</t>
    </rPh>
    <rPh sb="89" eb="91">
      <t>ハッセイ</t>
    </rPh>
    <rPh sb="92" eb="94">
      <t>ホウコク</t>
    </rPh>
    <rPh sb="95" eb="96">
      <t>オコナ</t>
    </rPh>
    <rPh sb="98" eb="100">
      <t>ジュウダイ</t>
    </rPh>
    <rPh sb="100" eb="102">
      <t>ジタイ</t>
    </rPh>
    <rPh sb="106" eb="108">
      <t>キニュウ</t>
    </rPh>
    <rPh sb="116" eb="118">
      <t>ボウシ</t>
    </rPh>
    <rPh sb="118" eb="120">
      <t>タイサク</t>
    </rPh>
    <rPh sb="120" eb="122">
      <t>スイシン</t>
    </rPh>
    <rPh sb="122" eb="123">
      <t>ホウ</t>
    </rPh>
    <rPh sb="124" eb="125">
      <t>モト</t>
    </rPh>
    <rPh sb="127" eb="129">
      <t>ハッセイ</t>
    </rPh>
    <rPh sb="130" eb="132">
      <t>ホウコク</t>
    </rPh>
    <rPh sb="133" eb="134">
      <t>オコナ</t>
    </rPh>
    <rPh sb="139" eb="141">
      <t>ジアン</t>
    </rPh>
    <rPh sb="143" eb="145">
      <t>レイワ</t>
    </rPh>
    <rPh sb="156" eb="158">
      <t>イゴ</t>
    </rPh>
    <rPh sb="159" eb="161">
      <t>ハッセイ</t>
    </rPh>
    <rPh sb="162" eb="164">
      <t>ホウコク</t>
    </rPh>
    <rPh sb="167" eb="169">
      <t>ジアン</t>
    </rPh>
    <rPh sb="177" eb="179">
      <t>ジュウダイ</t>
    </rPh>
    <rPh sb="179" eb="181">
      <t>ジタイ</t>
    </rPh>
    <rPh sb="182" eb="184">
      <t>ケンスウ</t>
    </rPh>
    <rPh sb="185" eb="186">
      <t>アヤマ</t>
    </rPh>
    <phoneticPr fontId="9"/>
  </si>
  <si>
    <t>学校23</t>
    <phoneticPr fontId="9"/>
  </si>
  <si>
    <t>学校24</t>
  </si>
  <si>
    <t>学校25</t>
  </si>
  <si>
    <t>◆「重大事態」の発生件数として入力されている件数</t>
    <rPh sb="2" eb="4">
      <t>ジュウダイ</t>
    </rPh>
    <rPh sb="4" eb="6">
      <t>ジタイ</t>
    </rPh>
    <rPh sb="8" eb="10">
      <t>ハッセイ</t>
    </rPh>
    <rPh sb="10" eb="12">
      <t>ケンスウ</t>
    </rPh>
    <rPh sb="15" eb="17">
      <t>ニュウリョク</t>
    </rPh>
    <rPh sb="22" eb="24">
      <t>ケンスウ</t>
    </rPh>
    <phoneticPr fontId="9"/>
  </si>
  <si>
    <t>件</t>
    <rPh sb="0" eb="1">
      <t>ケン</t>
    </rPh>
    <phoneticPr fontId="9"/>
  </si>
  <si>
    <r>
      <t>学校13頁の〔５〕「地方公共団体の長等において調査の結果について調査（再調査）を行った件数」は、重大事態としての発生時期に関わらず、令和</t>
    </r>
    <r>
      <rPr>
        <sz val="10"/>
        <color rgb="FFFF0000"/>
        <rFont val="ＭＳ 明朝"/>
        <family val="1"/>
        <charset val="128"/>
      </rPr>
      <t>６</t>
    </r>
    <r>
      <rPr>
        <sz val="10"/>
        <rFont val="ＭＳ 明朝"/>
        <family val="1"/>
        <charset val="128"/>
      </rPr>
      <t>年度に再調査したものを計上します。（学校12頁の重大事態発生件数が0件の場合でも、学校13頁の〔５〕の件数の有無を確認することが必要です。）記入に誤りはないですか？</t>
    </r>
    <rPh sb="0" eb="2">
      <t>ガッコウ</t>
    </rPh>
    <rPh sb="4" eb="5">
      <t>ページ</t>
    </rPh>
    <rPh sb="58" eb="60">
      <t>ジキ</t>
    </rPh>
    <rPh sb="87" eb="89">
      <t>ガッコウ</t>
    </rPh>
    <rPh sb="91" eb="92">
      <t>ページ</t>
    </rPh>
    <rPh sb="93" eb="97">
      <t>ジュウダイジタイ</t>
    </rPh>
    <rPh sb="97" eb="99">
      <t>ハッセイ</t>
    </rPh>
    <rPh sb="99" eb="101">
      <t>ケンスウ</t>
    </rPh>
    <rPh sb="103" eb="104">
      <t>ケン</t>
    </rPh>
    <rPh sb="105" eb="107">
      <t>バアイ</t>
    </rPh>
    <rPh sb="110" eb="112">
      <t>ガッコウ</t>
    </rPh>
    <rPh sb="114" eb="115">
      <t>ページ</t>
    </rPh>
    <rPh sb="120" eb="122">
      <t>ケンスウ</t>
    </rPh>
    <rPh sb="123" eb="125">
      <t>ウム</t>
    </rPh>
    <rPh sb="126" eb="128">
      <t>カクニン</t>
    </rPh>
    <rPh sb="133" eb="135">
      <t>ヒツヨウ</t>
    </rPh>
    <rPh sb="139" eb="141">
      <t>キニュウ</t>
    </rPh>
    <rPh sb="142" eb="143">
      <t>アヤマ</t>
    </rPh>
    <phoneticPr fontId="9"/>
  </si>
  <si>
    <t>◆再調査を行った件数として入力されている件数</t>
    <rPh sb="1" eb="4">
      <t>サイチョウサ</t>
    </rPh>
    <rPh sb="5" eb="6">
      <t>オコナ</t>
    </rPh>
    <rPh sb="8" eb="10">
      <t>ケンスウ</t>
    </rPh>
    <rPh sb="13" eb="15">
      <t>ニュウリョク</t>
    </rPh>
    <rPh sb="20" eb="22">
      <t>ケンスウ</t>
    </rPh>
    <phoneticPr fontId="9"/>
  </si>
  <si>
    <t>＜長期欠席関係＞　（特別支援学校は以下全て対象外ですが、黄色のセルにＯＫを入力してください）</t>
    <rPh sb="1" eb="3">
      <t>チョウキ</t>
    </rPh>
    <rPh sb="3" eb="5">
      <t>ケッセキ</t>
    </rPh>
    <rPh sb="5" eb="7">
      <t>カンケイ</t>
    </rPh>
    <rPh sb="10" eb="12">
      <t>トクベツ</t>
    </rPh>
    <rPh sb="12" eb="14">
      <t>シエン</t>
    </rPh>
    <rPh sb="14" eb="16">
      <t>ガッコウ</t>
    </rPh>
    <rPh sb="17" eb="19">
      <t>イカ</t>
    </rPh>
    <rPh sb="19" eb="20">
      <t>スベ</t>
    </rPh>
    <rPh sb="21" eb="24">
      <t>タイショウガイ</t>
    </rPh>
    <rPh sb="28" eb="30">
      <t>キイロ</t>
    </rPh>
    <rPh sb="37" eb="39">
      <t>ニュウリョク</t>
    </rPh>
    <phoneticPr fontId="9"/>
  </si>
  <si>
    <t>　　　　　　　　　（通信制のみの高等学校は対象外の項目ですが、黄色のセルにＯＫを入力してください）</t>
    <rPh sb="10" eb="13">
      <t>ツウシンセイ</t>
    </rPh>
    <rPh sb="16" eb="18">
      <t>コウトウ</t>
    </rPh>
    <rPh sb="18" eb="20">
      <t>ガッコウ</t>
    </rPh>
    <rPh sb="21" eb="24">
      <t>タイショウガイ</t>
    </rPh>
    <rPh sb="25" eb="27">
      <t>コウモク</t>
    </rPh>
    <rPh sb="31" eb="33">
      <t>キイロ</t>
    </rPh>
    <rPh sb="40" eb="42">
      <t>ニュウリョク</t>
    </rPh>
    <phoneticPr fontId="9"/>
  </si>
  <si>
    <t>今回調査では、「児童・生徒指導要録」の「欠席日数」、校長が出席扱いとした日数の合計が30日以上の児童生徒を本調査における長期欠席としています。長期欠席者数に誤りはありませんか？</t>
    <phoneticPr fontId="9"/>
  </si>
  <si>
    <t>現在入力されている長期欠席者数と長期欠席者が在籍児童生徒数に占める割合は以下のとおりです。極端に割合が高い場合等は回答誤りの可能性があります。計上している人数に誤りはありませんか？</t>
    <rPh sb="0" eb="2">
      <t>ゲンザイ</t>
    </rPh>
    <rPh sb="2" eb="4">
      <t>ニュウリョク</t>
    </rPh>
    <rPh sb="9" eb="11">
      <t>チョウキ</t>
    </rPh>
    <rPh sb="11" eb="13">
      <t>ケッセキ</t>
    </rPh>
    <rPh sb="13" eb="14">
      <t>シャ</t>
    </rPh>
    <rPh sb="14" eb="15">
      <t>スウ</t>
    </rPh>
    <rPh sb="16" eb="18">
      <t>チョウキ</t>
    </rPh>
    <rPh sb="18" eb="20">
      <t>ケッセキ</t>
    </rPh>
    <rPh sb="20" eb="21">
      <t>シャ</t>
    </rPh>
    <rPh sb="22" eb="24">
      <t>ザイセキ</t>
    </rPh>
    <rPh sb="24" eb="26">
      <t>ジドウ</t>
    </rPh>
    <rPh sb="26" eb="28">
      <t>セイト</t>
    </rPh>
    <rPh sb="28" eb="29">
      <t>スウ</t>
    </rPh>
    <rPh sb="30" eb="31">
      <t>シ</t>
    </rPh>
    <rPh sb="33" eb="35">
      <t>ワリアイ</t>
    </rPh>
    <rPh sb="36" eb="38">
      <t>イカ</t>
    </rPh>
    <phoneticPr fontId="9"/>
  </si>
  <si>
    <t>長期欠席者数が、本シートで入力された在籍児童生徒数を上回っています。</t>
    <rPh sb="0" eb="5">
      <t>チョウキケッセキシャ</t>
    </rPh>
    <rPh sb="5" eb="6">
      <t>スウ</t>
    </rPh>
    <rPh sb="8" eb="9">
      <t>ホン</t>
    </rPh>
    <rPh sb="13" eb="15">
      <t>ニュウリョク</t>
    </rPh>
    <rPh sb="18" eb="25">
      <t>ザイセキジドウセイトスウ</t>
    </rPh>
    <rPh sb="26" eb="28">
      <t>ウワマワ</t>
    </rPh>
    <phoneticPr fontId="9"/>
  </si>
  <si>
    <t>◆病気</t>
    <rPh sb="1" eb="3">
      <t>ビョウキ</t>
    </rPh>
    <phoneticPr fontId="9"/>
  </si>
  <si>
    <t>人数</t>
    <rPh sb="0" eb="2">
      <t>ニンズウ</t>
    </rPh>
    <phoneticPr fontId="9"/>
  </si>
  <si>
    <t>割合</t>
    <rPh sb="0" eb="2">
      <t>ワリアイ</t>
    </rPh>
    <phoneticPr fontId="9"/>
  </si>
  <si>
    <t>◆その他</t>
    <rPh sb="3" eb="4">
      <t>タ</t>
    </rPh>
    <phoneticPr fontId="9"/>
  </si>
  <si>
    <t>◆経済的理由</t>
    <rPh sb="1" eb="4">
      <t>ケイザイテキ</t>
    </rPh>
    <rPh sb="4" eb="6">
      <t>リユウ</t>
    </rPh>
    <phoneticPr fontId="9"/>
  </si>
  <si>
    <t>＜長期欠席者計＞</t>
    <rPh sb="1" eb="3">
      <t>チョウキ</t>
    </rPh>
    <rPh sb="3" eb="5">
      <t>ケッセキ</t>
    </rPh>
    <rPh sb="5" eb="6">
      <t>シャ</t>
    </rPh>
    <rPh sb="6" eb="7">
      <t>ケイ</t>
    </rPh>
    <phoneticPr fontId="9"/>
  </si>
  <si>
    <t>◆不登校</t>
    <rPh sb="1" eb="4">
      <t>フトウコウ</t>
    </rPh>
    <phoneticPr fontId="9"/>
  </si>
  <si>
    <t>長期欠席のうち「その他」は「病気」「経済的理由」「不登校」のいずれにも該当しない場合に計上します。理由が二つ以上ある場合は「その他」ではなく、主な理由を一つ選び計上します。「その他」に計上している人数に誤りはありませんか？</t>
    <rPh sb="71" eb="72">
      <t>オモ</t>
    </rPh>
    <rPh sb="89" eb="90">
      <t>タ</t>
    </rPh>
    <rPh sb="92" eb="94">
      <t>ケイジョウ</t>
    </rPh>
    <rPh sb="98" eb="100">
      <t>ニンズウ</t>
    </rPh>
    <rPh sb="101" eb="102">
      <t>アヤマ</t>
    </rPh>
    <phoneticPr fontId="9"/>
  </si>
  <si>
    <t>◆長期欠席のうち「その他」に計上されている人数</t>
    <rPh sb="1" eb="5">
      <t>チョウキケッセキ</t>
    </rPh>
    <rPh sb="11" eb="12">
      <t>タ</t>
    </rPh>
    <rPh sb="14" eb="16">
      <t>ケイジョウ</t>
    </rPh>
    <rPh sb="21" eb="23">
      <t>ニンズウ</t>
    </rPh>
    <phoneticPr fontId="9"/>
  </si>
  <si>
    <t>人</t>
    <rPh sb="0" eb="1">
      <t>ヒト</t>
    </rPh>
    <phoneticPr fontId="9"/>
  </si>
  <si>
    <r>
      <t>不登校の「（A）のうち、前回調査でも不登校として計上されていた者」の人数は、前回（令和</t>
    </r>
    <r>
      <rPr>
        <sz val="10"/>
        <color rgb="FFFF0000"/>
        <rFont val="ＭＳ 明朝"/>
        <family val="1"/>
        <charset val="128"/>
      </rPr>
      <t>５</t>
    </r>
    <r>
      <rPr>
        <sz val="10"/>
        <rFont val="ＭＳ 明朝"/>
        <family val="1"/>
        <charset val="128"/>
      </rPr>
      <t>年度）調査で回答した「不登校」の人数以下となっていますか？　前回調査で提出した調査票を参照し、学年ごとに確認してください。（小・中学校は学校14頁、高等学校は学校18頁）</t>
    </r>
    <rPh sb="0" eb="3">
      <t>フトウコウ</t>
    </rPh>
    <rPh sb="41" eb="43">
      <t>レイワ</t>
    </rPh>
    <rPh sb="44" eb="46">
      <t>ネンド</t>
    </rPh>
    <rPh sb="45" eb="46">
      <t>ド</t>
    </rPh>
    <rPh sb="47" eb="49">
      <t>チョウサ</t>
    </rPh>
    <rPh sb="50" eb="52">
      <t>カイトウ</t>
    </rPh>
    <rPh sb="62" eb="64">
      <t>イカ</t>
    </rPh>
    <rPh sb="87" eb="89">
      <t>サンショウ</t>
    </rPh>
    <rPh sb="96" eb="98">
      <t>カクニン</t>
    </rPh>
    <phoneticPr fontId="9"/>
  </si>
  <si>
    <t>「不登校児童生徒について把握した事実」は、原則、教職員が、本人や保護者、スクールカウンセラー等の専門家に確認した上で記入します。なお、確認が取れない場合には、対応の記録等や、教育相談部会等の会議録を確認し、事実に基づいて漏れのないように記入をお願いします。そのような対応をされた上で記入していますか？</t>
    <rPh sb="1" eb="4">
      <t>フトウコウ</t>
    </rPh>
    <rPh sb="4" eb="8">
      <t>ジドウセイト</t>
    </rPh>
    <rPh sb="12" eb="14">
      <t>ハアク</t>
    </rPh>
    <rPh sb="16" eb="18">
      <t>ジジツ</t>
    </rPh>
    <rPh sb="122" eb="123">
      <t>ネガ</t>
    </rPh>
    <rPh sb="133" eb="135">
      <t>タイオウ</t>
    </rPh>
    <rPh sb="139" eb="140">
      <t>ウエ</t>
    </rPh>
    <rPh sb="141" eb="143">
      <t>キニュウ</t>
    </rPh>
    <phoneticPr fontId="9"/>
  </si>
  <si>
    <t>＜中途退学関係＞　（高等学校・中等教育学校以外は対象外の項目ですが、黄色のセルにＯＫを入力してください）</t>
    <rPh sb="1" eb="3">
      <t>チュウト</t>
    </rPh>
    <rPh sb="3" eb="5">
      <t>タイガク</t>
    </rPh>
    <rPh sb="5" eb="7">
      <t>カンケイ</t>
    </rPh>
    <rPh sb="10" eb="12">
      <t>コウトウ</t>
    </rPh>
    <rPh sb="12" eb="14">
      <t>ガッコウ</t>
    </rPh>
    <rPh sb="15" eb="17">
      <t>チュウトウ</t>
    </rPh>
    <rPh sb="17" eb="19">
      <t>キョウイク</t>
    </rPh>
    <rPh sb="19" eb="21">
      <t>ガッコウ</t>
    </rPh>
    <rPh sb="21" eb="23">
      <t>イガイ</t>
    </rPh>
    <rPh sb="24" eb="27">
      <t>タイショウガイ</t>
    </rPh>
    <rPh sb="28" eb="30">
      <t>コウモク</t>
    </rPh>
    <rPh sb="34" eb="36">
      <t>キイロ</t>
    </rPh>
    <rPh sb="43" eb="45">
      <t>ニュウリョク</t>
    </rPh>
    <phoneticPr fontId="9"/>
  </si>
  <si>
    <t>学校21頁で入力されている4月1日時点の在籍生徒数と、本シートで入力されている5月1日時点の在籍生徒数は以下のとおりです。下記の人数が一致している必要はありませんが、数値が乖離している場合には回答誤りや記入漏れの可能性があります。学校21頁の在籍生徒数の記入に誤りはありませんか？</t>
    <rPh sb="0" eb="2">
      <t>ガッコウ</t>
    </rPh>
    <rPh sb="4" eb="5">
      <t>ページ</t>
    </rPh>
    <rPh sb="6" eb="8">
      <t>ニュウリョク</t>
    </rPh>
    <rPh sb="14" eb="15">
      <t>ガツ</t>
    </rPh>
    <rPh sb="16" eb="17">
      <t>ニチ</t>
    </rPh>
    <rPh sb="17" eb="19">
      <t>ジテン</t>
    </rPh>
    <rPh sb="20" eb="22">
      <t>ザイセキ</t>
    </rPh>
    <rPh sb="22" eb="24">
      <t>セイト</t>
    </rPh>
    <rPh sb="24" eb="25">
      <t>スウ</t>
    </rPh>
    <rPh sb="27" eb="28">
      <t>ホン</t>
    </rPh>
    <rPh sb="32" eb="34">
      <t>ニュウリョク</t>
    </rPh>
    <rPh sb="40" eb="41">
      <t>ガツ</t>
    </rPh>
    <rPh sb="42" eb="43">
      <t>ニチ</t>
    </rPh>
    <rPh sb="43" eb="45">
      <t>ジテン</t>
    </rPh>
    <rPh sb="46" eb="48">
      <t>ザイセキ</t>
    </rPh>
    <rPh sb="48" eb="51">
      <t>セイトスウ</t>
    </rPh>
    <rPh sb="52" eb="54">
      <t>イカ</t>
    </rPh>
    <rPh sb="61" eb="63">
      <t>カキ</t>
    </rPh>
    <rPh sb="64" eb="66">
      <t>ニンズウ</t>
    </rPh>
    <rPh sb="67" eb="69">
      <t>イッチ</t>
    </rPh>
    <rPh sb="73" eb="75">
      <t>ヒツヨウ</t>
    </rPh>
    <rPh sb="83" eb="85">
      <t>スウチ</t>
    </rPh>
    <rPh sb="86" eb="88">
      <t>カイリ</t>
    </rPh>
    <rPh sb="92" eb="94">
      <t>バアイ</t>
    </rPh>
    <rPh sb="96" eb="98">
      <t>カイトウ</t>
    </rPh>
    <rPh sb="98" eb="99">
      <t>アヤマ</t>
    </rPh>
    <rPh sb="101" eb="103">
      <t>キニュウ</t>
    </rPh>
    <rPh sb="103" eb="104">
      <t>モ</t>
    </rPh>
    <rPh sb="106" eb="109">
      <t>カノウセイ</t>
    </rPh>
    <rPh sb="115" eb="117">
      <t>ガッコウ</t>
    </rPh>
    <rPh sb="119" eb="120">
      <t>ページ</t>
    </rPh>
    <rPh sb="121" eb="123">
      <t>ザイセキ</t>
    </rPh>
    <rPh sb="123" eb="126">
      <t>セイトスウ</t>
    </rPh>
    <rPh sb="127" eb="129">
      <t>キニュウ</t>
    </rPh>
    <rPh sb="130" eb="131">
      <t>アヤマ</t>
    </rPh>
    <phoneticPr fontId="9"/>
  </si>
  <si>
    <t>◆学校21頁　4月1日時点の在籍生徒数</t>
    <rPh sb="1" eb="3">
      <t>ガッコウ</t>
    </rPh>
    <rPh sb="5" eb="6">
      <t>ページ</t>
    </rPh>
    <rPh sb="8" eb="9">
      <t>ガツ</t>
    </rPh>
    <rPh sb="10" eb="11">
      <t>ニチ</t>
    </rPh>
    <rPh sb="11" eb="13">
      <t>ジテン</t>
    </rPh>
    <rPh sb="14" eb="16">
      <t>ザイセキ</t>
    </rPh>
    <rPh sb="16" eb="19">
      <t>セイトスウ</t>
    </rPh>
    <phoneticPr fontId="9"/>
  </si>
  <si>
    <t>人</t>
    <rPh sb="0" eb="1">
      <t>ニン</t>
    </rPh>
    <phoneticPr fontId="9"/>
  </si>
  <si>
    <t>◆上記　5月1日時点の在籍生徒数</t>
    <rPh sb="1" eb="3">
      <t>ジョウキ</t>
    </rPh>
    <rPh sb="5" eb="6">
      <t>ガツ</t>
    </rPh>
    <rPh sb="7" eb="8">
      <t>ニチ</t>
    </rPh>
    <rPh sb="8" eb="10">
      <t>ジテン</t>
    </rPh>
    <rPh sb="11" eb="13">
      <t>ザイセキ</t>
    </rPh>
    <rPh sb="13" eb="16">
      <t>セイトスウ</t>
    </rPh>
    <phoneticPr fontId="9"/>
  </si>
  <si>
    <t>学校21頁で入力されている在籍生徒数と中途退学者数から、中途退学率は以下のとおりとなります。極端に割合が高い場合等は、在籍生徒数と中途退学者数のいずれかに回答誤り又は記入漏れの可能性があります。計上している人数に誤りはありませんか？</t>
    <rPh sb="0" eb="2">
      <t>ガッコウ</t>
    </rPh>
    <rPh sb="4" eb="5">
      <t>ページ</t>
    </rPh>
    <rPh sb="6" eb="8">
      <t>ニュウリョク</t>
    </rPh>
    <rPh sb="13" eb="15">
      <t>ザイセキ</t>
    </rPh>
    <rPh sb="15" eb="17">
      <t>セイト</t>
    </rPh>
    <rPh sb="17" eb="18">
      <t>スウ</t>
    </rPh>
    <rPh sb="19" eb="21">
      <t>チュウト</t>
    </rPh>
    <rPh sb="21" eb="24">
      <t>タイガクシャ</t>
    </rPh>
    <rPh sb="28" eb="30">
      <t>チュウト</t>
    </rPh>
    <rPh sb="30" eb="32">
      <t>タイガク</t>
    </rPh>
    <rPh sb="32" eb="33">
      <t>リツ</t>
    </rPh>
    <rPh sb="34" eb="36">
      <t>イカ</t>
    </rPh>
    <rPh sb="59" eb="61">
      <t>ザイセキ</t>
    </rPh>
    <rPh sb="61" eb="63">
      <t>セイト</t>
    </rPh>
    <rPh sb="63" eb="64">
      <t>スウ</t>
    </rPh>
    <rPh sb="65" eb="67">
      <t>チュウト</t>
    </rPh>
    <rPh sb="67" eb="69">
      <t>タイガク</t>
    </rPh>
    <rPh sb="69" eb="70">
      <t>シャ</t>
    </rPh>
    <rPh sb="70" eb="71">
      <t>スウ</t>
    </rPh>
    <rPh sb="81" eb="82">
      <t>マタ</t>
    </rPh>
    <rPh sb="83" eb="85">
      <t>キニュウ</t>
    </rPh>
    <rPh sb="85" eb="86">
      <t>モ</t>
    </rPh>
    <phoneticPr fontId="9"/>
  </si>
  <si>
    <t>◆中途退学率（在籍者数に対する中途退学者数の割合）</t>
    <rPh sb="1" eb="3">
      <t>チュウト</t>
    </rPh>
    <rPh sb="3" eb="5">
      <t>タイガク</t>
    </rPh>
    <rPh sb="5" eb="6">
      <t>リツ</t>
    </rPh>
    <rPh sb="7" eb="10">
      <t>ザイセキシャ</t>
    </rPh>
    <rPh sb="10" eb="11">
      <t>スウ</t>
    </rPh>
    <rPh sb="12" eb="13">
      <t>タイ</t>
    </rPh>
    <rPh sb="15" eb="17">
      <t>チュウト</t>
    </rPh>
    <rPh sb="17" eb="19">
      <t>タイガク</t>
    </rPh>
    <rPh sb="19" eb="20">
      <t>シャ</t>
    </rPh>
    <rPh sb="20" eb="21">
      <t>スウ</t>
    </rPh>
    <rPh sb="22" eb="24">
      <t>ワリアイ</t>
    </rPh>
    <phoneticPr fontId="9"/>
  </si>
  <si>
    <t>学校21頁で、「経済的事由」による中途退学に以下の人数が入力されています。この人数は「保護者の事情等により、家計が困難になり退学した者」の定義によって計上されていますか？（過去に、一部の学校において、授業料の納付がなかった生徒を一律に計上していた誤りがありました。）</t>
    <rPh sb="0" eb="2">
      <t>ガッコウ</t>
    </rPh>
    <rPh sb="4" eb="5">
      <t>ページ</t>
    </rPh>
    <rPh sb="22" eb="24">
      <t>イカ</t>
    </rPh>
    <rPh sb="25" eb="27">
      <t>ニンズウ</t>
    </rPh>
    <rPh sb="28" eb="30">
      <t>ニュウリョク</t>
    </rPh>
    <rPh sb="123" eb="124">
      <t>アヤマ</t>
    </rPh>
    <phoneticPr fontId="9"/>
  </si>
  <si>
    <t>◆「経済的事由」による中途退学の人数</t>
    <rPh sb="2" eb="4">
      <t>ケイザイ</t>
    </rPh>
    <rPh sb="4" eb="5">
      <t>テキ</t>
    </rPh>
    <rPh sb="5" eb="7">
      <t>ジユウ</t>
    </rPh>
    <rPh sb="11" eb="15">
      <t>チュウトタイガク</t>
    </rPh>
    <rPh sb="16" eb="18">
      <t>ニンズウ</t>
    </rPh>
    <phoneticPr fontId="9"/>
  </si>
  <si>
    <t>［ 教育委員会確認シート ］</t>
    <rPh sb="2" eb="4">
      <t>キョウイク</t>
    </rPh>
    <rPh sb="4" eb="7">
      <t>イインカイ</t>
    </rPh>
    <rPh sb="7" eb="9">
      <t>カクニン</t>
    </rPh>
    <phoneticPr fontId="9"/>
  </si>
  <si>
    <t>◎全頁で回答を記入した上で、下表でエラーが出ていないかを確認してください。</t>
    <rPh sb="1" eb="2">
      <t>スベ</t>
    </rPh>
    <rPh sb="2" eb="3">
      <t>ページ</t>
    </rPh>
    <rPh sb="4" eb="6">
      <t>カイトウ</t>
    </rPh>
    <rPh sb="7" eb="9">
      <t>キニュウ</t>
    </rPh>
    <rPh sb="11" eb="12">
      <t>ウエ</t>
    </rPh>
    <rPh sb="14" eb="16">
      <t>カヒョウ</t>
    </rPh>
    <rPh sb="21" eb="22">
      <t>デ</t>
    </rPh>
    <rPh sb="28" eb="30">
      <t>カクニン</t>
    </rPh>
    <phoneticPr fontId="9"/>
  </si>
  <si>
    <t>◎休校（在籍児童生徒がいない学校を含む）の学校数を入力してください。本調査に回答いただいた学校数と、以下に記入いただく休校学校数を合計し、学校総数が学校基本調査の結果と一致しているか（回答すべき学校の漏れや重複がないか）の確認に使用します。</t>
    <rPh sb="50" eb="52">
      <t>イカ</t>
    </rPh>
    <rPh sb="53" eb="55">
      <t>キニュウ</t>
    </rPh>
    <rPh sb="74" eb="76">
      <t>ガッコウ</t>
    </rPh>
    <rPh sb="76" eb="78">
      <t>キホン</t>
    </rPh>
    <rPh sb="78" eb="80">
      <t>チョウサ</t>
    </rPh>
    <rPh sb="81" eb="83">
      <t>ケッカ</t>
    </rPh>
    <rPh sb="84" eb="86">
      <t>イッチ</t>
    </rPh>
    <rPh sb="92" eb="94">
      <t>カイトウ</t>
    </rPh>
    <rPh sb="97" eb="99">
      <t>ガッコウ</t>
    </rPh>
    <rPh sb="100" eb="101">
      <t>モ</t>
    </rPh>
    <rPh sb="103" eb="105">
      <t>チョウフク</t>
    </rPh>
    <phoneticPr fontId="9"/>
  </si>
  <si>
    <t>小学校</t>
    <rPh sb="0" eb="3">
      <t>ショウガッコウ</t>
    </rPh>
    <phoneticPr fontId="77"/>
  </si>
  <si>
    <t>中学校</t>
    <rPh sb="0" eb="3">
      <t>チュウガッコウ</t>
    </rPh>
    <phoneticPr fontId="77"/>
  </si>
  <si>
    <t>高等学校</t>
    <rPh sb="0" eb="2">
      <t>コウトウ</t>
    </rPh>
    <rPh sb="2" eb="4">
      <t>ガッコウ</t>
    </rPh>
    <phoneticPr fontId="77"/>
  </si>
  <si>
    <t>高等学校
（課程毎に各１校とした場合）</t>
    <rPh sb="0" eb="2">
      <t>コウトウ</t>
    </rPh>
    <rPh sb="2" eb="4">
      <t>ガッコウ</t>
    </rPh>
    <rPh sb="6" eb="9">
      <t>カテイゴト</t>
    </rPh>
    <rPh sb="10" eb="11">
      <t>カク</t>
    </rPh>
    <rPh sb="12" eb="13">
      <t>コウ</t>
    </rPh>
    <rPh sb="16" eb="18">
      <t>バアイ</t>
    </rPh>
    <phoneticPr fontId="77"/>
  </si>
  <si>
    <t>特別支援学校</t>
    <rPh sb="0" eb="2">
      <t>トクベツ</t>
    </rPh>
    <rPh sb="2" eb="4">
      <t>シエン</t>
    </rPh>
    <rPh sb="4" eb="6">
      <t>ガッコウ</t>
    </rPh>
    <phoneticPr fontId="77"/>
  </si>
  <si>
    <t>委員会1</t>
    <rPh sb="0" eb="3">
      <t>イインカイ</t>
    </rPh>
    <phoneticPr fontId="9"/>
  </si>
  <si>
    <t>委員会2</t>
    <rPh sb="0" eb="3">
      <t>イインカイ</t>
    </rPh>
    <phoneticPr fontId="9"/>
  </si>
  <si>
    <t>委員会3</t>
    <rPh sb="0" eb="3">
      <t>イインカイ</t>
    </rPh>
    <phoneticPr fontId="9"/>
  </si>
  <si>
    <t>委員会4</t>
    <rPh sb="0" eb="3">
      <t>イインカイ</t>
    </rPh>
    <phoneticPr fontId="9"/>
  </si>
  <si>
    <t>委員会5</t>
    <rPh sb="0" eb="3">
      <t>イインカイ</t>
    </rPh>
    <phoneticPr fontId="9"/>
  </si>
  <si>
    <t>※１　所管の学校のうち休校となっている学校数を入力してください。（都道府県教育委員会においては、市町村立学校の休校数は含めず、都道府県立学校のうち休校となっている学校数を記入してください。）</t>
    <rPh sb="3" eb="5">
      <t>ショカン</t>
    </rPh>
    <rPh sb="6" eb="8">
      <t>ガッコウ</t>
    </rPh>
    <rPh sb="11" eb="13">
      <t>キュウコウ</t>
    </rPh>
    <rPh sb="19" eb="21">
      <t>ガッコウ</t>
    </rPh>
    <rPh sb="21" eb="22">
      <t>スウ</t>
    </rPh>
    <rPh sb="23" eb="25">
      <t>ニュウリョク</t>
    </rPh>
    <phoneticPr fontId="77"/>
  </si>
  <si>
    <t>委員会6</t>
    <rPh sb="0" eb="3">
      <t>イインカイ</t>
    </rPh>
    <phoneticPr fontId="9"/>
  </si>
  <si>
    <t>委員会7</t>
    <rPh sb="0" eb="3">
      <t>イインカイ</t>
    </rPh>
    <phoneticPr fontId="9"/>
  </si>
  <si>
    <t>※２　「高等学校」欄は、全日制・定時制等の課程にかかわらず、学校全体が休校となっている場合に計上してください。
（例：全定併置校が休校…「１」を計上。全定併置校のうち、定時制のみ休校…「０」）</t>
    <rPh sb="4" eb="6">
      <t>コウトウ</t>
    </rPh>
    <rPh sb="6" eb="8">
      <t>ガッコウ</t>
    </rPh>
    <rPh sb="9" eb="10">
      <t>ラン</t>
    </rPh>
    <rPh sb="12" eb="15">
      <t>ゼンニチセイ</t>
    </rPh>
    <rPh sb="16" eb="18">
      <t>テイジ</t>
    </rPh>
    <rPh sb="18" eb="19">
      <t>セイ</t>
    </rPh>
    <rPh sb="19" eb="20">
      <t>トウ</t>
    </rPh>
    <rPh sb="21" eb="23">
      <t>カテイ</t>
    </rPh>
    <rPh sb="30" eb="32">
      <t>ガッコウ</t>
    </rPh>
    <rPh sb="32" eb="34">
      <t>ゼンタイ</t>
    </rPh>
    <rPh sb="35" eb="37">
      <t>キュウコウ</t>
    </rPh>
    <rPh sb="43" eb="45">
      <t>バアイ</t>
    </rPh>
    <rPh sb="46" eb="48">
      <t>ケイジョウ</t>
    </rPh>
    <phoneticPr fontId="77"/>
  </si>
  <si>
    <t>委員会8</t>
    <rPh sb="0" eb="3">
      <t>イインカイ</t>
    </rPh>
    <phoneticPr fontId="9"/>
  </si>
  <si>
    <t>※３　「高等学校（課程毎に各１校とした場合）」欄は、全定併置校や通信制併置校等について、全日制、定時制、通信制をそれぞれ１校として休校数を計上してください。（例：全定通併置校が休校…「３」を計上。全定併置校のうち、全日制課程は開校しているが、定時制課程は休校中の場合は、「１」と計上。）</t>
    <rPh sb="9" eb="12">
      <t>カテイゴト</t>
    </rPh>
    <rPh sb="23" eb="24">
      <t>ラン</t>
    </rPh>
    <rPh sb="26" eb="27">
      <t>ゼン</t>
    </rPh>
    <rPh sb="27" eb="28">
      <t>テイ</t>
    </rPh>
    <rPh sb="28" eb="30">
      <t>ヘイチ</t>
    </rPh>
    <rPh sb="30" eb="31">
      <t>コウ</t>
    </rPh>
    <rPh sb="32" eb="35">
      <t>ツウシンセイ</t>
    </rPh>
    <rPh sb="35" eb="37">
      <t>ヘイチ</t>
    </rPh>
    <rPh sb="37" eb="38">
      <t>コウ</t>
    </rPh>
    <rPh sb="38" eb="39">
      <t>トウ</t>
    </rPh>
    <rPh sb="44" eb="47">
      <t>ゼンニチセイ</t>
    </rPh>
    <rPh sb="48" eb="51">
      <t>テイジセイ</t>
    </rPh>
    <rPh sb="52" eb="55">
      <t>ツウシンセイ</t>
    </rPh>
    <rPh sb="61" eb="62">
      <t>コウ</t>
    </rPh>
    <rPh sb="65" eb="67">
      <t>キュウコウ</t>
    </rPh>
    <rPh sb="67" eb="68">
      <t>スウ</t>
    </rPh>
    <rPh sb="69" eb="71">
      <t>ケイジョウ</t>
    </rPh>
    <rPh sb="79" eb="80">
      <t>レイ</t>
    </rPh>
    <phoneticPr fontId="77"/>
  </si>
  <si>
    <t>◎左のエラーチェックは入力された数値間の不整合を確認するものですが、数値の不整合以外に、調査項目の定義を誤って解釈していたなどの事例も少なくありません。このため、下記の点は特に留意いただき、確認できたら右の黄色のセルにＯＫを入力（プルダウンから選択）してください。全項目にＯＫが入力されていないと、次の作業に進むことはできません。</t>
    <rPh sb="1" eb="2">
      <t>ヒダリ</t>
    </rPh>
    <rPh sb="16" eb="18">
      <t>スウチ</t>
    </rPh>
    <rPh sb="24" eb="26">
      <t>カクニン</t>
    </rPh>
    <rPh sb="34" eb="36">
      <t>スウチ</t>
    </rPh>
    <rPh sb="37" eb="40">
      <t>フセイゴウ</t>
    </rPh>
    <rPh sb="40" eb="42">
      <t>イガイ</t>
    </rPh>
    <rPh sb="44" eb="46">
      <t>チョウサ</t>
    </rPh>
    <rPh sb="46" eb="48">
      <t>コウモク</t>
    </rPh>
    <rPh sb="49" eb="51">
      <t>テイギ</t>
    </rPh>
    <rPh sb="52" eb="53">
      <t>アヤマ</t>
    </rPh>
    <rPh sb="55" eb="57">
      <t>カイシャク</t>
    </rPh>
    <rPh sb="64" eb="66">
      <t>ジレイ</t>
    </rPh>
    <rPh sb="67" eb="68">
      <t>スク</t>
    </rPh>
    <rPh sb="81" eb="83">
      <t>カキ</t>
    </rPh>
    <rPh sb="84" eb="85">
      <t>テン</t>
    </rPh>
    <rPh sb="86" eb="87">
      <t>トク</t>
    </rPh>
    <rPh sb="88" eb="90">
      <t>リュウイ</t>
    </rPh>
    <rPh sb="95" eb="97">
      <t>カクニン</t>
    </rPh>
    <rPh sb="101" eb="102">
      <t>ミギ</t>
    </rPh>
    <rPh sb="103" eb="105">
      <t>キイロ</t>
    </rPh>
    <rPh sb="112" eb="114">
      <t>ニュウリョク</t>
    </rPh>
    <rPh sb="122" eb="124">
      <t>センタク</t>
    </rPh>
    <rPh sb="132" eb="135">
      <t>ゼンコウモク</t>
    </rPh>
    <rPh sb="139" eb="141">
      <t>ニュウリョク</t>
    </rPh>
    <rPh sb="149" eb="150">
      <t>ツギ</t>
    </rPh>
    <rPh sb="151" eb="153">
      <t>サギョウ</t>
    </rPh>
    <rPh sb="154" eb="155">
      <t>スス</t>
    </rPh>
    <phoneticPr fontId="9"/>
  </si>
  <si>
    <r>
      <t>委員会1頁「１１.いじめ防止対策推進法に関して」の（２）（３）（４）は、前回（令和</t>
    </r>
    <r>
      <rPr>
        <sz val="10"/>
        <color rgb="FFFF0000"/>
        <rFont val="ＭＳ 明朝"/>
        <family val="1"/>
        <charset val="128"/>
      </rPr>
      <t>５</t>
    </r>
    <r>
      <rPr>
        <sz val="10"/>
        <color theme="1"/>
        <rFont val="ＭＳ 明朝"/>
        <family val="1"/>
        <charset val="128"/>
      </rPr>
      <t>年度）調査で提出した調査票の回答を参照した上で、令和</t>
    </r>
    <r>
      <rPr>
        <sz val="10"/>
        <color rgb="FFFF0000"/>
        <rFont val="ＭＳ 明朝"/>
        <family val="1"/>
        <charset val="128"/>
      </rPr>
      <t>６</t>
    </r>
    <r>
      <rPr>
        <sz val="10"/>
        <color theme="1"/>
        <rFont val="ＭＳ 明朝"/>
        <family val="1"/>
        <charset val="128"/>
      </rPr>
      <t>年度末の状況を記入しましたか？　特に、前回調査で「策定済」や「設置済」と回答していた場合、廃止の決定や制度改正が行われた等、特別な事情がない限り、回答が「検討中」や「設置しない」になることは基本的にありません。回答内容に誤りはありませんか？</t>
    </r>
    <rPh sb="0" eb="3">
      <t>イインカイ</t>
    </rPh>
    <rPh sb="12" eb="14">
      <t>ボウシ</t>
    </rPh>
    <rPh sb="14" eb="16">
      <t>タイサク</t>
    </rPh>
    <rPh sb="16" eb="18">
      <t>スイシン</t>
    </rPh>
    <rPh sb="18" eb="19">
      <t>ホウ</t>
    </rPh>
    <rPh sb="20" eb="21">
      <t>カン</t>
    </rPh>
    <rPh sb="56" eb="58">
      <t>カイトウ</t>
    </rPh>
    <rPh sb="76" eb="78">
      <t>キニュウ</t>
    </rPh>
    <rPh sb="114" eb="116">
      <t>ハイシ</t>
    </rPh>
    <rPh sb="117" eb="119">
      <t>ケッテイ</t>
    </rPh>
    <rPh sb="120" eb="122">
      <t>セイド</t>
    </rPh>
    <rPh sb="122" eb="124">
      <t>カイセイ</t>
    </rPh>
    <rPh sb="125" eb="126">
      <t>オコナ</t>
    </rPh>
    <rPh sb="129" eb="130">
      <t>ナド</t>
    </rPh>
    <rPh sb="131" eb="133">
      <t>トクベツ</t>
    </rPh>
    <rPh sb="134" eb="136">
      <t>ジジョウ</t>
    </rPh>
    <rPh sb="139" eb="140">
      <t>カギ</t>
    </rPh>
    <rPh sb="142" eb="144">
      <t>カイトウ</t>
    </rPh>
    <rPh sb="146" eb="148">
      <t>ケントウ</t>
    </rPh>
    <rPh sb="148" eb="149">
      <t>チュウ</t>
    </rPh>
    <rPh sb="152" eb="154">
      <t>セッチ</t>
    </rPh>
    <rPh sb="164" eb="167">
      <t>キホンテキ</t>
    </rPh>
    <rPh sb="174" eb="176">
      <t>カイトウ</t>
    </rPh>
    <rPh sb="176" eb="178">
      <t>ナイヨウ</t>
    </rPh>
    <rPh sb="179" eb="180">
      <t>アヤマ</t>
    </rPh>
    <phoneticPr fontId="9"/>
  </si>
  <si>
    <t>委員会8頁「６．スクールカウンセラーの活動日数別学校数」、「７．スクールソーシャルワーカーの活動日数別学校数」は、学校種ごとの学校数の計と、貴教育委員会に本調査の学校用調査票を提出する学校の数が一致している必要があります。（義務教育学校は小学校・中学校の欄にそれぞれ計上、中等教育学校は中学校・高等学校の欄にそれぞれ計上します）計上している学校数に誤りはありませんか？</t>
    <rPh sb="0" eb="3">
      <t>イインカイ</t>
    </rPh>
    <rPh sb="57" eb="59">
      <t>ガッコウ</t>
    </rPh>
    <rPh sb="59" eb="60">
      <t>シュ</t>
    </rPh>
    <rPh sb="63" eb="65">
      <t>ガッコウ</t>
    </rPh>
    <rPh sb="65" eb="66">
      <t>スウ</t>
    </rPh>
    <rPh sb="70" eb="71">
      <t>キ</t>
    </rPh>
    <rPh sb="71" eb="73">
      <t>キョウイク</t>
    </rPh>
    <rPh sb="73" eb="76">
      <t>イインカイ</t>
    </rPh>
    <rPh sb="77" eb="80">
      <t>ホンチョウサ</t>
    </rPh>
    <rPh sb="81" eb="84">
      <t>ガッコウヨウ</t>
    </rPh>
    <rPh sb="84" eb="87">
      <t>チョウサヒョウ</t>
    </rPh>
    <rPh sb="88" eb="90">
      <t>テイシュツ</t>
    </rPh>
    <rPh sb="92" eb="94">
      <t>ガッコウ</t>
    </rPh>
    <rPh sb="95" eb="96">
      <t>スウ</t>
    </rPh>
    <rPh sb="97" eb="99">
      <t>イッチ</t>
    </rPh>
    <rPh sb="103" eb="105">
      <t>ヒツヨウ</t>
    </rPh>
    <rPh sb="112" eb="114">
      <t>ギム</t>
    </rPh>
    <rPh sb="114" eb="116">
      <t>キョウイク</t>
    </rPh>
    <rPh sb="116" eb="118">
      <t>ガッコウ</t>
    </rPh>
    <rPh sb="119" eb="122">
      <t>ショウガッコウ</t>
    </rPh>
    <rPh sb="123" eb="126">
      <t>チュウガッコウ</t>
    </rPh>
    <rPh sb="127" eb="128">
      <t>ラン</t>
    </rPh>
    <rPh sb="133" eb="135">
      <t>ケイジョウ</t>
    </rPh>
    <rPh sb="136" eb="138">
      <t>チュウトウ</t>
    </rPh>
    <rPh sb="138" eb="140">
      <t>キョウイク</t>
    </rPh>
    <rPh sb="140" eb="142">
      <t>ガッコウ</t>
    </rPh>
    <rPh sb="143" eb="146">
      <t>チュウガッコウ</t>
    </rPh>
    <rPh sb="147" eb="149">
      <t>コウトウ</t>
    </rPh>
    <rPh sb="149" eb="151">
      <t>ガッコウ</t>
    </rPh>
    <rPh sb="152" eb="153">
      <t>ラン</t>
    </rPh>
    <rPh sb="158" eb="160">
      <t>ケイジョウ</t>
    </rPh>
    <rPh sb="164" eb="166">
      <t>ケイジョウ</t>
    </rPh>
    <rPh sb="170" eb="172">
      <t>ガッコウ</t>
    </rPh>
    <rPh sb="172" eb="173">
      <t>スウ</t>
    </rPh>
    <rPh sb="174" eb="175">
      <t>アヤマ</t>
    </rPh>
    <phoneticPr fontId="9"/>
  </si>
  <si>
    <t>Bの欄には、不登校児童生徒の成績評価にあたって、学校教育法施行規則第57条第２項等や関係告示に基づき、当該機関等における学習の成果を反映した実人数を記入する。</t>
    <phoneticPr fontId="9"/>
  </si>
  <si>
    <t>②教育支援センター</t>
    <phoneticPr fontId="9"/>
  </si>
  <si>
    <t>⑤上記以外の機関等</t>
    <rPh sb="1" eb="5">
      <t>ジョウキイガイ</t>
    </rPh>
    <rPh sb="6" eb="9">
      <t>キカンナド</t>
    </rPh>
    <phoneticPr fontId="9"/>
  </si>
  <si>
    <t>「教育支援センター」とは、不登校児童生徒等に対する指導を行うために教育委員会が、教育センター等学校以外の場所や学校の余裕教室等において、社会的自立を支援するため、児童生徒の在籍校と連携をとりつつ、個別カウンセリング、集団での指導、教科指導等を組織的、計画的に行う組織として設置したものをいう。（「適応指導教室」の呼称により設置された施設も含む。）
なお、教育相談室のように単に相談を行うだけの施設は含まない。　</t>
    <phoneticPr fontId="9"/>
  </si>
  <si>
    <t>「民間団体、民間施設」とは、令和元年１０月２５日付け元文科初第６９８号通知「不登校児童生徒への支援の在り方について」の別添３「民間施設についてのガイドライン（試案）」を参考とし、不登校児童生徒の不適応等に対する相談・指導を行うことを主目的として設置された民間の団体、施設をいう。なお、学習塾のように単に学習活動を行うだけの施設は含まない。</t>
    <rPh sb="1" eb="3">
      <t>ミンカン</t>
    </rPh>
    <rPh sb="3" eb="5">
      <t>ダンタイ</t>
    </rPh>
    <rPh sb="6" eb="10">
      <t>ミンカンシセツ</t>
    </rPh>
    <phoneticPr fontId="9"/>
  </si>
  <si>
    <t>③教育委員会及び教育センター等教育委員会所管の機関（②を除く）</t>
    <phoneticPr fontId="9"/>
  </si>
  <si>
    <t>（注１）「１．長期欠席者の状況」における「不登校」と回答した不登校生徒のうち、「学校教育法施行規則第88条の３に基づき、自宅その他特別な場所で遠隔授業を受けた人数」「学校教育法施行規則
　　　　第88条の４に基づき、授業に代えて通信教育を受けた人数」をそれぞれ計上すること。なお、特定の教科・科目等において、遠隔授業と通信教育の両方を行った場合は、それぞれに計上すること。</t>
    <rPh sb="1" eb="2">
      <t>チュウ</t>
    </rPh>
    <rPh sb="130" eb="132">
      <t>ケイジョウ</t>
    </rPh>
    <phoneticPr fontId="9"/>
  </si>
  <si>
    <t>（注４）通信教育とは、高等学校の通信制課程において行われる添削指導、面接指導及び試験の方法による教育を指す。</t>
    <phoneticPr fontId="9"/>
  </si>
  <si>
    <t>　　　不登校児童生徒の成績評価にあたって、学校教育法施行規則第57条第２項等や関係告示に基づき①～⑤における
　　　学習の成果を反映した実人数</t>
    <rPh sb="3" eb="10">
      <t>フトウコウジドウセイト</t>
    </rPh>
    <rPh sb="11" eb="15">
      <t>セイセキヒョウカ</t>
    </rPh>
    <rPh sb="58" eb="60">
      <t>ガクシュウ</t>
    </rPh>
    <rPh sb="61" eb="63">
      <t>セイカ</t>
    </rPh>
    <rPh sb="64" eb="66">
      <t>ハンエイ</t>
    </rPh>
    <phoneticPr fontId="9"/>
  </si>
  <si>
    <t>④民間団体、
民間施設</t>
    <rPh sb="7" eb="11">
      <t>ミンカンシセツ</t>
    </rPh>
    <phoneticPr fontId="9"/>
  </si>
  <si>
    <t>①～⑤の区分は複数回答を可とする。各回答の内数として、それぞれ、(a)の欄、(b)の欄について計上すること。(a)の欄、(b)の欄についても複数回答を可とする。</t>
    <rPh sb="4" eb="6">
      <t>クブン</t>
    </rPh>
    <rPh sb="7" eb="9">
      <t>フクスウ</t>
    </rPh>
    <rPh sb="9" eb="11">
      <t>カイトウ</t>
    </rPh>
    <rPh sb="12" eb="13">
      <t>カ</t>
    </rPh>
    <rPh sb="17" eb="18">
      <t>カク</t>
    </rPh>
    <rPh sb="18" eb="20">
      <t>カイトウ</t>
    </rPh>
    <rPh sb="21" eb="23">
      <t>ウチスウ</t>
    </rPh>
    <rPh sb="36" eb="37">
      <t>ラン</t>
    </rPh>
    <rPh sb="42" eb="43">
      <t>ラン</t>
    </rPh>
    <rPh sb="47" eb="49">
      <t>ケイジョウ</t>
    </rPh>
    <rPh sb="70" eb="74">
      <t>フクスウカイトウ</t>
    </rPh>
    <rPh sb="75" eb="76">
      <t>カ</t>
    </rPh>
    <phoneticPr fontId="9"/>
  </si>
  <si>
    <t>Aの欄には、不登校児童生徒の成績評価にあたって、学校教育法施行規則第57条第２項等や関係告示に基づき①～⑤のいずれか１箇所以上における学習の成果を反映した実人数を記入する。</t>
    <rPh sb="2" eb="3">
      <t>ラン</t>
    </rPh>
    <rPh sb="6" eb="13">
      <t>フトウコウジドウセイト</t>
    </rPh>
    <rPh sb="14" eb="18">
      <t>セイセキヒョウカ</t>
    </rPh>
    <rPh sb="59" eb="61">
      <t>カショ</t>
    </rPh>
    <rPh sb="61" eb="63">
      <t>イジョウ</t>
    </rPh>
    <rPh sb="81" eb="83">
      <t>キニュウ</t>
    </rPh>
    <phoneticPr fontId="9"/>
  </si>
  <si>
    <r>
      <rPr>
        <sz val="10"/>
        <color rgb="FFFF0000"/>
        <rFont val="ＭＳ ゴシック"/>
        <family val="3"/>
        <charset val="128"/>
      </rPr>
      <t>６</t>
    </r>
    <r>
      <rPr>
        <sz val="10"/>
        <color theme="1"/>
        <rFont val="ＭＳ ゴシック"/>
        <family val="3"/>
        <charset val="128"/>
      </rPr>
      <t>．相談・指導等を受けた学校内外の機関等</t>
    </r>
    <phoneticPr fontId="9"/>
  </si>
  <si>
    <r>
      <t>令和</t>
    </r>
    <r>
      <rPr>
        <sz val="10"/>
        <color rgb="FFFF0000"/>
        <rFont val="ＭＳ 明朝"/>
        <family val="1"/>
        <charset val="128"/>
      </rPr>
      <t>６</t>
    </r>
    <r>
      <rPr>
        <sz val="10"/>
        <rFont val="ＭＳ 明朝"/>
        <family val="1"/>
        <charset val="128"/>
      </rPr>
      <t>年度「学校基本調査」において、在籍生徒数と同数を「うち単位制による課程」欄に計上している場合には「単位制」を選択し、在籍生徒の一部に当たる人数を「うち単位制による課程」欄に計上している場合には「学年制と単位制を併置」を選択すること。</t>
    </r>
    <rPh sb="6" eb="8">
      <t>ガッコウ</t>
    </rPh>
    <rPh sb="8" eb="10">
      <t>キホン</t>
    </rPh>
    <rPh sb="10" eb="12">
      <t>チョウサ</t>
    </rPh>
    <rPh sb="18" eb="20">
      <t>ザイセキ</t>
    </rPh>
    <rPh sb="20" eb="23">
      <t>セイトスウ</t>
    </rPh>
    <rPh sb="24" eb="26">
      <t>ドウスウ</t>
    </rPh>
    <rPh sb="30" eb="33">
      <t>タンイセイ</t>
    </rPh>
    <rPh sb="36" eb="38">
      <t>カテイ</t>
    </rPh>
    <rPh sb="39" eb="40">
      <t>ラン</t>
    </rPh>
    <rPh sb="41" eb="43">
      <t>ケイジョウ</t>
    </rPh>
    <rPh sb="47" eb="49">
      <t>バアイ</t>
    </rPh>
    <rPh sb="52" eb="55">
      <t>タンイセイ</t>
    </rPh>
    <rPh sb="57" eb="59">
      <t>センタク</t>
    </rPh>
    <rPh sb="61" eb="63">
      <t>ザイセキ</t>
    </rPh>
    <rPh sb="63" eb="65">
      <t>セイト</t>
    </rPh>
    <rPh sb="66" eb="68">
      <t>イチブ</t>
    </rPh>
    <rPh sb="69" eb="70">
      <t>ア</t>
    </rPh>
    <rPh sb="72" eb="74">
      <t>ニンズウ</t>
    </rPh>
    <rPh sb="84" eb="86">
      <t>カテイ</t>
    </rPh>
    <rPh sb="87" eb="88">
      <t>ラン</t>
    </rPh>
    <rPh sb="89" eb="91">
      <t>ケイジョウ</t>
    </rPh>
    <rPh sb="95" eb="97">
      <t>バアイ</t>
    </rPh>
    <rPh sb="100" eb="102">
      <t>ガクネン</t>
    </rPh>
    <rPh sb="102" eb="103">
      <t>セイ</t>
    </rPh>
    <rPh sb="104" eb="107">
      <t>タンイセイ</t>
    </rPh>
    <rPh sb="108" eb="110">
      <t>ヘイチ</t>
    </rPh>
    <rPh sb="112" eb="114">
      <t>センタク</t>
    </rPh>
    <phoneticPr fontId="9"/>
  </si>
  <si>
    <t>（人）</t>
    <phoneticPr fontId="9"/>
  </si>
  <si>
    <t>(b)の欄については、学校教育法施行規則第57条第２項等や関係告示に基づき成績評価を行った者のうち、「児童・生徒指導要録」の「総合所見及び指導上参考となる諸事項」に当該機関等での学習の成果について反映した人数を記入する。</t>
    <rPh sb="105" eb="107">
      <t>キニュウ</t>
    </rPh>
    <phoneticPr fontId="9"/>
  </si>
  <si>
    <t>（注１）</t>
    <phoneticPr fontId="9"/>
  </si>
  <si>
    <t>（注２）</t>
    <phoneticPr fontId="9"/>
  </si>
  <si>
    <t>（注３）</t>
    <phoneticPr fontId="9"/>
  </si>
  <si>
    <t>（注４）</t>
    <phoneticPr fontId="9"/>
  </si>
  <si>
    <t>（注５）</t>
    <phoneticPr fontId="9"/>
  </si>
  <si>
    <t>（注６）</t>
    <phoneticPr fontId="9"/>
  </si>
  <si>
    <t>小</t>
    <rPh sb="0" eb="1">
      <t>ショウ</t>
    </rPh>
    <phoneticPr fontId="9"/>
  </si>
  <si>
    <t>中</t>
    <rPh sb="0" eb="1">
      <t>ナカ</t>
    </rPh>
    <phoneticPr fontId="9"/>
  </si>
  <si>
    <t>１～１４の回答の最大値と左記に該当なしの計が不登校児童生徒数より大きくなっています。</t>
    <phoneticPr fontId="9"/>
  </si>
  <si>
    <t>(A)人数&gt;不登校人数</t>
    <rPh sb="3" eb="5">
      <t>ニンスウ</t>
    </rPh>
    <rPh sb="6" eb="9">
      <t>フトウコウ</t>
    </rPh>
    <rPh sb="9" eb="11">
      <t>ニンスウ</t>
    </rPh>
    <phoneticPr fontId="9"/>
  </si>
  <si>
    <t>内数矛盾(A)＜①～⑤のいずれか</t>
    <phoneticPr fontId="9"/>
  </si>
  <si>
    <t>内数矛盾(a)＜①～⑤(a)のいずれか</t>
    <phoneticPr fontId="9"/>
  </si>
  <si>
    <t>内数矛盾(b)＜①～⑤(b)のいずれか</t>
    <phoneticPr fontId="9"/>
  </si>
  <si>
    <r>
      <t>内数矛盾 (a)</t>
    </r>
    <r>
      <rPr>
        <sz val="9"/>
        <color rgb="FF0000FF"/>
        <rFont val="ＭＳ 明朝"/>
        <family val="1"/>
        <charset val="128"/>
      </rPr>
      <t>&gt;</t>
    </r>
    <r>
      <rPr>
        <sz val="9"/>
        <color rgb="FFFF0000"/>
        <rFont val="ＭＳ 明朝"/>
        <family val="1"/>
        <charset val="128"/>
      </rPr>
      <t>(A)または(B)</t>
    </r>
    <rPh sb="0" eb="2">
      <t>ウチスウ</t>
    </rPh>
    <rPh sb="2" eb="4">
      <t>ムジュン</t>
    </rPh>
    <phoneticPr fontId="9"/>
  </si>
  <si>
    <r>
      <t>内数矛盾 (ｂ)</t>
    </r>
    <r>
      <rPr>
        <sz val="9"/>
        <color rgb="FF0000FF"/>
        <rFont val="ＭＳ 明朝"/>
        <family val="1"/>
        <charset val="128"/>
      </rPr>
      <t>&gt;</t>
    </r>
    <r>
      <rPr>
        <sz val="9"/>
        <color rgb="FFFF0000"/>
        <rFont val="ＭＳ 明朝"/>
        <family val="1"/>
        <charset val="128"/>
      </rPr>
      <t>(A)または(B)</t>
    </r>
    <rPh sb="0" eb="2">
      <t>ウチスウ</t>
    </rPh>
    <rPh sb="2" eb="4">
      <t>ムジュン</t>
    </rPh>
    <phoneticPr fontId="9"/>
  </si>
  <si>
    <t>内訳不足(A)＞①～⑤の合計</t>
    <rPh sb="0" eb="2">
      <t>ウチワケ</t>
    </rPh>
    <rPh sb="2" eb="4">
      <t>ブソク</t>
    </rPh>
    <rPh sb="12" eb="14">
      <t>ゴウケイ</t>
    </rPh>
    <phoneticPr fontId="9"/>
  </si>
  <si>
    <t>内訳不足(A)(a)&gt;①～⑤の(a)合計</t>
    <rPh sb="0" eb="2">
      <t>ウチワケ</t>
    </rPh>
    <rPh sb="2" eb="4">
      <t>フソク</t>
    </rPh>
    <rPh sb="18" eb="20">
      <t>ゴウケイ</t>
    </rPh>
    <phoneticPr fontId="9"/>
  </si>
  <si>
    <t>内訳不足(A)(b)&gt;①～⑤の(b)合計</t>
    <rPh sb="0" eb="2">
      <t>ウチワケ</t>
    </rPh>
    <rPh sb="2" eb="4">
      <t>フソク</t>
    </rPh>
    <rPh sb="18" eb="20">
      <t>ゴウケイ</t>
    </rPh>
    <phoneticPr fontId="9"/>
  </si>
  <si>
    <t>内数不足(a)+(b)&lt;(A)または(B)</t>
    <rPh sb="0" eb="2">
      <t>ウチスウ</t>
    </rPh>
    <rPh sb="2" eb="4">
      <t>ブソク</t>
    </rPh>
    <phoneticPr fontId="9"/>
  </si>
  <si>
    <t>学校16頁の相談指導を受けた人数より、成績評価された人数が多い</t>
    <rPh sb="0" eb="2">
      <t>ガッコウ</t>
    </rPh>
    <rPh sb="4" eb="5">
      <t>ページ</t>
    </rPh>
    <rPh sb="6" eb="8">
      <t>ソウダン</t>
    </rPh>
    <rPh sb="8" eb="10">
      <t>シドウ</t>
    </rPh>
    <rPh sb="11" eb="12">
      <t>ウ</t>
    </rPh>
    <rPh sb="14" eb="16">
      <t>ニンズウ</t>
    </rPh>
    <rPh sb="19" eb="23">
      <t>セイセキヒョウカ</t>
    </rPh>
    <rPh sb="26" eb="28">
      <t>ニンズウ</t>
    </rPh>
    <rPh sb="29" eb="30">
      <t>オオ</t>
    </rPh>
    <phoneticPr fontId="9"/>
  </si>
  <si>
    <t>②教育支援センター</t>
    <rPh sb="1" eb="3">
      <t>キョウイク</t>
    </rPh>
    <rPh sb="3" eb="5">
      <t>シエン</t>
    </rPh>
    <phoneticPr fontId="9"/>
  </si>
  <si>
    <t>③教育委員会及びセンター等の所管の機関</t>
    <rPh sb="1" eb="3">
      <t>キョウイク</t>
    </rPh>
    <rPh sb="3" eb="6">
      <t>イインカイ</t>
    </rPh>
    <rPh sb="6" eb="7">
      <t>オヨ</t>
    </rPh>
    <rPh sb="12" eb="13">
      <t>ナド</t>
    </rPh>
    <rPh sb="14" eb="16">
      <t>ショカン</t>
    </rPh>
    <rPh sb="17" eb="19">
      <t>キカン</t>
    </rPh>
    <phoneticPr fontId="9"/>
  </si>
  <si>
    <t>④民間団体、民間施設</t>
    <rPh sb="1" eb="5">
      <t>ミンカンダンタイ</t>
    </rPh>
    <rPh sb="6" eb="8">
      <t>ミンカン</t>
    </rPh>
    <rPh sb="8" eb="10">
      <t>シセツ</t>
    </rPh>
    <phoneticPr fontId="9"/>
  </si>
  <si>
    <t>⑤上記以外の機関等</t>
    <rPh sb="1" eb="5">
      <t>ジョウキイガイ</t>
    </rPh>
    <rPh sb="6" eb="8">
      <t>キカン</t>
    </rPh>
    <rPh sb="8" eb="9">
      <t>ナド</t>
    </rPh>
    <phoneticPr fontId="9"/>
  </si>
  <si>
    <t>不登校児童生徒数を上回る人数が、A学習の成果を反映した実人数に入力されています</t>
    <rPh sb="9" eb="11">
      <t>ウワマワ</t>
    </rPh>
    <rPh sb="12" eb="14">
      <t>ニンズウ</t>
    </rPh>
    <rPh sb="17" eb="19">
      <t>ガクシュウ</t>
    </rPh>
    <rPh sb="20" eb="22">
      <t>セイカ</t>
    </rPh>
    <rPh sb="23" eb="25">
      <t>ハンエイ</t>
    </rPh>
    <rPh sb="31" eb="33">
      <t>ニュウリョク</t>
    </rPh>
    <phoneticPr fontId="9"/>
  </si>
  <si>
    <t>A学習の成果を反映した実人数を上回る人数が①～⑤のBのいずれかに入力されています。</t>
    <phoneticPr fontId="9"/>
  </si>
  <si>
    <t>A（a）の人数を上回る人数が、①～⑤の(a)のいずれかに入力されています。</t>
    <rPh sb="8" eb="10">
      <t>ウワマワ</t>
    </rPh>
    <rPh sb="11" eb="13">
      <t>ニンズウ</t>
    </rPh>
    <phoneticPr fontId="9"/>
  </si>
  <si>
    <t>A（b）の人数を上回る人数が、①～⑤の(b)のいずれかに入力されています。</t>
    <phoneticPr fontId="9"/>
  </si>
  <si>
    <t>(a)がA又はBを上回っています</t>
    <rPh sb="5" eb="6">
      <t>マタ</t>
    </rPh>
    <rPh sb="9" eb="11">
      <t>ウワマワ</t>
    </rPh>
    <phoneticPr fontId="9"/>
  </si>
  <si>
    <t>(b)がA又はBを上回っています</t>
    <rPh sb="5" eb="6">
      <t>マタ</t>
    </rPh>
    <rPh sb="9" eb="11">
      <t>ウワマワ</t>
    </rPh>
    <phoneticPr fontId="9"/>
  </si>
  <si>
    <t>①～⑤Bの人数の合計が、Aの人数より少なくなっています。</t>
    <rPh sb="5" eb="7">
      <t>ニンズウ</t>
    </rPh>
    <rPh sb="8" eb="10">
      <t>ゴウケイ</t>
    </rPh>
    <rPh sb="14" eb="16">
      <t>ニンズウ</t>
    </rPh>
    <rPh sb="18" eb="19">
      <t>スク</t>
    </rPh>
    <phoneticPr fontId="9"/>
  </si>
  <si>
    <t>①～⑤(a)の人数の合計が、A(a)の実人数より少なくなっています。</t>
    <rPh sb="7" eb="9">
      <t>ニンズウ</t>
    </rPh>
    <rPh sb="10" eb="12">
      <t>ゴウケイ</t>
    </rPh>
    <rPh sb="19" eb="20">
      <t>ジツ</t>
    </rPh>
    <rPh sb="20" eb="22">
      <t>ニンズウ</t>
    </rPh>
    <rPh sb="24" eb="25">
      <t>スク</t>
    </rPh>
    <phoneticPr fontId="9"/>
  </si>
  <si>
    <t>①～⑤(b)の人数の合計が、A(b)の実人数より少なくなっています。</t>
    <rPh sb="7" eb="9">
      <t>ニンズウ</t>
    </rPh>
    <rPh sb="10" eb="12">
      <t>ゴウケイ</t>
    </rPh>
    <rPh sb="19" eb="20">
      <t>ジツ</t>
    </rPh>
    <rPh sb="20" eb="22">
      <t>ニンズウ</t>
    </rPh>
    <rPh sb="24" eb="25">
      <t>スク</t>
    </rPh>
    <phoneticPr fontId="9"/>
  </si>
  <si>
    <t>(a)+(b)の合計が、A又はBの実人数より少なくなっています。</t>
    <rPh sb="13" eb="14">
      <t>マタ</t>
    </rPh>
    <phoneticPr fontId="9"/>
  </si>
  <si>
    <t>②Bに入力された人数が、学校16頁4.（1）①で入力された人数より多くなっています。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9"/>
  </si>
  <si>
    <t>③Bに入力された人数が、学校16頁4.（1）②で入力された人数より多くなっています。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9"/>
  </si>
  <si>
    <t>④Bに入力された人数が、学校16頁4.（1）⑥で入力された人数より多くなっています。</t>
    <rPh sb="3" eb="5">
      <t>ニュウリョク</t>
    </rPh>
    <rPh sb="8" eb="10">
      <t>ニンズウ</t>
    </rPh>
    <rPh sb="12" eb="14">
      <t>ガッコウ</t>
    </rPh>
    <rPh sb="16" eb="17">
      <t>ページ</t>
    </rPh>
    <rPh sb="24" eb="26">
      <t>ニュウリョク</t>
    </rPh>
    <rPh sb="29" eb="31">
      <t>ニンズウ</t>
    </rPh>
    <rPh sb="33" eb="34">
      <t>オオ</t>
    </rPh>
    <phoneticPr fontId="9"/>
  </si>
  <si>
    <t>⑤Bに入力された人数が、学校16頁4.（1）③④⑤⑦で入力された人数の合計より多くなっています。</t>
    <rPh sb="3" eb="5">
      <t>ニュウリョク</t>
    </rPh>
    <rPh sb="8" eb="10">
      <t>ニンズウ</t>
    </rPh>
    <rPh sb="12" eb="14">
      <t>ガッコウ</t>
    </rPh>
    <rPh sb="16" eb="17">
      <t>ページ</t>
    </rPh>
    <rPh sb="27" eb="29">
      <t>ニュウリョク</t>
    </rPh>
    <rPh sb="32" eb="34">
      <t>ニンズウ</t>
    </rPh>
    <rPh sb="35" eb="37">
      <t>ゴウケイ</t>
    </rPh>
    <rPh sb="39" eb="40">
      <t>オオ</t>
    </rPh>
    <phoneticPr fontId="9"/>
  </si>
  <si>
    <t>遠隔授業を受けた人数が、不登校生徒数を上回っています</t>
  </si>
  <si>
    <t>うち人数が実人数を上回っています</t>
  </si>
  <si>
    <t>通信教育を受けた人数が、不登校生徒数を上回っています</t>
  </si>
  <si>
    <t>１～１４の回答の最大値と左記に該当なしの計が不登校生徒数より大きくなっています。</t>
  </si>
  <si>
    <t>全</t>
    <rPh sb="0" eb="1">
      <t>ゼン</t>
    </rPh>
    <phoneticPr fontId="9"/>
  </si>
  <si>
    <t>定</t>
    <rPh sb="0" eb="1">
      <t>サダム</t>
    </rPh>
    <phoneticPr fontId="9"/>
  </si>
  <si>
    <t>※総務省「都道府県コード及び市町村コード」令和６年１月更新版を使用して作成。（https://www.soumu.go.jp/denshijiti/code.html参照）</t>
    <phoneticPr fontId="77"/>
  </si>
  <si>
    <t>滝沢市</t>
    <rPh sb="2" eb="3">
      <t>シ</t>
    </rPh>
    <phoneticPr fontId="2"/>
  </si>
  <si>
    <t>富谷市</t>
    <rPh sb="2" eb="3">
      <t>シ</t>
    </rPh>
    <phoneticPr fontId="2"/>
  </si>
  <si>
    <t>丹波篠山市</t>
  </si>
  <si>
    <t>那珂川市</t>
    <rPh sb="0" eb="3">
      <t>ナカガワ</t>
    </rPh>
    <rPh sb="3" eb="4">
      <t>シ</t>
    </rPh>
    <phoneticPr fontId="2"/>
  </si>
  <si>
    <t>大網白里市</t>
    <rPh sb="4" eb="5">
      <t>シ</t>
    </rPh>
    <phoneticPr fontId="2"/>
  </si>
  <si>
    <t>白岡市</t>
    <rPh sb="0" eb="2">
      <t>シラオカ</t>
    </rPh>
    <rPh sb="2" eb="3">
      <t>シ</t>
    </rPh>
    <phoneticPr fontId="2"/>
  </si>
  <si>
    <t>色丹村</t>
    <rPh sb="0" eb="3">
      <t>シコタンムラ</t>
    </rPh>
    <phoneticPr fontId="2"/>
  </si>
  <si>
    <t>泊村</t>
    <rPh sb="0" eb="2">
      <t>トマリムラ</t>
    </rPh>
    <phoneticPr fontId="2"/>
  </si>
  <si>
    <t>指導要録上出席扱いとした児童生徒数（ａ）</t>
    <phoneticPr fontId="9"/>
  </si>
  <si>
    <t>（ａ）のうち「４」の機関等においても指導要録上の出席扱いを受けた児童生徒数</t>
    <phoneticPr fontId="9"/>
  </si>
  <si>
    <t>「（ａ）のうち「４」の機関等においても指導要録上の出席扱いを受けた児童生徒数」欄に、その上の欄の人数を上回る人数が入力されています。</t>
    <rPh sb="39" eb="40">
      <t>ラン</t>
    </rPh>
    <rPh sb="44" eb="45">
      <t>ウエ</t>
    </rPh>
    <phoneticPr fontId="9"/>
  </si>
  <si>
    <t>ウ　首長部局等（イを除く）との連携</t>
    <rPh sb="2" eb="4">
      <t>シュチョウ</t>
    </rPh>
    <rPh sb="4" eb="6">
      <t>ブキョク</t>
    </rPh>
    <rPh sb="6" eb="7">
      <t>ナド</t>
    </rPh>
    <rPh sb="15" eb="17">
      <t>レンケイ</t>
    </rPh>
    <phoneticPr fontId="9"/>
  </si>
  <si>
    <r>
      <rPr>
        <sz val="9"/>
        <color rgb="FFFF0000"/>
        <rFont val="ＭＳ 明朝"/>
        <family val="1"/>
        <charset val="128"/>
      </rPr>
      <t>エ</t>
    </r>
    <r>
      <rPr>
        <sz val="9"/>
        <color theme="1"/>
        <rFont val="ＭＳ 明朝"/>
        <family val="1"/>
        <charset val="128"/>
      </rPr>
      <t>　病院等の医療機関等との連携</t>
    </r>
    <rPh sb="2" eb="4">
      <t>ビョウイン</t>
    </rPh>
    <rPh sb="4" eb="5">
      <t>トウ</t>
    </rPh>
    <rPh sb="6" eb="8">
      <t>イリョウ</t>
    </rPh>
    <rPh sb="8" eb="10">
      <t>キカン</t>
    </rPh>
    <rPh sb="10" eb="11">
      <t>トウ</t>
    </rPh>
    <rPh sb="13" eb="15">
      <t>レンケイ</t>
    </rPh>
    <phoneticPr fontId="9"/>
  </si>
  <si>
    <r>
      <rPr>
        <sz val="9"/>
        <color rgb="FFFF0000"/>
        <rFont val="ＭＳ 明朝"/>
        <family val="1"/>
        <charset val="128"/>
      </rPr>
      <t>オ</t>
    </r>
    <r>
      <rPr>
        <sz val="9"/>
        <color theme="1"/>
        <rFont val="ＭＳ 明朝"/>
        <family val="1"/>
        <charset val="128"/>
      </rPr>
      <t>　その他の専門的な関係機関との連携</t>
    </r>
    <rPh sb="4" eb="5">
      <t>ホカ</t>
    </rPh>
    <rPh sb="6" eb="9">
      <t>センモンテキ</t>
    </rPh>
    <rPh sb="10" eb="12">
      <t>カンケイ</t>
    </rPh>
    <rPh sb="12" eb="14">
      <t>キカン</t>
    </rPh>
    <rPh sb="16" eb="18">
      <t>レンケイ</t>
    </rPh>
    <phoneticPr fontId="9"/>
  </si>
  <si>
    <r>
      <rPr>
        <sz val="9"/>
        <color rgb="FFFF0000"/>
        <rFont val="ＭＳ 明朝"/>
        <family val="1"/>
        <charset val="128"/>
      </rPr>
      <t>カ</t>
    </r>
    <r>
      <rPr>
        <sz val="9"/>
        <color theme="1"/>
        <rFont val="ＭＳ 明朝"/>
        <family val="1"/>
        <charset val="128"/>
      </rPr>
      <t>　地域の人材や団体等との連携</t>
    </r>
    <rPh sb="2" eb="4">
      <t>チイキ</t>
    </rPh>
    <rPh sb="5" eb="7">
      <t>ジンザイ</t>
    </rPh>
    <rPh sb="8" eb="10">
      <t>ダンタイ</t>
    </rPh>
    <rPh sb="10" eb="11">
      <t>トウ</t>
    </rPh>
    <rPh sb="13" eb="15">
      <t>レンケイ</t>
    </rPh>
    <phoneticPr fontId="9"/>
  </si>
  <si>
    <t>⑧関係機関等との連携</t>
    <rPh sb="1" eb="5">
      <t>カンケイキカン</t>
    </rPh>
    <rPh sb="5" eb="6">
      <t>ナド</t>
    </rPh>
    <rPh sb="8" eb="10">
      <t>レンケイ</t>
    </rPh>
    <phoneticPr fontId="9"/>
  </si>
  <si>
    <t>イ　首長部局等（⑦を除く）との連携</t>
    <rPh sb="2" eb="4">
      <t>シュチョウ</t>
    </rPh>
    <rPh sb="4" eb="6">
      <t>ブキョク</t>
    </rPh>
    <rPh sb="6" eb="7">
      <t>ナド</t>
    </rPh>
    <rPh sb="15" eb="17">
      <t>レンケイ</t>
    </rPh>
    <phoneticPr fontId="9"/>
  </si>
  <si>
    <r>
      <t>選択肢「</t>
    </r>
    <r>
      <rPr>
        <sz val="9"/>
        <color rgb="FFFF0000"/>
        <rFont val="ＭＳ 明朝"/>
        <family val="1"/>
        <charset val="128"/>
      </rPr>
      <t>⑬</t>
    </r>
    <r>
      <rPr>
        <sz val="9"/>
        <color theme="1"/>
        <rFont val="ＭＳ 明朝"/>
        <family val="1"/>
        <charset val="128"/>
      </rPr>
      <t>　いじめ防止対策推進法第２２条に基づく、いじめ防止等の対策のための組織を招集した。 」については、いじめ防止対策推進法第２２条において、学校に、いじめの防止等に関する措置を実効的に行うため中核となる組織を置くことが義務付けられていることを踏まえ、いじめの未然防止や早期発見・事案対処、学校いじめ防止基本方針に基づく各種取組等のために、この条文に基づく組織を招集した場合に計上すること。</t>
    </r>
    <rPh sb="0" eb="3">
      <t>センタクシ</t>
    </rPh>
    <rPh sb="99" eb="101">
      <t>チュウカク</t>
    </rPh>
    <rPh sb="104" eb="106">
      <t>ソシキ</t>
    </rPh>
    <rPh sb="107" eb="108">
      <t>オ</t>
    </rPh>
    <rPh sb="112" eb="115">
      <t>ギムヅ</t>
    </rPh>
    <rPh sb="124" eb="125">
      <t>フ</t>
    </rPh>
    <rPh sb="132" eb="134">
      <t>ミゼン</t>
    </rPh>
    <rPh sb="134" eb="136">
      <t>ボウシ</t>
    </rPh>
    <rPh sb="137" eb="139">
      <t>ソウキ</t>
    </rPh>
    <rPh sb="139" eb="141">
      <t>ハッケン</t>
    </rPh>
    <rPh sb="142" eb="144">
      <t>ジアン</t>
    </rPh>
    <rPh sb="144" eb="146">
      <t>タイショ</t>
    </rPh>
    <rPh sb="147" eb="149">
      <t>ガッコウ</t>
    </rPh>
    <rPh sb="152" eb="154">
      <t>ボウシ</t>
    </rPh>
    <rPh sb="154" eb="156">
      <t>キホン</t>
    </rPh>
    <rPh sb="156" eb="158">
      <t>ホウシン</t>
    </rPh>
    <rPh sb="159" eb="160">
      <t>モト</t>
    </rPh>
    <rPh sb="162" eb="164">
      <t>カクシュ</t>
    </rPh>
    <rPh sb="164" eb="166">
      <t>トリクミ</t>
    </rPh>
    <rPh sb="166" eb="167">
      <t>トウ</t>
    </rPh>
    <rPh sb="174" eb="176">
      <t>ジョウブン</t>
    </rPh>
    <rPh sb="177" eb="178">
      <t>モト</t>
    </rPh>
    <rPh sb="180" eb="182">
      <t>ソシキ</t>
    </rPh>
    <rPh sb="183" eb="185">
      <t>ショウシュウ</t>
    </rPh>
    <rPh sb="187" eb="189">
      <t>バアイ</t>
    </rPh>
    <rPh sb="190" eb="192">
      <t>ケイジョウ</t>
    </rPh>
    <phoneticPr fontId="9"/>
  </si>
  <si>
    <t>⑨ 地域の人材や団体等とともに、いじめの問題について協議する機会を設けた。</t>
    <rPh sb="5" eb="7">
      <t>ジンザイ</t>
    </rPh>
    <phoneticPr fontId="9"/>
  </si>
  <si>
    <r>
      <rPr>
        <sz val="9"/>
        <color rgb="FFFF0000"/>
        <rFont val="ＭＳ 明朝"/>
        <family val="1"/>
        <charset val="128"/>
      </rPr>
      <t>⑪</t>
    </r>
    <r>
      <rPr>
        <sz val="9"/>
        <color theme="1"/>
        <rFont val="ＭＳ 明朝"/>
        <family val="1"/>
        <charset val="128"/>
      </rPr>
      <t xml:space="preserve">　インターネットを通じて行われるいじめの防止及び効果的な対処のための啓発活動を実施した。 </t>
    </r>
    <phoneticPr fontId="9"/>
  </si>
  <si>
    <r>
      <rPr>
        <sz val="9"/>
        <color rgb="FFFF0000"/>
        <rFont val="ＭＳ 明朝"/>
        <family val="1"/>
        <charset val="128"/>
      </rPr>
      <t>⑫</t>
    </r>
    <r>
      <rPr>
        <sz val="9"/>
        <color theme="1"/>
        <rFont val="ＭＳ 明朝"/>
        <family val="1"/>
        <charset val="128"/>
      </rPr>
      <t xml:space="preserve">　学校いじめ防止基本方針が学校の実情に即して機能しているか点検し、必要に応じて見直しを行った。 </t>
    </r>
    <rPh sb="7" eb="9">
      <t>ボウシ</t>
    </rPh>
    <phoneticPr fontId="9"/>
  </si>
  <si>
    <r>
      <rPr>
        <sz val="9"/>
        <color rgb="FFFF0000"/>
        <rFont val="ＭＳ 明朝"/>
        <family val="1"/>
        <charset val="128"/>
      </rPr>
      <t>⑬</t>
    </r>
    <r>
      <rPr>
        <sz val="9"/>
        <color theme="1"/>
        <rFont val="ＭＳ 明朝"/>
        <family val="1"/>
        <charset val="128"/>
      </rPr>
      <t>　いじめ防止対策推進法第２２条に基づく、いじめ防止等の対策のための組織を招集した。
　　※(注６)参照</t>
    </r>
    <rPh sb="12" eb="13">
      <t>ダイ</t>
    </rPh>
    <rPh sb="15" eb="16">
      <t>ジョウ</t>
    </rPh>
    <rPh sb="17" eb="18">
      <t>モト</t>
    </rPh>
    <rPh sb="37" eb="39">
      <t>ショウシュウ</t>
    </rPh>
    <rPh sb="47" eb="48">
      <t>チュウ</t>
    </rPh>
    <rPh sb="50" eb="52">
      <t>サンショウ</t>
    </rPh>
    <phoneticPr fontId="9"/>
  </si>
  <si>
    <r>
      <t xml:space="preserve">⑧ </t>
    </r>
    <r>
      <rPr>
        <sz val="9"/>
        <color rgb="FFFF0000"/>
        <rFont val="ＭＳ 明朝"/>
        <family val="1"/>
        <charset val="128"/>
      </rPr>
      <t>保護者や</t>
    </r>
    <r>
      <rPr>
        <sz val="9"/>
        <color theme="1"/>
        <rFont val="ＭＳ 明朝"/>
        <family val="1"/>
        <charset val="128"/>
      </rPr>
      <t>ＰＴＡなどとともに、いじめの問題について協議する機会を設けた。</t>
    </r>
    <rPh sb="2" eb="5">
      <t>ホゴシャ</t>
    </rPh>
    <phoneticPr fontId="9"/>
  </si>
  <si>
    <r>
      <rPr>
        <sz val="9"/>
        <color rgb="FFFF0000"/>
        <rFont val="ＭＳ 明朝"/>
        <family val="1"/>
        <charset val="128"/>
      </rPr>
      <t>⑩</t>
    </r>
    <r>
      <rPr>
        <sz val="9"/>
        <color theme="1"/>
        <rFont val="ＭＳ 明朝"/>
        <family val="1"/>
        <charset val="128"/>
      </rPr>
      <t>　いじめの問題に対し、警察署や児童相談所など地域の関係機関と連携協力を図った。</t>
    </r>
    <phoneticPr fontId="9"/>
  </si>
  <si>
    <r>
      <t>「（ａ）のうち『４』の機関等においても指導要録上の出席扱いを受けた児童生徒数」については、自宅におけるＩＣＴ等を活用した学習活動を指導要録上出席扱いとした児童生徒のうち、学校１</t>
    </r>
    <r>
      <rPr>
        <sz val="9"/>
        <color rgb="FFFF0000"/>
        <rFont val="ＭＳ 明朝"/>
        <family val="1"/>
        <charset val="128"/>
      </rPr>
      <t>６</t>
    </r>
    <r>
      <rPr>
        <sz val="9"/>
        <color theme="1"/>
        <rFont val="ＭＳ 明朝"/>
        <family val="1"/>
        <charset val="128"/>
      </rPr>
      <t>頁の機関等においても指導要録上の出席扱いを受けた児童生徒数を記入する。　　　　　　　　　　　　　　　　　　　　　　　　　　　　　　　　　　　　　　　　</t>
    </r>
    <rPh sb="11" eb="13">
      <t>キカン</t>
    </rPh>
    <rPh sb="13" eb="14">
      <t>トウ</t>
    </rPh>
    <rPh sb="19" eb="23">
      <t>シドウヨウロク</t>
    </rPh>
    <rPh sb="23" eb="24">
      <t>ジョウ</t>
    </rPh>
    <rPh sb="25" eb="28">
      <t>シュッセキアツカ</t>
    </rPh>
    <rPh sb="30" eb="31">
      <t>ウ</t>
    </rPh>
    <rPh sb="33" eb="35">
      <t>ジドウ</t>
    </rPh>
    <rPh sb="35" eb="38">
      <t>セイトスウ</t>
    </rPh>
    <rPh sb="45" eb="47">
      <t>ジタク</t>
    </rPh>
    <rPh sb="54" eb="55">
      <t>トウ</t>
    </rPh>
    <rPh sb="56" eb="58">
      <t>カツヨウ</t>
    </rPh>
    <rPh sb="60" eb="62">
      <t>ガクシュウ</t>
    </rPh>
    <rPh sb="62" eb="64">
      <t>カツドウ</t>
    </rPh>
    <rPh sb="65" eb="69">
      <t>シドウヨウロク</t>
    </rPh>
    <rPh sb="69" eb="70">
      <t>ジョウ</t>
    </rPh>
    <rPh sb="70" eb="72">
      <t>シュッセキ</t>
    </rPh>
    <rPh sb="72" eb="73">
      <t>アツカ</t>
    </rPh>
    <rPh sb="85" eb="87">
      <t>ガッコウ</t>
    </rPh>
    <rPh sb="89" eb="90">
      <t>ページ</t>
    </rPh>
    <rPh sb="120" eb="121">
      <t>ニュウ</t>
    </rPh>
    <phoneticPr fontId="9"/>
  </si>
  <si>
    <t>13ウ首長部局等</t>
    <rPh sb="3" eb="5">
      <t>シュチョウ</t>
    </rPh>
    <rPh sb="5" eb="7">
      <t>ブキョク</t>
    </rPh>
    <rPh sb="7" eb="8">
      <t>ナド</t>
    </rPh>
    <phoneticPr fontId="8"/>
  </si>
  <si>
    <t>13エ病院</t>
    <rPh sb="3" eb="5">
      <t>ビョウイン</t>
    </rPh>
    <phoneticPr fontId="141"/>
  </si>
  <si>
    <t>13オその他専門</t>
    <rPh sb="5" eb="6">
      <t>タ</t>
    </rPh>
    <rPh sb="6" eb="8">
      <t>センモン</t>
    </rPh>
    <phoneticPr fontId="141"/>
  </si>
  <si>
    <t>13カ地域</t>
    <rPh sb="3" eb="5">
      <t>チイキ</t>
    </rPh>
    <phoneticPr fontId="141"/>
  </si>
  <si>
    <t>3-</t>
    <phoneticPr fontId="8"/>
  </si>
  <si>
    <t>13エ病院</t>
    <rPh sb="3" eb="5">
      <t>ビョウイン</t>
    </rPh>
    <phoneticPr fontId="9"/>
  </si>
  <si>
    <t>13オその他専門</t>
    <rPh sb="5" eb="6">
      <t>タ</t>
    </rPh>
    <rPh sb="6" eb="8">
      <t>センモン</t>
    </rPh>
    <phoneticPr fontId="9"/>
  </si>
  <si>
    <t>13カ地域</t>
    <rPh sb="3" eb="5">
      <t>チイキ</t>
    </rPh>
    <phoneticPr fontId="9"/>
  </si>
  <si>
    <t>8(1)-</t>
    <phoneticPr fontId="8"/>
  </si>
  <si>
    <t>8ア警察・刑事司法</t>
    <rPh sb="2" eb="4">
      <t>ケイサツ</t>
    </rPh>
    <rPh sb="5" eb="7">
      <t>ケイジ</t>
    </rPh>
    <rPh sb="7" eb="9">
      <t>シホウ</t>
    </rPh>
    <phoneticPr fontId="9"/>
  </si>
  <si>
    <t>8イ首長部局等</t>
    <rPh sb="2" eb="6">
      <t>シュチョウブキョク</t>
    </rPh>
    <rPh sb="6" eb="7">
      <t>ナド</t>
    </rPh>
    <phoneticPr fontId="9"/>
  </si>
  <si>
    <t>8ウ病院</t>
    <rPh sb="2" eb="4">
      <t>ビョウイン</t>
    </rPh>
    <phoneticPr fontId="9"/>
  </si>
  <si>
    <t>8エその他専門</t>
    <rPh sb="4" eb="5">
      <t>タ</t>
    </rPh>
    <rPh sb="5" eb="7">
      <t>センモン</t>
    </rPh>
    <phoneticPr fontId="9"/>
  </si>
  <si>
    <t>8オ地域</t>
    <rPh sb="2" eb="4">
      <t>チイキ</t>
    </rPh>
    <phoneticPr fontId="9"/>
  </si>
  <si>
    <r>
      <t>8</t>
    </r>
    <r>
      <rPr>
        <sz val="12"/>
        <color rgb="FFFF0000"/>
        <rFont val="ＭＳ Ｐゴシック"/>
        <family val="3"/>
        <charset val="128"/>
      </rPr>
      <t>保護者や</t>
    </r>
    <r>
      <rPr>
        <sz val="12"/>
        <color theme="1"/>
        <rFont val="ＭＳ Ｐゴシック"/>
        <family val="3"/>
        <charset val="128"/>
      </rPr>
      <t>ＰＴＡ</t>
    </r>
    <rPh sb="1" eb="4">
      <t>ホゴシャ</t>
    </rPh>
    <phoneticPr fontId="9"/>
  </si>
  <si>
    <t>9地域</t>
    <rPh sb="1" eb="3">
      <t>チイキ</t>
    </rPh>
    <phoneticPr fontId="8"/>
  </si>
  <si>
    <t>10関係機関</t>
    <rPh sb="2" eb="4">
      <t>カンケイ</t>
    </rPh>
    <rPh sb="4" eb="6">
      <t>キカン</t>
    </rPh>
    <phoneticPr fontId="9"/>
  </si>
  <si>
    <t>11啓発活動</t>
    <rPh sb="2" eb="4">
      <t>ケイハツ</t>
    </rPh>
    <rPh sb="4" eb="6">
      <t>カツドウ</t>
    </rPh>
    <phoneticPr fontId="9"/>
  </si>
  <si>
    <t>12基本方針見直し</t>
    <rPh sb="2" eb="4">
      <t>キホン</t>
    </rPh>
    <rPh sb="4" eb="6">
      <t>ホウシン</t>
    </rPh>
    <rPh sb="6" eb="8">
      <t>ミナオ</t>
    </rPh>
    <phoneticPr fontId="9"/>
  </si>
  <si>
    <t>13組織の招集</t>
    <rPh sb="2" eb="4">
      <t>ソシキ</t>
    </rPh>
    <rPh sb="5" eb="7">
      <t>ショウシュウ</t>
    </rPh>
    <phoneticPr fontId="9"/>
  </si>
  <si>
    <t>15左記に該当なし</t>
    <rPh sb="2" eb="4">
      <t>サキ</t>
    </rPh>
    <rPh sb="5" eb="7">
      <t>ガイトウ</t>
    </rPh>
    <phoneticPr fontId="8"/>
  </si>
  <si>
    <t>中-把握した事実-</t>
  </si>
  <si>
    <r>
      <rPr>
        <sz val="9"/>
        <color rgb="FFFF0000"/>
        <rFont val="ＭＳ ゴシック"/>
        <family val="3"/>
        <charset val="128"/>
      </rPr>
      <t>８</t>
    </r>
    <r>
      <rPr>
        <sz val="9"/>
        <rFont val="ＭＳ ゴシック"/>
        <family val="3"/>
        <charset val="128"/>
      </rPr>
      <t>．都道府県教育委員会及び市町村教育委員会が設置する「教育支援センター」の状況</t>
    </r>
    <r>
      <rPr>
        <b/>
        <sz val="9"/>
        <rFont val="ＭＳ ゴシック"/>
        <family val="3"/>
        <charset val="128"/>
      </rPr>
      <t>（都道府県・市町村教育委員会のみ回答）</t>
    </r>
    <rPh sb="2" eb="6">
      <t>トドウフケン</t>
    </rPh>
    <rPh sb="6" eb="8">
      <t>キョウイク</t>
    </rPh>
    <rPh sb="8" eb="10">
      <t>イイン</t>
    </rPh>
    <rPh sb="10" eb="11">
      <t>カイ</t>
    </rPh>
    <rPh sb="11" eb="12">
      <t>オヨ</t>
    </rPh>
    <rPh sb="13" eb="16">
      <t>シチョウソン</t>
    </rPh>
    <rPh sb="16" eb="18">
      <t>キョウイク</t>
    </rPh>
    <rPh sb="18" eb="20">
      <t>イイン</t>
    </rPh>
    <rPh sb="20" eb="21">
      <t>カイ</t>
    </rPh>
    <rPh sb="22" eb="24">
      <t>セッチ</t>
    </rPh>
    <rPh sb="27" eb="29">
      <t>キョウイク</t>
    </rPh>
    <rPh sb="29" eb="31">
      <t>シエン</t>
    </rPh>
    <rPh sb="37" eb="39">
      <t>ジョウキョウ</t>
    </rPh>
    <rPh sb="40" eb="44">
      <t>トドウフケン</t>
    </rPh>
    <rPh sb="45" eb="48">
      <t>シチョウソン</t>
    </rPh>
    <rPh sb="48" eb="50">
      <t>キョウイク</t>
    </rPh>
    <rPh sb="50" eb="53">
      <t>イインカイ</t>
    </rPh>
    <rPh sb="55" eb="57">
      <t>カイトウ</t>
    </rPh>
    <phoneticPr fontId="9"/>
  </si>
  <si>
    <t>7.不登校児童生徒が欠席期間中に行った学習の成果に係る成績評価について</t>
    <rPh sb="2" eb="5">
      <t>フトウコウ</t>
    </rPh>
    <rPh sb="5" eb="9">
      <t>ジドウセイト</t>
    </rPh>
    <rPh sb="10" eb="12">
      <t>ケッセキ</t>
    </rPh>
    <rPh sb="12" eb="15">
      <t>キカンチュウ</t>
    </rPh>
    <rPh sb="16" eb="17">
      <t>オコナ</t>
    </rPh>
    <rPh sb="19" eb="21">
      <t>ガクシュウ</t>
    </rPh>
    <rPh sb="22" eb="24">
      <t>セイカ</t>
    </rPh>
    <rPh sb="25" eb="26">
      <t>カカワ</t>
    </rPh>
    <rPh sb="27" eb="29">
      <t>セイセキ</t>
    </rPh>
    <rPh sb="29" eb="31">
      <t>ヒョウカ</t>
    </rPh>
    <phoneticPr fontId="8"/>
  </si>
  <si>
    <t>A 1～5実人数</t>
    <rPh sb="0" eb="2">
      <t>ニンズウ</t>
    </rPh>
    <phoneticPr fontId="2"/>
  </si>
  <si>
    <t>（a）うち、評価・評定に反映</t>
    <rPh sb="6" eb="8">
      <t>ヒョウカ</t>
    </rPh>
    <rPh sb="9" eb="11">
      <t>ヒョウテイ</t>
    </rPh>
    <rPh sb="12" eb="14">
      <t>ハンエイ</t>
    </rPh>
    <phoneticPr fontId="9"/>
  </si>
  <si>
    <t>（b）うち、総合所見に反映</t>
    <rPh sb="6" eb="8">
      <t>ソウゴウ</t>
    </rPh>
    <rPh sb="8" eb="10">
      <t>ショケン</t>
    </rPh>
    <rPh sb="11" eb="13">
      <t>ハンエイ</t>
    </rPh>
    <phoneticPr fontId="9"/>
  </si>
  <si>
    <t>①（a）</t>
    <phoneticPr fontId="9"/>
  </si>
  <si>
    <t>①（b）</t>
    <phoneticPr fontId="9"/>
  </si>
  <si>
    <t>②（a）</t>
    <phoneticPr fontId="9"/>
  </si>
  <si>
    <t>②（b)</t>
    <phoneticPr fontId="9"/>
  </si>
  <si>
    <t>③（a）</t>
    <phoneticPr fontId="9"/>
  </si>
  <si>
    <t>③（b）</t>
    <phoneticPr fontId="9"/>
  </si>
  <si>
    <t>④（a）</t>
    <phoneticPr fontId="9"/>
  </si>
  <si>
    <t>④（b）</t>
    <phoneticPr fontId="9"/>
  </si>
  <si>
    <t>⑤（a）</t>
    <phoneticPr fontId="9"/>
  </si>
  <si>
    <t>⑤（b）</t>
    <phoneticPr fontId="9"/>
  </si>
  <si>
    <r>
      <rPr>
        <sz val="12"/>
        <color rgb="FFFF0000"/>
        <rFont val="ＭＳ Ｐゴシック"/>
        <family val="3"/>
        <charset val="128"/>
      </rPr>
      <t>８</t>
    </r>
    <r>
      <rPr>
        <sz val="12"/>
        <color indexed="8"/>
        <rFont val="ＭＳ Ｐゴシック"/>
        <family val="3"/>
        <charset val="128"/>
      </rPr>
      <t>．都道府県教育委員会及び市町村教育委員会が設置する「教育支援センター」の状況</t>
    </r>
    <phoneticPr fontId="9"/>
  </si>
  <si>
    <t>8-</t>
    <phoneticPr fontId="8"/>
  </si>
  <si>
    <t>7-</t>
    <phoneticPr fontId="8"/>
  </si>
  <si>
    <t>B①自宅等</t>
    <rPh sb="1" eb="3">
      <t>ジタク</t>
    </rPh>
    <rPh sb="3" eb="4">
      <t>ナド</t>
    </rPh>
    <phoneticPr fontId="2"/>
  </si>
  <si>
    <t>B②教育支援センター</t>
    <rPh sb="1" eb="5">
      <t>キョウイクシエン</t>
    </rPh>
    <phoneticPr fontId="2"/>
  </si>
  <si>
    <t>B③教育委員会</t>
    <rPh sb="2" eb="4">
      <t>キョウイク</t>
    </rPh>
    <rPh sb="4" eb="7">
      <t>イインカイ</t>
    </rPh>
    <phoneticPr fontId="2"/>
  </si>
  <si>
    <t>B④民間</t>
    <rPh sb="1" eb="3">
      <t>ミンカン</t>
    </rPh>
    <phoneticPr fontId="2"/>
  </si>
  <si>
    <t>B⑤上記以外</t>
    <rPh sb="1" eb="5">
      <t>ジョウキイガイ</t>
    </rPh>
    <phoneticPr fontId="2"/>
  </si>
  <si>
    <t>B①自宅等</t>
    <rPh sb="2" eb="4">
      <t>ジタク</t>
    </rPh>
    <rPh sb="4" eb="5">
      <t>ナド</t>
    </rPh>
    <phoneticPr fontId="2"/>
  </si>
  <si>
    <t>B③教育委員会</t>
    <rPh sb="1" eb="6">
      <t>キョウイクイインカイ</t>
    </rPh>
    <phoneticPr fontId="2"/>
  </si>
  <si>
    <r>
      <rPr>
        <sz val="12"/>
        <color rgb="FFFF0000"/>
        <rFont val="ＭＳ Ｐゴシック"/>
        <family val="3"/>
        <charset val="128"/>
      </rPr>
      <t>6</t>
    </r>
    <r>
      <rPr>
        <sz val="12"/>
        <color theme="1"/>
        <rFont val="ＭＳ Ｐゴシック"/>
        <family val="3"/>
        <charset val="128"/>
      </rPr>
      <t>．高校・相談・指導を受けた学校内外の機関等</t>
    </r>
    <rPh sb="2" eb="4">
      <t>コウコウ</t>
    </rPh>
    <rPh sb="5" eb="7">
      <t>ソウダン</t>
    </rPh>
    <rPh sb="8" eb="10">
      <t>シドウ</t>
    </rPh>
    <rPh sb="11" eb="12">
      <t>ウ</t>
    </rPh>
    <rPh sb="14" eb="16">
      <t>ガッコウ</t>
    </rPh>
    <rPh sb="16" eb="18">
      <t>ナイガイ</t>
    </rPh>
    <rPh sb="19" eb="21">
      <t>キカン</t>
    </rPh>
    <rPh sb="21" eb="22">
      <t>トウ</t>
    </rPh>
    <phoneticPr fontId="9"/>
  </si>
  <si>
    <t>5.不登校生徒に対する遠隔授業等の実施状況</t>
    <rPh sb="2" eb="7">
      <t>フトウコウセイト</t>
    </rPh>
    <rPh sb="8" eb="9">
      <t>タイ</t>
    </rPh>
    <rPh sb="11" eb="15">
      <t>エンカクジュギョウ</t>
    </rPh>
    <rPh sb="15" eb="16">
      <t>ナド</t>
    </rPh>
    <rPh sb="17" eb="21">
      <t>ジッシジョウキョウ</t>
    </rPh>
    <phoneticPr fontId="8"/>
  </si>
  <si>
    <t>全日制</t>
    <rPh sb="0" eb="3">
      <t>ゼンニチセイ</t>
    </rPh>
    <phoneticPr fontId="8"/>
  </si>
  <si>
    <t>遠隔授業</t>
    <rPh sb="0" eb="4">
      <t>エンカクジュギョウ</t>
    </rPh>
    <phoneticPr fontId="8"/>
  </si>
  <si>
    <t>通信教育</t>
    <rPh sb="0" eb="4">
      <t>ツウシンキョウイク</t>
    </rPh>
    <phoneticPr fontId="8"/>
  </si>
  <si>
    <t>定時制</t>
    <rPh sb="0" eb="3">
      <t>テイジセイ</t>
    </rPh>
    <phoneticPr fontId="8"/>
  </si>
  <si>
    <t>うち、遠隔授業で単位修得</t>
    <rPh sb="3" eb="7">
      <t>エンカクジュギョウ</t>
    </rPh>
    <rPh sb="8" eb="10">
      <t>タンイ</t>
    </rPh>
    <rPh sb="10" eb="12">
      <t>シュウトク</t>
    </rPh>
    <phoneticPr fontId="9"/>
  </si>
  <si>
    <t>うち、通信教育で単位修得</t>
    <rPh sb="3" eb="7">
      <t>ツウシンキョウイク</t>
    </rPh>
    <rPh sb="8" eb="10">
      <t>タンイ</t>
    </rPh>
    <rPh sb="10" eb="12">
      <t>シュウトク</t>
    </rPh>
    <phoneticPr fontId="8"/>
  </si>
  <si>
    <t>定-</t>
    <rPh sb="0" eb="1">
      <t>サダム</t>
    </rPh>
    <phoneticPr fontId="77"/>
  </si>
  <si>
    <t>詳細調査の予定件数</t>
    <rPh sb="0" eb="4">
      <t>ショウサイチョウサ</t>
    </rPh>
    <rPh sb="5" eb="9">
      <t>ヨテイケンスウ</t>
    </rPh>
    <phoneticPr fontId="8"/>
  </si>
  <si>
    <t>計-</t>
  </si>
  <si>
    <t>定-把握した事実-</t>
    <rPh sb="0" eb="1">
      <t>テイ</t>
    </rPh>
    <rPh sb="2" eb="4">
      <t>ハアク</t>
    </rPh>
    <rPh sb="6" eb="8">
      <t>ジジツ</t>
    </rPh>
    <phoneticPr fontId="76"/>
  </si>
  <si>
    <t>(a)うち、各教科の「観点別学習状況の評価」、「評定」等に反映した人数　</t>
    <rPh sb="13" eb="17">
      <t>ガクシュウジョウキョウ</t>
    </rPh>
    <rPh sb="26" eb="27">
      <t>ナド</t>
    </rPh>
    <rPh sb="28" eb="30">
      <t>ハンエイ</t>
    </rPh>
    <rPh sb="32" eb="34">
      <t>ニンズウ</t>
    </rPh>
    <phoneticPr fontId="9"/>
  </si>
  <si>
    <t>(a)の欄については、学校教育法施行規則第57条第２項等や関係告示に基づき成績評価を行った者のうち、「児童・生徒指導要録」の各教科の「観点別学習状況の評価」、「評定」等に当該機関等での学習の成果について反映した人数を記入する。なお、各教科の「観点別学習状況の評価」、「評定」等の一部に反映した場合も含む。</t>
    <rPh sb="4" eb="5">
      <t>ラン</t>
    </rPh>
    <rPh sb="45" eb="46">
      <t>モノ</t>
    </rPh>
    <rPh sb="108" eb="110">
      <t>キニュウ</t>
    </rPh>
    <phoneticPr fontId="9"/>
  </si>
  <si>
    <t>C201222100019</t>
  </si>
  <si>
    <t>名寄市立智恵文小中学校</t>
  </si>
  <si>
    <t>北海道名寄市智恵文１１線北２番地</t>
  </si>
  <si>
    <t>C201222300035</t>
  </si>
  <si>
    <t>根室市立おちいし義務教育学校</t>
  </si>
  <si>
    <t>C201222300044</t>
  </si>
  <si>
    <t>根室市立厚床小中学校</t>
  </si>
  <si>
    <t>北海道根室市厚床１丁目２１８－１</t>
  </si>
  <si>
    <t>D101322400031</t>
  </si>
  <si>
    <t>日本航空高等学校北海道</t>
  </si>
  <si>
    <t>北海道千歳市泉沢１００７－９５</t>
  </si>
  <si>
    <t>北海道教育学園三和高等学校</t>
  </si>
  <si>
    <t>北海道拓北特支学校</t>
  </si>
  <si>
    <t>北海道札幌特支学校白桜高等学園</t>
  </si>
  <si>
    <t>北海道真駒内特支学校</t>
  </si>
  <si>
    <t>市立札幌山の手支援学校</t>
  </si>
  <si>
    <t>北海道手稲特支学校三角山分校</t>
  </si>
  <si>
    <t>北海道札幌特支学校</t>
  </si>
  <si>
    <t>北海道手稲特支学校</t>
  </si>
  <si>
    <t>北海道星置特支学校</t>
  </si>
  <si>
    <t>北海道札幌高等特支学校</t>
  </si>
  <si>
    <t>北海道星置特支学校ほしみ高等学園</t>
  </si>
  <si>
    <t>北海道函館特支学校</t>
  </si>
  <si>
    <t>北海道旭川特支学校</t>
  </si>
  <si>
    <t>北海道室蘭特支学校</t>
  </si>
  <si>
    <t>北海道釧路特支学校</t>
  </si>
  <si>
    <t>北海道帯広特支学校</t>
  </si>
  <si>
    <t>北海道夕張高等特支学校</t>
  </si>
  <si>
    <t>北海道岩見沢高等特支学校</t>
  </si>
  <si>
    <t>北海道網走特支学校</t>
  </si>
  <si>
    <t>北海道稚内特支学校</t>
  </si>
  <si>
    <t>北海道美唄特支学校</t>
  </si>
  <si>
    <t>北海道紋別特支学校</t>
  </si>
  <si>
    <t>北海道紋別高等特支学校</t>
  </si>
  <si>
    <t>北海道伊達高等特支学校</t>
  </si>
  <si>
    <t>北海道白樺高等特支学校</t>
  </si>
  <si>
    <t>北海道札幌特支学校共栄分校</t>
  </si>
  <si>
    <t>北海道七飯特支学校おしま学園分校</t>
  </si>
  <si>
    <t>北海道新篠津高等特支学校</t>
  </si>
  <si>
    <t>北海道七飯特支学校</t>
  </si>
  <si>
    <t>北海道今金高等特支学校</t>
  </si>
  <si>
    <t>北海道余市特支学校しりべし学園分校</t>
  </si>
  <si>
    <t>北海道余市特支学校</t>
  </si>
  <si>
    <t>北海道南幌特支学校</t>
  </si>
  <si>
    <t>北海道雨竜高等特支学校</t>
  </si>
  <si>
    <t>北海道鷹栖特支学校</t>
  </si>
  <si>
    <t>北海道美深高等特支学校あいべつ校</t>
  </si>
  <si>
    <t>北海道東川特支学校</t>
  </si>
  <si>
    <t>北海道美深高等特支学校</t>
  </si>
  <si>
    <t>北海道小平高等特支学校</t>
  </si>
  <si>
    <t>北海道紋別特支学校ひまわり学園分校</t>
  </si>
  <si>
    <t>北海道平取特支学校</t>
  </si>
  <si>
    <t>北海道平取特支学校静内ペテカリの園分校</t>
  </si>
  <si>
    <t>北海道中札内高等特支学校</t>
  </si>
  <si>
    <t>北海道中札内高等特支学校幕別分校</t>
  </si>
  <si>
    <t>青森県十和田市沢田字下洗５３－３</t>
  </si>
  <si>
    <t>下山学園高等学校</t>
  </si>
  <si>
    <t>青森県立青森第一特支学校</t>
  </si>
  <si>
    <t>青森県立青森第二特支学校</t>
  </si>
  <si>
    <t>青森県立青森第一高等特支学校</t>
  </si>
  <si>
    <t>青森県立青森第二高等特支学校</t>
  </si>
  <si>
    <t>青森県立青森若葉特支学校</t>
  </si>
  <si>
    <t>青森県立八戸第一特支学校</t>
  </si>
  <si>
    <t>青森県立浪岡特支学校</t>
  </si>
  <si>
    <t>青森県立弘前第一特支学校</t>
  </si>
  <si>
    <t>青森県立八戸第二特支学校</t>
  </si>
  <si>
    <t>青森県立森田特支学校</t>
  </si>
  <si>
    <t>青森県立七戸特支学校</t>
  </si>
  <si>
    <t>青森県立むつ特支学校</t>
  </si>
  <si>
    <t>青森県立黒石特支学校</t>
  </si>
  <si>
    <t>青森県立弘前第二特支学校</t>
  </si>
  <si>
    <t>岩手県大船渡市大船渡町字笹崎６７ー１</t>
  </si>
  <si>
    <t>岩手県大船渡市末崎町字山岸１２２ー４７</t>
  </si>
  <si>
    <t>岩手県大船渡市三陸町綾里字平舘２１ー１</t>
  </si>
  <si>
    <t>岩手県陸前高田市広田町字大久保９番地</t>
  </si>
  <si>
    <t>岩手県陸前高田市小友町字宮崎３番地２</t>
  </si>
  <si>
    <t>岩手県陸前高田市米崎町字川内１番地</t>
  </si>
  <si>
    <t>岩手県陸前高田市矢作町字神明前５５番地１</t>
  </si>
  <si>
    <t>岩手県陸前高田市竹駒町字仲の沢１８１番地</t>
  </si>
  <si>
    <t>岩手県陸前高田市横田町字久連坪１７番地１</t>
  </si>
  <si>
    <t>一戸町立一戸小学校特支分校</t>
  </si>
  <si>
    <t>岩手県陸前高田市米崎町字和方１３０番地１</t>
  </si>
  <si>
    <t>岩手県陸前高田市高田町字鳴石５番地１</t>
  </si>
  <si>
    <t>C103244100030</t>
  </si>
  <si>
    <t>住田町立住田中学校</t>
  </si>
  <si>
    <t>一戸町立一戸中学校特支分校</t>
  </si>
  <si>
    <t>岩手県陸前高田市高田町字長砂７８番地１２</t>
  </si>
  <si>
    <t>D103210000673</t>
  </si>
  <si>
    <t>岩手県立北桜高等学校</t>
  </si>
  <si>
    <t>三愛学舎特支学校</t>
  </si>
  <si>
    <t>宮城県登米市津山町柳津字本町５７</t>
  </si>
  <si>
    <t>宮城県東松島市小野字宮前３１</t>
  </si>
  <si>
    <t>宮城県石巻市泉町４－７－１５</t>
  </si>
  <si>
    <t>宮城県岩ヶ崎高等学校</t>
  </si>
  <si>
    <t>宮城県白石高等学校七ヶ宿校</t>
  </si>
  <si>
    <t>E104211040037</t>
  </si>
  <si>
    <t>宮城県立秋保かがやき支援学校</t>
  </si>
  <si>
    <t>宮城県仙台市太白区秋保町湯元字鹿乙２０番地</t>
  </si>
  <si>
    <t>D105220959093</t>
  </si>
  <si>
    <t>秋田県立鹿角高等学校</t>
  </si>
  <si>
    <t>山形県山形市飯沢５９ー２</t>
  </si>
  <si>
    <t>山形県山形市大字柏倉３７７４番地１</t>
  </si>
  <si>
    <t>山形県米沢市塩井町塩野３７６０</t>
  </si>
  <si>
    <t>山形県最上郡鮭川村大字佐渡２０００番地２</t>
  </si>
  <si>
    <t>C106220330128</t>
  </si>
  <si>
    <t>山形県立致道館中学校</t>
  </si>
  <si>
    <t>D106220350088</t>
  </si>
  <si>
    <t>山形県立致道館高等学校</t>
  </si>
  <si>
    <t>山形県鶴岡市若葉町２６番３１号</t>
  </si>
  <si>
    <t>山形県立山形特支学校</t>
  </si>
  <si>
    <t>山形県立米沢特支学校</t>
  </si>
  <si>
    <t>山形県立鶴岡特支学校</t>
  </si>
  <si>
    <t>山形県立鶴岡高等特支学校</t>
  </si>
  <si>
    <t>山形県立上山高等特支学校</t>
  </si>
  <si>
    <t>山形県立新庄特支学校</t>
  </si>
  <si>
    <t>山形県立ゆきわり特支学校</t>
  </si>
  <si>
    <t>山形県立米沢特支学校長井校</t>
  </si>
  <si>
    <t>山形県立米沢特支学校西置賜校</t>
  </si>
  <si>
    <t>福島県会津若松市山見一丁目４番地の２</t>
  </si>
  <si>
    <t>いわき市立遠野小学校</t>
  </si>
  <si>
    <t>B107240830079</t>
  </si>
  <si>
    <t>猪苗代町立猪苗代第二小学校</t>
  </si>
  <si>
    <t>C107220140216</t>
  </si>
  <si>
    <t>福島市立福島第四中学校天神スクール</t>
  </si>
  <si>
    <t>いわき市立遠野中学校</t>
  </si>
  <si>
    <t>C207220250025</t>
  </si>
  <si>
    <t>会津若松市立湊学園</t>
  </si>
  <si>
    <t>C207244750011</t>
  </si>
  <si>
    <t>会津美里町立本郷学園</t>
  </si>
  <si>
    <t>福島県双葉郡大熊町大字大川原字南平２０１９番１</t>
  </si>
  <si>
    <t>福島県須賀川市芦田塚１３ー１</t>
  </si>
  <si>
    <t>福島県立ふたば支援学校</t>
  </si>
  <si>
    <t>B108220200269</t>
  </si>
  <si>
    <t>日立市立坂本東小学校</t>
  </si>
  <si>
    <t>茨城県日立市南高野町３丁目２１番地１号</t>
  </si>
  <si>
    <t>B108222000329</t>
  </si>
  <si>
    <t>つくば市立みどりの南小学校</t>
  </si>
  <si>
    <t>茨城県つくば市みどりの南１０６番地３</t>
  </si>
  <si>
    <t>B108254200035</t>
  </si>
  <si>
    <t>五霞町立五霞小学校</t>
  </si>
  <si>
    <t>茨城県猿島郡五霞町大字元栗橋１０７２番地</t>
  </si>
  <si>
    <t>C108222000149</t>
  </si>
  <si>
    <t>つくば市立みどりの南中学校</t>
  </si>
  <si>
    <t>茨城県つくば市みどりの南１０６番地１</t>
  </si>
  <si>
    <t>C208222700016</t>
  </si>
  <si>
    <t>筑西市立明野五葉学園</t>
  </si>
  <si>
    <t>茨城県筑西市倉持１１３８番地</t>
  </si>
  <si>
    <t>D108320100102</t>
  </si>
  <si>
    <t>飛鳥未来きぼう高等学校</t>
  </si>
  <si>
    <t>茨城県水戸市桜川１丁目７</t>
  </si>
  <si>
    <t>学校法人江戸川学園江戸川取手高等学校</t>
  </si>
  <si>
    <t>霞ヶ浦高等学校</t>
  </si>
  <si>
    <t>B110210003087</t>
  </si>
  <si>
    <t>長野原町立浅間小学校</t>
  </si>
  <si>
    <t>群馬県吾妻郡長野原町大字応桑１５４３番地３１０</t>
  </si>
  <si>
    <t>群馬県富岡市富岡８６４番地</t>
  </si>
  <si>
    <t>C210210000041</t>
  </si>
  <si>
    <t>なんもく学園</t>
  </si>
  <si>
    <t>群馬県甘楽郡南牧村大字千原４１２番地２</t>
  </si>
  <si>
    <t>B111320800015</t>
  </si>
  <si>
    <t>開智所沢小学校</t>
  </si>
  <si>
    <t>埼玉県所沢市大字松郷１６９</t>
  </si>
  <si>
    <t>埼玉県川口市芝園町３番１８号</t>
  </si>
  <si>
    <t>C211224200021</t>
  </si>
  <si>
    <t>日高市立高根小中学校</t>
  </si>
  <si>
    <t>D211320800010</t>
  </si>
  <si>
    <t>開智所沢中等教育学校</t>
  </si>
  <si>
    <t>E111230000518</t>
  </si>
  <si>
    <t>埼玉県立上尾かしの木特別支援学校大宮商業分校</t>
  </si>
  <si>
    <t>埼玉県さいたま市見沼区大和田町１－３５６</t>
  </si>
  <si>
    <t>E111230000527</t>
  </si>
  <si>
    <t>埼玉県立所沢おおぞら特別支援学校新座柳瀬分校</t>
  </si>
  <si>
    <t>E111230000536</t>
  </si>
  <si>
    <t>埼玉県立三郷特別支援学校三郷北分校</t>
  </si>
  <si>
    <t>千葉県流山市南流山９丁目８番地の８</t>
  </si>
  <si>
    <t>B112210007740</t>
  </si>
  <si>
    <t>流山市立市野谷小学校</t>
  </si>
  <si>
    <t>千葉県流山市市野谷２８３番地</t>
  </si>
  <si>
    <t>B112210007759</t>
  </si>
  <si>
    <t>流山市立南流山第二小学校</t>
  </si>
  <si>
    <t>千葉県流山市南流山１０丁目２番地の３</t>
  </si>
  <si>
    <t>千葉県流山市大字鰭ケ崎１６６２番地の１</t>
  </si>
  <si>
    <t>C112210003760</t>
  </si>
  <si>
    <t>南房総市立南房総中学校</t>
  </si>
  <si>
    <t>翔凜中学校</t>
  </si>
  <si>
    <t>翔凜高等学校</t>
  </si>
  <si>
    <t>千葉市立特支学校</t>
  </si>
  <si>
    <t>千葉市立第二特支学校</t>
  </si>
  <si>
    <t>東京都千代田区神田猿楽町１－１ー１</t>
  </si>
  <si>
    <t>B113210200174</t>
  </si>
  <si>
    <t>中央区立晴海西小学校</t>
  </si>
  <si>
    <t>東京都中央区晴海５－３－５</t>
  </si>
  <si>
    <t>東京都港区白金３－１８ー２</t>
  </si>
  <si>
    <t>東京都台東区浅草橋２－２６－８</t>
  </si>
  <si>
    <t>東京都中野区弥生町１－２５ー１</t>
  </si>
  <si>
    <t>B113211400223</t>
  </si>
  <si>
    <t>中野区立鷺の杜小学校</t>
  </si>
  <si>
    <t>東京都中野区鷺宮４－７－３</t>
  </si>
  <si>
    <t>東京都杉並区久我山２－１９－１</t>
  </si>
  <si>
    <t>東京都江戸川区江戸川６－４４</t>
  </si>
  <si>
    <t>東京都豊島区目白５－２４－１２</t>
  </si>
  <si>
    <t>C113210200056</t>
  </si>
  <si>
    <t>中央区立晴海西中学校</t>
  </si>
  <si>
    <t>東京都豊島区千早２－３９ー１６</t>
  </si>
  <si>
    <t>東京都北区王子５－２－８</t>
  </si>
  <si>
    <t>東京都板橋区小茂根１－２－１</t>
  </si>
  <si>
    <t>小石川淑徳学園中学校</t>
  </si>
  <si>
    <t>C113312100024</t>
  </si>
  <si>
    <t>東京みらい中学校</t>
  </si>
  <si>
    <t>東京都足立区足立１－１３－２６</t>
  </si>
  <si>
    <t>明治大学付属八王子中学校</t>
  </si>
  <si>
    <t>自由学園中等部</t>
  </si>
  <si>
    <t>C213211700012</t>
  </si>
  <si>
    <t>北区立都の北学園</t>
  </si>
  <si>
    <t>東京都北区神谷２－３０－１</t>
  </si>
  <si>
    <t>C213236200014</t>
  </si>
  <si>
    <t>利島村立利島小中学校</t>
  </si>
  <si>
    <t>東京都大島支庁利島村８７番地</t>
  </si>
  <si>
    <t>大原学園美空高等学校</t>
  </si>
  <si>
    <t>小石川淑徳学園高等学校</t>
  </si>
  <si>
    <t>羽田国際高等学校</t>
  </si>
  <si>
    <t>明治大学付属八王子高等学校</t>
  </si>
  <si>
    <t>自由学園高等部</t>
  </si>
  <si>
    <t>新宿区立新宿特支学校</t>
  </si>
  <si>
    <t>杉並区立済美特支学校</t>
  </si>
  <si>
    <t>東京都武蔵村山市緑が丘１４６０－１</t>
  </si>
  <si>
    <t>東京都清瀬市中里４－７８８－１</t>
  </si>
  <si>
    <t>E113299940390</t>
  </si>
  <si>
    <t>都立八王子南特別支援学校</t>
  </si>
  <si>
    <t>東京都八王子市鑓水２－８８－１</t>
  </si>
  <si>
    <t>神奈川県横浜市保土ケ谷区上菅田町１３４－１</t>
  </si>
  <si>
    <t>神奈川県横浜市神奈川区菅田町１３８６－２</t>
  </si>
  <si>
    <t>B114210023427</t>
  </si>
  <si>
    <t>神奈川県川崎市高津区上作延５－８－１</t>
  </si>
  <si>
    <t>神奈川県平塚市大神５－１３－１</t>
  </si>
  <si>
    <t>D114221210076</t>
  </si>
  <si>
    <t>神奈川県立厚木王子高等学校</t>
  </si>
  <si>
    <t>横須賀市立特支学校</t>
  </si>
  <si>
    <t>藤沢市立白浜特支学校</t>
  </si>
  <si>
    <t>C115222200237</t>
  </si>
  <si>
    <t>上越市立東頸中学校</t>
  </si>
  <si>
    <t>新潟県上越市浦川原区顕聖寺３５０</t>
  </si>
  <si>
    <t>新潟県立村上桜ヶ丘高等学校</t>
  </si>
  <si>
    <t>富山県高岡市柴野内島２０２</t>
  </si>
  <si>
    <t>B116220200269</t>
  </si>
  <si>
    <t>高岡市立高岡西部小学校</t>
  </si>
  <si>
    <t>富山県高岡市横田町３ー４ー１</t>
  </si>
  <si>
    <t>C216221040026</t>
  </si>
  <si>
    <t>南砺市立利賀学舎</t>
  </si>
  <si>
    <t>石川県金沢市芳斉２丁目３番８号</t>
  </si>
  <si>
    <t>長野県茅野市塚原１－９－１</t>
  </si>
  <si>
    <t>B120320100039</t>
  </si>
  <si>
    <t>サミットアカデミーエレメンタリースクール長野</t>
  </si>
  <si>
    <t>長野県長野市三輪９丁目１１</t>
  </si>
  <si>
    <t>B120321700013</t>
  </si>
  <si>
    <t>サミットアカデミーエレメンタリースクール佐久</t>
  </si>
  <si>
    <t>B120321700022</t>
  </si>
  <si>
    <t>さやか星小学校</t>
  </si>
  <si>
    <t>長野県佐久市入澤１５２－２</t>
  </si>
  <si>
    <t>D220320100016</t>
  </si>
  <si>
    <t>サミットアカデミーセカンダリースクール長野</t>
  </si>
  <si>
    <t>長野県長野市三輪９丁目３０－１８</t>
  </si>
  <si>
    <t>長野県長野特支学校</t>
  </si>
  <si>
    <t>長野県若槻特支学校</t>
  </si>
  <si>
    <t>長野県松本特支学校</t>
  </si>
  <si>
    <t>長野県寿台特支学校</t>
  </si>
  <si>
    <t>長野県上田特支学校</t>
  </si>
  <si>
    <t>長野県小諸特支学校</t>
  </si>
  <si>
    <t>長野県伊那特支学校</t>
  </si>
  <si>
    <t>長野県飯山特支学校</t>
  </si>
  <si>
    <t>長野県稲荷山特支学校</t>
  </si>
  <si>
    <t>長野県花田特支学校</t>
  </si>
  <si>
    <t>長野県諏訪特支学校</t>
  </si>
  <si>
    <t>長野県飯田特支学校</t>
  </si>
  <si>
    <t>長野県木曽特支学校</t>
  </si>
  <si>
    <t>長野県安曇特支学校</t>
  </si>
  <si>
    <t>岐阜県多治見市笠原町字向嶋２４５５－３０８</t>
  </si>
  <si>
    <t>岐阜県中津川市福岡１－２２</t>
  </si>
  <si>
    <t>岐阜県羽島市福寿町本郷１０９６</t>
  </si>
  <si>
    <t>B121221900227</t>
  </si>
  <si>
    <t>郡上市立大和小学校</t>
  </si>
  <si>
    <t>B121222100116</t>
  </si>
  <si>
    <t>海津市立海津小学校</t>
  </si>
  <si>
    <t>岐阜県岐阜市加野三丁目３番５号</t>
  </si>
  <si>
    <t>C221220200018</t>
  </si>
  <si>
    <t>大垣市立上石津学園</t>
  </si>
  <si>
    <t>静岡県浜松市中央区布橋３－２－１</t>
  </si>
  <si>
    <t>静岡県浜松市中央区鴨江町７０－１</t>
  </si>
  <si>
    <t>静岡県浜松市中央区中央２－２－１</t>
  </si>
  <si>
    <t>静岡県浜松市中央区東伊場２－５－１</t>
  </si>
  <si>
    <t>静岡県浜松市中央区向宿３－８－１</t>
  </si>
  <si>
    <t>静岡県浜松市中央区龍禅寺町８４４</t>
  </si>
  <si>
    <t>静岡県浜松市中央区布橋１－９－１</t>
  </si>
  <si>
    <t>静岡県浜松市中央区佐藤２－３２－１</t>
  </si>
  <si>
    <t>静岡県浜松市中央区広沢２－５１－１</t>
  </si>
  <si>
    <t>静岡県浜松市中央区曳馬１－１－３５</t>
  </si>
  <si>
    <t>静岡県浜松市中央区幸５－１２－１</t>
  </si>
  <si>
    <t>静岡県浜松市中央区富塚町１８０３</t>
  </si>
  <si>
    <t>静岡県浜松市中央区寺脇町４３１</t>
  </si>
  <si>
    <t>静岡県浜松市中央区神立町５</t>
  </si>
  <si>
    <t>静岡県浜松市中央区西浅田２－１２－１</t>
  </si>
  <si>
    <t>静岡県浜松市中央区上島１－２１－１</t>
  </si>
  <si>
    <t>静岡県浜松市中央区西伊場町４－１</t>
  </si>
  <si>
    <t>静岡県浜松市中央区新橋町７７７</t>
  </si>
  <si>
    <t>静岡県浜松市中央区東町３３３</t>
  </si>
  <si>
    <t>静岡県浜松市中央区船越町２９－１</t>
  </si>
  <si>
    <t>静岡県浜松市中央区住吉１－２３－１</t>
  </si>
  <si>
    <t>静岡県浜松市中央区薬師町２７３－２</t>
  </si>
  <si>
    <t>静岡県浜松市中央区天王町１３５１</t>
  </si>
  <si>
    <t>静岡県浜松市中央区豊西町１５５１</t>
  </si>
  <si>
    <t>静岡県浜松市中央区笠井町１０５０</t>
  </si>
  <si>
    <t>静岡県浜松市中央区中野町４２７－１</t>
  </si>
  <si>
    <t>静岡県浜松市中央区芳川町２０６－１</t>
  </si>
  <si>
    <t>静岡県浜松市中央区飯田町９７８</t>
  </si>
  <si>
    <t>静岡県浜松市中央区花川町７８１</t>
  </si>
  <si>
    <t>静岡県浜松市中央区三方原町６８２</t>
  </si>
  <si>
    <t>静岡県浜松市中央区豊岡町２２</t>
  </si>
  <si>
    <t>静岡県浜松市浜名区都田町５６０９－２</t>
  </si>
  <si>
    <t>静岡県浜松市中央区神ケ谷町３４９０</t>
  </si>
  <si>
    <t>静岡県浜松市中央区入野町８７５７</t>
  </si>
  <si>
    <t>静岡県浜松市中央区積志町１４９７－１</t>
  </si>
  <si>
    <t>静岡県浜松市中央区伊左地町５６４４</t>
  </si>
  <si>
    <t>静岡県浜松市中央区湖東町２００５</t>
  </si>
  <si>
    <t>静岡県浜松市浜名区都田町８７５６</t>
  </si>
  <si>
    <t>静岡県浜松市中央区篠原町１０３００</t>
  </si>
  <si>
    <t>静岡県浜松市中央区高丘東３－５１－１</t>
  </si>
  <si>
    <t>静岡県浜松市中央区村櫛町２５５１</t>
  </si>
  <si>
    <t>静岡県浜松市中央区泉１－１６－１</t>
  </si>
  <si>
    <t>静岡県浜松市中央区大瀬町２２１８</t>
  </si>
  <si>
    <t>静岡県浜松市中央区白羽町２５１２</t>
  </si>
  <si>
    <t>静岡県浜松市中央区中郡町９１５</t>
  </si>
  <si>
    <t>静岡県浜松市中央区市野町２７１５</t>
  </si>
  <si>
    <t>静岡県浜松市中央区佐鳴台３－３１－１</t>
  </si>
  <si>
    <t>静岡県浜松市中央区高丘北３－１５－８</t>
  </si>
  <si>
    <t>静岡県浜松市中央区富塚町３５４１</t>
  </si>
  <si>
    <t>静岡県浜松市中央区頭陀寺町１０４６－１</t>
  </si>
  <si>
    <t>静岡県浜松市中央区有玉南町６１４</t>
  </si>
  <si>
    <t>静岡県浜松市中央区初生町１００１－２</t>
  </si>
  <si>
    <t>静岡県浜松市中央区西鴨江町１１０６</t>
  </si>
  <si>
    <t>静岡県浜松市中央区安間町４３７－２</t>
  </si>
  <si>
    <t>静岡県浜松市中央区葵西２－２５－１</t>
  </si>
  <si>
    <t>静岡県浜松市中央区有玉西町８１６</t>
  </si>
  <si>
    <t>静岡県浜松市中央区大平台３－６－１</t>
  </si>
  <si>
    <t>静岡県浜松市中央区西島町１１４８－１</t>
  </si>
  <si>
    <t>静岡県浜松市中央区庄内町１００番地</t>
  </si>
  <si>
    <t>静岡県浜松市浜名区小松１４５０</t>
  </si>
  <si>
    <t>静岡県浜松市浜名区横須賀８００</t>
  </si>
  <si>
    <t>静岡県浜松市浜名区善地１５４６</t>
  </si>
  <si>
    <t>静岡県浜松市浜名区中瀬３６４８－１</t>
  </si>
  <si>
    <t>静岡県浜松市浜名区於呂２７９０</t>
  </si>
  <si>
    <t>静岡県浜松市浜名区宮口２６２</t>
  </si>
  <si>
    <t>静岡県浜松市浜名区新原２３３１</t>
  </si>
  <si>
    <t>静岡県浜松市浜名区西美薗１５８８</t>
  </si>
  <si>
    <t>静岡県浜松市浜名区内野１７０２</t>
  </si>
  <si>
    <t>静岡県浜松市浜名区寺島３０１０</t>
  </si>
  <si>
    <t>静岡県浜松市浜名区貴布祢２６４６</t>
  </si>
  <si>
    <t>静岡県浜松市中央区若林町１７４８</t>
  </si>
  <si>
    <t>静岡県浜松市中央区舞阪町舞阪７６</t>
  </si>
  <si>
    <t>静岡県浜松市中央区雄踏町宇布見７９９７－１</t>
  </si>
  <si>
    <t>静岡県浜松市浜名区細江町気賀１１５２９－１</t>
  </si>
  <si>
    <t>静岡県浜松市浜名区細江町気賀９９９４－１</t>
  </si>
  <si>
    <t>静岡県浜松市浜名区細江町気賀３２４１</t>
  </si>
  <si>
    <t>静岡県浜松市浜名区細江町中川２５５３</t>
  </si>
  <si>
    <t>静岡県浜松市浜名区引佐町井伊谷６８０</t>
  </si>
  <si>
    <t>静岡県浜松市浜名区引佐町金指１３６９</t>
  </si>
  <si>
    <t>静岡県浜松市浜名区引佐町奥山１１０１－１</t>
  </si>
  <si>
    <t>静岡県浜松市浜名区引佐町四方浄１３４－６</t>
  </si>
  <si>
    <t>静岡県浜松市浜名区三ヶ日町都筑２２６６－２</t>
  </si>
  <si>
    <t>静岡県浜松市浜名区三ヶ日町三ヶ日３０１－１</t>
  </si>
  <si>
    <t>静岡県浜松市浜名区三ヶ日町平山２００</t>
  </si>
  <si>
    <t>静岡県浜松市浜名区三ヶ日町下尾奈１４３１</t>
  </si>
  <si>
    <t>静岡県浜松市中央区海老塚２－５－１</t>
  </si>
  <si>
    <t>静岡県浜松市中央区松城町１０８番地の１</t>
  </si>
  <si>
    <t>静岡県浜松市中央区三方原町３４５３</t>
  </si>
  <si>
    <t>静岡県浜松市中央区布橋３－２－２</t>
  </si>
  <si>
    <t>静岡県浜松市中央区飯田町１０３８</t>
  </si>
  <si>
    <t>静岡県浜松市中央区鴨江２－１７－１</t>
  </si>
  <si>
    <t>静岡県浜松市中央区龍禅寺町７０６</t>
  </si>
  <si>
    <t>静岡県浜松市中央区文丘町２８－１</t>
  </si>
  <si>
    <t>静岡県浜松市中央区松城町１０８－１</t>
  </si>
  <si>
    <t>静岡県浜松市中央区野口町１５３３</t>
  </si>
  <si>
    <t>静岡県浜松市中央区曳馬４－２－１５</t>
  </si>
  <si>
    <t>静岡県浜松市中央区新橋町７４８</t>
  </si>
  <si>
    <t>静岡県浜松市中央区神田町１２３</t>
  </si>
  <si>
    <t>静岡県浜松市中央区蜆塚２－１５－１</t>
  </si>
  <si>
    <t>静岡県浜松市中央区龍光町４３</t>
  </si>
  <si>
    <t>静岡県浜松市中央区市野町１４０５－１</t>
  </si>
  <si>
    <t>静岡県浜松市中央区笠井町１０５５</t>
  </si>
  <si>
    <t>静岡県浜松市中央区芳川町８０</t>
  </si>
  <si>
    <t>静岡県浜松市中央区初生町１３０５</t>
  </si>
  <si>
    <t>静岡県浜松市浜名区都田町５８２４－１８</t>
  </si>
  <si>
    <t>静岡県浜松市中央区大久保町６６３３</t>
  </si>
  <si>
    <t>静岡県浜松市中央区入野町１７０５９</t>
  </si>
  <si>
    <t>静岡県浜松市中央区有玉北町１２００</t>
  </si>
  <si>
    <t>静岡県浜松市中央区佐浜町４５４０</t>
  </si>
  <si>
    <t>静岡県浜松市中央区篠原町２０２００－１</t>
  </si>
  <si>
    <t>静岡県浜松市中央区丸塚町１０５０</t>
  </si>
  <si>
    <t>静岡県浜松市中央区住吉５－１９－１</t>
  </si>
  <si>
    <t>静岡県浜松市中央区庄内町１００</t>
  </si>
  <si>
    <t>静岡県浜松市中央区江之島町１２６６－３</t>
  </si>
  <si>
    <t>静岡県浜松市中央区高丘北１－１５－２０</t>
  </si>
  <si>
    <t>静岡県浜松市中央区中郡町８９７</t>
  </si>
  <si>
    <t>静岡県浜松市中央区豊岡町１９６</t>
  </si>
  <si>
    <t>静岡県浜松市中央区西町７００</t>
  </si>
  <si>
    <t>静岡県浜松市中央区佐鳴台３－３２－１</t>
  </si>
  <si>
    <t>静岡県浜松市中央区富塚町４６０－１</t>
  </si>
  <si>
    <t>静岡県浜松市中央区西伊場町３－１</t>
  </si>
  <si>
    <t>静岡県浜松市浜名区小松１７６２－１</t>
  </si>
  <si>
    <t>静岡県浜松市浜名区西美薗２７９－２</t>
  </si>
  <si>
    <t>静岡県浜松市浜名区於呂２９６１</t>
  </si>
  <si>
    <t>静岡県浜松市浜名区宮口４８４７</t>
  </si>
  <si>
    <t>静岡県浜松市浜名区上善地３１７</t>
  </si>
  <si>
    <t>静岡県浜松市中央区増楽町７００</t>
  </si>
  <si>
    <t>静岡県浜松市中央区舞阪町舞阪４６０１</t>
  </si>
  <si>
    <t>静岡県浜松市中央区雄踏町宇布見９５９５</t>
  </si>
  <si>
    <t>静岡県浜松市浜名区細江町気賀７３００－１</t>
  </si>
  <si>
    <t>静岡県浜松市浜名区引佐町横尾４２６</t>
  </si>
  <si>
    <t>静岡県浜松市浜名区三ヶ日町宇志１３２０－５</t>
  </si>
  <si>
    <t>静岡県浜松市中央区佐藤三丁目２０－１</t>
  </si>
  <si>
    <t>静岡県浜松市中央区松城町２０７－２</t>
  </si>
  <si>
    <t>静岡県浜松市中央区向宿２－２０－１</t>
  </si>
  <si>
    <t>静岡県浜松市中央区半田山３－３０－１</t>
  </si>
  <si>
    <t>静岡県浜松市中央区高林１－１７－２</t>
  </si>
  <si>
    <t>静岡県浜松市中央区下池川町３４－３</t>
  </si>
  <si>
    <t>C222210000029</t>
  </si>
  <si>
    <t>川根本町立三ツ星学園</t>
  </si>
  <si>
    <t>C222210000038</t>
  </si>
  <si>
    <t>川根本町立光の森学園</t>
  </si>
  <si>
    <t>静岡県榛原郡川根本町千頭１２３６－６</t>
  </si>
  <si>
    <t>静岡県浜松市中央区広沢１－３０－１</t>
  </si>
  <si>
    <t>静岡県浜松市中央区米津町９６１</t>
  </si>
  <si>
    <t>静岡県浜松市中央区大人見町３６００番地</t>
  </si>
  <si>
    <t>静岡県浜松市中央区初生町１１５０</t>
  </si>
  <si>
    <t>静岡県浜松市中央区住吉５－１６－１</t>
  </si>
  <si>
    <t>静岡県浜松市中央区文丘町４－１１</t>
  </si>
  <si>
    <t>静岡県浜松市浜名区西美薗２９３９－１</t>
  </si>
  <si>
    <t>静岡県浜松市中央区笠井新田町１４４２</t>
  </si>
  <si>
    <t>静岡県浜松市浜名区新原４１７５－１</t>
  </si>
  <si>
    <t>静岡県浜松市中央区馬郡町３７９１－１</t>
  </si>
  <si>
    <t>静岡県浜松市中央区江之島町６３０－１</t>
  </si>
  <si>
    <t>静岡県浜松市中央区大平台４丁目２５番１号</t>
  </si>
  <si>
    <t>静岡県浜松市浜名区引佐町金指１４２８</t>
  </si>
  <si>
    <t>静岡県浜松市中央区広沢１－２１－１</t>
  </si>
  <si>
    <t>D122210000974</t>
  </si>
  <si>
    <t>静岡県立ふじのくに国際高等学校</t>
  </si>
  <si>
    <t>静岡県島田市金谷根岸町３５番地</t>
  </si>
  <si>
    <t>静岡県浜松市中央区蜆塚３－１４－１</t>
  </si>
  <si>
    <t>静岡県浜松市中央区和地町５８３５番地</t>
  </si>
  <si>
    <t>静岡県浜松市中央区三幸町４２１</t>
  </si>
  <si>
    <t>D122310000455</t>
  </si>
  <si>
    <t>静岡学園なごみ高等学校</t>
  </si>
  <si>
    <t>静岡県静岡市駿河区八幡１丁目１番１号</t>
  </si>
  <si>
    <t>静岡県静岡市駿河区曲金５丁目３番３０号</t>
  </si>
  <si>
    <t>静岡県浜松市中央区葵西五丁目９番１号</t>
  </si>
  <si>
    <t>静岡県浜松市浜名区西中瀬２－３－１</t>
  </si>
  <si>
    <t>静岡県浜松市中央区幸３－２５－１</t>
  </si>
  <si>
    <t>静岡県浜松市中央区根洗町５９７－１</t>
  </si>
  <si>
    <t>静岡県浜松市中央区江之島町１２６６－２</t>
  </si>
  <si>
    <t>静岡県伊東市岡１２７０－１</t>
  </si>
  <si>
    <t>静岡県浜松市浜名区細江町広岡１</t>
  </si>
  <si>
    <t>E122210000419</t>
  </si>
  <si>
    <t>静岡県立御殿場特別支援学校小山分校</t>
  </si>
  <si>
    <t>B123210009683</t>
  </si>
  <si>
    <t>名古屋市立たかしま小学校</t>
  </si>
  <si>
    <t>愛知県名古屋市天白区高坂町８９番地</t>
  </si>
  <si>
    <t>愛知県名古屋市緑区東陵１３５３番地</t>
  </si>
  <si>
    <t>C123310000223</t>
  </si>
  <si>
    <t>清林館中学校</t>
  </si>
  <si>
    <t>愛知県立東海樟風高等学校</t>
  </si>
  <si>
    <t>愛知県立稲沢緑風館高等学校</t>
  </si>
  <si>
    <t>名古屋たちばな高等学校</t>
  </si>
  <si>
    <t>D123310000570</t>
  </si>
  <si>
    <t>ルネサンス豊田高等学校豊田駅前キャンパス</t>
  </si>
  <si>
    <t>愛知県豊田市小坂本町１－９－１</t>
  </si>
  <si>
    <t>愛知県岡崎市美合町字並松１番９０</t>
  </si>
  <si>
    <t>愛知県立にしお特別支援学校</t>
  </si>
  <si>
    <t>愛知県立千種聾学校ひがしうら校舎</t>
  </si>
  <si>
    <t>E123210000427</t>
  </si>
  <si>
    <t>名古屋市立若宮高等特別支援学校</t>
  </si>
  <si>
    <t>三重県熊野市五郷町桃崎１６９８番地１</t>
  </si>
  <si>
    <t>E124310075022</t>
  </si>
  <si>
    <t>特別支援学校聖母の家学園いなべ校</t>
  </si>
  <si>
    <t>三重県いなべ市藤原町石川９８９</t>
  </si>
  <si>
    <t>D125321200028</t>
  </si>
  <si>
    <t>滋賀県立北大津特支学校</t>
  </si>
  <si>
    <t>滋賀県立北大津高等特支学校</t>
  </si>
  <si>
    <t>滋賀県立鳥居本特支学校</t>
  </si>
  <si>
    <t>滋賀県立長浜特支学校</t>
  </si>
  <si>
    <t>滋賀県立長浜北星高等特支学校</t>
  </si>
  <si>
    <t>滋賀県立草津特支学校</t>
  </si>
  <si>
    <t>滋賀県立守山特支学校</t>
  </si>
  <si>
    <t>滋賀県立甲南高等特支学校</t>
  </si>
  <si>
    <t>滋賀県立野洲特支学校</t>
  </si>
  <si>
    <t>滋賀県立三雲特支学校</t>
  </si>
  <si>
    <t>滋賀県立新旭特支学校</t>
  </si>
  <si>
    <t>滋賀県立八日市特支学校</t>
  </si>
  <si>
    <t>滋賀県立愛知高等特支学校</t>
  </si>
  <si>
    <t>滋賀県立甲良特支学校</t>
  </si>
  <si>
    <t>京都文教小学校</t>
  </si>
  <si>
    <t>C226210000105</t>
  </si>
  <si>
    <t>亀岡市立育親学園</t>
  </si>
  <si>
    <t>京都府亀岡市本梅町中野和田山１番地の２</t>
  </si>
  <si>
    <t>京都府京都市上京区寺町通荒神口下ル松蔭町１３１</t>
  </si>
  <si>
    <t>京都府京都市西京区大原野西境谷町１丁目１２－１・２</t>
  </si>
  <si>
    <t>京都府福知山市三和町千束３５－１</t>
  </si>
  <si>
    <t>京都府舞鶴市字引土１４５</t>
  </si>
  <si>
    <t>京都府舞鶴市字泉源寺７６６</t>
  </si>
  <si>
    <t>京都府舞鶴市字溝尻１５０－１３</t>
  </si>
  <si>
    <t>京都府宮津市字上司１５６７－１</t>
  </si>
  <si>
    <t>D126310000433</t>
  </si>
  <si>
    <t>京都長尾谷高等学校</t>
  </si>
  <si>
    <t>京都府京都市伏見区深草佐野屋敷町１１－１</t>
  </si>
  <si>
    <t>京都府長岡京市今里南平尾８－１</t>
  </si>
  <si>
    <t>E126210000255</t>
  </si>
  <si>
    <t>京都市立北総合支援学校中央分校</t>
  </si>
  <si>
    <t>京都府京都市下京区油小路通仏光寺下る太子山町６０２番地の１</t>
  </si>
  <si>
    <t>B127210009821</t>
  </si>
  <si>
    <t>大阪市立中之島小学校</t>
  </si>
  <si>
    <t>大阪府大阪市北区中之島６－１－５３</t>
  </si>
  <si>
    <t>B127210009830</t>
  </si>
  <si>
    <t>大阪市立堀江小学校分校</t>
  </si>
  <si>
    <t>大阪府大阪市西区北堀江４－９－３５</t>
  </si>
  <si>
    <t>B127210009849</t>
  </si>
  <si>
    <t>寝屋川市立望が丘小学校</t>
  </si>
  <si>
    <t>B127210009858</t>
  </si>
  <si>
    <t>門真市立水桜小学校</t>
  </si>
  <si>
    <t>大阪府門真市三ツ島６－２－１</t>
  </si>
  <si>
    <t>C127210004549</t>
  </si>
  <si>
    <t>大阪市立中之島中学校</t>
  </si>
  <si>
    <t>C127210004558</t>
  </si>
  <si>
    <t>大阪市立心和中学校</t>
  </si>
  <si>
    <t>大阪府大阪市浪速区日本橋東３－１－２３</t>
  </si>
  <si>
    <t>C127210004567</t>
  </si>
  <si>
    <t>寝屋川市立望が丘中学校</t>
  </si>
  <si>
    <t>C227210000113</t>
  </si>
  <si>
    <t>貝塚市立二色学園</t>
  </si>
  <si>
    <t>E127210000503</t>
  </si>
  <si>
    <t>大阪府立出来島支援学校</t>
  </si>
  <si>
    <t>大阪府大阪市西淀川区出来島３－３－６</t>
  </si>
  <si>
    <t>B128210007485</t>
  </si>
  <si>
    <t>丹波市立竹山小学校</t>
  </si>
  <si>
    <t>C228210000096</t>
  </si>
  <si>
    <t>加古川市立義務教育学校両荘みらい学園</t>
  </si>
  <si>
    <t>兵庫県加古川市平荘町山角７２５－２</t>
  </si>
  <si>
    <t>姫路市立書写特支学校</t>
  </si>
  <si>
    <t>加古川市立加古川特支学校</t>
  </si>
  <si>
    <t>明石市立明石特支学校</t>
  </si>
  <si>
    <t>宝塚市立特支学校</t>
  </si>
  <si>
    <t>丹波篠山市立篠山特支学校</t>
  </si>
  <si>
    <t>川西市立川西特支学校</t>
  </si>
  <si>
    <t>E128210000502</t>
  </si>
  <si>
    <t>兵庫県立川西カリヨンの丘特別支援学校</t>
  </si>
  <si>
    <t>兵庫県川西市丸山台３丁目４番１号</t>
  </si>
  <si>
    <t>B129210001970</t>
  </si>
  <si>
    <t>橿原市立白橿小学校</t>
  </si>
  <si>
    <t>奈良県橿原市白橿町８丁目１９番１号</t>
  </si>
  <si>
    <t>C229210000095</t>
  </si>
  <si>
    <t>川上村立かわかみ源流学園</t>
  </si>
  <si>
    <t>奈良県吉野郡川上村大字西河１０５－１</t>
  </si>
  <si>
    <t>奈良県立明日香特支学校</t>
  </si>
  <si>
    <t>奈良県立大淀特支学校</t>
  </si>
  <si>
    <t>奈良県立高等特支学校</t>
  </si>
  <si>
    <t>奈良県立奈良特支学校</t>
  </si>
  <si>
    <t>奈良県立二階堂特支学校</t>
  </si>
  <si>
    <t>奈良県立奈良東特支学校</t>
  </si>
  <si>
    <t>奈良県立西和特支学校</t>
  </si>
  <si>
    <t>奈良県立奈良西特支学校</t>
  </si>
  <si>
    <t>和歌山県伊都郡かつらぎ町笠田東５５９番地の１</t>
  </si>
  <si>
    <t>和歌山県伊都郡かつらぎ町大谷３３８番地の１</t>
  </si>
  <si>
    <t>和歌山県伊都郡かつらぎ町妙寺８５９番地の１</t>
  </si>
  <si>
    <t>B130210002468</t>
  </si>
  <si>
    <t>高野町立富貴小学校</t>
  </si>
  <si>
    <t>和歌山県伊都郡高野町大字東富貴２０２番地</t>
  </si>
  <si>
    <t>B130210002477</t>
  </si>
  <si>
    <t>日高川町立美山小学校</t>
  </si>
  <si>
    <t>和歌山県伊都郡かつらぎ町笠田東１３２番地の１</t>
  </si>
  <si>
    <t>C130210001216</t>
  </si>
  <si>
    <t>有田市立有和中学校</t>
  </si>
  <si>
    <t>倉吉市立打吹小学校</t>
  </si>
  <si>
    <t>B131210001191</t>
  </si>
  <si>
    <t>倉吉市立久米小学校</t>
  </si>
  <si>
    <t>B131210001208</t>
  </si>
  <si>
    <t>鳥取県倉吉市中河原７７５番地１</t>
  </si>
  <si>
    <t>C131210000556</t>
  </si>
  <si>
    <t>鳥取県立まなびの森学園</t>
  </si>
  <si>
    <t>鳥取県鳥取市湖山町北５丁目２０２番地</t>
  </si>
  <si>
    <t>鳥取県立皆生特支学校</t>
  </si>
  <si>
    <t>鳥取県立白兎特支学校</t>
  </si>
  <si>
    <t>鳥取県立鳥取特支学校</t>
  </si>
  <si>
    <t>鳥取県立米子特支学校</t>
  </si>
  <si>
    <t>鳥取県立倉吉特支学校</t>
  </si>
  <si>
    <t>島根県出雲市多伎町多岐９００</t>
  </si>
  <si>
    <t>島根県立松江特支学校</t>
  </si>
  <si>
    <t>島根県立松江清心特支学校</t>
  </si>
  <si>
    <t>島根県立松江緑が丘特支学校</t>
  </si>
  <si>
    <t>島根県立浜田特支学校</t>
  </si>
  <si>
    <t>島根県立出雲特支学校</t>
  </si>
  <si>
    <t>島根県立益田特支学校</t>
  </si>
  <si>
    <t>島根県立江津清和特支学校</t>
  </si>
  <si>
    <t>島根県立石見特支学校</t>
  </si>
  <si>
    <t>島根県立隠岐特支学校</t>
  </si>
  <si>
    <t>岡山県新見市石蟹５５５</t>
  </si>
  <si>
    <t>C233210000035</t>
  </si>
  <si>
    <t>総社市立昭和五つ星学園義務教育学校</t>
  </si>
  <si>
    <t>岡山県総社市美袋２０７（前期課程）　美袋１６３６（後期課程）</t>
  </si>
  <si>
    <t>C233210000044</t>
  </si>
  <si>
    <t>美咲町立柵原学園</t>
  </si>
  <si>
    <t>岡山県久米郡美咲町書副１</t>
  </si>
  <si>
    <t>D133210000640</t>
  </si>
  <si>
    <t>倉敷市立精思高等学校霞丘校</t>
  </si>
  <si>
    <t>岡山県倉敷市連島町西之浦１４８６－１</t>
  </si>
  <si>
    <t>広島県福山市新市町大字金丸４１４番地</t>
  </si>
  <si>
    <t>C234210000089</t>
  </si>
  <si>
    <t>北広島町立豊平学園</t>
  </si>
  <si>
    <t>E134210000193</t>
  </si>
  <si>
    <t>広島県立廿日市特別支援学校阿品台分校</t>
  </si>
  <si>
    <t>広島県廿日市市阿品台西６番１号</t>
  </si>
  <si>
    <t>山口県萩市大字吉部上３１９２番地１</t>
  </si>
  <si>
    <t>山口県萩市大字佐々並２４９９番地１</t>
  </si>
  <si>
    <t>B135210003033</t>
  </si>
  <si>
    <t>岩国市立美和小学校</t>
  </si>
  <si>
    <t>山口県岩国市美和町生見７３９番地１</t>
  </si>
  <si>
    <t>山口県下関市大字内日下字坂本１０３１番地</t>
  </si>
  <si>
    <t>山口県萩市大字下田万１０７０番地６</t>
  </si>
  <si>
    <t>山口県山口市小郡上郷１０９８０－１</t>
  </si>
  <si>
    <t>山口県宇部市大字際波字岡の原２０２２０</t>
  </si>
  <si>
    <t>香川県三豊市高瀬町比地９３番地１</t>
  </si>
  <si>
    <t>香川県三豊市山本町大野６番地１</t>
  </si>
  <si>
    <t>香川県三豊市財田町財田中５３２５番地１</t>
  </si>
  <si>
    <t>愛媛県八幡浜市愛宕３３５番地１</t>
  </si>
  <si>
    <t>ＦＣ今治高等学校明徳校</t>
  </si>
  <si>
    <t>ＦＣ今治高等学校里山校</t>
  </si>
  <si>
    <t>C139210001208</t>
  </si>
  <si>
    <t>高知県安芸市僧津１２６番地１</t>
  </si>
  <si>
    <t>高知県安芸市桜ヶ丘７８４</t>
  </si>
  <si>
    <t>福岡県北九州市若松区ひびきの北８番２６号</t>
  </si>
  <si>
    <t>福岡市立照葉北小学校</t>
  </si>
  <si>
    <t>B140213001470</t>
  </si>
  <si>
    <t>福岡市立照葉はばたき小学校</t>
  </si>
  <si>
    <t>福岡県福岡市東区香椎照葉６丁目５番３５号</t>
  </si>
  <si>
    <t>福岡県宮若市磯光１３１７－１０</t>
  </si>
  <si>
    <t>みやま市立瀬高小学校</t>
  </si>
  <si>
    <t>福岡県糸島市二丈深江６丁目４番１号</t>
  </si>
  <si>
    <t>那珂川市立安徳小学校</t>
  </si>
  <si>
    <t>那珂川市立南畑小学校</t>
  </si>
  <si>
    <t>那珂川市立岩戸小学校</t>
  </si>
  <si>
    <t>那珂川市立岩戸小学校後野分校</t>
  </si>
  <si>
    <t>那珂川市立岩戸北小学校</t>
  </si>
  <si>
    <t>那珂川市立安徳北小学校</t>
  </si>
  <si>
    <t>那珂川市立片縄小学校</t>
  </si>
  <si>
    <t>那珂川市立安徳南小学校</t>
  </si>
  <si>
    <t>みやこ町立犀川小学校</t>
  </si>
  <si>
    <t>B140262500099</t>
  </si>
  <si>
    <t>B140310000046</t>
  </si>
  <si>
    <t>志明館小学校</t>
  </si>
  <si>
    <t>福岡県北九州市小倉北区中井口４－１</t>
  </si>
  <si>
    <t>C140210000643</t>
  </si>
  <si>
    <t>北九州市立ひまわり中学校</t>
  </si>
  <si>
    <t>福岡市立香椎第１中学校</t>
  </si>
  <si>
    <t>福岡市立香椎第２中学校</t>
  </si>
  <si>
    <t>福岡市立香椎第３中学校</t>
  </si>
  <si>
    <t>C140220200098</t>
  </si>
  <si>
    <t>大牟田市立宅峰中学校ほしぞら分校</t>
  </si>
  <si>
    <t>福岡県大牟田市大正町５丁目４番１６号</t>
  </si>
  <si>
    <t>大川市立大川桐英中学校</t>
  </si>
  <si>
    <t>大川市立大川桐薫中学校</t>
  </si>
  <si>
    <t>福岡県糸島市二丈深江１丁目２番１２号</t>
  </si>
  <si>
    <t>那珂川市立那珂川中学校</t>
  </si>
  <si>
    <t>那珂川市立那珂川中学校後野分校</t>
  </si>
  <si>
    <t>那珂川市立那珂川南中学校</t>
  </si>
  <si>
    <t>那珂川市立那珂川北中学校</t>
  </si>
  <si>
    <t>八女市立矢部清流学園</t>
  </si>
  <si>
    <t>香春町立香春思永館</t>
  </si>
  <si>
    <t>福智町立金田義務教育学校</t>
  </si>
  <si>
    <t>豊国学園高等学校</t>
  </si>
  <si>
    <t>福岡大学附属大濠高等学校</t>
  </si>
  <si>
    <t>E140223000018</t>
  </si>
  <si>
    <t>福岡県立糸島特別支援学校</t>
  </si>
  <si>
    <t>福岡県糸島市泊９６５番地</t>
  </si>
  <si>
    <t>唐津市立肥前小学校向島分校</t>
  </si>
  <si>
    <t>B141220200375</t>
  </si>
  <si>
    <t>唐津市立肥前小学校</t>
  </si>
  <si>
    <t>佐賀県唐津市肥前町入野丙６１９－１</t>
  </si>
  <si>
    <t>C141290000056</t>
  </si>
  <si>
    <t>佐賀県立彩志学舎中学校</t>
  </si>
  <si>
    <t>佐賀県佐賀市天祐二丁目６番１号</t>
  </si>
  <si>
    <t>玄海みらい学園</t>
  </si>
  <si>
    <t>長崎県立時和特別支援学校</t>
  </si>
  <si>
    <t>熊本県球磨郡多良木町大字多良木１２１２番地９</t>
  </si>
  <si>
    <t>C143210001649</t>
  </si>
  <si>
    <t>C143210001658</t>
  </si>
  <si>
    <t>熊本県立ゆうあい中学校</t>
  </si>
  <si>
    <t>熊本県熊本市中央区出水４丁目１－２</t>
  </si>
  <si>
    <t>熊本県球磨郡水上村大字湯山１番地</t>
  </si>
  <si>
    <t>C243210000042</t>
  </si>
  <si>
    <t>球磨村立球磨清流学園</t>
  </si>
  <si>
    <t>熊本県球磨郡球磨村一勝地丙１２３</t>
  </si>
  <si>
    <t>大分県臼杵市大字末広２４８７番地</t>
  </si>
  <si>
    <t>臼杵市立福良ヶ丘小学校</t>
  </si>
  <si>
    <t>大分県豊後大野市千歳町新殿７８５番地１</t>
  </si>
  <si>
    <t>大分県別府市東荘園八丁目１番４５号</t>
  </si>
  <si>
    <t>佐伯市立蒲江翔南小学校</t>
  </si>
  <si>
    <t>B144210002667</t>
  </si>
  <si>
    <t>大分市立大在東小学校</t>
  </si>
  <si>
    <t>大分県大分市大在浜二丁目１８番１号</t>
  </si>
  <si>
    <t>大分県別府市東荘園四丁目１番２５号</t>
  </si>
  <si>
    <t>大分県臼杵市大字掻懐２２２７番地１</t>
  </si>
  <si>
    <t>大分県佐伯市米水津大字浦代浦１７０７番３</t>
  </si>
  <si>
    <t>C144210001274</t>
  </si>
  <si>
    <t>津久見市立津久見中学校</t>
  </si>
  <si>
    <t>大分県津久見市文京町１番６号</t>
  </si>
  <si>
    <t>C244210000032</t>
  </si>
  <si>
    <t>玖珠町立学びの多様化学校</t>
  </si>
  <si>
    <t>大分県玖珠郡玖珠町大字森３８８９番地</t>
  </si>
  <si>
    <t>大分県別府市東荘園４丁目２番４４号</t>
  </si>
  <si>
    <t>大分県立大分豊府高等学校</t>
  </si>
  <si>
    <t>大分県立中津南高等学校耶馬溪校</t>
  </si>
  <si>
    <t>大分県大分市永興１丁目１６番２０号</t>
  </si>
  <si>
    <t>大分県別府市鶴見４２２４</t>
  </si>
  <si>
    <t>E144210000182</t>
  </si>
  <si>
    <t>大分県立中央支援学校</t>
  </si>
  <si>
    <t>大分県大分市東大道２丁目５－１２</t>
  </si>
  <si>
    <t>C145220141371</t>
  </si>
  <si>
    <t>宮崎市立ひなた中学校</t>
  </si>
  <si>
    <t>C245243120153</t>
  </si>
  <si>
    <t>美郷町立美郷南学園</t>
  </si>
  <si>
    <t>宮崎県東臼杵郡美郷町南郷神門７７３ー１</t>
  </si>
  <si>
    <t>鹿児島県霧島市溝辺町竹子８５９</t>
  </si>
  <si>
    <t>B146210005047</t>
  </si>
  <si>
    <t>薩摩川内市立祁答院小学校</t>
  </si>
  <si>
    <t>鹿児島県薩摩川内市祁答院町下手９７４</t>
  </si>
  <si>
    <t>B146210005056</t>
  </si>
  <si>
    <t>さつま町立薩摩小学校</t>
  </si>
  <si>
    <t>鹿児島県薩摩郡さつま町中津川１９９９番地４</t>
  </si>
  <si>
    <t>C246210000110</t>
  </si>
  <si>
    <t>十島村立口之島学園</t>
  </si>
  <si>
    <t>鹿児島県鹿児島郡十島村口之島１９番地</t>
  </si>
  <si>
    <t>C246210000129</t>
  </si>
  <si>
    <t>十島村立中之島学園</t>
  </si>
  <si>
    <t>鹿児島県鹿児島郡十島村中之島１３１番地１０２０</t>
  </si>
  <si>
    <t>C246210000138</t>
  </si>
  <si>
    <t>十島村立諏訪之瀬島学園</t>
  </si>
  <si>
    <t>C246210000147</t>
  </si>
  <si>
    <t>十島村立平島学園</t>
  </si>
  <si>
    <t>C246210000156</t>
  </si>
  <si>
    <t>十島村立悪石島学園</t>
  </si>
  <si>
    <t>C246210000165</t>
  </si>
  <si>
    <t>十島村立小宝島学園</t>
  </si>
  <si>
    <t>C246210000174</t>
  </si>
  <si>
    <t>十島村立宝島学園</t>
  </si>
  <si>
    <t>沖縄県石垣市宮良３３１番地１</t>
  </si>
  <si>
    <t>沖縄県石垣市字大浜２０６４番地</t>
  </si>
  <si>
    <t>沖縄県石垣市字伊原間２４９番地</t>
  </si>
  <si>
    <t>C147221200044</t>
  </si>
  <si>
    <t>豊見城市立豊崎中学校</t>
  </si>
  <si>
    <t>沖縄県豊見城市字豊崎１－１</t>
  </si>
  <si>
    <t>C147321500012</t>
  </si>
  <si>
    <t>珊瑚舎スコーレ東表中学校</t>
  </si>
  <si>
    <t>沖縄県南城市佐敷字津波古５０９－４</t>
  </si>
  <si>
    <t>D147320900027</t>
  </si>
  <si>
    <t>エナジックスポーツ高等学院</t>
  </si>
  <si>
    <t>沖縄県名護市字瀬嵩２９６</t>
  </si>
  <si>
    <t>教育委員会コード表（令和６年４月）</t>
    <rPh sb="0" eb="5">
      <t>キョウイクイインカイ</t>
    </rPh>
    <rPh sb="8" eb="9">
      <t>ヒョウ</t>
    </rPh>
    <rPh sb="10" eb="12">
      <t>レイワ</t>
    </rPh>
    <rPh sb="13" eb="14">
      <t>ネン</t>
    </rPh>
    <rPh sb="15" eb="16">
      <t>ガツ</t>
    </rPh>
    <phoneticPr fontId="7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</si>
</sst>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_);[Red]\(0\)"/>
    <numFmt numFmtId="179" formatCode="#,##0_ ;[Red]\-#,##0\ "/>
    <numFmt numFmtId="180" formatCode="#,##0;&quot;▲ &quot;#,##0"/>
    <numFmt numFmtId="181" formatCode="0_ "/>
    <numFmt numFmtId="182" formatCode="0.0%"/>
  </numFmts>
  <fonts count="14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9"/>
      <name val="ＭＳ 明朝"/>
      <family val="1"/>
      <charset val="128"/>
    </font>
    <font>
      <sz val="11"/>
      <name val="ＭＳ 明朝"/>
      <family val="1"/>
      <charset val="128"/>
    </font>
    <font>
      <sz val="8"/>
      <name val="ＭＳ 明朝"/>
      <family val="1"/>
      <charset val="128"/>
    </font>
    <font>
      <u/>
      <sz val="9"/>
      <name val="ＭＳ 明朝"/>
      <family val="1"/>
      <charset val="128"/>
    </font>
    <font>
      <sz val="11"/>
      <name val="ＭＳ ゴシック"/>
      <family val="3"/>
      <charset val="128"/>
    </font>
    <font>
      <sz val="9"/>
      <name val="ＭＳ ゴシック"/>
      <family val="3"/>
      <charset val="128"/>
    </font>
    <font>
      <sz val="8"/>
      <name val="ＭＳ Ｐゴシック"/>
      <family val="3"/>
      <charset val="128"/>
    </font>
    <font>
      <sz val="8"/>
      <name val="ＭＳ Ｐ明朝"/>
      <family val="1"/>
      <charset val="128"/>
    </font>
    <font>
      <sz val="12"/>
      <name val="ＭＳ 明朝"/>
      <family val="1"/>
      <charset val="128"/>
    </font>
    <font>
      <sz val="10"/>
      <name val="ＭＳ 明朝"/>
      <family val="1"/>
      <charset val="128"/>
    </font>
    <font>
      <sz val="7.5"/>
      <name val="ＭＳ 明朝"/>
      <family val="1"/>
      <charset val="128"/>
    </font>
    <font>
      <sz val="9"/>
      <name val="ＭＳ Ｐゴシック"/>
      <family val="3"/>
      <charset val="128"/>
    </font>
    <font>
      <sz val="8"/>
      <name val="ＭＳ ゴシック"/>
      <family val="3"/>
      <charset val="128"/>
    </font>
    <font>
      <b/>
      <sz val="9"/>
      <name val="ＭＳ ゴシック"/>
      <family val="3"/>
      <charset val="128"/>
    </font>
    <font>
      <sz val="10"/>
      <name val="ＭＳ ゴシック"/>
      <family val="3"/>
      <charset val="128"/>
    </font>
    <font>
      <sz val="9"/>
      <color indexed="10"/>
      <name val="ＭＳ ゴシック"/>
      <family val="3"/>
      <charset val="128"/>
    </font>
    <font>
      <sz val="12"/>
      <name val="ＭＳ Ｐゴシック"/>
      <family val="3"/>
      <charset val="128"/>
    </font>
    <font>
      <sz val="12"/>
      <name val="ＭＳ ゴシック"/>
      <family val="3"/>
      <charset val="128"/>
    </font>
    <font>
      <sz val="13"/>
      <name val="ＭＳ ゴシック"/>
      <family val="3"/>
      <charset val="128"/>
    </font>
    <font>
      <u/>
      <sz val="12"/>
      <name val="ＭＳ 明朝"/>
      <family val="1"/>
      <charset val="128"/>
    </font>
    <font>
      <sz val="12"/>
      <color indexed="8"/>
      <name val="ＭＳ Ｐゴシック"/>
      <family val="3"/>
      <charset val="128"/>
    </font>
    <font>
      <sz val="11"/>
      <color theme="1"/>
      <name val="ＭＳ Ｐゴシック"/>
      <family val="3"/>
      <charset val="128"/>
      <scheme val="minor"/>
    </font>
    <font>
      <sz val="9"/>
      <color rgb="FFFF0000"/>
      <name val="ＭＳ 明朝"/>
      <family val="1"/>
      <charset val="128"/>
    </font>
    <font>
      <b/>
      <sz val="12"/>
      <color rgb="FFFF0000"/>
      <name val="ＭＳ Ｐゴシック"/>
      <family val="3"/>
      <charset val="128"/>
    </font>
    <font>
      <sz val="12"/>
      <color theme="1"/>
      <name val="ＭＳ Ｐゴシック"/>
      <family val="3"/>
      <charset val="128"/>
    </font>
    <font>
      <sz val="11"/>
      <color indexed="8"/>
      <name val="ＭＳ Ｐゴシック"/>
      <family val="3"/>
      <charset val="128"/>
    </font>
    <font>
      <sz val="9"/>
      <color rgb="FF002060"/>
      <name val="ＭＳ 明朝"/>
      <family val="1"/>
      <charset val="128"/>
    </font>
    <font>
      <sz val="9"/>
      <color theme="1"/>
      <name val="ＭＳ 明朝"/>
      <family val="1"/>
      <charset val="128"/>
    </font>
    <font>
      <sz val="9"/>
      <color rgb="FF7030A0"/>
      <name val="ＭＳ 明朝"/>
      <family val="1"/>
      <charset val="128"/>
    </font>
    <font>
      <u/>
      <sz val="9"/>
      <color theme="1"/>
      <name val="ＭＳ 明朝"/>
      <family val="1"/>
      <charset val="128"/>
    </font>
    <font>
      <sz val="10"/>
      <color theme="1"/>
      <name val="ＭＳ 明朝"/>
      <family val="1"/>
      <charset val="128"/>
    </font>
    <font>
      <sz val="14"/>
      <name val="ＭＳ 明朝"/>
      <family val="1"/>
      <charset val="128"/>
    </font>
    <font>
      <sz val="20"/>
      <color theme="1"/>
      <name val="ＭＳ 明朝"/>
      <family val="1"/>
      <charset val="128"/>
    </font>
    <font>
      <sz val="9"/>
      <color theme="1"/>
      <name val="ＭＳ ゴシック"/>
      <family val="3"/>
      <charset val="128"/>
    </font>
    <font>
      <b/>
      <sz val="20"/>
      <color theme="1"/>
      <name val="ＭＳ 明朝"/>
      <family val="1"/>
      <charset val="128"/>
    </font>
    <font>
      <sz val="11"/>
      <color theme="1"/>
      <name val="ＭＳ 明朝"/>
      <family val="1"/>
      <charset val="128"/>
    </font>
    <font>
      <sz val="10"/>
      <color theme="0"/>
      <name val="ＭＳ 明朝"/>
      <family val="1"/>
      <charset val="128"/>
    </font>
    <font>
      <sz val="9"/>
      <color theme="0"/>
      <name val="ＭＳ 明朝"/>
      <family val="1"/>
      <charset val="128"/>
    </font>
    <font>
      <sz val="9"/>
      <color rgb="FF7030A0"/>
      <name val="ＭＳ ゴシック"/>
      <family val="3"/>
      <charset val="128"/>
    </font>
    <font>
      <sz val="9"/>
      <color indexed="8"/>
      <name val="ＭＳ Ｐゴシック"/>
      <family val="3"/>
      <charset val="128"/>
    </font>
    <font>
      <b/>
      <sz val="10"/>
      <name val="ＭＳ 明朝"/>
      <family val="1"/>
      <charset val="128"/>
    </font>
    <font>
      <sz val="10"/>
      <color rgb="FFFF0000"/>
      <name val="ＭＳ 明朝"/>
      <family val="1"/>
      <charset val="128"/>
    </font>
    <font>
      <sz val="11"/>
      <color rgb="FF9C0006"/>
      <name val="ＭＳ Ｐゴシック"/>
      <family val="2"/>
      <charset val="128"/>
      <scheme val="minor"/>
    </font>
    <font>
      <b/>
      <sz val="10"/>
      <color rgb="FFFF0000"/>
      <name val="ＭＳ 明朝"/>
      <family val="1"/>
      <charset val="128"/>
    </font>
    <font>
      <b/>
      <sz val="16"/>
      <color rgb="FFFF0000"/>
      <name val="ＭＳ 明朝"/>
      <family val="1"/>
      <charset val="128"/>
    </font>
    <font>
      <b/>
      <sz val="10"/>
      <color rgb="FF0070C0"/>
      <name val="ＭＳ 明朝"/>
      <family val="1"/>
      <charset val="128"/>
    </font>
    <font>
      <b/>
      <sz val="10"/>
      <color rgb="FF92D050"/>
      <name val="ＭＳ 明朝"/>
      <family val="1"/>
      <charset val="128"/>
    </font>
    <font>
      <b/>
      <sz val="11"/>
      <color rgb="FFFF0000"/>
      <name val="ＭＳ 明朝"/>
      <family val="1"/>
      <charset val="128"/>
    </font>
    <font>
      <b/>
      <sz val="12"/>
      <color rgb="FFFF0000"/>
      <name val="ＭＳ 明朝"/>
      <family val="1"/>
      <charset val="128"/>
    </font>
    <font>
      <b/>
      <sz val="26"/>
      <color rgb="FFFF0000"/>
      <name val="ＭＳ 明朝"/>
      <family val="1"/>
      <charset val="128"/>
    </font>
    <font>
      <b/>
      <sz val="18"/>
      <color rgb="FFFF0000"/>
      <name val="ＭＳ 明朝"/>
      <family val="1"/>
      <charset val="128"/>
    </font>
    <font>
      <b/>
      <sz val="14"/>
      <color rgb="FFFF0000"/>
      <name val="ＭＳ 明朝"/>
      <family val="1"/>
      <charset val="128"/>
    </font>
    <font>
      <b/>
      <sz val="10"/>
      <color rgb="FFFF99FF"/>
      <name val="ＭＳ 明朝"/>
      <family val="1"/>
      <charset val="128"/>
    </font>
    <font>
      <b/>
      <sz val="12"/>
      <color rgb="FF0000FF"/>
      <name val="ＭＳ 明朝"/>
      <family val="1"/>
      <charset val="128"/>
    </font>
    <font>
      <sz val="10.5"/>
      <name val="Century"/>
      <family val="1"/>
    </font>
    <font>
      <sz val="12"/>
      <color rgb="FFFF0000"/>
      <name val="ＭＳ 明朝"/>
      <family val="1"/>
      <charset val="128"/>
    </font>
    <font>
      <sz val="10"/>
      <color rgb="FF002060"/>
      <name val="ＭＳ 明朝"/>
      <family val="1"/>
      <charset val="128"/>
    </font>
    <font>
      <sz val="9"/>
      <color rgb="FFFF0000"/>
      <name val="ＭＳ ゴシック"/>
      <family val="3"/>
      <charset val="128"/>
    </font>
    <font>
      <b/>
      <sz val="11"/>
      <name val="ＭＳ 明朝"/>
      <family val="1"/>
      <charset val="128"/>
    </font>
    <font>
      <sz val="11"/>
      <color rgb="FFFF0000"/>
      <name val="ＭＳ 明朝"/>
      <family val="1"/>
      <charset val="128"/>
    </font>
    <font>
      <sz val="18"/>
      <color rgb="FFFF0000"/>
      <name val="ＭＳ 明朝"/>
      <family val="1"/>
      <charset val="128"/>
    </font>
    <font>
      <sz val="26"/>
      <color rgb="FFFF0000"/>
      <name val="ＭＳ 明朝"/>
      <family val="1"/>
      <charset val="128"/>
    </font>
    <font>
      <sz val="9"/>
      <color indexed="81"/>
      <name val="MS P ゴシック"/>
      <family val="3"/>
      <charset val="128"/>
    </font>
    <font>
      <sz val="10"/>
      <color theme="1"/>
      <name val="ＭＳ ゴシック"/>
      <family val="3"/>
      <charset val="128"/>
    </font>
    <font>
      <sz val="11.5"/>
      <name val="ＭＳ 明朝"/>
      <family val="1"/>
      <charset val="128"/>
    </font>
    <font>
      <sz val="11.5"/>
      <name val="ＭＳ Ｐゴシック"/>
      <family val="3"/>
      <charset val="128"/>
    </font>
    <font>
      <b/>
      <sz val="11"/>
      <name val="ＭＳ ゴシック"/>
      <family val="3"/>
      <charset val="128"/>
    </font>
    <font>
      <sz val="6"/>
      <name val="ＭＳ Ｐゴシック"/>
      <family val="2"/>
      <charset val="128"/>
      <scheme val="minor"/>
    </font>
    <font>
      <sz val="10"/>
      <color theme="1"/>
      <name val="ＭＳ Ｐゴシック"/>
      <family val="3"/>
      <charset val="128"/>
    </font>
    <font>
      <sz val="9"/>
      <color rgb="FF0000FF"/>
      <name val="ＭＳ 明朝"/>
      <family val="1"/>
      <charset val="128"/>
    </font>
    <font>
      <sz val="10"/>
      <name val="ＭＳ Ｐ明朝"/>
      <family val="1"/>
      <charset val="128"/>
    </font>
    <font>
      <sz val="10"/>
      <color rgb="FF0000FF"/>
      <name val="ＭＳ 明朝"/>
      <family val="1"/>
      <charset val="128"/>
    </font>
    <font>
      <b/>
      <sz val="14"/>
      <color theme="1"/>
      <name val="ＭＳ 明朝"/>
      <family val="1"/>
      <charset val="128"/>
    </font>
    <font>
      <b/>
      <sz val="9"/>
      <name val="ＭＳ 明朝"/>
      <family val="1"/>
      <charset val="128"/>
    </font>
    <font>
      <u/>
      <sz val="11"/>
      <color theme="10"/>
      <name val="ＭＳ Ｐゴシック"/>
      <family val="3"/>
      <charset val="128"/>
    </font>
    <font>
      <b/>
      <sz val="11"/>
      <color theme="0"/>
      <name val="ＭＳ 明朝"/>
      <family val="1"/>
      <charset val="128"/>
    </font>
    <font>
      <b/>
      <sz val="12"/>
      <color rgb="FFFF0000"/>
      <name val="ＭＳ ゴシック"/>
      <family val="3"/>
      <charset val="128"/>
    </font>
    <font>
      <b/>
      <sz val="11"/>
      <color rgb="FF0000FF"/>
      <name val="ＭＳ 明朝"/>
      <family val="1"/>
      <charset val="128"/>
    </font>
    <font>
      <sz val="9"/>
      <color theme="1" tint="0.34998626667073579"/>
      <name val="ＭＳ 明朝"/>
      <family val="1"/>
      <charset val="128"/>
    </font>
    <font>
      <sz val="10"/>
      <color rgb="FF000000"/>
      <name val="Arial"/>
      <family val="2"/>
    </font>
    <font>
      <sz val="9"/>
      <color rgb="FF333333"/>
      <name val="MS Gothic"/>
      <family val="3"/>
      <charset val="128"/>
    </font>
    <font>
      <sz val="9"/>
      <color rgb="FF000000"/>
      <name val="Arial"/>
      <family val="2"/>
    </font>
    <font>
      <sz val="11"/>
      <name val="ＭＳ Ｐゴシック"/>
      <family val="3"/>
      <charset val="128"/>
    </font>
    <font>
      <b/>
      <u/>
      <sz val="10"/>
      <color rgb="FFFF0000"/>
      <name val="ＭＳ 明朝"/>
      <family val="1"/>
      <charset val="128"/>
    </font>
    <font>
      <b/>
      <sz val="10"/>
      <name val="ＭＳ Ｐゴシック"/>
      <family val="3"/>
      <charset val="128"/>
    </font>
    <font>
      <b/>
      <sz val="10"/>
      <color rgb="FF0000FF"/>
      <name val="ＭＳ 明朝"/>
      <family val="1"/>
      <charset val="128"/>
    </font>
    <font>
      <b/>
      <sz val="10"/>
      <name val="ＭＳ ゴシック"/>
      <family val="3"/>
      <charset val="128"/>
    </font>
    <font>
      <b/>
      <sz val="10"/>
      <color theme="0"/>
      <name val="ＭＳ 明朝"/>
      <family val="1"/>
      <charset val="128"/>
    </font>
    <font>
      <strike/>
      <sz val="9"/>
      <color rgb="FFFF0000"/>
      <name val="ＭＳ Ｐゴシック"/>
      <family val="3"/>
      <charset val="128"/>
    </font>
    <font>
      <sz val="9"/>
      <color theme="1"/>
      <name val="ＭＳ Ｐゴシック"/>
      <family val="3"/>
      <charset val="128"/>
    </font>
    <font>
      <sz val="11"/>
      <color theme="1"/>
      <name val="ＭＳ Ｐゴシック"/>
      <family val="3"/>
      <charset val="128"/>
    </font>
    <font>
      <u/>
      <sz val="11"/>
      <color theme="1"/>
      <name val="ＭＳ 明朝"/>
      <family val="1"/>
      <charset val="128"/>
    </font>
    <font>
      <sz val="12"/>
      <color theme="1"/>
      <name val="ＭＳ ゴシック"/>
      <family val="3"/>
      <charset val="128"/>
    </font>
    <font>
      <b/>
      <sz val="9"/>
      <color theme="1"/>
      <name val="ＭＳ ゴシック"/>
      <family val="3"/>
      <charset val="128"/>
    </font>
    <font>
      <sz val="11"/>
      <color theme="1"/>
      <name val="ＭＳ ゴシック"/>
      <family val="3"/>
      <charset val="128"/>
    </font>
    <font>
      <sz val="12"/>
      <color theme="1"/>
      <name val="ＭＳ 明朝"/>
      <family val="1"/>
      <charset val="128"/>
    </font>
    <font>
      <sz val="8"/>
      <color theme="1"/>
      <name val="ＭＳ 明朝"/>
      <family val="1"/>
      <charset val="128"/>
    </font>
    <font>
      <u/>
      <sz val="8"/>
      <color theme="1"/>
      <name val="ＭＳ 明朝"/>
      <family val="1"/>
      <charset val="128"/>
    </font>
    <font>
      <sz val="13"/>
      <color theme="1"/>
      <name val="ＭＳ ゴシック"/>
      <family val="3"/>
      <charset val="128"/>
    </font>
    <font>
      <sz val="11.5"/>
      <color theme="1"/>
      <name val="ＭＳ 明朝"/>
      <family val="1"/>
      <charset val="128"/>
    </font>
    <font>
      <sz val="8"/>
      <color theme="1"/>
      <name val="ＭＳ Ｐ明朝"/>
      <family val="1"/>
      <charset val="128"/>
    </font>
    <font>
      <b/>
      <sz val="12"/>
      <color indexed="8"/>
      <name val="ＭＳ Ｐゴシック"/>
      <family val="3"/>
      <charset val="128"/>
    </font>
    <font>
      <b/>
      <sz val="11"/>
      <color theme="3"/>
      <name val="ＭＳ Ｐゴシック"/>
      <family val="2"/>
      <charset val="128"/>
      <scheme val="minor"/>
    </font>
    <font>
      <sz val="9"/>
      <color rgb="FF333333"/>
      <name val="MS Gothic"/>
      <family val="3"/>
    </font>
    <font>
      <sz val="9"/>
      <color theme="1"/>
      <name val="MS Gothic"/>
      <family val="3"/>
      <charset val="128"/>
    </font>
    <font>
      <b/>
      <sz val="14"/>
      <color rgb="FFFF0000"/>
      <name val="ＭＳ Ｐゴシック"/>
      <family val="3"/>
      <charset val="128"/>
    </font>
    <font>
      <sz val="9"/>
      <name val="ＭＳ Ｐ明朝"/>
      <family val="1"/>
      <charset val="128"/>
    </font>
    <font>
      <b/>
      <sz val="10"/>
      <color theme="1"/>
      <name val="ＭＳ ゴシック"/>
      <family val="3"/>
      <charset val="128"/>
    </font>
    <font>
      <sz val="10"/>
      <name val="ＭＳ Ｐゴシック"/>
      <family val="3"/>
      <charset val="128"/>
    </font>
    <font>
      <sz val="14"/>
      <name val="ＭＳ ゴシック"/>
      <family val="3"/>
      <charset val="128"/>
    </font>
    <font>
      <b/>
      <sz val="12"/>
      <name val="ＭＳ ゴシック"/>
      <family val="3"/>
      <charset val="128"/>
    </font>
    <font>
      <sz val="6"/>
      <name val="ＭＳ Ｐゴシック"/>
      <family val="3"/>
      <charset val="128"/>
      <scheme val="minor"/>
    </font>
    <font>
      <i/>
      <sz val="11"/>
      <color theme="1"/>
      <name val="ＭＳ Ｐゴシック"/>
      <family val="3"/>
      <charset val="128"/>
      <scheme val="minor"/>
    </font>
    <font>
      <b/>
      <sz val="9"/>
      <color indexed="81"/>
      <name val="MS P ゴシック"/>
      <family val="3"/>
      <charset val="128"/>
    </font>
    <font>
      <sz val="10"/>
      <color rgb="FFFFC000"/>
      <name val="ＭＳ 明朝"/>
      <family val="1"/>
      <charset val="128"/>
    </font>
    <font>
      <sz val="9"/>
      <color rgb="FFFFC000"/>
      <name val="ＭＳ 明朝"/>
      <family val="1"/>
      <charset val="128"/>
    </font>
    <font>
      <b/>
      <u/>
      <sz val="11"/>
      <name val="ＭＳ Ｐゴシック"/>
      <family val="3"/>
      <charset val="128"/>
    </font>
    <font>
      <b/>
      <sz val="11"/>
      <color rgb="FFFF0000"/>
      <name val="ＭＳ Ｐゴシック"/>
      <family val="3"/>
      <charset val="128"/>
      <scheme val="minor"/>
    </font>
    <font>
      <sz val="12"/>
      <color theme="9"/>
      <name val="ＭＳ Ｐゴシック"/>
      <family val="3"/>
      <charset val="128"/>
    </font>
    <font>
      <sz val="10"/>
      <color theme="9"/>
      <name val="ＭＳ 明朝"/>
      <family val="1"/>
      <charset val="128"/>
    </font>
    <font>
      <u/>
      <sz val="9"/>
      <color rgb="FFFF0000"/>
      <name val="ＭＳ 明朝"/>
      <family val="1"/>
      <charset val="128"/>
    </font>
    <font>
      <sz val="11"/>
      <color rgb="FFFF0000"/>
      <name val="ＭＳ ゴシック"/>
      <family val="3"/>
      <charset val="128"/>
    </font>
    <font>
      <strike/>
      <sz val="9"/>
      <color rgb="FFFF0000"/>
      <name val="ＭＳ 明朝"/>
      <family val="1"/>
      <charset val="128"/>
    </font>
    <font>
      <u/>
      <sz val="11"/>
      <color rgb="FFFF0000"/>
      <name val="ＭＳ 明朝"/>
      <family val="1"/>
      <charset val="128"/>
    </font>
    <font>
      <b/>
      <sz val="10"/>
      <color theme="1"/>
      <name val="ＭＳ 明朝"/>
      <family val="1"/>
      <charset val="128"/>
    </font>
    <font>
      <u/>
      <sz val="9"/>
      <color theme="10"/>
      <name val="ＭＳ Ｐゴシック"/>
      <family val="3"/>
      <charset val="128"/>
    </font>
    <font>
      <sz val="14"/>
      <color theme="0"/>
      <name val="ＭＳ ゴシック"/>
      <family val="3"/>
      <charset val="128"/>
    </font>
    <font>
      <sz val="11"/>
      <color rgb="FF0000FF"/>
      <name val="ＭＳ 明朝"/>
      <family val="1"/>
      <charset val="128"/>
    </font>
    <font>
      <b/>
      <sz val="11"/>
      <color theme="1"/>
      <name val="ＭＳ 明朝"/>
      <family val="1"/>
      <charset val="128"/>
    </font>
    <font>
      <b/>
      <sz val="14"/>
      <color rgb="FFFF0000"/>
      <name val="ＭＳ Ｐゴシック"/>
      <family val="3"/>
      <charset val="128"/>
      <scheme val="major"/>
    </font>
    <font>
      <sz val="12"/>
      <color rgb="FFFF0000"/>
      <name val="ＭＳ Ｐゴシック"/>
      <family val="3"/>
      <charset val="128"/>
    </font>
    <font>
      <sz val="5"/>
      <name val="ＭＳ Ｐゴシック"/>
      <family val="3"/>
      <charset val="128"/>
    </font>
    <font>
      <u/>
      <sz val="9"/>
      <color theme="10"/>
      <name val="ＭＳ 明朝"/>
      <family val="1"/>
      <charset val="128"/>
    </font>
    <font>
      <sz val="10"/>
      <color rgb="FFFF0000"/>
      <name val="ＭＳ ゴシック"/>
      <family val="3"/>
      <charset val="128"/>
    </font>
    <font>
      <sz val="11"/>
      <color rgb="FFFF0000"/>
      <name val="ＭＳ Ｐゴシック"/>
      <family val="3"/>
      <charset val="128"/>
    </font>
  </fonts>
  <fills count="29">
    <fill>
      <patternFill patternType="none"/>
    </fill>
    <fill>
      <patternFill patternType="gray125"/>
    </fill>
    <fill>
      <patternFill patternType="solid">
        <fgColor theme="0" tint="-0.249977111117893"/>
        <bgColor indexed="64"/>
      </patternFill>
    </fill>
    <fill>
      <patternFill patternType="solid">
        <fgColor theme="3" tint="0.79998168889431442"/>
        <bgColor indexed="64"/>
      </patternFill>
    </fill>
    <fill>
      <patternFill patternType="solid">
        <fgColor rgb="FFFFCCCC"/>
        <bgColor indexed="64"/>
      </patternFill>
    </fill>
    <fill>
      <patternFill patternType="solid">
        <fgColor rgb="FFCCFF66"/>
        <bgColor indexed="64"/>
      </patternFill>
    </fill>
    <fill>
      <patternFill patternType="solid">
        <fgColor theme="4" tint="0.79998168889431442"/>
        <bgColor indexed="64"/>
      </patternFill>
    </fill>
    <fill>
      <patternFill patternType="solid">
        <fgColor rgb="FFFFCC66"/>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E6B8B7"/>
        <bgColor indexed="64"/>
      </patternFill>
    </fill>
    <fill>
      <patternFill patternType="solid">
        <fgColor rgb="FFFFC7CE"/>
      </patternFill>
    </fill>
    <fill>
      <patternFill patternType="solid">
        <fgColor rgb="FFFFFF99"/>
        <bgColor indexed="64"/>
      </patternFill>
    </fill>
    <fill>
      <patternFill patternType="solid">
        <fgColor rgb="FFFFCCFF"/>
        <bgColor indexed="64"/>
      </patternFill>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ECFF"/>
        <bgColor indexed="64"/>
      </patternFill>
    </fill>
    <fill>
      <patternFill patternType="solid">
        <fgColor rgb="FFCCFFCC"/>
        <bgColor indexed="64"/>
      </patternFill>
    </fill>
    <fill>
      <patternFill patternType="solid">
        <fgColor indexed="65"/>
        <bgColor rgb="FFFF0000"/>
      </patternFill>
    </fill>
    <fill>
      <patternFill patternType="solid">
        <fgColor indexed="65"/>
        <bgColor indexed="64"/>
      </patternFill>
    </fill>
    <fill>
      <patternFill patternType="solid">
        <fgColor rgb="FFFFFFFF"/>
        <bgColor indexed="64"/>
      </patternFill>
    </fill>
    <fill>
      <patternFill patternType="solid">
        <fgColor theme="0" tint="-0.24994659260841701"/>
        <bgColor indexed="64"/>
      </patternFill>
    </fill>
    <fill>
      <patternFill patternType="solid">
        <fgColor rgb="FFFFE699"/>
        <bgColor rgb="FFFFFFFF"/>
      </patternFill>
    </fill>
    <fill>
      <patternFill patternType="solid">
        <fgColor rgb="FFBFBFBF"/>
        <bgColor indexed="64"/>
      </patternFill>
    </fill>
    <fill>
      <patternFill patternType="solid">
        <fgColor rgb="FFBFBFBF"/>
        <bgColor rgb="FFFF0000"/>
      </patternFill>
    </fill>
  </fills>
  <borders count="277">
    <border>
      <left/>
      <right/>
      <top/>
      <bottom/>
      <diagonal/>
    </border>
    <border>
      <left style="dotted">
        <color indexed="64"/>
      </left>
      <right/>
      <top/>
      <bottom/>
      <diagonal/>
    </border>
    <border>
      <left/>
      <right style="dotted">
        <color indexed="64"/>
      </right>
      <top/>
      <bottom/>
      <diagonal/>
    </border>
    <border>
      <left style="thin">
        <color indexed="64"/>
      </left>
      <right/>
      <top/>
      <bottom/>
      <diagonal/>
    </border>
    <border>
      <left style="dotted">
        <color indexed="64"/>
      </left>
      <right/>
      <top style="dotted">
        <color indexed="64"/>
      </top>
      <bottom/>
      <diagonal/>
    </border>
    <border>
      <left style="dotted">
        <color indexed="64"/>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bottom style="dotted">
        <color indexed="64"/>
      </bottom>
      <diagonal/>
    </border>
    <border>
      <left/>
      <right/>
      <top style="dotted">
        <color indexed="64"/>
      </top>
      <bottom/>
      <diagonal/>
    </border>
    <border>
      <left style="thin">
        <color indexed="64"/>
      </left>
      <right style="thin">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10"/>
      </right>
      <top style="thin">
        <color indexed="64"/>
      </top>
      <bottom style="hair">
        <color indexed="64"/>
      </bottom>
      <diagonal/>
    </border>
    <border>
      <left style="thin">
        <color indexed="64"/>
      </left>
      <right style="thin">
        <color indexed="10"/>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8"/>
      </right>
      <top style="hair">
        <color indexed="64"/>
      </top>
      <bottom style="hair">
        <color indexed="64"/>
      </bottom>
      <diagonal/>
    </border>
    <border>
      <left/>
      <right style="dotted">
        <color indexed="64"/>
      </right>
      <top style="dotted">
        <color indexed="64"/>
      </top>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right style="thin">
        <color indexed="64"/>
      </right>
      <top/>
      <bottom style="hair">
        <color indexed="64"/>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top/>
      <bottom style="hair">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right style="dotted">
        <color indexed="64"/>
      </right>
      <top/>
      <bottom style="dotted">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bottom style="hair">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style="medium">
        <color indexed="64"/>
      </left>
      <right style="thin">
        <color indexed="64"/>
      </right>
      <top/>
      <bottom/>
      <diagonal/>
    </border>
    <border>
      <left style="double">
        <color indexed="64"/>
      </left>
      <right/>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8"/>
      </right>
      <top/>
      <bottom style="thin">
        <color indexed="8"/>
      </bottom>
      <diagonal/>
    </border>
    <border>
      <left style="double">
        <color theme="1"/>
      </left>
      <right/>
      <top/>
      <bottom/>
      <diagonal/>
    </border>
    <border>
      <left style="double">
        <color theme="1"/>
      </left>
      <right/>
      <top/>
      <bottom style="thin">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theme="1"/>
      </left>
      <right style="hair">
        <color indexed="64"/>
      </right>
      <top style="thin">
        <color indexed="64"/>
      </top>
      <bottom style="hair">
        <color theme="1"/>
      </bottom>
      <diagonal/>
    </border>
    <border>
      <left style="double">
        <color theme="1"/>
      </left>
      <right style="hair">
        <color indexed="64"/>
      </right>
      <top style="hair">
        <color theme="1"/>
      </top>
      <bottom style="hair">
        <color theme="1"/>
      </bottom>
      <diagonal/>
    </border>
    <border>
      <left style="double">
        <color theme="1"/>
      </left>
      <right style="hair">
        <color indexed="64"/>
      </right>
      <top style="hair">
        <color theme="1"/>
      </top>
      <bottom style="thin">
        <color indexed="64"/>
      </bottom>
      <diagonal/>
    </border>
    <border>
      <left style="hair">
        <color indexed="64"/>
      </left>
      <right style="double">
        <color theme="1"/>
      </right>
      <top style="thin">
        <color indexed="64"/>
      </top>
      <bottom style="hair">
        <color indexed="64"/>
      </bottom>
      <diagonal/>
    </border>
    <border>
      <left style="hair">
        <color indexed="64"/>
      </left>
      <right style="double">
        <color theme="1"/>
      </right>
      <top style="hair">
        <color indexed="64"/>
      </top>
      <bottom style="hair">
        <color indexed="64"/>
      </bottom>
      <diagonal/>
    </border>
    <border>
      <left style="hair">
        <color indexed="64"/>
      </left>
      <right style="double">
        <color theme="1"/>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hair">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rgb="FFFF0000"/>
      </left>
      <right style="thin">
        <color rgb="FFFF0000"/>
      </right>
      <top style="thin">
        <color rgb="FFFF0000"/>
      </top>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style="double">
        <color rgb="FFFF0000"/>
      </left>
      <right style="double">
        <color rgb="FFFF0000"/>
      </right>
      <top style="double">
        <color rgb="FFFF0000"/>
      </top>
      <bottom style="double">
        <color rgb="FFFF0000"/>
      </bottom>
      <diagonal/>
    </border>
    <border>
      <left style="hair">
        <color indexed="64"/>
      </left>
      <right style="hair">
        <color indexed="64"/>
      </right>
      <top/>
      <bottom style="hair">
        <color indexed="64"/>
      </bottom>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hair">
        <color indexed="64"/>
      </bottom>
      <diagonal/>
    </border>
    <border>
      <left style="double">
        <color indexed="64"/>
      </left>
      <right/>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double">
        <color theme="1"/>
      </left>
      <right style="double">
        <color theme="1"/>
      </right>
      <top style="double">
        <color theme="1"/>
      </top>
      <bottom/>
      <diagonal/>
    </border>
    <border>
      <left style="double">
        <color theme="1"/>
      </left>
      <right style="double">
        <color theme="1"/>
      </right>
      <top style="hair">
        <color indexed="64"/>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theme="1"/>
      </left>
      <right style="double">
        <color theme="1"/>
      </right>
      <top/>
      <bottom/>
      <diagonal/>
    </border>
    <border>
      <left style="double">
        <color theme="1"/>
      </left>
      <right style="double">
        <color theme="1"/>
      </right>
      <top/>
      <bottom style="thin">
        <color theme="1"/>
      </bottom>
      <diagonal/>
    </border>
    <border>
      <left style="thin">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bottom style="hair">
        <color indexed="64"/>
      </bottom>
      <diagonal/>
    </border>
    <border>
      <left style="dotted">
        <color indexed="64"/>
      </left>
      <right style="thin">
        <color indexed="64"/>
      </right>
      <top/>
      <bottom style="hair">
        <color indexed="64"/>
      </bottom>
      <diagonal/>
    </border>
    <border>
      <left/>
      <right/>
      <top/>
      <bottom style="thin">
        <color auto="1"/>
      </bottom>
      <diagonal/>
    </border>
    <border>
      <left style="hair">
        <color indexed="64"/>
      </left>
      <right/>
      <top style="thin">
        <color indexed="64"/>
      </top>
      <bottom style="hair">
        <color indexed="64"/>
      </bottom>
      <diagonal/>
    </border>
    <border>
      <left style="thin">
        <color indexed="64"/>
      </left>
      <right style="thin">
        <color auto="1"/>
      </right>
      <top style="thin">
        <color indexed="64"/>
      </top>
      <bottom style="hair">
        <color indexed="64"/>
      </bottom>
      <diagonal/>
    </border>
    <border>
      <left style="thin">
        <color auto="1"/>
      </left>
      <right style="thin">
        <color auto="1"/>
      </right>
      <top/>
      <bottom style="thin">
        <color indexed="64"/>
      </bottom>
      <diagonal/>
    </border>
    <border>
      <left style="thin">
        <color auto="1"/>
      </left>
      <right/>
      <top/>
      <bottom style="thin">
        <color indexed="64"/>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theme="1"/>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style="thin">
        <color indexed="64"/>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right/>
      <top style="double">
        <color rgb="FFFF0000"/>
      </top>
      <bottom/>
      <diagonal/>
    </border>
    <border diagonalUp="1">
      <left/>
      <right/>
      <top style="hair">
        <color indexed="64"/>
      </top>
      <bottom style="hair">
        <color indexed="64"/>
      </bottom>
      <diagonal style="thin">
        <color indexed="64"/>
      </diagonal>
    </border>
    <border diagonalUp="1">
      <left/>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8"/>
      </right>
      <top style="hair">
        <color indexed="64"/>
      </top>
      <bottom style="hair">
        <color indexed="64"/>
      </bottom>
      <diagonal style="thin">
        <color indexed="64"/>
      </diagonal>
    </border>
    <border>
      <left style="thin">
        <color indexed="64"/>
      </left>
      <right style="hair">
        <color indexed="64"/>
      </right>
      <top style="hair">
        <color auto="1"/>
      </top>
      <bottom style="thin">
        <color indexed="64"/>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thin">
        <color indexed="64"/>
      </left>
      <right style="double">
        <color indexed="64"/>
      </right>
      <top style="hair">
        <color indexed="64"/>
      </top>
      <bottom style="hair">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dotted">
        <color indexed="64"/>
      </left>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dotted">
        <color indexed="64"/>
      </left>
      <right style="dotted">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0000"/>
      </left>
      <right style="thin">
        <color rgb="FFFF0000"/>
      </right>
      <top/>
      <bottom style="thin">
        <color indexed="64"/>
      </bottom>
      <diagonal/>
    </border>
    <border>
      <left/>
      <right style="thin">
        <color auto="1"/>
      </right>
      <top/>
      <bottom style="thin">
        <color auto="1"/>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rgb="FFDDDDDD"/>
      </left>
      <right style="thin">
        <color rgb="FFDDDDDD"/>
      </right>
      <top style="thin">
        <color rgb="FFDDDDDD"/>
      </top>
      <bottom style="thin">
        <color rgb="FFDDDDDD"/>
      </bottom>
      <diagonal/>
    </border>
    <border>
      <left/>
      <right style="medium">
        <color auto="1"/>
      </right>
      <top/>
      <bottom/>
      <diagonal/>
    </border>
    <border>
      <left style="thin">
        <color indexed="64"/>
      </left>
      <right style="medium">
        <color auto="1"/>
      </right>
      <top/>
      <bottom/>
      <diagonal/>
    </border>
    <border>
      <left/>
      <right style="hair">
        <color indexed="64"/>
      </right>
      <top/>
      <bottom/>
      <diagonal/>
    </border>
    <border diagonalUp="1">
      <left style="thin">
        <color indexed="64"/>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bottom/>
      <diagonal/>
    </border>
    <border>
      <left style="hair">
        <color indexed="64"/>
      </left>
      <right style="thin">
        <color indexed="64"/>
      </right>
      <top style="hair">
        <color indexed="64"/>
      </top>
      <bottom style="thin">
        <color indexed="64"/>
      </bottom>
      <diagonal/>
    </border>
    <border>
      <left style="thin">
        <color indexed="64"/>
      </left>
      <right style="thin">
        <color indexed="8"/>
      </right>
      <top/>
      <bottom style="hair">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style="thin">
        <color auto="1"/>
      </right>
      <top/>
      <bottom style="hair">
        <color indexed="64"/>
      </bottom>
      <diagonal/>
    </border>
    <border>
      <left/>
      <right/>
      <top style="thin">
        <color auto="1"/>
      </top>
      <bottom/>
      <diagonal/>
    </border>
    <border>
      <left style="medium">
        <color indexed="64"/>
      </left>
      <right/>
      <top/>
      <bottom style="hair">
        <color indexed="64"/>
      </bottom>
      <diagonal/>
    </border>
    <border>
      <left/>
      <right style="thin">
        <color auto="1"/>
      </right>
      <top style="thin">
        <color indexed="64"/>
      </top>
      <bottom/>
      <diagonal/>
    </border>
    <border>
      <left style="thin">
        <color indexed="8"/>
      </left>
      <right/>
      <top/>
      <bottom style="hair">
        <color indexed="64"/>
      </bottom>
      <diagonal/>
    </border>
    <border>
      <left/>
      <right/>
      <top style="thin">
        <color indexed="64"/>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top style="thin">
        <color auto="1"/>
      </top>
      <bottom/>
      <diagonal/>
    </border>
    <border>
      <left style="hair">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auto="1"/>
      </left>
      <right style="thin">
        <color indexed="64"/>
      </right>
      <top style="hair">
        <color auto="1"/>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top style="thin">
        <color indexed="8"/>
      </top>
      <bottom/>
      <diagonal/>
    </border>
    <border>
      <left/>
      <right style="thin">
        <color indexed="64"/>
      </right>
      <top style="thin">
        <color indexed="8"/>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hair">
        <color indexed="64"/>
      </top>
      <bottom style="thin">
        <color indexed="64"/>
      </bottom>
      <diagonal/>
    </border>
    <border>
      <left style="thin">
        <color auto="1"/>
      </left>
      <right style="thin">
        <color auto="1"/>
      </right>
      <top style="thin">
        <color auto="1"/>
      </top>
      <bottom style="thin">
        <color indexed="64"/>
      </bottom>
      <diagonal/>
    </border>
    <border>
      <left/>
      <right style="thin">
        <color indexed="64"/>
      </right>
      <top style="hair">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double">
        <color theme="1"/>
      </right>
      <top style="thin">
        <color indexed="64"/>
      </top>
      <bottom style="thin">
        <color indexed="64"/>
      </bottom>
      <diagonal/>
    </border>
    <border>
      <left style="double">
        <color theme="1"/>
      </left>
      <right/>
      <top style="thin">
        <color indexed="64"/>
      </top>
      <bottom style="thin">
        <color indexed="64"/>
      </bottom>
      <diagonal/>
    </border>
    <border>
      <left/>
      <right style="double">
        <color theme="1"/>
      </right>
      <top style="thin">
        <color indexed="64"/>
      </top>
      <bottom style="hair">
        <color indexed="64"/>
      </bottom>
      <diagonal/>
    </border>
    <border>
      <left style="double">
        <color theme="1"/>
      </left>
      <right/>
      <top style="thin">
        <color indexed="64"/>
      </top>
      <bottom/>
      <diagonal/>
    </border>
    <border>
      <left/>
      <right style="hair">
        <color indexed="64"/>
      </right>
      <top style="hair">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hair">
        <color indexed="64"/>
      </left>
      <right style="thin">
        <color indexed="64"/>
      </right>
      <top style="thin">
        <color indexed="64"/>
      </top>
      <bottom/>
      <diagonal/>
    </border>
    <border>
      <left style="double">
        <color indexed="64"/>
      </left>
      <right style="thin">
        <color indexed="64"/>
      </right>
      <top style="hair">
        <color indexed="64"/>
      </top>
      <bottom/>
      <diagonal/>
    </border>
    <border>
      <left style="double">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8"/>
      </bottom>
      <diagonal/>
    </border>
    <border>
      <left style="thin">
        <color auto="1"/>
      </left>
      <right style="thin">
        <color indexed="8"/>
      </right>
      <top style="thin">
        <color indexed="64"/>
      </top>
      <bottom style="hair">
        <color auto="1"/>
      </bottom>
      <diagonal/>
    </border>
    <border>
      <left style="thin">
        <color indexed="64"/>
      </left>
      <right style="thin">
        <color indexed="8"/>
      </right>
      <top style="thin">
        <color indexed="64"/>
      </top>
      <bottom style="hair">
        <color indexed="8"/>
      </bottom>
      <diagonal/>
    </border>
    <border>
      <left style="thin">
        <color indexed="64"/>
      </left>
      <right style="thin">
        <color indexed="64"/>
      </right>
      <top style="hair">
        <color indexed="8"/>
      </top>
      <bottom style="thin">
        <color indexed="64"/>
      </bottom>
      <diagonal/>
    </border>
    <border>
      <left/>
      <right style="thin">
        <color indexed="64"/>
      </right>
      <top style="hair">
        <color auto="1"/>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auto="1"/>
      </left>
      <right style="thin">
        <color auto="1"/>
      </right>
      <top style="hair">
        <color auto="1"/>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dotted">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8"/>
      </bottom>
      <diagonal/>
    </border>
    <border>
      <left style="thin">
        <color indexed="64"/>
      </left>
      <right style="thin">
        <color indexed="64"/>
      </right>
      <top style="hair">
        <color indexed="8"/>
      </top>
      <bottom style="thin">
        <color indexed="64"/>
      </bottom>
      <diagonal/>
    </border>
    <border>
      <left style="thin">
        <color indexed="64"/>
      </left>
      <right/>
      <top style="hair">
        <color indexed="8"/>
      </top>
      <bottom style="thin">
        <color indexed="64"/>
      </bottom>
      <diagonal/>
    </border>
    <border>
      <left style="hair">
        <color indexed="64"/>
      </left>
      <right style="hair">
        <color indexed="64"/>
      </right>
      <top style="hair">
        <color indexed="8"/>
      </top>
      <bottom style="thin">
        <color indexed="64"/>
      </bottom>
      <diagonal/>
    </border>
    <border>
      <left style="hair">
        <color indexed="64"/>
      </left>
      <right style="thin">
        <color indexed="64"/>
      </right>
      <top style="hair">
        <color indexed="8"/>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10"/>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double">
        <color theme="1"/>
      </left>
      <right style="double">
        <color theme="1"/>
      </right>
      <top style="hair">
        <color indexed="64"/>
      </top>
      <bottom/>
      <diagonal/>
    </border>
    <border>
      <left style="double">
        <color theme="1"/>
      </left>
      <right style="double">
        <color theme="1"/>
      </right>
      <top style="thin">
        <color indexed="64"/>
      </top>
      <bottom style="thin">
        <color indexed="64"/>
      </bottom>
      <diagonal/>
    </border>
    <border>
      <left style="double">
        <color theme="1"/>
      </left>
      <right style="double">
        <color theme="1"/>
      </right>
      <top style="thin">
        <color indexed="64"/>
      </top>
      <bottom/>
      <diagonal/>
    </border>
    <border>
      <left style="thin">
        <color indexed="64"/>
      </left>
      <right style="thin">
        <color indexed="10"/>
      </right>
      <top style="thin">
        <color indexed="64"/>
      </top>
      <bottom/>
      <diagonal/>
    </border>
    <border>
      <left style="thin">
        <color indexed="64"/>
      </left>
      <right style="double">
        <color indexed="64"/>
      </right>
      <top style="thin">
        <color indexed="64"/>
      </top>
      <bottom/>
      <diagonal/>
    </border>
    <border>
      <left style="double">
        <color theme="1"/>
      </left>
      <right style="double">
        <color theme="1"/>
      </right>
      <top style="thin">
        <color indexed="64"/>
      </top>
      <bottom style="double">
        <color theme="1"/>
      </bottom>
      <diagonal/>
    </border>
    <border>
      <left style="dotted">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thin">
        <color indexed="64"/>
      </bottom>
      <diagonal/>
    </border>
    <border>
      <left/>
      <right/>
      <top style="hair">
        <color indexed="64"/>
      </top>
      <bottom style="thin">
        <color indexed="64"/>
      </bottom>
      <diagonal/>
    </border>
    <border>
      <left/>
      <right/>
      <top style="hair">
        <color indexed="64"/>
      </top>
      <bottom/>
      <diagonal/>
    </border>
    <border>
      <left style="thin">
        <color indexed="64"/>
      </left>
      <right style="double">
        <color indexed="64"/>
      </right>
      <top style="hair">
        <color indexed="64"/>
      </top>
      <bottom style="thin">
        <color indexed="64"/>
      </bottom>
      <diagonal/>
    </border>
    <border>
      <left style="thin">
        <color indexed="64"/>
      </left>
      <right style="thin">
        <color auto="1"/>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style="thin">
        <color auto="1"/>
      </left>
      <right/>
      <top style="thin">
        <color auto="1"/>
      </top>
      <bottom style="hair">
        <color auto="1"/>
      </bottom>
      <diagonal/>
    </border>
  </borders>
  <cellStyleXfs count="30">
    <xf numFmtId="0" fontId="0" fillId="0" borderId="0">
      <alignment vertical="center"/>
    </xf>
    <xf numFmtId="0" fontId="31" fillId="0" borderId="0">
      <alignment vertical="center"/>
    </xf>
    <xf numFmtId="0" fontId="8" fillId="0" borderId="0">
      <alignment vertical="center"/>
    </xf>
    <xf numFmtId="0" fontId="26" fillId="0" borderId="0"/>
    <xf numFmtId="0" fontId="7" fillId="0" borderId="0">
      <alignment vertical="center"/>
    </xf>
    <xf numFmtId="0" fontId="7" fillId="0" borderId="0">
      <alignment vertical="center"/>
    </xf>
    <xf numFmtId="0" fontId="52" fillId="12" borderId="0" applyNumberFormat="0" applyBorder="0" applyAlignment="0" applyProtection="0">
      <alignment vertical="center"/>
    </xf>
    <xf numFmtId="0" fontId="84" fillId="0" borderId="0" applyNumberFormat="0" applyFill="0" applyBorder="0" applyAlignment="0" applyProtection="0">
      <alignment vertical="center"/>
    </xf>
    <xf numFmtId="0" fontId="6" fillId="0" borderId="0">
      <alignment vertical="center"/>
    </xf>
    <xf numFmtId="0" fontId="89" fillId="0" borderId="0">
      <alignment vertical="center"/>
    </xf>
    <xf numFmtId="0" fontId="89" fillId="0" borderId="0">
      <alignment vertical="center"/>
    </xf>
    <xf numFmtId="38" fontId="92" fillId="0" borderId="0" applyFont="0" applyFill="0" applyBorder="0" applyAlignment="0" applyProtection="0">
      <alignment vertical="center"/>
    </xf>
    <xf numFmtId="9" fontId="92" fillId="0" borderId="0" applyFont="0" applyFill="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2" fillId="0" borderId="0"/>
    <xf numFmtId="0" fontId="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2" fillId="0" borderId="0">
      <alignment vertical="center"/>
    </xf>
    <xf numFmtId="0" fontId="2" fillId="0" borderId="0">
      <alignment vertical="center"/>
    </xf>
    <xf numFmtId="0" fontId="92" fillId="0" borderId="0"/>
  </cellStyleXfs>
  <cellXfs count="2406">
    <xf numFmtId="0" fontId="0" fillId="0" borderId="0" xfId="0">
      <alignment vertical="center"/>
    </xf>
    <xf numFmtId="0" fontId="10" fillId="0" borderId="0" xfId="0" applyFont="1">
      <alignment vertical="center"/>
    </xf>
    <xf numFmtId="0" fontId="10" fillId="0" borderId="0" xfId="0" applyFont="1" applyAlignment="1">
      <alignment vertical="center" wrapText="1"/>
    </xf>
    <xf numFmtId="0" fontId="30" fillId="0" borderId="0" xfId="3" applyFont="1" applyAlignment="1">
      <alignment shrinkToFit="1"/>
    </xf>
    <xf numFmtId="0" fontId="30" fillId="0" borderId="0" xfId="3" applyFont="1"/>
    <xf numFmtId="0" fontId="35" fillId="0" borderId="0" xfId="0" applyFont="1">
      <alignment vertical="center"/>
    </xf>
    <xf numFmtId="0" fontId="30" fillId="0" borderId="0" xfId="3" applyFont="1" applyAlignment="1">
      <alignment horizontal="center"/>
    </xf>
    <xf numFmtId="0" fontId="30" fillId="0" borderId="3" xfId="3" applyFont="1" applyBorder="1"/>
    <xf numFmtId="0" fontId="30" fillId="0" borderId="7" xfId="3" applyFont="1" applyBorder="1" applyAlignment="1">
      <alignment shrinkToFit="1"/>
    </xf>
    <xf numFmtId="0" fontId="30" fillId="0" borderId="6" xfId="3" applyFont="1" applyBorder="1" applyAlignment="1">
      <alignment shrinkToFit="1"/>
    </xf>
    <xf numFmtId="0" fontId="30" fillId="0" borderId="6" xfId="3" quotePrefix="1" applyFont="1" applyBorder="1" applyAlignment="1">
      <alignment shrinkToFit="1"/>
    </xf>
    <xf numFmtId="0" fontId="30" fillId="0" borderId="7" xfId="3" quotePrefix="1" applyFont="1" applyBorder="1" applyAlignment="1">
      <alignment shrinkToFit="1"/>
    </xf>
    <xf numFmtId="0" fontId="30" fillId="0" borderId="42" xfId="3" quotePrefix="1" applyFont="1" applyBorder="1" applyAlignment="1">
      <alignment shrinkToFit="1"/>
    </xf>
    <xf numFmtId="0" fontId="30" fillId="0" borderId="3" xfId="3" quotePrefix="1" applyFont="1" applyBorder="1" applyAlignment="1">
      <alignment shrinkToFit="1"/>
    </xf>
    <xf numFmtId="0" fontId="30" fillId="0" borderId="14" xfId="3" quotePrefix="1" applyFont="1" applyBorder="1" applyAlignment="1">
      <alignment shrinkToFit="1"/>
    </xf>
    <xf numFmtId="0" fontId="30" fillId="0" borderId="42" xfId="3" applyFont="1" applyBorder="1" applyAlignment="1">
      <alignment shrinkToFit="1"/>
    </xf>
    <xf numFmtId="0" fontId="30" fillId="0" borderId="14" xfId="3" applyFont="1" applyBorder="1" applyAlignment="1">
      <alignment shrinkToFit="1"/>
    </xf>
    <xf numFmtId="0" fontId="38" fillId="0" borderId="0" xfId="0" applyFont="1">
      <alignment vertical="center"/>
    </xf>
    <xf numFmtId="0" fontId="15" fillId="0" borderId="0" xfId="0" applyFont="1">
      <alignment vertical="center"/>
    </xf>
    <xf numFmtId="0" fontId="14" fillId="0" borderId="0" xfId="0" applyFont="1">
      <alignment vertical="center"/>
    </xf>
    <xf numFmtId="0" fontId="48" fillId="0" borderId="0" xfId="0" applyFont="1" applyAlignment="1">
      <alignment horizontal="left" vertical="top" wrapText="1"/>
    </xf>
    <xf numFmtId="0" fontId="10" fillId="0" borderId="0" xfId="0" applyFont="1" applyAlignment="1"/>
    <xf numFmtId="0" fontId="11" fillId="0" borderId="0" xfId="0" applyFont="1" applyAlignment="1"/>
    <xf numFmtId="0" fontId="10" fillId="0" borderId="8" xfId="0" applyFont="1" applyBorder="1" applyAlignment="1"/>
    <xf numFmtId="0" fontId="10" fillId="0" borderId="1" xfId="0" applyFont="1" applyBorder="1">
      <alignment vertical="center"/>
    </xf>
    <xf numFmtId="0" fontId="10" fillId="0" borderId="2" xfId="0" applyFont="1" applyBorder="1">
      <alignment vertical="center"/>
    </xf>
    <xf numFmtId="0" fontId="19" fillId="0" borderId="0" xfId="0" applyFont="1">
      <alignment vertical="center"/>
    </xf>
    <xf numFmtId="0" fontId="19" fillId="0" borderId="1" xfId="0" applyFont="1" applyBorder="1">
      <alignment vertical="center"/>
    </xf>
    <xf numFmtId="0" fontId="19" fillId="0" borderId="2" xfId="0" applyFont="1" applyBorder="1">
      <alignment vertical="center"/>
    </xf>
    <xf numFmtId="0" fontId="19" fillId="0" borderId="2" xfId="0" applyFont="1" applyBorder="1" applyAlignment="1">
      <alignment horizontal="left" vertical="center"/>
    </xf>
    <xf numFmtId="0" fontId="53" fillId="0" borderId="0" xfId="0" applyFont="1">
      <alignment vertical="center"/>
    </xf>
    <xf numFmtId="0" fontId="12" fillId="0" borderId="0" xfId="0" applyFont="1" applyAlignment="1">
      <alignment vertical="center" shrinkToFit="1"/>
    </xf>
    <xf numFmtId="0" fontId="10" fillId="0" borderId="0" xfId="0" applyFont="1" applyAlignment="1">
      <alignment horizontal="right" vertical="center"/>
    </xf>
    <xf numFmtId="0" fontId="10" fillId="0" borderId="0" xfId="0" applyFont="1" applyAlignment="1">
      <alignment vertical="top"/>
    </xf>
    <xf numFmtId="0" fontId="10" fillId="0" borderId="0" xfId="0" applyFont="1" applyAlignment="1">
      <alignment horizontal="left" vertical="center"/>
    </xf>
    <xf numFmtId="0" fontId="37" fillId="0" borderId="0" xfId="0" applyFont="1">
      <alignment vertical="center"/>
    </xf>
    <xf numFmtId="0" fontId="11" fillId="0" borderId="0" xfId="0" applyFont="1">
      <alignment vertical="center"/>
    </xf>
    <xf numFmtId="0" fontId="12" fillId="0" borderId="0" xfId="0" applyFont="1">
      <alignment vertical="center"/>
    </xf>
    <xf numFmtId="0" fontId="38" fillId="0" borderId="0" xfId="0" applyFont="1" applyAlignment="1">
      <alignment horizontal="left" vertical="top"/>
    </xf>
    <xf numFmtId="0" fontId="62" fillId="0" borderId="0" xfId="0" applyFont="1">
      <alignment vertical="center"/>
    </xf>
    <xf numFmtId="0" fontId="55" fillId="0" borderId="0" xfId="0" applyFont="1">
      <alignment vertical="center"/>
    </xf>
    <xf numFmtId="0" fontId="56" fillId="0" borderId="0" xfId="0" applyFont="1">
      <alignment vertical="center"/>
    </xf>
    <xf numFmtId="0" fontId="27" fillId="0" borderId="0" xfId="0" applyFont="1">
      <alignment vertical="center"/>
    </xf>
    <xf numFmtId="0" fontId="11" fillId="0" borderId="0" xfId="0" applyFont="1" applyAlignment="1">
      <alignment vertical="center" wrapText="1"/>
    </xf>
    <xf numFmtId="0" fontId="11" fillId="0" borderId="0" xfId="0" applyFont="1" applyAlignment="1">
      <alignment vertical="top" wrapText="1"/>
    </xf>
    <xf numFmtId="0" fontId="11" fillId="0" borderId="34" xfId="0" applyFont="1" applyBorder="1" applyAlignment="1">
      <alignment horizontal="left" vertical="top" wrapText="1"/>
    </xf>
    <xf numFmtId="0" fontId="58" fillId="0" borderId="0" xfId="0" applyFont="1">
      <alignment vertical="center"/>
    </xf>
    <xf numFmtId="0" fontId="19" fillId="0" borderId="0" xfId="0" applyFont="1" applyAlignment="1">
      <alignment horizontal="center" vertical="top" shrinkToFit="1"/>
    </xf>
    <xf numFmtId="0" fontId="11" fillId="0" borderId="3" xfId="0" applyFont="1" applyBorder="1" applyAlignment="1">
      <alignment vertical="center" wrapText="1"/>
    </xf>
    <xf numFmtId="0" fontId="57" fillId="0" borderId="0" xfId="0" applyFont="1">
      <alignment vertical="center"/>
    </xf>
    <xf numFmtId="0" fontId="22" fillId="0" borderId="0" xfId="0" applyFont="1">
      <alignment vertical="center"/>
    </xf>
    <xf numFmtId="0" fontId="18" fillId="0" borderId="0" xfId="0" applyFont="1">
      <alignment vertical="center"/>
    </xf>
    <xf numFmtId="0" fontId="14" fillId="0" borderId="0" xfId="0" applyFont="1" applyAlignment="1">
      <alignment horizontal="left" vertical="center"/>
    </xf>
    <xf numFmtId="0" fontId="10" fillId="0" borderId="0" xfId="0" applyFont="1" applyAlignment="1">
      <alignment horizontal="distributed" vertical="center" wrapText="1"/>
    </xf>
    <xf numFmtId="176" fontId="15" fillId="0" borderId="0" xfId="0" applyNumberFormat="1" applyFont="1" applyAlignment="1">
      <alignment horizontal="right" vertical="center" shrinkToFit="1"/>
    </xf>
    <xf numFmtId="0" fontId="10" fillId="0" borderId="0" xfId="0" applyFont="1" applyAlignment="1">
      <alignment horizontal="center" vertical="center" wrapText="1"/>
    </xf>
    <xf numFmtId="0" fontId="10" fillId="0" borderId="0" xfId="0" applyFont="1" applyAlignment="1">
      <alignment vertical="center" textRotation="255"/>
    </xf>
    <xf numFmtId="0" fontId="17" fillId="0" borderId="0" xfId="0" applyFont="1">
      <alignment vertical="center"/>
    </xf>
    <xf numFmtId="0" fontId="24" fillId="0" borderId="0" xfId="0" applyFont="1">
      <alignment vertical="center"/>
    </xf>
    <xf numFmtId="0" fontId="20" fillId="0" borderId="0" xfId="0" applyFont="1">
      <alignment vertical="center"/>
    </xf>
    <xf numFmtId="0" fontId="12" fillId="0" borderId="0" xfId="0" applyFont="1" applyAlignment="1">
      <alignment horizontal="right" vertical="center"/>
    </xf>
    <xf numFmtId="0" fontId="10" fillId="0" borderId="0" xfId="0" applyFont="1" applyAlignment="1">
      <alignment vertical="center" textRotation="95"/>
    </xf>
    <xf numFmtId="0" fontId="0" fillId="0" borderId="0" xfId="0" applyAlignment="1">
      <alignment vertical="center" textRotation="95"/>
    </xf>
    <xf numFmtId="0" fontId="41" fillId="0" borderId="0" xfId="0" applyFont="1">
      <alignment vertical="center"/>
    </xf>
    <xf numFmtId="0" fontId="10" fillId="0" borderId="4" xfId="0" applyFont="1" applyBorder="1">
      <alignment vertical="center"/>
    </xf>
    <xf numFmtId="0" fontId="0" fillId="0" borderId="9" xfId="0" applyBorder="1">
      <alignment vertical="center"/>
    </xf>
    <xf numFmtId="0" fontId="0" fillId="0" borderId="21" xfId="0" applyBorder="1">
      <alignment vertical="center"/>
    </xf>
    <xf numFmtId="0" fontId="10" fillId="0" borderId="1" xfId="0" applyFont="1" applyBorder="1" applyAlignment="1">
      <alignment vertical="top" wrapText="1"/>
    </xf>
    <xf numFmtId="0" fontId="10" fillId="0" borderId="5" xfId="0" applyFont="1" applyBorder="1" applyAlignment="1">
      <alignment vertical="top" wrapText="1"/>
    </xf>
    <xf numFmtId="0" fontId="29" fillId="0" borderId="0" xfId="0" applyFont="1">
      <alignment vertical="center"/>
    </xf>
    <xf numFmtId="0" fontId="42" fillId="0" borderId="0" xfId="0" applyFont="1">
      <alignment vertical="center"/>
    </xf>
    <xf numFmtId="0" fontId="43" fillId="0" borderId="0" xfId="0" applyFont="1">
      <alignment vertical="center"/>
    </xf>
    <xf numFmtId="0" fontId="43" fillId="0" borderId="0" xfId="0" applyFont="1" applyAlignment="1">
      <alignment horizontal="right" vertical="center"/>
    </xf>
    <xf numFmtId="0" fontId="44" fillId="0" borderId="0" xfId="0" applyFont="1">
      <alignment vertical="center"/>
    </xf>
    <xf numFmtId="0" fontId="50" fillId="0" borderId="0" xfId="0" applyFont="1">
      <alignment vertical="center"/>
    </xf>
    <xf numFmtId="176" fontId="10" fillId="0" borderId="0" xfId="0" applyNumberFormat="1" applyFont="1">
      <alignment vertical="center"/>
    </xf>
    <xf numFmtId="0" fontId="63" fillId="0" borderId="0" xfId="0" applyFont="1">
      <alignment vertical="center"/>
    </xf>
    <xf numFmtId="0" fontId="37" fillId="0" borderId="15" xfId="0" applyFont="1" applyBorder="1" applyAlignment="1">
      <alignment horizontal="left" vertical="center"/>
    </xf>
    <xf numFmtId="0" fontId="64" fillId="0" borderId="0" xfId="0" applyFont="1" applyAlignment="1">
      <alignment horizontal="justify" vertical="center"/>
    </xf>
    <xf numFmtId="0" fontId="65" fillId="0" borderId="0" xfId="0" applyFont="1">
      <alignment vertical="center"/>
    </xf>
    <xf numFmtId="0" fontId="10" fillId="0" borderId="0" xfId="0" applyFont="1" applyAlignment="1">
      <alignment horizontal="left" vertical="top"/>
    </xf>
    <xf numFmtId="0" fontId="10" fillId="0" borderId="1" xfId="0" applyFont="1" applyBorder="1" applyAlignment="1">
      <alignment horizontal="left" vertical="center"/>
    </xf>
    <xf numFmtId="176" fontId="14" fillId="0" borderId="0" xfId="0" applyNumberFormat="1" applyFont="1" applyAlignment="1">
      <alignment vertical="center" shrinkToFit="1"/>
    </xf>
    <xf numFmtId="0" fontId="59" fillId="0" borderId="0" xfId="0" applyFont="1" applyAlignment="1">
      <alignment horizontal="center" vertical="center"/>
    </xf>
    <xf numFmtId="0" fontId="11" fillId="0" borderId="40" xfId="0" applyFont="1" applyBorder="1" applyAlignment="1">
      <alignment vertical="center" wrapText="1"/>
    </xf>
    <xf numFmtId="0" fontId="11" fillId="0" borderId="29" xfId="0" applyFont="1" applyBorder="1" applyAlignment="1">
      <alignment vertical="center" wrapText="1"/>
    </xf>
    <xf numFmtId="0" fontId="11" fillId="0" borderId="56" xfId="0" applyFont="1" applyBorder="1" applyAlignment="1">
      <alignment vertical="center" wrapText="1"/>
    </xf>
    <xf numFmtId="0" fontId="11" fillId="0" borderId="34" xfId="0" applyFont="1" applyBorder="1" applyAlignment="1">
      <alignment vertical="center" wrapText="1"/>
    </xf>
    <xf numFmtId="0" fontId="11" fillId="0" borderId="41" xfId="0" applyFont="1" applyBorder="1" applyAlignment="1">
      <alignment vertical="center" wrapText="1"/>
    </xf>
    <xf numFmtId="0" fontId="11" fillId="0" borderId="0" xfId="0" applyFont="1" applyAlignment="1">
      <alignment horizontal="right" vertical="center"/>
    </xf>
    <xf numFmtId="0" fontId="11" fillId="0" borderId="28" xfId="0" applyFont="1" applyBorder="1" applyAlignment="1">
      <alignment horizontal="center" vertical="center" wrapText="1"/>
    </xf>
    <xf numFmtId="0" fontId="11" fillId="0" borderId="41" xfId="0" applyFont="1" applyBorder="1" applyAlignment="1">
      <alignment vertical="top" wrapText="1"/>
    </xf>
    <xf numFmtId="0" fontId="11" fillId="0" borderId="3" xfId="0" applyFont="1" applyBorder="1" applyAlignment="1">
      <alignment vertical="top" wrapText="1"/>
    </xf>
    <xf numFmtId="0" fontId="0" fillId="0" borderId="0" xfId="0" applyAlignment="1">
      <alignment horizontal="right" vertical="center" wrapText="1"/>
    </xf>
    <xf numFmtId="0" fontId="32" fillId="0" borderId="0" xfId="0" applyFont="1">
      <alignment vertical="center"/>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3" xfId="0" applyFont="1" applyBorder="1" applyAlignment="1">
      <alignment horizontal="center" vertical="center" wrapText="1"/>
    </xf>
    <xf numFmtId="0" fontId="19" fillId="0" borderId="3" xfId="0" applyFont="1" applyBorder="1" applyAlignment="1">
      <alignment vertical="center" wrapText="1"/>
    </xf>
    <xf numFmtId="0" fontId="19" fillId="0" borderId="7" xfId="0" applyFont="1" applyBorder="1" applyAlignment="1">
      <alignment vertical="center" wrapText="1"/>
    </xf>
    <xf numFmtId="0" fontId="19" fillId="0" borderId="13" xfId="0" applyFont="1" applyBorder="1" applyAlignment="1">
      <alignment vertical="center" wrapText="1"/>
    </xf>
    <xf numFmtId="0" fontId="19" fillId="0" borderId="6" xfId="0" applyFont="1" applyBorder="1" applyAlignment="1">
      <alignment horizontal="center" vertical="center"/>
    </xf>
    <xf numFmtId="0" fontId="19" fillId="0" borderId="3" xfId="0" applyFont="1" applyBorder="1">
      <alignment vertical="center"/>
    </xf>
    <xf numFmtId="0" fontId="40" fillId="0" borderId="0" xfId="0" applyFont="1" applyAlignment="1">
      <alignment horizontal="right"/>
    </xf>
    <xf numFmtId="0" fontId="37" fillId="0" borderId="0" xfId="0" applyFont="1" applyAlignment="1">
      <alignment vertical="center" wrapText="1"/>
    </xf>
    <xf numFmtId="0" fontId="15" fillId="0" borderId="0" xfId="0" applyFont="1" applyAlignment="1">
      <alignment horizontal="right" vertical="center"/>
    </xf>
    <xf numFmtId="0" fontId="11" fillId="0" borderId="0" xfId="0" applyFont="1" applyAlignment="1">
      <alignment vertical="center" shrinkToFit="1"/>
    </xf>
    <xf numFmtId="0" fontId="40" fillId="0" borderId="0" xfId="0" applyFont="1" applyAlignment="1">
      <alignment horizontal="center" vertical="center" wrapText="1"/>
    </xf>
    <xf numFmtId="0" fontId="36" fillId="0" borderId="0" xfId="0" applyFont="1" applyAlignment="1">
      <alignment horizontal="left" vertical="top" wrapText="1"/>
    </xf>
    <xf numFmtId="178" fontId="45" fillId="0" borderId="3" xfId="0" applyNumberFormat="1" applyFont="1" applyBorder="1">
      <alignment vertical="center"/>
    </xf>
    <xf numFmtId="0" fontId="14" fillId="0" borderId="0" xfId="0" applyFont="1" applyAlignment="1">
      <alignment horizontal="right" vertical="center"/>
    </xf>
    <xf numFmtId="0" fontId="32" fillId="0" borderId="0" xfId="0" applyFont="1" applyAlignment="1">
      <alignment vertical="center" wrapText="1"/>
    </xf>
    <xf numFmtId="0" fontId="19" fillId="0" borderId="0" xfId="0" applyFont="1" applyAlignment="1">
      <alignment horizontal="left" vertical="center"/>
    </xf>
    <xf numFmtId="0" fontId="66" fillId="0" borderId="0" xfId="0" applyFont="1" applyAlignment="1">
      <alignment horizontal="left" vertical="top" wrapText="1"/>
    </xf>
    <xf numFmtId="0" fontId="51" fillId="0" borderId="0" xfId="0" applyFont="1">
      <alignment vertical="center"/>
    </xf>
    <xf numFmtId="0" fontId="51" fillId="0" borderId="0" xfId="0" applyFont="1" applyAlignment="1">
      <alignment vertical="center" wrapText="1"/>
    </xf>
    <xf numFmtId="0" fontId="30" fillId="0" borderId="110" xfId="3" applyFont="1" applyBorder="1" applyAlignment="1">
      <alignment shrinkToFit="1"/>
    </xf>
    <xf numFmtId="0" fontId="54" fillId="0" borderId="0" xfId="0" applyFont="1">
      <alignment vertical="center"/>
    </xf>
    <xf numFmtId="0" fontId="69" fillId="0" borderId="0" xfId="0" applyFont="1">
      <alignment vertical="center"/>
    </xf>
    <xf numFmtId="0" fontId="59" fillId="0" borderId="0" xfId="0" applyFont="1">
      <alignment vertical="center"/>
    </xf>
    <xf numFmtId="0" fontId="60" fillId="0" borderId="0" xfId="0" applyFont="1">
      <alignment vertical="center"/>
    </xf>
    <xf numFmtId="0" fontId="70" fillId="0" borderId="0" xfId="0" applyFont="1">
      <alignment vertical="center"/>
    </xf>
    <xf numFmtId="0" fontId="32" fillId="0" borderId="0" xfId="0" applyFont="1" applyAlignment="1">
      <alignment horizontal="right" vertical="center"/>
    </xf>
    <xf numFmtId="0" fontId="71" fillId="0" borderId="0" xfId="0" applyFont="1">
      <alignment vertical="center"/>
    </xf>
    <xf numFmtId="177" fontId="20" fillId="0" borderId="0" xfId="0" applyNumberFormat="1" applyFont="1">
      <alignment vertical="center"/>
    </xf>
    <xf numFmtId="0" fontId="73" fillId="0" borderId="0" xfId="0" applyFont="1">
      <alignment vertical="center"/>
    </xf>
    <xf numFmtId="0" fontId="43" fillId="0" borderId="0" xfId="0" applyFont="1" applyAlignment="1">
      <alignment horizontal="left" vertical="center"/>
    </xf>
    <xf numFmtId="0" fontId="15" fillId="0" borderId="0" xfId="0" applyFont="1" applyAlignment="1"/>
    <xf numFmtId="0" fontId="73" fillId="0" borderId="0" xfId="0" applyFont="1" applyAlignment="1"/>
    <xf numFmtId="0" fontId="47" fillId="0" borderId="0" xfId="0" applyFont="1">
      <alignment vertical="center"/>
    </xf>
    <xf numFmtId="0" fontId="57" fillId="0" borderId="0" xfId="0" applyFont="1" applyAlignment="1">
      <alignment horizontal="left" vertical="top"/>
    </xf>
    <xf numFmtId="0" fontId="68" fillId="0" borderId="0" xfId="0" applyFont="1">
      <alignment vertical="center"/>
    </xf>
    <xf numFmtId="0" fontId="76" fillId="0" borderId="0" xfId="0" applyFont="1">
      <alignment vertical="center"/>
    </xf>
    <xf numFmtId="177" fontId="68" fillId="0" borderId="0" xfId="0" applyNumberFormat="1" applyFont="1">
      <alignment vertical="center"/>
    </xf>
    <xf numFmtId="0" fontId="68" fillId="0" borderId="0" xfId="0" applyFont="1" applyAlignment="1">
      <alignment horizontal="left" vertical="center"/>
    </xf>
    <xf numFmtId="0" fontId="30" fillId="0" borderId="113" xfId="3" applyFont="1" applyBorder="1" applyAlignment="1">
      <alignment shrinkToFit="1"/>
    </xf>
    <xf numFmtId="178" fontId="37" fillId="0" borderId="0" xfId="0" applyNumberFormat="1" applyFont="1">
      <alignment vertical="center"/>
    </xf>
    <xf numFmtId="0" fontId="10" fillId="15" borderId="0" xfId="0" applyFont="1" applyFill="1">
      <alignment vertical="center"/>
    </xf>
    <xf numFmtId="0" fontId="15" fillId="15" borderId="0" xfId="0" applyFont="1" applyFill="1">
      <alignment vertical="center"/>
    </xf>
    <xf numFmtId="178" fontId="10" fillId="0" borderId="0" xfId="0" applyNumberFormat="1" applyFont="1">
      <alignment vertical="center"/>
    </xf>
    <xf numFmtId="176" fontId="14" fillId="0" borderId="6" xfId="0" applyNumberFormat="1" applyFont="1" applyBorder="1">
      <alignment vertical="center"/>
    </xf>
    <xf numFmtId="176" fontId="24" fillId="0" borderId="14" xfId="0" applyNumberFormat="1" applyFont="1" applyBorder="1">
      <alignment vertical="center"/>
    </xf>
    <xf numFmtId="176" fontId="24" fillId="0" borderId="6" xfId="0" applyNumberFormat="1" applyFont="1" applyBorder="1">
      <alignment vertical="center"/>
    </xf>
    <xf numFmtId="176" fontId="24" fillId="0" borderId="89" xfId="0" applyNumberFormat="1" applyFont="1" applyBorder="1">
      <alignment vertical="center"/>
    </xf>
    <xf numFmtId="176" fontId="14" fillId="0" borderId="60" xfId="0" applyNumberFormat="1" applyFont="1" applyBorder="1" applyAlignment="1">
      <alignment horizontal="right" vertical="center" shrinkToFit="1"/>
    </xf>
    <xf numFmtId="176" fontId="24" fillId="0" borderId="96" xfId="0" applyNumberFormat="1" applyFont="1" applyBorder="1">
      <alignment vertical="center"/>
    </xf>
    <xf numFmtId="176" fontId="24" fillId="0" borderId="92" xfId="0" applyNumberFormat="1" applyFont="1" applyBorder="1">
      <alignment vertical="center"/>
    </xf>
    <xf numFmtId="176" fontId="24" fillId="0" borderId="27" xfId="0" applyNumberFormat="1" applyFont="1" applyBorder="1" applyAlignment="1">
      <alignment horizontal="right" vertical="center"/>
    </xf>
    <xf numFmtId="176" fontId="24" fillId="0" borderId="29" xfId="0" applyNumberFormat="1" applyFont="1" applyBorder="1" applyAlignment="1">
      <alignment horizontal="right" vertical="center"/>
    </xf>
    <xf numFmtId="176" fontId="24" fillId="0" borderId="30" xfId="0" applyNumberFormat="1" applyFont="1" applyBorder="1" applyAlignment="1">
      <alignment horizontal="right" vertical="center"/>
    </xf>
    <xf numFmtId="176" fontId="14" fillId="0" borderId="59" xfId="0" applyNumberFormat="1" applyFont="1" applyBorder="1" applyAlignment="1">
      <alignment horizontal="right" vertical="center" shrinkToFit="1"/>
    </xf>
    <xf numFmtId="176" fontId="14" fillId="0" borderId="25" xfId="0" applyNumberFormat="1" applyFont="1" applyBorder="1" applyAlignment="1">
      <alignment horizontal="right" vertical="center" shrinkToFit="1"/>
    </xf>
    <xf numFmtId="176" fontId="14" fillId="0" borderId="26" xfId="0" applyNumberFormat="1" applyFont="1" applyBorder="1" applyAlignment="1">
      <alignment horizontal="right" vertical="center" shrinkToFit="1"/>
    </xf>
    <xf numFmtId="0" fontId="12" fillId="0" borderId="3" xfId="0" applyFont="1" applyBorder="1" applyAlignment="1">
      <alignment horizontal="center" vertical="center"/>
    </xf>
    <xf numFmtId="0" fontId="12" fillId="0" borderId="0" xfId="0" applyFont="1" applyAlignment="1">
      <alignment horizontal="center" vertical="center"/>
    </xf>
    <xf numFmtId="0" fontId="79" fillId="0" borderId="0" xfId="0" applyFont="1">
      <alignment vertical="center"/>
    </xf>
    <xf numFmtId="0" fontId="32" fillId="0" borderId="0" xfId="0" applyFont="1" applyAlignment="1">
      <alignment horizontal="left" vertical="top" wrapText="1"/>
    </xf>
    <xf numFmtId="0" fontId="0" fillId="15" borderId="0" xfId="0" applyFill="1" applyAlignment="1">
      <alignment vertical="center" wrapText="1"/>
    </xf>
    <xf numFmtId="176" fontId="24" fillId="2" borderId="133" xfId="0" applyNumberFormat="1" applyFont="1" applyFill="1" applyBorder="1">
      <alignment vertical="center"/>
    </xf>
    <xf numFmtId="177" fontId="15" fillId="0" borderId="0" xfId="0" applyNumberFormat="1" applyFont="1" applyAlignment="1">
      <alignment shrinkToFit="1"/>
    </xf>
    <xf numFmtId="0" fontId="80" fillId="0" borderId="0" xfId="0" applyFont="1">
      <alignment vertical="center"/>
    </xf>
    <xf numFmtId="0" fontId="80" fillId="0" borderId="0" xfId="0" applyFont="1" applyAlignment="1">
      <alignment horizontal="right" vertical="center"/>
    </xf>
    <xf numFmtId="0" fontId="57" fillId="0" borderId="0" xfId="0" applyFont="1" applyAlignment="1">
      <alignment horizontal="left" vertical="center"/>
    </xf>
    <xf numFmtId="0" fontId="81" fillId="0" borderId="0" xfId="0" applyFont="1">
      <alignment vertical="center"/>
    </xf>
    <xf numFmtId="0" fontId="16" fillId="0" borderId="0" xfId="0" applyFont="1">
      <alignment vertical="center"/>
    </xf>
    <xf numFmtId="0" fontId="16" fillId="0" borderId="0" xfId="0" applyFont="1" applyAlignment="1">
      <alignment horizontal="right" vertical="center"/>
    </xf>
    <xf numFmtId="176" fontId="24" fillId="0" borderId="114" xfId="0" applyNumberFormat="1" applyFont="1" applyBorder="1">
      <alignment vertical="center"/>
    </xf>
    <xf numFmtId="0" fontId="61" fillId="0" borderId="0" xfId="0" applyFont="1" applyAlignment="1">
      <alignment horizontal="center" vertical="center"/>
    </xf>
    <xf numFmtId="176" fontId="24" fillId="0" borderId="113" xfId="0" applyNumberFormat="1" applyFont="1" applyBorder="1">
      <alignment vertical="center"/>
    </xf>
    <xf numFmtId="0" fontId="16" fillId="0" borderId="0" xfId="0" applyFont="1" applyAlignment="1">
      <alignment horizontal="right" vertical="top"/>
    </xf>
    <xf numFmtId="0" fontId="12" fillId="0" borderId="0" xfId="0" applyFont="1" applyAlignment="1">
      <alignment vertical="top"/>
    </xf>
    <xf numFmtId="0" fontId="16" fillId="0" borderId="7" xfId="0" applyFont="1" applyBorder="1">
      <alignment vertical="center"/>
    </xf>
    <xf numFmtId="0" fontId="19" fillId="0" borderId="7" xfId="0" applyFont="1" applyBorder="1" applyAlignment="1">
      <alignment vertical="top" wrapText="1"/>
    </xf>
    <xf numFmtId="0" fontId="19" fillId="0" borderId="113" xfId="0" applyFont="1" applyBorder="1" applyAlignment="1">
      <alignment vertical="top" wrapText="1"/>
    </xf>
    <xf numFmtId="0" fontId="12" fillId="0" borderId="7" xfId="0" applyFont="1" applyBorder="1">
      <alignment vertical="center"/>
    </xf>
    <xf numFmtId="0" fontId="12" fillId="0" borderId="113" xfId="0" applyFont="1" applyBorder="1">
      <alignment vertical="center"/>
    </xf>
    <xf numFmtId="0" fontId="0" fillId="0" borderId="0" xfId="0" applyAlignment="1">
      <alignment horizontal="left" vertical="center" wrapText="1"/>
    </xf>
    <xf numFmtId="0" fontId="10" fillId="0" borderId="1" xfId="0" applyFont="1" applyBorder="1" applyAlignment="1">
      <alignment horizontal="left" vertical="center" wrapText="1"/>
    </xf>
    <xf numFmtId="0" fontId="0" fillId="0" borderId="0" xfId="0" applyAlignment="1">
      <alignment vertical="top"/>
    </xf>
    <xf numFmtId="177" fontId="15" fillId="0" borderId="0" xfId="0" applyNumberFormat="1" applyFont="1" applyAlignment="1">
      <alignment horizontal="right" shrinkToFit="1"/>
    </xf>
    <xf numFmtId="0" fontId="82" fillId="0" borderId="0" xfId="0" applyFont="1" applyAlignment="1">
      <alignment horizontal="center" vertical="center"/>
    </xf>
    <xf numFmtId="0" fontId="68" fillId="0" borderId="0" xfId="0" applyFont="1" applyAlignment="1">
      <alignment horizontal="center" vertical="center"/>
    </xf>
    <xf numFmtId="49" fontId="0" fillId="0" borderId="0" xfId="0" applyNumberFormat="1" applyAlignment="1">
      <alignment horizontal="center" vertical="center"/>
    </xf>
    <xf numFmtId="0" fontId="11" fillId="0" borderId="0" xfId="0" applyFont="1" applyAlignment="1">
      <alignment horizontal="left" vertical="center"/>
    </xf>
    <xf numFmtId="0" fontId="86" fillId="0" borderId="0" xfId="0" applyFont="1" applyAlignment="1">
      <alignment vertical="center" wrapText="1"/>
    </xf>
    <xf numFmtId="0" fontId="30" fillId="0" borderId="110" xfId="3" applyFont="1" applyBorder="1"/>
    <xf numFmtId="0" fontId="30" fillId="0" borderId="14" xfId="3" applyFont="1" applyBorder="1"/>
    <xf numFmtId="0" fontId="30" fillId="0" borderId="114" xfId="3" applyFont="1" applyBorder="1" applyAlignment="1">
      <alignment shrinkToFit="1"/>
    </xf>
    <xf numFmtId="180" fontId="30" fillId="0" borderId="113" xfId="3" applyNumberFormat="1" applyFont="1" applyBorder="1" applyAlignment="1">
      <alignment shrinkToFit="1"/>
    </xf>
    <xf numFmtId="0" fontId="30" fillId="0" borderId="110" xfId="3" applyFont="1" applyBorder="1" applyAlignment="1">
      <alignment horizontal="center"/>
    </xf>
    <xf numFmtId="0" fontId="10" fillId="0" borderId="145" xfId="0" applyFont="1" applyBorder="1">
      <alignment vertical="center"/>
    </xf>
    <xf numFmtId="0" fontId="10" fillId="0" borderId="0" xfId="0" applyFont="1" applyAlignment="1">
      <alignment vertical="center" shrinkToFit="1"/>
    </xf>
    <xf numFmtId="0" fontId="87" fillId="0" borderId="0" xfId="0" applyFont="1">
      <alignment vertical="center"/>
    </xf>
    <xf numFmtId="0" fontId="10" fillId="0" borderId="114" xfId="0" applyFont="1" applyBorder="1">
      <alignment vertical="center"/>
    </xf>
    <xf numFmtId="0" fontId="10" fillId="0" borderId="110" xfId="0" applyFont="1" applyBorder="1">
      <alignment vertical="center"/>
    </xf>
    <xf numFmtId="0" fontId="10" fillId="0" borderId="142" xfId="0" applyFont="1" applyBorder="1">
      <alignment vertical="center"/>
    </xf>
    <xf numFmtId="0" fontId="10" fillId="0" borderId="124" xfId="0" applyFont="1" applyBorder="1">
      <alignment vertical="center"/>
    </xf>
    <xf numFmtId="0" fontId="10" fillId="0" borderId="3" xfId="0" applyFont="1" applyBorder="1">
      <alignment vertical="center"/>
    </xf>
    <xf numFmtId="0" fontId="10" fillId="0" borderId="13" xfId="0" applyFont="1" applyBorder="1">
      <alignment vertical="center"/>
    </xf>
    <xf numFmtId="0" fontId="10" fillId="0" borderId="13" xfId="0" applyFont="1" applyBorder="1" applyAlignment="1">
      <alignment vertical="center" wrapText="1"/>
    </xf>
    <xf numFmtId="0" fontId="10" fillId="0" borderId="142" xfId="0" applyFont="1" applyBorder="1" applyAlignment="1">
      <alignment vertical="center" wrapText="1"/>
    </xf>
    <xf numFmtId="0" fontId="10" fillId="0" borderId="7" xfId="0" applyFont="1" applyBorder="1" applyAlignment="1">
      <alignment vertical="center" wrapText="1"/>
    </xf>
    <xf numFmtId="0" fontId="10" fillId="0" borderId="113" xfId="0" applyFont="1" applyBorder="1" applyAlignment="1">
      <alignment vertical="center" wrapText="1"/>
    </xf>
    <xf numFmtId="0" fontId="10" fillId="0" borderId="3" xfId="0" applyFont="1" applyBorder="1" applyAlignment="1">
      <alignment vertical="center" wrapText="1"/>
    </xf>
    <xf numFmtId="0" fontId="10" fillId="0" borderId="114" xfId="0" applyFont="1" applyBorder="1" applyAlignment="1">
      <alignment vertical="center" wrapText="1"/>
    </xf>
    <xf numFmtId="0" fontId="37" fillId="0" borderId="0" xfId="0" applyFont="1" applyAlignment="1">
      <alignment horizontal="center" vertical="center"/>
    </xf>
    <xf numFmtId="0" fontId="10" fillId="0" borderId="0" xfId="0" applyFont="1" applyAlignment="1">
      <alignment horizontal="distributed" wrapText="1"/>
    </xf>
    <xf numFmtId="0" fontId="10" fillId="0" borderId="3" xfId="0" applyFont="1" applyBorder="1" applyAlignment="1">
      <alignment horizontal="right" vertical="center"/>
    </xf>
    <xf numFmtId="0" fontId="10" fillId="0" borderId="13" xfId="0" applyFont="1" applyBorder="1" applyAlignment="1">
      <alignment horizontal="right" vertical="center"/>
    </xf>
    <xf numFmtId="0" fontId="10" fillId="0" borderId="114" xfId="0" applyFont="1" applyBorder="1" applyAlignment="1">
      <alignment horizontal="right" vertical="center"/>
    </xf>
    <xf numFmtId="0" fontId="10" fillId="0" borderId="142" xfId="0" applyFont="1" applyBorder="1" applyAlignment="1">
      <alignment horizontal="right" vertical="center"/>
    </xf>
    <xf numFmtId="0" fontId="88" fillId="0" borderId="0" xfId="0" applyFont="1">
      <alignment vertical="center"/>
    </xf>
    <xf numFmtId="0" fontId="19" fillId="0" borderId="0" xfId="0" applyFont="1" applyAlignment="1">
      <alignment horizontal="center" vertical="center" shrinkToFit="1"/>
    </xf>
    <xf numFmtId="0" fontId="90" fillId="16" borderId="0" xfId="9" applyFont="1" applyFill="1" applyAlignment="1">
      <alignment horizontal="left"/>
    </xf>
    <xf numFmtId="49" fontId="43" fillId="17" borderId="0" xfId="9" applyNumberFormat="1" applyFont="1" applyFill="1">
      <alignment vertical="center"/>
    </xf>
    <xf numFmtId="0" fontId="89" fillId="0" borderId="0" xfId="9">
      <alignment vertical="center"/>
    </xf>
    <xf numFmtId="0" fontId="91" fillId="0" borderId="0" xfId="9" applyFont="1">
      <alignment vertical="center"/>
    </xf>
    <xf numFmtId="0" fontId="90" fillId="16" borderId="0" xfId="0" applyFont="1" applyFill="1" applyAlignment="1">
      <alignment horizontal="left"/>
    </xf>
    <xf numFmtId="0" fontId="19" fillId="0" borderId="13" xfId="0" applyFont="1" applyBorder="1">
      <alignment vertical="center"/>
    </xf>
    <xf numFmtId="0" fontId="19" fillId="0" borderId="142" xfId="0" applyFont="1" applyBorder="1">
      <alignment vertical="center"/>
    </xf>
    <xf numFmtId="0" fontId="19" fillId="0" borderId="114" xfId="0" applyFont="1" applyBorder="1">
      <alignment vertical="center"/>
    </xf>
    <xf numFmtId="0" fontId="40" fillId="0" borderId="7" xfId="0" applyFont="1" applyBorder="1">
      <alignment vertical="center"/>
    </xf>
    <xf numFmtId="0" fontId="40" fillId="0" borderId="13" xfId="0" applyFont="1" applyBorder="1">
      <alignment vertical="center"/>
    </xf>
    <xf numFmtId="0" fontId="40" fillId="0" borderId="3" xfId="0" applyFont="1" applyBorder="1">
      <alignment vertical="center"/>
    </xf>
    <xf numFmtId="0" fontId="40" fillId="0" borderId="113" xfId="0" applyFont="1" applyBorder="1">
      <alignment vertical="center"/>
    </xf>
    <xf numFmtId="0" fontId="40" fillId="0" borderId="142" xfId="0" applyFont="1" applyBorder="1">
      <alignment vertical="center"/>
    </xf>
    <xf numFmtId="0" fontId="40" fillId="0" borderId="114" xfId="0" applyFont="1" applyBorder="1">
      <alignment vertical="center"/>
    </xf>
    <xf numFmtId="0" fontId="40" fillId="0" borderId="0" xfId="0" applyFont="1">
      <alignment vertical="center"/>
    </xf>
    <xf numFmtId="0" fontId="10" fillId="0" borderId="0" xfId="0" applyFont="1" applyAlignment="1">
      <alignment horizontal="center"/>
    </xf>
    <xf numFmtId="0" fontId="19" fillId="0" borderId="110" xfId="0" applyFont="1" applyBorder="1">
      <alignment vertical="center"/>
    </xf>
    <xf numFmtId="0" fontId="10" fillId="0" borderId="0" xfId="0" applyFont="1" applyAlignment="1">
      <alignment textRotation="255"/>
    </xf>
    <xf numFmtId="0" fontId="20" fillId="0" borderId="0" xfId="0" applyFont="1" applyAlignment="1">
      <alignment horizontal="right" vertical="center"/>
    </xf>
    <xf numFmtId="177" fontId="20" fillId="0" borderId="0" xfId="0" applyNumberFormat="1" applyFont="1" applyAlignment="1">
      <alignment horizontal="right" vertical="center"/>
    </xf>
    <xf numFmtId="0" fontId="66" fillId="0" borderId="0" xfId="0" applyFont="1" applyAlignment="1">
      <alignment horizontal="right" vertical="center" wrapText="1"/>
    </xf>
    <xf numFmtId="0" fontId="19" fillId="0" borderId="0" xfId="0" applyFont="1" applyAlignment="1">
      <alignment horizontal="right" vertical="center" wrapText="1"/>
    </xf>
    <xf numFmtId="0" fontId="19" fillId="0" borderId="0" xfId="0" applyFont="1" applyAlignment="1">
      <alignment horizontal="right" vertical="center"/>
    </xf>
    <xf numFmtId="0" fontId="46" fillId="0" borderId="0" xfId="0" applyFont="1" applyAlignment="1">
      <alignment horizontal="center" vertical="center"/>
    </xf>
    <xf numFmtId="0" fontId="19" fillId="0" borderId="0" xfId="0" applyFont="1" applyAlignment="1">
      <alignment vertical="center" shrinkToFit="1"/>
    </xf>
    <xf numFmtId="0" fontId="19" fillId="0" borderId="3" xfId="0" applyFont="1" applyBorder="1" applyAlignment="1">
      <alignment horizontal="right" vertical="center"/>
    </xf>
    <xf numFmtId="0" fontId="19" fillId="0" borderId="110" xfId="0" applyFont="1" applyBorder="1" applyAlignment="1">
      <alignment horizontal="left" vertical="center"/>
    </xf>
    <xf numFmtId="0" fontId="19" fillId="0" borderId="142" xfId="0" applyFont="1" applyBorder="1" applyAlignment="1">
      <alignment horizontal="left" vertical="top" wrapText="1"/>
    </xf>
    <xf numFmtId="0" fontId="19" fillId="0" borderId="147" xfId="0" applyFont="1" applyBorder="1">
      <alignment vertical="center"/>
    </xf>
    <xf numFmtId="0" fontId="19" fillId="0" borderId="44" xfId="0" applyFont="1" applyBorder="1">
      <alignment vertical="center"/>
    </xf>
    <xf numFmtId="0" fontId="96" fillId="0" borderId="147" xfId="0" applyFont="1" applyBorder="1" applyAlignment="1">
      <alignment vertical="center" wrapText="1"/>
    </xf>
    <xf numFmtId="0" fontId="19" fillId="0" borderId="148" xfId="0" applyFont="1" applyBorder="1" applyAlignment="1">
      <alignment horizontal="center" vertical="center"/>
    </xf>
    <xf numFmtId="0" fontId="19" fillId="0" borderId="44" xfId="0" applyFont="1" applyBorder="1" applyAlignment="1">
      <alignment horizontal="center" vertical="center"/>
    </xf>
    <xf numFmtId="0" fontId="19" fillId="0" borderId="147" xfId="0" applyFont="1" applyBorder="1" applyAlignment="1">
      <alignment horizontal="center" vertical="center"/>
    </xf>
    <xf numFmtId="0" fontId="93" fillId="0" borderId="147" xfId="0" applyFont="1" applyBorder="1" applyAlignment="1">
      <alignment horizontal="left" vertical="center" wrapText="1"/>
    </xf>
    <xf numFmtId="0" fontId="93" fillId="0" borderId="44" xfId="0" applyFont="1" applyBorder="1" applyAlignment="1">
      <alignment horizontal="left" vertical="center" wrapText="1"/>
    </xf>
    <xf numFmtId="0" fontId="19" fillId="0" borderId="0" xfId="0" applyFont="1" applyAlignment="1">
      <alignment horizontal="right" vertical="top"/>
    </xf>
    <xf numFmtId="38" fontId="19" fillId="0" borderId="110" xfId="12" applyNumberFormat="1" applyFont="1" applyFill="1" applyBorder="1" applyAlignment="1" applyProtection="1">
      <alignment horizontal="right" vertical="center" shrinkToFit="1"/>
    </xf>
    <xf numFmtId="0" fontId="95" fillId="0" borderId="0" xfId="0" applyFont="1" applyAlignment="1">
      <alignment horizontal="right" vertical="center"/>
    </xf>
    <xf numFmtId="0" fontId="53" fillId="0" borderId="0" xfId="0" applyFont="1" applyAlignment="1">
      <alignment horizontal="right" vertical="center"/>
    </xf>
    <xf numFmtId="38" fontId="19" fillId="0" borderId="0" xfId="12" applyNumberFormat="1" applyFont="1" applyFill="1" applyBorder="1" applyAlignment="1" applyProtection="1">
      <alignment horizontal="right" vertical="center" shrinkToFit="1"/>
    </xf>
    <xf numFmtId="182" fontId="19" fillId="0" borderId="0" xfId="12" applyNumberFormat="1" applyFont="1" applyFill="1" applyBorder="1" applyAlignment="1" applyProtection="1">
      <alignment horizontal="right" vertical="center" shrinkToFit="1"/>
    </xf>
    <xf numFmtId="0" fontId="46" fillId="0" borderId="0" xfId="0" applyFont="1">
      <alignment vertical="center"/>
    </xf>
    <xf numFmtId="0" fontId="94" fillId="13" borderId="145" xfId="0" applyFont="1" applyFill="1" applyBorder="1" applyAlignment="1" applyProtection="1">
      <alignment horizontal="center" vertical="center"/>
      <protection locked="0"/>
    </xf>
    <xf numFmtId="0" fontId="97" fillId="0" borderId="0" xfId="0" applyFont="1" applyAlignment="1">
      <alignment horizontal="center" vertical="center"/>
    </xf>
    <xf numFmtId="0" fontId="19" fillId="0" borderId="147" xfId="0" applyFont="1" applyBorder="1" applyAlignment="1">
      <alignment horizontal="right" vertical="center"/>
    </xf>
    <xf numFmtId="0" fontId="19" fillId="0" borderId="148" xfId="0" applyFont="1" applyBorder="1" applyAlignment="1">
      <alignment horizontal="right" vertical="center"/>
    </xf>
    <xf numFmtId="0" fontId="19" fillId="0" borderId="57" xfId="0" applyFont="1" applyBorder="1">
      <alignment vertical="center"/>
    </xf>
    <xf numFmtId="49" fontId="19" fillId="0" borderId="0" xfId="0" applyNumberFormat="1" applyFont="1" applyAlignment="1">
      <alignment horizontal="center" vertical="center"/>
    </xf>
    <xf numFmtId="0" fontId="19" fillId="0" borderId="0" xfId="0" applyFont="1" applyAlignment="1">
      <alignment horizontal="left" vertical="center" shrinkToFit="1"/>
    </xf>
    <xf numFmtId="38" fontId="19" fillId="0" borderId="0" xfId="11" applyFont="1" applyFill="1" applyBorder="1" applyAlignment="1" applyProtection="1">
      <alignment horizontal="right" vertical="center"/>
    </xf>
    <xf numFmtId="0" fontId="19" fillId="0" borderId="114" xfId="0" applyFont="1" applyBorder="1" applyAlignment="1">
      <alignment horizontal="left" vertical="center"/>
    </xf>
    <xf numFmtId="0" fontId="19" fillId="0" borderId="110" xfId="0" applyFont="1" applyBorder="1" applyAlignment="1">
      <alignment horizontal="center" vertical="center" wrapText="1"/>
    </xf>
    <xf numFmtId="0" fontId="24" fillId="0" borderId="0" xfId="0" applyFont="1" applyAlignment="1">
      <alignment horizontal="right" vertical="center"/>
    </xf>
    <xf numFmtId="0" fontId="12" fillId="0" borderId="0" xfId="0" applyFont="1" applyAlignment="1">
      <alignment horizontal="center" vertical="center" wrapText="1"/>
    </xf>
    <xf numFmtId="178" fontId="45" fillId="21" borderId="6" xfId="0" applyNumberFormat="1" applyFont="1" applyFill="1" applyBorder="1" applyProtection="1">
      <alignment vertical="center"/>
      <protection locked="0"/>
    </xf>
    <xf numFmtId="178" fontId="45" fillId="21" borderId="22" xfId="0" applyNumberFormat="1" applyFont="1" applyFill="1" applyBorder="1" applyProtection="1">
      <alignment vertical="center"/>
      <protection locked="0"/>
    </xf>
    <xf numFmtId="178" fontId="11" fillId="21" borderId="78" xfId="0" applyNumberFormat="1" applyFont="1" applyFill="1" applyBorder="1" applyProtection="1">
      <alignment vertical="center"/>
      <protection locked="0"/>
    </xf>
    <xf numFmtId="178" fontId="45" fillId="21" borderId="15" xfId="0" applyNumberFormat="1" applyFont="1" applyFill="1" applyBorder="1" applyProtection="1">
      <alignment vertical="center"/>
      <protection locked="0"/>
    </xf>
    <xf numFmtId="0" fontId="98" fillId="0" borderId="0" xfId="0" applyFont="1">
      <alignment vertical="center"/>
    </xf>
    <xf numFmtId="0" fontId="102" fillId="0" borderId="0" xfId="0" applyFont="1">
      <alignment vertical="center"/>
    </xf>
    <xf numFmtId="0" fontId="37" fillId="0" borderId="0" xfId="0" applyFont="1" applyAlignment="1">
      <alignment horizontal="right" vertical="center"/>
    </xf>
    <xf numFmtId="0" fontId="40" fillId="0" borderId="0" xfId="0" applyFont="1" applyAlignment="1">
      <alignment horizontal="center" vertical="top" shrinkToFit="1"/>
    </xf>
    <xf numFmtId="0" fontId="105" fillId="0" borderId="3" xfId="0" applyFont="1" applyBorder="1" applyAlignment="1">
      <alignment horizontal="center" vertical="center" wrapText="1"/>
    </xf>
    <xf numFmtId="0" fontId="45" fillId="0" borderId="67" xfId="0" applyFont="1" applyBorder="1" applyAlignment="1">
      <alignment vertical="center" wrapText="1"/>
    </xf>
    <xf numFmtId="0" fontId="45" fillId="0" borderId="41" xfId="0" applyFont="1" applyBorder="1" applyAlignment="1">
      <alignment vertical="center" wrapText="1"/>
    </xf>
    <xf numFmtId="0" fontId="45" fillId="0" borderId="56" xfId="0" applyFont="1" applyBorder="1" applyAlignment="1">
      <alignment vertical="center" wrapText="1"/>
    </xf>
    <xf numFmtId="0" fontId="45" fillId="0" borderId="149" xfId="0" applyFont="1" applyBorder="1" applyAlignment="1">
      <alignment vertical="center" wrapText="1"/>
    </xf>
    <xf numFmtId="0" fontId="45" fillId="0" borderId="27" xfId="0" applyFont="1" applyBorder="1" applyAlignment="1">
      <alignment vertical="center" wrapText="1"/>
    </xf>
    <xf numFmtId="0" fontId="45" fillId="0" borderId="34" xfId="0" applyFont="1" applyBorder="1" applyAlignment="1">
      <alignment vertical="center" wrapText="1"/>
    </xf>
    <xf numFmtId="0" fontId="45" fillId="0" borderId="28" xfId="0" applyFont="1" applyBorder="1" applyAlignment="1">
      <alignment vertical="center" wrapText="1"/>
    </xf>
    <xf numFmtId="0" fontId="45" fillId="0" borderId="68" xfId="0" applyFont="1" applyBorder="1" applyAlignment="1">
      <alignment horizontal="center" vertical="center" wrapText="1"/>
    </xf>
    <xf numFmtId="0" fontId="105" fillId="0" borderId="14" xfId="0" applyFont="1" applyBorder="1" applyAlignment="1">
      <alignment horizontal="center" vertical="center" shrinkToFit="1"/>
    </xf>
    <xf numFmtId="0" fontId="37" fillId="0" borderId="110" xfId="0" applyFont="1" applyBorder="1" applyAlignment="1">
      <alignment horizontal="right" vertical="center"/>
    </xf>
    <xf numFmtId="0" fontId="100" fillId="0" borderId="0" xfId="0" applyFont="1">
      <alignment vertical="center"/>
    </xf>
    <xf numFmtId="0" fontId="37" fillId="0" borderId="117" xfId="0" applyFont="1" applyBorder="1" applyAlignment="1">
      <alignment horizontal="right" vertical="center"/>
    </xf>
    <xf numFmtId="176" fontId="104" fillId="21" borderId="6" xfId="0" applyNumberFormat="1" applyFont="1" applyFill="1" applyBorder="1" applyAlignment="1" applyProtection="1">
      <alignment horizontal="right" vertical="center" shrinkToFit="1"/>
      <protection locked="0"/>
    </xf>
    <xf numFmtId="176" fontId="104" fillId="0" borderId="42" xfId="0" applyNumberFormat="1" applyFont="1" applyBorder="1">
      <alignment vertical="center"/>
    </xf>
    <xf numFmtId="176" fontId="104" fillId="0" borderId="10" xfId="0" applyNumberFormat="1" applyFont="1" applyBorder="1">
      <alignment vertical="center"/>
    </xf>
    <xf numFmtId="176" fontId="104" fillId="0" borderId="3" xfId="0" applyNumberFormat="1" applyFont="1" applyBorder="1" applyAlignment="1">
      <alignment horizontal="right" vertical="center" shrinkToFit="1"/>
    </xf>
    <xf numFmtId="176" fontId="104" fillId="0" borderId="0" xfId="0" applyNumberFormat="1" applyFont="1" applyAlignment="1">
      <alignment horizontal="right" vertical="center" shrinkToFit="1"/>
    </xf>
    <xf numFmtId="176" fontId="104" fillId="21" borderId="113" xfId="0" applyNumberFormat="1" applyFont="1" applyFill="1" applyBorder="1" applyAlignment="1" applyProtection="1">
      <alignment horizontal="right" vertical="center" shrinkToFit="1"/>
      <protection locked="0"/>
    </xf>
    <xf numFmtId="0" fontId="106" fillId="0" borderId="0" xfId="0" applyFont="1" applyAlignment="1">
      <alignment vertical="center" shrinkToFit="1"/>
    </xf>
    <xf numFmtId="0" fontId="104" fillId="0" borderId="0" xfId="0" applyFont="1">
      <alignment vertical="center"/>
    </xf>
    <xf numFmtId="0" fontId="110" fillId="0" borderId="0" xfId="0" applyFont="1">
      <alignment vertical="center"/>
    </xf>
    <xf numFmtId="0" fontId="73" fillId="0" borderId="0" xfId="0" applyFont="1" applyAlignment="1">
      <alignment horizontal="right" vertical="center"/>
    </xf>
    <xf numFmtId="0" fontId="106" fillId="0" borderId="0" xfId="0" applyFont="1">
      <alignment vertical="center"/>
    </xf>
    <xf numFmtId="177" fontId="43" fillId="0" borderId="0" xfId="0" applyNumberFormat="1" applyFont="1" applyAlignment="1">
      <alignment shrinkToFit="1"/>
    </xf>
    <xf numFmtId="177" fontId="43" fillId="0" borderId="6" xfId="0" applyNumberFormat="1" applyFont="1" applyBorder="1" applyAlignment="1">
      <alignment shrinkToFit="1"/>
    </xf>
    <xf numFmtId="177" fontId="43" fillId="0" borderId="103" xfId="0" applyNumberFormat="1" applyFont="1" applyBorder="1" applyAlignment="1">
      <alignment horizontal="right" shrinkToFit="1"/>
    </xf>
    <xf numFmtId="177" fontId="43" fillId="0" borderId="16" xfId="0" applyNumberFormat="1" applyFont="1" applyBorder="1" applyAlignment="1">
      <alignment horizontal="right" shrinkToFit="1"/>
    </xf>
    <xf numFmtId="177" fontId="43" fillId="0" borderId="77" xfId="0" applyNumberFormat="1" applyFont="1" applyBorder="1" applyAlignment="1">
      <alignment horizontal="right" shrinkToFit="1"/>
    </xf>
    <xf numFmtId="177" fontId="43" fillId="0" borderId="14" xfId="0" applyNumberFormat="1" applyFont="1" applyBorder="1" applyAlignment="1">
      <alignment shrinkToFit="1"/>
    </xf>
    <xf numFmtId="177" fontId="43" fillId="0" borderId="99" xfId="0" applyNumberFormat="1" applyFont="1" applyBorder="1" applyAlignment="1">
      <alignment shrinkToFit="1"/>
    </xf>
    <xf numFmtId="177" fontId="43" fillId="0" borderId="15" xfId="0" applyNumberFormat="1" applyFont="1" applyBorder="1" applyAlignment="1">
      <alignment shrinkToFit="1"/>
    </xf>
    <xf numFmtId="177" fontId="43" fillId="0" borderId="90" xfId="0" applyNumberFormat="1" applyFont="1" applyBorder="1" applyAlignment="1">
      <alignment horizontal="right" shrinkToFit="1"/>
    </xf>
    <xf numFmtId="177" fontId="43" fillId="0" borderId="6" xfId="0" applyNumberFormat="1" applyFont="1" applyBorder="1" applyAlignment="1">
      <alignment horizontal="right" shrinkToFit="1"/>
    </xf>
    <xf numFmtId="177" fontId="43" fillId="0" borderId="17" xfId="0" applyNumberFormat="1" applyFont="1" applyBorder="1" applyAlignment="1">
      <alignment horizontal="right" shrinkToFit="1"/>
    </xf>
    <xf numFmtId="177" fontId="43" fillId="0" borderId="78" xfId="0" applyNumberFormat="1" applyFont="1" applyBorder="1" applyAlignment="1">
      <alignment horizontal="right" shrinkToFit="1"/>
    </xf>
    <xf numFmtId="177" fontId="43" fillId="0" borderId="110" xfId="0" applyNumberFormat="1" applyFont="1" applyBorder="1" applyAlignment="1">
      <alignment shrinkToFit="1"/>
    </xf>
    <xf numFmtId="0" fontId="45" fillId="0" borderId="0" xfId="0" applyFont="1">
      <alignment vertical="center"/>
    </xf>
    <xf numFmtId="0" fontId="104" fillId="0" borderId="0" xfId="0" applyFont="1" applyAlignment="1">
      <alignment horizontal="right" vertical="center"/>
    </xf>
    <xf numFmtId="176" fontId="40" fillId="0" borderId="3" xfId="0" applyNumberFormat="1" applyFont="1" applyBorder="1">
      <alignment vertical="center"/>
    </xf>
    <xf numFmtId="176" fontId="104" fillId="2" borderId="118" xfId="0" applyNumberFormat="1" applyFont="1" applyFill="1" applyBorder="1" applyAlignment="1">
      <alignment horizontal="center" vertical="center" shrinkToFit="1"/>
    </xf>
    <xf numFmtId="176" fontId="104" fillId="0" borderId="6" xfId="0" applyNumberFormat="1" applyFont="1" applyBorder="1" applyAlignment="1">
      <alignment horizontal="right" vertical="center" shrinkToFit="1"/>
    </xf>
    <xf numFmtId="176" fontId="104" fillId="0" borderId="113" xfId="0" applyNumberFormat="1" applyFont="1" applyBorder="1" applyAlignment="1">
      <alignment horizontal="right" vertical="center" shrinkToFit="1"/>
    </xf>
    <xf numFmtId="0" fontId="43" fillId="0" borderId="0" xfId="0" applyFont="1" applyAlignment="1">
      <alignment horizontal="left"/>
    </xf>
    <xf numFmtId="0" fontId="43" fillId="0" borderId="0" xfId="0" applyFont="1" applyAlignment="1"/>
    <xf numFmtId="0" fontId="43" fillId="0" borderId="110" xfId="0" applyFont="1" applyBorder="1" applyAlignment="1">
      <alignment horizontal="left" wrapText="1"/>
    </xf>
    <xf numFmtId="176" fontId="104" fillId="0" borderId="7" xfId="0" applyNumberFormat="1" applyFont="1" applyBorder="1" applyAlignment="1">
      <alignment horizontal="right" vertical="center" shrinkToFit="1"/>
    </xf>
    <xf numFmtId="0" fontId="37" fillId="0" borderId="0" xfId="0" applyFont="1" applyAlignment="1">
      <alignment horizontal="center" vertical="center" textRotation="255"/>
    </xf>
    <xf numFmtId="0" fontId="43" fillId="15" borderId="0" xfId="0" applyFont="1" applyFill="1">
      <alignment vertical="center"/>
    </xf>
    <xf numFmtId="0" fontId="37" fillId="15" borderId="0" xfId="0" applyFont="1" applyFill="1" applyAlignment="1">
      <alignment horizontal="right" vertical="center"/>
    </xf>
    <xf numFmtId="0" fontId="37" fillId="15" borderId="0" xfId="0" applyFont="1" applyFill="1">
      <alignment vertical="center"/>
    </xf>
    <xf numFmtId="0" fontId="37" fillId="15" borderId="0" xfId="0" applyFont="1" applyFill="1" applyAlignment="1">
      <alignment horizontal="center" vertical="center" textRotation="255"/>
    </xf>
    <xf numFmtId="0" fontId="37" fillId="15" borderId="0" xfId="0" applyFont="1" applyFill="1" applyAlignment="1">
      <alignment horizontal="center" vertical="center"/>
    </xf>
    <xf numFmtId="49" fontId="30" fillId="0" borderId="0" xfId="3" applyNumberFormat="1" applyFont="1"/>
    <xf numFmtId="49" fontId="35" fillId="0" borderId="0" xfId="0" applyNumberFormat="1" applyFont="1">
      <alignment vertical="center"/>
    </xf>
    <xf numFmtId="0" fontId="33" fillId="0" borderId="0" xfId="3" applyFont="1" applyAlignment="1">
      <alignment horizontal="left"/>
    </xf>
    <xf numFmtId="0" fontId="111" fillId="0" borderId="0" xfId="3" applyFont="1"/>
    <xf numFmtId="0" fontId="34" fillId="0" borderId="0" xfId="3" applyFont="1" applyAlignment="1">
      <alignment vertical="center"/>
    </xf>
    <xf numFmtId="0" fontId="34" fillId="0" borderId="0" xfId="3" applyFont="1" applyAlignment="1">
      <alignment shrinkToFit="1"/>
    </xf>
    <xf numFmtId="0" fontId="34" fillId="0" borderId="0" xfId="3" applyFont="1"/>
    <xf numFmtId="0" fontId="34" fillId="0" borderId="110" xfId="3" applyFont="1" applyBorder="1"/>
    <xf numFmtId="0" fontId="34" fillId="0" borderId="142" xfId="3" applyFont="1" applyBorder="1" applyAlignment="1">
      <alignment horizontal="center" vertical="center"/>
    </xf>
    <xf numFmtId="0" fontId="34" fillId="0" borderId="45" xfId="3" applyFont="1" applyBorder="1"/>
    <xf numFmtId="0" fontId="34" fillId="5" borderId="57" xfId="3" applyFont="1" applyFill="1" applyBorder="1"/>
    <xf numFmtId="0" fontId="34" fillId="5" borderId="6" xfId="3" applyFont="1" applyFill="1" applyBorder="1" applyAlignment="1">
      <alignment shrinkToFit="1"/>
    </xf>
    <xf numFmtId="0" fontId="34" fillId="5" borderId="44" xfId="3" applyFont="1" applyFill="1" applyBorder="1"/>
    <xf numFmtId="0" fontId="34" fillId="5" borderId="65" xfId="3" applyFont="1" applyFill="1" applyBorder="1"/>
    <xf numFmtId="0" fontId="34" fillId="5" borderId="62" xfId="3" applyFont="1" applyFill="1" applyBorder="1"/>
    <xf numFmtId="0" fontId="34" fillId="5" borderId="57" xfId="3" applyFont="1" applyFill="1" applyBorder="1" applyAlignment="1">
      <alignment shrinkToFit="1"/>
    </xf>
    <xf numFmtId="0" fontId="34" fillId="5" borderId="6" xfId="3" quotePrefix="1" applyFont="1" applyFill="1" applyBorder="1" applyAlignment="1">
      <alignment shrinkToFit="1"/>
    </xf>
    <xf numFmtId="0" fontId="34" fillId="5" borderId="7" xfId="3" applyFont="1" applyFill="1" applyBorder="1" applyAlignment="1">
      <alignment shrinkToFit="1"/>
    </xf>
    <xf numFmtId="0" fontId="34" fillId="5" borderId="45" xfId="3" applyFont="1" applyFill="1" applyBorder="1"/>
    <xf numFmtId="0" fontId="34" fillId="5" borderId="43" xfId="3" applyFont="1" applyFill="1" applyBorder="1"/>
    <xf numFmtId="0" fontId="34" fillId="0" borderId="43" xfId="3" applyFont="1" applyBorder="1"/>
    <xf numFmtId="0" fontId="34" fillId="5" borderId="7" xfId="3" quotePrefix="1" applyFont="1" applyFill="1" applyBorder="1" applyAlignment="1">
      <alignment shrinkToFit="1"/>
    </xf>
    <xf numFmtId="0" fontId="34" fillId="5" borderId="14" xfId="3" quotePrefix="1" applyFont="1" applyFill="1" applyBorder="1" applyAlignment="1">
      <alignment shrinkToFit="1"/>
    </xf>
    <xf numFmtId="0" fontId="34" fillId="5" borderId="143" xfId="3" applyFont="1" applyFill="1" applyBorder="1"/>
    <xf numFmtId="0" fontId="34" fillId="5" borderId="144" xfId="3" applyFont="1" applyFill="1" applyBorder="1"/>
    <xf numFmtId="0" fontId="34" fillId="5" borderId="15" xfId="3" applyFont="1" applyFill="1" applyBorder="1" applyAlignment="1">
      <alignment shrinkToFit="1"/>
    </xf>
    <xf numFmtId="0" fontId="100" fillId="5" borderId="144" xfId="3" applyFont="1" applyFill="1" applyBorder="1"/>
    <xf numFmtId="0" fontId="100" fillId="5" borderId="44" xfId="3" applyFont="1" applyFill="1" applyBorder="1"/>
    <xf numFmtId="0" fontId="34" fillId="7" borderId="44" xfId="3" applyFont="1" applyFill="1" applyBorder="1"/>
    <xf numFmtId="0" fontId="34" fillId="7" borderId="57" xfId="3" applyFont="1" applyFill="1" applyBorder="1" applyAlignment="1">
      <alignment shrinkToFit="1"/>
    </xf>
    <xf numFmtId="0" fontId="34" fillId="7" borderId="6" xfId="3" applyFont="1" applyFill="1" applyBorder="1" applyAlignment="1">
      <alignment shrinkToFit="1"/>
    </xf>
    <xf numFmtId="0" fontId="34" fillId="7" borderId="7" xfId="3" applyFont="1" applyFill="1" applyBorder="1" applyAlignment="1">
      <alignment shrinkToFit="1"/>
    </xf>
    <xf numFmtId="0" fontId="34" fillId="7" borderId="45" xfId="3" applyFont="1" applyFill="1" applyBorder="1" applyAlignment="1">
      <alignment shrinkToFit="1"/>
    </xf>
    <xf numFmtId="0" fontId="34" fillId="7" borderId="64" xfId="3" applyFont="1" applyFill="1" applyBorder="1" applyAlignment="1">
      <alignment shrinkToFit="1"/>
    </xf>
    <xf numFmtId="0" fontId="34" fillId="7" borderId="7" xfId="3" quotePrefix="1" applyFont="1" applyFill="1" applyBorder="1" applyAlignment="1">
      <alignment shrinkToFit="1"/>
    </xf>
    <xf numFmtId="0" fontId="34" fillId="8" borderId="44" xfId="3" applyFont="1" applyFill="1" applyBorder="1"/>
    <xf numFmtId="0" fontId="34" fillId="8" borderId="0" xfId="3" applyFont="1" applyFill="1" applyAlignment="1">
      <alignment shrinkToFit="1"/>
    </xf>
    <xf numFmtId="0" fontId="34" fillId="8" borderId="57" xfId="3" applyFont="1" applyFill="1" applyBorder="1" applyAlignment="1">
      <alignment shrinkToFit="1"/>
    </xf>
    <xf numFmtId="0" fontId="34" fillId="8" borderId="6" xfId="3" applyFont="1" applyFill="1" applyBorder="1" applyAlignment="1">
      <alignment shrinkToFit="1"/>
    </xf>
    <xf numFmtId="0" fontId="34" fillId="8" borderId="44" xfId="3" applyFont="1" applyFill="1" applyBorder="1" applyAlignment="1">
      <alignment shrinkToFit="1"/>
    </xf>
    <xf numFmtId="0" fontId="34" fillId="8" borderId="62" xfId="3" applyFont="1" applyFill="1" applyBorder="1" applyAlignment="1">
      <alignment shrinkToFit="1"/>
    </xf>
    <xf numFmtId="0" fontId="34" fillId="8" borderId="7" xfId="3" applyFont="1" applyFill="1" applyBorder="1" applyAlignment="1">
      <alignment shrinkToFit="1"/>
    </xf>
    <xf numFmtId="0" fontId="34" fillId="8" borderId="63" xfId="3" applyFont="1" applyFill="1" applyBorder="1" applyAlignment="1">
      <alignment shrinkToFit="1"/>
    </xf>
    <xf numFmtId="0" fontId="34" fillId="8" borderId="45" xfId="3" applyFont="1" applyFill="1" applyBorder="1" applyAlignment="1">
      <alignment shrinkToFit="1"/>
    </xf>
    <xf numFmtId="0" fontId="34" fillId="8" borderId="65" xfId="3" applyFont="1" applyFill="1" applyBorder="1" applyAlignment="1">
      <alignment shrinkToFit="1"/>
    </xf>
    <xf numFmtId="0" fontId="34" fillId="11" borderId="65" xfId="3" applyFont="1" applyFill="1" applyBorder="1" applyAlignment="1">
      <alignment shrinkToFit="1"/>
    </xf>
    <xf numFmtId="0" fontId="34" fillId="11" borderId="7" xfId="3" applyFont="1" applyFill="1" applyBorder="1" applyAlignment="1">
      <alignment shrinkToFit="1"/>
    </xf>
    <xf numFmtId="0" fontId="34" fillId="11" borderId="62" xfId="3" applyFont="1" applyFill="1" applyBorder="1" applyAlignment="1">
      <alignment shrinkToFit="1"/>
    </xf>
    <xf numFmtId="0" fontId="34" fillId="11" borderId="6" xfId="3" applyFont="1" applyFill="1" applyBorder="1" applyAlignment="1">
      <alignment shrinkToFit="1"/>
    </xf>
    <xf numFmtId="0" fontId="34" fillId="11" borderId="45" xfId="3" applyFont="1" applyFill="1" applyBorder="1" applyAlignment="1">
      <alignment shrinkToFit="1"/>
    </xf>
    <xf numFmtId="0" fontId="34" fillId="0" borderId="110" xfId="3" applyFont="1" applyBorder="1" applyAlignment="1">
      <alignment shrinkToFit="1"/>
    </xf>
    <xf numFmtId="0" fontId="11" fillId="0" borderId="114" xfId="0" applyFont="1" applyBorder="1" applyAlignment="1">
      <alignment horizontal="center" vertical="center" wrapText="1"/>
    </xf>
    <xf numFmtId="178" fontId="43" fillId="17" borderId="0" xfId="10" applyNumberFormat="1" applyFont="1" applyFill="1" applyAlignment="1">
      <alignment vertical="center" shrinkToFit="1"/>
    </xf>
    <xf numFmtId="49" fontId="43" fillId="15" borderId="0" xfId="9" applyNumberFormat="1" applyFont="1" applyFill="1">
      <alignment vertical="center"/>
    </xf>
    <xf numFmtId="178" fontId="43" fillId="15" borderId="0" xfId="10" applyNumberFormat="1" applyFont="1" applyFill="1" applyAlignment="1">
      <alignment vertical="center" shrinkToFit="1"/>
    </xf>
    <xf numFmtId="178" fontId="43" fillId="17" borderId="0" xfId="10" applyNumberFormat="1" applyFont="1" applyFill="1">
      <alignment vertical="center"/>
    </xf>
    <xf numFmtId="49" fontId="43" fillId="17" borderId="110" xfId="9" applyNumberFormat="1" applyFont="1" applyFill="1" applyBorder="1">
      <alignment vertical="center"/>
    </xf>
    <xf numFmtId="0" fontId="90" fillId="0" borderId="0" xfId="9" applyFont="1" applyAlignment="1">
      <alignment horizontal="left"/>
    </xf>
    <xf numFmtId="49" fontId="43" fillId="17" borderId="0" xfId="10" applyNumberFormat="1" applyFont="1" applyFill="1">
      <alignment vertical="center"/>
    </xf>
    <xf numFmtId="0" fontId="90" fillId="24" borderId="0" xfId="9" applyFont="1" applyFill="1" applyAlignment="1">
      <alignment horizontal="left"/>
    </xf>
    <xf numFmtId="0" fontId="114" fillId="17" borderId="0" xfId="9" applyFont="1" applyFill="1" applyAlignment="1">
      <alignment horizontal="left"/>
    </xf>
    <xf numFmtId="49" fontId="43" fillId="15" borderId="0" xfId="10" applyNumberFormat="1" applyFont="1" applyFill="1" applyAlignment="1">
      <alignment vertical="center" shrinkToFit="1"/>
    </xf>
    <xf numFmtId="49" fontId="43" fillId="15" borderId="0" xfId="10" applyNumberFormat="1" applyFont="1" applyFill="1">
      <alignment vertical="center"/>
    </xf>
    <xf numFmtId="49" fontId="43" fillId="17" borderId="0" xfId="10" applyNumberFormat="1" applyFont="1" applyFill="1" applyAlignment="1">
      <alignment vertical="center" shrinkToFit="1"/>
    </xf>
    <xf numFmtId="49" fontId="43" fillId="17" borderId="0" xfId="9" applyNumberFormat="1" applyFont="1" applyFill="1" applyAlignment="1">
      <alignment vertical="center" shrinkToFit="1"/>
    </xf>
    <xf numFmtId="0" fontId="113" fillId="16" borderId="0" xfId="9" applyFont="1" applyFill="1" applyAlignment="1">
      <alignment horizontal="left"/>
    </xf>
    <xf numFmtId="49" fontId="43" fillId="17" borderId="0" xfId="10" applyNumberFormat="1" applyFont="1" applyFill="1" applyAlignment="1">
      <alignment vertical="center" wrapText="1" shrinkToFit="1"/>
    </xf>
    <xf numFmtId="49" fontId="43" fillId="17" borderId="0" xfId="9" applyNumberFormat="1" applyFont="1" applyFill="1" applyAlignment="1">
      <alignment vertical="center" wrapText="1"/>
    </xf>
    <xf numFmtId="49" fontId="114" fillId="17" borderId="0" xfId="9" applyNumberFormat="1" applyFont="1" applyFill="1" applyAlignment="1">
      <alignment horizontal="left"/>
    </xf>
    <xf numFmtId="49" fontId="114" fillId="17" borderId="0" xfId="10" applyNumberFormat="1" applyFont="1" applyFill="1" applyAlignment="1">
      <alignment horizontal="left"/>
    </xf>
    <xf numFmtId="49" fontId="43" fillId="17" borderId="0" xfId="9" applyNumberFormat="1" applyFont="1" applyFill="1" applyAlignment="1">
      <alignment horizontal="left"/>
    </xf>
    <xf numFmtId="49" fontId="43" fillId="17" borderId="0" xfId="10" applyNumberFormat="1" applyFont="1" applyFill="1" applyAlignment="1">
      <alignment horizontal="left"/>
    </xf>
    <xf numFmtId="49" fontId="43" fillId="15" borderId="0" xfId="10" applyNumberFormat="1" applyFont="1" applyFill="1" applyAlignment="1">
      <alignment horizontal="left"/>
    </xf>
    <xf numFmtId="49" fontId="43" fillId="17" borderId="0" xfId="10" applyNumberFormat="1" applyFont="1" applyFill="1" applyAlignment="1">
      <alignment horizontal="left" shrinkToFit="1"/>
    </xf>
    <xf numFmtId="49" fontId="114" fillId="17" borderId="0" xfId="10" applyNumberFormat="1" applyFont="1" applyFill="1" applyAlignment="1">
      <alignment horizontal="left" wrapText="1"/>
    </xf>
    <xf numFmtId="0" fontId="12" fillId="0" borderId="0" xfId="0" applyFont="1" applyAlignment="1">
      <alignment horizontal="left" vertical="center"/>
    </xf>
    <xf numFmtId="0" fontId="57" fillId="0" borderId="0" xfId="0" applyFont="1" applyAlignment="1"/>
    <xf numFmtId="0" fontId="115" fillId="0" borderId="86" xfId="0" applyFont="1" applyBorder="1" applyAlignment="1">
      <alignment horizontal="center" vertical="center"/>
    </xf>
    <xf numFmtId="0" fontId="115" fillId="0" borderId="86" xfId="0" applyFont="1" applyBorder="1">
      <alignment vertical="center"/>
    </xf>
    <xf numFmtId="0" fontId="115" fillId="0" borderId="116" xfId="0" applyFont="1" applyBorder="1" applyAlignment="1">
      <alignment horizontal="center" vertical="center" shrinkToFit="1"/>
    </xf>
    <xf numFmtId="0" fontId="115" fillId="0" borderId="86" xfId="0" applyFont="1" applyBorder="1" applyAlignment="1">
      <alignment horizontal="center" vertical="center" shrinkToFit="1"/>
    </xf>
    <xf numFmtId="0" fontId="21" fillId="0" borderId="0" xfId="0" applyFont="1">
      <alignment vertical="center"/>
    </xf>
    <xf numFmtId="0" fontId="33" fillId="0" borderId="86" xfId="0" applyFont="1" applyBorder="1" applyAlignment="1">
      <alignment horizontal="center" vertical="center"/>
    </xf>
    <xf numFmtId="0" fontId="115" fillId="15" borderId="86" xfId="0" applyFont="1" applyFill="1" applyBorder="1" applyAlignment="1">
      <alignment horizontal="center" vertical="center"/>
    </xf>
    <xf numFmtId="0" fontId="116" fillId="0" borderId="0" xfId="0" applyFont="1">
      <alignment vertical="center"/>
    </xf>
    <xf numFmtId="0" fontId="79" fillId="0" borderId="154" xfId="0" applyFont="1" applyBorder="1" applyAlignment="1">
      <alignment horizontal="center" vertical="center"/>
    </xf>
    <xf numFmtId="0" fontId="10" fillId="0" borderId="154" xfId="0" applyFont="1" applyBorder="1" applyAlignment="1">
      <alignment vertical="center" shrinkToFit="1"/>
    </xf>
    <xf numFmtId="0" fontId="11" fillId="0" borderId="0" xfId="0" applyFont="1" applyAlignment="1">
      <alignment horizontal="left"/>
    </xf>
    <xf numFmtId="0" fontId="10" fillId="0" borderId="145" xfId="0" applyFont="1" applyBorder="1" applyAlignment="1">
      <alignment horizontal="center" vertical="center"/>
    </xf>
    <xf numFmtId="0" fontId="12" fillId="0" borderId="0" xfId="0" applyFont="1" applyAlignment="1"/>
    <xf numFmtId="0" fontId="12" fillId="0" borderId="118" xfId="0" applyFont="1" applyBorder="1">
      <alignment vertical="center"/>
    </xf>
    <xf numFmtId="0" fontId="12" fillId="0" borderId="0" xfId="0" applyFont="1" applyAlignment="1">
      <alignment horizontal="center"/>
    </xf>
    <xf numFmtId="0" fontId="12" fillId="0" borderId="0" xfId="0" applyFont="1" applyAlignment="1">
      <alignment wrapText="1"/>
    </xf>
    <xf numFmtId="0" fontId="100" fillId="0" borderId="0" xfId="0" applyFont="1" applyAlignment="1">
      <alignment horizontal="left" vertical="center" wrapText="1"/>
    </xf>
    <xf numFmtId="0" fontId="19" fillId="0" borderId="0" xfId="0" applyFont="1" applyAlignment="1">
      <alignment horizontal="center" vertical="top" wrapText="1"/>
    </xf>
    <xf numFmtId="49" fontId="19" fillId="0" borderId="1" xfId="0" applyNumberFormat="1" applyFont="1" applyBorder="1" applyAlignment="1">
      <alignment horizontal="left" vertical="top" shrinkToFit="1"/>
    </xf>
    <xf numFmtId="49" fontId="19" fillId="0" borderId="1" xfId="0" applyNumberFormat="1" applyFont="1" applyBorder="1" applyAlignment="1">
      <alignment vertical="center" shrinkToFit="1"/>
    </xf>
    <xf numFmtId="49" fontId="19" fillId="0" borderId="5" xfId="0" applyNumberFormat="1" applyFont="1" applyBorder="1" applyAlignment="1">
      <alignment vertical="center" shrinkToFit="1"/>
    </xf>
    <xf numFmtId="0" fontId="10" fillId="0" borderId="1" xfId="0" applyFont="1" applyBorder="1" applyAlignment="1">
      <alignment horizontal="right" vertical="top" shrinkToFit="1"/>
    </xf>
    <xf numFmtId="49" fontId="10" fillId="0" borderId="4" xfId="0" applyNumberFormat="1" applyFont="1" applyBorder="1" applyAlignment="1">
      <alignment horizontal="left" vertical="center"/>
    </xf>
    <xf numFmtId="0" fontId="10" fillId="0" borderId="0" xfId="0" applyFont="1" applyAlignment="1">
      <alignment horizontal="center" vertical="top" wrapText="1"/>
    </xf>
    <xf numFmtId="0" fontId="10" fillId="0" borderId="0" xfId="0" applyFont="1" applyAlignment="1">
      <alignment horizontal="right" vertical="top" shrinkToFit="1"/>
    </xf>
    <xf numFmtId="0" fontId="73" fillId="0" borderId="0" xfId="0" applyFont="1" applyAlignment="1">
      <alignment horizontal="left" vertical="center"/>
    </xf>
    <xf numFmtId="176" fontId="14" fillId="0" borderId="6" xfId="0" applyNumberFormat="1" applyFont="1" applyBorder="1" applyAlignment="1">
      <alignment vertical="center" shrinkToFit="1"/>
    </xf>
    <xf numFmtId="176" fontId="14" fillId="2" borderId="91" xfId="0" applyNumberFormat="1" applyFont="1" applyFill="1" applyBorder="1" applyAlignment="1">
      <alignment vertical="center" shrinkToFit="1"/>
    </xf>
    <xf numFmtId="176" fontId="14" fillId="2" borderId="0" xfId="0" applyNumberFormat="1" applyFont="1" applyFill="1" applyAlignment="1">
      <alignment vertical="center" shrinkToFit="1"/>
    </xf>
    <xf numFmtId="176" fontId="14" fillId="2" borderId="13" xfId="0" applyNumberFormat="1" applyFont="1" applyFill="1" applyBorder="1" applyAlignment="1">
      <alignment vertical="center" shrinkToFit="1"/>
    </xf>
    <xf numFmtId="176" fontId="14" fillId="2" borderId="58" xfId="0" applyNumberFormat="1" applyFont="1" applyFill="1" applyBorder="1" applyAlignment="1">
      <alignment vertical="center" shrinkToFit="1"/>
    </xf>
    <xf numFmtId="176" fontId="14" fillId="2" borderId="110" xfId="0" applyNumberFormat="1" applyFont="1" applyFill="1" applyBorder="1" applyAlignment="1">
      <alignment vertical="center" shrinkToFit="1"/>
    </xf>
    <xf numFmtId="176" fontId="14" fillId="0" borderId="114" xfId="0" applyNumberFormat="1" applyFont="1" applyBorder="1" applyAlignment="1">
      <alignment vertical="center" shrinkToFit="1"/>
    </xf>
    <xf numFmtId="176" fontId="14" fillId="0" borderId="89" xfId="0" applyNumberFormat="1" applyFont="1" applyBorder="1" applyAlignment="1">
      <alignment vertical="center" shrinkToFit="1"/>
    </xf>
    <xf numFmtId="176" fontId="14" fillId="0" borderId="113" xfId="0" applyNumberFormat="1" applyFont="1" applyBorder="1" applyAlignment="1">
      <alignment vertical="center" shrinkToFit="1"/>
    </xf>
    <xf numFmtId="0" fontId="37" fillId="0" borderId="0" xfId="0" applyFont="1" applyAlignment="1">
      <alignment vertical="top" shrinkToFit="1"/>
    </xf>
    <xf numFmtId="0" fontId="37" fillId="0" borderId="0" xfId="0" applyFont="1" applyAlignment="1">
      <alignment horizontal="right" vertical="top" wrapText="1"/>
    </xf>
    <xf numFmtId="0" fontId="37" fillId="15" borderId="0" xfId="0" applyFont="1" applyFill="1" applyAlignment="1">
      <alignment horizontal="left" vertical="center" wrapText="1"/>
    </xf>
    <xf numFmtId="0" fontId="37" fillId="0" borderId="0" xfId="0" applyFont="1" applyAlignment="1">
      <alignment horizontal="left" vertical="top" shrinkToFit="1"/>
    </xf>
    <xf numFmtId="0" fontId="19" fillId="0" borderId="6" xfId="0" applyFont="1" applyBorder="1" applyAlignment="1">
      <alignment horizontal="center" vertical="center" shrinkToFit="1"/>
    </xf>
    <xf numFmtId="0" fontId="19" fillId="0" borderId="92" xfId="0" applyFont="1" applyBorder="1" applyAlignment="1">
      <alignment horizontal="center" vertical="center" shrinkToFit="1"/>
    </xf>
    <xf numFmtId="0" fontId="40" fillId="0" borderId="0" xfId="0" applyFont="1" applyAlignment="1">
      <alignment horizontal="right" vertical="top" wrapText="1"/>
    </xf>
    <xf numFmtId="0" fontId="40" fillId="0" borderId="3" xfId="0" applyFont="1" applyBorder="1" applyAlignment="1">
      <alignment horizontal="left" vertical="top"/>
    </xf>
    <xf numFmtId="0" fontId="27" fillId="0" borderId="0" xfId="0" applyFont="1" applyAlignment="1">
      <alignment horizontal="left" vertical="center"/>
    </xf>
    <xf numFmtId="177" fontId="24" fillId="2" borderId="134" xfId="0" applyNumberFormat="1" applyFont="1" applyFill="1" applyBorder="1" applyAlignment="1">
      <alignment horizontal="center" vertical="center" shrinkToFit="1"/>
    </xf>
    <xf numFmtId="177" fontId="24" fillId="2" borderId="136" xfId="0" applyNumberFormat="1" applyFont="1" applyFill="1" applyBorder="1" applyAlignment="1">
      <alignment horizontal="center" vertical="center" shrinkToFit="1"/>
    </xf>
    <xf numFmtId="177" fontId="24" fillId="2" borderId="137" xfId="0" applyNumberFormat="1" applyFont="1" applyFill="1" applyBorder="1" applyAlignment="1">
      <alignment horizontal="center" vertical="center" shrinkToFit="1"/>
    </xf>
    <xf numFmtId="177" fontId="24" fillId="2" borderId="138" xfId="0" applyNumberFormat="1" applyFont="1" applyFill="1" applyBorder="1" applyAlignment="1">
      <alignment horizontal="center" vertical="center" shrinkToFit="1"/>
    </xf>
    <xf numFmtId="177" fontId="24" fillId="2" borderId="139" xfId="0" applyNumberFormat="1" applyFont="1" applyFill="1" applyBorder="1" applyAlignment="1">
      <alignment horizontal="center" vertical="center" shrinkToFit="1"/>
    </xf>
    <xf numFmtId="177" fontId="24" fillId="2" borderId="140" xfId="0" applyNumberFormat="1" applyFont="1" applyFill="1" applyBorder="1" applyAlignment="1">
      <alignment horizontal="center" vertical="center" shrinkToFit="1"/>
    </xf>
    <xf numFmtId="0" fontId="37" fillId="0" borderId="0" xfId="0" applyFont="1" applyAlignment="1">
      <alignment horizontal="right" vertical="top"/>
    </xf>
    <xf numFmtId="0" fontId="37" fillId="0" borderId="0" xfId="0" applyFont="1" applyAlignment="1">
      <alignment horizontal="center" vertical="top"/>
    </xf>
    <xf numFmtId="0" fontId="37" fillId="0" borderId="0" xfId="0" applyFont="1" applyAlignment="1">
      <alignment horizontal="center" vertical="top" wrapText="1"/>
    </xf>
    <xf numFmtId="0" fontId="10" fillId="0" borderId="118" xfId="0" applyFont="1" applyBorder="1">
      <alignment vertical="center"/>
    </xf>
    <xf numFmtId="176" fontId="115" fillId="0" borderId="0" xfId="0" applyNumberFormat="1" applyFont="1" applyAlignment="1">
      <alignment horizontal="center" vertical="center" shrinkToFit="1"/>
    </xf>
    <xf numFmtId="0" fontId="33" fillId="0" borderId="0" xfId="0" applyFont="1" applyAlignment="1">
      <alignment horizontal="center" vertical="center"/>
    </xf>
    <xf numFmtId="0" fontId="115" fillId="0" borderId="0" xfId="0" applyFont="1">
      <alignment vertical="center"/>
    </xf>
    <xf numFmtId="0" fontId="120" fillId="0" borderId="0" xfId="0" applyFont="1">
      <alignment vertical="center"/>
    </xf>
    <xf numFmtId="38" fontId="19" fillId="2" borderId="145" xfId="11" applyFont="1" applyFill="1" applyBorder="1" applyAlignment="1" applyProtection="1">
      <alignment horizontal="right" vertical="center" shrinkToFit="1"/>
      <protection locked="0"/>
    </xf>
    <xf numFmtId="38" fontId="19" fillId="2" borderId="145" xfId="11" applyFont="1" applyFill="1" applyBorder="1" applyAlignment="1" applyProtection="1">
      <alignment vertical="center" shrinkToFit="1"/>
      <protection locked="0"/>
    </xf>
    <xf numFmtId="0" fontId="96" fillId="0" borderId="0" xfId="0" applyFont="1" applyAlignment="1">
      <alignment horizontal="left" vertical="center"/>
    </xf>
    <xf numFmtId="0" fontId="19" fillId="0" borderId="114" xfId="0" applyFont="1" applyBorder="1" applyAlignment="1">
      <alignment horizontal="center" vertical="center"/>
    </xf>
    <xf numFmtId="0" fontId="19" fillId="0" borderId="0" xfId="12" applyNumberFormat="1" applyFont="1" applyFill="1" applyBorder="1" applyAlignment="1" applyProtection="1">
      <alignment horizontal="right" vertical="center" shrinkToFit="1"/>
    </xf>
    <xf numFmtId="0" fontId="34" fillId="0" borderId="7" xfId="3" applyFont="1" applyBorder="1"/>
    <xf numFmtId="0" fontId="34" fillId="0" borderId="113" xfId="3" applyFont="1" applyBorder="1"/>
    <xf numFmtId="0" fontId="34" fillId="0" borderId="6" xfId="0" applyFont="1" applyBorder="1">
      <alignment vertical="center"/>
    </xf>
    <xf numFmtId="0" fontId="34" fillId="0" borderId="14" xfId="0" applyFont="1" applyBorder="1">
      <alignment vertical="center"/>
    </xf>
    <xf numFmtId="0" fontId="78" fillId="0" borderId="14" xfId="0" applyFont="1" applyBorder="1" applyAlignment="1">
      <alignment vertical="center" wrapText="1"/>
    </xf>
    <xf numFmtId="0" fontId="10" fillId="0" borderId="153" xfId="0" applyFont="1" applyBorder="1" applyAlignment="1" applyProtection="1">
      <alignment vertical="center" wrapText="1"/>
      <protection locked="0"/>
    </xf>
    <xf numFmtId="0" fontId="51" fillId="0" borderId="0" xfId="0" applyFont="1" applyAlignment="1">
      <alignment vertical="top" wrapText="1"/>
    </xf>
    <xf numFmtId="0" fontId="69" fillId="0" borderId="0" xfId="0" applyFont="1" applyAlignment="1">
      <alignment horizontal="left" vertical="center" wrapText="1"/>
    </xf>
    <xf numFmtId="0" fontId="11" fillId="0" borderId="0" xfId="0" applyFont="1" applyAlignment="1">
      <alignment horizontal="center" vertical="center" shrinkToFit="1"/>
    </xf>
    <xf numFmtId="0" fontId="5" fillId="0" borderId="0" xfId="13">
      <alignment vertical="center"/>
    </xf>
    <xf numFmtId="0" fontId="5" fillId="0" borderId="0" xfId="13" applyAlignment="1">
      <alignment horizontal="left" vertical="center"/>
    </xf>
    <xf numFmtId="0" fontId="122" fillId="0" borderId="0" xfId="13" applyFont="1">
      <alignment vertical="center"/>
    </xf>
    <xf numFmtId="0" fontId="4" fillId="0" borderId="0" xfId="14">
      <alignment vertical="center"/>
    </xf>
    <xf numFmtId="0" fontId="125" fillId="0" borderId="0" xfId="0" applyFont="1">
      <alignment vertical="center"/>
    </xf>
    <xf numFmtId="0" fontId="124" fillId="0" borderId="0" xfId="0" applyFont="1">
      <alignment vertical="center"/>
    </xf>
    <xf numFmtId="0" fontId="125" fillId="0" borderId="0" xfId="0" applyFont="1" applyAlignment="1">
      <alignment horizontal="right" vertical="center"/>
    </xf>
    <xf numFmtId="0" fontId="53" fillId="0" borderId="0" xfId="0" applyFont="1" applyAlignment="1">
      <alignment horizontal="center" vertical="center" wrapText="1"/>
    </xf>
    <xf numFmtId="0" fontId="53" fillId="0" borderId="0" xfId="0" applyFont="1" applyAlignment="1">
      <alignment wrapText="1"/>
    </xf>
    <xf numFmtId="0" fontId="19" fillId="0" borderId="0" xfId="0" applyFont="1" applyAlignment="1">
      <alignment vertical="top" shrinkToFit="1"/>
    </xf>
    <xf numFmtId="0" fontId="127" fillId="0" borderId="0" xfId="13" applyFont="1">
      <alignment vertical="center"/>
    </xf>
    <xf numFmtId="0" fontId="115" fillId="0" borderId="0" xfId="0" applyFont="1" applyAlignment="1">
      <alignment horizontal="center" vertical="center" shrinkToFit="1"/>
    </xf>
    <xf numFmtId="0" fontId="129" fillId="0" borderId="0" xfId="0" applyFont="1">
      <alignment vertical="center"/>
    </xf>
    <xf numFmtId="0" fontId="19" fillId="0" borderId="0" xfId="0" applyFont="1" applyAlignment="1">
      <alignment horizontal="right" vertical="top" wrapText="1"/>
    </xf>
    <xf numFmtId="0" fontId="43" fillId="26" borderId="0" xfId="0" applyFont="1" applyFill="1" applyAlignment="1">
      <alignment vertical="center" wrapText="1"/>
    </xf>
    <xf numFmtId="49" fontId="43" fillId="26" borderId="146" xfId="9" applyNumberFormat="1" applyFont="1" applyFill="1" applyBorder="1">
      <alignment vertical="center"/>
    </xf>
    <xf numFmtId="49" fontId="4" fillId="0" borderId="0" xfId="14" applyNumberFormat="1">
      <alignment vertical="center"/>
    </xf>
    <xf numFmtId="0" fontId="53" fillId="0" borderId="0" xfId="0" applyFont="1" applyAlignment="1">
      <alignment vertical="top"/>
    </xf>
    <xf numFmtId="0" fontId="19" fillId="0" borderId="114" xfId="0" applyFont="1" applyBorder="1" applyAlignment="1">
      <alignment horizontal="center" vertical="center" wrapText="1"/>
    </xf>
    <xf numFmtId="0" fontId="32" fillId="0" borderId="0" xfId="0" applyFont="1" applyAlignment="1">
      <alignment horizontal="right" vertical="top" wrapText="1"/>
    </xf>
    <xf numFmtId="0" fontId="19" fillId="0" borderId="15" xfId="0" applyFont="1" applyBorder="1" applyAlignment="1">
      <alignment vertical="top" wrapText="1"/>
    </xf>
    <xf numFmtId="176" fontId="14" fillId="0" borderId="77" xfId="0" applyNumberFormat="1" applyFont="1" applyBorder="1" applyAlignment="1">
      <alignment vertical="center" shrinkToFit="1"/>
    </xf>
    <xf numFmtId="176" fontId="14" fillId="0" borderId="78" xfId="0" applyNumberFormat="1" applyFont="1" applyBorder="1" applyAlignment="1">
      <alignment vertical="center" shrinkToFit="1"/>
    </xf>
    <xf numFmtId="176" fontId="14" fillId="0" borderId="79" xfId="0" applyNumberFormat="1" applyFont="1" applyBorder="1" applyAlignment="1">
      <alignment vertical="center" shrinkToFit="1"/>
    </xf>
    <xf numFmtId="0" fontId="10" fillId="0" borderId="0" xfId="0" applyFont="1" applyAlignment="1">
      <alignment horizontal="right" vertical="center" wrapText="1"/>
    </xf>
    <xf numFmtId="0" fontId="10" fillId="0" borderId="110" xfId="0" applyFont="1" applyBorder="1" applyAlignment="1">
      <alignment horizontal="right" vertical="center"/>
    </xf>
    <xf numFmtId="0" fontId="19" fillId="0" borderId="51" xfId="0" applyFont="1" applyBorder="1" applyAlignment="1">
      <alignment vertical="center" wrapText="1"/>
    </xf>
    <xf numFmtId="0" fontId="19" fillId="0" borderId="13" xfId="0" applyFont="1" applyBorder="1" applyAlignment="1">
      <alignment vertical="top" wrapText="1"/>
    </xf>
    <xf numFmtId="0" fontId="40" fillId="0" borderId="110" xfId="0" applyFont="1" applyBorder="1" applyAlignment="1">
      <alignment horizontal="right" vertical="center"/>
    </xf>
    <xf numFmtId="0" fontId="37" fillId="0" borderId="0" xfId="0" applyFont="1" applyAlignment="1">
      <alignment horizontal="center" vertical="center" wrapText="1"/>
    </xf>
    <xf numFmtId="0" fontId="40" fillId="0" borderId="155" xfId="0" applyFont="1" applyBorder="1" applyAlignment="1">
      <alignment horizontal="center" vertical="center" wrapText="1"/>
    </xf>
    <xf numFmtId="0" fontId="37" fillId="0" borderId="13" xfId="0" applyFont="1" applyBorder="1" applyAlignment="1">
      <alignment horizontal="center" vertical="center"/>
    </xf>
    <xf numFmtId="176" fontId="104" fillId="0" borderId="24" xfId="0" applyNumberFormat="1" applyFont="1" applyBorder="1" applyAlignment="1">
      <alignment horizontal="right" vertical="center" shrinkToFit="1"/>
    </xf>
    <xf numFmtId="176" fontId="104" fillId="0" borderId="59" xfId="0" applyNumberFormat="1" applyFont="1" applyBorder="1" applyAlignment="1">
      <alignment horizontal="right" vertical="center" shrinkToFit="1"/>
    </xf>
    <xf numFmtId="176" fontId="104" fillId="0" borderId="25" xfId="0" applyNumberFormat="1" applyFont="1" applyBorder="1" applyAlignment="1">
      <alignment horizontal="right" vertical="center" shrinkToFit="1"/>
    </xf>
    <xf numFmtId="176" fontId="104" fillId="0" borderId="26" xfId="0" applyNumberFormat="1" applyFont="1" applyBorder="1" applyAlignment="1">
      <alignment horizontal="right" vertical="center" shrinkToFit="1"/>
    </xf>
    <xf numFmtId="0" fontId="37" fillId="0" borderId="0" xfId="0" applyFont="1" applyAlignment="1">
      <alignment horizontal="right" vertical="center" wrapText="1"/>
    </xf>
    <xf numFmtId="0" fontId="37" fillId="0" borderId="114" xfId="0" applyFont="1" applyBorder="1">
      <alignment vertical="center"/>
    </xf>
    <xf numFmtId="0" fontId="37" fillId="0" borderId="0" xfId="0" applyFont="1" applyAlignment="1">
      <alignment horizontal="distributed" vertical="center" wrapText="1"/>
    </xf>
    <xf numFmtId="0" fontId="37" fillId="0" borderId="0" xfId="0" applyFont="1" applyAlignment="1">
      <alignment horizontal="distributed" wrapText="1"/>
    </xf>
    <xf numFmtId="176" fontId="43" fillId="0" borderId="0" xfId="0" applyNumberFormat="1" applyFont="1" applyAlignment="1">
      <alignment horizontal="right" vertical="center" shrinkToFit="1"/>
    </xf>
    <xf numFmtId="0" fontId="40" fillId="0" borderId="0" xfId="0" applyFont="1" applyAlignment="1">
      <alignment horizontal="left" vertical="center"/>
    </xf>
    <xf numFmtId="0" fontId="131" fillId="0" borderId="0" xfId="0" applyFont="1" applyAlignment="1">
      <alignment horizontal="left" vertical="center"/>
    </xf>
    <xf numFmtId="0" fontId="32" fillId="0" borderId="0" xfId="0" applyFont="1" applyAlignment="1">
      <alignment horizontal="distributed" vertical="center" wrapText="1"/>
    </xf>
    <xf numFmtId="176" fontId="67" fillId="0" borderId="0" xfId="0" applyNumberFormat="1" applyFont="1" applyAlignment="1">
      <alignment horizontal="right" vertical="center" shrinkToFit="1"/>
    </xf>
    <xf numFmtId="0" fontId="115" fillId="0" borderId="86" xfId="0" applyFont="1" applyBorder="1" applyAlignment="1">
      <alignment horizontal="center" vertical="center" wrapText="1"/>
    </xf>
    <xf numFmtId="0" fontId="105" fillId="0" borderId="0" xfId="0" applyFont="1">
      <alignment vertical="center"/>
    </xf>
    <xf numFmtId="0" fontId="37" fillId="0" borderId="3" xfId="0" applyFont="1" applyBorder="1" applyAlignment="1">
      <alignment horizontal="center" vertical="center" shrinkToFit="1"/>
    </xf>
    <xf numFmtId="0" fontId="134" fillId="0" borderId="0" xfId="0" applyFont="1">
      <alignment vertical="center"/>
    </xf>
    <xf numFmtId="0" fontId="37" fillId="0" borderId="1" xfId="0" applyFont="1" applyBorder="1" applyAlignment="1">
      <alignment horizontal="right" vertical="top" shrinkToFit="1"/>
    </xf>
    <xf numFmtId="49" fontId="37" fillId="0" borderId="1" xfId="0" applyNumberFormat="1" applyFont="1" applyBorder="1" applyAlignment="1">
      <alignment horizontal="left" vertical="top" wrapText="1"/>
    </xf>
    <xf numFmtId="49" fontId="37" fillId="0" borderId="5" xfId="0" applyNumberFormat="1" applyFont="1" applyBorder="1" applyAlignment="1">
      <alignment horizontal="left" vertical="top" wrapText="1"/>
    </xf>
    <xf numFmtId="0" fontId="39" fillId="0" borderId="0" xfId="0" applyFont="1" applyAlignment="1">
      <alignment horizontal="left" vertical="top"/>
    </xf>
    <xf numFmtId="0" fontId="40" fillId="0" borderId="7" xfId="0" applyFont="1" applyBorder="1" applyAlignment="1">
      <alignment vertical="top" wrapText="1"/>
    </xf>
    <xf numFmtId="0" fontId="40" fillId="0" borderId="91" xfId="0" applyFont="1" applyBorder="1" applyAlignment="1">
      <alignment horizontal="center" vertical="center" wrapText="1"/>
    </xf>
    <xf numFmtId="0" fontId="40" fillId="0" borderId="15" xfId="0" applyFont="1" applyBorder="1" applyAlignment="1">
      <alignment vertical="top" wrapText="1"/>
    </xf>
    <xf numFmtId="0" fontId="40" fillId="0" borderId="91" xfId="0" applyFont="1" applyBorder="1" applyAlignment="1">
      <alignment vertical="center" wrapText="1"/>
    </xf>
    <xf numFmtId="0" fontId="40" fillId="0" borderId="7" xfId="0" applyFont="1" applyBorder="1" applyAlignment="1">
      <alignment vertical="center" wrapText="1"/>
    </xf>
    <xf numFmtId="0" fontId="40" fillId="0" borderId="113" xfId="0" applyFont="1" applyBorder="1" applyAlignment="1">
      <alignment vertical="top" wrapText="1"/>
    </xf>
    <xf numFmtId="0" fontId="40" fillId="0" borderId="58" xfId="0" applyFont="1" applyBorder="1" applyAlignment="1">
      <alignment vertical="center" wrapText="1"/>
    </xf>
    <xf numFmtId="0" fontId="104" fillId="0" borderId="0" xfId="0" applyFont="1" applyAlignment="1">
      <alignment horizontal="left" vertical="center"/>
    </xf>
    <xf numFmtId="0" fontId="40" fillId="0" borderId="28" xfId="0" applyFont="1" applyBorder="1" applyAlignment="1">
      <alignment horizontal="center" vertical="top" textRotation="255" wrapText="1"/>
    </xf>
    <xf numFmtId="0" fontId="40" fillId="0" borderId="40" xfId="0" applyFont="1" applyBorder="1" applyAlignment="1">
      <alignment horizontal="center" vertical="top" textRotation="255" wrapText="1"/>
    </xf>
    <xf numFmtId="0" fontId="40" fillId="0" borderId="29" xfId="0" applyFont="1" applyBorder="1" applyAlignment="1">
      <alignment horizontal="center" vertical="top" textRotation="255" wrapText="1"/>
    </xf>
    <xf numFmtId="0" fontId="40" fillId="0" borderId="27" xfId="0" applyFont="1" applyBorder="1" applyAlignment="1">
      <alignment horizontal="center" vertical="center" wrapText="1"/>
    </xf>
    <xf numFmtId="0" fontId="40" fillId="0" borderId="41" xfId="0" applyFont="1" applyBorder="1" applyAlignment="1">
      <alignment horizontal="center" vertical="center" wrapText="1"/>
    </xf>
    <xf numFmtId="0" fontId="40" fillId="0" borderId="51" xfId="0" applyFont="1" applyBorder="1" applyAlignment="1">
      <alignment vertical="center" wrapText="1"/>
    </xf>
    <xf numFmtId="0" fontId="40" fillId="0" borderId="13" xfId="0" applyFont="1" applyBorder="1" applyAlignment="1">
      <alignment vertical="top" wrapText="1"/>
    </xf>
    <xf numFmtId="0" fontId="40" fillId="0" borderId="56" xfId="0" applyFont="1" applyBorder="1" applyAlignment="1">
      <alignment horizontal="center" vertical="top" textRotation="255" wrapText="1"/>
    </xf>
    <xf numFmtId="0" fontId="37" fillId="0" borderId="0" xfId="0" applyFont="1" applyAlignment="1">
      <alignment vertical="center" textRotation="95"/>
    </xf>
    <xf numFmtId="0" fontId="100" fillId="0" borderId="0" xfId="0" applyFont="1" applyAlignment="1">
      <alignment vertical="center" textRotation="95"/>
    </xf>
    <xf numFmtId="0" fontId="53" fillId="0" borderId="0" xfId="0" applyFont="1" applyAlignment="1">
      <alignment vertical="center" wrapText="1"/>
    </xf>
    <xf numFmtId="0" fontId="69" fillId="0" borderId="0" xfId="0" applyFont="1" applyAlignment="1">
      <alignment vertical="center" wrapText="1"/>
    </xf>
    <xf numFmtId="0" fontId="137" fillId="0" borderId="0" xfId="0" applyFont="1">
      <alignment vertical="center"/>
    </xf>
    <xf numFmtId="0" fontId="134" fillId="0" borderId="0" xfId="0" applyFont="1" applyAlignment="1">
      <alignment vertical="center" wrapText="1"/>
    </xf>
    <xf numFmtId="176" fontId="57" fillId="0" borderId="0" xfId="0" applyNumberFormat="1" applyFont="1" applyAlignment="1">
      <alignment horizontal="left" vertical="center"/>
    </xf>
    <xf numFmtId="0" fontId="45" fillId="0" borderId="0" xfId="0" applyFont="1" applyAlignment="1">
      <alignment horizontal="left" vertical="center"/>
    </xf>
    <xf numFmtId="0" fontId="138" fillId="0" borderId="0" xfId="0" applyFont="1" applyAlignment="1">
      <alignment horizontal="left" vertical="center"/>
    </xf>
    <xf numFmtId="0" fontId="83" fillId="0" borderId="0" xfId="0" applyFont="1" applyAlignment="1">
      <alignment horizontal="center" vertical="center"/>
    </xf>
    <xf numFmtId="0" fontId="139" fillId="0" borderId="86" xfId="0" applyFont="1" applyBorder="1" applyAlignment="1">
      <alignment horizontal="distributed" vertical="center" wrapText="1"/>
    </xf>
    <xf numFmtId="0" fontId="43" fillId="17" borderId="0" xfId="9" applyFont="1" applyFill="1">
      <alignment vertical="center"/>
    </xf>
    <xf numFmtId="0" fontId="43" fillId="15" borderId="0" xfId="9" applyFont="1" applyFill="1">
      <alignment vertical="center"/>
    </xf>
    <xf numFmtId="0" fontId="43" fillId="17" borderId="0" xfId="9" applyFont="1" applyFill="1" applyAlignment="1">
      <alignment horizontal="left"/>
    </xf>
    <xf numFmtId="0" fontId="30" fillId="4" borderId="62" xfId="3" applyFont="1" applyFill="1" applyBorder="1"/>
    <xf numFmtId="0" fontId="30" fillId="4" borderId="6" xfId="3" applyFont="1" applyFill="1" applyBorder="1" applyAlignment="1">
      <alignment shrinkToFit="1"/>
    </xf>
    <xf numFmtId="0" fontId="30" fillId="4" borderId="63" xfId="3" applyFont="1" applyFill="1" applyBorder="1"/>
    <xf numFmtId="0" fontId="30" fillId="4" borderId="57" xfId="3" applyFont="1" applyFill="1" applyBorder="1"/>
    <xf numFmtId="0" fontId="30" fillId="4" borderId="45" xfId="3" applyFont="1" applyFill="1" applyBorder="1"/>
    <xf numFmtId="0" fontId="30" fillId="4" borderId="113" xfId="3" applyFont="1" applyFill="1" applyBorder="1" applyAlignment="1">
      <alignment shrinkToFit="1"/>
    </xf>
    <xf numFmtId="0" fontId="30" fillId="4" borderId="7" xfId="3" applyFont="1" applyFill="1" applyBorder="1" applyAlignment="1">
      <alignment shrinkToFit="1"/>
    </xf>
    <xf numFmtId="0" fontId="34" fillId="5" borderId="113" xfId="3" applyFont="1" applyFill="1" applyBorder="1" applyAlignment="1">
      <alignment shrinkToFit="1"/>
    </xf>
    <xf numFmtId="0" fontId="140" fillId="5" borderId="6" xfId="3" applyFont="1" applyFill="1" applyBorder="1" applyAlignment="1">
      <alignment shrinkToFit="1"/>
    </xf>
    <xf numFmtId="0" fontId="34" fillId="5" borderId="113" xfId="3" quotePrefix="1" applyFont="1" applyFill="1" applyBorder="1" applyAlignment="1">
      <alignment shrinkToFit="1"/>
    </xf>
    <xf numFmtId="0" fontId="34" fillId="5" borderId="13" xfId="3" applyFont="1" applyFill="1" applyBorder="1" applyAlignment="1">
      <alignment shrinkToFit="1"/>
    </xf>
    <xf numFmtId="0" fontId="30" fillId="0" borderId="43" xfId="3" applyFont="1" applyBorder="1"/>
    <xf numFmtId="0" fontId="30" fillId="6" borderId="57" xfId="3" applyFont="1" applyFill="1" applyBorder="1" applyAlignment="1">
      <alignment shrinkToFit="1"/>
    </xf>
    <xf numFmtId="0" fontId="30" fillId="6" borderId="7" xfId="3" applyFont="1" applyFill="1" applyBorder="1" applyAlignment="1">
      <alignment shrinkToFit="1"/>
    </xf>
    <xf numFmtId="0" fontId="30" fillId="6" borderId="44" xfId="3" applyFont="1" applyFill="1" applyBorder="1"/>
    <xf numFmtId="0" fontId="30" fillId="6" borderId="6" xfId="3" applyFont="1" applyFill="1" applyBorder="1" applyAlignment="1">
      <alignment shrinkToFit="1"/>
    </xf>
    <xf numFmtId="0" fontId="30" fillId="6" borderId="113" xfId="3" applyFont="1" applyFill="1" applyBorder="1" applyAlignment="1">
      <alignment shrinkToFit="1"/>
    </xf>
    <xf numFmtId="0" fontId="30" fillId="6" borderId="45" xfId="3" applyFont="1" applyFill="1" applyBorder="1" applyAlignment="1">
      <alignment shrinkToFit="1"/>
    </xf>
    <xf numFmtId="0" fontId="140" fillId="6" borderId="57" xfId="3" applyFont="1" applyFill="1" applyBorder="1" applyAlignment="1">
      <alignment shrinkToFit="1"/>
    </xf>
    <xf numFmtId="0" fontId="30" fillId="6" borderId="43" xfId="3" applyFont="1" applyFill="1" applyBorder="1"/>
    <xf numFmtId="0" fontId="30" fillId="0" borderId="110" xfId="3" quotePrefix="1" applyFont="1" applyBorder="1"/>
    <xf numFmtId="0" fontId="30" fillId="6" borderId="113" xfId="3" quotePrefix="1" applyFont="1" applyFill="1" applyBorder="1" applyAlignment="1">
      <alignment shrinkToFit="1"/>
    </xf>
    <xf numFmtId="0" fontId="30" fillId="6" borderId="43" xfId="3" applyFont="1" applyFill="1" applyBorder="1" applyAlignment="1">
      <alignment shrinkToFit="1"/>
    </xf>
    <xf numFmtId="0" fontId="30" fillId="6" borderId="114" xfId="3" applyFont="1" applyFill="1" applyBorder="1" applyAlignment="1">
      <alignment shrinkToFit="1"/>
    </xf>
    <xf numFmtId="0" fontId="34" fillId="7" borderId="113" xfId="3" applyFont="1" applyFill="1" applyBorder="1" applyAlignment="1">
      <alignment shrinkToFit="1"/>
    </xf>
    <xf numFmtId="0" fontId="34" fillId="0" borderId="110" xfId="3" quotePrefix="1" applyFont="1" applyBorder="1"/>
    <xf numFmtId="49" fontId="34" fillId="7" borderId="113" xfId="3" applyNumberFormat="1" applyFont="1" applyFill="1" applyBorder="1" applyAlignment="1">
      <alignment shrinkToFit="1"/>
    </xf>
    <xf numFmtId="0" fontId="34" fillId="0" borderId="114" xfId="3" applyFont="1" applyBorder="1" applyAlignment="1">
      <alignment shrinkToFit="1"/>
    </xf>
    <xf numFmtId="0" fontId="34" fillId="8" borderId="113" xfId="3" applyFont="1" applyFill="1" applyBorder="1" applyAlignment="1">
      <alignment shrinkToFit="1"/>
    </xf>
    <xf numFmtId="0" fontId="34" fillId="11" borderId="113" xfId="3" applyFont="1" applyFill="1" applyBorder="1" applyAlignment="1">
      <alignment shrinkToFit="1"/>
    </xf>
    <xf numFmtId="0" fontId="30" fillId="3" borderId="43" xfId="3" applyFont="1" applyFill="1" applyBorder="1"/>
    <xf numFmtId="0" fontId="30" fillId="3" borderId="57" xfId="3" applyFont="1" applyFill="1" applyBorder="1"/>
    <xf numFmtId="0" fontId="30" fillId="3" borderId="45" xfId="3" applyFont="1" applyFill="1" applyBorder="1"/>
    <xf numFmtId="0" fontId="30" fillId="3" borderId="7" xfId="3" applyFont="1" applyFill="1" applyBorder="1" applyAlignment="1">
      <alignment shrinkToFit="1"/>
    </xf>
    <xf numFmtId="0" fontId="30" fillId="3" borderId="6" xfId="3" applyFont="1" applyFill="1" applyBorder="1" applyAlignment="1">
      <alignment shrinkToFit="1"/>
    </xf>
    <xf numFmtId="0" fontId="30" fillId="3" borderId="66" xfId="3" applyFont="1" applyFill="1" applyBorder="1"/>
    <xf numFmtId="0" fontId="30" fillId="3" borderId="61" xfId="3" applyFont="1" applyFill="1" applyBorder="1" applyAlignment="1">
      <alignment shrinkToFit="1"/>
    </xf>
    <xf numFmtId="0" fontId="30" fillId="9" borderId="44" xfId="3" applyFont="1" applyFill="1" applyBorder="1"/>
    <xf numFmtId="0" fontId="30" fillId="9" borderId="0" xfId="3" applyFont="1" applyFill="1" applyAlignment="1">
      <alignment shrinkToFit="1"/>
    </xf>
    <xf numFmtId="0" fontId="30" fillId="9" borderId="57" xfId="3" applyFont="1" applyFill="1" applyBorder="1"/>
    <xf numFmtId="0" fontId="30" fillId="9" borderId="6" xfId="3" applyFont="1" applyFill="1" applyBorder="1" applyAlignment="1">
      <alignment shrinkToFit="1"/>
    </xf>
    <xf numFmtId="0" fontId="30" fillId="9" borderId="7" xfId="3" applyFont="1" applyFill="1" applyBorder="1" applyAlignment="1">
      <alignment shrinkToFit="1"/>
    </xf>
    <xf numFmtId="0" fontId="30" fillId="9" borderId="113" xfId="3" applyFont="1" applyFill="1" applyBorder="1" applyAlignment="1">
      <alignment shrinkToFit="1"/>
    </xf>
    <xf numFmtId="0" fontId="30" fillId="9" borderId="45" xfId="3" applyFont="1" applyFill="1" applyBorder="1"/>
    <xf numFmtId="0" fontId="30" fillId="9" borderId="114" xfId="3" applyFont="1" applyFill="1" applyBorder="1" applyAlignment="1">
      <alignment shrinkToFit="1"/>
    </xf>
    <xf numFmtId="0" fontId="30" fillId="9" borderId="42" xfId="3" applyFont="1" applyFill="1" applyBorder="1" applyAlignment="1">
      <alignment shrinkToFit="1"/>
    </xf>
    <xf numFmtId="0" fontId="30" fillId="9" borderId="14" xfId="3" applyFont="1" applyFill="1" applyBorder="1" applyAlignment="1">
      <alignment shrinkToFit="1"/>
    </xf>
    <xf numFmtId="0" fontId="30" fillId="9" borderId="7" xfId="3" applyFont="1" applyFill="1" applyBorder="1"/>
    <xf numFmtId="0" fontId="30" fillId="9" borderId="113" xfId="3" applyFont="1" applyFill="1" applyBorder="1"/>
    <xf numFmtId="0" fontId="30" fillId="9" borderId="43" xfId="3" applyFont="1" applyFill="1" applyBorder="1"/>
    <xf numFmtId="0" fontId="34" fillId="0" borderId="157" xfId="3" applyFont="1" applyBorder="1"/>
    <xf numFmtId="0" fontId="30" fillId="0" borderId="158" xfId="3" applyFont="1" applyBorder="1" applyAlignment="1">
      <alignment shrinkToFit="1"/>
    </xf>
    <xf numFmtId="0" fontId="92" fillId="0" borderId="0" xfId="29"/>
    <xf numFmtId="0" fontId="30" fillId="10" borderId="57" xfId="3" applyFont="1" applyFill="1" applyBorder="1"/>
    <xf numFmtId="0" fontId="30" fillId="10" borderId="6" xfId="3" applyFont="1" applyFill="1" applyBorder="1" applyAlignment="1">
      <alignment shrinkToFit="1"/>
    </xf>
    <xf numFmtId="0" fontId="30" fillId="10" borderId="7" xfId="3" applyFont="1" applyFill="1" applyBorder="1" applyAlignment="1">
      <alignment shrinkToFit="1"/>
    </xf>
    <xf numFmtId="0" fontId="30" fillId="10" borderId="45" xfId="3" applyFont="1" applyFill="1" applyBorder="1"/>
    <xf numFmtId="0" fontId="30" fillId="10" borderId="113" xfId="3" applyFont="1" applyFill="1" applyBorder="1" applyAlignment="1">
      <alignment shrinkToFit="1"/>
    </xf>
    <xf numFmtId="0" fontId="34" fillId="0" borderId="0" xfId="29" applyFont="1"/>
    <xf numFmtId="0" fontId="30" fillId="10" borderId="7" xfId="3" applyFont="1" applyFill="1" applyBorder="1"/>
    <xf numFmtId="0" fontId="30" fillId="10" borderId="113" xfId="3" applyFont="1" applyFill="1" applyBorder="1"/>
    <xf numFmtId="0" fontId="30" fillId="0" borderId="159" xfId="3" applyFont="1" applyBorder="1" applyAlignment="1">
      <alignment shrinkToFit="1"/>
    </xf>
    <xf numFmtId="0" fontId="30" fillId="4" borderId="159" xfId="3" applyFont="1" applyFill="1" applyBorder="1" applyAlignment="1">
      <alignment shrinkToFit="1"/>
    </xf>
    <xf numFmtId="180" fontId="30" fillId="0" borderId="159" xfId="3" applyNumberFormat="1" applyFont="1" applyBorder="1" applyAlignment="1">
      <alignment shrinkToFit="1"/>
    </xf>
    <xf numFmtId="0" fontId="30" fillId="0" borderId="159" xfId="3" quotePrefix="1" applyFont="1" applyBorder="1" applyAlignment="1">
      <alignment shrinkToFit="1"/>
    </xf>
    <xf numFmtId="0" fontId="30" fillId="0" borderId="0" xfId="3" quotePrefix="1" applyFont="1" applyAlignment="1">
      <alignment shrinkToFit="1"/>
    </xf>
    <xf numFmtId="0" fontId="30" fillId="0" borderId="160" xfId="3" applyFont="1" applyBorder="1" applyAlignment="1">
      <alignment shrinkToFit="1"/>
    </xf>
    <xf numFmtId="0" fontId="30" fillId="0" borderId="22" xfId="3" applyFont="1" applyBorder="1" applyAlignment="1">
      <alignment shrinkToFit="1"/>
    </xf>
    <xf numFmtId="0" fontId="34" fillId="5" borderId="159" xfId="3" applyFont="1" applyFill="1" applyBorder="1" applyAlignment="1">
      <alignment shrinkToFit="1"/>
    </xf>
    <xf numFmtId="0" fontId="30" fillId="0" borderId="113" xfId="3" quotePrefix="1" applyFont="1" applyBorder="1" applyAlignment="1">
      <alignment shrinkToFit="1"/>
    </xf>
    <xf numFmtId="0" fontId="30" fillId="0" borderId="114" xfId="3" quotePrefix="1" applyFont="1" applyBorder="1" applyAlignment="1">
      <alignment shrinkToFit="1"/>
    </xf>
    <xf numFmtId="0" fontId="30" fillId="0" borderId="6" xfId="3" quotePrefix="1" applyFont="1" applyBorder="1"/>
    <xf numFmtId="0" fontId="34" fillId="5" borderId="161" xfId="3" applyFont="1" applyFill="1" applyBorder="1"/>
    <xf numFmtId="0" fontId="34" fillId="5" borderId="35" xfId="3" applyFont="1" applyFill="1" applyBorder="1" applyAlignment="1">
      <alignment shrinkToFit="1"/>
    </xf>
    <xf numFmtId="0" fontId="30" fillId="6" borderId="160" xfId="3" quotePrefix="1" applyFont="1" applyFill="1" applyBorder="1"/>
    <xf numFmtId="180" fontId="30" fillId="6" borderId="159" xfId="3" applyNumberFormat="1" applyFont="1" applyFill="1" applyBorder="1" applyAlignment="1">
      <alignment shrinkToFit="1"/>
    </xf>
    <xf numFmtId="0" fontId="30" fillId="0" borderId="51" xfId="3" applyFont="1" applyBorder="1" applyAlignment="1">
      <alignment shrinkToFit="1"/>
    </xf>
    <xf numFmtId="0" fontId="30" fillId="6" borderId="159" xfId="3" applyFont="1" applyFill="1" applyBorder="1" applyAlignment="1">
      <alignment shrinkToFit="1"/>
    </xf>
    <xf numFmtId="0" fontId="30" fillId="6" borderId="159" xfId="3" quotePrefix="1" applyFont="1" applyFill="1" applyBorder="1" applyAlignment="1">
      <alignment shrinkToFit="1"/>
    </xf>
    <xf numFmtId="0" fontId="34" fillId="7" borderId="160" xfId="3" applyFont="1" applyFill="1" applyBorder="1" applyAlignment="1">
      <alignment shrinkToFit="1"/>
    </xf>
    <xf numFmtId="0" fontId="30" fillId="0" borderId="51" xfId="3" quotePrefix="1" applyFont="1" applyBorder="1" applyAlignment="1">
      <alignment shrinkToFit="1"/>
    </xf>
    <xf numFmtId="49" fontId="30" fillId="0" borderId="159" xfId="3" applyNumberFormat="1" applyFont="1" applyBorder="1" applyAlignment="1">
      <alignment shrinkToFit="1"/>
    </xf>
    <xf numFmtId="49" fontId="30" fillId="0" borderId="113" xfId="3" applyNumberFormat="1" applyFont="1" applyBorder="1" applyAlignment="1">
      <alignment shrinkToFit="1"/>
    </xf>
    <xf numFmtId="0" fontId="34" fillId="7" borderId="159" xfId="3" applyFont="1" applyFill="1" applyBorder="1" applyAlignment="1">
      <alignment shrinkToFit="1"/>
    </xf>
    <xf numFmtId="0" fontId="30" fillId="0" borderId="163" xfId="3" applyFont="1" applyBorder="1" applyAlignment="1">
      <alignment shrinkToFit="1"/>
    </xf>
    <xf numFmtId="49" fontId="30" fillId="0" borderId="3" xfId="3" applyNumberFormat="1" applyFont="1" applyBorder="1"/>
    <xf numFmtId="0" fontId="30" fillId="0" borderId="160" xfId="3" quotePrefix="1" applyFont="1" applyBorder="1" applyAlignment="1">
      <alignment shrinkToFit="1"/>
    </xf>
    <xf numFmtId="0" fontId="30" fillId="0" borderId="110" xfId="3" quotePrefix="1" applyFont="1" applyBorder="1" applyAlignment="1">
      <alignment shrinkToFit="1"/>
    </xf>
    <xf numFmtId="0" fontId="34" fillId="0" borderId="42" xfId="0" applyFont="1" applyBorder="1">
      <alignment vertical="center"/>
    </xf>
    <xf numFmtId="0" fontId="30" fillId="0" borderId="3" xfId="3" applyFont="1" applyBorder="1" applyAlignment="1">
      <alignment shrinkToFit="1"/>
    </xf>
    <xf numFmtId="178" fontId="30" fillId="0" borderId="0" xfId="3" applyNumberFormat="1" applyFont="1" applyAlignment="1">
      <alignment shrinkToFit="1"/>
    </xf>
    <xf numFmtId="178" fontId="30" fillId="0" borderId="110" xfId="3" applyNumberFormat="1" applyFont="1" applyBorder="1"/>
    <xf numFmtId="178" fontId="30" fillId="0" borderId="113" xfId="3" quotePrefix="1" applyNumberFormat="1" applyFont="1" applyBorder="1" applyAlignment="1" applyProtection="1">
      <alignment horizontal="center" vertical="center" wrapText="1"/>
      <protection locked="0"/>
    </xf>
    <xf numFmtId="178" fontId="26" fillId="0" borderId="0" xfId="3" applyNumberFormat="1" applyAlignment="1">
      <alignment horizontal="center" vertical="center" wrapText="1"/>
    </xf>
    <xf numFmtId="178" fontId="30" fillId="0" borderId="6" xfId="3" applyNumberFormat="1" applyFont="1" applyBorder="1" applyAlignment="1">
      <alignment shrinkToFit="1"/>
    </xf>
    <xf numFmtId="178" fontId="30" fillId="0" borderId="113" xfId="3" applyNumberFormat="1" applyFont="1" applyBorder="1" applyAlignment="1">
      <alignment shrinkToFit="1"/>
    </xf>
    <xf numFmtId="178" fontId="30" fillId="0" borderId="159" xfId="3" applyNumberFormat="1" applyFont="1" applyBorder="1" applyAlignment="1">
      <alignment shrinkToFit="1"/>
    </xf>
    <xf numFmtId="178" fontId="30" fillId="0" borderId="7" xfId="3" applyNumberFormat="1" applyFont="1" applyBorder="1" applyAlignment="1">
      <alignment shrinkToFit="1"/>
    </xf>
    <xf numFmtId="178" fontId="30" fillId="0" borderId="14" xfId="3" applyNumberFormat="1" applyFont="1" applyBorder="1" applyAlignment="1">
      <alignment shrinkToFit="1"/>
    </xf>
    <xf numFmtId="178" fontId="30" fillId="0" borderId="110" xfId="3" applyNumberFormat="1" applyFont="1" applyBorder="1" applyAlignment="1">
      <alignment shrinkToFit="1"/>
    </xf>
    <xf numFmtId="178" fontId="30" fillId="0" borderId="160" xfId="3" applyNumberFormat="1" applyFont="1" applyBorder="1" applyAlignment="1">
      <alignment shrinkToFit="1"/>
    </xf>
    <xf numFmtId="178" fontId="30" fillId="0" borderId="162" xfId="3" applyNumberFormat="1" applyFont="1" applyBorder="1" applyAlignment="1">
      <alignment shrinkToFit="1"/>
    </xf>
    <xf numFmtId="178" fontId="30" fillId="0" borderId="142" xfId="3" applyNumberFormat="1" applyFont="1" applyBorder="1" applyAlignment="1">
      <alignment shrinkToFit="1"/>
    </xf>
    <xf numFmtId="178" fontId="30" fillId="0" borderId="114" xfId="3" applyNumberFormat="1" applyFont="1" applyBorder="1" applyAlignment="1">
      <alignment shrinkToFit="1"/>
    </xf>
    <xf numFmtId="178" fontId="30" fillId="0" borderId="51" xfId="3" applyNumberFormat="1" applyFont="1" applyBorder="1" applyAlignment="1">
      <alignment shrinkToFit="1"/>
    </xf>
    <xf numFmtId="178" fontId="30" fillId="0" borderId="3" xfId="3" applyNumberFormat="1" applyFont="1" applyBorder="1"/>
    <xf numFmtId="178" fontId="30" fillId="0" borderId="42" xfId="3" applyNumberFormat="1" applyFont="1" applyBorder="1"/>
    <xf numFmtId="178" fontId="30" fillId="0" borderId="6" xfId="3" applyNumberFormat="1" applyFont="1" applyBorder="1" applyAlignment="1">
      <alignment horizontal="right" shrinkToFit="1"/>
    </xf>
    <xf numFmtId="178" fontId="30" fillId="0" borderId="0" xfId="3" applyNumberFormat="1" applyFont="1" applyAlignment="1">
      <alignment horizontal="right" shrinkToFit="1"/>
    </xf>
    <xf numFmtId="178" fontId="34" fillId="0" borderId="159" xfId="0" applyNumberFormat="1" applyFont="1" applyBorder="1" applyAlignment="1">
      <alignment horizontal="right" vertical="center"/>
    </xf>
    <xf numFmtId="178" fontId="34" fillId="0" borderId="6" xfId="0" applyNumberFormat="1" applyFont="1" applyBorder="1" applyAlignment="1">
      <alignment horizontal="right" vertical="center"/>
    </xf>
    <xf numFmtId="178" fontId="30" fillId="0" borderId="159" xfId="12" applyNumberFormat="1" applyFont="1" applyFill="1" applyBorder="1" applyAlignment="1">
      <alignment horizontal="right" shrinkToFit="1"/>
    </xf>
    <xf numFmtId="178" fontId="30" fillId="0" borderId="6" xfId="12" applyNumberFormat="1" applyFont="1" applyFill="1" applyBorder="1" applyAlignment="1">
      <alignment horizontal="right" shrinkToFit="1"/>
    </xf>
    <xf numFmtId="178" fontId="30" fillId="0" borderId="3" xfId="3" applyNumberFormat="1" applyFont="1" applyBorder="1" applyAlignment="1">
      <alignment horizontal="right" shrinkToFit="1"/>
    </xf>
    <xf numFmtId="178" fontId="30" fillId="0" borderId="159" xfId="3" applyNumberFormat="1" applyFont="1" applyBorder="1" applyAlignment="1">
      <alignment horizontal="right" shrinkToFit="1"/>
    </xf>
    <xf numFmtId="178" fontId="30" fillId="0" borderId="42" xfId="3" applyNumberFormat="1" applyFont="1" applyBorder="1" applyAlignment="1">
      <alignment shrinkToFit="1"/>
    </xf>
    <xf numFmtId="182" fontId="30" fillId="0" borderId="35" xfId="12" applyNumberFormat="1" applyFont="1" applyFill="1" applyBorder="1" applyAlignment="1">
      <alignment horizontal="right" shrinkToFit="1"/>
    </xf>
    <xf numFmtId="182" fontId="30" fillId="0" borderId="15" xfId="12" applyNumberFormat="1" applyFont="1" applyFill="1" applyBorder="1" applyAlignment="1">
      <alignment horizontal="right" shrinkToFit="1"/>
    </xf>
    <xf numFmtId="0" fontId="37" fillId="0" borderId="0" xfId="0" applyFont="1" applyAlignment="1">
      <alignment horizontal="left" vertical="top" wrapText="1" shrinkToFit="1"/>
    </xf>
    <xf numFmtId="0" fontId="69" fillId="0" borderId="0" xfId="0" applyFont="1" applyAlignment="1">
      <alignment horizontal="right" vertical="center" wrapText="1"/>
    </xf>
    <xf numFmtId="0" fontId="32" fillId="0" borderId="114" xfId="0" applyFont="1" applyBorder="1" applyAlignment="1">
      <alignment horizontal="right" vertical="center"/>
    </xf>
    <xf numFmtId="0" fontId="32" fillId="0" borderId="110" xfId="0" applyFont="1" applyBorder="1" applyAlignment="1">
      <alignment horizontal="right" vertical="center"/>
    </xf>
    <xf numFmtId="0" fontId="32" fillId="0" borderId="142" xfId="0" applyFont="1" applyBorder="1" applyAlignment="1">
      <alignment horizontal="right" vertical="center"/>
    </xf>
    <xf numFmtId="0" fontId="104" fillId="0" borderId="160" xfId="0" applyFont="1" applyBorder="1" applyAlignment="1">
      <alignment horizontal="right" vertical="center" shrinkToFit="1"/>
    </xf>
    <xf numFmtId="0" fontId="32" fillId="0" borderId="0" xfId="0" applyFont="1" applyAlignment="1">
      <alignment horizontal="center" vertical="center" wrapText="1"/>
    </xf>
    <xf numFmtId="0" fontId="135" fillId="0" borderId="0" xfId="7" applyFont="1" applyAlignment="1">
      <alignment horizontal="left" vertical="top"/>
    </xf>
    <xf numFmtId="0" fontId="32" fillId="0" borderId="0" xfId="0" applyFont="1" applyAlignment="1">
      <alignment horizontal="center" vertical="top" wrapText="1"/>
    </xf>
    <xf numFmtId="0" fontId="131" fillId="0" borderId="6" xfId="0" applyFont="1" applyBorder="1" applyAlignment="1">
      <alignment horizontal="right" vertical="center" shrinkToFit="1"/>
    </xf>
    <xf numFmtId="0" fontId="142" fillId="0" borderId="0" xfId="7" applyFont="1" applyAlignment="1">
      <alignment horizontal="left" vertical="top" shrinkToFit="1"/>
    </xf>
    <xf numFmtId="0" fontId="67" fillId="0" borderId="0" xfId="0" applyFont="1">
      <alignment vertical="center"/>
    </xf>
    <xf numFmtId="0" fontId="32" fillId="0" borderId="110" xfId="0" applyFont="1" applyBorder="1" applyAlignment="1">
      <alignment horizontal="left" vertical="center"/>
    </xf>
    <xf numFmtId="0" fontId="32" fillId="0" borderId="13" xfId="0" applyFont="1" applyBorder="1">
      <alignment vertical="center"/>
    </xf>
    <xf numFmtId="0" fontId="32" fillId="0" borderId="3" xfId="0" applyFont="1" applyBorder="1" applyAlignment="1">
      <alignment horizontal="left" vertical="center"/>
    </xf>
    <xf numFmtId="0" fontId="32" fillId="0" borderId="7" xfId="0" applyFont="1" applyBorder="1">
      <alignment vertical="center"/>
    </xf>
    <xf numFmtId="0" fontId="32" fillId="0" borderId="0" xfId="0" applyFont="1" applyAlignment="1">
      <alignment horizontal="center" vertical="top"/>
    </xf>
    <xf numFmtId="0" fontId="40" fillId="0" borderId="170" xfId="0" applyFont="1" applyBorder="1" applyAlignment="1">
      <alignment horizontal="center" vertical="center" wrapText="1"/>
    </xf>
    <xf numFmtId="0" fontId="40" fillId="0" borderId="171" xfId="0" applyFont="1" applyBorder="1" applyAlignment="1">
      <alignment horizontal="center" vertical="center" wrapText="1"/>
    </xf>
    <xf numFmtId="176" fontId="131" fillId="0" borderId="0" xfId="0" applyNumberFormat="1" applyFont="1" applyAlignment="1">
      <alignment horizontal="right" vertical="center" shrinkToFit="1"/>
    </xf>
    <xf numFmtId="0" fontId="32" fillId="0" borderId="113" xfId="0" applyFont="1" applyBorder="1">
      <alignment vertical="center"/>
    </xf>
    <xf numFmtId="0" fontId="14" fillId="0" borderId="0" xfId="0" applyFont="1" applyAlignment="1"/>
    <xf numFmtId="0" fontId="32" fillId="0" borderId="3" xfId="0" applyFont="1" applyBorder="1">
      <alignment vertical="center"/>
    </xf>
    <xf numFmtId="0" fontId="32" fillId="0" borderId="114" xfId="0" applyFont="1" applyBorder="1">
      <alignment vertical="center"/>
    </xf>
    <xf numFmtId="0" fontId="19" fillId="0" borderId="0" xfId="0" applyFont="1" applyAlignment="1">
      <alignment vertical="top" wrapText="1"/>
    </xf>
    <xf numFmtId="0" fontId="19" fillId="0" borderId="0" xfId="0" applyFont="1" applyAlignment="1">
      <alignment horizontal="left" vertical="center" wrapText="1"/>
    </xf>
    <xf numFmtId="0" fontId="19" fillId="0" borderId="0" xfId="0" applyFont="1" applyAlignment="1">
      <alignment horizontal="center" vertical="center"/>
    </xf>
    <xf numFmtId="0" fontId="0" fillId="0" borderId="0" xfId="0" applyAlignment="1">
      <alignment horizontal="left" vertical="center"/>
    </xf>
    <xf numFmtId="0" fontId="19" fillId="0" borderId="0" xfId="0" applyFont="1" applyAlignment="1">
      <alignment vertical="center" wrapText="1"/>
    </xf>
    <xf numFmtId="0" fontId="19" fillId="0" borderId="0" xfId="0" applyFont="1" applyAlignment="1">
      <alignment horizontal="left" vertical="top" wrapText="1"/>
    </xf>
    <xf numFmtId="0" fontId="10" fillId="0" borderId="0" xfId="0" applyFont="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center" vertical="center" shrinkToFit="1"/>
    </xf>
    <xf numFmtId="0" fontId="10" fillId="0" borderId="0" xfId="0" applyFont="1" applyAlignment="1">
      <alignment horizontal="right" vertical="top" wrapText="1"/>
    </xf>
    <xf numFmtId="0" fontId="10" fillId="0" borderId="0" xfId="0" applyFont="1" applyAlignment="1">
      <alignment horizontal="right" vertical="top"/>
    </xf>
    <xf numFmtId="176" fontId="14" fillId="0" borderId="0" xfId="0" applyNumberFormat="1" applyFont="1" applyAlignment="1">
      <alignment horizontal="right" vertical="center" shrinkToFit="1"/>
    </xf>
    <xf numFmtId="176" fontId="14" fillId="2" borderId="0" xfId="0" applyNumberFormat="1" applyFont="1" applyFill="1" applyAlignment="1">
      <alignment horizontal="right" vertical="center" shrinkToFit="1"/>
    </xf>
    <xf numFmtId="0" fontId="10" fillId="0" borderId="0" xfId="0" applyFont="1" applyAlignment="1">
      <alignment horizontal="center" vertical="center"/>
    </xf>
    <xf numFmtId="0" fontId="37" fillId="0" borderId="41" xfId="0" applyFont="1" applyBorder="1" applyAlignment="1">
      <alignment horizontal="left" vertical="center" wrapText="1"/>
    </xf>
    <xf numFmtId="0" fontId="37" fillId="0" borderId="0" xfId="0" applyFont="1" applyAlignment="1">
      <alignment horizontal="left" vertical="top"/>
    </xf>
    <xf numFmtId="0" fontId="37" fillId="0" borderId="0" xfId="0" applyFont="1" applyAlignment="1">
      <alignment horizontal="left" vertical="top" wrapText="1"/>
    </xf>
    <xf numFmtId="0" fontId="79" fillId="0" borderId="153" xfId="0" applyFont="1" applyBorder="1" applyAlignment="1">
      <alignment horizontal="center" vertical="center"/>
    </xf>
    <xf numFmtId="0" fontId="115" fillId="0" borderId="0" xfId="0" applyFont="1" applyAlignment="1">
      <alignment horizontal="center" vertical="center"/>
    </xf>
    <xf numFmtId="0" fontId="37" fillId="0" borderId="0" xfId="0" applyFont="1" applyAlignment="1">
      <alignment vertical="top" wrapText="1"/>
    </xf>
    <xf numFmtId="0" fontId="10" fillId="0" borderId="9" xfId="0" applyFont="1" applyBorder="1">
      <alignment vertical="center"/>
    </xf>
    <xf numFmtId="0" fontId="10" fillId="0" borderId="1" xfId="0" applyFont="1" applyBorder="1" applyAlignment="1">
      <alignment horizontal="left" vertical="top" wrapText="1"/>
    </xf>
    <xf numFmtId="0" fontId="37" fillId="0" borderId="2" xfId="0" applyFont="1" applyBorder="1" applyAlignment="1">
      <alignment horizontal="left" vertical="top" wrapText="1"/>
    </xf>
    <xf numFmtId="0" fontId="32" fillId="0" borderId="0" xfId="0" applyFont="1" applyAlignment="1">
      <alignment horizontal="left" vertical="center"/>
    </xf>
    <xf numFmtId="0" fontId="37" fillId="0" borderId="0" xfId="0" applyFont="1" applyAlignment="1">
      <alignment horizontal="left" vertical="center"/>
    </xf>
    <xf numFmtId="0" fontId="37" fillId="0" borderId="0" xfId="0" applyFont="1" applyAlignment="1">
      <alignment horizontal="left" vertical="center" wrapText="1"/>
    </xf>
    <xf numFmtId="0" fontId="37" fillId="0" borderId="3" xfId="0" applyFont="1" applyBorder="1" applyAlignment="1">
      <alignment horizontal="left" vertical="center" wrapText="1"/>
    </xf>
    <xf numFmtId="0" fontId="10" fillId="0" borderId="0" xfId="0" applyFont="1" applyAlignment="1">
      <alignment vertical="top" wrapText="1"/>
    </xf>
    <xf numFmtId="0" fontId="54" fillId="0" borderId="0" xfId="0" applyFont="1" applyAlignment="1">
      <alignment horizontal="center" vertical="center"/>
    </xf>
    <xf numFmtId="0" fontId="11" fillId="0" borderId="29" xfId="0" applyFont="1" applyBorder="1" applyAlignment="1">
      <alignment horizontal="center" vertical="center" wrapText="1"/>
    </xf>
    <xf numFmtId="0" fontId="11" fillId="0" borderId="56" xfId="0" applyFont="1" applyBorder="1" applyAlignment="1">
      <alignment horizontal="left" vertical="top" wrapText="1"/>
    </xf>
    <xf numFmtId="0" fontId="11" fillId="0" borderId="0" xfId="0" applyFont="1" applyAlignment="1">
      <alignment horizontal="left" vertical="top" wrapText="1"/>
    </xf>
    <xf numFmtId="0" fontId="40" fillId="0" borderId="0" xfId="0" applyFont="1" applyAlignment="1">
      <alignment horizontal="left" vertical="top" wrapText="1"/>
    </xf>
    <xf numFmtId="0" fontId="37" fillId="0" borderId="13" xfId="0" applyFont="1" applyBorder="1" applyAlignment="1">
      <alignment horizontal="left" vertical="center"/>
    </xf>
    <xf numFmtId="0" fontId="40" fillId="0" borderId="34" xfId="0" applyFont="1" applyBorder="1" applyAlignment="1">
      <alignment horizontal="center" vertical="center" wrapText="1"/>
    </xf>
    <xf numFmtId="0" fontId="40" fillId="0" borderId="3" xfId="0" applyFont="1" applyBorder="1" applyAlignment="1">
      <alignment horizontal="center" vertical="center" wrapText="1"/>
    </xf>
    <xf numFmtId="0" fontId="19" fillId="0" borderId="3" xfId="0" applyFont="1" applyBorder="1" applyAlignment="1">
      <alignment horizontal="center" vertical="center"/>
    </xf>
    <xf numFmtId="0" fontId="37" fillId="0" borderId="3" xfId="0" applyFont="1" applyBorder="1" applyAlignment="1">
      <alignment horizontal="center" vertical="center" wrapText="1"/>
    </xf>
    <xf numFmtId="0" fontId="40" fillId="0" borderId="0" xfId="0" applyFont="1" applyAlignment="1">
      <alignment horizontal="right" vertical="center" wrapText="1"/>
    </xf>
    <xf numFmtId="0" fontId="100" fillId="0" borderId="0" xfId="0" applyFont="1" applyAlignment="1">
      <alignment horizontal="right" vertical="center" wrapText="1"/>
    </xf>
    <xf numFmtId="0" fontId="101" fillId="0" borderId="0" xfId="0" applyFont="1" applyAlignment="1">
      <alignment horizontal="left" vertical="center"/>
    </xf>
    <xf numFmtId="0" fontId="10" fillId="0" borderId="0" xfId="0" applyFont="1" applyAlignment="1">
      <alignment horizontal="center" vertical="top" shrinkToFit="1"/>
    </xf>
    <xf numFmtId="0" fontId="37" fillId="0" borderId="0" xfId="0" applyFont="1" applyAlignment="1">
      <alignment horizontal="center" vertical="top" shrinkToFit="1"/>
    </xf>
    <xf numFmtId="0" fontId="40" fillId="0" borderId="3" xfId="0" applyFont="1" applyBorder="1" applyAlignment="1">
      <alignment horizontal="center" vertical="center"/>
    </xf>
    <xf numFmtId="0" fontId="10" fillId="0" borderId="113" xfId="0" applyFont="1" applyBorder="1">
      <alignment vertical="center"/>
    </xf>
    <xf numFmtId="0" fontId="0" fillId="0" borderId="0" xfId="0" applyAlignment="1">
      <alignment horizontal="center" vertical="center"/>
    </xf>
    <xf numFmtId="49" fontId="10" fillId="0" borderId="0" xfId="0" applyNumberFormat="1" applyFont="1" applyAlignment="1">
      <alignment horizontal="center" vertical="center"/>
    </xf>
    <xf numFmtId="0" fontId="32" fillId="0" borderId="0" xfId="0" applyFont="1" applyAlignment="1">
      <alignment horizontal="left" vertical="center" wrapText="1"/>
    </xf>
    <xf numFmtId="0" fontId="10" fillId="0" borderId="7" xfId="0" applyFont="1" applyBorder="1">
      <alignment vertical="center"/>
    </xf>
    <xf numFmtId="0" fontId="19" fillId="0" borderId="3" xfId="0" applyFont="1" applyBorder="1" applyAlignment="1">
      <alignment horizontal="center" vertical="center" wrapText="1"/>
    </xf>
    <xf numFmtId="0" fontId="40" fillId="0" borderId="0" xfId="0" applyFont="1" applyAlignment="1">
      <alignment horizontal="center" vertical="top" wrapText="1"/>
    </xf>
    <xf numFmtId="0" fontId="40" fillId="0" borderId="0" xfId="0" applyFont="1" applyAlignment="1">
      <alignment horizontal="right" vertical="center"/>
    </xf>
    <xf numFmtId="0" fontId="40" fillId="0" borderId="7" xfId="0" applyFont="1" applyBorder="1" applyAlignment="1">
      <alignment horizontal="center" vertical="center" wrapText="1"/>
    </xf>
    <xf numFmtId="0" fontId="10" fillId="0" borderId="0" xfId="0" applyFont="1" applyAlignment="1">
      <alignment horizontal="left" vertical="top" shrinkToFit="1"/>
    </xf>
    <xf numFmtId="0" fontId="37" fillId="0" borderId="0" xfId="0" applyFont="1" applyAlignment="1">
      <alignment vertical="top"/>
    </xf>
    <xf numFmtId="0" fontId="37" fillId="15" borderId="0" xfId="0" applyFont="1" applyFill="1" applyAlignment="1">
      <alignment horizontal="left" vertical="top" wrapText="1"/>
    </xf>
    <xf numFmtId="0" fontId="24" fillId="0" borderId="0" xfId="0" applyFont="1" applyAlignment="1">
      <alignment vertical="center" wrapText="1"/>
    </xf>
    <xf numFmtId="0" fontId="19" fillId="0" borderId="110" xfId="0" applyFont="1" applyBorder="1" applyAlignment="1">
      <alignment horizontal="left" vertical="center" wrapText="1"/>
    </xf>
    <xf numFmtId="0" fontId="40" fillId="0" borderId="0" xfId="0" applyFont="1" applyAlignment="1">
      <alignment horizontal="left" vertical="center" wrapText="1"/>
    </xf>
    <xf numFmtId="0" fontId="19" fillId="0" borderId="114" xfId="0" applyFont="1" applyBorder="1" applyAlignment="1">
      <alignment horizontal="right" vertical="center"/>
    </xf>
    <xf numFmtId="0" fontId="19" fillId="0" borderId="142" xfId="0" applyFont="1" applyBorder="1" applyAlignment="1">
      <alignment horizontal="right" vertical="center"/>
    </xf>
    <xf numFmtId="0" fontId="19" fillId="0" borderId="110" xfId="0" applyFont="1" applyBorder="1" applyAlignment="1">
      <alignment horizontal="right" vertical="center"/>
    </xf>
    <xf numFmtId="0" fontId="93" fillId="0" borderId="0" xfId="0" applyFont="1" applyAlignment="1">
      <alignment horizontal="left" vertical="center" wrapText="1"/>
    </xf>
    <xf numFmtId="0" fontId="40" fillId="0" borderId="0" xfId="0" applyFont="1" applyAlignment="1">
      <alignment vertical="center" wrapText="1"/>
    </xf>
    <xf numFmtId="0" fontId="40" fillId="0" borderId="110" xfId="0" applyFont="1" applyBorder="1" applyAlignment="1">
      <alignment vertical="center" wrapText="1"/>
    </xf>
    <xf numFmtId="0" fontId="34" fillId="0" borderId="165" xfId="3" applyFont="1" applyBorder="1" applyAlignment="1">
      <alignment vertical="center"/>
    </xf>
    <xf numFmtId="0" fontId="34" fillId="0" borderId="166" xfId="3" applyFont="1" applyBorder="1"/>
    <xf numFmtId="0" fontId="49" fillId="0" borderId="166" xfId="3" applyFont="1" applyBorder="1" applyAlignment="1">
      <alignment horizontal="center"/>
    </xf>
    <xf numFmtId="178" fontId="30" fillId="0" borderId="158" xfId="3" quotePrefix="1" applyNumberFormat="1" applyFont="1" applyBorder="1" applyAlignment="1" applyProtection="1">
      <alignment horizontal="center" vertical="center" wrapText="1"/>
      <protection locked="0"/>
    </xf>
    <xf numFmtId="0" fontId="34" fillId="0" borderId="164" xfId="3" applyFont="1" applyBorder="1" applyAlignment="1">
      <alignment vertical="center"/>
    </xf>
    <xf numFmtId="0" fontId="30" fillId="0" borderId="165" xfId="3" applyFont="1" applyBorder="1" applyAlignment="1">
      <alignment horizontal="center"/>
    </xf>
    <xf numFmtId="0" fontId="128" fillId="0" borderId="164" xfId="3" applyFont="1" applyBorder="1" applyAlignment="1">
      <alignment vertical="center"/>
    </xf>
    <xf numFmtId="0" fontId="30" fillId="0" borderId="169" xfId="3" applyFont="1" applyBorder="1" applyAlignment="1">
      <alignment horizontal="center"/>
    </xf>
    <xf numFmtId="0" fontId="34" fillId="0" borderId="166" xfId="3" applyFont="1" applyBorder="1" applyAlignment="1">
      <alignment horizontal="center" vertical="center"/>
    </xf>
    <xf numFmtId="178" fontId="30" fillId="0" borderId="157" xfId="3" quotePrefix="1" applyNumberFormat="1" applyFont="1" applyBorder="1" applyAlignment="1" applyProtection="1">
      <alignment horizontal="center" vertical="center" wrapText="1"/>
      <protection locked="0"/>
    </xf>
    <xf numFmtId="0" fontId="30" fillId="0" borderId="158" xfId="3" applyFont="1" applyBorder="1" applyAlignment="1">
      <alignment horizontal="center"/>
    </xf>
    <xf numFmtId="0" fontId="30" fillId="0" borderId="164" xfId="3" applyFont="1" applyBorder="1" applyAlignment="1">
      <alignment horizontal="center"/>
    </xf>
    <xf numFmtId="0" fontId="34" fillId="0" borderId="164" xfId="3" applyFont="1" applyBorder="1" applyAlignment="1">
      <alignment horizontal="center" vertical="center"/>
    </xf>
    <xf numFmtId="178" fontId="30" fillId="0" borderId="166" xfId="3" quotePrefix="1" applyNumberFormat="1" applyFont="1" applyBorder="1" applyAlignment="1" applyProtection="1">
      <alignment horizontal="center" vertical="center" wrapText="1"/>
      <protection locked="0"/>
    </xf>
    <xf numFmtId="178" fontId="30" fillId="0" borderId="162" xfId="3" quotePrefix="1" applyNumberFormat="1" applyFont="1" applyBorder="1" applyAlignment="1" applyProtection="1">
      <alignment horizontal="center" vertical="center" wrapText="1"/>
      <protection locked="0"/>
    </xf>
    <xf numFmtId="0" fontId="34" fillId="4" borderId="172" xfId="3" applyFont="1" applyFill="1" applyBorder="1"/>
    <xf numFmtId="0" fontId="34" fillId="4" borderId="166" xfId="3" applyFont="1" applyFill="1" applyBorder="1"/>
    <xf numFmtId="0" fontId="34" fillId="0" borderId="173" xfId="3" applyFont="1" applyBorder="1"/>
    <xf numFmtId="0" fontId="34" fillId="0" borderId="164" xfId="3" applyFont="1" applyBorder="1"/>
    <xf numFmtId="0" fontId="30" fillId="4" borderId="174" xfId="3" applyFont="1" applyFill="1" applyBorder="1"/>
    <xf numFmtId="0" fontId="30" fillId="4" borderId="158" xfId="3" applyFont="1" applyFill="1" applyBorder="1" applyAlignment="1">
      <alignment shrinkToFit="1"/>
    </xf>
    <xf numFmtId="0" fontId="30" fillId="0" borderId="164" xfId="3" applyFont="1" applyBorder="1"/>
    <xf numFmtId="178" fontId="30" fillId="0" borderId="158" xfId="3" applyNumberFormat="1" applyFont="1" applyBorder="1" applyAlignment="1">
      <alignment shrinkToFit="1"/>
    </xf>
    <xf numFmtId="0" fontId="30" fillId="0" borderId="175" xfId="3" applyFont="1" applyBorder="1"/>
    <xf numFmtId="178" fontId="30" fillId="0" borderId="167" xfId="3" applyNumberFormat="1" applyFont="1" applyBorder="1" applyAlignment="1">
      <alignment shrinkToFit="1"/>
    </xf>
    <xf numFmtId="0" fontId="30" fillId="4" borderId="168" xfId="3" applyFont="1" applyFill="1" applyBorder="1" applyAlignment="1">
      <alignment shrinkToFit="1"/>
    </xf>
    <xf numFmtId="0" fontId="30" fillId="0" borderId="176" xfId="3" applyFont="1" applyBorder="1" applyAlignment="1">
      <alignment shrinkToFit="1"/>
    </xf>
    <xf numFmtId="178" fontId="30" fillId="0" borderId="168" xfId="3" applyNumberFormat="1" applyFont="1" applyBorder="1" applyAlignment="1">
      <alignment shrinkToFit="1"/>
    </xf>
    <xf numFmtId="0" fontId="30" fillId="0" borderId="172" xfId="3" applyFont="1" applyBorder="1"/>
    <xf numFmtId="0" fontId="30" fillId="0" borderId="164" xfId="3" applyFont="1" applyBorder="1" applyAlignment="1">
      <alignment shrinkToFit="1"/>
    </xf>
    <xf numFmtId="178" fontId="30" fillId="0" borderId="164" xfId="3" applyNumberFormat="1" applyFont="1" applyBorder="1" applyAlignment="1">
      <alignment shrinkToFit="1"/>
    </xf>
    <xf numFmtId="0" fontId="30" fillId="4" borderId="177" xfId="3" applyFont="1" applyFill="1" applyBorder="1" applyAlignment="1">
      <alignment shrinkToFit="1"/>
    </xf>
    <xf numFmtId="0" fontId="30" fillId="0" borderId="177" xfId="3" applyFont="1" applyBorder="1" applyAlignment="1">
      <alignment shrinkToFit="1"/>
    </xf>
    <xf numFmtId="178" fontId="30" fillId="0" borderId="177" xfId="3" applyNumberFormat="1" applyFont="1" applyBorder="1" applyAlignment="1">
      <alignment shrinkToFit="1"/>
    </xf>
    <xf numFmtId="0" fontId="30" fillId="4" borderId="167" xfId="3" applyFont="1" applyFill="1" applyBorder="1" applyAlignment="1">
      <alignment shrinkToFit="1"/>
    </xf>
    <xf numFmtId="0" fontId="30" fillId="0" borderId="167" xfId="3" applyFont="1" applyBorder="1" applyAlignment="1">
      <alignment shrinkToFit="1"/>
    </xf>
    <xf numFmtId="0" fontId="140" fillId="0" borderId="174" xfId="3" applyFont="1" applyBorder="1"/>
    <xf numFmtId="0" fontId="30" fillId="0" borderId="169" xfId="3" applyFont="1" applyBorder="1" applyAlignment="1">
      <alignment shrinkToFit="1"/>
    </xf>
    <xf numFmtId="0" fontId="30" fillId="0" borderId="177" xfId="3" quotePrefix="1" applyFont="1" applyBorder="1" applyAlignment="1">
      <alignment shrinkToFit="1"/>
    </xf>
    <xf numFmtId="0" fontId="30" fillId="0" borderId="158" xfId="3" quotePrefix="1" applyFont="1" applyBorder="1" applyAlignment="1">
      <alignment shrinkToFit="1"/>
    </xf>
    <xf numFmtId="0" fontId="34" fillId="5" borderId="172" xfId="3" applyFont="1" applyFill="1" applyBorder="1"/>
    <xf numFmtId="0" fontId="34" fillId="5" borderId="160" xfId="3" applyFont="1" applyFill="1" applyBorder="1" applyAlignment="1">
      <alignment shrinkToFit="1"/>
    </xf>
    <xf numFmtId="0" fontId="34" fillId="5" borderId="174" xfId="3" applyFont="1" applyFill="1" applyBorder="1"/>
    <xf numFmtId="0" fontId="34" fillId="5" borderId="167" xfId="3" applyFont="1" applyFill="1" applyBorder="1" applyAlignment="1">
      <alignment shrinkToFit="1"/>
    </xf>
    <xf numFmtId="0" fontId="30" fillId="0" borderId="168" xfId="3" applyFont="1" applyBorder="1" applyAlignment="1">
      <alignment shrinkToFit="1"/>
    </xf>
    <xf numFmtId="0" fontId="34" fillId="5" borderId="174" xfId="3" applyFont="1" applyFill="1" applyBorder="1" applyAlignment="1">
      <alignment shrinkToFit="1"/>
    </xf>
    <xf numFmtId="0" fontId="34" fillId="0" borderId="178" xfId="3" applyFont="1" applyBorder="1"/>
    <xf numFmtId="0" fontId="34" fillId="0" borderId="165" xfId="3" applyFont="1" applyBorder="1" applyAlignment="1">
      <alignment shrinkToFit="1"/>
    </xf>
    <xf numFmtId="0" fontId="30" fillId="0" borderId="157" xfId="3" applyFont="1" applyBorder="1" applyAlignment="1">
      <alignment shrinkToFit="1"/>
    </xf>
    <xf numFmtId="178" fontId="30" fillId="0" borderId="157" xfId="3" applyNumberFormat="1" applyFont="1" applyBorder="1" applyAlignment="1">
      <alignment shrinkToFit="1"/>
    </xf>
    <xf numFmtId="0" fontId="34" fillId="0" borderId="169" xfId="3" applyFont="1" applyBorder="1" applyAlignment="1">
      <alignment shrinkToFit="1"/>
    </xf>
    <xf numFmtId="0" fontId="34" fillId="5" borderId="167" xfId="3" quotePrefix="1" applyFont="1" applyFill="1" applyBorder="1" applyAlignment="1">
      <alignment shrinkToFit="1"/>
    </xf>
    <xf numFmtId="178" fontId="30" fillId="0" borderId="176" xfId="3" applyNumberFormat="1" applyFont="1" applyBorder="1" applyAlignment="1">
      <alignment shrinkToFit="1"/>
    </xf>
    <xf numFmtId="0" fontId="34" fillId="5" borderId="168" xfId="3" applyFont="1" applyFill="1" applyBorder="1" applyAlignment="1">
      <alignment shrinkToFit="1"/>
    </xf>
    <xf numFmtId="0" fontId="34" fillId="0" borderId="172" xfId="3" applyFont="1" applyBorder="1"/>
    <xf numFmtId="0" fontId="34" fillId="0" borderId="164" xfId="3" applyFont="1" applyBorder="1" applyAlignment="1">
      <alignment shrinkToFit="1"/>
    </xf>
    <xf numFmtId="0" fontId="34" fillId="5" borderId="177" xfId="3" applyFont="1" applyFill="1" applyBorder="1" applyAlignment="1">
      <alignment shrinkToFit="1"/>
    </xf>
    <xf numFmtId="0" fontId="30" fillId="0" borderId="168" xfId="3" quotePrefix="1" applyFont="1" applyBorder="1" applyAlignment="1">
      <alignment shrinkToFit="1"/>
    </xf>
    <xf numFmtId="0" fontId="30" fillId="0" borderId="164" xfId="3" quotePrefix="1" applyFont="1" applyBorder="1" applyAlignment="1">
      <alignment shrinkToFit="1"/>
    </xf>
    <xf numFmtId="0" fontId="34" fillId="5" borderId="159" xfId="3" quotePrefix="1" applyFont="1" applyFill="1" applyBorder="1" applyAlignment="1">
      <alignment shrinkToFit="1"/>
    </xf>
    <xf numFmtId="0" fontId="30" fillId="0" borderId="167" xfId="3" quotePrefix="1" applyFont="1" applyBorder="1" applyAlignment="1">
      <alignment shrinkToFit="1"/>
    </xf>
    <xf numFmtId="0" fontId="34" fillId="5" borderId="168" xfId="3" quotePrefix="1" applyFont="1" applyFill="1" applyBorder="1" applyAlignment="1">
      <alignment shrinkToFit="1"/>
    </xf>
    <xf numFmtId="0" fontId="34" fillId="0" borderId="160" xfId="3" applyFont="1" applyBorder="1" applyAlignment="1">
      <alignment shrinkToFit="1"/>
    </xf>
    <xf numFmtId="0" fontId="30" fillId="0" borderId="176" xfId="3" quotePrefix="1" applyFont="1" applyBorder="1" applyAlignment="1">
      <alignment shrinkToFit="1"/>
    </xf>
    <xf numFmtId="0" fontId="34" fillId="5" borderId="177" xfId="3" quotePrefix="1" applyFont="1" applyFill="1" applyBorder="1" applyAlignment="1">
      <alignment shrinkToFit="1"/>
    </xf>
    <xf numFmtId="180" fontId="30" fillId="0" borderId="158" xfId="3" applyNumberFormat="1" applyFont="1" applyBorder="1" applyAlignment="1">
      <alignment shrinkToFit="1"/>
    </xf>
    <xf numFmtId="0" fontId="34" fillId="5" borderId="179" xfId="3" applyFont="1" applyFill="1" applyBorder="1" applyAlignment="1">
      <alignment shrinkToFit="1"/>
    </xf>
    <xf numFmtId="0" fontId="30" fillId="6" borderId="173" xfId="3" applyFont="1" applyFill="1" applyBorder="1"/>
    <xf numFmtId="0" fontId="30" fillId="6" borderId="168" xfId="3" applyFont="1" applyFill="1" applyBorder="1" applyAlignment="1">
      <alignment shrinkToFit="1"/>
    </xf>
    <xf numFmtId="0" fontId="30" fillId="6" borderId="177" xfId="3" applyFont="1" applyFill="1" applyBorder="1" applyAlignment="1">
      <alignment shrinkToFit="1"/>
    </xf>
    <xf numFmtId="0" fontId="30" fillId="6" borderId="174" xfId="3" applyFont="1" applyFill="1" applyBorder="1" applyAlignment="1">
      <alignment shrinkToFit="1"/>
    </xf>
    <xf numFmtId="180" fontId="30" fillId="0" borderId="168" xfId="3" applyNumberFormat="1" applyFont="1" applyBorder="1" applyAlignment="1">
      <alignment shrinkToFit="1"/>
    </xf>
    <xf numFmtId="0" fontId="30" fillId="6" borderId="167" xfId="3" applyFont="1" applyFill="1" applyBorder="1" applyAlignment="1">
      <alignment shrinkToFit="1"/>
    </xf>
    <xf numFmtId="0" fontId="30" fillId="6" borderId="167" xfId="3" quotePrefix="1" applyFont="1" applyFill="1" applyBorder="1" applyAlignment="1">
      <alignment shrinkToFit="1"/>
    </xf>
    <xf numFmtId="0" fontId="30" fillId="6" borderId="158" xfId="3" quotePrefix="1" applyFont="1" applyFill="1" applyBorder="1" applyAlignment="1">
      <alignment shrinkToFit="1"/>
    </xf>
    <xf numFmtId="0" fontId="30" fillId="0" borderId="175" xfId="3" quotePrefix="1" applyFont="1" applyBorder="1" applyAlignment="1">
      <alignment shrinkToFit="1"/>
    </xf>
    <xf numFmtId="178" fontId="30" fillId="0" borderId="175" xfId="3" applyNumberFormat="1" applyFont="1" applyBorder="1" applyAlignment="1">
      <alignment shrinkToFit="1"/>
    </xf>
    <xf numFmtId="0" fontId="30" fillId="0" borderId="175" xfId="3" applyFont="1" applyBorder="1" applyAlignment="1">
      <alignment shrinkToFit="1"/>
    </xf>
    <xf numFmtId="0" fontId="30" fillId="6" borderId="168" xfId="3" quotePrefix="1" applyFont="1" applyFill="1" applyBorder="1" applyAlignment="1">
      <alignment shrinkToFit="1"/>
    </xf>
    <xf numFmtId="0" fontId="30" fillId="6" borderId="174" xfId="3" quotePrefix="1" applyFont="1" applyFill="1" applyBorder="1" applyAlignment="1">
      <alignment shrinkToFit="1"/>
    </xf>
    <xf numFmtId="0" fontId="34" fillId="7" borderId="174" xfId="3" applyFont="1" applyFill="1" applyBorder="1" applyAlignment="1">
      <alignment shrinkToFit="1"/>
    </xf>
    <xf numFmtId="0" fontId="34" fillId="7" borderId="167" xfId="3" applyFont="1" applyFill="1" applyBorder="1" applyAlignment="1">
      <alignment shrinkToFit="1"/>
    </xf>
    <xf numFmtId="0" fontId="34" fillId="7" borderId="168" xfId="3" applyFont="1" applyFill="1" applyBorder="1" applyAlignment="1">
      <alignment shrinkToFit="1"/>
    </xf>
    <xf numFmtId="0" fontId="34" fillId="7" borderId="177" xfId="3" applyFont="1" applyFill="1" applyBorder="1" applyAlignment="1">
      <alignment shrinkToFit="1"/>
    </xf>
    <xf numFmtId="0" fontId="34" fillId="0" borderId="164" xfId="3" quotePrefix="1" applyFont="1" applyBorder="1" applyAlignment="1">
      <alignment shrinkToFit="1"/>
    </xf>
    <xf numFmtId="0" fontId="34" fillId="7" borderId="167" xfId="3" quotePrefix="1" applyFont="1" applyFill="1" applyBorder="1" applyAlignment="1">
      <alignment shrinkToFit="1"/>
    </xf>
    <xf numFmtId="0" fontId="34" fillId="7" borderId="158" xfId="3" quotePrefix="1" applyFont="1" applyFill="1" applyBorder="1" applyAlignment="1">
      <alignment shrinkToFit="1"/>
    </xf>
    <xf numFmtId="49" fontId="34" fillId="7" borderId="167" xfId="3" applyNumberFormat="1" applyFont="1" applyFill="1" applyBorder="1" applyAlignment="1">
      <alignment shrinkToFit="1"/>
    </xf>
    <xf numFmtId="49" fontId="30" fillId="0" borderId="167" xfId="3" applyNumberFormat="1" applyFont="1" applyBorder="1" applyAlignment="1">
      <alignment shrinkToFit="1"/>
    </xf>
    <xf numFmtId="0" fontId="34" fillId="7" borderId="159" xfId="3" quotePrefix="1" applyFont="1" applyFill="1" applyBorder="1" applyAlignment="1">
      <alignment shrinkToFit="1"/>
    </xf>
    <xf numFmtId="0" fontId="30" fillId="0" borderId="165" xfId="3" applyFont="1" applyBorder="1" applyAlignment="1">
      <alignment shrinkToFit="1"/>
    </xf>
    <xf numFmtId="0" fontId="30" fillId="0" borderId="180" xfId="3" applyFont="1" applyBorder="1" applyAlignment="1">
      <alignment shrinkToFit="1"/>
    </xf>
    <xf numFmtId="0" fontId="34" fillId="8" borderId="174" xfId="3" applyFont="1" applyFill="1" applyBorder="1" applyAlignment="1">
      <alignment shrinkToFit="1"/>
    </xf>
    <xf numFmtId="0" fontId="34" fillId="8" borderId="167" xfId="3" applyFont="1" applyFill="1" applyBorder="1" applyAlignment="1">
      <alignment shrinkToFit="1"/>
    </xf>
    <xf numFmtId="0" fontId="34" fillId="8" borderId="177" xfId="3" applyFont="1" applyFill="1" applyBorder="1" applyAlignment="1">
      <alignment shrinkToFit="1"/>
    </xf>
    <xf numFmtId="0" fontId="34" fillId="8" borderId="168" xfId="3" applyFont="1" applyFill="1" applyBorder="1" applyAlignment="1">
      <alignment shrinkToFit="1"/>
    </xf>
    <xf numFmtId="0" fontId="34" fillId="8" borderId="157" xfId="3" applyFont="1" applyFill="1" applyBorder="1" applyAlignment="1">
      <alignment shrinkToFit="1"/>
    </xf>
    <xf numFmtId="0" fontId="34" fillId="8" borderId="181" xfId="3" applyFont="1" applyFill="1" applyBorder="1" applyAlignment="1">
      <alignment shrinkToFit="1"/>
    </xf>
    <xf numFmtId="0" fontId="30" fillId="9" borderId="174" xfId="3" applyFont="1" applyFill="1" applyBorder="1"/>
    <xf numFmtId="0" fontId="30" fillId="9" borderId="167" xfId="3" applyFont="1" applyFill="1" applyBorder="1" applyAlignment="1">
      <alignment shrinkToFit="1"/>
    </xf>
    <xf numFmtId="0" fontId="30" fillId="9" borderId="168" xfId="3" applyFont="1" applyFill="1" applyBorder="1" applyAlignment="1">
      <alignment shrinkToFit="1"/>
    </xf>
    <xf numFmtId="0" fontId="30" fillId="9" borderId="159" xfId="3" applyFont="1" applyFill="1" applyBorder="1" applyAlignment="1">
      <alignment shrinkToFit="1"/>
    </xf>
    <xf numFmtId="0" fontId="30" fillId="9" borderId="177" xfId="3" applyFont="1" applyFill="1" applyBorder="1" applyAlignment="1">
      <alignment shrinkToFit="1"/>
    </xf>
    <xf numFmtId="0" fontId="30" fillId="9" borderId="176" xfId="3" applyFont="1" applyFill="1" applyBorder="1" applyAlignment="1">
      <alignment shrinkToFit="1"/>
    </xf>
    <xf numFmtId="0" fontId="30" fillId="9" borderId="165" xfId="3" applyFont="1" applyFill="1" applyBorder="1" applyAlignment="1">
      <alignment shrinkToFit="1"/>
    </xf>
    <xf numFmtId="0" fontId="30" fillId="9" borderId="172" xfId="3" applyFont="1" applyFill="1" applyBorder="1"/>
    <xf numFmtId="0" fontId="30" fillId="9" borderId="164" xfId="3" applyFont="1" applyFill="1" applyBorder="1" applyAlignment="1">
      <alignment shrinkToFit="1"/>
    </xf>
    <xf numFmtId="178" fontId="30" fillId="0" borderId="165" xfId="3" applyNumberFormat="1" applyFont="1" applyBorder="1" applyAlignment="1">
      <alignment shrinkToFit="1"/>
    </xf>
    <xf numFmtId="0" fontId="30" fillId="0" borderId="174" xfId="3" applyFont="1" applyBorder="1"/>
    <xf numFmtId="0" fontId="30" fillId="9" borderId="157" xfId="3" applyFont="1" applyFill="1" applyBorder="1" applyAlignment="1">
      <alignment shrinkToFit="1"/>
    </xf>
    <xf numFmtId="0" fontId="30" fillId="9" borderId="180" xfId="3" applyFont="1" applyFill="1" applyBorder="1" applyAlignment="1">
      <alignment shrinkToFit="1"/>
    </xf>
    <xf numFmtId="0" fontId="30" fillId="9" borderId="157" xfId="3" applyFont="1" applyFill="1" applyBorder="1"/>
    <xf numFmtId="0" fontId="30" fillId="9" borderId="142" xfId="3" applyFont="1" applyFill="1" applyBorder="1" applyAlignment="1">
      <alignment shrinkToFit="1"/>
    </xf>
    <xf numFmtId="0" fontId="30" fillId="3" borderId="142" xfId="3" applyFont="1" applyFill="1" applyBorder="1" applyAlignment="1">
      <alignment shrinkToFit="1"/>
    </xf>
    <xf numFmtId="0" fontId="30" fillId="3" borderId="174" xfId="3" applyFont="1" applyFill="1" applyBorder="1"/>
    <xf numFmtId="0" fontId="30" fillId="3" borderId="167" xfId="3" applyFont="1" applyFill="1" applyBorder="1" applyAlignment="1">
      <alignment shrinkToFit="1"/>
    </xf>
    <xf numFmtId="0" fontId="30" fillId="3" borderId="177" xfId="3" applyFont="1" applyFill="1" applyBorder="1" applyAlignment="1">
      <alignment shrinkToFit="1"/>
    </xf>
    <xf numFmtId="0" fontId="30" fillId="3" borderId="168" xfId="3" applyFont="1" applyFill="1" applyBorder="1" applyAlignment="1">
      <alignment shrinkToFit="1"/>
    </xf>
    <xf numFmtId="0" fontId="30" fillId="0" borderId="178" xfId="3" applyFont="1" applyBorder="1"/>
    <xf numFmtId="0" fontId="30" fillId="3" borderId="159" xfId="3" applyFont="1" applyFill="1" applyBorder="1" applyAlignment="1">
      <alignment shrinkToFit="1"/>
    </xf>
    <xf numFmtId="0" fontId="30" fillId="3" borderId="158" xfId="3" applyFont="1" applyFill="1" applyBorder="1" applyAlignment="1">
      <alignment shrinkToFit="1"/>
    </xf>
    <xf numFmtId="0" fontId="30" fillId="10" borderId="182" xfId="3" applyFont="1" applyFill="1" applyBorder="1"/>
    <xf numFmtId="0" fontId="30" fillId="10" borderId="183" xfId="3" applyFont="1" applyFill="1" applyBorder="1" applyAlignment="1">
      <alignment shrinkToFit="1"/>
    </xf>
    <xf numFmtId="0" fontId="30" fillId="10" borderId="184" xfId="3" applyFont="1" applyFill="1" applyBorder="1"/>
    <xf numFmtId="0" fontId="30" fillId="10" borderId="167" xfId="3" applyFont="1" applyFill="1" applyBorder="1" applyAlignment="1">
      <alignment shrinkToFit="1"/>
    </xf>
    <xf numFmtId="0" fontId="30" fillId="10" borderId="168" xfId="3" applyFont="1" applyFill="1" applyBorder="1" applyAlignment="1">
      <alignment shrinkToFit="1"/>
    </xf>
    <xf numFmtId="0" fontId="30" fillId="10" borderId="159" xfId="3" applyFont="1" applyFill="1" applyBorder="1" applyAlignment="1">
      <alignment shrinkToFit="1"/>
    </xf>
    <xf numFmtId="0" fontId="30" fillId="10" borderId="184" xfId="3" applyFont="1" applyFill="1" applyBorder="1" applyAlignment="1">
      <alignment shrinkToFit="1"/>
    </xf>
    <xf numFmtId="0" fontId="30" fillId="10" borderId="172" xfId="3" applyFont="1" applyFill="1" applyBorder="1"/>
    <xf numFmtId="0" fontId="30" fillId="10" borderId="185" xfId="3" applyFont="1" applyFill="1" applyBorder="1" applyAlignment="1">
      <alignment shrinkToFit="1"/>
    </xf>
    <xf numFmtId="0" fontId="30" fillId="10" borderId="157" xfId="3" applyFont="1" applyFill="1" applyBorder="1" applyAlignment="1">
      <alignment shrinkToFit="1"/>
    </xf>
    <xf numFmtId="0" fontId="30" fillId="10" borderId="177" xfId="3" applyFont="1" applyFill="1" applyBorder="1" applyAlignment="1">
      <alignment shrinkToFit="1"/>
    </xf>
    <xf numFmtId="178" fontId="30" fillId="0" borderId="168" xfId="3" applyNumberFormat="1" applyFont="1" applyBorder="1" applyAlignment="1">
      <alignment horizontal="right" shrinkToFit="1"/>
    </xf>
    <xf numFmtId="178" fontId="30" fillId="0" borderId="167" xfId="3" applyNumberFormat="1" applyFont="1" applyBorder="1" applyAlignment="1">
      <alignment horizontal="right" shrinkToFit="1"/>
    </xf>
    <xf numFmtId="0" fontId="34" fillId="0" borderId="176" xfId="0" applyFont="1" applyBorder="1">
      <alignment vertical="center"/>
    </xf>
    <xf numFmtId="178" fontId="34" fillId="0" borderId="168" xfId="0" applyNumberFormat="1" applyFont="1" applyBorder="1" applyAlignment="1">
      <alignment horizontal="right" vertical="center"/>
    </xf>
    <xf numFmtId="178" fontId="30" fillId="0" borderId="168" xfId="12" applyNumberFormat="1" applyFont="1" applyFill="1" applyBorder="1" applyAlignment="1">
      <alignment horizontal="right" shrinkToFit="1"/>
    </xf>
    <xf numFmtId="0" fontId="30" fillId="0" borderId="186" xfId="3" applyFont="1" applyBorder="1" applyAlignment="1">
      <alignment shrinkToFit="1"/>
    </xf>
    <xf numFmtId="178" fontId="30" fillId="0" borderId="186" xfId="3" applyNumberFormat="1" applyFont="1" applyBorder="1" applyAlignment="1">
      <alignment shrinkToFit="1"/>
    </xf>
    <xf numFmtId="0" fontId="30" fillId="10" borderId="157" xfId="3" applyFont="1" applyFill="1" applyBorder="1"/>
    <xf numFmtId="0" fontId="34" fillId="0" borderId="167" xfId="0" applyFont="1" applyBorder="1">
      <alignment vertical="center"/>
    </xf>
    <xf numFmtId="0" fontId="34" fillId="0" borderId="168" xfId="0" applyFont="1" applyBorder="1">
      <alignment vertical="center"/>
    </xf>
    <xf numFmtId="0" fontId="30" fillId="0" borderId="187" xfId="3" applyFont="1" applyBorder="1" applyAlignment="1">
      <alignment shrinkToFit="1"/>
    </xf>
    <xf numFmtId="178" fontId="30" fillId="0" borderId="187" xfId="3" applyNumberFormat="1" applyFont="1" applyBorder="1" applyAlignment="1">
      <alignment horizontal="right" shrinkToFit="1"/>
    </xf>
    <xf numFmtId="178" fontId="34" fillId="0" borderId="167" xfId="0" applyNumberFormat="1" applyFont="1" applyBorder="1" applyAlignment="1">
      <alignment horizontal="right" vertical="center"/>
    </xf>
    <xf numFmtId="0" fontId="34" fillId="0" borderId="175" xfId="0" applyFont="1" applyBorder="1">
      <alignment vertical="center"/>
    </xf>
    <xf numFmtId="182" fontId="30" fillId="0" borderId="167" xfId="12" applyNumberFormat="1" applyFont="1" applyFill="1" applyBorder="1" applyAlignment="1">
      <alignment horizontal="right" shrinkToFit="1"/>
    </xf>
    <xf numFmtId="182" fontId="30" fillId="0" borderId="188" xfId="12" applyNumberFormat="1" applyFont="1" applyFill="1" applyBorder="1" applyAlignment="1">
      <alignment horizontal="right" shrinkToFit="1"/>
    </xf>
    <xf numFmtId="0" fontId="34" fillId="0" borderId="176" xfId="0" applyFont="1" applyBorder="1" applyAlignment="1">
      <alignment vertical="center" wrapText="1"/>
    </xf>
    <xf numFmtId="49" fontId="2" fillId="0" borderId="0" xfId="14" applyNumberFormat="1" applyFont="1">
      <alignment vertical="center"/>
    </xf>
    <xf numFmtId="0" fontId="124" fillId="0" borderId="187" xfId="0" applyFont="1" applyBorder="1">
      <alignment vertical="center"/>
    </xf>
    <xf numFmtId="0" fontId="19" fillId="0" borderId="187" xfId="0" applyFont="1" applyBorder="1">
      <alignment vertical="center"/>
    </xf>
    <xf numFmtId="0" fontId="11" fillId="2" borderId="189" xfId="0" applyFont="1" applyFill="1" applyBorder="1" applyAlignment="1">
      <alignment horizontal="center" vertical="center" shrinkToFit="1"/>
    </xf>
    <xf numFmtId="0" fontId="11" fillId="2" borderId="187" xfId="0" applyFont="1" applyFill="1" applyBorder="1" applyAlignment="1">
      <alignment horizontal="center" vertical="center" shrinkToFit="1"/>
    </xf>
    <xf numFmtId="0" fontId="11" fillId="2" borderId="169" xfId="0" applyFont="1" applyFill="1" applyBorder="1" applyAlignment="1">
      <alignment horizontal="center" vertical="center" shrinkToFit="1"/>
    </xf>
    <xf numFmtId="0" fontId="19" fillId="0" borderId="189" xfId="0" applyFont="1" applyBorder="1" applyAlignment="1">
      <alignment horizontal="center" vertical="center"/>
    </xf>
    <xf numFmtId="0" fontId="19" fillId="0" borderId="190" xfId="0" applyFont="1" applyBorder="1" applyAlignment="1">
      <alignment horizontal="center" vertical="center"/>
    </xf>
    <xf numFmtId="0" fontId="19" fillId="0" borderId="185" xfId="0" applyFont="1" applyBorder="1" applyAlignment="1">
      <alignment horizontal="center" vertical="center"/>
    </xf>
    <xf numFmtId="0" fontId="10" fillId="0" borderId="160" xfId="0" applyFont="1" applyBorder="1" applyAlignment="1">
      <alignment horizontal="right" vertical="top"/>
    </xf>
    <xf numFmtId="0" fontId="10" fillId="0" borderId="187" xfId="0" applyFont="1" applyBorder="1" applyAlignment="1">
      <alignment horizontal="center" vertical="center" wrapText="1"/>
    </xf>
    <xf numFmtId="0" fontId="10" fillId="0" borderId="187" xfId="0" applyFont="1" applyBorder="1" applyAlignment="1">
      <alignment horizontal="center" vertical="center"/>
    </xf>
    <xf numFmtId="0" fontId="10" fillId="0" borderId="187" xfId="0" applyFont="1" applyBorder="1" applyAlignment="1">
      <alignment horizontal="center" vertical="center" shrinkToFit="1"/>
    </xf>
    <xf numFmtId="0" fontId="19" fillId="0" borderId="187" xfId="0" applyFont="1" applyBorder="1" applyAlignment="1">
      <alignment horizontal="center" vertical="center" shrinkToFit="1"/>
    </xf>
    <xf numFmtId="49" fontId="0" fillId="0" borderId="187" xfId="0" applyNumberFormat="1" applyBorder="1" applyAlignment="1">
      <alignment horizontal="center" vertical="center"/>
    </xf>
    <xf numFmtId="0" fontId="0" fillId="0" borderId="187" xfId="0" applyBorder="1" applyAlignment="1">
      <alignment horizontal="center" vertical="center"/>
    </xf>
    <xf numFmtId="49" fontId="0" fillId="0" borderId="113" xfId="0" applyNumberFormat="1" applyBorder="1" applyAlignment="1">
      <alignment horizontal="center" vertical="center"/>
    </xf>
    <xf numFmtId="0" fontId="0" fillId="0" borderId="113" xfId="0" applyBorder="1" applyAlignment="1">
      <alignment horizontal="center" vertical="center" shrinkToFit="1"/>
    </xf>
    <xf numFmtId="0" fontId="0" fillId="0" borderId="187" xfId="0" applyBorder="1" applyAlignment="1">
      <alignment horizontal="center" vertical="center" shrinkToFit="1"/>
    </xf>
    <xf numFmtId="181" fontId="0" fillId="0" borderId="187" xfId="0" applyNumberFormat="1" applyBorder="1" applyAlignment="1">
      <alignment horizontal="center" vertical="center"/>
    </xf>
    <xf numFmtId="181" fontId="0" fillId="0" borderId="187" xfId="0" applyNumberFormat="1" applyBorder="1" applyAlignment="1">
      <alignment horizontal="center" vertical="center" shrinkToFit="1"/>
    </xf>
    <xf numFmtId="0" fontId="10" fillId="0" borderId="160" xfId="0" applyFont="1" applyBorder="1" applyAlignment="1">
      <alignment horizontal="center" vertical="center"/>
    </xf>
    <xf numFmtId="0" fontId="10" fillId="0" borderId="189" xfId="0" applyFont="1" applyBorder="1" applyAlignment="1">
      <alignment horizontal="center" vertical="center"/>
    </xf>
    <xf numFmtId="0" fontId="10" fillId="0" borderId="185" xfId="0" applyFont="1" applyBorder="1" applyAlignment="1">
      <alignment horizontal="center" vertical="center"/>
    </xf>
    <xf numFmtId="0" fontId="10" fillId="0" borderId="157" xfId="0" applyFont="1" applyBorder="1">
      <alignment vertical="center"/>
    </xf>
    <xf numFmtId="176" fontId="14" fillId="0" borderId="168" xfId="0" applyNumberFormat="1" applyFont="1" applyBorder="1" applyAlignment="1">
      <alignment vertical="center" shrinkToFit="1"/>
    </xf>
    <xf numFmtId="0" fontId="37" fillId="0" borderId="189" xfId="0" applyFont="1" applyBorder="1" applyAlignment="1">
      <alignment horizontal="center" vertical="center"/>
    </xf>
    <xf numFmtId="0" fontId="37" fillId="0" borderId="187" xfId="0" applyFont="1" applyBorder="1" applyAlignment="1">
      <alignment horizontal="center" vertical="center" shrinkToFit="1"/>
    </xf>
    <xf numFmtId="0" fontId="37" fillId="0" borderId="185" xfId="0" applyFont="1" applyBorder="1" applyAlignment="1">
      <alignment horizontal="center" vertical="center"/>
    </xf>
    <xf numFmtId="176" fontId="104" fillId="0" borderId="187" xfId="0" applyNumberFormat="1" applyFont="1" applyBorder="1" applyAlignment="1">
      <alignment horizontal="right" vertical="center" shrinkToFit="1"/>
    </xf>
    <xf numFmtId="0" fontId="37" fillId="0" borderId="160" xfId="0" applyFont="1" applyBorder="1" applyAlignment="1">
      <alignment horizontal="right" vertical="top"/>
    </xf>
    <xf numFmtId="0" fontId="10" fillId="0" borderId="187" xfId="0" applyFont="1" applyBorder="1">
      <alignment vertical="center"/>
    </xf>
    <xf numFmtId="0" fontId="10" fillId="0" borderId="189" xfId="0" applyFont="1" applyBorder="1">
      <alignment vertical="center"/>
    </xf>
    <xf numFmtId="0" fontId="37" fillId="0" borderId="190" xfId="0" applyFont="1" applyBorder="1" applyAlignment="1">
      <alignment horizontal="center" vertical="center" wrapText="1"/>
    </xf>
    <xf numFmtId="0" fontId="37" fillId="0" borderId="187" xfId="0" applyFont="1" applyBorder="1" applyAlignment="1">
      <alignment horizontal="center" vertical="center" wrapText="1"/>
    </xf>
    <xf numFmtId="0" fontId="37" fillId="0" borderId="185" xfId="0" applyFont="1" applyBorder="1" applyAlignment="1">
      <alignment horizontal="center" vertical="center" wrapText="1"/>
    </xf>
    <xf numFmtId="0" fontId="12" fillId="0" borderId="157" xfId="0" applyFont="1" applyBorder="1" applyAlignment="1">
      <alignment horizontal="center" vertical="center" wrapText="1"/>
    </xf>
    <xf numFmtId="176" fontId="14" fillId="0" borderId="157" xfId="0" applyNumberFormat="1" applyFont="1" applyBorder="1">
      <alignment vertical="center"/>
    </xf>
    <xf numFmtId="176" fontId="14" fillId="0" borderId="168" xfId="0" applyNumberFormat="1" applyFont="1" applyBorder="1">
      <alignment vertical="center"/>
    </xf>
    <xf numFmtId="176" fontId="14" fillId="0" borderId="157" xfId="0" applyNumberFormat="1" applyFont="1" applyBorder="1" applyAlignment="1">
      <alignment horizontal="right" vertical="center" shrinkToFit="1"/>
    </xf>
    <xf numFmtId="176" fontId="14" fillId="0" borderId="167" xfId="0" applyNumberFormat="1" applyFont="1" applyBorder="1" applyAlignment="1">
      <alignment horizontal="right" vertical="center" shrinkToFit="1"/>
    </xf>
    <xf numFmtId="176" fontId="14" fillId="0" borderId="187" xfId="0" applyNumberFormat="1" applyFont="1" applyBorder="1" applyAlignment="1">
      <alignment horizontal="right" vertical="center" shrinkToFit="1"/>
    </xf>
    <xf numFmtId="0" fontId="11" fillId="0" borderId="190" xfId="0" applyFont="1" applyBorder="1">
      <alignment vertical="center"/>
    </xf>
    <xf numFmtId="0" fontId="11" fillId="0" borderId="185" xfId="0" applyFont="1" applyBorder="1">
      <alignment vertical="center"/>
    </xf>
    <xf numFmtId="179" fontId="14" fillId="0" borderId="157" xfId="0" applyNumberFormat="1" applyFont="1" applyBorder="1" applyAlignment="1">
      <alignment vertical="center" shrinkToFit="1"/>
    </xf>
    <xf numFmtId="0" fontId="37" fillId="22" borderId="187" xfId="0" applyFont="1" applyFill="1" applyBorder="1" applyAlignment="1">
      <alignment horizontal="center" vertical="center" wrapText="1"/>
    </xf>
    <xf numFmtId="176" fontId="104" fillId="22" borderId="187" xfId="0" applyNumberFormat="1" applyFont="1" applyFill="1" applyBorder="1" applyAlignment="1">
      <alignment horizontal="right" vertical="center" shrinkToFit="1"/>
    </xf>
    <xf numFmtId="0" fontId="10" fillId="0" borderId="169" xfId="0" applyFont="1" applyBorder="1" applyAlignment="1">
      <alignment horizontal="center" vertical="center" shrinkToFit="1"/>
    </xf>
    <xf numFmtId="176" fontId="104" fillId="0" borderId="189" xfId="0" applyNumberFormat="1" applyFont="1" applyBorder="1" applyAlignment="1">
      <alignment horizontal="right" vertical="center" shrinkToFit="1"/>
    </xf>
    <xf numFmtId="0" fontId="12" fillId="0" borderId="193" xfId="0" applyFont="1" applyBorder="1" applyAlignment="1">
      <alignment horizontal="center" vertical="center" wrapText="1"/>
    </xf>
    <xf numFmtId="0" fontId="12" fillId="0" borderId="194" xfId="0" applyFont="1" applyBorder="1" applyAlignment="1">
      <alignment horizontal="center" vertical="center" wrapText="1"/>
    </xf>
    <xf numFmtId="0" fontId="10" fillId="0" borderId="195" xfId="0" applyFont="1" applyBorder="1">
      <alignment vertical="center"/>
    </xf>
    <xf numFmtId="0" fontId="10" fillId="0" borderId="196" xfId="0" applyFont="1" applyBorder="1">
      <alignment vertical="center"/>
    </xf>
    <xf numFmtId="0" fontId="10" fillId="0" borderId="197" xfId="0" applyFont="1" applyBorder="1">
      <alignment vertical="center"/>
    </xf>
    <xf numFmtId="0" fontId="10" fillId="0" borderId="190" xfId="0" applyFont="1" applyBorder="1">
      <alignment vertical="center"/>
    </xf>
    <xf numFmtId="0" fontId="10" fillId="0" borderId="185" xfId="0" applyFont="1" applyBorder="1">
      <alignment vertical="center"/>
    </xf>
    <xf numFmtId="176" fontId="14" fillId="0" borderId="198" xfId="0" applyNumberFormat="1" applyFont="1" applyBorder="1" applyAlignment="1">
      <alignment horizontal="right" vertical="center" shrinkToFit="1"/>
    </xf>
    <xf numFmtId="176" fontId="14" fillId="0" borderId="199" xfId="0" applyNumberFormat="1" applyFont="1" applyBorder="1" applyAlignment="1">
      <alignment horizontal="right" vertical="center" shrinkToFit="1"/>
    </xf>
    <xf numFmtId="0" fontId="10" fillId="0" borderId="200" xfId="0" applyFont="1" applyBorder="1">
      <alignment vertical="center"/>
    </xf>
    <xf numFmtId="0" fontId="40" fillId="0" borderId="200" xfId="0" applyFont="1" applyBorder="1">
      <alignment vertical="center"/>
    </xf>
    <xf numFmtId="0" fontId="40" fillId="0" borderId="197" xfId="0" applyFont="1" applyBorder="1">
      <alignment vertical="center"/>
    </xf>
    <xf numFmtId="0" fontId="40" fillId="0" borderId="195" xfId="0" applyFont="1" applyBorder="1">
      <alignment vertical="center"/>
    </xf>
    <xf numFmtId="0" fontId="40" fillId="0" borderId="160" xfId="0" applyFont="1" applyBorder="1">
      <alignment vertical="center"/>
    </xf>
    <xf numFmtId="0" fontId="19" fillId="0" borderId="195" xfId="0" applyFont="1" applyBorder="1">
      <alignment vertical="center"/>
    </xf>
    <xf numFmtId="0" fontId="19" fillId="0" borderId="160" xfId="0" applyFont="1" applyBorder="1">
      <alignment vertical="center"/>
    </xf>
    <xf numFmtId="0" fontId="19" fillId="0" borderId="197" xfId="0" applyFont="1" applyBorder="1">
      <alignment vertical="center"/>
    </xf>
    <xf numFmtId="0" fontId="105" fillId="0" borderId="195" xfId="0" applyFont="1" applyBorder="1" applyAlignment="1">
      <alignment horizontal="center" vertical="center" wrapText="1"/>
    </xf>
    <xf numFmtId="0" fontId="105" fillId="0" borderId="114" xfId="0" applyFont="1" applyBorder="1" applyAlignment="1">
      <alignment horizontal="center" vertical="center" wrapText="1"/>
    </xf>
    <xf numFmtId="0" fontId="105" fillId="0" borderId="175" xfId="0" applyFont="1" applyBorder="1" applyAlignment="1">
      <alignment horizontal="center" vertical="center" shrinkToFit="1"/>
    </xf>
    <xf numFmtId="0" fontId="109" fillId="0" borderId="176" xfId="0" applyFont="1" applyBorder="1" applyAlignment="1">
      <alignment horizontal="center" vertical="center" shrinkToFit="1"/>
    </xf>
    <xf numFmtId="0" fontId="106" fillId="0" borderId="187" xfId="0" applyFont="1" applyBorder="1" applyAlignment="1">
      <alignment horizontal="center" vertical="center" wrapText="1"/>
    </xf>
    <xf numFmtId="0" fontId="10" fillId="0" borderId="160" xfId="0" applyFont="1" applyBorder="1">
      <alignment vertical="center"/>
    </xf>
    <xf numFmtId="176" fontId="104" fillId="0" borderId="113" xfId="0" applyNumberFormat="1" applyFont="1" applyBorder="1">
      <alignment vertical="center"/>
    </xf>
    <xf numFmtId="0" fontId="106" fillId="0" borderId="200" xfId="0" applyFont="1" applyBorder="1" applyAlignment="1">
      <alignment horizontal="center" vertical="center" wrapText="1"/>
    </xf>
    <xf numFmtId="176" fontId="104" fillId="21" borderId="167" xfId="0" applyNumberFormat="1" applyFont="1" applyFill="1" applyBorder="1" applyAlignment="1" applyProtection="1">
      <alignment horizontal="right" vertical="center" shrinkToFit="1"/>
      <protection locked="0"/>
    </xf>
    <xf numFmtId="176" fontId="104" fillId="21" borderId="200" xfId="0" applyNumberFormat="1" applyFont="1" applyFill="1" applyBorder="1" applyAlignment="1" applyProtection="1">
      <alignment horizontal="right" vertical="center" shrinkToFit="1"/>
      <protection locked="0"/>
    </xf>
    <xf numFmtId="176" fontId="104" fillId="0" borderId="200" xfId="0" applyNumberFormat="1" applyFont="1" applyBorder="1">
      <alignment vertical="center"/>
    </xf>
    <xf numFmtId="176" fontId="104" fillId="21" borderId="168" xfId="0" applyNumberFormat="1" applyFont="1" applyFill="1" applyBorder="1" applyAlignment="1" applyProtection="1">
      <alignment horizontal="right" vertical="center" shrinkToFit="1"/>
      <protection locked="0"/>
    </xf>
    <xf numFmtId="176" fontId="104" fillId="0" borderId="168" xfId="0" applyNumberFormat="1" applyFont="1" applyBorder="1">
      <alignment vertical="center"/>
    </xf>
    <xf numFmtId="176" fontId="10" fillId="0" borderId="187" xfId="0" applyNumberFormat="1" applyFont="1" applyBorder="1">
      <alignment vertical="center"/>
    </xf>
    <xf numFmtId="176" fontId="104" fillId="0" borderId="175" xfId="0" applyNumberFormat="1" applyFont="1" applyBorder="1">
      <alignment vertical="center"/>
    </xf>
    <xf numFmtId="176" fontId="104" fillId="0" borderId="167" xfId="0" applyNumberFormat="1" applyFont="1" applyBorder="1">
      <alignment vertical="center"/>
    </xf>
    <xf numFmtId="176" fontId="104" fillId="21" borderId="187" xfId="0" applyNumberFormat="1" applyFont="1" applyFill="1" applyBorder="1" applyAlignment="1" applyProtection="1">
      <alignment horizontal="right" vertical="center" shrinkToFit="1"/>
      <protection locked="0"/>
    </xf>
    <xf numFmtId="0" fontId="19" fillId="0" borderId="195" xfId="0" applyFont="1" applyBorder="1" applyAlignment="1">
      <alignment horizontal="center" vertical="center"/>
    </xf>
    <xf numFmtId="0" fontId="19" fillId="0" borderId="200" xfId="0" applyFont="1" applyBorder="1" applyAlignment="1">
      <alignment horizontal="center" vertical="center" wrapText="1"/>
    </xf>
    <xf numFmtId="0" fontId="19" fillId="0" borderId="185" xfId="0" applyFont="1" applyBorder="1" applyAlignment="1">
      <alignment vertical="top" wrapText="1"/>
    </xf>
    <xf numFmtId="0" fontId="19" fillId="0" borderId="160" xfId="0" applyFont="1" applyBorder="1" applyAlignment="1">
      <alignment horizontal="center" vertical="center" wrapText="1"/>
    </xf>
    <xf numFmtId="0" fontId="19" fillId="0" borderId="212" xfId="0" applyFont="1" applyBorder="1" applyAlignment="1">
      <alignment horizontal="center" vertical="center" wrapText="1"/>
    </xf>
    <xf numFmtId="0" fontId="19" fillId="0" borderId="197" xfId="0" applyFont="1" applyBorder="1" applyAlignment="1">
      <alignment vertical="top" wrapText="1"/>
    </xf>
    <xf numFmtId="0" fontId="19" fillId="0" borderId="197" xfId="0" applyFont="1" applyBorder="1" applyAlignment="1">
      <alignment horizontal="center" vertical="center" wrapText="1"/>
    </xf>
    <xf numFmtId="0" fontId="40" fillId="0" borderId="160" xfId="0" applyFont="1" applyBorder="1" applyAlignment="1">
      <alignment horizontal="center" vertical="center" wrapText="1"/>
    </xf>
    <xf numFmtId="0" fontId="40" fillId="0" borderId="191" xfId="0" applyFont="1" applyBorder="1" applyAlignment="1">
      <alignment horizontal="center" vertical="center" wrapText="1"/>
    </xf>
    <xf numFmtId="0" fontId="40" fillId="0" borderId="197" xfId="0" applyFont="1" applyBorder="1" applyAlignment="1">
      <alignment vertical="top" wrapText="1"/>
    </xf>
    <xf numFmtId="0" fontId="19" fillId="0" borderId="191" xfId="0" applyFont="1" applyBorder="1" applyAlignment="1">
      <alignment horizontal="center" vertical="center" wrapText="1"/>
    </xf>
    <xf numFmtId="0" fontId="40" fillId="0" borderId="171" xfId="0" applyFont="1" applyBorder="1" applyAlignment="1">
      <alignment vertical="top" wrapText="1"/>
    </xf>
    <xf numFmtId="0" fontId="19" fillId="0" borderId="171" xfId="0" applyFont="1" applyBorder="1" applyAlignment="1">
      <alignment vertical="top" wrapText="1"/>
    </xf>
    <xf numFmtId="0" fontId="19" fillId="0" borderId="114" xfId="0" applyFont="1" applyBorder="1" applyAlignment="1">
      <alignment vertical="center" wrapText="1"/>
    </xf>
    <xf numFmtId="0" fontId="19" fillId="0" borderId="113" xfId="0" applyFont="1" applyBorder="1" applyAlignment="1">
      <alignment vertical="center" wrapText="1"/>
    </xf>
    <xf numFmtId="0" fontId="40" fillId="0" borderId="114" xfId="0" applyFont="1" applyBorder="1" applyAlignment="1">
      <alignment horizontal="center" vertical="center" wrapText="1"/>
    </xf>
    <xf numFmtId="0" fontId="40" fillId="0" borderId="113" xfId="0" applyFont="1" applyBorder="1" applyAlignment="1">
      <alignment vertical="center" wrapText="1"/>
    </xf>
    <xf numFmtId="0" fontId="40" fillId="0" borderId="114" xfId="0" applyFont="1" applyBorder="1" applyAlignment="1">
      <alignment vertical="center" wrapText="1"/>
    </xf>
    <xf numFmtId="0" fontId="19" fillId="0" borderId="155" xfId="0" applyFont="1" applyBorder="1" applyAlignment="1">
      <alignment horizontal="center" vertical="center" wrapText="1"/>
    </xf>
    <xf numFmtId="0" fontId="19" fillId="0" borderId="142" xfId="0" applyFont="1" applyBorder="1" applyAlignment="1">
      <alignment vertical="center" wrapText="1"/>
    </xf>
    <xf numFmtId="0" fontId="19" fillId="0" borderId="200" xfId="0" applyFont="1" applyBorder="1" applyAlignment="1">
      <alignment horizontal="center" vertical="center"/>
    </xf>
    <xf numFmtId="176" fontId="14" fillId="0" borderId="200" xfId="0" applyNumberFormat="1" applyFont="1" applyBorder="1" applyAlignment="1">
      <alignment vertical="center" shrinkToFit="1"/>
    </xf>
    <xf numFmtId="176" fontId="14" fillId="0" borderId="177" xfId="0" applyNumberFormat="1" applyFont="1" applyBorder="1" applyAlignment="1">
      <alignment vertical="center" shrinkToFit="1"/>
    </xf>
    <xf numFmtId="0" fontId="16" fillId="0" borderId="200" xfId="0" applyFont="1" applyBorder="1">
      <alignment vertical="center"/>
    </xf>
    <xf numFmtId="176" fontId="14" fillId="2" borderId="215" xfId="0" applyNumberFormat="1" applyFont="1" applyFill="1" applyBorder="1" applyAlignment="1">
      <alignment vertical="center" shrinkToFit="1"/>
    </xf>
    <xf numFmtId="176" fontId="14" fillId="2" borderId="160" xfId="0" applyNumberFormat="1" applyFont="1" applyFill="1" applyBorder="1" applyAlignment="1">
      <alignment vertical="center" shrinkToFit="1"/>
    </xf>
    <xf numFmtId="176" fontId="14" fillId="2" borderId="160" xfId="0" applyNumberFormat="1" applyFont="1" applyFill="1" applyBorder="1" applyAlignment="1">
      <alignment horizontal="right" vertical="center" shrinkToFit="1"/>
    </xf>
    <xf numFmtId="176" fontId="14" fillId="2" borderId="197" xfId="0" applyNumberFormat="1" applyFont="1" applyFill="1" applyBorder="1" applyAlignment="1">
      <alignment vertical="center" shrinkToFit="1"/>
    </xf>
    <xf numFmtId="0" fontId="19" fillId="0" borderId="168" xfId="0" applyFont="1" applyBorder="1" applyAlignment="1">
      <alignment horizontal="center" vertical="center"/>
    </xf>
    <xf numFmtId="176" fontId="14" fillId="2" borderId="110" xfId="0" applyNumberFormat="1" applyFont="1" applyFill="1" applyBorder="1" applyAlignment="1">
      <alignment horizontal="right" vertical="center" shrinkToFit="1"/>
    </xf>
    <xf numFmtId="176" fontId="14" fillId="2" borderId="142" xfId="0" applyNumberFormat="1" applyFont="1" applyFill="1" applyBorder="1" applyAlignment="1">
      <alignment vertical="center" shrinkToFit="1"/>
    </xf>
    <xf numFmtId="0" fontId="19" fillId="0" borderId="113" xfId="0" applyFont="1" applyBorder="1" applyAlignment="1">
      <alignment horizontal="center" vertical="center"/>
    </xf>
    <xf numFmtId="176" fontId="14" fillId="0" borderId="113" xfId="0" applyNumberFormat="1" applyFont="1" applyBorder="1" applyAlignment="1">
      <alignment horizontal="right" vertical="center" shrinkToFit="1"/>
    </xf>
    <xf numFmtId="176" fontId="14" fillId="0" borderId="216" xfId="0" applyNumberFormat="1" applyFont="1" applyBorder="1" applyAlignment="1">
      <alignment horizontal="right" vertical="center" shrinkToFit="1"/>
    </xf>
    <xf numFmtId="176" fontId="14" fillId="0" borderId="217" xfId="0" applyNumberFormat="1" applyFont="1" applyBorder="1" applyAlignment="1">
      <alignment horizontal="right" vertical="center" shrinkToFit="1"/>
    </xf>
    <xf numFmtId="176" fontId="14" fillId="0" borderId="218" xfId="0" applyNumberFormat="1" applyFont="1" applyBorder="1" applyAlignment="1">
      <alignment horizontal="right" vertical="center" shrinkToFit="1"/>
    </xf>
    <xf numFmtId="176" fontId="14" fillId="0" borderId="195" xfId="0" applyNumberFormat="1" applyFont="1" applyBorder="1" applyAlignment="1">
      <alignment vertical="center" shrinkToFit="1"/>
    </xf>
    <xf numFmtId="0" fontId="12" fillId="0" borderId="187" xfId="0" applyFont="1" applyBorder="1">
      <alignment vertical="center"/>
    </xf>
    <xf numFmtId="0" fontId="12" fillId="0" borderId="185" xfId="0" applyFont="1" applyBorder="1">
      <alignment vertical="center"/>
    </xf>
    <xf numFmtId="0" fontId="40" fillId="0" borderId="189" xfId="0" applyFont="1" applyBorder="1" applyAlignment="1">
      <alignment horizontal="center" vertical="center" wrapText="1"/>
    </xf>
    <xf numFmtId="0" fontId="40" fillId="0" borderId="219" xfId="0" applyFont="1" applyBorder="1" applyAlignment="1">
      <alignment horizontal="center" vertical="center" wrapText="1"/>
    </xf>
    <xf numFmtId="0" fontId="40" fillId="0" borderId="216" xfId="0" applyFont="1" applyBorder="1" applyAlignment="1">
      <alignment horizontal="center" vertical="center" wrapText="1"/>
    </xf>
    <xf numFmtId="0" fontId="40" fillId="0" borderId="217" xfId="0" applyFont="1" applyBorder="1" applyAlignment="1">
      <alignment horizontal="center" vertical="center" wrapText="1"/>
    </xf>
    <xf numFmtId="0" fontId="51" fillId="0" borderId="218" xfId="0" applyFont="1" applyBorder="1" applyAlignment="1">
      <alignment horizontal="center" vertical="center" wrapText="1"/>
    </xf>
    <xf numFmtId="0" fontId="40" fillId="0" borderId="217" xfId="0" applyFont="1" applyBorder="1" applyAlignment="1">
      <alignment horizontal="center" vertical="top" textRotation="255" wrapText="1"/>
    </xf>
    <xf numFmtId="0" fontId="40" fillId="0" borderId="217" xfId="0" applyFont="1" applyBorder="1" applyAlignment="1">
      <alignment vertical="top" textRotation="255" wrapText="1"/>
    </xf>
    <xf numFmtId="0" fontId="40" fillId="0" borderId="220" xfId="0" applyFont="1" applyBorder="1" applyAlignment="1">
      <alignment vertical="top" textRotation="255" wrapText="1"/>
    </xf>
    <xf numFmtId="0" fontId="40" fillId="0" borderId="219" xfId="0" applyFont="1" applyBorder="1" applyAlignment="1">
      <alignment vertical="top" textRotation="255" wrapText="1"/>
    </xf>
    <xf numFmtId="0" fontId="51" fillId="0" borderId="218" xfId="0" applyFont="1" applyBorder="1" applyAlignment="1">
      <alignment vertical="top" textRotation="255" wrapText="1"/>
    </xf>
    <xf numFmtId="0" fontId="40" fillId="0" borderId="200" xfId="0" applyFont="1" applyBorder="1" applyAlignment="1">
      <alignment horizontal="center" vertical="center"/>
    </xf>
    <xf numFmtId="0" fontId="40" fillId="0" borderId="175" xfId="0" applyFont="1" applyBorder="1" applyAlignment="1">
      <alignment vertical="center" wrapText="1"/>
    </xf>
    <xf numFmtId="176" fontId="43" fillId="0" borderId="187" xfId="0" applyNumberFormat="1" applyFont="1" applyBorder="1" applyAlignment="1">
      <alignment horizontal="right" vertical="center" shrinkToFit="1"/>
    </xf>
    <xf numFmtId="176" fontId="43" fillId="0" borderId="160" xfId="0" applyNumberFormat="1" applyFont="1" applyBorder="1" applyAlignment="1">
      <alignment horizontal="right" vertical="center" wrapText="1" shrinkToFit="1"/>
    </xf>
    <xf numFmtId="0" fontId="19" fillId="0" borderId="160" xfId="0" applyFont="1" applyBorder="1" applyAlignment="1">
      <alignment horizontal="center" vertical="center"/>
    </xf>
    <xf numFmtId="0" fontId="19" fillId="0" borderId="197" xfId="0" applyFont="1" applyBorder="1" applyAlignment="1">
      <alignment horizontal="center" vertical="center"/>
    </xf>
    <xf numFmtId="0" fontId="10" fillId="0" borderId="195" xfId="0" applyFont="1" applyBorder="1" applyAlignment="1">
      <alignment horizontal="right" vertical="center"/>
    </xf>
    <xf numFmtId="0" fontId="10" fillId="0" borderId="160" xfId="0" applyFont="1" applyBorder="1" applyAlignment="1">
      <alignment horizontal="right" vertical="center"/>
    </xf>
    <xf numFmtId="0" fontId="10" fillId="0" borderId="197" xfId="0" applyFont="1" applyBorder="1" applyAlignment="1">
      <alignment horizontal="right" vertical="center"/>
    </xf>
    <xf numFmtId="0" fontId="10" fillId="0" borderId="222" xfId="0" applyFont="1" applyBorder="1" applyAlignment="1">
      <alignment horizontal="left" vertical="center" wrapText="1"/>
    </xf>
    <xf numFmtId="0" fontId="10" fillId="0" borderId="185" xfId="0" applyFont="1" applyBorder="1" applyAlignment="1">
      <alignment horizontal="left" vertical="center"/>
    </xf>
    <xf numFmtId="0" fontId="10" fillId="0" borderId="187" xfId="0" applyFont="1" applyBorder="1" applyAlignment="1">
      <alignment horizontal="left" vertical="center" wrapText="1"/>
    </xf>
    <xf numFmtId="0" fontId="10" fillId="0" borderId="223" xfId="0" applyFont="1" applyBorder="1" applyAlignment="1">
      <alignment horizontal="left" vertical="center" wrapText="1"/>
    </xf>
    <xf numFmtId="0" fontId="10" fillId="0" borderId="168" xfId="0" applyFont="1" applyBorder="1" applyAlignment="1">
      <alignment horizontal="left" vertical="center" shrinkToFit="1"/>
    </xf>
    <xf numFmtId="0" fontId="10" fillId="0" borderId="224" xfId="0" applyFont="1" applyBorder="1" applyAlignment="1">
      <alignment horizontal="left" vertical="center" wrapText="1"/>
    </xf>
    <xf numFmtId="0" fontId="10" fillId="0" borderId="225" xfId="0" applyFont="1" applyBorder="1" applyAlignment="1">
      <alignment horizontal="left" vertical="center" shrinkToFit="1"/>
    </xf>
    <xf numFmtId="0" fontId="10" fillId="0" borderId="226" xfId="0" applyFont="1" applyBorder="1" applyAlignment="1">
      <alignment horizontal="left" vertical="center"/>
    </xf>
    <xf numFmtId="0" fontId="40" fillId="0" borderId="229" xfId="0" applyFont="1" applyBorder="1" applyAlignment="1">
      <alignment horizontal="center" vertical="center" wrapText="1"/>
    </xf>
    <xf numFmtId="0" fontId="40" fillId="0" borderId="230" xfId="0" applyFont="1" applyBorder="1" applyAlignment="1">
      <alignment horizontal="center" vertical="center" wrapText="1"/>
    </xf>
    <xf numFmtId="0" fontId="37" fillId="0" borderId="197" xfId="0" applyFont="1" applyBorder="1" applyAlignment="1">
      <alignment horizontal="left" vertical="center"/>
    </xf>
    <xf numFmtId="176" fontId="104" fillId="0" borderId="189" xfId="0" applyNumberFormat="1" applyFont="1" applyBorder="1" applyAlignment="1">
      <alignment vertical="center" shrinkToFit="1"/>
    </xf>
    <xf numFmtId="0" fontId="32" fillId="0" borderId="187" xfId="0" applyFont="1" applyBorder="1" applyAlignment="1">
      <alignment horizontal="center" vertical="center"/>
    </xf>
    <xf numFmtId="0" fontId="32" fillId="0" borderId="187" xfId="0" applyFont="1" applyBorder="1" applyAlignment="1">
      <alignment horizontal="center" vertical="center" wrapText="1"/>
    </xf>
    <xf numFmtId="0" fontId="32" fillId="0" borderId="231" xfId="0" applyFont="1" applyBorder="1" applyAlignment="1">
      <alignment horizontal="left" vertical="center"/>
    </xf>
    <xf numFmtId="0" fontId="32" fillId="0" borderId="232" xfId="0" applyFont="1" applyBorder="1" applyAlignment="1">
      <alignment horizontal="left" vertical="center" wrapText="1"/>
    </xf>
    <xf numFmtId="176" fontId="14" fillId="21" borderId="187" xfId="0" applyNumberFormat="1" applyFont="1" applyFill="1" applyBorder="1" applyAlignment="1" applyProtection="1">
      <alignment horizontal="right" vertical="center" shrinkToFit="1"/>
      <protection locked="0"/>
    </xf>
    <xf numFmtId="0" fontId="10" fillId="0" borderId="195" xfId="0" applyFont="1" applyBorder="1" applyAlignment="1">
      <alignment horizontal="center" vertical="center"/>
    </xf>
    <xf numFmtId="176" fontId="14" fillId="21" borderId="200" xfId="0" applyNumberFormat="1" applyFont="1" applyFill="1" applyBorder="1" applyAlignment="1" applyProtection="1">
      <alignment horizontal="right" vertical="center" shrinkToFit="1"/>
      <protection locked="0"/>
    </xf>
    <xf numFmtId="0" fontId="10" fillId="0" borderId="233" xfId="0" applyFont="1" applyBorder="1" applyAlignment="1">
      <alignment horizontal="center" vertical="center"/>
    </xf>
    <xf numFmtId="176" fontId="14" fillId="21" borderId="232" xfId="0" applyNumberFormat="1" applyFont="1" applyFill="1" applyBorder="1" applyAlignment="1" applyProtection="1">
      <alignment horizontal="right" vertical="center" shrinkToFit="1"/>
      <protection locked="0"/>
    </xf>
    <xf numFmtId="0" fontId="40" fillId="0" borderId="234" xfId="0" applyFont="1" applyBorder="1" applyAlignment="1">
      <alignment horizontal="center" vertical="center" wrapText="1"/>
    </xf>
    <xf numFmtId="0" fontId="40" fillId="0" borderId="235" xfId="0" applyFont="1" applyBorder="1" applyAlignment="1">
      <alignment vertical="top" wrapText="1"/>
    </xf>
    <xf numFmtId="0" fontId="19" fillId="0" borderId="234" xfId="0" applyFont="1" applyBorder="1" applyAlignment="1">
      <alignment horizontal="center" vertical="center" wrapText="1"/>
    </xf>
    <xf numFmtId="0" fontId="19" fillId="0" borderId="235" xfId="0" applyFont="1" applyBorder="1" applyAlignment="1">
      <alignment vertical="top" wrapText="1"/>
    </xf>
    <xf numFmtId="0" fontId="12" fillId="0" borderId="200" xfId="0" applyFont="1" applyBorder="1">
      <alignment vertical="center"/>
    </xf>
    <xf numFmtId="0" fontId="40" fillId="0" borderId="236" xfId="0" applyFont="1" applyBorder="1" applyAlignment="1">
      <alignment horizontal="center" vertical="center" wrapText="1"/>
    </xf>
    <xf numFmtId="0" fontId="19" fillId="0" borderId="236" xfId="0" applyFont="1" applyBorder="1" applyAlignment="1">
      <alignment horizontal="center" vertical="center" wrapText="1"/>
    </xf>
    <xf numFmtId="0" fontId="19" fillId="0" borderId="200" xfId="0" applyFont="1" applyBorder="1" applyAlignment="1">
      <alignment horizontal="center" vertical="center" shrinkToFit="1"/>
    </xf>
    <xf numFmtId="176" fontId="24" fillId="0" borderId="195" xfId="0" applyNumberFormat="1" applyFont="1" applyBorder="1">
      <alignment vertical="center"/>
    </xf>
    <xf numFmtId="176" fontId="24" fillId="0" borderId="200" xfId="0" applyNumberFormat="1" applyFont="1" applyBorder="1">
      <alignment vertical="center"/>
    </xf>
    <xf numFmtId="0" fontId="19" fillId="0" borderId="113" xfId="0" applyFont="1" applyBorder="1" applyAlignment="1">
      <alignment horizontal="center" vertical="center" shrinkToFit="1"/>
    </xf>
    <xf numFmtId="176" fontId="24" fillId="0" borderId="113" xfId="0" applyNumberFormat="1" applyFont="1" applyBorder="1" applyAlignment="1">
      <alignment horizontal="right" vertical="center"/>
    </xf>
    <xf numFmtId="0" fontId="40" fillId="0" borderId="187" xfId="0" applyFont="1" applyBorder="1" applyAlignment="1">
      <alignment horizontal="center" vertical="center" wrapText="1"/>
    </xf>
    <xf numFmtId="0" fontId="40" fillId="0" borderId="220" xfId="0" applyFont="1" applyBorder="1" applyAlignment="1">
      <alignment horizontal="center" vertical="center" wrapText="1"/>
    </xf>
    <xf numFmtId="0" fontId="40" fillId="0" borderId="237" xfId="0" applyFont="1" applyBorder="1" applyAlignment="1">
      <alignment vertical="center" wrapText="1"/>
    </xf>
    <xf numFmtId="0" fontId="19" fillId="0" borderId="187" xfId="0" applyFont="1" applyBorder="1" applyAlignment="1">
      <alignment horizontal="center" vertical="center"/>
    </xf>
    <xf numFmtId="0" fontId="40" fillId="0" borderId="189" xfId="0" applyFont="1" applyBorder="1" applyAlignment="1">
      <alignment vertical="center" wrapText="1"/>
    </xf>
    <xf numFmtId="176" fontId="15" fillId="0" borderId="160" xfId="0" applyNumberFormat="1" applyFont="1" applyBorder="1" applyAlignment="1">
      <alignment horizontal="right" vertical="center" wrapText="1" shrinkToFit="1"/>
    </xf>
    <xf numFmtId="0" fontId="37" fillId="0" borderId="197" xfId="0" applyFont="1" applyBorder="1">
      <alignment vertical="center"/>
    </xf>
    <xf numFmtId="0" fontId="37" fillId="0" borderId="200" xfId="0" applyFont="1" applyBorder="1" applyAlignment="1">
      <alignment horizontal="left" vertical="center" wrapText="1"/>
    </xf>
    <xf numFmtId="0" fontId="37" fillId="0" borderId="241" xfId="0" applyFont="1" applyBorder="1" applyAlignment="1">
      <alignment horizontal="left" vertical="center" wrapText="1"/>
    </xf>
    <xf numFmtId="0" fontId="37" fillId="0" borderId="242" xfId="0" applyFont="1" applyBorder="1" applyAlignment="1">
      <alignment horizontal="left" vertical="center" shrinkToFit="1"/>
    </xf>
    <xf numFmtId="0" fontId="37" fillId="0" borderId="187" xfId="0" applyFont="1" applyBorder="1" applyAlignment="1">
      <alignment horizontal="left" vertical="center" wrapText="1"/>
    </xf>
    <xf numFmtId="0" fontId="37" fillId="0" borderId="197" xfId="0" applyFont="1" applyBorder="1" applyAlignment="1">
      <alignment vertical="center" textRotation="255"/>
    </xf>
    <xf numFmtId="0" fontId="37" fillId="0" borderId="142" xfId="0" applyFont="1" applyBorder="1" applyAlignment="1">
      <alignment vertical="center" textRotation="255"/>
    </xf>
    <xf numFmtId="0" fontId="37" fillId="0" borderId="187" xfId="0" applyFont="1" applyBorder="1">
      <alignment vertical="center"/>
    </xf>
    <xf numFmtId="0" fontId="37" fillId="0" borderId="251" xfId="0" applyFont="1" applyBorder="1" applyAlignment="1">
      <alignment horizontal="center" vertical="center" wrapText="1"/>
    </xf>
    <xf numFmtId="177" fontId="43" fillId="0" borderId="200" xfId="0" applyNumberFormat="1" applyFont="1" applyBorder="1" applyAlignment="1">
      <alignment shrinkToFit="1"/>
    </xf>
    <xf numFmtId="0" fontId="40" fillId="0" borderId="252" xfId="0" applyFont="1" applyBorder="1" applyAlignment="1">
      <alignment horizontal="center" vertical="center"/>
    </xf>
    <xf numFmtId="177" fontId="43" fillId="0" borderId="252" xfId="0" applyNumberFormat="1" applyFont="1" applyBorder="1" applyAlignment="1">
      <alignment shrinkToFit="1"/>
    </xf>
    <xf numFmtId="177" fontId="43" fillId="0" borderId="200" xfId="0" applyNumberFormat="1" applyFont="1" applyBorder="1" applyAlignment="1">
      <alignment horizontal="right" vertical="center" shrinkToFit="1"/>
    </xf>
    <xf numFmtId="177" fontId="43" fillId="0" borderId="251" xfId="0" applyNumberFormat="1" applyFont="1" applyBorder="1" applyAlignment="1">
      <alignment shrinkToFit="1"/>
    </xf>
    <xf numFmtId="177" fontId="43" fillId="0" borderId="189" xfId="0" applyNumberFormat="1" applyFont="1" applyBorder="1" applyAlignment="1">
      <alignment shrinkToFit="1"/>
    </xf>
    <xf numFmtId="177" fontId="43" fillId="0" borderId="255" xfId="0" applyNumberFormat="1" applyFont="1" applyBorder="1" applyAlignment="1">
      <alignment shrinkToFit="1"/>
    </xf>
    <xf numFmtId="177" fontId="43" fillId="0" borderId="185" xfId="0" applyNumberFormat="1" applyFont="1" applyBorder="1" applyAlignment="1">
      <alignment shrinkToFit="1"/>
    </xf>
    <xf numFmtId="177" fontId="43" fillId="0" borderId="248" xfId="0" applyNumberFormat="1" applyFont="1" applyBorder="1" applyAlignment="1">
      <alignment shrinkToFit="1"/>
    </xf>
    <xf numFmtId="177" fontId="43" fillId="0" borderId="249" xfId="0" applyNumberFormat="1" applyFont="1" applyBorder="1" applyAlignment="1">
      <alignment shrinkToFit="1"/>
    </xf>
    <xf numFmtId="177" fontId="43" fillId="0" borderId="250" xfId="0" applyNumberFormat="1" applyFont="1" applyBorder="1" applyAlignment="1">
      <alignment shrinkToFit="1"/>
    </xf>
    <xf numFmtId="177" fontId="43" fillId="0" borderId="195" xfId="0" applyNumberFormat="1" applyFont="1" applyBorder="1" applyAlignment="1">
      <alignment shrinkToFit="1"/>
    </xf>
    <xf numFmtId="177" fontId="43" fillId="0" borderId="256" xfId="0" applyNumberFormat="1" applyFont="1" applyBorder="1" applyAlignment="1">
      <alignment shrinkToFit="1"/>
    </xf>
    <xf numFmtId="177" fontId="43" fillId="0" borderId="197" xfId="0" applyNumberFormat="1" applyFont="1" applyBorder="1" applyAlignment="1">
      <alignment shrinkToFit="1"/>
    </xf>
    <xf numFmtId="177" fontId="43" fillId="0" borderId="231" xfId="0" applyNumberFormat="1" applyFont="1" applyBorder="1" applyAlignment="1">
      <alignment horizontal="right" shrinkToFit="1"/>
    </xf>
    <xf numFmtId="177" fontId="43" fillId="0" borderId="252" xfId="0" applyNumberFormat="1" applyFont="1" applyBorder="1" applyAlignment="1">
      <alignment horizontal="right" vertical="center" shrinkToFit="1"/>
    </xf>
    <xf numFmtId="177" fontId="43" fillId="0" borderId="253" xfId="0" applyNumberFormat="1" applyFont="1" applyBorder="1" applyAlignment="1">
      <alignment shrinkToFit="1"/>
    </xf>
    <xf numFmtId="177" fontId="43" fillId="0" borderId="254" xfId="0" applyNumberFormat="1" applyFont="1" applyBorder="1" applyAlignment="1">
      <alignment shrinkToFit="1"/>
    </xf>
    <xf numFmtId="177" fontId="43" fillId="0" borderId="230" xfId="0" applyNumberFormat="1" applyFont="1" applyBorder="1" applyAlignment="1">
      <alignment shrinkToFit="1"/>
    </xf>
    <xf numFmtId="177" fontId="43" fillId="0" borderId="212" xfId="0" applyNumberFormat="1" applyFont="1" applyBorder="1" applyAlignment="1">
      <alignment shrinkToFit="1"/>
    </xf>
    <xf numFmtId="177" fontId="43" fillId="0" borderId="257" xfId="0" applyNumberFormat="1" applyFont="1" applyBorder="1" applyAlignment="1">
      <alignment shrinkToFit="1"/>
    </xf>
    <xf numFmtId="177" fontId="43" fillId="0" borderId="258" xfId="0" applyNumberFormat="1" applyFont="1" applyBorder="1" applyAlignment="1">
      <alignment shrinkToFit="1"/>
    </xf>
    <xf numFmtId="177" fontId="43" fillId="0" borderId="160" xfId="0" applyNumberFormat="1" applyFont="1" applyBorder="1" applyAlignment="1">
      <alignment shrinkToFit="1"/>
    </xf>
    <xf numFmtId="0" fontId="40" fillId="0" borderId="187" xfId="0" applyFont="1" applyBorder="1" applyAlignment="1">
      <alignment horizontal="center" vertical="center"/>
    </xf>
    <xf numFmtId="177" fontId="43" fillId="0" borderId="187" xfId="0" applyNumberFormat="1" applyFont="1" applyBorder="1" applyAlignment="1">
      <alignment horizontal="right" vertical="center" shrinkToFit="1"/>
    </xf>
    <xf numFmtId="177" fontId="43" fillId="0" borderId="187" xfId="0" applyNumberFormat="1" applyFont="1" applyBorder="1" applyAlignment="1">
      <alignment shrinkToFit="1"/>
    </xf>
    <xf numFmtId="177" fontId="43" fillId="0" borderId="259" xfId="0" applyNumberFormat="1" applyFont="1" applyBorder="1" applyAlignment="1">
      <alignment shrinkToFit="1"/>
    </xf>
    <xf numFmtId="176" fontId="104" fillId="0" borderId="187" xfId="0" applyNumberFormat="1" applyFont="1" applyBorder="1">
      <alignment vertical="center"/>
    </xf>
    <xf numFmtId="0" fontId="19" fillId="0" borderId="189" xfId="0" applyFont="1" applyBorder="1">
      <alignment vertical="center"/>
    </xf>
    <xf numFmtId="0" fontId="19" fillId="0" borderId="190" xfId="0" applyFont="1" applyBorder="1">
      <alignment vertical="center"/>
    </xf>
    <xf numFmtId="0" fontId="19" fillId="0" borderId="185" xfId="0" applyFont="1" applyBorder="1">
      <alignment vertical="center"/>
    </xf>
    <xf numFmtId="0" fontId="10" fillId="0" borderId="260" xfId="0" applyFont="1" applyBorder="1" applyAlignment="1">
      <alignment horizontal="center" vertical="center"/>
    </xf>
    <xf numFmtId="0" fontId="10" fillId="0" borderId="194" xfId="0" applyFont="1" applyBorder="1" applyAlignment="1">
      <alignment horizontal="center" vertical="center"/>
    </xf>
    <xf numFmtId="0" fontId="10" fillId="0" borderId="193" xfId="0" applyFont="1" applyBorder="1" applyAlignment="1">
      <alignment horizontal="center" vertical="center"/>
    </xf>
    <xf numFmtId="0" fontId="10" fillId="0" borderId="261" xfId="0" applyFont="1" applyBorder="1" applyAlignment="1">
      <alignment horizontal="center" vertical="center"/>
    </xf>
    <xf numFmtId="0" fontId="10" fillId="0" borderId="262" xfId="0" applyFont="1" applyBorder="1" applyAlignment="1">
      <alignment horizontal="center" vertical="center"/>
    </xf>
    <xf numFmtId="177" fontId="24" fillId="0" borderId="265" xfId="0" applyNumberFormat="1" applyFont="1" applyBorder="1" applyAlignment="1">
      <alignment vertical="center" shrinkToFit="1"/>
    </xf>
    <xf numFmtId="177" fontId="24" fillId="0" borderId="194" xfId="0" applyNumberFormat="1" applyFont="1" applyBorder="1" applyAlignment="1">
      <alignment vertical="center" shrinkToFit="1"/>
    </xf>
    <xf numFmtId="177" fontId="24" fillId="0" borderId="160" xfId="0" applyNumberFormat="1" applyFont="1" applyBorder="1" applyAlignment="1">
      <alignment horizontal="right" vertical="center" shrinkToFit="1"/>
    </xf>
    <xf numFmtId="177" fontId="24" fillId="0" borderId="195" xfId="0" applyNumberFormat="1" applyFont="1" applyBorder="1" applyAlignment="1">
      <alignment vertical="center" shrinkToFit="1"/>
    </xf>
    <xf numFmtId="177" fontId="24" fillId="0" borderId="261" xfId="0" applyNumberFormat="1" applyFont="1" applyBorder="1" applyAlignment="1">
      <alignment vertical="center" shrinkToFit="1"/>
    </xf>
    <xf numFmtId="177" fontId="24" fillId="0" borderId="197" xfId="0" applyNumberFormat="1" applyFont="1" applyBorder="1" applyAlignment="1">
      <alignment vertical="center" shrinkToFit="1"/>
    </xf>
    <xf numFmtId="177" fontId="24" fillId="0" borderId="263" xfId="0" applyNumberFormat="1" applyFont="1" applyBorder="1" applyAlignment="1">
      <alignment vertical="center" shrinkToFit="1"/>
    </xf>
    <xf numFmtId="177" fontId="24" fillId="0" borderId="268" xfId="0" applyNumberFormat="1" applyFont="1" applyBorder="1" applyAlignment="1">
      <alignment vertical="center" shrinkToFit="1"/>
    </xf>
    <xf numFmtId="177" fontId="24" fillId="0" borderId="239" xfId="0" applyNumberFormat="1" applyFont="1" applyBorder="1" applyAlignment="1">
      <alignment vertical="center" shrinkToFit="1"/>
    </xf>
    <xf numFmtId="177" fontId="24" fillId="0" borderId="199" xfId="0" applyNumberFormat="1" applyFont="1" applyBorder="1" applyAlignment="1">
      <alignment vertical="center" shrinkToFit="1"/>
    </xf>
    <xf numFmtId="177" fontId="24" fillId="0" borderId="189" xfId="0" applyNumberFormat="1" applyFont="1" applyBorder="1" applyAlignment="1">
      <alignment vertical="center" shrinkToFit="1"/>
    </xf>
    <xf numFmtId="177" fontId="24" fillId="0" borderId="262" xfId="0" applyNumberFormat="1" applyFont="1" applyBorder="1" applyAlignment="1">
      <alignment vertical="center" shrinkToFit="1"/>
    </xf>
    <xf numFmtId="177" fontId="24" fillId="0" borderId="185" xfId="0" applyNumberFormat="1" applyFont="1" applyBorder="1" applyAlignment="1">
      <alignment vertical="center" shrinkToFit="1"/>
    </xf>
    <xf numFmtId="0" fontId="37" fillId="0" borderId="189" xfId="0" applyFont="1" applyBorder="1">
      <alignment vertical="center"/>
    </xf>
    <xf numFmtId="0" fontId="131" fillId="0" borderId="187" xfId="0" applyFont="1" applyBorder="1" applyAlignment="1">
      <alignment horizontal="right" vertical="center"/>
    </xf>
    <xf numFmtId="0" fontId="131" fillId="0" borderId="200" xfId="0" applyFont="1" applyBorder="1" applyAlignment="1">
      <alignment horizontal="right" vertical="center" shrinkToFit="1"/>
    </xf>
    <xf numFmtId="0" fontId="131" fillId="0" borderId="232" xfId="0" applyFont="1" applyBorder="1" applyAlignment="1">
      <alignment horizontal="right" vertical="center" shrinkToFit="1"/>
    </xf>
    <xf numFmtId="0" fontId="131" fillId="0" borderId="187" xfId="0" applyFont="1" applyBorder="1" applyAlignment="1">
      <alignment horizontal="right" vertical="center" shrinkToFit="1"/>
    </xf>
    <xf numFmtId="176" fontId="104" fillId="0" borderId="200" xfId="0" applyNumberFormat="1" applyFont="1" applyBorder="1" applyAlignment="1">
      <alignment horizontal="right" vertical="center" shrinkToFit="1"/>
    </xf>
    <xf numFmtId="0" fontId="10" fillId="0" borderId="189" xfId="0" applyFont="1" applyBorder="1" applyAlignment="1">
      <alignment vertical="center" wrapText="1"/>
    </xf>
    <xf numFmtId="0" fontId="10" fillId="0" borderId="185" xfId="0" applyFont="1" applyBorder="1" applyAlignment="1">
      <alignment vertical="center" wrapText="1"/>
    </xf>
    <xf numFmtId="176" fontId="104" fillId="21" borderId="232" xfId="0" applyNumberFormat="1" applyFont="1" applyFill="1" applyBorder="1" applyAlignment="1" applyProtection="1">
      <alignment horizontal="right" vertical="center" shrinkToFit="1"/>
      <protection locked="0"/>
    </xf>
    <xf numFmtId="176" fontId="104" fillId="0" borderId="232" xfId="0" applyNumberFormat="1" applyFont="1" applyBorder="1" applyAlignment="1">
      <alignment horizontal="right" vertical="center" shrinkToFit="1"/>
    </xf>
    <xf numFmtId="0" fontId="37" fillId="0" borderId="160" xfId="0" applyFont="1" applyBorder="1" applyAlignment="1">
      <alignment horizontal="right" vertical="center"/>
    </xf>
    <xf numFmtId="176" fontId="104" fillId="21" borderId="231" xfId="0" applyNumberFormat="1" applyFont="1" applyFill="1" applyBorder="1" applyAlignment="1" applyProtection="1">
      <alignment horizontal="right" vertical="center" shrinkToFit="1"/>
      <protection locked="0"/>
    </xf>
    <xf numFmtId="177" fontId="104" fillId="21" borderId="185" xfId="0" applyNumberFormat="1" applyFont="1" applyFill="1" applyBorder="1" applyAlignment="1" applyProtection="1">
      <alignment horizontal="right" vertical="center" shrinkToFit="1"/>
      <protection locked="0"/>
    </xf>
    <xf numFmtId="177" fontId="104" fillId="0" borderId="189" xfId="0" applyNumberFormat="1" applyFont="1" applyBorder="1" applyAlignment="1">
      <alignment vertical="center" shrinkToFit="1"/>
    </xf>
    <xf numFmtId="177" fontId="104" fillId="0" borderId="185" xfId="0" applyNumberFormat="1" applyFont="1" applyBorder="1" applyAlignment="1">
      <alignment vertical="center" shrinkToFit="1"/>
    </xf>
    <xf numFmtId="0" fontId="10" fillId="0" borderId="195" xfId="0" applyFont="1" applyBorder="1" applyAlignment="1">
      <alignment vertical="center" wrapText="1"/>
    </xf>
    <xf numFmtId="0" fontId="10" fillId="0" borderId="197" xfId="0" applyFont="1" applyBorder="1" applyAlignment="1">
      <alignment vertical="center" wrapText="1"/>
    </xf>
    <xf numFmtId="0" fontId="10" fillId="0" borderId="200" xfId="0" applyFont="1" applyBorder="1" applyAlignment="1">
      <alignment vertical="center" wrapText="1"/>
    </xf>
    <xf numFmtId="0" fontId="11" fillId="0" borderId="189" xfId="0" applyFont="1" applyBorder="1">
      <alignment vertical="center"/>
    </xf>
    <xf numFmtId="176" fontId="104" fillId="0" borderId="231" xfId="0" applyNumberFormat="1" applyFont="1" applyBorder="1" applyAlignment="1">
      <alignment horizontal="right" vertical="center" shrinkToFit="1"/>
    </xf>
    <xf numFmtId="0" fontId="80" fillId="0" borderId="189" xfId="0" applyFont="1" applyBorder="1" applyAlignment="1">
      <alignment horizontal="right" vertical="center"/>
    </xf>
    <xf numFmtId="0" fontId="80" fillId="0" borderId="190" xfId="0" applyFont="1" applyBorder="1" applyAlignment="1">
      <alignment horizontal="right" vertical="center"/>
    </xf>
    <xf numFmtId="0" fontId="80" fillId="0" borderId="185" xfId="0" applyFont="1" applyBorder="1" applyAlignment="1">
      <alignment horizontal="right" vertical="center"/>
    </xf>
    <xf numFmtId="0" fontId="37" fillId="0" borderId="235" xfId="0" applyFont="1" applyBorder="1" applyAlignment="1">
      <alignment horizontal="left" vertical="center"/>
    </xf>
    <xf numFmtId="178" fontId="45" fillId="21" borderId="231" xfId="0" applyNumberFormat="1" applyFont="1" applyFill="1" applyBorder="1" applyProtection="1">
      <alignment vertical="center"/>
      <protection locked="0"/>
    </xf>
    <xf numFmtId="0" fontId="37" fillId="0" borderId="190" xfId="0" applyFont="1" applyBorder="1">
      <alignment vertical="center"/>
    </xf>
    <xf numFmtId="0" fontId="37" fillId="0" borderId="185" xfId="0" applyFont="1" applyBorder="1">
      <alignment vertical="center"/>
    </xf>
    <xf numFmtId="0" fontId="37" fillId="0" borderId="226" xfId="0" applyFont="1" applyBorder="1" applyAlignment="1">
      <alignment horizontal="left" vertical="center"/>
    </xf>
    <xf numFmtId="178" fontId="45" fillId="21" borderId="232" xfId="0" applyNumberFormat="1" applyFont="1" applyFill="1" applyBorder="1" applyProtection="1">
      <alignment vertical="center"/>
      <protection locked="0"/>
    </xf>
    <xf numFmtId="178" fontId="45" fillId="21" borderId="271" xfId="0" applyNumberFormat="1" applyFont="1" applyFill="1" applyBorder="1" applyProtection="1">
      <alignment vertical="center"/>
      <protection locked="0"/>
    </xf>
    <xf numFmtId="178" fontId="45" fillId="0" borderId="187" xfId="0" applyNumberFormat="1" applyFont="1" applyBorder="1">
      <alignment vertical="center"/>
    </xf>
    <xf numFmtId="0" fontId="10" fillId="0" borderId="250" xfId="0" applyFont="1" applyBorder="1" applyAlignment="1">
      <alignment horizontal="center" vertical="center" wrapText="1"/>
    </xf>
    <xf numFmtId="178" fontId="45" fillId="21" borderId="235" xfId="0" applyNumberFormat="1" applyFont="1" applyFill="1" applyBorder="1" applyProtection="1">
      <alignment vertical="center"/>
      <protection locked="0"/>
    </xf>
    <xf numFmtId="178" fontId="11" fillId="21" borderId="272" xfId="0" applyNumberFormat="1" applyFont="1" applyFill="1" applyBorder="1" applyProtection="1">
      <alignment vertical="center"/>
      <protection locked="0"/>
    </xf>
    <xf numFmtId="178" fontId="45" fillId="21" borderId="226" xfId="0" applyNumberFormat="1" applyFont="1" applyFill="1" applyBorder="1" applyProtection="1">
      <alignment vertical="center"/>
      <protection locked="0"/>
    </xf>
    <xf numFmtId="176" fontId="14" fillId="0" borderId="250" xfId="0" applyNumberFormat="1" applyFont="1" applyBorder="1" applyAlignment="1">
      <alignment horizontal="right" vertical="center" shrinkToFit="1"/>
    </xf>
    <xf numFmtId="178" fontId="45" fillId="0" borderId="185" xfId="0" applyNumberFormat="1" applyFont="1" applyBorder="1">
      <alignment vertical="center"/>
    </xf>
    <xf numFmtId="0" fontId="19" fillId="0" borderId="189" xfId="0" applyFont="1" applyBorder="1" applyAlignment="1">
      <alignment horizontal="right" vertical="center"/>
    </xf>
    <xf numFmtId="0" fontId="19" fillId="0" borderId="185" xfId="0" applyFont="1" applyBorder="1" applyAlignment="1">
      <alignment horizontal="left" vertical="center"/>
    </xf>
    <xf numFmtId="0" fontId="19" fillId="0" borderId="195" xfId="0" applyFont="1" applyBorder="1" applyAlignment="1">
      <alignment horizontal="right" vertical="center"/>
    </xf>
    <xf numFmtId="38" fontId="19" fillId="19" borderId="185" xfId="11" applyFont="1" applyFill="1" applyBorder="1" applyAlignment="1" applyProtection="1">
      <alignment vertical="center" shrinkToFit="1"/>
    </xf>
    <xf numFmtId="182" fontId="19" fillId="18" borderId="187" xfId="12" applyNumberFormat="1" applyFont="1" applyFill="1" applyBorder="1" applyAlignment="1" applyProtection="1">
      <alignment horizontal="right" vertical="center" shrinkToFit="1"/>
    </xf>
    <xf numFmtId="0" fontId="19" fillId="18" borderId="187" xfId="0" applyFont="1" applyFill="1" applyBorder="1" applyAlignment="1">
      <alignment horizontal="right" vertical="center" wrapText="1"/>
    </xf>
    <xf numFmtId="0" fontId="119" fillId="0" borderId="160" xfId="0" applyFont="1" applyBorder="1">
      <alignment vertical="center"/>
    </xf>
    <xf numFmtId="0" fontId="19" fillId="18" borderId="187" xfId="12" applyNumberFormat="1" applyFont="1" applyFill="1" applyBorder="1" applyAlignment="1" applyProtection="1">
      <alignment horizontal="right" vertical="center" shrinkToFit="1"/>
    </xf>
    <xf numFmtId="0" fontId="19" fillId="18" borderId="200" xfId="12" applyNumberFormat="1" applyFont="1" applyFill="1" applyBorder="1" applyAlignment="1" applyProtection="1">
      <alignment horizontal="right" vertical="center" shrinkToFit="1"/>
    </xf>
    <xf numFmtId="182" fontId="19" fillId="18" borderId="200" xfId="12" applyNumberFormat="1" applyFont="1" applyFill="1" applyBorder="1" applyAlignment="1" applyProtection="1">
      <alignment horizontal="right" vertical="center" shrinkToFit="1"/>
    </xf>
    <xf numFmtId="0" fontId="19" fillId="0" borderId="190" xfId="12" applyNumberFormat="1" applyFont="1" applyFill="1" applyBorder="1" applyAlignment="1" applyProtection="1">
      <alignment horizontal="right" vertical="center" shrinkToFit="1"/>
    </xf>
    <xf numFmtId="182" fontId="19" fillId="0" borderId="185" xfId="12" applyNumberFormat="1" applyFont="1" applyFill="1" applyBorder="1" applyAlignment="1" applyProtection="1">
      <alignment horizontal="right" vertical="center" shrinkToFit="1"/>
    </xf>
    <xf numFmtId="0" fontId="19" fillId="0" borderId="195" xfId="0" applyFont="1" applyBorder="1" applyAlignment="1">
      <alignment horizontal="right"/>
    </xf>
    <xf numFmtId="38" fontId="19" fillId="18" borderId="187" xfId="11" applyFont="1" applyFill="1" applyBorder="1" applyAlignment="1" applyProtection="1">
      <alignment horizontal="right" vertical="center" shrinkToFit="1"/>
    </xf>
    <xf numFmtId="0" fontId="32" fillId="0" borderId="185" xfId="0" applyFont="1" applyBorder="1">
      <alignment vertical="center"/>
    </xf>
    <xf numFmtId="0" fontId="32" fillId="0" borderId="160" xfId="0" applyFont="1" applyBorder="1" applyAlignment="1">
      <alignment horizontal="center" vertical="center"/>
    </xf>
    <xf numFmtId="0" fontId="32" fillId="0" borderId="0" xfId="0" applyFont="1" applyAlignment="1">
      <alignment horizontal="center" vertical="center"/>
    </xf>
    <xf numFmtId="0" fontId="40" fillId="0" borderId="251" xfId="0" applyFont="1" applyBorder="1">
      <alignment vertical="center"/>
    </xf>
    <xf numFmtId="0" fontId="10" fillId="0" borderId="251" xfId="0" applyFont="1" applyBorder="1">
      <alignment vertical="center"/>
    </xf>
    <xf numFmtId="0" fontId="14" fillId="0" borderId="189" xfId="0" applyFont="1" applyBorder="1">
      <alignment vertical="center"/>
    </xf>
    <xf numFmtId="0" fontId="14" fillId="0" borderId="185" xfId="0" applyFont="1" applyBorder="1">
      <alignment vertical="center"/>
    </xf>
    <xf numFmtId="0" fontId="14" fillId="0" borderId="251" xfId="0" applyFont="1" applyBorder="1" applyAlignment="1">
      <alignment horizontal="right" vertical="center" wrapText="1"/>
    </xf>
    <xf numFmtId="0" fontId="14" fillId="0" borderId="251" xfId="0" applyFont="1" applyBorder="1" applyAlignment="1">
      <alignment horizontal="right" vertical="center"/>
    </xf>
    <xf numFmtId="0" fontId="104" fillId="0" borderId="0" xfId="0" applyFont="1" applyAlignment="1">
      <alignment horizontal="center" vertical="center"/>
    </xf>
    <xf numFmtId="0" fontId="37" fillId="0" borderId="27" xfId="0" applyFont="1" applyBorder="1">
      <alignment vertical="center"/>
    </xf>
    <xf numFmtId="0" fontId="140" fillId="4" borderId="6" xfId="3" applyFont="1" applyFill="1" applyBorder="1" applyAlignment="1">
      <alignment shrinkToFit="1"/>
    </xf>
    <xf numFmtId="0" fontId="140" fillId="0" borderId="43" xfId="3" applyFont="1" applyBorder="1"/>
    <xf numFmtId="0" fontId="34" fillId="5" borderId="252" xfId="3" applyFont="1" applyFill="1" applyBorder="1" applyAlignment="1">
      <alignment shrinkToFit="1"/>
    </xf>
    <xf numFmtId="0" fontId="140" fillId="5" borderId="252" xfId="3" applyFont="1" applyFill="1" applyBorder="1" applyAlignment="1">
      <alignment shrinkToFit="1"/>
    </xf>
    <xf numFmtId="0" fontId="140" fillId="0" borderId="172" xfId="3" applyFont="1" applyBorder="1"/>
    <xf numFmtId="0" fontId="26" fillId="5" borderId="6" xfId="3" applyFill="1" applyBorder="1" applyAlignment="1">
      <alignment shrinkToFit="1"/>
    </xf>
    <xf numFmtId="0" fontId="30" fillId="0" borderId="252" xfId="3" applyFont="1" applyBorder="1" applyAlignment="1">
      <alignment shrinkToFit="1"/>
    </xf>
    <xf numFmtId="178" fontId="30" fillId="0" borderId="252" xfId="3" applyNumberFormat="1" applyFont="1" applyBorder="1" applyAlignment="1">
      <alignment shrinkToFit="1"/>
    </xf>
    <xf numFmtId="0" fontId="140" fillId="5" borderId="177" xfId="3" applyFont="1" applyFill="1" applyBorder="1" applyAlignment="1">
      <alignment shrinkToFit="1"/>
    </xf>
    <xf numFmtId="0" fontId="34" fillId="6" borderId="57" xfId="3" applyFont="1" applyFill="1" applyBorder="1" applyAlignment="1">
      <alignment shrinkToFit="1"/>
    </xf>
    <xf numFmtId="0" fontId="34" fillId="6" borderId="174" xfId="3" applyFont="1" applyFill="1" applyBorder="1" applyAlignment="1">
      <alignment shrinkToFit="1"/>
    </xf>
    <xf numFmtId="49" fontId="111" fillId="0" borderId="0" xfId="0" applyNumberFormat="1" applyFont="1">
      <alignment vertical="center"/>
    </xf>
    <xf numFmtId="0" fontId="140" fillId="6" borderId="35" xfId="3" applyFont="1" applyFill="1" applyBorder="1" applyAlignment="1">
      <alignment shrinkToFit="1"/>
    </xf>
    <xf numFmtId="0" fontId="140" fillId="6" borderId="0" xfId="3" applyFont="1" applyFill="1" applyAlignment="1">
      <alignment shrinkToFit="1"/>
    </xf>
    <xf numFmtId="0" fontId="34" fillId="6" borderId="113" xfId="3" quotePrefix="1" applyFont="1" applyFill="1" applyBorder="1" applyAlignment="1">
      <alignment shrinkToFit="1"/>
    </xf>
    <xf numFmtId="0" fontId="34" fillId="6" borderId="168" xfId="3" quotePrefix="1" applyFont="1" applyFill="1" applyBorder="1" applyAlignment="1">
      <alignment shrinkToFit="1"/>
    </xf>
    <xf numFmtId="0" fontId="30" fillId="15" borderId="160" xfId="3" applyFont="1" applyFill="1" applyBorder="1" applyAlignment="1">
      <alignment shrinkToFit="1"/>
    </xf>
    <xf numFmtId="0" fontId="30" fillId="15" borderId="160" xfId="3" quotePrefix="1" applyFont="1" applyFill="1" applyBorder="1" applyAlignment="1">
      <alignment shrinkToFit="1"/>
    </xf>
    <xf numFmtId="178" fontId="30" fillId="15" borderId="160" xfId="3" applyNumberFormat="1" applyFont="1" applyFill="1" applyBorder="1" applyAlignment="1">
      <alignment shrinkToFit="1"/>
    </xf>
    <xf numFmtId="178" fontId="30" fillId="0" borderId="251" xfId="3" applyNumberFormat="1" applyFont="1" applyBorder="1" applyAlignment="1">
      <alignment shrinkToFit="1"/>
    </xf>
    <xf numFmtId="0" fontId="30" fillId="0" borderId="274" xfId="3" applyFont="1" applyBorder="1" applyAlignment="1">
      <alignment shrinkToFit="1"/>
    </xf>
    <xf numFmtId="178" fontId="30" fillId="0" borderId="274" xfId="3" applyNumberFormat="1" applyFont="1" applyBorder="1" applyAlignment="1">
      <alignment shrinkToFit="1"/>
    </xf>
    <xf numFmtId="0" fontId="140" fillId="15" borderId="160" xfId="3" applyFont="1" applyFill="1" applyBorder="1" applyAlignment="1">
      <alignment horizontal="left"/>
    </xf>
    <xf numFmtId="0" fontId="140" fillId="6" borderId="184" xfId="3" applyFont="1" applyFill="1" applyBorder="1" applyAlignment="1">
      <alignment shrinkToFit="1"/>
    </xf>
    <xf numFmtId="0" fontId="140" fillId="6" borderId="274" xfId="3" quotePrefix="1" applyFont="1" applyFill="1" applyBorder="1" applyAlignment="1">
      <alignment shrinkToFit="1"/>
    </xf>
    <xf numFmtId="0" fontId="140" fillId="0" borderId="274" xfId="3" applyFont="1" applyBorder="1" applyAlignment="1">
      <alignment shrinkToFit="1"/>
    </xf>
    <xf numFmtId="178" fontId="140" fillId="0" borderId="274" xfId="3" applyNumberFormat="1" applyFont="1" applyBorder="1" applyAlignment="1">
      <alignment shrinkToFit="1"/>
    </xf>
    <xf numFmtId="0" fontId="140" fillId="6" borderId="6" xfId="3" applyFont="1" applyFill="1" applyBorder="1" applyAlignment="1">
      <alignment shrinkToFit="1"/>
    </xf>
    <xf numFmtId="0" fontId="140" fillId="0" borderId="6" xfId="3" applyFont="1" applyBorder="1" applyAlignment="1">
      <alignment shrinkToFit="1"/>
    </xf>
    <xf numFmtId="178" fontId="140" fillId="0" borderId="6" xfId="3" applyNumberFormat="1" applyFont="1" applyBorder="1" applyAlignment="1">
      <alignment shrinkToFit="1"/>
    </xf>
    <xf numFmtId="0" fontId="140" fillId="6" borderId="168" xfId="3" applyFont="1" applyFill="1" applyBorder="1" applyAlignment="1">
      <alignment shrinkToFit="1"/>
    </xf>
    <xf numFmtId="0" fontId="140" fillId="0" borderId="168" xfId="3" applyFont="1" applyBorder="1" applyAlignment="1">
      <alignment shrinkToFit="1"/>
    </xf>
    <xf numFmtId="178" fontId="140" fillId="0" borderId="168" xfId="3" applyNumberFormat="1" applyFont="1" applyBorder="1" applyAlignment="1">
      <alignment shrinkToFit="1"/>
    </xf>
    <xf numFmtId="0" fontId="34" fillId="7" borderId="43" xfId="3" applyFont="1" applyFill="1" applyBorder="1" applyAlignment="1">
      <alignment shrinkToFit="1"/>
    </xf>
    <xf numFmtId="0" fontId="34" fillId="7" borderId="252" xfId="3" applyFont="1" applyFill="1" applyBorder="1" applyAlignment="1">
      <alignment shrinkToFit="1"/>
    </xf>
    <xf numFmtId="0" fontId="34" fillId="7" borderId="275" xfId="3" applyFont="1" applyFill="1" applyBorder="1" applyAlignment="1">
      <alignment shrinkToFit="1"/>
    </xf>
    <xf numFmtId="0" fontId="30" fillId="0" borderId="275" xfId="3" applyFont="1" applyBorder="1" applyAlignment="1">
      <alignment shrinkToFit="1"/>
    </xf>
    <xf numFmtId="178" fontId="30" fillId="0" borderId="275" xfId="3" applyNumberFormat="1" applyFont="1" applyBorder="1" applyAlignment="1">
      <alignment shrinkToFit="1"/>
    </xf>
    <xf numFmtId="0" fontId="140" fillId="7" borderId="168" xfId="3" applyFont="1" applyFill="1" applyBorder="1" applyAlignment="1">
      <alignment shrinkToFit="1"/>
    </xf>
    <xf numFmtId="0" fontId="140" fillId="7" borderId="176" xfId="3" applyFont="1" applyFill="1" applyBorder="1" applyAlignment="1">
      <alignment shrinkToFit="1"/>
    </xf>
    <xf numFmtId="56" fontId="140" fillId="0" borderId="172" xfId="3" applyNumberFormat="1" applyFont="1" applyBorder="1"/>
    <xf numFmtId="0" fontId="140" fillId="7" borderId="273" xfId="3" applyFont="1" applyFill="1" applyBorder="1" applyAlignment="1">
      <alignment shrinkToFit="1"/>
    </xf>
    <xf numFmtId="0" fontId="140" fillId="7" borderId="110" xfId="3" applyFont="1" applyFill="1" applyBorder="1" applyAlignment="1">
      <alignment shrinkToFit="1"/>
    </xf>
    <xf numFmtId="0" fontId="140" fillId="7" borderId="7" xfId="3" applyFont="1" applyFill="1" applyBorder="1" applyAlignment="1">
      <alignment shrinkToFit="1"/>
    </xf>
    <xf numFmtId="0" fontId="140" fillId="9" borderId="3" xfId="3" applyFont="1" applyFill="1" applyBorder="1" applyAlignment="1">
      <alignment shrinkToFit="1"/>
    </xf>
    <xf numFmtId="0" fontId="140" fillId="0" borderId="44" xfId="3" applyFont="1" applyBorder="1"/>
    <xf numFmtId="0" fontId="140" fillId="9" borderId="14" xfId="3" applyFont="1" applyFill="1" applyBorder="1" applyAlignment="1">
      <alignment shrinkToFit="1"/>
    </xf>
    <xf numFmtId="0" fontId="140" fillId="9" borderId="174" xfId="3" applyFont="1" applyFill="1" applyBorder="1"/>
    <xf numFmtId="0" fontId="140" fillId="9" borderId="276" xfId="3" applyFont="1" applyFill="1" applyBorder="1" applyAlignment="1">
      <alignment shrinkToFit="1"/>
    </xf>
    <xf numFmtId="0" fontId="140" fillId="9" borderId="57" xfId="3" applyFont="1" applyFill="1" applyBorder="1"/>
    <xf numFmtId="0" fontId="140" fillId="9" borderId="176" xfId="3" applyFont="1" applyFill="1" applyBorder="1" applyAlignment="1">
      <alignment shrinkToFit="1"/>
    </xf>
    <xf numFmtId="0" fontId="140" fillId="9" borderId="195" xfId="3" applyFont="1" applyFill="1" applyBorder="1" applyAlignment="1">
      <alignment shrinkToFit="1"/>
    </xf>
    <xf numFmtId="0" fontId="30" fillId="0" borderId="273" xfId="3" applyFont="1" applyBorder="1" applyAlignment="1">
      <alignment shrinkToFit="1"/>
    </xf>
    <xf numFmtId="178" fontId="30" fillId="0" borderId="273" xfId="3" applyNumberFormat="1" applyFont="1" applyBorder="1" applyAlignment="1">
      <alignment shrinkToFit="1"/>
    </xf>
    <xf numFmtId="0" fontId="140" fillId="9" borderId="114" xfId="3" applyFont="1" applyFill="1" applyBorder="1" applyAlignment="1">
      <alignment shrinkToFit="1"/>
    </xf>
    <xf numFmtId="180" fontId="30" fillId="6" borderId="274" xfId="3" applyNumberFormat="1" applyFont="1" applyFill="1" applyBorder="1" applyAlignment="1">
      <alignment shrinkToFit="1"/>
    </xf>
    <xf numFmtId="0" fontId="10" fillId="0" borderId="0" xfId="0" applyFont="1" applyAlignment="1">
      <alignment horizontal="center" vertical="center" textRotation="255"/>
    </xf>
    <xf numFmtId="0" fontId="10" fillId="0" borderId="0" xfId="0" applyFont="1" applyAlignment="1">
      <alignment horizontal="center" vertical="center" textRotation="255" shrinkToFit="1"/>
    </xf>
    <xf numFmtId="176" fontId="14" fillId="27" borderId="168" xfId="0" applyNumberFormat="1" applyFont="1" applyFill="1" applyBorder="1" applyAlignment="1" applyProtection="1">
      <alignment vertical="center" shrinkToFit="1"/>
      <protection locked="0"/>
    </xf>
    <xf numFmtId="176" fontId="14" fillId="27" borderId="177" xfId="0" applyNumberFormat="1" applyFont="1" applyFill="1" applyBorder="1" applyAlignment="1" applyProtection="1">
      <alignment vertical="center" shrinkToFit="1"/>
      <protection locked="0"/>
    </xf>
    <xf numFmtId="176" fontId="14" fillId="27" borderId="157" xfId="0" applyNumberFormat="1" applyFont="1" applyFill="1" applyBorder="1" applyAlignment="1" applyProtection="1">
      <alignment vertical="center" shrinkToFit="1"/>
      <protection locked="0"/>
    </xf>
    <xf numFmtId="176" fontId="14" fillId="27" borderId="118" xfId="0" applyNumberFormat="1" applyFont="1" applyFill="1" applyBorder="1" applyAlignment="1">
      <alignment vertical="center" shrinkToFit="1"/>
    </xf>
    <xf numFmtId="176" fontId="14" fillId="27" borderId="187" xfId="0" applyNumberFormat="1" applyFont="1" applyFill="1" applyBorder="1" applyAlignment="1" applyProtection="1">
      <alignment vertical="center" shrinkToFit="1"/>
      <protection locked="0"/>
    </xf>
    <xf numFmtId="176" fontId="14" fillId="27" borderId="113" xfId="0" applyNumberFormat="1" applyFont="1" applyFill="1" applyBorder="1" applyAlignment="1" applyProtection="1">
      <alignment vertical="center" shrinkToFit="1"/>
      <protection locked="0"/>
    </xf>
    <xf numFmtId="176" fontId="104" fillId="27" borderId="6" xfId="0" applyNumberFormat="1" applyFont="1" applyFill="1" applyBorder="1" applyAlignment="1" applyProtection="1">
      <alignment horizontal="right" vertical="center" shrinkToFit="1"/>
      <protection locked="0"/>
    </xf>
    <xf numFmtId="176" fontId="104" fillId="27" borderId="168" xfId="0" applyNumberFormat="1" applyFont="1" applyFill="1" applyBorder="1" applyAlignment="1" applyProtection="1">
      <alignment horizontal="right" vertical="center" shrinkToFit="1"/>
      <protection locked="0"/>
    </xf>
    <xf numFmtId="176" fontId="104" fillId="27" borderId="156" xfId="0" applyNumberFormat="1" applyFont="1" applyFill="1" applyBorder="1" applyAlignment="1" applyProtection="1">
      <alignment horizontal="right" vertical="center" shrinkToFit="1"/>
      <protection locked="0"/>
    </xf>
    <xf numFmtId="176" fontId="104" fillId="27" borderId="10" xfId="0" applyNumberFormat="1" applyFont="1" applyFill="1" applyBorder="1" applyAlignment="1" applyProtection="1">
      <alignment horizontal="right" vertical="center" shrinkToFit="1"/>
      <protection locked="0"/>
    </xf>
    <xf numFmtId="176" fontId="45" fillId="0" borderId="3" xfId="0" applyNumberFormat="1" applyFont="1" applyBorder="1" applyAlignment="1">
      <alignment horizontal="right" vertical="center" shrinkToFit="1"/>
    </xf>
    <xf numFmtId="176" fontId="104" fillId="27" borderId="128" xfId="0" applyNumberFormat="1" applyFont="1" applyFill="1" applyBorder="1" applyAlignment="1">
      <alignment horizontal="right" vertical="center" shrinkToFit="1"/>
    </xf>
    <xf numFmtId="176" fontId="104" fillId="27" borderId="127" xfId="0" applyNumberFormat="1" applyFont="1" applyFill="1" applyBorder="1" applyAlignment="1">
      <alignment horizontal="center" vertical="center" shrinkToFit="1"/>
    </xf>
    <xf numFmtId="176" fontId="45" fillId="0" borderId="187" xfId="0" applyNumberFormat="1" applyFont="1" applyBorder="1" applyAlignment="1">
      <alignment horizontal="right" vertical="center" shrinkToFit="1"/>
    </xf>
    <xf numFmtId="176" fontId="14" fillId="27" borderId="167" xfId="0" applyNumberFormat="1" applyFont="1" applyFill="1" applyBorder="1" applyAlignment="1" applyProtection="1">
      <alignment horizontal="right" vertical="center" shrinkToFit="1"/>
      <protection locked="0"/>
    </xf>
    <xf numFmtId="0" fontId="14" fillId="27" borderId="167" xfId="0" applyFont="1" applyFill="1" applyBorder="1" applyProtection="1">
      <alignment vertical="center"/>
      <protection locked="0"/>
    </xf>
    <xf numFmtId="176" fontId="14" fillId="27" borderId="6" xfId="0" applyNumberFormat="1" applyFont="1" applyFill="1" applyBorder="1" applyAlignment="1" applyProtection="1">
      <alignment horizontal="right" vertical="center" shrinkToFit="1"/>
      <protection locked="0"/>
    </xf>
    <xf numFmtId="0" fontId="14" fillId="27" borderId="6" xfId="0" applyFont="1" applyFill="1" applyBorder="1" applyProtection="1">
      <alignment vertical="center"/>
      <protection locked="0"/>
    </xf>
    <xf numFmtId="0" fontId="14" fillId="27" borderId="14" xfId="0" applyFont="1" applyFill="1" applyBorder="1" applyProtection="1">
      <alignment vertical="center"/>
      <protection locked="0"/>
    </xf>
    <xf numFmtId="176" fontId="14" fillId="27" borderId="168" xfId="0" applyNumberFormat="1" applyFont="1" applyFill="1" applyBorder="1" applyAlignment="1" applyProtection="1">
      <alignment horizontal="right" vertical="center" shrinkToFit="1"/>
      <protection locked="0"/>
    </xf>
    <xf numFmtId="0" fontId="14" fillId="27" borderId="113" xfId="0" applyFont="1" applyFill="1" applyBorder="1" applyProtection="1">
      <alignment vertical="center"/>
      <protection locked="0"/>
    </xf>
    <xf numFmtId="176" fontId="14" fillId="27" borderId="157" xfId="0" applyNumberFormat="1" applyFont="1" applyFill="1" applyBorder="1" applyAlignment="1" applyProtection="1">
      <alignment horizontal="right" vertical="center" shrinkToFit="1"/>
      <protection locked="0"/>
    </xf>
    <xf numFmtId="176" fontId="14" fillId="27" borderId="88" xfId="0" applyNumberFormat="1" applyFont="1" applyFill="1" applyBorder="1" applyAlignment="1">
      <alignment horizontal="center" vertical="center" shrinkToFit="1"/>
    </xf>
    <xf numFmtId="176" fontId="14" fillId="27" borderId="119" xfId="0" applyNumberFormat="1" applyFont="1" applyFill="1" applyBorder="1" applyAlignment="1">
      <alignment horizontal="center" vertical="center" shrinkToFit="1"/>
    </xf>
    <xf numFmtId="176" fontId="14" fillId="27" borderId="187" xfId="0" applyNumberFormat="1" applyFont="1" applyFill="1" applyBorder="1" applyAlignment="1" applyProtection="1">
      <alignment horizontal="right" vertical="center" shrinkToFit="1"/>
      <protection locked="0"/>
    </xf>
    <xf numFmtId="176" fontId="14" fillId="27" borderId="118" xfId="0" applyNumberFormat="1" applyFont="1" applyFill="1" applyBorder="1" applyAlignment="1">
      <alignment horizontal="center" vertical="center" shrinkToFit="1"/>
    </xf>
    <xf numFmtId="176" fontId="14" fillId="27" borderId="177" xfId="0" applyNumberFormat="1" applyFont="1" applyFill="1" applyBorder="1" applyAlignment="1" applyProtection="1">
      <alignment horizontal="right" vertical="center" shrinkToFit="1"/>
      <protection locked="0"/>
    </xf>
    <xf numFmtId="176" fontId="14" fillId="27" borderId="10" xfId="0" applyNumberFormat="1" applyFont="1" applyFill="1" applyBorder="1" applyAlignment="1" applyProtection="1">
      <alignment horizontal="right" vertical="center" shrinkToFit="1"/>
      <protection locked="0"/>
    </xf>
    <xf numFmtId="176" fontId="104" fillId="28" borderId="157" xfId="0" applyNumberFormat="1" applyFont="1" applyFill="1" applyBorder="1" applyAlignment="1" applyProtection="1">
      <alignment horizontal="right" vertical="center" shrinkToFit="1"/>
      <protection locked="0"/>
    </xf>
    <xf numFmtId="176" fontId="104" fillId="28" borderId="6" xfId="0" applyNumberFormat="1" applyFont="1" applyFill="1" applyBorder="1" applyAlignment="1" applyProtection="1">
      <alignment horizontal="right" vertical="center" shrinkToFit="1"/>
      <protection locked="0"/>
    </xf>
    <xf numFmtId="176" fontId="104" fillId="28" borderId="7" xfId="0" applyNumberFormat="1" applyFont="1" applyFill="1" applyBorder="1" applyAlignment="1" applyProtection="1">
      <alignment horizontal="right" vertical="center" shrinkToFit="1"/>
      <protection locked="0"/>
    </xf>
    <xf numFmtId="176" fontId="14" fillId="27" borderId="7" xfId="0" applyNumberFormat="1" applyFont="1" applyFill="1" applyBorder="1" applyAlignment="1" applyProtection="1">
      <alignment horizontal="right" vertical="center" shrinkToFit="1"/>
      <protection locked="0"/>
    </xf>
    <xf numFmtId="176" fontId="14" fillId="27" borderId="20" xfId="0" applyNumberFormat="1" applyFont="1" applyFill="1" applyBorder="1" applyAlignment="1" applyProtection="1">
      <alignment horizontal="right" vertical="center" shrinkToFit="1"/>
      <protection locked="0"/>
    </xf>
    <xf numFmtId="176" fontId="14" fillId="27" borderId="128" xfId="0" applyNumberFormat="1" applyFont="1" applyFill="1" applyBorder="1" applyAlignment="1">
      <alignment horizontal="right" vertical="center" shrinkToFit="1"/>
    </xf>
    <xf numFmtId="176" fontId="14" fillId="27" borderId="127" xfId="0" applyNumberFormat="1" applyFont="1" applyFill="1" applyBorder="1" applyAlignment="1">
      <alignment horizontal="center" vertical="center" shrinkToFit="1"/>
    </xf>
    <xf numFmtId="176" fontId="14" fillId="27" borderId="127" xfId="0" applyNumberFormat="1" applyFont="1" applyFill="1" applyBorder="1" applyAlignment="1">
      <alignment horizontal="right" vertical="center" shrinkToFit="1"/>
    </xf>
    <xf numFmtId="176" fontId="14" fillId="27" borderId="252" xfId="0" applyNumberFormat="1" applyFont="1" applyFill="1" applyBorder="1" applyAlignment="1" applyProtection="1">
      <alignment horizontal="right" vertical="center" shrinkToFit="1"/>
      <protection locked="0"/>
    </xf>
    <xf numFmtId="176" fontId="14" fillId="27" borderId="42" xfId="0" applyNumberFormat="1" applyFont="1" applyFill="1" applyBorder="1" applyAlignment="1" applyProtection="1">
      <alignment horizontal="right" vertical="center" shrinkToFit="1"/>
      <protection locked="0"/>
    </xf>
    <xf numFmtId="176" fontId="14" fillId="27" borderId="14" xfId="0" applyNumberFormat="1" applyFont="1" applyFill="1" applyBorder="1" applyAlignment="1" applyProtection="1">
      <alignment horizontal="right" vertical="center" shrinkToFit="1"/>
      <protection locked="0"/>
    </xf>
    <xf numFmtId="176" fontId="104" fillId="27" borderId="14" xfId="0" applyNumberFormat="1" applyFont="1" applyFill="1" applyBorder="1" applyAlignment="1" applyProtection="1">
      <alignment horizontal="right" vertical="center" shrinkToFit="1"/>
      <protection locked="0"/>
    </xf>
    <xf numFmtId="176" fontId="104" fillId="27" borderId="176" xfId="0" applyNumberFormat="1" applyFont="1" applyFill="1" applyBorder="1" applyAlignment="1" applyProtection="1">
      <alignment horizontal="right" vertical="center" shrinkToFit="1"/>
      <protection locked="0"/>
    </xf>
    <xf numFmtId="176" fontId="14" fillId="27" borderId="193" xfId="0" applyNumberFormat="1" applyFont="1" applyFill="1" applyBorder="1" applyAlignment="1" applyProtection="1">
      <alignment horizontal="right" vertical="center" shrinkToFit="1"/>
      <protection locked="0"/>
    </xf>
    <xf numFmtId="176" fontId="14" fillId="27" borderId="194" xfId="0" applyNumberFormat="1" applyFont="1" applyFill="1" applyBorder="1" applyAlignment="1" applyProtection="1">
      <alignment horizontal="right" vertical="center" shrinkToFit="1"/>
      <protection locked="0"/>
    </xf>
    <xf numFmtId="176" fontId="14" fillId="27" borderId="106" xfId="0" applyNumberFormat="1" applyFont="1" applyFill="1" applyBorder="1" applyAlignment="1" applyProtection="1">
      <alignment horizontal="right" vertical="center" shrinkToFit="1"/>
      <protection locked="0"/>
    </xf>
    <xf numFmtId="176" fontId="14" fillId="27" borderId="107" xfId="0" applyNumberFormat="1" applyFont="1" applyFill="1" applyBorder="1" applyAlignment="1" applyProtection="1">
      <alignment horizontal="right" vertical="center" shrinkToFit="1"/>
      <protection locked="0"/>
    </xf>
    <xf numFmtId="176" fontId="14" fillId="27" borderId="108" xfId="0" applyNumberFormat="1" applyFont="1" applyFill="1" applyBorder="1" applyAlignment="1" applyProtection="1">
      <alignment horizontal="right" vertical="center" shrinkToFit="1"/>
      <protection locked="0"/>
    </xf>
    <xf numFmtId="176" fontId="14" fillId="27" borderId="109" xfId="0" applyNumberFormat="1" applyFont="1" applyFill="1" applyBorder="1" applyAlignment="1" applyProtection="1">
      <alignment horizontal="right" vertical="center" shrinkToFit="1"/>
      <protection locked="0"/>
    </xf>
    <xf numFmtId="176" fontId="28" fillId="27" borderId="200" xfId="0" applyNumberFormat="1" applyFont="1" applyFill="1" applyBorder="1" applyAlignment="1" applyProtection="1">
      <alignment horizontal="right" vertical="center" shrinkToFit="1"/>
      <protection locked="0"/>
    </xf>
    <xf numFmtId="176" fontId="28" fillId="27" borderId="167" xfId="0" applyNumberFormat="1" applyFont="1" applyFill="1" applyBorder="1" applyAlignment="1" applyProtection="1">
      <alignment horizontal="right" vertical="center" shrinkToFit="1"/>
      <protection locked="0"/>
    </xf>
    <xf numFmtId="176" fontId="28" fillId="27" borderId="175" xfId="0" applyNumberFormat="1" applyFont="1" applyFill="1" applyBorder="1" applyAlignment="1" applyProtection="1">
      <alignment horizontal="right" vertical="center" shrinkToFit="1"/>
      <protection locked="0"/>
    </xf>
    <xf numFmtId="176" fontId="28" fillId="27" borderId="37" xfId="0" applyNumberFormat="1" applyFont="1" applyFill="1" applyBorder="1" applyAlignment="1" applyProtection="1">
      <alignment horizontal="right" vertical="center" shrinkToFit="1"/>
      <protection locked="0"/>
    </xf>
    <xf numFmtId="176" fontId="28" fillId="27" borderId="204" xfId="0" applyNumberFormat="1" applyFont="1" applyFill="1" applyBorder="1" applyAlignment="1" applyProtection="1">
      <alignment horizontal="right" vertical="center" shrinkToFit="1"/>
      <protection locked="0"/>
    </xf>
    <xf numFmtId="176" fontId="28" fillId="27" borderId="38" xfId="0" applyNumberFormat="1" applyFont="1" applyFill="1" applyBorder="1" applyAlignment="1" applyProtection="1">
      <alignment horizontal="right" vertical="center" shrinkToFit="1"/>
      <protection locked="0"/>
    </xf>
    <xf numFmtId="176" fontId="28" fillId="27" borderId="19" xfId="0" applyNumberFormat="1" applyFont="1" applyFill="1" applyBorder="1" applyAlignment="1" applyProtection="1">
      <alignment horizontal="right" vertical="center" shrinkToFit="1"/>
      <protection locked="0"/>
    </xf>
    <xf numFmtId="176" fontId="28" fillId="27" borderId="87" xfId="0" applyNumberFormat="1" applyFont="1" applyFill="1" applyBorder="1" applyAlignment="1" applyProtection="1">
      <alignment horizontal="right" vertical="center" shrinkToFit="1"/>
      <protection locked="0"/>
    </xf>
    <xf numFmtId="176" fontId="28" fillId="27" borderId="179" xfId="0" applyNumberFormat="1" applyFont="1" applyFill="1" applyBorder="1" applyAlignment="1" applyProtection="1">
      <alignment horizontal="right" vertical="center" shrinkToFit="1"/>
      <protection locked="0"/>
    </xf>
    <xf numFmtId="176" fontId="28" fillId="27" borderId="6" xfId="0" applyNumberFormat="1" applyFont="1" applyFill="1" applyBorder="1" applyAlignment="1" applyProtection="1">
      <alignment horizontal="right" vertical="center" shrinkToFit="1"/>
      <protection locked="0"/>
    </xf>
    <xf numFmtId="176" fontId="28" fillId="27" borderId="14" xfId="0" applyNumberFormat="1" applyFont="1" applyFill="1" applyBorder="1" applyAlignment="1" applyProtection="1">
      <alignment horizontal="right" vertical="center" shrinkToFit="1"/>
      <protection locked="0"/>
    </xf>
    <xf numFmtId="176" fontId="28" fillId="27" borderId="32" xfId="0" applyNumberFormat="1" applyFont="1" applyFill="1" applyBorder="1" applyAlignment="1" applyProtection="1">
      <alignment horizontal="right" vertical="center" shrinkToFit="1"/>
      <protection locked="0"/>
    </xf>
    <xf numFmtId="176" fontId="28" fillId="27" borderId="39" xfId="0" applyNumberFormat="1" applyFont="1" applyFill="1" applyBorder="1" applyAlignment="1" applyProtection="1">
      <alignment horizontal="right" vertical="center" shrinkToFit="1"/>
      <protection locked="0"/>
    </xf>
    <xf numFmtId="176" fontId="28" fillId="27" borderId="33" xfId="0" applyNumberFormat="1" applyFont="1" applyFill="1" applyBorder="1" applyAlignment="1" applyProtection="1">
      <alignment horizontal="right" vertical="center" shrinkToFit="1"/>
      <protection locked="0"/>
    </xf>
    <xf numFmtId="176" fontId="28" fillId="27" borderId="12" xfId="0" applyNumberFormat="1" applyFont="1" applyFill="1" applyBorder="1" applyAlignment="1" applyProtection="1">
      <alignment horizontal="right" vertical="center" shrinkToFit="1"/>
      <protection locked="0"/>
    </xf>
    <xf numFmtId="176" fontId="28" fillId="27" borderId="15" xfId="0" applyNumberFormat="1" applyFont="1" applyFill="1" applyBorder="1" applyAlignment="1" applyProtection="1">
      <alignment horizontal="right" vertical="center" shrinkToFit="1"/>
      <protection locked="0"/>
    </xf>
    <xf numFmtId="176" fontId="28" fillId="27" borderId="168" xfId="0" applyNumberFormat="1" applyFont="1" applyFill="1" applyBorder="1" applyAlignment="1" applyProtection="1">
      <alignment horizontal="right" vertical="center" shrinkToFit="1"/>
      <protection locked="0"/>
    </xf>
    <xf numFmtId="176" fontId="28" fillId="27" borderId="176" xfId="0" applyNumberFormat="1" applyFont="1" applyFill="1" applyBorder="1" applyAlignment="1" applyProtection="1">
      <alignment horizontal="right" vertical="center" shrinkToFit="1"/>
      <protection locked="0"/>
    </xf>
    <xf numFmtId="176" fontId="28" fillId="27" borderId="31" xfId="0" applyNumberFormat="1" applyFont="1" applyFill="1" applyBorder="1" applyAlignment="1" applyProtection="1">
      <alignment horizontal="right" vertical="center" shrinkToFit="1"/>
      <protection locked="0"/>
    </xf>
    <xf numFmtId="176" fontId="28" fillId="27" borderId="205" xfId="0" applyNumberFormat="1" applyFont="1" applyFill="1" applyBorder="1" applyAlignment="1" applyProtection="1">
      <alignment horizontal="right" vertical="center" shrinkToFit="1"/>
      <protection locked="0"/>
    </xf>
    <xf numFmtId="176" fontId="28" fillId="27" borderId="155" xfId="0" applyNumberFormat="1" applyFont="1" applyFill="1" applyBorder="1" applyAlignment="1" applyProtection="1">
      <alignment horizontal="right" vertical="center" shrinkToFit="1"/>
      <protection locked="0"/>
    </xf>
    <xf numFmtId="176" fontId="28" fillId="27" borderId="129" xfId="0" applyNumberFormat="1" applyFont="1" applyFill="1" applyBorder="1" applyAlignment="1" applyProtection="1">
      <alignment horizontal="right" vertical="center" shrinkToFit="1"/>
      <protection locked="0"/>
    </xf>
    <xf numFmtId="176" fontId="28" fillId="27" borderId="188" xfId="0" applyNumberFormat="1" applyFont="1" applyFill="1" applyBorder="1" applyAlignment="1" applyProtection="1">
      <alignment horizontal="right" vertical="center" shrinkToFit="1"/>
      <protection locked="0"/>
    </xf>
    <xf numFmtId="176" fontId="108" fillId="27" borderId="18" xfId="0" applyNumberFormat="1" applyFont="1" applyFill="1" applyBorder="1" applyAlignment="1" applyProtection="1">
      <alignment horizontal="right" vertical="center" shrinkToFit="1"/>
      <protection locked="0"/>
    </xf>
    <xf numFmtId="176" fontId="108" fillId="27" borderId="87" xfId="0" applyNumberFormat="1" applyFont="1" applyFill="1" applyBorder="1" applyAlignment="1" applyProtection="1">
      <alignment horizontal="right" vertical="center" shrinkToFit="1"/>
      <protection locked="0"/>
    </xf>
    <xf numFmtId="176" fontId="108" fillId="27" borderId="37" xfId="0" applyNumberFormat="1" applyFont="1" applyFill="1" applyBorder="1" applyAlignment="1" applyProtection="1">
      <alignment horizontal="right" vertical="center" shrinkToFit="1"/>
      <protection locked="0"/>
    </xf>
    <xf numFmtId="176" fontId="108" fillId="27" borderId="38" xfId="0" applyNumberFormat="1" applyFont="1" applyFill="1" applyBorder="1" applyAlignment="1" applyProtection="1">
      <alignment horizontal="right" vertical="center" shrinkToFit="1"/>
      <protection locked="0"/>
    </xf>
    <xf numFmtId="176" fontId="108" fillId="27" borderId="54" xfId="0" applyNumberFormat="1" applyFont="1" applyFill="1" applyBorder="1" applyAlignment="1" applyProtection="1">
      <alignment horizontal="right" vertical="center" shrinkToFit="1"/>
      <protection locked="0"/>
    </xf>
    <xf numFmtId="176" fontId="108" fillId="27" borderId="74" xfId="0" applyNumberFormat="1" applyFont="1" applyFill="1" applyBorder="1" applyAlignment="1" applyProtection="1">
      <alignment horizontal="right" vertical="center" shrinkToFit="1"/>
      <protection locked="0"/>
    </xf>
    <xf numFmtId="176" fontId="108" fillId="27" borderId="71" xfId="0" applyNumberFormat="1" applyFont="1" applyFill="1" applyBorder="1" applyAlignment="1" applyProtection="1">
      <alignment horizontal="right" vertical="center" shrinkToFit="1"/>
      <protection locked="0"/>
    </xf>
    <xf numFmtId="176" fontId="108" fillId="27" borderId="12" xfId="0" applyNumberFormat="1" applyFont="1" applyFill="1" applyBorder="1" applyAlignment="1" applyProtection="1">
      <alignment horizontal="right" vertical="center" shrinkToFit="1"/>
      <protection locked="0"/>
    </xf>
    <xf numFmtId="176" fontId="108" fillId="27" borderId="32" xfId="0" applyNumberFormat="1" applyFont="1" applyFill="1" applyBorder="1" applyAlignment="1" applyProtection="1">
      <alignment horizontal="right" vertical="center" shrinkToFit="1"/>
      <protection locked="0"/>
    </xf>
    <xf numFmtId="176" fontId="108" fillId="27" borderId="33" xfId="0" applyNumberFormat="1" applyFont="1" applyFill="1" applyBorder="1" applyAlignment="1" applyProtection="1">
      <alignment horizontal="right" vertical="center" shrinkToFit="1"/>
      <protection locked="0"/>
    </xf>
    <xf numFmtId="176" fontId="108" fillId="27" borderId="39" xfId="0" applyNumberFormat="1" applyFont="1" applyFill="1" applyBorder="1" applyAlignment="1" applyProtection="1">
      <alignment horizontal="right" vertical="center" shrinkToFit="1"/>
      <protection locked="0"/>
    </xf>
    <xf numFmtId="176" fontId="108" fillId="27" borderId="75" xfId="0" applyNumberFormat="1" applyFont="1" applyFill="1" applyBorder="1" applyAlignment="1" applyProtection="1">
      <alignment horizontal="right" vertical="center" shrinkToFit="1"/>
      <protection locked="0"/>
    </xf>
    <xf numFmtId="176" fontId="108" fillId="27" borderId="72" xfId="0" applyNumberFormat="1" applyFont="1" applyFill="1" applyBorder="1" applyAlignment="1" applyProtection="1">
      <alignment horizontal="right" vertical="center" shrinkToFit="1"/>
      <protection locked="0"/>
    </xf>
    <xf numFmtId="176" fontId="108" fillId="27" borderId="15" xfId="0" applyNumberFormat="1" applyFont="1" applyFill="1" applyBorder="1" applyAlignment="1" applyProtection="1">
      <alignment horizontal="right" vertical="center" shrinkToFit="1"/>
      <protection locked="0"/>
    </xf>
    <xf numFmtId="176" fontId="108" fillId="27" borderId="129" xfId="0" applyNumberFormat="1" applyFont="1" applyFill="1" applyBorder="1" applyAlignment="1" applyProtection="1">
      <alignment horizontal="right" vertical="center" shrinkToFit="1"/>
      <protection locked="0"/>
    </xf>
    <xf numFmtId="176" fontId="108" fillId="27" borderId="31" xfId="0" applyNumberFormat="1" applyFont="1" applyFill="1" applyBorder="1" applyAlignment="1" applyProtection="1">
      <alignment horizontal="right" vertical="center" shrinkToFit="1"/>
      <protection locked="0"/>
    </xf>
    <xf numFmtId="176" fontId="108" fillId="27" borderId="155" xfId="0" applyNumberFormat="1" applyFont="1" applyFill="1" applyBorder="1" applyAlignment="1" applyProtection="1">
      <alignment horizontal="right" vertical="center" shrinkToFit="1"/>
      <protection locked="0"/>
    </xf>
    <xf numFmtId="176" fontId="108" fillId="27" borderId="205" xfId="0" applyNumberFormat="1" applyFont="1" applyFill="1" applyBorder="1" applyAlignment="1" applyProtection="1">
      <alignment horizontal="right" vertical="center" shrinkToFit="1"/>
      <protection locked="0"/>
    </xf>
    <xf numFmtId="176" fontId="108" fillId="27" borderId="76" xfId="0" applyNumberFormat="1" applyFont="1" applyFill="1" applyBorder="1" applyAlignment="1" applyProtection="1">
      <alignment horizontal="right" vertical="center" shrinkToFit="1"/>
      <protection locked="0"/>
    </xf>
    <xf numFmtId="176" fontId="108" fillId="27" borderId="73" xfId="0" applyNumberFormat="1" applyFont="1" applyFill="1" applyBorder="1" applyAlignment="1" applyProtection="1">
      <alignment horizontal="right" vertical="center" shrinkToFit="1"/>
      <protection locked="0"/>
    </xf>
    <xf numFmtId="176" fontId="108" fillId="27" borderId="188" xfId="0" applyNumberFormat="1" applyFont="1" applyFill="1" applyBorder="1" applyAlignment="1" applyProtection="1">
      <alignment horizontal="right" vertical="center" shrinkToFit="1"/>
      <protection locked="0"/>
    </xf>
    <xf numFmtId="176" fontId="14" fillId="27" borderId="200" xfId="0" applyNumberFormat="1" applyFont="1" applyFill="1" applyBorder="1" applyAlignment="1" applyProtection="1">
      <alignment vertical="center" shrinkToFit="1"/>
      <protection locked="0"/>
    </xf>
    <xf numFmtId="176" fontId="14" fillId="27" borderId="200" xfId="0" applyNumberFormat="1" applyFont="1" applyFill="1" applyBorder="1" applyAlignment="1" applyProtection="1">
      <alignment horizontal="right" vertical="center" shrinkToFit="1"/>
      <protection locked="0"/>
    </xf>
    <xf numFmtId="176" fontId="14" fillId="27" borderId="88" xfId="0" applyNumberFormat="1" applyFont="1" applyFill="1" applyBorder="1" applyAlignment="1">
      <alignment horizontal="right" vertical="center" shrinkToFit="1"/>
    </xf>
    <xf numFmtId="176" fontId="14" fillId="27" borderId="19" xfId="0" applyNumberFormat="1" applyFont="1" applyFill="1" applyBorder="1" applyAlignment="1" applyProtection="1">
      <alignment horizontal="right" vertical="center" shrinkToFit="1"/>
      <protection locked="0"/>
    </xf>
    <xf numFmtId="176" fontId="14" fillId="27" borderId="37" xfId="0" applyNumberFormat="1" applyFont="1" applyFill="1" applyBorder="1" applyAlignment="1" applyProtection="1">
      <alignment horizontal="right" vertical="center" shrinkToFit="1"/>
      <protection locked="0"/>
    </xf>
    <xf numFmtId="176" fontId="14" fillId="27" borderId="111" xfId="0" applyNumberFormat="1" applyFont="1" applyFill="1" applyBorder="1" applyAlignment="1" applyProtection="1">
      <alignment horizontal="right" vertical="center" shrinkToFit="1"/>
      <protection locked="0"/>
    </xf>
    <xf numFmtId="176" fontId="14" fillId="27" borderId="213" xfId="0" applyNumberFormat="1" applyFont="1" applyFill="1" applyBorder="1" applyAlignment="1" applyProtection="1">
      <alignment vertical="center" shrinkToFit="1"/>
      <protection locked="0"/>
    </xf>
    <xf numFmtId="176" fontId="14" fillId="27" borderId="195" xfId="0" applyNumberFormat="1" applyFont="1" applyFill="1" applyBorder="1" applyAlignment="1" applyProtection="1">
      <alignment vertical="center" shrinkToFit="1"/>
      <protection locked="0"/>
    </xf>
    <xf numFmtId="176" fontId="14" fillId="27" borderId="6" xfId="0" applyNumberFormat="1" applyFont="1" applyFill="1" applyBorder="1" applyAlignment="1" applyProtection="1">
      <alignment vertical="center" shrinkToFit="1"/>
      <protection locked="0"/>
    </xf>
    <xf numFmtId="176" fontId="14" fillId="27" borderId="12" xfId="0" applyNumberFormat="1" applyFont="1" applyFill="1" applyBorder="1" applyAlignment="1" applyProtection="1">
      <alignment horizontal="right" vertical="center" shrinkToFit="1"/>
      <protection locked="0"/>
    </xf>
    <xf numFmtId="176" fontId="14" fillId="27" borderId="32" xfId="0" applyNumberFormat="1" applyFont="1" applyFill="1" applyBorder="1" applyAlignment="1" applyProtection="1">
      <alignment horizontal="right" vertical="center" shrinkToFit="1"/>
      <protection locked="0"/>
    </xf>
    <xf numFmtId="176" fontId="14" fillId="27" borderId="52" xfId="0" applyNumberFormat="1" applyFont="1" applyFill="1" applyBorder="1" applyAlignment="1" applyProtection="1">
      <alignment horizontal="right" vertical="center" shrinkToFit="1"/>
      <protection locked="0"/>
    </xf>
    <xf numFmtId="176" fontId="14" fillId="27" borderId="33" xfId="0" applyNumberFormat="1" applyFont="1" applyFill="1" applyBorder="1" applyAlignment="1" applyProtection="1">
      <alignment vertical="center" shrinkToFit="1"/>
      <protection locked="0"/>
    </xf>
    <xf numFmtId="176" fontId="14" fillId="27" borderId="14" xfId="0" applyNumberFormat="1" applyFont="1" applyFill="1" applyBorder="1" applyAlignment="1" applyProtection="1">
      <alignment vertical="center" shrinkToFit="1"/>
      <protection locked="0"/>
    </xf>
    <xf numFmtId="176" fontId="14" fillId="27" borderId="192" xfId="0" applyNumberFormat="1" applyFont="1" applyFill="1" applyBorder="1" applyAlignment="1" applyProtection="1">
      <alignment horizontal="right" vertical="center" shrinkToFit="1"/>
      <protection locked="0"/>
    </xf>
    <xf numFmtId="176" fontId="14" fillId="27" borderId="203" xfId="0" applyNumberFormat="1" applyFont="1" applyFill="1" applyBorder="1" applyAlignment="1" applyProtection="1">
      <alignment horizontal="right" vertical="center" shrinkToFit="1"/>
      <protection locked="0"/>
    </xf>
    <xf numFmtId="176" fontId="14" fillId="27" borderId="170" xfId="0" applyNumberFormat="1" applyFont="1" applyFill="1" applyBorder="1" applyAlignment="1" applyProtection="1">
      <alignment horizontal="right" vertical="center" shrinkToFit="1"/>
      <protection locked="0"/>
    </xf>
    <xf numFmtId="176" fontId="14" fillId="27" borderId="155" xfId="0" applyNumberFormat="1" applyFont="1" applyFill="1" applyBorder="1" applyAlignment="1" applyProtection="1">
      <alignment vertical="center" shrinkToFit="1"/>
      <protection locked="0"/>
    </xf>
    <xf numFmtId="176" fontId="14" fillId="27" borderId="176" xfId="0" applyNumberFormat="1" applyFont="1" applyFill="1" applyBorder="1" applyAlignment="1" applyProtection="1">
      <alignment vertical="center" shrinkToFit="1"/>
      <protection locked="0"/>
    </xf>
    <xf numFmtId="176" fontId="14" fillId="27" borderId="212" xfId="0" applyNumberFormat="1" applyFont="1" applyFill="1" applyBorder="1" applyAlignment="1" applyProtection="1">
      <alignment vertical="center" shrinkToFit="1"/>
      <protection locked="0"/>
    </xf>
    <xf numFmtId="176" fontId="14" fillId="27" borderId="112" xfId="0" applyNumberFormat="1" applyFont="1" applyFill="1" applyBorder="1" applyAlignment="1" applyProtection="1">
      <alignment horizontal="right" vertical="center" shrinkToFit="1"/>
      <protection locked="0"/>
    </xf>
    <xf numFmtId="176" fontId="14" fillId="27" borderId="90" xfId="0" applyNumberFormat="1" applyFont="1" applyFill="1" applyBorder="1" applyAlignment="1" applyProtection="1">
      <alignment vertical="center" shrinkToFit="1"/>
      <protection locked="0"/>
    </xf>
    <xf numFmtId="176" fontId="14" fillId="27" borderId="214" xfId="0" applyNumberFormat="1" applyFont="1" applyFill="1" applyBorder="1" applyAlignment="1" applyProtection="1">
      <alignment vertical="center" shrinkToFit="1"/>
      <protection locked="0"/>
    </xf>
    <xf numFmtId="181" fontId="104" fillId="27" borderId="19" xfId="0" applyNumberFormat="1" applyFont="1" applyFill="1" applyBorder="1" applyAlignment="1" applyProtection="1">
      <alignment horizontal="center" vertical="center" wrapText="1"/>
      <protection locked="0"/>
    </xf>
    <xf numFmtId="181" fontId="104" fillId="27" borderId="37" xfId="0" applyNumberFormat="1" applyFont="1" applyFill="1" applyBorder="1" applyAlignment="1" applyProtection="1">
      <alignment horizontal="center" vertical="center" wrapText="1"/>
      <protection locked="0"/>
    </xf>
    <xf numFmtId="181" fontId="104" fillId="27" borderId="204" xfId="0" applyNumberFormat="1" applyFont="1" applyFill="1" applyBorder="1" applyAlignment="1" applyProtection="1">
      <alignment horizontal="center" vertical="center" wrapText="1"/>
      <protection locked="0"/>
    </xf>
    <xf numFmtId="181" fontId="104" fillId="27" borderId="111" xfId="0" applyNumberFormat="1" applyFont="1" applyFill="1" applyBorder="1" applyAlignment="1" applyProtection="1">
      <alignment horizontal="center" vertical="center" wrapText="1"/>
      <protection locked="0"/>
    </xf>
    <xf numFmtId="181" fontId="104" fillId="27" borderId="218" xfId="0" applyNumberFormat="1" applyFont="1" applyFill="1" applyBorder="1" applyAlignment="1" applyProtection="1">
      <alignment horizontal="center" vertical="center" wrapText="1"/>
      <protection locked="0"/>
    </xf>
    <xf numFmtId="181" fontId="104" fillId="27" borderId="217" xfId="0" applyNumberFormat="1" applyFont="1" applyFill="1" applyBorder="1" applyAlignment="1" applyProtection="1">
      <alignment horizontal="center" vertical="center" wrapText="1"/>
      <protection locked="0"/>
    </xf>
    <xf numFmtId="181" fontId="104" fillId="27" borderId="219" xfId="0" applyNumberFormat="1" applyFont="1" applyFill="1" applyBorder="1" applyAlignment="1" applyProtection="1">
      <alignment horizontal="center" vertical="center" wrapText="1"/>
      <protection locked="0"/>
    </xf>
    <xf numFmtId="176" fontId="14" fillId="27" borderId="221" xfId="0" applyNumberFormat="1" applyFont="1" applyFill="1" applyBorder="1" applyAlignment="1" applyProtection="1">
      <alignment horizontal="right" vertical="center" shrinkToFit="1"/>
      <protection locked="0"/>
    </xf>
    <xf numFmtId="176" fontId="14" fillId="27" borderId="160" xfId="0" applyNumberFormat="1" applyFont="1" applyFill="1" applyBorder="1" applyAlignment="1" applyProtection="1">
      <alignment horizontal="right" vertical="center" shrinkToFit="1"/>
      <protection locked="0"/>
    </xf>
    <xf numFmtId="176" fontId="14" fillId="27" borderId="213" xfId="0" applyNumberFormat="1" applyFont="1" applyFill="1" applyBorder="1" applyAlignment="1" applyProtection="1">
      <alignment horizontal="right" vertical="center" shrinkToFit="1"/>
      <protection locked="0"/>
    </xf>
    <xf numFmtId="176" fontId="14" fillId="27" borderId="216" xfId="0" applyNumberFormat="1" applyFont="1" applyFill="1" applyBorder="1" applyAlignment="1" applyProtection="1">
      <alignment horizontal="right" vertical="center" shrinkToFit="1"/>
      <protection locked="0"/>
    </xf>
    <xf numFmtId="176" fontId="14" fillId="27" borderId="190" xfId="0" applyNumberFormat="1" applyFont="1" applyFill="1" applyBorder="1" applyAlignment="1" applyProtection="1">
      <alignment horizontal="right" vertical="center" shrinkToFit="1"/>
      <protection locked="0"/>
    </xf>
    <xf numFmtId="176" fontId="14" fillId="27" borderId="218" xfId="0" applyNumberFormat="1" applyFont="1" applyFill="1" applyBorder="1" applyAlignment="1" applyProtection="1">
      <alignment horizontal="right" vertical="center" shrinkToFit="1"/>
      <protection locked="0"/>
    </xf>
    <xf numFmtId="176" fontId="14" fillId="27" borderId="191" xfId="0" applyNumberFormat="1" applyFont="1" applyFill="1" applyBorder="1" applyAlignment="1" applyProtection="1">
      <alignment horizontal="right" vertical="center" shrinkToFit="1"/>
      <protection locked="0"/>
    </xf>
    <xf numFmtId="176" fontId="14" fillId="27" borderId="38" xfId="0" applyNumberFormat="1" applyFont="1" applyFill="1" applyBorder="1" applyAlignment="1" applyProtection="1">
      <alignment horizontal="right" vertical="center" shrinkToFit="1"/>
      <protection locked="0"/>
    </xf>
    <xf numFmtId="176" fontId="14" fillId="27" borderId="129" xfId="0" applyNumberFormat="1" applyFont="1" applyFill="1" applyBorder="1" applyAlignment="1" applyProtection="1">
      <alignment horizontal="right" vertical="center" shrinkToFit="1"/>
      <protection locked="0"/>
    </xf>
    <xf numFmtId="176" fontId="14" fillId="27" borderId="186" xfId="0" applyNumberFormat="1" applyFont="1" applyFill="1" applyBorder="1" applyAlignment="1" applyProtection="1">
      <alignment horizontal="right" vertical="center" shrinkToFit="1"/>
      <protection locked="0"/>
    </xf>
    <xf numFmtId="176" fontId="14" fillId="27" borderId="155" xfId="0" applyNumberFormat="1" applyFont="1" applyFill="1" applyBorder="1" applyAlignment="1" applyProtection="1">
      <alignment horizontal="right" vertical="center" shrinkToFit="1"/>
      <protection locked="0"/>
    </xf>
    <xf numFmtId="176" fontId="14" fillId="27" borderId="27" xfId="0" applyNumberFormat="1" applyFont="1" applyFill="1" applyBorder="1" applyAlignment="1" applyProtection="1">
      <alignment horizontal="right" vertical="center" shrinkToFit="1"/>
      <protection locked="0"/>
    </xf>
    <xf numFmtId="176" fontId="14" fillId="27" borderId="110" xfId="0" applyNumberFormat="1" applyFont="1" applyFill="1" applyBorder="1" applyAlignment="1" applyProtection="1">
      <alignment horizontal="right" vertical="center" shrinkToFit="1"/>
      <protection locked="0"/>
    </xf>
    <xf numFmtId="176" fontId="14" fillId="27" borderId="30" xfId="0" applyNumberFormat="1" applyFont="1" applyFill="1" applyBorder="1" applyAlignment="1" applyProtection="1">
      <alignment horizontal="right" vertical="center" shrinkToFit="1"/>
      <protection locked="0"/>
    </xf>
    <xf numFmtId="176" fontId="14" fillId="27" borderId="41" xfId="0" applyNumberFormat="1" applyFont="1" applyFill="1" applyBorder="1" applyAlignment="1" applyProtection="1">
      <alignment horizontal="right" vertical="center" shrinkToFit="1"/>
      <protection locked="0"/>
    </xf>
    <xf numFmtId="176" fontId="14" fillId="27" borderId="0" xfId="0" applyNumberFormat="1" applyFont="1" applyFill="1" applyAlignment="1" applyProtection="1">
      <alignment horizontal="right" vertical="center" shrinkToFit="1"/>
      <protection locked="0"/>
    </xf>
    <xf numFmtId="176" fontId="14" fillId="27" borderId="36" xfId="0" applyNumberFormat="1" applyFont="1" applyFill="1" applyBorder="1" applyAlignment="1" applyProtection="1">
      <alignment horizontal="right" vertical="center" shrinkToFit="1"/>
      <protection locked="0"/>
    </xf>
    <xf numFmtId="176" fontId="104" fillId="27" borderId="216" xfId="0" applyNumberFormat="1" applyFont="1" applyFill="1" applyBorder="1" applyAlignment="1" applyProtection="1">
      <alignment horizontal="right" vertical="center" shrinkToFit="1"/>
      <protection locked="0"/>
    </xf>
    <xf numFmtId="176" fontId="104" fillId="27" borderId="190" xfId="0" applyNumberFormat="1" applyFont="1" applyFill="1" applyBorder="1" applyAlignment="1" applyProtection="1">
      <alignment horizontal="right" vertical="center" shrinkToFit="1"/>
      <protection locked="0"/>
    </xf>
    <xf numFmtId="176" fontId="104" fillId="27" borderId="218" xfId="0" applyNumberFormat="1" applyFont="1" applyFill="1" applyBorder="1" applyAlignment="1" applyProtection="1">
      <alignment horizontal="right" vertical="center" shrinkToFit="1"/>
      <protection locked="0"/>
    </xf>
    <xf numFmtId="178" fontId="14" fillId="27" borderId="187" xfId="0" applyNumberFormat="1" applyFont="1" applyFill="1" applyBorder="1" applyAlignment="1" applyProtection="1">
      <alignment horizontal="right" vertical="center"/>
      <protection locked="0"/>
    </xf>
    <xf numFmtId="178" fontId="14" fillId="27" borderId="231" xfId="0" applyNumberFormat="1" applyFont="1" applyFill="1" applyBorder="1" applyAlignment="1" applyProtection="1">
      <alignment horizontal="right" vertical="center"/>
      <protection locked="0"/>
    </xf>
    <xf numFmtId="178" fontId="14" fillId="27" borderId="232" xfId="0" applyNumberFormat="1" applyFont="1" applyFill="1" applyBorder="1" applyAlignment="1" applyProtection="1">
      <alignment horizontal="right" vertical="center"/>
      <protection locked="0"/>
    </xf>
    <xf numFmtId="176" fontId="104" fillId="27" borderId="273" xfId="0" applyNumberFormat="1" applyFont="1" applyFill="1" applyBorder="1" applyProtection="1">
      <alignment vertical="center"/>
      <protection locked="0"/>
    </xf>
    <xf numFmtId="176" fontId="104" fillId="27" borderId="168" xfId="0" applyNumberFormat="1" applyFont="1" applyFill="1" applyBorder="1" applyProtection="1">
      <alignment vertical="center"/>
      <protection locked="0"/>
    </xf>
    <xf numFmtId="176" fontId="104" fillId="27" borderId="189" xfId="0" applyNumberFormat="1" applyFont="1" applyFill="1" applyBorder="1" applyAlignment="1" applyProtection="1">
      <alignment vertical="center" shrinkToFit="1"/>
      <protection locked="0"/>
    </xf>
    <xf numFmtId="176" fontId="104" fillId="27" borderId="187" xfId="0" applyNumberFormat="1" applyFont="1" applyFill="1" applyBorder="1" applyAlignment="1" applyProtection="1">
      <alignment horizontal="right" vertical="center" shrinkToFit="1"/>
      <protection locked="0"/>
    </xf>
    <xf numFmtId="176" fontId="104" fillId="27" borderId="195" xfId="0" applyNumberFormat="1" applyFont="1" applyFill="1" applyBorder="1" applyAlignment="1" applyProtection="1">
      <alignment vertical="center" shrinkToFit="1"/>
      <protection locked="0"/>
    </xf>
    <xf numFmtId="176" fontId="104" fillId="27" borderId="200" xfId="0" applyNumberFormat="1" applyFont="1" applyFill="1" applyBorder="1" applyAlignment="1" applyProtection="1">
      <alignment horizontal="right" vertical="center" shrinkToFit="1"/>
      <protection locked="0"/>
    </xf>
    <xf numFmtId="176" fontId="24" fillId="27" borderId="200" xfId="0" applyNumberFormat="1" applyFont="1" applyFill="1" applyBorder="1" applyProtection="1">
      <alignment vertical="center"/>
      <protection locked="0"/>
    </xf>
    <xf numFmtId="176" fontId="24" fillId="27" borderId="200" xfId="0" applyNumberFormat="1" applyFont="1" applyFill="1" applyBorder="1" applyAlignment="1" applyProtection="1">
      <alignment horizontal="right" vertical="center"/>
      <protection locked="0"/>
    </xf>
    <xf numFmtId="176" fontId="24" fillId="27" borderId="231" xfId="0" applyNumberFormat="1" applyFont="1" applyFill="1" applyBorder="1" applyAlignment="1" applyProtection="1">
      <alignment horizontal="right" vertical="center"/>
      <protection locked="0"/>
    </xf>
    <xf numFmtId="176" fontId="24" fillId="27" borderId="19" xfId="0" applyNumberFormat="1" applyFont="1" applyFill="1" applyBorder="1" applyAlignment="1" applyProtection="1">
      <alignment horizontal="right" vertical="center"/>
      <protection locked="0"/>
    </xf>
    <xf numFmtId="176" fontId="24" fillId="27" borderId="37" xfId="0" applyNumberFormat="1" applyFont="1" applyFill="1" applyBorder="1" applyAlignment="1" applyProtection="1">
      <alignment horizontal="right" vertical="center"/>
      <protection locked="0"/>
    </xf>
    <xf numFmtId="176" fontId="24" fillId="27" borderId="38" xfId="0" applyNumberFormat="1" applyFont="1" applyFill="1" applyBorder="1" applyAlignment="1" applyProtection="1">
      <alignment horizontal="right" vertical="center"/>
      <protection locked="0"/>
    </xf>
    <xf numFmtId="176" fontId="24" fillId="27" borderId="195" xfId="0" applyNumberFormat="1" applyFont="1" applyFill="1" applyBorder="1" applyProtection="1">
      <alignment vertical="center"/>
      <protection locked="0"/>
    </xf>
    <xf numFmtId="176" fontId="24" fillId="27" borderId="6" xfId="0" applyNumberFormat="1" applyFont="1" applyFill="1" applyBorder="1" applyProtection="1">
      <alignment vertical="center"/>
      <protection locked="0"/>
    </xf>
    <xf numFmtId="176" fontId="24" fillId="27" borderId="6" xfId="0" applyNumberFormat="1" applyFont="1" applyFill="1" applyBorder="1" applyAlignment="1" applyProtection="1">
      <alignment horizontal="right" vertical="center"/>
      <protection locked="0"/>
    </xf>
    <xf numFmtId="176" fontId="24" fillId="27" borderId="12" xfId="0" applyNumberFormat="1" applyFont="1" applyFill="1" applyBorder="1" applyAlignment="1" applyProtection="1">
      <alignment horizontal="right" vertical="center"/>
      <protection locked="0"/>
    </xf>
    <xf numFmtId="176" fontId="24" fillId="27" borderId="32" xfId="0" applyNumberFormat="1" applyFont="1" applyFill="1" applyBorder="1" applyAlignment="1" applyProtection="1">
      <alignment horizontal="right" vertical="center"/>
      <protection locked="0"/>
    </xf>
    <xf numFmtId="176" fontId="24" fillId="27" borderId="33" xfId="0" applyNumberFormat="1" applyFont="1" applyFill="1" applyBorder="1" applyAlignment="1" applyProtection="1">
      <alignment horizontal="right" vertical="center"/>
      <protection locked="0"/>
    </xf>
    <xf numFmtId="176" fontId="24" fillId="27" borderId="14" xfId="0" applyNumberFormat="1" applyFont="1" applyFill="1" applyBorder="1" applyProtection="1">
      <alignment vertical="center"/>
      <protection locked="0"/>
    </xf>
    <xf numFmtId="176" fontId="24" fillId="27" borderId="127" xfId="0" applyNumberFormat="1" applyFont="1" applyFill="1" applyBorder="1">
      <alignment vertical="center"/>
    </xf>
    <xf numFmtId="176" fontId="24" fillId="27" borderId="127" xfId="0" applyNumberFormat="1" applyFont="1" applyFill="1" applyBorder="1" applyAlignment="1">
      <alignment horizontal="right" vertical="center"/>
    </xf>
    <xf numFmtId="176" fontId="24" fillId="27" borderId="130" xfId="0" applyNumberFormat="1" applyFont="1" applyFill="1" applyBorder="1" applyAlignment="1">
      <alignment horizontal="right" vertical="center"/>
    </xf>
    <xf numFmtId="176" fontId="24" fillId="27" borderId="131" xfId="0" applyNumberFormat="1" applyFont="1" applyFill="1" applyBorder="1" applyAlignment="1">
      <alignment horizontal="right" vertical="center"/>
    </xf>
    <xf numFmtId="176" fontId="24" fillId="27" borderId="132" xfId="0" applyNumberFormat="1" applyFont="1" applyFill="1" applyBorder="1" applyAlignment="1">
      <alignment horizontal="right" vertical="center"/>
    </xf>
    <xf numFmtId="176" fontId="24" fillId="27" borderId="120" xfId="0" applyNumberFormat="1" applyFont="1" applyFill="1" applyBorder="1">
      <alignment vertical="center"/>
    </xf>
    <xf numFmtId="176" fontId="24" fillId="27" borderId="92" xfId="0" applyNumberFormat="1" applyFont="1" applyFill="1" applyBorder="1" applyProtection="1">
      <alignment vertical="center"/>
      <protection locked="0"/>
    </xf>
    <xf numFmtId="176" fontId="24" fillId="27" borderId="92" xfId="0" applyNumberFormat="1" applyFont="1" applyFill="1" applyBorder="1" applyAlignment="1" applyProtection="1">
      <alignment horizontal="right" vertical="center"/>
      <protection locked="0"/>
    </xf>
    <xf numFmtId="176" fontId="24" fillId="27" borderId="93" xfId="0" applyNumberFormat="1" applyFont="1" applyFill="1" applyBorder="1" applyAlignment="1" applyProtection="1">
      <alignment horizontal="right" vertical="center"/>
      <protection locked="0"/>
    </xf>
    <xf numFmtId="176" fontId="24" fillId="27" borderId="94" xfId="0" applyNumberFormat="1" applyFont="1" applyFill="1" applyBorder="1" applyAlignment="1" applyProtection="1">
      <alignment horizontal="right" vertical="center"/>
      <protection locked="0"/>
    </xf>
    <xf numFmtId="176" fontId="24" fillId="27" borderId="95" xfId="0" applyNumberFormat="1" applyFont="1" applyFill="1" applyBorder="1" applyAlignment="1" applyProtection="1">
      <alignment horizontal="right" vertical="center"/>
      <protection locked="0"/>
    </xf>
    <xf numFmtId="176" fontId="24" fillId="27" borderId="96" xfId="0" applyNumberFormat="1" applyFont="1" applyFill="1" applyBorder="1" applyProtection="1">
      <alignment vertical="center"/>
      <protection locked="0"/>
    </xf>
    <xf numFmtId="176" fontId="24" fillId="27" borderId="212" xfId="0" applyNumberFormat="1" applyFont="1" applyFill="1" applyBorder="1" applyProtection="1">
      <alignment vertical="center"/>
      <protection locked="0"/>
    </xf>
    <xf numFmtId="176" fontId="24" fillId="27" borderId="90" xfId="0" applyNumberFormat="1" applyFont="1" applyFill="1" applyBorder="1" applyProtection="1">
      <alignment vertical="center"/>
      <protection locked="0"/>
    </xf>
    <xf numFmtId="176" fontId="24" fillId="27" borderId="97" xfId="0" applyNumberFormat="1" applyFont="1" applyFill="1" applyBorder="1" applyProtection="1">
      <alignment vertical="center"/>
      <protection locked="0"/>
    </xf>
    <xf numFmtId="181" fontId="14" fillId="27" borderId="19" xfId="0" applyNumberFormat="1" applyFont="1" applyFill="1" applyBorder="1" applyAlignment="1" applyProtection="1">
      <alignment horizontal="center" vertical="center" wrapText="1"/>
      <protection locked="0"/>
    </xf>
    <xf numFmtId="181" fontId="14" fillId="27" borderId="37" xfId="0" applyNumberFormat="1" applyFont="1" applyFill="1" applyBorder="1" applyAlignment="1" applyProtection="1">
      <alignment horizontal="center" vertical="center" wrapText="1"/>
      <protection locked="0"/>
    </xf>
    <xf numFmtId="181" fontId="14" fillId="27" borderId="111" xfId="0" applyNumberFormat="1" applyFont="1" applyFill="1" applyBorder="1" applyAlignment="1" applyProtection="1">
      <alignment horizontal="center" vertical="center" wrapText="1"/>
      <protection locked="0"/>
    </xf>
    <xf numFmtId="181" fontId="14" fillId="27" borderId="238" xfId="0" applyNumberFormat="1" applyFont="1" applyFill="1" applyBorder="1" applyAlignment="1" applyProtection="1">
      <alignment horizontal="center" vertical="center" wrapText="1"/>
      <protection locked="0"/>
    </xf>
    <xf numFmtId="181" fontId="14" fillId="27" borderId="218" xfId="0" applyNumberFormat="1" applyFont="1" applyFill="1" applyBorder="1" applyAlignment="1" applyProtection="1">
      <alignment horizontal="center" vertical="center" wrapText="1"/>
      <protection locked="0"/>
    </xf>
    <xf numFmtId="181" fontId="14" fillId="27" borderId="216" xfId="0" applyNumberFormat="1" applyFont="1" applyFill="1" applyBorder="1" applyAlignment="1" applyProtection="1">
      <alignment horizontal="center" vertical="center" wrapText="1"/>
      <protection locked="0"/>
    </xf>
    <xf numFmtId="181" fontId="14" fillId="27" borderId="217" xfId="0" applyNumberFormat="1" applyFont="1" applyFill="1" applyBorder="1" applyAlignment="1" applyProtection="1">
      <alignment horizontal="center" vertical="center" wrapText="1"/>
      <protection locked="0"/>
    </xf>
    <xf numFmtId="181" fontId="14" fillId="27" borderId="219" xfId="0" applyNumberFormat="1" applyFont="1" applyFill="1" applyBorder="1" applyAlignment="1" applyProtection="1">
      <alignment horizontal="center" vertical="center" wrapText="1"/>
      <protection locked="0"/>
    </xf>
    <xf numFmtId="181" fontId="14" fillId="27" borderId="220" xfId="0" applyNumberFormat="1" applyFont="1" applyFill="1" applyBorder="1" applyAlignment="1" applyProtection="1">
      <alignment horizontal="center" vertical="center" wrapText="1"/>
      <protection locked="0"/>
    </xf>
    <xf numFmtId="176" fontId="104" fillId="27" borderId="189" xfId="0" applyNumberFormat="1" applyFont="1" applyFill="1" applyBorder="1" applyAlignment="1" applyProtection="1">
      <alignment horizontal="right" vertical="center" shrinkToFit="1"/>
      <protection locked="0"/>
    </xf>
    <xf numFmtId="176" fontId="104" fillId="27" borderId="195" xfId="0" applyNumberFormat="1" applyFont="1" applyFill="1" applyBorder="1" applyAlignment="1" applyProtection="1">
      <alignment horizontal="right" vertical="center" shrinkToFit="1"/>
      <protection locked="0"/>
    </xf>
    <xf numFmtId="176" fontId="104" fillId="27" borderId="240" xfId="0" applyNumberFormat="1" applyFont="1" applyFill="1" applyBorder="1" applyAlignment="1" applyProtection="1">
      <alignment horizontal="right" vertical="center" shrinkToFit="1"/>
      <protection locked="0"/>
    </xf>
    <xf numFmtId="176" fontId="104" fillId="27" borderId="213" xfId="0" applyNumberFormat="1" applyFont="1" applyFill="1" applyBorder="1" applyAlignment="1" applyProtection="1">
      <alignment horizontal="right" vertical="center" shrinkToFit="1"/>
      <protection locked="0"/>
    </xf>
    <xf numFmtId="176" fontId="104" fillId="27" borderId="160" xfId="0" applyNumberFormat="1" applyFont="1" applyFill="1" applyBorder="1" applyAlignment="1" applyProtection="1">
      <alignment horizontal="right" vertical="center" shrinkToFit="1"/>
      <protection locked="0"/>
    </xf>
    <xf numFmtId="176" fontId="104" fillId="27" borderId="243" xfId="0" applyNumberFormat="1" applyFont="1" applyFill="1" applyBorder="1" applyAlignment="1" applyProtection="1">
      <alignment horizontal="right" vertical="center" shrinkToFit="1"/>
      <protection locked="0"/>
    </xf>
    <xf numFmtId="176" fontId="104" fillId="27" borderId="244" xfId="0" applyNumberFormat="1" applyFont="1" applyFill="1" applyBorder="1" applyAlignment="1" applyProtection="1">
      <alignment horizontal="right" vertical="center" shrinkToFit="1"/>
      <protection locked="0"/>
    </xf>
    <xf numFmtId="176" fontId="104" fillId="27" borderId="245" xfId="0" applyNumberFormat="1" applyFont="1" applyFill="1" applyBorder="1" applyAlignment="1" applyProtection="1">
      <alignment horizontal="right" vertical="center" shrinkToFit="1"/>
      <protection locked="0"/>
    </xf>
    <xf numFmtId="176" fontId="104" fillId="27" borderId="217" xfId="0" applyNumberFormat="1" applyFont="1" applyFill="1" applyBorder="1" applyAlignment="1" applyProtection="1">
      <alignment horizontal="right" vertical="center" shrinkToFit="1"/>
      <protection locked="0"/>
    </xf>
    <xf numFmtId="176" fontId="104" fillId="27" borderId="3" xfId="0" applyNumberFormat="1" applyFont="1" applyFill="1" applyBorder="1" applyAlignment="1" applyProtection="1">
      <alignment horizontal="right" vertical="center" shrinkToFit="1"/>
      <protection locked="0"/>
    </xf>
    <xf numFmtId="176" fontId="104" fillId="27" borderId="40" xfId="0" applyNumberFormat="1" applyFont="1" applyFill="1" applyBorder="1" applyAlignment="1" applyProtection="1">
      <alignment horizontal="right" vertical="center" shrinkToFit="1"/>
      <protection locked="0"/>
    </xf>
    <xf numFmtId="176" fontId="104" fillId="27" borderId="36" xfId="0" applyNumberFormat="1" applyFont="1" applyFill="1" applyBorder="1" applyAlignment="1" applyProtection="1">
      <alignment horizontal="right" vertical="center" shrinkToFit="1"/>
      <protection locked="0"/>
    </xf>
    <xf numFmtId="176" fontId="104" fillId="27" borderId="233" xfId="0" applyNumberFormat="1" applyFont="1" applyFill="1" applyBorder="1" applyAlignment="1" applyProtection="1">
      <alignment horizontal="right" vertical="center" shrinkToFit="1"/>
      <protection locked="0"/>
    </xf>
    <xf numFmtId="176" fontId="104" fillId="27" borderId="31" xfId="0" applyNumberFormat="1" applyFont="1" applyFill="1" applyBorder="1" applyAlignment="1" applyProtection="1">
      <alignment horizontal="right" vertical="center" shrinkToFit="1"/>
      <protection locked="0"/>
    </xf>
    <xf numFmtId="176" fontId="104" fillId="27" borderId="236" xfId="0" applyNumberFormat="1" applyFont="1" applyFill="1" applyBorder="1" applyAlignment="1" applyProtection="1">
      <alignment horizontal="right" vertical="center" shrinkToFit="1"/>
      <protection locked="0"/>
    </xf>
    <xf numFmtId="177" fontId="43" fillId="27" borderId="200" xfId="0" applyNumberFormat="1" applyFont="1" applyFill="1" applyBorder="1" applyAlignment="1" applyProtection="1">
      <alignment horizontal="right" vertical="center" shrinkToFit="1"/>
      <protection locked="0"/>
    </xf>
    <xf numFmtId="177" fontId="43" fillId="27" borderId="200" xfId="0" applyNumberFormat="1" applyFont="1" applyFill="1" applyBorder="1" applyAlignment="1" applyProtection="1">
      <alignment shrinkToFit="1"/>
      <protection locked="0"/>
    </xf>
    <xf numFmtId="177" fontId="43" fillId="27" borderId="252" xfId="0" applyNumberFormat="1" applyFont="1" applyFill="1" applyBorder="1" applyAlignment="1" applyProtection="1">
      <alignment horizontal="right" vertical="center" shrinkToFit="1"/>
      <protection locked="0"/>
    </xf>
    <xf numFmtId="177" fontId="43" fillId="27" borderId="6" xfId="0" applyNumberFormat="1" applyFont="1" applyFill="1" applyBorder="1" applyAlignment="1" applyProtection="1">
      <alignment shrinkToFit="1"/>
      <protection locked="0"/>
    </xf>
    <xf numFmtId="177" fontId="43" fillId="27" borderId="252" xfId="0" applyNumberFormat="1" applyFont="1" applyFill="1" applyBorder="1" applyAlignment="1" applyProtection="1">
      <alignment shrinkToFit="1"/>
      <protection locked="0"/>
    </xf>
    <xf numFmtId="177" fontId="43" fillId="27" borderId="195" xfId="0" applyNumberFormat="1" applyFont="1" applyFill="1" applyBorder="1" applyAlignment="1" applyProtection="1">
      <alignment shrinkToFit="1"/>
      <protection locked="0"/>
    </xf>
    <xf numFmtId="177" fontId="43" fillId="27" borderId="104" xfId="0" applyNumberFormat="1" applyFont="1" applyFill="1" applyBorder="1" applyAlignment="1" applyProtection="1">
      <alignment shrinkToFit="1"/>
      <protection locked="0"/>
    </xf>
    <xf numFmtId="177" fontId="43" fillId="27" borderId="197" xfId="0" applyNumberFormat="1" applyFont="1" applyFill="1" applyBorder="1" applyAlignment="1" applyProtection="1">
      <alignment shrinkToFit="1"/>
      <protection locked="0"/>
    </xf>
    <xf numFmtId="177" fontId="43" fillId="27" borderId="14" xfId="0" applyNumberFormat="1" applyFont="1" applyFill="1" applyBorder="1" applyAlignment="1" applyProtection="1">
      <alignment shrinkToFit="1"/>
      <protection locked="0"/>
    </xf>
    <xf numFmtId="177" fontId="43" fillId="27" borderId="99" xfId="0" applyNumberFormat="1" applyFont="1" applyFill="1" applyBorder="1" applyAlignment="1" applyProtection="1">
      <alignment shrinkToFit="1"/>
      <protection locked="0"/>
    </xf>
    <xf numFmtId="177" fontId="43" fillId="27" borderId="15" xfId="0" applyNumberFormat="1" applyFont="1" applyFill="1" applyBorder="1" applyAlignment="1" applyProtection="1">
      <alignment shrinkToFit="1"/>
      <protection locked="0"/>
    </xf>
    <xf numFmtId="177" fontId="43" fillId="27" borderId="253" xfId="0" applyNumberFormat="1" applyFont="1" applyFill="1" applyBorder="1" applyAlignment="1" applyProtection="1">
      <alignment shrinkToFit="1"/>
      <protection locked="0"/>
    </xf>
    <xf numFmtId="177" fontId="43" fillId="27" borderId="254" xfId="0" applyNumberFormat="1" applyFont="1" applyFill="1" applyBorder="1" applyAlignment="1" applyProtection="1">
      <alignment shrinkToFit="1"/>
      <protection locked="0"/>
    </xf>
    <xf numFmtId="177" fontId="43" fillId="27" borderId="230" xfId="0" applyNumberFormat="1" applyFont="1" applyFill="1" applyBorder="1" applyAlignment="1" applyProtection="1">
      <alignment shrinkToFit="1"/>
      <protection locked="0"/>
    </xf>
    <xf numFmtId="177" fontId="43" fillId="27" borderId="103" xfId="0" applyNumberFormat="1" applyFont="1" applyFill="1" applyBorder="1" applyAlignment="1" applyProtection="1">
      <alignment horizontal="right" shrinkToFit="1"/>
      <protection locked="0"/>
    </xf>
    <xf numFmtId="177" fontId="43" fillId="27" borderId="231" xfId="0" applyNumberFormat="1" applyFont="1" applyFill="1" applyBorder="1" applyAlignment="1" applyProtection="1">
      <alignment horizontal="right" shrinkToFit="1"/>
      <protection locked="0"/>
    </xf>
    <xf numFmtId="177" fontId="43" fillId="27" borderId="16" xfId="0" applyNumberFormat="1" applyFont="1" applyFill="1" applyBorder="1" applyAlignment="1" applyProtection="1">
      <alignment horizontal="right" shrinkToFit="1"/>
      <protection locked="0"/>
    </xf>
    <xf numFmtId="177" fontId="43" fillId="27" borderId="77" xfId="0" applyNumberFormat="1" applyFont="1" applyFill="1" applyBorder="1" applyAlignment="1" applyProtection="1">
      <alignment horizontal="right" shrinkToFit="1"/>
      <protection locked="0"/>
    </xf>
    <xf numFmtId="177" fontId="43" fillId="27" borderId="90" xfId="0" applyNumberFormat="1" applyFont="1" applyFill="1" applyBorder="1" applyAlignment="1" applyProtection="1">
      <alignment horizontal="right" shrinkToFit="1"/>
      <protection locked="0"/>
    </xf>
    <xf numFmtId="177" fontId="43" fillId="27" borderId="6" xfId="0" applyNumberFormat="1" applyFont="1" applyFill="1" applyBorder="1" applyAlignment="1" applyProtection="1">
      <alignment horizontal="right" shrinkToFit="1"/>
      <protection locked="0"/>
    </xf>
    <xf numFmtId="177" fontId="43" fillId="27" borderId="17" xfId="0" applyNumberFormat="1" applyFont="1" applyFill="1" applyBorder="1" applyAlignment="1" applyProtection="1">
      <alignment horizontal="right" shrinkToFit="1"/>
      <protection locked="0"/>
    </xf>
    <xf numFmtId="177" fontId="43" fillId="27" borderId="78" xfId="0" applyNumberFormat="1" applyFont="1" applyFill="1" applyBorder="1" applyAlignment="1" applyProtection="1">
      <alignment horizontal="right" shrinkToFit="1"/>
      <protection locked="0"/>
    </xf>
    <xf numFmtId="177" fontId="43" fillId="27" borderId="256" xfId="0" applyNumberFormat="1" applyFont="1" applyFill="1" applyBorder="1" applyAlignment="1" applyProtection="1">
      <alignment shrinkToFit="1"/>
      <protection locked="0"/>
    </xf>
    <xf numFmtId="176" fontId="104" fillId="27" borderId="187" xfId="0" applyNumberFormat="1" applyFont="1" applyFill="1" applyBorder="1" applyProtection="1">
      <alignment vertical="center"/>
      <protection locked="0"/>
    </xf>
    <xf numFmtId="176" fontId="104" fillId="27" borderId="81" xfId="0" applyNumberFormat="1" applyFont="1" applyFill="1" applyBorder="1">
      <alignment vertical="center"/>
    </xf>
    <xf numFmtId="177" fontId="24" fillId="27" borderId="263" xfId="0" applyNumberFormat="1" applyFont="1" applyFill="1" applyBorder="1" applyAlignment="1" applyProtection="1">
      <alignment vertical="center" shrinkToFit="1"/>
      <protection locked="0"/>
    </xf>
    <xf numFmtId="177" fontId="24" fillId="27" borderId="264" xfId="0" applyNumberFormat="1" applyFont="1" applyFill="1" applyBorder="1" applyAlignment="1" applyProtection="1">
      <alignment vertical="center" shrinkToFit="1"/>
      <protection locked="0"/>
    </xf>
    <xf numFmtId="177" fontId="24" fillId="27" borderId="189" xfId="0" applyNumberFormat="1" applyFont="1" applyFill="1" applyBorder="1" applyAlignment="1" applyProtection="1">
      <alignment vertical="center" shrinkToFit="1"/>
      <protection locked="0"/>
    </xf>
    <xf numFmtId="177" fontId="24" fillId="27" borderId="269" xfId="0" applyNumberFormat="1" applyFont="1" applyFill="1" applyBorder="1" applyAlignment="1" applyProtection="1">
      <alignment vertical="center" shrinkToFit="1"/>
      <protection locked="0"/>
    </xf>
    <xf numFmtId="177" fontId="24" fillId="27" borderId="134" xfId="0" applyNumberFormat="1" applyFont="1" applyFill="1" applyBorder="1" applyAlignment="1">
      <alignment horizontal="center" vertical="center" shrinkToFit="1"/>
    </xf>
    <xf numFmtId="177" fontId="24" fillId="27" borderId="135" xfId="0" applyNumberFormat="1" applyFont="1" applyFill="1" applyBorder="1" applyAlignment="1">
      <alignment horizontal="center" vertical="center" shrinkToFit="1"/>
    </xf>
    <xf numFmtId="177" fontId="24" fillId="27" borderId="266" xfId="0" applyNumberFormat="1" applyFont="1" applyFill="1" applyBorder="1" applyAlignment="1" applyProtection="1">
      <alignment vertical="center" shrinkToFit="1"/>
      <protection locked="0"/>
    </xf>
    <xf numFmtId="177" fontId="24" fillId="27" borderId="267" xfId="0" applyNumberFormat="1" applyFont="1" applyFill="1" applyBorder="1" applyAlignment="1" applyProtection="1">
      <alignment vertical="center" shrinkToFit="1"/>
      <protection locked="0"/>
    </xf>
    <xf numFmtId="177" fontId="24" fillId="27" borderId="268" xfId="0" applyNumberFormat="1" applyFont="1" applyFill="1" applyBorder="1" applyAlignment="1" applyProtection="1">
      <alignment vertical="center" shrinkToFit="1"/>
      <protection locked="0"/>
    </xf>
    <xf numFmtId="49" fontId="1" fillId="0" borderId="0" xfId="14" applyNumberFormat="1" applyFont="1">
      <alignment vertical="center"/>
    </xf>
    <xf numFmtId="0" fontId="19" fillId="0" borderId="189" xfId="0" applyFont="1" applyBorder="1" applyAlignment="1">
      <alignment horizontal="center" vertical="center"/>
    </xf>
    <xf numFmtId="0" fontId="19" fillId="0" borderId="190" xfId="0" applyFont="1" applyBorder="1" applyAlignment="1">
      <alignment horizontal="center" vertical="center"/>
    </xf>
    <xf numFmtId="0" fontId="19" fillId="0" borderId="185" xfId="0" applyFont="1" applyBorder="1" applyAlignment="1">
      <alignment horizontal="center" vertical="center"/>
    </xf>
    <xf numFmtId="0" fontId="19" fillId="25" borderId="189" xfId="0" applyFont="1" applyFill="1" applyBorder="1" applyAlignment="1" applyProtection="1">
      <alignment horizontal="center" vertical="center" shrinkToFit="1"/>
      <protection locked="0"/>
    </xf>
    <xf numFmtId="0" fontId="19" fillId="25" borderId="190" xfId="0" applyFont="1" applyFill="1" applyBorder="1" applyAlignment="1" applyProtection="1">
      <alignment horizontal="center" vertical="center" shrinkToFit="1"/>
      <protection locked="0"/>
    </xf>
    <xf numFmtId="0" fontId="19" fillId="25" borderId="185" xfId="0" applyFont="1" applyFill="1" applyBorder="1" applyAlignment="1" applyProtection="1">
      <alignment horizontal="center" vertical="center" shrinkToFit="1"/>
      <protection locked="0"/>
    </xf>
    <xf numFmtId="0" fontId="11" fillId="2" borderId="189" xfId="0" applyFont="1" applyFill="1" applyBorder="1" applyAlignment="1">
      <alignment horizontal="center" vertical="center" shrinkToFit="1"/>
    </xf>
    <xf numFmtId="0" fontId="11" fillId="2" borderId="190" xfId="0" applyFont="1" applyFill="1" applyBorder="1" applyAlignment="1">
      <alignment horizontal="center" vertical="center" shrinkToFit="1"/>
    </xf>
    <xf numFmtId="0" fontId="11" fillId="2" borderId="185" xfId="0" applyFont="1" applyFill="1" applyBorder="1" applyAlignment="1">
      <alignment horizontal="center" vertical="center" shrinkToFit="1"/>
    </xf>
    <xf numFmtId="0" fontId="0" fillId="2" borderId="185" xfId="0" applyFill="1" applyBorder="1" applyAlignment="1">
      <alignment horizontal="center" vertical="center" shrinkToFit="1"/>
    </xf>
    <xf numFmtId="0" fontId="19" fillId="0" borderId="0" xfId="0" applyFont="1" applyAlignment="1">
      <alignment horizontal="center" vertical="center"/>
    </xf>
    <xf numFmtId="0" fontId="11" fillId="0" borderId="187" xfId="0" applyFont="1" applyBorder="1" applyAlignment="1">
      <alignment horizontal="center" vertical="center"/>
    </xf>
    <xf numFmtId="0" fontId="0" fillId="0" borderId="0" xfId="0" applyAlignment="1">
      <alignment horizontal="left" vertical="center"/>
    </xf>
    <xf numFmtId="0" fontId="11" fillId="0" borderId="187" xfId="0" applyFont="1" applyBorder="1" applyAlignment="1">
      <alignment horizontal="center" vertical="center" wrapText="1"/>
    </xf>
    <xf numFmtId="49" fontId="18" fillId="13" borderId="189" xfId="0" applyNumberFormat="1" applyFont="1" applyFill="1" applyBorder="1" applyAlignment="1" applyProtection="1">
      <alignment horizontal="center" vertical="center"/>
      <protection locked="0"/>
    </xf>
    <xf numFmtId="49" fontId="18" fillId="13" borderId="190" xfId="0" applyNumberFormat="1" applyFont="1" applyFill="1" applyBorder="1" applyAlignment="1" applyProtection="1">
      <alignment horizontal="center" vertical="center"/>
      <protection locked="0"/>
    </xf>
    <xf numFmtId="49" fontId="18" fillId="13" borderId="185" xfId="0" applyNumberFormat="1" applyFont="1" applyFill="1" applyBorder="1" applyAlignment="1" applyProtection="1">
      <alignment horizontal="center" vertical="center"/>
      <protection locked="0"/>
    </xf>
    <xf numFmtId="0" fontId="19" fillId="0" borderId="0" xfId="0" applyFont="1" applyAlignment="1">
      <alignment vertical="top" wrapText="1"/>
    </xf>
    <xf numFmtId="0" fontId="0" fillId="0" borderId="0" xfId="0">
      <alignment vertical="center"/>
    </xf>
    <xf numFmtId="0" fontId="19" fillId="0" borderId="0" xfId="0" applyFont="1" applyAlignment="1">
      <alignment horizontal="left" vertical="center" wrapText="1"/>
    </xf>
    <xf numFmtId="0" fontId="118" fillId="0" borderId="0" xfId="0" applyFont="1">
      <alignment vertical="center"/>
    </xf>
    <xf numFmtId="0" fontId="68" fillId="0" borderId="69" xfId="0" applyFont="1" applyBorder="1" applyAlignment="1">
      <alignment horizontal="center" vertical="center"/>
    </xf>
    <xf numFmtId="0" fontId="68" fillId="0" borderId="70" xfId="0" applyFont="1" applyBorder="1" applyAlignment="1">
      <alignment horizontal="center" vertical="center"/>
    </xf>
    <xf numFmtId="0" fontId="85" fillId="0" borderId="0" xfId="0" applyFont="1" applyAlignment="1">
      <alignment horizontal="left" vertical="center"/>
    </xf>
    <xf numFmtId="0" fontId="18" fillId="13" borderId="189" xfId="0" applyFont="1" applyFill="1" applyBorder="1" applyAlignment="1" applyProtection="1">
      <alignment horizontal="center" vertical="center"/>
      <protection locked="0"/>
    </xf>
    <xf numFmtId="0" fontId="18" fillId="13" borderId="190" xfId="0" applyFont="1" applyFill="1" applyBorder="1" applyAlignment="1" applyProtection="1">
      <alignment horizontal="center" vertical="center"/>
      <protection locked="0"/>
    </xf>
    <xf numFmtId="0" fontId="18" fillId="13" borderId="185" xfId="0" applyFont="1" applyFill="1" applyBorder="1" applyAlignment="1" applyProtection="1">
      <alignment horizontal="center" vertical="center"/>
      <protection locked="0"/>
    </xf>
    <xf numFmtId="0" fontId="84" fillId="0" borderId="0" xfId="7" applyAlignment="1" applyProtection="1">
      <alignment vertical="center"/>
      <protection locked="0"/>
    </xf>
    <xf numFmtId="0" fontId="11" fillId="2" borderId="187" xfId="0" applyFont="1" applyFill="1" applyBorder="1" applyAlignment="1">
      <alignment horizontal="center" vertical="center" shrinkToFit="1"/>
    </xf>
    <xf numFmtId="0" fontId="0" fillId="2" borderId="187" xfId="0" applyFill="1" applyBorder="1" applyAlignment="1">
      <alignment vertical="center" shrinkToFit="1"/>
    </xf>
    <xf numFmtId="0" fontId="19" fillId="0" borderId="187" xfId="0" applyFont="1" applyBorder="1" applyAlignment="1">
      <alignment horizontal="center" vertical="center" wrapText="1"/>
    </xf>
    <xf numFmtId="0" fontId="57" fillId="14" borderId="0" xfId="0" applyFont="1" applyFill="1" applyAlignment="1">
      <alignment horizontal="left" vertical="top" wrapText="1"/>
    </xf>
    <xf numFmtId="0" fontId="57" fillId="14" borderId="0" xfId="0" applyFont="1" applyFill="1" applyAlignment="1">
      <alignment horizontal="right" vertical="top" wrapText="1"/>
    </xf>
    <xf numFmtId="0" fontId="84" fillId="0" borderId="0" xfId="7" applyFill="1" applyBorder="1" applyAlignment="1" applyProtection="1">
      <alignment horizontal="left" vertical="top"/>
      <protection locked="0"/>
    </xf>
    <xf numFmtId="0" fontId="11" fillId="0" borderId="189" xfId="0" applyFont="1" applyBorder="1" applyAlignment="1">
      <alignment horizontal="center" vertical="center" wrapText="1"/>
    </xf>
    <xf numFmtId="0" fontId="11" fillId="2" borderId="187" xfId="0" applyFont="1" applyFill="1" applyBorder="1" applyAlignment="1" applyProtection="1">
      <alignment horizontal="center" vertical="center" shrinkToFit="1"/>
      <protection locked="0"/>
    </xf>
    <xf numFmtId="0" fontId="11" fillId="13" borderId="187" xfId="0" applyFont="1" applyFill="1" applyBorder="1" applyAlignment="1" applyProtection="1">
      <alignment horizontal="center" vertical="center" shrinkToFit="1"/>
      <protection locked="0"/>
    </xf>
    <xf numFmtId="49" fontId="11" fillId="13" borderId="187" xfId="0" applyNumberFormat="1" applyFont="1" applyFill="1" applyBorder="1" applyAlignment="1" applyProtection="1">
      <alignment horizontal="center" vertical="center" shrinkToFit="1"/>
      <protection locked="0"/>
    </xf>
    <xf numFmtId="0" fontId="10" fillId="0" borderId="160" xfId="0" applyFont="1" applyBorder="1" applyAlignment="1">
      <alignment horizontal="right" vertical="top"/>
    </xf>
    <xf numFmtId="0" fontId="19" fillId="0" borderId="0" xfId="0" applyFont="1" applyAlignment="1">
      <alignment vertical="center" wrapText="1"/>
    </xf>
    <xf numFmtId="0" fontId="0" fillId="0" borderId="0" xfId="0" applyAlignment="1">
      <alignment vertical="center" wrapText="1"/>
    </xf>
    <xf numFmtId="0" fontId="0" fillId="0" borderId="2" xfId="0" applyBorder="1" applyAlignment="1">
      <alignment vertical="center" wrapText="1"/>
    </xf>
    <xf numFmtId="0" fontId="19" fillId="0" borderId="8" xfId="0" applyFont="1" applyBorder="1" applyAlignment="1">
      <alignment vertical="center" wrapText="1"/>
    </xf>
    <xf numFmtId="0" fontId="0" fillId="0" borderId="8" xfId="0" applyBorder="1" applyAlignment="1">
      <alignment vertical="center" wrapText="1"/>
    </xf>
    <xf numFmtId="0" fontId="0" fillId="0" borderId="46" xfId="0" applyBorder="1" applyAlignment="1">
      <alignment vertical="center" wrapText="1"/>
    </xf>
    <xf numFmtId="0" fontId="19" fillId="0" borderId="1" xfId="0" applyFont="1" applyBorder="1" applyAlignment="1">
      <alignment horizontal="left" vertical="top" wrapText="1"/>
    </xf>
    <xf numFmtId="0" fontId="19" fillId="0" borderId="0" xfId="0" applyFont="1" applyAlignment="1">
      <alignment horizontal="left" vertical="top" wrapText="1"/>
    </xf>
    <xf numFmtId="0" fontId="19" fillId="0" borderId="2" xfId="0" applyFont="1" applyBorder="1" applyAlignment="1">
      <alignment horizontal="left" vertical="top" wrapText="1"/>
    </xf>
    <xf numFmtId="0" fontId="19" fillId="0" borderId="4" xfId="0" applyFont="1" applyBorder="1" applyAlignment="1">
      <alignment horizontal="left" vertical="center" wrapText="1"/>
    </xf>
    <xf numFmtId="0" fontId="19" fillId="0" borderId="9" xfId="0" applyFont="1" applyBorder="1" applyAlignment="1">
      <alignment horizontal="left" vertical="center" wrapText="1"/>
    </xf>
    <xf numFmtId="0" fontId="19" fillId="0" borderId="21"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2" xfId="0" applyFont="1" applyBorder="1" applyAlignment="1">
      <alignment horizontal="left" vertical="center"/>
    </xf>
    <xf numFmtId="0" fontId="0" fillId="0" borderId="0" xfId="0" applyAlignment="1">
      <alignment vertical="top" wrapText="1"/>
    </xf>
    <xf numFmtId="0" fontId="0" fillId="0" borderId="2" xfId="0" applyBorder="1" applyAlignment="1">
      <alignment vertical="top" wrapText="1"/>
    </xf>
    <xf numFmtId="0" fontId="106" fillId="0" borderId="0" xfId="0" applyFont="1" applyAlignment="1">
      <alignment horizontal="center" vertical="center" wrapText="1"/>
    </xf>
    <xf numFmtId="176" fontId="14" fillId="20" borderId="0" xfId="0" applyNumberFormat="1" applyFont="1" applyFill="1" applyAlignment="1">
      <alignment vertical="center" shrinkToFit="1"/>
    </xf>
    <xf numFmtId="176" fontId="14" fillId="20" borderId="0" xfId="0" applyNumberFormat="1" applyFont="1" applyFill="1" applyAlignment="1">
      <alignment horizontal="right" vertical="center" shrinkToFit="1"/>
    </xf>
    <xf numFmtId="0" fontId="106" fillId="0" borderId="0" xfId="0" applyFont="1" applyAlignment="1">
      <alignment horizontal="center" vertical="center" wrapText="1" shrinkToFit="1"/>
    </xf>
    <xf numFmtId="0" fontId="106" fillId="0" borderId="0" xfId="0" applyFont="1" applyAlignment="1">
      <alignment horizontal="center" vertical="center" shrinkToFit="1"/>
    </xf>
    <xf numFmtId="176" fontId="14" fillId="2" borderId="0" xfId="0" applyNumberFormat="1" applyFont="1" applyFill="1" applyAlignment="1">
      <alignment horizontal="right" vertical="center" shrinkToFit="1"/>
    </xf>
    <xf numFmtId="0" fontId="10" fillId="0" borderId="0" xfId="0" applyFont="1" applyAlignment="1">
      <alignment horizontal="right" vertical="top" wrapText="1"/>
    </xf>
    <xf numFmtId="0" fontId="10" fillId="0" borderId="0" xfId="0" applyFont="1" applyAlignment="1">
      <alignment horizontal="left" vertical="top"/>
    </xf>
    <xf numFmtId="0" fontId="10" fillId="0" borderId="0" xfId="0" applyFont="1" applyAlignment="1">
      <alignment horizontal="left" vertical="top" wrapText="1"/>
    </xf>
    <xf numFmtId="176" fontId="14" fillId="0" borderId="0" xfId="0" applyNumberFormat="1" applyFont="1" applyAlignment="1">
      <alignment horizontal="right" vertical="center" shrinkToFit="1"/>
    </xf>
    <xf numFmtId="0" fontId="106" fillId="0" borderId="0" xfId="0" applyFont="1" applyAlignment="1">
      <alignment horizontal="center" vertical="center"/>
    </xf>
    <xf numFmtId="0" fontId="53" fillId="0" borderId="0" xfId="0" applyFont="1" applyAlignment="1">
      <alignment horizontal="left" vertical="top" wrapText="1"/>
    </xf>
    <xf numFmtId="0" fontId="58" fillId="0" borderId="0" xfId="6" applyFont="1" applyFill="1" applyBorder="1" applyAlignment="1" applyProtection="1">
      <alignment horizontal="center" vertical="center"/>
    </xf>
    <xf numFmtId="0" fontId="10" fillId="0" borderId="189" xfId="0" applyFont="1" applyBorder="1" applyAlignment="1">
      <alignment horizontal="center" vertical="center"/>
    </xf>
    <xf numFmtId="0" fontId="10" fillId="0" borderId="190" xfId="0" applyFont="1" applyBorder="1" applyAlignment="1">
      <alignment horizontal="center" vertical="center"/>
    </xf>
    <xf numFmtId="0" fontId="10" fillId="0" borderId="185"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vertical="top"/>
    </xf>
    <xf numFmtId="0" fontId="10" fillId="0" borderId="157" xfId="0" applyFont="1" applyBorder="1" applyAlignment="1">
      <alignment horizontal="center" vertical="center"/>
    </xf>
    <xf numFmtId="0" fontId="10" fillId="0" borderId="7" xfId="0" applyFont="1" applyBorder="1" applyAlignment="1">
      <alignment horizontal="center" vertical="center"/>
    </xf>
    <xf numFmtId="0" fontId="10" fillId="0" borderId="113" xfId="0" applyFont="1" applyBorder="1" applyAlignment="1">
      <alignment horizontal="center" vertical="center"/>
    </xf>
    <xf numFmtId="0" fontId="58" fillId="0" borderId="0" xfId="0" applyFont="1" applyAlignment="1">
      <alignment horizontal="center" vertical="center"/>
    </xf>
    <xf numFmtId="0" fontId="10" fillId="0" borderId="14" xfId="0" applyFont="1" applyBorder="1" applyAlignment="1">
      <alignment horizontal="center" vertical="center"/>
    </xf>
    <xf numFmtId="0" fontId="10" fillId="0" borderId="22" xfId="0" applyFont="1" applyBorder="1" applyAlignment="1">
      <alignment horizontal="center" vertical="center"/>
    </xf>
    <xf numFmtId="0" fontId="24" fillId="2" borderId="120" xfId="0" quotePrefix="1" applyFont="1" applyFill="1" applyBorder="1" applyAlignment="1">
      <alignment horizontal="center" vertical="center"/>
    </xf>
    <xf numFmtId="0" fontId="24" fillId="2" borderId="121" xfId="0" quotePrefix="1" applyFont="1" applyFill="1" applyBorder="1" applyAlignment="1">
      <alignment horizontal="center" vertical="center"/>
    </xf>
    <xf numFmtId="176" fontId="24" fillId="0" borderId="14" xfId="0" applyNumberFormat="1" applyFont="1" applyBorder="1" applyAlignment="1">
      <alignment horizontal="center" vertical="center" shrinkToFit="1"/>
    </xf>
    <xf numFmtId="176" fontId="24" fillId="0" borderId="15" xfId="0" applyNumberFormat="1" applyFont="1" applyBorder="1" applyAlignment="1">
      <alignment horizontal="center" vertical="center" shrinkToFit="1"/>
    </xf>
    <xf numFmtId="176" fontId="24" fillId="27" borderId="14" xfId="0" quotePrefix="1" applyNumberFormat="1" applyFont="1" applyFill="1" applyBorder="1" applyAlignment="1" applyProtection="1">
      <alignment horizontal="right" vertical="center" shrinkToFit="1"/>
      <protection locked="0"/>
    </xf>
    <xf numFmtId="176" fontId="24" fillId="27" borderId="22" xfId="0" quotePrefix="1" applyNumberFormat="1" applyFont="1" applyFill="1" applyBorder="1" applyAlignment="1" applyProtection="1">
      <alignment horizontal="right" vertical="center" shrinkToFit="1"/>
      <protection locked="0"/>
    </xf>
    <xf numFmtId="176" fontId="24" fillId="27" borderId="15" xfId="0" quotePrefix="1" applyNumberFormat="1" applyFont="1" applyFill="1" applyBorder="1" applyAlignment="1" applyProtection="1">
      <alignment horizontal="right" vertical="center" shrinkToFit="1"/>
      <protection locked="0"/>
    </xf>
    <xf numFmtId="0" fontId="24" fillId="2" borderId="120" xfId="0" quotePrefix="1" applyFont="1" applyFill="1" applyBorder="1" applyAlignment="1">
      <alignment horizontal="right" vertical="center"/>
    </xf>
    <xf numFmtId="0" fontId="24" fillId="2" borderId="125" xfId="0" quotePrefix="1" applyFont="1" applyFill="1" applyBorder="1" applyAlignment="1">
      <alignment horizontal="right" vertical="center"/>
    </xf>
    <xf numFmtId="0" fontId="24" fillId="2" borderId="121" xfId="0" quotePrefix="1" applyFont="1" applyFill="1" applyBorder="1" applyAlignment="1">
      <alignment horizontal="right" vertical="center"/>
    </xf>
    <xf numFmtId="176" fontId="24" fillId="0" borderId="3" xfId="0" quotePrefix="1" applyNumberFormat="1" applyFont="1" applyBorder="1" applyAlignment="1">
      <alignment horizontal="center" vertical="center" shrinkToFit="1"/>
    </xf>
    <xf numFmtId="176" fontId="24" fillId="0" borderId="0" xfId="0" quotePrefix="1" applyNumberFormat="1" applyFont="1" applyAlignment="1">
      <alignment horizontal="center" vertical="center" shrinkToFit="1"/>
    </xf>
    <xf numFmtId="176" fontId="24" fillId="0" borderId="0" xfId="0" applyNumberFormat="1" applyFont="1" applyAlignment="1">
      <alignment horizontal="center" vertical="center" shrinkToFit="1"/>
    </xf>
    <xf numFmtId="0" fontId="10" fillId="0" borderId="176" xfId="0" applyFont="1" applyBorder="1" applyAlignment="1">
      <alignment horizontal="center" vertical="center"/>
    </xf>
    <xf numFmtId="0" fontId="10" fillId="0" borderId="186" xfId="0" applyFont="1" applyBorder="1" applyAlignment="1">
      <alignment horizontal="center" vertical="center"/>
    </xf>
    <xf numFmtId="0" fontId="24" fillId="2" borderId="122" xfId="0" quotePrefix="1" applyFont="1" applyFill="1" applyBorder="1" applyAlignment="1">
      <alignment horizontal="center" vertical="center"/>
    </xf>
    <xf numFmtId="0" fontId="24" fillId="2" borderId="123" xfId="0" quotePrefix="1" applyFont="1" applyFill="1" applyBorder="1" applyAlignment="1">
      <alignment horizontal="center" vertical="center"/>
    </xf>
    <xf numFmtId="176" fontId="24" fillId="0" borderId="176" xfId="0" applyNumberFormat="1" applyFont="1" applyBorder="1" applyAlignment="1">
      <alignment horizontal="center" vertical="center" shrinkToFit="1"/>
    </xf>
    <xf numFmtId="176" fontId="24" fillId="0" borderId="188" xfId="0" applyNumberFormat="1" applyFont="1" applyBorder="1" applyAlignment="1">
      <alignment horizontal="center" vertical="center" shrinkToFit="1"/>
    </xf>
    <xf numFmtId="176" fontId="24" fillId="27" borderId="176" xfId="0" quotePrefix="1" applyNumberFormat="1" applyFont="1" applyFill="1" applyBorder="1" applyAlignment="1" applyProtection="1">
      <alignment horizontal="right" vertical="center" shrinkToFit="1"/>
      <protection locked="0"/>
    </xf>
    <xf numFmtId="176" fontId="24" fillId="27" borderId="186" xfId="0" quotePrefix="1" applyNumberFormat="1" applyFont="1" applyFill="1" applyBorder="1" applyAlignment="1" applyProtection="1">
      <alignment horizontal="right" vertical="center" shrinkToFit="1"/>
      <protection locked="0"/>
    </xf>
    <xf numFmtId="176" fontId="24" fillId="27" borderId="188" xfId="0" quotePrefix="1" applyNumberFormat="1" applyFont="1" applyFill="1" applyBorder="1" applyAlignment="1" applyProtection="1">
      <alignment horizontal="right" vertical="center" shrinkToFit="1"/>
      <protection locked="0"/>
    </xf>
    <xf numFmtId="0" fontId="24" fillId="2" borderId="122" xfId="0" quotePrefix="1" applyFont="1" applyFill="1" applyBorder="1" applyAlignment="1">
      <alignment horizontal="right" vertical="center"/>
    </xf>
    <xf numFmtId="0" fontId="24" fillId="2" borderId="126" xfId="0" quotePrefix="1" applyFont="1" applyFill="1" applyBorder="1" applyAlignment="1">
      <alignment horizontal="right" vertical="center"/>
    </xf>
    <xf numFmtId="0" fontId="24" fillId="2" borderId="123" xfId="0" quotePrefix="1" applyFont="1" applyFill="1" applyBorder="1" applyAlignment="1">
      <alignment horizontal="right" vertical="center"/>
    </xf>
    <xf numFmtId="0" fontId="10" fillId="0" borderId="175" xfId="0" applyFont="1" applyBorder="1" applyAlignment="1">
      <alignment horizontal="center" vertical="center"/>
    </xf>
    <xf numFmtId="0" fontId="10" fillId="0" borderId="191" xfId="0" applyFont="1" applyBorder="1" applyAlignment="1">
      <alignment horizontal="center" vertical="center"/>
    </xf>
    <xf numFmtId="0" fontId="24" fillId="2" borderId="150" xfId="0" quotePrefix="1" applyFont="1" applyFill="1" applyBorder="1" applyAlignment="1">
      <alignment horizontal="center" vertical="center"/>
    </xf>
    <xf numFmtId="0" fontId="24" fillId="2" borderId="151" xfId="0" quotePrefix="1" applyFont="1" applyFill="1" applyBorder="1" applyAlignment="1">
      <alignment horizontal="center" vertical="center"/>
    </xf>
    <xf numFmtId="176" fontId="24" fillId="0" borderId="175" xfId="0" applyNumberFormat="1" applyFont="1" applyBorder="1" applyAlignment="1">
      <alignment horizontal="center" vertical="center" shrinkToFit="1"/>
    </xf>
    <xf numFmtId="176" fontId="24" fillId="0" borderId="179" xfId="0" applyNumberFormat="1" applyFont="1" applyBorder="1" applyAlignment="1">
      <alignment horizontal="center" vertical="center" shrinkToFit="1"/>
    </xf>
    <xf numFmtId="176" fontId="24" fillId="27" borderId="175" xfId="0" quotePrefix="1" applyNumberFormat="1" applyFont="1" applyFill="1" applyBorder="1" applyAlignment="1" applyProtection="1">
      <alignment horizontal="right" vertical="center" shrinkToFit="1"/>
      <protection locked="0"/>
    </xf>
    <xf numFmtId="176" fontId="24" fillId="27" borderId="191" xfId="0" quotePrefix="1" applyNumberFormat="1" applyFont="1" applyFill="1" applyBorder="1" applyAlignment="1" applyProtection="1">
      <alignment horizontal="right" vertical="center" shrinkToFit="1"/>
      <protection locked="0"/>
    </xf>
    <xf numFmtId="176" fontId="24" fillId="27" borderId="179" xfId="0" quotePrefix="1" applyNumberFormat="1" applyFont="1" applyFill="1" applyBorder="1" applyAlignment="1" applyProtection="1">
      <alignment horizontal="right" vertical="center" shrinkToFit="1"/>
      <protection locked="0"/>
    </xf>
    <xf numFmtId="0" fontId="24" fillId="2" borderId="150" xfId="0" quotePrefix="1" applyFont="1" applyFill="1" applyBorder="1" applyAlignment="1">
      <alignment horizontal="right" vertical="center"/>
    </xf>
    <xf numFmtId="0" fontId="24" fillId="2" borderId="152" xfId="0" quotePrefix="1" applyFont="1" applyFill="1" applyBorder="1" applyAlignment="1">
      <alignment horizontal="right" vertical="center"/>
    </xf>
    <xf numFmtId="0" fontId="24" fillId="2" borderId="151" xfId="0" quotePrefix="1" applyFont="1" applyFill="1" applyBorder="1" applyAlignment="1">
      <alignment horizontal="right" vertical="center"/>
    </xf>
    <xf numFmtId="0" fontId="24" fillId="0" borderId="189" xfId="0" quotePrefix="1" applyFont="1" applyBorder="1" applyAlignment="1">
      <alignment horizontal="center" vertical="center"/>
    </xf>
    <xf numFmtId="0" fontId="24" fillId="0" borderId="185" xfId="0" quotePrefix="1" applyFont="1" applyBorder="1" applyAlignment="1">
      <alignment horizontal="center" vertical="center"/>
    </xf>
    <xf numFmtId="176" fontId="24" fillId="0" borderId="189" xfId="0" applyNumberFormat="1" applyFont="1" applyBorder="1" applyAlignment="1">
      <alignment horizontal="center" vertical="center" shrinkToFit="1"/>
    </xf>
    <xf numFmtId="176" fontId="24" fillId="0" borderId="185" xfId="0" applyNumberFormat="1" applyFont="1" applyBorder="1" applyAlignment="1">
      <alignment horizontal="center" vertical="center" shrinkToFit="1"/>
    </xf>
    <xf numFmtId="176" fontId="24" fillId="0" borderId="189" xfId="0" applyNumberFormat="1" applyFont="1" applyBorder="1" applyAlignment="1">
      <alignment horizontal="right" vertical="center" shrinkToFit="1"/>
    </xf>
    <xf numFmtId="176" fontId="24" fillId="0" borderId="185" xfId="0" applyNumberFormat="1" applyFont="1" applyBorder="1" applyAlignment="1">
      <alignment horizontal="right" vertical="center" shrinkToFit="1"/>
    </xf>
    <xf numFmtId="176" fontId="24" fillId="27" borderId="189" xfId="0" quotePrefix="1" applyNumberFormat="1" applyFont="1" applyFill="1" applyBorder="1" applyAlignment="1" applyProtection="1">
      <alignment horizontal="right" vertical="center" shrinkToFit="1"/>
      <protection locked="0"/>
    </xf>
    <xf numFmtId="176" fontId="24" fillId="27" borderId="185" xfId="0" quotePrefix="1" applyNumberFormat="1" applyFont="1" applyFill="1" applyBorder="1" applyAlignment="1" applyProtection="1">
      <alignment horizontal="right" vertical="center" shrinkToFit="1"/>
      <protection locked="0"/>
    </xf>
    <xf numFmtId="176" fontId="24" fillId="27" borderId="190" xfId="0" quotePrefix="1" applyNumberFormat="1" applyFont="1" applyFill="1" applyBorder="1" applyAlignment="1" applyProtection="1">
      <alignment horizontal="right" vertical="center" shrinkToFit="1"/>
      <protection locked="0"/>
    </xf>
    <xf numFmtId="0" fontId="33" fillId="0" borderId="115" xfId="0" applyFont="1" applyBorder="1" applyAlignment="1">
      <alignment horizontal="center" vertical="center"/>
    </xf>
    <xf numFmtId="0" fontId="33" fillId="0" borderId="116" xfId="0" applyFont="1" applyBorder="1" applyAlignment="1">
      <alignment horizontal="center" vertical="center"/>
    </xf>
    <xf numFmtId="0" fontId="24" fillId="27" borderId="150" xfId="0" quotePrefix="1" applyFont="1" applyFill="1" applyBorder="1" applyAlignment="1">
      <alignment horizontal="center" vertical="center"/>
    </xf>
    <xf numFmtId="0" fontId="24" fillId="27" borderId="151" xfId="0" quotePrefix="1" applyFont="1" applyFill="1" applyBorder="1" applyAlignment="1">
      <alignment horizontal="center" vertical="center"/>
    </xf>
    <xf numFmtId="0" fontId="58" fillId="0" borderId="124" xfId="0" applyFont="1" applyBorder="1" applyAlignment="1">
      <alignment horizontal="center" vertical="center"/>
    </xf>
    <xf numFmtId="0" fontId="0" fillId="0" borderId="0" xfId="0" applyAlignment="1">
      <alignment horizontal="left" vertical="top" wrapText="1"/>
    </xf>
    <xf numFmtId="0" fontId="12" fillId="0" borderId="0" xfId="0" applyFont="1" applyAlignment="1">
      <alignment horizontal="center" vertical="center" shrinkToFit="1"/>
    </xf>
    <xf numFmtId="0" fontId="10" fillId="0" borderId="169" xfId="0" applyFont="1" applyBorder="1" applyAlignment="1">
      <alignment horizontal="center" vertical="center"/>
    </xf>
    <xf numFmtId="0" fontId="10" fillId="0" borderId="160" xfId="0" applyFont="1" applyBorder="1" applyAlignment="1">
      <alignment horizontal="center" vertical="center"/>
    </xf>
    <xf numFmtId="0" fontId="10" fillId="0" borderId="162" xfId="0" applyFont="1" applyBorder="1" applyAlignment="1">
      <alignment horizontal="center" vertical="center"/>
    </xf>
    <xf numFmtId="0" fontId="12" fillId="0" borderId="189" xfId="0" applyFont="1" applyBorder="1" applyAlignment="1">
      <alignment horizontal="center" vertical="center"/>
    </xf>
    <xf numFmtId="0" fontId="12" fillId="0" borderId="185" xfId="0" applyFont="1" applyBorder="1" applyAlignment="1">
      <alignment horizontal="center" vertical="center"/>
    </xf>
    <xf numFmtId="0" fontId="12" fillId="0" borderId="189" xfId="0" applyFont="1" applyBorder="1" applyAlignment="1">
      <alignment horizontal="center" vertical="center" wrapText="1"/>
    </xf>
    <xf numFmtId="0" fontId="12" fillId="0" borderId="190" xfId="0" applyFont="1" applyBorder="1" applyAlignment="1">
      <alignment horizontal="center" vertical="center" wrapText="1"/>
    </xf>
    <xf numFmtId="0" fontId="12" fillId="0" borderId="185" xfId="0" applyFont="1" applyBorder="1" applyAlignment="1">
      <alignment horizontal="center" vertical="center" wrapText="1"/>
    </xf>
    <xf numFmtId="0" fontId="37" fillId="0" borderId="114" xfId="0" applyFont="1" applyBorder="1" applyAlignment="1">
      <alignment horizontal="center" vertical="center" wrapText="1"/>
    </xf>
    <xf numFmtId="0" fontId="37" fillId="0" borderId="110" xfId="0" applyFont="1" applyBorder="1" applyAlignment="1">
      <alignment horizontal="center" vertical="center" wrapText="1"/>
    </xf>
    <xf numFmtId="0" fontId="37" fillId="0" borderId="142" xfId="0" applyFont="1" applyBorder="1" applyAlignment="1">
      <alignment horizontal="center" vertical="center" wrapText="1"/>
    </xf>
    <xf numFmtId="0" fontId="37" fillId="0" borderId="0" xfId="0" applyFont="1" applyAlignment="1">
      <alignment horizontal="left" vertical="top"/>
    </xf>
    <xf numFmtId="0" fontId="37" fillId="0" borderId="0" xfId="0" applyFont="1" applyAlignment="1">
      <alignment horizontal="left" vertical="top" wrapText="1"/>
    </xf>
    <xf numFmtId="0" fontId="130" fillId="0" borderId="0" xfId="0" applyFont="1" applyAlignment="1">
      <alignment horizontal="left" vertical="top"/>
    </xf>
    <xf numFmtId="0" fontId="32" fillId="0" borderId="0" xfId="0" applyFont="1" applyAlignment="1">
      <alignment horizontal="left" vertical="top"/>
    </xf>
    <xf numFmtId="0" fontId="37" fillId="0" borderId="189" xfId="0" applyFont="1" applyBorder="1" applyAlignment="1">
      <alignment horizontal="center" vertical="center"/>
    </xf>
    <xf numFmtId="0" fontId="37" fillId="0" borderId="190" xfId="0" applyFont="1" applyBorder="1" applyAlignment="1">
      <alignment horizontal="center" vertical="center"/>
    </xf>
    <xf numFmtId="0" fontId="37" fillId="0" borderId="185" xfId="0" applyFont="1" applyBorder="1" applyAlignment="1">
      <alignment horizontal="center" vertical="center"/>
    </xf>
    <xf numFmtId="0" fontId="37" fillId="0" borderId="192" xfId="0" applyFont="1" applyBorder="1" applyAlignment="1">
      <alignment horizontal="left" vertical="center" wrapText="1"/>
    </xf>
    <xf numFmtId="0" fontId="37" fillId="0" borderId="41" xfId="0" applyFont="1" applyBorder="1" applyAlignment="1">
      <alignment horizontal="left" vertical="center" wrapText="1"/>
    </xf>
    <xf numFmtId="0" fontId="37" fillId="0" borderId="27" xfId="0" applyFont="1" applyBorder="1" applyAlignment="1">
      <alignment horizontal="left" vertical="center" wrapText="1"/>
    </xf>
    <xf numFmtId="0" fontId="37" fillId="0" borderId="52" xfId="0" applyFont="1" applyBorder="1" applyAlignment="1">
      <alignment horizontal="left" vertical="center" shrinkToFit="1"/>
    </xf>
    <xf numFmtId="0" fontId="37" fillId="0" borderId="22" xfId="0" applyFont="1" applyBorder="1" applyAlignment="1">
      <alignment horizontal="left" vertical="center" shrinkToFit="1"/>
    </xf>
    <xf numFmtId="0" fontId="37" fillId="0" borderId="15" xfId="0" applyFont="1" applyBorder="1" applyAlignment="1">
      <alignment horizontal="left" vertical="center" shrinkToFit="1"/>
    </xf>
    <xf numFmtId="0" fontId="100" fillId="0" borderId="22" xfId="0" applyFont="1" applyBorder="1" applyAlignment="1">
      <alignment horizontal="left" vertical="center" shrinkToFit="1"/>
    </xf>
    <xf numFmtId="0" fontId="100" fillId="0" borderId="15" xfId="0" applyFont="1" applyBorder="1" applyAlignment="1">
      <alignment horizontal="left" vertical="center" shrinkToFit="1"/>
    </xf>
    <xf numFmtId="0" fontId="37" fillId="0" borderId="247" xfId="0" applyFont="1" applyBorder="1" applyAlignment="1">
      <alignment horizontal="left" vertical="center" shrinkToFit="1"/>
    </xf>
    <xf numFmtId="0" fontId="37" fillId="0" borderId="270" xfId="0" applyFont="1" applyBorder="1" applyAlignment="1">
      <alignment horizontal="left" vertical="center" shrinkToFit="1"/>
    </xf>
    <xf numFmtId="0" fontId="37" fillId="0" borderId="188" xfId="0" applyFont="1" applyBorder="1" applyAlignment="1">
      <alignment horizontal="left" vertical="center" shrinkToFit="1"/>
    </xf>
    <xf numFmtId="0" fontId="32" fillId="0" borderId="52" xfId="0" applyFont="1" applyBorder="1" applyAlignment="1">
      <alignment horizontal="left" vertical="center" shrinkToFit="1"/>
    </xf>
    <xf numFmtId="0" fontId="32" fillId="0" borderId="22" xfId="0" applyFont="1" applyBorder="1" applyAlignment="1">
      <alignment horizontal="left" vertical="center" shrinkToFit="1"/>
    </xf>
    <xf numFmtId="0" fontId="32" fillId="0" borderId="15" xfId="0" applyFont="1" applyBorder="1" applyAlignment="1">
      <alignment horizontal="left" vertical="center" shrinkToFit="1"/>
    </xf>
    <xf numFmtId="0" fontId="37" fillId="0" borderId="14" xfId="0" applyFont="1" applyBorder="1" applyAlignment="1">
      <alignment horizontal="left" vertical="center" shrinkToFit="1"/>
    </xf>
    <xf numFmtId="0" fontId="45" fillId="0" borderId="22" xfId="0" applyFont="1" applyBorder="1" applyAlignment="1">
      <alignment vertical="center" shrinkToFit="1"/>
    </xf>
    <xf numFmtId="0" fontId="45" fillId="0" borderId="15" xfId="0" applyFont="1" applyBorder="1" applyAlignment="1">
      <alignment vertical="center" shrinkToFit="1"/>
    </xf>
    <xf numFmtId="0" fontId="100" fillId="0" borderId="190" xfId="0" applyFont="1" applyBorder="1">
      <alignment vertical="center"/>
    </xf>
    <xf numFmtId="0" fontId="100" fillId="0" borderId="185" xfId="0" applyFont="1" applyBorder="1">
      <alignment vertical="center"/>
    </xf>
    <xf numFmtId="0" fontId="100" fillId="0" borderId="22" xfId="0" applyFont="1" applyBorder="1" applyAlignment="1">
      <alignment vertical="center" shrinkToFit="1"/>
    </xf>
    <xf numFmtId="0" fontId="100" fillId="0" borderId="15" xfId="0" applyFont="1" applyBorder="1" applyAlignment="1">
      <alignment vertical="center" shrinkToFit="1"/>
    </xf>
    <xf numFmtId="0" fontId="37" fillId="0" borderId="176" xfId="0" applyFont="1" applyBorder="1" applyAlignment="1">
      <alignment horizontal="left" vertical="center" shrinkToFit="1"/>
    </xf>
    <xf numFmtId="0" fontId="100" fillId="0" borderId="186" xfId="0" applyFont="1" applyBorder="1" applyAlignment="1">
      <alignment vertical="center" shrinkToFit="1"/>
    </xf>
    <xf numFmtId="0" fontId="100" fillId="0" borderId="188" xfId="0" applyFont="1" applyBorder="1" applyAlignment="1">
      <alignment vertical="center" shrinkToFit="1"/>
    </xf>
    <xf numFmtId="0" fontId="37" fillId="0" borderId="41" xfId="0" applyFont="1" applyBorder="1" applyAlignment="1">
      <alignment horizontal="left" vertical="center" shrinkToFit="1"/>
    </xf>
    <xf numFmtId="0" fontId="100" fillId="0" borderId="18" xfId="0" applyFont="1" applyBorder="1" applyAlignment="1">
      <alignment horizontal="left" vertical="center" shrinkToFit="1"/>
    </xf>
    <xf numFmtId="0" fontId="37" fillId="0" borderId="51" xfId="0" applyFont="1" applyBorder="1" applyAlignment="1">
      <alignment horizontal="left" vertical="center" shrinkToFit="1"/>
    </xf>
    <xf numFmtId="0" fontId="37" fillId="0" borderId="35" xfId="0" applyFont="1" applyBorder="1" applyAlignment="1">
      <alignment horizontal="left" vertical="center" shrinkToFit="1"/>
    </xf>
    <xf numFmtId="0" fontId="37" fillId="0" borderId="186" xfId="0" applyFont="1" applyBorder="1" applyAlignment="1">
      <alignment horizontal="left" vertical="center" shrinkToFit="1"/>
    </xf>
    <xf numFmtId="0" fontId="37" fillId="0" borderId="42" xfId="0" applyFont="1" applyBorder="1" applyAlignment="1">
      <alignment horizontal="left" vertical="center" shrinkToFit="1"/>
    </xf>
    <xf numFmtId="0" fontId="45" fillId="0" borderId="51" xfId="0" applyFont="1" applyBorder="1" applyAlignment="1">
      <alignment vertical="center" shrinkToFit="1"/>
    </xf>
    <xf numFmtId="0" fontId="45" fillId="0" borderId="35" xfId="0" applyFont="1" applyBorder="1" applyAlignment="1">
      <alignment vertical="center" shrinkToFit="1"/>
    </xf>
    <xf numFmtId="0" fontId="37" fillId="0" borderId="189" xfId="0" applyFont="1" applyBorder="1" applyAlignment="1">
      <alignment horizontal="center" vertical="center" shrinkToFit="1"/>
    </xf>
    <xf numFmtId="0" fontId="100" fillId="0" borderId="190" xfId="0" applyFont="1" applyBorder="1" applyAlignment="1">
      <alignment horizontal="center" vertical="center" shrinkToFit="1"/>
    </xf>
    <xf numFmtId="0" fontId="100" fillId="0" borderId="185" xfId="0" applyFont="1" applyBorder="1" applyAlignment="1">
      <alignment horizontal="center" vertical="center" shrinkToFit="1"/>
    </xf>
    <xf numFmtId="0" fontId="37" fillId="0" borderId="190" xfId="0" applyFont="1" applyBorder="1" applyAlignment="1">
      <alignment horizontal="center" vertical="center" shrinkToFit="1"/>
    </xf>
    <xf numFmtId="0" fontId="37" fillId="0" borderId="185" xfId="0" applyFont="1" applyBorder="1" applyAlignment="1">
      <alignment horizontal="center" vertical="center" shrinkToFit="1"/>
    </xf>
    <xf numFmtId="0" fontId="10" fillId="0" borderId="9" xfId="0" applyFont="1" applyBorder="1">
      <alignment vertical="center"/>
    </xf>
    <xf numFmtId="0" fontId="10" fillId="0" borderId="21" xfId="0" applyFont="1" applyBorder="1">
      <alignment vertical="center"/>
    </xf>
    <xf numFmtId="0" fontId="37" fillId="0" borderId="0" xfId="0" applyFont="1">
      <alignment vertical="center"/>
    </xf>
    <xf numFmtId="0" fontId="37" fillId="0" borderId="8" xfId="0" applyFont="1" applyBorder="1" applyAlignment="1">
      <alignment horizontal="left" vertical="top" wrapText="1"/>
    </xf>
    <xf numFmtId="0" fontId="37" fillId="0" borderId="8" xfId="0" applyFont="1" applyBorder="1">
      <alignment vertical="center"/>
    </xf>
    <xf numFmtId="0" fontId="37" fillId="0" borderId="46" xfId="0" applyFont="1" applyBorder="1">
      <alignment vertical="center"/>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37" fillId="0" borderId="2" xfId="0" applyFont="1" applyBorder="1" applyAlignment="1">
      <alignment horizontal="left" vertical="top" wrapText="1"/>
    </xf>
    <xf numFmtId="0" fontId="37" fillId="0" borderId="175" xfId="0" applyFont="1" applyBorder="1" applyAlignment="1">
      <alignment horizontal="center" vertical="center"/>
    </xf>
    <xf numFmtId="0" fontId="37" fillId="0" borderId="191" xfId="0" applyFont="1" applyBorder="1" applyAlignment="1">
      <alignment horizontal="center" vertical="center"/>
    </xf>
    <xf numFmtId="0" fontId="37" fillId="0" borderId="179" xfId="0" applyFont="1" applyBorder="1" applyAlignment="1">
      <alignment horizontal="center" vertical="center"/>
    </xf>
    <xf numFmtId="176" fontId="104" fillId="27" borderId="14" xfId="0" applyNumberFormat="1" applyFont="1" applyFill="1" applyBorder="1" applyAlignment="1" applyProtection="1">
      <alignment horizontal="center" vertical="center" shrinkToFit="1"/>
      <protection locked="0"/>
    </xf>
    <xf numFmtId="176" fontId="104" fillId="27" borderId="22" xfId="0" applyNumberFormat="1" applyFont="1" applyFill="1" applyBorder="1" applyAlignment="1" applyProtection="1">
      <alignment horizontal="center" vertical="center" shrinkToFit="1"/>
      <protection locked="0"/>
    </xf>
    <xf numFmtId="176" fontId="104" fillId="27" borderId="15" xfId="0" applyNumberFormat="1" applyFont="1" applyFill="1" applyBorder="1" applyAlignment="1" applyProtection="1">
      <alignment horizontal="center" vertical="center" shrinkToFit="1"/>
      <protection locked="0"/>
    </xf>
    <xf numFmtId="176" fontId="104" fillId="27" borderId="176" xfId="0" applyNumberFormat="1" applyFont="1" applyFill="1" applyBorder="1" applyAlignment="1" applyProtection="1">
      <alignment horizontal="center" vertical="center" shrinkToFit="1"/>
      <protection locked="0"/>
    </xf>
    <xf numFmtId="176" fontId="104" fillId="27" borderId="186" xfId="0" applyNumberFormat="1" applyFont="1" applyFill="1" applyBorder="1" applyAlignment="1" applyProtection="1">
      <alignment horizontal="center" vertical="center" shrinkToFit="1"/>
      <protection locked="0"/>
    </xf>
    <xf numFmtId="176" fontId="104" fillId="27" borderId="188" xfId="0" applyNumberFormat="1" applyFont="1" applyFill="1" applyBorder="1" applyAlignment="1" applyProtection="1">
      <alignment horizontal="center" vertical="center" shrinkToFit="1"/>
      <protection locked="0"/>
    </xf>
    <xf numFmtId="0" fontId="37" fillId="0" borderId="189" xfId="0" applyFont="1" applyBorder="1" applyAlignment="1">
      <alignment horizontal="center" vertical="center" wrapText="1"/>
    </xf>
    <xf numFmtId="0" fontId="37" fillId="0" borderId="190" xfId="0" applyFont="1" applyBorder="1" applyAlignment="1">
      <alignment horizontal="center" vertical="center" wrapText="1"/>
    </xf>
    <xf numFmtId="0" fontId="37" fillId="0" borderId="185" xfId="0" applyFont="1" applyBorder="1" applyAlignment="1">
      <alignment horizontal="center" vertical="center" wrapText="1"/>
    </xf>
    <xf numFmtId="176" fontId="104" fillId="27" borderId="175" xfId="0" applyNumberFormat="1" applyFont="1" applyFill="1" applyBorder="1" applyAlignment="1" applyProtection="1">
      <alignment horizontal="center" vertical="center" shrinkToFit="1"/>
      <protection locked="0"/>
    </xf>
    <xf numFmtId="176" fontId="104" fillId="27" borderId="191" xfId="0" applyNumberFormat="1" applyFont="1" applyFill="1" applyBorder="1" applyAlignment="1" applyProtection="1">
      <alignment horizontal="center" vertical="center" shrinkToFit="1"/>
      <protection locked="0"/>
    </xf>
    <xf numFmtId="176" fontId="104" fillId="27" borderId="179" xfId="0" applyNumberFormat="1" applyFont="1" applyFill="1" applyBorder="1" applyAlignment="1" applyProtection="1">
      <alignment horizontal="center" vertical="center" shrinkToFit="1"/>
      <protection locked="0"/>
    </xf>
    <xf numFmtId="0" fontId="37" fillId="0" borderId="14" xfId="0" applyFont="1" applyBorder="1" applyAlignment="1">
      <alignment horizontal="center" vertical="center"/>
    </xf>
    <xf numFmtId="0" fontId="37" fillId="0" borderId="22" xfId="0" applyFont="1" applyBorder="1" applyAlignment="1">
      <alignment horizontal="center" vertical="center"/>
    </xf>
    <xf numFmtId="0" fontId="37" fillId="0" borderId="15" xfId="0" applyFont="1" applyBorder="1" applyAlignment="1">
      <alignment horizontal="center" vertical="center"/>
    </xf>
    <xf numFmtId="0" fontId="37" fillId="0" borderId="176" xfId="0" applyFont="1" applyBorder="1" applyAlignment="1">
      <alignment horizontal="center" vertical="center"/>
    </xf>
    <xf numFmtId="0" fontId="37" fillId="0" borderId="186" xfId="0" applyFont="1" applyBorder="1" applyAlignment="1">
      <alignment horizontal="center" vertical="center"/>
    </xf>
    <xf numFmtId="0" fontId="37" fillId="0" borderId="188" xfId="0" applyFont="1" applyBorder="1" applyAlignment="1">
      <alignment horizontal="center" vertical="center"/>
    </xf>
    <xf numFmtId="176" fontId="104" fillId="0" borderId="176" xfId="0" applyNumberFormat="1" applyFont="1" applyBorder="1" applyAlignment="1">
      <alignment horizontal="center" vertical="center" shrinkToFit="1"/>
    </xf>
    <xf numFmtId="176" fontId="104" fillId="0" borderId="186" xfId="0" applyNumberFormat="1" applyFont="1" applyBorder="1" applyAlignment="1">
      <alignment horizontal="center" vertical="center" shrinkToFit="1"/>
    </xf>
    <xf numFmtId="176" fontId="104" fillId="0" borderId="14" xfId="0" applyNumberFormat="1" applyFont="1" applyBorder="1" applyAlignment="1">
      <alignment horizontal="center" vertical="center" shrinkToFit="1"/>
    </xf>
    <xf numFmtId="176" fontId="104" fillId="0" borderId="22" xfId="0" applyNumberFormat="1" applyFont="1" applyBorder="1" applyAlignment="1">
      <alignment horizontal="center" vertical="center" shrinkToFit="1"/>
    </xf>
    <xf numFmtId="176" fontId="104" fillId="0" borderId="175" xfId="0" applyNumberFormat="1" applyFont="1" applyBorder="1" applyAlignment="1">
      <alignment horizontal="center" vertical="center" shrinkToFit="1"/>
    </xf>
    <xf numFmtId="176" fontId="104" fillId="0" borderId="191" xfId="0" applyNumberFormat="1" applyFont="1" applyBorder="1" applyAlignment="1">
      <alignment horizontal="center" vertical="center" shrinkToFit="1"/>
    </xf>
    <xf numFmtId="0" fontId="37" fillId="0" borderId="0" xfId="0" applyFont="1" applyAlignment="1">
      <alignment vertical="top" wrapText="1"/>
    </xf>
    <xf numFmtId="0" fontId="37" fillId="0" borderId="189" xfId="0" applyFont="1" applyBorder="1" applyAlignment="1">
      <alignment horizontal="left" vertical="center" wrapText="1"/>
    </xf>
    <xf numFmtId="0" fontId="37" fillId="0" borderId="190" xfId="0" applyFont="1" applyBorder="1" applyAlignment="1">
      <alignment horizontal="left" vertical="center" wrapText="1"/>
    </xf>
    <xf numFmtId="0" fontId="37" fillId="0" borderId="185" xfId="0" applyFont="1" applyBorder="1" applyAlignment="1">
      <alignment horizontal="left" vertical="center" wrapText="1"/>
    </xf>
    <xf numFmtId="0" fontId="37" fillId="0" borderId="187" xfId="0" applyFont="1" applyBorder="1" applyAlignment="1">
      <alignment horizontal="center" vertical="center" wrapText="1"/>
    </xf>
    <xf numFmtId="0" fontId="37" fillId="0" borderId="187" xfId="0" applyFont="1" applyBorder="1" applyAlignment="1">
      <alignment horizontal="center" vertical="center"/>
    </xf>
    <xf numFmtId="0" fontId="79" fillId="0" borderId="153" xfId="0" applyFont="1" applyBorder="1" applyAlignment="1">
      <alignment horizontal="center" vertical="center"/>
    </xf>
    <xf numFmtId="0" fontId="115" fillId="0" borderId="115" xfId="0" applyFont="1" applyBorder="1" applyAlignment="1">
      <alignment horizontal="center" vertical="center"/>
    </xf>
    <xf numFmtId="0" fontId="115" fillId="0" borderId="116" xfId="0" applyFont="1" applyBorder="1" applyAlignment="1">
      <alignment horizontal="center" vertical="center"/>
    </xf>
    <xf numFmtId="0" fontId="115" fillId="0" borderId="0" xfId="0" applyFont="1" applyAlignment="1">
      <alignment horizontal="center" vertical="center"/>
    </xf>
    <xf numFmtId="176" fontId="104" fillId="27" borderId="168" xfId="0" applyNumberFormat="1" applyFont="1" applyFill="1" applyBorder="1" applyAlignment="1" applyProtection="1">
      <alignment horizontal="right" vertical="center" shrinkToFit="1"/>
      <protection locked="0"/>
    </xf>
    <xf numFmtId="176" fontId="104" fillId="27" borderId="6" xfId="0" applyNumberFormat="1" applyFont="1" applyFill="1" applyBorder="1" applyAlignment="1" applyProtection="1">
      <alignment horizontal="right" vertical="center" shrinkToFit="1"/>
      <protection locked="0"/>
    </xf>
    <xf numFmtId="176" fontId="104" fillId="27" borderId="10" xfId="0" applyNumberFormat="1" applyFont="1" applyFill="1" applyBorder="1" applyAlignment="1" applyProtection="1">
      <alignment horizontal="right" vertical="center" shrinkToFit="1"/>
      <protection locked="0"/>
    </xf>
    <xf numFmtId="176" fontId="104" fillId="27" borderId="175" xfId="0" applyNumberFormat="1" applyFont="1" applyFill="1" applyBorder="1" applyAlignment="1" applyProtection="1">
      <alignment horizontal="right" vertical="center" shrinkToFit="1"/>
      <protection locked="0"/>
    </xf>
    <xf numFmtId="176" fontId="104" fillId="27" borderId="191" xfId="0" applyNumberFormat="1" applyFont="1" applyFill="1" applyBorder="1" applyAlignment="1" applyProtection="1">
      <alignment horizontal="right" vertical="center" shrinkToFit="1"/>
      <protection locked="0"/>
    </xf>
    <xf numFmtId="176" fontId="104" fillId="27" borderId="179" xfId="0" applyNumberFormat="1" applyFont="1" applyFill="1" applyBorder="1" applyAlignment="1" applyProtection="1">
      <alignment horizontal="right" vertical="center" shrinkToFit="1"/>
      <protection locked="0"/>
    </xf>
    <xf numFmtId="0" fontId="12" fillId="0" borderId="157" xfId="0" applyFont="1" applyBorder="1" applyAlignment="1">
      <alignment horizontal="center" vertical="center" wrapText="1"/>
    </xf>
    <xf numFmtId="0" fontId="12" fillId="0" borderId="113" xfId="0" applyFont="1" applyBorder="1" applyAlignment="1">
      <alignment horizontal="center" vertical="center" wrapText="1"/>
    </xf>
    <xf numFmtId="0" fontId="106" fillId="0" borderId="157" xfId="0" applyFont="1" applyBorder="1" applyAlignment="1">
      <alignment horizontal="center" vertical="center" wrapText="1"/>
    </xf>
    <xf numFmtId="0" fontId="106" fillId="0" borderId="113" xfId="0" applyFont="1" applyBorder="1" applyAlignment="1">
      <alignment horizontal="center" vertical="center" wrapText="1"/>
    </xf>
    <xf numFmtId="0" fontId="10" fillId="0" borderId="169" xfId="0" applyFont="1" applyBorder="1" applyAlignment="1">
      <alignment horizontal="center" vertical="center" wrapText="1"/>
    </xf>
    <xf numFmtId="0" fontId="10" fillId="0" borderId="160" xfId="0" applyFont="1" applyBorder="1" applyAlignment="1">
      <alignment horizontal="center" vertical="center" wrapText="1"/>
    </xf>
    <xf numFmtId="0" fontId="10" fillId="0" borderId="162" xfId="0" applyFont="1" applyBorder="1" applyAlignment="1">
      <alignment horizontal="center" vertical="center" wrapText="1"/>
    </xf>
    <xf numFmtId="0" fontId="10" fillId="0" borderId="114" xfId="0" applyFont="1" applyBorder="1" applyAlignment="1">
      <alignment horizontal="center" vertical="center" wrapText="1"/>
    </xf>
    <xf numFmtId="0" fontId="10" fillId="0" borderId="110"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79" xfId="0" applyFont="1" applyBorder="1" applyAlignment="1">
      <alignment horizontal="center" vertical="center"/>
    </xf>
    <xf numFmtId="0" fontId="10" fillId="0" borderId="15" xfId="0" applyFont="1" applyBorder="1" applyAlignment="1">
      <alignment horizontal="center" vertical="center"/>
    </xf>
    <xf numFmtId="0" fontId="10" fillId="0" borderId="188" xfId="0" applyFont="1" applyBorder="1" applyAlignment="1">
      <alignment horizontal="center" vertical="center"/>
    </xf>
    <xf numFmtId="0" fontId="10" fillId="0" borderId="189" xfId="0" applyFont="1" applyBorder="1" applyAlignment="1">
      <alignment horizontal="center" vertical="center" wrapText="1"/>
    </xf>
    <xf numFmtId="0" fontId="0" fillId="0" borderId="190" xfId="0" applyBorder="1" applyAlignment="1">
      <alignment horizontal="center" vertical="center"/>
    </xf>
    <xf numFmtId="0" fontId="0" fillId="0" borderId="185" xfId="0" applyBorder="1" applyAlignment="1">
      <alignment horizontal="center" vertical="center"/>
    </xf>
    <xf numFmtId="0" fontId="13" fillId="0" borderId="0" xfId="0" applyFont="1" applyAlignment="1">
      <alignment horizontal="left" vertical="top"/>
    </xf>
    <xf numFmtId="0" fontId="10" fillId="0" borderId="0" xfId="0" applyFont="1" applyAlignment="1">
      <alignment vertical="top"/>
    </xf>
    <xf numFmtId="0" fontId="37" fillId="0" borderId="160" xfId="0" applyFont="1" applyBorder="1" applyAlignment="1">
      <alignment horizontal="right" vertical="top"/>
    </xf>
    <xf numFmtId="0" fontId="10" fillId="23" borderId="187" xfId="0" applyFont="1" applyFill="1" applyBorder="1" applyAlignment="1">
      <alignment horizontal="center" vertical="center"/>
    </xf>
    <xf numFmtId="0" fontId="10" fillId="23" borderId="187" xfId="0" applyFont="1" applyFill="1" applyBorder="1" applyAlignment="1">
      <alignment horizontal="center" vertical="center" shrinkToFit="1"/>
    </xf>
    <xf numFmtId="0" fontId="0" fillId="23" borderId="187" xfId="0" applyFill="1" applyBorder="1" applyAlignment="1">
      <alignment vertical="center" shrinkToFit="1"/>
    </xf>
    <xf numFmtId="0" fontId="32" fillId="0" borderId="0" xfId="0" applyFont="1" applyAlignment="1">
      <alignment horizontal="left" vertical="center"/>
    </xf>
    <xf numFmtId="0" fontId="10" fillId="0" borderId="189" xfId="0" applyFont="1" applyBorder="1">
      <alignment vertical="center"/>
    </xf>
    <xf numFmtId="0" fontId="11" fillId="0" borderId="190" xfId="0" applyFont="1" applyBorder="1">
      <alignment vertical="center"/>
    </xf>
    <xf numFmtId="0" fontId="0" fillId="0" borderId="190" xfId="0" applyBorder="1">
      <alignment vertical="center"/>
    </xf>
    <xf numFmtId="0" fontId="0" fillId="0" borderId="185" xfId="0" applyBorder="1">
      <alignment vertical="center"/>
    </xf>
    <xf numFmtId="0" fontId="10" fillId="0" borderId="7" xfId="0" applyFont="1" applyBorder="1" applyAlignment="1">
      <alignment vertical="center" textRotation="255"/>
    </xf>
    <xf numFmtId="0" fontId="10" fillId="0" borderId="113" xfId="0" applyFont="1" applyBorder="1" applyAlignment="1">
      <alignment vertical="center" textRotation="255"/>
    </xf>
    <xf numFmtId="0" fontId="15" fillId="0" borderId="0" xfId="0" applyFont="1">
      <alignment vertical="center"/>
    </xf>
    <xf numFmtId="0" fontId="11" fillId="0" borderId="185" xfId="0" applyFont="1" applyBorder="1">
      <alignment vertical="center"/>
    </xf>
    <xf numFmtId="0" fontId="21" fillId="0" borderId="189" xfId="0" applyFont="1" applyBorder="1" applyAlignment="1">
      <alignment horizontal="center" vertical="center"/>
    </xf>
    <xf numFmtId="0" fontId="10" fillId="0" borderId="189" xfId="0" applyFont="1" applyBorder="1" applyAlignment="1">
      <alignment horizontal="left" vertical="center" shrinkToFit="1"/>
    </xf>
    <xf numFmtId="0" fontId="10" fillId="0" borderId="42" xfId="0" applyFont="1" applyBorder="1" applyAlignment="1">
      <alignment horizontal="left" vertical="center"/>
    </xf>
    <xf numFmtId="0" fontId="0" fillId="0" borderId="51" xfId="0" applyBorder="1">
      <alignment vertical="center"/>
    </xf>
    <xf numFmtId="0" fontId="0" fillId="0" borderId="35" xfId="0" applyBorder="1">
      <alignment vertical="center"/>
    </xf>
    <xf numFmtId="0" fontId="10" fillId="0" borderId="14" xfId="0" applyFont="1" applyBorder="1" applyAlignment="1">
      <alignment horizontal="left" vertical="center"/>
    </xf>
    <xf numFmtId="0" fontId="0" fillId="0" borderId="22" xfId="0" applyBorder="1">
      <alignment vertical="center"/>
    </xf>
    <xf numFmtId="0" fontId="0" fillId="0" borderId="15" xfId="0" applyBorder="1">
      <alignment vertical="center"/>
    </xf>
    <xf numFmtId="0" fontId="10" fillId="0" borderId="14" xfId="0" applyFont="1" applyBorder="1" applyAlignment="1">
      <alignment horizontal="left" vertical="center" shrinkToFit="1"/>
    </xf>
    <xf numFmtId="0" fontId="21" fillId="0" borderId="7" xfId="0" applyFont="1" applyBorder="1" applyAlignment="1">
      <alignment vertical="center" textRotation="255"/>
    </xf>
    <xf numFmtId="0" fontId="21" fillId="0" borderId="113" xfId="0" applyFont="1" applyBorder="1" applyAlignment="1">
      <alignment vertical="center" textRotation="255"/>
    </xf>
    <xf numFmtId="0" fontId="10" fillId="0" borderId="14" xfId="0" applyFont="1" applyBorder="1" applyAlignment="1">
      <alignment horizontal="left" vertical="center" wrapText="1"/>
    </xf>
    <xf numFmtId="0" fontId="10" fillId="0" borderId="176" xfId="0" applyFont="1" applyBorder="1">
      <alignment vertical="center"/>
    </xf>
    <xf numFmtId="0" fontId="10" fillId="0" borderId="186" xfId="0" applyFont="1" applyBorder="1">
      <alignment vertical="center"/>
    </xf>
    <xf numFmtId="0" fontId="10" fillId="0" borderId="188" xfId="0" applyFont="1" applyBorder="1">
      <alignment vertical="center"/>
    </xf>
    <xf numFmtId="0" fontId="10" fillId="0" borderId="176" xfId="0" applyFont="1" applyBorder="1" applyAlignment="1">
      <alignment horizontal="left" vertical="center"/>
    </xf>
    <xf numFmtId="0" fontId="0" fillId="0" borderId="186" xfId="0" applyBorder="1">
      <alignment vertical="center"/>
    </xf>
    <xf numFmtId="0" fontId="0" fillId="0" borderId="188" xfId="0" applyBorder="1">
      <alignment vertical="center"/>
    </xf>
    <xf numFmtId="0" fontId="10" fillId="0" borderId="0" xfId="0" applyFont="1" applyAlignment="1">
      <alignment vertical="center" wrapText="1"/>
    </xf>
    <xf numFmtId="0" fontId="37" fillId="0" borderId="0" xfId="0" applyFont="1" applyAlignment="1">
      <alignment horizontal="left" vertical="center"/>
    </xf>
    <xf numFmtId="0" fontId="37" fillId="0" borderId="0" xfId="0" applyFont="1" applyAlignment="1">
      <alignment horizontal="left" vertical="center" wrapText="1"/>
    </xf>
    <xf numFmtId="0" fontId="37" fillId="22" borderId="114" xfId="0" applyFont="1" applyFill="1" applyBorder="1" applyAlignment="1">
      <alignment horizontal="left" vertical="center"/>
    </xf>
    <xf numFmtId="0" fontId="45" fillId="22" borderId="110" xfId="0" applyFont="1" applyFill="1" applyBorder="1">
      <alignment vertical="center"/>
    </xf>
    <xf numFmtId="0" fontId="45" fillId="22" borderId="142" xfId="0" applyFont="1" applyFill="1" applyBorder="1">
      <alignment vertical="center"/>
    </xf>
    <xf numFmtId="0" fontId="10" fillId="0" borderId="175" xfId="0" applyFont="1" applyBorder="1" applyAlignment="1">
      <alignment horizontal="left" vertical="center" shrinkToFit="1"/>
    </xf>
    <xf numFmtId="0" fontId="0" fillId="0" borderId="191" xfId="0" applyBorder="1">
      <alignment vertical="center"/>
    </xf>
    <xf numFmtId="0" fontId="0" fillId="0" borderId="179" xfId="0" applyBorder="1">
      <alignment vertical="center"/>
    </xf>
    <xf numFmtId="0" fontId="37" fillId="22" borderId="189" xfId="0" applyFont="1" applyFill="1" applyBorder="1" applyAlignment="1">
      <alignment horizontal="center" vertical="center"/>
    </xf>
    <xf numFmtId="0" fontId="37" fillId="22" borderId="190" xfId="0" applyFont="1" applyFill="1" applyBorder="1" applyAlignment="1">
      <alignment horizontal="center" vertical="center"/>
    </xf>
    <xf numFmtId="0" fontId="37" fillId="22" borderId="185" xfId="0" applyFont="1" applyFill="1" applyBorder="1" applyAlignment="1">
      <alignment horizontal="center" vertical="center"/>
    </xf>
    <xf numFmtId="0" fontId="99" fillId="22" borderId="189" xfId="0" applyFont="1" applyFill="1" applyBorder="1" applyAlignment="1">
      <alignment horizontal="center" vertical="center"/>
    </xf>
    <xf numFmtId="0" fontId="99" fillId="22" borderId="190" xfId="0" applyFont="1" applyFill="1" applyBorder="1" applyAlignment="1">
      <alignment horizontal="center" vertical="center"/>
    </xf>
    <xf numFmtId="0" fontId="99" fillId="22" borderId="185" xfId="0" applyFont="1" applyFill="1" applyBorder="1" applyAlignment="1">
      <alignment horizontal="center" vertical="center"/>
    </xf>
    <xf numFmtId="0" fontId="37" fillId="22" borderId="175" xfId="0" applyFont="1" applyFill="1" applyBorder="1" applyAlignment="1">
      <alignment horizontal="left" vertical="center" shrinkToFit="1"/>
    </xf>
    <xf numFmtId="0" fontId="45" fillId="22" borderId="191" xfId="0" applyFont="1" applyFill="1" applyBorder="1">
      <alignment vertical="center"/>
    </xf>
    <xf numFmtId="0" fontId="45" fillId="22" borderId="179" xfId="0" applyFont="1" applyFill="1" applyBorder="1">
      <alignment vertical="center"/>
    </xf>
    <xf numFmtId="0" fontId="37" fillId="22" borderId="14" xfId="0" applyFont="1" applyFill="1" applyBorder="1" applyAlignment="1">
      <alignment horizontal="left" vertical="center" wrapText="1" shrinkToFit="1"/>
    </xf>
    <xf numFmtId="0" fontId="45" fillId="22" borderId="22" xfId="0" applyFont="1" applyFill="1" applyBorder="1">
      <alignment vertical="center"/>
    </xf>
    <xf numFmtId="0" fontId="45" fillId="22" borderId="15" xfId="0" applyFont="1" applyFill="1" applyBorder="1">
      <alignment vertical="center"/>
    </xf>
    <xf numFmtId="0" fontId="37" fillId="22" borderId="14" xfId="0" applyFont="1" applyFill="1" applyBorder="1" applyAlignment="1">
      <alignment horizontal="left" vertical="center" shrinkToFit="1"/>
    </xf>
    <xf numFmtId="0" fontId="37" fillId="22" borderId="14" xfId="0" applyFont="1" applyFill="1" applyBorder="1" applyAlignment="1">
      <alignment horizontal="left" vertical="center"/>
    </xf>
    <xf numFmtId="0" fontId="0" fillId="0" borderId="22" xfId="0" applyBorder="1" applyAlignment="1">
      <alignment vertical="center" shrinkToFit="1"/>
    </xf>
    <xf numFmtId="0" fontId="0" fillId="0" borderId="15" xfId="0" applyBorder="1" applyAlignment="1">
      <alignment vertical="center" shrinkToFit="1"/>
    </xf>
    <xf numFmtId="0" fontId="37" fillId="0" borderId="192" xfId="0" applyFont="1" applyBorder="1" applyAlignment="1">
      <alignment horizontal="left" vertical="center" shrinkToFit="1"/>
    </xf>
    <xf numFmtId="0" fontId="37" fillId="0" borderId="18" xfId="0" applyFont="1" applyBorder="1" applyAlignment="1">
      <alignment horizontal="left" vertical="center" wrapText="1"/>
    </xf>
    <xf numFmtId="0" fontId="10" fillId="0" borderId="175" xfId="0" applyFont="1" applyBorder="1" applyAlignment="1">
      <alignment horizontal="left" vertical="center" wrapText="1" shrinkToFit="1"/>
    </xf>
    <xf numFmtId="0" fontId="10" fillId="0" borderId="191" xfId="0" applyFont="1" applyBorder="1" applyAlignment="1">
      <alignment horizontal="left" vertical="center" wrapText="1" shrinkToFit="1"/>
    </xf>
    <xf numFmtId="0" fontId="10" fillId="0" borderId="179" xfId="0" applyFont="1" applyBorder="1" applyAlignment="1">
      <alignment horizontal="left" vertical="center" wrapText="1" shrinkToFit="1"/>
    </xf>
    <xf numFmtId="0" fontId="10" fillId="0" borderId="253" xfId="0" applyFont="1" applyBorder="1" applyAlignment="1">
      <alignment horizontal="left" vertical="center" wrapText="1" shrinkToFit="1"/>
    </xf>
    <xf numFmtId="0" fontId="10" fillId="0" borderId="271" xfId="0" applyFont="1" applyBorder="1" applyAlignment="1">
      <alignment horizontal="left" vertical="center" wrapText="1" shrinkToFit="1"/>
    </xf>
    <xf numFmtId="0" fontId="10" fillId="0" borderId="171" xfId="0" applyFont="1" applyBorder="1" applyAlignment="1">
      <alignment horizontal="left" vertical="center" wrapText="1" shrinkToFit="1"/>
    </xf>
    <xf numFmtId="0" fontId="10" fillId="0" borderId="14" xfId="0" applyFont="1" applyBorder="1" applyAlignment="1">
      <alignment horizontal="left" vertical="center" wrapText="1" shrinkToFit="1"/>
    </xf>
    <xf numFmtId="0" fontId="10" fillId="0" borderId="22" xfId="0" applyFont="1" applyBorder="1" applyAlignment="1">
      <alignment horizontal="left" vertical="center" wrapText="1" shrinkToFit="1"/>
    </xf>
    <xf numFmtId="0" fontId="10" fillId="0" borderId="15" xfId="0" applyFont="1" applyBorder="1" applyAlignment="1">
      <alignment horizontal="left" vertical="center" wrapText="1" shrinkToFit="1"/>
    </xf>
    <xf numFmtId="0" fontId="32" fillId="0" borderId="14" xfId="0" applyFont="1" applyBorder="1" applyAlignment="1">
      <alignment horizontal="center" vertical="center" wrapText="1" shrinkToFit="1"/>
    </xf>
    <xf numFmtId="0" fontId="32" fillId="0" borderId="22" xfId="0" applyFont="1" applyBorder="1" applyAlignment="1">
      <alignment horizontal="center" vertical="center" wrapText="1" shrinkToFit="1"/>
    </xf>
    <xf numFmtId="0" fontId="32" fillId="0" borderId="253" xfId="0" applyFont="1" applyBorder="1" applyAlignment="1">
      <alignment horizontal="center" vertical="center" wrapText="1" shrinkToFit="1"/>
    </xf>
    <xf numFmtId="0" fontId="32" fillId="0" borderId="271" xfId="0" applyFont="1" applyBorder="1" applyAlignment="1">
      <alignment horizontal="center" vertical="center" wrapText="1" shrinkToFit="1"/>
    </xf>
    <xf numFmtId="0" fontId="32" fillId="0" borderId="176" xfId="0" applyFont="1" applyBorder="1" applyAlignment="1">
      <alignment horizontal="center" vertical="center" wrapText="1" shrinkToFit="1"/>
    </xf>
    <xf numFmtId="0" fontId="32" fillId="0" borderId="270" xfId="0" applyFont="1" applyBorder="1" applyAlignment="1">
      <alignment horizontal="center" vertical="center" wrapText="1" shrinkToFit="1"/>
    </xf>
    <xf numFmtId="0" fontId="144" fillId="0" borderId="22" xfId="0" applyFont="1" applyBorder="1" applyAlignment="1">
      <alignment horizontal="left" vertical="center" shrinkToFit="1"/>
    </xf>
    <xf numFmtId="0" fontId="144" fillId="0" borderId="15" xfId="0" applyFont="1" applyBorder="1" applyAlignment="1">
      <alignment horizontal="left" vertical="center" shrinkToFit="1"/>
    </xf>
    <xf numFmtId="0" fontId="32" fillId="0" borderId="247" xfId="0" applyFont="1" applyBorder="1" applyAlignment="1">
      <alignment horizontal="left" vertical="center" shrinkToFit="1"/>
    </xf>
    <xf numFmtId="0" fontId="32" fillId="0" borderId="270" xfId="0" applyFont="1" applyBorder="1" applyAlignment="1">
      <alignment horizontal="left" vertical="center" shrinkToFit="1"/>
    </xf>
    <xf numFmtId="0" fontId="32" fillId="0" borderId="188" xfId="0" applyFont="1" applyBorder="1" applyAlignment="1">
      <alignment horizontal="left" vertical="center" shrinkToFit="1"/>
    </xf>
    <xf numFmtId="0" fontId="37" fillId="0" borderId="14" xfId="0" applyFont="1" applyBorder="1" applyAlignment="1">
      <alignment horizontal="left" vertical="center" wrapText="1"/>
    </xf>
    <xf numFmtId="0" fontId="100" fillId="0" borderId="22" xfId="0" applyFont="1" applyBorder="1">
      <alignment vertical="center"/>
    </xf>
    <xf numFmtId="0" fontId="100" fillId="0" borderId="15" xfId="0" applyFont="1" applyBorder="1">
      <alignment vertical="center"/>
    </xf>
    <xf numFmtId="0" fontId="37" fillId="0" borderId="114" xfId="0" applyFont="1" applyBorder="1" applyAlignment="1">
      <alignment horizontal="left" vertical="center" wrapText="1"/>
    </xf>
    <xf numFmtId="0" fontId="100" fillId="0" borderId="110" xfId="0" applyFont="1" applyBorder="1">
      <alignment vertical="center"/>
    </xf>
    <xf numFmtId="0" fontId="100" fillId="0" borderId="142" xfId="0" applyFont="1" applyBorder="1">
      <alignment vertical="center"/>
    </xf>
    <xf numFmtId="0" fontId="37" fillId="0" borderId="175" xfId="0" applyFont="1" applyBorder="1" applyAlignment="1">
      <alignment horizontal="left" vertical="center" wrapText="1"/>
    </xf>
    <xf numFmtId="0" fontId="100" fillId="0" borderId="191" xfId="0" applyFont="1" applyBorder="1">
      <alignment vertical="center"/>
    </xf>
    <xf numFmtId="0" fontId="100" fillId="0" borderId="179" xfId="0" applyFont="1" applyBorder="1">
      <alignment vertical="center"/>
    </xf>
    <xf numFmtId="0" fontId="37" fillId="0" borderId="3" xfId="0" applyFont="1" applyBorder="1" applyAlignment="1">
      <alignment horizontal="left" vertical="center" wrapText="1"/>
    </xf>
    <xf numFmtId="0" fontId="100" fillId="0" borderId="51" xfId="0" applyFont="1" applyBorder="1">
      <alignment vertical="center"/>
    </xf>
    <xf numFmtId="0" fontId="100" fillId="0" borderId="35" xfId="0" applyFont="1" applyBorder="1">
      <alignment vertical="center"/>
    </xf>
    <xf numFmtId="0" fontId="32" fillId="0" borderId="14" xfId="0" applyFont="1" applyBorder="1" applyAlignment="1">
      <alignment horizontal="left" vertical="center" wrapText="1"/>
    </xf>
    <xf numFmtId="0" fontId="144" fillId="0" borderId="22" xfId="0" applyFont="1" applyBorder="1">
      <alignment vertical="center"/>
    </xf>
    <xf numFmtId="0" fontId="144" fillId="0" borderId="15" xfId="0" applyFont="1" applyBorder="1">
      <alignment vertical="center"/>
    </xf>
    <xf numFmtId="0" fontId="54" fillId="0" borderId="0" xfId="0" applyFont="1" applyAlignment="1">
      <alignment horizontal="center" vertical="center"/>
    </xf>
    <xf numFmtId="0" fontId="37" fillId="0" borderId="32" xfId="0" applyFont="1" applyBorder="1" applyAlignment="1">
      <alignment horizontal="left" vertical="center" wrapText="1"/>
    </xf>
    <xf numFmtId="0" fontId="100" fillId="0" borderId="32" xfId="0" applyFont="1" applyBorder="1" applyAlignment="1">
      <alignment horizontal="left" vertical="center" wrapText="1"/>
    </xf>
    <xf numFmtId="0" fontId="37" fillId="0" borderId="32" xfId="0" applyFont="1" applyBorder="1" applyAlignment="1">
      <alignment vertical="center" shrinkToFit="1"/>
    </xf>
    <xf numFmtId="0" fontId="37" fillId="0" borderId="33" xfId="0" applyFont="1" applyBorder="1" applyAlignment="1">
      <alignment vertical="center" shrinkToFit="1"/>
    </xf>
    <xf numFmtId="0" fontId="37" fillId="0" borderId="189" xfId="0" applyFont="1" applyBorder="1" applyAlignment="1">
      <alignment horizontal="left" vertical="center"/>
    </xf>
    <xf numFmtId="0" fontId="37" fillId="0" borderId="190" xfId="0" applyFont="1" applyBorder="1" applyAlignment="1">
      <alignment horizontal="left" vertical="center"/>
    </xf>
    <xf numFmtId="0" fontId="37" fillId="0" borderId="185" xfId="0" applyFont="1" applyBorder="1" applyAlignment="1">
      <alignment horizontal="left" vertical="center"/>
    </xf>
    <xf numFmtId="0" fontId="37" fillId="0" borderId="22" xfId="0" applyFont="1" applyBorder="1" applyAlignment="1">
      <alignment horizontal="left" vertical="center" wrapText="1"/>
    </xf>
    <xf numFmtId="0" fontId="37" fillId="0" borderId="42" xfId="0" applyFont="1" applyBorder="1" applyAlignment="1">
      <alignment horizontal="left" vertical="center" wrapText="1"/>
    </xf>
    <xf numFmtId="0" fontId="37" fillId="0" borderId="51" xfId="0" applyFont="1" applyBorder="1" applyAlignment="1">
      <alignment horizontal="left" vertical="center" wrapText="1"/>
    </xf>
    <xf numFmtId="0" fontId="10" fillId="0" borderId="185" xfId="0" applyFont="1" applyBorder="1" applyAlignment="1">
      <alignment horizontal="center" vertical="center" wrapText="1"/>
    </xf>
    <xf numFmtId="0" fontId="10" fillId="0" borderId="114" xfId="0" applyFont="1" applyBorder="1" applyAlignment="1">
      <alignment horizontal="center" vertical="center"/>
    </xf>
    <xf numFmtId="0" fontId="10" fillId="0" borderId="110" xfId="0" applyFont="1" applyBorder="1" applyAlignment="1">
      <alignment horizontal="center" vertical="center"/>
    </xf>
    <xf numFmtId="0" fontId="10" fillId="0" borderId="142" xfId="0" applyFont="1" applyBorder="1" applyAlignment="1">
      <alignment horizontal="center" vertical="center"/>
    </xf>
    <xf numFmtId="0" fontId="37" fillId="0" borderId="195" xfId="0" applyFont="1" applyBorder="1" applyAlignment="1">
      <alignment horizontal="left" vertical="center" wrapText="1"/>
    </xf>
    <xf numFmtId="0" fontId="37" fillId="0" borderId="191" xfId="0" applyFont="1" applyBorder="1" applyAlignment="1">
      <alignment horizontal="left" vertical="center" wrapText="1"/>
    </xf>
    <xf numFmtId="0" fontId="13" fillId="0" borderId="0" xfId="0" applyFont="1" applyAlignment="1">
      <alignment horizontal="left" vertical="top" wrapText="1"/>
    </xf>
    <xf numFmtId="0" fontId="10" fillId="0" borderId="0" xfId="0" applyFont="1" applyAlignment="1">
      <alignment vertical="top" wrapText="1"/>
    </xf>
    <xf numFmtId="0" fontId="40" fillId="0" borderId="0" xfId="0" applyFont="1" applyAlignment="1">
      <alignment horizontal="left" vertical="top" wrapText="1"/>
    </xf>
    <xf numFmtId="0" fontId="40" fillId="0" borderId="160" xfId="0" applyFont="1" applyBorder="1" applyAlignment="1">
      <alignment horizontal="left" vertical="top" wrapText="1"/>
    </xf>
    <xf numFmtId="0" fontId="74" fillId="0" borderId="176" xfId="0" applyFont="1" applyBorder="1" applyAlignment="1">
      <alignment horizontal="center" vertical="center" shrinkToFit="1"/>
    </xf>
    <xf numFmtId="0" fontId="75" fillId="0" borderId="186" xfId="0" applyFont="1" applyBorder="1" applyAlignment="1">
      <alignment horizontal="center" vertical="center" shrinkToFit="1"/>
    </xf>
    <xf numFmtId="0" fontId="75" fillId="0" borderId="188" xfId="0" applyFont="1" applyBorder="1" applyAlignment="1">
      <alignment horizontal="center" vertical="center" shrinkToFit="1"/>
    </xf>
    <xf numFmtId="0" fontId="11" fillId="0" borderId="195" xfId="0" applyFont="1" applyBorder="1" applyAlignment="1">
      <alignment horizontal="center" vertical="center" wrapText="1"/>
    </xf>
    <xf numFmtId="0" fontId="11" fillId="0" borderId="160" xfId="0" applyFont="1" applyBorder="1" applyAlignment="1">
      <alignment horizontal="center" vertical="center" wrapText="1"/>
    </xf>
    <xf numFmtId="0" fontId="11" fillId="0" borderId="197" xfId="0" applyFont="1" applyBorder="1" applyAlignment="1">
      <alignment horizontal="center" vertical="center" wrapText="1"/>
    </xf>
    <xf numFmtId="0" fontId="11" fillId="0" borderId="195" xfId="0" applyFont="1" applyBorder="1" applyAlignment="1">
      <alignment horizontal="left" vertical="center" wrapText="1"/>
    </xf>
    <xf numFmtId="0" fontId="11" fillId="0" borderId="191" xfId="0" applyFont="1" applyBorder="1" applyAlignment="1">
      <alignment horizontal="left" vertical="center" wrapText="1"/>
    </xf>
    <xf numFmtId="0" fontId="11" fillId="0" borderId="179" xfId="0" applyFont="1" applyBorder="1" applyAlignment="1">
      <alignment horizontal="left" vertical="center" wrapText="1"/>
    </xf>
    <xf numFmtId="0" fontId="18" fillId="0" borderId="14" xfId="0" applyFont="1" applyBorder="1" applyAlignment="1">
      <alignment horizontal="center" vertical="center" shrinkToFit="1"/>
    </xf>
    <xf numFmtId="0" fontId="26" fillId="0" borderId="22" xfId="0" applyFont="1" applyBorder="1" applyAlignment="1">
      <alignment horizontal="center" vertical="center" shrinkToFit="1"/>
    </xf>
    <xf numFmtId="0" fontId="26" fillId="0" borderId="15" xfId="0" applyFont="1" applyBorder="1" applyAlignment="1">
      <alignment horizontal="center" vertical="center" shrinkToFit="1"/>
    </xf>
    <xf numFmtId="0" fontId="11" fillId="0" borderId="52"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203" xfId="0" applyFont="1" applyBorder="1" applyAlignment="1">
      <alignment horizontal="center" vertical="top" textRotation="255" wrapText="1"/>
    </xf>
    <xf numFmtId="0" fontId="11" fillId="0" borderId="40" xfId="0" applyFont="1" applyBorder="1" applyAlignment="1">
      <alignment horizontal="center" vertical="top" textRotation="255" wrapText="1"/>
    </xf>
    <xf numFmtId="0" fontId="11" fillId="0" borderId="29" xfId="0" applyFont="1" applyBorder="1" applyAlignment="1">
      <alignment horizontal="center" vertical="top" textRotation="255" wrapText="1"/>
    </xf>
    <xf numFmtId="0" fontId="11" fillId="0" borderId="41" xfId="0" applyFont="1" applyBorder="1" applyAlignment="1">
      <alignment horizontal="center" vertical="center" textRotation="255" wrapText="1"/>
    </xf>
    <xf numFmtId="0" fontId="11" fillId="0" borderId="27" xfId="0" applyFont="1" applyBorder="1" applyAlignment="1">
      <alignment horizontal="center" vertical="center" textRotation="255" wrapText="1"/>
    </xf>
    <xf numFmtId="0" fontId="11" fillId="0" borderId="170" xfId="0" applyFont="1" applyBorder="1" applyAlignment="1">
      <alignment horizontal="left" vertical="top" wrapText="1"/>
    </xf>
    <xf numFmtId="0" fontId="11" fillId="0" borderId="22" xfId="0" applyFont="1" applyBorder="1" applyAlignment="1">
      <alignment horizontal="left" vertical="top" wrapText="1"/>
    </xf>
    <xf numFmtId="0" fontId="11" fillId="0" borderId="202" xfId="0" applyFont="1" applyBorder="1" applyAlignment="1">
      <alignment horizontal="center" vertical="top" textRotation="255" wrapText="1"/>
    </xf>
    <xf numFmtId="0" fontId="11" fillId="0" borderId="36" xfId="0" applyFont="1" applyBorder="1" applyAlignment="1">
      <alignment horizontal="center" vertical="top" textRotation="255" wrapText="1"/>
    </xf>
    <xf numFmtId="0" fontId="11" fillId="0" borderId="30" xfId="0" applyFont="1" applyBorder="1" applyAlignment="1">
      <alignment horizontal="center" vertical="top" textRotation="255" wrapText="1"/>
    </xf>
    <xf numFmtId="0" fontId="18" fillId="0" borderId="195" xfId="0" applyFont="1" applyBorder="1" applyAlignment="1">
      <alignment horizontal="center" vertical="center" wrapText="1"/>
    </xf>
    <xf numFmtId="0" fontId="18" fillId="0" borderId="160" xfId="0" applyFont="1" applyBorder="1" applyAlignment="1">
      <alignment horizontal="center" vertical="center" wrapText="1"/>
    </xf>
    <xf numFmtId="0" fontId="18" fillId="0" borderId="19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0" xfId="0" applyFont="1" applyAlignment="1">
      <alignment horizontal="center" vertical="center" wrapText="1"/>
    </xf>
    <xf numFmtId="0" fontId="18" fillId="0" borderId="13" xfId="0" applyFont="1" applyBorder="1" applyAlignment="1">
      <alignment horizontal="center" vertical="center" wrapText="1"/>
    </xf>
    <xf numFmtId="0" fontId="18" fillId="0" borderId="114"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42" xfId="0" applyFont="1" applyBorder="1" applyAlignment="1">
      <alignment horizontal="center" vertical="center" wrapText="1"/>
    </xf>
    <xf numFmtId="0" fontId="11" fillId="0" borderId="200" xfId="0" applyFont="1" applyBorder="1" applyAlignment="1">
      <alignment horizontal="center" vertical="top" textRotation="255" wrapText="1"/>
    </xf>
    <xf numFmtId="0" fontId="11" fillId="0" borderId="7" xfId="0" applyFont="1" applyBorder="1" applyAlignment="1">
      <alignment horizontal="center" vertical="top" textRotation="255" wrapText="1"/>
    </xf>
    <xf numFmtId="0" fontId="11" fillId="0" borderId="113" xfId="0" applyFont="1" applyBorder="1" applyAlignment="1">
      <alignment horizontal="center" vertical="top" textRotation="255" wrapText="1"/>
    </xf>
    <xf numFmtId="0" fontId="18" fillId="0" borderId="175" xfId="0" applyFont="1" applyBorder="1" applyAlignment="1">
      <alignment horizontal="center" vertical="center" shrinkToFit="1"/>
    </xf>
    <xf numFmtId="0" fontId="26" fillId="0" borderId="191" xfId="0" applyFont="1" applyBorder="1" applyAlignment="1">
      <alignment horizontal="center" vertical="center" shrinkToFit="1"/>
    </xf>
    <xf numFmtId="0" fontId="26" fillId="0" borderId="179" xfId="0" applyFont="1" applyBorder="1" applyAlignment="1">
      <alignment horizontal="center" vertical="center" shrinkToFit="1"/>
    </xf>
    <xf numFmtId="0" fontId="11" fillId="0" borderId="39" xfId="0" applyFont="1" applyBorder="1" applyAlignment="1">
      <alignment horizontal="center" vertical="center" wrapText="1"/>
    </xf>
    <xf numFmtId="0" fontId="11" fillId="0" borderId="3" xfId="0" applyFont="1" applyBorder="1" applyAlignment="1">
      <alignment horizontal="left" vertical="center" wrapText="1"/>
    </xf>
    <xf numFmtId="0" fontId="11" fillId="0" borderId="114" xfId="0" applyFont="1" applyBorder="1" applyAlignment="1">
      <alignment horizontal="left" vertical="center" wrapText="1"/>
    </xf>
    <xf numFmtId="0" fontId="11" fillId="0" borderId="201" xfId="0" applyFont="1" applyBorder="1" applyAlignment="1">
      <alignment horizontal="left" vertical="top" wrapText="1"/>
    </xf>
    <xf numFmtId="0" fontId="11" fillId="0" borderId="160" xfId="0" applyFont="1" applyBorder="1" applyAlignment="1">
      <alignment horizontal="left" vertical="center" wrapText="1"/>
    </xf>
    <xf numFmtId="0" fontId="11" fillId="0" borderId="3" xfId="0" applyFont="1" applyBorder="1" applyAlignment="1">
      <alignment horizontal="center" vertical="center" textRotation="255" wrapText="1"/>
    </xf>
    <xf numFmtId="0" fontId="11" fillId="0" borderId="114" xfId="0" applyFont="1" applyBorder="1" applyAlignment="1">
      <alignment horizontal="center" vertical="center" textRotation="255" wrapText="1"/>
    </xf>
    <xf numFmtId="0" fontId="11" fillId="0" borderId="197" xfId="0" applyFont="1" applyBorder="1" applyAlignment="1">
      <alignment horizontal="left" vertical="center" wrapText="1"/>
    </xf>
    <xf numFmtId="0" fontId="11" fillId="0" borderId="203"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02"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56" xfId="0" applyFont="1" applyBorder="1" applyAlignment="1">
      <alignment horizontal="left" vertical="top" wrapText="1"/>
    </xf>
    <xf numFmtId="0" fontId="11" fillId="0" borderId="0" xfId="0" applyFont="1" applyAlignment="1">
      <alignment horizontal="left" vertical="top" wrapText="1"/>
    </xf>
    <xf numFmtId="0" fontId="11" fillId="0" borderId="171" xfId="0" applyFont="1" applyBorder="1" applyAlignment="1">
      <alignment horizontal="left" vertical="top" wrapText="1"/>
    </xf>
    <xf numFmtId="0" fontId="11" fillId="0" borderId="13" xfId="0" applyFont="1" applyBorder="1" applyAlignment="1">
      <alignment horizontal="left" vertical="top" wrapText="1"/>
    </xf>
    <xf numFmtId="0" fontId="11" fillId="0" borderId="170" xfId="0" applyFont="1" applyBorder="1" applyAlignment="1">
      <alignment horizontal="center" vertical="top" wrapText="1"/>
    </xf>
    <xf numFmtId="0" fontId="11" fillId="0" borderId="56" xfId="0" applyFont="1" applyBorder="1" applyAlignment="1">
      <alignment horizontal="center" vertical="top" wrapText="1"/>
    </xf>
    <xf numFmtId="0" fontId="11" fillId="0" borderId="34" xfId="0" applyFont="1" applyBorder="1" applyAlignment="1">
      <alignment horizontal="center" vertical="top" wrapText="1"/>
    </xf>
    <xf numFmtId="0" fontId="11" fillId="0" borderId="202" xfId="0" applyFont="1" applyBorder="1" applyAlignment="1">
      <alignment horizontal="center" vertical="top" wrapText="1"/>
    </xf>
    <xf numFmtId="0" fontId="11" fillId="0" borderId="36" xfId="0" applyFont="1" applyBorder="1" applyAlignment="1">
      <alignment horizontal="center" vertical="top" wrapText="1"/>
    </xf>
    <xf numFmtId="0" fontId="11" fillId="0" borderId="30" xfId="0" applyFont="1" applyBorder="1" applyAlignment="1">
      <alignment horizontal="center" vertical="top" wrapText="1"/>
    </xf>
    <xf numFmtId="0" fontId="45" fillId="0" borderId="17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202"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30" xfId="0" applyFont="1" applyBorder="1" applyAlignment="1">
      <alignment horizontal="center" vertical="center" wrapText="1"/>
    </xf>
    <xf numFmtId="0" fontId="45" fillId="0" borderId="203" xfId="0" applyFont="1" applyBorder="1" applyAlignment="1">
      <alignment horizontal="center" vertical="center" wrapText="1"/>
    </xf>
    <xf numFmtId="0" fontId="45" fillId="0" borderId="29" xfId="0" applyFont="1" applyBorder="1" applyAlignment="1">
      <alignment horizontal="center" vertical="center" wrapText="1"/>
    </xf>
    <xf numFmtId="0" fontId="45" fillId="0" borderId="180" xfId="0" applyFont="1" applyBorder="1" applyAlignment="1">
      <alignment horizontal="center" vertical="center" wrapText="1"/>
    </xf>
    <xf numFmtId="0" fontId="45" fillId="0" borderId="201"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0" xfId="0" applyFont="1" applyAlignment="1">
      <alignment horizontal="center" vertical="center" wrapText="1"/>
    </xf>
    <xf numFmtId="0" fontId="45" fillId="0" borderId="171" xfId="0" applyFont="1" applyBorder="1" applyAlignment="1">
      <alignment horizontal="center" vertical="center" wrapText="1"/>
    </xf>
    <xf numFmtId="0" fontId="45" fillId="0" borderId="13" xfId="0" applyFont="1" applyBorder="1" applyAlignment="1">
      <alignment horizontal="center" vertical="center" wrapText="1"/>
    </xf>
    <xf numFmtId="0" fontId="40" fillId="0" borderId="0" xfId="0" applyFont="1" applyAlignment="1">
      <alignment vertical="top" wrapText="1"/>
    </xf>
    <xf numFmtId="0" fontId="45" fillId="0" borderId="175" xfId="0" applyFont="1" applyBorder="1" applyAlignment="1">
      <alignment horizontal="center" vertical="center" wrapText="1"/>
    </xf>
    <xf numFmtId="0" fontId="100" fillId="0" borderId="191" xfId="0" applyFont="1" applyBorder="1" applyAlignment="1">
      <alignment horizontal="center" vertical="center" wrapText="1"/>
    </xf>
    <xf numFmtId="0" fontId="100" fillId="0" borderId="179" xfId="0" applyFont="1" applyBorder="1" applyAlignment="1">
      <alignment horizontal="center" vertical="center" wrapText="1"/>
    </xf>
    <xf numFmtId="0" fontId="45" fillId="0" borderId="191" xfId="0" applyFont="1" applyBorder="1" applyAlignment="1">
      <alignment horizontal="center" vertical="center" wrapText="1"/>
    </xf>
    <xf numFmtId="0" fontId="100" fillId="0" borderId="208" xfId="0" applyFont="1" applyBorder="1" applyAlignment="1">
      <alignment horizontal="center" vertical="center" wrapText="1"/>
    </xf>
    <xf numFmtId="0" fontId="45" fillId="0" borderId="189" xfId="0" applyFont="1" applyBorder="1" applyAlignment="1">
      <alignment horizontal="center" vertical="center" wrapText="1"/>
    </xf>
    <xf numFmtId="0" fontId="45" fillId="0" borderId="190" xfId="0" applyFont="1" applyBorder="1" applyAlignment="1">
      <alignment horizontal="center" vertical="center" wrapText="1"/>
    </xf>
    <xf numFmtId="0" fontId="45" fillId="0" borderId="206" xfId="0" applyFont="1" applyBorder="1" applyAlignment="1">
      <alignment horizontal="center" vertical="center" wrapText="1"/>
    </xf>
    <xf numFmtId="0" fontId="40" fillId="0" borderId="160" xfId="0" applyFont="1" applyBorder="1" applyAlignment="1">
      <alignment vertical="top" wrapText="1"/>
    </xf>
    <xf numFmtId="0" fontId="11" fillId="0" borderId="201" xfId="0" applyFont="1" applyBorder="1" applyAlignment="1">
      <alignment horizontal="center" vertical="center" wrapText="1"/>
    </xf>
    <xf numFmtId="0" fontId="11" fillId="0" borderId="0" xfId="0" applyFont="1" applyAlignment="1">
      <alignment horizontal="center" vertical="center" wrapText="1"/>
    </xf>
    <xf numFmtId="0" fontId="11" fillId="0" borderId="170" xfId="0" applyFont="1" applyBorder="1" applyAlignment="1">
      <alignment horizontal="center" vertical="center" wrapText="1"/>
    </xf>
    <xf numFmtId="0" fontId="11" fillId="0" borderId="171"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13" xfId="0" applyFont="1" applyBorder="1" applyAlignment="1">
      <alignment horizontal="center" vertical="center" wrapText="1"/>
    </xf>
    <xf numFmtId="0" fontId="45" fillId="0" borderId="209"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97" xfId="0" applyFont="1" applyBorder="1" applyAlignment="1">
      <alignment horizontal="left" vertical="center" wrapText="1"/>
    </xf>
    <xf numFmtId="0" fontId="45" fillId="0" borderId="67" xfId="0" applyFont="1" applyBorder="1" applyAlignment="1">
      <alignment horizontal="left" vertical="center" wrapText="1"/>
    </xf>
    <xf numFmtId="0" fontId="45" fillId="0" borderId="0" xfId="0" applyFont="1" applyAlignment="1">
      <alignment horizontal="left" vertical="center" wrapText="1"/>
    </xf>
    <xf numFmtId="0" fontId="45" fillId="0" borderId="13" xfId="0" applyFont="1" applyBorder="1" applyAlignment="1">
      <alignment horizontal="left" vertical="center" wrapText="1"/>
    </xf>
    <xf numFmtId="0" fontId="40" fillId="0" borderId="207" xfId="0" applyFont="1" applyBorder="1" applyAlignment="1">
      <alignment horizontal="left" vertical="center" wrapText="1"/>
    </xf>
    <xf numFmtId="0" fontId="40" fillId="0" borderId="190" xfId="0" applyFont="1" applyBorder="1" applyAlignment="1">
      <alignment horizontal="left" vertical="center" wrapText="1"/>
    </xf>
    <xf numFmtId="0" fontId="40" fillId="0" borderId="185" xfId="0" applyFont="1" applyBorder="1" applyAlignment="1">
      <alignment horizontal="left" vertical="center" wrapText="1"/>
    </xf>
    <xf numFmtId="0" fontId="37" fillId="0" borderId="200" xfId="0" applyFont="1" applyBorder="1" applyAlignment="1">
      <alignment horizontal="center" vertical="center"/>
    </xf>
    <xf numFmtId="0" fontId="37" fillId="0" borderId="113" xfId="0" applyFont="1" applyBorder="1" applyAlignment="1">
      <alignment horizontal="center" vertical="center"/>
    </xf>
    <xf numFmtId="0" fontId="37" fillId="0" borderId="13" xfId="0" applyFont="1" applyBorder="1" applyAlignment="1">
      <alignment horizontal="left" vertical="center"/>
    </xf>
    <xf numFmtId="0" fontId="37" fillId="0" borderId="186" xfId="0" applyFont="1" applyBorder="1" applyAlignment="1">
      <alignment horizontal="left" vertical="center"/>
    </xf>
    <xf numFmtId="0" fontId="37" fillId="0" borderId="188" xfId="0" applyFont="1" applyBorder="1" applyAlignment="1">
      <alignment horizontal="left" vertical="center"/>
    </xf>
    <xf numFmtId="0" fontId="100" fillId="0" borderId="186" xfId="0" applyFont="1" applyBorder="1" applyAlignment="1">
      <alignment horizontal="center" vertical="center"/>
    </xf>
    <xf numFmtId="0" fontId="100" fillId="0" borderId="188" xfId="0" applyFont="1" applyBorder="1" applyAlignment="1">
      <alignment horizontal="center" vertical="center"/>
    </xf>
    <xf numFmtId="0" fontId="100" fillId="0" borderId="190" xfId="0" applyFont="1" applyBorder="1" applyAlignment="1">
      <alignment horizontal="center" vertical="center"/>
    </xf>
    <xf numFmtId="0" fontId="100" fillId="0" borderId="185" xfId="0" applyFont="1" applyBorder="1" applyAlignment="1">
      <alignment horizontal="center" vertical="center"/>
    </xf>
    <xf numFmtId="0" fontId="100" fillId="0" borderId="187" xfId="0" applyFont="1" applyBorder="1" applyAlignment="1">
      <alignment horizontal="center" vertical="center"/>
    </xf>
    <xf numFmtId="0" fontId="37" fillId="0" borderId="180" xfId="0" applyFont="1" applyBorder="1" applyAlignment="1">
      <alignment horizontal="center" vertical="center"/>
    </xf>
    <xf numFmtId="0" fontId="100" fillId="0" borderId="201" xfId="0" applyFont="1" applyBorder="1" applyAlignment="1">
      <alignment horizontal="center" vertical="center"/>
    </xf>
    <xf numFmtId="0" fontId="100" fillId="0" borderId="171" xfId="0" applyFont="1" applyBorder="1" applyAlignment="1">
      <alignment horizontal="center" vertical="center"/>
    </xf>
    <xf numFmtId="0" fontId="37" fillId="0" borderId="160" xfId="0" applyFont="1" applyBorder="1" applyAlignment="1">
      <alignment horizontal="left" vertical="center" wrapText="1"/>
    </xf>
    <xf numFmtId="0" fontId="37" fillId="0" borderId="180" xfId="0" applyFont="1" applyBorder="1" applyAlignment="1">
      <alignment horizontal="left" vertical="center" wrapText="1"/>
    </xf>
    <xf numFmtId="0" fontId="37" fillId="0" borderId="201" xfId="0" applyFont="1" applyBorder="1" applyAlignment="1">
      <alignment horizontal="left" vertical="center" wrapText="1"/>
    </xf>
    <xf numFmtId="0" fontId="37" fillId="0" borderId="210" xfId="0" applyFont="1" applyBorder="1" applyAlignment="1">
      <alignment horizontal="left" vertical="center" wrapText="1"/>
    </xf>
    <xf numFmtId="0" fontId="37" fillId="0" borderId="110" xfId="0" applyFont="1" applyBorder="1" applyAlignment="1">
      <alignment horizontal="left" vertical="center" wrapText="1"/>
    </xf>
    <xf numFmtId="0" fontId="37" fillId="0" borderId="28" xfId="0" applyFont="1" applyBorder="1" applyAlignment="1">
      <alignment horizontal="left" vertical="center" wrapText="1"/>
    </xf>
    <xf numFmtId="0" fontId="37" fillId="0" borderId="175" xfId="0" applyFont="1" applyBorder="1" applyAlignment="1">
      <alignment horizontal="left" vertical="center"/>
    </xf>
    <xf numFmtId="0" fontId="37" fillId="0" borderId="191" xfId="0" applyFont="1" applyBorder="1" applyAlignment="1">
      <alignment horizontal="left" vertical="center"/>
    </xf>
    <xf numFmtId="0" fontId="37" fillId="0" borderId="179" xfId="0" applyFont="1" applyBorder="1" applyAlignment="1">
      <alignment horizontal="left" vertical="center"/>
    </xf>
    <xf numFmtId="0" fontId="106" fillId="0" borderId="52" xfId="0" applyFont="1" applyBorder="1" applyAlignment="1">
      <alignment horizontal="left" vertical="center"/>
    </xf>
    <xf numFmtId="0" fontId="106" fillId="0" borderId="15" xfId="0" applyFont="1" applyBorder="1" applyAlignment="1">
      <alignment horizontal="left" vertical="center"/>
    </xf>
    <xf numFmtId="0" fontId="106" fillId="0" borderId="23" xfId="0" applyFont="1" applyBorder="1" applyAlignment="1">
      <alignment horizontal="left" vertical="center"/>
    </xf>
    <xf numFmtId="0" fontId="106" fillId="0" borderId="188" xfId="0" applyFont="1" applyBorder="1" applyAlignment="1">
      <alignment horizontal="left" vertical="center"/>
    </xf>
    <xf numFmtId="0" fontId="37" fillId="0" borderId="7" xfId="0" applyFont="1" applyBorder="1" applyAlignment="1">
      <alignment horizontal="center" vertical="center"/>
    </xf>
    <xf numFmtId="0" fontId="19" fillId="0" borderId="195" xfId="0" applyFont="1" applyBorder="1" applyAlignment="1">
      <alignment horizontal="left" vertical="center" wrapText="1"/>
    </xf>
    <xf numFmtId="0" fontId="19" fillId="0" borderId="160" xfId="0" applyFont="1" applyBorder="1" applyAlignment="1">
      <alignment horizontal="left" vertical="center" wrapText="1"/>
    </xf>
    <xf numFmtId="0" fontId="37" fillId="0" borderId="195" xfId="0" applyFont="1" applyBorder="1" applyAlignment="1">
      <alignment horizontal="center" vertical="center" wrapText="1"/>
    </xf>
    <xf numFmtId="0" fontId="37" fillId="0" borderId="3" xfId="0" applyFont="1" applyBorder="1" applyAlignment="1">
      <alignment horizontal="center" vertical="center" wrapText="1"/>
    </xf>
    <xf numFmtId="0" fontId="40" fillId="0" borderId="195"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114" xfId="0" applyFont="1" applyBorder="1" applyAlignment="1">
      <alignment horizontal="center" vertical="center" wrapText="1"/>
    </xf>
    <xf numFmtId="0" fontId="40" fillId="0" borderId="170" xfId="0" applyFont="1" applyBorder="1" applyAlignment="1">
      <alignment horizontal="center" vertical="center" wrapText="1"/>
    </xf>
    <xf numFmtId="0" fontId="40" fillId="0" borderId="34"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56" xfId="0" applyFont="1" applyBorder="1" applyAlignment="1">
      <alignment horizontal="center" vertical="center" wrapText="1"/>
    </xf>
    <xf numFmtId="0" fontId="40" fillId="0" borderId="219" xfId="0" applyFont="1" applyBorder="1" applyAlignment="1">
      <alignment horizontal="center" vertical="center" wrapText="1"/>
    </xf>
    <xf numFmtId="0" fontId="40" fillId="0" borderId="185" xfId="0" applyFont="1" applyBorder="1" applyAlignment="1">
      <alignment horizontal="center" vertical="center" wrapText="1"/>
    </xf>
    <xf numFmtId="0" fontId="10" fillId="0" borderId="195" xfId="0" applyFont="1" applyBorder="1" applyAlignment="1">
      <alignment horizontal="center" vertical="center" wrapText="1"/>
    </xf>
    <xf numFmtId="0" fontId="10" fillId="0" borderId="3" xfId="0" applyFont="1" applyBorder="1" applyAlignment="1">
      <alignment horizontal="center" vertical="center" wrapText="1"/>
    </xf>
    <xf numFmtId="0" fontId="40" fillId="0" borderId="0" xfId="0" applyFont="1" applyAlignment="1">
      <alignment horizontal="right" vertical="center" wrapText="1"/>
    </xf>
    <xf numFmtId="0" fontId="100" fillId="0" borderId="0" xfId="0" applyFont="1" applyAlignment="1">
      <alignment horizontal="right" vertical="center" wrapText="1"/>
    </xf>
    <xf numFmtId="0" fontId="40" fillId="0" borderId="189" xfId="0" applyFont="1" applyBorder="1" applyAlignment="1">
      <alignment horizontal="center" vertical="center" wrapText="1"/>
    </xf>
    <xf numFmtId="0" fontId="40" fillId="0" borderId="190" xfId="0" applyFont="1" applyBorder="1" applyAlignment="1">
      <alignment horizontal="center" vertical="center" wrapText="1"/>
    </xf>
    <xf numFmtId="0" fontId="40" fillId="0" borderId="56" xfId="0" applyFont="1" applyBorder="1" applyAlignment="1">
      <alignment horizontal="center" vertical="center" wrapText="1"/>
    </xf>
    <xf numFmtId="0" fontId="19" fillId="0" borderId="195" xfId="0" applyFont="1" applyBorder="1" applyAlignment="1">
      <alignment horizontal="center" vertical="center"/>
    </xf>
    <xf numFmtId="0" fontId="19" fillId="0" borderId="3" xfId="0" applyFont="1" applyBorder="1" applyAlignment="1">
      <alignment horizontal="center" vertical="center"/>
    </xf>
    <xf numFmtId="0" fontId="19" fillId="0" borderId="114" xfId="0" applyFont="1" applyBorder="1" applyAlignment="1">
      <alignment horizontal="center" vertical="center"/>
    </xf>
    <xf numFmtId="0" fontId="19" fillId="0" borderId="211" xfId="0" applyFont="1" applyBorder="1" applyAlignment="1">
      <alignment horizontal="center" vertical="center"/>
    </xf>
    <xf numFmtId="0" fontId="101" fillId="0" borderId="0" xfId="0" applyFont="1" applyAlignment="1">
      <alignment horizontal="left" vertical="center" wrapText="1"/>
    </xf>
    <xf numFmtId="0" fontId="101" fillId="0" borderId="0" xfId="0" applyFont="1" applyAlignment="1">
      <alignment horizontal="left" vertical="center"/>
    </xf>
    <xf numFmtId="0" fontId="133" fillId="0" borderId="47" xfId="0" applyFont="1" applyBorder="1" applyAlignment="1">
      <alignment horizontal="center" vertical="center" wrapText="1"/>
    </xf>
    <xf numFmtId="0" fontId="133" fillId="0" borderId="48" xfId="0" applyFont="1" applyBorder="1" applyAlignment="1">
      <alignment horizontal="center" vertical="center" wrapText="1"/>
    </xf>
    <xf numFmtId="0" fontId="133" fillId="0" borderId="49" xfId="0" applyFont="1" applyBorder="1" applyAlignment="1">
      <alignment horizontal="center" vertical="center" wrapText="1"/>
    </xf>
    <xf numFmtId="0" fontId="133" fillId="0" borderId="50" xfId="0" applyFont="1" applyBorder="1" applyAlignment="1">
      <alignment horizontal="center" vertical="center" wrapText="1"/>
    </xf>
    <xf numFmtId="0" fontId="69" fillId="0" borderId="160" xfId="0" applyFont="1" applyBorder="1" applyAlignment="1">
      <alignment horizontal="right" vertical="center" wrapText="1"/>
    </xf>
    <xf numFmtId="0" fontId="19" fillId="0" borderId="160" xfId="0" applyFont="1" applyBorder="1" applyAlignment="1">
      <alignment horizontal="center" vertical="center"/>
    </xf>
    <xf numFmtId="0" fontId="19" fillId="0" borderId="197" xfId="0" applyFont="1" applyBorder="1" applyAlignment="1">
      <alignment horizontal="center" vertical="center"/>
    </xf>
    <xf numFmtId="0" fontId="19" fillId="0" borderId="13" xfId="0" applyFont="1" applyBorder="1" applyAlignment="1">
      <alignment horizontal="center" vertical="center"/>
    </xf>
    <xf numFmtId="0" fontId="19" fillId="0" borderId="110" xfId="0" applyFont="1" applyBorder="1" applyAlignment="1">
      <alignment horizontal="center" vertical="center"/>
    </xf>
    <xf numFmtId="0" fontId="19" fillId="0" borderId="142" xfId="0" applyFont="1" applyBorder="1" applyAlignment="1">
      <alignment horizontal="center" vertical="center"/>
    </xf>
    <xf numFmtId="0" fontId="19" fillId="0" borderId="195" xfId="0" applyFont="1" applyBorder="1" applyAlignment="1">
      <alignment horizontal="center" vertical="center" wrapText="1"/>
    </xf>
    <xf numFmtId="0" fontId="19" fillId="0" borderId="160" xfId="0" applyFont="1" applyBorder="1" applyAlignment="1">
      <alignment horizontal="center" vertical="center" wrapText="1"/>
    </xf>
    <xf numFmtId="0" fontId="19" fillId="0" borderId="197" xfId="0" applyFont="1" applyBorder="1" applyAlignment="1">
      <alignment horizontal="center" vertical="center" wrapText="1"/>
    </xf>
    <xf numFmtId="0" fontId="10" fillId="0" borderId="200" xfId="0" applyFont="1" applyBorder="1" applyAlignment="1">
      <alignment horizontal="center" vertical="center" textRotation="255"/>
    </xf>
    <xf numFmtId="0" fontId="10" fillId="0" borderId="7" xfId="0" applyFont="1" applyBorder="1" applyAlignment="1">
      <alignment horizontal="center" vertical="center" textRotation="255"/>
    </xf>
    <xf numFmtId="0" fontId="10" fillId="0" borderId="114" xfId="0" applyFont="1" applyBorder="1" applyAlignment="1">
      <alignment horizontal="center" vertical="center" textRotation="255"/>
    </xf>
    <xf numFmtId="49" fontId="10" fillId="0" borderId="160" xfId="0" applyNumberFormat="1" applyFont="1" applyBorder="1" applyAlignment="1">
      <alignment horizontal="center" vertical="center"/>
    </xf>
    <xf numFmtId="49" fontId="10" fillId="0" borderId="0" xfId="0" applyNumberFormat="1" applyFont="1" applyAlignment="1">
      <alignment horizontal="center" vertical="center"/>
    </xf>
    <xf numFmtId="0" fontId="10" fillId="0" borderId="160" xfId="0" applyFont="1" applyBorder="1" applyAlignment="1">
      <alignment horizontal="left" vertical="center" wrapText="1"/>
    </xf>
    <xf numFmtId="0" fontId="10" fillId="0" borderId="13" xfId="0" applyFont="1" applyBorder="1" applyAlignment="1">
      <alignment horizontal="left" vertical="center" wrapText="1"/>
    </xf>
    <xf numFmtId="0" fontId="10" fillId="0" borderId="0" xfId="0" applyFont="1" applyAlignment="1">
      <alignment horizontal="center" vertical="center" textRotation="255"/>
    </xf>
    <xf numFmtId="0" fontId="10" fillId="0" borderId="189" xfId="0" applyFont="1" applyBorder="1" applyAlignment="1">
      <alignment horizontal="left" vertical="center" wrapText="1"/>
    </xf>
    <xf numFmtId="0" fontId="10" fillId="0" borderId="187" xfId="0" applyFont="1" applyBorder="1" applyAlignment="1">
      <alignment horizontal="left" vertical="center" wrapText="1"/>
    </xf>
    <xf numFmtId="0" fontId="10" fillId="0" borderId="200" xfId="0" applyFont="1" applyBorder="1" applyAlignment="1">
      <alignment horizontal="left" vertical="center" wrapText="1"/>
    </xf>
    <xf numFmtId="0" fontId="0" fillId="0" borderId="0" xfId="0" applyAlignment="1">
      <alignment horizontal="center" vertical="center"/>
    </xf>
    <xf numFmtId="0" fontId="10" fillId="0" borderId="24" xfId="0" applyFont="1" applyBorder="1" applyAlignment="1">
      <alignment horizontal="left" vertical="center" wrapText="1"/>
    </xf>
    <xf numFmtId="0" fontId="10" fillId="0" borderId="53" xfId="0" applyFont="1" applyBorder="1" applyAlignment="1">
      <alignment horizontal="left" vertical="center" wrapText="1"/>
    </xf>
    <xf numFmtId="0" fontId="10" fillId="0" borderId="197" xfId="0" applyFont="1" applyBorder="1" applyAlignment="1">
      <alignment horizontal="left" vertical="center" wrapText="1"/>
    </xf>
    <xf numFmtId="0" fontId="10" fillId="0" borderId="0" xfId="0" applyFont="1" applyAlignment="1">
      <alignment horizontal="center" vertical="top" shrinkToFit="1"/>
    </xf>
    <xf numFmtId="0" fontId="10" fillId="0" borderId="3" xfId="0" applyFont="1" applyBorder="1" applyAlignment="1">
      <alignment horizontal="center" vertical="center" textRotation="255"/>
    </xf>
    <xf numFmtId="0" fontId="10" fillId="0" borderId="114" xfId="0" applyFont="1" applyBorder="1" applyAlignment="1">
      <alignment horizontal="left" vertical="center" wrapText="1"/>
    </xf>
    <xf numFmtId="0" fontId="10" fillId="0" borderId="110" xfId="0" applyFont="1" applyBorder="1" applyAlignment="1">
      <alignment horizontal="left" vertical="center" wrapText="1"/>
    </xf>
    <xf numFmtId="0" fontId="10" fillId="0" borderId="142" xfId="0" applyFont="1" applyBorder="1" applyAlignment="1">
      <alignment horizontal="left" vertical="center" wrapText="1"/>
    </xf>
    <xf numFmtId="0" fontId="10" fillId="0" borderId="18" xfId="0" applyFont="1" applyBorder="1" applyAlignment="1">
      <alignment horizontal="left" vertical="center" wrapText="1"/>
    </xf>
    <xf numFmtId="0" fontId="10" fillId="0" borderId="80" xfId="0" applyFont="1" applyBorder="1" applyAlignment="1">
      <alignment horizontal="left" vertical="center" wrapText="1"/>
    </xf>
    <xf numFmtId="0" fontId="10" fillId="0" borderId="227" xfId="0" applyFont="1" applyBorder="1" applyAlignment="1">
      <alignment horizontal="left" vertical="center" wrapText="1"/>
    </xf>
    <xf numFmtId="0" fontId="10" fillId="0" borderId="228" xfId="0" applyFont="1" applyBorder="1" applyAlignment="1">
      <alignment horizontal="left" vertical="center" wrapText="1"/>
    </xf>
    <xf numFmtId="0" fontId="10" fillId="0" borderId="195" xfId="0" applyFont="1" applyBorder="1" applyAlignment="1">
      <alignment horizontal="left" vertical="center" wrapText="1"/>
    </xf>
    <xf numFmtId="0" fontId="10" fillId="0" borderId="187" xfId="0" applyFont="1" applyBorder="1">
      <alignment vertical="center"/>
    </xf>
    <xf numFmtId="0" fontId="10" fillId="0" borderId="113" xfId="0" applyFont="1" applyBorder="1">
      <alignment vertical="center"/>
    </xf>
    <xf numFmtId="0" fontId="37" fillId="0" borderId="0" xfId="0" applyFont="1" applyAlignment="1">
      <alignment horizontal="center" vertical="top" shrinkToFit="1"/>
    </xf>
    <xf numFmtId="0" fontId="40" fillId="0" borderId="195" xfId="0" applyFont="1" applyBorder="1" applyAlignment="1">
      <alignment horizontal="center" vertical="center"/>
    </xf>
    <xf numFmtId="0" fontId="40" fillId="0" borderId="160" xfId="0" applyFont="1" applyBorder="1" applyAlignment="1">
      <alignment horizontal="center" vertical="center"/>
    </xf>
    <xf numFmtId="0" fontId="40" fillId="0" borderId="197" xfId="0" applyFont="1" applyBorder="1" applyAlignment="1">
      <alignment horizontal="center" vertical="center"/>
    </xf>
    <xf numFmtId="0" fontId="40" fillId="0" borderId="3" xfId="0" applyFont="1" applyBorder="1" applyAlignment="1">
      <alignment horizontal="center" vertical="center"/>
    </xf>
    <xf numFmtId="0" fontId="40" fillId="0" borderId="0" xfId="0" applyFont="1" applyAlignment="1">
      <alignment horizontal="center" vertical="center"/>
    </xf>
    <xf numFmtId="0" fontId="40" fillId="0" borderId="13" xfId="0" applyFont="1" applyBorder="1" applyAlignment="1">
      <alignment horizontal="center" vertical="center"/>
    </xf>
    <xf numFmtId="0" fontId="40" fillId="0" borderId="114" xfId="0" applyFont="1" applyBorder="1" applyAlignment="1">
      <alignment horizontal="center" vertical="center"/>
    </xf>
    <xf numFmtId="0" fontId="40" fillId="0" borderId="110" xfId="0" applyFont="1" applyBorder="1" applyAlignment="1">
      <alignment horizontal="center" vertical="center"/>
    </xf>
    <xf numFmtId="0" fontId="40" fillId="0" borderId="142" xfId="0" applyFont="1" applyBorder="1" applyAlignment="1">
      <alignment horizontal="center" vertical="center"/>
    </xf>
    <xf numFmtId="0" fontId="40" fillId="0" borderId="160" xfId="0" applyFont="1" applyBorder="1" applyAlignment="1">
      <alignment horizontal="center" vertical="center" wrapText="1"/>
    </xf>
    <xf numFmtId="0" fontId="40" fillId="0" borderId="197" xfId="0" applyFont="1" applyBorder="1" applyAlignment="1">
      <alignment horizontal="center" vertical="center" wrapText="1"/>
    </xf>
    <xf numFmtId="0" fontId="37" fillId="0" borderId="187" xfId="0" applyFont="1" applyBorder="1" applyAlignment="1">
      <alignment horizontal="left" vertical="center"/>
    </xf>
    <xf numFmtId="0" fontId="32" fillId="0" borderId="0" xfId="0" applyFont="1" applyAlignment="1">
      <alignment horizontal="left" vertical="top" wrapText="1"/>
    </xf>
    <xf numFmtId="0" fontId="32" fillId="0" borderId="0" xfId="0" applyFont="1" applyAlignment="1">
      <alignment horizontal="left" vertical="center" wrapText="1"/>
    </xf>
    <xf numFmtId="0" fontId="32" fillId="0" borderId="195"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113" xfId="0" applyFont="1" applyBorder="1" applyAlignment="1">
      <alignment horizontal="center" vertical="center" wrapText="1"/>
    </xf>
    <xf numFmtId="0" fontId="37" fillId="0" borderId="195" xfId="0" applyFont="1" applyBorder="1" applyAlignment="1">
      <alignment horizontal="center" vertical="center"/>
    </xf>
    <xf numFmtId="0" fontId="37" fillId="0" borderId="160" xfId="0" applyFont="1" applyBorder="1" applyAlignment="1">
      <alignment horizontal="center" vertical="center"/>
    </xf>
    <xf numFmtId="0" fontId="37" fillId="0" borderId="114" xfId="0" applyFont="1" applyBorder="1" applyAlignment="1">
      <alignment horizontal="center" vertical="center"/>
    </xf>
    <xf numFmtId="0" fontId="37" fillId="0" borderId="110" xfId="0" applyFont="1" applyBorder="1" applyAlignment="1">
      <alignment horizontal="center" vertical="center"/>
    </xf>
    <xf numFmtId="0" fontId="37" fillId="0" borderId="273" xfId="0" applyFont="1" applyBorder="1" applyAlignment="1">
      <alignment horizontal="center" vertical="center" wrapText="1"/>
    </xf>
    <xf numFmtId="0" fontId="37" fillId="0" borderId="113" xfId="0" applyFont="1" applyBorder="1" applyAlignment="1">
      <alignment horizontal="center" vertical="center" wrapText="1"/>
    </xf>
    <xf numFmtId="0" fontId="37" fillId="0" borderId="195" xfId="0" applyFont="1" applyBorder="1" applyAlignment="1">
      <alignment horizontal="left" vertical="center"/>
    </xf>
    <xf numFmtId="0" fontId="37" fillId="0" borderId="160" xfId="0" applyFont="1" applyBorder="1" applyAlignment="1">
      <alignment horizontal="left" vertical="center"/>
    </xf>
    <xf numFmtId="0" fontId="37" fillId="0" borderId="197" xfId="0" applyFont="1" applyBorder="1" applyAlignment="1">
      <alignment horizontal="left" vertical="center"/>
    </xf>
    <xf numFmtId="0" fontId="32" fillId="0" borderId="187" xfId="0" applyFont="1" applyBorder="1" applyAlignment="1">
      <alignment horizontal="center" vertical="center"/>
    </xf>
    <xf numFmtId="0" fontId="32" fillId="0" borderId="195" xfId="0" applyFont="1" applyBorder="1" applyAlignment="1">
      <alignment horizontal="center" vertical="center"/>
    </xf>
    <xf numFmtId="0" fontId="32" fillId="0" borderId="3" xfId="0" applyFont="1" applyBorder="1" applyAlignment="1">
      <alignment horizontal="center" vertical="center"/>
    </xf>
    <xf numFmtId="0" fontId="32" fillId="0" borderId="114" xfId="0" applyFont="1" applyBorder="1" applyAlignment="1">
      <alignment horizontal="center" vertical="center"/>
    </xf>
    <xf numFmtId="0" fontId="32" fillId="0" borderId="3" xfId="0" applyFont="1" applyBorder="1" applyAlignment="1">
      <alignment horizontal="center" vertical="center" wrapText="1"/>
    </xf>
    <xf numFmtId="0" fontId="32" fillId="0" borderId="114" xfId="0" applyFont="1" applyBorder="1" applyAlignment="1">
      <alignment horizontal="center" vertical="center" wrapText="1"/>
    </xf>
    <xf numFmtId="0" fontId="32" fillId="0" borderId="195" xfId="0" applyFont="1" applyBorder="1" applyAlignment="1">
      <alignment horizontal="left" vertical="center" wrapText="1"/>
    </xf>
    <xf numFmtId="0" fontId="32" fillId="0" borderId="160" xfId="0" applyFont="1" applyBorder="1" applyAlignment="1">
      <alignment horizontal="left" vertical="center"/>
    </xf>
    <xf numFmtId="0" fontId="32" fillId="0" borderId="197" xfId="0" applyFont="1" applyBorder="1" applyAlignment="1">
      <alignment horizontal="left" vertical="center"/>
    </xf>
    <xf numFmtId="0" fontId="37" fillId="0" borderId="247" xfId="0" applyFont="1" applyBorder="1" applyAlignment="1">
      <alignment horizontal="left" vertical="center"/>
    </xf>
    <xf numFmtId="0" fontId="10" fillId="0" borderId="200" xfId="0" applyFont="1" applyBorder="1">
      <alignment vertical="center"/>
    </xf>
    <xf numFmtId="0" fontId="10" fillId="0" borderId="7" xfId="0" applyFont="1" applyBorder="1">
      <alignment vertical="center"/>
    </xf>
    <xf numFmtId="0" fontId="19" fillId="0" borderId="229" xfId="0" applyFont="1" applyBorder="1" applyAlignment="1">
      <alignment horizontal="center" vertical="center" wrapText="1"/>
    </xf>
    <xf numFmtId="0" fontId="19" fillId="0" borderId="29" xfId="0" applyFont="1" applyBorder="1" applyAlignment="1">
      <alignment horizontal="center" vertical="center" wrapText="1"/>
    </xf>
    <xf numFmtId="0" fontId="40" fillId="0" borderId="0" xfId="0" applyFont="1" applyAlignment="1">
      <alignment horizontal="center" vertical="top" wrapText="1"/>
    </xf>
    <xf numFmtId="0" fontId="40" fillId="0" borderId="187"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14" xfId="0" applyFont="1" applyBorder="1" applyAlignment="1">
      <alignment horizontal="center" vertical="center" wrapText="1"/>
    </xf>
    <xf numFmtId="0" fontId="40" fillId="0" borderId="229" xfId="0" applyFont="1" applyBorder="1" applyAlignment="1">
      <alignment horizontal="center" vertical="center" wrapText="1"/>
    </xf>
    <xf numFmtId="0" fontId="40" fillId="0" borderId="29" xfId="0" applyFont="1" applyBorder="1" applyAlignment="1">
      <alignment horizontal="center" vertical="center" wrapText="1"/>
    </xf>
    <xf numFmtId="0" fontId="51" fillId="0" borderId="0" xfId="0" applyFont="1" applyAlignment="1">
      <alignment horizontal="left" vertical="center"/>
    </xf>
    <xf numFmtId="176" fontId="32" fillId="0" borderId="189" xfId="0" applyNumberFormat="1" applyFont="1" applyBorder="1" applyAlignment="1">
      <alignment horizontal="center" vertical="center" shrinkToFit="1"/>
    </xf>
    <xf numFmtId="176" fontId="32" fillId="0" borderId="185" xfId="0" applyNumberFormat="1" applyFont="1" applyBorder="1" applyAlignment="1">
      <alignment horizontal="center" vertical="center" shrinkToFit="1"/>
    </xf>
    <xf numFmtId="0" fontId="32" fillId="0" borderId="200" xfId="0" applyFont="1" applyBorder="1" applyAlignment="1">
      <alignment horizontal="left" vertical="center"/>
    </xf>
    <xf numFmtId="0" fontId="32" fillId="0" borderId="187" xfId="0" applyFont="1" applyBorder="1" applyAlignment="1">
      <alignment horizontal="left" vertical="center"/>
    </xf>
    <xf numFmtId="0" fontId="32" fillId="0" borderId="195" xfId="0" applyFont="1" applyBorder="1" applyAlignment="1">
      <alignment horizontal="left" vertical="center"/>
    </xf>
    <xf numFmtId="176" fontId="104" fillId="27" borderId="195" xfId="0" applyNumberFormat="1" applyFont="1" applyFill="1" applyBorder="1" applyAlignment="1" applyProtection="1">
      <alignment horizontal="right" vertical="center" shrinkToFit="1"/>
      <protection locked="0"/>
    </xf>
    <xf numFmtId="176" fontId="104" fillId="27" borderId="197" xfId="0" applyNumberFormat="1" applyFont="1" applyFill="1" applyBorder="1" applyAlignment="1" applyProtection="1">
      <alignment horizontal="right" vertical="center" shrinkToFit="1"/>
      <protection locked="0"/>
    </xf>
    <xf numFmtId="0" fontId="51" fillId="0" borderId="0" xfId="0" applyFont="1" applyAlignment="1">
      <alignment horizontal="left" vertical="center" wrapText="1"/>
    </xf>
    <xf numFmtId="0" fontId="51" fillId="0" borderId="0" xfId="0" applyFont="1" applyAlignment="1">
      <alignment horizontal="left" vertical="top" wrapText="1"/>
    </xf>
    <xf numFmtId="176" fontId="104" fillId="27" borderId="189" xfId="0" applyNumberFormat="1" applyFont="1" applyFill="1" applyBorder="1" applyAlignment="1" applyProtection="1">
      <alignment horizontal="right" vertical="center" shrinkToFit="1"/>
      <protection locked="0"/>
    </xf>
    <xf numFmtId="176" fontId="104" fillId="27" borderId="185" xfId="0" applyNumberFormat="1" applyFont="1" applyFill="1" applyBorder="1" applyAlignment="1" applyProtection="1">
      <alignment horizontal="right" vertical="center" shrinkToFit="1"/>
      <protection locked="0"/>
    </xf>
    <xf numFmtId="0" fontId="32" fillId="0" borderId="189" xfId="0" applyFont="1" applyBorder="1" applyAlignment="1">
      <alignment horizontal="left" vertical="center"/>
    </xf>
    <xf numFmtId="0" fontId="32" fillId="0" borderId="190" xfId="0" applyFont="1" applyBorder="1" applyAlignment="1">
      <alignment horizontal="left" vertical="center"/>
    </xf>
    <xf numFmtId="0" fontId="32" fillId="0" borderId="185" xfId="0" applyFont="1" applyBorder="1" applyAlignment="1">
      <alignment horizontal="left" vertical="center"/>
    </xf>
    <xf numFmtId="176" fontId="14" fillId="0" borderId="189" xfId="0" applyNumberFormat="1" applyFont="1" applyBorder="1" applyAlignment="1">
      <alignment horizontal="center" vertical="center" shrinkToFit="1"/>
    </xf>
    <xf numFmtId="176" fontId="14" fillId="0" borderId="185" xfId="0" applyNumberFormat="1" applyFont="1" applyBorder="1" applyAlignment="1">
      <alignment horizontal="center" vertical="center" shrinkToFit="1"/>
    </xf>
    <xf numFmtId="176" fontId="14" fillId="27" borderId="195" xfId="0" applyNumberFormat="1" applyFont="1" applyFill="1" applyBorder="1" applyAlignment="1" applyProtection="1">
      <alignment horizontal="center" vertical="center" shrinkToFit="1"/>
      <protection locked="0"/>
    </xf>
    <xf numFmtId="176" fontId="14" fillId="27" borderId="239" xfId="0" applyNumberFormat="1" applyFont="1" applyFill="1" applyBorder="1" applyAlignment="1" applyProtection="1">
      <alignment horizontal="center" vertical="center" shrinkToFit="1"/>
      <protection locked="0"/>
    </xf>
    <xf numFmtId="176" fontId="14" fillId="27" borderId="189" xfId="0" applyNumberFormat="1" applyFont="1" applyFill="1" applyBorder="1" applyAlignment="1" applyProtection="1">
      <alignment horizontal="center" vertical="center" shrinkToFit="1"/>
      <protection locked="0"/>
    </xf>
    <xf numFmtId="176" fontId="14" fillId="27" borderId="185" xfId="0" applyNumberFormat="1" applyFont="1" applyFill="1" applyBorder="1" applyAlignment="1" applyProtection="1">
      <alignment horizontal="center" vertical="center" shrinkToFit="1"/>
      <protection locked="0"/>
    </xf>
    <xf numFmtId="176" fontId="14" fillId="0" borderId="190" xfId="0" applyNumberFormat="1" applyFont="1" applyBorder="1" applyAlignment="1">
      <alignment horizontal="center" vertical="center" shrinkToFit="1"/>
    </xf>
    <xf numFmtId="176" fontId="14" fillId="27" borderId="197" xfId="0" applyNumberFormat="1" applyFont="1" applyFill="1" applyBorder="1" applyAlignment="1" applyProtection="1">
      <alignment horizontal="center" vertical="center" shrinkToFit="1"/>
      <protection locked="0"/>
    </xf>
    <xf numFmtId="176" fontId="14" fillId="27" borderId="190" xfId="0" applyNumberFormat="1" applyFont="1" applyFill="1" applyBorder="1" applyAlignment="1" applyProtection="1">
      <alignment horizontal="center" vertical="center" shrinkToFit="1"/>
      <protection locked="0"/>
    </xf>
    <xf numFmtId="0" fontId="10" fillId="0" borderId="195" xfId="0" applyFont="1" applyBorder="1" applyAlignment="1">
      <alignment horizontal="center" vertical="center"/>
    </xf>
    <xf numFmtId="0" fontId="10" fillId="0" borderId="197" xfId="0" applyFont="1" applyBorder="1" applyAlignment="1">
      <alignment horizontal="center" vertical="center"/>
    </xf>
    <xf numFmtId="0" fontId="10" fillId="0" borderId="197" xfId="0" applyFont="1" applyBorder="1" applyAlignment="1">
      <alignment horizontal="center" vertical="center" wrapText="1"/>
    </xf>
    <xf numFmtId="0" fontId="101" fillId="0" borderId="47" xfId="0" applyFont="1" applyBorder="1" applyAlignment="1">
      <alignment horizontal="center" vertical="center" wrapText="1"/>
    </xf>
    <xf numFmtId="0" fontId="101" fillId="0" borderId="48" xfId="0" applyFont="1" applyBorder="1" applyAlignment="1">
      <alignment horizontal="center" vertical="center" wrapText="1"/>
    </xf>
    <xf numFmtId="0" fontId="101" fillId="0" borderId="49" xfId="0" applyFont="1" applyBorder="1" applyAlignment="1">
      <alignment horizontal="center" vertical="center" wrapText="1"/>
    </xf>
    <xf numFmtId="0" fontId="101" fillId="0" borderId="50" xfId="0" applyFont="1" applyBorder="1" applyAlignment="1">
      <alignment horizontal="center" vertical="center" wrapText="1"/>
    </xf>
    <xf numFmtId="0" fontId="10" fillId="0" borderId="190" xfId="0" applyFont="1" applyBorder="1" applyAlignment="1">
      <alignment horizontal="left" vertical="center" wrapText="1"/>
    </xf>
    <xf numFmtId="0" fontId="10" fillId="0" borderId="195" xfId="0" applyFont="1" applyBorder="1" applyAlignment="1">
      <alignment horizontal="left" vertical="center"/>
    </xf>
    <xf numFmtId="0" fontId="0" fillId="0" borderId="160" xfId="0" applyBorder="1" applyAlignment="1">
      <alignment horizontal="left" vertical="center"/>
    </xf>
    <xf numFmtId="0" fontId="0" fillId="0" borderId="160" xfId="0" applyBorder="1">
      <alignment vertical="center"/>
    </xf>
    <xf numFmtId="0" fontId="0" fillId="0" borderId="197" xfId="0" applyBorder="1">
      <alignment vertical="center"/>
    </xf>
    <xf numFmtId="0" fontId="40" fillId="0" borderId="0" xfId="0" applyFont="1" applyAlignment="1">
      <alignment horizontal="right" vertical="top" shrinkToFit="1"/>
    </xf>
    <xf numFmtId="0" fontId="40" fillId="0" borderId="160" xfId="0" applyFont="1" applyBorder="1" applyAlignment="1">
      <alignment horizontal="right" vertical="top" shrinkToFit="1"/>
    </xf>
    <xf numFmtId="0" fontId="37" fillId="0" borderId="197" xfId="0" applyFont="1" applyBorder="1" applyAlignment="1">
      <alignment horizontal="left" vertical="center" wrapText="1"/>
    </xf>
    <xf numFmtId="0" fontId="37" fillId="0" borderId="195" xfId="0" applyFont="1" applyBorder="1" applyAlignment="1">
      <alignment horizontal="right" vertical="center" textRotation="255"/>
    </xf>
    <xf numFmtId="0" fontId="37" fillId="0" borderId="3" xfId="0" applyFont="1" applyBorder="1" applyAlignment="1">
      <alignment horizontal="right" vertical="center" textRotation="255"/>
    </xf>
    <xf numFmtId="0" fontId="37" fillId="0" borderId="114" xfId="0" applyFont="1" applyBorder="1" applyAlignment="1">
      <alignment horizontal="right" vertical="center" textRotation="255"/>
    </xf>
    <xf numFmtId="0" fontId="37" fillId="0" borderId="24" xfId="0" applyFont="1" applyBorder="1" applyAlignment="1">
      <alignment horizontal="left" vertical="center" wrapText="1"/>
    </xf>
    <xf numFmtId="0" fontId="37" fillId="0" borderId="53" xfId="0" applyFont="1" applyBorder="1" applyAlignment="1">
      <alignment horizontal="left" vertical="center" wrapText="1"/>
    </xf>
    <xf numFmtId="0" fontId="37" fillId="0" borderId="11" xfId="0" applyFont="1" applyBorder="1" applyAlignment="1">
      <alignment horizontal="left" vertical="center" wrapText="1"/>
    </xf>
    <xf numFmtId="0" fontId="37" fillId="0" borderId="187" xfId="0" applyFont="1" applyBorder="1">
      <alignment vertical="center"/>
    </xf>
    <xf numFmtId="0" fontId="37" fillId="0" borderId="113" xfId="0" applyFont="1" applyBorder="1">
      <alignment vertical="center"/>
    </xf>
    <xf numFmtId="0" fontId="37" fillId="0" borderId="7" xfId="0" applyFont="1" applyBorder="1" applyAlignment="1">
      <alignment horizontal="center" vertical="center" textRotation="255"/>
    </xf>
    <xf numFmtId="0" fontId="37" fillId="0" borderId="3" xfId="0" applyFont="1" applyBorder="1" applyAlignment="1">
      <alignment horizontal="center" vertical="center" textRotation="255"/>
    </xf>
    <xf numFmtId="0" fontId="37" fillId="0" borderId="142" xfId="0" applyFont="1" applyBorder="1" applyAlignment="1">
      <alignment horizontal="left" vertical="center" wrapText="1"/>
    </xf>
    <xf numFmtId="0" fontId="37" fillId="0" borderId="54" xfId="0" applyFont="1" applyBorder="1" applyAlignment="1">
      <alignment horizontal="left" vertical="center" wrapText="1"/>
    </xf>
    <xf numFmtId="0" fontId="37" fillId="0" borderId="55" xfId="0" applyFont="1" applyBorder="1" applyAlignment="1">
      <alignment horizontal="left" vertical="center" wrapText="1"/>
    </xf>
    <xf numFmtId="0" fontId="37" fillId="0" borderId="246" xfId="0" applyFont="1" applyBorder="1" applyAlignment="1">
      <alignment horizontal="left" vertical="center" wrapText="1"/>
    </xf>
    <xf numFmtId="0" fontId="37" fillId="0" borderId="247" xfId="0" applyFont="1" applyBorder="1" applyAlignment="1">
      <alignment horizontal="left" vertical="center" wrapText="1"/>
    </xf>
    <xf numFmtId="0" fontId="40" fillId="0" borderId="0" xfId="0" applyFont="1" applyAlignment="1">
      <alignment horizontal="right" vertical="center"/>
    </xf>
    <xf numFmtId="0" fontId="99" fillId="0" borderId="13" xfId="0" applyFont="1" applyBorder="1" applyAlignment="1">
      <alignment horizontal="center" vertical="center"/>
    </xf>
    <xf numFmtId="0" fontId="37" fillId="0" borderId="187" xfId="0" applyFont="1" applyBorder="1" applyAlignment="1">
      <alignment horizontal="left" vertical="center" wrapText="1"/>
    </xf>
    <xf numFmtId="0" fontId="37" fillId="0" borderId="197" xfId="0" applyFont="1" applyBorder="1" applyAlignment="1">
      <alignment horizontal="center" vertical="center" textRotation="255"/>
    </xf>
    <xf numFmtId="0" fontId="37" fillId="0" borderId="13" xfId="0" applyFont="1" applyBorder="1" applyAlignment="1">
      <alignment horizontal="center" vertical="center" textRotation="255"/>
    </xf>
    <xf numFmtId="49" fontId="37" fillId="0" borderId="195" xfId="0" applyNumberFormat="1" applyFont="1" applyBorder="1" applyAlignment="1">
      <alignment horizontal="center" vertical="center"/>
    </xf>
    <xf numFmtId="49" fontId="37" fillId="0" borderId="3" xfId="0" applyNumberFormat="1" applyFont="1" applyBorder="1" applyAlignment="1">
      <alignment horizontal="center" vertical="center"/>
    </xf>
    <xf numFmtId="0" fontId="40" fillId="0" borderId="200" xfId="0" applyFont="1" applyBorder="1" applyAlignment="1">
      <alignment horizontal="center" vertical="center" textRotation="255" shrinkToFit="1"/>
    </xf>
    <xf numFmtId="0" fontId="40" fillId="0" borderId="7" xfId="0" applyFont="1" applyBorder="1" applyAlignment="1">
      <alignment horizontal="center" vertical="center" textRotation="255" shrinkToFit="1"/>
    </xf>
    <xf numFmtId="0" fontId="40" fillId="0" borderId="113" xfId="0" applyFont="1" applyBorder="1" applyAlignment="1">
      <alignment horizontal="center" vertical="center" textRotation="255" shrinkToFit="1"/>
    </xf>
    <xf numFmtId="0" fontId="106" fillId="0" borderId="249" xfId="0" applyFont="1" applyBorder="1" applyAlignment="1">
      <alignment horizontal="center" vertical="center" wrapText="1"/>
    </xf>
    <xf numFmtId="0" fontId="106" fillId="0" borderId="250" xfId="0" applyFont="1" applyBorder="1" applyAlignment="1">
      <alignment horizontal="center" vertical="center" wrapText="1"/>
    </xf>
    <xf numFmtId="0" fontId="106" fillId="0" borderId="248" xfId="0" applyFont="1" applyBorder="1" applyAlignment="1">
      <alignment horizontal="center" vertical="center" wrapText="1"/>
    </xf>
    <xf numFmtId="0" fontId="106" fillId="0" borderId="187" xfId="0" applyFont="1" applyBorder="1" applyAlignment="1">
      <alignment horizontal="center" vertical="center" wrapText="1"/>
    </xf>
    <xf numFmtId="0" fontId="40" fillId="0" borderId="200" xfId="0" applyFont="1" applyBorder="1" applyAlignment="1">
      <alignment horizontal="center" vertical="center" textRotation="255"/>
    </xf>
    <xf numFmtId="0" fontId="40" fillId="0" borderId="7" xfId="0" applyFont="1" applyBorder="1" applyAlignment="1">
      <alignment horizontal="center" vertical="center" textRotation="255"/>
    </xf>
    <xf numFmtId="0" fontId="40" fillId="0" borderId="113" xfId="0" applyFont="1" applyBorder="1" applyAlignment="1">
      <alignment horizontal="center" vertical="center" textRotation="255"/>
    </xf>
    <xf numFmtId="0" fontId="40" fillId="0" borderId="200"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113" xfId="0" applyFont="1" applyBorder="1" applyAlignment="1">
      <alignment horizontal="center" vertical="center" wrapText="1"/>
    </xf>
    <xf numFmtId="0" fontId="37" fillId="0" borderId="200" xfId="0" applyFont="1" applyBorder="1" applyAlignment="1">
      <alignment horizontal="center" vertical="center" wrapText="1"/>
    </xf>
    <xf numFmtId="0" fontId="106" fillId="0" borderId="100" xfId="0" applyFont="1" applyBorder="1" applyAlignment="1">
      <alignment horizontal="center" vertical="center"/>
    </xf>
    <xf numFmtId="0" fontId="106" fillId="0" borderId="101" xfId="0" applyFont="1" applyBorder="1" applyAlignment="1">
      <alignment horizontal="center" vertical="center"/>
    </xf>
    <xf numFmtId="0" fontId="106" fillId="0" borderId="102" xfId="0" applyFont="1" applyBorder="1" applyAlignment="1">
      <alignment horizontal="center" vertical="center"/>
    </xf>
    <xf numFmtId="0" fontId="37" fillId="0" borderId="98" xfId="0" applyFont="1" applyBorder="1" applyAlignment="1">
      <alignment horizontal="center" vertical="center" wrapText="1"/>
    </xf>
    <xf numFmtId="0" fontId="37" fillId="0" borderId="105" xfId="0" applyFont="1" applyBorder="1" applyAlignment="1">
      <alignment horizontal="center" vertical="center" wrapText="1"/>
    </xf>
    <xf numFmtId="0" fontId="40" fillId="0" borderId="189" xfId="0" applyFont="1" applyBorder="1" applyAlignment="1">
      <alignment horizontal="center" vertical="center"/>
    </xf>
    <xf numFmtId="0" fontId="40" fillId="0" borderId="190" xfId="0" applyFont="1" applyBorder="1" applyAlignment="1">
      <alignment horizontal="center" vertical="center"/>
    </xf>
    <xf numFmtId="0" fontId="40" fillId="0" borderId="185" xfId="0" applyFont="1" applyBorder="1" applyAlignment="1">
      <alignment horizontal="center" vertical="center"/>
    </xf>
    <xf numFmtId="0" fontId="19" fillId="0" borderId="0" xfId="0" applyFont="1" applyAlignment="1">
      <alignment horizontal="left" vertical="top"/>
    </xf>
    <xf numFmtId="0" fontId="19" fillId="0" borderId="13" xfId="0" applyFont="1" applyBorder="1" applyAlignment="1">
      <alignment horizontal="left" vertical="top"/>
    </xf>
    <xf numFmtId="0" fontId="40" fillId="0" borderId="3" xfId="0" applyFont="1" applyBorder="1" applyAlignment="1">
      <alignment horizontal="center" vertical="top"/>
    </xf>
    <xf numFmtId="0" fontId="40" fillId="0" borderId="0" xfId="0" applyFont="1" applyAlignment="1">
      <alignment horizontal="center" vertical="top"/>
    </xf>
    <xf numFmtId="0" fontId="40" fillId="0" borderId="195" xfId="0" applyFont="1" applyBorder="1" applyAlignment="1">
      <alignment horizontal="center" vertical="top"/>
    </xf>
    <xf numFmtId="0" fontId="40" fillId="0" borderId="160" xfId="0" applyFont="1" applyBorder="1" applyAlignment="1">
      <alignment horizontal="center" vertical="top"/>
    </xf>
    <xf numFmtId="0" fontId="40" fillId="0" borderId="114" xfId="0" applyFont="1" applyBorder="1" applyAlignment="1">
      <alignment horizontal="center" vertical="top"/>
    </xf>
    <xf numFmtId="0" fontId="40" fillId="0" borderId="110" xfId="0" applyFont="1" applyBorder="1" applyAlignment="1">
      <alignment horizontal="center" vertical="top"/>
    </xf>
    <xf numFmtId="0" fontId="40" fillId="0" borderId="187" xfId="0" applyFont="1" applyBorder="1" applyAlignment="1">
      <alignment horizontal="center" vertical="center"/>
    </xf>
    <xf numFmtId="0" fontId="40" fillId="0" borderId="197" xfId="0" applyFont="1" applyBorder="1" applyAlignment="1">
      <alignment horizontal="left" vertical="top" wrapText="1"/>
    </xf>
    <xf numFmtId="0" fontId="40" fillId="0" borderId="13" xfId="0" applyFont="1" applyBorder="1" applyAlignment="1">
      <alignment horizontal="left" vertical="top" wrapText="1"/>
    </xf>
    <xf numFmtId="0" fontId="19" fillId="0" borderId="13" xfId="0" applyFont="1" applyBorder="1" applyAlignment="1">
      <alignment horizontal="left" vertical="top" wrapText="1"/>
    </xf>
    <xf numFmtId="0" fontId="40" fillId="0" borderId="110" xfId="0" applyFont="1" applyBorder="1" applyAlignment="1">
      <alignment horizontal="left" vertical="top" wrapText="1"/>
    </xf>
    <xf numFmtId="0" fontId="40" fillId="0" borderId="142" xfId="0" applyFont="1" applyBorder="1" applyAlignment="1">
      <alignment horizontal="left" vertical="top" wrapText="1"/>
    </xf>
    <xf numFmtId="0" fontId="40" fillId="0" borderId="0" xfId="0" applyFont="1" applyAlignment="1">
      <alignment horizontal="left" vertical="top"/>
    </xf>
    <xf numFmtId="0" fontId="40" fillId="0" borderId="13" xfId="0" applyFont="1" applyBorder="1" applyAlignment="1">
      <alignment horizontal="left" vertical="top"/>
    </xf>
    <xf numFmtId="0" fontId="10" fillId="0" borderId="110" xfId="0" applyFont="1" applyBorder="1" applyAlignment="1">
      <alignment horizontal="right" vertical="center"/>
    </xf>
    <xf numFmtId="0" fontId="118" fillId="0" borderId="190" xfId="0" applyFont="1" applyBorder="1" applyAlignment="1">
      <alignment horizontal="center" vertical="center"/>
    </xf>
    <xf numFmtId="0" fontId="118" fillId="0" borderId="185" xfId="0" applyFont="1" applyBorder="1" applyAlignment="1">
      <alignment horizontal="center" vertical="center"/>
    </xf>
    <xf numFmtId="0" fontId="19" fillId="0" borderId="187" xfId="0" applyFont="1" applyBorder="1" applyAlignment="1">
      <alignment horizontal="center" vertical="center"/>
    </xf>
    <xf numFmtId="0" fontId="10" fillId="0" borderId="0" xfId="0" applyFont="1" applyAlignment="1">
      <alignment vertical="top" shrinkToFit="1"/>
    </xf>
    <xf numFmtId="0" fontId="37" fillId="0" borderId="233" xfId="0" applyFont="1" applyBorder="1">
      <alignment vertical="center"/>
    </xf>
    <xf numFmtId="0" fontId="100" fillId="0" borderId="270" xfId="0" applyFont="1" applyBorder="1">
      <alignment vertical="center"/>
    </xf>
    <xf numFmtId="0" fontId="100" fillId="0" borderId="226" xfId="0" applyFont="1" applyBorder="1">
      <alignment vertical="center"/>
    </xf>
    <xf numFmtId="0" fontId="104" fillId="27" borderId="233" xfId="0" applyFont="1" applyFill="1" applyBorder="1" applyAlignment="1" applyProtection="1">
      <alignment horizontal="right" vertical="center" shrinkToFit="1"/>
      <protection locked="0"/>
    </xf>
    <xf numFmtId="0" fontId="104" fillId="27" borderId="270" xfId="0" applyFont="1" applyFill="1" applyBorder="1" applyAlignment="1" applyProtection="1">
      <alignment horizontal="right" vertical="center" shrinkToFit="1"/>
      <protection locked="0"/>
    </xf>
    <xf numFmtId="0" fontId="104" fillId="27" borderId="226" xfId="0" applyFont="1" applyFill="1" applyBorder="1" applyAlignment="1" applyProtection="1">
      <alignment horizontal="right" vertical="center" shrinkToFit="1"/>
      <protection locked="0"/>
    </xf>
    <xf numFmtId="0" fontId="131" fillId="0" borderId="187" xfId="0" applyFont="1" applyBorder="1" applyAlignment="1">
      <alignment horizontal="center" vertical="center"/>
    </xf>
    <xf numFmtId="0" fontId="37" fillId="27" borderId="189" xfId="0" applyFont="1" applyFill="1" applyBorder="1" applyAlignment="1" applyProtection="1">
      <alignment horizontal="center" vertical="top" wrapText="1"/>
      <protection locked="0"/>
    </xf>
    <xf numFmtId="0" fontId="37" fillId="27" borderId="190" xfId="0" applyFont="1" applyFill="1" applyBorder="1" applyAlignment="1" applyProtection="1">
      <alignment horizontal="center" vertical="top" wrapText="1"/>
      <protection locked="0"/>
    </xf>
    <xf numFmtId="0" fontId="37" fillId="27" borderId="185" xfId="0" applyFont="1" applyFill="1" applyBorder="1" applyAlignment="1" applyProtection="1">
      <alignment horizontal="center" vertical="top" wrapText="1"/>
      <protection locked="0"/>
    </xf>
    <xf numFmtId="0" fontId="37" fillId="0" borderId="197" xfId="0" applyFont="1" applyBorder="1" applyAlignment="1">
      <alignment horizontal="center" vertical="center"/>
    </xf>
    <xf numFmtId="0" fontId="37" fillId="0" borderId="142" xfId="0" applyFont="1" applyBorder="1" applyAlignment="1">
      <alignment horizontal="center" vertical="center"/>
    </xf>
    <xf numFmtId="0" fontId="37" fillId="0" borderId="189" xfId="0" applyFont="1" applyBorder="1">
      <alignment vertical="center"/>
    </xf>
    <xf numFmtId="0" fontId="104" fillId="27" borderId="189" xfId="0" applyFont="1" applyFill="1" applyBorder="1" applyAlignment="1" applyProtection="1">
      <alignment horizontal="right" vertical="center" shrinkToFit="1"/>
      <protection locked="0"/>
    </xf>
    <xf numFmtId="0" fontId="104" fillId="27" borderId="190" xfId="0" applyFont="1" applyFill="1" applyBorder="1" applyAlignment="1" applyProtection="1">
      <alignment horizontal="right" vertical="center" shrinkToFit="1"/>
      <protection locked="0"/>
    </xf>
    <xf numFmtId="0" fontId="104" fillId="27" borderId="185" xfId="0" applyFont="1" applyFill="1" applyBorder="1" applyAlignment="1" applyProtection="1">
      <alignment horizontal="right" vertical="center" shrinkToFit="1"/>
      <protection locked="0"/>
    </xf>
    <xf numFmtId="0" fontId="37" fillId="0" borderId="42" xfId="0" applyFont="1" applyBorder="1">
      <alignment vertical="center"/>
    </xf>
    <xf numFmtId="0" fontId="104" fillId="27" borderId="14" xfId="0" applyFont="1" applyFill="1" applyBorder="1" applyAlignment="1" applyProtection="1">
      <alignment horizontal="right" vertical="center" shrinkToFit="1"/>
      <protection locked="0"/>
    </xf>
    <xf numFmtId="0" fontId="104" fillId="27" borderId="22" xfId="0" applyFont="1" applyFill="1" applyBorder="1" applyAlignment="1" applyProtection="1">
      <alignment horizontal="right" vertical="center" shrinkToFit="1"/>
      <protection locked="0"/>
    </xf>
    <xf numFmtId="0" fontId="104" fillId="27" borderId="15" xfId="0" applyFont="1" applyFill="1" applyBorder="1" applyAlignment="1" applyProtection="1">
      <alignment horizontal="right" vertical="center" shrinkToFit="1"/>
      <protection locked="0"/>
    </xf>
    <xf numFmtId="0" fontId="104" fillId="27" borderId="3" xfId="0" applyFont="1" applyFill="1" applyBorder="1" applyAlignment="1" applyProtection="1">
      <alignment horizontal="right" vertical="center" shrinkToFit="1"/>
      <protection locked="0"/>
    </xf>
    <xf numFmtId="0" fontId="104" fillId="27" borderId="0" xfId="0" applyFont="1" applyFill="1" applyAlignment="1" applyProtection="1">
      <alignment horizontal="right" vertical="center" shrinkToFit="1"/>
      <protection locked="0"/>
    </xf>
    <xf numFmtId="0" fontId="104" fillId="27" borderId="13" xfId="0" applyFont="1" applyFill="1" applyBorder="1" applyAlignment="1" applyProtection="1">
      <alignment horizontal="right" vertical="center" shrinkToFit="1"/>
      <protection locked="0"/>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5" xfId="0" applyFont="1" applyBorder="1" applyAlignment="1">
      <alignment horizontal="left" vertical="center"/>
    </xf>
    <xf numFmtId="0" fontId="10" fillId="0" borderId="0" xfId="0" applyFont="1" applyAlignment="1">
      <alignment horizontal="left" vertical="top" shrinkToFit="1"/>
    </xf>
    <xf numFmtId="177" fontId="104" fillId="0" borderId="160" xfId="0" applyNumberFormat="1" applyFont="1" applyBorder="1" applyAlignment="1">
      <alignment horizontal="right" vertical="center" shrinkToFit="1"/>
    </xf>
    <xf numFmtId="0" fontId="37" fillId="27" borderId="189" xfId="0" applyFont="1" applyFill="1" applyBorder="1" applyAlignment="1" applyProtection="1">
      <alignment vertical="top" wrapText="1"/>
      <protection locked="0"/>
    </xf>
    <xf numFmtId="0" fontId="37" fillId="27" borderId="190" xfId="0" applyFont="1" applyFill="1" applyBorder="1" applyAlignment="1" applyProtection="1">
      <alignment vertical="top" wrapText="1"/>
      <protection locked="0"/>
    </xf>
    <xf numFmtId="0" fontId="37" fillId="27" borderId="185" xfId="0" applyFont="1" applyFill="1" applyBorder="1" applyAlignment="1" applyProtection="1">
      <alignment vertical="top" wrapText="1"/>
      <protection locked="0"/>
    </xf>
    <xf numFmtId="177" fontId="104" fillId="27" borderId="42" xfId="0" applyNumberFormat="1" applyFont="1" applyFill="1" applyBorder="1" applyAlignment="1" applyProtection="1">
      <alignment horizontal="right" vertical="center" shrinkToFit="1"/>
      <protection locked="0"/>
    </xf>
    <xf numFmtId="177" fontId="104" fillId="27" borderId="51" xfId="0" applyNumberFormat="1" applyFont="1" applyFill="1" applyBorder="1" applyAlignment="1" applyProtection="1">
      <alignment horizontal="right" vertical="center" shrinkToFit="1"/>
      <protection locked="0"/>
    </xf>
    <xf numFmtId="177" fontId="104" fillId="27" borderId="35" xfId="0" applyNumberFormat="1" applyFont="1" applyFill="1" applyBorder="1" applyAlignment="1" applyProtection="1">
      <alignment horizontal="right" vertical="center" shrinkToFit="1"/>
      <protection locked="0"/>
    </xf>
    <xf numFmtId="0" fontId="37" fillId="0" borderId="14" xfId="0" applyFont="1" applyBorder="1">
      <alignment vertical="center"/>
    </xf>
    <xf numFmtId="0" fontId="37" fillId="0" borderId="22" xfId="0" applyFont="1" applyBorder="1">
      <alignment vertical="center"/>
    </xf>
    <xf numFmtId="0" fontId="37" fillId="0" borderId="15" xfId="0" applyFont="1" applyBorder="1">
      <alignment vertical="center"/>
    </xf>
    <xf numFmtId="177" fontId="104" fillId="27" borderId="3" xfId="0" applyNumberFormat="1" applyFont="1" applyFill="1" applyBorder="1" applyAlignment="1" applyProtection="1">
      <alignment horizontal="right" vertical="center" shrinkToFit="1"/>
      <protection locked="0"/>
    </xf>
    <xf numFmtId="177" fontId="104" fillId="27" borderId="0" xfId="0" applyNumberFormat="1" applyFont="1" applyFill="1" applyAlignment="1" applyProtection="1">
      <alignment horizontal="right" vertical="center" shrinkToFit="1"/>
      <protection locked="0"/>
    </xf>
    <xf numFmtId="177" fontId="104" fillId="0" borderId="189" xfId="0" applyNumberFormat="1" applyFont="1" applyBorder="1" applyAlignment="1">
      <alignment horizontal="right" vertical="center" shrinkToFit="1"/>
    </xf>
    <xf numFmtId="177" fontId="104" fillId="0" borderId="190" xfId="0" applyNumberFormat="1" applyFont="1" applyBorder="1" applyAlignment="1">
      <alignment horizontal="right" vertical="center" shrinkToFit="1"/>
    </xf>
    <xf numFmtId="177" fontId="104" fillId="0" borderId="185" xfId="0" applyNumberFormat="1" applyFont="1" applyBorder="1" applyAlignment="1">
      <alignment horizontal="right" vertical="center" shrinkToFit="1"/>
    </xf>
    <xf numFmtId="177" fontId="104" fillId="27" borderId="13" xfId="0" applyNumberFormat="1" applyFont="1" applyFill="1" applyBorder="1" applyAlignment="1" applyProtection="1">
      <alignment horizontal="right" vertical="center" shrinkToFit="1"/>
      <protection locked="0"/>
    </xf>
    <xf numFmtId="177" fontId="104" fillId="27" borderId="14" xfId="0" applyNumberFormat="1" applyFont="1" applyFill="1" applyBorder="1" applyAlignment="1" applyProtection="1">
      <alignment horizontal="right" vertical="center" shrinkToFit="1"/>
      <protection locked="0"/>
    </xf>
    <xf numFmtId="177" fontId="104" fillId="27" borderId="22" xfId="0" applyNumberFormat="1" applyFont="1" applyFill="1" applyBorder="1" applyAlignment="1" applyProtection="1">
      <alignment horizontal="right" vertical="center" shrinkToFit="1"/>
      <protection locked="0"/>
    </xf>
    <xf numFmtId="177" fontId="104" fillId="27" borderId="15" xfId="0" applyNumberFormat="1" applyFont="1" applyFill="1" applyBorder="1" applyAlignment="1" applyProtection="1">
      <alignment horizontal="right" vertical="center" shrinkToFit="1"/>
      <protection locked="0"/>
    </xf>
    <xf numFmtId="177" fontId="104" fillId="27" borderId="195" xfId="0" applyNumberFormat="1" applyFont="1" applyFill="1" applyBorder="1" applyAlignment="1" applyProtection="1">
      <alignment horizontal="right" vertical="center" shrinkToFit="1"/>
      <protection locked="0"/>
    </xf>
    <xf numFmtId="177" fontId="104" fillId="27" borderId="160" xfId="0" applyNumberFormat="1" applyFont="1" applyFill="1" applyBorder="1" applyAlignment="1" applyProtection="1">
      <alignment horizontal="right" vertical="center" shrinkToFit="1"/>
      <protection locked="0"/>
    </xf>
    <xf numFmtId="177" fontId="104" fillId="27" borderId="197" xfId="0" applyNumberFormat="1" applyFont="1" applyFill="1" applyBorder="1" applyAlignment="1" applyProtection="1">
      <alignment horizontal="right" vertical="center" shrinkToFit="1"/>
      <protection locked="0"/>
    </xf>
    <xf numFmtId="177" fontId="104" fillId="27" borderId="253" xfId="0" applyNumberFormat="1" applyFont="1" applyFill="1" applyBorder="1" applyAlignment="1" applyProtection="1">
      <alignment horizontal="right" vertical="center" shrinkToFit="1"/>
      <protection locked="0"/>
    </xf>
    <xf numFmtId="177" fontId="104" fillId="27" borderId="271" xfId="0" applyNumberFormat="1" applyFont="1" applyFill="1" applyBorder="1" applyAlignment="1" applyProtection="1">
      <alignment horizontal="right" vertical="center" shrinkToFit="1"/>
      <protection locked="0"/>
    </xf>
    <xf numFmtId="177" fontId="104" fillId="27" borderId="230" xfId="0" applyNumberFormat="1" applyFont="1" applyFill="1" applyBorder="1" applyAlignment="1" applyProtection="1">
      <alignment horizontal="right" vertical="center" shrinkToFit="1"/>
      <protection locked="0"/>
    </xf>
    <xf numFmtId="0" fontId="37" fillId="0" borderId="237" xfId="0" applyFont="1" applyBorder="1">
      <alignment vertical="center"/>
    </xf>
    <xf numFmtId="0" fontId="100" fillId="0" borderId="234" xfId="0" applyFont="1" applyBorder="1">
      <alignment vertical="center"/>
    </xf>
    <xf numFmtId="0" fontId="100" fillId="0" borderId="235" xfId="0" applyFont="1" applyBorder="1">
      <alignment vertical="center"/>
    </xf>
    <xf numFmtId="0" fontId="10" fillId="0" borderId="14" xfId="0" applyFont="1" applyBorder="1">
      <alignment vertical="center"/>
    </xf>
    <xf numFmtId="0" fontId="10" fillId="0" borderId="0" xfId="0" applyFont="1">
      <alignment vertical="center"/>
    </xf>
    <xf numFmtId="0" fontId="10" fillId="0" borderId="22" xfId="0" applyFont="1" applyBorder="1" applyAlignment="1">
      <alignment horizontal="left" vertical="center"/>
    </xf>
    <xf numFmtId="0" fontId="10" fillId="0" borderId="15" xfId="0" applyFont="1" applyBorder="1" applyAlignment="1">
      <alignment horizontal="left" vertical="center"/>
    </xf>
    <xf numFmtId="176" fontId="14" fillId="21" borderId="189" xfId="0" applyNumberFormat="1" applyFont="1" applyFill="1" applyBorder="1" applyAlignment="1" applyProtection="1">
      <alignment horizontal="right" vertical="center" shrinkToFit="1"/>
      <protection locked="0"/>
    </xf>
    <xf numFmtId="176" fontId="14" fillId="21" borderId="190" xfId="0" applyNumberFormat="1" applyFont="1" applyFill="1" applyBorder="1" applyAlignment="1" applyProtection="1">
      <alignment horizontal="right" vertical="center" shrinkToFit="1"/>
      <protection locked="0"/>
    </xf>
    <xf numFmtId="176" fontId="14" fillId="21" borderId="185" xfId="0" applyNumberFormat="1" applyFont="1" applyFill="1" applyBorder="1" applyAlignment="1" applyProtection="1">
      <alignment horizontal="right" vertical="center" shrinkToFit="1"/>
      <protection locked="0"/>
    </xf>
    <xf numFmtId="0" fontId="10" fillId="0" borderId="187" xfId="0" applyFont="1" applyBorder="1" applyAlignment="1">
      <alignment horizontal="center" vertical="center"/>
    </xf>
    <xf numFmtId="0" fontId="10" fillId="0" borderId="187" xfId="0" applyFont="1" applyBorder="1" applyAlignment="1">
      <alignment horizontal="center" vertical="center" shrinkToFit="1"/>
    </xf>
    <xf numFmtId="0" fontId="0" fillId="0" borderId="2" xfId="0" applyBorder="1">
      <alignment vertical="center"/>
    </xf>
    <xf numFmtId="0" fontId="37" fillId="0" borderId="46" xfId="0" applyFont="1" applyBorder="1" applyAlignment="1">
      <alignment horizontal="left" vertical="top" wrapText="1"/>
    </xf>
    <xf numFmtId="176" fontId="14" fillId="0" borderId="189" xfId="0" applyNumberFormat="1" applyFont="1" applyBorder="1" applyAlignment="1">
      <alignment horizontal="right" vertical="center" shrinkToFit="1"/>
    </xf>
    <xf numFmtId="176" fontId="14" fillId="0" borderId="190" xfId="0" applyNumberFormat="1" applyFont="1" applyBorder="1" applyAlignment="1">
      <alignment horizontal="right" vertical="center" shrinkToFit="1"/>
    </xf>
    <xf numFmtId="176" fontId="14" fillId="0" borderId="185" xfId="0" applyNumberFormat="1" applyFont="1" applyBorder="1" applyAlignment="1">
      <alignment horizontal="right" vertical="center" shrinkToFit="1"/>
    </xf>
    <xf numFmtId="0" fontId="10" fillId="0" borderId="0" xfId="0" applyFont="1" applyAlignment="1">
      <alignment horizontal="center" vertical="center" shrinkToFit="1"/>
    </xf>
    <xf numFmtId="0" fontId="37" fillId="0" borderId="233" xfId="0" applyFont="1" applyBorder="1" applyAlignment="1">
      <alignment horizontal="center" vertical="center"/>
    </xf>
    <xf numFmtId="0" fontId="100" fillId="0" borderId="270" xfId="0" applyFont="1" applyBorder="1" applyAlignment="1">
      <alignment horizontal="center" vertical="center"/>
    </xf>
    <xf numFmtId="0" fontId="100" fillId="0" borderId="226" xfId="0" applyFont="1" applyBorder="1" applyAlignment="1">
      <alignment horizontal="center" vertical="center"/>
    </xf>
    <xf numFmtId="0" fontId="100" fillId="0" borderId="22" xfId="0" applyFont="1" applyBorder="1" applyAlignment="1">
      <alignment horizontal="center" vertical="center"/>
    </xf>
    <xf numFmtId="0" fontId="100" fillId="0" borderId="15" xfId="0" applyFont="1" applyBorder="1" applyAlignment="1">
      <alignment horizontal="center" vertical="center"/>
    </xf>
    <xf numFmtId="0" fontId="37" fillId="0" borderId="231" xfId="0" applyFont="1" applyBorder="1" applyAlignment="1">
      <alignment horizontal="center" vertical="center"/>
    </xf>
    <xf numFmtId="0" fontId="37" fillId="0" borderId="237" xfId="0" applyFont="1" applyBorder="1" applyAlignment="1">
      <alignment horizontal="center" vertical="center"/>
    </xf>
    <xf numFmtId="0" fontId="100" fillId="0" borderId="234" xfId="0" applyFont="1" applyBorder="1" applyAlignment="1">
      <alignment horizontal="center" vertical="center"/>
    </xf>
    <xf numFmtId="0" fontId="100" fillId="0" borderId="235" xfId="0" applyFont="1" applyBorder="1" applyAlignment="1">
      <alignment horizontal="center" vertical="center"/>
    </xf>
    <xf numFmtId="0" fontId="37" fillId="0" borderId="0" xfId="0" applyFont="1" applyAlignment="1">
      <alignment vertical="top"/>
    </xf>
    <xf numFmtId="0" fontId="37" fillId="0" borderId="187" xfId="0" applyFont="1" applyBorder="1" applyAlignment="1">
      <alignment horizontal="center" vertical="center" shrinkToFit="1"/>
    </xf>
    <xf numFmtId="177" fontId="104" fillId="0" borderId="187" xfId="0" applyNumberFormat="1" applyFont="1" applyBorder="1" applyAlignment="1">
      <alignment horizontal="right" vertical="center" shrinkToFit="1"/>
    </xf>
    <xf numFmtId="0" fontId="100" fillId="0" borderId="187" xfId="0" applyFont="1" applyBorder="1" applyAlignment="1">
      <alignment horizontal="center" vertical="center" shrinkToFit="1"/>
    </xf>
    <xf numFmtId="177" fontId="104" fillId="21" borderId="189" xfId="0" applyNumberFormat="1" applyFont="1" applyFill="1" applyBorder="1" applyAlignment="1" applyProtection="1">
      <alignment horizontal="right" vertical="center" shrinkToFit="1"/>
      <protection locked="0"/>
    </xf>
    <xf numFmtId="177" fontId="104" fillId="21" borderId="185" xfId="0" applyNumberFormat="1" applyFont="1" applyFill="1" applyBorder="1" applyAlignment="1" applyProtection="1">
      <alignment horizontal="right" vertical="center" shrinkToFit="1"/>
      <protection locked="0"/>
    </xf>
    <xf numFmtId="177" fontId="104" fillId="21" borderId="187" xfId="0" applyNumberFormat="1" applyFont="1" applyFill="1" applyBorder="1" applyAlignment="1" applyProtection="1">
      <alignment horizontal="right" vertical="center" shrinkToFit="1"/>
      <protection locked="0"/>
    </xf>
    <xf numFmtId="177" fontId="104" fillId="0" borderId="114" xfId="0" applyNumberFormat="1" applyFont="1" applyBorder="1" applyAlignment="1">
      <alignment horizontal="right" vertical="center" shrinkToFit="1"/>
    </xf>
    <xf numFmtId="177" fontId="104" fillId="0" borderId="142" xfId="0" applyNumberFormat="1" applyFont="1" applyBorder="1" applyAlignment="1">
      <alignment horizontal="right" vertical="center" shrinkToFit="1"/>
    </xf>
    <xf numFmtId="177" fontId="104" fillId="21" borderId="114" xfId="0" applyNumberFormat="1" applyFont="1" applyFill="1" applyBorder="1" applyAlignment="1" applyProtection="1">
      <alignment horizontal="right" vertical="center" shrinkToFit="1"/>
      <protection locked="0"/>
    </xf>
    <xf numFmtId="177" fontId="104" fillId="21" borderId="142" xfId="0" applyNumberFormat="1" applyFont="1" applyFill="1" applyBorder="1" applyAlignment="1" applyProtection="1">
      <alignment horizontal="right" vertical="center" shrinkToFit="1"/>
      <protection locked="0"/>
    </xf>
    <xf numFmtId="0" fontId="37" fillId="0" borderId="232" xfId="0" applyFont="1" applyBorder="1" applyAlignment="1">
      <alignment horizontal="center" vertical="center"/>
    </xf>
    <xf numFmtId="176" fontId="104" fillId="21" borderId="114" xfId="0" applyNumberFormat="1" applyFont="1" applyFill="1" applyBorder="1" applyAlignment="1" applyProtection="1">
      <alignment horizontal="right" vertical="center" shrinkToFit="1"/>
      <protection locked="0"/>
    </xf>
    <xf numFmtId="176" fontId="104" fillId="21" borderId="110" xfId="0" applyNumberFormat="1" applyFont="1" applyFill="1" applyBorder="1" applyAlignment="1" applyProtection="1">
      <alignment horizontal="right" vertical="center" shrinkToFit="1"/>
      <protection locked="0"/>
    </xf>
    <xf numFmtId="176" fontId="104" fillId="21" borderId="142" xfId="0" applyNumberFormat="1" applyFont="1" applyFill="1" applyBorder="1" applyAlignment="1" applyProtection="1">
      <alignment horizontal="right" vertical="center" shrinkToFit="1"/>
      <protection locked="0"/>
    </xf>
    <xf numFmtId="176" fontId="104" fillId="0" borderId="189" xfId="0" applyNumberFormat="1" applyFont="1" applyBorder="1" applyAlignment="1">
      <alignment horizontal="right" vertical="center" shrinkToFit="1"/>
    </xf>
    <xf numFmtId="176" fontId="104" fillId="0" borderId="190" xfId="0" applyNumberFormat="1" applyFont="1" applyBorder="1" applyAlignment="1">
      <alignment horizontal="right" vertical="center" shrinkToFit="1"/>
    </xf>
    <xf numFmtId="176" fontId="104" fillId="0" borderId="185" xfId="0" applyNumberFormat="1" applyFont="1" applyBorder="1" applyAlignment="1">
      <alignment horizontal="right" vertical="center" shrinkToFit="1"/>
    </xf>
    <xf numFmtId="176" fontId="104" fillId="21" borderId="14" xfId="0" applyNumberFormat="1" applyFont="1" applyFill="1" applyBorder="1" applyAlignment="1" applyProtection="1">
      <alignment horizontal="right" vertical="center" shrinkToFit="1"/>
      <protection locked="0"/>
    </xf>
    <xf numFmtId="176" fontId="104" fillId="21" borderId="22" xfId="0" applyNumberFormat="1" applyFont="1" applyFill="1" applyBorder="1" applyAlignment="1" applyProtection="1">
      <alignment horizontal="right" vertical="center" shrinkToFit="1"/>
      <protection locked="0"/>
    </xf>
    <xf numFmtId="176" fontId="104" fillId="21" borderId="15" xfId="0" applyNumberFormat="1" applyFont="1" applyFill="1" applyBorder="1" applyAlignment="1" applyProtection="1">
      <alignment horizontal="right" vertical="center" shrinkToFit="1"/>
      <protection locked="0"/>
    </xf>
    <xf numFmtId="176" fontId="104" fillId="21" borderId="195" xfId="0" applyNumberFormat="1" applyFont="1" applyFill="1" applyBorder="1" applyAlignment="1" applyProtection="1">
      <alignment horizontal="right" vertical="center" shrinkToFit="1"/>
      <protection locked="0"/>
    </xf>
    <xf numFmtId="176" fontId="104" fillId="21" borderId="160" xfId="0" applyNumberFormat="1" applyFont="1" applyFill="1" applyBorder="1" applyAlignment="1" applyProtection="1">
      <alignment horizontal="right" vertical="center" shrinkToFit="1"/>
      <protection locked="0"/>
    </xf>
    <xf numFmtId="176" fontId="104" fillId="21" borderId="197" xfId="0" applyNumberFormat="1" applyFont="1" applyFill="1" applyBorder="1" applyAlignment="1" applyProtection="1">
      <alignment horizontal="right" vertical="center" shrinkToFit="1"/>
      <protection locked="0"/>
    </xf>
    <xf numFmtId="176" fontId="104" fillId="21" borderId="233" xfId="0" applyNumberFormat="1" applyFont="1" applyFill="1" applyBorder="1" applyAlignment="1" applyProtection="1">
      <alignment horizontal="right" vertical="center" shrinkToFit="1"/>
      <protection locked="0"/>
    </xf>
    <xf numFmtId="176" fontId="104" fillId="21" borderId="270" xfId="0" applyNumberFormat="1" applyFont="1" applyFill="1" applyBorder="1" applyAlignment="1" applyProtection="1">
      <alignment horizontal="right" vertical="center" shrinkToFit="1"/>
      <protection locked="0"/>
    </xf>
    <xf numFmtId="176" fontId="104" fillId="21" borderId="226" xfId="0" applyNumberFormat="1" applyFont="1" applyFill="1" applyBorder="1" applyAlignment="1" applyProtection="1">
      <alignment horizontal="right" vertical="center" shrinkToFit="1"/>
      <protection locked="0"/>
    </xf>
    <xf numFmtId="0" fontId="106" fillId="0" borderId="187" xfId="0" applyFont="1" applyBorder="1" applyAlignment="1">
      <alignment horizontal="left" vertical="center" wrapText="1"/>
    </xf>
    <xf numFmtId="0" fontId="106" fillId="0" borderId="187" xfId="0" applyFont="1" applyBorder="1" applyAlignment="1">
      <alignment horizontal="left" vertical="center" wrapText="1" shrinkToFit="1"/>
    </xf>
    <xf numFmtId="0" fontId="106" fillId="0" borderId="82" xfId="0" applyFont="1" applyBorder="1" applyAlignment="1">
      <alignment horizontal="left" vertical="center" wrapText="1"/>
    </xf>
    <xf numFmtId="0" fontId="106" fillId="0" borderId="195" xfId="0" applyFont="1" applyBorder="1" applyAlignment="1">
      <alignment horizontal="center" vertical="center"/>
    </xf>
    <xf numFmtId="0" fontId="106" fillId="0" borderId="197" xfId="0" applyFont="1" applyBorder="1" applyAlignment="1">
      <alignment horizontal="center" vertical="center"/>
    </xf>
    <xf numFmtId="0" fontId="106" fillId="0" borderId="113" xfId="0" quotePrefix="1" applyFont="1" applyBorder="1" applyAlignment="1">
      <alignment horizontal="center" vertical="center" wrapText="1"/>
    </xf>
    <xf numFmtId="0" fontId="106" fillId="0" borderId="113" xfId="0" applyFont="1" applyBorder="1" applyAlignment="1">
      <alignment horizontal="center" vertical="center"/>
    </xf>
    <xf numFmtId="0" fontId="37" fillId="0" borderId="195" xfId="0" applyFont="1" applyBorder="1" applyAlignment="1">
      <alignment horizontal="center" vertical="center" shrinkToFit="1"/>
    </xf>
    <xf numFmtId="0" fontId="37" fillId="0" borderId="197" xfId="0" applyFont="1" applyBorder="1" applyAlignment="1">
      <alignment horizontal="center" vertical="center" shrinkToFit="1"/>
    </xf>
    <xf numFmtId="0" fontId="37" fillId="0" borderId="114" xfId="0" applyFont="1" applyBorder="1" applyAlignment="1">
      <alignment horizontal="center" vertical="center" shrinkToFit="1"/>
    </xf>
    <xf numFmtId="0" fontId="37" fillId="0" borderId="142" xfId="0" applyFont="1" applyBorder="1" applyAlignment="1">
      <alignment horizontal="center" vertical="center" shrinkToFit="1"/>
    </xf>
    <xf numFmtId="0" fontId="37" fillId="0" borderId="6" xfId="0" applyFont="1" applyBorder="1" applyAlignment="1">
      <alignment horizontal="center" vertical="center"/>
    </xf>
    <xf numFmtId="176" fontId="104" fillId="21" borderId="189" xfId="0" applyNumberFormat="1" applyFont="1" applyFill="1" applyBorder="1" applyAlignment="1" applyProtection="1">
      <alignment horizontal="right" vertical="center" shrinkToFit="1"/>
      <protection locked="0"/>
    </xf>
    <xf numFmtId="176" fontId="104" fillId="21" borderId="190" xfId="0" applyNumberFormat="1" applyFont="1" applyFill="1" applyBorder="1" applyAlignment="1" applyProtection="1">
      <alignment horizontal="right" vertical="center" shrinkToFit="1"/>
      <protection locked="0"/>
    </xf>
    <xf numFmtId="176" fontId="104" fillId="21" borderId="185" xfId="0" applyNumberFormat="1" applyFont="1" applyFill="1" applyBorder="1" applyAlignment="1" applyProtection="1">
      <alignment horizontal="right" vertical="center" shrinkToFit="1"/>
      <protection locked="0"/>
    </xf>
    <xf numFmtId="0" fontId="37" fillId="0" borderId="113" xfId="0" applyFont="1" applyBorder="1" applyAlignment="1">
      <alignment horizontal="center" vertical="center" textRotation="255"/>
    </xf>
    <xf numFmtId="0" fontId="37" fillId="0" borderId="187" xfId="0" applyFont="1" applyBorder="1" applyAlignment="1">
      <alignment horizontal="center" vertical="center" textRotation="255"/>
    </xf>
    <xf numFmtId="0" fontId="37" fillId="0" borderId="270" xfId="0" applyFont="1" applyBorder="1" applyAlignment="1">
      <alignment horizontal="center" vertical="center"/>
    </xf>
    <xf numFmtId="0" fontId="37" fillId="0" borderId="226" xfId="0" applyFont="1" applyBorder="1" applyAlignment="1">
      <alignment horizontal="center" vertical="center"/>
    </xf>
    <xf numFmtId="0" fontId="37" fillId="0" borderId="234" xfId="0" applyFont="1" applyBorder="1" applyAlignment="1">
      <alignment horizontal="center" vertical="center"/>
    </xf>
    <xf numFmtId="0" fontId="37" fillId="0" borderId="235" xfId="0" applyFont="1" applyBorder="1" applyAlignment="1">
      <alignment horizontal="center" vertical="center"/>
    </xf>
    <xf numFmtId="0" fontId="37" fillId="0" borderId="114" xfId="0" applyFont="1" applyBorder="1" applyAlignment="1">
      <alignment horizontal="left" vertical="center"/>
    </xf>
    <xf numFmtId="0" fontId="37" fillId="0" borderId="110" xfId="0" applyFont="1" applyBorder="1" applyAlignment="1">
      <alignment horizontal="left" vertical="center"/>
    </xf>
    <xf numFmtId="0" fontId="37" fillId="0" borderId="142" xfId="0" applyFont="1" applyBorder="1" applyAlignment="1">
      <alignment horizontal="left" vertical="center"/>
    </xf>
    <xf numFmtId="0" fontId="37" fillId="0" borderId="141" xfId="0" applyFont="1" applyBorder="1" applyAlignment="1">
      <alignment horizontal="center" vertical="center"/>
    </xf>
    <xf numFmtId="0" fontId="37" fillId="0" borderId="83" xfId="0" applyFont="1" applyBorder="1" applyAlignment="1">
      <alignment horizontal="center" vertical="center"/>
    </xf>
    <xf numFmtId="0" fontId="37" fillId="0" borderId="84" xfId="0" applyFont="1" applyBorder="1" applyAlignment="1">
      <alignment horizontal="center" vertical="center"/>
    </xf>
    <xf numFmtId="0" fontId="37" fillId="0" borderId="85" xfId="0" applyFont="1" applyBorder="1" applyAlignment="1">
      <alignment horizontal="center" vertical="center"/>
    </xf>
    <xf numFmtId="0" fontId="37" fillId="0" borderId="7" xfId="0" applyFont="1" applyBorder="1" applyAlignment="1">
      <alignment horizontal="center"/>
    </xf>
    <xf numFmtId="0" fontId="37" fillId="0" borderId="113" xfId="0" applyFont="1" applyBorder="1" applyAlignment="1">
      <alignment horizontal="center"/>
    </xf>
    <xf numFmtId="0" fontId="37" fillId="15" borderId="0" xfId="0" applyFont="1" applyFill="1" applyAlignment="1">
      <alignment horizontal="left" vertical="top" wrapText="1"/>
    </xf>
    <xf numFmtId="0" fontId="39" fillId="0" borderId="0" xfId="0" applyFont="1" applyAlignment="1">
      <alignment horizontal="left" vertical="top" wrapText="1"/>
    </xf>
    <xf numFmtId="0" fontId="10" fillId="0" borderId="233" xfId="0" applyFont="1" applyBorder="1" applyAlignment="1">
      <alignment horizontal="left" vertical="center"/>
    </xf>
    <xf numFmtId="0" fontId="10" fillId="0" borderId="270" xfId="0" applyFont="1" applyBorder="1" applyAlignment="1">
      <alignment horizontal="left" vertical="center"/>
    </xf>
    <xf numFmtId="0" fontId="10" fillId="0" borderId="226" xfId="0" applyFont="1" applyBorder="1" applyAlignment="1">
      <alignment horizontal="left" vertical="center"/>
    </xf>
    <xf numFmtId="0" fontId="10" fillId="0" borderId="237" xfId="0" applyFont="1" applyBorder="1" applyAlignment="1">
      <alignment horizontal="left" vertical="center"/>
    </xf>
    <xf numFmtId="0" fontId="10" fillId="0" borderId="234" xfId="0" applyFont="1" applyBorder="1" applyAlignment="1">
      <alignment horizontal="left" vertical="center"/>
    </xf>
    <xf numFmtId="0" fontId="10" fillId="0" borderId="235" xfId="0" applyFont="1" applyBorder="1" applyAlignment="1">
      <alignment horizontal="left" vertical="center"/>
    </xf>
    <xf numFmtId="0" fontId="40" fillId="0" borderId="160" xfId="0" applyFont="1" applyBorder="1" applyAlignment="1">
      <alignment horizontal="left" vertical="center" wrapText="1"/>
    </xf>
    <xf numFmtId="0" fontId="40" fillId="0" borderId="197" xfId="0" applyFont="1" applyBorder="1" applyAlignment="1">
      <alignment horizontal="left" vertical="center" wrapText="1"/>
    </xf>
    <xf numFmtId="0" fontId="40" fillId="0" borderId="0" xfId="0" applyFont="1" applyAlignment="1">
      <alignment horizontal="left" vertical="center" wrapText="1"/>
    </xf>
    <xf numFmtId="0" fontId="40" fillId="0" borderId="13" xfId="0" applyFont="1" applyBorder="1" applyAlignment="1">
      <alignment horizontal="left" vertical="center" wrapText="1"/>
    </xf>
    <xf numFmtId="0" fontId="19" fillId="0" borderId="197" xfId="0" applyFont="1" applyBorder="1" applyAlignment="1">
      <alignment horizontal="left" vertical="center" wrapText="1"/>
    </xf>
    <xf numFmtId="0" fontId="19" fillId="0" borderId="13" xfId="0" applyFont="1" applyBorder="1" applyAlignment="1">
      <alignment horizontal="left" vertical="center" wrapText="1"/>
    </xf>
    <xf numFmtId="0" fontId="19" fillId="0" borderId="110" xfId="0" applyFont="1" applyBorder="1" applyAlignment="1">
      <alignment horizontal="left" vertical="center" wrapText="1"/>
    </xf>
    <xf numFmtId="0" fontId="19" fillId="0" borderId="142" xfId="0" applyFont="1" applyBorder="1" applyAlignment="1">
      <alignment horizontal="left" vertical="center" wrapText="1"/>
    </xf>
    <xf numFmtId="0" fontId="40" fillId="0" borderId="110" xfId="0" applyFont="1" applyBorder="1" applyAlignment="1">
      <alignment horizontal="left" vertical="center" wrapText="1"/>
    </xf>
    <xf numFmtId="0" fontId="40" fillId="0" borderId="142" xfId="0" applyFont="1" applyBorder="1" applyAlignment="1">
      <alignment horizontal="left" vertical="center" wrapText="1"/>
    </xf>
    <xf numFmtId="0" fontId="19" fillId="0" borderId="114" xfId="0" applyFont="1" applyBorder="1" applyAlignment="1">
      <alignment horizontal="right" vertical="center"/>
    </xf>
    <xf numFmtId="0" fontId="19" fillId="0" borderId="142" xfId="0" applyFont="1" applyBorder="1" applyAlignment="1">
      <alignment horizontal="right" vertical="center"/>
    </xf>
    <xf numFmtId="0" fontId="19" fillId="0" borderId="110" xfId="0" applyFont="1" applyBorder="1" applyAlignment="1">
      <alignment horizontal="right" vertical="center"/>
    </xf>
    <xf numFmtId="0" fontId="136" fillId="0" borderId="0" xfId="0" applyFont="1" applyAlignment="1">
      <alignment horizontal="center" vertical="center"/>
    </xf>
    <xf numFmtId="0" fontId="93" fillId="0" borderId="0" xfId="0" applyFont="1" applyAlignment="1">
      <alignment horizontal="left" vertical="center" wrapText="1"/>
    </xf>
    <xf numFmtId="0" fontId="24" fillId="0" borderId="0" xfId="0" applyFont="1" applyAlignment="1">
      <alignment vertical="center" wrapText="1"/>
    </xf>
    <xf numFmtId="0" fontId="73" fillId="0" borderId="0" xfId="0" applyFont="1" applyAlignment="1">
      <alignment horizontal="left" vertical="center" wrapText="1"/>
    </xf>
    <xf numFmtId="0" fontId="19" fillId="0" borderId="190" xfId="0" applyFont="1" applyBorder="1" applyAlignment="1">
      <alignment horizontal="left" vertical="center" wrapText="1"/>
    </xf>
    <xf numFmtId="0" fontId="19" fillId="0" borderId="185" xfId="0" applyFont="1" applyBorder="1" applyAlignment="1">
      <alignment horizontal="left" vertical="center" wrapText="1"/>
    </xf>
    <xf numFmtId="0" fontId="19" fillId="0" borderId="160" xfId="0" applyFont="1" applyBorder="1" applyAlignment="1">
      <alignment horizontal="left" vertical="top" wrapText="1"/>
    </xf>
    <xf numFmtId="0" fontId="19" fillId="0" borderId="197" xfId="0" applyFont="1" applyBorder="1" applyAlignment="1">
      <alignment horizontal="left" vertical="top" wrapText="1"/>
    </xf>
    <xf numFmtId="0" fontId="19" fillId="0" borderId="113" xfId="0" applyFont="1" applyBorder="1" applyAlignment="1">
      <alignment horizontal="center" vertical="center" wrapText="1"/>
    </xf>
    <xf numFmtId="0" fontId="19" fillId="0" borderId="200" xfId="0" applyFont="1" applyBorder="1" applyAlignment="1">
      <alignment horizontal="center" vertical="center" wrapText="1"/>
    </xf>
    <xf numFmtId="0" fontId="40" fillId="0" borderId="160" xfId="0" applyFont="1" applyBorder="1" applyAlignment="1">
      <alignment vertical="center" wrapText="1"/>
    </xf>
    <xf numFmtId="0" fontId="40" fillId="0" borderId="197" xfId="0" applyFont="1" applyBorder="1" applyAlignment="1">
      <alignment vertical="center" wrapText="1"/>
    </xf>
    <xf numFmtId="0" fontId="40" fillId="0" borderId="0" xfId="0" applyFont="1" applyAlignment="1">
      <alignment vertical="center" wrapText="1"/>
    </xf>
    <xf numFmtId="0" fontId="40" fillId="0" borderId="13" xfId="0" applyFont="1" applyBorder="1" applyAlignment="1">
      <alignment vertical="center" wrapText="1"/>
    </xf>
    <xf numFmtId="0" fontId="40" fillId="0" borderId="110" xfId="0" applyFont="1" applyBorder="1" applyAlignment="1">
      <alignment vertical="center" wrapText="1"/>
    </xf>
    <xf numFmtId="0" fontId="40" fillId="0" borderId="142" xfId="0" applyFont="1" applyBorder="1" applyAlignment="1">
      <alignment vertical="center" wrapText="1"/>
    </xf>
    <xf numFmtId="0" fontId="24" fillId="0" borderId="0" xfId="0" applyFont="1" applyAlignment="1">
      <alignment horizontal="left" vertical="center" wrapText="1"/>
    </xf>
    <xf numFmtId="0" fontId="119" fillId="0" borderId="0" xfId="0" applyFont="1" applyAlignment="1">
      <alignment horizontal="center" vertical="center"/>
    </xf>
    <xf numFmtId="0" fontId="40" fillId="13" borderId="187" xfId="0" applyFont="1" applyFill="1" applyBorder="1" applyAlignment="1" applyProtection="1">
      <alignment horizontal="center" vertical="center"/>
      <protection locked="0"/>
    </xf>
  </cellXfs>
  <cellStyles count="30">
    <cellStyle name="パーセント" xfId="12" builtinId="5"/>
    <cellStyle name="ハイパーリンク" xfId="7" builtinId="8"/>
    <cellStyle name="悪い" xfId="6" builtinId="27"/>
    <cellStyle name="桁区切り" xfId="11" builtinId="6"/>
    <cellStyle name="標準" xfId="0" builtinId="0"/>
    <cellStyle name="標準 2" xfId="1" xr:uid="{00000000-0005-0000-0000-000005000000}"/>
    <cellStyle name="標準 2 2" xfId="10" xr:uid="{00000000-0005-0000-0000-000006000000}"/>
    <cellStyle name="標準 2 3" xfId="22" xr:uid="{71493A2D-786B-42CC-B454-854D15A45C8E}"/>
    <cellStyle name="標準 3" xfId="2" xr:uid="{00000000-0005-0000-0000-000007000000}"/>
    <cellStyle name="標準 3 2" xfId="5" xr:uid="{00000000-0005-0000-0000-000008000000}"/>
    <cellStyle name="標準 3 2 2" xfId="17" xr:uid="{83928560-CB15-4408-9358-1E08238BA520}"/>
    <cellStyle name="標準 3 2 3" xfId="27" xr:uid="{37D7786E-2C1F-4D6A-BC72-E83CFABFD26B}"/>
    <cellStyle name="標準 3 3" xfId="4" xr:uid="{00000000-0005-0000-0000-000009000000}"/>
    <cellStyle name="標準 3 3 2" xfId="16" xr:uid="{EB1422AA-79BB-4718-95E6-D6B9DCB517DF}"/>
    <cellStyle name="標準 3 4" xfId="9" xr:uid="{00000000-0005-0000-0000-00000A000000}"/>
    <cellStyle name="標準 3 5" xfId="15" xr:uid="{96F9DC9B-93F1-4071-A82E-D713B3D3C6A9}"/>
    <cellStyle name="標準 3 6" xfId="23" xr:uid="{8017F1F5-FBA3-4594-B3A5-9DB5B1723420}"/>
    <cellStyle name="標準 4" xfId="8" xr:uid="{00000000-0005-0000-0000-00000B000000}"/>
    <cellStyle name="標準 4 2" xfId="18" xr:uid="{D811EDF5-624D-4C71-94FC-8808344A6587}"/>
    <cellStyle name="標準 4 3" xfId="24" xr:uid="{0CEF394B-B230-43EF-9433-0DA0E829CB6F}"/>
    <cellStyle name="標準 5" xfId="13" xr:uid="{393256B0-6694-4A4D-B76C-B9DD78414CA3}"/>
    <cellStyle name="標準 5 2" xfId="19" xr:uid="{DB0177F3-7880-4601-AEF9-37E2BE04D67A}"/>
    <cellStyle name="標準 5 2 2" xfId="28" xr:uid="{4C1D6A91-544E-43D2-A0EC-15F3967378FB}"/>
    <cellStyle name="標準 5 3" xfId="25" xr:uid="{8A43A21A-6CFE-4799-8C10-359FF810D77A}"/>
    <cellStyle name="標準 6" xfId="14" xr:uid="{F44B9D45-047C-4DFB-9A3E-8E3F8D85576B}"/>
    <cellStyle name="標準 6 2" xfId="20" xr:uid="{72F96EF4-0132-41A9-81EF-EFAD99C55FCC}"/>
    <cellStyle name="標準 6 3" xfId="26" xr:uid="{A02D9A8F-A2FA-4024-818D-4C85A04710B7}"/>
    <cellStyle name="標準 7" xfId="21" xr:uid="{0F542638-8AAF-4C22-9965-4BADB72331C6}"/>
    <cellStyle name="標準 8" xfId="29" xr:uid="{D5863EF2-A4DB-4662-9EA0-2E2CDA4971BD}"/>
    <cellStyle name="標準_暴力行為（公立）" xfId="3" xr:uid="{00000000-0005-0000-0000-00000C000000}"/>
  </cellStyles>
  <dxfs count="514">
    <dxf>
      <font>
        <b/>
        <i val="0"/>
        <color rgb="FFFF0000"/>
      </font>
    </dxf>
    <dxf>
      <font>
        <b/>
        <i val="0"/>
        <color rgb="FFFF0000"/>
      </font>
      <fill>
        <patternFill patternType="none">
          <bgColor auto="1"/>
        </patternFill>
      </fill>
    </dxf>
    <dxf>
      <font>
        <b/>
        <i val="0"/>
        <color theme="0"/>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b/>
        <i val="0"/>
        <color rgb="FFFF0000"/>
      </font>
      <fill>
        <patternFill patternType="none">
          <bgColor auto="1"/>
        </patternFill>
      </fill>
    </dxf>
    <dxf>
      <font>
        <b/>
        <i val="0"/>
        <strike val="0"/>
        <color theme="0"/>
      </font>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lor theme="0"/>
      </font>
      <fill>
        <patternFill>
          <bgColor rgb="FFFF000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ill>
        <patternFill>
          <bgColor rgb="FFFF0000"/>
        </patternFill>
      </fill>
    </dxf>
    <dxf>
      <fill>
        <patternFill>
          <bgColor rgb="FFFF0000"/>
        </patternFill>
      </fill>
    </dxf>
    <dxf>
      <fill>
        <patternFill>
          <bgColor rgb="FFFFFF99"/>
        </patternFill>
      </fill>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ont>
        <color theme="1"/>
      </font>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9933"/>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FFCC"/>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FFCC"/>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FFCC"/>
        </patternFill>
      </fill>
    </dxf>
    <dxf>
      <fill>
        <patternFill>
          <bgColor rgb="FFFF0000"/>
        </patternFill>
      </fill>
    </dxf>
    <dxf>
      <fill>
        <patternFill>
          <bgColor rgb="FFFF0000"/>
        </patternFill>
      </fill>
    </dxf>
    <dxf>
      <font>
        <color theme="1"/>
      </font>
      <fill>
        <patternFill>
          <bgColor rgb="FFFFFF99"/>
        </patternFill>
      </fill>
    </dxf>
    <dxf>
      <fill>
        <patternFill>
          <bgColor rgb="FFFFFFCC"/>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FFCC"/>
        </patternFill>
      </fill>
    </dxf>
    <dxf>
      <fill>
        <patternFill>
          <bgColor rgb="FFFF0000"/>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0000"/>
        </patternFill>
      </fill>
    </dxf>
    <dxf>
      <font>
        <color theme="1"/>
      </font>
      <fill>
        <patternFill>
          <bgColor rgb="FFFF0000"/>
        </patternFill>
      </fill>
    </dxf>
    <dxf>
      <fill>
        <patternFill>
          <bgColor rgb="FFFFFF99"/>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FFCC"/>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ill>
        <patternFill>
          <bgColor rgb="FFFF0000"/>
        </patternFill>
      </fill>
    </dxf>
    <dxf>
      <font>
        <color theme="1"/>
      </font>
      <fill>
        <patternFill>
          <bgColor rgb="FFFFFFCC"/>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0070C0"/>
        </patternFill>
      </fill>
    </dxf>
    <dxf>
      <font>
        <color theme="1"/>
      </font>
      <fill>
        <patternFill>
          <bgColor rgb="FFFFFF99"/>
        </patternFill>
      </fill>
    </dxf>
    <dxf>
      <fill>
        <patternFill>
          <bgColor rgb="FF0070C0"/>
        </patternFill>
      </fill>
    </dxf>
    <dxf>
      <font>
        <color theme="1"/>
      </font>
      <fill>
        <patternFill>
          <bgColor rgb="FFFFFF99"/>
        </patternFill>
      </fill>
    </dxf>
    <dxf>
      <fill>
        <patternFill>
          <bgColor rgb="FFFFFF99"/>
        </patternFill>
      </fill>
    </dxf>
    <dxf>
      <fill>
        <patternFill>
          <bgColor rgb="FF0070C0"/>
        </patternFill>
      </fill>
    </dxf>
    <dxf>
      <font>
        <color theme="1"/>
      </font>
      <fill>
        <patternFill>
          <bgColor rgb="FFFFFF99"/>
        </patternFill>
      </fill>
    </dxf>
    <dxf>
      <fill>
        <patternFill>
          <bgColor rgb="FFFFFF99"/>
        </patternFill>
      </fill>
    </dxf>
    <dxf>
      <fill>
        <patternFill>
          <bgColor rgb="FFFFFF99"/>
        </patternFill>
      </fill>
    </dxf>
    <dxf>
      <fill>
        <patternFill>
          <bgColor rgb="FF0070C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ont>
        <color theme="1"/>
      </font>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0" tint="-0.24994659260841701"/>
      </font>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24994659260841701"/>
      </font>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24994659260841701"/>
      </font>
      <fill>
        <patternFill>
          <bgColor theme="0"/>
        </patternFill>
      </fill>
    </dxf>
    <dxf>
      <fill>
        <patternFill>
          <bgColor rgb="FFFF00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ont>
        <color theme="1"/>
      </font>
      <fill>
        <patternFill>
          <bgColor rgb="FFFFFF99"/>
        </patternFill>
      </fill>
    </dxf>
    <dxf>
      <fill>
        <patternFill>
          <bgColor rgb="FFFFFF99"/>
        </patternFill>
      </fill>
    </dxf>
    <dxf>
      <fill>
        <patternFill>
          <bgColor rgb="FFFF0000"/>
        </patternFill>
      </fill>
    </dxf>
    <dxf>
      <font>
        <color theme="1"/>
      </font>
      <fill>
        <patternFill>
          <bgColor rgb="FFFFFF99"/>
        </patternFill>
      </fill>
    </dxf>
    <dxf>
      <fill>
        <patternFill>
          <bgColor rgb="FFFFFF99"/>
        </patternFill>
      </fill>
    </dxf>
    <dxf>
      <fill>
        <patternFill>
          <bgColor rgb="FFFFFF99"/>
        </patternFill>
      </fill>
    </dxf>
    <dxf>
      <font>
        <color theme="1"/>
      </font>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color theme="0" tint="-0.34998626667073579"/>
      </font>
    </dxf>
    <dxf>
      <fill>
        <patternFill>
          <bgColor theme="0" tint="-0.24994659260841701"/>
        </patternFill>
      </fill>
    </dxf>
    <dxf>
      <font>
        <strike val="0"/>
        <color theme="0"/>
      </font>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theme="0" tint="-0.24994659260841701"/>
        </patternFill>
      </fill>
    </dxf>
    <dxf>
      <font>
        <color rgb="FFFF0000"/>
      </font>
      <fill>
        <patternFill patternType="solid">
          <bgColor rgb="FFFFCCFF"/>
        </patternFill>
      </fill>
    </dxf>
  </dxfs>
  <tableStyles count="0" defaultTableStyle="TableStyleMedium2" defaultPivotStyle="PivotStyleLight16"/>
  <colors>
    <mruColors>
      <color rgb="FFBFBFBF"/>
      <color rgb="FF0000FF"/>
      <color rgb="FFCCECFF"/>
      <color rgb="FFFFFF99"/>
      <color rgb="FFFFCCFF"/>
      <color rgb="FFFFE699"/>
      <color rgb="FFCCFFCC"/>
      <color rgb="FFFFFFCC"/>
      <color rgb="FFFF9933"/>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81643</xdr:colOff>
      <xdr:row>0</xdr:row>
      <xdr:rowOff>176893</xdr:rowOff>
    </xdr:from>
    <xdr:to>
      <xdr:col>6</xdr:col>
      <xdr:colOff>1088571</xdr:colOff>
      <xdr:row>13</xdr:row>
      <xdr:rowOff>13607</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48250" y="176893"/>
          <a:ext cx="2013857" cy="299357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Ｅ列より右は、重複のない事項名リストを作成するもの。</a:t>
          </a:r>
          <a:endParaRPr kumimoji="1" lang="en-US" altLang="ja-JP" sz="1100">
            <a:solidFill>
              <a:srgbClr val="FF0000"/>
            </a:solidFill>
          </a:endParaRPr>
        </a:p>
        <a:p>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学校一覧表からピボットテーブルを作成したり、Ａｃｃｅｓｓにデータを取り込んだりする</a:t>
          </a:r>
          <a:r>
            <a:rPr kumimoji="1" lang="ja-JP" altLang="en-US" sz="1100">
              <a:solidFill>
                <a:srgbClr val="FF0000"/>
              </a:solidFill>
              <a:effectLst/>
              <a:latin typeface="+mn-lt"/>
              <a:ea typeface="+mn-ea"/>
              <a:cs typeface="+mn-cs"/>
            </a:rPr>
            <a:t>際、</a:t>
          </a:r>
          <a:r>
            <a:rPr kumimoji="1" lang="ja-JP" altLang="ja-JP" sz="1100">
              <a:solidFill>
                <a:srgbClr val="FF0000"/>
              </a:solidFill>
              <a:effectLst/>
              <a:latin typeface="+mn-lt"/>
              <a:ea typeface="+mn-ea"/>
              <a:cs typeface="+mn-cs"/>
            </a:rPr>
            <a:t>重複のない</a:t>
          </a:r>
          <a:r>
            <a:rPr kumimoji="1" lang="ja-JP" altLang="en-US" sz="1100">
              <a:solidFill>
                <a:srgbClr val="FF0000"/>
              </a:solidFill>
              <a:effectLst/>
              <a:latin typeface="+mn-lt"/>
              <a:ea typeface="+mn-ea"/>
              <a:cs typeface="+mn-cs"/>
            </a:rPr>
            <a:t>単層の</a:t>
          </a:r>
          <a:r>
            <a:rPr kumimoji="1" lang="ja-JP" altLang="ja-JP" sz="1100">
              <a:solidFill>
                <a:srgbClr val="FF0000"/>
              </a:solidFill>
              <a:effectLst/>
              <a:latin typeface="+mn-lt"/>
              <a:ea typeface="+mn-ea"/>
              <a:cs typeface="+mn-cs"/>
            </a:rPr>
            <a:t>事項名</a:t>
          </a:r>
          <a:r>
            <a:rPr kumimoji="1" lang="ja-JP" altLang="en-US" sz="1100">
              <a:solidFill>
                <a:srgbClr val="FF0000"/>
              </a:solidFill>
              <a:effectLst/>
              <a:latin typeface="+mn-lt"/>
              <a:ea typeface="+mn-ea"/>
              <a:cs typeface="+mn-cs"/>
            </a:rPr>
            <a:t>で作成されていることが必要。</a:t>
          </a:r>
          <a:endParaRPr kumimoji="1" lang="en-US" altLang="ja-JP"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１列シートを作成（更新）する時点で、重複のない単層の事項名リストを作成しておくことで、データ活用の利便性が向上する。</a:t>
          </a:r>
          <a:endParaRPr kumimoji="1" lang="en-US" altLang="ja-JP" sz="1100">
            <a:solidFill>
              <a:srgbClr val="FF0000"/>
            </a:solidFill>
          </a:endParaRPr>
        </a:p>
        <a:p>
          <a:endParaRPr kumimoji="1" lang="en-US" altLang="ja-JP" sz="1100">
            <a:solidFill>
              <a:srgbClr val="FF0000"/>
            </a:solidFill>
          </a:endParaRPr>
        </a:p>
        <a:p>
          <a:r>
            <a:rPr kumimoji="1" lang="ja-JP" altLang="en-US" sz="1100">
              <a:solidFill>
                <a:srgbClr val="FF0000"/>
              </a:solidFill>
            </a:rPr>
            <a:t>調査依頼を送付する際はＥ列より右は不要と思われる。</a:t>
          </a:r>
          <a:endParaRPr kumimoji="1" lang="en-US" altLang="ja-JP" sz="1100">
            <a:solidFill>
              <a:srgbClr val="FF0000"/>
            </a:solidFill>
          </a:endParaRPr>
        </a:p>
        <a:p>
          <a:endParaRPr kumimoji="1" lang="en-US" altLang="ja-JP"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9525</xdr:colOff>
      <xdr:row>32</xdr:row>
      <xdr:rowOff>0</xdr:rowOff>
    </xdr:from>
    <xdr:to>
      <xdr:col>8</xdr:col>
      <xdr:colOff>194936</xdr:colOff>
      <xdr:row>32</xdr:row>
      <xdr:rowOff>0</xdr:rowOff>
    </xdr:to>
    <xdr:sp macro="" textlink="">
      <xdr:nvSpPr>
        <xdr:cNvPr id="9" name="Text Box 1">
          <a:extLst>
            <a:ext uri="{FF2B5EF4-FFF2-40B4-BE49-F238E27FC236}">
              <a16:creationId xmlns:a16="http://schemas.microsoft.com/office/drawing/2014/main" id="{00000000-0008-0000-1600-000009000000}"/>
            </a:ext>
          </a:extLst>
        </xdr:cNvPr>
        <xdr:cNvSpPr txBox="1">
          <a:spLocks noChangeArrowheads="1"/>
        </xdr:cNvSpPr>
      </xdr:nvSpPr>
      <xdr:spPr bwMode="auto">
        <a:xfrm>
          <a:off x="5867400" y="3457575"/>
          <a:ext cx="18541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11</xdr:col>
      <xdr:colOff>9525</xdr:colOff>
      <xdr:row>32</xdr:row>
      <xdr:rowOff>0</xdr:rowOff>
    </xdr:from>
    <xdr:to>
      <xdr:col>11</xdr:col>
      <xdr:colOff>186508</xdr:colOff>
      <xdr:row>32</xdr:row>
      <xdr:rowOff>0</xdr:rowOff>
    </xdr:to>
    <xdr:sp macro="" textlink="">
      <xdr:nvSpPr>
        <xdr:cNvPr id="10" name="Text Box 2">
          <a:extLst>
            <a:ext uri="{FF2B5EF4-FFF2-40B4-BE49-F238E27FC236}">
              <a16:creationId xmlns:a16="http://schemas.microsoft.com/office/drawing/2014/main" id="{00000000-0008-0000-1600-00000A000000}"/>
            </a:ext>
          </a:extLst>
        </xdr:cNvPr>
        <xdr:cNvSpPr txBox="1">
          <a:spLocks noChangeArrowheads="1"/>
        </xdr:cNvSpPr>
      </xdr:nvSpPr>
      <xdr:spPr bwMode="auto">
        <a:xfrm>
          <a:off x="7639050" y="3457575"/>
          <a:ext cx="1769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2" name="テキスト ボックス 1">
          <a:extLst>
            <a:ext uri="{FF2B5EF4-FFF2-40B4-BE49-F238E27FC236}">
              <a16:creationId xmlns:a16="http://schemas.microsoft.com/office/drawing/2014/main" id="{D8692FD0-894E-4D6C-BC59-17AA1891491F}"/>
            </a:ext>
          </a:extLst>
        </xdr:cNvPr>
        <xdr:cNvSpPr txBox="1"/>
      </xdr:nvSpPr>
      <xdr:spPr>
        <a:xfrm>
          <a:off x="2442210" y="152590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3" name="テキスト ボックス 2">
          <a:extLst>
            <a:ext uri="{FF2B5EF4-FFF2-40B4-BE49-F238E27FC236}">
              <a16:creationId xmlns:a16="http://schemas.microsoft.com/office/drawing/2014/main" id="{191933B7-03C8-468F-A21A-10FF7B21CB6E}"/>
            </a:ext>
          </a:extLst>
        </xdr:cNvPr>
        <xdr:cNvSpPr txBox="1"/>
      </xdr:nvSpPr>
      <xdr:spPr>
        <a:xfrm>
          <a:off x="2442210" y="152590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4" name="テキスト ボックス 3">
          <a:extLst>
            <a:ext uri="{FF2B5EF4-FFF2-40B4-BE49-F238E27FC236}">
              <a16:creationId xmlns:a16="http://schemas.microsoft.com/office/drawing/2014/main" id="{F38EE469-370B-4903-A611-5842EC6A4F9A}"/>
            </a:ext>
          </a:extLst>
        </xdr:cNvPr>
        <xdr:cNvSpPr txBox="1"/>
      </xdr:nvSpPr>
      <xdr:spPr>
        <a:xfrm>
          <a:off x="2442210" y="152590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1</xdr:col>
      <xdr:colOff>260984</xdr:colOff>
      <xdr:row>3</xdr:row>
      <xdr:rowOff>1905000</xdr:rowOff>
    </xdr:from>
    <xdr:to>
      <xdr:col>1</xdr:col>
      <xdr:colOff>923304</xdr:colOff>
      <xdr:row>3</xdr:row>
      <xdr:rowOff>2145145</xdr:rowOff>
    </xdr:to>
    <xdr:sp macro="" textlink="">
      <xdr:nvSpPr>
        <xdr:cNvPr id="5" name="テキスト ボックス 4">
          <a:extLst>
            <a:ext uri="{FF2B5EF4-FFF2-40B4-BE49-F238E27FC236}">
              <a16:creationId xmlns:a16="http://schemas.microsoft.com/office/drawing/2014/main" id="{DCA29811-1DB7-4512-9BF4-2516753D47BE}"/>
            </a:ext>
          </a:extLst>
        </xdr:cNvPr>
        <xdr:cNvSpPr txBox="1"/>
      </xdr:nvSpPr>
      <xdr:spPr>
        <a:xfrm>
          <a:off x="405764" y="3078480"/>
          <a:ext cx="662320" cy="240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学校種</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6" name="テキスト ボックス 5">
          <a:extLst>
            <a:ext uri="{FF2B5EF4-FFF2-40B4-BE49-F238E27FC236}">
              <a16:creationId xmlns:a16="http://schemas.microsoft.com/office/drawing/2014/main" id="{31C8153C-34D3-4B8F-9984-BEED80350FC7}"/>
            </a:ext>
          </a:extLst>
        </xdr:cNvPr>
        <xdr:cNvSpPr txBox="1"/>
      </xdr:nvSpPr>
      <xdr:spPr>
        <a:xfrm>
          <a:off x="2442210" y="152590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17</xdr:col>
      <xdr:colOff>685800</xdr:colOff>
      <xdr:row>1</xdr:row>
      <xdr:rowOff>121920</xdr:rowOff>
    </xdr:from>
    <xdr:to>
      <xdr:col>18</xdr:col>
      <xdr:colOff>307490</xdr:colOff>
      <xdr:row>2</xdr:row>
      <xdr:rowOff>78890</xdr:rowOff>
    </xdr:to>
    <xdr:sp macro="" textlink="">
      <xdr:nvSpPr>
        <xdr:cNvPr id="7" name="Text Box 1">
          <a:extLst>
            <a:ext uri="{FF2B5EF4-FFF2-40B4-BE49-F238E27FC236}">
              <a16:creationId xmlns:a16="http://schemas.microsoft.com/office/drawing/2014/main" id="{E7694526-6A7A-46BF-ACA6-A1B4AD05B500}"/>
            </a:ext>
          </a:extLst>
        </xdr:cNvPr>
        <xdr:cNvSpPr txBox="1">
          <a:spLocks noChangeArrowheads="1"/>
        </xdr:cNvSpPr>
      </xdr:nvSpPr>
      <xdr:spPr bwMode="auto">
        <a:xfrm>
          <a:off x="14013180" y="312420"/>
          <a:ext cx="322730" cy="322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ja-JP" sz="1000">
              <a:effectLst/>
              <a:latin typeface="+mn-lt"/>
              <a:ea typeface="+mn-ea"/>
              <a:cs typeface="+mn-cs"/>
            </a:rPr>
            <a:t>（人）</a:t>
          </a:r>
          <a:endParaRPr lang="ja-JP" altLang="ja-JP">
            <a:effectLst/>
          </a:endParaRPr>
        </a:p>
        <a:p>
          <a:pPr algn="ctr" rtl="0">
            <a:defRPr sz="1000"/>
          </a:pPr>
          <a:endParaRPr lang="ja-JP" altLang="en-US"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246784</xdr:colOff>
      <xdr:row>1</xdr:row>
      <xdr:rowOff>86590</xdr:rowOff>
    </xdr:from>
    <xdr:to>
      <xdr:col>13</xdr:col>
      <xdr:colOff>247650</xdr:colOff>
      <xdr:row>4</xdr:row>
      <xdr:rowOff>5194</xdr:rowOff>
    </xdr:to>
    <xdr:sp macro="" textlink="">
      <xdr:nvSpPr>
        <xdr:cNvPr id="2" name="Line 2">
          <a:extLst>
            <a:ext uri="{FF2B5EF4-FFF2-40B4-BE49-F238E27FC236}">
              <a16:creationId xmlns:a16="http://schemas.microsoft.com/office/drawing/2014/main" id="{00000000-0008-0000-1800-000002000000}"/>
            </a:ext>
          </a:extLst>
        </xdr:cNvPr>
        <xdr:cNvSpPr>
          <a:spLocks noChangeShapeType="1"/>
        </xdr:cNvSpPr>
      </xdr:nvSpPr>
      <xdr:spPr bwMode="auto">
        <a:xfrm flipH="1" flipV="1">
          <a:off x="8533534" y="591415"/>
          <a:ext cx="866" cy="432954"/>
        </a:xfrm>
        <a:prstGeom prst="line">
          <a:avLst/>
        </a:prstGeom>
        <a:noFill/>
        <a:ln w="15875">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238991</xdr:colOff>
      <xdr:row>1</xdr:row>
      <xdr:rowOff>83993</xdr:rowOff>
    </xdr:from>
    <xdr:to>
      <xdr:col>19</xdr:col>
      <xdr:colOff>251113</xdr:colOff>
      <xdr:row>1</xdr:row>
      <xdr:rowOff>83993</xdr:rowOff>
    </xdr:to>
    <xdr:sp macro="" textlink="">
      <xdr:nvSpPr>
        <xdr:cNvPr id="3" name="Line 3">
          <a:extLst>
            <a:ext uri="{FF2B5EF4-FFF2-40B4-BE49-F238E27FC236}">
              <a16:creationId xmlns:a16="http://schemas.microsoft.com/office/drawing/2014/main" id="{00000000-0008-0000-1800-000003000000}"/>
            </a:ext>
          </a:extLst>
        </xdr:cNvPr>
        <xdr:cNvSpPr>
          <a:spLocks noChangeShapeType="1"/>
        </xdr:cNvSpPr>
      </xdr:nvSpPr>
      <xdr:spPr bwMode="auto">
        <a:xfrm>
          <a:off x="8525741" y="588818"/>
          <a:ext cx="2374322" cy="0"/>
        </a:xfrm>
        <a:prstGeom prst="line">
          <a:avLst/>
        </a:prstGeom>
        <a:noFill/>
        <a:ln w="15875">
          <a:solidFill>
            <a:sysClr val="windowText" lastClr="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19</xdr:col>
      <xdr:colOff>242454</xdr:colOff>
      <xdr:row>1</xdr:row>
      <xdr:rowOff>88322</xdr:rowOff>
    </xdr:from>
    <xdr:to>
      <xdr:col>19</xdr:col>
      <xdr:colOff>242454</xdr:colOff>
      <xdr:row>2</xdr:row>
      <xdr:rowOff>99579</xdr:rowOff>
    </xdr:to>
    <xdr:sp macro="" textlink="">
      <xdr:nvSpPr>
        <xdr:cNvPr id="4" name="Line 4">
          <a:extLst>
            <a:ext uri="{FF2B5EF4-FFF2-40B4-BE49-F238E27FC236}">
              <a16:creationId xmlns:a16="http://schemas.microsoft.com/office/drawing/2014/main" id="{00000000-0008-0000-1800-000004000000}"/>
            </a:ext>
          </a:extLst>
        </xdr:cNvPr>
        <xdr:cNvSpPr>
          <a:spLocks noChangeShapeType="1"/>
        </xdr:cNvSpPr>
      </xdr:nvSpPr>
      <xdr:spPr bwMode="auto">
        <a:xfrm>
          <a:off x="10891404" y="593147"/>
          <a:ext cx="0" cy="182707"/>
        </a:xfrm>
        <a:prstGeom prst="line">
          <a:avLst/>
        </a:prstGeom>
        <a:noFill/>
        <a:ln w="15875">
          <a:solidFill>
            <a:sysClr val="windowText" lastClr="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67235</xdr:colOff>
      <xdr:row>17</xdr:row>
      <xdr:rowOff>78442</xdr:rowOff>
    </xdr:from>
    <xdr:to>
      <xdr:col>29</xdr:col>
      <xdr:colOff>190499</xdr:colOff>
      <xdr:row>43</xdr:row>
      <xdr:rowOff>145677</xdr:rowOff>
    </xdr:to>
    <xdr:sp macro="" textlink="">
      <xdr:nvSpPr>
        <xdr:cNvPr id="5" name="正方形/長方形 4">
          <a:extLst>
            <a:ext uri="{FF2B5EF4-FFF2-40B4-BE49-F238E27FC236}">
              <a16:creationId xmlns:a16="http://schemas.microsoft.com/office/drawing/2014/main" id="{00000000-0008-0000-1800-000005000000}"/>
            </a:ext>
          </a:extLst>
        </xdr:cNvPr>
        <xdr:cNvSpPr/>
      </xdr:nvSpPr>
      <xdr:spPr bwMode="auto">
        <a:xfrm>
          <a:off x="12886764" y="3966883"/>
          <a:ext cx="4224617" cy="5020235"/>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pPr algn="l"/>
          <a:r>
            <a:rPr kumimoji="1" lang="ja-JP" altLang="en-US" sz="1200" b="1">
              <a:solidFill>
                <a:srgbClr val="FF0000"/>
              </a:solidFill>
            </a:rPr>
            <a:t>＜在籍者数（令和６年４月１日現在）＞について</a:t>
          </a:r>
          <a:endParaRPr kumimoji="1" lang="en-US" altLang="ja-JP" sz="1200" b="1">
            <a:solidFill>
              <a:srgbClr val="FF0000"/>
            </a:solidFill>
          </a:endParaRPr>
        </a:p>
        <a:p>
          <a:pPr algn="l"/>
          <a:endParaRPr kumimoji="1" lang="en-US" altLang="ja-JP" sz="1200" b="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　在籍者数は中途退学率算出の母数とするため、</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rPr>
            <a:t>4</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月</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日時点（</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cs typeface="+mn-cs"/>
            </a:rPr>
            <a:t>年生は入学日時点）の在籍者数を記入してください。</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rgbClr val="FF0000"/>
              </a:solidFill>
              <a:latin typeface="ＭＳ ゴシック" panose="020B0609070205080204" pitchFamily="49" charset="-128"/>
              <a:ea typeface="ＭＳ ゴシック" panose="020B0609070205080204" pitchFamily="49" charset="-128"/>
            </a:rPr>
            <a:t>　</a:t>
          </a:r>
          <a:r>
            <a:rPr kumimoji="1" lang="en-US" altLang="ja-JP" sz="1200" b="0">
              <a:solidFill>
                <a:srgbClr val="FF0000"/>
              </a:solidFill>
              <a:latin typeface="ＭＳ ゴシック" panose="020B0609070205080204" pitchFamily="49" charset="-128"/>
              <a:ea typeface="ＭＳ ゴシック" panose="020B0609070205080204" pitchFamily="49" charset="-128"/>
            </a:rPr>
            <a:t>5</a:t>
          </a:r>
          <a:r>
            <a:rPr kumimoji="1" lang="ja-JP" altLang="en-US" sz="1200" b="0">
              <a:solidFill>
                <a:srgbClr val="FF0000"/>
              </a:solidFill>
              <a:latin typeface="ＭＳ ゴシック" panose="020B0609070205080204" pitchFamily="49" charset="-128"/>
              <a:ea typeface="ＭＳ ゴシック" panose="020B0609070205080204" pitchFamily="49" charset="-128"/>
            </a:rPr>
            <a:t>月</a:t>
          </a:r>
          <a:r>
            <a:rPr kumimoji="1" lang="en-US" altLang="ja-JP" sz="1200" b="0">
              <a:solidFill>
                <a:srgbClr val="FF0000"/>
              </a:solidFill>
              <a:latin typeface="ＭＳ ゴシック" panose="020B0609070205080204" pitchFamily="49" charset="-128"/>
              <a:ea typeface="ＭＳ ゴシック" panose="020B0609070205080204" pitchFamily="49" charset="-128"/>
            </a:rPr>
            <a:t>1</a:t>
          </a:r>
          <a:r>
            <a:rPr kumimoji="1" lang="ja-JP" altLang="en-US" sz="1200" b="0">
              <a:solidFill>
                <a:srgbClr val="FF0000"/>
              </a:solidFill>
              <a:latin typeface="ＭＳ ゴシック" panose="020B0609070205080204" pitchFamily="49" charset="-128"/>
              <a:ea typeface="ＭＳ ゴシック" panose="020B0609070205080204" pitchFamily="49" charset="-128"/>
            </a:rPr>
            <a:t>日時点の調査である「学校基本調査」とは時点が異なりますが、</a:t>
          </a:r>
          <a:r>
            <a:rPr kumimoji="1" lang="ja-JP" altLang="en-US" sz="1200" b="1" u="sng">
              <a:solidFill>
                <a:srgbClr val="FF0000"/>
              </a:solidFill>
              <a:latin typeface="ＭＳ ゴシック" panose="020B0609070205080204" pitchFamily="49" charset="-128"/>
              <a:ea typeface="ＭＳ ゴシック" panose="020B0609070205080204" pitchFamily="49" charset="-128"/>
            </a:rPr>
            <a:t>課程（全・定・通）</a:t>
          </a:r>
          <a:r>
            <a:rPr kumimoji="1" lang="ja-JP" altLang="en-US" sz="1200" b="1" u="none">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学科</a:t>
          </a:r>
          <a:r>
            <a:rPr kumimoji="1" lang="ja-JP" altLang="en-US" sz="1200" b="1" u="none">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学年・単位制</a:t>
          </a:r>
          <a:r>
            <a:rPr kumimoji="1" lang="ja-JP" altLang="en-US" sz="1200" b="1" u="none">
              <a:solidFill>
                <a:srgbClr val="FF0000"/>
              </a:solidFill>
              <a:latin typeface="ＭＳ ゴシック" panose="020B0609070205080204" pitchFamily="49" charset="-128"/>
              <a:ea typeface="ＭＳ ゴシック" panose="020B0609070205080204" pitchFamily="49" charset="-128"/>
            </a:rPr>
            <a:t>の選択</a:t>
          </a:r>
          <a:r>
            <a:rPr kumimoji="1" lang="ja-JP" altLang="en-US" sz="1200" b="0" u="none">
              <a:solidFill>
                <a:srgbClr val="FF0000"/>
              </a:solidFill>
              <a:latin typeface="ＭＳ ゴシック" panose="020B0609070205080204" pitchFamily="49" charset="-128"/>
              <a:ea typeface="ＭＳ ゴシック" panose="020B0609070205080204" pitchFamily="49" charset="-128"/>
            </a:rPr>
            <a:t>について、</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「学校基本調査」への回答と齟齬がないかを必ず確認してから提出してください</a:t>
          </a:r>
          <a:r>
            <a:rPr kumimoji="1" lang="ja-JP" altLang="en-US" sz="1200" b="0">
              <a:solidFill>
                <a:srgbClr val="FF0000"/>
              </a:solidFill>
              <a:latin typeface="ＭＳ ゴシック" panose="020B0609070205080204" pitchFamily="49" charset="-128"/>
              <a:ea typeface="ＭＳ ゴシック" panose="020B0609070205080204" pitchFamily="49" charset="-128"/>
            </a:rPr>
            <a:t>。（「基本情報」シートで入力した情報に応じて、黄色の欄のみに入力が可能です。）</a:t>
          </a:r>
          <a:endParaRPr kumimoji="1" lang="en-US" altLang="ja-JP" sz="1200" b="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200" b="0" u="sng">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　例年、</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b="1" u="none">
              <a:solidFill>
                <a:srgbClr val="FF0000"/>
              </a:solidFill>
              <a:effectLst/>
              <a:latin typeface="ＭＳ ゴシック" panose="020B0609070205080204" pitchFamily="49" charset="-128"/>
              <a:ea typeface="ＭＳ ゴシック" panose="020B0609070205080204" pitchFamily="49" charset="-128"/>
            </a:rPr>
            <a:t>(×)</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「学校基本調査」では専門学科と回答しているが、本ページで「全日制普通科」の行に回答を記入、</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b="1" u="none">
              <a:solidFill>
                <a:srgbClr val="FF0000"/>
              </a:solidFill>
              <a:effectLst/>
              <a:latin typeface="ＭＳ ゴシック" panose="020B0609070205080204" pitchFamily="49" charset="-128"/>
              <a:ea typeface="ＭＳ ゴシック" panose="020B0609070205080204" pitchFamily="49" charset="-128"/>
            </a:rPr>
            <a:t>(×)</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「学校基本調査」では「単位制による課程」の生徒数に全生徒を計上しているが、本ページで「</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1</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年・</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2</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年・</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3</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年」の行に回答を記入、</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等々の誤りがあります。</a:t>
          </a:r>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endParaRPr kumimoji="1" lang="en-US" altLang="ja-JP" sz="1200" b="0" u="none">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　学校基本調査の回答と比較し、</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4</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月と</a:t>
          </a:r>
          <a:r>
            <a:rPr kumimoji="1" lang="en-US" altLang="ja-JP" sz="1200" b="0" u="none">
              <a:solidFill>
                <a:srgbClr val="FF0000"/>
              </a:solidFill>
              <a:effectLst/>
              <a:latin typeface="ＭＳ ゴシック" panose="020B0609070205080204" pitchFamily="49" charset="-128"/>
              <a:ea typeface="ＭＳ ゴシック" panose="020B0609070205080204" pitchFamily="49" charset="-128"/>
            </a:rPr>
            <a:t>5</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月の時点の違いとは解されないような</a:t>
          </a:r>
          <a:r>
            <a:rPr kumimoji="1" lang="ja-JP" altLang="en-US" sz="1200" b="1" u="sng">
              <a:solidFill>
                <a:srgbClr val="FF0000"/>
              </a:solidFill>
              <a:effectLst/>
              <a:latin typeface="ＭＳ ゴシック" panose="020B0609070205080204" pitchFamily="49" charset="-128"/>
              <a:ea typeface="ＭＳ ゴシック" panose="020B0609070205080204" pitchFamily="49" charset="-128"/>
            </a:rPr>
            <a:t>人数の乖離がある場合には、回答内容を確認・修正いただく必要が生じます</a:t>
          </a:r>
          <a:r>
            <a:rPr kumimoji="1" lang="ja-JP" altLang="en-US" sz="1200" b="0" u="none">
              <a:solidFill>
                <a:srgbClr val="FF0000"/>
              </a:solidFill>
              <a:effectLst/>
              <a:latin typeface="ＭＳ ゴシック" panose="020B0609070205080204" pitchFamily="49" charset="-128"/>
              <a:ea typeface="ＭＳ ゴシック" panose="020B0609070205080204" pitchFamily="49" charset="-128"/>
            </a:rPr>
            <a:t>。</a:t>
          </a:r>
          <a:endParaRPr lang="ja-JP" altLang="ja-JP" sz="1200" b="0" u="none">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156210</xdr:colOff>
      <xdr:row>15</xdr:row>
      <xdr:rowOff>19050</xdr:rowOff>
    </xdr:from>
    <xdr:to>
      <xdr:col>7</xdr:col>
      <xdr:colOff>224790</xdr:colOff>
      <xdr:row>15</xdr:row>
      <xdr:rowOff>180975</xdr:rowOff>
    </xdr:to>
    <xdr:sp macro="" textlink="">
      <xdr:nvSpPr>
        <xdr:cNvPr id="15361" name="Text Box 1">
          <a:extLst>
            <a:ext uri="{FF2B5EF4-FFF2-40B4-BE49-F238E27FC236}">
              <a16:creationId xmlns:a16="http://schemas.microsoft.com/office/drawing/2014/main" id="{00000000-0008-0000-1D00-0000013C0000}"/>
            </a:ext>
          </a:extLst>
        </xdr:cNvPr>
        <xdr:cNvSpPr txBox="1">
          <a:spLocks noChangeArrowheads="1"/>
        </xdr:cNvSpPr>
      </xdr:nvSpPr>
      <xdr:spPr bwMode="auto">
        <a:xfrm>
          <a:off x="1965960" y="5153025"/>
          <a:ext cx="26860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7</xdr:col>
      <xdr:colOff>1135379</xdr:colOff>
      <xdr:row>15</xdr:row>
      <xdr:rowOff>19050</xdr:rowOff>
    </xdr:from>
    <xdr:to>
      <xdr:col>8</xdr:col>
      <xdr:colOff>236247</xdr:colOff>
      <xdr:row>15</xdr:row>
      <xdr:rowOff>238125</xdr:rowOff>
    </xdr:to>
    <xdr:sp macro="" textlink="">
      <xdr:nvSpPr>
        <xdr:cNvPr id="15362" name="Text Box 2">
          <a:extLst>
            <a:ext uri="{FF2B5EF4-FFF2-40B4-BE49-F238E27FC236}">
              <a16:creationId xmlns:a16="http://schemas.microsoft.com/office/drawing/2014/main" id="{00000000-0008-0000-1D00-0000023C0000}"/>
            </a:ext>
          </a:extLst>
        </xdr:cNvPr>
        <xdr:cNvSpPr txBox="1">
          <a:spLocks noChangeArrowheads="1"/>
        </xdr:cNvSpPr>
      </xdr:nvSpPr>
      <xdr:spPr bwMode="auto">
        <a:xfrm>
          <a:off x="3145154" y="5153025"/>
          <a:ext cx="253393"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oneCellAnchor>
    <xdr:from>
      <xdr:col>7</xdr:col>
      <xdr:colOff>38100</xdr:colOff>
      <xdr:row>17</xdr:row>
      <xdr:rowOff>20955</xdr:rowOff>
    </xdr:from>
    <xdr:ext cx="88999" cy="201850"/>
    <xdr:sp macro="" textlink="">
      <xdr:nvSpPr>
        <xdr:cNvPr id="15363" name="Text Box 3">
          <a:extLst>
            <a:ext uri="{FF2B5EF4-FFF2-40B4-BE49-F238E27FC236}">
              <a16:creationId xmlns:a16="http://schemas.microsoft.com/office/drawing/2014/main" id="{00000000-0008-0000-1D00-0000033C0000}"/>
            </a:ext>
          </a:extLst>
        </xdr:cNvPr>
        <xdr:cNvSpPr txBox="1">
          <a:spLocks noChangeArrowheads="1"/>
        </xdr:cNvSpPr>
      </xdr:nvSpPr>
      <xdr:spPr bwMode="auto">
        <a:xfrm>
          <a:off x="2047875" y="5650230"/>
          <a:ext cx="88999"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明朝"/>
              <a:ea typeface="ＭＳ 明朝"/>
            </a:rPr>
            <a:t>C</a:t>
          </a:r>
          <a:endParaRPr lang="ja-JP" altLang="en-US"/>
        </a:p>
      </xdr:txBody>
    </xdr:sp>
    <xdr:clientData/>
  </xdr:oneCellAnchor>
  <xdr:oneCellAnchor>
    <xdr:from>
      <xdr:col>8</xdr:col>
      <xdr:colOff>59055</xdr:colOff>
      <xdr:row>17</xdr:row>
      <xdr:rowOff>20955</xdr:rowOff>
    </xdr:from>
    <xdr:ext cx="88999" cy="201850"/>
    <xdr:sp macro="" textlink="">
      <xdr:nvSpPr>
        <xdr:cNvPr id="15364" name="Text Box 4">
          <a:extLst>
            <a:ext uri="{FF2B5EF4-FFF2-40B4-BE49-F238E27FC236}">
              <a16:creationId xmlns:a16="http://schemas.microsoft.com/office/drawing/2014/main" id="{00000000-0008-0000-1D00-0000043C0000}"/>
            </a:ext>
          </a:extLst>
        </xdr:cNvPr>
        <xdr:cNvSpPr txBox="1">
          <a:spLocks noChangeArrowheads="1"/>
        </xdr:cNvSpPr>
      </xdr:nvSpPr>
      <xdr:spPr bwMode="auto">
        <a:xfrm>
          <a:off x="3221355" y="5650230"/>
          <a:ext cx="88999"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明朝"/>
              <a:ea typeface="ＭＳ 明朝"/>
            </a:rPr>
            <a:t>D</a:t>
          </a:r>
          <a:endParaRPr lang="ja-JP" alt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12</xdr:col>
      <xdr:colOff>371475</xdr:colOff>
      <xdr:row>25</xdr:row>
      <xdr:rowOff>171450</xdr:rowOff>
    </xdr:from>
    <xdr:to>
      <xdr:col>13</xdr:col>
      <xdr:colOff>300387</xdr:colOff>
      <xdr:row>27</xdr:row>
      <xdr:rowOff>28575</xdr:rowOff>
    </xdr:to>
    <xdr:sp macro="" textlink="">
      <xdr:nvSpPr>
        <xdr:cNvPr id="2" name="Text Box 5">
          <a:extLst>
            <a:ext uri="{FF2B5EF4-FFF2-40B4-BE49-F238E27FC236}">
              <a16:creationId xmlns:a16="http://schemas.microsoft.com/office/drawing/2014/main" id="{00000000-0008-0000-1E00-000002000000}"/>
            </a:ext>
          </a:extLst>
        </xdr:cNvPr>
        <xdr:cNvSpPr txBox="1">
          <a:spLocks noChangeArrowheads="1"/>
        </xdr:cNvSpPr>
      </xdr:nvSpPr>
      <xdr:spPr bwMode="auto">
        <a:xfrm>
          <a:off x="4057650" y="5819775"/>
          <a:ext cx="357537"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⑨</a:t>
          </a:r>
          <a:endParaRPr lang="ja-JP" altLang="en-US">
            <a:solidFill>
              <a:schemeClr val="tx1"/>
            </a:solidFill>
          </a:endParaRPr>
        </a:p>
      </xdr:txBody>
    </xdr:sp>
    <xdr:clientData/>
  </xdr:twoCellAnchor>
  <xdr:twoCellAnchor>
    <xdr:from>
      <xdr:col>12</xdr:col>
      <xdr:colOff>371475</xdr:colOff>
      <xdr:row>27</xdr:row>
      <xdr:rowOff>9525</xdr:rowOff>
    </xdr:from>
    <xdr:to>
      <xdr:col>13</xdr:col>
      <xdr:colOff>300387</xdr:colOff>
      <xdr:row>28</xdr:row>
      <xdr:rowOff>38100</xdr:rowOff>
    </xdr:to>
    <xdr:sp macro="" textlink="">
      <xdr:nvSpPr>
        <xdr:cNvPr id="3" name="Text Box 6">
          <a:extLst>
            <a:ext uri="{FF2B5EF4-FFF2-40B4-BE49-F238E27FC236}">
              <a16:creationId xmlns:a16="http://schemas.microsoft.com/office/drawing/2014/main" id="{00000000-0008-0000-1E00-000003000000}"/>
            </a:ext>
          </a:extLst>
        </xdr:cNvPr>
        <xdr:cNvSpPr txBox="1">
          <a:spLocks noChangeArrowheads="1"/>
        </xdr:cNvSpPr>
      </xdr:nvSpPr>
      <xdr:spPr bwMode="auto">
        <a:xfrm>
          <a:off x="4057650" y="6057900"/>
          <a:ext cx="3575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⑩</a:t>
          </a:r>
          <a:endParaRPr lang="ja-JP" altLang="en-US">
            <a:solidFill>
              <a:schemeClr val="tx1"/>
            </a:solidFill>
          </a:endParaRPr>
        </a:p>
      </xdr:txBody>
    </xdr:sp>
    <xdr:clientData/>
  </xdr:twoCellAnchor>
  <xdr:oneCellAnchor>
    <xdr:from>
      <xdr:col>13</xdr:col>
      <xdr:colOff>38100</xdr:colOff>
      <xdr:row>28</xdr:row>
      <xdr:rowOff>9525</xdr:rowOff>
    </xdr:from>
    <xdr:ext cx="266700" cy="201850"/>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4152900" y="6257925"/>
          <a:ext cx="266700"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100" b="0" i="0" u="none" strike="noStrike" baseline="0">
              <a:solidFill>
                <a:srgbClr val="000000"/>
              </a:solidFill>
              <a:latin typeface="ＭＳ 明朝"/>
              <a:ea typeface="ＭＳ 明朝"/>
            </a:rPr>
            <a:t>⑪</a:t>
          </a:r>
          <a:endParaRPr lang="ja-JP" altLang="en-US"/>
        </a:p>
      </xdr:txBody>
    </xdr:sp>
    <xdr:clientData/>
  </xdr:oneCellAnchor>
  <xdr:oneCellAnchor>
    <xdr:from>
      <xdr:col>13</xdr:col>
      <xdr:colOff>38100</xdr:colOff>
      <xdr:row>29</xdr:row>
      <xdr:rowOff>0</xdr:rowOff>
    </xdr:from>
    <xdr:ext cx="266700" cy="201850"/>
    <xdr:sp macro="" textlink="">
      <xdr:nvSpPr>
        <xdr:cNvPr id="5" name="Text Box 3">
          <a:extLst>
            <a:ext uri="{FF2B5EF4-FFF2-40B4-BE49-F238E27FC236}">
              <a16:creationId xmlns:a16="http://schemas.microsoft.com/office/drawing/2014/main" id="{00000000-0008-0000-1E00-000005000000}"/>
            </a:ext>
          </a:extLst>
        </xdr:cNvPr>
        <xdr:cNvSpPr txBox="1">
          <a:spLocks noChangeArrowheads="1"/>
        </xdr:cNvSpPr>
      </xdr:nvSpPr>
      <xdr:spPr bwMode="auto">
        <a:xfrm>
          <a:off x="4152900" y="6448425"/>
          <a:ext cx="266700"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100" b="0" i="0" u="none" strike="noStrike" baseline="0">
              <a:solidFill>
                <a:srgbClr val="000000"/>
              </a:solidFill>
              <a:latin typeface="ＭＳ 明朝"/>
              <a:ea typeface="ＭＳ 明朝"/>
            </a:rPr>
            <a:t>⑫</a:t>
          </a:r>
          <a:endParaRPr lang="ja-JP" altLang="en-US"/>
        </a:p>
      </xdr:txBody>
    </xdr:sp>
    <xdr:clientData/>
  </xdr:oneCellAnchor>
  <xdr:twoCellAnchor>
    <xdr:from>
      <xdr:col>12</xdr:col>
      <xdr:colOff>368544</xdr:colOff>
      <xdr:row>30</xdr:row>
      <xdr:rowOff>0</xdr:rowOff>
    </xdr:from>
    <xdr:to>
      <xdr:col>13</xdr:col>
      <xdr:colOff>297456</xdr:colOff>
      <xdr:row>31</xdr:row>
      <xdr:rowOff>28575</xdr:rowOff>
    </xdr:to>
    <xdr:sp macro="" textlink="">
      <xdr:nvSpPr>
        <xdr:cNvPr id="7" name="Text Box 7">
          <a:extLst>
            <a:ext uri="{FF2B5EF4-FFF2-40B4-BE49-F238E27FC236}">
              <a16:creationId xmlns:a16="http://schemas.microsoft.com/office/drawing/2014/main" id="{00000000-0008-0000-1E00-000007000000}"/>
            </a:ext>
          </a:extLst>
        </xdr:cNvPr>
        <xdr:cNvSpPr txBox="1">
          <a:spLocks noChangeArrowheads="1"/>
        </xdr:cNvSpPr>
      </xdr:nvSpPr>
      <xdr:spPr bwMode="auto">
        <a:xfrm>
          <a:off x="4054719" y="6648450"/>
          <a:ext cx="3575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⑬</a:t>
          </a:r>
          <a:endParaRPr lang="en-US" altLang="ja-JP" sz="1100" b="0" i="0" u="none" strike="noStrike" baseline="0">
            <a:solidFill>
              <a:schemeClr val="tx1"/>
            </a:solidFill>
            <a:latin typeface="ＭＳ 明朝"/>
            <a:ea typeface="ＭＳ 明朝"/>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1202055</xdr:colOff>
      <xdr:row>4</xdr:row>
      <xdr:rowOff>9525</xdr:rowOff>
    </xdr:from>
    <xdr:to>
      <xdr:col>8</xdr:col>
      <xdr:colOff>262147</xdr:colOff>
      <xdr:row>5</xdr:row>
      <xdr:rowOff>9525</xdr:rowOff>
    </xdr:to>
    <xdr:sp macro="" textlink="">
      <xdr:nvSpPr>
        <xdr:cNvPr id="24578" name="Text Box 2">
          <a:extLst>
            <a:ext uri="{FF2B5EF4-FFF2-40B4-BE49-F238E27FC236}">
              <a16:creationId xmlns:a16="http://schemas.microsoft.com/office/drawing/2014/main" id="{00000000-0008-0000-1F00-000002600000}"/>
            </a:ext>
          </a:extLst>
        </xdr:cNvPr>
        <xdr:cNvSpPr txBox="1">
          <a:spLocks noChangeArrowheads="1"/>
        </xdr:cNvSpPr>
      </xdr:nvSpPr>
      <xdr:spPr bwMode="auto">
        <a:xfrm>
          <a:off x="8726805" y="1133475"/>
          <a:ext cx="326917"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③</a:t>
          </a:r>
          <a:endParaRPr lang="en-US" altLang="ja-JP" sz="1100" b="0" i="0" u="none" strike="noStrike" baseline="0">
            <a:solidFill>
              <a:srgbClr val="000000"/>
            </a:solidFill>
            <a:latin typeface="ＭＳ 明朝"/>
            <a:ea typeface="ＭＳ 明朝"/>
          </a:endParaRPr>
        </a:p>
      </xdr:txBody>
    </xdr:sp>
    <xdr:clientData/>
  </xdr:twoCellAnchor>
  <xdr:twoCellAnchor>
    <xdr:from>
      <xdr:col>7</xdr:col>
      <xdr:colOff>1221105</xdr:colOff>
      <xdr:row>5</xdr:row>
      <xdr:rowOff>28575</xdr:rowOff>
    </xdr:from>
    <xdr:to>
      <xdr:col>8</xdr:col>
      <xdr:colOff>234626</xdr:colOff>
      <xdr:row>5</xdr:row>
      <xdr:rowOff>257175</xdr:rowOff>
    </xdr:to>
    <xdr:sp macro="" textlink="">
      <xdr:nvSpPr>
        <xdr:cNvPr id="24579" name="Text Box 3">
          <a:extLst>
            <a:ext uri="{FF2B5EF4-FFF2-40B4-BE49-F238E27FC236}">
              <a16:creationId xmlns:a16="http://schemas.microsoft.com/office/drawing/2014/main" id="{00000000-0008-0000-1F00-000003600000}"/>
            </a:ext>
          </a:extLst>
        </xdr:cNvPr>
        <xdr:cNvSpPr txBox="1">
          <a:spLocks noChangeArrowheads="1"/>
        </xdr:cNvSpPr>
      </xdr:nvSpPr>
      <xdr:spPr bwMode="auto">
        <a:xfrm>
          <a:off x="8745855" y="1457325"/>
          <a:ext cx="28034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④</a:t>
          </a:r>
          <a:endParaRPr lang="ja-JP" altLang="en-US"/>
        </a:p>
      </xdr:txBody>
    </xdr:sp>
    <xdr:clientData/>
  </xdr:twoCellAnchor>
  <xdr:twoCellAnchor>
    <xdr:from>
      <xdr:col>7</xdr:col>
      <xdr:colOff>1230630</xdr:colOff>
      <xdr:row>3</xdr:row>
      <xdr:rowOff>38100</xdr:rowOff>
    </xdr:from>
    <xdr:to>
      <xdr:col>8</xdr:col>
      <xdr:colOff>244151</xdr:colOff>
      <xdr:row>3</xdr:row>
      <xdr:rowOff>266700</xdr:rowOff>
    </xdr:to>
    <xdr:sp macro="" textlink="">
      <xdr:nvSpPr>
        <xdr:cNvPr id="24580" name="Text Box 4">
          <a:extLst>
            <a:ext uri="{FF2B5EF4-FFF2-40B4-BE49-F238E27FC236}">
              <a16:creationId xmlns:a16="http://schemas.microsoft.com/office/drawing/2014/main" id="{00000000-0008-0000-1F00-000004600000}"/>
            </a:ext>
          </a:extLst>
        </xdr:cNvPr>
        <xdr:cNvSpPr txBox="1">
          <a:spLocks noChangeArrowheads="1"/>
        </xdr:cNvSpPr>
      </xdr:nvSpPr>
      <xdr:spPr bwMode="auto">
        <a:xfrm>
          <a:off x="8755380" y="857250"/>
          <a:ext cx="28034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②</a:t>
          </a:r>
          <a:endParaRPr lang="ja-JP" altLang="en-US"/>
        </a:p>
      </xdr:txBody>
    </xdr:sp>
    <xdr:clientData/>
  </xdr:twoCellAnchor>
  <xdr:twoCellAnchor>
    <xdr:from>
      <xdr:col>7</xdr:col>
      <xdr:colOff>1230630</xdr:colOff>
      <xdr:row>18</xdr:row>
      <xdr:rowOff>47625</xdr:rowOff>
    </xdr:from>
    <xdr:to>
      <xdr:col>8</xdr:col>
      <xdr:colOff>244151</xdr:colOff>
      <xdr:row>18</xdr:row>
      <xdr:rowOff>276225</xdr:rowOff>
    </xdr:to>
    <xdr:sp macro="" textlink="">
      <xdr:nvSpPr>
        <xdr:cNvPr id="24586" name="Text Box 10">
          <a:extLst>
            <a:ext uri="{FF2B5EF4-FFF2-40B4-BE49-F238E27FC236}">
              <a16:creationId xmlns:a16="http://schemas.microsoft.com/office/drawing/2014/main" id="{00000000-0008-0000-1F00-00000A600000}"/>
            </a:ext>
          </a:extLst>
        </xdr:cNvPr>
        <xdr:cNvSpPr txBox="1">
          <a:spLocks noChangeArrowheads="1"/>
        </xdr:cNvSpPr>
      </xdr:nvSpPr>
      <xdr:spPr bwMode="auto">
        <a:xfrm>
          <a:off x="8753475" y="3362325"/>
          <a:ext cx="2857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twoCellAnchor>
    <xdr:from>
      <xdr:col>14</xdr:col>
      <xdr:colOff>125730</xdr:colOff>
      <xdr:row>2</xdr:row>
      <xdr:rowOff>285750</xdr:rowOff>
    </xdr:from>
    <xdr:to>
      <xdr:col>14</xdr:col>
      <xdr:colOff>406076</xdr:colOff>
      <xdr:row>3</xdr:row>
      <xdr:rowOff>209550</xdr:rowOff>
    </xdr:to>
    <xdr:sp macro="" textlink="">
      <xdr:nvSpPr>
        <xdr:cNvPr id="10" name="Text Box 4">
          <a:extLst>
            <a:ext uri="{FF2B5EF4-FFF2-40B4-BE49-F238E27FC236}">
              <a16:creationId xmlns:a16="http://schemas.microsoft.com/office/drawing/2014/main" id="{00000000-0008-0000-1F00-00000A000000}"/>
            </a:ext>
          </a:extLst>
        </xdr:cNvPr>
        <xdr:cNvSpPr txBox="1">
          <a:spLocks noChangeArrowheads="1"/>
        </xdr:cNvSpPr>
      </xdr:nvSpPr>
      <xdr:spPr bwMode="auto">
        <a:xfrm>
          <a:off x="12203430" y="800100"/>
          <a:ext cx="28034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twoCellAnchor>
    <xdr:from>
      <xdr:col>8</xdr:col>
      <xdr:colOff>1905</xdr:colOff>
      <xdr:row>19</xdr:row>
      <xdr:rowOff>38099</xdr:rowOff>
    </xdr:from>
    <xdr:to>
      <xdr:col>8</xdr:col>
      <xdr:colOff>283242</xdr:colOff>
      <xdr:row>19</xdr:row>
      <xdr:rowOff>295274</xdr:rowOff>
    </xdr:to>
    <xdr:sp macro="" textlink="">
      <xdr:nvSpPr>
        <xdr:cNvPr id="11" name="Text Box 5">
          <a:extLst>
            <a:ext uri="{FF2B5EF4-FFF2-40B4-BE49-F238E27FC236}">
              <a16:creationId xmlns:a16="http://schemas.microsoft.com/office/drawing/2014/main" id="{00000000-0008-0000-1F00-00000B000000}"/>
            </a:ext>
          </a:extLst>
        </xdr:cNvPr>
        <xdr:cNvSpPr txBox="1">
          <a:spLocks noChangeArrowheads="1"/>
        </xdr:cNvSpPr>
      </xdr:nvSpPr>
      <xdr:spPr bwMode="auto">
        <a:xfrm>
          <a:off x="8793480" y="5153024"/>
          <a:ext cx="281337"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⑥</a:t>
          </a:r>
          <a:endParaRPr lang="ja-JP" altLang="en-US"/>
        </a:p>
      </xdr:txBody>
    </xdr:sp>
    <xdr:clientData/>
  </xdr:twoCellAnchor>
  <xdr:twoCellAnchor>
    <xdr:from>
      <xdr:col>8</xdr:col>
      <xdr:colOff>1905</xdr:colOff>
      <xdr:row>21</xdr:row>
      <xdr:rowOff>47625</xdr:rowOff>
    </xdr:from>
    <xdr:to>
      <xdr:col>8</xdr:col>
      <xdr:colOff>283242</xdr:colOff>
      <xdr:row>21</xdr:row>
      <xdr:rowOff>276225</xdr:rowOff>
    </xdr:to>
    <xdr:sp macro="" textlink="">
      <xdr:nvSpPr>
        <xdr:cNvPr id="12" name="Text Box 6">
          <a:extLst>
            <a:ext uri="{FF2B5EF4-FFF2-40B4-BE49-F238E27FC236}">
              <a16:creationId xmlns:a16="http://schemas.microsoft.com/office/drawing/2014/main" id="{00000000-0008-0000-1F00-00000C000000}"/>
            </a:ext>
          </a:extLst>
        </xdr:cNvPr>
        <xdr:cNvSpPr txBox="1">
          <a:spLocks noChangeArrowheads="1"/>
        </xdr:cNvSpPr>
      </xdr:nvSpPr>
      <xdr:spPr bwMode="auto">
        <a:xfrm>
          <a:off x="8793480" y="5772150"/>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⑧</a:t>
          </a:r>
          <a:endParaRPr lang="ja-JP" altLang="en-US"/>
        </a:p>
      </xdr:txBody>
    </xdr:sp>
    <xdr:clientData/>
  </xdr:twoCellAnchor>
  <xdr:twoCellAnchor>
    <xdr:from>
      <xdr:col>8</xdr:col>
      <xdr:colOff>1905</xdr:colOff>
      <xdr:row>18</xdr:row>
      <xdr:rowOff>57150</xdr:rowOff>
    </xdr:from>
    <xdr:to>
      <xdr:col>8</xdr:col>
      <xdr:colOff>283242</xdr:colOff>
      <xdr:row>18</xdr:row>
      <xdr:rowOff>285750</xdr:rowOff>
    </xdr:to>
    <xdr:sp macro="" textlink="">
      <xdr:nvSpPr>
        <xdr:cNvPr id="13" name="Text Box 7">
          <a:extLst>
            <a:ext uri="{FF2B5EF4-FFF2-40B4-BE49-F238E27FC236}">
              <a16:creationId xmlns:a16="http://schemas.microsoft.com/office/drawing/2014/main" id="{00000000-0008-0000-1F00-00000D000000}"/>
            </a:ext>
          </a:extLst>
        </xdr:cNvPr>
        <xdr:cNvSpPr txBox="1">
          <a:spLocks noChangeArrowheads="1"/>
        </xdr:cNvSpPr>
      </xdr:nvSpPr>
      <xdr:spPr bwMode="auto">
        <a:xfrm>
          <a:off x="8793480" y="4867275"/>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⑤</a:t>
          </a:r>
          <a:endParaRPr lang="ja-JP" altLang="en-US"/>
        </a:p>
      </xdr:txBody>
    </xdr:sp>
    <xdr:clientData/>
  </xdr:twoCellAnchor>
  <xdr:twoCellAnchor>
    <xdr:from>
      <xdr:col>7</xdr:col>
      <xdr:colOff>1221105</xdr:colOff>
      <xdr:row>2</xdr:row>
      <xdr:rowOff>76200</xdr:rowOff>
    </xdr:from>
    <xdr:to>
      <xdr:col>8</xdr:col>
      <xdr:colOff>234626</xdr:colOff>
      <xdr:row>3</xdr:row>
      <xdr:rowOff>0</xdr:rowOff>
    </xdr:to>
    <xdr:sp macro="" textlink="">
      <xdr:nvSpPr>
        <xdr:cNvPr id="14" name="Text Box 4">
          <a:extLst>
            <a:ext uri="{FF2B5EF4-FFF2-40B4-BE49-F238E27FC236}">
              <a16:creationId xmlns:a16="http://schemas.microsoft.com/office/drawing/2014/main" id="{00000000-0008-0000-1F00-00000E000000}"/>
            </a:ext>
          </a:extLst>
        </xdr:cNvPr>
        <xdr:cNvSpPr txBox="1">
          <a:spLocks noChangeArrowheads="1"/>
        </xdr:cNvSpPr>
      </xdr:nvSpPr>
      <xdr:spPr bwMode="auto">
        <a:xfrm>
          <a:off x="8745855" y="590550"/>
          <a:ext cx="28034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①</a:t>
          </a:r>
          <a:endParaRPr lang="ja-JP" altLang="en-US"/>
        </a:p>
      </xdr:txBody>
    </xdr:sp>
    <xdr:clientData/>
  </xdr:twoCellAnchor>
  <xdr:twoCellAnchor>
    <xdr:from>
      <xdr:col>8</xdr:col>
      <xdr:colOff>1905</xdr:colOff>
      <xdr:row>20</xdr:row>
      <xdr:rowOff>47625</xdr:rowOff>
    </xdr:from>
    <xdr:to>
      <xdr:col>8</xdr:col>
      <xdr:colOff>283242</xdr:colOff>
      <xdr:row>20</xdr:row>
      <xdr:rowOff>276225</xdr:rowOff>
    </xdr:to>
    <xdr:sp macro="" textlink="">
      <xdr:nvSpPr>
        <xdr:cNvPr id="16" name="Text Box 6">
          <a:extLst>
            <a:ext uri="{FF2B5EF4-FFF2-40B4-BE49-F238E27FC236}">
              <a16:creationId xmlns:a16="http://schemas.microsoft.com/office/drawing/2014/main" id="{00000000-0008-0000-1F00-000010000000}"/>
            </a:ext>
          </a:extLst>
        </xdr:cNvPr>
        <xdr:cNvSpPr txBox="1">
          <a:spLocks noChangeArrowheads="1"/>
        </xdr:cNvSpPr>
      </xdr:nvSpPr>
      <xdr:spPr bwMode="auto">
        <a:xfrm>
          <a:off x="8793480" y="5619750"/>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⑦</a:t>
          </a:r>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1230630</xdr:colOff>
      <xdr:row>2</xdr:row>
      <xdr:rowOff>47625</xdr:rowOff>
    </xdr:from>
    <xdr:to>
      <xdr:col>8</xdr:col>
      <xdr:colOff>244151</xdr:colOff>
      <xdr:row>2</xdr:row>
      <xdr:rowOff>276225</xdr:rowOff>
    </xdr:to>
    <xdr:sp macro="" textlink="">
      <xdr:nvSpPr>
        <xdr:cNvPr id="2" name="Text Box 10">
          <a:extLst>
            <a:ext uri="{FF2B5EF4-FFF2-40B4-BE49-F238E27FC236}">
              <a16:creationId xmlns:a16="http://schemas.microsoft.com/office/drawing/2014/main" id="{00000000-0008-0000-2000-000002000000}"/>
            </a:ext>
          </a:extLst>
        </xdr:cNvPr>
        <xdr:cNvSpPr txBox="1">
          <a:spLocks noChangeArrowheads="1"/>
        </xdr:cNvSpPr>
      </xdr:nvSpPr>
      <xdr:spPr bwMode="auto">
        <a:xfrm>
          <a:off x="8755380" y="561975"/>
          <a:ext cx="28034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endParaRPr lang="ja-JP" altLang="en-US"/>
        </a:p>
      </xdr:txBody>
    </xdr:sp>
    <xdr:clientData/>
  </xdr:twoCellAnchor>
  <xdr:twoCellAnchor>
    <xdr:from>
      <xdr:col>8</xdr:col>
      <xdr:colOff>11430</xdr:colOff>
      <xdr:row>2</xdr:row>
      <xdr:rowOff>38099</xdr:rowOff>
    </xdr:from>
    <xdr:to>
      <xdr:col>8</xdr:col>
      <xdr:colOff>292767</xdr:colOff>
      <xdr:row>2</xdr:row>
      <xdr:rowOff>295274</xdr:rowOff>
    </xdr:to>
    <xdr:sp macro="" textlink="">
      <xdr:nvSpPr>
        <xdr:cNvPr id="3" name="Text Box 5">
          <a:extLst>
            <a:ext uri="{FF2B5EF4-FFF2-40B4-BE49-F238E27FC236}">
              <a16:creationId xmlns:a16="http://schemas.microsoft.com/office/drawing/2014/main" id="{00000000-0008-0000-2000-000003000000}"/>
            </a:ext>
          </a:extLst>
        </xdr:cNvPr>
        <xdr:cNvSpPr txBox="1">
          <a:spLocks noChangeArrowheads="1"/>
        </xdr:cNvSpPr>
      </xdr:nvSpPr>
      <xdr:spPr bwMode="auto">
        <a:xfrm>
          <a:off x="8803005" y="533399"/>
          <a:ext cx="281337"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⑨</a:t>
          </a:r>
          <a:endParaRPr lang="ja-JP" altLang="en-US">
            <a:solidFill>
              <a:schemeClr val="tx1"/>
            </a:solidFill>
          </a:endParaRPr>
        </a:p>
      </xdr:txBody>
    </xdr:sp>
    <xdr:clientData/>
  </xdr:twoCellAnchor>
  <xdr:twoCellAnchor>
    <xdr:from>
      <xdr:col>8</xdr:col>
      <xdr:colOff>20955</xdr:colOff>
      <xdr:row>5</xdr:row>
      <xdr:rowOff>76200</xdr:rowOff>
    </xdr:from>
    <xdr:to>
      <xdr:col>8</xdr:col>
      <xdr:colOff>302292</xdr:colOff>
      <xdr:row>6</xdr:row>
      <xdr:rowOff>0</xdr:rowOff>
    </xdr:to>
    <xdr:sp macro="" textlink="">
      <xdr:nvSpPr>
        <xdr:cNvPr id="4" name="Text Box 6">
          <a:extLst>
            <a:ext uri="{FF2B5EF4-FFF2-40B4-BE49-F238E27FC236}">
              <a16:creationId xmlns:a16="http://schemas.microsoft.com/office/drawing/2014/main" id="{00000000-0008-0000-2000-000004000000}"/>
            </a:ext>
          </a:extLst>
        </xdr:cNvPr>
        <xdr:cNvSpPr txBox="1">
          <a:spLocks noChangeArrowheads="1"/>
        </xdr:cNvSpPr>
      </xdr:nvSpPr>
      <xdr:spPr bwMode="auto">
        <a:xfrm>
          <a:off x="8812530" y="1485900"/>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⑫</a:t>
          </a:r>
          <a:endParaRPr lang="ja-JP" altLang="en-US">
            <a:solidFill>
              <a:schemeClr val="tx1"/>
            </a:solidFill>
          </a:endParaRPr>
        </a:p>
      </xdr:txBody>
    </xdr:sp>
    <xdr:clientData/>
  </xdr:twoCellAnchor>
  <xdr:twoCellAnchor>
    <xdr:from>
      <xdr:col>8</xdr:col>
      <xdr:colOff>20955</xdr:colOff>
      <xdr:row>6</xdr:row>
      <xdr:rowOff>57150</xdr:rowOff>
    </xdr:from>
    <xdr:to>
      <xdr:col>8</xdr:col>
      <xdr:colOff>302292</xdr:colOff>
      <xdr:row>6</xdr:row>
      <xdr:rowOff>285750</xdr:rowOff>
    </xdr:to>
    <xdr:sp macro="" textlink="">
      <xdr:nvSpPr>
        <xdr:cNvPr id="5" name="Text Box 7">
          <a:extLst>
            <a:ext uri="{FF2B5EF4-FFF2-40B4-BE49-F238E27FC236}">
              <a16:creationId xmlns:a16="http://schemas.microsoft.com/office/drawing/2014/main" id="{00000000-0008-0000-2000-000005000000}"/>
            </a:ext>
          </a:extLst>
        </xdr:cNvPr>
        <xdr:cNvSpPr txBox="1">
          <a:spLocks noChangeArrowheads="1"/>
        </xdr:cNvSpPr>
      </xdr:nvSpPr>
      <xdr:spPr bwMode="auto">
        <a:xfrm>
          <a:off x="8812530" y="1771650"/>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⑬</a:t>
          </a:r>
          <a:endParaRPr lang="en-US" altLang="ja-JP" sz="1100" b="0" i="0" u="none" strike="noStrike" baseline="0">
            <a:solidFill>
              <a:schemeClr val="tx1"/>
            </a:solidFill>
            <a:latin typeface="ＭＳ 明朝"/>
            <a:ea typeface="ＭＳ 明朝"/>
          </a:endParaRPr>
        </a:p>
      </xdr:txBody>
    </xdr:sp>
    <xdr:clientData/>
  </xdr:twoCellAnchor>
  <xdr:twoCellAnchor>
    <xdr:from>
      <xdr:col>8</xdr:col>
      <xdr:colOff>11430</xdr:colOff>
      <xdr:row>4</xdr:row>
      <xdr:rowOff>66675</xdr:rowOff>
    </xdr:from>
    <xdr:to>
      <xdr:col>8</xdr:col>
      <xdr:colOff>292767</xdr:colOff>
      <xdr:row>4</xdr:row>
      <xdr:rowOff>295275</xdr:rowOff>
    </xdr:to>
    <xdr:sp macro="" textlink="">
      <xdr:nvSpPr>
        <xdr:cNvPr id="6" name="Text Box 6">
          <a:extLst>
            <a:ext uri="{FF2B5EF4-FFF2-40B4-BE49-F238E27FC236}">
              <a16:creationId xmlns:a16="http://schemas.microsoft.com/office/drawing/2014/main" id="{00000000-0008-0000-2000-000006000000}"/>
            </a:ext>
          </a:extLst>
        </xdr:cNvPr>
        <xdr:cNvSpPr txBox="1">
          <a:spLocks noChangeArrowheads="1"/>
        </xdr:cNvSpPr>
      </xdr:nvSpPr>
      <xdr:spPr bwMode="auto">
        <a:xfrm>
          <a:off x="8803005" y="1171575"/>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⑪</a:t>
          </a:r>
          <a:endParaRPr lang="en-US" altLang="ja-JP" sz="1100" b="0" i="0" u="none" strike="noStrike" baseline="0">
            <a:solidFill>
              <a:schemeClr val="tx1"/>
            </a:solidFill>
            <a:latin typeface="ＭＳ 明朝"/>
            <a:ea typeface="ＭＳ 明朝"/>
          </a:endParaRPr>
        </a:p>
      </xdr:txBody>
    </xdr:sp>
    <xdr:clientData/>
  </xdr:twoCellAnchor>
  <xdr:twoCellAnchor>
    <xdr:from>
      <xdr:col>8</xdr:col>
      <xdr:colOff>11430</xdr:colOff>
      <xdr:row>3</xdr:row>
      <xdr:rowOff>66675</xdr:rowOff>
    </xdr:from>
    <xdr:to>
      <xdr:col>8</xdr:col>
      <xdr:colOff>292767</xdr:colOff>
      <xdr:row>3</xdr:row>
      <xdr:rowOff>295275</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8803005" y="866775"/>
          <a:ext cx="28133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chemeClr val="tx1"/>
              </a:solidFill>
              <a:latin typeface="ＭＳ 明朝"/>
              <a:ea typeface="ＭＳ 明朝"/>
            </a:rPr>
            <a:t>⑩</a:t>
          </a:r>
          <a:endParaRPr lang="ja-JP" altLang="en-US">
            <a:solidFill>
              <a:schemeClr val="tx1"/>
            </a:solidFill>
          </a:endParaRPr>
        </a:p>
      </xdr:txBody>
    </xdr:sp>
    <xdr:clientData/>
  </xdr:twoCellAnchor>
  <xdr:oneCellAnchor>
    <xdr:from>
      <xdr:col>14</xdr:col>
      <xdr:colOff>0</xdr:colOff>
      <xdr:row>4</xdr:row>
      <xdr:rowOff>0</xdr:rowOff>
    </xdr:from>
    <xdr:ext cx="266700" cy="174984"/>
    <xdr:sp macro="" textlink="">
      <xdr:nvSpPr>
        <xdr:cNvPr id="10" name="Text Box 3">
          <a:extLst>
            <a:ext uri="{FF2B5EF4-FFF2-40B4-BE49-F238E27FC236}">
              <a16:creationId xmlns:a16="http://schemas.microsoft.com/office/drawing/2014/main" id="{00000000-0008-0000-2000-00000A000000}"/>
            </a:ext>
          </a:extLst>
        </xdr:cNvPr>
        <xdr:cNvSpPr txBox="1">
          <a:spLocks noChangeArrowheads="1"/>
        </xdr:cNvSpPr>
      </xdr:nvSpPr>
      <xdr:spPr bwMode="auto">
        <a:xfrm>
          <a:off x="12110357" y="1102179"/>
          <a:ext cx="266700" cy="1749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endParaRPr lang="ja-JP" altLang="en-US"/>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8</xdr:col>
      <xdr:colOff>49529</xdr:colOff>
      <xdr:row>0</xdr:row>
      <xdr:rowOff>43815</xdr:rowOff>
    </xdr:from>
    <xdr:to>
      <xdr:col>8</xdr:col>
      <xdr:colOff>619908</xdr:colOff>
      <xdr:row>1</xdr:row>
      <xdr:rowOff>34290</xdr:rowOff>
    </xdr:to>
    <xdr:sp macro="" textlink="">
      <xdr:nvSpPr>
        <xdr:cNvPr id="2" name="Text Box 4">
          <a:extLst>
            <a:ext uri="{FF2B5EF4-FFF2-40B4-BE49-F238E27FC236}">
              <a16:creationId xmlns:a16="http://schemas.microsoft.com/office/drawing/2014/main" id="{00000000-0008-0000-2100-000002000000}"/>
            </a:ext>
          </a:extLst>
        </xdr:cNvPr>
        <xdr:cNvSpPr txBox="1">
          <a:spLocks noChangeArrowheads="1"/>
        </xdr:cNvSpPr>
      </xdr:nvSpPr>
      <xdr:spPr bwMode="auto">
        <a:xfrm>
          <a:off x="7890509" y="43815"/>
          <a:ext cx="570379"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panose="02020609040205080304" pitchFamily="17" charset="-128"/>
              <a:ea typeface="ＭＳ 明朝" panose="02020609040205080304" pitchFamily="17" charset="-128"/>
            </a:rPr>
            <a:t>（校）</a:t>
          </a:r>
          <a:endParaRPr lang="en-US" altLang="ja-JP" sz="900" b="0" i="0" u="none" strike="noStrike" baseline="0">
            <a:solidFill>
              <a:srgbClr val="000000"/>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38100</xdr:colOff>
      <xdr:row>1</xdr:row>
      <xdr:rowOff>47625</xdr:rowOff>
    </xdr:from>
    <xdr:to>
      <xdr:col>25</xdr:col>
      <xdr:colOff>352425</xdr:colOff>
      <xdr:row>1</xdr:row>
      <xdr:rowOff>809625</xdr:rowOff>
    </xdr:to>
    <xdr:pic>
      <xdr:nvPicPr>
        <xdr:cNvPr id="2" name="図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0" y="47625"/>
          <a:ext cx="7524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25</xdr:col>
      <xdr:colOff>392430</xdr:colOff>
      <xdr:row>1</xdr:row>
      <xdr:rowOff>85726</xdr:rowOff>
    </xdr:from>
    <xdr:to>
      <xdr:col>26</xdr:col>
      <xdr:colOff>615363</xdr:colOff>
      <xdr:row>3</xdr:row>
      <xdr:rowOff>8966</xdr:rowOff>
    </xdr:to>
    <xdr:sp macro="" textlink="" fLocksText="0">
      <xdr:nvSpPr>
        <xdr:cNvPr id="3" name="Text Box 3">
          <a:extLst>
            <a:ext uri="{FF2B5EF4-FFF2-40B4-BE49-F238E27FC236}">
              <a16:creationId xmlns:a16="http://schemas.microsoft.com/office/drawing/2014/main" id="{00000000-0008-0000-0200-000003000000}"/>
            </a:ext>
          </a:extLst>
        </xdr:cNvPr>
        <xdr:cNvSpPr txBox="1">
          <a:spLocks noChangeArrowheads="1"/>
        </xdr:cNvSpPr>
      </xdr:nvSpPr>
      <xdr:spPr bwMode="auto">
        <a:xfrm>
          <a:off x="10881136" y="2676526"/>
          <a:ext cx="617380" cy="1097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HG丸ｺﾞｼｯｸM-PRO"/>
              <a:ea typeface="HG丸ｺﾞｼｯｸM-PRO"/>
            </a:rPr>
            <a:t>統計法に基づく国の統計調査です。調査票情報の秘密の保護に万全を期します。</a:t>
          </a:r>
          <a:endParaRPr lang="ja-JP" altLang="en-US" sz="650" b="0" i="0" u="none" strike="noStrike" baseline="0">
            <a:solidFill>
              <a:srgbClr val="000000"/>
            </a:solidFill>
            <a:latin typeface="Times New Roman"/>
            <a:ea typeface="HG丸ｺﾞｼｯｸM-PRO"/>
            <a:cs typeface="Times New Roman"/>
          </a:endParaRPr>
        </a:p>
        <a:p>
          <a:pPr algn="l" rtl="0">
            <a:defRPr sz="1000"/>
          </a:pPr>
          <a:endParaRPr lang="ja-JP" altLang="en-US"/>
        </a:p>
      </xdr:txBody>
    </xdr:sp>
    <xdr:clientData fLocksWithSheet="0"/>
  </xdr:twoCellAnchor>
  <xdr:twoCellAnchor>
    <xdr:from>
      <xdr:col>0</xdr:col>
      <xdr:colOff>67236</xdr:colOff>
      <xdr:row>0</xdr:row>
      <xdr:rowOff>67234</xdr:rowOff>
    </xdr:from>
    <xdr:to>
      <xdr:col>26</xdr:col>
      <xdr:colOff>549088</xdr:colOff>
      <xdr:row>0</xdr:row>
      <xdr:rowOff>2487705</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67236" y="67234"/>
          <a:ext cx="12617823" cy="2420471"/>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pPr algn="l"/>
          <a:r>
            <a:rPr kumimoji="1" lang="ja-JP" altLang="en-US" sz="1600" b="1">
              <a:solidFill>
                <a:srgbClr val="FF0000"/>
              </a:solidFill>
            </a:rPr>
            <a:t>！ 重要！ 　</a:t>
          </a:r>
          <a:r>
            <a:rPr kumimoji="1" lang="ja-JP" altLang="en-US" sz="1200" b="1">
              <a:solidFill>
                <a:srgbClr val="FF0000"/>
              </a:solidFill>
            </a:rPr>
            <a:t>　回答を始める前に必ずお読みください。</a:t>
          </a:r>
        </a:p>
        <a:p>
          <a:pPr algn="l"/>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u="none">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各頁の「記入に当たって」や、回答欄下の（注）の内容を必ず確認してから回答を記入してください。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必ず「基本情報」シートを最初に入力してください。</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rgbClr val="FF0000"/>
              </a:solidFill>
              <a:latin typeface="ＭＳ ゴシック" panose="020B0609070205080204" pitchFamily="49" charset="-128"/>
              <a:ea typeface="ＭＳ ゴシック" panose="020B0609070205080204" pitchFamily="49" charset="-128"/>
            </a:rPr>
            <a:t>「基本情報」シートの入力内容によって、次ページ以降の回答欄が黄色に表示されます。）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灰色のセルは入力しないでください。</a:t>
          </a:r>
          <a:r>
            <a:rPr kumimoji="1" lang="ja-JP" altLang="en-US" sz="1200">
              <a:solidFill>
                <a:srgbClr val="FF0000"/>
              </a:solidFill>
              <a:latin typeface="ＭＳ ゴシック" panose="020B0609070205080204" pitchFamily="49" charset="-128"/>
              <a:ea typeface="ＭＳ ゴシック" panose="020B0609070205080204" pitchFamily="49" charset="-128"/>
            </a:rPr>
            <a:t>（</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学校種が異なるなどの理由により</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、回答すべきでない</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項目です</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ja-JP" altLang="en-US" sz="1200">
            <a:solidFill>
              <a:srgbClr val="FF0000"/>
            </a:solidFill>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・回答の記入にあたり、</a:t>
          </a:r>
          <a:r>
            <a:rPr kumimoji="1" lang="ja-JP" altLang="en-US" sz="1200" b="1" u="sng">
              <a:solidFill>
                <a:srgbClr val="FF0000"/>
              </a:solidFill>
              <a:latin typeface="ＭＳ ゴシック" panose="020B0609070205080204" pitchFamily="49" charset="-128"/>
              <a:ea typeface="ＭＳ ゴシック" panose="020B0609070205080204" pitchFamily="49" charset="-128"/>
            </a:rPr>
            <a:t>他のファイルや他のセルからコピー＆ペーストしたり、セルごとドラッグ＆ドロップする操作は絶対に行わないでください</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（回答欄には、入力ミスを防止するため入力規則やエラー表示設定、提出いただいた後に集計するための設定がされています。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他のセルから貼り付けるなどの操作をすると、これらの設定が解除されて集計が正しく行われなくなるため、新しい調査票</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ファイルで入力をやり直す必要が生じることがあります。）</a:t>
          </a:r>
          <a:endParaRPr lang="ja-JP" altLang="ja-JP" sz="1200" u="sng">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67236</xdr:colOff>
      <xdr:row>0</xdr:row>
      <xdr:rowOff>67234</xdr:rowOff>
    </xdr:from>
    <xdr:to>
      <xdr:col>30</xdr:col>
      <xdr:colOff>67235</xdr:colOff>
      <xdr:row>0</xdr:row>
      <xdr:rowOff>2487705</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67236" y="67234"/>
          <a:ext cx="12987617" cy="2420471"/>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pPr algn="l"/>
          <a:r>
            <a:rPr kumimoji="1" lang="ja-JP" altLang="en-US" sz="1600" b="1">
              <a:solidFill>
                <a:srgbClr val="FF0000"/>
              </a:solidFill>
            </a:rPr>
            <a:t>！ 重要！ 　</a:t>
          </a:r>
          <a:r>
            <a:rPr kumimoji="1" lang="ja-JP" altLang="en-US" sz="1200" b="1">
              <a:solidFill>
                <a:srgbClr val="FF0000"/>
              </a:solidFill>
            </a:rPr>
            <a:t>　回答を始める前に必ずお読みください。</a:t>
          </a:r>
        </a:p>
        <a:p>
          <a:pPr algn="l"/>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u="none">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各頁の「記入に当たって」や、回答欄下の（注）の内容を必ず確認してから回答を記入してください。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必ず「基本情報」シートを最初に入力してください。</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rgbClr val="FF0000"/>
              </a:solidFill>
              <a:latin typeface="ＭＳ ゴシック" panose="020B0609070205080204" pitchFamily="49" charset="-128"/>
              <a:ea typeface="ＭＳ ゴシック" panose="020B0609070205080204" pitchFamily="49" charset="-128"/>
            </a:rPr>
            <a:t>「基本情報」シートの入力内容によって、次ページ以降の回答欄が黄色に表示されます。）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灰色のセルは入力しないでください。</a:t>
          </a:r>
          <a:r>
            <a:rPr kumimoji="1" lang="ja-JP" altLang="en-US" sz="1200">
              <a:solidFill>
                <a:srgbClr val="FF0000"/>
              </a:solidFill>
              <a:latin typeface="ＭＳ ゴシック" panose="020B0609070205080204" pitchFamily="49" charset="-128"/>
              <a:ea typeface="ＭＳ ゴシック" panose="020B0609070205080204" pitchFamily="49" charset="-128"/>
            </a:rPr>
            <a:t>（</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学校種が異なるなどの理由により</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、回答すべきでない</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項目です</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ja-JP" altLang="en-US" sz="1200">
            <a:solidFill>
              <a:srgbClr val="FF0000"/>
            </a:solidFill>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・回答の記入にあたり、</a:t>
          </a:r>
          <a:r>
            <a:rPr kumimoji="1" lang="ja-JP" altLang="en-US" sz="1200" b="1" u="sng">
              <a:solidFill>
                <a:srgbClr val="FF0000"/>
              </a:solidFill>
              <a:latin typeface="ＭＳ ゴシック" panose="020B0609070205080204" pitchFamily="49" charset="-128"/>
              <a:ea typeface="ＭＳ ゴシック" panose="020B0609070205080204" pitchFamily="49" charset="-128"/>
            </a:rPr>
            <a:t>他のファイルや他のセルからコピー＆ペーストしたり、セルごとドラッグ＆ドロップする操作は絶対に行わないでください</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（回答欄には、入力ミスを防止するため入力規則やエラー表示設定、提出いただいた後に集計するための設定がされています。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他のセルから貼り付けるなどの操作をすると、これらの設定が解除されて集計が正しく行われなくなるため、新しい調査票</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ファイルで入力をやり直す必要が生じることがあります。）</a:t>
          </a:r>
          <a:endParaRPr lang="ja-JP" altLang="ja-JP" sz="1200" u="sng">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323850</xdr:colOff>
      <xdr:row>11</xdr:row>
      <xdr:rowOff>38100</xdr:rowOff>
    </xdr:from>
    <xdr:to>
      <xdr:col>7</xdr:col>
      <xdr:colOff>321314</xdr:colOff>
      <xdr:row>11</xdr:row>
      <xdr:rowOff>209550</xdr:rowOff>
    </xdr:to>
    <xdr:sp macro="" textlink="">
      <xdr:nvSpPr>
        <xdr:cNvPr id="2" name="Text Box 4">
          <a:extLst>
            <a:ext uri="{FF2B5EF4-FFF2-40B4-BE49-F238E27FC236}">
              <a16:creationId xmlns:a16="http://schemas.microsoft.com/office/drawing/2014/main" id="{2806E82F-B31B-435F-99B7-213E97E3E4E0}"/>
            </a:ext>
          </a:extLst>
        </xdr:cNvPr>
        <xdr:cNvSpPr txBox="1">
          <a:spLocks noChangeArrowheads="1"/>
        </xdr:cNvSpPr>
      </xdr:nvSpPr>
      <xdr:spPr bwMode="auto">
        <a:xfrm>
          <a:off x="3472815" y="2686050"/>
          <a:ext cx="471809"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7</xdr:col>
      <xdr:colOff>1343025</xdr:colOff>
      <xdr:row>11</xdr:row>
      <xdr:rowOff>38100</xdr:rowOff>
    </xdr:from>
    <xdr:to>
      <xdr:col>8</xdr:col>
      <xdr:colOff>351068</xdr:colOff>
      <xdr:row>11</xdr:row>
      <xdr:rowOff>219075</xdr:rowOff>
    </xdr:to>
    <xdr:sp macro="" textlink="">
      <xdr:nvSpPr>
        <xdr:cNvPr id="3" name="Text Box 5">
          <a:extLst>
            <a:ext uri="{FF2B5EF4-FFF2-40B4-BE49-F238E27FC236}">
              <a16:creationId xmlns:a16="http://schemas.microsoft.com/office/drawing/2014/main" id="{770455A3-3215-4F77-89C0-2022439C7B42}"/>
            </a:ext>
          </a:extLst>
        </xdr:cNvPr>
        <xdr:cNvSpPr txBox="1">
          <a:spLocks noChangeArrowheads="1"/>
        </xdr:cNvSpPr>
      </xdr:nvSpPr>
      <xdr:spPr bwMode="auto">
        <a:xfrm>
          <a:off x="4907280" y="2686050"/>
          <a:ext cx="351068" cy="1790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323850</xdr:colOff>
      <xdr:row>10</xdr:row>
      <xdr:rowOff>38100</xdr:rowOff>
    </xdr:from>
    <xdr:to>
      <xdr:col>7</xdr:col>
      <xdr:colOff>321314</xdr:colOff>
      <xdr:row>10</xdr:row>
      <xdr:rowOff>209550</xdr:rowOff>
    </xdr:to>
    <xdr:sp macro="" textlink="">
      <xdr:nvSpPr>
        <xdr:cNvPr id="4" name="Text Box 4">
          <a:extLst>
            <a:ext uri="{FF2B5EF4-FFF2-40B4-BE49-F238E27FC236}">
              <a16:creationId xmlns:a16="http://schemas.microsoft.com/office/drawing/2014/main" id="{00000000-0008-0000-0900-000004000000}"/>
            </a:ext>
          </a:extLst>
        </xdr:cNvPr>
        <xdr:cNvSpPr txBox="1">
          <a:spLocks noChangeArrowheads="1"/>
        </xdr:cNvSpPr>
      </xdr:nvSpPr>
      <xdr:spPr bwMode="auto">
        <a:xfrm>
          <a:off x="3429000" y="2695575"/>
          <a:ext cx="43561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7</xdr:col>
      <xdr:colOff>1343025</xdr:colOff>
      <xdr:row>10</xdr:row>
      <xdr:rowOff>38100</xdr:rowOff>
    </xdr:from>
    <xdr:to>
      <xdr:col>8</xdr:col>
      <xdr:colOff>351068</xdr:colOff>
      <xdr:row>10</xdr:row>
      <xdr:rowOff>219075</xdr:rowOff>
    </xdr:to>
    <xdr:sp macro="" textlink="">
      <xdr:nvSpPr>
        <xdr:cNvPr id="5" name="Text Box 5">
          <a:extLst>
            <a:ext uri="{FF2B5EF4-FFF2-40B4-BE49-F238E27FC236}">
              <a16:creationId xmlns:a16="http://schemas.microsoft.com/office/drawing/2014/main" id="{00000000-0008-0000-0900-000005000000}"/>
            </a:ext>
          </a:extLst>
        </xdr:cNvPr>
        <xdr:cNvSpPr txBox="1">
          <a:spLocks noChangeArrowheads="1"/>
        </xdr:cNvSpPr>
      </xdr:nvSpPr>
      <xdr:spPr bwMode="auto">
        <a:xfrm>
          <a:off x="4886325" y="2695575"/>
          <a:ext cx="436793"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20953</xdr:colOff>
      <xdr:row>11</xdr:row>
      <xdr:rowOff>504827</xdr:rowOff>
    </xdr:from>
    <xdr:to>
      <xdr:col>8</xdr:col>
      <xdr:colOff>419758</xdr:colOff>
      <xdr:row>12</xdr:row>
      <xdr:rowOff>0</xdr:rowOff>
    </xdr:to>
    <xdr:sp macro="" textlink="">
      <xdr:nvSpPr>
        <xdr:cNvPr id="2" name="Text Box 5">
          <a:extLst>
            <a:ext uri="{FF2B5EF4-FFF2-40B4-BE49-F238E27FC236}">
              <a16:creationId xmlns:a16="http://schemas.microsoft.com/office/drawing/2014/main" id="{00000000-0008-0000-0D00-000002000000}"/>
            </a:ext>
          </a:extLst>
        </xdr:cNvPr>
        <xdr:cNvSpPr txBox="1">
          <a:spLocks noChangeArrowheads="1"/>
        </xdr:cNvSpPr>
      </xdr:nvSpPr>
      <xdr:spPr bwMode="auto">
        <a:xfrm>
          <a:off x="2362198" y="7019927"/>
          <a:ext cx="390527"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en-US" altLang="ja-JP" sz="1100" b="0" i="0" u="none" strike="noStrike" baseline="0">
              <a:solidFill>
                <a:sysClr val="windowText" lastClr="000000"/>
              </a:solidFill>
              <a:latin typeface="ＭＳ 明朝"/>
              <a:ea typeface="ＭＳ 明朝"/>
            </a:rPr>
            <a:t>(ⅰ)</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200"/>
            </a:lnSpc>
            <a:defRPr sz="1000"/>
          </a:pPr>
          <a:endParaRPr lang="ja-JP" altLang="en-US"/>
        </a:p>
      </xdr:txBody>
    </xdr:sp>
    <xdr:clientData/>
  </xdr:twoCellAnchor>
  <xdr:twoCellAnchor>
    <xdr:from>
      <xdr:col>8</xdr:col>
      <xdr:colOff>790576</xdr:colOff>
      <xdr:row>11</xdr:row>
      <xdr:rowOff>504825</xdr:rowOff>
    </xdr:from>
    <xdr:to>
      <xdr:col>9</xdr:col>
      <xdr:colOff>341532</xdr:colOff>
      <xdr:row>12</xdr:row>
      <xdr:rowOff>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3124201" y="7019925"/>
          <a:ext cx="3619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en-US" altLang="ja-JP" sz="1100" b="0" i="0" u="none" strike="noStrike" baseline="0">
              <a:solidFill>
                <a:sysClr val="windowText" lastClr="000000"/>
              </a:solidFill>
              <a:latin typeface="ＭＳ 明朝"/>
              <a:ea typeface="ＭＳ 明朝"/>
            </a:rPr>
            <a:t>(ⅱ)</a:t>
          </a:r>
          <a:endParaRPr lang="ja-JP" altLang="en-US" sz="1100" b="0" i="0" u="none" strike="noStrike" baseline="0">
            <a:solidFill>
              <a:sysClr val="windowText" lastClr="000000"/>
            </a:solidFill>
            <a:latin typeface="ＭＳ 明朝"/>
            <a:ea typeface="ＭＳ 明朝"/>
          </a:endParaRPr>
        </a:p>
        <a:p>
          <a:pPr algn="l" rtl="0">
            <a:lnSpc>
              <a:spcPts val="1200"/>
            </a:lnSpc>
            <a:defRPr sz="1000"/>
          </a:pP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44825</xdr:colOff>
      <xdr:row>0</xdr:row>
      <xdr:rowOff>33616</xdr:rowOff>
    </xdr:from>
    <xdr:to>
      <xdr:col>12</xdr:col>
      <xdr:colOff>818030</xdr:colOff>
      <xdr:row>0</xdr:row>
      <xdr:rowOff>2454087</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bwMode="auto">
        <a:xfrm>
          <a:off x="44825" y="33616"/>
          <a:ext cx="12505764" cy="2420471"/>
        </a:xfrm>
        <a:prstGeom prst="rect">
          <a:avLst/>
        </a:prstGeom>
        <a:solidFill>
          <a:schemeClr val="bg1"/>
        </a:solidFill>
        <a:ln w="28575">
          <a:solidFill>
            <a:srgbClr val="FF0000"/>
          </a:solidFill>
        </a:ln>
        <a:effectLst/>
      </xdr:spPr>
      <xdr:txBody>
        <a:bodyPr vertOverflow="clip" horzOverflow="clip" wrap="square" lIns="74295" tIns="8890" rIns="74295" bIns="8890" rtlCol="0" anchor="ctr" upright="1"/>
        <a:lstStyle/>
        <a:p>
          <a:r>
            <a:rPr kumimoji="1" lang="ja-JP" altLang="ja-JP" sz="1600" b="1">
              <a:solidFill>
                <a:srgbClr val="FF0000"/>
              </a:solidFill>
              <a:effectLst/>
              <a:latin typeface="ＭＳ ゴシック" panose="020B0609070205080204" pitchFamily="49" charset="-128"/>
              <a:ea typeface="ＭＳ ゴシック" panose="020B0609070205080204" pitchFamily="49" charset="-128"/>
              <a:cs typeface="+mn-cs"/>
            </a:rPr>
            <a:t>！ 重要！ </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回答を始める前に必ずお読みください。</a:t>
          </a:r>
          <a:endPar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endParaRPr lang="ja-JP" altLang="ja-JP" sz="800">
            <a:solidFill>
              <a:srgbClr val="FF0000"/>
            </a:solidFill>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各頁の回答欄下の（注）の内容を必ず確認してから回答を記入してください。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ja-JP" sz="1200" b="1" u="sng">
              <a:solidFill>
                <a:srgbClr val="FF0000"/>
              </a:solidFill>
              <a:effectLst/>
              <a:latin typeface="ＭＳ ゴシック" panose="020B0609070205080204" pitchFamily="49" charset="-128"/>
              <a:ea typeface="ＭＳ ゴシック" panose="020B0609070205080204" pitchFamily="49" charset="-128"/>
              <a:cs typeface="+mn-cs"/>
            </a:rPr>
            <a:t>必ず「基本情報」シートを最初に入力してください。</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rgbClr val="FF0000"/>
              </a:solidFill>
              <a:latin typeface="ＭＳ ゴシック" panose="020B0609070205080204" pitchFamily="49" charset="-128"/>
              <a:ea typeface="ＭＳ ゴシック" panose="020B0609070205080204" pitchFamily="49" charset="-128"/>
            </a:rPr>
            <a:t>「基本情報」シートの入力内容によって、次ページ以降の回答欄が黄色に表示されます。）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latin typeface="ＭＳ ゴシック" panose="020B0609070205080204" pitchFamily="49" charset="-128"/>
              <a:ea typeface="ＭＳ ゴシック" panose="020B0609070205080204" pitchFamily="49" charset="-128"/>
            </a:rPr>
            <a:t> </a:t>
          </a: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灰色のセルは入力しないでください。</a:t>
          </a:r>
          <a:r>
            <a:rPr kumimoji="1" lang="ja-JP" altLang="en-US" sz="1200">
              <a:solidFill>
                <a:srgbClr val="FF0000"/>
              </a:solidFill>
              <a:latin typeface="ＭＳ ゴシック" panose="020B0609070205080204" pitchFamily="49" charset="-128"/>
              <a:ea typeface="ＭＳ ゴシック" panose="020B0609070205080204" pitchFamily="49" charset="-128"/>
            </a:rPr>
            <a:t>（教育委員会種別</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が異なるなどの理由により</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、回答すべきでない</a:t>
          </a:r>
          <a:r>
            <a:rPr kumimoji="1" lang="ja-JP" altLang="ja-JP" sz="1200">
              <a:solidFill>
                <a:srgbClr val="FF0000"/>
              </a:solidFill>
              <a:effectLst/>
              <a:latin typeface="ＭＳ ゴシック" panose="020B0609070205080204" pitchFamily="49" charset="-128"/>
              <a:ea typeface="ＭＳ ゴシック" panose="020B0609070205080204" pitchFamily="49" charset="-128"/>
              <a:cs typeface="+mn-cs"/>
            </a:rPr>
            <a:t>項目です</a:t>
          </a:r>
          <a:r>
            <a:rPr kumimoji="1" lang="ja-JP" altLang="en-US" sz="1200">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ja-JP" altLang="en-US" sz="1200">
            <a:solidFill>
              <a:srgbClr val="FF0000"/>
            </a:solidFill>
            <a:latin typeface="ＭＳ ゴシック" panose="020B0609070205080204" pitchFamily="49" charset="-128"/>
            <a:ea typeface="ＭＳ ゴシック" panose="020B0609070205080204" pitchFamily="49" charset="-128"/>
          </a:endParaRPr>
        </a:p>
        <a:p>
          <a:pPr algn="l"/>
          <a:endParaRPr kumimoji="1" lang="ja-JP" altLang="en-US"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・回答の記入にあたり、</a:t>
          </a:r>
          <a:r>
            <a:rPr kumimoji="1" lang="ja-JP" altLang="en-US" sz="1200" b="1" u="sng">
              <a:solidFill>
                <a:srgbClr val="FF0000"/>
              </a:solidFill>
              <a:latin typeface="ＭＳ ゴシック" panose="020B0609070205080204" pitchFamily="49" charset="-128"/>
              <a:ea typeface="ＭＳ ゴシック" panose="020B0609070205080204" pitchFamily="49" charset="-128"/>
            </a:rPr>
            <a:t>他のファイルや他のセルからコピー＆ペーストしたり、セルごとドラッグ＆ドロップする操作は絶対に行わないでください</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（回答欄には、入力ミスを防止するため入力規則やエラー表示設定、提出いただいた後に集計するための設定がされています。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他のセルから貼り付けるなどの操作をすると、これらの設定が解除されて集計が正しく行われなくなるため、新しい調査票</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a:solidFill>
                <a:srgbClr val="FF0000"/>
              </a:solidFill>
              <a:latin typeface="ＭＳ ゴシック" panose="020B0609070205080204" pitchFamily="49" charset="-128"/>
              <a:ea typeface="ＭＳ ゴシック" panose="020B0609070205080204" pitchFamily="49" charset="-128"/>
            </a:rPr>
            <a:t>　　ファイルで入力をやり直す必要が生じることがあります。）</a:t>
          </a:r>
          <a:endParaRPr kumimoji="1" lang="en-US" altLang="ja-JP" sz="12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1154430</xdr:colOff>
      <xdr:row>3</xdr:row>
      <xdr:rowOff>352425</xdr:rowOff>
    </xdr:from>
    <xdr:to>
      <xdr:col>2</xdr:col>
      <xdr:colOff>1817818</xdr:colOff>
      <xdr:row>3</xdr:row>
      <xdr:rowOff>609981</xdr:rowOff>
    </xdr:to>
    <xdr:sp macro="" textlink="">
      <xdr:nvSpPr>
        <xdr:cNvPr id="2" name="テキスト ボックス 1">
          <a:extLst>
            <a:ext uri="{FF2B5EF4-FFF2-40B4-BE49-F238E27FC236}">
              <a16:creationId xmlns:a16="http://schemas.microsoft.com/office/drawing/2014/main" id="{5B48CB40-3A80-4DAF-92F6-28A6CDA53DCA}"/>
            </a:ext>
          </a:extLst>
        </xdr:cNvPr>
        <xdr:cNvSpPr txBox="1"/>
      </xdr:nvSpPr>
      <xdr:spPr>
        <a:xfrm>
          <a:off x="2442210" y="127444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3" name="テキスト ボックス 2">
          <a:extLst>
            <a:ext uri="{FF2B5EF4-FFF2-40B4-BE49-F238E27FC236}">
              <a16:creationId xmlns:a16="http://schemas.microsoft.com/office/drawing/2014/main" id="{7F50F72F-BA07-478D-B1EC-0A18B096C8F8}"/>
            </a:ext>
          </a:extLst>
        </xdr:cNvPr>
        <xdr:cNvSpPr txBox="1"/>
      </xdr:nvSpPr>
      <xdr:spPr>
        <a:xfrm>
          <a:off x="2442210" y="127444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4" name="テキスト ボックス 3">
          <a:extLst>
            <a:ext uri="{FF2B5EF4-FFF2-40B4-BE49-F238E27FC236}">
              <a16:creationId xmlns:a16="http://schemas.microsoft.com/office/drawing/2014/main" id="{096D0E3E-B3DA-44E4-92F7-7B1AE7A39DD3}"/>
            </a:ext>
          </a:extLst>
        </xdr:cNvPr>
        <xdr:cNvSpPr txBox="1"/>
      </xdr:nvSpPr>
      <xdr:spPr>
        <a:xfrm>
          <a:off x="2442210" y="127444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1</xdr:col>
      <xdr:colOff>260984</xdr:colOff>
      <xdr:row>3</xdr:row>
      <xdr:rowOff>1905000</xdr:rowOff>
    </xdr:from>
    <xdr:to>
      <xdr:col>1</xdr:col>
      <xdr:colOff>923304</xdr:colOff>
      <xdr:row>3</xdr:row>
      <xdr:rowOff>2145145</xdr:rowOff>
    </xdr:to>
    <xdr:sp macro="" textlink="">
      <xdr:nvSpPr>
        <xdr:cNvPr id="5" name="テキスト ボックス 4">
          <a:extLst>
            <a:ext uri="{FF2B5EF4-FFF2-40B4-BE49-F238E27FC236}">
              <a16:creationId xmlns:a16="http://schemas.microsoft.com/office/drawing/2014/main" id="{B3CE3C3B-5795-49F9-AD63-BF9D896EECD5}"/>
            </a:ext>
          </a:extLst>
        </xdr:cNvPr>
        <xdr:cNvSpPr txBox="1"/>
      </xdr:nvSpPr>
      <xdr:spPr>
        <a:xfrm>
          <a:off x="405764" y="2827020"/>
          <a:ext cx="662320" cy="2401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学校種</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2</xdr:col>
      <xdr:colOff>1154430</xdr:colOff>
      <xdr:row>3</xdr:row>
      <xdr:rowOff>352425</xdr:rowOff>
    </xdr:from>
    <xdr:to>
      <xdr:col>2</xdr:col>
      <xdr:colOff>1817818</xdr:colOff>
      <xdr:row>3</xdr:row>
      <xdr:rowOff>609981</xdr:rowOff>
    </xdr:to>
    <xdr:sp macro="" textlink="">
      <xdr:nvSpPr>
        <xdr:cNvPr id="6" name="テキスト ボックス 5">
          <a:extLst>
            <a:ext uri="{FF2B5EF4-FFF2-40B4-BE49-F238E27FC236}">
              <a16:creationId xmlns:a16="http://schemas.microsoft.com/office/drawing/2014/main" id="{2126FB55-69B7-440E-A6DC-C5E3FF363EED}"/>
            </a:ext>
          </a:extLst>
        </xdr:cNvPr>
        <xdr:cNvSpPr txBox="1"/>
      </xdr:nvSpPr>
      <xdr:spPr>
        <a:xfrm>
          <a:off x="2442210" y="1274445"/>
          <a:ext cx="663388" cy="257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区分</a:t>
          </a:r>
        </a:p>
      </xdr:txBody>
    </xdr:sp>
    <xdr:clientData/>
  </xdr:twoCellAnchor>
  <xdr:twoCellAnchor>
    <xdr:from>
      <xdr:col>18</xdr:col>
      <xdr:colOff>71717</xdr:colOff>
      <xdr:row>1</xdr:row>
      <xdr:rowOff>286870</xdr:rowOff>
    </xdr:from>
    <xdr:to>
      <xdr:col>18</xdr:col>
      <xdr:colOff>394447</xdr:colOff>
      <xdr:row>2</xdr:row>
      <xdr:rowOff>125506</xdr:rowOff>
    </xdr:to>
    <xdr:sp macro="" textlink="">
      <xdr:nvSpPr>
        <xdr:cNvPr id="8" name="Text Box 1">
          <a:extLst>
            <a:ext uri="{FF2B5EF4-FFF2-40B4-BE49-F238E27FC236}">
              <a16:creationId xmlns:a16="http://schemas.microsoft.com/office/drawing/2014/main" id="{69D27ACD-C936-4A99-91B2-2AA3B0A408D7}"/>
            </a:ext>
          </a:extLst>
        </xdr:cNvPr>
        <xdr:cNvSpPr txBox="1">
          <a:spLocks noChangeArrowheads="1"/>
        </xdr:cNvSpPr>
      </xdr:nvSpPr>
      <xdr:spPr bwMode="auto">
        <a:xfrm>
          <a:off x="11681011" y="475129"/>
          <a:ext cx="322730" cy="322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ja-JP" sz="1000">
              <a:effectLst/>
              <a:latin typeface="+mn-lt"/>
              <a:ea typeface="+mn-ea"/>
              <a:cs typeface="+mn-cs"/>
            </a:rPr>
            <a:t>（人）</a:t>
          </a:r>
          <a:endParaRPr lang="ja-JP" altLang="ja-JP">
            <a:effectLst/>
          </a:endParaRPr>
        </a:p>
        <a:p>
          <a:pPr algn="ctr" rtl="0">
            <a:defRPr sz="1000"/>
          </a:pPr>
          <a:endParaRPr lang="ja-JP" altLang="en-US"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1905</xdr:colOff>
      <xdr:row>7</xdr:row>
      <xdr:rowOff>0</xdr:rowOff>
    </xdr:from>
    <xdr:to>
      <xdr:col>10</xdr:col>
      <xdr:colOff>185503</xdr:colOff>
      <xdr:row>7</xdr:row>
      <xdr:rowOff>0</xdr:rowOff>
    </xdr:to>
    <xdr:sp macro="" textlink="">
      <xdr:nvSpPr>
        <xdr:cNvPr id="2" name="Text Box 1">
          <a:extLst>
            <a:ext uri="{FF2B5EF4-FFF2-40B4-BE49-F238E27FC236}">
              <a16:creationId xmlns:a16="http://schemas.microsoft.com/office/drawing/2014/main" id="{0A9A2783-D57B-49D8-A05D-18E7971AE4DE}"/>
            </a:ext>
          </a:extLst>
        </xdr:cNvPr>
        <xdr:cNvSpPr txBox="1">
          <a:spLocks noChangeArrowheads="1"/>
        </xdr:cNvSpPr>
      </xdr:nvSpPr>
      <xdr:spPr bwMode="auto">
        <a:xfrm>
          <a:off x="11256645" y="2461260"/>
          <a:ext cx="18359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A</a:t>
          </a:r>
          <a:endParaRPr lang="ja-JP" altLang="en-US"/>
        </a:p>
      </xdr:txBody>
    </xdr:sp>
    <xdr:clientData/>
  </xdr:twoCellAnchor>
  <xdr:twoCellAnchor>
    <xdr:from>
      <xdr:col>15</xdr:col>
      <xdr:colOff>9525</xdr:colOff>
      <xdr:row>7</xdr:row>
      <xdr:rowOff>0</xdr:rowOff>
    </xdr:from>
    <xdr:to>
      <xdr:col>15</xdr:col>
      <xdr:colOff>186508</xdr:colOff>
      <xdr:row>7</xdr:row>
      <xdr:rowOff>0</xdr:rowOff>
    </xdr:to>
    <xdr:sp macro="" textlink="">
      <xdr:nvSpPr>
        <xdr:cNvPr id="3" name="Text Box 2">
          <a:extLst>
            <a:ext uri="{FF2B5EF4-FFF2-40B4-BE49-F238E27FC236}">
              <a16:creationId xmlns:a16="http://schemas.microsoft.com/office/drawing/2014/main" id="{B8243A4B-1603-4853-81B0-286ED0E3D292}"/>
            </a:ext>
          </a:extLst>
        </xdr:cNvPr>
        <xdr:cNvSpPr txBox="1">
          <a:spLocks noChangeArrowheads="1"/>
        </xdr:cNvSpPr>
      </xdr:nvSpPr>
      <xdr:spPr bwMode="auto">
        <a:xfrm>
          <a:off x="13420725" y="2461260"/>
          <a:ext cx="1769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B</a:t>
          </a:r>
          <a:endParaRPr lang="ja-JP" altLang="en-US"/>
        </a:p>
      </xdr:txBody>
    </xdr:sp>
    <xdr:clientData/>
  </xdr:twoCellAnchor>
  <xdr:twoCellAnchor>
    <xdr:from>
      <xdr:col>3</xdr:col>
      <xdr:colOff>11431</xdr:colOff>
      <xdr:row>4</xdr:row>
      <xdr:rowOff>47625</xdr:rowOff>
    </xdr:from>
    <xdr:to>
      <xdr:col>3</xdr:col>
      <xdr:colOff>438151</xdr:colOff>
      <xdr:row>4</xdr:row>
      <xdr:rowOff>238125</xdr:rowOff>
    </xdr:to>
    <xdr:sp macro="" textlink="">
      <xdr:nvSpPr>
        <xdr:cNvPr id="4" name="Text Box 3">
          <a:extLst>
            <a:ext uri="{FF2B5EF4-FFF2-40B4-BE49-F238E27FC236}">
              <a16:creationId xmlns:a16="http://schemas.microsoft.com/office/drawing/2014/main" id="{B13EC98E-F1C1-4B52-A321-6E4C441E5C0D}"/>
            </a:ext>
          </a:extLst>
        </xdr:cNvPr>
        <xdr:cNvSpPr txBox="1">
          <a:spLocks noChangeArrowheads="1"/>
        </xdr:cNvSpPr>
      </xdr:nvSpPr>
      <xdr:spPr bwMode="auto">
        <a:xfrm>
          <a:off x="3714751" y="1053465"/>
          <a:ext cx="42672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050">
              <a:solidFill>
                <a:sysClr val="windowText" lastClr="000000"/>
              </a:solidFill>
              <a:latin typeface="ＭＳ 明朝" panose="02020609040205080304" pitchFamily="17" charset="-128"/>
              <a:ea typeface="ＭＳ 明朝" panose="02020609040205080304" pitchFamily="17" charset="-128"/>
            </a:rPr>
            <a:t>(ⅰ)</a:t>
          </a:r>
          <a:endParaRPr lang="ja-JP" altLang="en-US" sz="105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xdr:from>
      <xdr:col>4</xdr:col>
      <xdr:colOff>57150</xdr:colOff>
      <xdr:row>4</xdr:row>
      <xdr:rowOff>40005</xdr:rowOff>
    </xdr:from>
    <xdr:to>
      <xdr:col>4</xdr:col>
      <xdr:colOff>458310</xdr:colOff>
      <xdr:row>4</xdr:row>
      <xdr:rowOff>211455</xdr:rowOff>
    </xdr:to>
    <xdr:sp macro="" textlink="">
      <xdr:nvSpPr>
        <xdr:cNvPr id="5" name="Text Box 4">
          <a:extLst>
            <a:ext uri="{FF2B5EF4-FFF2-40B4-BE49-F238E27FC236}">
              <a16:creationId xmlns:a16="http://schemas.microsoft.com/office/drawing/2014/main" id="{FEF8BCB1-BA7B-4BDA-93F2-999F31750C17}"/>
            </a:ext>
          </a:extLst>
        </xdr:cNvPr>
        <xdr:cNvSpPr txBox="1">
          <a:spLocks noChangeArrowheads="1"/>
        </xdr:cNvSpPr>
      </xdr:nvSpPr>
      <xdr:spPr bwMode="auto">
        <a:xfrm>
          <a:off x="5314950" y="1045845"/>
          <a:ext cx="40116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ysClr val="windowText" lastClr="000000"/>
              </a:solidFill>
              <a:latin typeface="ＭＳ 明朝"/>
              <a:ea typeface="ＭＳ 明朝"/>
            </a:rPr>
            <a:t>(ⅱ)</a:t>
          </a:r>
          <a:endParaRPr lang="ja-JP" altLang="en-US">
            <a:solidFill>
              <a:sysClr val="windowText" lastClr="000000"/>
            </a:solidFill>
          </a:endParaRPr>
        </a:p>
      </xdr:txBody>
    </xdr:sp>
    <xdr:clientData/>
  </xdr:twoCellAnchor>
  <xdr:twoCellAnchor>
    <xdr:from>
      <xdr:col>0</xdr:col>
      <xdr:colOff>53340</xdr:colOff>
      <xdr:row>19</xdr:row>
      <xdr:rowOff>0</xdr:rowOff>
    </xdr:from>
    <xdr:to>
      <xdr:col>0</xdr:col>
      <xdr:colOff>307450</xdr:colOff>
      <xdr:row>19</xdr:row>
      <xdr:rowOff>231913</xdr:rowOff>
    </xdr:to>
    <xdr:sp macro="" textlink="">
      <xdr:nvSpPr>
        <xdr:cNvPr id="10" name="Text Box 1">
          <a:extLst>
            <a:ext uri="{FF2B5EF4-FFF2-40B4-BE49-F238E27FC236}">
              <a16:creationId xmlns:a16="http://schemas.microsoft.com/office/drawing/2014/main" id="{7CF156A8-AC15-4C8A-A242-1B5B10876E5F}"/>
            </a:ext>
          </a:extLst>
        </xdr:cNvPr>
        <xdr:cNvSpPr txBox="1">
          <a:spLocks noChangeArrowheads="1"/>
        </xdr:cNvSpPr>
      </xdr:nvSpPr>
      <xdr:spPr bwMode="auto">
        <a:xfrm>
          <a:off x="53340" y="5247861"/>
          <a:ext cx="254110" cy="2319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1" i="0" u="none" strike="noStrike" baseline="0">
              <a:solidFill>
                <a:srgbClr val="FF0000"/>
              </a:solidFill>
              <a:latin typeface="ＭＳ 明朝"/>
              <a:ea typeface="ＭＳ 明朝"/>
            </a:rPr>
            <a:t>A</a:t>
          </a:r>
          <a:endParaRPr lang="ja-JP" altLang="en-US" b="1">
            <a:solidFill>
              <a:srgbClr val="FF0000"/>
            </a:solidFill>
          </a:endParaRPr>
        </a:p>
      </xdr:txBody>
    </xdr:sp>
    <xdr:clientData/>
  </xdr:twoCellAnchor>
  <xdr:twoCellAnchor>
    <xdr:from>
      <xdr:col>2</xdr:col>
      <xdr:colOff>0</xdr:colOff>
      <xdr:row>22</xdr:row>
      <xdr:rowOff>30481</xdr:rowOff>
    </xdr:from>
    <xdr:to>
      <xdr:col>2</xdr:col>
      <xdr:colOff>254110</xdr:colOff>
      <xdr:row>23</xdr:row>
      <xdr:rowOff>30481</xdr:rowOff>
    </xdr:to>
    <xdr:sp macro="" textlink="">
      <xdr:nvSpPr>
        <xdr:cNvPr id="6" name="Text Box 1">
          <a:extLst>
            <a:ext uri="{FF2B5EF4-FFF2-40B4-BE49-F238E27FC236}">
              <a16:creationId xmlns:a16="http://schemas.microsoft.com/office/drawing/2014/main" id="{1538B4D6-CE75-4DE7-B6AF-1027B4CA5196}"/>
            </a:ext>
          </a:extLst>
        </xdr:cNvPr>
        <xdr:cNvSpPr txBox="1">
          <a:spLocks noChangeArrowheads="1"/>
        </xdr:cNvSpPr>
      </xdr:nvSpPr>
      <xdr:spPr bwMode="auto">
        <a:xfrm>
          <a:off x="1280160" y="6720841"/>
          <a:ext cx="25411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15240</xdr:colOff>
      <xdr:row>25</xdr:row>
      <xdr:rowOff>15240</xdr:rowOff>
    </xdr:from>
    <xdr:to>
      <xdr:col>2</xdr:col>
      <xdr:colOff>269350</xdr:colOff>
      <xdr:row>26</xdr:row>
      <xdr:rowOff>19878</xdr:rowOff>
    </xdr:to>
    <xdr:sp macro="" textlink="">
      <xdr:nvSpPr>
        <xdr:cNvPr id="7" name="Text Box 1">
          <a:extLst>
            <a:ext uri="{FF2B5EF4-FFF2-40B4-BE49-F238E27FC236}">
              <a16:creationId xmlns:a16="http://schemas.microsoft.com/office/drawing/2014/main" id="{87A34C91-109B-4991-9B0A-2EAD4A875FD6}"/>
            </a:ext>
          </a:extLst>
        </xdr:cNvPr>
        <xdr:cNvSpPr txBox="1">
          <a:spLocks noChangeArrowheads="1"/>
        </xdr:cNvSpPr>
      </xdr:nvSpPr>
      <xdr:spPr bwMode="auto">
        <a:xfrm>
          <a:off x="1373588" y="7131657"/>
          <a:ext cx="254110" cy="2564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4762</xdr:colOff>
      <xdr:row>31</xdr:row>
      <xdr:rowOff>17145</xdr:rowOff>
    </xdr:from>
    <xdr:to>
      <xdr:col>2</xdr:col>
      <xdr:colOff>257920</xdr:colOff>
      <xdr:row>32</xdr:row>
      <xdr:rowOff>13252</xdr:rowOff>
    </xdr:to>
    <xdr:sp macro="" textlink="">
      <xdr:nvSpPr>
        <xdr:cNvPr id="8" name="Text Box 1">
          <a:extLst>
            <a:ext uri="{FF2B5EF4-FFF2-40B4-BE49-F238E27FC236}">
              <a16:creationId xmlns:a16="http://schemas.microsoft.com/office/drawing/2014/main" id="{8596E12A-E58F-4591-8423-50F60B771DA8}"/>
            </a:ext>
          </a:extLst>
        </xdr:cNvPr>
        <xdr:cNvSpPr txBox="1">
          <a:spLocks noChangeArrowheads="1"/>
        </xdr:cNvSpPr>
      </xdr:nvSpPr>
      <xdr:spPr bwMode="auto">
        <a:xfrm>
          <a:off x="1363110" y="7769667"/>
          <a:ext cx="253158" cy="2478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11388</xdr:colOff>
      <xdr:row>34</xdr:row>
      <xdr:rowOff>10519</xdr:rowOff>
    </xdr:from>
    <xdr:to>
      <xdr:col>2</xdr:col>
      <xdr:colOff>264546</xdr:colOff>
      <xdr:row>34</xdr:row>
      <xdr:rowOff>205409</xdr:rowOff>
    </xdr:to>
    <xdr:sp macro="" textlink="">
      <xdr:nvSpPr>
        <xdr:cNvPr id="9" name="Text Box 1">
          <a:extLst>
            <a:ext uri="{FF2B5EF4-FFF2-40B4-BE49-F238E27FC236}">
              <a16:creationId xmlns:a16="http://schemas.microsoft.com/office/drawing/2014/main" id="{874B1E50-F445-42E2-98D4-07D94BC8EF9D}"/>
            </a:ext>
          </a:extLst>
        </xdr:cNvPr>
        <xdr:cNvSpPr txBox="1">
          <a:spLocks noChangeArrowheads="1"/>
        </xdr:cNvSpPr>
      </xdr:nvSpPr>
      <xdr:spPr bwMode="auto">
        <a:xfrm>
          <a:off x="1369736" y="8399145"/>
          <a:ext cx="253158" cy="194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twoCellAnchor>
    <xdr:from>
      <xdr:col>2</xdr:col>
      <xdr:colOff>15240</xdr:colOff>
      <xdr:row>28</xdr:row>
      <xdr:rowOff>15240</xdr:rowOff>
    </xdr:from>
    <xdr:to>
      <xdr:col>2</xdr:col>
      <xdr:colOff>269350</xdr:colOff>
      <xdr:row>29</xdr:row>
      <xdr:rowOff>19878</xdr:rowOff>
    </xdr:to>
    <xdr:sp macro="" textlink="">
      <xdr:nvSpPr>
        <xdr:cNvPr id="11" name="Text Box 1">
          <a:extLst>
            <a:ext uri="{FF2B5EF4-FFF2-40B4-BE49-F238E27FC236}">
              <a16:creationId xmlns:a16="http://schemas.microsoft.com/office/drawing/2014/main" id="{62B545BF-C9CF-4E76-AF4A-5F1D2C9E994F}"/>
            </a:ext>
          </a:extLst>
        </xdr:cNvPr>
        <xdr:cNvSpPr txBox="1">
          <a:spLocks noChangeArrowheads="1"/>
        </xdr:cNvSpPr>
      </xdr:nvSpPr>
      <xdr:spPr bwMode="auto">
        <a:xfrm>
          <a:off x="1371600" y="6637020"/>
          <a:ext cx="254110" cy="2560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altLang="ja-JP" sz="1100" b="1" i="0" u="none" strike="noStrike" baseline="0">
              <a:solidFill>
                <a:srgbClr val="FF0000"/>
              </a:solidFill>
              <a:latin typeface="ＭＳ 明朝"/>
              <a:ea typeface="ＭＳ 明朝"/>
            </a:rPr>
            <a:t>B</a:t>
          </a:r>
          <a:endParaRPr lang="ja-JP" altLang="en-US"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4295" tIns="8890" rIns="74295" bIns="889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74295" tIns="8890" rIns="74295" bIns="889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mext.go.jp/b_menu/shingi/chousa/shotou/063_5/gaiyou/1351858.ht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xml.rels><?xml version="1.0" encoding="UTF-8" standalone="yes"?>
<Relationships xmlns="http://schemas.openxmlformats.org/package/2006/relationships"><Relationship Id="rId3" Type="http://schemas.openxmlformats.org/officeDocument/2006/relationships/hyperlink" Target="https://edu-data.jp/" TargetMode="External"/><Relationship Id="rId7" Type="http://schemas.openxmlformats.org/officeDocument/2006/relationships/comments" Target="../comments2.xml"/><Relationship Id="rId2" Type="http://schemas.openxmlformats.org/officeDocument/2006/relationships/hyperlink" Target="https://edu-data.jp/eb" TargetMode="External"/><Relationship Id="rId1" Type="http://schemas.openxmlformats.org/officeDocument/2006/relationships/hyperlink" Target="https://www.mext.go.jp/b_menu/toukei/mext_01087.html"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CCECFF"/>
    <pageSetUpPr autoPageBreaks="0"/>
  </sheetPr>
  <dimension ref="A1:S2903"/>
  <sheetViews>
    <sheetView view="pageBreakPreview" zoomScale="130" zoomScaleNormal="100" zoomScaleSheetLayoutView="130" workbookViewId="0">
      <selection activeCell="H1" sqref="H1"/>
    </sheetView>
  </sheetViews>
  <sheetFormatPr defaultColWidth="4.6640625" defaultRowHeight="14.4"/>
  <cols>
    <col min="1" max="1" width="17.88671875" style="335" customWidth="1"/>
    <col min="2" max="2" width="30.44140625" style="334" customWidth="1"/>
    <col min="3" max="3" width="1.109375" style="3" customWidth="1"/>
    <col min="4" max="4" width="15.6640625" style="651" customWidth="1"/>
    <col min="5" max="6" width="6.6640625" style="329" customWidth="1"/>
    <col min="7" max="7" width="15.6640625" style="329" customWidth="1"/>
    <col min="8" max="8" width="40.109375" style="4" customWidth="1"/>
    <col min="9" max="9" width="4.6640625" style="4"/>
    <col min="10" max="10" width="19" style="4" bestFit="1" customWidth="1"/>
    <col min="11" max="16" width="4.6640625" style="4" customWidth="1"/>
    <col min="17" max="18" width="4.6640625" style="4"/>
    <col min="19" max="19" width="0" style="4" hidden="1" customWidth="1"/>
    <col min="20" max="206" width="4.6640625" style="4"/>
    <col min="207" max="207" width="10.6640625" style="4" customWidth="1"/>
    <col min="208" max="208" width="20.6640625" style="4" customWidth="1"/>
    <col min="209" max="209" width="10.6640625" style="4" customWidth="1"/>
    <col min="210" max="210" width="1.6640625" style="4" customWidth="1"/>
    <col min="211" max="257" width="3.88671875" style="4" customWidth="1"/>
    <col min="258" max="272" width="4.6640625" style="4" customWidth="1"/>
    <col min="273" max="462" width="4.6640625" style="4"/>
    <col min="463" max="463" width="10.6640625" style="4" customWidth="1"/>
    <col min="464" max="464" width="20.6640625" style="4" customWidth="1"/>
    <col min="465" max="465" width="10.6640625" style="4" customWidth="1"/>
    <col min="466" max="466" width="1.6640625" style="4" customWidth="1"/>
    <col min="467" max="513" width="3.88671875" style="4" customWidth="1"/>
    <col min="514" max="528" width="4.6640625" style="4" customWidth="1"/>
    <col min="529" max="718" width="4.6640625" style="4"/>
    <col min="719" max="719" width="10.6640625" style="4" customWidth="1"/>
    <col min="720" max="720" width="20.6640625" style="4" customWidth="1"/>
    <col min="721" max="721" width="10.6640625" style="4" customWidth="1"/>
    <col min="722" max="722" width="1.6640625" style="4" customWidth="1"/>
    <col min="723" max="769" width="3.88671875" style="4" customWidth="1"/>
    <col min="770" max="784" width="4.6640625" style="4" customWidth="1"/>
    <col min="785" max="974" width="4.6640625" style="4"/>
    <col min="975" max="975" width="10.6640625" style="4" customWidth="1"/>
    <col min="976" max="976" width="20.6640625" style="4" customWidth="1"/>
    <col min="977" max="977" width="10.6640625" style="4" customWidth="1"/>
    <col min="978" max="978" width="1.6640625" style="4" customWidth="1"/>
    <col min="979" max="1025" width="3.88671875" style="4" customWidth="1"/>
    <col min="1026" max="1040" width="4.6640625" style="4" customWidth="1"/>
    <col min="1041" max="1230" width="4.6640625" style="4"/>
    <col min="1231" max="1231" width="10.6640625" style="4" customWidth="1"/>
    <col min="1232" max="1232" width="20.6640625" style="4" customWidth="1"/>
    <col min="1233" max="1233" width="10.6640625" style="4" customWidth="1"/>
    <col min="1234" max="1234" width="1.6640625" style="4" customWidth="1"/>
    <col min="1235" max="1281" width="3.88671875" style="4" customWidth="1"/>
    <col min="1282" max="1296" width="4.6640625" style="4" customWidth="1"/>
    <col min="1297" max="1486" width="4.6640625" style="4"/>
    <col min="1487" max="1487" width="10.6640625" style="4" customWidth="1"/>
    <col min="1488" max="1488" width="20.6640625" style="4" customWidth="1"/>
    <col min="1489" max="1489" width="10.6640625" style="4" customWidth="1"/>
    <col min="1490" max="1490" width="1.6640625" style="4" customWidth="1"/>
    <col min="1491" max="1537" width="3.88671875" style="4" customWidth="1"/>
    <col min="1538" max="1552" width="4.6640625" style="4" customWidth="1"/>
    <col min="1553" max="1742" width="4.6640625" style="4"/>
    <col min="1743" max="1743" width="10.6640625" style="4" customWidth="1"/>
    <col min="1744" max="1744" width="20.6640625" style="4" customWidth="1"/>
    <col min="1745" max="1745" width="10.6640625" style="4" customWidth="1"/>
    <col min="1746" max="1746" width="1.6640625" style="4" customWidth="1"/>
    <col min="1747" max="1793" width="3.88671875" style="4" customWidth="1"/>
    <col min="1794" max="1808" width="4.6640625" style="4" customWidth="1"/>
    <col min="1809" max="1998" width="4.6640625" style="4"/>
    <col min="1999" max="1999" width="10.6640625" style="4" customWidth="1"/>
    <col min="2000" max="2000" width="20.6640625" style="4" customWidth="1"/>
    <col min="2001" max="2001" width="10.6640625" style="4" customWidth="1"/>
    <col min="2002" max="2002" width="1.6640625" style="4" customWidth="1"/>
    <col min="2003" max="2049" width="3.88671875" style="4" customWidth="1"/>
    <col min="2050" max="2064" width="4.6640625" style="4" customWidth="1"/>
    <col min="2065" max="2254" width="4.6640625" style="4"/>
    <col min="2255" max="2255" width="10.6640625" style="4" customWidth="1"/>
    <col min="2256" max="2256" width="20.6640625" style="4" customWidth="1"/>
    <col min="2257" max="2257" width="10.6640625" style="4" customWidth="1"/>
    <col min="2258" max="2258" width="1.6640625" style="4" customWidth="1"/>
    <col min="2259" max="2305" width="3.88671875" style="4" customWidth="1"/>
    <col min="2306" max="2320" width="4.6640625" style="4" customWidth="1"/>
    <col min="2321" max="2510" width="4.6640625" style="4"/>
    <col min="2511" max="2511" width="10.6640625" style="4" customWidth="1"/>
    <col min="2512" max="2512" width="20.6640625" style="4" customWidth="1"/>
    <col min="2513" max="2513" width="10.6640625" style="4" customWidth="1"/>
    <col min="2514" max="2514" width="1.6640625" style="4" customWidth="1"/>
    <col min="2515" max="2561" width="3.88671875" style="4" customWidth="1"/>
    <col min="2562" max="2576" width="4.6640625" style="4" customWidth="1"/>
    <col min="2577" max="2766" width="4.6640625" style="4"/>
    <col min="2767" max="2767" width="10.6640625" style="4" customWidth="1"/>
    <col min="2768" max="2768" width="20.6640625" style="4" customWidth="1"/>
    <col min="2769" max="2769" width="10.6640625" style="4" customWidth="1"/>
    <col min="2770" max="2770" width="1.6640625" style="4" customWidth="1"/>
    <col min="2771" max="2817" width="3.88671875" style="4" customWidth="1"/>
    <col min="2818" max="2832" width="4.6640625" style="4" customWidth="1"/>
    <col min="2833" max="3022" width="4.6640625" style="4"/>
    <col min="3023" max="3023" width="10.6640625" style="4" customWidth="1"/>
    <col min="3024" max="3024" width="20.6640625" style="4" customWidth="1"/>
    <col min="3025" max="3025" width="10.6640625" style="4" customWidth="1"/>
    <col min="3026" max="3026" width="1.6640625" style="4" customWidth="1"/>
    <col min="3027" max="3073" width="3.88671875" style="4" customWidth="1"/>
    <col min="3074" max="3088" width="4.6640625" style="4" customWidth="1"/>
    <col min="3089" max="3278" width="4.6640625" style="4"/>
    <col min="3279" max="3279" width="10.6640625" style="4" customWidth="1"/>
    <col min="3280" max="3280" width="20.6640625" style="4" customWidth="1"/>
    <col min="3281" max="3281" width="10.6640625" style="4" customWidth="1"/>
    <col min="3282" max="3282" width="1.6640625" style="4" customWidth="1"/>
    <col min="3283" max="3329" width="3.88671875" style="4" customWidth="1"/>
    <col min="3330" max="3344" width="4.6640625" style="4" customWidth="1"/>
    <col min="3345" max="3534" width="4.6640625" style="4"/>
    <col min="3535" max="3535" width="10.6640625" style="4" customWidth="1"/>
    <col min="3536" max="3536" width="20.6640625" style="4" customWidth="1"/>
    <col min="3537" max="3537" width="10.6640625" style="4" customWidth="1"/>
    <col min="3538" max="3538" width="1.6640625" style="4" customWidth="1"/>
    <col min="3539" max="3585" width="3.88671875" style="4" customWidth="1"/>
    <col min="3586" max="3600" width="4.6640625" style="4" customWidth="1"/>
    <col min="3601" max="3790" width="4.6640625" style="4"/>
    <col min="3791" max="3791" width="10.6640625" style="4" customWidth="1"/>
    <col min="3792" max="3792" width="20.6640625" style="4" customWidth="1"/>
    <col min="3793" max="3793" width="10.6640625" style="4" customWidth="1"/>
    <col min="3794" max="3794" width="1.6640625" style="4" customWidth="1"/>
    <col min="3795" max="3841" width="3.88671875" style="4" customWidth="1"/>
    <col min="3842" max="3856" width="4.6640625" style="4" customWidth="1"/>
    <col min="3857" max="4046" width="4.6640625" style="4"/>
    <col min="4047" max="4047" width="10.6640625" style="4" customWidth="1"/>
    <col min="4048" max="4048" width="20.6640625" style="4" customWidth="1"/>
    <col min="4049" max="4049" width="10.6640625" style="4" customWidth="1"/>
    <col min="4050" max="4050" width="1.6640625" style="4" customWidth="1"/>
    <col min="4051" max="4097" width="3.88671875" style="4" customWidth="1"/>
    <col min="4098" max="4112" width="4.6640625" style="4" customWidth="1"/>
    <col min="4113" max="4302" width="4.6640625" style="4"/>
    <col min="4303" max="4303" width="10.6640625" style="4" customWidth="1"/>
    <col min="4304" max="4304" width="20.6640625" style="4" customWidth="1"/>
    <col min="4305" max="4305" width="10.6640625" style="4" customWidth="1"/>
    <col min="4306" max="4306" width="1.6640625" style="4" customWidth="1"/>
    <col min="4307" max="4353" width="3.88671875" style="4" customWidth="1"/>
    <col min="4354" max="4368" width="4.6640625" style="4" customWidth="1"/>
    <col min="4369" max="4558" width="4.6640625" style="4"/>
    <col min="4559" max="4559" width="10.6640625" style="4" customWidth="1"/>
    <col min="4560" max="4560" width="20.6640625" style="4" customWidth="1"/>
    <col min="4561" max="4561" width="10.6640625" style="4" customWidth="1"/>
    <col min="4562" max="4562" width="1.6640625" style="4" customWidth="1"/>
    <col min="4563" max="4609" width="3.88671875" style="4" customWidth="1"/>
    <col min="4610" max="4624" width="4.6640625" style="4" customWidth="1"/>
    <col min="4625" max="4814" width="4.6640625" style="4"/>
    <col min="4815" max="4815" width="10.6640625" style="4" customWidth="1"/>
    <col min="4816" max="4816" width="20.6640625" style="4" customWidth="1"/>
    <col min="4817" max="4817" width="10.6640625" style="4" customWidth="1"/>
    <col min="4818" max="4818" width="1.6640625" style="4" customWidth="1"/>
    <col min="4819" max="4865" width="3.88671875" style="4" customWidth="1"/>
    <col min="4866" max="4880" width="4.6640625" style="4" customWidth="1"/>
    <col min="4881" max="5070" width="4.6640625" style="4"/>
    <col min="5071" max="5071" width="10.6640625" style="4" customWidth="1"/>
    <col min="5072" max="5072" width="20.6640625" style="4" customWidth="1"/>
    <col min="5073" max="5073" width="10.6640625" style="4" customWidth="1"/>
    <col min="5074" max="5074" width="1.6640625" style="4" customWidth="1"/>
    <col min="5075" max="5121" width="3.88671875" style="4" customWidth="1"/>
    <col min="5122" max="5136" width="4.6640625" style="4" customWidth="1"/>
    <col min="5137" max="5326" width="4.6640625" style="4"/>
    <col min="5327" max="5327" width="10.6640625" style="4" customWidth="1"/>
    <col min="5328" max="5328" width="20.6640625" style="4" customWidth="1"/>
    <col min="5329" max="5329" width="10.6640625" style="4" customWidth="1"/>
    <col min="5330" max="5330" width="1.6640625" style="4" customWidth="1"/>
    <col min="5331" max="5377" width="3.88671875" style="4" customWidth="1"/>
    <col min="5378" max="5392" width="4.6640625" style="4" customWidth="1"/>
    <col min="5393" max="5582" width="4.6640625" style="4"/>
    <col min="5583" max="5583" width="10.6640625" style="4" customWidth="1"/>
    <col min="5584" max="5584" width="20.6640625" style="4" customWidth="1"/>
    <col min="5585" max="5585" width="10.6640625" style="4" customWidth="1"/>
    <col min="5586" max="5586" width="1.6640625" style="4" customWidth="1"/>
    <col min="5587" max="5633" width="3.88671875" style="4" customWidth="1"/>
    <col min="5634" max="5648" width="4.6640625" style="4" customWidth="1"/>
    <col min="5649" max="5838" width="4.6640625" style="4"/>
    <col min="5839" max="5839" width="10.6640625" style="4" customWidth="1"/>
    <col min="5840" max="5840" width="20.6640625" style="4" customWidth="1"/>
    <col min="5841" max="5841" width="10.6640625" style="4" customWidth="1"/>
    <col min="5842" max="5842" width="1.6640625" style="4" customWidth="1"/>
    <col min="5843" max="5889" width="3.88671875" style="4" customWidth="1"/>
    <col min="5890" max="5904" width="4.6640625" style="4" customWidth="1"/>
    <col min="5905" max="6094" width="4.6640625" style="4"/>
    <col min="6095" max="6095" width="10.6640625" style="4" customWidth="1"/>
    <col min="6096" max="6096" width="20.6640625" style="4" customWidth="1"/>
    <col min="6097" max="6097" width="10.6640625" style="4" customWidth="1"/>
    <col min="6098" max="6098" width="1.6640625" style="4" customWidth="1"/>
    <col min="6099" max="6145" width="3.88671875" style="4" customWidth="1"/>
    <col min="6146" max="6160" width="4.6640625" style="4" customWidth="1"/>
    <col min="6161" max="6350" width="4.6640625" style="4"/>
    <col min="6351" max="6351" width="10.6640625" style="4" customWidth="1"/>
    <col min="6352" max="6352" width="20.6640625" style="4" customWidth="1"/>
    <col min="6353" max="6353" width="10.6640625" style="4" customWidth="1"/>
    <col min="6354" max="6354" width="1.6640625" style="4" customWidth="1"/>
    <col min="6355" max="6401" width="3.88671875" style="4" customWidth="1"/>
    <col min="6402" max="6416" width="4.6640625" style="4" customWidth="1"/>
    <col min="6417" max="6606" width="4.6640625" style="4"/>
    <col min="6607" max="6607" width="10.6640625" style="4" customWidth="1"/>
    <col min="6608" max="6608" width="20.6640625" style="4" customWidth="1"/>
    <col min="6609" max="6609" width="10.6640625" style="4" customWidth="1"/>
    <col min="6610" max="6610" width="1.6640625" style="4" customWidth="1"/>
    <col min="6611" max="6657" width="3.88671875" style="4" customWidth="1"/>
    <col min="6658" max="6672" width="4.6640625" style="4" customWidth="1"/>
    <col min="6673" max="6862" width="4.6640625" style="4"/>
    <col min="6863" max="6863" width="10.6640625" style="4" customWidth="1"/>
    <col min="6864" max="6864" width="20.6640625" style="4" customWidth="1"/>
    <col min="6865" max="6865" width="10.6640625" style="4" customWidth="1"/>
    <col min="6866" max="6866" width="1.6640625" style="4" customWidth="1"/>
    <col min="6867" max="6913" width="3.88671875" style="4" customWidth="1"/>
    <col min="6914" max="6928" width="4.6640625" style="4" customWidth="1"/>
    <col min="6929" max="7118" width="4.6640625" style="4"/>
    <col min="7119" max="7119" width="10.6640625" style="4" customWidth="1"/>
    <col min="7120" max="7120" width="20.6640625" style="4" customWidth="1"/>
    <col min="7121" max="7121" width="10.6640625" style="4" customWidth="1"/>
    <col min="7122" max="7122" width="1.6640625" style="4" customWidth="1"/>
    <col min="7123" max="7169" width="3.88671875" style="4" customWidth="1"/>
    <col min="7170" max="7184" width="4.6640625" style="4" customWidth="1"/>
    <col min="7185" max="7374" width="4.6640625" style="4"/>
    <col min="7375" max="7375" width="10.6640625" style="4" customWidth="1"/>
    <col min="7376" max="7376" width="20.6640625" style="4" customWidth="1"/>
    <col min="7377" max="7377" width="10.6640625" style="4" customWidth="1"/>
    <col min="7378" max="7378" width="1.6640625" style="4" customWidth="1"/>
    <col min="7379" max="7425" width="3.88671875" style="4" customWidth="1"/>
    <col min="7426" max="7440" width="4.6640625" style="4" customWidth="1"/>
    <col min="7441" max="7630" width="4.6640625" style="4"/>
    <col min="7631" max="7631" width="10.6640625" style="4" customWidth="1"/>
    <col min="7632" max="7632" width="20.6640625" style="4" customWidth="1"/>
    <col min="7633" max="7633" width="10.6640625" style="4" customWidth="1"/>
    <col min="7634" max="7634" width="1.6640625" style="4" customWidth="1"/>
    <col min="7635" max="7681" width="3.88671875" style="4" customWidth="1"/>
    <col min="7682" max="7696" width="4.6640625" style="4" customWidth="1"/>
    <col min="7697" max="7886" width="4.6640625" style="4"/>
    <col min="7887" max="7887" width="10.6640625" style="4" customWidth="1"/>
    <col min="7888" max="7888" width="20.6640625" style="4" customWidth="1"/>
    <col min="7889" max="7889" width="10.6640625" style="4" customWidth="1"/>
    <col min="7890" max="7890" width="1.6640625" style="4" customWidth="1"/>
    <col min="7891" max="7937" width="3.88671875" style="4" customWidth="1"/>
    <col min="7938" max="7952" width="4.6640625" style="4" customWidth="1"/>
    <col min="7953" max="8142" width="4.6640625" style="4"/>
    <col min="8143" max="8143" width="10.6640625" style="4" customWidth="1"/>
    <col min="8144" max="8144" width="20.6640625" style="4" customWidth="1"/>
    <col min="8145" max="8145" width="10.6640625" style="4" customWidth="1"/>
    <col min="8146" max="8146" width="1.6640625" style="4" customWidth="1"/>
    <col min="8147" max="8193" width="3.88671875" style="4" customWidth="1"/>
    <col min="8194" max="8208" width="4.6640625" style="4" customWidth="1"/>
    <col min="8209" max="8398" width="4.6640625" style="4"/>
    <col min="8399" max="8399" width="10.6640625" style="4" customWidth="1"/>
    <col min="8400" max="8400" width="20.6640625" style="4" customWidth="1"/>
    <col min="8401" max="8401" width="10.6640625" style="4" customWidth="1"/>
    <col min="8402" max="8402" width="1.6640625" style="4" customWidth="1"/>
    <col min="8403" max="8449" width="3.88671875" style="4" customWidth="1"/>
    <col min="8450" max="8464" width="4.6640625" style="4" customWidth="1"/>
    <col min="8465" max="8654" width="4.6640625" style="4"/>
    <col min="8655" max="8655" width="10.6640625" style="4" customWidth="1"/>
    <col min="8656" max="8656" width="20.6640625" style="4" customWidth="1"/>
    <col min="8657" max="8657" width="10.6640625" style="4" customWidth="1"/>
    <col min="8658" max="8658" width="1.6640625" style="4" customWidth="1"/>
    <col min="8659" max="8705" width="3.88671875" style="4" customWidth="1"/>
    <col min="8706" max="8720" width="4.6640625" style="4" customWidth="1"/>
    <col min="8721" max="8910" width="4.6640625" style="4"/>
    <col min="8911" max="8911" width="10.6640625" style="4" customWidth="1"/>
    <col min="8912" max="8912" width="20.6640625" style="4" customWidth="1"/>
    <col min="8913" max="8913" width="10.6640625" style="4" customWidth="1"/>
    <col min="8914" max="8914" width="1.6640625" style="4" customWidth="1"/>
    <col min="8915" max="8961" width="3.88671875" style="4" customWidth="1"/>
    <col min="8962" max="8976" width="4.6640625" style="4" customWidth="1"/>
    <col min="8977" max="9166" width="4.6640625" style="4"/>
    <col min="9167" max="9167" width="10.6640625" style="4" customWidth="1"/>
    <col min="9168" max="9168" width="20.6640625" style="4" customWidth="1"/>
    <col min="9169" max="9169" width="10.6640625" style="4" customWidth="1"/>
    <col min="9170" max="9170" width="1.6640625" style="4" customWidth="1"/>
    <col min="9171" max="9217" width="3.88671875" style="4" customWidth="1"/>
    <col min="9218" max="9232" width="4.6640625" style="4" customWidth="1"/>
    <col min="9233" max="9422" width="4.6640625" style="4"/>
    <col min="9423" max="9423" width="10.6640625" style="4" customWidth="1"/>
    <col min="9424" max="9424" width="20.6640625" style="4" customWidth="1"/>
    <col min="9425" max="9425" width="10.6640625" style="4" customWidth="1"/>
    <col min="9426" max="9426" width="1.6640625" style="4" customWidth="1"/>
    <col min="9427" max="9473" width="3.88671875" style="4" customWidth="1"/>
    <col min="9474" max="9488" width="4.6640625" style="4" customWidth="1"/>
    <col min="9489" max="9678" width="4.6640625" style="4"/>
    <col min="9679" max="9679" width="10.6640625" style="4" customWidth="1"/>
    <col min="9680" max="9680" width="20.6640625" style="4" customWidth="1"/>
    <col min="9681" max="9681" width="10.6640625" style="4" customWidth="1"/>
    <col min="9682" max="9682" width="1.6640625" style="4" customWidth="1"/>
    <col min="9683" max="9729" width="3.88671875" style="4" customWidth="1"/>
    <col min="9730" max="9744" width="4.6640625" style="4" customWidth="1"/>
    <col min="9745" max="9934" width="4.6640625" style="4"/>
    <col min="9935" max="9935" width="10.6640625" style="4" customWidth="1"/>
    <col min="9936" max="9936" width="20.6640625" style="4" customWidth="1"/>
    <col min="9937" max="9937" width="10.6640625" style="4" customWidth="1"/>
    <col min="9938" max="9938" width="1.6640625" style="4" customWidth="1"/>
    <col min="9939" max="9985" width="3.88671875" style="4" customWidth="1"/>
    <col min="9986" max="10000" width="4.6640625" style="4" customWidth="1"/>
    <col min="10001" max="10190" width="4.6640625" style="4"/>
    <col min="10191" max="10191" width="10.6640625" style="4" customWidth="1"/>
    <col min="10192" max="10192" width="20.6640625" style="4" customWidth="1"/>
    <col min="10193" max="10193" width="10.6640625" style="4" customWidth="1"/>
    <col min="10194" max="10194" width="1.6640625" style="4" customWidth="1"/>
    <col min="10195" max="10241" width="3.88671875" style="4" customWidth="1"/>
    <col min="10242" max="10256" width="4.6640625" style="4" customWidth="1"/>
    <col min="10257" max="10446" width="4.6640625" style="4"/>
    <col min="10447" max="10447" width="10.6640625" style="4" customWidth="1"/>
    <col min="10448" max="10448" width="20.6640625" style="4" customWidth="1"/>
    <col min="10449" max="10449" width="10.6640625" style="4" customWidth="1"/>
    <col min="10450" max="10450" width="1.6640625" style="4" customWidth="1"/>
    <col min="10451" max="10497" width="3.88671875" style="4" customWidth="1"/>
    <col min="10498" max="10512" width="4.6640625" style="4" customWidth="1"/>
    <col min="10513" max="10702" width="4.6640625" style="4"/>
    <col min="10703" max="10703" width="10.6640625" style="4" customWidth="1"/>
    <col min="10704" max="10704" width="20.6640625" style="4" customWidth="1"/>
    <col min="10705" max="10705" width="10.6640625" style="4" customWidth="1"/>
    <col min="10706" max="10706" width="1.6640625" style="4" customWidth="1"/>
    <col min="10707" max="10753" width="3.88671875" style="4" customWidth="1"/>
    <col min="10754" max="10768" width="4.6640625" style="4" customWidth="1"/>
    <col min="10769" max="10958" width="4.6640625" style="4"/>
    <col min="10959" max="10959" width="10.6640625" style="4" customWidth="1"/>
    <col min="10960" max="10960" width="20.6640625" style="4" customWidth="1"/>
    <col min="10961" max="10961" width="10.6640625" style="4" customWidth="1"/>
    <col min="10962" max="10962" width="1.6640625" style="4" customWidth="1"/>
    <col min="10963" max="11009" width="3.88671875" style="4" customWidth="1"/>
    <col min="11010" max="11024" width="4.6640625" style="4" customWidth="1"/>
    <col min="11025" max="11214" width="4.6640625" style="4"/>
    <col min="11215" max="11215" width="10.6640625" style="4" customWidth="1"/>
    <col min="11216" max="11216" width="20.6640625" style="4" customWidth="1"/>
    <col min="11217" max="11217" width="10.6640625" style="4" customWidth="1"/>
    <col min="11218" max="11218" width="1.6640625" style="4" customWidth="1"/>
    <col min="11219" max="11265" width="3.88671875" style="4" customWidth="1"/>
    <col min="11266" max="11280" width="4.6640625" style="4" customWidth="1"/>
    <col min="11281" max="11470" width="4.6640625" style="4"/>
    <col min="11471" max="11471" width="10.6640625" style="4" customWidth="1"/>
    <col min="11472" max="11472" width="20.6640625" style="4" customWidth="1"/>
    <col min="11473" max="11473" width="10.6640625" style="4" customWidth="1"/>
    <col min="11474" max="11474" width="1.6640625" style="4" customWidth="1"/>
    <col min="11475" max="11521" width="3.88671875" style="4" customWidth="1"/>
    <col min="11522" max="11536" width="4.6640625" style="4" customWidth="1"/>
    <col min="11537" max="11726" width="4.6640625" style="4"/>
    <col min="11727" max="11727" width="10.6640625" style="4" customWidth="1"/>
    <col min="11728" max="11728" width="20.6640625" style="4" customWidth="1"/>
    <col min="11729" max="11729" width="10.6640625" style="4" customWidth="1"/>
    <col min="11730" max="11730" width="1.6640625" style="4" customWidth="1"/>
    <col min="11731" max="11777" width="3.88671875" style="4" customWidth="1"/>
    <col min="11778" max="11792" width="4.6640625" style="4" customWidth="1"/>
    <col min="11793" max="11982" width="4.6640625" style="4"/>
    <col min="11983" max="11983" width="10.6640625" style="4" customWidth="1"/>
    <col min="11984" max="11984" width="20.6640625" style="4" customWidth="1"/>
    <col min="11985" max="11985" width="10.6640625" style="4" customWidth="1"/>
    <col min="11986" max="11986" width="1.6640625" style="4" customWidth="1"/>
    <col min="11987" max="12033" width="3.88671875" style="4" customWidth="1"/>
    <col min="12034" max="12048" width="4.6640625" style="4" customWidth="1"/>
    <col min="12049" max="12238" width="4.6640625" style="4"/>
    <col min="12239" max="12239" width="10.6640625" style="4" customWidth="1"/>
    <col min="12240" max="12240" width="20.6640625" style="4" customWidth="1"/>
    <col min="12241" max="12241" width="10.6640625" style="4" customWidth="1"/>
    <col min="12242" max="12242" width="1.6640625" style="4" customWidth="1"/>
    <col min="12243" max="12289" width="3.88671875" style="4" customWidth="1"/>
    <col min="12290" max="12304" width="4.6640625" style="4" customWidth="1"/>
    <col min="12305" max="12494" width="4.6640625" style="4"/>
    <col min="12495" max="12495" width="10.6640625" style="4" customWidth="1"/>
    <col min="12496" max="12496" width="20.6640625" style="4" customWidth="1"/>
    <col min="12497" max="12497" width="10.6640625" style="4" customWidth="1"/>
    <col min="12498" max="12498" width="1.6640625" style="4" customWidth="1"/>
    <col min="12499" max="12545" width="3.88671875" style="4" customWidth="1"/>
    <col min="12546" max="12560" width="4.6640625" style="4" customWidth="1"/>
    <col min="12561" max="12750" width="4.6640625" style="4"/>
    <col min="12751" max="12751" width="10.6640625" style="4" customWidth="1"/>
    <col min="12752" max="12752" width="20.6640625" style="4" customWidth="1"/>
    <col min="12753" max="12753" width="10.6640625" style="4" customWidth="1"/>
    <col min="12754" max="12754" width="1.6640625" style="4" customWidth="1"/>
    <col min="12755" max="12801" width="3.88671875" style="4" customWidth="1"/>
    <col min="12802" max="12816" width="4.6640625" style="4" customWidth="1"/>
    <col min="12817" max="13006" width="4.6640625" style="4"/>
    <col min="13007" max="13007" width="10.6640625" style="4" customWidth="1"/>
    <col min="13008" max="13008" width="20.6640625" style="4" customWidth="1"/>
    <col min="13009" max="13009" width="10.6640625" style="4" customWidth="1"/>
    <col min="13010" max="13010" width="1.6640625" style="4" customWidth="1"/>
    <col min="13011" max="13057" width="3.88671875" style="4" customWidth="1"/>
    <col min="13058" max="13072" width="4.6640625" style="4" customWidth="1"/>
    <col min="13073" max="13262" width="4.6640625" style="4"/>
    <col min="13263" max="13263" width="10.6640625" style="4" customWidth="1"/>
    <col min="13264" max="13264" width="20.6640625" style="4" customWidth="1"/>
    <col min="13265" max="13265" width="10.6640625" style="4" customWidth="1"/>
    <col min="13266" max="13266" width="1.6640625" style="4" customWidth="1"/>
    <col min="13267" max="13313" width="3.88671875" style="4" customWidth="1"/>
    <col min="13314" max="13328" width="4.6640625" style="4" customWidth="1"/>
    <col min="13329" max="13518" width="4.6640625" style="4"/>
    <col min="13519" max="13519" width="10.6640625" style="4" customWidth="1"/>
    <col min="13520" max="13520" width="20.6640625" style="4" customWidth="1"/>
    <col min="13521" max="13521" width="10.6640625" style="4" customWidth="1"/>
    <col min="13522" max="13522" width="1.6640625" style="4" customWidth="1"/>
    <col min="13523" max="13569" width="3.88671875" style="4" customWidth="1"/>
    <col min="13570" max="13584" width="4.6640625" style="4" customWidth="1"/>
    <col min="13585" max="13774" width="4.6640625" style="4"/>
    <col min="13775" max="13775" width="10.6640625" style="4" customWidth="1"/>
    <col min="13776" max="13776" width="20.6640625" style="4" customWidth="1"/>
    <col min="13777" max="13777" width="10.6640625" style="4" customWidth="1"/>
    <col min="13778" max="13778" width="1.6640625" style="4" customWidth="1"/>
    <col min="13779" max="13825" width="3.88671875" style="4" customWidth="1"/>
    <col min="13826" max="13840" width="4.6640625" style="4" customWidth="1"/>
    <col min="13841" max="14030" width="4.6640625" style="4"/>
    <col min="14031" max="14031" width="10.6640625" style="4" customWidth="1"/>
    <col min="14032" max="14032" width="20.6640625" style="4" customWidth="1"/>
    <col min="14033" max="14033" width="10.6640625" style="4" customWidth="1"/>
    <col min="14034" max="14034" width="1.6640625" style="4" customWidth="1"/>
    <col min="14035" max="14081" width="3.88671875" style="4" customWidth="1"/>
    <col min="14082" max="14096" width="4.6640625" style="4" customWidth="1"/>
    <col min="14097" max="14286" width="4.6640625" style="4"/>
    <col min="14287" max="14287" width="10.6640625" style="4" customWidth="1"/>
    <col min="14288" max="14288" width="20.6640625" style="4" customWidth="1"/>
    <col min="14289" max="14289" width="10.6640625" style="4" customWidth="1"/>
    <col min="14290" max="14290" width="1.6640625" style="4" customWidth="1"/>
    <col min="14291" max="14337" width="3.88671875" style="4" customWidth="1"/>
    <col min="14338" max="14352" width="4.6640625" style="4" customWidth="1"/>
    <col min="14353" max="14542" width="4.6640625" style="4"/>
    <col min="14543" max="14543" width="10.6640625" style="4" customWidth="1"/>
    <col min="14544" max="14544" width="20.6640625" style="4" customWidth="1"/>
    <col min="14545" max="14545" width="10.6640625" style="4" customWidth="1"/>
    <col min="14546" max="14546" width="1.6640625" style="4" customWidth="1"/>
    <col min="14547" max="14593" width="3.88671875" style="4" customWidth="1"/>
    <col min="14594" max="14608" width="4.6640625" style="4" customWidth="1"/>
    <col min="14609" max="14798" width="4.6640625" style="4"/>
    <col min="14799" max="14799" width="10.6640625" style="4" customWidth="1"/>
    <col min="14800" max="14800" width="20.6640625" style="4" customWidth="1"/>
    <col min="14801" max="14801" width="10.6640625" style="4" customWidth="1"/>
    <col min="14802" max="14802" width="1.6640625" style="4" customWidth="1"/>
    <col min="14803" max="14849" width="3.88671875" style="4" customWidth="1"/>
    <col min="14850" max="14864" width="4.6640625" style="4" customWidth="1"/>
    <col min="14865" max="15054" width="4.6640625" style="4"/>
    <col min="15055" max="15055" width="10.6640625" style="4" customWidth="1"/>
    <col min="15056" max="15056" width="20.6640625" style="4" customWidth="1"/>
    <col min="15057" max="15057" width="10.6640625" style="4" customWidth="1"/>
    <col min="15058" max="15058" width="1.6640625" style="4" customWidth="1"/>
    <col min="15059" max="15105" width="3.88671875" style="4" customWidth="1"/>
    <col min="15106" max="15120" width="4.6640625" style="4" customWidth="1"/>
    <col min="15121" max="15310" width="4.6640625" style="4"/>
    <col min="15311" max="15311" width="10.6640625" style="4" customWidth="1"/>
    <col min="15312" max="15312" width="20.6640625" style="4" customWidth="1"/>
    <col min="15313" max="15313" width="10.6640625" style="4" customWidth="1"/>
    <col min="15314" max="15314" width="1.6640625" style="4" customWidth="1"/>
    <col min="15315" max="15361" width="3.88671875" style="4" customWidth="1"/>
    <col min="15362" max="15376" width="4.6640625" style="4" customWidth="1"/>
    <col min="15377" max="15566" width="4.6640625" style="4"/>
    <col min="15567" max="15567" width="10.6640625" style="4" customWidth="1"/>
    <col min="15568" max="15568" width="20.6640625" style="4" customWidth="1"/>
    <col min="15569" max="15569" width="10.6640625" style="4" customWidth="1"/>
    <col min="15570" max="15570" width="1.6640625" style="4" customWidth="1"/>
    <col min="15571" max="15617" width="3.88671875" style="4" customWidth="1"/>
    <col min="15618" max="15632" width="4.6640625" style="4" customWidth="1"/>
    <col min="15633" max="15822" width="4.6640625" style="4"/>
    <col min="15823" max="15823" width="10.6640625" style="4" customWidth="1"/>
    <col min="15824" max="15824" width="20.6640625" style="4" customWidth="1"/>
    <col min="15825" max="15825" width="10.6640625" style="4" customWidth="1"/>
    <col min="15826" max="15826" width="1.6640625" style="4" customWidth="1"/>
    <col min="15827" max="15873" width="3.88671875" style="4" customWidth="1"/>
    <col min="15874" max="15888" width="4.6640625" style="4" customWidth="1"/>
    <col min="15889" max="16078" width="4.6640625" style="4"/>
    <col min="16079" max="16079" width="10.6640625" style="4" customWidth="1"/>
    <col min="16080" max="16080" width="20.6640625" style="4" customWidth="1"/>
    <col min="16081" max="16081" width="10.6640625" style="4" customWidth="1"/>
    <col min="16082" max="16082" width="1.6640625" style="4" customWidth="1"/>
    <col min="16083" max="16129" width="3.88671875" style="4" customWidth="1"/>
    <col min="16130" max="16144" width="4.6640625" style="4" customWidth="1"/>
    <col min="16145" max="16384" width="4.6640625" style="4"/>
  </cols>
  <sheetData>
    <row r="1" spans="1:10" ht="21.75" customHeight="1">
      <c r="A1" s="333" t="s">
        <v>0</v>
      </c>
      <c r="H1" s="331" t="s">
        <v>1</v>
      </c>
    </row>
    <row r="2" spans="1:10" ht="21.75" customHeight="1">
      <c r="A2" s="335" t="s">
        <v>2</v>
      </c>
      <c r="B2" s="336"/>
      <c r="C2" s="189"/>
      <c r="D2" s="652"/>
      <c r="H2" s="332" t="str">
        <f t="shared" ref="H2:H26" si="0">A2</f>
        <v>（基本情報）</v>
      </c>
      <c r="J2" s="4">
        <f t="shared" ref="J2:J65" si="1">COUNTIF($H$2:$H$2903,H2)</f>
        <v>1</v>
      </c>
    </row>
    <row r="3" spans="1:10" ht="24.75" customHeight="1">
      <c r="A3" s="768" t="s">
        <v>3</v>
      </c>
      <c r="B3" s="769"/>
      <c r="C3" s="770"/>
      <c r="D3" s="771" t="str">
        <f>IF(基本情報!E7="","",基本情報!E7)</f>
        <v/>
      </c>
      <c r="H3" s="332" t="str">
        <f t="shared" si="0"/>
        <v>学校コード</v>
      </c>
      <c r="J3" s="4">
        <f t="shared" si="1"/>
        <v>1</v>
      </c>
    </row>
    <row r="4" spans="1:10" ht="22.5" customHeight="1">
      <c r="A4" s="772" t="s">
        <v>4</v>
      </c>
      <c r="B4" s="337"/>
      <c r="C4" s="773"/>
      <c r="D4" s="771" t="str">
        <f>IF(基本情報!C16="","",基本情報!C16)</f>
        <v/>
      </c>
      <c r="H4" s="332" t="str">
        <f t="shared" si="0"/>
        <v>学校名</v>
      </c>
      <c r="J4" s="4">
        <f t="shared" si="1"/>
        <v>1</v>
      </c>
    </row>
    <row r="5" spans="1:10" ht="22.5" customHeight="1">
      <c r="A5" s="774" t="s">
        <v>5</v>
      </c>
      <c r="B5" s="337"/>
      <c r="C5" s="775"/>
      <c r="D5" s="771" t="str">
        <f>IF(基本情報!T7="","",基本情報!T7)</f>
        <v/>
      </c>
      <c r="H5" s="332" t="str">
        <f t="shared" si="0"/>
        <v>教育委員会コード</v>
      </c>
      <c r="J5" s="4">
        <f t="shared" si="1"/>
        <v>1</v>
      </c>
    </row>
    <row r="6" spans="1:10" ht="22.5" customHeight="1">
      <c r="A6" s="772" t="s">
        <v>6</v>
      </c>
      <c r="B6" s="776"/>
      <c r="C6" s="775"/>
      <c r="D6" s="777" t="str">
        <f>IF(基本情報!T12="","",基本情報!T12)</f>
        <v/>
      </c>
      <c r="H6" s="332" t="str">
        <f t="shared" si="0"/>
        <v>教育委員会名</v>
      </c>
      <c r="J6" s="4">
        <f t="shared" si="1"/>
        <v>1</v>
      </c>
    </row>
    <row r="7" spans="1:10" ht="23.25" customHeight="1">
      <c r="A7" s="768" t="s">
        <v>7</v>
      </c>
      <c r="B7" s="769"/>
      <c r="C7" s="778"/>
      <c r="D7" s="771" t="str">
        <f>IF(基本情報!D12="","",基本情報!D12)</f>
        <v/>
      </c>
      <c r="H7" s="332" t="str">
        <f t="shared" si="0"/>
        <v>学校種</v>
      </c>
      <c r="J7" s="4">
        <f t="shared" si="1"/>
        <v>1</v>
      </c>
    </row>
    <row r="8" spans="1:10" ht="22.5" customHeight="1">
      <c r="A8" s="772" t="s">
        <v>8</v>
      </c>
      <c r="B8" s="337"/>
      <c r="C8" s="6"/>
      <c r="D8" s="653" t="str">
        <f>IF(基本情報!C13="","",基本情報!C13)</f>
        <v/>
      </c>
      <c r="H8" s="332" t="str">
        <f t="shared" si="0"/>
        <v>学校-都道府県番号</v>
      </c>
      <c r="J8" s="4">
        <f t="shared" si="1"/>
        <v>1</v>
      </c>
    </row>
    <row r="9" spans="1:10" ht="22.5" customHeight="1">
      <c r="A9" s="772" t="s">
        <v>9</v>
      </c>
      <c r="B9" s="776"/>
      <c r="C9" s="6"/>
      <c r="D9" s="771" t="str">
        <f>IF(基本情報!D13="","",基本情報!D13)</f>
        <v/>
      </c>
      <c r="H9" s="332" t="str">
        <f t="shared" si="0"/>
        <v>学校-都道府県名</v>
      </c>
      <c r="J9" s="4">
        <f t="shared" si="1"/>
        <v>1</v>
      </c>
    </row>
    <row r="10" spans="1:10" ht="22.5" customHeight="1">
      <c r="A10" s="772" t="s">
        <v>10</v>
      </c>
      <c r="B10" s="776"/>
      <c r="C10" s="6"/>
      <c r="D10" s="771" t="str">
        <f>IF(基本情報!D14="","",基本情報!D14)</f>
        <v/>
      </c>
      <c r="H10" s="332" t="str">
        <f t="shared" si="0"/>
        <v>設置区分</v>
      </c>
      <c r="J10" s="4">
        <f t="shared" si="1"/>
        <v>1</v>
      </c>
    </row>
    <row r="11" spans="1:10" ht="22.5" customHeight="1">
      <c r="A11" s="768" t="s">
        <v>11</v>
      </c>
      <c r="B11" s="776"/>
      <c r="C11" s="189"/>
      <c r="D11" s="771" t="str">
        <f>IF(基本情報!D15="","",基本情報!D15)</f>
        <v/>
      </c>
      <c r="H11" s="332" t="str">
        <f t="shared" si="0"/>
        <v>本校分校別</v>
      </c>
      <c r="J11" s="4">
        <f t="shared" si="1"/>
        <v>1</v>
      </c>
    </row>
    <row r="12" spans="1:10" ht="22.5" customHeight="1">
      <c r="A12" s="772" t="s">
        <v>12</v>
      </c>
      <c r="B12" s="776"/>
      <c r="C12" s="779"/>
      <c r="D12" s="771" t="str">
        <f>IF(基本情報!C17="","",基本情報!C17)</f>
        <v/>
      </c>
      <c r="H12" s="332" t="str">
        <f t="shared" si="0"/>
        <v>学校所在地</v>
      </c>
      <c r="J12" s="4">
        <f t="shared" si="1"/>
        <v>1</v>
      </c>
    </row>
    <row r="13" spans="1:10" ht="22.5" customHeight="1">
      <c r="A13" s="774" t="s">
        <v>13</v>
      </c>
      <c r="B13" s="776"/>
      <c r="C13" s="779"/>
      <c r="D13" s="771" t="str">
        <f>IF(基本情報!E20="","",基本情報!E20)</f>
        <v/>
      </c>
      <c r="H13" s="332" t="str">
        <f t="shared" si="0"/>
        <v>設置者種別</v>
      </c>
      <c r="J13" s="4">
        <f t="shared" si="1"/>
        <v>1</v>
      </c>
    </row>
    <row r="14" spans="1:10" ht="22.5" customHeight="1">
      <c r="A14" s="772" t="s">
        <v>14</v>
      </c>
      <c r="B14" s="776"/>
      <c r="C14" s="779"/>
      <c r="D14" s="771" t="str">
        <f>IF(基本情報!E23="","",基本情報!E23)</f>
        <v/>
      </c>
      <c r="H14" s="332" t="str">
        <f t="shared" si="0"/>
        <v>市区町村名</v>
      </c>
      <c r="J14" s="4">
        <f t="shared" si="1"/>
        <v>1</v>
      </c>
    </row>
    <row r="15" spans="1:10" ht="22.5" customHeight="1">
      <c r="A15" s="768" t="s">
        <v>15</v>
      </c>
      <c r="B15" s="776"/>
      <c r="C15" s="779"/>
      <c r="D15" s="771" t="str">
        <f>IF(基本情報!H23="","",基本情報!H23)</f>
        <v/>
      </c>
      <c r="H15" s="332" t="str">
        <f t="shared" si="0"/>
        <v>指定都市</v>
      </c>
      <c r="J15" s="4">
        <f t="shared" si="1"/>
        <v>1</v>
      </c>
    </row>
    <row r="16" spans="1:10" ht="22.5" customHeight="1">
      <c r="A16" s="768" t="s">
        <v>16</v>
      </c>
      <c r="B16" s="776"/>
      <c r="C16" s="779"/>
      <c r="D16" s="771" t="str">
        <f>IF(基本情報!E26="","",基本情報!E26)</f>
        <v/>
      </c>
      <c r="H16" s="332" t="str">
        <f t="shared" si="0"/>
        <v>課程</v>
      </c>
      <c r="J16" s="4">
        <f t="shared" si="1"/>
        <v>1</v>
      </c>
    </row>
    <row r="17" spans="1:19" ht="22.5" customHeight="1">
      <c r="A17" s="768" t="s">
        <v>17</v>
      </c>
      <c r="B17" s="776"/>
      <c r="C17" s="773"/>
      <c r="D17" s="771" t="str">
        <f>IF(基本情報!E27="","",基本情報!E27)</f>
        <v/>
      </c>
      <c r="H17" s="332" t="str">
        <f t="shared" si="0"/>
        <v>学年制・単位制</v>
      </c>
      <c r="J17" s="4">
        <f t="shared" si="1"/>
        <v>1</v>
      </c>
    </row>
    <row r="18" spans="1:19" ht="22.5" customHeight="1">
      <c r="A18" s="772" t="s">
        <v>18</v>
      </c>
      <c r="B18" s="780"/>
      <c r="C18" s="779"/>
      <c r="D18" s="781"/>
      <c r="H18" s="332" t="str">
        <f t="shared" si="0"/>
        <v>（学校名手入力確認）</v>
      </c>
      <c r="J18" s="4">
        <f t="shared" si="1"/>
        <v>1</v>
      </c>
    </row>
    <row r="19" spans="1:19" ht="22.5" customHeight="1">
      <c r="A19" s="772" t="s">
        <v>19</v>
      </c>
      <c r="B19" s="776"/>
      <c r="C19" s="773"/>
      <c r="D19" s="771" t="str">
        <f>IF(基本情報!V13="","",基本情報!V13)</f>
        <v/>
      </c>
      <c r="H19" s="332" t="str">
        <f t="shared" si="0"/>
        <v>教育委員会種別</v>
      </c>
      <c r="J19" s="4">
        <f t="shared" si="1"/>
        <v>1</v>
      </c>
    </row>
    <row r="20" spans="1:19" ht="22.5" customHeight="1">
      <c r="A20" s="772" t="s">
        <v>20</v>
      </c>
      <c r="B20" s="337"/>
      <c r="C20" s="6"/>
      <c r="D20" s="771" t="str">
        <f>IF(基本情報!T14="","",基本情報!T14)</f>
        <v/>
      </c>
      <c r="H20" s="332" t="str">
        <f t="shared" si="0"/>
        <v>教委-都道府県番号</v>
      </c>
      <c r="J20" s="4">
        <f t="shared" si="1"/>
        <v>1</v>
      </c>
    </row>
    <row r="21" spans="1:19" ht="22.5" customHeight="1">
      <c r="A21" s="772" t="s">
        <v>21</v>
      </c>
      <c r="B21" s="776"/>
      <c r="C21" s="773"/>
      <c r="D21" s="771" t="str">
        <f>IF(基本情報!V14="","",基本情報!V14)</f>
        <v/>
      </c>
      <c r="H21" s="332" t="str">
        <f t="shared" si="0"/>
        <v>教委-都道府県名</v>
      </c>
      <c r="J21" s="4">
        <f t="shared" si="1"/>
        <v>1</v>
      </c>
    </row>
    <row r="22" spans="1:19" ht="22.5" customHeight="1">
      <c r="A22" s="772" t="s">
        <v>22</v>
      </c>
      <c r="B22" s="780"/>
      <c r="C22" s="6"/>
      <c r="D22" s="782"/>
      <c r="H22" s="332" t="str">
        <f t="shared" si="0"/>
        <v>（担当者連絡先）</v>
      </c>
      <c r="J22" s="4">
        <f t="shared" si="1"/>
        <v>1</v>
      </c>
    </row>
    <row r="23" spans="1:19" ht="22.5" customHeight="1">
      <c r="A23" s="772" t="s">
        <v>23</v>
      </c>
      <c r="B23" s="776"/>
      <c r="C23" s="773"/>
      <c r="D23" s="771" t="str">
        <f>IF(基本情報!V20="","",基本情報!V20)</f>
        <v/>
      </c>
      <c r="H23" s="332" t="str">
        <f t="shared" si="0"/>
        <v>記入者名</v>
      </c>
      <c r="J23" s="4">
        <f t="shared" si="1"/>
        <v>1</v>
      </c>
    </row>
    <row r="24" spans="1:19" ht="22.5" customHeight="1">
      <c r="A24" s="772" t="s">
        <v>24</v>
      </c>
      <c r="B24" s="776"/>
      <c r="C24" s="773"/>
      <c r="D24" s="771" t="str">
        <f>IF(基本情報!V21="","",基本情報!V21)</f>
        <v/>
      </c>
      <c r="H24" s="332" t="str">
        <f t="shared" si="0"/>
        <v>所属課名</v>
      </c>
      <c r="J24" s="4">
        <f t="shared" si="1"/>
        <v>1</v>
      </c>
    </row>
    <row r="25" spans="1:19" ht="22.5" customHeight="1">
      <c r="A25" s="772" t="s">
        <v>25</v>
      </c>
      <c r="B25" s="776"/>
      <c r="C25" s="778"/>
      <c r="D25" s="771" t="str">
        <f>IF(基本情報!V22="","",基本情報!V22)</f>
        <v/>
      </c>
      <c r="H25" s="332" t="str">
        <f t="shared" si="0"/>
        <v>電話番号</v>
      </c>
      <c r="J25" s="4">
        <f t="shared" si="1"/>
        <v>1</v>
      </c>
    </row>
    <row r="26" spans="1:19" ht="22.5" customHeight="1">
      <c r="A26" s="772" t="s">
        <v>26</v>
      </c>
      <c r="B26" s="780"/>
      <c r="C26" s="6"/>
      <c r="D26" s="654"/>
      <c r="H26" s="332" t="str">
        <f t="shared" si="0"/>
        <v>（回答データ）</v>
      </c>
      <c r="J26" s="4">
        <f t="shared" si="1"/>
        <v>1</v>
      </c>
    </row>
    <row r="27" spans="1:19" ht="18" customHeight="1">
      <c r="A27" s="783" t="s">
        <v>27</v>
      </c>
      <c r="B27" s="784"/>
      <c r="C27" s="7"/>
      <c r="H27" s="332" t="str">
        <f>A27</f>
        <v>調査Ⅰ（暴力行為）</v>
      </c>
      <c r="J27" s="4">
        <f t="shared" si="1"/>
        <v>1</v>
      </c>
    </row>
    <row r="28" spans="1:19" ht="18" customHeight="1">
      <c r="A28" s="785" t="s">
        <v>28</v>
      </c>
      <c r="B28" s="786"/>
      <c r="C28" s="185"/>
      <c r="D28" s="660"/>
      <c r="H28" s="332" t="str">
        <f>A28</f>
        <v>1．暴力行為の発生学校数,発生件数等</v>
      </c>
      <c r="J28" s="4">
        <f t="shared" si="1"/>
        <v>1</v>
      </c>
      <c r="S28" s="4" t="s">
        <v>29</v>
      </c>
    </row>
    <row r="29" spans="1:19" ht="18" customHeight="1">
      <c r="A29" s="787" t="s">
        <v>30</v>
      </c>
      <c r="B29" s="788" t="s">
        <v>31</v>
      </c>
      <c r="C29" s="789"/>
      <c r="D29" s="790">
        <f>学校2頁!F3</f>
        <v>0</v>
      </c>
      <c r="E29" s="329" t="s">
        <v>32</v>
      </c>
      <c r="F29" s="329" t="s">
        <v>33</v>
      </c>
      <c r="G29" s="329" t="s">
        <v>34</v>
      </c>
      <c r="H29" s="4" t="str">
        <f t="shared" ref="H29:H60" si="2">E29&amp;F29&amp;G29&amp;B29</f>
        <v>Ⅰ-1-小-(1) 学校総数</v>
      </c>
      <c r="J29" s="4">
        <f t="shared" si="1"/>
        <v>1</v>
      </c>
    </row>
    <row r="30" spans="1:19" ht="18" customHeight="1">
      <c r="A30" s="561"/>
      <c r="B30" s="623" t="s">
        <v>35</v>
      </c>
      <c r="C30" s="791"/>
      <c r="D30" s="792">
        <f>学校2頁!H3</f>
        <v>0</v>
      </c>
      <c r="E30" s="329" t="s">
        <v>32</v>
      </c>
      <c r="F30" s="329" t="s">
        <v>33</v>
      </c>
      <c r="G30" s="329" t="s">
        <v>34</v>
      </c>
      <c r="H30" s="4" t="str">
        <f t="shared" si="2"/>
        <v>Ⅰ-1-小-(2) 発生学校数・合計</v>
      </c>
      <c r="J30" s="4">
        <f t="shared" si="1"/>
        <v>1</v>
      </c>
    </row>
    <row r="31" spans="1:19" ht="18" customHeight="1">
      <c r="A31" s="561"/>
      <c r="B31" s="562" t="s">
        <v>36</v>
      </c>
      <c r="C31" s="186"/>
      <c r="D31" s="655">
        <f>学校2頁!H4</f>
        <v>0</v>
      </c>
      <c r="E31" s="329" t="s">
        <v>32</v>
      </c>
      <c r="F31" s="329" t="s">
        <v>33</v>
      </c>
      <c r="G31" s="329" t="s">
        <v>34</v>
      </c>
      <c r="H31" s="4" t="str">
        <f t="shared" si="2"/>
        <v>Ⅰ-1-小-(2) 発生学校数・1対教師暴力</v>
      </c>
      <c r="J31" s="4">
        <f t="shared" si="1"/>
        <v>1</v>
      </c>
    </row>
    <row r="32" spans="1:19" ht="18" customHeight="1">
      <c r="A32" s="561"/>
      <c r="B32" s="562" t="s">
        <v>37</v>
      </c>
      <c r="C32" s="186"/>
      <c r="D32" s="655">
        <f>学校2頁!H5</f>
        <v>0</v>
      </c>
      <c r="E32" s="329" t="s">
        <v>32</v>
      </c>
      <c r="F32" s="329" t="s">
        <v>33</v>
      </c>
      <c r="G32" s="329" t="s">
        <v>34</v>
      </c>
      <c r="H32" s="4" t="str">
        <f t="shared" si="2"/>
        <v>Ⅰ-1-小-(2) 発生学校数・2生徒間暴力</v>
      </c>
      <c r="J32" s="4">
        <f t="shared" si="1"/>
        <v>1</v>
      </c>
    </row>
    <row r="33" spans="1:19" ht="18" customHeight="1">
      <c r="A33" s="561"/>
      <c r="B33" s="562" t="s">
        <v>38</v>
      </c>
      <c r="C33" s="186"/>
      <c r="D33" s="655">
        <f>学校2頁!H6</f>
        <v>0</v>
      </c>
      <c r="E33" s="329" t="s">
        <v>32</v>
      </c>
      <c r="F33" s="329" t="s">
        <v>33</v>
      </c>
      <c r="G33" s="329" t="s">
        <v>34</v>
      </c>
      <c r="H33" s="4" t="str">
        <f t="shared" si="2"/>
        <v>Ⅰ-1-小-(2) 発生学校数・3対人暴力</v>
      </c>
      <c r="J33" s="4">
        <f t="shared" si="1"/>
        <v>1</v>
      </c>
    </row>
    <row r="34" spans="1:19" ht="18" customHeight="1">
      <c r="A34" s="561"/>
      <c r="B34" s="793" t="s">
        <v>39</v>
      </c>
      <c r="C34" s="185"/>
      <c r="D34" s="656">
        <f>学校2頁!H7</f>
        <v>0</v>
      </c>
      <c r="E34" s="329" t="s">
        <v>32</v>
      </c>
      <c r="F34" s="329" t="s">
        <v>33</v>
      </c>
      <c r="G34" s="329" t="s">
        <v>34</v>
      </c>
      <c r="H34" s="4" t="str">
        <f t="shared" si="2"/>
        <v>Ⅰ-1-小-(2) 発生学校数・4器物破損</v>
      </c>
      <c r="J34" s="4">
        <f t="shared" si="1"/>
        <v>1</v>
      </c>
    </row>
    <row r="35" spans="1:19" ht="18" customHeight="1">
      <c r="A35" s="561"/>
      <c r="B35" s="623" t="s">
        <v>40</v>
      </c>
      <c r="C35" s="791"/>
      <c r="D35" s="792">
        <f>学校2頁!J3</f>
        <v>0</v>
      </c>
      <c r="E35" s="329" t="s">
        <v>32</v>
      </c>
      <c r="F35" s="329" t="s">
        <v>33</v>
      </c>
      <c r="G35" s="329" t="s">
        <v>34</v>
      </c>
      <c r="H35" s="4" t="str">
        <f t="shared" si="2"/>
        <v>Ⅰ-1-小-(3) 発生件数・合計</v>
      </c>
      <c r="J35" s="4">
        <f t="shared" si="1"/>
        <v>1</v>
      </c>
    </row>
    <row r="36" spans="1:19" ht="18" customHeight="1">
      <c r="A36" s="561"/>
      <c r="B36" s="562" t="s">
        <v>41</v>
      </c>
      <c r="C36" s="186"/>
      <c r="D36" s="655">
        <f>学校2頁!J4</f>
        <v>0</v>
      </c>
      <c r="E36" s="329" t="s">
        <v>32</v>
      </c>
      <c r="F36" s="329" t="s">
        <v>33</v>
      </c>
      <c r="G36" s="329" t="s">
        <v>34</v>
      </c>
      <c r="H36" s="4" t="str">
        <f t="shared" si="2"/>
        <v>Ⅰ-1-小-(3) 発生件数・1対教師暴力</v>
      </c>
      <c r="J36" s="4">
        <f t="shared" si="1"/>
        <v>1</v>
      </c>
    </row>
    <row r="37" spans="1:19" ht="18" customHeight="1">
      <c r="A37" s="561"/>
      <c r="B37" s="562" t="s">
        <v>42</v>
      </c>
      <c r="C37" s="186"/>
      <c r="D37" s="655">
        <f>学校2頁!J5</f>
        <v>0</v>
      </c>
      <c r="E37" s="329" t="s">
        <v>32</v>
      </c>
      <c r="F37" s="329" t="s">
        <v>33</v>
      </c>
      <c r="G37" s="329" t="s">
        <v>34</v>
      </c>
      <c r="H37" s="4" t="str">
        <f t="shared" si="2"/>
        <v>Ⅰ-1-小-(3) 発生件数・2生徒間暴力</v>
      </c>
      <c r="J37" s="4">
        <f t="shared" si="1"/>
        <v>1</v>
      </c>
    </row>
    <row r="38" spans="1:19" ht="18" customHeight="1">
      <c r="A38" s="561"/>
      <c r="B38" s="562" t="s">
        <v>43</v>
      </c>
      <c r="C38" s="186"/>
      <c r="D38" s="655">
        <f>学校2頁!J6</f>
        <v>0</v>
      </c>
      <c r="E38" s="329" t="s">
        <v>32</v>
      </c>
      <c r="F38" s="329" t="s">
        <v>33</v>
      </c>
      <c r="G38" s="329" t="s">
        <v>34</v>
      </c>
      <c r="H38" s="4" t="str">
        <f t="shared" si="2"/>
        <v>Ⅰ-1-小-(3) 発生件数・3対人暴力</v>
      </c>
      <c r="J38" s="4">
        <f t="shared" si="1"/>
        <v>1</v>
      </c>
    </row>
    <row r="39" spans="1:19" ht="18" customHeight="1">
      <c r="A39" s="561"/>
      <c r="B39" s="793" t="s">
        <v>44</v>
      </c>
      <c r="C39" s="185"/>
      <c r="D39" s="656">
        <f>学校2頁!J7</f>
        <v>0</v>
      </c>
      <c r="E39" s="329" t="s">
        <v>32</v>
      </c>
      <c r="F39" s="329" t="s">
        <v>33</v>
      </c>
      <c r="G39" s="329" t="s">
        <v>34</v>
      </c>
      <c r="H39" s="4" t="str">
        <f t="shared" si="2"/>
        <v>Ⅰ-1-小-(3) 発生件数・4器物破損</v>
      </c>
      <c r="J39" s="4">
        <f t="shared" si="1"/>
        <v>1</v>
      </c>
    </row>
    <row r="40" spans="1:19" ht="18" customHeight="1">
      <c r="A40" s="561"/>
      <c r="B40" s="623" t="s">
        <v>45</v>
      </c>
      <c r="C40" s="791"/>
      <c r="D40" s="792">
        <f>学校2頁!L3</f>
        <v>0</v>
      </c>
      <c r="E40" s="329" t="s">
        <v>32</v>
      </c>
      <c r="F40" s="329" t="s">
        <v>33</v>
      </c>
      <c r="G40" s="329" t="s">
        <v>34</v>
      </c>
      <c r="H40" s="4" t="str">
        <f t="shared" si="2"/>
        <v>Ⅰ-1-小-(4) 加害児童生徒数・合計</v>
      </c>
      <c r="J40" s="4">
        <f t="shared" si="1"/>
        <v>1</v>
      </c>
    </row>
    <row r="41" spans="1:19" ht="18" customHeight="1">
      <c r="A41" s="561"/>
      <c r="B41" s="562" t="s">
        <v>46</v>
      </c>
      <c r="C41" s="186"/>
      <c r="D41" s="655">
        <f>学校2頁!L4</f>
        <v>0</v>
      </c>
      <c r="E41" s="329" t="s">
        <v>32</v>
      </c>
      <c r="F41" s="329" t="s">
        <v>33</v>
      </c>
      <c r="G41" s="329" t="s">
        <v>34</v>
      </c>
      <c r="H41" s="4" t="str">
        <f t="shared" si="2"/>
        <v>Ⅰ-1-小-(4) 加害児童生徒数・1対教師暴力</v>
      </c>
      <c r="J41" s="4">
        <f t="shared" si="1"/>
        <v>1</v>
      </c>
    </row>
    <row r="42" spans="1:19" ht="18" customHeight="1">
      <c r="A42" s="561"/>
      <c r="B42" s="562" t="s">
        <v>47</v>
      </c>
      <c r="C42" s="186"/>
      <c r="D42" s="655">
        <f>学校2頁!L5</f>
        <v>0</v>
      </c>
      <c r="E42" s="329" t="s">
        <v>32</v>
      </c>
      <c r="F42" s="329" t="s">
        <v>33</v>
      </c>
      <c r="G42" s="329" t="s">
        <v>34</v>
      </c>
      <c r="H42" s="4" t="str">
        <f t="shared" si="2"/>
        <v>Ⅰ-1-小-(4) 加害児童生徒数・2生徒間暴力</v>
      </c>
      <c r="J42" s="4">
        <f t="shared" si="1"/>
        <v>1</v>
      </c>
    </row>
    <row r="43" spans="1:19" ht="18" customHeight="1">
      <c r="A43" s="561"/>
      <c r="B43" s="562" t="s">
        <v>48</v>
      </c>
      <c r="C43" s="186"/>
      <c r="D43" s="655">
        <f>学校2頁!L6</f>
        <v>0</v>
      </c>
      <c r="E43" s="329" t="s">
        <v>32</v>
      </c>
      <c r="F43" s="329" t="s">
        <v>33</v>
      </c>
      <c r="G43" s="329" t="s">
        <v>34</v>
      </c>
      <c r="H43" s="4" t="str">
        <f t="shared" si="2"/>
        <v>Ⅰ-1-小-(4) 加害児童生徒数・3対人暴力</v>
      </c>
      <c r="J43" s="4">
        <f t="shared" si="1"/>
        <v>1</v>
      </c>
    </row>
    <row r="44" spans="1:19" ht="18" customHeight="1">
      <c r="A44" s="561"/>
      <c r="B44" s="793" t="s">
        <v>49</v>
      </c>
      <c r="C44" s="185"/>
      <c r="D44" s="656">
        <f>学校2頁!L7</f>
        <v>0</v>
      </c>
      <c r="E44" s="329" t="s">
        <v>32</v>
      </c>
      <c r="F44" s="329" t="s">
        <v>33</v>
      </c>
      <c r="G44" s="329" t="s">
        <v>34</v>
      </c>
      <c r="H44" s="4" t="str">
        <f t="shared" si="2"/>
        <v>Ⅰ-1-小-(4) 加害児童生徒数・4器物破損</v>
      </c>
      <c r="J44" s="4">
        <f t="shared" si="1"/>
        <v>1</v>
      </c>
    </row>
    <row r="45" spans="1:19" ht="18" customHeight="1">
      <c r="A45" s="561"/>
      <c r="B45" s="788" t="s">
        <v>50</v>
      </c>
      <c r="C45" s="789"/>
      <c r="D45" s="790">
        <f>学校2頁!N3</f>
        <v>0</v>
      </c>
      <c r="E45" s="329" t="s">
        <v>32</v>
      </c>
      <c r="F45" s="329" t="s">
        <v>33</v>
      </c>
      <c r="G45" s="329" t="s">
        <v>34</v>
      </c>
      <c r="H45" s="4" t="str">
        <f t="shared" si="2"/>
        <v>Ⅰ-1-小-(5) 加害児童生徒数・2回以上</v>
      </c>
      <c r="J45" s="4">
        <f t="shared" si="1"/>
        <v>1</v>
      </c>
    </row>
    <row r="46" spans="1:19" ht="18" customHeight="1">
      <c r="A46" s="787" t="s">
        <v>51</v>
      </c>
      <c r="B46" s="788" t="s">
        <v>31</v>
      </c>
      <c r="C46" s="789"/>
      <c r="D46" s="790">
        <f>学校2頁!F8</f>
        <v>0</v>
      </c>
      <c r="E46" s="329" t="s">
        <v>32</v>
      </c>
      <c r="F46" s="329" t="s">
        <v>33</v>
      </c>
      <c r="G46" s="329" t="s">
        <v>52</v>
      </c>
      <c r="H46" s="4" t="str">
        <f t="shared" si="2"/>
        <v>Ⅰ-1-中-(1) 学校総数</v>
      </c>
      <c r="J46" s="4">
        <f t="shared" si="1"/>
        <v>1</v>
      </c>
      <c r="S46" s="4" t="s">
        <v>53</v>
      </c>
    </row>
    <row r="47" spans="1:19" ht="18" customHeight="1">
      <c r="A47" s="561"/>
      <c r="B47" s="623" t="s">
        <v>35</v>
      </c>
      <c r="C47" s="791"/>
      <c r="D47" s="792">
        <f>学校2頁!H8</f>
        <v>0</v>
      </c>
      <c r="E47" s="329" t="s">
        <v>32</v>
      </c>
      <c r="F47" s="329" t="s">
        <v>33</v>
      </c>
      <c r="G47" s="329" t="s">
        <v>52</v>
      </c>
      <c r="H47" s="4" t="str">
        <f t="shared" si="2"/>
        <v>Ⅰ-1-中-(2) 発生学校数・合計</v>
      </c>
      <c r="J47" s="4">
        <f t="shared" si="1"/>
        <v>1</v>
      </c>
      <c r="S47" s="4" t="s">
        <v>54</v>
      </c>
    </row>
    <row r="48" spans="1:19" ht="18" customHeight="1">
      <c r="A48" s="561"/>
      <c r="B48" s="562" t="s">
        <v>36</v>
      </c>
      <c r="C48" s="186"/>
      <c r="D48" s="655">
        <f>学校2頁!H9</f>
        <v>0</v>
      </c>
      <c r="E48" s="329" t="s">
        <v>32</v>
      </c>
      <c r="F48" s="329" t="s">
        <v>33</v>
      </c>
      <c r="G48" s="329" t="s">
        <v>52</v>
      </c>
      <c r="H48" s="4" t="str">
        <f t="shared" si="2"/>
        <v>Ⅰ-1-中-(2) 発生学校数・1対教師暴力</v>
      </c>
      <c r="J48" s="4">
        <f t="shared" si="1"/>
        <v>1</v>
      </c>
      <c r="S48" s="4" t="s">
        <v>55</v>
      </c>
    </row>
    <row r="49" spans="1:10" ht="18" customHeight="1">
      <c r="A49" s="561"/>
      <c r="B49" s="562" t="s">
        <v>37</v>
      </c>
      <c r="C49" s="186"/>
      <c r="D49" s="655">
        <f>学校2頁!H10</f>
        <v>0</v>
      </c>
      <c r="E49" s="329" t="s">
        <v>32</v>
      </c>
      <c r="F49" s="329" t="s">
        <v>33</v>
      </c>
      <c r="G49" s="329" t="s">
        <v>52</v>
      </c>
      <c r="H49" s="4" t="str">
        <f t="shared" si="2"/>
        <v>Ⅰ-1-中-(2) 発生学校数・2生徒間暴力</v>
      </c>
      <c r="J49" s="4">
        <f t="shared" si="1"/>
        <v>1</v>
      </c>
    </row>
    <row r="50" spans="1:10" ht="18" customHeight="1">
      <c r="A50" s="561"/>
      <c r="B50" s="562" t="s">
        <v>38</v>
      </c>
      <c r="C50" s="186"/>
      <c r="D50" s="655">
        <f>学校2頁!H11</f>
        <v>0</v>
      </c>
      <c r="E50" s="329" t="s">
        <v>32</v>
      </c>
      <c r="F50" s="329" t="s">
        <v>33</v>
      </c>
      <c r="G50" s="329" t="s">
        <v>52</v>
      </c>
      <c r="H50" s="4" t="str">
        <f t="shared" si="2"/>
        <v>Ⅰ-1-中-(2) 発生学校数・3対人暴力</v>
      </c>
      <c r="J50" s="4">
        <f t="shared" si="1"/>
        <v>1</v>
      </c>
    </row>
    <row r="51" spans="1:10" ht="18" customHeight="1">
      <c r="A51" s="561"/>
      <c r="B51" s="793" t="s">
        <v>39</v>
      </c>
      <c r="C51" s="185"/>
      <c r="D51" s="656">
        <f>学校2頁!H12</f>
        <v>0</v>
      </c>
      <c r="E51" s="329" t="s">
        <v>32</v>
      </c>
      <c r="F51" s="329" t="s">
        <v>33</v>
      </c>
      <c r="G51" s="329" t="s">
        <v>52</v>
      </c>
      <c r="H51" s="4" t="str">
        <f t="shared" si="2"/>
        <v>Ⅰ-1-中-(2) 発生学校数・4器物破損</v>
      </c>
      <c r="J51" s="4">
        <f t="shared" si="1"/>
        <v>1</v>
      </c>
    </row>
    <row r="52" spans="1:10" ht="18" customHeight="1">
      <c r="A52" s="561"/>
      <c r="B52" s="623" t="s">
        <v>40</v>
      </c>
      <c r="C52" s="791"/>
      <c r="D52" s="792">
        <f>学校2頁!J8</f>
        <v>0</v>
      </c>
      <c r="E52" s="329" t="s">
        <v>32</v>
      </c>
      <c r="F52" s="329" t="s">
        <v>33</v>
      </c>
      <c r="G52" s="329" t="s">
        <v>52</v>
      </c>
      <c r="H52" s="4" t="str">
        <f t="shared" si="2"/>
        <v>Ⅰ-1-中-(3) 発生件数・合計</v>
      </c>
      <c r="J52" s="4">
        <f t="shared" si="1"/>
        <v>1</v>
      </c>
    </row>
    <row r="53" spans="1:10" ht="18" customHeight="1">
      <c r="A53" s="561"/>
      <c r="B53" s="562" t="s">
        <v>41</v>
      </c>
      <c r="C53" s="186"/>
      <c r="D53" s="655">
        <f>学校2頁!J9</f>
        <v>0</v>
      </c>
      <c r="E53" s="329" t="s">
        <v>32</v>
      </c>
      <c r="F53" s="329" t="s">
        <v>33</v>
      </c>
      <c r="G53" s="329" t="s">
        <v>52</v>
      </c>
      <c r="H53" s="4" t="str">
        <f t="shared" si="2"/>
        <v>Ⅰ-1-中-(3) 発生件数・1対教師暴力</v>
      </c>
      <c r="J53" s="4">
        <f t="shared" si="1"/>
        <v>1</v>
      </c>
    </row>
    <row r="54" spans="1:10" ht="18" customHeight="1">
      <c r="A54" s="561"/>
      <c r="B54" s="562" t="s">
        <v>42</v>
      </c>
      <c r="C54" s="186"/>
      <c r="D54" s="655">
        <f>学校2頁!J10</f>
        <v>0</v>
      </c>
      <c r="E54" s="329" t="s">
        <v>32</v>
      </c>
      <c r="F54" s="329" t="s">
        <v>33</v>
      </c>
      <c r="G54" s="329" t="s">
        <v>52</v>
      </c>
      <c r="H54" s="4" t="str">
        <f t="shared" si="2"/>
        <v>Ⅰ-1-中-(3) 発生件数・2生徒間暴力</v>
      </c>
      <c r="J54" s="4">
        <f t="shared" si="1"/>
        <v>1</v>
      </c>
    </row>
    <row r="55" spans="1:10" ht="18" customHeight="1">
      <c r="A55" s="561"/>
      <c r="B55" s="562" t="s">
        <v>43</v>
      </c>
      <c r="C55" s="186"/>
      <c r="D55" s="655">
        <f>学校2頁!J11</f>
        <v>0</v>
      </c>
      <c r="E55" s="329" t="s">
        <v>32</v>
      </c>
      <c r="F55" s="329" t="s">
        <v>33</v>
      </c>
      <c r="G55" s="329" t="s">
        <v>52</v>
      </c>
      <c r="H55" s="4" t="str">
        <f t="shared" si="2"/>
        <v>Ⅰ-1-中-(3) 発生件数・3対人暴力</v>
      </c>
      <c r="J55" s="4">
        <f t="shared" si="1"/>
        <v>1</v>
      </c>
    </row>
    <row r="56" spans="1:10" ht="18" customHeight="1">
      <c r="A56" s="561"/>
      <c r="B56" s="793" t="s">
        <v>44</v>
      </c>
      <c r="C56" s="185"/>
      <c r="D56" s="656">
        <f>学校2頁!J12</f>
        <v>0</v>
      </c>
      <c r="E56" s="329" t="s">
        <v>32</v>
      </c>
      <c r="F56" s="329" t="s">
        <v>33</v>
      </c>
      <c r="G56" s="329" t="s">
        <v>52</v>
      </c>
      <c r="H56" s="4" t="str">
        <f t="shared" si="2"/>
        <v>Ⅰ-1-中-(3) 発生件数・4器物破損</v>
      </c>
      <c r="J56" s="4">
        <f t="shared" si="1"/>
        <v>1</v>
      </c>
    </row>
    <row r="57" spans="1:10" ht="18" customHeight="1">
      <c r="A57" s="561"/>
      <c r="B57" s="623" t="s">
        <v>45</v>
      </c>
      <c r="C57" s="791"/>
      <c r="D57" s="792">
        <f>学校2頁!L8</f>
        <v>0</v>
      </c>
      <c r="E57" s="329" t="s">
        <v>32</v>
      </c>
      <c r="F57" s="329" t="s">
        <v>33</v>
      </c>
      <c r="G57" s="329" t="s">
        <v>52</v>
      </c>
      <c r="H57" s="4" t="str">
        <f t="shared" si="2"/>
        <v>Ⅰ-1-中-(4) 加害児童生徒数・合計</v>
      </c>
      <c r="J57" s="4">
        <f t="shared" si="1"/>
        <v>1</v>
      </c>
    </row>
    <row r="58" spans="1:10" ht="18" customHeight="1">
      <c r="A58" s="561"/>
      <c r="B58" s="562" t="s">
        <v>46</v>
      </c>
      <c r="C58" s="186"/>
      <c r="D58" s="655">
        <f>学校2頁!L9</f>
        <v>0</v>
      </c>
      <c r="E58" s="329" t="s">
        <v>32</v>
      </c>
      <c r="F58" s="329" t="s">
        <v>33</v>
      </c>
      <c r="G58" s="329" t="s">
        <v>52</v>
      </c>
      <c r="H58" s="4" t="str">
        <f t="shared" si="2"/>
        <v>Ⅰ-1-中-(4) 加害児童生徒数・1対教師暴力</v>
      </c>
      <c r="J58" s="4">
        <f t="shared" si="1"/>
        <v>1</v>
      </c>
    </row>
    <row r="59" spans="1:10" ht="18" customHeight="1">
      <c r="A59" s="561"/>
      <c r="B59" s="562" t="s">
        <v>47</v>
      </c>
      <c r="C59" s="186"/>
      <c r="D59" s="655">
        <f>学校2頁!L10</f>
        <v>0</v>
      </c>
      <c r="E59" s="329" t="s">
        <v>32</v>
      </c>
      <c r="F59" s="329" t="s">
        <v>33</v>
      </c>
      <c r="G59" s="329" t="s">
        <v>52</v>
      </c>
      <c r="H59" s="4" t="str">
        <f t="shared" si="2"/>
        <v>Ⅰ-1-中-(4) 加害児童生徒数・2生徒間暴力</v>
      </c>
      <c r="J59" s="4">
        <f t="shared" si="1"/>
        <v>1</v>
      </c>
    </row>
    <row r="60" spans="1:10" ht="18" customHeight="1">
      <c r="A60" s="561"/>
      <c r="B60" s="562" t="s">
        <v>48</v>
      </c>
      <c r="C60" s="186"/>
      <c r="D60" s="655">
        <f>学校2頁!L11</f>
        <v>0</v>
      </c>
      <c r="E60" s="329" t="s">
        <v>32</v>
      </c>
      <c r="F60" s="329" t="s">
        <v>33</v>
      </c>
      <c r="G60" s="329" t="s">
        <v>52</v>
      </c>
      <c r="H60" s="4" t="str">
        <f t="shared" si="2"/>
        <v>Ⅰ-1-中-(4) 加害児童生徒数・3対人暴力</v>
      </c>
      <c r="J60" s="4">
        <f t="shared" si="1"/>
        <v>1</v>
      </c>
    </row>
    <row r="61" spans="1:10" ht="18" customHeight="1">
      <c r="A61" s="561"/>
      <c r="B61" s="793" t="s">
        <v>49</v>
      </c>
      <c r="C61" s="185"/>
      <c r="D61" s="656">
        <f>学校2頁!L12</f>
        <v>0</v>
      </c>
      <c r="E61" s="329" t="s">
        <v>32</v>
      </c>
      <c r="F61" s="329" t="s">
        <v>33</v>
      </c>
      <c r="G61" s="329" t="s">
        <v>52</v>
      </c>
      <c r="H61" s="4" t="str">
        <f t="shared" ref="H61:H79" si="3">E61&amp;F61&amp;G61&amp;B61</f>
        <v>Ⅰ-1-中-(4) 加害児童生徒数・4器物破損</v>
      </c>
      <c r="J61" s="4">
        <f t="shared" si="1"/>
        <v>1</v>
      </c>
    </row>
    <row r="62" spans="1:10" ht="18" customHeight="1">
      <c r="A62" s="561"/>
      <c r="B62" s="788" t="s">
        <v>50</v>
      </c>
      <c r="C62" s="789"/>
      <c r="D62" s="790">
        <f>学校2頁!N8</f>
        <v>0</v>
      </c>
      <c r="E62" s="329" t="s">
        <v>32</v>
      </c>
      <c r="F62" s="329" t="s">
        <v>33</v>
      </c>
      <c r="G62" s="329" t="s">
        <v>52</v>
      </c>
      <c r="H62" s="4" t="str">
        <f t="shared" si="3"/>
        <v>Ⅰ-1-中-(5) 加害児童生徒数・2回以上</v>
      </c>
      <c r="J62" s="4">
        <f t="shared" si="1"/>
        <v>1</v>
      </c>
    </row>
    <row r="63" spans="1:10" ht="18" customHeight="1">
      <c r="A63" s="787" t="s">
        <v>56</v>
      </c>
      <c r="B63" s="788" t="s">
        <v>31</v>
      </c>
      <c r="C63" s="185"/>
      <c r="D63" s="656">
        <f>学校2頁!F13</f>
        <v>0</v>
      </c>
      <c r="E63" s="329" t="s">
        <v>32</v>
      </c>
      <c r="F63" s="329" t="s">
        <v>33</v>
      </c>
      <c r="G63" s="329" t="s">
        <v>57</v>
      </c>
      <c r="H63" s="4" t="str">
        <f t="shared" si="3"/>
        <v>Ⅰ-1-高-(1) 学校総数</v>
      </c>
      <c r="J63" s="4">
        <f t="shared" si="1"/>
        <v>1</v>
      </c>
    </row>
    <row r="64" spans="1:10" ht="18" customHeight="1">
      <c r="A64" s="561"/>
      <c r="B64" s="623" t="s">
        <v>35</v>
      </c>
      <c r="C64" s="791"/>
      <c r="D64" s="792">
        <f>学校2頁!H13</f>
        <v>0</v>
      </c>
      <c r="E64" s="329" t="s">
        <v>32</v>
      </c>
      <c r="F64" s="329" t="s">
        <v>33</v>
      </c>
      <c r="G64" s="329" t="s">
        <v>57</v>
      </c>
      <c r="H64" s="4" t="str">
        <f t="shared" si="3"/>
        <v>Ⅰ-1-高-(2) 発生学校数・合計</v>
      </c>
      <c r="J64" s="4">
        <f t="shared" si="1"/>
        <v>1</v>
      </c>
    </row>
    <row r="65" spans="1:10" ht="18" customHeight="1">
      <c r="A65" s="561"/>
      <c r="B65" s="562" t="s">
        <v>36</v>
      </c>
      <c r="C65" s="186"/>
      <c r="D65" s="655">
        <f>学校2頁!H14</f>
        <v>0</v>
      </c>
      <c r="E65" s="329" t="s">
        <v>32</v>
      </c>
      <c r="F65" s="329" t="s">
        <v>33</v>
      </c>
      <c r="G65" s="329" t="s">
        <v>57</v>
      </c>
      <c r="H65" s="4" t="str">
        <f t="shared" si="3"/>
        <v>Ⅰ-1-高-(2) 発生学校数・1対教師暴力</v>
      </c>
      <c r="J65" s="4">
        <f t="shared" si="1"/>
        <v>1</v>
      </c>
    </row>
    <row r="66" spans="1:10" ht="18" customHeight="1">
      <c r="A66" s="561"/>
      <c r="B66" s="562" t="s">
        <v>37</v>
      </c>
      <c r="C66" s="186"/>
      <c r="D66" s="655">
        <f>学校2頁!H15</f>
        <v>0</v>
      </c>
      <c r="E66" s="329" t="s">
        <v>32</v>
      </c>
      <c r="F66" s="329" t="s">
        <v>33</v>
      </c>
      <c r="G66" s="329" t="s">
        <v>57</v>
      </c>
      <c r="H66" s="4" t="str">
        <f t="shared" si="3"/>
        <v>Ⅰ-1-高-(2) 発生学校数・2生徒間暴力</v>
      </c>
      <c r="J66" s="4">
        <f t="shared" ref="J66:J129" si="4">COUNTIF($H$2:$H$2903,H66)</f>
        <v>1</v>
      </c>
    </row>
    <row r="67" spans="1:10" ht="18" customHeight="1">
      <c r="A67" s="561"/>
      <c r="B67" s="562" t="s">
        <v>38</v>
      </c>
      <c r="C67" s="186"/>
      <c r="D67" s="655">
        <f>学校2頁!H16</f>
        <v>0</v>
      </c>
      <c r="E67" s="329" t="s">
        <v>32</v>
      </c>
      <c r="F67" s="329" t="s">
        <v>33</v>
      </c>
      <c r="G67" s="329" t="s">
        <v>57</v>
      </c>
      <c r="H67" s="4" t="str">
        <f t="shared" si="3"/>
        <v>Ⅰ-1-高-(2) 発生学校数・3対人暴力</v>
      </c>
      <c r="J67" s="4">
        <f t="shared" si="4"/>
        <v>1</v>
      </c>
    </row>
    <row r="68" spans="1:10" ht="18" customHeight="1">
      <c r="A68" s="561"/>
      <c r="B68" s="793" t="s">
        <v>39</v>
      </c>
      <c r="C68" s="185"/>
      <c r="D68" s="656">
        <f>学校2頁!H17</f>
        <v>0</v>
      </c>
      <c r="E68" s="329" t="s">
        <v>32</v>
      </c>
      <c r="F68" s="329" t="s">
        <v>33</v>
      </c>
      <c r="G68" s="329" t="s">
        <v>57</v>
      </c>
      <c r="H68" s="4" t="str">
        <f t="shared" si="3"/>
        <v>Ⅰ-1-高-(2) 発生学校数・4器物破損</v>
      </c>
      <c r="J68" s="4">
        <f t="shared" si="4"/>
        <v>1</v>
      </c>
    </row>
    <row r="69" spans="1:10" ht="18" customHeight="1">
      <c r="A69" s="561"/>
      <c r="B69" s="623" t="s">
        <v>40</v>
      </c>
      <c r="C69" s="791"/>
      <c r="D69" s="792">
        <f>学校2頁!J13</f>
        <v>0</v>
      </c>
      <c r="E69" s="329" t="s">
        <v>32</v>
      </c>
      <c r="F69" s="329" t="s">
        <v>33</v>
      </c>
      <c r="G69" s="329" t="s">
        <v>57</v>
      </c>
      <c r="H69" s="4" t="str">
        <f t="shared" si="3"/>
        <v>Ⅰ-1-高-(3) 発生件数・合計</v>
      </c>
      <c r="J69" s="4">
        <f t="shared" si="4"/>
        <v>1</v>
      </c>
    </row>
    <row r="70" spans="1:10" ht="18" customHeight="1">
      <c r="A70" s="561"/>
      <c r="B70" s="562" t="s">
        <v>41</v>
      </c>
      <c r="C70" s="186"/>
      <c r="D70" s="655">
        <f>学校2頁!J14</f>
        <v>0</v>
      </c>
      <c r="E70" s="329" t="s">
        <v>32</v>
      </c>
      <c r="F70" s="329" t="s">
        <v>33</v>
      </c>
      <c r="G70" s="329" t="s">
        <v>57</v>
      </c>
      <c r="H70" s="4" t="str">
        <f t="shared" si="3"/>
        <v>Ⅰ-1-高-(3) 発生件数・1対教師暴力</v>
      </c>
      <c r="J70" s="4">
        <f t="shared" si="4"/>
        <v>1</v>
      </c>
    </row>
    <row r="71" spans="1:10" ht="18" customHeight="1">
      <c r="A71" s="561"/>
      <c r="B71" s="562" t="s">
        <v>42</v>
      </c>
      <c r="C71" s="186"/>
      <c r="D71" s="655">
        <f>学校2頁!J15</f>
        <v>0</v>
      </c>
      <c r="E71" s="329" t="s">
        <v>32</v>
      </c>
      <c r="F71" s="329" t="s">
        <v>33</v>
      </c>
      <c r="G71" s="329" t="s">
        <v>57</v>
      </c>
      <c r="H71" s="4" t="str">
        <f t="shared" si="3"/>
        <v>Ⅰ-1-高-(3) 発生件数・2生徒間暴力</v>
      </c>
      <c r="J71" s="4">
        <f t="shared" si="4"/>
        <v>1</v>
      </c>
    </row>
    <row r="72" spans="1:10" ht="18" customHeight="1">
      <c r="A72" s="561"/>
      <c r="B72" s="562" t="s">
        <v>43</v>
      </c>
      <c r="C72" s="186"/>
      <c r="D72" s="655">
        <f>学校2頁!J16</f>
        <v>0</v>
      </c>
      <c r="E72" s="329" t="s">
        <v>32</v>
      </c>
      <c r="F72" s="329" t="s">
        <v>33</v>
      </c>
      <c r="G72" s="329" t="s">
        <v>57</v>
      </c>
      <c r="H72" s="4" t="str">
        <f t="shared" si="3"/>
        <v>Ⅰ-1-高-(3) 発生件数・3対人暴力</v>
      </c>
      <c r="J72" s="4">
        <f t="shared" si="4"/>
        <v>1</v>
      </c>
    </row>
    <row r="73" spans="1:10" ht="18" customHeight="1">
      <c r="A73" s="561"/>
      <c r="B73" s="793" t="s">
        <v>44</v>
      </c>
      <c r="C73" s="185"/>
      <c r="D73" s="656">
        <f>学校2頁!J17</f>
        <v>0</v>
      </c>
      <c r="E73" s="329" t="s">
        <v>32</v>
      </c>
      <c r="F73" s="329" t="s">
        <v>33</v>
      </c>
      <c r="G73" s="329" t="s">
        <v>57</v>
      </c>
      <c r="H73" s="4" t="str">
        <f t="shared" si="3"/>
        <v>Ⅰ-1-高-(3) 発生件数・4器物破損</v>
      </c>
      <c r="J73" s="4">
        <f t="shared" si="4"/>
        <v>1</v>
      </c>
    </row>
    <row r="74" spans="1:10" ht="18" customHeight="1">
      <c r="A74" s="561"/>
      <c r="B74" s="623" t="s">
        <v>45</v>
      </c>
      <c r="C74" s="791"/>
      <c r="D74" s="792">
        <f>学校2頁!L13</f>
        <v>0</v>
      </c>
      <c r="E74" s="329" t="s">
        <v>32</v>
      </c>
      <c r="F74" s="329" t="s">
        <v>33</v>
      </c>
      <c r="G74" s="329" t="s">
        <v>57</v>
      </c>
      <c r="H74" s="4" t="str">
        <f t="shared" si="3"/>
        <v>Ⅰ-1-高-(4) 加害児童生徒数・合計</v>
      </c>
      <c r="J74" s="4">
        <f t="shared" si="4"/>
        <v>1</v>
      </c>
    </row>
    <row r="75" spans="1:10" ht="18" customHeight="1">
      <c r="A75" s="561"/>
      <c r="B75" s="562" t="s">
        <v>46</v>
      </c>
      <c r="C75" s="16"/>
      <c r="D75" s="655">
        <f>学校2頁!L14</f>
        <v>0</v>
      </c>
      <c r="E75" s="329" t="s">
        <v>32</v>
      </c>
      <c r="F75" s="329" t="s">
        <v>33</v>
      </c>
      <c r="G75" s="329" t="s">
        <v>57</v>
      </c>
      <c r="H75" s="4" t="str">
        <f t="shared" si="3"/>
        <v>Ⅰ-1-高-(4) 加害児童生徒数・1対教師暴力</v>
      </c>
      <c r="J75" s="4">
        <f t="shared" si="4"/>
        <v>1</v>
      </c>
    </row>
    <row r="76" spans="1:10" ht="18" customHeight="1">
      <c r="A76" s="561"/>
      <c r="B76" s="562" t="s">
        <v>47</v>
      </c>
      <c r="C76" s="16"/>
      <c r="D76" s="655">
        <f>学校2頁!L15</f>
        <v>0</v>
      </c>
      <c r="E76" s="329" t="s">
        <v>32</v>
      </c>
      <c r="F76" s="329" t="s">
        <v>33</v>
      </c>
      <c r="G76" s="329" t="s">
        <v>57</v>
      </c>
      <c r="H76" s="4" t="str">
        <f t="shared" si="3"/>
        <v>Ⅰ-1-高-(4) 加害児童生徒数・2生徒間暴力</v>
      </c>
      <c r="J76" s="4">
        <f t="shared" si="4"/>
        <v>1</v>
      </c>
    </row>
    <row r="77" spans="1:10" ht="18" customHeight="1">
      <c r="A77" s="561"/>
      <c r="B77" s="562" t="s">
        <v>48</v>
      </c>
      <c r="C77" s="16"/>
      <c r="D77" s="655">
        <f>学校2頁!L16</f>
        <v>0</v>
      </c>
      <c r="E77" s="329" t="s">
        <v>32</v>
      </c>
      <c r="F77" s="329" t="s">
        <v>33</v>
      </c>
      <c r="G77" s="329" t="s">
        <v>57</v>
      </c>
      <c r="H77" s="4" t="str">
        <f t="shared" si="3"/>
        <v>Ⅰ-1-高-(4) 加害児童生徒数・3対人暴力</v>
      </c>
      <c r="J77" s="4">
        <f t="shared" si="4"/>
        <v>1</v>
      </c>
    </row>
    <row r="78" spans="1:10" ht="18" customHeight="1">
      <c r="A78" s="561"/>
      <c r="B78" s="793" t="s">
        <v>49</v>
      </c>
      <c r="C78" s="794"/>
      <c r="D78" s="795">
        <f>学校2頁!L17</f>
        <v>0</v>
      </c>
      <c r="E78" s="329" t="s">
        <v>32</v>
      </c>
      <c r="F78" s="329" t="s">
        <v>33</v>
      </c>
      <c r="G78" s="329" t="s">
        <v>57</v>
      </c>
      <c r="H78" s="4" t="str">
        <f t="shared" si="3"/>
        <v>Ⅰ-1-高-(4) 加害児童生徒数・4器物破損</v>
      </c>
      <c r="J78" s="4">
        <f t="shared" si="4"/>
        <v>1</v>
      </c>
    </row>
    <row r="79" spans="1:10" ht="18" customHeight="1">
      <c r="A79" s="563"/>
      <c r="B79" s="788" t="s">
        <v>50</v>
      </c>
      <c r="C79" s="116"/>
      <c r="D79" s="656">
        <f>学校2頁!N13</f>
        <v>0</v>
      </c>
      <c r="E79" s="329" t="s">
        <v>32</v>
      </c>
      <c r="F79" s="329" t="s">
        <v>33</v>
      </c>
      <c r="G79" s="329" t="s">
        <v>57</v>
      </c>
      <c r="H79" s="4" t="str">
        <f t="shared" si="3"/>
        <v>Ⅰ-1-高-(5) 加害児童生徒数・2回以上</v>
      </c>
      <c r="J79" s="4">
        <f t="shared" si="4"/>
        <v>1</v>
      </c>
    </row>
    <row r="80" spans="1:10" ht="18" customHeight="1">
      <c r="A80" s="796" t="s">
        <v>58</v>
      </c>
      <c r="B80" s="187"/>
      <c r="C80" s="797"/>
      <c r="D80" s="798"/>
      <c r="H80" s="332" t="str">
        <f>A80</f>
        <v>2．学年別加害児童生徒数</v>
      </c>
      <c r="J80" s="4">
        <f t="shared" si="4"/>
        <v>1</v>
      </c>
    </row>
    <row r="81" spans="1:10" ht="18" customHeight="1">
      <c r="A81" s="564" t="s">
        <v>30</v>
      </c>
      <c r="B81" s="799" t="s">
        <v>59</v>
      </c>
      <c r="C81" s="622"/>
      <c r="D81" s="657">
        <f>学校2頁!F26</f>
        <v>0</v>
      </c>
      <c r="E81" s="329" t="s">
        <v>32</v>
      </c>
      <c r="F81" s="329" t="s">
        <v>60</v>
      </c>
      <c r="G81" s="329" t="s">
        <v>34</v>
      </c>
      <c r="H81" s="4" t="str">
        <f t="shared" ref="H81:H96" si="5">E81&amp;F81&amp;G81&amp;B81</f>
        <v>Ⅰ-2-小-1年</v>
      </c>
      <c r="J81" s="4">
        <f t="shared" si="4"/>
        <v>1</v>
      </c>
    </row>
    <row r="82" spans="1:10" ht="18" customHeight="1">
      <c r="A82" s="564"/>
      <c r="B82" s="799" t="s">
        <v>61</v>
      </c>
      <c r="C82" s="800"/>
      <c r="D82" s="801">
        <f>学校2頁!G26</f>
        <v>0</v>
      </c>
      <c r="E82" s="329" t="s">
        <v>32</v>
      </c>
      <c r="F82" s="329" t="s">
        <v>60</v>
      </c>
      <c r="G82" s="329" t="s">
        <v>34</v>
      </c>
      <c r="H82" s="4" t="str">
        <f t="shared" si="5"/>
        <v>Ⅰ-2-小-2年</v>
      </c>
      <c r="J82" s="4">
        <f t="shared" si="4"/>
        <v>1</v>
      </c>
    </row>
    <row r="83" spans="1:10" ht="18" customHeight="1">
      <c r="A83" s="564"/>
      <c r="B83" s="799" t="s">
        <v>62</v>
      </c>
      <c r="C83" s="800"/>
      <c r="D83" s="801">
        <f>学校2頁!H26</f>
        <v>0</v>
      </c>
      <c r="E83" s="329" t="s">
        <v>32</v>
      </c>
      <c r="F83" s="329" t="s">
        <v>60</v>
      </c>
      <c r="G83" s="329" t="s">
        <v>34</v>
      </c>
      <c r="H83" s="4" t="str">
        <f t="shared" si="5"/>
        <v>Ⅰ-2-小-3年</v>
      </c>
      <c r="J83" s="4">
        <f t="shared" si="4"/>
        <v>1</v>
      </c>
    </row>
    <row r="84" spans="1:10" ht="18" customHeight="1">
      <c r="A84" s="564"/>
      <c r="B84" s="799" t="s">
        <v>63</v>
      </c>
      <c r="C84" s="800"/>
      <c r="D84" s="801">
        <f>学校2頁!I26</f>
        <v>0</v>
      </c>
      <c r="E84" s="329" t="s">
        <v>32</v>
      </c>
      <c r="F84" s="329" t="s">
        <v>60</v>
      </c>
      <c r="G84" s="329" t="s">
        <v>34</v>
      </c>
      <c r="H84" s="4" t="str">
        <f t="shared" si="5"/>
        <v>Ⅰ-2-小-4年</v>
      </c>
      <c r="J84" s="4">
        <f t="shared" si="4"/>
        <v>1</v>
      </c>
    </row>
    <row r="85" spans="1:10" ht="18" customHeight="1">
      <c r="A85" s="564"/>
      <c r="B85" s="799" t="s">
        <v>64</v>
      </c>
      <c r="C85" s="800"/>
      <c r="D85" s="801">
        <f>学校2頁!J26</f>
        <v>0</v>
      </c>
      <c r="E85" s="329" t="s">
        <v>32</v>
      </c>
      <c r="F85" s="329" t="s">
        <v>60</v>
      </c>
      <c r="G85" s="329" t="s">
        <v>34</v>
      </c>
      <c r="H85" s="4" t="str">
        <f t="shared" si="5"/>
        <v>Ⅰ-2-小-5年</v>
      </c>
      <c r="J85" s="4">
        <f t="shared" si="4"/>
        <v>1</v>
      </c>
    </row>
    <row r="86" spans="1:10" ht="18" customHeight="1">
      <c r="A86" s="564"/>
      <c r="B86" s="799" t="s">
        <v>65</v>
      </c>
      <c r="C86" s="800"/>
      <c r="D86" s="801">
        <f>学校2頁!K26</f>
        <v>0</v>
      </c>
      <c r="E86" s="329" t="s">
        <v>32</v>
      </c>
      <c r="F86" s="329" t="s">
        <v>60</v>
      </c>
      <c r="G86" s="329" t="s">
        <v>34</v>
      </c>
      <c r="H86" s="4" t="str">
        <f t="shared" si="5"/>
        <v>Ⅰ-2-小-6年</v>
      </c>
      <c r="J86" s="4">
        <f t="shared" si="4"/>
        <v>1</v>
      </c>
    </row>
    <row r="87" spans="1:10" ht="18" customHeight="1">
      <c r="A87" s="565"/>
      <c r="B87" s="793" t="s">
        <v>66</v>
      </c>
      <c r="C87" s="135"/>
      <c r="D87" s="795">
        <f>学校2頁!L26</f>
        <v>0</v>
      </c>
      <c r="E87" s="329" t="s">
        <v>32</v>
      </c>
      <c r="F87" s="329" t="s">
        <v>60</v>
      </c>
      <c r="G87" s="329" t="s">
        <v>34</v>
      </c>
      <c r="H87" s="4" t="str">
        <f t="shared" si="5"/>
        <v>Ⅰ-2-小-合計</v>
      </c>
      <c r="J87" s="4">
        <f t="shared" si="4"/>
        <v>1</v>
      </c>
    </row>
    <row r="88" spans="1:10" ht="18" customHeight="1">
      <c r="A88" s="564" t="s">
        <v>51</v>
      </c>
      <c r="B88" s="802" t="s">
        <v>59</v>
      </c>
      <c r="C88" s="803"/>
      <c r="D88" s="792">
        <f>学校2頁!F27</f>
        <v>0</v>
      </c>
      <c r="E88" s="329" t="s">
        <v>32</v>
      </c>
      <c r="F88" s="329" t="s">
        <v>60</v>
      </c>
      <c r="G88" s="329" t="s">
        <v>52</v>
      </c>
      <c r="H88" s="4" t="str">
        <f t="shared" si="5"/>
        <v>Ⅰ-2-中-1年</v>
      </c>
      <c r="J88" s="4">
        <f t="shared" si="4"/>
        <v>1</v>
      </c>
    </row>
    <row r="89" spans="1:10" ht="18" customHeight="1">
      <c r="A89" s="564"/>
      <c r="B89" s="623" t="s">
        <v>61</v>
      </c>
      <c r="C89" s="622"/>
      <c r="D89" s="657">
        <f>学校2頁!G27</f>
        <v>0</v>
      </c>
      <c r="E89" s="329" t="s">
        <v>32</v>
      </c>
      <c r="F89" s="329" t="s">
        <v>60</v>
      </c>
      <c r="G89" s="329" t="s">
        <v>52</v>
      </c>
      <c r="H89" s="4" t="str">
        <f t="shared" si="5"/>
        <v>Ⅰ-2-中-2年</v>
      </c>
      <c r="J89" s="4">
        <f t="shared" si="4"/>
        <v>1</v>
      </c>
    </row>
    <row r="90" spans="1:10" ht="18" customHeight="1">
      <c r="A90" s="564"/>
      <c r="B90" s="623" t="s">
        <v>62</v>
      </c>
      <c r="C90" s="622"/>
      <c r="D90" s="657">
        <f>学校2頁!H27</f>
        <v>0</v>
      </c>
      <c r="E90" s="329" t="s">
        <v>32</v>
      </c>
      <c r="F90" s="329" t="s">
        <v>60</v>
      </c>
      <c r="G90" s="329" t="s">
        <v>52</v>
      </c>
      <c r="H90" s="4" t="str">
        <f t="shared" si="5"/>
        <v>Ⅰ-2-中-3年</v>
      </c>
      <c r="J90" s="4">
        <f t="shared" si="4"/>
        <v>1</v>
      </c>
    </row>
    <row r="91" spans="1:10" ht="18" customHeight="1">
      <c r="A91" s="565"/>
      <c r="B91" s="566" t="s">
        <v>66</v>
      </c>
      <c r="C91" s="135"/>
      <c r="D91" s="656">
        <f>学校2頁!L27</f>
        <v>0</v>
      </c>
      <c r="E91" s="329" t="s">
        <v>32</v>
      </c>
      <c r="F91" s="329" t="s">
        <v>60</v>
      </c>
      <c r="G91" s="329" t="s">
        <v>52</v>
      </c>
      <c r="H91" s="4" t="str">
        <f t="shared" si="5"/>
        <v>Ⅰ-2-中-合計</v>
      </c>
      <c r="J91" s="4">
        <f t="shared" si="4"/>
        <v>1</v>
      </c>
    </row>
    <row r="92" spans="1:10" ht="18" customHeight="1">
      <c r="A92" s="564" t="s">
        <v>56</v>
      </c>
      <c r="B92" s="562" t="s">
        <v>59</v>
      </c>
      <c r="C92" s="9"/>
      <c r="D92" s="655">
        <f>学校2頁!F28</f>
        <v>0</v>
      </c>
      <c r="E92" s="329" t="s">
        <v>32</v>
      </c>
      <c r="F92" s="329" t="s">
        <v>60</v>
      </c>
      <c r="G92" s="329" t="s">
        <v>57</v>
      </c>
      <c r="H92" s="4" t="str">
        <f t="shared" si="5"/>
        <v>Ⅰ-2-高-1年</v>
      </c>
      <c r="J92" s="4">
        <f t="shared" si="4"/>
        <v>1</v>
      </c>
    </row>
    <row r="93" spans="1:10" ht="18" customHeight="1">
      <c r="A93" s="564"/>
      <c r="B93" s="623" t="s">
        <v>61</v>
      </c>
      <c r="C93" s="622"/>
      <c r="D93" s="657">
        <f>学校2頁!G28</f>
        <v>0</v>
      </c>
      <c r="E93" s="329" t="s">
        <v>32</v>
      </c>
      <c r="F93" s="329" t="s">
        <v>60</v>
      </c>
      <c r="G93" s="329" t="s">
        <v>57</v>
      </c>
      <c r="H93" s="4" t="str">
        <f t="shared" si="5"/>
        <v>Ⅰ-2-高-2年</v>
      </c>
      <c r="J93" s="4">
        <f t="shared" si="4"/>
        <v>1</v>
      </c>
    </row>
    <row r="94" spans="1:10" ht="18" customHeight="1">
      <c r="A94" s="564"/>
      <c r="B94" s="562" t="s">
        <v>62</v>
      </c>
      <c r="C94" s="9"/>
      <c r="D94" s="655">
        <f>学校2頁!H28</f>
        <v>0</v>
      </c>
      <c r="E94" s="329" t="s">
        <v>32</v>
      </c>
      <c r="F94" s="329" t="s">
        <v>60</v>
      </c>
      <c r="G94" s="329" t="s">
        <v>57</v>
      </c>
      <c r="H94" s="4" t="str">
        <f t="shared" si="5"/>
        <v>Ⅰ-2-高-3年</v>
      </c>
      <c r="J94" s="4">
        <f t="shared" si="4"/>
        <v>1</v>
      </c>
    </row>
    <row r="95" spans="1:10" ht="18" customHeight="1">
      <c r="A95" s="564"/>
      <c r="B95" s="623" t="s">
        <v>63</v>
      </c>
      <c r="C95" s="622"/>
      <c r="D95" s="657">
        <f>学校2頁!I28</f>
        <v>0</v>
      </c>
      <c r="E95" s="329" t="s">
        <v>32</v>
      </c>
      <c r="F95" s="329" t="s">
        <v>60</v>
      </c>
      <c r="G95" s="329" t="s">
        <v>57</v>
      </c>
      <c r="H95" s="4" t="str">
        <f t="shared" si="5"/>
        <v>Ⅰ-2-高-4年</v>
      </c>
      <c r="J95" s="4">
        <f t="shared" si="4"/>
        <v>1</v>
      </c>
    </row>
    <row r="96" spans="1:10" ht="18" customHeight="1">
      <c r="A96" s="565"/>
      <c r="B96" s="566" t="s">
        <v>66</v>
      </c>
      <c r="C96" s="135"/>
      <c r="D96" s="795">
        <f>学校2頁!L28</f>
        <v>0</v>
      </c>
      <c r="E96" s="329" t="s">
        <v>32</v>
      </c>
      <c r="F96" s="329" t="s">
        <v>60</v>
      </c>
      <c r="G96" s="329" t="s">
        <v>57</v>
      </c>
      <c r="H96" s="4" t="str">
        <f t="shared" si="5"/>
        <v>Ⅰ-2-高-合計</v>
      </c>
      <c r="J96" s="4">
        <f t="shared" si="4"/>
        <v>1</v>
      </c>
    </row>
    <row r="97" spans="1:10" ht="18" customHeight="1">
      <c r="A97" s="804" t="s">
        <v>67</v>
      </c>
      <c r="B97" s="805"/>
      <c r="C97" s="797"/>
      <c r="D97" s="798"/>
      <c r="H97" s="332" t="str">
        <f>A97</f>
        <v>3．加害児童生徒への特別な対応</v>
      </c>
      <c r="J97" s="4">
        <f t="shared" si="4"/>
        <v>1</v>
      </c>
    </row>
    <row r="98" spans="1:10" ht="18" customHeight="1">
      <c r="A98" s="787" t="s">
        <v>30</v>
      </c>
      <c r="B98" s="802" t="s">
        <v>68</v>
      </c>
      <c r="C98" s="9"/>
      <c r="D98" s="792">
        <f>学校３頁!H4</f>
        <v>0</v>
      </c>
      <c r="E98" s="329" t="s">
        <v>32</v>
      </c>
      <c r="F98" s="329" t="s">
        <v>69</v>
      </c>
      <c r="G98" s="329" t="s">
        <v>34</v>
      </c>
      <c r="H98" s="4" t="str">
        <f t="shared" ref="H98:H116" si="6">E98&amp;F98&amp;G98&amp;B98</f>
        <v>Ⅰ-3-小-1ＳＣがカウンセリング</v>
      </c>
      <c r="J98" s="4">
        <f t="shared" si="4"/>
        <v>1</v>
      </c>
    </row>
    <row r="99" spans="1:10" ht="18" customHeight="1">
      <c r="A99" s="564"/>
      <c r="B99" s="623" t="s">
        <v>70</v>
      </c>
      <c r="C99" s="622"/>
      <c r="D99" s="655">
        <f>学校３頁!H5</f>
        <v>0</v>
      </c>
      <c r="E99" s="329" t="s">
        <v>32</v>
      </c>
      <c r="F99" s="329" t="s">
        <v>69</v>
      </c>
      <c r="G99" s="329" t="s">
        <v>34</v>
      </c>
      <c r="H99" s="4" t="str">
        <f t="shared" si="6"/>
        <v>Ⅰ-3-小-2校長、教頭</v>
      </c>
      <c r="J99" s="4">
        <f t="shared" si="4"/>
        <v>1</v>
      </c>
    </row>
    <row r="100" spans="1:10" ht="18" customHeight="1">
      <c r="A100" s="564"/>
      <c r="B100" s="623" t="s">
        <v>71</v>
      </c>
      <c r="C100" s="622"/>
      <c r="D100" s="655">
        <f>学校３頁!H6</f>
        <v>0</v>
      </c>
      <c r="E100" s="329" t="s">
        <v>32</v>
      </c>
      <c r="F100" s="329" t="s">
        <v>69</v>
      </c>
      <c r="G100" s="329" t="s">
        <v>34</v>
      </c>
      <c r="H100" s="4" t="str">
        <f t="shared" si="6"/>
        <v>Ⅰ-3-小-3別室</v>
      </c>
      <c r="J100" s="4">
        <f t="shared" si="4"/>
        <v>1</v>
      </c>
    </row>
    <row r="101" spans="1:10" ht="18" customHeight="1">
      <c r="A101" s="564"/>
      <c r="B101" s="799" t="s">
        <v>72</v>
      </c>
      <c r="C101" s="8"/>
      <c r="D101" s="655">
        <f>学校３頁!H7</f>
        <v>0</v>
      </c>
      <c r="E101" s="329" t="s">
        <v>32</v>
      </c>
      <c r="F101" s="329" t="s">
        <v>69</v>
      </c>
      <c r="G101" s="329" t="s">
        <v>34</v>
      </c>
      <c r="H101" s="4" t="str">
        <f t="shared" si="6"/>
        <v>Ⅰ-3-小-4学級替え</v>
      </c>
      <c r="J101" s="4">
        <f t="shared" si="4"/>
        <v>1</v>
      </c>
    </row>
    <row r="102" spans="1:10" ht="18" customHeight="1">
      <c r="A102" s="564"/>
      <c r="B102" s="562" t="s">
        <v>73</v>
      </c>
      <c r="C102" s="9"/>
      <c r="D102" s="655">
        <f>学校３頁!H8</f>
        <v>0</v>
      </c>
      <c r="E102" s="329" t="s">
        <v>32</v>
      </c>
      <c r="F102" s="329" t="s">
        <v>69</v>
      </c>
      <c r="G102" s="329" t="s">
        <v>34</v>
      </c>
      <c r="H102" s="4" t="str">
        <f t="shared" si="6"/>
        <v>Ⅰ-3-小-1～4・計</v>
      </c>
      <c r="J102" s="4">
        <f t="shared" si="4"/>
        <v>1</v>
      </c>
    </row>
    <row r="103" spans="1:10" ht="18" customHeight="1">
      <c r="A103" s="564"/>
      <c r="B103" s="623" t="s">
        <v>74</v>
      </c>
      <c r="C103" s="622"/>
      <c r="D103" s="655">
        <f>学校３頁!H9</f>
        <v>0</v>
      </c>
      <c r="E103" s="329" t="s">
        <v>32</v>
      </c>
      <c r="F103" s="329" t="s">
        <v>75</v>
      </c>
      <c r="G103" s="329" t="s">
        <v>34</v>
      </c>
      <c r="H103" s="4" t="str">
        <f t="shared" si="6"/>
        <v>Ⅰ-3-小-5退学・転学/懲戒処分</v>
      </c>
      <c r="J103" s="4">
        <f t="shared" si="4"/>
        <v>1</v>
      </c>
    </row>
    <row r="104" spans="1:10" ht="18" customHeight="1">
      <c r="A104" s="564"/>
      <c r="B104" s="562" t="s">
        <v>76</v>
      </c>
      <c r="C104" s="622"/>
      <c r="D104" s="655">
        <f>学校３頁!H10</f>
        <v>0</v>
      </c>
      <c r="E104" s="329" t="s">
        <v>32</v>
      </c>
      <c r="F104" s="329" t="s">
        <v>75</v>
      </c>
      <c r="G104" s="329" t="s">
        <v>34</v>
      </c>
      <c r="H104" s="4" t="str">
        <f t="shared" si="6"/>
        <v>Ⅰ-3-小-6退学・転学/その他</v>
      </c>
      <c r="J104" s="4">
        <f t="shared" si="4"/>
        <v>1</v>
      </c>
    </row>
    <row r="105" spans="1:10" ht="18" customHeight="1">
      <c r="A105" s="564"/>
      <c r="B105" s="562" t="s">
        <v>77</v>
      </c>
      <c r="C105" s="622"/>
      <c r="D105" s="655">
        <f>学校３頁!H12</f>
        <v>0</v>
      </c>
      <c r="E105" s="329" t="s">
        <v>32</v>
      </c>
      <c r="F105" s="329" t="s">
        <v>75</v>
      </c>
      <c r="G105" s="329" t="s">
        <v>34</v>
      </c>
      <c r="H105" s="4" t="str">
        <f t="shared" si="6"/>
        <v>Ⅰ-3-小-8出席停止A</v>
      </c>
      <c r="J105" s="4">
        <f t="shared" si="4"/>
        <v>1</v>
      </c>
    </row>
    <row r="106" spans="1:10" ht="18" customHeight="1">
      <c r="A106" s="564"/>
      <c r="B106" s="799" t="s">
        <v>78</v>
      </c>
      <c r="C106" s="8"/>
      <c r="D106" s="655">
        <f>学校３頁!H14</f>
        <v>0</v>
      </c>
      <c r="E106" s="329" t="s">
        <v>32</v>
      </c>
      <c r="F106" s="329" t="s">
        <v>75</v>
      </c>
      <c r="G106" s="329" t="s">
        <v>34</v>
      </c>
      <c r="H106" s="4" t="str">
        <f t="shared" si="6"/>
        <v>Ⅰ-3-小-10訓告</v>
      </c>
      <c r="J106" s="4">
        <f t="shared" si="4"/>
        <v>1</v>
      </c>
    </row>
    <row r="107" spans="1:10" ht="18" customHeight="1">
      <c r="A107" s="564"/>
      <c r="B107" s="562" t="s">
        <v>79</v>
      </c>
      <c r="C107" s="9"/>
      <c r="D107" s="655">
        <f>学校３頁!H15</f>
        <v>0</v>
      </c>
      <c r="E107" s="329" t="s">
        <v>32</v>
      </c>
      <c r="F107" s="329" t="s">
        <v>75</v>
      </c>
      <c r="G107" s="329" t="s">
        <v>34</v>
      </c>
      <c r="H107" s="4" t="str">
        <f t="shared" si="6"/>
        <v>Ⅰ-3-小-5～10・計</v>
      </c>
      <c r="J107" s="4">
        <f t="shared" si="4"/>
        <v>1</v>
      </c>
    </row>
    <row r="108" spans="1:10" ht="18" customHeight="1">
      <c r="A108" s="564"/>
      <c r="B108" s="623" t="s">
        <v>80</v>
      </c>
      <c r="C108" s="622"/>
      <c r="D108" s="655">
        <f>学校３頁!H16</f>
        <v>0</v>
      </c>
      <c r="E108" s="329" t="s">
        <v>32</v>
      </c>
      <c r="F108" s="329" t="s">
        <v>75</v>
      </c>
      <c r="G108" s="329" t="s">
        <v>34</v>
      </c>
      <c r="H108" s="4" t="str">
        <f t="shared" si="6"/>
        <v>Ⅰ-3-小-11保護者への報告</v>
      </c>
      <c r="J108" s="4">
        <f t="shared" si="4"/>
        <v>1</v>
      </c>
    </row>
    <row r="109" spans="1:10" ht="18" customHeight="1">
      <c r="A109" s="564"/>
      <c r="B109" s="562" t="s">
        <v>81</v>
      </c>
      <c r="C109" s="622"/>
      <c r="D109" s="655">
        <f>学校３頁!H17</f>
        <v>0</v>
      </c>
      <c r="E109" s="329" t="s">
        <v>32</v>
      </c>
      <c r="F109" s="329" t="s">
        <v>75</v>
      </c>
      <c r="G109" s="329" t="s">
        <v>34</v>
      </c>
      <c r="H109" s="4" t="str">
        <f t="shared" si="6"/>
        <v>Ⅰ-3-小-12謝罪</v>
      </c>
      <c r="J109" s="4">
        <f t="shared" si="4"/>
        <v>1</v>
      </c>
    </row>
    <row r="110" spans="1:10" ht="18" customHeight="1">
      <c r="A110" s="564"/>
      <c r="B110" s="562" t="s">
        <v>82</v>
      </c>
      <c r="C110" s="622"/>
      <c r="D110" s="655">
        <f>学校３頁!H18</f>
        <v>0</v>
      </c>
      <c r="E110" s="329" t="s">
        <v>32</v>
      </c>
      <c r="F110" s="329" t="s">
        <v>75</v>
      </c>
      <c r="G110" s="329" t="s">
        <v>34</v>
      </c>
      <c r="H110" s="4" t="str">
        <f t="shared" si="6"/>
        <v>Ⅰ-3-小-13ア警察・刑事司法</v>
      </c>
      <c r="J110" s="4">
        <f t="shared" si="4"/>
        <v>1</v>
      </c>
    </row>
    <row r="111" spans="1:10" ht="18" customHeight="1">
      <c r="A111" s="564"/>
      <c r="B111" s="562" t="s">
        <v>83</v>
      </c>
      <c r="C111" s="622"/>
      <c r="D111" s="655">
        <f>学校３頁!H19</f>
        <v>0</v>
      </c>
      <c r="E111" s="329" t="s">
        <v>32</v>
      </c>
      <c r="F111" s="329" t="s">
        <v>75</v>
      </c>
      <c r="G111" s="329" t="s">
        <v>34</v>
      </c>
      <c r="H111" s="4" t="str">
        <f t="shared" si="6"/>
        <v>Ⅰ-3-小-13イ児童相談所</v>
      </c>
      <c r="J111" s="4">
        <f t="shared" si="4"/>
        <v>1</v>
      </c>
    </row>
    <row r="112" spans="1:10" ht="18" customHeight="1">
      <c r="A112" s="564"/>
      <c r="B112" s="1217" t="s">
        <v>110873</v>
      </c>
      <c r="C112" s="8"/>
      <c r="D112" s="655">
        <f>学校３頁!H20</f>
        <v>0</v>
      </c>
      <c r="E112" s="329" t="s">
        <v>32</v>
      </c>
      <c r="F112" s="329" t="s">
        <v>75</v>
      </c>
      <c r="G112" s="329" t="s">
        <v>34</v>
      </c>
      <c r="H112" s="4" t="str">
        <f t="shared" ref="H112" si="7">E112&amp;F112&amp;G112&amp;B112</f>
        <v>Ⅰ-3-小-13ウ首長部局等</v>
      </c>
      <c r="J112" s="4">
        <f t="shared" si="4"/>
        <v>1</v>
      </c>
    </row>
    <row r="113" spans="1:10" ht="18" customHeight="1">
      <c r="A113" s="564"/>
      <c r="B113" s="562" t="s">
        <v>110874</v>
      </c>
      <c r="C113" s="8"/>
      <c r="D113" s="655">
        <f>学校３頁!H21</f>
        <v>0</v>
      </c>
      <c r="E113" s="329" t="s">
        <v>32</v>
      </c>
      <c r="F113" s="329" t="s">
        <v>75</v>
      </c>
      <c r="G113" s="329" t="s">
        <v>34</v>
      </c>
      <c r="H113" s="4" t="str">
        <f t="shared" si="6"/>
        <v>Ⅰ-3-小-13エ病院</v>
      </c>
      <c r="J113" s="4">
        <f t="shared" si="4"/>
        <v>1</v>
      </c>
    </row>
    <row r="114" spans="1:10" ht="18" customHeight="1">
      <c r="A114" s="564"/>
      <c r="B114" s="562" t="s">
        <v>110875</v>
      </c>
      <c r="C114" s="800"/>
      <c r="D114" s="655">
        <f>学校３頁!H22</f>
        <v>0</v>
      </c>
      <c r="E114" s="329" t="s">
        <v>32</v>
      </c>
      <c r="F114" s="329" t="s">
        <v>75</v>
      </c>
      <c r="G114" s="329" t="s">
        <v>34</v>
      </c>
      <c r="H114" s="4" t="str">
        <f t="shared" si="6"/>
        <v>Ⅰ-3-小-13オその他専門</v>
      </c>
      <c r="J114" s="4">
        <f t="shared" si="4"/>
        <v>1</v>
      </c>
    </row>
    <row r="115" spans="1:10" ht="18" customHeight="1">
      <c r="A115" s="564"/>
      <c r="B115" s="799" t="s">
        <v>110876</v>
      </c>
      <c r="C115" s="16"/>
      <c r="D115" s="655">
        <f>学校３頁!H23</f>
        <v>0</v>
      </c>
      <c r="E115" s="329" t="s">
        <v>32</v>
      </c>
      <c r="F115" s="329" t="s">
        <v>75</v>
      </c>
      <c r="G115" s="329" t="s">
        <v>34</v>
      </c>
      <c r="H115" s="4" t="str">
        <f t="shared" si="6"/>
        <v>Ⅰ-3-小-13カ地域</v>
      </c>
      <c r="J115" s="4">
        <f t="shared" si="4"/>
        <v>1</v>
      </c>
    </row>
    <row r="116" spans="1:10" ht="18" customHeight="1">
      <c r="A116" s="564"/>
      <c r="B116" s="562" t="s">
        <v>84</v>
      </c>
      <c r="C116" s="9"/>
      <c r="D116" s="655">
        <f>学校３頁!H24</f>
        <v>0</v>
      </c>
      <c r="E116" s="329" t="s">
        <v>32</v>
      </c>
      <c r="F116" s="329" t="s">
        <v>75</v>
      </c>
      <c r="G116" s="329" t="s">
        <v>34</v>
      </c>
      <c r="H116" s="4" t="str">
        <f t="shared" si="6"/>
        <v>Ⅰ-3-小-11～13・計</v>
      </c>
      <c r="J116" s="4">
        <f t="shared" si="4"/>
        <v>1</v>
      </c>
    </row>
    <row r="117" spans="1:10" ht="18" customHeight="1">
      <c r="A117" s="565"/>
      <c r="B117" s="566" t="s">
        <v>85</v>
      </c>
      <c r="C117" s="135"/>
      <c r="D117" s="656">
        <f>学校３頁!H25</f>
        <v>0</v>
      </c>
      <c r="E117" s="329" t="s">
        <v>32</v>
      </c>
      <c r="F117" s="329" t="s">
        <v>75</v>
      </c>
      <c r="G117" s="329" t="s">
        <v>34</v>
      </c>
      <c r="H117" s="4" t="str">
        <f t="shared" ref="H117:H139" si="8">E117&amp;F117&amp;G117&amp;B117</f>
        <v>Ⅰ-3-小-計</v>
      </c>
      <c r="J117" s="4">
        <f t="shared" si="4"/>
        <v>1</v>
      </c>
    </row>
    <row r="118" spans="1:10" ht="18" customHeight="1">
      <c r="A118" s="787" t="s">
        <v>51</v>
      </c>
      <c r="B118" s="802" t="s">
        <v>86</v>
      </c>
      <c r="C118" s="622"/>
      <c r="D118" s="657">
        <f>学校３頁!I4</f>
        <v>0</v>
      </c>
      <c r="E118" s="329" t="s">
        <v>32</v>
      </c>
      <c r="F118" s="329" t="s">
        <v>75</v>
      </c>
      <c r="G118" s="329" t="s">
        <v>52</v>
      </c>
      <c r="H118" s="4" t="str">
        <f t="shared" si="8"/>
        <v>Ⅰ-3-中-1ＳＣがカウンセリング</v>
      </c>
      <c r="J118" s="4">
        <f t="shared" si="4"/>
        <v>1</v>
      </c>
    </row>
    <row r="119" spans="1:10" ht="18" customHeight="1">
      <c r="A119" s="564"/>
      <c r="B119" s="623" t="s">
        <v>70</v>
      </c>
      <c r="C119" s="622"/>
      <c r="D119" s="655">
        <f>学校３頁!I5</f>
        <v>0</v>
      </c>
      <c r="E119" s="329" t="s">
        <v>32</v>
      </c>
      <c r="F119" s="329" t="s">
        <v>75</v>
      </c>
      <c r="G119" s="329" t="s">
        <v>52</v>
      </c>
      <c r="H119" s="4" t="str">
        <f t="shared" si="8"/>
        <v>Ⅰ-3-中-2校長、教頭</v>
      </c>
      <c r="J119" s="4">
        <f t="shared" si="4"/>
        <v>1</v>
      </c>
    </row>
    <row r="120" spans="1:10" ht="18" customHeight="1">
      <c r="A120" s="564"/>
      <c r="B120" s="623" t="s">
        <v>71</v>
      </c>
      <c r="C120" s="622"/>
      <c r="D120" s="655">
        <f>学校３頁!I6</f>
        <v>0</v>
      </c>
      <c r="E120" s="329" t="s">
        <v>32</v>
      </c>
      <c r="F120" s="329" t="s">
        <v>75</v>
      </c>
      <c r="G120" s="329" t="s">
        <v>52</v>
      </c>
      <c r="H120" s="4" t="str">
        <f t="shared" si="8"/>
        <v>Ⅰ-3-中-3別室</v>
      </c>
      <c r="J120" s="4">
        <f t="shared" si="4"/>
        <v>1</v>
      </c>
    </row>
    <row r="121" spans="1:10" ht="18" customHeight="1">
      <c r="A121" s="564"/>
      <c r="B121" s="793" t="s">
        <v>72</v>
      </c>
      <c r="C121" s="8"/>
      <c r="D121" s="658">
        <f>学校３頁!I7</f>
        <v>0</v>
      </c>
      <c r="E121" s="329" t="s">
        <v>32</v>
      </c>
      <c r="F121" s="329" t="s">
        <v>75</v>
      </c>
      <c r="G121" s="329" t="s">
        <v>52</v>
      </c>
      <c r="H121" s="4" t="str">
        <f t="shared" si="8"/>
        <v>Ⅰ-3-中-4学級替え</v>
      </c>
      <c r="J121" s="4">
        <f t="shared" si="4"/>
        <v>1</v>
      </c>
    </row>
    <row r="122" spans="1:10" ht="18" customHeight="1">
      <c r="A122" s="564"/>
      <c r="B122" s="788" t="s">
        <v>73</v>
      </c>
      <c r="C122" s="612"/>
      <c r="D122" s="790">
        <f>学校３頁!I8</f>
        <v>0</v>
      </c>
      <c r="E122" s="329" t="s">
        <v>32</v>
      </c>
      <c r="F122" s="329" t="s">
        <v>75</v>
      </c>
      <c r="G122" s="329" t="s">
        <v>52</v>
      </c>
      <c r="H122" s="4" t="str">
        <f t="shared" si="8"/>
        <v>Ⅰ-3-中-1～4・計</v>
      </c>
      <c r="J122" s="4">
        <f t="shared" si="4"/>
        <v>1</v>
      </c>
    </row>
    <row r="123" spans="1:10" ht="18" customHeight="1">
      <c r="A123" s="564"/>
      <c r="B123" s="623" t="s">
        <v>74</v>
      </c>
      <c r="C123" s="8"/>
      <c r="D123" s="657">
        <f>学校３頁!I9</f>
        <v>0</v>
      </c>
      <c r="E123" s="329" t="s">
        <v>32</v>
      </c>
      <c r="F123" s="329" t="s">
        <v>75</v>
      </c>
      <c r="G123" s="329" t="s">
        <v>52</v>
      </c>
      <c r="H123" s="4" t="str">
        <f t="shared" si="8"/>
        <v>Ⅰ-3-中-5退学・転学/懲戒処分</v>
      </c>
      <c r="J123" s="4">
        <f t="shared" si="4"/>
        <v>1</v>
      </c>
    </row>
    <row r="124" spans="1:10" ht="18" customHeight="1">
      <c r="A124" s="564"/>
      <c r="B124" s="562" t="s">
        <v>76</v>
      </c>
      <c r="C124" s="9"/>
      <c r="D124" s="655">
        <f>学校３頁!I10</f>
        <v>0</v>
      </c>
      <c r="E124" s="329" t="s">
        <v>32</v>
      </c>
      <c r="F124" s="329" t="s">
        <v>75</v>
      </c>
      <c r="G124" s="329" t="s">
        <v>52</v>
      </c>
      <c r="H124" s="4" t="str">
        <f t="shared" si="8"/>
        <v>Ⅰ-3-中-6退学・転学/その他</v>
      </c>
      <c r="J124" s="4">
        <f t="shared" si="4"/>
        <v>1</v>
      </c>
    </row>
    <row r="125" spans="1:10" ht="18" customHeight="1">
      <c r="A125" s="564"/>
      <c r="B125" s="562" t="s">
        <v>77</v>
      </c>
      <c r="C125" s="622"/>
      <c r="D125" s="657">
        <f>学校３頁!I12</f>
        <v>0</v>
      </c>
      <c r="E125" s="329" t="s">
        <v>32</v>
      </c>
      <c r="F125" s="329" t="s">
        <v>75</v>
      </c>
      <c r="G125" s="329" t="s">
        <v>52</v>
      </c>
      <c r="H125" s="4" t="str">
        <f t="shared" si="8"/>
        <v>Ⅰ-3-中-8出席停止A</v>
      </c>
      <c r="J125" s="4">
        <f t="shared" si="4"/>
        <v>1</v>
      </c>
    </row>
    <row r="126" spans="1:10" ht="18" customHeight="1">
      <c r="A126" s="564"/>
      <c r="B126" s="793" t="s">
        <v>78</v>
      </c>
      <c r="C126" s="800"/>
      <c r="D126" s="801">
        <f>学校３頁!I14</f>
        <v>0</v>
      </c>
      <c r="E126" s="329" t="s">
        <v>32</v>
      </c>
      <c r="F126" s="329" t="s">
        <v>75</v>
      </c>
      <c r="G126" s="329" t="s">
        <v>52</v>
      </c>
      <c r="H126" s="4" t="str">
        <f t="shared" si="8"/>
        <v>Ⅰ-3-中-10訓告</v>
      </c>
      <c r="J126" s="4">
        <f t="shared" si="4"/>
        <v>1</v>
      </c>
    </row>
    <row r="127" spans="1:10" ht="18" customHeight="1">
      <c r="A127" s="564"/>
      <c r="B127" s="788" t="s">
        <v>79</v>
      </c>
      <c r="C127" s="612"/>
      <c r="D127" s="790">
        <f>学校３頁!I15</f>
        <v>0</v>
      </c>
      <c r="E127" s="329" t="s">
        <v>32</v>
      </c>
      <c r="F127" s="329" t="s">
        <v>75</v>
      </c>
      <c r="G127" s="329" t="s">
        <v>52</v>
      </c>
      <c r="H127" s="4" t="str">
        <f t="shared" si="8"/>
        <v>Ⅰ-3-中-5～10・計</v>
      </c>
      <c r="J127" s="4">
        <f t="shared" si="4"/>
        <v>1</v>
      </c>
    </row>
    <row r="128" spans="1:10" ht="18" customHeight="1">
      <c r="A128" s="564"/>
      <c r="B128" s="567" t="s">
        <v>80</v>
      </c>
      <c r="C128" s="622"/>
      <c r="D128" s="658">
        <f>学校３頁!I16</f>
        <v>0</v>
      </c>
      <c r="E128" s="329" t="s">
        <v>32</v>
      </c>
      <c r="F128" s="329" t="s">
        <v>75</v>
      </c>
      <c r="G128" s="329" t="s">
        <v>52</v>
      </c>
      <c r="H128" s="4" t="str">
        <f t="shared" si="8"/>
        <v>Ⅰ-3-中-11保護者への報告</v>
      </c>
      <c r="J128" s="4">
        <f t="shared" si="4"/>
        <v>1</v>
      </c>
    </row>
    <row r="129" spans="1:10" ht="18" customHeight="1">
      <c r="A129" s="564"/>
      <c r="B129" s="799" t="s">
        <v>81</v>
      </c>
      <c r="C129" s="622"/>
      <c r="D129" s="655">
        <f>学校３頁!I17</f>
        <v>0</v>
      </c>
      <c r="E129" s="329" t="s">
        <v>32</v>
      </c>
      <c r="F129" s="329" t="s">
        <v>75</v>
      </c>
      <c r="G129" s="329" t="s">
        <v>52</v>
      </c>
      <c r="H129" s="4" t="str">
        <f t="shared" si="8"/>
        <v>Ⅰ-3-中-12謝罪</v>
      </c>
      <c r="J129" s="4">
        <f t="shared" si="4"/>
        <v>1</v>
      </c>
    </row>
    <row r="130" spans="1:10" ht="18" customHeight="1">
      <c r="A130" s="564"/>
      <c r="B130" s="799" t="s">
        <v>82</v>
      </c>
      <c r="C130" s="9"/>
      <c r="D130" s="655">
        <f>学校３頁!I18</f>
        <v>0</v>
      </c>
      <c r="E130" s="329" t="s">
        <v>32</v>
      </c>
      <c r="F130" s="329" t="s">
        <v>75</v>
      </c>
      <c r="G130" s="329" t="s">
        <v>52</v>
      </c>
      <c r="H130" s="4" t="str">
        <f t="shared" si="8"/>
        <v>Ⅰ-3-中-13ア警察・刑事司法</v>
      </c>
      <c r="J130" s="4">
        <f t="shared" ref="J130:J193" si="9">COUNTIF($H$2:$H$2903,H130)</f>
        <v>1</v>
      </c>
    </row>
    <row r="131" spans="1:10" ht="18" customHeight="1">
      <c r="A131" s="564"/>
      <c r="B131" s="799" t="s">
        <v>83</v>
      </c>
      <c r="C131" s="622"/>
      <c r="D131" s="655">
        <f>学校３頁!I19</f>
        <v>0</v>
      </c>
      <c r="E131" s="329" t="s">
        <v>32</v>
      </c>
      <c r="F131" s="329" t="s">
        <v>75</v>
      </c>
      <c r="G131" s="329" t="s">
        <v>52</v>
      </c>
      <c r="H131" s="4" t="str">
        <f t="shared" si="8"/>
        <v>Ⅰ-3-中-13イ児童相談所</v>
      </c>
      <c r="J131" s="4">
        <f t="shared" si="9"/>
        <v>1</v>
      </c>
    </row>
    <row r="132" spans="1:10" ht="18" customHeight="1">
      <c r="A132" s="564"/>
      <c r="B132" s="1217" t="s">
        <v>110873</v>
      </c>
      <c r="C132" s="622"/>
      <c r="D132" s="655">
        <f>学校３頁!I20</f>
        <v>0</v>
      </c>
      <c r="E132" s="329" t="s">
        <v>32</v>
      </c>
      <c r="F132" s="329" t="s">
        <v>110877</v>
      </c>
      <c r="G132" s="329" t="s">
        <v>52</v>
      </c>
      <c r="H132" s="4" t="str">
        <f t="shared" ref="H132" si="10">E132&amp;F132&amp;G132&amp;B132</f>
        <v>Ⅰ-3-中-13ウ首長部局等</v>
      </c>
      <c r="J132" s="4">
        <f t="shared" si="9"/>
        <v>1</v>
      </c>
    </row>
    <row r="133" spans="1:10" ht="18" customHeight="1">
      <c r="A133" s="564"/>
      <c r="B133" s="562" t="s">
        <v>110874</v>
      </c>
      <c r="C133" s="622"/>
      <c r="D133" s="655">
        <f>学校３頁!I21</f>
        <v>0</v>
      </c>
      <c r="E133" s="329" t="s">
        <v>32</v>
      </c>
      <c r="F133" s="329" t="s">
        <v>75</v>
      </c>
      <c r="G133" s="329" t="s">
        <v>52</v>
      </c>
      <c r="H133" s="4" t="str">
        <f t="shared" si="8"/>
        <v>Ⅰ-3-中-13エ病院</v>
      </c>
      <c r="J133" s="4">
        <f t="shared" si="9"/>
        <v>1</v>
      </c>
    </row>
    <row r="134" spans="1:10" ht="18" customHeight="1">
      <c r="A134" s="564"/>
      <c r="B134" s="562" t="s">
        <v>110875</v>
      </c>
      <c r="C134" s="9"/>
      <c r="D134" s="655">
        <f>学校３頁!I22</f>
        <v>0</v>
      </c>
      <c r="E134" s="329" t="s">
        <v>32</v>
      </c>
      <c r="F134" s="329" t="s">
        <v>75</v>
      </c>
      <c r="G134" s="329" t="s">
        <v>52</v>
      </c>
      <c r="H134" s="4" t="str">
        <f t="shared" si="8"/>
        <v>Ⅰ-3-中-13オその他専門</v>
      </c>
      <c r="J134" s="4">
        <f t="shared" si="9"/>
        <v>1</v>
      </c>
    </row>
    <row r="135" spans="1:10" ht="18" customHeight="1">
      <c r="A135" s="564"/>
      <c r="B135" s="799" t="s">
        <v>110876</v>
      </c>
      <c r="C135" s="8"/>
      <c r="D135" s="658">
        <f>学校３頁!I23</f>
        <v>0</v>
      </c>
      <c r="E135" s="329" t="s">
        <v>32</v>
      </c>
      <c r="F135" s="329" t="s">
        <v>75</v>
      </c>
      <c r="G135" s="329" t="s">
        <v>52</v>
      </c>
      <c r="H135" s="4" t="str">
        <f t="shared" si="8"/>
        <v>Ⅰ-3-中-13カ地域</v>
      </c>
      <c r="J135" s="4">
        <f t="shared" si="9"/>
        <v>1</v>
      </c>
    </row>
    <row r="136" spans="1:10" ht="18" customHeight="1">
      <c r="A136" s="564"/>
      <c r="B136" s="788" t="s">
        <v>84</v>
      </c>
      <c r="C136" s="612"/>
      <c r="D136" s="790">
        <f>学校３頁!I24</f>
        <v>0</v>
      </c>
      <c r="E136" s="329" t="s">
        <v>32</v>
      </c>
      <c r="F136" s="329" t="s">
        <v>75</v>
      </c>
      <c r="G136" s="329" t="s">
        <v>52</v>
      </c>
      <c r="H136" s="4" t="str">
        <f t="shared" si="8"/>
        <v>Ⅰ-3-中-11～13・計</v>
      </c>
      <c r="J136" s="4">
        <f t="shared" si="9"/>
        <v>1</v>
      </c>
    </row>
    <row r="137" spans="1:10" ht="18" customHeight="1">
      <c r="A137" s="565"/>
      <c r="B137" s="566" t="s">
        <v>87</v>
      </c>
      <c r="C137" s="612"/>
      <c r="D137" s="790">
        <f>学校３頁!I25</f>
        <v>0</v>
      </c>
      <c r="E137" s="329" t="s">
        <v>32</v>
      </c>
      <c r="F137" s="329" t="s">
        <v>75</v>
      </c>
      <c r="G137" s="329" t="s">
        <v>52</v>
      </c>
      <c r="H137" s="4" t="str">
        <f t="shared" si="8"/>
        <v>Ⅰ-3-中-計</v>
      </c>
      <c r="J137" s="4">
        <f t="shared" si="9"/>
        <v>1</v>
      </c>
    </row>
    <row r="138" spans="1:10" ht="18" customHeight="1">
      <c r="A138" s="787" t="s">
        <v>56</v>
      </c>
      <c r="B138" s="802" t="s">
        <v>86</v>
      </c>
      <c r="C138" s="622"/>
      <c r="D138" s="657">
        <f>学校３頁!J4</f>
        <v>0</v>
      </c>
      <c r="E138" s="329" t="s">
        <v>32</v>
      </c>
      <c r="F138" s="329" t="s">
        <v>75</v>
      </c>
      <c r="G138" s="329" t="s">
        <v>88</v>
      </c>
      <c r="H138" s="4" t="str">
        <f t="shared" si="8"/>
        <v>Ⅰ-3-高-1ＳＣがカウンセリング</v>
      </c>
      <c r="J138" s="4">
        <f t="shared" si="9"/>
        <v>1</v>
      </c>
    </row>
    <row r="139" spans="1:10" ht="18" customHeight="1">
      <c r="A139" s="564"/>
      <c r="B139" s="623" t="s">
        <v>70</v>
      </c>
      <c r="C139" s="9"/>
      <c r="D139" s="659">
        <f>学校３頁!J5</f>
        <v>0</v>
      </c>
      <c r="E139" s="329" t="s">
        <v>32</v>
      </c>
      <c r="F139" s="329" t="s">
        <v>75</v>
      </c>
      <c r="G139" s="329" t="s">
        <v>57</v>
      </c>
      <c r="H139" s="4" t="str">
        <f t="shared" si="8"/>
        <v>Ⅰ-3-高-2校長、教頭</v>
      </c>
      <c r="J139" s="4">
        <f t="shared" si="9"/>
        <v>1</v>
      </c>
    </row>
    <row r="140" spans="1:10" ht="18" customHeight="1">
      <c r="A140" s="564"/>
      <c r="B140" s="623" t="s">
        <v>71</v>
      </c>
      <c r="C140" s="625"/>
      <c r="D140" s="657">
        <f>学校３頁!J6</f>
        <v>0</v>
      </c>
      <c r="E140" s="329" t="s">
        <v>32</v>
      </c>
      <c r="F140" s="329" t="s">
        <v>75</v>
      </c>
      <c r="G140" s="329" t="s">
        <v>88</v>
      </c>
      <c r="H140" s="4" t="str">
        <f t="shared" ref="H140:H158" si="11">E140&amp;F140&amp;G140&amp;B140</f>
        <v>Ⅰ-3-高-3別室</v>
      </c>
      <c r="J140" s="4">
        <f t="shared" si="9"/>
        <v>1</v>
      </c>
    </row>
    <row r="141" spans="1:10" ht="18" customHeight="1">
      <c r="A141" s="564"/>
      <c r="B141" s="793" t="s">
        <v>72</v>
      </c>
      <c r="C141" s="806"/>
      <c r="D141" s="801">
        <f>学校３頁!J7</f>
        <v>0</v>
      </c>
      <c r="E141" s="329" t="s">
        <v>32</v>
      </c>
      <c r="F141" s="329" t="s">
        <v>75</v>
      </c>
      <c r="G141" s="329" t="s">
        <v>57</v>
      </c>
      <c r="H141" s="4" t="str">
        <f t="shared" si="11"/>
        <v>Ⅰ-3-高-4学級替え</v>
      </c>
      <c r="J141" s="4">
        <f t="shared" si="9"/>
        <v>1</v>
      </c>
    </row>
    <row r="142" spans="1:10" ht="18" customHeight="1">
      <c r="A142" s="564"/>
      <c r="B142" s="788" t="s">
        <v>73</v>
      </c>
      <c r="C142" s="807"/>
      <c r="D142" s="790">
        <f>学校３頁!J8</f>
        <v>0</v>
      </c>
      <c r="E142" s="329" t="s">
        <v>32</v>
      </c>
      <c r="F142" s="329" t="s">
        <v>75</v>
      </c>
      <c r="G142" s="329" t="s">
        <v>88</v>
      </c>
      <c r="H142" s="4" t="str">
        <f t="shared" si="11"/>
        <v>Ⅰ-3-高-1～4・計</v>
      </c>
      <c r="J142" s="4">
        <f t="shared" si="9"/>
        <v>1</v>
      </c>
    </row>
    <row r="143" spans="1:10" ht="18" customHeight="1">
      <c r="A143" s="564"/>
      <c r="B143" s="623" t="s">
        <v>89</v>
      </c>
      <c r="C143" s="625"/>
      <c r="D143" s="657">
        <f>学校３頁!J9</f>
        <v>0</v>
      </c>
      <c r="E143" s="329" t="s">
        <v>32</v>
      </c>
      <c r="F143" s="329" t="s">
        <v>75</v>
      </c>
      <c r="G143" s="329" t="s">
        <v>57</v>
      </c>
      <c r="H143" s="4" t="str">
        <f t="shared" si="11"/>
        <v>Ⅰ-3-高-5退学・転学/懲戒処分</v>
      </c>
      <c r="J143" s="4">
        <f t="shared" si="9"/>
        <v>1</v>
      </c>
    </row>
    <row r="144" spans="1:10" ht="18" customHeight="1">
      <c r="A144" s="564"/>
      <c r="B144" s="562" t="s">
        <v>76</v>
      </c>
      <c r="C144" s="10"/>
      <c r="D144" s="655">
        <f>学校３頁!J10</f>
        <v>0</v>
      </c>
      <c r="E144" s="329" t="s">
        <v>32</v>
      </c>
      <c r="F144" s="329" t="s">
        <v>75</v>
      </c>
      <c r="G144" s="329" t="s">
        <v>88</v>
      </c>
      <c r="H144" s="4" t="str">
        <f t="shared" si="11"/>
        <v>Ⅰ-3-高-6退学・転学/その他</v>
      </c>
      <c r="J144" s="4">
        <f t="shared" si="9"/>
        <v>1</v>
      </c>
    </row>
    <row r="145" spans="1:10" ht="18" customHeight="1">
      <c r="A145" s="564"/>
      <c r="B145" s="562" t="s">
        <v>90</v>
      </c>
      <c r="C145" s="625"/>
      <c r="D145" s="657">
        <f>学校３頁!J11</f>
        <v>0</v>
      </c>
      <c r="E145" s="329" t="s">
        <v>32</v>
      </c>
      <c r="F145" s="329" t="s">
        <v>75</v>
      </c>
      <c r="G145" s="329" t="s">
        <v>57</v>
      </c>
      <c r="H145" s="4" t="str">
        <f t="shared" si="11"/>
        <v>Ⅰ-3-高-7停学</v>
      </c>
      <c r="J145" s="4">
        <f t="shared" si="9"/>
        <v>1</v>
      </c>
    </row>
    <row r="146" spans="1:10" ht="18" customHeight="1">
      <c r="A146" s="564"/>
      <c r="B146" s="562" t="s">
        <v>91</v>
      </c>
      <c r="C146" s="10"/>
      <c r="D146" s="655">
        <f>学校３頁!J13</f>
        <v>0</v>
      </c>
      <c r="E146" s="329" t="s">
        <v>32</v>
      </c>
      <c r="F146" s="329" t="s">
        <v>75</v>
      </c>
      <c r="G146" s="329" t="s">
        <v>88</v>
      </c>
      <c r="H146" s="4" t="str">
        <f t="shared" si="11"/>
        <v>Ⅰ-3-高-9自宅学習・謹慎</v>
      </c>
      <c r="J146" s="4">
        <f t="shared" si="9"/>
        <v>1</v>
      </c>
    </row>
    <row r="147" spans="1:10" ht="18" customHeight="1">
      <c r="A147" s="564"/>
      <c r="B147" s="793" t="s">
        <v>78</v>
      </c>
      <c r="C147" s="806"/>
      <c r="D147" s="801">
        <f>学校３頁!J14</f>
        <v>0</v>
      </c>
      <c r="E147" s="329" t="s">
        <v>32</v>
      </c>
      <c r="F147" s="329" t="s">
        <v>75</v>
      </c>
      <c r="G147" s="329" t="s">
        <v>57</v>
      </c>
      <c r="H147" s="4" t="str">
        <f t="shared" si="11"/>
        <v>Ⅰ-3-高-10訓告</v>
      </c>
      <c r="J147" s="4">
        <f t="shared" si="9"/>
        <v>1</v>
      </c>
    </row>
    <row r="148" spans="1:10" ht="18" customHeight="1">
      <c r="A148" s="564"/>
      <c r="B148" s="788" t="s">
        <v>79</v>
      </c>
      <c r="C148" s="807"/>
      <c r="D148" s="790">
        <f>学校３頁!J15</f>
        <v>0</v>
      </c>
      <c r="E148" s="329" t="s">
        <v>32</v>
      </c>
      <c r="F148" s="329" t="s">
        <v>75</v>
      </c>
      <c r="G148" s="329" t="s">
        <v>88</v>
      </c>
      <c r="H148" s="4" t="str">
        <f t="shared" si="11"/>
        <v>Ⅰ-3-高-5～10・計</v>
      </c>
      <c r="J148" s="4">
        <f t="shared" si="9"/>
        <v>1</v>
      </c>
    </row>
    <row r="149" spans="1:10" ht="18" customHeight="1">
      <c r="A149" s="564"/>
      <c r="B149" s="623" t="s">
        <v>80</v>
      </c>
      <c r="C149" s="625"/>
      <c r="D149" s="657">
        <f>学校３頁!J16</f>
        <v>0</v>
      </c>
      <c r="E149" s="329" t="s">
        <v>32</v>
      </c>
      <c r="F149" s="329" t="s">
        <v>75</v>
      </c>
      <c r="G149" s="329" t="s">
        <v>57</v>
      </c>
      <c r="H149" s="4" t="str">
        <f t="shared" si="11"/>
        <v>Ⅰ-3-高-11保護者への報告</v>
      </c>
      <c r="J149" s="4">
        <f t="shared" si="9"/>
        <v>1</v>
      </c>
    </row>
    <row r="150" spans="1:10" ht="18" customHeight="1">
      <c r="A150" s="564"/>
      <c r="B150" s="562" t="s">
        <v>81</v>
      </c>
      <c r="C150" s="625"/>
      <c r="D150" s="657">
        <f>学校３頁!J17</f>
        <v>0</v>
      </c>
      <c r="E150" s="329" t="s">
        <v>32</v>
      </c>
      <c r="F150" s="329" t="s">
        <v>75</v>
      </c>
      <c r="G150" s="329" t="s">
        <v>88</v>
      </c>
      <c r="H150" s="4" t="str">
        <f t="shared" si="11"/>
        <v>Ⅰ-3-高-12謝罪</v>
      </c>
      <c r="J150" s="4">
        <f t="shared" si="9"/>
        <v>1</v>
      </c>
    </row>
    <row r="151" spans="1:10" ht="18" customHeight="1">
      <c r="A151" s="564"/>
      <c r="B151" s="562" t="s">
        <v>82</v>
      </c>
      <c r="C151" s="10"/>
      <c r="D151" s="657">
        <f>学校３頁!J18</f>
        <v>0</v>
      </c>
      <c r="E151" s="329" t="s">
        <v>32</v>
      </c>
      <c r="F151" s="329" t="s">
        <v>75</v>
      </c>
      <c r="G151" s="329" t="s">
        <v>57</v>
      </c>
      <c r="H151" s="4" t="str">
        <f t="shared" si="11"/>
        <v>Ⅰ-3-高-13ア警察・刑事司法</v>
      </c>
      <c r="J151" s="4">
        <f t="shared" si="9"/>
        <v>1</v>
      </c>
    </row>
    <row r="152" spans="1:10" ht="18" customHeight="1">
      <c r="A152" s="564"/>
      <c r="B152" s="562" t="s">
        <v>83</v>
      </c>
      <c r="C152" s="10"/>
      <c r="D152" s="657">
        <f>学校３頁!J19</f>
        <v>0</v>
      </c>
      <c r="E152" s="329" t="s">
        <v>32</v>
      </c>
      <c r="F152" s="329" t="s">
        <v>75</v>
      </c>
      <c r="G152" s="329" t="s">
        <v>88</v>
      </c>
      <c r="H152" s="4" t="str">
        <f t="shared" si="11"/>
        <v>Ⅰ-3-高-13イ児童相談所</v>
      </c>
      <c r="J152" s="4">
        <f t="shared" si="9"/>
        <v>1</v>
      </c>
    </row>
    <row r="153" spans="1:10" ht="18" customHeight="1">
      <c r="A153" s="564"/>
      <c r="B153" s="1217" t="s">
        <v>110873</v>
      </c>
      <c r="C153" s="10"/>
      <c r="D153" s="657">
        <f>学校３頁!J20</f>
        <v>0</v>
      </c>
      <c r="E153" s="329" t="s">
        <v>32</v>
      </c>
      <c r="F153" s="329" t="s">
        <v>110877</v>
      </c>
      <c r="G153" s="329" t="s">
        <v>88</v>
      </c>
      <c r="H153" s="4" t="str">
        <f t="shared" ref="H153" si="12">E153&amp;F153&amp;G153&amp;B153</f>
        <v>Ⅰ-3-高-13ウ首長部局等</v>
      </c>
      <c r="J153" s="4">
        <f t="shared" si="9"/>
        <v>1</v>
      </c>
    </row>
    <row r="154" spans="1:10" ht="18" customHeight="1">
      <c r="A154" s="564"/>
      <c r="B154" s="562" t="s">
        <v>110874</v>
      </c>
      <c r="C154" s="10"/>
      <c r="D154" s="657">
        <f>学校３頁!J21</f>
        <v>0</v>
      </c>
      <c r="E154" s="329" t="s">
        <v>32</v>
      </c>
      <c r="F154" s="329" t="s">
        <v>75</v>
      </c>
      <c r="G154" s="329" t="s">
        <v>57</v>
      </c>
      <c r="H154" s="4" t="str">
        <f t="shared" si="11"/>
        <v>Ⅰ-3-高-13エ病院</v>
      </c>
      <c r="J154" s="4">
        <f t="shared" si="9"/>
        <v>1</v>
      </c>
    </row>
    <row r="155" spans="1:10" ht="18" customHeight="1">
      <c r="A155" s="564"/>
      <c r="B155" s="562" t="s">
        <v>110875</v>
      </c>
      <c r="C155" s="10"/>
      <c r="D155" s="657">
        <f>学校３頁!J22</f>
        <v>0</v>
      </c>
      <c r="E155" s="329" t="s">
        <v>32</v>
      </c>
      <c r="F155" s="329" t="s">
        <v>75</v>
      </c>
      <c r="G155" s="329" t="s">
        <v>88</v>
      </c>
      <c r="H155" s="4" t="str">
        <f t="shared" si="11"/>
        <v>Ⅰ-3-高-13オその他専門</v>
      </c>
      <c r="J155" s="4">
        <f t="shared" si="9"/>
        <v>1</v>
      </c>
    </row>
    <row r="156" spans="1:10" ht="18" customHeight="1">
      <c r="A156" s="564"/>
      <c r="B156" s="799" t="s">
        <v>110876</v>
      </c>
      <c r="C156" s="11"/>
      <c r="D156" s="658">
        <f>学校３頁!J23</f>
        <v>0</v>
      </c>
      <c r="E156" s="329" t="s">
        <v>32</v>
      </c>
      <c r="F156" s="329" t="s">
        <v>75</v>
      </c>
      <c r="G156" s="329" t="s">
        <v>57</v>
      </c>
      <c r="H156" s="4" t="str">
        <f t="shared" si="11"/>
        <v>Ⅰ-3-高-13カ地域</v>
      </c>
      <c r="J156" s="4">
        <f t="shared" si="9"/>
        <v>1</v>
      </c>
    </row>
    <row r="157" spans="1:10" ht="18" customHeight="1">
      <c r="A157" s="564"/>
      <c r="B157" s="788" t="s">
        <v>84</v>
      </c>
      <c r="C157" s="807"/>
      <c r="D157" s="790">
        <f>学校３頁!J24</f>
        <v>0</v>
      </c>
      <c r="E157" s="329" t="s">
        <v>32</v>
      </c>
      <c r="F157" s="329" t="s">
        <v>75</v>
      </c>
      <c r="G157" s="329" t="s">
        <v>88</v>
      </c>
      <c r="H157" s="4" t="str">
        <f t="shared" si="11"/>
        <v>Ⅰ-3-高-11～13・計</v>
      </c>
      <c r="J157" s="4">
        <f t="shared" si="9"/>
        <v>1</v>
      </c>
    </row>
    <row r="158" spans="1:10" ht="18" customHeight="1">
      <c r="A158" s="564"/>
      <c r="B158" s="567" t="s">
        <v>87</v>
      </c>
      <c r="C158" s="807"/>
      <c r="D158" s="790">
        <f>学校３頁!J25</f>
        <v>0</v>
      </c>
      <c r="E158" s="329" t="s">
        <v>32</v>
      </c>
      <c r="F158" s="329" t="s">
        <v>75</v>
      </c>
      <c r="G158" s="329" t="s">
        <v>57</v>
      </c>
      <c r="H158" s="4" t="str">
        <f t="shared" si="11"/>
        <v>Ⅰ-3-高-計</v>
      </c>
      <c r="J158" s="4">
        <f t="shared" si="9"/>
        <v>1</v>
      </c>
    </row>
    <row r="159" spans="1:10" ht="18" customHeight="1">
      <c r="A159" s="808" t="s">
        <v>92</v>
      </c>
      <c r="B159" s="809"/>
      <c r="C159" s="626"/>
      <c r="H159" s="332" t="str">
        <f>A159</f>
        <v>調査Ⅱ（いじめ）</v>
      </c>
      <c r="J159" s="4">
        <f t="shared" si="9"/>
        <v>1</v>
      </c>
    </row>
    <row r="160" spans="1:10" ht="18" customHeight="1">
      <c r="A160" s="338" t="s">
        <v>93</v>
      </c>
      <c r="B160" s="588"/>
      <c r="C160" s="116"/>
      <c r="D160" s="660"/>
      <c r="H160" s="332" t="str">
        <f>A160</f>
        <v>1．いじめの認知件数</v>
      </c>
      <c r="J160" s="4">
        <f t="shared" si="9"/>
        <v>1</v>
      </c>
    </row>
    <row r="161" spans="1:10" ht="18" customHeight="1">
      <c r="A161" s="810" t="s">
        <v>94</v>
      </c>
      <c r="B161" s="811" t="s">
        <v>95</v>
      </c>
      <c r="C161" s="803"/>
      <c r="D161" s="792">
        <f>学校４頁!G15</f>
        <v>0</v>
      </c>
      <c r="E161" s="329" t="s">
        <v>96</v>
      </c>
      <c r="F161" s="329" t="s">
        <v>97</v>
      </c>
      <c r="G161" s="329" t="s">
        <v>98</v>
      </c>
      <c r="H161" s="4" t="str">
        <f t="shared" ref="H161:H192" si="13">E161&amp;F161&amp;G161&amp;B161</f>
        <v>Ⅱ-1-小-(1) 学校総数</v>
      </c>
      <c r="J161" s="4">
        <f t="shared" si="9"/>
        <v>1</v>
      </c>
    </row>
    <row r="162" spans="1:10" ht="18" customHeight="1">
      <c r="A162" s="339"/>
      <c r="B162" s="340" t="s">
        <v>99</v>
      </c>
      <c r="C162" s="9"/>
      <c r="D162" s="655">
        <f>学校４頁!J15</f>
        <v>0</v>
      </c>
      <c r="E162" s="329" t="s">
        <v>96</v>
      </c>
      <c r="F162" s="329" t="s">
        <v>97</v>
      </c>
      <c r="G162" s="329" t="s">
        <v>98</v>
      </c>
      <c r="H162" s="4" t="str">
        <f t="shared" si="13"/>
        <v>Ⅱ-1-小-(2) 認知した学校数</v>
      </c>
      <c r="J162" s="4">
        <f t="shared" si="9"/>
        <v>1</v>
      </c>
    </row>
    <row r="163" spans="1:10" ht="18" customHeight="1">
      <c r="A163" s="341"/>
      <c r="B163" s="629" t="s">
        <v>100</v>
      </c>
      <c r="C163" s="800"/>
      <c r="D163" s="801">
        <f>学校４頁!M15</f>
        <v>0</v>
      </c>
      <c r="E163" s="329" t="s">
        <v>96</v>
      </c>
      <c r="F163" s="329" t="s">
        <v>97</v>
      </c>
      <c r="G163" s="329" t="s">
        <v>98</v>
      </c>
      <c r="H163" s="4" t="str">
        <f t="shared" si="13"/>
        <v>Ⅱ-1-小-(3) 認知していない学校数</v>
      </c>
      <c r="J163" s="4">
        <f t="shared" si="9"/>
        <v>1</v>
      </c>
    </row>
    <row r="164" spans="1:10" ht="18" customHeight="1">
      <c r="A164" s="339"/>
      <c r="B164" s="340" t="s">
        <v>101</v>
      </c>
      <c r="C164" s="812"/>
      <c r="D164" s="795">
        <f>学校４頁!P15</f>
        <v>0</v>
      </c>
      <c r="E164" s="329" t="s">
        <v>96</v>
      </c>
      <c r="F164" s="329" t="s">
        <v>97</v>
      </c>
      <c r="G164" s="329" t="s">
        <v>98</v>
      </c>
      <c r="H164" s="4" t="str">
        <f t="shared" si="13"/>
        <v>Ⅱ-1-小-(4) 認知件数</v>
      </c>
      <c r="J164" s="4">
        <f t="shared" si="9"/>
        <v>1</v>
      </c>
    </row>
    <row r="165" spans="1:10" ht="18" customHeight="1">
      <c r="A165" s="810" t="s">
        <v>102</v>
      </c>
      <c r="B165" s="811" t="s">
        <v>95</v>
      </c>
      <c r="C165" s="622"/>
      <c r="D165" s="657">
        <f>学校４頁!G16</f>
        <v>0</v>
      </c>
      <c r="E165" s="329" t="s">
        <v>96</v>
      </c>
      <c r="F165" s="329" t="s">
        <v>97</v>
      </c>
      <c r="G165" s="329" t="s">
        <v>103</v>
      </c>
      <c r="H165" s="4" t="str">
        <f t="shared" si="13"/>
        <v>Ⅱ-1-中-(1) 学校総数</v>
      </c>
      <c r="J165" s="4">
        <f t="shared" si="9"/>
        <v>1</v>
      </c>
    </row>
    <row r="166" spans="1:10" ht="18" customHeight="1">
      <c r="A166" s="339"/>
      <c r="B166" s="340" t="s">
        <v>99</v>
      </c>
      <c r="C166" s="9"/>
      <c r="D166" s="655">
        <f>学校４頁!J16</f>
        <v>0</v>
      </c>
      <c r="E166" s="329" t="s">
        <v>96</v>
      </c>
      <c r="F166" s="329" t="s">
        <v>97</v>
      </c>
      <c r="G166" s="329" t="s">
        <v>103</v>
      </c>
      <c r="H166" s="4" t="str">
        <f t="shared" si="13"/>
        <v>Ⅱ-1-中-(2) 認知した学校数</v>
      </c>
      <c r="J166" s="4">
        <f t="shared" si="9"/>
        <v>1</v>
      </c>
    </row>
    <row r="167" spans="1:10" ht="18" customHeight="1">
      <c r="A167" s="339"/>
      <c r="B167" s="629" t="s">
        <v>100</v>
      </c>
      <c r="C167" s="800"/>
      <c r="D167" s="801">
        <f>学校４頁!M16</f>
        <v>0</v>
      </c>
      <c r="E167" s="329" t="s">
        <v>96</v>
      </c>
      <c r="F167" s="329" t="s">
        <v>97</v>
      </c>
      <c r="G167" s="329" t="s">
        <v>103</v>
      </c>
      <c r="H167" s="4" t="str">
        <f t="shared" si="13"/>
        <v>Ⅱ-1-中-(3) 認知していない学校数</v>
      </c>
      <c r="J167" s="4">
        <f t="shared" si="9"/>
        <v>1</v>
      </c>
    </row>
    <row r="168" spans="1:10" ht="18" customHeight="1">
      <c r="A168" s="339"/>
      <c r="B168" s="340" t="s">
        <v>101</v>
      </c>
      <c r="C168" s="812"/>
      <c r="D168" s="795">
        <f>学校４頁!P16</f>
        <v>0</v>
      </c>
      <c r="E168" s="329" t="s">
        <v>96</v>
      </c>
      <c r="F168" s="329" t="s">
        <v>97</v>
      </c>
      <c r="G168" s="329" t="s">
        <v>103</v>
      </c>
      <c r="H168" s="4" t="str">
        <f t="shared" si="13"/>
        <v>Ⅱ-1-中-(4) 認知件数</v>
      </c>
      <c r="J168" s="4">
        <f t="shared" si="9"/>
        <v>1</v>
      </c>
    </row>
    <row r="169" spans="1:10" ht="18" customHeight="1">
      <c r="A169" s="810" t="s">
        <v>104</v>
      </c>
      <c r="B169" s="811" t="s">
        <v>95</v>
      </c>
      <c r="C169" s="622"/>
      <c r="D169" s="657">
        <f>学校４頁!G17</f>
        <v>0</v>
      </c>
      <c r="E169" s="329" t="s">
        <v>96</v>
      </c>
      <c r="F169" s="329" t="s">
        <v>97</v>
      </c>
      <c r="G169" s="329" t="s">
        <v>105</v>
      </c>
      <c r="H169" s="4" t="str">
        <f t="shared" si="13"/>
        <v>Ⅱ-1-高-(1) 学校総数</v>
      </c>
      <c r="J169" s="4">
        <f t="shared" si="9"/>
        <v>1</v>
      </c>
    </row>
    <row r="170" spans="1:10" ht="18" customHeight="1">
      <c r="A170" s="339"/>
      <c r="B170" s="340" t="s">
        <v>99</v>
      </c>
      <c r="C170" s="9"/>
      <c r="D170" s="655">
        <f>学校４頁!J17</f>
        <v>0</v>
      </c>
      <c r="E170" s="329" t="s">
        <v>96</v>
      </c>
      <c r="F170" s="329" t="s">
        <v>97</v>
      </c>
      <c r="G170" s="329" t="s">
        <v>105</v>
      </c>
      <c r="H170" s="4" t="str">
        <f t="shared" si="13"/>
        <v>Ⅱ-1-高-(2) 認知した学校数</v>
      </c>
      <c r="J170" s="4">
        <f t="shared" si="9"/>
        <v>1</v>
      </c>
    </row>
    <row r="171" spans="1:10" ht="18" customHeight="1">
      <c r="A171" s="339"/>
      <c r="B171" s="629" t="s">
        <v>100</v>
      </c>
      <c r="C171" s="800"/>
      <c r="D171" s="801">
        <f>学校４頁!M17</f>
        <v>0</v>
      </c>
      <c r="E171" s="329" t="s">
        <v>96</v>
      </c>
      <c r="F171" s="329" t="s">
        <v>97</v>
      </c>
      <c r="G171" s="329" t="s">
        <v>105</v>
      </c>
      <c r="H171" s="4" t="str">
        <f t="shared" si="13"/>
        <v>Ⅱ-1-高-(3) 認知していない学校数</v>
      </c>
      <c r="J171" s="4">
        <f t="shared" si="9"/>
        <v>1</v>
      </c>
    </row>
    <row r="172" spans="1:10" ht="18" customHeight="1">
      <c r="A172" s="339"/>
      <c r="B172" s="340" t="s">
        <v>101</v>
      </c>
      <c r="C172" s="812"/>
      <c r="D172" s="795">
        <f>学校４頁!P17</f>
        <v>0</v>
      </c>
      <c r="E172" s="329" t="s">
        <v>96</v>
      </c>
      <c r="F172" s="329" t="s">
        <v>97</v>
      </c>
      <c r="G172" s="329" t="s">
        <v>105</v>
      </c>
      <c r="H172" s="4" t="str">
        <f t="shared" si="13"/>
        <v>Ⅱ-1-高-(4) 認知件数</v>
      </c>
      <c r="J172" s="4">
        <f t="shared" si="9"/>
        <v>1</v>
      </c>
    </row>
    <row r="173" spans="1:10" ht="18" customHeight="1">
      <c r="A173" s="813" t="s">
        <v>106</v>
      </c>
      <c r="B173" s="811" t="s">
        <v>95</v>
      </c>
      <c r="C173" s="622"/>
      <c r="D173" s="657">
        <f>学校４頁!G18</f>
        <v>0</v>
      </c>
      <c r="E173" s="329" t="s">
        <v>96</v>
      </c>
      <c r="F173" s="329" t="s">
        <v>97</v>
      </c>
      <c r="G173" s="329" t="s">
        <v>107</v>
      </c>
      <c r="H173" s="4" t="str">
        <f t="shared" si="13"/>
        <v>Ⅱ-1-特-(1) 学校総数</v>
      </c>
      <c r="J173" s="4">
        <f t="shared" si="9"/>
        <v>1</v>
      </c>
    </row>
    <row r="174" spans="1:10" ht="18" customHeight="1">
      <c r="A174" s="339"/>
      <c r="B174" s="340" t="s">
        <v>99</v>
      </c>
      <c r="C174" s="9"/>
      <c r="D174" s="655">
        <f>学校４頁!J18</f>
        <v>0</v>
      </c>
      <c r="E174" s="329" t="s">
        <v>96</v>
      </c>
      <c r="F174" s="329" t="s">
        <v>97</v>
      </c>
      <c r="G174" s="329" t="s">
        <v>107</v>
      </c>
      <c r="H174" s="4" t="str">
        <f t="shared" si="13"/>
        <v>Ⅱ-1-特-(2) 認知した学校数</v>
      </c>
      <c r="J174" s="4">
        <f t="shared" si="9"/>
        <v>1</v>
      </c>
    </row>
    <row r="175" spans="1:10" ht="18" customHeight="1">
      <c r="A175" s="339"/>
      <c r="B175" s="629" t="s">
        <v>100</v>
      </c>
      <c r="C175" s="9"/>
      <c r="D175" s="655">
        <f>学校４頁!M18</f>
        <v>0</v>
      </c>
      <c r="E175" s="329" t="s">
        <v>96</v>
      </c>
      <c r="F175" s="329" t="s">
        <v>97</v>
      </c>
      <c r="G175" s="329" t="s">
        <v>107</v>
      </c>
      <c r="H175" s="4" t="str">
        <f t="shared" si="13"/>
        <v>Ⅱ-1-特-(3) 認知していない学校数</v>
      </c>
      <c r="J175" s="4">
        <f t="shared" si="9"/>
        <v>1</v>
      </c>
    </row>
    <row r="176" spans="1:10" ht="18" customHeight="1">
      <c r="A176" s="339"/>
      <c r="B176" s="340" t="s">
        <v>101</v>
      </c>
      <c r="C176" s="812"/>
      <c r="D176" s="795">
        <f>学校４頁!P18</f>
        <v>0</v>
      </c>
      <c r="E176" s="329" t="s">
        <v>96</v>
      </c>
      <c r="F176" s="329" t="s">
        <v>97</v>
      </c>
      <c r="G176" s="329" t="s">
        <v>107</v>
      </c>
      <c r="H176" s="4" t="str">
        <f t="shared" si="13"/>
        <v>Ⅱ-1-特-(4) 認知件数</v>
      </c>
      <c r="J176" s="4">
        <f t="shared" si="9"/>
        <v>1</v>
      </c>
    </row>
    <row r="177" spans="1:10" ht="18" customHeight="1">
      <c r="A177" s="814" t="s">
        <v>108</v>
      </c>
      <c r="B177" s="815"/>
      <c r="C177" s="627"/>
      <c r="D177" s="661"/>
      <c r="H177" s="332" t="str">
        <f>A177</f>
        <v>2．警察に相談・通報した件数</v>
      </c>
      <c r="J177" s="4">
        <f t="shared" si="9"/>
        <v>1</v>
      </c>
    </row>
    <row r="178" spans="1:10" ht="18" customHeight="1">
      <c r="A178" s="342" t="s">
        <v>94</v>
      </c>
      <c r="B178" s="340" t="s">
        <v>109</v>
      </c>
      <c r="C178" s="816"/>
      <c r="D178" s="817">
        <f>学校４頁!G24</f>
        <v>0</v>
      </c>
      <c r="E178" s="329" t="s">
        <v>96</v>
      </c>
      <c r="F178" s="329" t="s">
        <v>110</v>
      </c>
      <c r="G178" s="329" t="s">
        <v>98</v>
      </c>
      <c r="H178" s="4" t="str">
        <f t="shared" si="13"/>
        <v>Ⅱ-2-小-警察に相談・通報した件数</v>
      </c>
      <c r="J178" s="4">
        <f t="shared" si="9"/>
        <v>1</v>
      </c>
    </row>
    <row r="179" spans="1:10" ht="18" customHeight="1">
      <c r="A179" s="343" t="s">
        <v>102</v>
      </c>
      <c r="B179" s="340" t="s">
        <v>109</v>
      </c>
      <c r="C179" s="9"/>
      <c r="D179" s="655">
        <f>学校４頁!G25</f>
        <v>0</v>
      </c>
      <c r="E179" s="329" t="s">
        <v>96</v>
      </c>
      <c r="F179" s="329" t="s">
        <v>110</v>
      </c>
      <c r="G179" s="329" t="s">
        <v>103</v>
      </c>
      <c r="H179" s="4" t="str">
        <f t="shared" si="13"/>
        <v>Ⅱ-2-中-警察に相談・通報した件数</v>
      </c>
      <c r="J179" s="4">
        <f t="shared" si="9"/>
        <v>1</v>
      </c>
    </row>
    <row r="180" spans="1:10" ht="18" customHeight="1">
      <c r="A180" s="343" t="s">
        <v>104</v>
      </c>
      <c r="B180" s="340" t="s">
        <v>109</v>
      </c>
      <c r="C180" s="800"/>
      <c r="D180" s="655">
        <f>学校４頁!G26</f>
        <v>0</v>
      </c>
      <c r="E180" s="329" t="s">
        <v>96</v>
      </c>
      <c r="F180" s="329" t="s">
        <v>110</v>
      </c>
      <c r="G180" s="329" t="s">
        <v>105</v>
      </c>
      <c r="H180" s="4" t="str">
        <f t="shared" si="13"/>
        <v>Ⅱ-2-高-警察に相談・通報した件数</v>
      </c>
      <c r="J180" s="4">
        <f t="shared" si="9"/>
        <v>1</v>
      </c>
    </row>
    <row r="181" spans="1:10" ht="18" customHeight="1">
      <c r="A181" s="344" t="s">
        <v>106</v>
      </c>
      <c r="B181" s="340" t="s">
        <v>109</v>
      </c>
      <c r="C181" s="812"/>
      <c r="D181" s="795">
        <f>学校４頁!G27</f>
        <v>0</v>
      </c>
      <c r="E181" s="329" t="s">
        <v>96</v>
      </c>
      <c r="F181" s="329" t="s">
        <v>110</v>
      </c>
      <c r="G181" s="329" t="s">
        <v>107</v>
      </c>
      <c r="H181" s="4" t="str">
        <f t="shared" si="13"/>
        <v>Ⅱ-2-特-警察に相談・通報した件数</v>
      </c>
      <c r="J181" s="4">
        <f t="shared" si="9"/>
        <v>1</v>
      </c>
    </row>
    <row r="182" spans="1:10" ht="18" customHeight="1">
      <c r="A182" s="814" t="s">
        <v>111</v>
      </c>
      <c r="B182" s="818"/>
      <c r="H182" s="332" t="str">
        <f>A182</f>
        <v>3．いじめの現在の状況</v>
      </c>
      <c r="J182" s="4">
        <f t="shared" si="9"/>
        <v>1</v>
      </c>
    </row>
    <row r="183" spans="1:10" ht="18" customHeight="1">
      <c r="A183" s="810" t="s">
        <v>94</v>
      </c>
      <c r="B183" s="819" t="s">
        <v>112</v>
      </c>
      <c r="C183" s="803"/>
      <c r="D183" s="792">
        <f>学校５頁!J4</f>
        <v>0</v>
      </c>
      <c r="E183" s="329" t="s">
        <v>96</v>
      </c>
      <c r="F183" s="329" t="s">
        <v>75</v>
      </c>
      <c r="G183" s="329" t="s">
        <v>98</v>
      </c>
      <c r="H183" s="4" t="str">
        <f t="shared" si="13"/>
        <v>Ⅱ-3-小-(1) 解消しているもの</v>
      </c>
      <c r="J183" s="4">
        <f t="shared" si="9"/>
        <v>1</v>
      </c>
    </row>
    <row r="184" spans="1:10" ht="18" customHeight="1">
      <c r="A184" s="339"/>
      <c r="B184" s="345" t="s">
        <v>113</v>
      </c>
      <c r="C184" s="9"/>
      <c r="D184" s="655">
        <f>学校５頁!K4</f>
        <v>0</v>
      </c>
      <c r="E184" s="329" t="s">
        <v>96</v>
      </c>
      <c r="F184" s="329" t="s">
        <v>75</v>
      </c>
      <c r="G184" s="329" t="s">
        <v>98</v>
      </c>
      <c r="H184" s="4" t="str">
        <f t="shared" si="13"/>
        <v>Ⅱ-3-小-(2) 解消に向けて取組中・3か月以上</v>
      </c>
      <c r="J184" s="4">
        <f t="shared" si="9"/>
        <v>1</v>
      </c>
    </row>
    <row r="185" spans="1:10" ht="18" customHeight="1">
      <c r="A185" s="339"/>
      <c r="B185" s="345" t="s">
        <v>114</v>
      </c>
      <c r="C185" s="9"/>
      <c r="D185" s="655">
        <f>学校５頁!L4</f>
        <v>0</v>
      </c>
      <c r="E185" s="329" t="s">
        <v>96</v>
      </c>
      <c r="F185" s="329" t="s">
        <v>75</v>
      </c>
      <c r="G185" s="329" t="s">
        <v>98</v>
      </c>
      <c r="H185" s="4" t="str">
        <f t="shared" si="13"/>
        <v>Ⅱ-3-小-(2) 解消に向けて取組中・3か月未満</v>
      </c>
      <c r="J185" s="4">
        <f t="shared" si="9"/>
        <v>1</v>
      </c>
    </row>
    <row r="186" spans="1:10" ht="18" customHeight="1">
      <c r="A186" s="339"/>
      <c r="B186" s="345" t="s">
        <v>115</v>
      </c>
      <c r="C186" s="9"/>
      <c r="D186" s="655">
        <f>学校５頁!M4</f>
        <v>0</v>
      </c>
      <c r="E186" s="329" t="s">
        <v>96</v>
      </c>
      <c r="F186" s="329" t="s">
        <v>75</v>
      </c>
      <c r="G186" s="329" t="s">
        <v>98</v>
      </c>
      <c r="H186" s="4" t="str">
        <f t="shared" si="13"/>
        <v>Ⅱ-3-小-(3) その他</v>
      </c>
      <c r="J186" s="4">
        <f t="shared" si="9"/>
        <v>1</v>
      </c>
    </row>
    <row r="187" spans="1:10" ht="18" customHeight="1">
      <c r="A187" s="339"/>
      <c r="B187" s="345" t="s">
        <v>116</v>
      </c>
      <c r="C187" s="812"/>
      <c r="D187" s="795">
        <f>学校５頁!N4</f>
        <v>0</v>
      </c>
      <c r="E187" s="329" t="s">
        <v>96</v>
      </c>
      <c r="F187" s="329" t="s">
        <v>75</v>
      </c>
      <c r="G187" s="329" t="s">
        <v>98</v>
      </c>
      <c r="H187" s="4" t="str">
        <f t="shared" si="13"/>
        <v>Ⅱ-3-小-(4) 計</v>
      </c>
      <c r="J187" s="4">
        <f t="shared" si="9"/>
        <v>1</v>
      </c>
    </row>
    <row r="188" spans="1:10" ht="18" customHeight="1">
      <c r="A188" s="810" t="s">
        <v>102</v>
      </c>
      <c r="B188" s="819" t="s">
        <v>112</v>
      </c>
      <c r="C188" s="803"/>
      <c r="D188" s="792">
        <f>学校５頁!J5</f>
        <v>0</v>
      </c>
      <c r="E188" s="329" t="s">
        <v>96</v>
      </c>
      <c r="F188" s="329" t="s">
        <v>75</v>
      </c>
      <c r="G188" s="329" t="s">
        <v>103</v>
      </c>
      <c r="H188" s="4" t="str">
        <f t="shared" si="13"/>
        <v>Ⅱ-3-中-(1) 解消しているもの</v>
      </c>
      <c r="J188" s="4">
        <f t="shared" si="9"/>
        <v>1</v>
      </c>
    </row>
    <row r="189" spans="1:10" ht="18" customHeight="1">
      <c r="A189" s="339"/>
      <c r="B189" s="345" t="s">
        <v>113</v>
      </c>
      <c r="C189" s="9"/>
      <c r="D189" s="655">
        <f>学校５頁!K5</f>
        <v>0</v>
      </c>
      <c r="E189" s="329" t="s">
        <v>96</v>
      </c>
      <c r="F189" s="329" t="s">
        <v>75</v>
      </c>
      <c r="G189" s="329" t="s">
        <v>103</v>
      </c>
      <c r="H189" s="4" t="str">
        <f t="shared" si="13"/>
        <v>Ⅱ-3-中-(2) 解消に向けて取組中・3か月以上</v>
      </c>
      <c r="J189" s="4">
        <f t="shared" si="9"/>
        <v>1</v>
      </c>
    </row>
    <row r="190" spans="1:10" ht="18" customHeight="1">
      <c r="A190" s="339"/>
      <c r="B190" s="345" t="s">
        <v>114</v>
      </c>
      <c r="C190" s="9"/>
      <c r="D190" s="655">
        <f>学校５頁!L5</f>
        <v>0</v>
      </c>
      <c r="E190" s="329" t="s">
        <v>96</v>
      </c>
      <c r="F190" s="329" t="s">
        <v>75</v>
      </c>
      <c r="G190" s="329" t="s">
        <v>103</v>
      </c>
      <c r="H190" s="4" t="str">
        <f t="shared" si="13"/>
        <v>Ⅱ-3-中-(2) 解消に向けて取組中・3か月未満</v>
      </c>
      <c r="J190" s="4">
        <f t="shared" si="9"/>
        <v>1</v>
      </c>
    </row>
    <row r="191" spans="1:10" ht="18" customHeight="1">
      <c r="A191" s="339"/>
      <c r="B191" s="345" t="s">
        <v>115</v>
      </c>
      <c r="C191" s="800"/>
      <c r="D191" s="801">
        <f>学校５頁!M5</f>
        <v>0</v>
      </c>
      <c r="E191" s="329" t="s">
        <v>96</v>
      </c>
      <c r="F191" s="329" t="s">
        <v>75</v>
      </c>
      <c r="G191" s="329" t="s">
        <v>103</v>
      </c>
      <c r="H191" s="4" t="str">
        <f t="shared" si="13"/>
        <v>Ⅱ-3-中-(3) その他</v>
      </c>
      <c r="J191" s="4">
        <f t="shared" si="9"/>
        <v>1</v>
      </c>
    </row>
    <row r="192" spans="1:10" ht="18" customHeight="1">
      <c r="A192" s="339"/>
      <c r="B192" s="351" t="s">
        <v>116</v>
      </c>
      <c r="C192" s="812"/>
      <c r="D192" s="820">
        <f>学校５頁!N5</f>
        <v>0</v>
      </c>
      <c r="E192" s="329" t="s">
        <v>96</v>
      </c>
      <c r="F192" s="329" t="s">
        <v>75</v>
      </c>
      <c r="G192" s="329" t="s">
        <v>103</v>
      </c>
      <c r="H192" s="4" t="str">
        <f t="shared" si="13"/>
        <v>Ⅱ-3-中-(4) 計</v>
      </c>
      <c r="J192" s="4">
        <f t="shared" si="9"/>
        <v>1</v>
      </c>
    </row>
    <row r="193" spans="1:10" ht="18" customHeight="1">
      <c r="A193" s="810" t="s">
        <v>104</v>
      </c>
      <c r="B193" s="819" t="s">
        <v>112</v>
      </c>
      <c r="C193" s="803"/>
      <c r="D193" s="792">
        <f>学校５頁!J6</f>
        <v>0</v>
      </c>
      <c r="E193" s="329" t="s">
        <v>96</v>
      </c>
      <c r="F193" s="329" t="s">
        <v>75</v>
      </c>
      <c r="G193" s="329" t="s">
        <v>105</v>
      </c>
      <c r="H193" s="4" t="str">
        <f t="shared" ref="H193:H224" si="14">E193&amp;F193&amp;G193&amp;B193</f>
        <v>Ⅱ-3-高-(1) 解消しているもの</v>
      </c>
      <c r="J193" s="4">
        <f t="shared" si="9"/>
        <v>1</v>
      </c>
    </row>
    <row r="194" spans="1:10" ht="18" customHeight="1">
      <c r="A194" s="339"/>
      <c r="B194" s="345" t="s">
        <v>113</v>
      </c>
      <c r="C194" s="9"/>
      <c r="D194" s="658">
        <f>学校５頁!K6</f>
        <v>0</v>
      </c>
      <c r="E194" s="329" t="s">
        <v>96</v>
      </c>
      <c r="F194" s="329" t="s">
        <v>75</v>
      </c>
      <c r="G194" s="329" t="s">
        <v>105</v>
      </c>
      <c r="H194" s="4" t="str">
        <f t="shared" si="14"/>
        <v>Ⅱ-3-高-(2) 解消に向けて取組中・3か月以上</v>
      </c>
      <c r="J194" s="4">
        <f t="shared" ref="J194:J257" si="15">COUNTIF($H$2:$H$2903,H194)</f>
        <v>1</v>
      </c>
    </row>
    <row r="195" spans="1:10" ht="18" customHeight="1">
      <c r="A195" s="339"/>
      <c r="B195" s="345" t="s">
        <v>114</v>
      </c>
      <c r="C195" s="9"/>
      <c r="D195" s="801">
        <f>学校５頁!L6</f>
        <v>0</v>
      </c>
      <c r="E195" s="329" t="s">
        <v>96</v>
      </c>
      <c r="F195" s="329" t="s">
        <v>75</v>
      </c>
      <c r="G195" s="329" t="s">
        <v>105</v>
      </c>
      <c r="H195" s="4" t="str">
        <f t="shared" si="14"/>
        <v>Ⅱ-3-高-(2) 解消に向けて取組中・3か月未満</v>
      </c>
      <c r="J195" s="4">
        <f t="shared" si="15"/>
        <v>1</v>
      </c>
    </row>
    <row r="196" spans="1:10" ht="18" customHeight="1">
      <c r="A196" s="339"/>
      <c r="B196" s="345" t="s">
        <v>115</v>
      </c>
      <c r="C196" s="9"/>
      <c r="D196" s="801">
        <f>学校５頁!M6</f>
        <v>0</v>
      </c>
      <c r="E196" s="329" t="s">
        <v>96</v>
      </c>
      <c r="F196" s="329" t="s">
        <v>75</v>
      </c>
      <c r="G196" s="329" t="s">
        <v>105</v>
      </c>
      <c r="H196" s="4" t="str">
        <f t="shared" si="14"/>
        <v>Ⅱ-3-高-(3) その他</v>
      </c>
      <c r="J196" s="4">
        <f t="shared" si="15"/>
        <v>1</v>
      </c>
    </row>
    <row r="197" spans="1:10" ht="18" customHeight="1">
      <c r="A197" s="339"/>
      <c r="B197" s="345" t="s">
        <v>116</v>
      </c>
      <c r="C197" s="812"/>
      <c r="D197" s="795">
        <f>学校５頁!N6</f>
        <v>0</v>
      </c>
      <c r="E197" s="329" t="s">
        <v>96</v>
      </c>
      <c r="F197" s="329" t="s">
        <v>75</v>
      </c>
      <c r="G197" s="329" t="s">
        <v>105</v>
      </c>
      <c r="H197" s="4" t="str">
        <f t="shared" si="14"/>
        <v>Ⅱ-3-高-(4) 計</v>
      </c>
      <c r="J197" s="4">
        <f t="shared" si="15"/>
        <v>1</v>
      </c>
    </row>
    <row r="198" spans="1:10" ht="18" customHeight="1">
      <c r="A198" s="813" t="s">
        <v>106</v>
      </c>
      <c r="B198" s="819" t="s">
        <v>112</v>
      </c>
      <c r="C198" s="622"/>
      <c r="D198" s="657">
        <f>学校５頁!J7</f>
        <v>0</v>
      </c>
      <c r="E198" s="329" t="s">
        <v>96</v>
      </c>
      <c r="F198" s="329" t="s">
        <v>75</v>
      </c>
      <c r="G198" s="329" t="s">
        <v>107</v>
      </c>
      <c r="H198" s="4" t="str">
        <f t="shared" si="14"/>
        <v>Ⅱ-3-特-(1) 解消しているもの</v>
      </c>
      <c r="J198" s="4">
        <f t="shared" si="15"/>
        <v>1</v>
      </c>
    </row>
    <row r="199" spans="1:10" ht="18" customHeight="1">
      <c r="A199" s="339"/>
      <c r="B199" s="345" t="s">
        <v>113</v>
      </c>
      <c r="C199" s="9"/>
      <c r="D199" s="655">
        <f>学校５頁!K7</f>
        <v>0</v>
      </c>
      <c r="E199" s="329" t="s">
        <v>96</v>
      </c>
      <c r="F199" s="329" t="s">
        <v>75</v>
      </c>
      <c r="G199" s="329" t="s">
        <v>107</v>
      </c>
      <c r="H199" s="4" t="str">
        <f t="shared" si="14"/>
        <v>Ⅱ-3-特-(2) 解消に向けて取組中・3か月以上</v>
      </c>
      <c r="J199" s="4">
        <f t="shared" si="15"/>
        <v>1</v>
      </c>
    </row>
    <row r="200" spans="1:10" ht="18" customHeight="1">
      <c r="A200" s="339"/>
      <c r="B200" s="345" t="s">
        <v>114</v>
      </c>
      <c r="C200" s="9"/>
      <c r="D200" s="655">
        <f>学校５頁!L7</f>
        <v>0</v>
      </c>
      <c r="E200" s="329" t="s">
        <v>96</v>
      </c>
      <c r="F200" s="329" t="s">
        <v>75</v>
      </c>
      <c r="G200" s="329" t="s">
        <v>107</v>
      </c>
      <c r="H200" s="4" t="str">
        <f t="shared" si="14"/>
        <v>Ⅱ-3-特-(2) 解消に向けて取組中・3か月未満</v>
      </c>
      <c r="J200" s="4">
        <f t="shared" si="15"/>
        <v>1</v>
      </c>
    </row>
    <row r="201" spans="1:10" ht="18" customHeight="1">
      <c r="A201" s="339"/>
      <c r="B201" s="345" t="s">
        <v>115</v>
      </c>
      <c r="C201" s="9"/>
      <c r="D201" s="655">
        <f>学校５頁!M7</f>
        <v>0</v>
      </c>
      <c r="E201" s="329" t="s">
        <v>96</v>
      </c>
      <c r="F201" s="329" t="s">
        <v>75</v>
      </c>
      <c r="G201" s="329" t="s">
        <v>107</v>
      </c>
      <c r="H201" s="4" t="str">
        <f t="shared" si="14"/>
        <v>Ⅱ-3-特-(3) その他</v>
      </c>
      <c r="J201" s="4">
        <f t="shared" si="15"/>
        <v>1</v>
      </c>
    </row>
    <row r="202" spans="1:10" ht="18" customHeight="1">
      <c r="A202" s="339"/>
      <c r="B202" s="345" t="s">
        <v>116</v>
      </c>
      <c r="C202" s="812"/>
      <c r="D202" s="795">
        <f>学校５頁!N7</f>
        <v>0</v>
      </c>
      <c r="E202" s="329" t="s">
        <v>96</v>
      </c>
      <c r="F202" s="329" t="s">
        <v>75</v>
      </c>
      <c r="G202" s="329" t="s">
        <v>107</v>
      </c>
      <c r="H202" s="4" t="str">
        <f t="shared" si="14"/>
        <v>Ⅱ-3-特-(4) 計</v>
      </c>
      <c r="J202" s="4">
        <f t="shared" si="15"/>
        <v>1</v>
      </c>
    </row>
    <row r="203" spans="1:10" ht="18" customHeight="1">
      <c r="A203" s="814" t="s">
        <v>117</v>
      </c>
      <c r="B203" s="815"/>
      <c r="C203" s="797"/>
      <c r="D203" s="798"/>
      <c r="H203" s="332" t="str">
        <f>A203</f>
        <v>4．いじめの認知件数の学年別内訳</v>
      </c>
      <c r="J203" s="4">
        <f t="shared" si="15"/>
        <v>1</v>
      </c>
    </row>
    <row r="204" spans="1:10" ht="18" customHeight="1">
      <c r="A204" s="810" t="s">
        <v>94</v>
      </c>
      <c r="B204" s="811" t="s">
        <v>118</v>
      </c>
      <c r="C204" s="622"/>
      <c r="D204" s="657">
        <f>学校５頁!J18</f>
        <v>0</v>
      </c>
      <c r="E204" s="329" t="s">
        <v>96</v>
      </c>
      <c r="F204" s="329" t="s">
        <v>119</v>
      </c>
      <c r="G204" s="329" t="s">
        <v>98</v>
      </c>
      <c r="H204" s="4" t="str">
        <f t="shared" si="14"/>
        <v>Ⅱ-4-小-1年</v>
      </c>
      <c r="J204" s="4">
        <f t="shared" si="15"/>
        <v>1</v>
      </c>
    </row>
    <row r="205" spans="1:10" ht="18" customHeight="1">
      <c r="A205" s="339"/>
      <c r="B205" s="340" t="s">
        <v>120</v>
      </c>
      <c r="C205" s="9"/>
      <c r="D205" s="655">
        <f>学校５頁!K18</f>
        <v>0</v>
      </c>
      <c r="E205" s="329" t="s">
        <v>96</v>
      </c>
      <c r="F205" s="329" t="s">
        <v>119</v>
      </c>
      <c r="G205" s="329" t="s">
        <v>98</v>
      </c>
      <c r="H205" s="4" t="str">
        <f t="shared" si="14"/>
        <v>Ⅱ-4-小-2年</v>
      </c>
      <c r="J205" s="4">
        <f t="shared" si="15"/>
        <v>1</v>
      </c>
    </row>
    <row r="206" spans="1:10" ht="18" customHeight="1">
      <c r="A206" s="339"/>
      <c r="B206" s="340" t="s">
        <v>121</v>
      </c>
      <c r="C206" s="9"/>
      <c r="D206" s="655">
        <f>学校５頁!L18</f>
        <v>0</v>
      </c>
      <c r="E206" s="329" t="s">
        <v>96</v>
      </c>
      <c r="F206" s="329" t="s">
        <v>119</v>
      </c>
      <c r="G206" s="329" t="s">
        <v>98</v>
      </c>
      <c r="H206" s="4" t="str">
        <f t="shared" si="14"/>
        <v>Ⅱ-4-小-3年</v>
      </c>
      <c r="J206" s="4">
        <f t="shared" si="15"/>
        <v>1</v>
      </c>
    </row>
    <row r="207" spans="1:10" ht="18" customHeight="1">
      <c r="A207" s="339"/>
      <c r="B207" s="340" t="s">
        <v>122</v>
      </c>
      <c r="C207" s="8"/>
      <c r="D207" s="658">
        <f>学校５頁!M18</f>
        <v>0</v>
      </c>
      <c r="E207" s="329" t="s">
        <v>96</v>
      </c>
      <c r="F207" s="329" t="s">
        <v>119</v>
      </c>
      <c r="G207" s="329" t="s">
        <v>98</v>
      </c>
      <c r="H207" s="4" t="str">
        <f t="shared" si="14"/>
        <v>Ⅱ-4-小-4年</v>
      </c>
      <c r="J207" s="4">
        <f t="shared" si="15"/>
        <v>1</v>
      </c>
    </row>
    <row r="208" spans="1:10" ht="18" customHeight="1">
      <c r="A208" s="339"/>
      <c r="B208" s="340" t="s">
        <v>123</v>
      </c>
      <c r="C208" s="9"/>
      <c r="D208" s="655">
        <f>学校５頁!N18</f>
        <v>0</v>
      </c>
      <c r="E208" s="329" t="s">
        <v>96</v>
      </c>
      <c r="F208" s="329" t="s">
        <v>119</v>
      </c>
      <c r="G208" s="329" t="s">
        <v>98</v>
      </c>
      <c r="H208" s="4" t="str">
        <f t="shared" si="14"/>
        <v>Ⅱ-4-小-5年</v>
      </c>
      <c r="J208" s="4">
        <f t="shared" si="15"/>
        <v>1</v>
      </c>
    </row>
    <row r="209" spans="1:10" ht="18" customHeight="1">
      <c r="A209" s="339"/>
      <c r="B209" s="340" t="s">
        <v>124</v>
      </c>
      <c r="C209" s="9"/>
      <c r="D209" s="658">
        <f>学校５頁!O18</f>
        <v>0</v>
      </c>
      <c r="E209" s="329" t="s">
        <v>96</v>
      </c>
      <c r="F209" s="329" t="s">
        <v>119</v>
      </c>
      <c r="G209" s="329" t="s">
        <v>98</v>
      </c>
      <c r="H209" s="4" t="str">
        <f t="shared" si="14"/>
        <v>Ⅱ-4-小-6年</v>
      </c>
      <c r="J209" s="4">
        <f t="shared" si="15"/>
        <v>1</v>
      </c>
    </row>
    <row r="210" spans="1:10" ht="18" customHeight="1">
      <c r="A210" s="339"/>
      <c r="B210" s="821" t="s">
        <v>125</v>
      </c>
      <c r="C210" s="812"/>
      <c r="D210" s="795">
        <f>学校５頁!P18</f>
        <v>0</v>
      </c>
      <c r="E210" s="329" t="s">
        <v>96</v>
      </c>
      <c r="F210" s="329" t="s">
        <v>119</v>
      </c>
      <c r="G210" s="329" t="s">
        <v>98</v>
      </c>
      <c r="H210" s="4" t="str">
        <f t="shared" si="14"/>
        <v>Ⅱ-4-小-合計</v>
      </c>
      <c r="J210" s="4">
        <f t="shared" si="15"/>
        <v>1</v>
      </c>
    </row>
    <row r="211" spans="1:10" ht="18" customHeight="1">
      <c r="A211" s="810" t="s">
        <v>102</v>
      </c>
      <c r="B211" s="811" t="s">
        <v>118</v>
      </c>
      <c r="C211" s="622"/>
      <c r="D211" s="657">
        <f>学校５頁!J19</f>
        <v>0</v>
      </c>
      <c r="E211" s="329" t="s">
        <v>96</v>
      </c>
      <c r="F211" s="329" t="s">
        <v>119</v>
      </c>
      <c r="G211" s="329" t="s">
        <v>103</v>
      </c>
      <c r="H211" s="4" t="str">
        <f t="shared" si="14"/>
        <v>Ⅱ-4-中-1年</v>
      </c>
      <c r="J211" s="4">
        <f t="shared" si="15"/>
        <v>1</v>
      </c>
    </row>
    <row r="212" spans="1:10" ht="18" customHeight="1">
      <c r="A212" s="339"/>
      <c r="B212" s="340" t="s">
        <v>120</v>
      </c>
      <c r="C212" s="9"/>
      <c r="D212" s="657">
        <f>学校５頁!K19</f>
        <v>0</v>
      </c>
      <c r="E212" s="329" t="s">
        <v>96</v>
      </c>
      <c r="F212" s="329" t="s">
        <v>119</v>
      </c>
      <c r="G212" s="329" t="s">
        <v>103</v>
      </c>
      <c r="H212" s="4" t="str">
        <f t="shared" si="14"/>
        <v>Ⅱ-4-中-2年</v>
      </c>
      <c r="J212" s="4">
        <f t="shared" si="15"/>
        <v>1</v>
      </c>
    </row>
    <row r="213" spans="1:10" ht="18" customHeight="1">
      <c r="A213" s="339"/>
      <c r="B213" s="340" t="s">
        <v>121</v>
      </c>
      <c r="C213" s="9"/>
      <c r="D213" s="657">
        <f>学校５頁!L19</f>
        <v>0</v>
      </c>
      <c r="E213" s="329" t="s">
        <v>96</v>
      </c>
      <c r="F213" s="329" t="s">
        <v>119</v>
      </c>
      <c r="G213" s="329" t="s">
        <v>103</v>
      </c>
      <c r="H213" s="4" t="str">
        <f t="shared" si="14"/>
        <v>Ⅱ-4-中-3年</v>
      </c>
      <c r="J213" s="4">
        <f t="shared" si="15"/>
        <v>1</v>
      </c>
    </row>
    <row r="214" spans="1:10" ht="18" customHeight="1">
      <c r="A214" s="339"/>
      <c r="B214" s="821" t="s">
        <v>125</v>
      </c>
      <c r="C214" s="812"/>
      <c r="D214" s="795">
        <f>学校５頁!P19</f>
        <v>0</v>
      </c>
      <c r="E214" s="329" t="s">
        <v>96</v>
      </c>
      <c r="F214" s="329" t="s">
        <v>119</v>
      </c>
      <c r="G214" s="329" t="s">
        <v>103</v>
      </c>
      <c r="H214" s="4" t="str">
        <f t="shared" si="14"/>
        <v>Ⅱ-4-中-合計</v>
      </c>
      <c r="J214" s="4">
        <f t="shared" si="15"/>
        <v>1</v>
      </c>
    </row>
    <row r="215" spans="1:10" ht="18" customHeight="1">
      <c r="A215" s="810" t="s">
        <v>104</v>
      </c>
      <c r="B215" s="811" t="s">
        <v>118</v>
      </c>
      <c r="C215" s="622"/>
      <c r="D215" s="657">
        <f>学校５頁!J20</f>
        <v>0</v>
      </c>
      <c r="E215" s="329" t="s">
        <v>96</v>
      </c>
      <c r="F215" s="329" t="s">
        <v>119</v>
      </c>
      <c r="G215" s="329" t="s">
        <v>105</v>
      </c>
      <c r="H215" s="4" t="str">
        <f t="shared" si="14"/>
        <v>Ⅱ-4-高-1年</v>
      </c>
      <c r="J215" s="4">
        <f t="shared" si="15"/>
        <v>1</v>
      </c>
    </row>
    <row r="216" spans="1:10" ht="18" customHeight="1">
      <c r="A216" s="339"/>
      <c r="B216" s="340" t="s">
        <v>120</v>
      </c>
      <c r="C216" s="9"/>
      <c r="D216" s="655">
        <f>学校５頁!K20</f>
        <v>0</v>
      </c>
      <c r="E216" s="329" t="s">
        <v>96</v>
      </c>
      <c r="F216" s="329" t="s">
        <v>119</v>
      </c>
      <c r="G216" s="329" t="s">
        <v>105</v>
      </c>
      <c r="H216" s="4" t="str">
        <f t="shared" si="14"/>
        <v>Ⅱ-4-高-2年</v>
      </c>
      <c r="J216" s="4">
        <f t="shared" si="15"/>
        <v>1</v>
      </c>
    </row>
    <row r="217" spans="1:10" ht="18" customHeight="1">
      <c r="A217" s="339"/>
      <c r="B217" s="340" t="s">
        <v>121</v>
      </c>
      <c r="C217" s="9"/>
      <c r="D217" s="655">
        <f>学校５頁!L20</f>
        <v>0</v>
      </c>
      <c r="E217" s="329" t="s">
        <v>96</v>
      </c>
      <c r="F217" s="329" t="s">
        <v>119</v>
      </c>
      <c r="G217" s="329" t="s">
        <v>105</v>
      </c>
      <c r="H217" s="4" t="str">
        <f t="shared" si="14"/>
        <v>Ⅱ-4-高-3年</v>
      </c>
      <c r="J217" s="4">
        <f t="shared" si="15"/>
        <v>1</v>
      </c>
    </row>
    <row r="218" spans="1:10" ht="18" customHeight="1">
      <c r="A218" s="339"/>
      <c r="B218" s="340" t="s">
        <v>122</v>
      </c>
      <c r="C218" s="9"/>
      <c r="D218" s="655">
        <f>学校５頁!M20</f>
        <v>0</v>
      </c>
      <c r="E218" s="329" t="s">
        <v>96</v>
      </c>
      <c r="F218" s="329" t="s">
        <v>119</v>
      </c>
      <c r="G218" s="329" t="s">
        <v>105</v>
      </c>
      <c r="H218" s="4" t="str">
        <f t="shared" si="14"/>
        <v>Ⅱ-4-高-4年</v>
      </c>
      <c r="J218" s="4">
        <f t="shared" si="15"/>
        <v>1</v>
      </c>
    </row>
    <row r="219" spans="1:10" ht="18" customHeight="1">
      <c r="A219" s="339"/>
      <c r="B219" s="821" t="s">
        <v>125</v>
      </c>
      <c r="C219" s="812"/>
      <c r="D219" s="795">
        <f>学校５頁!P20</f>
        <v>0</v>
      </c>
      <c r="E219" s="329" t="s">
        <v>96</v>
      </c>
      <c r="F219" s="329" t="s">
        <v>119</v>
      </c>
      <c r="G219" s="329" t="s">
        <v>105</v>
      </c>
      <c r="H219" s="4" t="str">
        <f t="shared" si="14"/>
        <v>Ⅱ-4-高-合計</v>
      </c>
      <c r="J219" s="4">
        <f t="shared" si="15"/>
        <v>1</v>
      </c>
    </row>
    <row r="220" spans="1:10" ht="18" customHeight="1">
      <c r="A220" s="810" t="s">
        <v>126</v>
      </c>
      <c r="B220" s="811" t="s">
        <v>118</v>
      </c>
      <c r="C220" s="622"/>
      <c r="D220" s="657">
        <f>学校５頁!J21</f>
        <v>0</v>
      </c>
      <c r="E220" s="329" t="s">
        <v>96</v>
      </c>
      <c r="F220" s="329" t="s">
        <v>119</v>
      </c>
      <c r="G220" s="329" t="s">
        <v>127</v>
      </c>
      <c r="H220" s="4" t="str">
        <f t="shared" si="14"/>
        <v>Ⅱ-4-特(小)-1年</v>
      </c>
      <c r="J220" s="4">
        <f t="shared" si="15"/>
        <v>1</v>
      </c>
    </row>
    <row r="221" spans="1:10" ht="18" customHeight="1">
      <c r="A221" s="339" t="s">
        <v>128</v>
      </c>
      <c r="B221" s="340" t="s">
        <v>120</v>
      </c>
      <c r="C221" s="9"/>
      <c r="D221" s="655">
        <f>学校５頁!K21</f>
        <v>0</v>
      </c>
      <c r="E221" s="329" t="s">
        <v>96</v>
      </c>
      <c r="F221" s="329" t="s">
        <v>119</v>
      </c>
      <c r="G221" s="329" t="s">
        <v>127</v>
      </c>
      <c r="H221" s="4" t="str">
        <f t="shared" si="14"/>
        <v>Ⅱ-4-特(小)-2年</v>
      </c>
      <c r="J221" s="4">
        <f t="shared" si="15"/>
        <v>1</v>
      </c>
    </row>
    <row r="222" spans="1:10" ht="18" customHeight="1">
      <c r="A222" s="339"/>
      <c r="B222" s="340" t="s">
        <v>121</v>
      </c>
      <c r="C222" s="9"/>
      <c r="D222" s="655">
        <f>学校５頁!L21</f>
        <v>0</v>
      </c>
      <c r="E222" s="329" t="s">
        <v>96</v>
      </c>
      <c r="F222" s="329" t="s">
        <v>119</v>
      </c>
      <c r="G222" s="329" t="s">
        <v>127</v>
      </c>
      <c r="H222" s="4" t="str">
        <f t="shared" si="14"/>
        <v>Ⅱ-4-特(小)-3年</v>
      </c>
      <c r="J222" s="4">
        <f t="shared" si="15"/>
        <v>1</v>
      </c>
    </row>
    <row r="223" spans="1:10" ht="18" customHeight="1">
      <c r="A223" s="339"/>
      <c r="B223" s="340" t="s">
        <v>122</v>
      </c>
      <c r="C223" s="622"/>
      <c r="D223" s="657">
        <f>学校５頁!M21</f>
        <v>0</v>
      </c>
      <c r="E223" s="329" t="s">
        <v>96</v>
      </c>
      <c r="F223" s="329" t="s">
        <v>119</v>
      </c>
      <c r="G223" s="329" t="s">
        <v>127</v>
      </c>
      <c r="H223" s="4" t="str">
        <f t="shared" si="14"/>
        <v>Ⅱ-4-特(小)-4年</v>
      </c>
      <c r="J223" s="4">
        <f t="shared" si="15"/>
        <v>1</v>
      </c>
    </row>
    <row r="224" spans="1:10" ht="18" customHeight="1">
      <c r="A224" s="339"/>
      <c r="B224" s="340" t="s">
        <v>123</v>
      </c>
      <c r="C224" s="9"/>
      <c r="D224" s="658">
        <f>学校５頁!N21</f>
        <v>0</v>
      </c>
      <c r="E224" s="329" t="s">
        <v>96</v>
      </c>
      <c r="F224" s="329" t="s">
        <v>119</v>
      </c>
      <c r="G224" s="329" t="s">
        <v>127</v>
      </c>
      <c r="H224" s="4" t="str">
        <f t="shared" si="14"/>
        <v>Ⅱ-4-特(小)-5年</v>
      </c>
      <c r="J224" s="4">
        <f t="shared" si="15"/>
        <v>1</v>
      </c>
    </row>
    <row r="225" spans="1:10" ht="18" customHeight="1">
      <c r="A225" s="339"/>
      <c r="B225" s="340" t="s">
        <v>124</v>
      </c>
      <c r="C225" s="9"/>
      <c r="D225" s="655">
        <f>学校５頁!O21</f>
        <v>0</v>
      </c>
      <c r="E225" s="329" t="s">
        <v>96</v>
      </c>
      <c r="F225" s="329" t="s">
        <v>119</v>
      </c>
      <c r="G225" s="329" t="s">
        <v>127</v>
      </c>
      <c r="H225" s="4" t="str">
        <f t="shared" ref="H225:H253" si="16">E225&amp;F225&amp;G225&amp;B225</f>
        <v>Ⅱ-4-特(小)-6年</v>
      </c>
      <c r="J225" s="4">
        <f t="shared" si="15"/>
        <v>1</v>
      </c>
    </row>
    <row r="226" spans="1:10" ht="18" customHeight="1">
      <c r="A226" s="339"/>
      <c r="B226" s="821" t="s">
        <v>125</v>
      </c>
      <c r="C226" s="812"/>
      <c r="D226" s="795">
        <f>学校５頁!P21</f>
        <v>0</v>
      </c>
      <c r="E226" s="329" t="s">
        <v>96</v>
      </c>
      <c r="F226" s="329" t="s">
        <v>119</v>
      </c>
      <c r="G226" s="329" t="s">
        <v>127</v>
      </c>
      <c r="H226" s="4" t="str">
        <f t="shared" si="16"/>
        <v>Ⅱ-4-特(小)-合計</v>
      </c>
      <c r="J226" s="4">
        <f t="shared" si="15"/>
        <v>1</v>
      </c>
    </row>
    <row r="227" spans="1:10" ht="18" customHeight="1">
      <c r="A227" s="810" t="s">
        <v>126</v>
      </c>
      <c r="B227" s="811" t="s">
        <v>118</v>
      </c>
      <c r="C227" s="622"/>
      <c r="D227" s="657">
        <f>学校５頁!J22</f>
        <v>0</v>
      </c>
      <c r="E227" s="329" t="s">
        <v>96</v>
      </c>
      <c r="F227" s="329" t="s">
        <v>119</v>
      </c>
      <c r="G227" s="329" t="s">
        <v>129</v>
      </c>
      <c r="H227" s="4" t="str">
        <f t="shared" si="16"/>
        <v>Ⅱ-4-特(中)-1年</v>
      </c>
      <c r="J227" s="4">
        <f t="shared" si="15"/>
        <v>1</v>
      </c>
    </row>
    <row r="228" spans="1:10" ht="18" customHeight="1">
      <c r="A228" s="339" t="s">
        <v>130</v>
      </c>
      <c r="B228" s="340" t="s">
        <v>120</v>
      </c>
      <c r="C228" s="9"/>
      <c r="D228" s="657">
        <f>学校５頁!K22</f>
        <v>0</v>
      </c>
      <c r="E228" s="329" t="s">
        <v>96</v>
      </c>
      <c r="F228" s="329" t="s">
        <v>119</v>
      </c>
      <c r="G228" s="329" t="s">
        <v>129</v>
      </c>
      <c r="H228" s="4" t="str">
        <f t="shared" si="16"/>
        <v>Ⅱ-4-特(中)-2年</v>
      </c>
      <c r="J228" s="4">
        <f t="shared" si="15"/>
        <v>1</v>
      </c>
    </row>
    <row r="229" spans="1:10" ht="18" customHeight="1">
      <c r="A229" s="339"/>
      <c r="B229" s="340" t="s">
        <v>121</v>
      </c>
      <c r="C229" s="9"/>
      <c r="D229" s="655">
        <f>学校５頁!L22</f>
        <v>0</v>
      </c>
      <c r="E229" s="329" t="s">
        <v>96</v>
      </c>
      <c r="F229" s="329" t="s">
        <v>119</v>
      </c>
      <c r="G229" s="329" t="s">
        <v>129</v>
      </c>
      <c r="H229" s="4" t="str">
        <f t="shared" si="16"/>
        <v>Ⅱ-4-特(中)-3年</v>
      </c>
      <c r="J229" s="4">
        <f t="shared" si="15"/>
        <v>1</v>
      </c>
    </row>
    <row r="230" spans="1:10" ht="18" customHeight="1">
      <c r="A230" s="339"/>
      <c r="B230" s="821" t="s">
        <v>125</v>
      </c>
      <c r="C230" s="812"/>
      <c r="D230" s="795">
        <f>学校５頁!P22</f>
        <v>0</v>
      </c>
      <c r="E230" s="329" t="s">
        <v>96</v>
      </c>
      <c r="F230" s="329" t="s">
        <v>119</v>
      </c>
      <c r="G230" s="329" t="s">
        <v>129</v>
      </c>
      <c r="H230" s="4" t="str">
        <f t="shared" si="16"/>
        <v>Ⅱ-4-特(中)-合計</v>
      </c>
      <c r="J230" s="4">
        <f t="shared" si="15"/>
        <v>1</v>
      </c>
    </row>
    <row r="231" spans="1:10" ht="18" customHeight="1">
      <c r="A231" s="810" t="s">
        <v>126</v>
      </c>
      <c r="B231" s="811" t="s">
        <v>118</v>
      </c>
      <c r="C231" s="622"/>
      <c r="D231" s="657">
        <f>学校５頁!J23</f>
        <v>0</v>
      </c>
      <c r="E231" s="329" t="s">
        <v>96</v>
      </c>
      <c r="F231" s="329" t="s">
        <v>119</v>
      </c>
      <c r="G231" s="329" t="s">
        <v>131</v>
      </c>
      <c r="H231" s="4" t="str">
        <f t="shared" si="16"/>
        <v>Ⅱ-4-特(高)-1年</v>
      </c>
      <c r="J231" s="4">
        <f t="shared" si="15"/>
        <v>1</v>
      </c>
    </row>
    <row r="232" spans="1:10" ht="18" customHeight="1">
      <c r="A232" s="339" t="s">
        <v>132</v>
      </c>
      <c r="B232" s="340" t="s">
        <v>120</v>
      </c>
      <c r="C232" s="9"/>
      <c r="D232" s="655">
        <f>学校５頁!K23</f>
        <v>0</v>
      </c>
      <c r="E232" s="329" t="s">
        <v>96</v>
      </c>
      <c r="F232" s="329" t="s">
        <v>119</v>
      </c>
      <c r="G232" s="329" t="s">
        <v>131</v>
      </c>
      <c r="H232" s="4" t="str">
        <f t="shared" si="16"/>
        <v>Ⅱ-4-特(高)-2年</v>
      </c>
      <c r="J232" s="4">
        <f t="shared" si="15"/>
        <v>1</v>
      </c>
    </row>
    <row r="233" spans="1:10" ht="18" customHeight="1">
      <c r="A233" s="339"/>
      <c r="B233" s="340" t="s">
        <v>121</v>
      </c>
      <c r="C233" s="9"/>
      <c r="D233" s="655">
        <f>学校５頁!L23</f>
        <v>0</v>
      </c>
      <c r="E233" s="329" t="s">
        <v>96</v>
      </c>
      <c r="F233" s="329" t="s">
        <v>119</v>
      </c>
      <c r="G233" s="329" t="s">
        <v>131</v>
      </c>
      <c r="H233" s="4" t="str">
        <f t="shared" si="16"/>
        <v>Ⅱ-4-特(高)-3年</v>
      </c>
      <c r="J233" s="4">
        <f t="shared" si="15"/>
        <v>1</v>
      </c>
    </row>
    <row r="234" spans="1:10" ht="18" customHeight="1">
      <c r="A234" s="339"/>
      <c r="B234" s="821" t="s">
        <v>125</v>
      </c>
      <c r="C234" s="812"/>
      <c r="D234" s="795">
        <f>学校５頁!P23</f>
        <v>0</v>
      </c>
      <c r="E234" s="329" t="s">
        <v>96</v>
      </c>
      <c r="F234" s="329" t="s">
        <v>119</v>
      </c>
      <c r="G234" s="329" t="s">
        <v>131</v>
      </c>
      <c r="H234" s="4" t="str">
        <f t="shared" si="16"/>
        <v>Ⅱ-4-特(高)-合計</v>
      </c>
      <c r="J234" s="4">
        <f t="shared" si="15"/>
        <v>1</v>
      </c>
    </row>
    <row r="235" spans="1:10" ht="18" customHeight="1">
      <c r="A235" s="822" t="s">
        <v>133</v>
      </c>
      <c r="B235" s="823"/>
      <c r="C235" s="116"/>
      <c r="D235" s="660"/>
      <c r="H235" s="332" t="str">
        <f>A235</f>
        <v>5．いじめの発見のきっかけ</v>
      </c>
      <c r="J235" s="4">
        <f t="shared" si="15"/>
        <v>1</v>
      </c>
    </row>
    <row r="236" spans="1:10" ht="18" customHeight="1">
      <c r="A236" s="810" t="s">
        <v>94</v>
      </c>
      <c r="B236" s="811" t="s">
        <v>134</v>
      </c>
      <c r="C236" s="8"/>
      <c r="D236" s="657">
        <f>学校６頁!I6</f>
        <v>0</v>
      </c>
      <c r="E236" s="329" t="s">
        <v>96</v>
      </c>
      <c r="F236" s="329" t="s">
        <v>135</v>
      </c>
      <c r="G236" s="329" t="s">
        <v>98</v>
      </c>
      <c r="H236" s="4" t="str">
        <f t="shared" si="16"/>
        <v>Ⅱ-5-小-学級担任</v>
      </c>
      <c r="J236" s="4">
        <f t="shared" si="15"/>
        <v>1</v>
      </c>
    </row>
    <row r="237" spans="1:10" ht="18" customHeight="1">
      <c r="A237" s="339"/>
      <c r="B237" s="340" t="s">
        <v>136</v>
      </c>
      <c r="C237" s="9"/>
      <c r="D237" s="655">
        <f>学校６頁!I7</f>
        <v>0</v>
      </c>
      <c r="E237" s="329" t="s">
        <v>96</v>
      </c>
      <c r="F237" s="329" t="s">
        <v>135</v>
      </c>
      <c r="G237" s="329" t="s">
        <v>98</v>
      </c>
      <c r="H237" s="4" t="str">
        <f t="shared" si="16"/>
        <v>Ⅱ-5-小-学級担任以外の教職員</v>
      </c>
      <c r="J237" s="4">
        <f t="shared" si="15"/>
        <v>1</v>
      </c>
    </row>
    <row r="238" spans="1:10" ht="18" customHeight="1">
      <c r="A238" s="339"/>
      <c r="B238" s="340" t="s">
        <v>137</v>
      </c>
      <c r="C238" s="622"/>
      <c r="D238" s="655">
        <f>学校６頁!I8</f>
        <v>0</v>
      </c>
      <c r="E238" s="329" t="s">
        <v>96</v>
      </c>
      <c r="F238" s="329" t="s">
        <v>135</v>
      </c>
      <c r="G238" s="329" t="s">
        <v>98</v>
      </c>
      <c r="H238" s="4" t="str">
        <f t="shared" si="16"/>
        <v>Ⅱ-5-小-養護教諭</v>
      </c>
      <c r="J238" s="4">
        <f t="shared" si="15"/>
        <v>1</v>
      </c>
    </row>
    <row r="239" spans="1:10" ht="18" customHeight="1">
      <c r="A239" s="339"/>
      <c r="B239" s="340" t="s">
        <v>138</v>
      </c>
      <c r="C239" s="9"/>
      <c r="D239" s="655">
        <f>学校６頁!I9</f>
        <v>0</v>
      </c>
      <c r="E239" s="329" t="s">
        <v>96</v>
      </c>
      <c r="F239" s="329" t="s">
        <v>135</v>
      </c>
      <c r="G239" s="329" t="s">
        <v>98</v>
      </c>
      <c r="H239" s="4" t="str">
        <f t="shared" si="16"/>
        <v>Ⅱ-5-小-ＳＣ等</v>
      </c>
      <c r="J239" s="4">
        <f t="shared" si="15"/>
        <v>1</v>
      </c>
    </row>
    <row r="240" spans="1:10" ht="18" customHeight="1">
      <c r="A240" s="339"/>
      <c r="B240" s="340" t="s">
        <v>139</v>
      </c>
      <c r="C240" s="9"/>
      <c r="D240" s="655">
        <f>学校６頁!I10</f>
        <v>0</v>
      </c>
      <c r="E240" s="329" t="s">
        <v>96</v>
      </c>
      <c r="F240" s="329" t="s">
        <v>135</v>
      </c>
      <c r="G240" s="329" t="s">
        <v>98</v>
      </c>
      <c r="H240" s="4" t="str">
        <f t="shared" si="16"/>
        <v>Ⅱ-5-小-アンケート調査</v>
      </c>
      <c r="J240" s="4">
        <f t="shared" si="15"/>
        <v>1</v>
      </c>
    </row>
    <row r="241" spans="1:10" ht="18" customHeight="1">
      <c r="A241" s="339"/>
      <c r="B241" s="340" t="s">
        <v>140</v>
      </c>
      <c r="C241" s="9"/>
      <c r="D241" s="655">
        <f>学校６頁!I5</f>
        <v>0</v>
      </c>
      <c r="E241" s="329" t="s">
        <v>96</v>
      </c>
      <c r="F241" s="329" t="s">
        <v>135</v>
      </c>
      <c r="G241" s="329" t="s">
        <v>98</v>
      </c>
      <c r="H241" s="4" t="str">
        <f t="shared" si="16"/>
        <v>Ⅱ-5-小-学校の教職員等が発見した</v>
      </c>
      <c r="J241" s="4">
        <f t="shared" si="15"/>
        <v>1</v>
      </c>
    </row>
    <row r="242" spans="1:10" ht="18" customHeight="1">
      <c r="A242" s="339"/>
      <c r="B242" s="340" t="s">
        <v>141</v>
      </c>
      <c r="C242" s="9"/>
      <c r="D242" s="655">
        <f>学校６頁!I12</f>
        <v>0</v>
      </c>
      <c r="E242" s="329" t="s">
        <v>96</v>
      </c>
      <c r="F242" s="329" t="s">
        <v>135</v>
      </c>
      <c r="G242" s="329" t="s">
        <v>98</v>
      </c>
      <c r="H242" s="4" t="str">
        <f t="shared" si="16"/>
        <v>Ⅱ-5-小-本人</v>
      </c>
      <c r="J242" s="4">
        <f t="shared" si="15"/>
        <v>1</v>
      </c>
    </row>
    <row r="243" spans="1:10" ht="18" customHeight="1">
      <c r="A243" s="339"/>
      <c r="B243" s="340" t="s">
        <v>142</v>
      </c>
      <c r="C243" s="9"/>
      <c r="D243" s="655">
        <f>学校６頁!I13</f>
        <v>0</v>
      </c>
      <c r="E243" s="329" t="s">
        <v>96</v>
      </c>
      <c r="F243" s="329" t="s">
        <v>135</v>
      </c>
      <c r="G243" s="329" t="s">
        <v>98</v>
      </c>
      <c r="H243" s="4" t="str">
        <f t="shared" si="16"/>
        <v>Ⅱ-5-小-本人の保護者</v>
      </c>
      <c r="J243" s="4">
        <f t="shared" si="15"/>
        <v>1</v>
      </c>
    </row>
    <row r="244" spans="1:10" ht="18" customHeight="1">
      <c r="A244" s="339"/>
      <c r="B244" s="340" t="s">
        <v>143</v>
      </c>
      <c r="C244" s="9"/>
      <c r="D244" s="655">
        <f>学校６頁!I14</f>
        <v>0</v>
      </c>
      <c r="E244" s="329" t="s">
        <v>96</v>
      </c>
      <c r="F244" s="329" t="s">
        <v>135</v>
      </c>
      <c r="G244" s="329" t="s">
        <v>98</v>
      </c>
      <c r="H244" s="4" t="str">
        <f t="shared" si="16"/>
        <v>Ⅱ-5-小-児童生徒からの情報</v>
      </c>
      <c r="J244" s="4">
        <f t="shared" si="15"/>
        <v>1</v>
      </c>
    </row>
    <row r="245" spans="1:10" ht="18" customHeight="1">
      <c r="A245" s="339"/>
      <c r="B245" s="340" t="s">
        <v>144</v>
      </c>
      <c r="C245" s="9"/>
      <c r="D245" s="655">
        <f>学校６頁!I15</f>
        <v>0</v>
      </c>
      <c r="E245" s="329" t="s">
        <v>96</v>
      </c>
      <c r="F245" s="329" t="s">
        <v>135</v>
      </c>
      <c r="G245" s="329" t="s">
        <v>98</v>
      </c>
      <c r="H245" s="4" t="str">
        <f t="shared" si="16"/>
        <v>Ⅱ-5-小-本人以外の保護者からの情報</v>
      </c>
      <c r="J245" s="4">
        <f t="shared" si="15"/>
        <v>1</v>
      </c>
    </row>
    <row r="246" spans="1:10" ht="18" customHeight="1">
      <c r="A246" s="339"/>
      <c r="B246" s="340" t="s">
        <v>145</v>
      </c>
      <c r="C246" s="9"/>
      <c r="D246" s="655">
        <f>学校６頁!I16</f>
        <v>0</v>
      </c>
      <c r="E246" s="329" t="s">
        <v>96</v>
      </c>
      <c r="F246" s="329" t="s">
        <v>135</v>
      </c>
      <c r="G246" s="329" t="s">
        <v>98</v>
      </c>
      <c r="H246" s="4" t="str">
        <f t="shared" si="16"/>
        <v>Ⅱ-5-小-地域の住民</v>
      </c>
      <c r="J246" s="4">
        <f t="shared" si="15"/>
        <v>1</v>
      </c>
    </row>
    <row r="247" spans="1:10" ht="18" customHeight="1">
      <c r="A247" s="339"/>
      <c r="B247" s="340" t="s">
        <v>146</v>
      </c>
      <c r="C247" s="9"/>
      <c r="D247" s="655">
        <f>学校６頁!I17</f>
        <v>0</v>
      </c>
      <c r="E247" s="329" t="s">
        <v>96</v>
      </c>
      <c r="F247" s="329" t="s">
        <v>135</v>
      </c>
      <c r="G247" s="329" t="s">
        <v>98</v>
      </c>
      <c r="H247" s="4" t="str">
        <f t="shared" si="16"/>
        <v>Ⅱ-5-小-学校以外の関係機関</v>
      </c>
      <c r="J247" s="4">
        <f t="shared" si="15"/>
        <v>1</v>
      </c>
    </row>
    <row r="248" spans="1:10" ht="18" customHeight="1">
      <c r="A248" s="339"/>
      <c r="B248" s="340" t="s">
        <v>147</v>
      </c>
      <c r="C248" s="9"/>
      <c r="D248" s="655">
        <f>学校６頁!I18</f>
        <v>0</v>
      </c>
      <c r="E248" s="329" t="s">
        <v>96</v>
      </c>
      <c r="F248" s="329" t="s">
        <v>135</v>
      </c>
      <c r="G248" s="329" t="s">
        <v>98</v>
      </c>
      <c r="H248" s="4" t="str">
        <f t="shared" si="16"/>
        <v>Ⅱ-5-小-その他</v>
      </c>
      <c r="J248" s="4">
        <f t="shared" si="15"/>
        <v>1</v>
      </c>
    </row>
    <row r="249" spans="1:10" ht="18" customHeight="1">
      <c r="A249" s="339"/>
      <c r="B249" s="340" t="s">
        <v>148</v>
      </c>
      <c r="C249" s="9"/>
      <c r="D249" s="655">
        <f>学校６頁!I11</f>
        <v>0</v>
      </c>
      <c r="E249" s="329" t="s">
        <v>96</v>
      </c>
      <c r="F249" s="329" t="s">
        <v>135</v>
      </c>
      <c r="G249" s="329" t="s">
        <v>98</v>
      </c>
      <c r="H249" s="4" t="str">
        <f t="shared" si="16"/>
        <v>Ⅱ-5-小-学校の教職員以外からの情報により発見した</v>
      </c>
      <c r="J249" s="4">
        <f t="shared" si="15"/>
        <v>1</v>
      </c>
    </row>
    <row r="250" spans="1:10" ht="18" customHeight="1">
      <c r="A250" s="339"/>
      <c r="B250" s="346" t="s">
        <v>149</v>
      </c>
      <c r="C250" s="812"/>
      <c r="D250" s="795">
        <f>学校６頁!I19</f>
        <v>0</v>
      </c>
      <c r="E250" s="329" t="s">
        <v>96</v>
      </c>
      <c r="F250" s="329" t="s">
        <v>135</v>
      </c>
      <c r="G250" s="329" t="s">
        <v>98</v>
      </c>
      <c r="H250" s="4" t="str">
        <f t="shared" si="16"/>
        <v>Ⅱ-5-小-計</v>
      </c>
      <c r="J250" s="4">
        <f t="shared" si="15"/>
        <v>1</v>
      </c>
    </row>
    <row r="251" spans="1:10" ht="18" customHeight="1">
      <c r="A251" s="810" t="s">
        <v>102</v>
      </c>
      <c r="B251" s="811" t="s">
        <v>134</v>
      </c>
      <c r="C251" s="8"/>
      <c r="D251" s="657">
        <f>学校６頁!J6</f>
        <v>0</v>
      </c>
      <c r="E251" s="329" t="s">
        <v>96</v>
      </c>
      <c r="F251" s="329" t="s">
        <v>135</v>
      </c>
      <c r="G251" s="329" t="s">
        <v>103</v>
      </c>
      <c r="H251" s="4" t="str">
        <f t="shared" si="16"/>
        <v>Ⅱ-5-中-学級担任</v>
      </c>
      <c r="J251" s="4">
        <f t="shared" si="15"/>
        <v>1</v>
      </c>
    </row>
    <row r="252" spans="1:10" ht="18" customHeight="1">
      <c r="A252" s="339"/>
      <c r="B252" s="340" t="s">
        <v>136</v>
      </c>
      <c r="C252" s="800"/>
      <c r="D252" s="655">
        <f>学校６頁!J7</f>
        <v>0</v>
      </c>
      <c r="E252" s="329" t="s">
        <v>96</v>
      </c>
      <c r="F252" s="329" t="s">
        <v>135</v>
      </c>
      <c r="G252" s="329" t="s">
        <v>103</v>
      </c>
      <c r="H252" s="4" t="str">
        <f t="shared" si="16"/>
        <v>Ⅱ-5-中-学級担任以外の教職員</v>
      </c>
      <c r="J252" s="4">
        <f t="shared" si="15"/>
        <v>1</v>
      </c>
    </row>
    <row r="253" spans="1:10" ht="18" customHeight="1">
      <c r="A253" s="339"/>
      <c r="B253" s="340" t="s">
        <v>137</v>
      </c>
      <c r="C253" s="9"/>
      <c r="D253" s="655">
        <f>学校６頁!J8</f>
        <v>0</v>
      </c>
      <c r="E253" s="329" t="s">
        <v>96</v>
      </c>
      <c r="F253" s="329" t="s">
        <v>135</v>
      </c>
      <c r="G253" s="329" t="s">
        <v>103</v>
      </c>
      <c r="H253" s="4" t="str">
        <f t="shared" si="16"/>
        <v>Ⅱ-5-中-養護教諭</v>
      </c>
      <c r="J253" s="4">
        <f t="shared" si="15"/>
        <v>1</v>
      </c>
    </row>
    <row r="254" spans="1:10" ht="18" customHeight="1">
      <c r="A254" s="339"/>
      <c r="B254" s="340" t="s">
        <v>138</v>
      </c>
      <c r="C254" s="622"/>
      <c r="D254" s="655">
        <f>学校６頁!J9</f>
        <v>0</v>
      </c>
      <c r="E254" s="329" t="s">
        <v>96</v>
      </c>
      <c r="F254" s="329" t="s">
        <v>135</v>
      </c>
      <c r="G254" s="329" t="s">
        <v>103</v>
      </c>
      <c r="H254" s="4" t="str">
        <f t="shared" ref="H254:H294" si="17">E254&amp;F254&amp;G254&amp;B254</f>
        <v>Ⅱ-5-中-ＳＣ等</v>
      </c>
      <c r="J254" s="4">
        <f t="shared" si="15"/>
        <v>1</v>
      </c>
    </row>
    <row r="255" spans="1:10" ht="18" customHeight="1">
      <c r="A255" s="339"/>
      <c r="B255" s="340" t="s">
        <v>139</v>
      </c>
      <c r="C255" s="9"/>
      <c r="D255" s="655">
        <f>学校６頁!J10</f>
        <v>0</v>
      </c>
      <c r="E255" s="329" t="s">
        <v>96</v>
      </c>
      <c r="F255" s="329" t="s">
        <v>135</v>
      </c>
      <c r="G255" s="329" t="s">
        <v>103</v>
      </c>
      <c r="H255" s="4" t="str">
        <f t="shared" si="17"/>
        <v>Ⅱ-5-中-アンケート調査</v>
      </c>
      <c r="J255" s="4">
        <f t="shared" si="15"/>
        <v>1</v>
      </c>
    </row>
    <row r="256" spans="1:10" ht="18" customHeight="1">
      <c r="A256" s="339"/>
      <c r="B256" s="340" t="s">
        <v>140</v>
      </c>
      <c r="C256" s="9"/>
      <c r="D256" s="655">
        <f>学校６頁!J5</f>
        <v>0</v>
      </c>
      <c r="E256" s="329" t="s">
        <v>96</v>
      </c>
      <c r="F256" s="329" t="s">
        <v>135</v>
      </c>
      <c r="G256" s="329" t="s">
        <v>103</v>
      </c>
      <c r="H256" s="4" t="str">
        <f t="shared" si="17"/>
        <v>Ⅱ-5-中-学校の教職員等が発見した</v>
      </c>
      <c r="J256" s="4">
        <f t="shared" si="15"/>
        <v>1</v>
      </c>
    </row>
    <row r="257" spans="1:10" ht="18" customHeight="1">
      <c r="A257" s="339"/>
      <c r="B257" s="340" t="s">
        <v>141</v>
      </c>
      <c r="C257" s="9"/>
      <c r="D257" s="655">
        <f>学校６頁!J12</f>
        <v>0</v>
      </c>
      <c r="E257" s="329" t="s">
        <v>96</v>
      </c>
      <c r="F257" s="329" t="s">
        <v>135</v>
      </c>
      <c r="G257" s="329" t="s">
        <v>103</v>
      </c>
      <c r="H257" s="4" t="str">
        <f t="shared" si="17"/>
        <v>Ⅱ-5-中-本人</v>
      </c>
      <c r="J257" s="4">
        <f t="shared" si="15"/>
        <v>1</v>
      </c>
    </row>
    <row r="258" spans="1:10" ht="18" customHeight="1">
      <c r="A258" s="339"/>
      <c r="B258" s="340" t="s">
        <v>142</v>
      </c>
      <c r="C258" s="9"/>
      <c r="D258" s="655">
        <f>学校６頁!J13</f>
        <v>0</v>
      </c>
      <c r="E258" s="329" t="s">
        <v>96</v>
      </c>
      <c r="F258" s="329" t="s">
        <v>135</v>
      </c>
      <c r="G258" s="329" t="s">
        <v>103</v>
      </c>
      <c r="H258" s="4" t="str">
        <f t="shared" si="17"/>
        <v>Ⅱ-5-中-本人の保護者</v>
      </c>
      <c r="J258" s="4">
        <f t="shared" ref="J258:J321" si="18">COUNTIF($H$2:$H$2903,H258)</f>
        <v>1</v>
      </c>
    </row>
    <row r="259" spans="1:10" ht="18" customHeight="1">
      <c r="A259" s="339"/>
      <c r="B259" s="340" t="s">
        <v>143</v>
      </c>
      <c r="C259" s="9"/>
      <c r="D259" s="655">
        <f>学校６頁!J14</f>
        <v>0</v>
      </c>
      <c r="E259" s="329" t="s">
        <v>96</v>
      </c>
      <c r="F259" s="329" t="s">
        <v>135</v>
      </c>
      <c r="G259" s="329" t="s">
        <v>103</v>
      </c>
      <c r="H259" s="4" t="str">
        <f t="shared" si="17"/>
        <v>Ⅱ-5-中-児童生徒からの情報</v>
      </c>
      <c r="J259" s="4">
        <f t="shared" si="18"/>
        <v>1</v>
      </c>
    </row>
    <row r="260" spans="1:10" ht="18" customHeight="1">
      <c r="A260" s="339"/>
      <c r="B260" s="340" t="s">
        <v>144</v>
      </c>
      <c r="C260" s="9"/>
      <c r="D260" s="655">
        <f>学校６頁!J15</f>
        <v>0</v>
      </c>
      <c r="E260" s="329" t="s">
        <v>96</v>
      </c>
      <c r="F260" s="329" t="s">
        <v>135</v>
      </c>
      <c r="G260" s="329" t="s">
        <v>103</v>
      </c>
      <c r="H260" s="4" t="str">
        <f t="shared" si="17"/>
        <v>Ⅱ-5-中-本人以外の保護者からの情報</v>
      </c>
      <c r="J260" s="4">
        <f t="shared" si="18"/>
        <v>1</v>
      </c>
    </row>
    <row r="261" spans="1:10" ht="18" customHeight="1">
      <c r="A261" s="339"/>
      <c r="B261" s="340" t="s">
        <v>145</v>
      </c>
      <c r="C261" s="9"/>
      <c r="D261" s="655">
        <f>学校６頁!J16</f>
        <v>0</v>
      </c>
      <c r="E261" s="329" t="s">
        <v>96</v>
      </c>
      <c r="F261" s="329" t="s">
        <v>135</v>
      </c>
      <c r="G261" s="329" t="s">
        <v>103</v>
      </c>
      <c r="H261" s="4" t="str">
        <f t="shared" si="17"/>
        <v>Ⅱ-5-中-地域の住民</v>
      </c>
      <c r="J261" s="4">
        <f t="shared" si="18"/>
        <v>1</v>
      </c>
    </row>
    <row r="262" spans="1:10" ht="18" customHeight="1">
      <c r="A262" s="339"/>
      <c r="B262" s="340" t="s">
        <v>146</v>
      </c>
      <c r="C262" s="800"/>
      <c r="D262" s="655">
        <f>学校６頁!J17</f>
        <v>0</v>
      </c>
      <c r="E262" s="329" t="s">
        <v>96</v>
      </c>
      <c r="F262" s="329" t="s">
        <v>135</v>
      </c>
      <c r="G262" s="329" t="s">
        <v>103</v>
      </c>
      <c r="H262" s="4" t="str">
        <f t="shared" si="17"/>
        <v>Ⅱ-5-中-学校以外の関係機関</v>
      </c>
      <c r="J262" s="4">
        <f t="shared" si="18"/>
        <v>1</v>
      </c>
    </row>
    <row r="263" spans="1:10" ht="18" customHeight="1">
      <c r="A263" s="339"/>
      <c r="B263" s="340" t="s">
        <v>147</v>
      </c>
      <c r="C263" s="9"/>
      <c r="D263" s="655">
        <f>学校６頁!J18</f>
        <v>0</v>
      </c>
      <c r="E263" s="329" t="s">
        <v>96</v>
      </c>
      <c r="F263" s="329" t="s">
        <v>135</v>
      </c>
      <c r="G263" s="329" t="s">
        <v>103</v>
      </c>
      <c r="H263" s="4" t="str">
        <f t="shared" si="17"/>
        <v>Ⅱ-5-中-その他</v>
      </c>
      <c r="J263" s="4">
        <f t="shared" si="18"/>
        <v>1</v>
      </c>
    </row>
    <row r="264" spans="1:10" ht="18" customHeight="1">
      <c r="A264" s="339"/>
      <c r="B264" s="340" t="s">
        <v>148</v>
      </c>
      <c r="C264" s="622"/>
      <c r="D264" s="655">
        <f>学校６頁!J11</f>
        <v>0</v>
      </c>
      <c r="E264" s="329" t="s">
        <v>96</v>
      </c>
      <c r="F264" s="329" t="s">
        <v>135</v>
      </c>
      <c r="G264" s="329" t="s">
        <v>103</v>
      </c>
      <c r="H264" s="4" t="str">
        <f t="shared" si="17"/>
        <v>Ⅱ-5-中-学校の教職員以外からの情報により発見した</v>
      </c>
      <c r="J264" s="4">
        <f t="shared" si="18"/>
        <v>1</v>
      </c>
    </row>
    <row r="265" spans="1:10" ht="18" customHeight="1">
      <c r="A265" s="339"/>
      <c r="B265" s="346" t="s">
        <v>149</v>
      </c>
      <c r="C265" s="812"/>
      <c r="D265" s="795">
        <f>学校６頁!J19</f>
        <v>0</v>
      </c>
      <c r="E265" s="329" t="s">
        <v>96</v>
      </c>
      <c r="F265" s="329" t="s">
        <v>135</v>
      </c>
      <c r="G265" s="329" t="s">
        <v>103</v>
      </c>
      <c r="H265" s="4" t="str">
        <f t="shared" si="17"/>
        <v>Ⅱ-5-中-計</v>
      </c>
      <c r="J265" s="4">
        <f t="shared" si="18"/>
        <v>1</v>
      </c>
    </row>
    <row r="266" spans="1:10" ht="18" customHeight="1">
      <c r="A266" s="810" t="s">
        <v>104</v>
      </c>
      <c r="B266" s="811" t="s">
        <v>134</v>
      </c>
      <c r="C266" s="622"/>
      <c r="D266" s="658">
        <f>学校６頁!K6</f>
        <v>0</v>
      </c>
      <c r="E266" s="329" t="s">
        <v>96</v>
      </c>
      <c r="F266" s="329" t="s">
        <v>135</v>
      </c>
      <c r="G266" s="329" t="s">
        <v>105</v>
      </c>
      <c r="H266" s="4" t="str">
        <f t="shared" si="17"/>
        <v>Ⅱ-5-高-学級担任</v>
      </c>
      <c r="J266" s="4">
        <f t="shared" si="18"/>
        <v>1</v>
      </c>
    </row>
    <row r="267" spans="1:10" ht="18" customHeight="1">
      <c r="A267" s="339"/>
      <c r="B267" s="340" t="s">
        <v>136</v>
      </c>
      <c r="C267" s="9"/>
      <c r="D267" s="655">
        <f>学校６頁!K7</f>
        <v>0</v>
      </c>
      <c r="E267" s="329" t="s">
        <v>96</v>
      </c>
      <c r="F267" s="329" t="s">
        <v>135</v>
      </c>
      <c r="G267" s="329" t="s">
        <v>105</v>
      </c>
      <c r="H267" s="4" t="str">
        <f t="shared" si="17"/>
        <v>Ⅱ-5-高-学級担任以外の教職員</v>
      </c>
      <c r="J267" s="4">
        <f t="shared" si="18"/>
        <v>1</v>
      </c>
    </row>
    <row r="268" spans="1:10" ht="18" customHeight="1">
      <c r="A268" s="339"/>
      <c r="B268" s="340" t="s">
        <v>137</v>
      </c>
      <c r="C268" s="9"/>
      <c r="D268" s="655">
        <f>学校６頁!K8</f>
        <v>0</v>
      </c>
      <c r="E268" s="329" t="s">
        <v>96</v>
      </c>
      <c r="F268" s="329" t="s">
        <v>135</v>
      </c>
      <c r="G268" s="329" t="s">
        <v>105</v>
      </c>
      <c r="H268" s="4" t="str">
        <f t="shared" si="17"/>
        <v>Ⅱ-5-高-養護教諭</v>
      </c>
      <c r="J268" s="4">
        <f t="shared" si="18"/>
        <v>1</v>
      </c>
    </row>
    <row r="269" spans="1:10" ht="18" customHeight="1">
      <c r="A269" s="339"/>
      <c r="B269" s="340" t="s">
        <v>138</v>
      </c>
      <c r="C269" s="9"/>
      <c r="D269" s="655">
        <f>学校６頁!K9</f>
        <v>0</v>
      </c>
      <c r="E269" s="329" t="s">
        <v>96</v>
      </c>
      <c r="F269" s="329" t="s">
        <v>135</v>
      </c>
      <c r="G269" s="329" t="s">
        <v>105</v>
      </c>
      <c r="H269" s="4" t="str">
        <f t="shared" si="17"/>
        <v>Ⅱ-5-高-ＳＣ等</v>
      </c>
      <c r="J269" s="4">
        <f t="shared" si="18"/>
        <v>1</v>
      </c>
    </row>
    <row r="270" spans="1:10" ht="18" customHeight="1">
      <c r="A270" s="339"/>
      <c r="B270" s="340" t="s">
        <v>139</v>
      </c>
      <c r="C270" s="9"/>
      <c r="D270" s="655">
        <f>学校６頁!K10</f>
        <v>0</v>
      </c>
      <c r="E270" s="329" t="s">
        <v>96</v>
      </c>
      <c r="F270" s="329" t="s">
        <v>135</v>
      </c>
      <c r="G270" s="329" t="s">
        <v>105</v>
      </c>
      <c r="H270" s="4" t="str">
        <f t="shared" si="17"/>
        <v>Ⅱ-5-高-アンケート調査</v>
      </c>
      <c r="J270" s="4">
        <f t="shared" si="18"/>
        <v>1</v>
      </c>
    </row>
    <row r="271" spans="1:10" ht="18" customHeight="1">
      <c r="A271" s="339"/>
      <c r="B271" s="340" t="s">
        <v>140</v>
      </c>
      <c r="C271" s="9"/>
      <c r="D271" s="655">
        <f>学校６頁!K5</f>
        <v>0</v>
      </c>
      <c r="E271" s="329" t="s">
        <v>96</v>
      </c>
      <c r="F271" s="329" t="s">
        <v>135</v>
      </c>
      <c r="G271" s="329" t="s">
        <v>105</v>
      </c>
      <c r="H271" s="4" t="str">
        <f t="shared" si="17"/>
        <v>Ⅱ-5-高-学校の教職員等が発見した</v>
      </c>
      <c r="J271" s="4">
        <f t="shared" si="18"/>
        <v>1</v>
      </c>
    </row>
    <row r="272" spans="1:10" ht="18" customHeight="1">
      <c r="A272" s="339"/>
      <c r="B272" s="340" t="s">
        <v>141</v>
      </c>
      <c r="C272" s="800"/>
      <c r="D272" s="655">
        <f>学校６頁!K12</f>
        <v>0</v>
      </c>
      <c r="E272" s="329" t="s">
        <v>96</v>
      </c>
      <c r="F272" s="329" t="s">
        <v>135</v>
      </c>
      <c r="G272" s="329" t="s">
        <v>105</v>
      </c>
      <c r="H272" s="4" t="str">
        <f t="shared" si="17"/>
        <v>Ⅱ-5-高-本人</v>
      </c>
      <c r="J272" s="4">
        <f t="shared" si="18"/>
        <v>1</v>
      </c>
    </row>
    <row r="273" spans="1:10" ht="18" customHeight="1">
      <c r="A273" s="339"/>
      <c r="B273" s="340" t="s">
        <v>142</v>
      </c>
      <c r="C273" s="9"/>
      <c r="D273" s="655">
        <f>学校６頁!K13</f>
        <v>0</v>
      </c>
      <c r="E273" s="329" t="s">
        <v>96</v>
      </c>
      <c r="F273" s="329" t="s">
        <v>135</v>
      </c>
      <c r="G273" s="329" t="s">
        <v>105</v>
      </c>
      <c r="H273" s="4" t="str">
        <f t="shared" si="17"/>
        <v>Ⅱ-5-高-本人の保護者</v>
      </c>
      <c r="J273" s="4">
        <f t="shared" si="18"/>
        <v>1</v>
      </c>
    </row>
    <row r="274" spans="1:10" ht="18" customHeight="1">
      <c r="A274" s="339"/>
      <c r="B274" s="340" t="s">
        <v>143</v>
      </c>
      <c r="C274" s="622"/>
      <c r="D274" s="655">
        <f>学校６頁!K14</f>
        <v>0</v>
      </c>
      <c r="E274" s="329" t="s">
        <v>96</v>
      </c>
      <c r="F274" s="329" t="s">
        <v>135</v>
      </c>
      <c r="G274" s="329" t="s">
        <v>105</v>
      </c>
      <c r="H274" s="4" t="str">
        <f t="shared" si="17"/>
        <v>Ⅱ-5-高-児童生徒からの情報</v>
      </c>
      <c r="J274" s="4">
        <f t="shared" si="18"/>
        <v>1</v>
      </c>
    </row>
    <row r="275" spans="1:10" ht="18" customHeight="1">
      <c r="A275" s="339"/>
      <c r="B275" s="340" t="s">
        <v>144</v>
      </c>
      <c r="C275" s="9"/>
      <c r="D275" s="655">
        <f>学校６頁!K15</f>
        <v>0</v>
      </c>
      <c r="E275" s="329" t="s">
        <v>96</v>
      </c>
      <c r="F275" s="329" t="s">
        <v>135</v>
      </c>
      <c r="G275" s="329" t="s">
        <v>105</v>
      </c>
      <c r="H275" s="4" t="str">
        <f t="shared" si="17"/>
        <v>Ⅱ-5-高-本人以外の保護者からの情報</v>
      </c>
      <c r="J275" s="4">
        <f t="shared" si="18"/>
        <v>1</v>
      </c>
    </row>
    <row r="276" spans="1:10" ht="18" customHeight="1">
      <c r="A276" s="339"/>
      <c r="B276" s="340" t="s">
        <v>145</v>
      </c>
      <c r="C276" s="9"/>
      <c r="D276" s="655">
        <f>学校６頁!K16</f>
        <v>0</v>
      </c>
      <c r="E276" s="329" t="s">
        <v>96</v>
      </c>
      <c r="F276" s="329" t="s">
        <v>135</v>
      </c>
      <c r="G276" s="329" t="s">
        <v>105</v>
      </c>
      <c r="H276" s="4" t="str">
        <f t="shared" si="17"/>
        <v>Ⅱ-5-高-地域の住民</v>
      </c>
      <c r="J276" s="4">
        <f t="shared" si="18"/>
        <v>1</v>
      </c>
    </row>
    <row r="277" spans="1:10" ht="18" customHeight="1">
      <c r="A277" s="339"/>
      <c r="B277" s="340" t="s">
        <v>146</v>
      </c>
      <c r="C277" s="9"/>
      <c r="D277" s="655">
        <f>学校６頁!K17</f>
        <v>0</v>
      </c>
      <c r="E277" s="329" t="s">
        <v>96</v>
      </c>
      <c r="F277" s="329" t="s">
        <v>135</v>
      </c>
      <c r="G277" s="329" t="s">
        <v>105</v>
      </c>
      <c r="H277" s="4" t="str">
        <f t="shared" si="17"/>
        <v>Ⅱ-5-高-学校以外の関係機関</v>
      </c>
      <c r="J277" s="4">
        <f t="shared" si="18"/>
        <v>1</v>
      </c>
    </row>
    <row r="278" spans="1:10" ht="18" customHeight="1">
      <c r="A278" s="339"/>
      <c r="B278" s="340" t="s">
        <v>147</v>
      </c>
      <c r="C278" s="9"/>
      <c r="D278" s="655">
        <f>学校６頁!K18</f>
        <v>0</v>
      </c>
      <c r="E278" s="329" t="s">
        <v>96</v>
      </c>
      <c r="F278" s="329" t="s">
        <v>135</v>
      </c>
      <c r="G278" s="329" t="s">
        <v>105</v>
      </c>
      <c r="H278" s="4" t="str">
        <f t="shared" si="17"/>
        <v>Ⅱ-5-高-その他</v>
      </c>
      <c r="J278" s="4">
        <f t="shared" si="18"/>
        <v>1</v>
      </c>
    </row>
    <row r="279" spans="1:10" ht="18" customHeight="1">
      <c r="A279" s="339"/>
      <c r="B279" s="340" t="s">
        <v>148</v>
      </c>
      <c r="C279" s="622"/>
      <c r="D279" s="655">
        <f>学校６頁!K11</f>
        <v>0</v>
      </c>
      <c r="E279" s="329" t="s">
        <v>96</v>
      </c>
      <c r="F279" s="329" t="s">
        <v>135</v>
      </c>
      <c r="G279" s="329" t="s">
        <v>105</v>
      </c>
      <c r="H279" s="4" t="str">
        <f t="shared" si="17"/>
        <v>Ⅱ-5-高-学校の教職員以外からの情報により発見した</v>
      </c>
      <c r="J279" s="4">
        <f t="shared" si="18"/>
        <v>1</v>
      </c>
    </row>
    <row r="280" spans="1:10" ht="18" customHeight="1">
      <c r="A280" s="339"/>
      <c r="B280" s="346" t="s">
        <v>149</v>
      </c>
      <c r="C280" s="812"/>
      <c r="D280" s="795">
        <f>学校６頁!K19</f>
        <v>0</v>
      </c>
      <c r="E280" s="329" t="s">
        <v>96</v>
      </c>
      <c r="F280" s="329" t="s">
        <v>135</v>
      </c>
      <c r="G280" s="329" t="s">
        <v>105</v>
      </c>
      <c r="H280" s="4" t="str">
        <f t="shared" si="17"/>
        <v>Ⅱ-5-高-計</v>
      </c>
      <c r="J280" s="4">
        <f t="shared" si="18"/>
        <v>1</v>
      </c>
    </row>
    <row r="281" spans="1:10" ht="18" customHeight="1">
      <c r="A281" s="813" t="s">
        <v>106</v>
      </c>
      <c r="B281" s="811" t="s">
        <v>134</v>
      </c>
      <c r="C281" s="622"/>
      <c r="D281" s="657">
        <f>学校６頁!L6</f>
        <v>0</v>
      </c>
      <c r="E281" s="329" t="s">
        <v>96</v>
      </c>
      <c r="F281" s="329" t="s">
        <v>135</v>
      </c>
      <c r="G281" s="329" t="s">
        <v>107</v>
      </c>
      <c r="H281" s="4" t="str">
        <f t="shared" si="17"/>
        <v>Ⅱ-5-特-学級担任</v>
      </c>
      <c r="J281" s="4">
        <f t="shared" si="18"/>
        <v>1</v>
      </c>
    </row>
    <row r="282" spans="1:10" ht="18" customHeight="1">
      <c r="A282" s="339"/>
      <c r="B282" s="340" t="s">
        <v>136</v>
      </c>
      <c r="C282" s="800"/>
      <c r="D282" s="655">
        <f>学校６頁!L7</f>
        <v>0</v>
      </c>
      <c r="E282" s="329" t="s">
        <v>96</v>
      </c>
      <c r="F282" s="329" t="s">
        <v>135</v>
      </c>
      <c r="G282" s="329" t="s">
        <v>107</v>
      </c>
      <c r="H282" s="4" t="str">
        <f t="shared" si="17"/>
        <v>Ⅱ-5-特-学級担任以外の教職員</v>
      </c>
      <c r="J282" s="4">
        <f t="shared" si="18"/>
        <v>1</v>
      </c>
    </row>
    <row r="283" spans="1:10" ht="18" customHeight="1">
      <c r="A283" s="339"/>
      <c r="B283" s="340" t="s">
        <v>137</v>
      </c>
      <c r="C283" s="9"/>
      <c r="D283" s="655">
        <f>学校６頁!L8</f>
        <v>0</v>
      </c>
      <c r="E283" s="329" t="s">
        <v>96</v>
      </c>
      <c r="F283" s="329" t="s">
        <v>135</v>
      </c>
      <c r="G283" s="329" t="s">
        <v>107</v>
      </c>
      <c r="H283" s="4" t="str">
        <f t="shared" si="17"/>
        <v>Ⅱ-5-特-養護教諭</v>
      </c>
      <c r="J283" s="4">
        <f t="shared" si="18"/>
        <v>1</v>
      </c>
    </row>
    <row r="284" spans="1:10" ht="18" customHeight="1">
      <c r="A284" s="339"/>
      <c r="B284" s="340" t="s">
        <v>138</v>
      </c>
      <c r="C284" s="622"/>
      <c r="D284" s="655">
        <f>学校６頁!L9</f>
        <v>0</v>
      </c>
      <c r="E284" s="329" t="s">
        <v>96</v>
      </c>
      <c r="F284" s="329" t="s">
        <v>135</v>
      </c>
      <c r="G284" s="329" t="s">
        <v>107</v>
      </c>
      <c r="H284" s="4" t="str">
        <f t="shared" si="17"/>
        <v>Ⅱ-5-特-ＳＣ等</v>
      </c>
      <c r="J284" s="4">
        <f t="shared" si="18"/>
        <v>1</v>
      </c>
    </row>
    <row r="285" spans="1:10" ht="18" customHeight="1">
      <c r="A285" s="339"/>
      <c r="B285" s="340" t="s">
        <v>139</v>
      </c>
      <c r="C285" s="9"/>
      <c r="D285" s="655">
        <f>学校６頁!L10</f>
        <v>0</v>
      </c>
      <c r="E285" s="329" t="s">
        <v>96</v>
      </c>
      <c r="F285" s="329" t="s">
        <v>135</v>
      </c>
      <c r="G285" s="329" t="s">
        <v>107</v>
      </c>
      <c r="H285" s="4" t="str">
        <f t="shared" si="17"/>
        <v>Ⅱ-5-特-アンケート調査</v>
      </c>
      <c r="J285" s="4">
        <f t="shared" si="18"/>
        <v>1</v>
      </c>
    </row>
    <row r="286" spans="1:10" ht="18" customHeight="1">
      <c r="A286" s="339"/>
      <c r="B286" s="340" t="s">
        <v>140</v>
      </c>
      <c r="C286" s="9"/>
      <c r="D286" s="655">
        <f>学校６頁!L5</f>
        <v>0</v>
      </c>
      <c r="E286" s="329" t="s">
        <v>96</v>
      </c>
      <c r="F286" s="329" t="s">
        <v>135</v>
      </c>
      <c r="G286" s="329" t="s">
        <v>107</v>
      </c>
      <c r="H286" s="4" t="str">
        <f t="shared" si="17"/>
        <v>Ⅱ-5-特-学校の教職員等が発見した</v>
      </c>
      <c r="J286" s="4">
        <f t="shared" si="18"/>
        <v>1</v>
      </c>
    </row>
    <row r="287" spans="1:10" ht="18" customHeight="1">
      <c r="A287" s="339"/>
      <c r="B287" s="340" t="s">
        <v>141</v>
      </c>
      <c r="C287" s="9"/>
      <c r="D287" s="655">
        <f>学校６頁!L12</f>
        <v>0</v>
      </c>
      <c r="E287" s="329" t="s">
        <v>96</v>
      </c>
      <c r="F287" s="329" t="s">
        <v>135</v>
      </c>
      <c r="G287" s="329" t="s">
        <v>107</v>
      </c>
      <c r="H287" s="4" t="str">
        <f t="shared" si="17"/>
        <v>Ⅱ-5-特-本人</v>
      </c>
      <c r="J287" s="4">
        <f t="shared" si="18"/>
        <v>1</v>
      </c>
    </row>
    <row r="288" spans="1:10" ht="18" customHeight="1">
      <c r="A288" s="339"/>
      <c r="B288" s="340" t="s">
        <v>142</v>
      </c>
      <c r="C288" s="9"/>
      <c r="D288" s="655">
        <f>学校６頁!L13</f>
        <v>0</v>
      </c>
      <c r="E288" s="329" t="s">
        <v>96</v>
      </c>
      <c r="F288" s="329" t="s">
        <v>135</v>
      </c>
      <c r="G288" s="329" t="s">
        <v>107</v>
      </c>
      <c r="H288" s="4" t="str">
        <f t="shared" si="17"/>
        <v>Ⅱ-5-特-本人の保護者</v>
      </c>
      <c r="J288" s="4">
        <f t="shared" si="18"/>
        <v>1</v>
      </c>
    </row>
    <row r="289" spans="1:10" ht="18" customHeight="1">
      <c r="A289" s="339"/>
      <c r="B289" s="340" t="s">
        <v>143</v>
      </c>
      <c r="C289" s="9"/>
      <c r="D289" s="655">
        <f>学校６頁!L14</f>
        <v>0</v>
      </c>
      <c r="E289" s="329" t="s">
        <v>96</v>
      </c>
      <c r="F289" s="329" t="s">
        <v>135</v>
      </c>
      <c r="G289" s="329" t="s">
        <v>107</v>
      </c>
      <c r="H289" s="4" t="str">
        <f t="shared" si="17"/>
        <v>Ⅱ-5-特-児童生徒からの情報</v>
      </c>
      <c r="J289" s="4">
        <f t="shared" si="18"/>
        <v>1</v>
      </c>
    </row>
    <row r="290" spans="1:10" ht="18" customHeight="1">
      <c r="A290" s="339"/>
      <c r="B290" s="340" t="s">
        <v>144</v>
      </c>
      <c r="C290" s="9"/>
      <c r="D290" s="655">
        <f>学校６頁!L15</f>
        <v>0</v>
      </c>
      <c r="E290" s="329" t="s">
        <v>96</v>
      </c>
      <c r="F290" s="329" t="s">
        <v>135</v>
      </c>
      <c r="G290" s="329" t="s">
        <v>107</v>
      </c>
      <c r="H290" s="4" t="str">
        <f t="shared" si="17"/>
        <v>Ⅱ-5-特-本人以外の保護者からの情報</v>
      </c>
      <c r="J290" s="4">
        <f t="shared" si="18"/>
        <v>1</v>
      </c>
    </row>
    <row r="291" spans="1:10" ht="18" customHeight="1">
      <c r="A291" s="339"/>
      <c r="B291" s="340" t="s">
        <v>145</v>
      </c>
      <c r="C291" s="9"/>
      <c r="D291" s="655">
        <f>学校６頁!L16</f>
        <v>0</v>
      </c>
      <c r="E291" s="329" t="s">
        <v>96</v>
      </c>
      <c r="F291" s="329" t="s">
        <v>135</v>
      </c>
      <c r="G291" s="329" t="s">
        <v>107</v>
      </c>
      <c r="H291" s="4" t="str">
        <f t="shared" si="17"/>
        <v>Ⅱ-5-特-地域の住民</v>
      </c>
      <c r="J291" s="4">
        <f t="shared" si="18"/>
        <v>1</v>
      </c>
    </row>
    <row r="292" spans="1:10" ht="18" customHeight="1">
      <c r="A292" s="339"/>
      <c r="B292" s="340" t="s">
        <v>146</v>
      </c>
      <c r="C292" s="9"/>
      <c r="D292" s="655">
        <f>学校６頁!L17</f>
        <v>0</v>
      </c>
      <c r="E292" s="329" t="s">
        <v>96</v>
      </c>
      <c r="F292" s="329" t="s">
        <v>135</v>
      </c>
      <c r="G292" s="329" t="s">
        <v>107</v>
      </c>
      <c r="H292" s="4" t="str">
        <f t="shared" si="17"/>
        <v>Ⅱ-5-特-学校以外の関係機関</v>
      </c>
      <c r="J292" s="4">
        <f t="shared" si="18"/>
        <v>1</v>
      </c>
    </row>
    <row r="293" spans="1:10" ht="18" customHeight="1">
      <c r="A293" s="339"/>
      <c r="B293" s="340" t="s">
        <v>147</v>
      </c>
      <c r="C293" s="15"/>
      <c r="D293" s="655">
        <f>学校６頁!L18</f>
        <v>0</v>
      </c>
      <c r="E293" s="329" t="s">
        <v>96</v>
      </c>
      <c r="F293" s="329" t="s">
        <v>135</v>
      </c>
      <c r="G293" s="329" t="s">
        <v>107</v>
      </c>
      <c r="H293" s="4" t="str">
        <f t="shared" si="17"/>
        <v>Ⅱ-5-特-その他</v>
      </c>
      <c r="J293" s="4">
        <f t="shared" si="18"/>
        <v>1</v>
      </c>
    </row>
    <row r="294" spans="1:10" ht="18" customHeight="1">
      <c r="A294" s="339"/>
      <c r="B294" s="340" t="s">
        <v>148</v>
      </c>
      <c r="C294" s="15"/>
      <c r="D294" s="655">
        <f>学校６頁!L11</f>
        <v>0</v>
      </c>
      <c r="E294" s="329" t="s">
        <v>96</v>
      </c>
      <c r="F294" s="329" t="s">
        <v>135</v>
      </c>
      <c r="G294" s="329" t="s">
        <v>107</v>
      </c>
      <c r="H294" s="4" t="str">
        <f t="shared" si="17"/>
        <v>Ⅱ-5-特-学校の教職員以外からの情報により発見した</v>
      </c>
      <c r="J294" s="4">
        <f t="shared" si="18"/>
        <v>1</v>
      </c>
    </row>
    <row r="295" spans="1:10" ht="18" customHeight="1">
      <c r="A295" s="347"/>
      <c r="B295" s="346" t="s">
        <v>149</v>
      </c>
      <c r="C295" s="135"/>
      <c r="D295" s="656">
        <f>学校６頁!L19</f>
        <v>0</v>
      </c>
      <c r="E295" s="329" t="s">
        <v>96</v>
      </c>
      <c r="F295" s="329" t="s">
        <v>135</v>
      </c>
      <c r="G295" s="329" t="s">
        <v>107</v>
      </c>
      <c r="H295" s="4" t="str">
        <f t="shared" ref="H295:H336" si="19">E295&amp;F295&amp;G295&amp;B295</f>
        <v>Ⅱ-5-特-計</v>
      </c>
      <c r="J295" s="4">
        <f t="shared" si="18"/>
        <v>1</v>
      </c>
    </row>
    <row r="296" spans="1:10" ht="18" customHeight="1">
      <c r="A296" s="814" t="s">
        <v>150</v>
      </c>
      <c r="B296" s="815"/>
      <c r="C296" s="116"/>
      <c r="D296" s="660"/>
      <c r="H296" s="332" t="str">
        <f>A296</f>
        <v>6．いじめられた児童生徒の相談の状況</v>
      </c>
      <c r="J296" s="4">
        <f t="shared" si="18"/>
        <v>1</v>
      </c>
    </row>
    <row r="297" spans="1:10" ht="18" customHeight="1">
      <c r="A297" s="810" t="s">
        <v>94</v>
      </c>
      <c r="B297" s="811" t="s">
        <v>134</v>
      </c>
      <c r="C297" s="622"/>
      <c r="D297" s="657">
        <f>学校７頁!H3</f>
        <v>0</v>
      </c>
      <c r="E297" s="329" t="s">
        <v>96</v>
      </c>
      <c r="F297" s="329" t="s">
        <v>151</v>
      </c>
      <c r="G297" s="329" t="s">
        <v>98</v>
      </c>
      <c r="H297" s="4" t="str">
        <f t="shared" si="19"/>
        <v>Ⅱ-6-小-学級担任</v>
      </c>
      <c r="J297" s="4">
        <f t="shared" si="18"/>
        <v>1</v>
      </c>
    </row>
    <row r="298" spans="1:10" ht="18" customHeight="1">
      <c r="A298" s="339"/>
      <c r="B298" s="340" t="s">
        <v>136</v>
      </c>
      <c r="C298" s="9"/>
      <c r="D298" s="655">
        <f>学校７頁!H4</f>
        <v>0</v>
      </c>
      <c r="E298" s="329" t="s">
        <v>96</v>
      </c>
      <c r="F298" s="329" t="s">
        <v>151</v>
      </c>
      <c r="G298" s="329" t="s">
        <v>98</v>
      </c>
      <c r="H298" s="4" t="str">
        <f t="shared" si="19"/>
        <v>Ⅱ-6-小-学級担任以外の教職員</v>
      </c>
      <c r="J298" s="4">
        <f t="shared" si="18"/>
        <v>1</v>
      </c>
    </row>
    <row r="299" spans="1:10" ht="18" customHeight="1">
      <c r="A299" s="339"/>
      <c r="B299" s="340" t="s">
        <v>137</v>
      </c>
      <c r="C299" s="9"/>
      <c r="D299" s="655">
        <f>学校７頁!H5</f>
        <v>0</v>
      </c>
      <c r="E299" s="329" t="s">
        <v>96</v>
      </c>
      <c r="F299" s="329" t="s">
        <v>151</v>
      </c>
      <c r="G299" s="329" t="s">
        <v>98</v>
      </c>
      <c r="H299" s="4" t="str">
        <f t="shared" si="19"/>
        <v>Ⅱ-6-小-養護教諭</v>
      </c>
      <c r="J299" s="4">
        <f t="shared" si="18"/>
        <v>1</v>
      </c>
    </row>
    <row r="300" spans="1:10" ht="18" customHeight="1">
      <c r="A300" s="339"/>
      <c r="B300" s="340" t="s">
        <v>138</v>
      </c>
      <c r="C300" s="9"/>
      <c r="D300" s="655">
        <f>学校７頁!H6</f>
        <v>0</v>
      </c>
      <c r="E300" s="329" t="s">
        <v>96</v>
      </c>
      <c r="F300" s="329" t="s">
        <v>151</v>
      </c>
      <c r="G300" s="329" t="s">
        <v>98</v>
      </c>
      <c r="H300" s="4" t="str">
        <f t="shared" si="19"/>
        <v>Ⅱ-6-小-ＳＣ等</v>
      </c>
      <c r="J300" s="4">
        <f t="shared" si="18"/>
        <v>1</v>
      </c>
    </row>
    <row r="301" spans="1:10" ht="18" customHeight="1">
      <c r="A301" s="339"/>
      <c r="B301" s="340" t="s">
        <v>152</v>
      </c>
      <c r="C301" s="9"/>
      <c r="D301" s="655">
        <f>学校７頁!H7</f>
        <v>0</v>
      </c>
      <c r="E301" s="329" t="s">
        <v>96</v>
      </c>
      <c r="F301" s="329" t="s">
        <v>151</v>
      </c>
      <c r="G301" s="329" t="s">
        <v>98</v>
      </c>
      <c r="H301" s="4" t="str">
        <f t="shared" si="19"/>
        <v>Ⅱ-6-小-学校以外の相談機関</v>
      </c>
      <c r="J301" s="4">
        <f t="shared" si="18"/>
        <v>1</v>
      </c>
    </row>
    <row r="302" spans="1:10" ht="18" customHeight="1">
      <c r="A302" s="339"/>
      <c r="B302" s="340" t="s">
        <v>153</v>
      </c>
      <c r="C302" s="9"/>
      <c r="D302" s="655">
        <f>学校７頁!H8</f>
        <v>0</v>
      </c>
      <c r="E302" s="329" t="s">
        <v>96</v>
      </c>
      <c r="F302" s="329" t="s">
        <v>151</v>
      </c>
      <c r="G302" s="329" t="s">
        <v>98</v>
      </c>
      <c r="H302" s="4" t="str">
        <f t="shared" si="19"/>
        <v>Ⅱ-6-小-保護者や家族</v>
      </c>
      <c r="J302" s="4">
        <f t="shared" si="18"/>
        <v>1</v>
      </c>
    </row>
    <row r="303" spans="1:10" ht="18" customHeight="1">
      <c r="A303" s="339"/>
      <c r="B303" s="340" t="s">
        <v>154</v>
      </c>
      <c r="C303" s="800"/>
      <c r="D303" s="655">
        <f>学校７頁!H9</f>
        <v>0</v>
      </c>
      <c r="E303" s="329" t="s">
        <v>96</v>
      </c>
      <c r="F303" s="329" t="s">
        <v>151</v>
      </c>
      <c r="G303" s="329" t="s">
        <v>98</v>
      </c>
      <c r="H303" s="4" t="str">
        <f t="shared" si="19"/>
        <v>Ⅱ-6-小-友人</v>
      </c>
      <c r="J303" s="4">
        <f t="shared" si="18"/>
        <v>1</v>
      </c>
    </row>
    <row r="304" spans="1:10" ht="18" customHeight="1">
      <c r="A304" s="339"/>
      <c r="B304" s="340" t="s">
        <v>147</v>
      </c>
      <c r="C304" s="9"/>
      <c r="D304" s="655">
        <f>学校７頁!H10</f>
        <v>0</v>
      </c>
      <c r="E304" s="329" t="s">
        <v>96</v>
      </c>
      <c r="F304" s="329" t="s">
        <v>151</v>
      </c>
      <c r="G304" s="329" t="s">
        <v>98</v>
      </c>
      <c r="H304" s="4" t="str">
        <f t="shared" si="19"/>
        <v>Ⅱ-6-小-その他</v>
      </c>
      <c r="J304" s="4">
        <f t="shared" si="18"/>
        <v>1</v>
      </c>
    </row>
    <row r="305" spans="1:10" ht="18" customHeight="1">
      <c r="A305" s="339"/>
      <c r="B305" s="824" t="s">
        <v>155</v>
      </c>
      <c r="C305" s="622"/>
      <c r="D305" s="655">
        <f>学校７頁!H11</f>
        <v>0</v>
      </c>
      <c r="E305" s="329" t="s">
        <v>96</v>
      </c>
      <c r="F305" s="329" t="s">
        <v>151</v>
      </c>
      <c r="G305" s="329" t="s">
        <v>98</v>
      </c>
      <c r="H305" s="4" t="str">
        <f t="shared" si="19"/>
        <v>Ⅱ-6-小-相談していない</v>
      </c>
      <c r="J305" s="4">
        <f t="shared" si="18"/>
        <v>1</v>
      </c>
    </row>
    <row r="306" spans="1:10" ht="18" customHeight="1">
      <c r="A306" s="347"/>
      <c r="B306" s="821" t="s">
        <v>149</v>
      </c>
      <c r="C306" s="812"/>
      <c r="D306" s="795">
        <f>学校７頁!H12</f>
        <v>0</v>
      </c>
      <c r="E306" s="329" t="s">
        <v>96</v>
      </c>
      <c r="F306" s="329" t="s">
        <v>151</v>
      </c>
      <c r="G306" s="329" t="s">
        <v>98</v>
      </c>
      <c r="H306" s="4" t="str">
        <f t="shared" si="19"/>
        <v>Ⅱ-6-小-計</v>
      </c>
      <c r="J306" s="4">
        <f t="shared" si="18"/>
        <v>1</v>
      </c>
    </row>
    <row r="307" spans="1:10" ht="18" customHeight="1">
      <c r="A307" s="810" t="s">
        <v>102</v>
      </c>
      <c r="B307" s="811" t="s">
        <v>134</v>
      </c>
      <c r="C307" s="622"/>
      <c r="D307" s="657">
        <f>学校７頁!I3</f>
        <v>0</v>
      </c>
      <c r="E307" s="329" t="s">
        <v>96</v>
      </c>
      <c r="F307" s="329" t="s">
        <v>151</v>
      </c>
      <c r="G307" s="329" t="s">
        <v>103</v>
      </c>
      <c r="H307" s="4" t="str">
        <f t="shared" si="19"/>
        <v>Ⅱ-6-中-学級担任</v>
      </c>
      <c r="J307" s="4">
        <f t="shared" si="18"/>
        <v>1</v>
      </c>
    </row>
    <row r="308" spans="1:10" ht="18" customHeight="1">
      <c r="A308" s="339"/>
      <c r="B308" s="340" t="s">
        <v>136</v>
      </c>
      <c r="C308" s="9"/>
      <c r="D308" s="655">
        <f>学校７頁!I4</f>
        <v>0</v>
      </c>
      <c r="E308" s="329" t="s">
        <v>96</v>
      </c>
      <c r="F308" s="329" t="s">
        <v>151</v>
      </c>
      <c r="G308" s="329" t="s">
        <v>103</v>
      </c>
      <c r="H308" s="4" t="str">
        <f t="shared" si="19"/>
        <v>Ⅱ-6-中-学級担任以外の教職員</v>
      </c>
      <c r="J308" s="4">
        <f t="shared" si="18"/>
        <v>1</v>
      </c>
    </row>
    <row r="309" spans="1:10" ht="18" customHeight="1">
      <c r="A309" s="339"/>
      <c r="B309" s="340" t="s">
        <v>137</v>
      </c>
      <c r="C309" s="9"/>
      <c r="D309" s="655">
        <f>学校７頁!I5</f>
        <v>0</v>
      </c>
      <c r="E309" s="329" t="s">
        <v>96</v>
      </c>
      <c r="F309" s="329" t="s">
        <v>151</v>
      </c>
      <c r="G309" s="329" t="s">
        <v>103</v>
      </c>
      <c r="H309" s="4" t="str">
        <f t="shared" si="19"/>
        <v>Ⅱ-6-中-養護教諭</v>
      </c>
      <c r="J309" s="4">
        <f t="shared" si="18"/>
        <v>1</v>
      </c>
    </row>
    <row r="310" spans="1:10" ht="18" customHeight="1">
      <c r="A310" s="339"/>
      <c r="B310" s="340" t="s">
        <v>138</v>
      </c>
      <c r="C310" s="9"/>
      <c r="D310" s="655">
        <f>学校７頁!I6</f>
        <v>0</v>
      </c>
      <c r="E310" s="329" t="s">
        <v>96</v>
      </c>
      <c r="F310" s="329" t="s">
        <v>151</v>
      </c>
      <c r="G310" s="329" t="s">
        <v>103</v>
      </c>
      <c r="H310" s="4" t="str">
        <f t="shared" si="19"/>
        <v>Ⅱ-6-中-ＳＣ等</v>
      </c>
      <c r="J310" s="4">
        <f t="shared" si="18"/>
        <v>1</v>
      </c>
    </row>
    <row r="311" spans="1:10" ht="18" customHeight="1">
      <c r="A311" s="339"/>
      <c r="B311" s="340" t="s">
        <v>152</v>
      </c>
      <c r="C311" s="9"/>
      <c r="D311" s="655">
        <f>学校７頁!I7</f>
        <v>0</v>
      </c>
      <c r="E311" s="329" t="s">
        <v>96</v>
      </c>
      <c r="F311" s="329" t="s">
        <v>151</v>
      </c>
      <c r="G311" s="329" t="s">
        <v>103</v>
      </c>
      <c r="H311" s="4" t="str">
        <f t="shared" si="19"/>
        <v>Ⅱ-6-中-学校以外の相談機関</v>
      </c>
      <c r="J311" s="4">
        <f t="shared" si="18"/>
        <v>1</v>
      </c>
    </row>
    <row r="312" spans="1:10" ht="18" customHeight="1">
      <c r="A312" s="339"/>
      <c r="B312" s="340" t="s">
        <v>153</v>
      </c>
      <c r="C312" s="9"/>
      <c r="D312" s="655">
        <f>学校７頁!I8</f>
        <v>0</v>
      </c>
      <c r="E312" s="329" t="s">
        <v>96</v>
      </c>
      <c r="F312" s="329" t="s">
        <v>151</v>
      </c>
      <c r="G312" s="329" t="s">
        <v>103</v>
      </c>
      <c r="H312" s="4" t="str">
        <f t="shared" si="19"/>
        <v>Ⅱ-6-中-保護者や家族</v>
      </c>
      <c r="J312" s="4">
        <f t="shared" si="18"/>
        <v>1</v>
      </c>
    </row>
    <row r="313" spans="1:10" ht="18" customHeight="1">
      <c r="A313" s="339"/>
      <c r="B313" s="340" t="s">
        <v>154</v>
      </c>
      <c r="C313" s="9"/>
      <c r="D313" s="655">
        <f>学校７頁!I9</f>
        <v>0</v>
      </c>
      <c r="E313" s="329" t="s">
        <v>96</v>
      </c>
      <c r="F313" s="329" t="s">
        <v>151</v>
      </c>
      <c r="G313" s="329" t="s">
        <v>103</v>
      </c>
      <c r="H313" s="4" t="str">
        <f t="shared" si="19"/>
        <v>Ⅱ-6-中-友人</v>
      </c>
      <c r="J313" s="4">
        <f t="shared" si="18"/>
        <v>1</v>
      </c>
    </row>
    <row r="314" spans="1:10" ht="18" customHeight="1">
      <c r="A314" s="339"/>
      <c r="B314" s="340" t="s">
        <v>147</v>
      </c>
      <c r="C314" s="622"/>
      <c r="D314" s="655">
        <f>学校７頁!I10</f>
        <v>0</v>
      </c>
      <c r="E314" s="329" t="s">
        <v>96</v>
      </c>
      <c r="F314" s="329" t="s">
        <v>151</v>
      </c>
      <c r="G314" s="329" t="s">
        <v>103</v>
      </c>
      <c r="H314" s="4" t="str">
        <f t="shared" si="19"/>
        <v>Ⅱ-6-中-その他</v>
      </c>
      <c r="J314" s="4">
        <f t="shared" si="18"/>
        <v>1</v>
      </c>
    </row>
    <row r="315" spans="1:10" ht="18" customHeight="1">
      <c r="A315" s="339"/>
      <c r="B315" s="824" t="s">
        <v>155</v>
      </c>
      <c r="C315" s="622"/>
      <c r="D315" s="655">
        <f>学校７頁!I11</f>
        <v>0</v>
      </c>
      <c r="E315" s="329" t="s">
        <v>96</v>
      </c>
      <c r="F315" s="329" t="s">
        <v>151</v>
      </c>
      <c r="G315" s="329" t="s">
        <v>103</v>
      </c>
      <c r="H315" s="4" t="str">
        <f t="shared" si="19"/>
        <v>Ⅱ-6-中-相談していない</v>
      </c>
      <c r="J315" s="4">
        <f t="shared" si="18"/>
        <v>1</v>
      </c>
    </row>
    <row r="316" spans="1:10" ht="18" customHeight="1">
      <c r="A316" s="347"/>
      <c r="B316" s="821" t="s">
        <v>149</v>
      </c>
      <c r="C316" s="812"/>
      <c r="D316" s="795">
        <f>学校７頁!I12</f>
        <v>0</v>
      </c>
      <c r="E316" s="329" t="s">
        <v>96</v>
      </c>
      <c r="F316" s="329" t="s">
        <v>151</v>
      </c>
      <c r="G316" s="329" t="s">
        <v>103</v>
      </c>
      <c r="H316" s="4" t="str">
        <f t="shared" si="19"/>
        <v>Ⅱ-6-中-計</v>
      </c>
      <c r="J316" s="4">
        <f t="shared" si="18"/>
        <v>1</v>
      </c>
    </row>
    <row r="317" spans="1:10" ht="18" customHeight="1">
      <c r="A317" s="810" t="s">
        <v>104</v>
      </c>
      <c r="B317" s="811" t="s">
        <v>134</v>
      </c>
      <c r="C317" s="622"/>
      <c r="D317" s="658">
        <f>学校７頁!J3</f>
        <v>0</v>
      </c>
      <c r="E317" s="329" t="s">
        <v>96</v>
      </c>
      <c r="F317" s="329" t="s">
        <v>151</v>
      </c>
      <c r="G317" s="329" t="s">
        <v>105</v>
      </c>
      <c r="H317" s="4" t="str">
        <f t="shared" si="19"/>
        <v>Ⅱ-6-高-学級担任</v>
      </c>
      <c r="J317" s="4">
        <f t="shared" si="18"/>
        <v>1</v>
      </c>
    </row>
    <row r="318" spans="1:10" ht="18" customHeight="1">
      <c r="A318" s="339"/>
      <c r="B318" s="340" t="s">
        <v>136</v>
      </c>
      <c r="C318" s="9"/>
      <c r="D318" s="655">
        <f>学校７頁!J4</f>
        <v>0</v>
      </c>
      <c r="E318" s="329" t="s">
        <v>96</v>
      </c>
      <c r="F318" s="329" t="s">
        <v>151</v>
      </c>
      <c r="G318" s="329" t="s">
        <v>105</v>
      </c>
      <c r="H318" s="4" t="str">
        <f t="shared" si="19"/>
        <v>Ⅱ-6-高-学級担任以外の教職員</v>
      </c>
      <c r="J318" s="4">
        <f t="shared" si="18"/>
        <v>1</v>
      </c>
    </row>
    <row r="319" spans="1:10" ht="18" customHeight="1">
      <c r="A319" s="339"/>
      <c r="B319" s="340" t="s">
        <v>137</v>
      </c>
      <c r="C319" s="9"/>
      <c r="D319" s="655">
        <f>学校７頁!J5</f>
        <v>0</v>
      </c>
      <c r="E319" s="329" t="s">
        <v>96</v>
      </c>
      <c r="F319" s="329" t="s">
        <v>151</v>
      </c>
      <c r="G319" s="329" t="s">
        <v>105</v>
      </c>
      <c r="H319" s="4" t="str">
        <f t="shared" si="19"/>
        <v>Ⅱ-6-高-養護教諭</v>
      </c>
      <c r="J319" s="4">
        <f t="shared" si="18"/>
        <v>1</v>
      </c>
    </row>
    <row r="320" spans="1:10" ht="18" customHeight="1">
      <c r="A320" s="339"/>
      <c r="B320" s="340" t="s">
        <v>138</v>
      </c>
      <c r="C320" s="9"/>
      <c r="D320" s="655">
        <f>学校７頁!J6</f>
        <v>0</v>
      </c>
      <c r="E320" s="329" t="s">
        <v>96</v>
      </c>
      <c r="F320" s="329" t="s">
        <v>151</v>
      </c>
      <c r="G320" s="329" t="s">
        <v>105</v>
      </c>
      <c r="H320" s="4" t="str">
        <f t="shared" si="19"/>
        <v>Ⅱ-6-高-ＳＣ等</v>
      </c>
      <c r="J320" s="4">
        <f t="shared" si="18"/>
        <v>1</v>
      </c>
    </row>
    <row r="321" spans="1:10" ht="18" customHeight="1">
      <c r="A321" s="341"/>
      <c r="B321" s="340" t="s">
        <v>152</v>
      </c>
      <c r="C321" s="9"/>
      <c r="D321" s="655">
        <f>学校７頁!J7</f>
        <v>0</v>
      </c>
      <c r="E321" s="329" t="s">
        <v>96</v>
      </c>
      <c r="F321" s="329" t="s">
        <v>151</v>
      </c>
      <c r="G321" s="329" t="s">
        <v>105</v>
      </c>
      <c r="H321" s="4" t="str">
        <f t="shared" si="19"/>
        <v>Ⅱ-6-高-学校以外の相談機関</v>
      </c>
      <c r="J321" s="4">
        <f t="shared" si="18"/>
        <v>1</v>
      </c>
    </row>
    <row r="322" spans="1:10" ht="18" customHeight="1">
      <c r="A322" s="339"/>
      <c r="B322" s="340" t="s">
        <v>153</v>
      </c>
      <c r="C322" s="9"/>
      <c r="D322" s="655">
        <f>学校７頁!J8</f>
        <v>0</v>
      </c>
      <c r="E322" s="329" t="s">
        <v>96</v>
      </c>
      <c r="F322" s="329" t="s">
        <v>151</v>
      </c>
      <c r="G322" s="329" t="s">
        <v>105</v>
      </c>
      <c r="H322" s="4" t="str">
        <f t="shared" si="19"/>
        <v>Ⅱ-6-高-保護者や家族</v>
      </c>
      <c r="J322" s="4">
        <f t="shared" ref="J322:J385" si="20">COUNTIF($H$2:$H$2903,H322)</f>
        <v>1</v>
      </c>
    </row>
    <row r="323" spans="1:10" ht="18" customHeight="1">
      <c r="A323" s="339"/>
      <c r="B323" s="340" t="s">
        <v>154</v>
      </c>
      <c r="C323" s="800"/>
      <c r="D323" s="655">
        <f>学校７頁!J9</f>
        <v>0</v>
      </c>
      <c r="E323" s="329" t="s">
        <v>96</v>
      </c>
      <c r="F323" s="329" t="s">
        <v>151</v>
      </c>
      <c r="G323" s="329" t="s">
        <v>105</v>
      </c>
      <c r="H323" s="4" t="str">
        <f t="shared" si="19"/>
        <v>Ⅱ-6-高-友人</v>
      </c>
      <c r="J323" s="4">
        <f t="shared" si="20"/>
        <v>1</v>
      </c>
    </row>
    <row r="324" spans="1:10" ht="18" customHeight="1">
      <c r="A324" s="339"/>
      <c r="B324" s="340" t="s">
        <v>147</v>
      </c>
      <c r="C324" s="9"/>
      <c r="D324" s="655">
        <f>学校７頁!J10</f>
        <v>0</v>
      </c>
      <c r="E324" s="329" t="s">
        <v>96</v>
      </c>
      <c r="F324" s="329" t="s">
        <v>151</v>
      </c>
      <c r="G324" s="329" t="s">
        <v>105</v>
      </c>
      <c r="H324" s="4" t="str">
        <f t="shared" si="19"/>
        <v>Ⅱ-6-高-その他</v>
      </c>
      <c r="J324" s="4">
        <f t="shared" si="20"/>
        <v>1</v>
      </c>
    </row>
    <row r="325" spans="1:10" ht="18" customHeight="1">
      <c r="A325" s="339"/>
      <c r="B325" s="824" t="s">
        <v>155</v>
      </c>
      <c r="C325" s="622"/>
      <c r="D325" s="655">
        <f>学校７頁!J11</f>
        <v>0</v>
      </c>
      <c r="E325" s="329" t="s">
        <v>96</v>
      </c>
      <c r="F325" s="329" t="s">
        <v>151</v>
      </c>
      <c r="G325" s="329" t="s">
        <v>105</v>
      </c>
      <c r="H325" s="4" t="str">
        <f t="shared" si="19"/>
        <v>Ⅱ-6-高-相談していない</v>
      </c>
      <c r="J325" s="4">
        <f t="shared" si="20"/>
        <v>1</v>
      </c>
    </row>
    <row r="326" spans="1:10" ht="18" customHeight="1">
      <c r="A326" s="339"/>
      <c r="B326" s="821" t="s">
        <v>149</v>
      </c>
      <c r="C326" s="812"/>
      <c r="D326" s="795">
        <f>学校７頁!J12</f>
        <v>0</v>
      </c>
      <c r="E326" s="329" t="s">
        <v>96</v>
      </c>
      <c r="F326" s="329" t="s">
        <v>151</v>
      </c>
      <c r="G326" s="329" t="s">
        <v>105</v>
      </c>
      <c r="H326" s="4" t="str">
        <f t="shared" si="19"/>
        <v>Ⅱ-6-高-計</v>
      </c>
      <c r="J326" s="4">
        <f t="shared" si="20"/>
        <v>1</v>
      </c>
    </row>
    <row r="327" spans="1:10" ht="18" customHeight="1">
      <c r="A327" s="813" t="s">
        <v>106</v>
      </c>
      <c r="B327" s="811" t="s">
        <v>134</v>
      </c>
      <c r="C327" s="622"/>
      <c r="D327" s="658">
        <f>学校７頁!K3</f>
        <v>0</v>
      </c>
      <c r="E327" s="329" t="s">
        <v>96</v>
      </c>
      <c r="F327" s="329" t="s">
        <v>151</v>
      </c>
      <c r="G327" s="329" t="s">
        <v>107</v>
      </c>
      <c r="H327" s="4" t="str">
        <f t="shared" si="19"/>
        <v>Ⅱ-6-特-学級担任</v>
      </c>
      <c r="J327" s="4">
        <f t="shared" si="20"/>
        <v>1</v>
      </c>
    </row>
    <row r="328" spans="1:10" ht="18" customHeight="1">
      <c r="A328" s="339"/>
      <c r="B328" s="340" t="s">
        <v>136</v>
      </c>
      <c r="C328" s="9"/>
      <c r="D328" s="801">
        <f>学校７頁!K4</f>
        <v>0</v>
      </c>
      <c r="E328" s="329" t="s">
        <v>96</v>
      </c>
      <c r="F328" s="329" t="s">
        <v>151</v>
      </c>
      <c r="G328" s="329" t="s">
        <v>107</v>
      </c>
      <c r="H328" s="4" t="str">
        <f t="shared" si="19"/>
        <v>Ⅱ-6-特-学級担任以外の教職員</v>
      </c>
      <c r="J328" s="4">
        <f t="shared" si="20"/>
        <v>1</v>
      </c>
    </row>
    <row r="329" spans="1:10" ht="18" customHeight="1">
      <c r="A329" s="339"/>
      <c r="B329" s="340" t="s">
        <v>137</v>
      </c>
      <c r="C329" s="9"/>
      <c r="D329" s="801">
        <f>学校７頁!K5</f>
        <v>0</v>
      </c>
      <c r="E329" s="329" t="s">
        <v>96</v>
      </c>
      <c r="F329" s="329" t="s">
        <v>151</v>
      </c>
      <c r="G329" s="329" t="s">
        <v>107</v>
      </c>
      <c r="H329" s="4" t="str">
        <f t="shared" si="19"/>
        <v>Ⅱ-6-特-養護教諭</v>
      </c>
      <c r="J329" s="4">
        <f t="shared" si="20"/>
        <v>1</v>
      </c>
    </row>
    <row r="330" spans="1:10" ht="18" customHeight="1">
      <c r="A330" s="339"/>
      <c r="B330" s="340" t="s">
        <v>138</v>
      </c>
      <c r="C330" s="9"/>
      <c r="D330" s="801">
        <f>学校７頁!K6</f>
        <v>0</v>
      </c>
      <c r="E330" s="329" t="s">
        <v>96</v>
      </c>
      <c r="F330" s="329" t="s">
        <v>151</v>
      </c>
      <c r="G330" s="329" t="s">
        <v>107</v>
      </c>
      <c r="H330" s="4" t="str">
        <f t="shared" si="19"/>
        <v>Ⅱ-6-特-ＳＣ等</v>
      </c>
      <c r="J330" s="4">
        <f t="shared" si="20"/>
        <v>1</v>
      </c>
    </row>
    <row r="331" spans="1:10" ht="18" customHeight="1">
      <c r="A331" s="339"/>
      <c r="B331" s="340" t="s">
        <v>152</v>
      </c>
      <c r="C331" s="9"/>
      <c r="D331" s="801">
        <f>学校７頁!K7</f>
        <v>0</v>
      </c>
      <c r="E331" s="329" t="s">
        <v>96</v>
      </c>
      <c r="F331" s="329" t="s">
        <v>151</v>
      </c>
      <c r="G331" s="329" t="s">
        <v>107</v>
      </c>
      <c r="H331" s="4" t="str">
        <f t="shared" si="19"/>
        <v>Ⅱ-6-特-学校以外の相談機関</v>
      </c>
      <c r="J331" s="4">
        <f t="shared" si="20"/>
        <v>1</v>
      </c>
    </row>
    <row r="332" spans="1:10" ht="18" customHeight="1">
      <c r="A332" s="339"/>
      <c r="B332" s="340" t="s">
        <v>153</v>
      </c>
      <c r="C332" s="9"/>
      <c r="D332" s="801">
        <f>学校７頁!K8</f>
        <v>0</v>
      </c>
      <c r="E332" s="329" t="s">
        <v>96</v>
      </c>
      <c r="F332" s="329" t="s">
        <v>151</v>
      </c>
      <c r="G332" s="329" t="s">
        <v>107</v>
      </c>
      <c r="H332" s="4" t="str">
        <f t="shared" si="19"/>
        <v>Ⅱ-6-特-保護者や家族</v>
      </c>
      <c r="J332" s="4">
        <f t="shared" si="20"/>
        <v>1</v>
      </c>
    </row>
    <row r="333" spans="1:10" ht="18" customHeight="1">
      <c r="A333" s="339"/>
      <c r="B333" s="340" t="s">
        <v>154</v>
      </c>
      <c r="C333" s="800"/>
      <c r="D333" s="801">
        <f>学校７頁!K9</f>
        <v>0</v>
      </c>
      <c r="E333" s="329" t="s">
        <v>96</v>
      </c>
      <c r="F333" s="329" t="s">
        <v>151</v>
      </c>
      <c r="G333" s="329" t="s">
        <v>107</v>
      </c>
      <c r="H333" s="4" t="str">
        <f t="shared" si="19"/>
        <v>Ⅱ-6-特-友人</v>
      </c>
      <c r="J333" s="4">
        <f t="shared" si="20"/>
        <v>1</v>
      </c>
    </row>
    <row r="334" spans="1:10" ht="18" customHeight="1">
      <c r="A334" s="339"/>
      <c r="B334" s="340" t="s">
        <v>147</v>
      </c>
      <c r="C334" s="9"/>
      <c r="D334" s="801">
        <f>学校７頁!K10</f>
        <v>0</v>
      </c>
      <c r="E334" s="329" t="s">
        <v>96</v>
      </c>
      <c r="F334" s="329" t="s">
        <v>151</v>
      </c>
      <c r="G334" s="329" t="s">
        <v>107</v>
      </c>
      <c r="H334" s="4" t="str">
        <f t="shared" si="19"/>
        <v>Ⅱ-6-特-その他</v>
      </c>
      <c r="J334" s="4">
        <f t="shared" si="20"/>
        <v>1</v>
      </c>
    </row>
    <row r="335" spans="1:10" ht="18" customHeight="1">
      <c r="A335" s="339"/>
      <c r="B335" s="824" t="s">
        <v>155</v>
      </c>
      <c r="C335" s="622"/>
      <c r="D335" s="801">
        <f>学校７頁!K11</f>
        <v>0</v>
      </c>
      <c r="E335" s="329" t="s">
        <v>96</v>
      </c>
      <c r="F335" s="329" t="s">
        <v>151</v>
      </c>
      <c r="G335" s="329" t="s">
        <v>107</v>
      </c>
      <c r="H335" s="4" t="str">
        <f t="shared" si="19"/>
        <v>Ⅱ-6-特-相談していない</v>
      </c>
      <c r="J335" s="4">
        <f t="shared" si="20"/>
        <v>1</v>
      </c>
    </row>
    <row r="336" spans="1:10" ht="18" customHeight="1">
      <c r="A336" s="348"/>
      <c r="B336" s="821" t="s">
        <v>149</v>
      </c>
      <c r="C336" s="812"/>
      <c r="D336" s="820">
        <f>学校７頁!K12</f>
        <v>0</v>
      </c>
      <c r="E336" s="329" t="s">
        <v>96</v>
      </c>
      <c r="F336" s="329" t="s">
        <v>151</v>
      </c>
      <c r="G336" s="329" t="s">
        <v>107</v>
      </c>
      <c r="H336" s="4" t="str">
        <f t="shared" si="19"/>
        <v>Ⅱ-6-特-計</v>
      </c>
      <c r="J336" s="4">
        <f t="shared" si="20"/>
        <v>1</v>
      </c>
    </row>
    <row r="337" spans="1:10" ht="18" customHeight="1">
      <c r="A337" s="822" t="s">
        <v>156</v>
      </c>
      <c r="B337" s="823"/>
      <c r="C337" s="116"/>
      <c r="D337" s="660"/>
      <c r="H337" s="332" t="str">
        <f>A337</f>
        <v>7．いじめの態様</v>
      </c>
      <c r="J337" s="4">
        <f t="shared" si="20"/>
        <v>1</v>
      </c>
    </row>
    <row r="338" spans="1:10" ht="18" customHeight="1">
      <c r="A338" s="810" t="s">
        <v>94</v>
      </c>
      <c r="B338" s="811" t="s">
        <v>157</v>
      </c>
      <c r="C338" s="622"/>
      <c r="D338" s="657">
        <f>学校７頁!H19</f>
        <v>0</v>
      </c>
      <c r="E338" s="329" t="s">
        <v>96</v>
      </c>
      <c r="F338" s="329" t="s">
        <v>158</v>
      </c>
      <c r="G338" s="329" t="s">
        <v>98</v>
      </c>
      <c r="H338" s="4" t="str">
        <f t="shared" ref="H338:H368" si="21">E338&amp;F338&amp;G338&amp;B338</f>
        <v>Ⅱ-7-小-冷やかしやからかい</v>
      </c>
      <c r="J338" s="4">
        <f t="shared" si="20"/>
        <v>1</v>
      </c>
    </row>
    <row r="339" spans="1:10" ht="18" customHeight="1">
      <c r="A339" s="339"/>
      <c r="B339" s="340" t="s">
        <v>159</v>
      </c>
      <c r="C339" s="9"/>
      <c r="D339" s="655">
        <f>学校７頁!H20</f>
        <v>0</v>
      </c>
      <c r="E339" s="329" t="s">
        <v>96</v>
      </c>
      <c r="F339" s="329" t="s">
        <v>158</v>
      </c>
      <c r="G339" s="329" t="s">
        <v>98</v>
      </c>
      <c r="H339" s="4" t="str">
        <f t="shared" si="21"/>
        <v>Ⅱ-7-小-仲間はずれ</v>
      </c>
      <c r="J339" s="4">
        <f t="shared" si="20"/>
        <v>1</v>
      </c>
    </row>
    <row r="340" spans="1:10" ht="18" customHeight="1">
      <c r="A340" s="339"/>
      <c r="B340" s="340" t="s">
        <v>160</v>
      </c>
      <c r="C340" s="9"/>
      <c r="D340" s="655">
        <f>学校７頁!H21</f>
        <v>0</v>
      </c>
      <c r="E340" s="329" t="s">
        <v>96</v>
      </c>
      <c r="F340" s="329" t="s">
        <v>158</v>
      </c>
      <c r="G340" s="329" t="s">
        <v>98</v>
      </c>
      <c r="H340" s="4" t="str">
        <f t="shared" si="21"/>
        <v>Ⅱ-7-小-軽くぶつかる</v>
      </c>
      <c r="J340" s="4">
        <f t="shared" si="20"/>
        <v>1</v>
      </c>
    </row>
    <row r="341" spans="1:10" ht="18" customHeight="1">
      <c r="A341" s="339"/>
      <c r="B341" s="340" t="s">
        <v>161</v>
      </c>
      <c r="C341" s="9"/>
      <c r="D341" s="655">
        <f>学校７頁!H22</f>
        <v>0</v>
      </c>
      <c r="E341" s="329" t="s">
        <v>96</v>
      </c>
      <c r="F341" s="329" t="s">
        <v>158</v>
      </c>
      <c r="G341" s="329" t="s">
        <v>98</v>
      </c>
      <c r="H341" s="4" t="str">
        <f t="shared" si="21"/>
        <v>Ⅱ-7-小-ひどくぶつかる</v>
      </c>
      <c r="J341" s="4">
        <f t="shared" si="20"/>
        <v>1</v>
      </c>
    </row>
    <row r="342" spans="1:10" ht="18" customHeight="1">
      <c r="A342" s="339"/>
      <c r="B342" s="340" t="s">
        <v>162</v>
      </c>
      <c r="C342" s="9"/>
      <c r="D342" s="655">
        <f>学校７頁!H23</f>
        <v>0</v>
      </c>
      <c r="E342" s="329" t="s">
        <v>96</v>
      </c>
      <c r="F342" s="329" t="s">
        <v>158</v>
      </c>
      <c r="G342" s="329" t="s">
        <v>98</v>
      </c>
      <c r="H342" s="4" t="str">
        <f t="shared" si="21"/>
        <v>Ⅱ-7-小-金品をたかられる</v>
      </c>
      <c r="J342" s="4">
        <f t="shared" si="20"/>
        <v>1</v>
      </c>
    </row>
    <row r="343" spans="1:10" ht="18" customHeight="1">
      <c r="A343" s="339"/>
      <c r="B343" s="340" t="s">
        <v>163</v>
      </c>
      <c r="C343" s="9"/>
      <c r="D343" s="655">
        <f>学校７頁!H24</f>
        <v>0</v>
      </c>
      <c r="E343" s="329" t="s">
        <v>96</v>
      </c>
      <c r="F343" s="329" t="s">
        <v>158</v>
      </c>
      <c r="G343" s="329" t="s">
        <v>98</v>
      </c>
      <c r="H343" s="4" t="str">
        <f t="shared" si="21"/>
        <v>Ⅱ-7-小-金品を隠される</v>
      </c>
      <c r="J343" s="4">
        <f t="shared" si="20"/>
        <v>1</v>
      </c>
    </row>
    <row r="344" spans="1:10" ht="18" customHeight="1">
      <c r="A344" s="339"/>
      <c r="B344" s="340" t="s">
        <v>164</v>
      </c>
      <c r="C344" s="9"/>
      <c r="D344" s="655">
        <f>学校７頁!H25</f>
        <v>0</v>
      </c>
      <c r="E344" s="329" t="s">
        <v>96</v>
      </c>
      <c r="F344" s="329" t="s">
        <v>158</v>
      </c>
      <c r="G344" s="329" t="s">
        <v>98</v>
      </c>
      <c r="H344" s="4" t="str">
        <f t="shared" si="21"/>
        <v>Ⅱ-7-小-嫌なことや恥ずかしいこと</v>
      </c>
      <c r="J344" s="4">
        <f t="shared" si="20"/>
        <v>1</v>
      </c>
    </row>
    <row r="345" spans="1:10" ht="18" customHeight="1">
      <c r="A345" s="339"/>
      <c r="B345" s="340" t="s">
        <v>165</v>
      </c>
      <c r="C345" s="9"/>
      <c r="D345" s="655">
        <f>学校７頁!H26</f>
        <v>0</v>
      </c>
      <c r="E345" s="329" t="s">
        <v>96</v>
      </c>
      <c r="F345" s="329" t="s">
        <v>158</v>
      </c>
      <c r="G345" s="329" t="s">
        <v>98</v>
      </c>
      <c r="H345" s="4" t="str">
        <f t="shared" si="21"/>
        <v>Ⅱ-7-小-パソコンや携帯電話等</v>
      </c>
      <c r="J345" s="4">
        <f t="shared" si="20"/>
        <v>1</v>
      </c>
    </row>
    <row r="346" spans="1:10" ht="18" customHeight="1">
      <c r="A346" s="339"/>
      <c r="B346" s="824" t="s">
        <v>147</v>
      </c>
      <c r="C346" s="9"/>
      <c r="D346" s="655">
        <f>学校７頁!H27</f>
        <v>0</v>
      </c>
      <c r="E346" s="329" t="s">
        <v>96</v>
      </c>
      <c r="F346" s="329" t="s">
        <v>158</v>
      </c>
      <c r="G346" s="329" t="s">
        <v>98</v>
      </c>
      <c r="H346" s="4" t="str">
        <f t="shared" si="21"/>
        <v>Ⅱ-7-小-その他</v>
      </c>
      <c r="J346" s="4">
        <f t="shared" si="20"/>
        <v>1</v>
      </c>
    </row>
    <row r="347" spans="1:10" ht="18" customHeight="1">
      <c r="A347" s="347"/>
      <c r="B347" s="821" t="s">
        <v>149</v>
      </c>
      <c r="C347" s="812"/>
      <c r="D347" s="795">
        <f>学校７頁!H28</f>
        <v>0</v>
      </c>
      <c r="E347" s="329" t="s">
        <v>96</v>
      </c>
      <c r="F347" s="329" t="s">
        <v>158</v>
      </c>
      <c r="G347" s="329" t="s">
        <v>98</v>
      </c>
      <c r="H347" s="4" t="str">
        <f t="shared" si="21"/>
        <v>Ⅱ-7-小-計</v>
      </c>
      <c r="J347" s="4">
        <f t="shared" si="20"/>
        <v>1</v>
      </c>
    </row>
    <row r="348" spans="1:10" ht="18" customHeight="1">
      <c r="A348" s="810" t="s">
        <v>102</v>
      </c>
      <c r="B348" s="811" t="s">
        <v>157</v>
      </c>
      <c r="C348" s="8"/>
      <c r="D348" s="657">
        <f>学校７頁!I19</f>
        <v>0</v>
      </c>
      <c r="E348" s="329" t="s">
        <v>96</v>
      </c>
      <c r="F348" s="329" t="s">
        <v>158</v>
      </c>
      <c r="G348" s="329" t="s">
        <v>103</v>
      </c>
      <c r="H348" s="4" t="str">
        <f t="shared" si="21"/>
        <v>Ⅱ-7-中-冷やかしやからかい</v>
      </c>
      <c r="J348" s="4">
        <f t="shared" si="20"/>
        <v>1</v>
      </c>
    </row>
    <row r="349" spans="1:10" ht="18" customHeight="1">
      <c r="A349" s="339"/>
      <c r="B349" s="340" t="s">
        <v>159</v>
      </c>
      <c r="C349" s="800"/>
      <c r="D349" s="655">
        <f>学校７頁!I20</f>
        <v>0</v>
      </c>
      <c r="E349" s="329" t="s">
        <v>96</v>
      </c>
      <c r="F349" s="329" t="s">
        <v>158</v>
      </c>
      <c r="G349" s="329" t="s">
        <v>103</v>
      </c>
      <c r="H349" s="4" t="str">
        <f t="shared" si="21"/>
        <v>Ⅱ-7-中-仲間はずれ</v>
      </c>
      <c r="J349" s="4">
        <f t="shared" si="20"/>
        <v>1</v>
      </c>
    </row>
    <row r="350" spans="1:10" ht="18" customHeight="1">
      <c r="A350" s="339"/>
      <c r="B350" s="340" t="s">
        <v>160</v>
      </c>
      <c r="C350" s="800"/>
      <c r="D350" s="655">
        <f>学校７頁!I21</f>
        <v>0</v>
      </c>
      <c r="E350" s="329" t="s">
        <v>96</v>
      </c>
      <c r="F350" s="329" t="s">
        <v>158</v>
      </c>
      <c r="G350" s="329" t="s">
        <v>103</v>
      </c>
      <c r="H350" s="4" t="str">
        <f t="shared" si="21"/>
        <v>Ⅱ-7-中-軽くぶつかる</v>
      </c>
      <c r="J350" s="4">
        <f t="shared" si="20"/>
        <v>1</v>
      </c>
    </row>
    <row r="351" spans="1:10" ht="18" customHeight="1">
      <c r="A351" s="339"/>
      <c r="B351" s="340" t="s">
        <v>161</v>
      </c>
      <c r="C351" s="800"/>
      <c r="D351" s="655">
        <f>学校７頁!I22</f>
        <v>0</v>
      </c>
      <c r="E351" s="329" t="s">
        <v>96</v>
      </c>
      <c r="F351" s="329" t="s">
        <v>158</v>
      </c>
      <c r="G351" s="329" t="s">
        <v>103</v>
      </c>
      <c r="H351" s="4" t="str">
        <f t="shared" si="21"/>
        <v>Ⅱ-7-中-ひどくぶつかる</v>
      </c>
      <c r="J351" s="4">
        <f t="shared" si="20"/>
        <v>1</v>
      </c>
    </row>
    <row r="352" spans="1:10" ht="18" customHeight="1">
      <c r="A352" s="339"/>
      <c r="B352" s="340" t="s">
        <v>162</v>
      </c>
      <c r="C352" s="622"/>
      <c r="D352" s="655">
        <f>学校７頁!I23</f>
        <v>0</v>
      </c>
      <c r="E352" s="329" t="s">
        <v>96</v>
      </c>
      <c r="F352" s="329" t="s">
        <v>158</v>
      </c>
      <c r="G352" s="329" t="s">
        <v>103</v>
      </c>
      <c r="H352" s="4" t="str">
        <f t="shared" si="21"/>
        <v>Ⅱ-7-中-金品をたかられる</v>
      </c>
      <c r="J352" s="4">
        <f t="shared" si="20"/>
        <v>1</v>
      </c>
    </row>
    <row r="353" spans="1:10" ht="18" customHeight="1">
      <c r="A353" s="339"/>
      <c r="B353" s="340" t="s">
        <v>163</v>
      </c>
      <c r="C353" s="622"/>
      <c r="D353" s="655">
        <f>学校７頁!I24</f>
        <v>0</v>
      </c>
      <c r="E353" s="329" t="s">
        <v>96</v>
      </c>
      <c r="F353" s="329" t="s">
        <v>158</v>
      </c>
      <c r="G353" s="329" t="s">
        <v>103</v>
      </c>
      <c r="H353" s="4" t="str">
        <f t="shared" si="21"/>
        <v>Ⅱ-7-中-金品を隠される</v>
      </c>
      <c r="J353" s="4">
        <f t="shared" si="20"/>
        <v>1</v>
      </c>
    </row>
    <row r="354" spans="1:10" ht="18" customHeight="1">
      <c r="A354" s="339"/>
      <c r="B354" s="340" t="s">
        <v>164</v>
      </c>
      <c r="C354" s="9"/>
      <c r="D354" s="655">
        <f>学校７頁!I25</f>
        <v>0</v>
      </c>
      <c r="E354" s="329" t="s">
        <v>96</v>
      </c>
      <c r="F354" s="329" t="s">
        <v>158</v>
      </c>
      <c r="G354" s="329" t="s">
        <v>103</v>
      </c>
      <c r="H354" s="4" t="str">
        <f t="shared" si="21"/>
        <v>Ⅱ-7-中-嫌なことや恥ずかしいこと</v>
      </c>
      <c r="J354" s="4">
        <f t="shared" si="20"/>
        <v>1</v>
      </c>
    </row>
    <row r="355" spans="1:10" ht="18" customHeight="1">
      <c r="A355" s="339"/>
      <c r="B355" s="340" t="s">
        <v>165</v>
      </c>
      <c r="C355" s="9"/>
      <c r="D355" s="655">
        <f>学校７頁!I26</f>
        <v>0</v>
      </c>
      <c r="E355" s="329" t="s">
        <v>96</v>
      </c>
      <c r="F355" s="329" t="s">
        <v>158</v>
      </c>
      <c r="G355" s="329" t="s">
        <v>103</v>
      </c>
      <c r="H355" s="4" t="str">
        <f t="shared" si="21"/>
        <v>Ⅱ-7-中-パソコンや携帯電話等</v>
      </c>
      <c r="J355" s="4">
        <f t="shared" si="20"/>
        <v>1</v>
      </c>
    </row>
    <row r="356" spans="1:10" ht="18" customHeight="1">
      <c r="A356" s="339"/>
      <c r="B356" s="824" t="s">
        <v>147</v>
      </c>
      <c r="C356" s="9"/>
      <c r="D356" s="655">
        <f>学校７頁!I27</f>
        <v>0</v>
      </c>
      <c r="E356" s="329" t="s">
        <v>96</v>
      </c>
      <c r="F356" s="329" t="s">
        <v>158</v>
      </c>
      <c r="G356" s="329" t="s">
        <v>103</v>
      </c>
      <c r="H356" s="4" t="str">
        <f t="shared" si="21"/>
        <v>Ⅱ-7-中-その他</v>
      </c>
      <c r="J356" s="4">
        <f t="shared" si="20"/>
        <v>1</v>
      </c>
    </row>
    <row r="357" spans="1:10" ht="18" customHeight="1">
      <c r="A357" s="347"/>
      <c r="B357" s="821" t="s">
        <v>149</v>
      </c>
      <c r="C357" s="812"/>
      <c r="D357" s="795">
        <f>学校７頁!I28</f>
        <v>0</v>
      </c>
      <c r="E357" s="329" t="s">
        <v>96</v>
      </c>
      <c r="F357" s="329" t="s">
        <v>158</v>
      </c>
      <c r="G357" s="329" t="s">
        <v>103</v>
      </c>
      <c r="H357" s="4" t="str">
        <f t="shared" si="21"/>
        <v>Ⅱ-7-中-計</v>
      </c>
      <c r="J357" s="4">
        <f t="shared" si="20"/>
        <v>1</v>
      </c>
    </row>
    <row r="358" spans="1:10" ht="18" customHeight="1">
      <c r="A358" s="810" t="s">
        <v>104</v>
      </c>
      <c r="B358" s="811" t="s">
        <v>157</v>
      </c>
      <c r="C358" s="622"/>
      <c r="D358" s="657">
        <f>学校７頁!J19</f>
        <v>0</v>
      </c>
      <c r="E358" s="329" t="s">
        <v>96</v>
      </c>
      <c r="F358" s="329" t="s">
        <v>158</v>
      </c>
      <c r="G358" s="329" t="s">
        <v>105</v>
      </c>
      <c r="H358" s="4" t="str">
        <f t="shared" si="21"/>
        <v>Ⅱ-7-高-冷やかしやからかい</v>
      </c>
      <c r="J358" s="4">
        <f t="shared" si="20"/>
        <v>1</v>
      </c>
    </row>
    <row r="359" spans="1:10" ht="18" customHeight="1">
      <c r="A359" s="339"/>
      <c r="B359" s="340" t="s">
        <v>159</v>
      </c>
      <c r="C359" s="9"/>
      <c r="D359" s="655">
        <f>学校７頁!J20</f>
        <v>0</v>
      </c>
      <c r="E359" s="329" t="s">
        <v>96</v>
      </c>
      <c r="F359" s="329" t="s">
        <v>158</v>
      </c>
      <c r="G359" s="329" t="s">
        <v>105</v>
      </c>
      <c r="H359" s="4" t="str">
        <f t="shared" si="21"/>
        <v>Ⅱ-7-高-仲間はずれ</v>
      </c>
      <c r="J359" s="4">
        <f t="shared" si="20"/>
        <v>1</v>
      </c>
    </row>
    <row r="360" spans="1:10" ht="18" customHeight="1">
      <c r="A360" s="339"/>
      <c r="B360" s="340" t="s">
        <v>160</v>
      </c>
      <c r="C360" s="9"/>
      <c r="D360" s="655">
        <f>学校７頁!J21</f>
        <v>0</v>
      </c>
      <c r="E360" s="329" t="s">
        <v>96</v>
      </c>
      <c r="F360" s="329" t="s">
        <v>158</v>
      </c>
      <c r="G360" s="329" t="s">
        <v>105</v>
      </c>
      <c r="H360" s="4" t="str">
        <f t="shared" si="21"/>
        <v>Ⅱ-7-高-軽くぶつかる</v>
      </c>
      <c r="J360" s="4">
        <f t="shared" si="20"/>
        <v>1</v>
      </c>
    </row>
    <row r="361" spans="1:10" ht="18" customHeight="1">
      <c r="A361" s="339"/>
      <c r="B361" s="340" t="s">
        <v>161</v>
      </c>
      <c r="C361" s="9"/>
      <c r="D361" s="655">
        <f>学校７頁!J22</f>
        <v>0</v>
      </c>
      <c r="E361" s="329" t="s">
        <v>96</v>
      </c>
      <c r="F361" s="329" t="s">
        <v>158</v>
      </c>
      <c r="G361" s="329" t="s">
        <v>105</v>
      </c>
      <c r="H361" s="4" t="str">
        <f t="shared" si="21"/>
        <v>Ⅱ-7-高-ひどくぶつかる</v>
      </c>
      <c r="J361" s="4">
        <f t="shared" si="20"/>
        <v>1</v>
      </c>
    </row>
    <row r="362" spans="1:10" ht="18" customHeight="1">
      <c r="A362" s="339"/>
      <c r="B362" s="340" t="s">
        <v>162</v>
      </c>
      <c r="C362" s="9"/>
      <c r="D362" s="655">
        <f>学校７頁!J23</f>
        <v>0</v>
      </c>
      <c r="E362" s="329" t="s">
        <v>96</v>
      </c>
      <c r="F362" s="329" t="s">
        <v>158</v>
      </c>
      <c r="G362" s="329" t="s">
        <v>105</v>
      </c>
      <c r="H362" s="4" t="str">
        <f t="shared" si="21"/>
        <v>Ⅱ-7-高-金品をたかられる</v>
      </c>
      <c r="J362" s="4">
        <f t="shared" si="20"/>
        <v>1</v>
      </c>
    </row>
    <row r="363" spans="1:10" ht="18" customHeight="1">
      <c r="A363" s="339"/>
      <c r="B363" s="340" t="s">
        <v>163</v>
      </c>
      <c r="C363" s="800"/>
      <c r="D363" s="655">
        <f>学校７頁!J24</f>
        <v>0</v>
      </c>
      <c r="E363" s="329" t="s">
        <v>96</v>
      </c>
      <c r="F363" s="329" t="s">
        <v>158</v>
      </c>
      <c r="G363" s="329" t="s">
        <v>105</v>
      </c>
      <c r="H363" s="4" t="str">
        <f t="shared" si="21"/>
        <v>Ⅱ-7-高-金品を隠される</v>
      </c>
      <c r="J363" s="4">
        <f t="shared" si="20"/>
        <v>1</v>
      </c>
    </row>
    <row r="364" spans="1:10" ht="18" customHeight="1">
      <c r="A364" s="339"/>
      <c r="B364" s="340" t="s">
        <v>164</v>
      </c>
      <c r="C364" s="800"/>
      <c r="D364" s="655">
        <f>学校７頁!J25</f>
        <v>0</v>
      </c>
      <c r="E364" s="329" t="s">
        <v>96</v>
      </c>
      <c r="F364" s="329" t="s">
        <v>158</v>
      </c>
      <c r="G364" s="329" t="s">
        <v>105</v>
      </c>
      <c r="H364" s="4" t="str">
        <f t="shared" si="21"/>
        <v>Ⅱ-7-高-嫌なことや恥ずかしいこと</v>
      </c>
      <c r="J364" s="4">
        <f t="shared" si="20"/>
        <v>1</v>
      </c>
    </row>
    <row r="365" spans="1:10" ht="18" customHeight="1">
      <c r="A365" s="339"/>
      <c r="B365" s="340" t="s">
        <v>165</v>
      </c>
      <c r="C365" s="800"/>
      <c r="D365" s="655">
        <f>学校７頁!J26</f>
        <v>0</v>
      </c>
      <c r="E365" s="329" t="s">
        <v>96</v>
      </c>
      <c r="F365" s="329" t="s">
        <v>158</v>
      </c>
      <c r="G365" s="329" t="s">
        <v>105</v>
      </c>
      <c r="H365" s="4" t="str">
        <f t="shared" si="21"/>
        <v>Ⅱ-7-高-パソコンや携帯電話等</v>
      </c>
      <c r="J365" s="4">
        <f t="shared" si="20"/>
        <v>1</v>
      </c>
    </row>
    <row r="366" spans="1:10" ht="18" customHeight="1">
      <c r="A366" s="339"/>
      <c r="B366" s="824" t="s">
        <v>147</v>
      </c>
      <c r="C366" s="800"/>
      <c r="D366" s="655">
        <f>学校７頁!J27</f>
        <v>0</v>
      </c>
      <c r="E366" s="329" t="s">
        <v>96</v>
      </c>
      <c r="F366" s="329" t="s">
        <v>158</v>
      </c>
      <c r="G366" s="329" t="s">
        <v>105</v>
      </c>
      <c r="H366" s="4" t="str">
        <f t="shared" si="21"/>
        <v>Ⅱ-7-高-その他</v>
      </c>
      <c r="J366" s="4">
        <f t="shared" si="20"/>
        <v>1</v>
      </c>
    </row>
    <row r="367" spans="1:10" ht="18" customHeight="1">
      <c r="A367" s="339"/>
      <c r="B367" s="821" t="s">
        <v>149</v>
      </c>
      <c r="C367" s="812"/>
      <c r="D367" s="656">
        <f>学校７頁!J28</f>
        <v>0</v>
      </c>
      <c r="E367" s="329" t="s">
        <v>96</v>
      </c>
      <c r="F367" s="329" t="s">
        <v>158</v>
      </c>
      <c r="G367" s="329" t="s">
        <v>105</v>
      </c>
      <c r="H367" s="4" t="str">
        <f t="shared" si="21"/>
        <v>Ⅱ-7-高-計</v>
      </c>
      <c r="J367" s="4">
        <f t="shared" si="20"/>
        <v>1</v>
      </c>
    </row>
    <row r="368" spans="1:10" ht="18" customHeight="1">
      <c r="A368" s="813" t="s">
        <v>106</v>
      </c>
      <c r="B368" s="811" t="s">
        <v>157</v>
      </c>
      <c r="C368" s="622"/>
      <c r="D368" s="657">
        <f>学校７頁!K19</f>
        <v>0</v>
      </c>
      <c r="E368" s="329" t="s">
        <v>96</v>
      </c>
      <c r="F368" s="329" t="s">
        <v>158</v>
      </c>
      <c r="G368" s="329" t="s">
        <v>107</v>
      </c>
      <c r="H368" s="4" t="str">
        <f t="shared" si="21"/>
        <v>Ⅱ-7-特-冷やかしやからかい</v>
      </c>
      <c r="J368" s="4">
        <f t="shared" si="20"/>
        <v>1</v>
      </c>
    </row>
    <row r="369" spans="1:10" ht="18" customHeight="1">
      <c r="A369" s="339"/>
      <c r="B369" s="340" t="s">
        <v>159</v>
      </c>
      <c r="C369" s="622"/>
      <c r="D369" s="657">
        <f>学校７頁!K20</f>
        <v>0</v>
      </c>
      <c r="E369" s="329" t="s">
        <v>96</v>
      </c>
      <c r="F369" s="329" t="s">
        <v>158</v>
      </c>
      <c r="G369" s="329" t="s">
        <v>107</v>
      </c>
      <c r="H369" s="4" t="str">
        <f t="shared" ref="H369:H401" si="22">E369&amp;F369&amp;G369&amp;B369</f>
        <v>Ⅱ-7-特-仲間はずれ</v>
      </c>
      <c r="J369" s="4">
        <f t="shared" si="20"/>
        <v>1</v>
      </c>
    </row>
    <row r="370" spans="1:10" ht="18" customHeight="1">
      <c r="A370" s="339"/>
      <c r="B370" s="340" t="s">
        <v>160</v>
      </c>
      <c r="C370" s="9"/>
      <c r="D370" s="657">
        <f>学校７頁!K21</f>
        <v>0</v>
      </c>
      <c r="E370" s="329" t="s">
        <v>96</v>
      </c>
      <c r="F370" s="329" t="s">
        <v>158</v>
      </c>
      <c r="G370" s="329" t="s">
        <v>107</v>
      </c>
      <c r="H370" s="4" t="str">
        <f t="shared" si="22"/>
        <v>Ⅱ-7-特-軽くぶつかる</v>
      </c>
      <c r="J370" s="4">
        <f t="shared" si="20"/>
        <v>1</v>
      </c>
    </row>
    <row r="371" spans="1:10" ht="18" customHeight="1">
      <c r="A371" s="339"/>
      <c r="B371" s="340" t="s">
        <v>161</v>
      </c>
      <c r="C371" s="9"/>
      <c r="D371" s="657">
        <f>学校７頁!K22</f>
        <v>0</v>
      </c>
      <c r="E371" s="329" t="s">
        <v>96</v>
      </c>
      <c r="F371" s="329" t="s">
        <v>158</v>
      </c>
      <c r="G371" s="329" t="s">
        <v>107</v>
      </c>
      <c r="H371" s="4" t="str">
        <f t="shared" si="22"/>
        <v>Ⅱ-7-特-ひどくぶつかる</v>
      </c>
      <c r="J371" s="4">
        <f t="shared" si="20"/>
        <v>1</v>
      </c>
    </row>
    <row r="372" spans="1:10" ht="18" customHeight="1">
      <c r="A372" s="339"/>
      <c r="B372" s="340" t="s">
        <v>162</v>
      </c>
      <c r="C372" s="9"/>
      <c r="D372" s="657">
        <f>学校７頁!K23</f>
        <v>0</v>
      </c>
      <c r="E372" s="329" t="s">
        <v>96</v>
      </c>
      <c r="F372" s="329" t="s">
        <v>158</v>
      </c>
      <c r="G372" s="329" t="s">
        <v>107</v>
      </c>
      <c r="H372" s="4" t="str">
        <f t="shared" si="22"/>
        <v>Ⅱ-7-特-金品をたかられる</v>
      </c>
      <c r="J372" s="4">
        <f t="shared" si="20"/>
        <v>1</v>
      </c>
    </row>
    <row r="373" spans="1:10" ht="18" customHeight="1">
      <c r="A373" s="339"/>
      <c r="B373" s="340" t="s">
        <v>163</v>
      </c>
      <c r="C373" s="9"/>
      <c r="D373" s="657">
        <f>学校７頁!K24</f>
        <v>0</v>
      </c>
      <c r="E373" s="329" t="s">
        <v>96</v>
      </c>
      <c r="F373" s="329" t="s">
        <v>158</v>
      </c>
      <c r="G373" s="329" t="s">
        <v>107</v>
      </c>
      <c r="H373" s="4" t="str">
        <f t="shared" si="22"/>
        <v>Ⅱ-7-特-金品を隠される</v>
      </c>
      <c r="J373" s="4">
        <f t="shared" si="20"/>
        <v>1</v>
      </c>
    </row>
    <row r="374" spans="1:10" ht="18" customHeight="1">
      <c r="A374" s="339"/>
      <c r="B374" s="340" t="s">
        <v>164</v>
      </c>
      <c r="C374" s="9"/>
      <c r="D374" s="657">
        <f>学校７頁!K25</f>
        <v>0</v>
      </c>
      <c r="E374" s="329" t="s">
        <v>96</v>
      </c>
      <c r="F374" s="329" t="s">
        <v>158</v>
      </c>
      <c r="G374" s="329" t="s">
        <v>107</v>
      </c>
      <c r="H374" s="4" t="str">
        <f t="shared" si="22"/>
        <v>Ⅱ-7-特-嫌なことや恥ずかしいこと</v>
      </c>
      <c r="J374" s="4">
        <f t="shared" si="20"/>
        <v>1</v>
      </c>
    </row>
    <row r="375" spans="1:10" ht="18" customHeight="1">
      <c r="A375" s="339"/>
      <c r="B375" s="340" t="s">
        <v>165</v>
      </c>
      <c r="C375" s="9"/>
      <c r="D375" s="657">
        <f>学校７頁!K26</f>
        <v>0</v>
      </c>
      <c r="E375" s="329" t="s">
        <v>96</v>
      </c>
      <c r="F375" s="329" t="s">
        <v>158</v>
      </c>
      <c r="G375" s="329" t="s">
        <v>107</v>
      </c>
      <c r="H375" s="4" t="str">
        <f t="shared" si="22"/>
        <v>Ⅱ-7-特-パソコンや携帯電話等</v>
      </c>
      <c r="J375" s="4">
        <f t="shared" si="20"/>
        <v>1</v>
      </c>
    </row>
    <row r="376" spans="1:10" ht="18" customHeight="1">
      <c r="A376" s="339"/>
      <c r="B376" s="824" t="s">
        <v>147</v>
      </c>
      <c r="C376" s="9"/>
      <c r="D376" s="657">
        <f>学校７頁!K27</f>
        <v>0</v>
      </c>
      <c r="E376" s="329" t="s">
        <v>96</v>
      </c>
      <c r="F376" s="329" t="s">
        <v>158</v>
      </c>
      <c r="G376" s="329" t="s">
        <v>107</v>
      </c>
      <c r="H376" s="4" t="str">
        <f t="shared" si="22"/>
        <v>Ⅱ-7-特-その他</v>
      </c>
      <c r="J376" s="4">
        <f t="shared" si="20"/>
        <v>1</v>
      </c>
    </row>
    <row r="377" spans="1:10" ht="18" customHeight="1">
      <c r="A377" s="339"/>
      <c r="B377" s="821" t="s">
        <v>149</v>
      </c>
      <c r="C377" s="812"/>
      <c r="D377" s="795">
        <f>学校７頁!K28</f>
        <v>0</v>
      </c>
      <c r="E377" s="329" t="s">
        <v>96</v>
      </c>
      <c r="F377" s="329" t="s">
        <v>158</v>
      </c>
      <c r="G377" s="329" t="s">
        <v>107</v>
      </c>
      <c r="H377" s="4" t="str">
        <f t="shared" si="22"/>
        <v>Ⅱ-7-特-計</v>
      </c>
      <c r="J377" s="4">
        <f t="shared" si="20"/>
        <v>1</v>
      </c>
    </row>
    <row r="378" spans="1:10" ht="18" customHeight="1">
      <c r="A378" s="804" t="s">
        <v>166</v>
      </c>
      <c r="B378" s="818"/>
      <c r="C378" s="627"/>
      <c r="D378" s="661"/>
      <c r="H378" s="332" t="str">
        <f>A378</f>
        <v>8．いじめの対応状況</v>
      </c>
      <c r="J378" s="4">
        <f t="shared" si="20"/>
        <v>1</v>
      </c>
    </row>
    <row r="379" spans="1:10" ht="18" customHeight="1">
      <c r="A379" s="1218" t="s">
        <v>167</v>
      </c>
      <c r="B379" s="379"/>
      <c r="C379" s="116"/>
      <c r="D379" s="660"/>
      <c r="H379" s="332" t="str">
        <f>A379</f>
        <v>（1）いじめる児童生徒への特別な対応</v>
      </c>
      <c r="J379" s="4">
        <f t="shared" si="20"/>
        <v>1</v>
      </c>
    </row>
    <row r="380" spans="1:10" ht="18" customHeight="1">
      <c r="A380" s="810" t="s">
        <v>94</v>
      </c>
      <c r="B380" s="340" t="s">
        <v>86</v>
      </c>
      <c r="C380" s="622"/>
      <c r="D380" s="657">
        <f>学校８頁!H4</f>
        <v>0</v>
      </c>
      <c r="E380" s="329" t="s">
        <v>96</v>
      </c>
      <c r="F380" s="329" t="s">
        <v>168</v>
      </c>
      <c r="G380" s="329" t="s">
        <v>98</v>
      </c>
      <c r="H380" s="4" t="str">
        <f t="shared" si="22"/>
        <v>Ⅱ-8(1)-小-1ＳＣがカウンセリング</v>
      </c>
      <c r="J380" s="4">
        <f t="shared" si="20"/>
        <v>1</v>
      </c>
    </row>
    <row r="381" spans="1:10" ht="18" customHeight="1">
      <c r="A381" s="339"/>
      <c r="B381" s="340" t="s">
        <v>169</v>
      </c>
      <c r="C381" s="9"/>
      <c r="D381" s="655">
        <f>学校８頁!H5</f>
        <v>0</v>
      </c>
      <c r="E381" s="329" t="s">
        <v>96</v>
      </c>
      <c r="F381" s="329" t="s">
        <v>168</v>
      </c>
      <c r="G381" s="329" t="s">
        <v>98</v>
      </c>
      <c r="H381" s="4" t="str">
        <f t="shared" si="22"/>
        <v>Ⅱ-8(1)-小-2校長、教頭</v>
      </c>
      <c r="J381" s="4">
        <f t="shared" si="20"/>
        <v>1</v>
      </c>
    </row>
    <row r="382" spans="1:10" ht="18" customHeight="1">
      <c r="A382" s="339"/>
      <c r="B382" s="340" t="s">
        <v>170</v>
      </c>
      <c r="C382" s="9"/>
      <c r="D382" s="655">
        <f>学校８頁!H6</f>
        <v>0</v>
      </c>
      <c r="E382" s="329" t="s">
        <v>96</v>
      </c>
      <c r="F382" s="329" t="s">
        <v>168</v>
      </c>
      <c r="G382" s="329" t="s">
        <v>98</v>
      </c>
      <c r="H382" s="4" t="str">
        <f t="shared" si="22"/>
        <v>Ⅱ-8(1)-小-3別室</v>
      </c>
      <c r="J382" s="4">
        <f t="shared" si="20"/>
        <v>1</v>
      </c>
    </row>
    <row r="383" spans="1:10" ht="18" customHeight="1">
      <c r="A383" s="339"/>
      <c r="B383" s="340" t="s">
        <v>171</v>
      </c>
      <c r="C383" s="9"/>
      <c r="D383" s="655">
        <f>学校８頁!H7</f>
        <v>0</v>
      </c>
      <c r="E383" s="329" t="s">
        <v>96</v>
      </c>
      <c r="F383" s="329" t="s">
        <v>168</v>
      </c>
      <c r="G383" s="329" t="s">
        <v>98</v>
      </c>
      <c r="H383" s="4" t="str">
        <f t="shared" si="22"/>
        <v>Ⅱ-8(1)-小-4学級替え</v>
      </c>
      <c r="J383" s="4">
        <f t="shared" si="20"/>
        <v>1</v>
      </c>
    </row>
    <row r="384" spans="1:10" ht="18" customHeight="1">
      <c r="A384" s="339"/>
      <c r="B384" s="340" t="s">
        <v>172</v>
      </c>
      <c r="C384" s="800"/>
      <c r="D384" s="655">
        <f>学校８頁!H8</f>
        <v>0</v>
      </c>
      <c r="E384" s="329" t="s">
        <v>96</v>
      </c>
      <c r="F384" s="329" t="s">
        <v>168</v>
      </c>
      <c r="G384" s="329" t="s">
        <v>98</v>
      </c>
      <c r="H384" s="4" t="str">
        <f t="shared" si="22"/>
        <v>Ⅱ-8(1)-小-5退学・転学/懲戒処分</v>
      </c>
      <c r="J384" s="4">
        <f t="shared" si="20"/>
        <v>1</v>
      </c>
    </row>
    <row r="385" spans="1:10" ht="18" customHeight="1">
      <c r="A385" s="339"/>
      <c r="B385" s="340" t="s">
        <v>173</v>
      </c>
      <c r="C385" s="622"/>
      <c r="D385" s="655">
        <f>学校８頁!H9</f>
        <v>0</v>
      </c>
      <c r="E385" s="329" t="s">
        <v>96</v>
      </c>
      <c r="F385" s="329" t="s">
        <v>168</v>
      </c>
      <c r="G385" s="329" t="s">
        <v>98</v>
      </c>
      <c r="H385" s="4" t="str">
        <f t="shared" si="22"/>
        <v>Ⅱ-8(1)-小-6退学・転学/その他</v>
      </c>
      <c r="J385" s="4">
        <f t="shared" si="20"/>
        <v>1</v>
      </c>
    </row>
    <row r="386" spans="1:10" ht="18" customHeight="1">
      <c r="A386" s="339"/>
      <c r="B386" s="340" t="s">
        <v>174</v>
      </c>
      <c r="C386" s="622"/>
      <c r="D386" s="655">
        <f>学校８頁!H11</f>
        <v>0</v>
      </c>
      <c r="E386" s="329" t="s">
        <v>96</v>
      </c>
      <c r="F386" s="329" t="s">
        <v>168</v>
      </c>
      <c r="G386" s="329" t="s">
        <v>98</v>
      </c>
      <c r="H386" s="4" t="str">
        <f t="shared" si="22"/>
        <v>Ⅱ-8(1)-小-8出席停止A</v>
      </c>
      <c r="J386" s="4">
        <f t="shared" ref="J386:J449" si="23">COUNTIF($H$2:$H$2903,H386)</f>
        <v>1</v>
      </c>
    </row>
    <row r="387" spans="1:10" ht="18" customHeight="1">
      <c r="A387" s="339"/>
      <c r="B387" s="340" t="s">
        <v>175</v>
      </c>
      <c r="C387" s="9"/>
      <c r="D387" s="655">
        <f>学校８頁!H13</f>
        <v>0</v>
      </c>
      <c r="E387" s="329" t="s">
        <v>96</v>
      </c>
      <c r="F387" s="329" t="s">
        <v>168</v>
      </c>
      <c r="G387" s="329" t="s">
        <v>98</v>
      </c>
      <c r="H387" s="4" t="str">
        <f t="shared" si="22"/>
        <v>Ⅱ-8(1)-小-10訓告</v>
      </c>
      <c r="J387" s="4">
        <f t="shared" si="23"/>
        <v>1</v>
      </c>
    </row>
    <row r="388" spans="1:10" ht="18" customHeight="1">
      <c r="A388" s="339"/>
      <c r="B388" s="340" t="s">
        <v>176</v>
      </c>
      <c r="C388" s="9"/>
      <c r="D388" s="655">
        <f>学校８頁!H14</f>
        <v>0</v>
      </c>
      <c r="E388" s="329" t="s">
        <v>96</v>
      </c>
      <c r="F388" s="329" t="s">
        <v>168</v>
      </c>
      <c r="G388" s="329" t="s">
        <v>98</v>
      </c>
      <c r="H388" s="4" t="str">
        <f t="shared" si="22"/>
        <v>Ⅱ-8(1)-小-11保護者への報告</v>
      </c>
      <c r="J388" s="4">
        <f t="shared" si="23"/>
        <v>1</v>
      </c>
    </row>
    <row r="389" spans="1:10" ht="18" customHeight="1">
      <c r="A389" s="339"/>
      <c r="B389" s="340" t="s">
        <v>177</v>
      </c>
      <c r="C389" s="9"/>
      <c r="D389" s="655">
        <f>学校８頁!H15</f>
        <v>0</v>
      </c>
      <c r="E389" s="329" t="s">
        <v>96</v>
      </c>
      <c r="F389" s="329" t="s">
        <v>168</v>
      </c>
      <c r="G389" s="329" t="s">
        <v>98</v>
      </c>
      <c r="H389" s="4" t="str">
        <f t="shared" si="22"/>
        <v>Ⅱ-8(1)-小-12謝罪</v>
      </c>
      <c r="J389" s="4">
        <f t="shared" si="23"/>
        <v>1</v>
      </c>
    </row>
    <row r="390" spans="1:10" ht="18" customHeight="1">
      <c r="A390" s="339"/>
      <c r="B390" s="340" t="s">
        <v>178</v>
      </c>
      <c r="C390" s="9"/>
      <c r="D390" s="655">
        <f>学校８頁!H16</f>
        <v>0</v>
      </c>
      <c r="E390" s="329" t="s">
        <v>96</v>
      </c>
      <c r="F390" s="329" t="s">
        <v>168</v>
      </c>
      <c r="G390" s="329" t="s">
        <v>98</v>
      </c>
      <c r="H390" s="4" t="str">
        <f t="shared" si="22"/>
        <v>Ⅱ-8(1)-小-13ア警察・刑事司法</v>
      </c>
      <c r="J390" s="4">
        <f t="shared" si="23"/>
        <v>1</v>
      </c>
    </row>
    <row r="391" spans="1:10" ht="18" customHeight="1">
      <c r="A391" s="339"/>
      <c r="B391" s="824" t="s">
        <v>179</v>
      </c>
      <c r="C391" s="9"/>
      <c r="D391" s="655">
        <f>学校８頁!H17</f>
        <v>0</v>
      </c>
      <c r="E391" s="329" t="s">
        <v>96</v>
      </c>
      <c r="F391" s="329" t="s">
        <v>168</v>
      </c>
      <c r="G391" s="329" t="s">
        <v>98</v>
      </c>
      <c r="H391" s="4" t="str">
        <f t="shared" si="22"/>
        <v>Ⅱ-8(1)-小-13イ児童相談所</v>
      </c>
      <c r="J391" s="4">
        <f t="shared" si="23"/>
        <v>1</v>
      </c>
    </row>
    <row r="392" spans="1:10" ht="18" customHeight="1">
      <c r="A392" s="339"/>
      <c r="B392" s="1220" t="s">
        <v>110873</v>
      </c>
      <c r="C392" s="9"/>
      <c r="D392" s="655">
        <f>学校８頁!H18</f>
        <v>0</v>
      </c>
      <c r="E392" s="329" t="s">
        <v>96</v>
      </c>
      <c r="F392" s="329" t="s">
        <v>110881</v>
      </c>
      <c r="G392" s="329" t="s">
        <v>98</v>
      </c>
      <c r="H392" s="4" t="str">
        <f t="shared" ref="H392" si="24">E392&amp;F392&amp;G392&amp;B392</f>
        <v>Ⅱ-8(1)-小-13ウ首長部局等</v>
      </c>
      <c r="J392" s="4">
        <f t="shared" si="23"/>
        <v>1</v>
      </c>
    </row>
    <row r="393" spans="1:10" ht="18" customHeight="1">
      <c r="A393" s="339"/>
      <c r="B393" s="824" t="s">
        <v>110878</v>
      </c>
      <c r="C393" s="9"/>
      <c r="D393" s="655">
        <f>学校８頁!H19</f>
        <v>0</v>
      </c>
      <c r="E393" s="329" t="s">
        <v>96</v>
      </c>
      <c r="F393" s="329" t="s">
        <v>168</v>
      </c>
      <c r="G393" s="329" t="s">
        <v>98</v>
      </c>
      <c r="H393" s="4" t="str">
        <f t="shared" si="22"/>
        <v>Ⅱ-8(1)-小-13エ病院</v>
      </c>
      <c r="J393" s="4">
        <f t="shared" si="23"/>
        <v>1</v>
      </c>
    </row>
    <row r="394" spans="1:10" ht="18" customHeight="1">
      <c r="A394" s="339"/>
      <c r="B394" s="824" t="s">
        <v>110879</v>
      </c>
      <c r="C394" s="9"/>
      <c r="D394" s="655">
        <f>学校８頁!H20</f>
        <v>0</v>
      </c>
      <c r="E394" s="329" t="s">
        <v>96</v>
      </c>
      <c r="F394" s="329" t="s">
        <v>168</v>
      </c>
      <c r="G394" s="329" t="s">
        <v>98</v>
      </c>
      <c r="H394" s="4" t="str">
        <f t="shared" si="22"/>
        <v>Ⅱ-8(1)-小-13オその他専門</v>
      </c>
      <c r="J394" s="4">
        <f t="shared" si="23"/>
        <v>1</v>
      </c>
    </row>
    <row r="395" spans="1:10" ht="18" customHeight="1">
      <c r="A395" s="339"/>
      <c r="B395" s="824" t="s">
        <v>110880</v>
      </c>
      <c r="C395" s="9"/>
      <c r="D395" s="655">
        <f>学校８頁!H21</f>
        <v>0</v>
      </c>
      <c r="E395" s="329" t="s">
        <v>96</v>
      </c>
      <c r="F395" s="329" t="s">
        <v>168</v>
      </c>
      <c r="G395" s="329" t="s">
        <v>98</v>
      </c>
      <c r="H395" s="4" t="str">
        <f t="shared" si="22"/>
        <v>Ⅱ-8(1)-小-13カ地域</v>
      </c>
      <c r="J395" s="4">
        <f t="shared" si="23"/>
        <v>1</v>
      </c>
    </row>
    <row r="396" spans="1:10" ht="18" customHeight="1">
      <c r="A396" s="339"/>
      <c r="B396" s="821" t="s">
        <v>149</v>
      </c>
      <c r="C396" s="812"/>
      <c r="D396" s="795">
        <f>学校８頁!H22</f>
        <v>0</v>
      </c>
      <c r="E396" s="329" t="s">
        <v>96</v>
      </c>
      <c r="F396" s="329" t="s">
        <v>168</v>
      </c>
      <c r="G396" s="329" t="s">
        <v>98</v>
      </c>
      <c r="H396" s="4" t="str">
        <f t="shared" si="22"/>
        <v>Ⅱ-8(1)-小-計</v>
      </c>
      <c r="J396" s="4">
        <f t="shared" si="23"/>
        <v>1</v>
      </c>
    </row>
    <row r="397" spans="1:10" ht="18" customHeight="1">
      <c r="A397" s="810" t="s">
        <v>102</v>
      </c>
      <c r="B397" s="811" t="s">
        <v>86</v>
      </c>
      <c r="C397" s="622"/>
      <c r="D397" s="657">
        <f>学校８頁!I4</f>
        <v>0</v>
      </c>
      <c r="E397" s="329" t="s">
        <v>96</v>
      </c>
      <c r="F397" s="329" t="s">
        <v>168</v>
      </c>
      <c r="G397" s="329" t="s">
        <v>103</v>
      </c>
      <c r="H397" s="4" t="str">
        <f t="shared" si="22"/>
        <v>Ⅱ-8(1)-中-1ＳＣがカウンセリング</v>
      </c>
      <c r="J397" s="4">
        <f t="shared" si="23"/>
        <v>1</v>
      </c>
    </row>
    <row r="398" spans="1:10" ht="18" customHeight="1">
      <c r="A398" s="339"/>
      <c r="B398" s="340" t="s">
        <v>169</v>
      </c>
      <c r="C398" s="800"/>
      <c r="D398" s="655">
        <f>学校８頁!I5</f>
        <v>0</v>
      </c>
      <c r="E398" s="329" t="s">
        <v>96</v>
      </c>
      <c r="F398" s="329" t="s">
        <v>168</v>
      </c>
      <c r="G398" s="329" t="s">
        <v>103</v>
      </c>
      <c r="H398" s="4" t="str">
        <f t="shared" si="22"/>
        <v>Ⅱ-8(1)-中-2校長、教頭</v>
      </c>
      <c r="J398" s="4">
        <f t="shared" si="23"/>
        <v>1</v>
      </c>
    </row>
    <row r="399" spans="1:10" ht="18" customHeight="1">
      <c r="A399" s="339"/>
      <c r="B399" s="340" t="s">
        <v>170</v>
      </c>
      <c r="C399" s="800"/>
      <c r="D399" s="655">
        <f>学校８頁!I6</f>
        <v>0</v>
      </c>
      <c r="E399" s="329" t="s">
        <v>96</v>
      </c>
      <c r="F399" s="329" t="s">
        <v>168</v>
      </c>
      <c r="G399" s="329" t="s">
        <v>103</v>
      </c>
      <c r="H399" s="4" t="str">
        <f t="shared" si="22"/>
        <v>Ⅱ-8(1)-中-3別室</v>
      </c>
      <c r="J399" s="4">
        <f t="shared" si="23"/>
        <v>1</v>
      </c>
    </row>
    <row r="400" spans="1:10" ht="18" customHeight="1">
      <c r="A400" s="339"/>
      <c r="B400" s="340" t="s">
        <v>171</v>
      </c>
      <c r="C400" s="800"/>
      <c r="D400" s="655">
        <f>学校８頁!I7</f>
        <v>0</v>
      </c>
      <c r="E400" s="329" t="s">
        <v>96</v>
      </c>
      <c r="F400" s="329" t="s">
        <v>168</v>
      </c>
      <c r="G400" s="329" t="s">
        <v>103</v>
      </c>
      <c r="H400" s="4" t="str">
        <f t="shared" si="22"/>
        <v>Ⅱ-8(1)-中-4学級替え</v>
      </c>
      <c r="J400" s="4">
        <f t="shared" si="23"/>
        <v>1</v>
      </c>
    </row>
    <row r="401" spans="1:10" ht="18" customHeight="1">
      <c r="A401" s="339"/>
      <c r="B401" s="340" t="s">
        <v>180</v>
      </c>
      <c r="C401" s="800"/>
      <c r="D401" s="655">
        <f>学校８頁!I8</f>
        <v>0</v>
      </c>
      <c r="E401" s="329" t="s">
        <v>96</v>
      </c>
      <c r="F401" s="329" t="s">
        <v>168</v>
      </c>
      <c r="G401" s="329" t="s">
        <v>103</v>
      </c>
      <c r="H401" s="4" t="str">
        <f t="shared" si="22"/>
        <v>Ⅱ-8(1)-中-5退学・転学/懲戒処分</v>
      </c>
      <c r="J401" s="4">
        <f t="shared" si="23"/>
        <v>1</v>
      </c>
    </row>
    <row r="402" spans="1:10" ht="18" customHeight="1">
      <c r="A402" s="339"/>
      <c r="B402" s="340" t="s">
        <v>173</v>
      </c>
      <c r="C402" s="800"/>
      <c r="D402" s="655">
        <f>学校８頁!I9</f>
        <v>0</v>
      </c>
      <c r="E402" s="329" t="s">
        <v>96</v>
      </c>
      <c r="F402" s="329" t="s">
        <v>168</v>
      </c>
      <c r="G402" s="329" t="s">
        <v>103</v>
      </c>
      <c r="H402" s="4" t="str">
        <f>E402&amp;F402&amp;G402&amp;B402</f>
        <v>Ⅱ-8(1)-中-6退学・転学/その他</v>
      </c>
      <c r="J402" s="4">
        <f t="shared" si="23"/>
        <v>1</v>
      </c>
    </row>
    <row r="403" spans="1:10" ht="18" customHeight="1">
      <c r="A403" s="339"/>
      <c r="B403" s="340" t="s">
        <v>181</v>
      </c>
      <c r="C403" s="9"/>
      <c r="D403" s="655">
        <f>学校８頁!I11</f>
        <v>0</v>
      </c>
      <c r="E403" s="329" t="s">
        <v>96</v>
      </c>
      <c r="F403" s="329" t="s">
        <v>168</v>
      </c>
      <c r="G403" s="329" t="s">
        <v>103</v>
      </c>
      <c r="H403" s="4" t="str">
        <f>E403&amp;F403&amp;G403&amp;B403</f>
        <v>Ⅱ-8(1)-中-8出席停止B</v>
      </c>
      <c r="J403" s="4">
        <f t="shared" si="23"/>
        <v>1</v>
      </c>
    </row>
    <row r="404" spans="1:10" ht="18" customHeight="1">
      <c r="A404" s="339"/>
      <c r="B404" s="340" t="s">
        <v>175</v>
      </c>
      <c r="C404" s="622"/>
      <c r="D404" s="655">
        <f>学校８頁!I13</f>
        <v>0</v>
      </c>
      <c r="E404" s="329" t="s">
        <v>96</v>
      </c>
      <c r="F404" s="329" t="s">
        <v>168</v>
      </c>
      <c r="G404" s="329" t="s">
        <v>103</v>
      </c>
      <c r="H404" s="4" t="str">
        <f>E404&amp;F404&amp;G404&amp;B404</f>
        <v>Ⅱ-8(1)-中-10訓告</v>
      </c>
      <c r="J404" s="4">
        <f t="shared" si="23"/>
        <v>1</v>
      </c>
    </row>
    <row r="405" spans="1:10" ht="18" customHeight="1">
      <c r="A405" s="339"/>
      <c r="B405" s="340" t="s">
        <v>176</v>
      </c>
      <c r="C405" s="622"/>
      <c r="D405" s="655">
        <f>学校８頁!I14</f>
        <v>0</v>
      </c>
      <c r="E405" s="329" t="s">
        <v>96</v>
      </c>
      <c r="F405" s="329" t="s">
        <v>168</v>
      </c>
      <c r="G405" s="329" t="s">
        <v>103</v>
      </c>
      <c r="H405" s="4" t="str">
        <f t="shared" ref="H405:H439" si="25">E405&amp;F405&amp;G405&amp;B405</f>
        <v>Ⅱ-8(1)-中-11保護者への報告</v>
      </c>
      <c r="J405" s="4">
        <f t="shared" si="23"/>
        <v>1</v>
      </c>
    </row>
    <row r="406" spans="1:10" ht="18" customHeight="1">
      <c r="A406" s="339"/>
      <c r="B406" s="340" t="s">
        <v>177</v>
      </c>
      <c r="C406" s="9"/>
      <c r="D406" s="655">
        <f>学校８頁!I15</f>
        <v>0</v>
      </c>
      <c r="E406" s="329" t="s">
        <v>96</v>
      </c>
      <c r="F406" s="329" t="s">
        <v>168</v>
      </c>
      <c r="G406" s="329" t="s">
        <v>103</v>
      </c>
      <c r="H406" s="4" t="str">
        <f t="shared" si="25"/>
        <v>Ⅱ-8(1)-中-12謝罪</v>
      </c>
      <c r="J406" s="4">
        <f t="shared" si="23"/>
        <v>1</v>
      </c>
    </row>
    <row r="407" spans="1:10" ht="18" customHeight="1">
      <c r="A407" s="339"/>
      <c r="B407" s="824" t="s">
        <v>178</v>
      </c>
      <c r="C407" s="9"/>
      <c r="D407" s="655">
        <f>学校８頁!I16</f>
        <v>0</v>
      </c>
      <c r="E407" s="329" t="s">
        <v>96</v>
      </c>
      <c r="F407" s="329" t="s">
        <v>168</v>
      </c>
      <c r="G407" s="329" t="s">
        <v>103</v>
      </c>
      <c r="H407" s="4" t="str">
        <f t="shared" si="25"/>
        <v>Ⅱ-8(1)-中-13ア警察・刑事司法</v>
      </c>
      <c r="J407" s="4">
        <f t="shared" si="23"/>
        <v>1</v>
      </c>
    </row>
    <row r="408" spans="1:10" ht="18" customHeight="1">
      <c r="A408" s="339"/>
      <c r="B408" s="824" t="s">
        <v>179</v>
      </c>
      <c r="C408" s="9"/>
      <c r="D408" s="655">
        <f>学校８頁!I17</f>
        <v>0</v>
      </c>
      <c r="E408" s="329" t="s">
        <v>96</v>
      </c>
      <c r="F408" s="329" t="s">
        <v>168</v>
      </c>
      <c r="G408" s="329" t="s">
        <v>103</v>
      </c>
      <c r="H408" s="4" t="str">
        <f t="shared" si="25"/>
        <v>Ⅱ-8(1)-中-13イ児童相談所</v>
      </c>
      <c r="J408" s="4">
        <f t="shared" si="23"/>
        <v>1</v>
      </c>
    </row>
    <row r="409" spans="1:10" ht="18" customHeight="1">
      <c r="A409" s="339"/>
      <c r="B409" s="1220" t="s">
        <v>110873</v>
      </c>
      <c r="C409" s="9"/>
      <c r="D409" s="655">
        <f>学校８頁!I18</f>
        <v>0</v>
      </c>
      <c r="E409" s="329" t="s">
        <v>96</v>
      </c>
      <c r="F409" s="329" t="s">
        <v>168</v>
      </c>
      <c r="G409" s="329" t="s">
        <v>103</v>
      </c>
      <c r="H409" s="4" t="str">
        <f t="shared" ref="H409" si="26">E409&amp;F409&amp;G409&amp;B409</f>
        <v>Ⅱ-8(1)-中-13ウ首長部局等</v>
      </c>
      <c r="J409" s="4">
        <f t="shared" si="23"/>
        <v>1</v>
      </c>
    </row>
    <row r="410" spans="1:10" ht="18" customHeight="1">
      <c r="A410" s="339"/>
      <c r="B410" s="824" t="s">
        <v>110878</v>
      </c>
      <c r="C410" s="9"/>
      <c r="D410" s="655">
        <f>学校８頁!I19</f>
        <v>0</v>
      </c>
      <c r="E410" s="329" t="s">
        <v>96</v>
      </c>
      <c r="F410" s="329" t="s">
        <v>168</v>
      </c>
      <c r="G410" s="329" t="s">
        <v>103</v>
      </c>
      <c r="H410" s="4" t="str">
        <f t="shared" si="25"/>
        <v>Ⅱ-8(1)-中-13エ病院</v>
      </c>
      <c r="J410" s="4">
        <f t="shared" si="23"/>
        <v>1</v>
      </c>
    </row>
    <row r="411" spans="1:10" ht="18" customHeight="1">
      <c r="A411" s="339"/>
      <c r="B411" s="824" t="s">
        <v>110879</v>
      </c>
      <c r="C411" s="9"/>
      <c r="D411" s="655">
        <f>学校８頁!I20</f>
        <v>0</v>
      </c>
      <c r="E411" s="329" t="s">
        <v>96</v>
      </c>
      <c r="F411" s="329" t="s">
        <v>168</v>
      </c>
      <c r="G411" s="329" t="s">
        <v>103</v>
      </c>
      <c r="H411" s="4" t="str">
        <f t="shared" si="25"/>
        <v>Ⅱ-8(1)-中-13オその他専門</v>
      </c>
      <c r="J411" s="4">
        <f t="shared" si="23"/>
        <v>1</v>
      </c>
    </row>
    <row r="412" spans="1:10" ht="18" customHeight="1">
      <c r="A412" s="339"/>
      <c r="B412" s="824" t="s">
        <v>110880</v>
      </c>
      <c r="C412" s="800"/>
      <c r="D412" s="655">
        <f>学校８頁!I21</f>
        <v>0</v>
      </c>
      <c r="E412" s="329" t="s">
        <v>96</v>
      </c>
      <c r="F412" s="329" t="s">
        <v>168</v>
      </c>
      <c r="G412" s="329" t="s">
        <v>103</v>
      </c>
      <c r="H412" s="4" t="str">
        <f t="shared" si="25"/>
        <v>Ⅱ-8(1)-中-13カ地域</v>
      </c>
      <c r="J412" s="4">
        <f t="shared" si="23"/>
        <v>1</v>
      </c>
    </row>
    <row r="413" spans="1:10" ht="18" customHeight="1">
      <c r="A413" s="347"/>
      <c r="B413" s="821" t="s">
        <v>149</v>
      </c>
      <c r="C413" s="135"/>
      <c r="D413" s="795">
        <f>学校８頁!I22</f>
        <v>0</v>
      </c>
      <c r="E413" s="329" t="s">
        <v>96</v>
      </c>
      <c r="F413" s="329" t="s">
        <v>168</v>
      </c>
      <c r="G413" s="329" t="s">
        <v>103</v>
      </c>
      <c r="H413" s="4" t="str">
        <f t="shared" si="25"/>
        <v>Ⅱ-8(1)-中-計</v>
      </c>
      <c r="J413" s="4">
        <f t="shared" si="23"/>
        <v>1</v>
      </c>
    </row>
    <row r="414" spans="1:10" ht="18" customHeight="1">
      <c r="A414" s="810" t="s">
        <v>104</v>
      </c>
      <c r="B414" s="811" t="s">
        <v>86</v>
      </c>
      <c r="C414" s="622"/>
      <c r="D414" s="657">
        <f>学校８頁!J4</f>
        <v>0</v>
      </c>
      <c r="E414" s="329" t="s">
        <v>96</v>
      </c>
      <c r="F414" s="329" t="s">
        <v>168</v>
      </c>
      <c r="G414" s="329" t="s">
        <v>105</v>
      </c>
      <c r="H414" s="4" t="str">
        <f t="shared" si="25"/>
        <v>Ⅱ-8(1)-高-1ＳＣがカウンセリング</v>
      </c>
      <c r="J414" s="4">
        <f t="shared" si="23"/>
        <v>1</v>
      </c>
    </row>
    <row r="415" spans="1:10" ht="18" customHeight="1">
      <c r="A415" s="339"/>
      <c r="B415" s="340" t="s">
        <v>169</v>
      </c>
      <c r="C415" s="9"/>
      <c r="D415" s="657">
        <f>学校８頁!J5</f>
        <v>0</v>
      </c>
      <c r="E415" s="329" t="s">
        <v>96</v>
      </c>
      <c r="F415" s="329" t="s">
        <v>168</v>
      </c>
      <c r="G415" s="329" t="s">
        <v>105</v>
      </c>
      <c r="H415" s="4" t="str">
        <f t="shared" si="25"/>
        <v>Ⅱ-8(1)-高-2校長、教頭</v>
      </c>
      <c r="J415" s="4">
        <f t="shared" si="23"/>
        <v>1</v>
      </c>
    </row>
    <row r="416" spans="1:10" ht="18" customHeight="1">
      <c r="A416" s="339"/>
      <c r="B416" s="340" t="s">
        <v>170</v>
      </c>
      <c r="C416" s="9"/>
      <c r="D416" s="657">
        <f>学校８頁!J6</f>
        <v>0</v>
      </c>
      <c r="E416" s="329" t="s">
        <v>96</v>
      </c>
      <c r="F416" s="329" t="s">
        <v>168</v>
      </c>
      <c r="G416" s="329" t="s">
        <v>105</v>
      </c>
      <c r="H416" s="4" t="str">
        <f t="shared" si="25"/>
        <v>Ⅱ-8(1)-高-3別室</v>
      </c>
      <c r="J416" s="4">
        <f t="shared" si="23"/>
        <v>1</v>
      </c>
    </row>
    <row r="417" spans="1:10" ht="18" customHeight="1">
      <c r="A417" s="339"/>
      <c r="B417" s="340" t="s">
        <v>171</v>
      </c>
      <c r="C417" s="9"/>
      <c r="D417" s="657">
        <f>学校８頁!J7</f>
        <v>0</v>
      </c>
      <c r="E417" s="329" t="s">
        <v>96</v>
      </c>
      <c r="F417" s="329" t="s">
        <v>168</v>
      </c>
      <c r="G417" s="329" t="s">
        <v>105</v>
      </c>
      <c r="H417" s="4" t="str">
        <f t="shared" si="25"/>
        <v>Ⅱ-8(1)-高-4学級替え</v>
      </c>
      <c r="J417" s="4">
        <f t="shared" si="23"/>
        <v>1</v>
      </c>
    </row>
    <row r="418" spans="1:10" ht="18" customHeight="1">
      <c r="A418" s="339"/>
      <c r="B418" s="340" t="s">
        <v>180</v>
      </c>
      <c r="C418" s="9"/>
      <c r="D418" s="657">
        <f>学校８頁!J8</f>
        <v>0</v>
      </c>
      <c r="E418" s="329" t="s">
        <v>96</v>
      </c>
      <c r="F418" s="329" t="s">
        <v>168</v>
      </c>
      <c r="G418" s="329" t="s">
        <v>105</v>
      </c>
      <c r="H418" s="4" t="str">
        <f t="shared" si="25"/>
        <v>Ⅱ-8(1)-高-5退学・転学/懲戒処分</v>
      </c>
      <c r="J418" s="4">
        <f t="shared" si="23"/>
        <v>1</v>
      </c>
    </row>
    <row r="419" spans="1:10" ht="18" customHeight="1">
      <c r="A419" s="339"/>
      <c r="B419" s="340" t="s">
        <v>173</v>
      </c>
      <c r="C419" s="9"/>
      <c r="D419" s="657">
        <f>学校８頁!J9</f>
        <v>0</v>
      </c>
      <c r="E419" s="329" t="s">
        <v>96</v>
      </c>
      <c r="F419" s="329" t="s">
        <v>168</v>
      </c>
      <c r="G419" s="329" t="s">
        <v>105</v>
      </c>
      <c r="H419" s="4" t="str">
        <f t="shared" si="25"/>
        <v>Ⅱ-8(1)-高-6退学・転学/その他</v>
      </c>
      <c r="J419" s="4">
        <f t="shared" si="23"/>
        <v>1</v>
      </c>
    </row>
    <row r="420" spans="1:10" ht="18" customHeight="1">
      <c r="A420" s="339"/>
      <c r="B420" s="340" t="s">
        <v>182</v>
      </c>
      <c r="C420" s="800"/>
      <c r="D420" s="657">
        <f>学校８頁!J10</f>
        <v>0</v>
      </c>
      <c r="E420" s="329" t="s">
        <v>96</v>
      </c>
      <c r="F420" s="329" t="s">
        <v>168</v>
      </c>
      <c r="G420" s="329" t="s">
        <v>105</v>
      </c>
      <c r="H420" s="4" t="str">
        <f t="shared" si="25"/>
        <v>Ⅱ-8(1)-高-7停学</v>
      </c>
      <c r="J420" s="4">
        <f t="shared" si="23"/>
        <v>1</v>
      </c>
    </row>
    <row r="421" spans="1:10" ht="18" customHeight="1">
      <c r="A421" s="339"/>
      <c r="B421" s="340" t="s">
        <v>183</v>
      </c>
      <c r="C421" s="622"/>
      <c r="D421" s="657">
        <f>学校８頁!J12</f>
        <v>0</v>
      </c>
      <c r="E421" s="329" t="s">
        <v>96</v>
      </c>
      <c r="F421" s="329" t="s">
        <v>168</v>
      </c>
      <c r="G421" s="329" t="s">
        <v>105</v>
      </c>
      <c r="H421" s="4" t="str">
        <f t="shared" si="25"/>
        <v>Ⅱ-8(1)-高-9自宅学習・謹慎</v>
      </c>
      <c r="J421" s="4">
        <f t="shared" si="23"/>
        <v>1</v>
      </c>
    </row>
    <row r="422" spans="1:10" ht="18" customHeight="1">
      <c r="A422" s="339"/>
      <c r="B422" s="340" t="s">
        <v>175</v>
      </c>
      <c r="C422" s="622"/>
      <c r="D422" s="657">
        <f>学校８頁!J13</f>
        <v>0</v>
      </c>
      <c r="E422" s="329" t="s">
        <v>96</v>
      </c>
      <c r="F422" s="329" t="s">
        <v>168</v>
      </c>
      <c r="G422" s="329" t="s">
        <v>105</v>
      </c>
      <c r="H422" s="4" t="str">
        <f t="shared" si="25"/>
        <v>Ⅱ-8(1)-高-10訓告</v>
      </c>
      <c r="J422" s="4">
        <f t="shared" si="23"/>
        <v>1</v>
      </c>
    </row>
    <row r="423" spans="1:10" ht="18" customHeight="1">
      <c r="A423" s="339"/>
      <c r="B423" s="340" t="s">
        <v>176</v>
      </c>
      <c r="C423" s="9"/>
      <c r="D423" s="657">
        <f>学校８頁!J14</f>
        <v>0</v>
      </c>
      <c r="E423" s="329" t="s">
        <v>96</v>
      </c>
      <c r="F423" s="329" t="s">
        <v>168</v>
      </c>
      <c r="G423" s="329" t="s">
        <v>105</v>
      </c>
      <c r="H423" s="4" t="str">
        <f t="shared" si="25"/>
        <v>Ⅱ-8(1)-高-11保護者への報告</v>
      </c>
      <c r="J423" s="4">
        <f t="shared" si="23"/>
        <v>1</v>
      </c>
    </row>
    <row r="424" spans="1:10" ht="18" customHeight="1">
      <c r="A424" s="339"/>
      <c r="B424" s="340" t="s">
        <v>177</v>
      </c>
      <c r="C424" s="9"/>
      <c r="D424" s="657">
        <f>学校８頁!J15</f>
        <v>0</v>
      </c>
      <c r="E424" s="329" t="s">
        <v>96</v>
      </c>
      <c r="F424" s="329" t="s">
        <v>168</v>
      </c>
      <c r="G424" s="329" t="s">
        <v>105</v>
      </c>
      <c r="H424" s="4" t="str">
        <f t="shared" si="25"/>
        <v>Ⅱ-8(1)-高-12謝罪</v>
      </c>
      <c r="J424" s="4">
        <f t="shared" si="23"/>
        <v>1</v>
      </c>
    </row>
    <row r="425" spans="1:10" ht="18" customHeight="1">
      <c r="A425" s="339"/>
      <c r="B425" s="824" t="s">
        <v>178</v>
      </c>
      <c r="C425" s="9"/>
      <c r="D425" s="657">
        <f>学校８頁!J16</f>
        <v>0</v>
      </c>
      <c r="E425" s="329" t="s">
        <v>96</v>
      </c>
      <c r="F425" s="329" t="s">
        <v>168</v>
      </c>
      <c r="G425" s="329" t="s">
        <v>105</v>
      </c>
      <c r="H425" s="4" t="str">
        <f t="shared" si="25"/>
        <v>Ⅱ-8(1)-高-13ア警察・刑事司法</v>
      </c>
      <c r="J425" s="4">
        <f t="shared" si="23"/>
        <v>1</v>
      </c>
    </row>
    <row r="426" spans="1:10" ht="18" customHeight="1">
      <c r="A426" s="339"/>
      <c r="B426" s="824" t="s">
        <v>179</v>
      </c>
      <c r="C426" s="9"/>
      <c r="D426" s="657">
        <f>学校８頁!J17</f>
        <v>0</v>
      </c>
      <c r="E426" s="329" t="s">
        <v>96</v>
      </c>
      <c r="F426" s="329" t="s">
        <v>168</v>
      </c>
      <c r="G426" s="329" t="s">
        <v>105</v>
      </c>
      <c r="H426" s="4" t="str">
        <f t="shared" si="25"/>
        <v>Ⅱ-8(1)-高-13イ児童相談所</v>
      </c>
      <c r="J426" s="4">
        <f t="shared" si="23"/>
        <v>1</v>
      </c>
    </row>
    <row r="427" spans="1:10" ht="18" customHeight="1">
      <c r="A427" s="339"/>
      <c r="B427" s="1220" t="s">
        <v>110873</v>
      </c>
      <c r="C427" s="9"/>
      <c r="D427" s="657">
        <f>学校８頁!J18</f>
        <v>0</v>
      </c>
      <c r="E427" s="329" t="s">
        <v>96</v>
      </c>
      <c r="F427" s="329" t="s">
        <v>168</v>
      </c>
      <c r="G427" s="329" t="s">
        <v>105</v>
      </c>
      <c r="H427" s="4" t="str">
        <f t="shared" ref="H427" si="27">E427&amp;F427&amp;G427&amp;B427</f>
        <v>Ⅱ-8(1)-高-13ウ首長部局等</v>
      </c>
      <c r="J427" s="4">
        <f t="shared" si="23"/>
        <v>1</v>
      </c>
    </row>
    <row r="428" spans="1:10" ht="18" customHeight="1">
      <c r="A428" s="339"/>
      <c r="B428" s="824" t="s">
        <v>110878</v>
      </c>
      <c r="C428" s="9"/>
      <c r="D428" s="657">
        <f>学校８頁!J19</f>
        <v>0</v>
      </c>
      <c r="E428" s="329" t="s">
        <v>96</v>
      </c>
      <c r="F428" s="329" t="s">
        <v>168</v>
      </c>
      <c r="G428" s="329" t="s">
        <v>105</v>
      </c>
      <c r="H428" s="4" t="str">
        <f t="shared" si="25"/>
        <v>Ⅱ-8(1)-高-13エ病院</v>
      </c>
      <c r="J428" s="4">
        <f t="shared" si="23"/>
        <v>1</v>
      </c>
    </row>
    <row r="429" spans="1:10" ht="18" customHeight="1">
      <c r="A429" s="339"/>
      <c r="B429" s="824" t="s">
        <v>110879</v>
      </c>
      <c r="C429" s="800"/>
      <c r="D429" s="657">
        <f>学校８頁!J20</f>
        <v>0</v>
      </c>
      <c r="E429" s="329" t="s">
        <v>96</v>
      </c>
      <c r="F429" s="329" t="s">
        <v>168</v>
      </c>
      <c r="G429" s="329" t="s">
        <v>105</v>
      </c>
      <c r="H429" s="4" t="str">
        <f t="shared" si="25"/>
        <v>Ⅱ-8(1)-高-13オその他専門</v>
      </c>
      <c r="J429" s="4">
        <f t="shared" si="23"/>
        <v>1</v>
      </c>
    </row>
    <row r="430" spans="1:10" ht="18" customHeight="1">
      <c r="A430" s="339"/>
      <c r="B430" s="824" t="s">
        <v>110880</v>
      </c>
      <c r="C430" s="622"/>
      <c r="D430" s="657">
        <f>学校８頁!J21</f>
        <v>0</v>
      </c>
      <c r="E430" s="329" t="s">
        <v>96</v>
      </c>
      <c r="F430" s="329" t="s">
        <v>168</v>
      </c>
      <c r="G430" s="329" t="s">
        <v>105</v>
      </c>
      <c r="H430" s="4" t="str">
        <f t="shared" si="25"/>
        <v>Ⅱ-8(1)-高-13カ地域</v>
      </c>
      <c r="J430" s="4">
        <f t="shared" si="23"/>
        <v>1</v>
      </c>
    </row>
    <row r="431" spans="1:10" ht="18" customHeight="1">
      <c r="A431" s="339"/>
      <c r="B431" s="346" t="s">
        <v>149</v>
      </c>
      <c r="C431" s="135"/>
      <c r="D431" s="656">
        <f>学校８頁!J22</f>
        <v>0</v>
      </c>
      <c r="E431" s="329" t="s">
        <v>96</v>
      </c>
      <c r="F431" s="329" t="s">
        <v>168</v>
      </c>
      <c r="G431" s="329" t="s">
        <v>105</v>
      </c>
      <c r="H431" s="4" t="str">
        <f t="shared" si="25"/>
        <v>Ⅱ-8(1)-高-計</v>
      </c>
      <c r="J431" s="4">
        <f t="shared" si="23"/>
        <v>1</v>
      </c>
    </row>
    <row r="432" spans="1:10" ht="18" customHeight="1">
      <c r="A432" s="813" t="s">
        <v>106</v>
      </c>
      <c r="B432" s="811" t="s">
        <v>86</v>
      </c>
      <c r="C432" s="622"/>
      <c r="D432" s="658">
        <f>学校８頁!K4</f>
        <v>0</v>
      </c>
      <c r="E432" s="329" t="s">
        <v>96</v>
      </c>
      <c r="F432" s="329" t="s">
        <v>168</v>
      </c>
      <c r="G432" s="329" t="s">
        <v>107</v>
      </c>
      <c r="H432" s="4" t="str">
        <f t="shared" si="25"/>
        <v>Ⅱ-8(1)-特-1ＳＣがカウンセリング</v>
      </c>
      <c r="J432" s="4">
        <f t="shared" si="23"/>
        <v>1</v>
      </c>
    </row>
    <row r="433" spans="1:10" ht="18" customHeight="1">
      <c r="A433" s="339"/>
      <c r="B433" s="340" t="s">
        <v>169</v>
      </c>
      <c r="C433" s="9"/>
      <c r="D433" s="655">
        <f>学校８頁!K5</f>
        <v>0</v>
      </c>
      <c r="E433" s="329" t="s">
        <v>96</v>
      </c>
      <c r="F433" s="329" t="s">
        <v>168</v>
      </c>
      <c r="G433" s="329" t="s">
        <v>107</v>
      </c>
      <c r="H433" s="4" t="str">
        <f t="shared" si="25"/>
        <v>Ⅱ-8(1)-特-2校長、教頭</v>
      </c>
      <c r="J433" s="4">
        <f t="shared" si="23"/>
        <v>1</v>
      </c>
    </row>
    <row r="434" spans="1:10" ht="18" customHeight="1">
      <c r="A434" s="339"/>
      <c r="B434" s="340" t="s">
        <v>170</v>
      </c>
      <c r="C434" s="9"/>
      <c r="D434" s="655">
        <f>学校８頁!K6</f>
        <v>0</v>
      </c>
      <c r="E434" s="329" t="s">
        <v>96</v>
      </c>
      <c r="F434" s="329" t="s">
        <v>168</v>
      </c>
      <c r="G434" s="329" t="s">
        <v>107</v>
      </c>
      <c r="H434" s="4" t="str">
        <f t="shared" si="25"/>
        <v>Ⅱ-8(1)-特-3別室</v>
      </c>
      <c r="J434" s="4">
        <f t="shared" si="23"/>
        <v>1</v>
      </c>
    </row>
    <row r="435" spans="1:10" ht="18" customHeight="1">
      <c r="A435" s="339"/>
      <c r="B435" s="340" t="s">
        <v>171</v>
      </c>
      <c r="C435" s="9"/>
      <c r="D435" s="655">
        <f>学校８頁!K7</f>
        <v>0</v>
      </c>
      <c r="E435" s="329" t="s">
        <v>96</v>
      </c>
      <c r="F435" s="329" t="s">
        <v>168</v>
      </c>
      <c r="G435" s="329" t="s">
        <v>107</v>
      </c>
      <c r="H435" s="4" t="str">
        <f t="shared" si="25"/>
        <v>Ⅱ-8(1)-特-4学級替え</v>
      </c>
      <c r="J435" s="4">
        <f t="shared" si="23"/>
        <v>1</v>
      </c>
    </row>
    <row r="436" spans="1:10" ht="18" customHeight="1">
      <c r="A436" s="339"/>
      <c r="B436" s="340" t="s">
        <v>180</v>
      </c>
      <c r="C436" s="9"/>
      <c r="D436" s="655">
        <f>学校８頁!K8</f>
        <v>0</v>
      </c>
      <c r="E436" s="329" t="s">
        <v>96</v>
      </c>
      <c r="F436" s="329" t="s">
        <v>168</v>
      </c>
      <c r="G436" s="329" t="s">
        <v>107</v>
      </c>
      <c r="H436" s="4" t="str">
        <f t="shared" si="25"/>
        <v>Ⅱ-8(1)-特-5退学・転学/懲戒処分</v>
      </c>
      <c r="J436" s="4">
        <f t="shared" si="23"/>
        <v>1</v>
      </c>
    </row>
    <row r="437" spans="1:10" ht="18" customHeight="1">
      <c r="A437" s="339"/>
      <c r="B437" s="340" t="s">
        <v>173</v>
      </c>
      <c r="C437" s="9"/>
      <c r="D437" s="655">
        <f>学校８頁!K9</f>
        <v>0</v>
      </c>
      <c r="E437" s="329" t="s">
        <v>96</v>
      </c>
      <c r="F437" s="329" t="s">
        <v>168</v>
      </c>
      <c r="G437" s="329" t="s">
        <v>107</v>
      </c>
      <c r="H437" s="4" t="str">
        <f t="shared" si="25"/>
        <v>Ⅱ-8(1)-特-6退学・転学/その他</v>
      </c>
      <c r="J437" s="4">
        <f t="shared" si="23"/>
        <v>1</v>
      </c>
    </row>
    <row r="438" spans="1:10" ht="18" customHeight="1">
      <c r="A438" s="339"/>
      <c r="B438" s="340" t="s">
        <v>182</v>
      </c>
      <c r="C438" s="622"/>
      <c r="D438" s="655">
        <f>学校８頁!K10</f>
        <v>0</v>
      </c>
      <c r="E438" s="329" t="s">
        <v>96</v>
      </c>
      <c r="F438" s="329" t="s">
        <v>168</v>
      </c>
      <c r="G438" s="329" t="s">
        <v>107</v>
      </c>
      <c r="H438" s="4" t="str">
        <f t="shared" si="25"/>
        <v>Ⅱ-8(1)-特-7停学</v>
      </c>
      <c r="J438" s="4">
        <f t="shared" si="23"/>
        <v>1</v>
      </c>
    </row>
    <row r="439" spans="1:10" ht="18" customHeight="1">
      <c r="A439" s="339"/>
      <c r="B439" s="340" t="s">
        <v>183</v>
      </c>
      <c r="C439" s="622"/>
      <c r="D439" s="655">
        <f>学校８頁!K12</f>
        <v>0</v>
      </c>
      <c r="E439" s="329" t="s">
        <v>96</v>
      </c>
      <c r="F439" s="329" t="s">
        <v>168</v>
      </c>
      <c r="G439" s="329" t="s">
        <v>107</v>
      </c>
      <c r="H439" s="4" t="str">
        <f t="shared" si="25"/>
        <v>Ⅱ-8(1)-特-9自宅学習・謹慎</v>
      </c>
      <c r="J439" s="4">
        <f t="shared" si="23"/>
        <v>1</v>
      </c>
    </row>
    <row r="440" spans="1:10" ht="18" customHeight="1">
      <c r="A440" s="339"/>
      <c r="B440" s="340" t="s">
        <v>175</v>
      </c>
      <c r="C440" s="622"/>
      <c r="D440" s="655">
        <f>学校８頁!K13</f>
        <v>0</v>
      </c>
      <c r="E440" s="329" t="s">
        <v>96</v>
      </c>
      <c r="F440" s="329" t="s">
        <v>168</v>
      </c>
      <c r="G440" s="329" t="s">
        <v>107</v>
      </c>
      <c r="H440" s="4" t="str">
        <f t="shared" ref="H440:H482" si="28">E440&amp;F440&amp;G440&amp;B440</f>
        <v>Ⅱ-8(1)-特-10訓告</v>
      </c>
      <c r="J440" s="4">
        <f t="shared" si="23"/>
        <v>1</v>
      </c>
    </row>
    <row r="441" spans="1:10" ht="18" customHeight="1">
      <c r="A441" s="339"/>
      <c r="B441" s="340" t="s">
        <v>176</v>
      </c>
      <c r="C441" s="622"/>
      <c r="D441" s="655">
        <f>学校８頁!K14</f>
        <v>0</v>
      </c>
      <c r="E441" s="329" t="s">
        <v>96</v>
      </c>
      <c r="F441" s="329" t="s">
        <v>168</v>
      </c>
      <c r="G441" s="329" t="s">
        <v>107</v>
      </c>
      <c r="H441" s="4" t="str">
        <f t="shared" si="28"/>
        <v>Ⅱ-8(1)-特-11保護者への報告</v>
      </c>
      <c r="J441" s="4">
        <f t="shared" si="23"/>
        <v>1</v>
      </c>
    </row>
    <row r="442" spans="1:10" ht="18" customHeight="1">
      <c r="A442" s="339"/>
      <c r="B442" s="340" t="s">
        <v>177</v>
      </c>
      <c r="C442" s="622"/>
      <c r="D442" s="655">
        <f>学校８頁!K15</f>
        <v>0</v>
      </c>
      <c r="E442" s="329" t="s">
        <v>96</v>
      </c>
      <c r="F442" s="329" t="s">
        <v>168</v>
      </c>
      <c r="G442" s="329" t="s">
        <v>107</v>
      </c>
      <c r="H442" s="4" t="str">
        <f t="shared" si="28"/>
        <v>Ⅱ-8(1)-特-12謝罪</v>
      </c>
      <c r="J442" s="4">
        <f t="shared" si="23"/>
        <v>1</v>
      </c>
    </row>
    <row r="443" spans="1:10" ht="18" customHeight="1">
      <c r="A443" s="339"/>
      <c r="B443" s="824" t="s">
        <v>178</v>
      </c>
      <c r="C443" s="9"/>
      <c r="D443" s="655">
        <f>学校８頁!K16</f>
        <v>0</v>
      </c>
      <c r="E443" s="329" t="s">
        <v>96</v>
      </c>
      <c r="F443" s="329" t="s">
        <v>168</v>
      </c>
      <c r="G443" s="329" t="s">
        <v>107</v>
      </c>
      <c r="H443" s="4" t="str">
        <f t="shared" si="28"/>
        <v>Ⅱ-8(1)-特-13ア警察・刑事司法</v>
      </c>
      <c r="J443" s="4">
        <f t="shared" si="23"/>
        <v>1</v>
      </c>
    </row>
    <row r="444" spans="1:10" ht="18" customHeight="1">
      <c r="A444" s="339"/>
      <c r="B444" s="824" t="s">
        <v>179</v>
      </c>
      <c r="C444" s="9"/>
      <c r="D444" s="655">
        <f>学校８頁!K17</f>
        <v>0</v>
      </c>
      <c r="E444" s="329" t="s">
        <v>96</v>
      </c>
      <c r="F444" s="329" t="s">
        <v>168</v>
      </c>
      <c r="G444" s="329" t="s">
        <v>107</v>
      </c>
      <c r="H444" s="4" t="str">
        <f t="shared" si="28"/>
        <v>Ⅱ-8(1)-特-13イ児童相談所</v>
      </c>
      <c r="J444" s="4">
        <f t="shared" si="23"/>
        <v>1</v>
      </c>
    </row>
    <row r="445" spans="1:10" ht="18" customHeight="1">
      <c r="A445" s="339"/>
      <c r="B445" s="1220" t="s">
        <v>110873</v>
      </c>
      <c r="C445" s="9"/>
      <c r="D445" s="655">
        <f>学校８頁!K18</f>
        <v>0</v>
      </c>
      <c r="E445" s="329" t="s">
        <v>96</v>
      </c>
      <c r="F445" s="329" t="s">
        <v>168</v>
      </c>
      <c r="G445" s="329" t="s">
        <v>107</v>
      </c>
      <c r="H445" s="4" t="str">
        <f t="shared" ref="H445" si="29">E445&amp;F445&amp;G445&amp;B445</f>
        <v>Ⅱ-8(1)-特-13ウ首長部局等</v>
      </c>
      <c r="J445" s="4">
        <f t="shared" si="23"/>
        <v>1</v>
      </c>
    </row>
    <row r="446" spans="1:10" ht="18" customHeight="1">
      <c r="A446" s="339"/>
      <c r="B446" s="824" t="s">
        <v>110878</v>
      </c>
      <c r="C446" s="9"/>
      <c r="D446" s="655">
        <f>学校８頁!K19</f>
        <v>0</v>
      </c>
      <c r="E446" s="329" t="s">
        <v>96</v>
      </c>
      <c r="F446" s="329" t="s">
        <v>168</v>
      </c>
      <c r="G446" s="329" t="s">
        <v>107</v>
      </c>
      <c r="H446" s="4" t="str">
        <f t="shared" si="28"/>
        <v>Ⅱ-8(1)-特-13エ病院</v>
      </c>
      <c r="J446" s="4">
        <f t="shared" si="23"/>
        <v>1</v>
      </c>
    </row>
    <row r="447" spans="1:10" ht="18" customHeight="1">
      <c r="A447" s="339"/>
      <c r="B447" s="824" t="s">
        <v>110879</v>
      </c>
      <c r="C447" s="9"/>
      <c r="D447" s="655">
        <f>学校８頁!K20</f>
        <v>0</v>
      </c>
      <c r="E447" s="329" t="s">
        <v>96</v>
      </c>
      <c r="F447" s="329" t="s">
        <v>168</v>
      </c>
      <c r="G447" s="329" t="s">
        <v>107</v>
      </c>
      <c r="H447" s="4" t="str">
        <f t="shared" si="28"/>
        <v>Ⅱ-8(1)-特-13オその他専門</v>
      </c>
      <c r="J447" s="4">
        <f t="shared" si="23"/>
        <v>1</v>
      </c>
    </row>
    <row r="448" spans="1:10" ht="18" customHeight="1">
      <c r="A448" s="339"/>
      <c r="B448" s="824" t="s">
        <v>110880</v>
      </c>
      <c r="C448" s="9"/>
      <c r="D448" s="655">
        <f>学校８頁!K21</f>
        <v>0</v>
      </c>
      <c r="E448" s="329" t="s">
        <v>96</v>
      </c>
      <c r="F448" s="329" t="s">
        <v>168</v>
      </c>
      <c r="G448" s="329" t="s">
        <v>107</v>
      </c>
      <c r="H448" s="4" t="str">
        <f t="shared" si="28"/>
        <v>Ⅱ-8(1)-特-13カ地域</v>
      </c>
      <c r="J448" s="4">
        <f t="shared" si="23"/>
        <v>1</v>
      </c>
    </row>
    <row r="449" spans="1:10" ht="18" customHeight="1">
      <c r="A449" s="339"/>
      <c r="B449" s="568" t="s">
        <v>149</v>
      </c>
      <c r="C449" s="812"/>
      <c r="D449" s="795">
        <f>学校８頁!K22</f>
        <v>0</v>
      </c>
      <c r="E449" s="329" t="s">
        <v>96</v>
      </c>
      <c r="F449" s="329" t="s">
        <v>168</v>
      </c>
      <c r="G449" s="329" t="s">
        <v>107</v>
      </c>
      <c r="H449" s="4" t="str">
        <f t="shared" si="28"/>
        <v>Ⅱ-8(1)-特-計</v>
      </c>
      <c r="J449" s="4">
        <f t="shared" si="23"/>
        <v>1</v>
      </c>
    </row>
    <row r="450" spans="1:10" ht="18" customHeight="1">
      <c r="A450" s="1221" t="s">
        <v>184</v>
      </c>
      <c r="B450" s="823"/>
      <c r="C450" s="797"/>
      <c r="D450" s="798"/>
      <c r="H450" s="332" t="str">
        <f>A450</f>
        <v>（2）いじめられた児童生徒への特別な対応</v>
      </c>
      <c r="J450" s="4">
        <f t="shared" ref="J450:J513" si="30">COUNTIF($H$2:$H$2903,H450)</f>
        <v>1</v>
      </c>
    </row>
    <row r="451" spans="1:10" ht="18" customHeight="1">
      <c r="A451" s="810" t="s">
        <v>94</v>
      </c>
      <c r="B451" s="340" t="s">
        <v>86</v>
      </c>
      <c r="C451" s="622"/>
      <c r="D451" s="658">
        <f>学校９頁!J3</f>
        <v>0</v>
      </c>
      <c r="E451" s="329" t="s">
        <v>96</v>
      </c>
      <c r="F451" s="329" t="s">
        <v>185</v>
      </c>
      <c r="G451" s="329" t="s">
        <v>98</v>
      </c>
      <c r="H451" s="4" t="str">
        <f t="shared" si="28"/>
        <v>Ⅱ-8(2)-小-1ＳＣがカウンセリング</v>
      </c>
      <c r="J451" s="4">
        <f t="shared" si="30"/>
        <v>1</v>
      </c>
    </row>
    <row r="452" spans="1:10" ht="18" customHeight="1">
      <c r="A452" s="339"/>
      <c r="B452" s="340" t="s">
        <v>186</v>
      </c>
      <c r="C452" s="9"/>
      <c r="D452" s="801">
        <f>学校９頁!J4</f>
        <v>0</v>
      </c>
      <c r="E452" s="329" t="s">
        <v>96</v>
      </c>
      <c r="F452" s="329" t="s">
        <v>185</v>
      </c>
      <c r="G452" s="329" t="s">
        <v>98</v>
      </c>
      <c r="H452" s="4" t="str">
        <f t="shared" si="28"/>
        <v>Ⅱ-8(2)-小-2別室の提供</v>
      </c>
      <c r="J452" s="4">
        <f t="shared" si="30"/>
        <v>1</v>
      </c>
    </row>
    <row r="453" spans="1:10" ht="18" customHeight="1">
      <c r="A453" s="339"/>
      <c r="B453" s="340" t="s">
        <v>187</v>
      </c>
      <c r="C453" s="622"/>
      <c r="D453" s="801">
        <f>学校９頁!J5</f>
        <v>0</v>
      </c>
      <c r="E453" s="329" t="s">
        <v>96</v>
      </c>
      <c r="F453" s="329" t="s">
        <v>185</v>
      </c>
      <c r="G453" s="329" t="s">
        <v>98</v>
      </c>
      <c r="H453" s="4" t="str">
        <f t="shared" si="28"/>
        <v>Ⅱ-8(2)-小-3緊急避難</v>
      </c>
      <c r="J453" s="4">
        <f t="shared" si="30"/>
        <v>1</v>
      </c>
    </row>
    <row r="454" spans="1:10" ht="18" customHeight="1">
      <c r="A454" s="339"/>
      <c r="B454" s="340" t="s">
        <v>188</v>
      </c>
      <c r="C454" s="622"/>
      <c r="D454" s="801">
        <f>学校９頁!J6</f>
        <v>0</v>
      </c>
      <c r="E454" s="329" t="s">
        <v>96</v>
      </c>
      <c r="F454" s="329" t="s">
        <v>185</v>
      </c>
      <c r="G454" s="329" t="s">
        <v>98</v>
      </c>
      <c r="H454" s="4" t="str">
        <f t="shared" si="28"/>
        <v>Ⅱ-8(2)-小-4家庭訪問</v>
      </c>
      <c r="J454" s="4">
        <f t="shared" si="30"/>
        <v>1</v>
      </c>
    </row>
    <row r="455" spans="1:10" ht="18" customHeight="1">
      <c r="A455" s="339"/>
      <c r="B455" s="340" t="s">
        <v>189</v>
      </c>
      <c r="C455" s="622"/>
      <c r="D455" s="801">
        <f>学校９頁!J7</f>
        <v>0</v>
      </c>
      <c r="E455" s="329" t="s">
        <v>96</v>
      </c>
      <c r="F455" s="329" t="s">
        <v>185</v>
      </c>
      <c r="G455" s="329" t="s">
        <v>98</v>
      </c>
      <c r="H455" s="4" t="str">
        <f t="shared" si="28"/>
        <v>Ⅱ-8(2)-小-5学級替え</v>
      </c>
      <c r="J455" s="4">
        <f t="shared" si="30"/>
        <v>1</v>
      </c>
    </row>
    <row r="456" spans="1:10" ht="18" customHeight="1">
      <c r="A456" s="339"/>
      <c r="B456" s="340" t="s">
        <v>190</v>
      </c>
      <c r="C456" s="622"/>
      <c r="D456" s="801">
        <f>学校９頁!J8</f>
        <v>0</v>
      </c>
      <c r="E456" s="329" t="s">
        <v>96</v>
      </c>
      <c r="F456" s="329" t="s">
        <v>185</v>
      </c>
      <c r="G456" s="329" t="s">
        <v>98</v>
      </c>
      <c r="H456" s="4" t="str">
        <f t="shared" si="28"/>
        <v>Ⅱ-8(2)-小-6教育委員会と連携</v>
      </c>
      <c r="J456" s="4">
        <f t="shared" si="30"/>
        <v>1</v>
      </c>
    </row>
    <row r="457" spans="1:10" ht="18" customHeight="1">
      <c r="A457" s="339"/>
      <c r="B457" s="824" t="s">
        <v>191</v>
      </c>
      <c r="C457" s="9"/>
      <c r="D457" s="801">
        <f>学校９頁!J9</f>
        <v>0</v>
      </c>
      <c r="E457" s="329" t="s">
        <v>96</v>
      </c>
      <c r="F457" s="329" t="s">
        <v>185</v>
      </c>
      <c r="G457" s="329" t="s">
        <v>98</v>
      </c>
      <c r="H457" s="4" t="str">
        <f t="shared" si="28"/>
        <v>Ⅱ-8(2)-小-7関係機関と連携</v>
      </c>
      <c r="J457" s="4">
        <f t="shared" si="30"/>
        <v>1</v>
      </c>
    </row>
    <row r="458" spans="1:10" ht="18" customHeight="1">
      <c r="A458" s="339"/>
      <c r="B458" s="1225" t="s">
        <v>110882</v>
      </c>
      <c r="C458" s="1223"/>
      <c r="D458" s="801">
        <f>学校９頁!J10</f>
        <v>0</v>
      </c>
      <c r="E458" s="329" t="s">
        <v>96</v>
      </c>
      <c r="F458" s="329" t="s">
        <v>185</v>
      </c>
      <c r="G458" s="329" t="s">
        <v>98</v>
      </c>
      <c r="H458" s="4" t="str">
        <f t="shared" ref="H458:H462" si="31">E458&amp;F458&amp;G458&amp;B458</f>
        <v>Ⅱ-8(2)-小-8ア警察・刑事司法</v>
      </c>
      <c r="J458" s="4">
        <f t="shared" si="30"/>
        <v>1</v>
      </c>
    </row>
    <row r="459" spans="1:10" ht="18" customHeight="1">
      <c r="A459" s="339"/>
      <c r="B459" s="1225" t="s">
        <v>110883</v>
      </c>
      <c r="C459" s="1223"/>
      <c r="D459" s="801">
        <f>学校９頁!J11</f>
        <v>0</v>
      </c>
      <c r="E459" s="329" t="s">
        <v>96</v>
      </c>
      <c r="F459" s="329" t="s">
        <v>185</v>
      </c>
      <c r="G459" s="329" t="s">
        <v>98</v>
      </c>
      <c r="H459" s="4" t="str">
        <f t="shared" si="31"/>
        <v>Ⅱ-8(2)-小-8イ首長部局等</v>
      </c>
      <c r="J459" s="4">
        <f t="shared" si="30"/>
        <v>1</v>
      </c>
    </row>
    <row r="460" spans="1:10" ht="18" customHeight="1">
      <c r="A460" s="339"/>
      <c r="B460" s="1225" t="s">
        <v>110884</v>
      </c>
      <c r="C460" s="1223"/>
      <c r="D460" s="801">
        <f>学校９頁!J12</f>
        <v>0</v>
      </c>
      <c r="E460" s="329" t="s">
        <v>96</v>
      </c>
      <c r="F460" s="329" t="s">
        <v>185</v>
      </c>
      <c r="G460" s="329" t="s">
        <v>98</v>
      </c>
      <c r="H460" s="4" t="str">
        <f t="shared" si="31"/>
        <v>Ⅱ-8(2)-小-8ウ病院</v>
      </c>
      <c r="J460" s="4">
        <f t="shared" si="30"/>
        <v>1</v>
      </c>
    </row>
    <row r="461" spans="1:10" ht="18" customHeight="1">
      <c r="A461" s="339"/>
      <c r="B461" s="1225" t="s">
        <v>110885</v>
      </c>
      <c r="C461" s="1223"/>
      <c r="D461" s="801">
        <f>学校９頁!J13</f>
        <v>0</v>
      </c>
      <c r="E461" s="329" t="s">
        <v>96</v>
      </c>
      <c r="F461" s="329" t="s">
        <v>185</v>
      </c>
      <c r="G461" s="329" t="s">
        <v>98</v>
      </c>
      <c r="H461" s="4" t="str">
        <f t="shared" si="31"/>
        <v>Ⅱ-8(2)-小-8エその他専門</v>
      </c>
      <c r="J461" s="4">
        <f t="shared" si="30"/>
        <v>1</v>
      </c>
    </row>
    <row r="462" spans="1:10" ht="18" customHeight="1">
      <c r="A462" s="339"/>
      <c r="B462" s="1225" t="s">
        <v>110886</v>
      </c>
      <c r="C462" s="1223"/>
      <c r="D462" s="801">
        <f>学校９頁!J14</f>
        <v>0</v>
      </c>
      <c r="E462" s="329" t="s">
        <v>96</v>
      </c>
      <c r="F462" s="329" t="s">
        <v>185</v>
      </c>
      <c r="G462" s="329" t="s">
        <v>98</v>
      </c>
      <c r="H462" s="4" t="str">
        <f t="shared" si="31"/>
        <v>Ⅱ-8(2)-小-8オ地域</v>
      </c>
      <c r="J462" s="4">
        <f t="shared" si="30"/>
        <v>1</v>
      </c>
    </row>
    <row r="463" spans="1:10" ht="18" customHeight="1">
      <c r="A463" s="339"/>
      <c r="B463" s="821" t="s">
        <v>149</v>
      </c>
      <c r="C463" s="812"/>
      <c r="D463" s="795">
        <f>学校９頁!J15</f>
        <v>0</v>
      </c>
      <c r="E463" s="329" t="s">
        <v>96</v>
      </c>
      <c r="F463" s="329" t="s">
        <v>185</v>
      </c>
      <c r="G463" s="329" t="s">
        <v>98</v>
      </c>
      <c r="H463" s="4" t="str">
        <f t="shared" si="28"/>
        <v>Ⅱ-8(2)-小-計</v>
      </c>
      <c r="J463" s="4">
        <f t="shared" si="30"/>
        <v>1</v>
      </c>
    </row>
    <row r="464" spans="1:10" ht="18" customHeight="1">
      <c r="A464" s="810" t="s">
        <v>102</v>
      </c>
      <c r="B464" s="340" t="s">
        <v>86</v>
      </c>
      <c r="C464" s="622"/>
      <c r="D464" s="658">
        <f>学校９頁!K3</f>
        <v>0</v>
      </c>
      <c r="E464" s="329" t="s">
        <v>96</v>
      </c>
      <c r="F464" s="329" t="s">
        <v>185</v>
      </c>
      <c r="G464" s="329" t="s">
        <v>103</v>
      </c>
      <c r="H464" s="4" t="str">
        <f t="shared" si="28"/>
        <v>Ⅱ-8(2)-中-1ＳＣがカウンセリング</v>
      </c>
      <c r="J464" s="4">
        <f t="shared" si="30"/>
        <v>1</v>
      </c>
    </row>
    <row r="465" spans="1:10" ht="18" customHeight="1">
      <c r="A465" s="339"/>
      <c r="B465" s="340" t="s">
        <v>186</v>
      </c>
      <c r="C465" s="9"/>
      <c r="D465" s="801">
        <f>学校９頁!K4</f>
        <v>0</v>
      </c>
      <c r="E465" s="329" t="s">
        <v>96</v>
      </c>
      <c r="F465" s="329" t="s">
        <v>185</v>
      </c>
      <c r="G465" s="329" t="s">
        <v>103</v>
      </c>
      <c r="H465" s="4" t="str">
        <f t="shared" si="28"/>
        <v>Ⅱ-8(2)-中-2別室の提供</v>
      </c>
      <c r="J465" s="4">
        <f t="shared" si="30"/>
        <v>1</v>
      </c>
    </row>
    <row r="466" spans="1:10" ht="18" customHeight="1">
      <c r="A466" s="339"/>
      <c r="B466" s="340" t="s">
        <v>187</v>
      </c>
      <c r="C466" s="9"/>
      <c r="D466" s="801">
        <f>学校９頁!K5</f>
        <v>0</v>
      </c>
      <c r="E466" s="329" t="s">
        <v>96</v>
      </c>
      <c r="F466" s="329" t="s">
        <v>185</v>
      </c>
      <c r="G466" s="329" t="s">
        <v>103</v>
      </c>
      <c r="H466" s="4" t="str">
        <f t="shared" si="28"/>
        <v>Ⅱ-8(2)-中-3緊急避難</v>
      </c>
      <c r="J466" s="4">
        <f t="shared" si="30"/>
        <v>1</v>
      </c>
    </row>
    <row r="467" spans="1:10" ht="18" customHeight="1">
      <c r="A467" s="339"/>
      <c r="B467" s="340" t="s">
        <v>188</v>
      </c>
      <c r="C467" s="9"/>
      <c r="D467" s="801">
        <f>学校９頁!K6</f>
        <v>0</v>
      </c>
      <c r="E467" s="329" t="s">
        <v>96</v>
      </c>
      <c r="F467" s="329" t="s">
        <v>185</v>
      </c>
      <c r="G467" s="329" t="s">
        <v>103</v>
      </c>
      <c r="H467" s="4" t="str">
        <f t="shared" si="28"/>
        <v>Ⅱ-8(2)-中-4家庭訪問</v>
      </c>
      <c r="J467" s="4">
        <f t="shared" si="30"/>
        <v>1</v>
      </c>
    </row>
    <row r="468" spans="1:10" ht="18" customHeight="1">
      <c r="A468" s="339"/>
      <c r="B468" s="340" t="s">
        <v>189</v>
      </c>
      <c r="C468" s="9"/>
      <c r="D468" s="801">
        <f>学校９頁!K7</f>
        <v>0</v>
      </c>
      <c r="E468" s="329" t="s">
        <v>96</v>
      </c>
      <c r="F468" s="329" t="s">
        <v>185</v>
      </c>
      <c r="G468" s="329" t="s">
        <v>103</v>
      </c>
      <c r="H468" s="4" t="str">
        <f t="shared" si="28"/>
        <v>Ⅱ-8(2)-中-5学級替え</v>
      </c>
      <c r="J468" s="4">
        <f t="shared" si="30"/>
        <v>1</v>
      </c>
    </row>
    <row r="469" spans="1:10" ht="18" customHeight="1">
      <c r="A469" s="339"/>
      <c r="B469" s="340" t="s">
        <v>190</v>
      </c>
      <c r="C469" s="9"/>
      <c r="D469" s="801">
        <f>学校９頁!K8</f>
        <v>0</v>
      </c>
      <c r="E469" s="329" t="s">
        <v>96</v>
      </c>
      <c r="F469" s="329" t="s">
        <v>185</v>
      </c>
      <c r="G469" s="329" t="s">
        <v>103</v>
      </c>
      <c r="H469" s="4" t="str">
        <f t="shared" si="28"/>
        <v>Ⅱ-8(2)-中-6教育委員会と連携</v>
      </c>
      <c r="J469" s="4">
        <f t="shared" si="30"/>
        <v>1</v>
      </c>
    </row>
    <row r="470" spans="1:10" ht="18" customHeight="1">
      <c r="A470" s="339"/>
      <c r="B470" s="824" t="s">
        <v>191</v>
      </c>
      <c r="C470" s="800"/>
      <c r="D470" s="801">
        <f>学校９頁!K9</f>
        <v>0</v>
      </c>
      <c r="E470" s="329" t="s">
        <v>96</v>
      </c>
      <c r="F470" s="329" t="s">
        <v>185</v>
      </c>
      <c r="G470" s="329" t="s">
        <v>103</v>
      </c>
      <c r="H470" s="4" t="str">
        <f t="shared" si="28"/>
        <v>Ⅱ-8(2)-中-7関係機関と連携</v>
      </c>
      <c r="J470" s="4">
        <f t="shared" si="30"/>
        <v>1</v>
      </c>
    </row>
    <row r="471" spans="1:10" ht="18" customHeight="1">
      <c r="A471" s="339"/>
      <c r="B471" s="1225" t="s">
        <v>110882</v>
      </c>
      <c r="C471" s="1223"/>
      <c r="D471" s="801">
        <f>学校９頁!K10</f>
        <v>0</v>
      </c>
      <c r="E471" s="329" t="s">
        <v>96</v>
      </c>
      <c r="F471" s="329" t="s">
        <v>185</v>
      </c>
      <c r="G471" s="329" t="s">
        <v>103</v>
      </c>
      <c r="H471" s="4" t="str">
        <f t="shared" ref="H471:H475" si="32">E471&amp;F471&amp;G471&amp;B471</f>
        <v>Ⅱ-8(2)-中-8ア警察・刑事司法</v>
      </c>
      <c r="J471" s="4">
        <f t="shared" si="30"/>
        <v>1</v>
      </c>
    </row>
    <row r="472" spans="1:10" ht="18" customHeight="1">
      <c r="A472" s="339"/>
      <c r="B472" s="1225" t="s">
        <v>110883</v>
      </c>
      <c r="C472" s="1223"/>
      <c r="D472" s="801">
        <f>学校９頁!K11</f>
        <v>0</v>
      </c>
      <c r="E472" s="329" t="s">
        <v>96</v>
      </c>
      <c r="F472" s="329" t="s">
        <v>185</v>
      </c>
      <c r="G472" s="329" t="s">
        <v>103</v>
      </c>
      <c r="H472" s="4" t="str">
        <f t="shared" si="32"/>
        <v>Ⅱ-8(2)-中-8イ首長部局等</v>
      </c>
      <c r="J472" s="4">
        <f t="shared" si="30"/>
        <v>1</v>
      </c>
    </row>
    <row r="473" spans="1:10" ht="18" customHeight="1">
      <c r="A473" s="339"/>
      <c r="B473" s="1225" t="s">
        <v>110884</v>
      </c>
      <c r="C473" s="1223"/>
      <c r="D473" s="801">
        <f>学校９頁!K12</f>
        <v>0</v>
      </c>
      <c r="E473" s="329" t="s">
        <v>96</v>
      </c>
      <c r="F473" s="329" t="s">
        <v>185</v>
      </c>
      <c r="G473" s="329" t="s">
        <v>103</v>
      </c>
      <c r="H473" s="4" t="str">
        <f t="shared" si="32"/>
        <v>Ⅱ-8(2)-中-8ウ病院</v>
      </c>
      <c r="J473" s="4">
        <f t="shared" si="30"/>
        <v>1</v>
      </c>
    </row>
    <row r="474" spans="1:10" ht="18" customHeight="1">
      <c r="A474" s="339"/>
      <c r="B474" s="1225" t="s">
        <v>110885</v>
      </c>
      <c r="C474" s="1223"/>
      <c r="D474" s="801">
        <f>学校９頁!K13</f>
        <v>0</v>
      </c>
      <c r="E474" s="329" t="s">
        <v>96</v>
      </c>
      <c r="F474" s="329" t="s">
        <v>185</v>
      </c>
      <c r="G474" s="329" t="s">
        <v>103</v>
      </c>
      <c r="H474" s="4" t="str">
        <f t="shared" si="32"/>
        <v>Ⅱ-8(2)-中-8エその他専門</v>
      </c>
      <c r="J474" s="4">
        <f t="shared" si="30"/>
        <v>1</v>
      </c>
    </row>
    <row r="475" spans="1:10" ht="18" customHeight="1">
      <c r="A475" s="339"/>
      <c r="B475" s="1225" t="s">
        <v>110886</v>
      </c>
      <c r="C475" s="1223"/>
      <c r="D475" s="655">
        <f>学校９頁!K14</f>
        <v>0</v>
      </c>
      <c r="E475" s="329" t="s">
        <v>96</v>
      </c>
      <c r="F475" s="329" t="s">
        <v>185</v>
      </c>
      <c r="G475" s="329" t="s">
        <v>103</v>
      </c>
      <c r="H475" s="4" t="str">
        <f t="shared" si="32"/>
        <v>Ⅱ-8(2)-中-8オ地域</v>
      </c>
      <c r="J475" s="4">
        <f t="shared" si="30"/>
        <v>1</v>
      </c>
    </row>
    <row r="476" spans="1:10" ht="18" customHeight="1">
      <c r="A476" s="339"/>
      <c r="B476" s="821" t="s">
        <v>149</v>
      </c>
      <c r="C476" s="812"/>
      <c r="D476" s="795">
        <f>学校９頁!K15</f>
        <v>0</v>
      </c>
      <c r="E476" s="329" t="s">
        <v>96</v>
      </c>
      <c r="F476" s="329" t="s">
        <v>185</v>
      </c>
      <c r="G476" s="329" t="s">
        <v>103</v>
      </c>
      <c r="H476" s="4" t="str">
        <f t="shared" si="28"/>
        <v>Ⅱ-8(2)-中-計</v>
      </c>
      <c r="J476" s="4">
        <f t="shared" si="30"/>
        <v>1</v>
      </c>
    </row>
    <row r="477" spans="1:10" ht="18" customHeight="1">
      <c r="A477" s="810" t="s">
        <v>104</v>
      </c>
      <c r="B477" s="340" t="s">
        <v>86</v>
      </c>
      <c r="C477" s="803"/>
      <c r="D477" s="817">
        <f>学校９頁!L3</f>
        <v>0</v>
      </c>
      <c r="E477" s="329" t="s">
        <v>96</v>
      </c>
      <c r="F477" s="329" t="s">
        <v>185</v>
      </c>
      <c r="G477" s="329" t="s">
        <v>105</v>
      </c>
      <c r="H477" s="4" t="str">
        <f t="shared" si="28"/>
        <v>Ⅱ-8(2)-高-1ＳＣがカウンセリング</v>
      </c>
      <c r="J477" s="4">
        <f t="shared" si="30"/>
        <v>1</v>
      </c>
    </row>
    <row r="478" spans="1:10" ht="18" customHeight="1">
      <c r="A478" s="339"/>
      <c r="B478" s="340" t="s">
        <v>186</v>
      </c>
      <c r="C478" s="622"/>
      <c r="D478" s="655">
        <f>学校９頁!L4</f>
        <v>0</v>
      </c>
      <c r="E478" s="329" t="s">
        <v>96</v>
      </c>
      <c r="F478" s="329" t="s">
        <v>185</v>
      </c>
      <c r="G478" s="329" t="s">
        <v>105</v>
      </c>
      <c r="H478" s="4" t="str">
        <f t="shared" si="28"/>
        <v>Ⅱ-8(2)-高-2別室の提供</v>
      </c>
      <c r="J478" s="4">
        <f t="shared" si="30"/>
        <v>1</v>
      </c>
    </row>
    <row r="479" spans="1:10" ht="18" customHeight="1">
      <c r="A479" s="339"/>
      <c r="B479" s="340" t="s">
        <v>187</v>
      </c>
      <c r="C479" s="622"/>
      <c r="D479" s="655">
        <f>学校９頁!L5</f>
        <v>0</v>
      </c>
      <c r="E479" s="329" t="s">
        <v>96</v>
      </c>
      <c r="F479" s="329" t="s">
        <v>185</v>
      </c>
      <c r="G479" s="329" t="s">
        <v>105</v>
      </c>
      <c r="H479" s="4" t="str">
        <f t="shared" si="28"/>
        <v>Ⅱ-8(2)-高-3緊急避難</v>
      </c>
      <c r="J479" s="4">
        <f t="shared" si="30"/>
        <v>1</v>
      </c>
    </row>
    <row r="480" spans="1:10" ht="18" customHeight="1">
      <c r="A480" s="339"/>
      <c r="B480" s="340" t="s">
        <v>188</v>
      </c>
      <c r="C480" s="9"/>
      <c r="D480" s="655">
        <f>学校９頁!L6</f>
        <v>0</v>
      </c>
      <c r="E480" s="329" t="s">
        <v>96</v>
      </c>
      <c r="F480" s="329" t="s">
        <v>185</v>
      </c>
      <c r="G480" s="329" t="s">
        <v>105</v>
      </c>
      <c r="H480" s="4" t="str">
        <f t="shared" si="28"/>
        <v>Ⅱ-8(2)-高-4家庭訪問</v>
      </c>
      <c r="J480" s="4">
        <f t="shared" si="30"/>
        <v>1</v>
      </c>
    </row>
    <row r="481" spans="1:10" ht="18" customHeight="1">
      <c r="A481" s="339"/>
      <c r="B481" s="340" t="s">
        <v>189</v>
      </c>
      <c r="C481" s="9"/>
      <c r="D481" s="655">
        <f>学校９頁!L7</f>
        <v>0</v>
      </c>
      <c r="E481" s="329" t="s">
        <v>96</v>
      </c>
      <c r="F481" s="329" t="s">
        <v>185</v>
      </c>
      <c r="G481" s="329" t="s">
        <v>105</v>
      </c>
      <c r="H481" s="4" t="str">
        <f t="shared" si="28"/>
        <v>Ⅱ-8(2)-高-5学級替え</v>
      </c>
      <c r="J481" s="4">
        <f t="shared" si="30"/>
        <v>1</v>
      </c>
    </row>
    <row r="482" spans="1:10" ht="18" customHeight="1">
      <c r="A482" s="339"/>
      <c r="B482" s="340" t="s">
        <v>190</v>
      </c>
      <c r="C482" s="9"/>
      <c r="D482" s="655">
        <f>学校９頁!L8</f>
        <v>0</v>
      </c>
      <c r="E482" s="329" t="s">
        <v>96</v>
      </c>
      <c r="F482" s="329" t="s">
        <v>185</v>
      </c>
      <c r="G482" s="329" t="s">
        <v>105</v>
      </c>
      <c r="H482" s="4" t="str">
        <f t="shared" si="28"/>
        <v>Ⅱ-8(2)-高-6教育委員会と連携</v>
      </c>
      <c r="J482" s="4">
        <f t="shared" si="30"/>
        <v>1</v>
      </c>
    </row>
    <row r="483" spans="1:10" ht="18" customHeight="1">
      <c r="A483" s="339"/>
      <c r="B483" s="824" t="s">
        <v>191</v>
      </c>
      <c r="C483" s="9"/>
      <c r="D483" s="655">
        <f>学校９頁!L9</f>
        <v>0</v>
      </c>
      <c r="E483" s="329" t="s">
        <v>96</v>
      </c>
      <c r="F483" s="329" t="s">
        <v>185</v>
      </c>
      <c r="G483" s="329" t="s">
        <v>105</v>
      </c>
      <c r="H483" s="4" t="str">
        <f t="shared" ref="H483:H514" si="33">E483&amp;F483&amp;G483&amp;B483</f>
        <v>Ⅱ-8(2)-高-7関係機関と連携</v>
      </c>
      <c r="J483" s="4">
        <f t="shared" si="30"/>
        <v>1</v>
      </c>
    </row>
    <row r="484" spans="1:10" ht="18" customHeight="1">
      <c r="A484" s="339"/>
      <c r="B484" s="1225" t="s">
        <v>110882</v>
      </c>
      <c r="C484" s="1223"/>
      <c r="D484" s="655">
        <f>学校９頁!L10</f>
        <v>0</v>
      </c>
      <c r="E484" s="329" t="s">
        <v>96</v>
      </c>
      <c r="F484" s="329" t="s">
        <v>185</v>
      </c>
      <c r="G484" s="329" t="s">
        <v>105</v>
      </c>
      <c r="H484" s="4" t="str">
        <f t="shared" ref="H484:H488" si="34">E484&amp;F484&amp;G484&amp;B484</f>
        <v>Ⅱ-8(2)-高-8ア警察・刑事司法</v>
      </c>
      <c r="J484" s="4">
        <f t="shared" si="30"/>
        <v>1</v>
      </c>
    </row>
    <row r="485" spans="1:10" ht="18" customHeight="1">
      <c r="A485" s="339"/>
      <c r="B485" s="1225" t="s">
        <v>110883</v>
      </c>
      <c r="C485" s="1223"/>
      <c r="D485" s="655">
        <f>学校９頁!L11</f>
        <v>0</v>
      </c>
      <c r="E485" s="329" t="s">
        <v>96</v>
      </c>
      <c r="F485" s="329" t="s">
        <v>185</v>
      </c>
      <c r="G485" s="329" t="s">
        <v>105</v>
      </c>
      <c r="H485" s="4" t="str">
        <f t="shared" si="34"/>
        <v>Ⅱ-8(2)-高-8イ首長部局等</v>
      </c>
      <c r="J485" s="4">
        <f t="shared" si="30"/>
        <v>1</v>
      </c>
    </row>
    <row r="486" spans="1:10" ht="18" customHeight="1">
      <c r="A486" s="339"/>
      <c r="B486" s="1225" t="s">
        <v>110884</v>
      </c>
      <c r="C486" s="1223"/>
      <c r="D486" s="655">
        <f>学校９頁!L12</f>
        <v>0</v>
      </c>
      <c r="E486" s="329" t="s">
        <v>96</v>
      </c>
      <c r="F486" s="329" t="s">
        <v>185</v>
      </c>
      <c r="G486" s="329" t="s">
        <v>105</v>
      </c>
      <c r="H486" s="4" t="str">
        <f t="shared" si="34"/>
        <v>Ⅱ-8(2)-高-8ウ病院</v>
      </c>
      <c r="J486" s="4">
        <f t="shared" si="30"/>
        <v>1</v>
      </c>
    </row>
    <row r="487" spans="1:10" ht="18" customHeight="1">
      <c r="A487" s="339"/>
      <c r="B487" s="1225" t="s">
        <v>110885</v>
      </c>
      <c r="C487" s="1223"/>
      <c r="D487" s="655">
        <f>学校９頁!L13</f>
        <v>0</v>
      </c>
      <c r="E487" s="329" t="s">
        <v>96</v>
      </c>
      <c r="F487" s="329" t="s">
        <v>185</v>
      </c>
      <c r="G487" s="329" t="s">
        <v>105</v>
      </c>
      <c r="H487" s="4" t="str">
        <f t="shared" si="34"/>
        <v>Ⅱ-8(2)-高-8エその他専門</v>
      </c>
      <c r="J487" s="4">
        <f t="shared" si="30"/>
        <v>1</v>
      </c>
    </row>
    <row r="488" spans="1:10" ht="18" customHeight="1">
      <c r="A488" s="339"/>
      <c r="B488" s="1225" t="s">
        <v>110886</v>
      </c>
      <c r="C488" s="1223"/>
      <c r="D488" s="655">
        <f>学校９頁!L14</f>
        <v>0</v>
      </c>
      <c r="E488" s="329" t="s">
        <v>96</v>
      </c>
      <c r="F488" s="329" t="s">
        <v>185</v>
      </c>
      <c r="G488" s="329" t="s">
        <v>105</v>
      </c>
      <c r="H488" s="4" t="str">
        <f t="shared" si="34"/>
        <v>Ⅱ-8(2)-高-8オ地域</v>
      </c>
      <c r="J488" s="4">
        <f t="shared" si="30"/>
        <v>1</v>
      </c>
    </row>
    <row r="489" spans="1:10" ht="18" customHeight="1">
      <c r="A489" s="339"/>
      <c r="B489" s="821" t="s">
        <v>149</v>
      </c>
      <c r="C489" s="812"/>
      <c r="D489" s="795">
        <f>学校９頁!L15</f>
        <v>0</v>
      </c>
      <c r="E489" s="329" t="s">
        <v>96</v>
      </c>
      <c r="F489" s="329" t="s">
        <v>185</v>
      </c>
      <c r="G489" s="329" t="s">
        <v>105</v>
      </c>
      <c r="H489" s="4" t="str">
        <f t="shared" si="33"/>
        <v>Ⅱ-8(2)-高-計</v>
      </c>
      <c r="J489" s="4">
        <f t="shared" si="30"/>
        <v>1</v>
      </c>
    </row>
    <row r="490" spans="1:10" ht="18" customHeight="1">
      <c r="A490" s="813" t="s">
        <v>106</v>
      </c>
      <c r="B490" s="629" t="s">
        <v>86</v>
      </c>
      <c r="C490" s="622"/>
      <c r="D490" s="658">
        <f>学校９頁!M3</f>
        <v>0</v>
      </c>
      <c r="E490" s="329" t="s">
        <v>96</v>
      </c>
      <c r="F490" s="329" t="s">
        <v>185</v>
      </c>
      <c r="G490" s="329" t="s">
        <v>107</v>
      </c>
      <c r="H490" s="4" t="str">
        <f t="shared" si="33"/>
        <v>Ⅱ-8(2)-特-1ＳＣがカウンセリング</v>
      </c>
      <c r="J490" s="4">
        <f t="shared" si="30"/>
        <v>1</v>
      </c>
    </row>
    <row r="491" spans="1:10" ht="18" customHeight="1">
      <c r="A491" s="339"/>
      <c r="B491" s="340" t="s">
        <v>186</v>
      </c>
      <c r="C491" s="9"/>
      <c r="D491" s="801">
        <f>学校９頁!M4</f>
        <v>0</v>
      </c>
      <c r="E491" s="329" t="s">
        <v>96</v>
      </c>
      <c r="F491" s="329" t="s">
        <v>185</v>
      </c>
      <c r="G491" s="329" t="s">
        <v>107</v>
      </c>
      <c r="H491" s="4" t="str">
        <f t="shared" si="33"/>
        <v>Ⅱ-8(2)-特-2別室の提供</v>
      </c>
      <c r="J491" s="4">
        <f t="shared" si="30"/>
        <v>1</v>
      </c>
    </row>
    <row r="492" spans="1:10" ht="18" customHeight="1">
      <c r="A492" s="339"/>
      <c r="B492" s="340" t="s">
        <v>187</v>
      </c>
      <c r="C492" s="9"/>
      <c r="D492" s="801">
        <f>学校９頁!M5</f>
        <v>0</v>
      </c>
      <c r="E492" s="329" t="s">
        <v>96</v>
      </c>
      <c r="F492" s="329" t="s">
        <v>185</v>
      </c>
      <c r="G492" s="329" t="s">
        <v>107</v>
      </c>
      <c r="H492" s="4" t="str">
        <f t="shared" si="33"/>
        <v>Ⅱ-8(2)-特-3緊急避難</v>
      </c>
      <c r="J492" s="4">
        <f t="shared" si="30"/>
        <v>1</v>
      </c>
    </row>
    <row r="493" spans="1:10" ht="18" customHeight="1">
      <c r="A493" s="339"/>
      <c r="B493" s="340" t="s">
        <v>188</v>
      </c>
      <c r="C493" s="9"/>
      <c r="D493" s="801">
        <f>学校９頁!M6</f>
        <v>0</v>
      </c>
      <c r="E493" s="329" t="s">
        <v>96</v>
      </c>
      <c r="F493" s="329" t="s">
        <v>185</v>
      </c>
      <c r="G493" s="329" t="s">
        <v>107</v>
      </c>
      <c r="H493" s="4" t="str">
        <f t="shared" si="33"/>
        <v>Ⅱ-8(2)-特-4家庭訪問</v>
      </c>
      <c r="J493" s="4">
        <f t="shared" si="30"/>
        <v>1</v>
      </c>
    </row>
    <row r="494" spans="1:10" ht="18" customHeight="1">
      <c r="A494" s="339"/>
      <c r="B494" s="340" t="s">
        <v>189</v>
      </c>
      <c r="C494" s="622"/>
      <c r="D494" s="801">
        <f>学校９頁!M7</f>
        <v>0</v>
      </c>
      <c r="E494" s="329" t="s">
        <v>96</v>
      </c>
      <c r="F494" s="329" t="s">
        <v>185</v>
      </c>
      <c r="G494" s="329" t="s">
        <v>107</v>
      </c>
      <c r="H494" s="4" t="str">
        <f t="shared" si="33"/>
        <v>Ⅱ-8(2)-特-5学級替え</v>
      </c>
      <c r="J494" s="4">
        <f t="shared" si="30"/>
        <v>1</v>
      </c>
    </row>
    <row r="495" spans="1:10" ht="18" customHeight="1">
      <c r="A495" s="339"/>
      <c r="B495" s="340" t="s">
        <v>190</v>
      </c>
      <c r="C495" s="622"/>
      <c r="D495" s="801">
        <f>学校９頁!M8</f>
        <v>0</v>
      </c>
      <c r="E495" s="329" t="s">
        <v>96</v>
      </c>
      <c r="F495" s="329" t="s">
        <v>185</v>
      </c>
      <c r="G495" s="329" t="s">
        <v>107</v>
      </c>
      <c r="H495" s="4" t="str">
        <f t="shared" si="33"/>
        <v>Ⅱ-8(2)-特-6教育委員会と連携</v>
      </c>
      <c r="J495" s="4">
        <f t="shared" si="30"/>
        <v>1</v>
      </c>
    </row>
    <row r="496" spans="1:10" ht="18" customHeight="1">
      <c r="A496" s="339"/>
      <c r="B496" s="1219" t="s">
        <v>191</v>
      </c>
      <c r="C496" s="8"/>
      <c r="D496" s="1224">
        <f>学校９頁!M9</f>
        <v>0</v>
      </c>
      <c r="E496" s="329" t="s">
        <v>96</v>
      </c>
      <c r="F496" s="329" t="s">
        <v>185</v>
      </c>
      <c r="G496" s="329" t="s">
        <v>107</v>
      </c>
      <c r="H496" s="4" t="str">
        <f t="shared" si="33"/>
        <v>Ⅱ-8(2)-特-7関係機関と連携</v>
      </c>
      <c r="J496" s="4">
        <f t="shared" si="30"/>
        <v>1</v>
      </c>
    </row>
    <row r="497" spans="1:10" ht="18" customHeight="1">
      <c r="A497" s="341"/>
      <c r="B497" s="1225" t="s">
        <v>110882</v>
      </c>
      <c r="C497" s="9"/>
      <c r="D497" s="1224">
        <f>学校９頁!M10</f>
        <v>0</v>
      </c>
      <c r="E497" s="329" t="s">
        <v>96</v>
      </c>
      <c r="F497" s="329" t="s">
        <v>185</v>
      </c>
      <c r="G497" s="329" t="s">
        <v>107</v>
      </c>
      <c r="H497" s="4" t="str">
        <f t="shared" ref="H497:H501" si="35">E497&amp;F497&amp;G497&amp;B497</f>
        <v>Ⅱ-8(2)-特-8ア警察・刑事司法</v>
      </c>
      <c r="J497" s="4">
        <f t="shared" si="30"/>
        <v>1</v>
      </c>
    </row>
    <row r="498" spans="1:10" ht="18" customHeight="1">
      <c r="A498" s="341"/>
      <c r="B498" s="1225" t="s">
        <v>110883</v>
      </c>
      <c r="C498" s="9"/>
      <c r="D498" s="1224">
        <f>学校９頁!M11</f>
        <v>0</v>
      </c>
      <c r="E498" s="329" t="s">
        <v>96</v>
      </c>
      <c r="F498" s="329" t="s">
        <v>185</v>
      </c>
      <c r="G498" s="329" t="s">
        <v>107</v>
      </c>
      <c r="H498" s="4" t="str">
        <f t="shared" si="35"/>
        <v>Ⅱ-8(2)-特-8イ首長部局等</v>
      </c>
      <c r="J498" s="4">
        <f t="shared" si="30"/>
        <v>1</v>
      </c>
    </row>
    <row r="499" spans="1:10" ht="18" customHeight="1">
      <c r="A499" s="341"/>
      <c r="B499" s="1225" t="s">
        <v>110884</v>
      </c>
      <c r="C499" s="9"/>
      <c r="D499" s="1224">
        <f>学校９頁!M12</f>
        <v>0</v>
      </c>
      <c r="E499" s="329" t="s">
        <v>96</v>
      </c>
      <c r="F499" s="329" t="s">
        <v>185</v>
      </c>
      <c r="G499" s="329" t="s">
        <v>107</v>
      </c>
      <c r="H499" s="4" t="str">
        <f t="shared" si="35"/>
        <v>Ⅱ-8(2)-特-8ウ病院</v>
      </c>
      <c r="J499" s="4">
        <f t="shared" si="30"/>
        <v>1</v>
      </c>
    </row>
    <row r="500" spans="1:10" ht="18" customHeight="1">
      <c r="A500" s="341"/>
      <c r="B500" s="1225" t="s">
        <v>110885</v>
      </c>
      <c r="C500" s="9"/>
      <c r="D500" s="1224">
        <f>学校９頁!M13</f>
        <v>0</v>
      </c>
      <c r="E500" s="329" t="s">
        <v>96</v>
      </c>
      <c r="F500" s="329" t="s">
        <v>185</v>
      </c>
      <c r="G500" s="329" t="s">
        <v>107</v>
      </c>
      <c r="H500" s="4" t="str">
        <f t="shared" si="35"/>
        <v>Ⅱ-8(2)-特-8エその他専門</v>
      </c>
      <c r="J500" s="4">
        <f t="shared" si="30"/>
        <v>1</v>
      </c>
    </row>
    <row r="501" spans="1:10" ht="18" customHeight="1">
      <c r="A501" s="341"/>
      <c r="B501" s="569" t="s">
        <v>110886</v>
      </c>
      <c r="C501" s="9"/>
      <c r="D501" s="655">
        <f>学校９頁!M14</f>
        <v>0</v>
      </c>
      <c r="E501" s="329" t="s">
        <v>96</v>
      </c>
      <c r="F501" s="329" t="s">
        <v>185</v>
      </c>
      <c r="G501" s="329" t="s">
        <v>107</v>
      </c>
      <c r="H501" s="4" t="str">
        <f t="shared" si="35"/>
        <v>Ⅱ-8(2)-特-8オ地域</v>
      </c>
      <c r="J501" s="4">
        <f t="shared" si="30"/>
        <v>1</v>
      </c>
    </row>
    <row r="502" spans="1:10" ht="18" customHeight="1">
      <c r="A502" s="341"/>
      <c r="B502" s="821" t="s">
        <v>149</v>
      </c>
      <c r="C502" s="812"/>
      <c r="D502" s="795">
        <f>学校９頁!M15</f>
        <v>0</v>
      </c>
      <c r="E502" s="329" t="s">
        <v>96</v>
      </c>
      <c r="F502" s="329" t="s">
        <v>185</v>
      </c>
      <c r="G502" s="329" t="s">
        <v>107</v>
      </c>
      <c r="H502" s="4" t="str">
        <f t="shared" si="33"/>
        <v>Ⅱ-8(2)-特-計</v>
      </c>
      <c r="J502" s="4">
        <f t="shared" si="30"/>
        <v>1</v>
      </c>
    </row>
    <row r="503" spans="1:10" ht="18" customHeight="1">
      <c r="A503" s="1221" t="s">
        <v>192</v>
      </c>
      <c r="B503" s="823"/>
      <c r="C503" s="797"/>
      <c r="D503" s="798"/>
      <c r="H503" s="332" t="str">
        <f>A503</f>
        <v>9．学校におけるいじめの問題に対する日常の取組</v>
      </c>
      <c r="J503" s="4">
        <f t="shared" si="30"/>
        <v>1</v>
      </c>
    </row>
    <row r="504" spans="1:10" ht="18" customHeight="1">
      <c r="A504" s="810" t="s">
        <v>94</v>
      </c>
      <c r="B504" s="811" t="s">
        <v>193</v>
      </c>
      <c r="C504" s="622"/>
      <c r="D504" s="657">
        <f>学校10頁!H3</f>
        <v>0</v>
      </c>
      <c r="E504" s="329" t="s">
        <v>96</v>
      </c>
      <c r="F504" s="329" t="s">
        <v>194</v>
      </c>
      <c r="G504" s="329" t="s">
        <v>98</v>
      </c>
      <c r="H504" s="4" t="str">
        <f t="shared" si="33"/>
        <v>Ⅱ-9-小-1－1　職員会議</v>
      </c>
      <c r="J504" s="4">
        <f t="shared" si="30"/>
        <v>1</v>
      </c>
    </row>
    <row r="505" spans="1:10" ht="18" customHeight="1">
      <c r="A505" s="339"/>
      <c r="B505" s="629" t="s">
        <v>195</v>
      </c>
      <c r="C505" s="9"/>
      <c r="D505" s="655">
        <f>学校10頁!H4</f>
        <v>0</v>
      </c>
      <c r="E505" s="329" t="s">
        <v>96</v>
      </c>
      <c r="F505" s="329" t="s">
        <v>194</v>
      </c>
      <c r="G505" s="329" t="s">
        <v>98</v>
      </c>
      <c r="H505" s="4" t="str">
        <f t="shared" si="33"/>
        <v>Ⅱ-9-小-1－2　校内研修会</v>
      </c>
      <c r="J505" s="4">
        <f t="shared" si="30"/>
        <v>1</v>
      </c>
    </row>
    <row r="506" spans="1:10" ht="18" customHeight="1">
      <c r="A506" s="339"/>
      <c r="B506" s="629" t="s">
        <v>196</v>
      </c>
      <c r="C506" s="9"/>
      <c r="D506" s="655">
        <f>学校10頁!H5</f>
        <v>0</v>
      </c>
      <c r="E506" s="329" t="s">
        <v>96</v>
      </c>
      <c r="F506" s="329" t="s">
        <v>194</v>
      </c>
      <c r="G506" s="329" t="s">
        <v>98</v>
      </c>
      <c r="H506" s="4" t="str">
        <f t="shared" si="33"/>
        <v>Ⅱ-9-小-2道徳</v>
      </c>
      <c r="J506" s="4">
        <f t="shared" si="30"/>
        <v>1</v>
      </c>
    </row>
    <row r="507" spans="1:10" ht="18" customHeight="1">
      <c r="A507" s="339"/>
      <c r="B507" s="340" t="s">
        <v>197</v>
      </c>
      <c r="C507" s="9"/>
      <c r="D507" s="655">
        <f>学校10頁!H6</f>
        <v>0</v>
      </c>
      <c r="E507" s="329" t="s">
        <v>96</v>
      </c>
      <c r="F507" s="329" t="s">
        <v>194</v>
      </c>
      <c r="G507" s="329" t="s">
        <v>98</v>
      </c>
      <c r="H507" s="4" t="str">
        <f t="shared" si="33"/>
        <v>Ⅱ-9-小-3児童・生徒会活動</v>
      </c>
      <c r="J507" s="4">
        <f t="shared" si="30"/>
        <v>1</v>
      </c>
    </row>
    <row r="508" spans="1:10" ht="18" customHeight="1">
      <c r="A508" s="339"/>
      <c r="B508" s="340" t="s">
        <v>198</v>
      </c>
      <c r="C508" s="9"/>
      <c r="D508" s="655">
        <f>学校10頁!H7</f>
        <v>0</v>
      </c>
      <c r="E508" s="329" t="s">
        <v>96</v>
      </c>
      <c r="F508" s="329" t="s">
        <v>194</v>
      </c>
      <c r="G508" s="329" t="s">
        <v>98</v>
      </c>
      <c r="H508" s="4" t="str">
        <f t="shared" si="33"/>
        <v>Ⅱ-9-小-4ＳＣ</v>
      </c>
      <c r="J508" s="4">
        <f t="shared" si="30"/>
        <v>1</v>
      </c>
    </row>
    <row r="509" spans="1:10" ht="18" customHeight="1">
      <c r="A509" s="339"/>
      <c r="B509" s="340" t="s">
        <v>199</v>
      </c>
      <c r="C509" s="9"/>
      <c r="D509" s="655">
        <f>学校10頁!H8</f>
        <v>0</v>
      </c>
      <c r="E509" s="329" t="s">
        <v>96</v>
      </c>
      <c r="F509" s="329" t="s">
        <v>194</v>
      </c>
      <c r="G509" s="329" t="s">
        <v>98</v>
      </c>
      <c r="H509" s="4" t="str">
        <f t="shared" si="33"/>
        <v>Ⅱ-9-小-5教育相談</v>
      </c>
      <c r="J509" s="4">
        <f t="shared" si="30"/>
        <v>1</v>
      </c>
    </row>
    <row r="510" spans="1:10" ht="18" customHeight="1">
      <c r="A510" s="339"/>
      <c r="B510" s="1222" t="s">
        <v>200</v>
      </c>
      <c r="C510" s="9"/>
      <c r="D510" s="655">
        <f>学校10頁!H9</f>
        <v>0</v>
      </c>
      <c r="E510" s="329" t="s">
        <v>96</v>
      </c>
      <c r="F510" s="329" t="s">
        <v>194</v>
      </c>
      <c r="G510" s="329" t="s">
        <v>98</v>
      </c>
      <c r="H510" s="4" t="str">
        <f t="shared" si="33"/>
        <v>Ⅱ-9-小-6警察連絡員の指定</v>
      </c>
      <c r="J510" s="4">
        <f t="shared" si="30"/>
        <v>1</v>
      </c>
    </row>
    <row r="511" spans="1:10" ht="18" customHeight="1">
      <c r="A511" s="339"/>
      <c r="B511" s="340" t="s">
        <v>201</v>
      </c>
      <c r="C511" s="800"/>
      <c r="D511" s="655">
        <f>学校10頁!H10</f>
        <v>0</v>
      </c>
      <c r="E511" s="329" t="s">
        <v>96</v>
      </c>
      <c r="F511" s="329" t="s">
        <v>194</v>
      </c>
      <c r="G511" s="329" t="s">
        <v>98</v>
      </c>
      <c r="H511" s="4" t="str">
        <f t="shared" si="33"/>
        <v>Ⅱ-9-小-7基本方針HP公表</v>
      </c>
      <c r="J511" s="4">
        <f t="shared" si="30"/>
        <v>1</v>
      </c>
    </row>
    <row r="512" spans="1:10" ht="18" customHeight="1">
      <c r="A512" s="339"/>
      <c r="B512" s="340" t="s">
        <v>110887</v>
      </c>
      <c r="C512" s="9"/>
      <c r="D512" s="655">
        <f>学校10頁!H11</f>
        <v>0</v>
      </c>
      <c r="E512" s="329" t="s">
        <v>96</v>
      </c>
      <c r="F512" s="329" t="s">
        <v>194</v>
      </c>
      <c r="G512" s="329" t="s">
        <v>98</v>
      </c>
      <c r="H512" s="4" t="str">
        <f t="shared" si="33"/>
        <v>Ⅱ-9-小-8保護者やＰＴＡ</v>
      </c>
      <c r="J512" s="4">
        <f t="shared" si="30"/>
        <v>1</v>
      </c>
    </row>
    <row r="513" spans="1:10" ht="18" customHeight="1">
      <c r="A513" s="339"/>
      <c r="B513" s="569" t="s">
        <v>110888</v>
      </c>
      <c r="C513" s="622"/>
      <c r="D513" s="655">
        <f>学校10頁!H12</f>
        <v>0</v>
      </c>
      <c r="E513" s="329" t="s">
        <v>96</v>
      </c>
      <c r="F513" s="329" t="s">
        <v>194</v>
      </c>
      <c r="G513" s="329" t="s">
        <v>98</v>
      </c>
      <c r="H513" s="4" t="str">
        <f t="shared" ref="H513" si="36">E513&amp;F513&amp;G513&amp;B513</f>
        <v>Ⅱ-9-小-9地域</v>
      </c>
      <c r="J513" s="4">
        <f t="shared" si="30"/>
        <v>1</v>
      </c>
    </row>
    <row r="514" spans="1:10" ht="18" customHeight="1">
      <c r="A514" s="339"/>
      <c r="B514" s="340" t="s">
        <v>110889</v>
      </c>
      <c r="C514" s="622"/>
      <c r="D514" s="655">
        <f>学校10頁!H13</f>
        <v>0</v>
      </c>
      <c r="E514" s="329" t="s">
        <v>96</v>
      </c>
      <c r="F514" s="329" t="s">
        <v>194</v>
      </c>
      <c r="G514" s="329" t="s">
        <v>98</v>
      </c>
      <c r="H514" s="4" t="str">
        <f t="shared" si="33"/>
        <v>Ⅱ-9-小-10関係機関</v>
      </c>
      <c r="J514" s="4">
        <f t="shared" ref="J514:J577" si="37">COUNTIF($H$2:$H$2903,H514)</f>
        <v>1</v>
      </c>
    </row>
    <row r="515" spans="1:10" ht="18" customHeight="1">
      <c r="A515" s="339"/>
      <c r="B515" s="340" t="s">
        <v>110890</v>
      </c>
      <c r="C515" s="11"/>
      <c r="D515" s="655">
        <f>学校10頁!H14</f>
        <v>0</v>
      </c>
      <c r="E515" s="329" t="s">
        <v>96</v>
      </c>
      <c r="F515" s="329" t="s">
        <v>194</v>
      </c>
      <c r="G515" s="329" t="s">
        <v>98</v>
      </c>
      <c r="H515" s="4" t="str">
        <f t="shared" ref="H515:H548" si="38">E515&amp;F515&amp;G515&amp;B515</f>
        <v>Ⅱ-9-小-11啓発活動</v>
      </c>
      <c r="J515" s="4">
        <f t="shared" si="37"/>
        <v>1</v>
      </c>
    </row>
    <row r="516" spans="1:10" ht="18" customHeight="1">
      <c r="A516" s="339"/>
      <c r="B516" s="340" t="s">
        <v>110891</v>
      </c>
      <c r="C516" s="625"/>
      <c r="D516" s="655">
        <f>学校10頁!H15</f>
        <v>0</v>
      </c>
      <c r="E516" s="329" t="s">
        <v>96</v>
      </c>
      <c r="F516" s="329" t="s">
        <v>194</v>
      </c>
      <c r="G516" s="329" t="s">
        <v>98</v>
      </c>
      <c r="H516" s="4" t="str">
        <f t="shared" si="38"/>
        <v>Ⅱ-9-小-12基本方針見直し</v>
      </c>
      <c r="J516" s="4">
        <f t="shared" si="37"/>
        <v>1</v>
      </c>
    </row>
    <row r="517" spans="1:10" ht="18" customHeight="1">
      <c r="A517" s="339"/>
      <c r="B517" s="824" t="s">
        <v>110892</v>
      </c>
      <c r="C517" s="11"/>
      <c r="D517" s="655">
        <f>学校10頁!H16</f>
        <v>0</v>
      </c>
      <c r="E517" s="329" t="s">
        <v>96</v>
      </c>
      <c r="F517" s="329" t="s">
        <v>194</v>
      </c>
      <c r="G517" s="329" t="s">
        <v>98</v>
      </c>
      <c r="H517" s="4" t="str">
        <f t="shared" si="38"/>
        <v>Ⅱ-9-小-13組織の招集</v>
      </c>
      <c r="J517" s="4">
        <f t="shared" si="37"/>
        <v>1</v>
      </c>
    </row>
    <row r="518" spans="1:10" ht="18" customHeight="1">
      <c r="A518" s="347"/>
      <c r="B518" s="821" t="s">
        <v>149</v>
      </c>
      <c r="C518" s="630"/>
      <c r="D518" s="795">
        <f>学校10頁!H17</f>
        <v>0</v>
      </c>
      <c r="E518" s="329" t="s">
        <v>96</v>
      </c>
      <c r="F518" s="329" t="s">
        <v>194</v>
      </c>
      <c r="G518" s="329" t="s">
        <v>98</v>
      </c>
      <c r="H518" s="4" t="str">
        <f t="shared" si="38"/>
        <v>Ⅱ-9-小-計</v>
      </c>
      <c r="J518" s="4">
        <f t="shared" si="37"/>
        <v>1</v>
      </c>
    </row>
    <row r="519" spans="1:10" ht="18" customHeight="1">
      <c r="A519" s="810" t="s">
        <v>102</v>
      </c>
      <c r="B519" s="811" t="s">
        <v>193</v>
      </c>
      <c r="C519" s="625"/>
      <c r="D519" s="657">
        <f>学校10頁!I3</f>
        <v>0</v>
      </c>
      <c r="E519" s="329" t="s">
        <v>96</v>
      </c>
      <c r="F519" s="329" t="s">
        <v>194</v>
      </c>
      <c r="G519" s="329" t="s">
        <v>103</v>
      </c>
      <c r="H519" s="4" t="str">
        <f t="shared" si="38"/>
        <v>Ⅱ-9-中-1－1　職員会議</v>
      </c>
      <c r="J519" s="4">
        <f t="shared" si="37"/>
        <v>1</v>
      </c>
    </row>
    <row r="520" spans="1:10" ht="18" customHeight="1">
      <c r="A520" s="339"/>
      <c r="B520" s="629" t="s">
        <v>195</v>
      </c>
      <c r="C520" s="625"/>
      <c r="D520" s="655">
        <f>学校10頁!I4</f>
        <v>0</v>
      </c>
      <c r="E520" s="329" t="s">
        <v>96</v>
      </c>
      <c r="F520" s="329" t="s">
        <v>194</v>
      </c>
      <c r="G520" s="329" t="s">
        <v>103</v>
      </c>
      <c r="H520" s="4" t="str">
        <f t="shared" si="38"/>
        <v>Ⅱ-9-中-1－2　校内研修会</v>
      </c>
      <c r="J520" s="4">
        <f t="shared" si="37"/>
        <v>1</v>
      </c>
    </row>
    <row r="521" spans="1:10" ht="18" customHeight="1">
      <c r="A521" s="339"/>
      <c r="B521" s="629" t="s">
        <v>196</v>
      </c>
      <c r="C521" s="625"/>
      <c r="D521" s="655">
        <f>学校10頁!I5</f>
        <v>0</v>
      </c>
      <c r="E521" s="329" t="s">
        <v>96</v>
      </c>
      <c r="F521" s="329" t="s">
        <v>194</v>
      </c>
      <c r="G521" s="329" t="s">
        <v>103</v>
      </c>
      <c r="H521" s="4" t="str">
        <f t="shared" si="38"/>
        <v>Ⅱ-9-中-2道徳</v>
      </c>
      <c r="J521" s="4">
        <f t="shared" si="37"/>
        <v>1</v>
      </c>
    </row>
    <row r="522" spans="1:10" ht="18" customHeight="1">
      <c r="A522" s="339"/>
      <c r="B522" s="340" t="s">
        <v>197</v>
      </c>
      <c r="C522" s="625"/>
      <c r="D522" s="655">
        <f>学校10頁!I6</f>
        <v>0</v>
      </c>
      <c r="E522" s="329" t="s">
        <v>96</v>
      </c>
      <c r="F522" s="329" t="s">
        <v>194</v>
      </c>
      <c r="G522" s="329" t="s">
        <v>103</v>
      </c>
      <c r="H522" s="4" t="str">
        <f t="shared" si="38"/>
        <v>Ⅱ-9-中-3児童・生徒会活動</v>
      </c>
      <c r="J522" s="4">
        <f t="shared" si="37"/>
        <v>1</v>
      </c>
    </row>
    <row r="523" spans="1:10" ht="18" customHeight="1">
      <c r="A523" s="339"/>
      <c r="B523" s="340" t="s">
        <v>198</v>
      </c>
      <c r="C523" s="625"/>
      <c r="D523" s="655">
        <f>学校10頁!I7</f>
        <v>0</v>
      </c>
      <c r="E523" s="329" t="s">
        <v>96</v>
      </c>
      <c r="F523" s="329" t="s">
        <v>194</v>
      </c>
      <c r="G523" s="329" t="s">
        <v>103</v>
      </c>
      <c r="H523" s="4" t="str">
        <f t="shared" si="38"/>
        <v>Ⅱ-9-中-4ＳＣ</v>
      </c>
      <c r="J523" s="4">
        <f t="shared" si="37"/>
        <v>1</v>
      </c>
    </row>
    <row r="524" spans="1:10" ht="18" customHeight="1">
      <c r="A524" s="339"/>
      <c r="B524" s="340" t="s">
        <v>199</v>
      </c>
      <c r="C524" s="10"/>
      <c r="D524" s="655">
        <f>学校10頁!I8</f>
        <v>0</v>
      </c>
      <c r="E524" s="329" t="s">
        <v>96</v>
      </c>
      <c r="F524" s="329" t="s">
        <v>194</v>
      </c>
      <c r="G524" s="329" t="s">
        <v>103</v>
      </c>
      <c r="H524" s="4" t="str">
        <f t="shared" si="38"/>
        <v>Ⅱ-9-中-5教育相談</v>
      </c>
      <c r="J524" s="4">
        <f t="shared" si="37"/>
        <v>1</v>
      </c>
    </row>
    <row r="525" spans="1:10" ht="18" customHeight="1">
      <c r="A525" s="339"/>
      <c r="B525" s="1222" t="s">
        <v>200</v>
      </c>
      <c r="C525" s="10"/>
      <c r="D525" s="655">
        <f>学校10頁!I9</f>
        <v>0</v>
      </c>
      <c r="E525" s="329" t="s">
        <v>96</v>
      </c>
      <c r="F525" s="329" t="s">
        <v>194</v>
      </c>
      <c r="G525" s="329" t="s">
        <v>103</v>
      </c>
      <c r="H525" s="4" t="str">
        <f t="shared" si="38"/>
        <v>Ⅱ-9-中-6警察連絡員の指定</v>
      </c>
      <c r="J525" s="4">
        <f t="shared" si="37"/>
        <v>1</v>
      </c>
    </row>
    <row r="526" spans="1:10" ht="18" customHeight="1">
      <c r="A526" s="339"/>
      <c r="B526" s="340" t="s">
        <v>201</v>
      </c>
      <c r="C526" s="10"/>
      <c r="D526" s="655">
        <f>学校10頁!I10</f>
        <v>0</v>
      </c>
      <c r="E526" s="329" t="s">
        <v>96</v>
      </c>
      <c r="F526" s="329" t="s">
        <v>194</v>
      </c>
      <c r="G526" s="329" t="s">
        <v>103</v>
      </c>
      <c r="H526" s="4" t="str">
        <f t="shared" si="38"/>
        <v>Ⅱ-9-中-7基本方針HP公表</v>
      </c>
      <c r="J526" s="4">
        <f t="shared" si="37"/>
        <v>1</v>
      </c>
    </row>
    <row r="527" spans="1:10" ht="18" customHeight="1">
      <c r="A527" s="339"/>
      <c r="B527" s="340" t="s">
        <v>110887</v>
      </c>
      <c r="C527" s="10"/>
      <c r="D527" s="655">
        <f>学校10頁!I11</f>
        <v>0</v>
      </c>
      <c r="E527" s="329" t="s">
        <v>96</v>
      </c>
      <c r="F527" s="329" t="s">
        <v>194</v>
      </c>
      <c r="G527" s="329" t="s">
        <v>103</v>
      </c>
      <c r="H527" s="4" t="str">
        <f t="shared" si="38"/>
        <v>Ⅱ-9-中-8保護者やＰＴＡ</v>
      </c>
      <c r="J527" s="4">
        <f t="shared" si="37"/>
        <v>1</v>
      </c>
    </row>
    <row r="528" spans="1:10" ht="18" customHeight="1">
      <c r="A528" s="339"/>
      <c r="B528" s="569" t="s">
        <v>110888</v>
      </c>
      <c r="C528" s="10"/>
      <c r="D528" s="655">
        <f>学校10頁!I12</f>
        <v>0</v>
      </c>
      <c r="E528" s="329" t="s">
        <v>96</v>
      </c>
      <c r="F528" s="329" t="s">
        <v>194</v>
      </c>
      <c r="G528" s="329" t="s">
        <v>103</v>
      </c>
      <c r="H528" s="4" t="str">
        <f t="shared" ref="H528" si="39">E528&amp;F528&amp;G528&amp;B528</f>
        <v>Ⅱ-9-中-9地域</v>
      </c>
      <c r="J528" s="4">
        <f t="shared" si="37"/>
        <v>1</v>
      </c>
    </row>
    <row r="529" spans="1:10" ht="17.399999999999999" customHeight="1">
      <c r="A529" s="339"/>
      <c r="B529" s="340" t="s">
        <v>110889</v>
      </c>
      <c r="C529" s="10"/>
      <c r="D529" s="655">
        <f>学校10頁!I13</f>
        <v>0</v>
      </c>
      <c r="E529" s="329" t="s">
        <v>96</v>
      </c>
      <c r="F529" s="329" t="s">
        <v>194</v>
      </c>
      <c r="G529" s="329" t="s">
        <v>103</v>
      </c>
      <c r="H529" s="4" t="str">
        <f t="shared" si="38"/>
        <v>Ⅱ-9-中-10関係機関</v>
      </c>
      <c r="J529" s="4">
        <f t="shared" si="37"/>
        <v>1</v>
      </c>
    </row>
    <row r="530" spans="1:10" ht="18" customHeight="1">
      <c r="A530" s="339"/>
      <c r="B530" s="340" t="s">
        <v>110890</v>
      </c>
      <c r="C530" s="625"/>
      <c r="D530" s="655">
        <f>学校10頁!I14</f>
        <v>0</v>
      </c>
      <c r="E530" s="329" t="s">
        <v>96</v>
      </c>
      <c r="F530" s="329" t="s">
        <v>194</v>
      </c>
      <c r="G530" s="329" t="s">
        <v>103</v>
      </c>
      <c r="H530" s="4" t="str">
        <f t="shared" si="38"/>
        <v>Ⅱ-9-中-11啓発活動</v>
      </c>
      <c r="J530" s="4">
        <f t="shared" si="37"/>
        <v>1</v>
      </c>
    </row>
    <row r="531" spans="1:10" ht="18" customHeight="1">
      <c r="A531" s="339"/>
      <c r="B531" s="340" t="s">
        <v>110891</v>
      </c>
      <c r="C531" s="10"/>
      <c r="D531" s="655">
        <f>学校10頁!I15</f>
        <v>0</v>
      </c>
      <c r="E531" s="329" t="s">
        <v>96</v>
      </c>
      <c r="F531" s="329" t="s">
        <v>194</v>
      </c>
      <c r="G531" s="329" t="s">
        <v>103</v>
      </c>
      <c r="H531" s="4" t="str">
        <f t="shared" si="38"/>
        <v>Ⅱ-9-中-12基本方針見直し</v>
      </c>
      <c r="J531" s="4">
        <f t="shared" si="37"/>
        <v>1</v>
      </c>
    </row>
    <row r="532" spans="1:10" ht="18" customHeight="1">
      <c r="A532" s="339"/>
      <c r="B532" s="824" t="s">
        <v>110892</v>
      </c>
      <c r="C532" s="10"/>
      <c r="D532" s="655">
        <f>学校10頁!I16</f>
        <v>0</v>
      </c>
      <c r="E532" s="329" t="s">
        <v>96</v>
      </c>
      <c r="F532" s="329" t="s">
        <v>194</v>
      </c>
      <c r="G532" s="329" t="s">
        <v>103</v>
      </c>
      <c r="H532" s="4" t="str">
        <f t="shared" si="38"/>
        <v>Ⅱ-9-中-13組織の招集</v>
      </c>
      <c r="J532" s="4">
        <f t="shared" si="37"/>
        <v>1</v>
      </c>
    </row>
    <row r="533" spans="1:10" ht="18" customHeight="1">
      <c r="A533" s="347"/>
      <c r="B533" s="821" t="s">
        <v>149</v>
      </c>
      <c r="C533" s="825"/>
      <c r="D533" s="795">
        <f>学校10頁!I17</f>
        <v>0</v>
      </c>
      <c r="E533" s="329" t="s">
        <v>96</v>
      </c>
      <c r="F533" s="329" t="s">
        <v>194</v>
      </c>
      <c r="G533" s="329" t="s">
        <v>103</v>
      </c>
      <c r="H533" s="4" t="str">
        <f t="shared" si="38"/>
        <v>Ⅱ-9-中-計</v>
      </c>
      <c r="J533" s="4">
        <f t="shared" si="37"/>
        <v>1</v>
      </c>
    </row>
    <row r="534" spans="1:10" ht="18" customHeight="1">
      <c r="A534" s="810" t="s">
        <v>104</v>
      </c>
      <c r="B534" s="811" t="s">
        <v>193</v>
      </c>
      <c r="C534" s="625"/>
      <c r="D534" s="657">
        <f>学校10頁!J3</f>
        <v>0</v>
      </c>
      <c r="E534" s="329" t="s">
        <v>96</v>
      </c>
      <c r="F534" s="329" t="s">
        <v>194</v>
      </c>
      <c r="G534" s="329" t="s">
        <v>105</v>
      </c>
      <c r="H534" s="4" t="str">
        <f t="shared" si="38"/>
        <v>Ⅱ-9-高-1－1　職員会議</v>
      </c>
      <c r="J534" s="4">
        <f t="shared" si="37"/>
        <v>1</v>
      </c>
    </row>
    <row r="535" spans="1:10" ht="18" customHeight="1">
      <c r="A535" s="339"/>
      <c r="B535" s="629" t="s">
        <v>195</v>
      </c>
      <c r="C535" s="10"/>
      <c r="D535" s="655">
        <f>学校10頁!J4</f>
        <v>0</v>
      </c>
      <c r="E535" s="329" t="s">
        <v>96</v>
      </c>
      <c r="F535" s="329" t="s">
        <v>194</v>
      </c>
      <c r="G535" s="329" t="s">
        <v>105</v>
      </c>
      <c r="H535" s="4" t="str">
        <f t="shared" si="38"/>
        <v>Ⅱ-9-高-1－2　校内研修会</v>
      </c>
      <c r="J535" s="4">
        <f t="shared" si="37"/>
        <v>1</v>
      </c>
    </row>
    <row r="536" spans="1:10" ht="18" customHeight="1">
      <c r="A536" s="339"/>
      <c r="B536" s="629" t="s">
        <v>196</v>
      </c>
      <c r="C536" s="10"/>
      <c r="D536" s="655">
        <f>学校10頁!J5</f>
        <v>0</v>
      </c>
      <c r="E536" s="329" t="s">
        <v>96</v>
      </c>
      <c r="F536" s="329" t="s">
        <v>194</v>
      </c>
      <c r="G536" s="329" t="s">
        <v>105</v>
      </c>
      <c r="H536" s="4" t="str">
        <f t="shared" si="38"/>
        <v>Ⅱ-9-高-2道徳</v>
      </c>
      <c r="J536" s="4">
        <f t="shared" si="37"/>
        <v>1</v>
      </c>
    </row>
    <row r="537" spans="1:10" ht="18" customHeight="1">
      <c r="A537" s="339"/>
      <c r="B537" s="340" t="s">
        <v>197</v>
      </c>
      <c r="C537" s="10"/>
      <c r="D537" s="655">
        <f>学校10頁!J6</f>
        <v>0</v>
      </c>
      <c r="E537" s="329" t="s">
        <v>96</v>
      </c>
      <c r="F537" s="329" t="s">
        <v>194</v>
      </c>
      <c r="G537" s="329" t="s">
        <v>105</v>
      </c>
      <c r="H537" s="4" t="str">
        <f t="shared" si="38"/>
        <v>Ⅱ-9-高-3児童・生徒会活動</v>
      </c>
      <c r="J537" s="4">
        <f t="shared" si="37"/>
        <v>1</v>
      </c>
    </row>
    <row r="538" spans="1:10" ht="18" customHeight="1">
      <c r="A538" s="339"/>
      <c r="B538" s="340" t="s">
        <v>198</v>
      </c>
      <c r="C538" s="10"/>
      <c r="D538" s="655">
        <f>学校10頁!J7</f>
        <v>0</v>
      </c>
      <c r="E538" s="329" t="s">
        <v>96</v>
      </c>
      <c r="F538" s="329" t="s">
        <v>194</v>
      </c>
      <c r="G538" s="329" t="s">
        <v>105</v>
      </c>
      <c r="H538" s="4" t="str">
        <f t="shared" si="38"/>
        <v>Ⅱ-9-高-4ＳＣ</v>
      </c>
      <c r="J538" s="4">
        <f t="shared" si="37"/>
        <v>1</v>
      </c>
    </row>
    <row r="539" spans="1:10" ht="18" customHeight="1">
      <c r="A539" s="339"/>
      <c r="B539" s="340" t="s">
        <v>199</v>
      </c>
      <c r="C539" s="10"/>
      <c r="D539" s="655">
        <f>学校10頁!J8</f>
        <v>0</v>
      </c>
      <c r="E539" s="329" t="s">
        <v>96</v>
      </c>
      <c r="F539" s="329" t="s">
        <v>194</v>
      </c>
      <c r="G539" s="329" t="s">
        <v>105</v>
      </c>
      <c r="H539" s="4" t="str">
        <f t="shared" si="38"/>
        <v>Ⅱ-9-高-5教育相談</v>
      </c>
      <c r="J539" s="4">
        <f t="shared" si="37"/>
        <v>1</v>
      </c>
    </row>
    <row r="540" spans="1:10" ht="18" customHeight="1">
      <c r="A540" s="339"/>
      <c r="B540" s="1222" t="s">
        <v>200</v>
      </c>
      <c r="C540" s="10"/>
      <c r="D540" s="655">
        <f>学校10頁!J9</f>
        <v>0</v>
      </c>
      <c r="E540" s="329" t="s">
        <v>96</v>
      </c>
      <c r="F540" s="329" t="s">
        <v>194</v>
      </c>
      <c r="G540" s="329" t="s">
        <v>105</v>
      </c>
      <c r="H540" s="4" t="str">
        <f t="shared" si="38"/>
        <v>Ⅱ-9-高-6警察連絡員の指定</v>
      </c>
      <c r="J540" s="4">
        <f t="shared" si="37"/>
        <v>1</v>
      </c>
    </row>
    <row r="541" spans="1:10" ht="18" customHeight="1">
      <c r="A541" s="339"/>
      <c r="B541" s="340" t="s">
        <v>201</v>
      </c>
      <c r="C541" s="10"/>
      <c r="D541" s="655">
        <f>学校10頁!J10</f>
        <v>0</v>
      </c>
      <c r="E541" s="329" t="s">
        <v>96</v>
      </c>
      <c r="F541" s="329" t="s">
        <v>194</v>
      </c>
      <c r="G541" s="329" t="s">
        <v>105</v>
      </c>
      <c r="H541" s="4" t="str">
        <f t="shared" si="38"/>
        <v>Ⅱ-9-高-7基本方針HP公表</v>
      </c>
      <c r="J541" s="4">
        <f t="shared" si="37"/>
        <v>1</v>
      </c>
    </row>
    <row r="542" spans="1:10" ht="18" customHeight="1">
      <c r="A542" s="339"/>
      <c r="B542" s="340" t="s">
        <v>110887</v>
      </c>
      <c r="C542" s="10"/>
      <c r="D542" s="655">
        <f>学校10頁!J11</f>
        <v>0</v>
      </c>
      <c r="E542" s="329" t="s">
        <v>96</v>
      </c>
      <c r="F542" s="329" t="s">
        <v>194</v>
      </c>
      <c r="G542" s="329" t="s">
        <v>105</v>
      </c>
      <c r="H542" s="4" t="str">
        <f t="shared" si="38"/>
        <v>Ⅱ-9-高-8保護者やＰＴＡ</v>
      </c>
      <c r="J542" s="4">
        <f t="shared" si="37"/>
        <v>1</v>
      </c>
    </row>
    <row r="543" spans="1:10" ht="18" customHeight="1">
      <c r="A543" s="339"/>
      <c r="B543" s="569" t="s">
        <v>110888</v>
      </c>
      <c r="C543" s="10"/>
      <c r="D543" s="655">
        <f>学校10頁!J12</f>
        <v>0</v>
      </c>
      <c r="E543" s="329" t="s">
        <v>96</v>
      </c>
      <c r="F543" s="329" t="s">
        <v>194</v>
      </c>
      <c r="G543" s="329" t="s">
        <v>105</v>
      </c>
      <c r="H543" s="4" t="str">
        <f t="shared" ref="H543" si="40">E543&amp;F543&amp;G543&amp;B543</f>
        <v>Ⅱ-9-高-9地域</v>
      </c>
      <c r="J543" s="4">
        <f t="shared" si="37"/>
        <v>1</v>
      </c>
    </row>
    <row r="544" spans="1:10" ht="18" customHeight="1">
      <c r="A544" s="339"/>
      <c r="B544" s="340" t="s">
        <v>110889</v>
      </c>
      <c r="C544" s="10"/>
      <c r="D544" s="655">
        <f>学校10頁!J13</f>
        <v>0</v>
      </c>
      <c r="E544" s="329" t="s">
        <v>96</v>
      </c>
      <c r="F544" s="329" t="s">
        <v>194</v>
      </c>
      <c r="G544" s="329" t="s">
        <v>105</v>
      </c>
      <c r="H544" s="4" t="str">
        <f t="shared" si="38"/>
        <v>Ⅱ-9-高-10関係機関</v>
      </c>
      <c r="J544" s="4">
        <f t="shared" si="37"/>
        <v>1</v>
      </c>
    </row>
    <row r="545" spans="1:10" ht="18" customHeight="1">
      <c r="A545" s="339"/>
      <c r="B545" s="340" t="s">
        <v>110890</v>
      </c>
      <c r="C545" s="625"/>
      <c r="D545" s="655">
        <f>学校10頁!J14</f>
        <v>0</v>
      </c>
      <c r="E545" s="329" t="s">
        <v>96</v>
      </c>
      <c r="F545" s="329" t="s">
        <v>194</v>
      </c>
      <c r="G545" s="329" t="s">
        <v>105</v>
      </c>
      <c r="H545" s="4" t="str">
        <f t="shared" si="38"/>
        <v>Ⅱ-9-高-11啓発活動</v>
      </c>
      <c r="J545" s="4">
        <f t="shared" si="37"/>
        <v>1</v>
      </c>
    </row>
    <row r="546" spans="1:10" ht="18" customHeight="1">
      <c r="A546" s="339"/>
      <c r="B546" s="340" t="s">
        <v>110891</v>
      </c>
      <c r="C546" s="625"/>
      <c r="D546" s="655">
        <f>学校10頁!J15</f>
        <v>0</v>
      </c>
      <c r="E546" s="329" t="s">
        <v>96</v>
      </c>
      <c r="F546" s="329" t="s">
        <v>194</v>
      </c>
      <c r="G546" s="329" t="s">
        <v>105</v>
      </c>
      <c r="H546" s="4" t="str">
        <f t="shared" si="38"/>
        <v>Ⅱ-9-高-12基本方針見直し</v>
      </c>
      <c r="J546" s="4">
        <f t="shared" si="37"/>
        <v>1</v>
      </c>
    </row>
    <row r="547" spans="1:10" ht="18" customHeight="1">
      <c r="A547" s="339"/>
      <c r="B547" s="824" t="s">
        <v>110892</v>
      </c>
      <c r="C547" s="11"/>
      <c r="D547" s="1224">
        <f>学校10頁!J16</f>
        <v>0</v>
      </c>
      <c r="E547" s="329" t="s">
        <v>96</v>
      </c>
      <c r="F547" s="329" t="s">
        <v>194</v>
      </c>
      <c r="G547" s="329" t="s">
        <v>105</v>
      </c>
      <c r="H547" s="4" t="str">
        <f t="shared" si="38"/>
        <v>Ⅱ-9-高-13組織の招集</v>
      </c>
      <c r="J547" s="4">
        <f t="shared" si="37"/>
        <v>1</v>
      </c>
    </row>
    <row r="548" spans="1:10" ht="18" customHeight="1">
      <c r="A548" s="347"/>
      <c r="B548" s="821" t="s">
        <v>149</v>
      </c>
      <c r="C548" s="630"/>
      <c r="D548" s="795">
        <f>学校10頁!J17</f>
        <v>0</v>
      </c>
      <c r="E548" s="329" t="s">
        <v>96</v>
      </c>
      <c r="F548" s="329" t="s">
        <v>194</v>
      </c>
      <c r="G548" s="329" t="s">
        <v>105</v>
      </c>
      <c r="H548" s="4" t="str">
        <f t="shared" si="38"/>
        <v>Ⅱ-9-高-計</v>
      </c>
      <c r="J548" s="4">
        <f t="shared" si="37"/>
        <v>1</v>
      </c>
    </row>
    <row r="549" spans="1:10" ht="18" customHeight="1">
      <c r="A549" s="813" t="s">
        <v>106</v>
      </c>
      <c r="B549" s="811" t="s">
        <v>193</v>
      </c>
      <c r="C549" s="625"/>
      <c r="D549" s="658">
        <f>学校10頁!K3</f>
        <v>0</v>
      </c>
      <c r="E549" s="329" t="s">
        <v>96</v>
      </c>
      <c r="F549" s="329" t="s">
        <v>194</v>
      </c>
      <c r="G549" s="329" t="s">
        <v>107</v>
      </c>
      <c r="H549" s="4" t="str">
        <f t="shared" ref="H549:H581" si="41">E549&amp;F549&amp;G549&amp;B549</f>
        <v>Ⅱ-9-特-1－1　職員会議</v>
      </c>
      <c r="J549" s="4">
        <f t="shared" si="37"/>
        <v>1</v>
      </c>
    </row>
    <row r="550" spans="1:10" ht="18" customHeight="1">
      <c r="A550" s="344"/>
      <c r="B550" s="629" t="s">
        <v>195</v>
      </c>
      <c r="C550" s="625"/>
      <c r="D550" s="655">
        <f>学校10頁!K4</f>
        <v>0</v>
      </c>
      <c r="E550" s="329" t="s">
        <v>96</v>
      </c>
      <c r="F550" s="329" t="s">
        <v>194</v>
      </c>
      <c r="G550" s="329" t="s">
        <v>107</v>
      </c>
      <c r="H550" s="4" t="str">
        <f t="shared" si="41"/>
        <v>Ⅱ-9-特-1－2　校内研修会</v>
      </c>
      <c r="J550" s="4">
        <f t="shared" si="37"/>
        <v>1</v>
      </c>
    </row>
    <row r="551" spans="1:10" ht="18" customHeight="1">
      <c r="A551" s="339"/>
      <c r="B551" s="629" t="s">
        <v>196</v>
      </c>
      <c r="C551" s="625"/>
      <c r="D551" s="655">
        <f>学校10頁!K5</f>
        <v>0</v>
      </c>
      <c r="E551" s="329" t="s">
        <v>96</v>
      </c>
      <c r="F551" s="329" t="s">
        <v>194</v>
      </c>
      <c r="G551" s="329" t="s">
        <v>107</v>
      </c>
      <c r="H551" s="4" t="str">
        <f t="shared" si="41"/>
        <v>Ⅱ-9-特-2道徳</v>
      </c>
      <c r="J551" s="4">
        <f t="shared" si="37"/>
        <v>1</v>
      </c>
    </row>
    <row r="552" spans="1:10" ht="18" customHeight="1">
      <c r="A552" s="339"/>
      <c r="B552" s="340" t="s">
        <v>197</v>
      </c>
      <c r="C552" s="625"/>
      <c r="D552" s="655">
        <f>学校10頁!K6</f>
        <v>0</v>
      </c>
      <c r="E552" s="329" t="s">
        <v>96</v>
      </c>
      <c r="F552" s="329" t="s">
        <v>194</v>
      </c>
      <c r="G552" s="329" t="s">
        <v>107</v>
      </c>
      <c r="H552" s="4" t="str">
        <f t="shared" si="41"/>
        <v>Ⅱ-9-特-3児童・生徒会活動</v>
      </c>
      <c r="J552" s="4">
        <f t="shared" si="37"/>
        <v>1</v>
      </c>
    </row>
    <row r="553" spans="1:10" ht="18" customHeight="1">
      <c r="A553" s="339"/>
      <c r="B553" s="340" t="s">
        <v>198</v>
      </c>
      <c r="C553" s="625"/>
      <c r="D553" s="655">
        <f>学校10頁!K7</f>
        <v>0</v>
      </c>
      <c r="E553" s="329" t="s">
        <v>96</v>
      </c>
      <c r="F553" s="329" t="s">
        <v>194</v>
      </c>
      <c r="G553" s="329" t="s">
        <v>107</v>
      </c>
      <c r="H553" s="4" t="str">
        <f t="shared" si="41"/>
        <v>Ⅱ-9-特-4ＳＣ</v>
      </c>
      <c r="J553" s="4">
        <f t="shared" si="37"/>
        <v>1</v>
      </c>
    </row>
    <row r="554" spans="1:10" ht="18" customHeight="1">
      <c r="A554" s="339"/>
      <c r="B554" s="340" t="s">
        <v>199</v>
      </c>
      <c r="C554" s="10"/>
      <c r="D554" s="655">
        <f>学校10頁!K8</f>
        <v>0</v>
      </c>
      <c r="E554" s="329" t="s">
        <v>96</v>
      </c>
      <c r="F554" s="329" t="s">
        <v>194</v>
      </c>
      <c r="G554" s="329" t="s">
        <v>107</v>
      </c>
      <c r="H554" s="4" t="str">
        <f t="shared" si="41"/>
        <v>Ⅱ-9-特-5教育相談</v>
      </c>
      <c r="J554" s="4">
        <f t="shared" si="37"/>
        <v>1</v>
      </c>
    </row>
    <row r="555" spans="1:10" ht="18" customHeight="1">
      <c r="A555" s="339"/>
      <c r="B555" s="1222" t="s">
        <v>200</v>
      </c>
      <c r="C555" s="10"/>
      <c r="D555" s="655">
        <f>学校10頁!K9</f>
        <v>0</v>
      </c>
      <c r="E555" s="329" t="s">
        <v>96</v>
      </c>
      <c r="F555" s="329" t="s">
        <v>194</v>
      </c>
      <c r="G555" s="329" t="s">
        <v>107</v>
      </c>
      <c r="H555" s="4" t="str">
        <f t="shared" si="41"/>
        <v>Ⅱ-9-特-6警察連絡員の指定</v>
      </c>
      <c r="J555" s="4">
        <f t="shared" si="37"/>
        <v>1</v>
      </c>
    </row>
    <row r="556" spans="1:10" ht="18" customHeight="1">
      <c r="A556" s="339"/>
      <c r="B556" s="340" t="s">
        <v>201</v>
      </c>
      <c r="C556" s="10"/>
      <c r="D556" s="655">
        <f>学校10頁!K10</f>
        <v>0</v>
      </c>
      <c r="E556" s="329" t="s">
        <v>96</v>
      </c>
      <c r="F556" s="329" t="s">
        <v>194</v>
      </c>
      <c r="G556" s="329" t="s">
        <v>107</v>
      </c>
      <c r="H556" s="4" t="str">
        <f t="shared" si="41"/>
        <v>Ⅱ-9-特-7基本方針HP公表</v>
      </c>
      <c r="J556" s="4">
        <f t="shared" si="37"/>
        <v>1</v>
      </c>
    </row>
    <row r="557" spans="1:10" ht="18" customHeight="1">
      <c r="A557" s="339"/>
      <c r="B557" s="340" t="s">
        <v>110887</v>
      </c>
      <c r="C557" s="10"/>
      <c r="D557" s="655">
        <f>学校10頁!K11</f>
        <v>0</v>
      </c>
      <c r="E557" s="329" t="s">
        <v>96</v>
      </c>
      <c r="F557" s="329" t="s">
        <v>194</v>
      </c>
      <c r="G557" s="329" t="s">
        <v>107</v>
      </c>
      <c r="H557" s="4" t="str">
        <f t="shared" si="41"/>
        <v>Ⅱ-9-特-8保護者やＰＴＡ</v>
      </c>
      <c r="J557" s="4">
        <f t="shared" si="37"/>
        <v>1</v>
      </c>
    </row>
    <row r="558" spans="1:10" ht="18" customHeight="1">
      <c r="A558" s="339"/>
      <c r="B558" s="569" t="s">
        <v>110888</v>
      </c>
      <c r="C558" s="625"/>
      <c r="D558" s="655">
        <f>学校10頁!K12</f>
        <v>0</v>
      </c>
      <c r="E558" s="329" t="s">
        <v>96</v>
      </c>
      <c r="F558" s="329" t="s">
        <v>194</v>
      </c>
      <c r="G558" s="329" t="s">
        <v>107</v>
      </c>
      <c r="H558" s="4" t="str">
        <f t="shared" ref="H558" si="42">E558&amp;F558&amp;G558&amp;B558</f>
        <v>Ⅱ-9-特-9地域</v>
      </c>
      <c r="J558" s="4">
        <f t="shared" si="37"/>
        <v>1</v>
      </c>
    </row>
    <row r="559" spans="1:10" ht="18" customHeight="1">
      <c r="A559" s="339"/>
      <c r="B559" s="340" t="s">
        <v>110889</v>
      </c>
      <c r="C559" s="625"/>
      <c r="D559" s="655">
        <f>学校10頁!K13</f>
        <v>0</v>
      </c>
      <c r="E559" s="329" t="s">
        <v>96</v>
      </c>
      <c r="F559" s="329" t="s">
        <v>194</v>
      </c>
      <c r="G559" s="329" t="s">
        <v>107</v>
      </c>
      <c r="H559" s="4" t="str">
        <f t="shared" si="41"/>
        <v>Ⅱ-9-特-10関係機関</v>
      </c>
      <c r="J559" s="4">
        <f t="shared" si="37"/>
        <v>1</v>
      </c>
    </row>
    <row r="560" spans="1:10" ht="18" customHeight="1">
      <c r="A560" s="339"/>
      <c r="B560" s="340" t="s">
        <v>110890</v>
      </c>
      <c r="C560" s="625"/>
      <c r="D560" s="655">
        <f>学校10頁!K14</f>
        <v>0</v>
      </c>
      <c r="E560" s="329" t="s">
        <v>96</v>
      </c>
      <c r="F560" s="329" t="s">
        <v>194</v>
      </c>
      <c r="G560" s="329" t="s">
        <v>107</v>
      </c>
      <c r="H560" s="4" t="str">
        <f t="shared" si="41"/>
        <v>Ⅱ-9-特-11啓発活動</v>
      </c>
      <c r="J560" s="4">
        <f t="shared" si="37"/>
        <v>1</v>
      </c>
    </row>
    <row r="561" spans="1:10" ht="18" customHeight="1">
      <c r="A561" s="339"/>
      <c r="B561" s="340" t="s">
        <v>110891</v>
      </c>
      <c r="C561" s="625"/>
      <c r="D561" s="655">
        <f>学校10頁!K15</f>
        <v>0</v>
      </c>
      <c r="E561" s="329" t="s">
        <v>96</v>
      </c>
      <c r="F561" s="329" t="s">
        <v>194</v>
      </c>
      <c r="G561" s="329" t="s">
        <v>107</v>
      </c>
      <c r="H561" s="4" t="str">
        <f t="shared" si="41"/>
        <v>Ⅱ-9-特-12基本方針見直し</v>
      </c>
      <c r="J561" s="4">
        <f t="shared" si="37"/>
        <v>1</v>
      </c>
    </row>
    <row r="562" spans="1:10" ht="18" customHeight="1">
      <c r="A562" s="339"/>
      <c r="B562" s="824" t="s">
        <v>110892</v>
      </c>
      <c r="C562" s="11"/>
      <c r="D562" s="655">
        <f>学校10頁!K16</f>
        <v>0</v>
      </c>
      <c r="E562" s="329" t="s">
        <v>96</v>
      </c>
      <c r="F562" s="329" t="s">
        <v>194</v>
      </c>
      <c r="G562" s="329" t="s">
        <v>107</v>
      </c>
      <c r="H562" s="4" t="str">
        <f t="shared" si="41"/>
        <v>Ⅱ-9-特-13組織の招集</v>
      </c>
      <c r="J562" s="4">
        <f t="shared" si="37"/>
        <v>1</v>
      </c>
    </row>
    <row r="563" spans="1:10" ht="18" customHeight="1">
      <c r="A563" s="347"/>
      <c r="B563" s="821" t="s">
        <v>149</v>
      </c>
      <c r="C563" s="630"/>
      <c r="D563" s="795">
        <f>学校10頁!K17</f>
        <v>0</v>
      </c>
      <c r="E563" s="329" t="s">
        <v>96</v>
      </c>
      <c r="F563" s="329" t="s">
        <v>194</v>
      </c>
      <c r="G563" s="329" t="s">
        <v>107</v>
      </c>
      <c r="H563" s="4" t="str">
        <f t="shared" si="41"/>
        <v>Ⅱ-9-特-計</v>
      </c>
      <c r="J563" s="4">
        <f t="shared" si="37"/>
        <v>1</v>
      </c>
    </row>
    <row r="564" spans="1:10" ht="18" customHeight="1">
      <c r="A564" s="822" t="s">
        <v>202</v>
      </c>
      <c r="B564" s="823"/>
      <c r="C564" s="826"/>
      <c r="D564" s="798"/>
      <c r="H564" s="332" t="str">
        <f>A564</f>
        <v>10．いじめの日常的な実態把握のために、学校が直接児童生徒に対し行った具体的な方法について</v>
      </c>
      <c r="J564" s="4">
        <f t="shared" si="37"/>
        <v>1</v>
      </c>
    </row>
    <row r="565" spans="1:10" ht="18" customHeight="1">
      <c r="A565" s="810" t="s">
        <v>203</v>
      </c>
      <c r="B565" s="819" t="s">
        <v>204</v>
      </c>
      <c r="C565" s="625"/>
      <c r="D565" s="657">
        <f>学校11頁!I4</f>
        <v>0</v>
      </c>
      <c r="E565" s="329" t="s">
        <v>96</v>
      </c>
      <c r="F565" s="329" t="s">
        <v>205</v>
      </c>
      <c r="G565" s="329" t="s">
        <v>206</v>
      </c>
      <c r="H565" s="4" t="str">
        <f t="shared" si="41"/>
        <v>Ⅱ-10-小A-(1) アンケート実施</v>
      </c>
      <c r="J565" s="4">
        <f t="shared" si="37"/>
        <v>1</v>
      </c>
    </row>
    <row r="566" spans="1:10" ht="18" customHeight="1">
      <c r="A566" s="339" t="s">
        <v>207</v>
      </c>
      <c r="B566" s="827" t="s">
        <v>208</v>
      </c>
      <c r="C566" s="625"/>
      <c r="D566" s="655">
        <f>学校11頁!I5</f>
        <v>0</v>
      </c>
      <c r="E566" s="329" t="s">
        <v>96</v>
      </c>
      <c r="F566" s="329" t="s">
        <v>205</v>
      </c>
      <c r="G566" s="329" t="s">
        <v>206</v>
      </c>
      <c r="H566" s="4" t="str">
        <f t="shared" si="41"/>
        <v>Ⅱ-10-小A-1ア年1回</v>
      </c>
      <c r="J566" s="4">
        <f t="shared" si="37"/>
        <v>1</v>
      </c>
    </row>
    <row r="567" spans="1:10" ht="18" customHeight="1">
      <c r="A567" s="339"/>
      <c r="B567" s="827" t="s">
        <v>209</v>
      </c>
      <c r="C567" s="625"/>
      <c r="D567" s="655">
        <f>学校11頁!I6</f>
        <v>0</v>
      </c>
      <c r="E567" s="329" t="s">
        <v>96</v>
      </c>
      <c r="F567" s="329" t="s">
        <v>205</v>
      </c>
      <c r="G567" s="329" t="s">
        <v>206</v>
      </c>
      <c r="H567" s="4" t="str">
        <f t="shared" si="41"/>
        <v>Ⅱ-10-小A-1イ年2～3回</v>
      </c>
      <c r="J567" s="4">
        <f t="shared" si="37"/>
        <v>1</v>
      </c>
    </row>
    <row r="568" spans="1:10" ht="18" customHeight="1">
      <c r="A568" s="339"/>
      <c r="B568" s="827" t="s">
        <v>210</v>
      </c>
      <c r="C568" s="625"/>
      <c r="D568" s="655">
        <f>学校11頁!I7</f>
        <v>0</v>
      </c>
      <c r="E568" s="329" t="s">
        <v>96</v>
      </c>
      <c r="F568" s="329" t="s">
        <v>205</v>
      </c>
      <c r="G568" s="329" t="s">
        <v>206</v>
      </c>
      <c r="H568" s="4" t="str">
        <f t="shared" si="41"/>
        <v>Ⅱ-10-小A-1ウ年4回以上</v>
      </c>
      <c r="J568" s="4">
        <f t="shared" si="37"/>
        <v>1</v>
      </c>
    </row>
    <row r="569" spans="1:10" ht="18" customHeight="1">
      <c r="A569" s="339"/>
      <c r="B569" s="827" t="s">
        <v>211</v>
      </c>
      <c r="C569" s="625"/>
      <c r="D569" s="655">
        <f>学校11頁!I8</f>
        <v>0</v>
      </c>
      <c r="E569" s="329" t="s">
        <v>96</v>
      </c>
      <c r="F569" s="329" t="s">
        <v>205</v>
      </c>
      <c r="G569" s="329" t="s">
        <v>206</v>
      </c>
      <c r="H569" s="4" t="str">
        <f t="shared" si="41"/>
        <v>Ⅱ-10-小A-2ア記名式</v>
      </c>
      <c r="J569" s="4">
        <f t="shared" si="37"/>
        <v>1</v>
      </c>
    </row>
    <row r="570" spans="1:10" ht="18" customHeight="1">
      <c r="A570" s="339"/>
      <c r="B570" s="827" t="s">
        <v>212</v>
      </c>
      <c r="C570" s="10"/>
      <c r="D570" s="655">
        <f>学校11頁!I9</f>
        <v>0</v>
      </c>
      <c r="E570" s="329" t="s">
        <v>96</v>
      </c>
      <c r="F570" s="329" t="s">
        <v>205</v>
      </c>
      <c r="G570" s="329" t="s">
        <v>206</v>
      </c>
      <c r="H570" s="4" t="str">
        <f t="shared" si="41"/>
        <v>Ⅱ-10-小A-2イ無記名式</v>
      </c>
      <c r="J570" s="4">
        <f t="shared" si="37"/>
        <v>1</v>
      </c>
    </row>
    <row r="571" spans="1:10" ht="18" customHeight="1">
      <c r="A571" s="339"/>
      <c r="B571" s="827" t="s">
        <v>213</v>
      </c>
      <c r="C571" s="10"/>
      <c r="D571" s="655">
        <f>学校11頁!I10</f>
        <v>0</v>
      </c>
      <c r="E571" s="329" t="s">
        <v>96</v>
      </c>
      <c r="F571" s="329" t="s">
        <v>205</v>
      </c>
      <c r="G571" s="329" t="s">
        <v>206</v>
      </c>
      <c r="H571" s="4" t="str">
        <f t="shared" si="41"/>
        <v>Ⅱ-10-小A-2ウ選択式</v>
      </c>
      <c r="J571" s="4">
        <f t="shared" si="37"/>
        <v>1</v>
      </c>
    </row>
    <row r="572" spans="1:10" ht="18" customHeight="1">
      <c r="A572" s="339"/>
      <c r="B572" s="827" t="s">
        <v>214</v>
      </c>
      <c r="C572" s="806"/>
      <c r="D572" s="655">
        <f>学校11頁!I11</f>
        <v>0</v>
      </c>
      <c r="E572" s="329" t="s">
        <v>96</v>
      </c>
      <c r="F572" s="329" t="s">
        <v>205</v>
      </c>
      <c r="G572" s="329" t="s">
        <v>206</v>
      </c>
      <c r="H572" s="4" t="str">
        <f t="shared" si="41"/>
        <v>Ⅱ-10-小A-3ア学校</v>
      </c>
      <c r="J572" s="4">
        <f t="shared" si="37"/>
        <v>1</v>
      </c>
    </row>
    <row r="573" spans="1:10" ht="18" customHeight="1">
      <c r="A573" s="339"/>
      <c r="B573" s="827" t="s">
        <v>215</v>
      </c>
      <c r="C573" s="825"/>
      <c r="D573" s="655">
        <f>学校11頁!I12</f>
        <v>0</v>
      </c>
      <c r="E573" s="329" t="s">
        <v>96</v>
      </c>
      <c r="F573" s="329" t="s">
        <v>205</v>
      </c>
      <c r="G573" s="329" t="s">
        <v>206</v>
      </c>
      <c r="H573" s="4" t="str">
        <f t="shared" si="41"/>
        <v>Ⅱ-10-小A-3イ持ち帰り</v>
      </c>
      <c r="J573" s="4">
        <f t="shared" si="37"/>
        <v>1</v>
      </c>
    </row>
    <row r="574" spans="1:10" ht="18" customHeight="1">
      <c r="A574" s="339"/>
      <c r="B574" s="345" t="s">
        <v>216</v>
      </c>
      <c r="C574" s="828"/>
      <c r="D574" s="655">
        <f>学校11頁!I13</f>
        <v>0</v>
      </c>
      <c r="E574" s="329" t="s">
        <v>96</v>
      </c>
      <c r="F574" s="329" t="s">
        <v>205</v>
      </c>
      <c r="G574" s="329" t="s">
        <v>206</v>
      </c>
      <c r="H574" s="4" t="str">
        <f t="shared" si="41"/>
        <v>Ⅱ-10-小A-(2) 個別面談</v>
      </c>
      <c r="J574" s="4">
        <f t="shared" si="37"/>
        <v>1</v>
      </c>
    </row>
    <row r="575" spans="1:10" ht="18" customHeight="1">
      <c r="A575" s="339"/>
      <c r="B575" s="345" t="s">
        <v>217</v>
      </c>
      <c r="C575" s="625"/>
      <c r="D575" s="655">
        <f>学校11頁!I14</f>
        <v>0</v>
      </c>
      <c r="E575" s="329" t="s">
        <v>96</v>
      </c>
      <c r="F575" s="329" t="s">
        <v>205</v>
      </c>
      <c r="G575" s="329" t="s">
        <v>206</v>
      </c>
      <c r="H575" s="4" t="str">
        <f t="shared" si="41"/>
        <v>Ⅱ-10-小A-(3) 個人ノート</v>
      </c>
      <c r="J575" s="4">
        <f t="shared" si="37"/>
        <v>1</v>
      </c>
    </row>
    <row r="576" spans="1:10" ht="18" customHeight="1">
      <c r="A576" s="339"/>
      <c r="B576" s="345" t="s">
        <v>218</v>
      </c>
      <c r="C576" s="11"/>
      <c r="D576" s="1224">
        <f>学校11頁!I15</f>
        <v>0</v>
      </c>
      <c r="E576" s="329" t="s">
        <v>96</v>
      </c>
      <c r="F576" s="329" t="s">
        <v>205</v>
      </c>
      <c r="G576" s="329" t="s">
        <v>206</v>
      </c>
      <c r="H576" s="4" t="str">
        <f t="shared" si="41"/>
        <v>Ⅱ-10-小A-(4) 家庭訪問</v>
      </c>
      <c r="J576" s="4">
        <f t="shared" si="37"/>
        <v>1</v>
      </c>
    </row>
    <row r="577" spans="1:10" ht="18" customHeight="1">
      <c r="A577" s="339"/>
      <c r="B577" s="345" t="s">
        <v>219</v>
      </c>
      <c r="C577" s="11"/>
      <c r="D577" s="658">
        <f>学校11頁!I16</f>
        <v>0</v>
      </c>
      <c r="E577" s="329" t="s">
        <v>96</v>
      </c>
      <c r="F577" s="329" t="s">
        <v>205</v>
      </c>
      <c r="G577" s="329" t="s">
        <v>206</v>
      </c>
      <c r="H577" s="4" t="str">
        <f t="shared" si="41"/>
        <v>Ⅱ-10-小A-(5) その他</v>
      </c>
      <c r="J577" s="4">
        <f t="shared" si="37"/>
        <v>1</v>
      </c>
    </row>
    <row r="578" spans="1:10" ht="18" customHeight="1">
      <c r="A578" s="339"/>
      <c r="B578" s="350" t="s">
        <v>149</v>
      </c>
      <c r="C578" s="630"/>
      <c r="D578" s="795">
        <f>学校11頁!I17</f>
        <v>0</v>
      </c>
      <c r="E578" s="329" t="s">
        <v>96</v>
      </c>
      <c r="F578" s="329" t="s">
        <v>205</v>
      </c>
      <c r="G578" s="329" t="s">
        <v>206</v>
      </c>
      <c r="H578" s="4" t="str">
        <f t="shared" si="41"/>
        <v>Ⅱ-10-小A-計</v>
      </c>
      <c r="J578" s="4">
        <f t="shared" ref="J578:J641" si="43">COUNTIF($H$2:$H$2903,H578)</f>
        <v>1</v>
      </c>
    </row>
    <row r="579" spans="1:10" ht="18" customHeight="1">
      <c r="A579" s="810" t="s">
        <v>220</v>
      </c>
      <c r="B579" s="819" t="s">
        <v>204</v>
      </c>
      <c r="C579" s="625"/>
      <c r="D579" s="658">
        <f>学校11頁!J4</f>
        <v>0</v>
      </c>
      <c r="E579" s="329" t="s">
        <v>96</v>
      </c>
      <c r="F579" s="329" t="s">
        <v>205</v>
      </c>
      <c r="G579" s="329" t="s">
        <v>221</v>
      </c>
      <c r="H579" s="4" t="str">
        <f t="shared" si="41"/>
        <v>Ⅱ-10-小B-(1) アンケート実施</v>
      </c>
      <c r="J579" s="4">
        <f t="shared" si="43"/>
        <v>1</v>
      </c>
    </row>
    <row r="580" spans="1:10" ht="18" customHeight="1">
      <c r="A580" s="339" t="s">
        <v>222</v>
      </c>
      <c r="B580" s="345" t="s">
        <v>208</v>
      </c>
      <c r="C580" s="625"/>
      <c r="D580" s="801">
        <f>学校11頁!J5</f>
        <v>0</v>
      </c>
      <c r="E580" s="329" t="s">
        <v>96</v>
      </c>
      <c r="F580" s="329" t="s">
        <v>205</v>
      </c>
      <c r="G580" s="329" t="s">
        <v>221</v>
      </c>
      <c r="H580" s="4" t="str">
        <f t="shared" si="41"/>
        <v>Ⅱ-10-小B-1ア年1回</v>
      </c>
      <c r="J580" s="4">
        <f t="shared" si="43"/>
        <v>1</v>
      </c>
    </row>
    <row r="581" spans="1:10" ht="18" customHeight="1">
      <c r="A581" s="339"/>
      <c r="B581" s="345" t="s">
        <v>209</v>
      </c>
      <c r="C581" s="625"/>
      <c r="D581" s="801">
        <f>学校11頁!J6</f>
        <v>0</v>
      </c>
      <c r="E581" s="329" t="s">
        <v>96</v>
      </c>
      <c r="F581" s="329" t="s">
        <v>205</v>
      </c>
      <c r="G581" s="329" t="s">
        <v>221</v>
      </c>
      <c r="H581" s="4" t="str">
        <f t="shared" si="41"/>
        <v>Ⅱ-10-小B-1イ年2～3回</v>
      </c>
      <c r="J581" s="4">
        <f t="shared" si="43"/>
        <v>1</v>
      </c>
    </row>
    <row r="582" spans="1:10" ht="18" customHeight="1">
      <c r="A582" s="339"/>
      <c r="B582" s="345" t="s">
        <v>210</v>
      </c>
      <c r="C582" s="625"/>
      <c r="D582" s="801">
        <f>学校11頁!J7</f>
        <v>0</v>
      </c>
      <c r="E582" s="329" t="s">
        <v>96</v>
      </c>
      <c r="F582" s="329" t="s">
        <v>205</v>
      </c>
      <c r="G582" s="329" t="s">
        <v>221</v>
      </c>
      <c r="H582" s="4" t="str">
        <f t="shared" ref="H582:H613" si="44">E582&amp;F582&amp;G582&amp;B582</f>
        <v>Ⅱ-10-小B-1ウ年4回以上</v>
      </c>
      <c r="J582" s="4">
        <f t="shared" si="43"/>
        <v>1</v>
      </c>
    </row>
    <row r="583" spans="1:10" ht="18" customHeight="1">
      <c r="A583" s="339"/>
      <c r="B583" s="345" t="s">
        <v>211</v>
      </c>
      <c r="C583" s="10"/>
      <c r="D583" s="801">
        <f>学校11頁!J8</f>
        <v>0</v>
      </c>
      <c r="E583" s="329" t="s">
        <v>96</v>
      </c>
      <c r="F583" s="329" t="s">
        <v>205</v>
      </c>
      <c r="G583" s="329" t="s">
        <v>221</v>
      </c>
      <c r="H583" s="4" t="str">
        <f t="shared" si="44"/>
        <v>Ⅱ-10-小B-2ア記名式</v>
      </c>
      <c r="J583" s="4">
        <f t="shared" si="43"/>
        <v>1</v>
      </c>
    </row>
    <row r="584" spans="1:10" ht="18" customHeight="1">
      <c r="A584" s="339"/>
      <c r="B584" s="345" t="s">
        <v>212</v>
      </c>
      <c r="C584" s="10"/>
      <c r="D584" s="801">
        <f>学校11頁!J9</f>
        <v>0</v>
      </c>
      <c r="E584" s="329" t="s">
        <v>96</v>
      </c>
      <c r="F584" s="329" t="s">
        <v>205</v>
      </c>
      <c r="G584" s="329" t="s">
        <v>221</v>
      </c>
      <c r="H584" s="4" t="str">
        <f t="shared" si="44"/>
        <v>Ⅱ-10-小B-2イ無記名式</v>
      </c>
      <c r="J584" s="4">
        <f t="shared" si="43"/>
        <v>1</v>
      </c>
    </row>
    <row r="585" spans="1:10" ht="18" customHeight="1">
      <c r="A585" s="339"/>
      <c r="B585" s="345" t="s">
        <v>213</v>
      </c>
      <c r="C585" s="10"/>
      <c r="D585" s="801">
        <f>学校11頁!J10</f>
        <v>0</v>
      </c>
      <c r="E585" s="329" t="s">
        <v>96</v>
      </c>
      <c r="F585" s="329" t="s">
        <v>205</v>
      </c>
      <c r="G585" s="329" t="s">
        <v>221</v>
      </c>
      <c r="H585" s="4" t="str">
        <f t="shared" si="44"/>
        <v>Ⅱ-10-小B-2ウ選択式</v>
      </c>
      <c r="J585" s="4">
        <f t="shared" si="43"/>
        <v>1</v>
      </c>
    </row>
    <row r="586" spans="1:10" ht="18" customHeight="1">
      <c r="A586" s="339"/>
      <c r="B586" s="345" t="s">
        <v>214</v>
      </c>
      <c r="C586" s="806"/>
      <c r="D586" s="801">
        <f>学校11頁!J11</f>
        <v>0</v>
      </c>
      <c r="E586" s="329" t="s">
        <v>96</v>
      </c>
      <c r="F586" s="329" t="s">
        <v>205</v>
      </c>
      <c r="G586" s="329" t="s">
        <v>221</v>
      </c>
      <c r="H586" s="4" t="str">
        <f t="shared" si="44"/>
        <v>Ⅱ-10-小B-3ア学校</v>
      </c>
      <c r="J586" s="4">
        <f t="shared" si="43"/>
        <v>1</v>
      </c>
    </row>
    <row r="587" spans="1:10" ht="18" customHeight="1">
      <c r="A587" s="339"/>
      <c r="B587" s="345" t="s">
        <v>215</v>
      </c>
      <c r="C587" s="10"/>
      <c r="D587" s="801">
        <f>学校11頁!J12</f>
        <v>0</v>
      </c>
      <c r="E587" s="329" t="s">
        <v>96</v>
      </c>
      <c r="F587" s="329" t="s">
        <v>205</v>
      </c>
      <c r="G587" s="329" t="s">
        <v>221</v>
      </c>
      <c r="H587" s="4" t="str">
        <f t="shared" si="44"/>
        <v>Ⅱ-10-小B-3イ持ち帰り</v>
      </c>
      <c r="J587" s="4">
        <f t="shared" si="43"/>
        <v>1</v>
      </c>
    </row>
    <row r="588" spans="1:10" ht="18" customHeight="1">
      <c r="A588" s="339"/>
      <c r="B588" s="345" t="s">
        <v>216</v>
      </c>
      <c r="C588" s="625"/>
      <c r="D588" s="801">
        <f>学校11頁!J13</f>
        <v>0</v>
      </c>
      <c r="E588" s="329" t="s">
        <v>96</v>
      </c>
      <c r="F588" s="329" t="s">
        <v>205</v>
      </c>
      <c r="G588" s="329" t="s">
        <v>221</v>
      </c>
      <c r="H588" s="4" t="str">
        <f t="shared" si="44"/>
        <v>Ⅱ-10-小B-(2) 個別面談</v>
      </c>
      <c r="J588" s="4">
        <f t="shared" si="43"/>
        <v>1</v>
      </c>
    </row>
    <row r="589" spans="1:10" ht="18" customHeight="1">
      <c r="A589" s="339"/>
      <c r="B589" s="345" t="s">
        <v>217</v>
      </c>
      <c r="C589" s="625"/>
      <c r="D589" s="801">
        <f>学校11頁!J14</f>
        <v>0</v>
      </c>
      <c r="E589" s="329" t="s">
        <v>96</v>
      </c>
      <c r="F589" s="329" t="s">
        <v>205</v>
      </c>
      <c r="G589" s="329" t="s">
        <v>221</v>
      </c>
      <c r="H589" s="4" t="str">
        <f t="shared" si="44"/>
        <v>Ⅱ-10-小B-(3) 個人ノート</v>
      </c>
      <c r="J589" s="4">
        <f t="shared" si="43"/>
        <v>1</v>
      </c>
    </row>
    <row r="590" spans="1:10" ht="18" customHeight="1">
      <c r="A590" s="339"/>
      <c r="B590" s="345" t="s">
        <v>218</v>
      </c>
      <c r="C590" s="11"/>
      <c r="D590" s="801">
        <f>学校11頁!J15</f>
        <v>0</v>
      </c>
      <c r="E590" s="329" t="s">
        <v>96</v>
      </c>
      <c r="F590" s="329" t="s">
        <v>205</v>
      </c>
      <c r="G590" s="329" t="s">
        <v>221</v>
      </c>
      <c r="H590" s="4" t="str">
        <f t="shared" si="44"/>
        <v>Ⅱ-10-小B-(4) 家庭訪問</v>
      </c>
      <c r="J590" s="4">
        <f t="shared" si="43"/>
        <v>1</v>
      </c>
    </row>
    <row r="591" spans="1:10" ht="18" customHeight="1">
      <c r="A591" s="339"/>
      <c r="B591" s="345" t="s">
        <v>219</v>
      </c>
      <c r="C591" s="11"/>
      <c r="D591" s="801">
        <f>学校11頁!J16</f>
        <v>0</v>
      </c>
      <c r="E591" s="329" t="s">
        <v>96</v>
      </c>
      <c r="F591" s="329" t="s">
        <v>205</v>
      </c>
      <c r="G591" s="329" t="s">
        <v>221</v>
      </c>
      <c r="H591" s="4" t="str">
        <f t="shared" si="44"/>
        <v>Ⅱ-10-小B-(5) その他</v>
      </c>
      <c r="J591" s="4">
        <f t="shared" si="43"/>
        <v>1</v>
      </c>
    </row>
    <row r="592" spans="1:10" ht="18" customHeight="1">
      <c r="A592" s="339"/>
      <c r="B592" s="829" t="s">
        <v>149</v>
      </c>
      <c r="C592" s="630"/>
      <c r="D592" s="795">
        <f>学校11頁!J17</f>
        <v>0</v>
      </c>
      <c r="E592" s="329" t="s">
        <v>96</v>
      </c>
      <c r="F592" s="329" t="s">
        <v>205</v>
      </c>
      <c r="G592" s="329" t="s">
        <v>221</v>
      </c>
      <c r="H592" s="4" t="str">
        <f t="shared" si="44"/>
        <v>Ⅱ-10-小B-計</v>
      </c>
      <c r="J592" s="4">
        <f t="shared" si="43"/>
        <v>1</v>
      </c>
    </row>
    <row r="593" spans="1:10" ht="18" customHeight="1">
      <c r="A593" s="810" t="s">
        <v>223</v>
      </c>
      <c r="B593" s="819" t="s">
        <v>204</v>
      </c>
      <c r="C593" s="625"/>
      <c r="D593" s="657">
        <f>学校11頁!K4</f>
        <v>0</v>
      </c>
      <c r="E593" s="329" t="s">
        <v>96</v>
      </c>
      <c r="F593" s="329" t="s">
        <v>205</v>
      </c>
      <c r="G593" s="329" t="s">
        <v>224</v>
      </c>
      <c r="H593" s="4" t="str">
        <f t="shared" si="44"/>
        <v>Ⅱ-10-中A-(1) アンケート実施</v>
      </c>
      <c r="J593" s="4">
        <f t="shared" si="43"/>
        <v>1</v>
      </c>
    </row>
    <row r="594" spans="1:10" ht="18" customHeight="1">
      <c r="A594" s="339"/>
      <c r="B594" s="345" t="s">
        <v>208</v>
      </c>
      <c r="C594" s="625"/>
      <c r="D594" s="655">
        <f>学校11頁!K5</f>
        <v>0</v>
      </c>
      <c r="E594" s="329" t="s">
        <v>96</v>
      </c>
      <c r="F594" s="329" t="s">
        <v>205</v>
      </c>
      <c r="G594" s="329" t="s">
        <v>224</v>
      </c>
      <c r="H594" s="4" t="str">
        <f t="shared" si="44"/>
        <v>Ⅱ-10-中A-1ア年1回</v>
      </c>
      <c r="J594" s="4">
        <f t="shared" si="43"/>
        <v>1</v>
      </c>
    </row>
    <row r="595" spans="1:10" ht="18" customHeight="1">
      <c r="A595" s="339"/>
      <c r="B595" s="345" t="s">
        <v>209</v>
      </c>
      <c r="C595" s="625"/>
      <c r="D595" s="655">
        <f>学校11頁!K6</f>
        <v>0</v>
      </c>
      <c r="E595" s="329" t="s">
        <v>96</v>
      </c>
      <c r="F595" s="329" t="s">
        <v>205</v>
      </c>
      <c r="G595" s="329" t="s">
        <v>224</v>
      </c>
      <c r="H595" s="4" t="str">
        <f t="shared" si="44"/>
        <v>Ⅱ-10-中A-1イ年2～3回</v>
      </c>
      <c r="J595" s="4">
        <f t="shared" si="43"/>
        <v>1</v>
      </c>
    </row>
    <row r="596" spans="1:10" ht="18" customHeight="1">
      <c r="A596" s="339"/>
      <c r="B596" s="345" t="s">
        <v>210</v>
      </c>
      <c r="C596" s="625"/>
      <c r="D596" s="655">
        <f>学校11頁!K7</f>
        <v>0</v>
      </c>
      <c r="E596" s="329" t="s">
        <v>96</v>
      </c>
      <c r="F596" s="329" t="s">
        <v>205</v>
      </c>
      <c r="G596" s="329" t="s">
        <v>224</v>
      </c>
      <c r="H596" s="4" t="str">
        <f t="shared" si="44"/>
        <v>Ⅱ-10-中A-1ウ年4回以上</v>
      </c>
      <c r="J596" s="4">
        <f t="shared" si="43"/>
        <v>1</v>
      </c>
    </row>
    <row r="597" spans="1:10" ht="18" customHeight="1">
      <c r="A597" s="339"/>
      <c r="B597" s="345" t="s">
        <v>211</v>
      </c>
      <c r="C597" s="10"/>
      <c r="D597" s="655">
        <f>学校11頁!K8</f>
        <v>0</v>
      </c>
      <c r="E597" s="329" t="s">
        <v>96</v>
      </c>
      <c r="F597" s="329" t="s">
        <v>205</v>
      </c>
      <c r="G597" s="329" t="s">
        <v>224</v>
      </c>
      <c r="H597" s="4" t="str">
        <f t="shared" si="44"/>
        <v>Ⅱ-10-中A-2ア記名式</v>
      </c>
      <c r="J597" s="4">
        <f t="shared" si="43"/>
        <v>1</v>
      </c>
    </row>
    <row r="598" spans="1:10" ht="18" customHeight="1">
      <c r="A598" s="339"/>
      <c r="B598" s="345" t="s">
        <v>212</v>
      </c>
      <c r="C598" s="10"/>
      <c r="D598" s="655">
        <f>学校11頁!K9</f>
        <v>0</v>
      </c>
      <c r="E598" s="329" t="s">
        <v>96</v>
      </c>
      <c r="F598" s="329" t="s">
        <v>205</v>
      </c>
      <c r="G598" s="329" t="s">
        <v>224</v>
      </c>
      <c r="H598" s="4" t="str">
        <f t="shared" si="44"/>
        <v>Ⅱ-10-中A-2イ無記名式</v>
      </c>
      <c r="J598" s="4">
        <f t="shared" si="43"/>
        <v>1</v>
      </c>
    </row>
    <row r="599" spans="1:10" ht="18" customHeight="1">
      <c r="A599" s="339"/>
      <c r="B599" s="345" t="s">
        <v>213</v>
      </c>
      <c r="C599" s="10"/>
      <c r="D599" s="655">
        <f>学校11頁!K10</f>
        <v>0</v>
      </c>
      <c r="E599" s="329" t="s">
        <v>96</v>
      </c>
      <c r="F599" s="329" t="s">
        <v>205</v>
      </c>
      <c r="G599" s="329" t="s">
        <v>224</v>
      </c>
      <c r="H599" s="4" t="str">
        <f t="shared" si="44"/>
        <v>Ⅱ-10-中A-2ウ選択式</v>
      </c>
      <c r="J599" s="4">
        <f t="shared" si="43"/>
        <v>1</v>
      </c>
    </row>
    <row r="600" spans="1:10" ht="18" customHeight="1">
      <c r="A600" s="339"/>
      <c r="B600" s="345" t="s">
        <v>214</v>
      </c>
      <c r="C600" s="806"/>
      <c r="D600" s="655">
        <f>学校11頁!K11</f>
        <v>0</v>
      </c>
      <c r="E600" s="329" t="s">
        <v>96</v>
      </c>
      <c r="F600" s="329" t="s">
        <v>205</v>
      </c>
      <c r="G600" s="329" t="s">
        <v>224</v>
      </c>
      <c r="H600" s="4" t="str">
        <f t="shared" si="44"/>
        <v>Ⅱ-10-中A-3ア学校</v>
      </c>
      <c r="J600" s="4">
        <f t="shared" si="43"/>
        <v>1</v>
      </c>
    </row>
    <row r="601" spans="1:10" ht="18" customHeight="1">
      <c r="A601" s="339"/>
      <c r="B601" s="345" t="s">
        <v>215</v>
      </c>
      <c r="C601" s="10"/>
      <c r="D601" s="655">
        <f>学校11頁!K12</f>
        <v>0</v>
      </c>
      <c r="E601" s="329" t="s">
        <v>96</v>
      </c>
      <c r="F601" s="329" t="s">
        <v>205</v>
      </c>
      <c r="G601" s="329" t="s">
        <v>224</v>
      </c>
      <c r="H601" s="4" t="str">
        <f t="shared" si="44"/>
        <v>Ⅱ-10-中A-3イ持ち帰り</v>
      </c>
      <c r="J601" s="4">
        <f t="shared" si="43"/>
        <v>1</v>
      </c>
    </row>
    <row r="602" spans="1:10" ht="18" customHeight="1">
      <c r="A602" s="339"/>
      <c r="B602" s="345" t="s">
        <v>216</v>
      </c>
      <c r="C602" s="625"/>
      <c r="D602" s="655">
        <f>学校11頁!K13</f>
        <v>0</v>
      </c>
      <c r="E602" s="329" t="s">
        <v>96</v>
      </c>
      <c r="F602" s="329" t="s">
        <v>205</v>
      </c>
      <c r="G602" s="329" t="s">
        <v>224</v>
      </c>
      <c r="H602" s="4" t="str">
        <f t="shared" si="44"/>
        <v>Ⅱ-10-中A-(2) 個別面談</v>
      </c>
      <c r="J602" s="4">
        <f t="shared" si="43"/>
        <v>1</v>
      </c>
    </row>
    <row r="603" spans="1:10" ht="18" customHeight="1">
      <c r="A603" s="339"/>
      <c r="B603" s="345" t="s">
        <v>217</v>
      </c>
      <c r="C603" s="625"/>
      <c r="D603" s="655">
        <f>学校11頁!K14</f>
        <v>0</v>
      </c>
      <c r="E603" s="329" t="s">
        <v>96</v>
      </c>
      <c r="F603" s="329" t="s">
        <v>205</v>
      </c>
      <c r="G603" s="329" t="s">
        <v>224</v>
      </c>
      <c r="H603" s="4" t="str">
        <f t="shared" si="44"/>
        <v>Ⅱ-10-中A-(3) 個人ノート</v>
      </c>
      <c r="J603" s="4">
        <f t="shared" si="43"/>
        <v>1</v>
      </c>
    </row>
    <row r="604" spans="1:10" ht="18" customHeight="1">
      <c r="A604" s="339"/>
      <c r="B604" s="345" t="s">
        <v>218</v>
      </c>
      <c r="C604" s="11"/>
      <c r="D604" s="655">
        <f>学校11頁!K15</f>
        <v>0</v>
      </c>
      <c r="E604" s="329" t="s">
        <v>96</v>
      </c>
      <c r="F604" s="329" t="s">
        <v>205</v>
      </c>
      <c r="G604" s="329" t="s">
        <v>224</v>
      </c>
      <c r="H604" s="4" t="str">
        <f t="shared" si="44"/>
        <v>Ⅱ-10-中A-(4) 家庭訪問</v>
      </c>
      <c r="J604" s="4">
        <f t="shared" si="43"/>
        <v>1</v>
      </c>
    </row>
    <row r="605" spans="1:10" ht="18" customHeight="1">
      <c r="A605" s="339"/>
      <c r="B605" s="345" t="s">
        <v>219</v>
      </c>
      <c r="C605" s="11"/>
      <c r="D605" s="655">
        <f>学校11頁!K16</f>
        <v>0</v>
      </c>
      <c r="E605" s="329" t="s">
        <v>96</v>
      </c>
      <c r="F605" s="329" t="s">
        <v>205</v>
      </c>
      <c r="G605" s="329" t="s">
        <v>224</v>
      </c>
      <c r="H605" s="4" t="str">
        <f t="shared" si="44"/>
        <v>Ⅱ-10-中A-(5) その他</v>
      </c>
      <c r="J605" s="4">
        <f t="shared" si="43"/>
        <v>1</v>
      </c>
    </row>
    <row r="606" spans="1:10" ht="18" customHeight="1">
      <c r="A606" s="347"/>
      <c r="B606" s="829" t="s">
        <v>149</v>
      </c>
      <c r="C606" s="630"/>
      <c r="D606" s="795">
        <f>学校11頁!K17</f>
        <v>0</v>
      </c>
      <c r="E606" s="329" t="s">
        <v>96</v>
      </c>
      <c r="F606" s="329" t="s">
        <v>205</v>
      </c>
      <c r="G606" s="329" t="s">
        <v>224</v>
      </c>
      <c r="H606" s="4" t="str">
        <f t="shared" si="44"/>
        <v>Ⅱ-10-中A-計</v>
      </c>
      <c r="J606" s="4">
        <f t="shared" si="43"/>
        <v>1</v>
      </c>
    </row>
    <row r="607" spans="1:10" ht="18" customHeight="1">
      <c r="A607" s="810" t="s">
        <v>225</v>
      </c>
      <c r="B607" s="819" t="s">
        <v>204</v>
      </c>
      <c r="C607" s="625"/>
      <c r="D607" s="658">
        <f>学校11頁!L4</f>
        <v>0</v>
      </c>
      <c r="E607" s="329" t="s">
        <v>96</v>
      </c>
      <c r="F607" s="329" t="s">
        <v>205</v>
      </c>
      <c r="G607" s="329" t="s">
        <v>226</v>
      </c>
      <c r="H607" s="4" t="str">
        <f t="shared" si="44"/>
        <v>Ⅱ-10-中B-(1) アンケート実施</v>
      </c>
      <c r="J607" s="4">
        <f t="shared" si="43"/>
        <v>1</v>
      </c>
    </row>
    <row r="608" spans="1:10" ht="18" customHeight="1">
      <c r="A608" s="339"/>
      <c r="B608" s="345" t="s">
        <v>208</v>
      </c>
      <c r="C608" s="625"/>
      <c r="D608" s="655">
        <f>学校11頁!L5</f>
        <v>0</v>
      </c>
      <c r="E608" s="329" t="s">
        <v>96</v>
      </c>
      <c r="F608" s="329" t="s">
        <v>205</v>
      </c>
      <c r="G608" s="329" t="s">
        <v>226</v>
      </c>
      <c r="H608" s="4" t="str">
        <f t="shared" si="44"/>
        <v>Ⅱ-10-中B-1ア年1回</v>
      </c>
      <c r="J608" s="4">
        <f t="shared" si="43"/>
        <v>1</v>
      </c>
    </row>
    <row r="609" spans="1:10" ht="18" customHeight="1">
      <c r="A609" s="339"/>
      <c r="B609" s="345" t="s">
        <v>209</v>
      </c>
      <c r="C609" s="625"/>
      <c r="D609" s="655">
        <f>学校11頁!L6</f>
        <v>0</v>
      </c>
      <c r="E609" s="329" t="s">
        <v>96</v>
      </c>
      <c r="F609" s="329" t="s">
        <v>205</v>
      </c>
      <c r="G609" s="329" t="s">
        <v>226</v>
      </c>
      <c r="H609" s="4" t="str">
        <f t="shared" si="44"/>
        <v>Ⅱ-10-中B-1イ年2～3回</v>
      </c>
      <c r="J609" s="4">
        <f t="shared" si="43"/>
        <v>1</v>
      </c>
    </row>
    <row r="610" spans="1:10" ht="18" customHeight="1">
      <c r="A610" s="339"/>
      <c r="B610" s="345" t="s">
        <v>210</v>
      </c>
      <c r="C610" s="625"/>
      <c r="D610" s="655">
        <f>学校11頁!L7</f>
        <v>0</v>
      </c>
      <c r="E610" s="329" t="s">
        <v>96</v>
      </c>
      <c r="F610" s="329" t="s">
        <v>205</v>
      </c>
      <c r="G610" s="329" t="s">
        <v>226</v>
      </c>
      <c r="H610" s="4" t="str">
        <f t="shared" si="44"/>
        <v>Ⅱ-10-中B-1ウ年4回以上</v>
      </c>
      <c r="J610" s="4">
        <f t="shared" si="43"/>
        <v>1</v>
      </c>
    </row>
    <row r="611" spans="1:10" ht="18" customHeight="1">
      <c r="A611" s="339"/>
      <c r="B611" s="345" t="s">
        <v>211</v>
      </c>
      <c r="C611" s="10"/>
      <c r="D611" s="655">
        <f>学校11頁!L8</f>
        <v>0</v>
      </c>
      <c r="E611" s="329" t="s">
        <v>96</v>
      </c>
      <c r="F611" s="329" t="s">
        <v>205</v>
      </c>
      <c r="G611" s="329" t="s">
        <v>226</v>
      </c>
      <c r="H611" s="4" t="str">
        <f t="shared" si="44"/>
        <v>Ⅱ-10-中B-2ア記名式</v>
      </c>
      <c r="J611" s="4">
        <f t="shared" si="43"/>
        <v>1</v>
      </c>
    </row>
    <row r="612" spans="1:10" ht="18" customHeight="1">
      <c r="A612" s="339"/>
      <c r="B612" s="345" t="s">
        <v>212</v>
      </c>
      <c r="C612" s="10"/>
      <c r="D612" s="655">
        <f>学校11頁!L9</f>
        <v>0</v>
      </c>
      <c r="E612" s="329" t="s">
        <v>96</v>
      </c>
      <c r="F612" s="329" t="s">
        <v>205</v>
      </c>
      <c r="G612" s="329" t="s">
        <v>226</v>
      </c>
      <c r="H612" s="4" t="str">
        <f t="shared" si="44"/>
        <v>Ⅱ-10-中B-2イ無記名式</v>
      </c>
      <c r="J612" s="4">
        <f t="shared" si="43"/>
        <v>1</v>
      </c>
    </row>
    <row r="613" spans="1:10" ht="18" customHeight="1">
      <c r="A613" s="339"/>
      <c r="B613" s="345" t="s">
        <v>213</v>
      </c>
      <c r="C613" s="10"/>
      <c r="D613" s="655">
        <f>学校11頁!L10</f>
        <v>0</v>
      </c>
      <c r="E613" s="329" t="s">
        <v>96</v>
      </c>
      <c r="F613" s="329" t="s">
        <v>205</v>
      </c>
      <c r="G613" s="329" t="s">
        <v>226</v>
      </c>
      <c r="H613" s="4" t="str">
        <f t="shared" si="44"/>
        <v>Ⅱ-10-中B-2ウ選択式</v>
      </c>
      <c r="J613" s="4">
        <f t="shared" si="43"/>
        <v>1</v>
      </c>
    </row>
    <row r="614" spans="1:10" ht="18" customHeight="1">
      <c r="A614" s="339"/>
      <c r="B614" s="345" t="s">
        <v>214</v>
      </c>
      <c r="C614" s="806"/>
      <c r="D614" s="655">
        <f>学校11頁!L11</f>
        <v>0</v>
      </c>
      <c r="E614" s="329" t="s">
        <v>96</v>
      </c>
      <c r="F614" s="329" t="s">
        <v>205</v>
      </c>
      <c r="G614" s="329" t="s">
        <v>226</v>
      </c>
      <c r="H614" s="4" t="str">
        <f t="shared" ref="H614:H632" si="45">E614&amp;F614&amp;G614&amp;B614</f>
        <v>Ⅱ-10-中B-3ア学校</v>
      </c>
      <c r="J614" s="4">
        <f t="shared" si="43"/>
        <v>1</v>
      </c>
    </row>
    <row r="615" spans="1:10" ht="18" customHeight="1">
      <c r="A615" s="339"/>
      <c r="B615" s="345" t="s">
        <v>215</v>
      </c>
      <c r="C615" s="10"/>
      <c r="D615" s="655">
        <f>学校11頁!L12</f>
        <v>0</v>
      </c>
      <c r="E615" s="329" t="s">
        <v>96</v>
      </c>
      <c r="F615" s="329" t="s">
        <v>205</v>
      </c>
      <c r="G615" s="329" t="s">
        <v>226</v>
      </c>
      <c r="H615" s="4" t="str">
        <f t="shared" si="45"/>
        <v>Ⅱ-10-中B-3イ持ち帰り</v>
      </c>
      <c r="J615" s="4">
        <f t="shared" si="43"/>
        <v>1</v>
      </c>
    </row>
    <row r="616" spans="1:10" ht="18" customHeight="1">
      <c r="A616" s="339"/>
      <c r="B616" s="345" t="s">
        <v>216</v>
      </c>
      <c r="C616" s="625"/>
      <c r="D616" s="655">
        <f>学校11頁!L13</f>
        <v>0</v>
      </c>
      <c r="E616" s="329" t="s">
        <v>96</v>
      </c>
      <c r="F616" s="329" t="s">
        <v>205</v>
      </c>
      <c r="G616" s="329" t="s">
        <v>226</v>
      </c>
      <c r="H616" s="4" t="str">
        <f t="shared" si="45"/>
        <v>Ⅱ-10-中B-(2) 個別面談</v>
      </c>
      <c r="J616" s="4">
        <f t="shared" si="43"/>
        <v>1</v>
      </c>
    </row>
    <row r="617" spans="1:10" ht="18" customHeight="1">
      <c r="A617" s="339"/>
      <c r="B617" s="345" t="s">
        <v>217</v>
      </c>
      <c r="C617" s="625"/>
      <c r="D617" s="655">
        <f>学校11頁!L14</f>
        <v>0</v>
      </c>
      <c r="E617" s="329" t="s">
        <v>96</v>
      </c>
      <c r="F617" s="329" t="s">
        <v>205</v>
      </c>
      <c r="G617" s="329" t="s">
        <v>226</v>
      </c>
      <c r="H617" s="4" t="str">
        <f t="shared" si="45"/>
        <v>Ⅱ-10-中B-(3) 個人ノート</v>
      </c>
      <c r="J617" s="4">
        <f t="shared" si="43"/>
        <v>1</v>
      </c>
    </row>
    <row r="618" spans="1:10" ht="18" customHeight="1">
      <c r="A618" s="339"/>
      <c r="B618" s="345" t="s">
        <v>218</v>
      </c>
      <c r="C618" s="11"/>
      <c r="D618" s="655">
        <f>学校11頁!L15</f>
        <v>0</v>
      </c>
      <c r="E618" s="329" t="s">
        <v>96</v>
      </c>
      <c r="F618" s="329" t="s">
        <v>205</v>
      </c>
      <c r="G618" s="329" t="s">
        <v>226</v>
      </c>
      <c r="H618" s="4" t="str">
        <f t="shared" si="45"/>
        <v>Ⅱ-10-中B-(4) 家庭訪問</v>
      </c>
      <c r="J618" s="4">
        <f t="shared" si="43"/>
        <v>1</v>
      </c>
    </row>
    <row r="619" spans="1:10" ht="18" customHeight="1">
      <c r="A619" s="339"/>
      <c r="B619" s="345" t="s">
        <v>219</v>
      </c>
      <c r="C619" s="11"/>
      <c r="D619" s="655">
        <f>学校11頁!L16</f>
        <v>0</v>
      </c>
      <c r="E619" s="329" t="s">
        <v>96</v>
      </c>
      <c r="F619" s="329" t="s">
        <v>205</v>
      </c>
      <c r="G619" s="329" t="s">
        <v>226</v>
      </c>
      <c r="H619" s="4" t="str">
        <f t="shared" si="45"/>
        <v>Ⅱ-10-中B-(5) その他</v>
      </c>
      <c r="J619" s="4">
        <f t="shared" si="43"/>
        <v>1</v>
      </c>
    </row>
    <row r="620" spans="1:10" ht="18" customHeight="1">
      <c r="A620" s="347"/>
      <c r="B620" s="829" t="s">
        <v>149</v>
      </c>
      <c r="C620" s="630"/>
      <c r="D620" s="795">
        <f>学校11頁!L17</f>
        <v>0</v>
      </c>
      <c r="E620" s="329" t="s">
        <v>96</v>
      </c>
      <c r="F620" s="329" t="s">
        <v>205</v>
      </c>
      <c r="G620" s="329" t="s">
        <v>226</v>
      </c>
      <c r="H620" s="4" t="str">
        <f t="shared" si="45"/>
        <v>Ⅱ-10-中B-計</v>
      </c>
      <c r="J620" s="4">
        <f t="shared" si="43"/>
        <v>1</v>
      </c>
    </row>
    <row r="621" spans="1:10" ht="18" customHeight="1">
      <c r="A621" s="810" t="s">
        <v>227</v>
      </c>
      <c r="B621" s="819" t="s">
        <v>204</v>
      </c>
      <c r="C621" s="625"/>
      <c r="D621" s="658">
        <f>学校11頁!M4</f>
        <v>0</v>
      </c>
      <c r="E621" s="329" t="s">
        <v>96</v>
      </c>
      <c r="F621" s="329" t="s">
        <v>205</v>
      </c>
      <c r="G621" s="329" t="s">
        <v>228</v>
      </c>
      <c r="H621" s="4" t="str">
        <f t="shared" si="45"/>
        <v>Ⅱ-10-高A-(1) アンケート実施</v>
      </c>
      <c r="J621" s="4">
        <f t="shared" si="43"/>
        <v>1</v>
      </c>
    </row>
    <row r="622" spans="1:10" ht="18" customHeight="1">
      <c r="A622" s="339"/>
      <c r="B622" s="345" t="s">
        <v>208</v>
      </c>
      <c r="C622" s="625"/>
      <c r="D622" s="655">
        <f>学校11頁!M5</f>
        <v>0</v>
      </c>
      <c r="E622" s="329" t="s">
        <v>96</v>
      </c>
      <c r="F622" s="329" t="s">
        <v>205</v>
      </c>
      <c r="G622" s="329" t="s">
        <v>228</v>
      </c>
      <c r="H622" s="4" t="str">
        <f t="shared" si="45"/>
        <v>Ⅱ-10-高A-1ア年1回</v>
      </c>
      <c r="J622" s="4">
        <f t="shared" si="43"/>
        <v>1</v>
      </c>
    </row>
    <row r="623" spans="1:10" ht="18" customHeight="1">
      <c r="A623" s="339"/>
      <c r="B623" s="345" t="s">
        <v>209</v>
      </c>
      <c r="C623" s="625"/>
      <c r="D623" s="655">
        <f>学校11頁!M6</f>
        <v>0</v>
      </c>
      <c r="E623" s="329" t="s">
        <v>96</v>
      </c>
      <c r="F623" s="329" t="s">
        <v>205</v>
      </c>
      <c r="G623" s="329" t="s">
        <v>228</v>
      </c>
      <c r="H623" s="4" t="str">
        <f t="shared" si="45"/>
        <v>Ⅱ-10-高A-1イ年2～3回</v>
      </c>
      <c r="J623" s="4">
        <f t="shared" si="43"/>
        <v>1</v>
      </c>
    </row>
    <row r="624" spans="1:10" ht="18" customHeight="1">
      <c r="A624" s="339"/>
      <c r="B624" s="345" t="s">
        <v>210</v>
      </c>
      <c r="C624" s="625"/>
      <c r="D624" s="655">
        <f>学校11頁!M7</f>
        <v>0</v>
      </c>
      <c r="E624" s="329" t="s">
        <v>96</v>
      </c>
      <c r="F624" s="329" t="s">
        <v>205</v>
      </c>
      <c r="G624" s="329" t="s">
        <v>228</v>
      </c>
      <c r="H624" s="4" t="str">
        <f t="shared" si="45"/>
        <v>Ⅱ-10-高A-1ウ年4回以上</v>
      </c>
      <c r="J624" s="4">
        <f t="shared" si="43"/>
        <v>1</v>
      </c>
    </row>
    <row r="625" spans="1:10" ht="18" customHeight="1">
      <c r="A625" s="339"/>
      <c r="B625" s="345" t="s">
        <v>211</v>
      </c>
      <c r="C625" s="10"/>
      <c r="D625" s="655">
        <f>学校11頁!M8</f>
        <v>0</v>
      </c>
      <c r="E625" s="329" t="s">
        <v>96</v>
      </c>
      <c r="F625" s="329" t="s">
        <v>205</v>
      </c>
      <c r="G625" s="329" t="s">
        <v>228</v>
      </c>
      <c r="H625" s="4" t="str">
        <f t="shared" si="45"/>
        <v>Ⅱ-10-高A-2ア記名式</v>
      </c>
      <c r="J625" s="4">
        <f t="shared" si="43"/>
        <v>1</v>
      </c>
    </row>
    <row r="626" spans="1:10" ht="18" customHeight="1">
      <c r="A626" s="339"/>
      <c r="B626" s="345" t="s">
        <v>212</v>
      </c>
      <c r="C626" s="10"/>
      <c r="D626" s="655">
        <f>学校11頁!M9</f>
        <v>0</v>
      </c>
      <c r="E626" s="329" t="s">
        <v>96</v>
      </c>
      <c r="F626" s="329" t="s">
        <v>205</v>
      </c>
      <c r="G626" s="329" t="s">
        <v>228</v>
      </c>
      <c r="H626" s="4" t="str">
        <f t="shared" si="45"/>
        <v>Ⅱ-10-高A-2イ無記名式</v>
      </c>
      <c r="J626" s="4">
        <f t="shared" si="43"/>
        <v>1</v>
      </c>
    </row>
    <row r="627" spans="1:10" ht="18" customHeight="1">
      <c r="A627" s="339"/>
      <c r="B627" s="345" t="s">
        <v>213</v>
      </c>
      <c r="C627" s="10"/>
      <c r="D627" s="655">
        <f>学校11頁!M10</f>
        <v>0</v>
      </c>
      <c r="E627" s="329" t="s">
        <v>96</v>
      </c>
      <c r="F627" s="329" t="s">
        <v>205</v>
      </c>
      <c r="G627" s="329" t="s">
        <v>228</v>
      </c>
      <c r="H627" s="4" t="str">
        <f t="shared" si="45"/>
        <v>Ⅱ-10-高A-2ウ選択式</v>
      </c>
      <c r="J627" s="4">
        <f t="shared" si="43"/>
        <v>1</v>
      </c>
    </row>
    <row r="628" spans="1:10" ht="18" customHeight="1">
      <c r="A628" s="339"/>
      <c r="B628" s="345" t="s">
        <v>214</v>
      </c>
      <c r="C628" s="806"/>
      <c r="D628" s="655">
        <f>学校11頁!M11</f>
        <v>0</v>
      </c>
      <c r="E628" s="329" t="s">
        <v>96</v>
      </c>
      <c r="F628" s="329" t="s">
        <v>205</v>
      </c>
      <c r="G628" s="329" t="s">
        <v>228</v>
      </c>
      <c r="H628" s="4" t="str">
        <f t="shared" si="45"/>
        <v>Ⅱ-10-高A-3ア学校</v>
      </c>
      <c r="J628" s="4">
        <f t="shared" si="43"/>
        <v>1</v>
      </c>
    </row>
    <row r="629" spans="1:10" ht="18" customHeight="1">
      <c r="A629" s="339"/>
      <c r="B629" s="345" t="s">
        <v>215</v>
      </c>
      <c r="C629" s="10"/>
      <c r="D629" s="655">
        <f>学校11頁!M12</f>
        <v>0</v>
      </c>
      <c r="E629" s="329" t="s">
        <v>96</v>
      </c>
      <c r="F629" s="329" t="s">
        <v>205</v>
      </c>
      <c r="G629" s="329" t="s">
        <v>228</v>
      </c>
      <c r="H629" s="4" t="str">
        <f t="shared" si="45"/>
        <v>Ⅱ-10-高A-3イ持ち帰り</v>
      </c>
      <c r="J629" s="4">
        <f t="shared" si="43"/>
        <v>1</v>
      </c>
    </row>
    <row r="630" spans="1:10" ht="18" customHeight="1">
      <c r="A630" s="339"/>
      <c r="B630" s="345" t="s">
        <v>216</v>
      </c>
      <c r="C630" s="15"/>
      <c r="D630" s="655">
        <f>学校11頁!M13</f>
        <v>0</v>
      </c>
      <c r="E630" s="329" t="s">
        <v>96</v>
      </c>
      <c r="F630" s="329" t="s">
        <v>205</v>
      </c>
      <c r="G630" s="329" t="s">
        <v>228</v>
      </c>
      <c r="H630" s="4" t="str">
        <f t="shared" si="45"/>
        <v>Ⅱ-10-高A-(2) 個別面談</v>
      </c>
      <c r="J630" s="4">
        <f t="shared" si="43"/>
        <v>1</v>
      </c>
    </row>
    <row r="631" spans="1:10" ht="18" customHeight="1">
      <c r="A631" s="339"/>
      <c r="B631" s="345" t="s">
        <v>217</v>
      </c>
      <c r="C631" s="15"/>
      <c r="D631" s="655">
        <f>学校11頁!M14</f>
        <v>0</v>
      </c>
      <c r="E631" s="329" t="s">
        <v>96</v>
      </c>
      <c r="F631" s="329" t="s">
        <v>205</v>
      </c>
      <c r="G631" s="329" t="s">
        <v>228</v>
      </c>
      <c r="H631" s="4" t="str">
        <f t="shared" si="45"/>
        <v>Ⅱ-10-高A-(3) 個人ノート</v>
      </c>
      <c r="J631" s="4">
        <f t="shared" si="43"/>
        <v>1</v>
      </c>
    </row>
    <row r="632" spans="1:10" ht="18" customHeight="1">
      <c r="A632" s="339"/>
      <c r="B632" s="345" t="s">
        <v>218</v>
      </c>
      <c r="C632" s="11"/>
      <c r="D632" s="655">
        <f>学校11頁!M15</f>
        <v>0</v>
      </c>
      <c r="E632" s="329" t="s">
        <v>96</v>
      </c>
      <c r="F632" s="329" t="s">
        <v>205</v>
      </c>
      <c r="G632" s="329" t="s">
        <v>228</v>
      </c>
      <c r="H632" s="4" t="str">
        <f t="shared" si="45"/>
        <v>Ⅱ-10-高A-(4) 家庭訪問</v>
      </c>
      <c r="J632" s="4">
        <f t="shared" si="43"/>
        <v>1</v>
      </c>
    </row>
    <row r="633" spans="1:10" ht="18" customHeight="1">
      <c r="A633" s="339"/>
      <c r="B633" s="345" t="s">
        <v>219</v>
      </c>
      <c r="C633" s="625"/>
      <c r="D633" s="655">
        <f>学校11頁!M16</f>
        <v>0</v>
      </c>
      <c r="E633" s="329" t="s">
        <v>96</v>
      </c>
      <c r="F633" s="329" t="s">
        <v>205</v>
      </c>
      <c r="G633" s="329" t="s">
        <v>228</v>
      </c>
      <c r="H633" s="4" t="str">
        <f t="shared" ref="H633:H675" si="46">E633&amp;F633&amp;G633&amp;B633</f>
        <v>Ⅱ-10-高A-(5) その他</v>
      </c>
      <c r="J633" s="4">
        <f t="shared" si="43"/>
        <v>1</v>
      </c>
    </row>
    <row r="634" spans="1:10" ht="18" customHeight="1">
      <c r="A634" s="347"/>
      <c r="B634" s="829" t="s">
        <v>149</v>
      </c>
      <c r="C634" s="630"/>
      <c r="D634" s="795">
        <f>学校11頁!M17</f>
        <v>0</v>
      </c>
      <c r="E634" s="329" t="s">
        <v>96</v>
      </c>
      <c r="F634" s="329" t="s">
        <v>205</v>
      </c>
      <c r="G634" s="329" t="s">
        <v>228</v>
      </c>
      <c r="H634" s="4" t="str">
        <f t="shared" si="46"/>
        <v>Ⅱ-10-高A-計</v>
      </c>
      <c r="J634" s="4">
        <f t="shared" si="43"/>
        <v>1</v>
      </c>
    </row>
    <row r="635" spans="1:10" ht="18" customHeight="1">
      <c r="A635" s="810" t="s">
        <v>229</v>
      </c>
      <c r="B635" s="819" t="s">
        <v>204</v>
      </c>
      <c r="C635" s="625"/>
      <c r="D635" s="657">
        <f>学校11頁!N4</f>
        <v>0</v>
      </c>
      <c r="E635" s="329" t="s">
        <v>96</v>
      </c>
      <c r="F635" s="329" t="s">
        <v>205</v>
      </c>
      <c r="G635" s="329" t="s">
        <v>230</v>
      </c>
      <c r="H635" s="4" t="str">
        <f t="shared" si="46"/>
        <v>Ⅱ-10-高B-(1) アンケート実施</v>
      </c>
      <c r="J635" s="4">
        <f t="shared" si="43"/>
        <v>1</v>
      </c>
    </row>
    <row r="636" spans="1:10" ht="18" customHeight="1">
      <c r="A636" s="339"/>
      <c r="B636" s="345" t="s">
        <v>208</v>
      </c>
      <c r="C636" s="625"/>
      <c r="D636" s="655">
        <f>学校11頁!N5</f>
        <v>0</v>
      </c>
      <c r="E636" s="329" t="s">
        <v>96</v>
      </c>
      <c r="F636" s="329" t="s">
        <v>205</v>
      </c>
      <c r="G636" s="329" t="s">
        <v>230</v>
      </c>
      <c r="H636" s="4" t="str">
        <f t="shared" si="46"/>
        <v>Ⅱ-10-高B-1ア年1回</v>
      </c>
      <c r="J636" s="4">
        <f t="shared" si="43"/>
        <v>1</v>
      </c>
    </row>
    <row r="637" spans="1:10" ht="18" customHeight="1">
      <c r="A637" s="339"/>
      <c r="B637" s="345" t="s">
        <v>209</v>
      </c>
      <c r="C637" s="625"/>
      <c r="D637" s="655">
        <f>学校11頁!N6</f>
        <v>0</v>
      </c>
      <c r="E637" s="329" t="s">
        <v>96</v>
      </c>
      <c r="F637" s="329" t="s">
        <v>205</v>
      </c>
      <c r="G637" s="329" t="s">
        <v>230</v>
      </c>
      <c r="H637" s="4" t="str">
        <f t="shared" si="46"/>
        <v>Ⅱ-10-高B-1イ年2～3回</v>
      </c>
      <c r="J637" s="4">
        <f t="shared" si="43"/>
        <v>1</v>
      </c>
    </row>
    <row r="638" spans="1:10" ht="18" customHeight="1">
      <c r="A638" s="339"/>
      <c r="B638" s="345" t="s">
        <v>210</v>
      </c>
      <c r="C638" s="625"/>
      <c r="D638" s="655">
        <f>学校11頁!N7</f>
        <v>0</v>
      </c>
      <c r="E638" s="329" t="s">
        <v>96</v>
      </c>
      <c r="F638" s="329" t="s">
        <v>205</v>
      </c>
      <c r="G638" s="329" t="s">
        <v>230</v>
      </c>
      <c r="H638" s="4" t="str">
        <f t="shared" si="46"/>
        <v>Ⅱ-10-高B-1ウ年4回以上</v>
      </c>
      <c r="J638" s="4">
        <f t="shared" si="43"/>
        <v>1</v>
      </c>
    </row>
    <row r="639" spans="1:10" ht="18" customHeight="1">
      <c r="A639" s="339"/>
      <c r="B639" s="345" t="s">
        <v>211</v>
      </c>
      <c r="C639" s="625"/>
      <c r="D639" s="655">
        <f>学校11頁!N8</f>
        <v>0</v>
      </c>
      <c r="E639" s="329" t="s">
        <v>96</v>
      </c>
      <c r="F639" s="329" t="s">
        <v>205</v>
      </c>
      <c r="G639" s="329" t="s">
        <v>230</v>
      </c>
      <c r="H639" s="4" t="str">
        <f t="shared" si="46"/>
        <v>Ⅱ-10-高B-2ア記名式</v>
      </c>
      <c r="J639" s="4">
        <f t="shared" si="43"/>
        <v>1</v>
      </c>
    </row>
    <row r="640" spans="1:10" ht="18" customHeight="1">
      <c r="A640" s="339"/>
      <c r="B640" s="345" t="s">
        <v>212</v>
      </c>
      <c r="C640" s="625"/>
      <c r="D640" s="655">
        <f>学校11頁!N9</f>
        <v>0</v>
      </c>
      <c r="E640" s="329" t="s">
        <v>96</v>
      </c>
      <c r="F640" s="329" t="s">
        <v>205</v>
      </c>
      <c r="G640" s="329" t="s">
        <v>230</v>
      </c>
      <c r="H640" s="4" t="str">
        <f t="shared" si="46"/>
        <v>Ⅱ-10-高B-2イ無記名式</v>
      </c>
      <c r="J640" s="4">
        <f t="shared" si="43"/>
        <v>1</v>
      </c>
    </row>
    <row r="641" spans="1:10" ht="18" customHeight="1">
      <c r="A641" s="339"/>
      <c r="B641" s="345" t="s">
        <v>213</v>
      </c>
      <c r="C641" s="625"/>
      <c r="D641" s="655">
        <f>学校11頁!N10</f>
        <v>0</v>
      </c>
      <c r="E641" s="329" t="s">
        <v>96</v>
      </c>
      <c r="F641" s="329" t="s">
        <v>205</v>
      </c>
      <c r="G641" s="329" t="s">
        <v>230</v>
      </c>
      <c r="H641" s="4" t="str">
        <f t="shared" si="46"/>
        <v>Ⅱ-10-高B-2ウ選択式</v>
      </c>
      <c r="J641" s="4">
        <f t="shared" si="43"/>
        <v>1</v>
      </c>
    </row>
    <row r="642" spans="1:10" ht="18" customHeight="1">
      <c r="A642" s="339"/>
      <c r="B642" s="345" t="s">
        <v>214</v>
      </c>
      <c r="C642" s="625"/>
      <c r="D642" s="655">
        <f>学校11頁!N11</f>
        <v>0</v>
      </c>
      <c r="E642" s="329" t="s">
        <v>96</v>
      </c>
      <c r="F642" s="329" t="s">
        <v>205</v>
      </c>
      <c r="G642" s="329" t="s">
        <v>230</v>
      </c>
      <c r="H642" s="4" t="str">
        <f t="shared" si="46"/>
        <v>Ⅱ-10-高B-3ア学校</v>
      </c>
      <c r="J642" s="4">
        <f t="shared" ref="J642:J705" si="47">COUNTIF($H$2:$H$2903,H642)</f>
        <v>1</v>
      </c>
    </row>
    <row r="643" spans="1:10" ht="18" customHeight="1">
      <c r="A643" s="339"/>
      <c r="B643" s="345" t="s">
        <v>215</v>
      </c>
      <c r="C643" s="625"/>
      <c r="D643" s="655">
        <f>学校11頁!N12</f>
        <v>0</v>
      </c>
      <c r="E643" s="329" t="s">
        <v>96</v>
      </c>
      <c r="F643" s="329" t="s">
        <v>205</v>
      </c>
      <c r="G643" s="329" t="s">
        <v>230</v>
      </c>
      <c r="H643" s="4" t="str">
        <f t="shared" si="46"/>
        <v>Ⅱ-10-高B-3イ持ち帰り</v>
      </c>
      <c r="J643" s="4">
        <f t="shared" si="47"/>
        <v>1</v>
      </c>
    </row>
    <row r="644" spans="1:10" ht="18" customHeight="1">
      <c r="A644" s="339"/>
      <c r="B644" s="345" t="s">
        <v>216</v>
      </c>
      <c r="C644" s="625"/>
      <c r="D644" s="655">
        <f>学校11頁!N13</f>
        <v>0</v>
      </c>
      <c r="E644" s="329" t="s">
        <v>96</v>
      </c>
      <c r="F644" s="329" t="s">
        <v>205</v>
      </c>
      <c r="G644" s="329" t="s">
        <v>230</v>
      </c>
      <c r="H644" s="4" t="str">
        <f t="shared" si="46"/>
        <v>Ⅱ-10-高B-(2) 個別面談</v>
      </c>
      <c r="J644" s="4">
        <f t="shared" si="47"/>
        <v>1</v>
      </c>
    </row>
    <row r="645" spans="1:10" ht="18" customHeight="1">
      <c r="A645" s="339"/>
      <c r="B645" s="345" t="s">
        <v>217</v>
      </c>
      <c r="C645" s="625"/>
      <c r="D645" s="655">
        <f>学校11頁!N14</f>
        <v>0</v>
      </c>
      <c r="E645" s="329" t="s">
        <v>96</v>
      </c>
      <c r="F645" s="329" t="s">
        <v>205</v>
      </c>
      <c r="G645" s="329" t="s">
        <v>230</v>
      </c>
      <c r="H645" s="4" t="str">
        <f t="shared" si="46"/>
        <v>Ⅱ-10-高B-(3) 個人ノート</v>
      </c>
      <c r="J645" s="4">
        <f t="shared" si="47"/>
        <v>1</v>
      </c>
    </row>
    <row r="646" spans="1:10" ht="18" customHeight="1">
      <c r="A646" s="339"/>
      <c r="B646" s="345" t="s">
        <v>218</v>
      </c>
      <c r="C646" s="625"/>
      <c r="D646" s="655">
        <f>学校11頁!N15</f>
        <v>0</v>
      </c>
      <c r="E646" s="329" t="s">
        <v>96</v>
      </c>
      <c r="F646" s="329" t="s">
        <v>205</v>
      </c>
      <c r="G646" s="329" t="s">
        <v>230</v>
      </c>
      <c r="H646" s="4" t="str">
        <f t="shared" si="46"/>
        <v>Ⅱ-10-高B-(4) 家庭訪問</v>
      </c>
      <c r="J646" s="4">
        <f t="shared" si="47"/>
        <v>1</v>
      </c>
    </row>
    <row r="647" spans="1:10" ht="18" customHeight="1">
      <c r="A647" s="339"/>
      <c r="B647" s="345" t="s">
        <v>219</v>
      </c>
      <c r="C647" s="625"/>
      <c r="D647" s="655">
        <f>学校11頁!N16</f>
        <v>0</v>
      </c>
      <c r="E647" s="329" t="s">
        <v>96</v>
      </c>
      <c r="F647" s="329" t="s">
        <v>205</v>
      </c>
      <c r="G647" s="329" t="s">
        <v>230</v>
      </c>
      <c r="H647" s="4" t="str">
        <f t="shared" si="46"/>
        <v>Ⅱ-10-高B-(5) その他</v>
      </c>
      <c r="J647" s="4">
        <f t="shared" si="47"/>
        <v>1</v>
      </c>
    </row>
    <row r="648" spans="1:10" ht="18" customHeight="1">
      <c r="A648" s="347"/>
      <c r="B648" s="829" t="s">
        <v>149</v>
      </c>
      <c r="C648" s="630"/>
      <c r="D648" s="795">
        <f>学校11頁!N17</f>
        <v>0</v>
      </c>
      <c r="E648" s="329" t="s">
        <v>96</v>
      </c>
      <c r="F648" s="329" t="s">
        <v>205</v>
      </c>
      <c r="G648" s="329" t="s">
        <v>230</v>
      </c>
      <c r="H648" s="4" t="str">
        <f t="shared" si="46"/>
        <v>Ⅱ-10-高B-計</v>
      </c>
      <c r="J648" s="4">
        <f t="shared" si="47"/>
        <v>1</v>
      </c>
    </row>
    <row r="649" spans="1:10" ht="18" customHeight="1">
      <c r="A649" s="810" t="s">
        <v>231</v>
      </c>
      <c r="B649" s="819" t="s">
        <v>204</v>
      </c>
      <c r="C649" s="625"/>
      <c r="D649" s="657">
        <f>学校11頁!O4</f>
        <v>0</v>
      </c>
      <c r="E649" s="329" t="s">
        <v>96</v>
      </c>
      <c r="F649" s="329" t="s">
        <v>205</v>
      </c>
      <c r="G649" s="329" t="s">
        <v>232</v>
      </c>
      <c r="H649" s="4" t="str">
        <f t="shared" si="46"/>
        <v>Ⅱ-10-特A-(1) アンケート実施</v>
      </c>
      <c r="J649" s="4">
        <f t="shared" si="47"/>
        <v>1</v>
      </c>
    </row>
    <row r="650" spans="1:10" ht="18" customHeight="1">
      <c r="A650" s="339"/>
      <c r="B650" s="345" t="s">
        <v>208</v>
      </c>
      <c r="C650" s="625"/>
      <c r="D650" s="655">
        <f>学校11頁!O5</f>
        <v>0</v>
      </c>
      <c r="E650" s="329" t="s">
        <v>96</v>
      </c>
      <c r="F650" s="329" t="s">
        <v>205</v>
      </c>
      <c r="G650" s="329" t="s">
        <v>232</v>
      </c>
      <c r="H650" s="4" t="str">
        <f t="shared" si="46"/>
        <v>Ⅱ-10-特A-1ア年1回</v>
      </c>
      <c r="J650" s="4">
        <f t="shared" si="47"/>
        <v>1</v>
      </c>
    </row>
    <row r="651" spans="1:10" ht="18" customHeight="1">
      <c r="A651" s="339"/>
      <c r="B651" s="345" t="s">
        <v>209</v>
      </c>
      <c r="C651" s="625"/>
      <c r="D651" s="655">
        <f>学校11頁!O6</f>
        <v>0</v>
      </c>
      <c r="E651" s="329" t="s">
        <v>96</v>
      </c>
      <c r="F651" s="329" t="s">
        <v>205</v>
      </c>
      <c r="G651" s="329" t="s">
        <v>232</v>
      </c>
      <c r="H651" s="4" t="str">
        <f t="shared" si="46"/>
        <v>Ⅱ-10-特A-1イ年2～3回</v>
      </c>
      <c r="J651" s="4">
        <f t="shared" si="47"/>
        <v>1</v>
      </c>
    </row>
    <row r="652" spans="1:10" ht="18" customHeight="1">
      <c r="A652" s="339"/>
      <c r="B652" s="345" t="s">
        <v>210</v>
      </c>
      <c r="C652" s="625"/>
      <c r="D652" s="655">
        <f>学校11頁!O7</f>
        <v>0</v>
      </c>
      <c r="E652" s="329" t="s">
        <v>96</v>
      </c>
      <c r="F652" s="329" t="s">
        <v>205</v>
      </c>
      <c r="G652" s="329" t="s">
        <v>232</v>
      </c>
      <c r="H652" s="4" t="str">
        <f t="shared" si="46"/>
        <v>Ⅱ-10-特A-1ウ年4回以上</v>
      </c>
      <c r="J652" s="4">
        <f t="shared" si="47"/>
        <v>1</v>
      </c>
    </row>
    <row r="653" spans="1:10" ht="18" customHeight="1">
      <c r="A653" s="339"/>
      <c r="B653" s="345" t="s">
        <v>211</v>
      </c>
      <c r="C653" s="625"/>
      <c r="D653" s="655">
        <f>学校11頁!O8</f>
        <v>0</v>
      </c>
      <c r="E653" s="329" t="s">
        <v>96</v>
      </c>
      <c r="F653" s="329" t="s">
        <v>205</v>
      </c>
      <c r="G653" s="329" t="s">
        <v>232</v>
      </c>
      <c r="H653" s="4" t="str">
        <f t="shared" si="46"/>
        <v>Ⅱ-10-特A-2ア記名式</v>
      </c>
      <c r="J653" s="4">
        <f t="shared" si="47"/>
        <v>1</v>
      </c>
    </row>
    <row r="654" spans="1:10" ht="18" customHeight="1">
      <c r="A654" s="339"/>
      <c r="B654" s="345" t="s">
        <v>212</v>
      </c>
      <c r="C654" s="625"/>
      <c r="D654" s="655">
        <f>学校11頁!O9</f>
        <v>0</v>
      </c>
      <c r="E654" s="329" t="s">
        <v>96</v>
      </c>
      <c r="F654" s="329" t="s">
        <v>205</v>
      </c>
      <c r="G654" s="329" t="s">
        <v>232</v>
      </c>
      <c r="H654" s="4" t="str">
        <f t="shared" si="46"/>
        <v>Ⅱ-10-特A-2イ無記名式</v>
      </c>
      <c r="J654" s="4">
        <f t="shared" si="47"/>
        <v>1</v>
      </c>
    </row>
    <row r="655" spans="1:10" ht="18" customHeight="1">
      <c r="A655" s="339"/>
      <c r="B655" s="345" t="s">
        <v>213</v>
      </c>
      <c r="C655" s="625"/>
      <c r="D655" s="655">
        <f>学校11頁!O10</f>
        <v>0</v>
      </c>
      <c r="E655" s="329" t="s">
        <v>96</v>
      </c>
      <c r="F655" s="329" t="s">
        <v>205</v>
      </c>
      <c r="G655" s="329" t="s">
        <v>232</v>
      </c>
      <c r="H655" s="4" t="str">
        <f t="shared" si="46"/>
        <v>Ⅱ-10-特A-2ウ選択式</v>
      </c>
      <c r="J655" s="4">
        <f t="shared" si="47"/>
        <v>1</v>
      </c>
    </row>
    <row r="656" spans="1:10" ht="18" customHeight="1">
      <c r="A656" s="339"/>
      <c r="B656" s="345" t="s">
        <v>214</v>
      </c>
      <c r="C656" s="625"/>
      <c r="D656" s="655">
        <f>学校11頁!O11</f>
        <v>0</v>
      </c>
      <c r="E656" s="329" t="s">
        <v>96</v>
      </c>
      <c r="F656" s="329" t="s">
        <v>205</v>
      </c>
      <c r="G656" s="329" t="s">
        <v>232</v>
      </c>
      <c r="H656" s="4" t="str">
        <f t="shared" si="46"/>
        <v>Ⅱ-10-特A-3ア学校</v>
      </c>
      <c r="J656" s="4">
        <f t="shared" si="47"/>
        <v>1</v>
      </c>
    </row>
    <row r="657" spans="1:10" ht="18" customHeight="1">
      <c r="A657" s="339"/>
      <c r="B657" s="345" t="s">
        <v>215</v>
      </c>
      <c r="C657" s="625"/>
      <c r="D657" s="655">
        <f>学校11頁!O12</f>
        <v>0</v>
      </c>
      <c r="E657" s="329" t="s">
        <v>96</v>
      </c>
      <c r="F657" s="329" t="s">
        <v>205</v>
      </c>
      <c r="G657" s="329" t="s">
        <v>232</v>
      </c>
      <c r="H657" s="4" t="str">
        <f t="shared" si="46"/>
        <v>Ⅱ-10-特A-3イ持ち帰り</v>
      </c>
      <c r="J657" s="4">
        <f t="shared" si="47"/>
        <v>1</v>
      </c>
    </row>
    <row r="658" spans="1:10" ht="18" customHeight="1">
      <c r="A658" s="339"/>
      <c r="B658" s="345" t="s">
        <v>216</v>
      </c>
      <c r="C658" s="625"/>
      <c r="D658" s="655">
        <f>学校11頁!O13</f>
        <v>0</v>
      </c>
      <c r="E658" s="329" t="s">
        <v>96</v>
      </c>
      <c r="F658" s="329" t="s">
        <v>205</v>
      </c>
      <c r="G658" s="329" t="s">
        <v>232</v>
      </c>
      <c r="H658" s="4" t="str">
        <f t="shared" si="46"/>
        <v>Ⅱ-10-特A-(2) 個別面談</v>
      </c>
      <c r="J658" s="4">
        <f t="shared" si="47"/>
        <v>1</v>
      </c>
    </row>
    <row r="659" spans="1:10" ht="18" customHeight="1">
      <c r="A659" s="339"/>
      <c r="B659" s="345" t="s">
        <v>217</v>
      </c>
      <c r="C659" s="625"/>
      <c r="D659" s="655">
        <f>学校11頁!O14</f>
        <v>0</v>
      </c>
      <c r="E659" s="329" t="s">
        <v>96</v>
      </c>
      <c r="F659" s="329" t="s">
        <v>205</v>
      </c>
      <c r="G659" s="329" t="s">
        <v>232</v>
      </c>
      <c r="H659" s="4" t="str">
        <f t="shared" si="46"/>
        <v>Ⅱ-10-特A-(3) 個人ノート</v>
      </c>
      <c r="J659" s="4">
        <f t="shared" si="47"/>
        <v>1</v>
      </c>
    </row>
    <row r="660" spans="1:10" ht="18" customHeight="1">
      <c r="A660" s="339"/>
      <c r="B660" s="345" t="s">
        <v>218</v>
      </c>
      <c r="C660" s="625"/>
      <c r="D660" s="655">
        <f>学校11頁!O15</f>
        <v>0</v>
      </c>
      <c r="E660" s="329" t="s">
        <v>96</v>
      </c>
      <c r="F660" s="329" t="s">
        <v>205</v>
      </c>
      <c r="G660" s="329" t="s">
        <v>232</v>
      </c>
      <c r="H660" s="4" t="str">
        <f t="shared" si="46"/>
        <v>Ⅱ-10-特A-(4) 家庭訪問</v>
      </c>
      <c r="J660" s="4">
        <f t="shared" si="47"/>
        <v>1</v>
      </c>
    </row>
    <row r="661" spans="1:10" ht="18" customHeight="1">
      <c r="A661" s="339"/>
      <c r="B661" s="345" t="s">
        <v>219</v>
      </c>
      <c r="C661" s="11"/>
      <c r="D661" s="655">
        <f>学校11頁!O16</f>
        <v>0</v>
      </c>
      <c r="E661" s="329" t="s">
        <v>96</v>
      </c>
      <c r="F661" s="329" t="s">
        <v>205</v>
      </c>
      <c r="G661" s="329" t="s">
        <v>232</v>
      </c>
      <c r="H661" s="4" t="str">
        <f t="shared" si="46"/>
        <v>Ⅱ-10-特A-(5) その他</v>
      </c>
      <c r="J661" s="4">
        <f t="shared" si="47"/>
        <v>1</v>
      </c>
    </row>
    <row r="662" spans="1:10" ht="18" customHeight="1">
      <c r="A662" s="347"/>
      <c r="B662" s="829" t="s">
        <v>149</v>
      </c>
      <c r="C662" s="630"/>
      <c r="D662" s="795">
        <f>学校11頁!O17</f>
        <v>0</v>
      </c>
      <c r="E662" s="329" t="s">
        <v>96</v>
      </c>
      <c r="F662" s="329" t="s">
        <v>205</v>
      </c>
      <c r="G662" s="329" t="s">
        <v>232</v>
      </c>
      <c r="H662" s="4" t="str">
        <f t="shared" si="46"/>
        <v>Ⅱ-10-特A-計</v>
      </c>
      <c r="J662" s="4">
        <f t="shared" si="47"/>
        <v>1</v>
      </c>
    </row>
    <row r="663" spans="1:10" ht="18" customHeight="1">
      <c r="A663" s="810" t="s">
        <v>233</v>
      </c>
      <c r="B663" s="819" t="s">
        <v>204</v>
      </c>
      <c r="C663" s="11"/>
      <c r="D663" s="657">
        <f>学校11頁!P4</f>
        <v>0</v>
      </c>
      <c r="E663" s="329" t="s">
        <v>96</v>
      </c>
      <c r="F663" s="329" t="s">
        <v>205</v>
      </c>
      <c r="G663" s="329" t="s">
        <v>234</v>
      </c>
      <c r="H663" s="4" t="str">
        <f t="shared" si="46"/>
        <v>Ⅱ-10-特B-(1) アンケート実施</v>
      </c>
      <c r="J663" s="4">
        <f t="shared" si="47"/>
        <v>1</v>
      </c>
    </row>
    <row r="664" spans="1:10" ht="18" customHeight="1">
      <c r="A664" s="339"/>
      <c r="B664" s="345" t="s">
        <v>208</v>
      </c>
      <c r="C664" s="11"/>
      <c r="D664" s="655">
        <f>学校11頁!P5</f>
        <v>0</v>
      </c>
      <c r="E664" s="329" t="s">
        <v>96</v>
      </c>
      <c r="F664" s="329" t="s">
        <v>205</v>
      </c>
      <c r="G664" s="329" t="s">
        <v>234</v>
      </c>
      <c r="H664" s="4" t="str">
        <f t="shared" si="46"/>
        <v>Ⅱ-10-特B-1ア年1回</v>
      </c>
      <c r="J664" s="4">
        <f t="shared" si="47"/>
        <v>1</v>
      </c>
    </row>
    <row r="665" spans="1:10" ht="18" customHeight="1">
      <c r="A665" s="339"/>
      <c r="B665" s="345" t="s">
        <v>209</v>
      </c>
      <c r="C665" s="11"/>
      <c r="D665" s="655">
        <f>学校11頁!P6</f>
        <v>0</v>
      </c>
      <c r="E665" s="329" t="s">
        <v>96</v>
      </c>
      <c r="F665" s="329" t="s">
        <v>205</v>
      </c>
      <c r="G665" s="329" t="s">
        <v>234</v>
      </c>
      <c r="H665" s="4" t="str">
        <f t="shared" si="46"/>
        <v>Ⅱ-10-特B-1イ年2～3回</v>
      </c>
      <c r="J665" s="4">
        <f t="shared" si="47"/>
        <v>1</v>
      </c>
    </row>
    <row r="666" spans="1:10" ht="18" customHeight="1">
      <c r="A666" s="339"/>
      <c r="B666" s="345" t="s">
        <v>210</v>
      </c>
      <c r="C666" s="11"/>
      <c r="D666" s="655">
        <f>学校11頁!P7</f>
        <v>0</v>
      </c>
      <c r="E666" s="329" t="s">
        <v>96</v>
      </c>
      <c r="F666" s="329" t="s">
        <v>205</v>
      </c>
      <c r="G666" s="329" t="s">
        <v>234</v>
      </c>
      <c r="H666" s="4" t="str">
        <f t="shared" si="46"/>
        <v>Ⅱ-10-特B-1ウ年4回以上</v>
      </c>
      <c r="J666" s="4">
        <f t="shared" si="47"/>
        <v>1</v>
      </c>
    </row>
    <row r="667" spans="1:10" ht="18" customHeight="1">
      <c r="A667" s="339"/>
      <c r="B667" s="345" t="s">
        <v>211</v>
      </c>
      <c r="C667" s="11"/>
      <c r="D667" s="655">
        <f>学校11頁!P8</f>
        <v>0</v>
      </c>
      <c r="E667" s="329" t="s">
        <v>96</v>
      </c>
      <c r="F667" s="329" t="s">
        <v>205</v>
      </c>
      <c r="G667" s="329" t="s">
        <v>234</v>
      </c>
      <c r="H667" s="4" t="str">
        <f t="shared" si="46"/>
        <v>Ⅱ-10-特B-2ア記名式</v>
      </c>
      <c r="J667" s="4">
        <f t="shared" si="47"/>
        <v>1</v>
      </c>
    </row>
    <row r="668" spans="1:10" ht="18" customHeight="1">
      <c r="A668" s="339"/>
      <c r="B668" s="345" t="s">
        <v>212</v>
      </c>
      <c r="C668" s="11"/>
      <c r="D668" s="655">
        <f>学校11頁!P9</f>
        <v>0</v>
      </c>
      <c r="E668" s="329" t="s">
        <v>96</v>
      </c>
      <c r="F668" s="329" t="s">
        <v>205</v>
      </c>
      <c r="G668" s="329" t="s">
        <v>234</v>
      </c>
      <c r="H668" s="4" t="str">
        <f t="shared" si="46"/>
        <v>Ⅱ-10-特B-2イ無記名式</v>
      </c>
      <c r="J668" s="4">
        <f t="shared" si="47"/>
        <v>1</v>
      </c>
    </row>
    <row r="669" spans="1:10" ht="18" customHeight="1">
      <c r="A669" s="339"/>
      <c r="B669" s="345" t="s">
        <v>213</v>
      </c>
      <c r="C669" s="11"/>
      <c r="D669" s="655">
        <f>学校11頁!P10</f>
        <v>0</v>
      </c>
      <c r="E669" s="329" t="s">
        <v>96</v>
      </c>
      <c r="F669" s="329" t="s">
        <v>205</v>
      </c>
      <c r="G669" s="329" t="s">
        <v>234</v>
      </c>
      <c r="H669" s="4" t="str">
        <f t="shared" si="46"/>
        <v>Ⅱ-10-特B-2ウ選択式</v>
      </c>
      <c r="J669" s="4">
        <f t="shared" si="47"/>
        <v>1</v>
      </c>
    </row>
    <row r="670" spans="1:10" ht="18" customHeight="1">
      <c r="A670" s="339"/>
      <c r="B670" s="345" t="s">
        <v>214</v>
      </c>
      <c r="C670" s="11"/>
      <c r="D670" s="655">
        <f>学校11頁!P11</f>
        <v>0</v>
      </c>
      <c r="E670" s="329" t="s">
        <v>96</v>
      </c>
      <c r="F670" s="329" t="s">
        <v>205</v>
      </c>
      <c r="G670" s="329" t="s">
        <v>234</v>
      </c>
      <c r="H670" s="4" t="str">
        <f t="shared" si="46"/>
        <v>Ⅱ-10-特B-3ア学校</v>
      </c>
      <c r="J670" s="4">
        <f t="shared" si="47"/>
        <v>1</v>
      </c>
    </row>
    <row r="671" spans="1:10" ht="18" customHeight="1">
      <c r="A671" s="339"/>
      <c r="B671" s="345" t="s">
        <v>215</v>
      </c>
      <c r="C671" s="11"/>
      <c r="D671" s="655">
        <f>学校11頁!P12</f>
        <v>0</v>
      </c>
      <c r="E671" s="329" t="s">
        <v>96</v>
      </c>
      <c r="F671" s="329" t="s">
        <v>205</v>
      </c>
      <c r="G671" s="329" t="s">
        <v>234</v>
      </c>
      <c r="H671" s="4" t="str">
        <f t="shared" si="46"/>
        <v>Ⅱ-10-特B-3イ持ち帰り</v>
      </c>
      <c r="J671" s="4">
        <f t="shared" si="47"/>
        <v>1</v>
      </c>
    </row>
    <row r="672" spans="1:10" ht="18" customHeight="1">
      <c r="A672" s="339"/>
      <c r="B672" s="345" t="s">
        <v>216</v>
      </c>
      <c r="C672" s="11"/>
      <c r="D672" s="655">
        <f>学校11頁!P13</f>
        <v>0</v>
      </c>
      <c r="E672" s="329" t="s">
        <v>96</v>
      </c>
      <c r="F672" s="329" t="s">
        <v>205</v>
      </c>
      <c r="G672" s="329" t="s">
        <v>234</v>
      </c>
      <c r="H672" s="4" t="str">
        <f t="shared" si="46"/>
        <v>Ⅱ-10-特B-(2) 個別面談</v>
      </c>
      <c r="J672" s="4">
        <f t="shared" si="47"/>
        <v>1</v>
      </c>
    </row>
    <row r="673" spans="1:10" ht="18" customHeight="1">
      <c r="A673" s="339"/>
      <c r="B673" s="345" t="s">
        <v>217</v>
      </c>
      <c r="C673" s="11"/>
      <c r="D673" s="655">
        <f>学校11頁!P14</f>
        <v>0</v>
      </c>
      <c r="E673" s="329" t="s">
        <v>96</v>
      </c>
      <c r="F673" s="329" t="s">
        <v>205</v>
      </c>
      <c r="G673" s="329" t="s">
        <v>234</v>
      </c>
      <c r="H673" s="4" t="str">
        <f t="shared" si="46"/>
        <v>Ⅱ-10-特B-(3) 個人ノート</v>
      </c>
      <c r="J673" s="4">
        <f t="shared" si="47"/>
        <v>1</v>
      </c>
    </row>
    <row r="674" spans="1:10" ht="18" customHeight="1">
      <c r="A674" s="339"/>
      <c r="B674" s="345" t="s">
        <v>218</v>
      </c>
      <c r="C674" s="10"/>
      <c r="D674" s="655">
        <f>学校11頁!P15</f>
        <v>0</v>
      </c>
      <c r="E674" s="329" t="s">
        <v>96</v>
      </c>
      <c r="F674" s="329" t="s">
        <v>205</v>
      </c>
      <c r="G674" s="329" t="s">
        <v>234</v>
      </c>
      <c r="H674" s="4" t="str">
        <f t="shared" si="46"/>
        <v>Ⅱ-10-特B-(4) 家庭訪問</v>
      </c>
      <c r="J674" s="4">
        <f t="shared" si="47"/>
        <v>1</v>
      </c>
    </row>
    <row r="675" spans="1:10" ht="18" customHeight="1">
      <c r="A675" s="339"/>
      <c r="B675" s="345" t="s">
        <v>219</v>
      </c>
      <c r="C675" s="10"/>
      <c r="D675" s="655">
        <f>学校11頁!P16</f>
        <v>0</v>
      </c>
      <c r="E675" s="329" t="s">
        <v>96</v>
      </c>
      <c r="F675" s="329" t="s">
        <v>205</v>
      </c>
      <c r="G675" s="329" t="s">
        <v>234</v>
      </c>
      <c r="H675" s="4" t="str">
        <f t="shared" si="46"/>
        <v>Ⅱ-10-特B-(5) その他</v>
      </c>
      <c r="J675" s="4">
        <f t="shared" si="47"/>
        <v>1</v>
      </c>
    </row>
    <row r="676" spans="1:10" ht="18" customHeight="1">
      <c r="A676" s="339"/>
      <c r="B676" s="829" t="s">
        <v>149</v>
      </c>
      <c r="C676" s="631"/>
      <c r="D676" s="656">
        <f>学校11頁!P17</f>
        <v>0</v>
      </c>
      <c r="E676" s="329" t="s">
        <v>96</v>
      </c>
      <c r="F676" s="329" t="s">
        <v>205</v>
      </c>
      <c r="G676" s="329" t="s">
        <v>234</v>
      </c>
      <c r="H676" s="4" t="str">
        <f t="shared" ref="H676:H719" si="48">E676&amp;F676&amp;G676&amp;B676</f>
        <v>Ⅱ-10-特B-計</v>
      </c>
      <c r="J676" s="4">
        <f t="shared" si="47"/>
        <v>1</v>
      </c>
    </row>
    <row r="677" spans="1:10" ht="18" customHeight="1">
      <c r="A677" s="785" t="s">
        <v>235</v>
      </c>
      <c r="B677" s="830"/>
      <c r="C677" s="647"/>
      <c r="D677" s="661"/>
      <c r="H677" s="332" t="str">
        <f>A677</f>
        <v>11．いじめ防止対策推進法に関して</v>
      </c>
      <c r="J677" s="4">
        <f t="shared" si="47"/>
        <v>1</v>
      </c>
    </row>
    <row r="678" spans="1:10" ht="18" customHeight="1">
      <c r="A678" s="349" t="s">
        <v>236</v>
      </c>
      <c r="B678" s="379"/>
      <c r="C678" s="648"/>
      <c r="D678" s="660"/>
      <c r="H678" s="332" t="str">
        <f>A678</f>
        <v>（1）いじめ防止対策推進法第28条第1項に規定する「重大事態」の発生件数</v>
      </c>
      <c r="J678" s="4">
        <f t="shared" si="47"/>
        <v>1</v>
      </c>
    </row>
    <row r="679" spans="1:10" ht="18" customHeight="1">
      <c r="A679" s="339" t="s">
        <v>94</v>
      </c>
      <c r="B679" s="827" t="s">
        <v>237</v>
      </c>
      <c r="C679" s="12"/>
      <c r="D679" s="657">
        <f>学校12頁!H9</f>
        <v>0</v>
      </c>
      <c r="E679" s="329" t="s">
        <v>96</v>
      </c>
      <c r="F679" s="329" t="s">
        <v>238</v>
      </c>
      <c r="G679" s="329" t="s">
        <v>98</v>
      </c>
      <c r="H679" s="4" t="str">
        <f t="shared" si="48"/>
        <v>Ⅱ-11(1)-小-〔1〕「重大事態」が発生した学校数</v>
      </c>
      <c r="J679" s="4">
        <f t="shared" si="47"/>
        <v>1</v>
      </c>
    </row>
    <row r="680" spans="1:10" ht="18" customHeight="1">
      <c r="A680" s="339"/>
      <c r="B680" s="827" t="s">
        <v>239</v>
      </c>
      <c r="C680" s="12"/>
      <c r="D680" s="655">
        <f>学校12頁!I9</f>
        <v>0</v>
      </c>
      <c r="E680" s="329" t="s">
        <v>96</v>
      </c>
      <c r="F680" s="329" t="s">
        <v>238</v>
      </c>
      <c r="G680" s="329" t="s">
        <v>98</v>
      </c>
      <c r="H680" s="4" t="str">
        <f t="shared" si="48"/>
        <v>Ⅱ-11(1)-小-〔2〕「重大事態」の発生件数</v>
      </c>
      <c r="J680" s="4">
        <f t="shared" si="47"/>
        <v>1</v>
      </c>
    </row>
    <row r="681" spans="1:10" ht="18" customHeight="1">
      <c r="A681" s="339"/>
      <c r="B681" s="827" t="s">
        <v>240</v>
      </c>
      <c r="C681" s="12"/>
      <c r="D681" s="655">
        <f>学校12頁!J9</f>
        <v>0</v>
      </c>
      <c r="E681" s="329" t="s">
        <v>96</v>
      </c>
      <c r="F681" s="329" t="s">
        <v>238</v>
      </c>
      <c r="G681" s="329" t="s">
        <v>98</v>
      </c>
      <c r="H681" s="4" t="str">
        <f t="shared" si="48"/>
        <v>Ⅱ-11(1)-小-第1項第1号件数</v>
      </c>
      <c r="J681" s="4">
        <f t="shared" si="47"/>
        <v>1</v>
      </c>
    </row>
    <row r="682" spans="1:10" ht="18" customHeight="1">
      <c r="A682" s="339"/>
      <c r="B682" s="827" t="s">
        <v>241</v>
      </c>
      <c r="C682" s="12"/>
      <c r="D682" s="655">
        <f>学校12頁!K9</f>
        <v>0</v>
      </c>
      <c r="E682" s="329" t="s">
        <v>96</v>
      </c>
      <c r="F682" s="329" t="s">
        <v>238</v>
      </c>
      <c r="G682" s="329" t="s">
        <v>98</v>
      </c>
      <c r="H682" s="4" t="str">
        <f t="shared" si="48"/>
        <v>Ⅱ-11(1)-小-1号ア態様(ア) 生命</v>
      </c>
      <c r="J682" s="4">
        <f t="shared" si="47"/>
        <v>1</v>
      </c>
    </row>
    <row r="683" spans="1:10" ht="18" customHeight="1">
      <c r="A683" s="339"/>
      <c r="B683" s="827" t="s">
        <v>242</v>
      </c>
      <c r="C683" s="12"/>
      <c r="D683" s="655">
        <f>学校12頁!L9</f>
        <v>0</v>
      </c>
      <c r="E683" s="329" t="s">
        <v>96</v>
      </c>
      <c r="F683" s="329" t="s">
        <v>238</v>
      </c>
      <c r="G683" s="329" t="s">
        <v>98</v>
      </c>
      <c r="H683" s="4" t="str">
        <f t="shared" si="48"/>
        <v>Ⅱ-11(1)-小-1号ア態様(イ) 身体</v>
      </c>
      <c r="J683" s="4">
        <f t="shared" si="47"/>
        <v>1</v>
      </c>
    </row>
    <row r="684" spans="1:10" ht="18" customHeight="1">
      <c r="A684" s="339"/>
      <c r="B684" s="827" t="s">
        <v>243</v>
      </c>
      <c r="C684" s="12"/>
      <c r="D684" s="655">
        <f>学校12頁!M9</f>
        <v>0</v>
      </c>
      <c r="E684" s="329" t="s">
        <v>96</v>
      </c>
      <c r="F684" s="329" t="s">
        <v>238</v>
      </c>
      <c r="G684" s="329" t="s">
        <v>98</v>
      </c>
      <c r="H684" s="4" t="str">
        <f t="shared" si="48"/>
        <v>Ⅱ-11(1)-小-1号ア態様(ウ) 精神</v>
      </c>
      <c r="J684" s="4">
        <f t="shared" si="47"/>
        <v>1</v>
      </c>
    </row>
    <row r="685" spans="1:10" ht="18" customHeight="1">
      <c r="A685" s="339"/>
      <c r="B685" s="827" t="s">
        <v>244</v>
      </c>
      <c r="C685" s="12"/>
      <c r="D685" s="655">
        <f>学校12頁!N9</f>
        <v>0</v>
      </c>
      <c r="E685" s="329" t="s">
        <v>96</v>
      </c>
      <c r="F685" s="329" t="s">
        <v>238</v>
      </c>
      <c r="G685" s="329" t="s">
        <v>98</v>
      </c>
      <c r="H685" s="4" t="str">
        <f t="shared" si="48"/>
        <v>Ⅱ-11(1)-小-1号ア態様(エ) 金品</v>
      </c>
      <c r="J685" s="4">
        <f t="shared" si="47"/>
        <v>1</v>
      </c>
    </row>
    <row r="686" spans="1:10" ht="18" customHeight="1">
      <c r="A686" s="339"/>
      <c r="B686" s="827" t="s">
        <v>245</v>
      </c>
      <c r="C686" s="12"/>
      <c r="D686" s="655">
        <f>学校12頁!O9</f>
        <v>0</v>
      </c>
      <c r="E686" s="329" t="s">
        <v>96</v>
      </c>
      <c r="F686" s="329" t="s">
        <v>238</v>
      </c>
      <c r="G686" s="329" t="s">
        <v>98</v>
      </c>
      <c r="H686" s="4" t="str">
        <f t="shared" si="48"/>
        <v>Ⅱ-11(1)-小-1号イ調査状況(ア) 済み</v>
      </c>
      <c r="J686" s="4">
        <f t="shared" si="47"/>
        <v>1</v>
      </c>
    </row>
    <row r="687" spans="1:10" ht="18" customHeight="1">
      <c r="A687" s="339"/>
      <c r="B687" s="827" t="s">
        <v>246</v>
      </c>
      <c r="C687" s="12"/>
      <c r="D687" s="655">
        <f>学校12頁!P9</f>
        <v>0</v>
      </c>
      <c r="E687" s="329" t="s">
        <v>96</v>
      </c>
      <c r="F687" s="329" t="s">
        <v>238</v>
      </c>
      <c r="G687" s="329" t="s">
        <v>98</v>
      </c>
      <c r="H687" s="4" t="str">
        <f t="shared" si="48"/>
        <v>Ⅱ-11(1)-小-1号イ（ア）※うち、いじめあり</v>
      </c>
      <c r="J687" s="4">
        <f t="shared" si="47"/>
        <v>1</v>
      </c>
    </row>
    <row r="688" spans="1:10" ht="18" customHeight="1">
      <c r="A688" s="339"/>
      <c r="B688" s="827" t="s">
        <v>247</v>
      </c>
      <c r="C688" s="12"/>
      <c r="D688" s="655">
        <f>学校12頁!Q9</f>
        <v>0</v>
      </c>
      <c r="E688" s="329" t="s">
        <v>96</v>
      </c>
      <c r="F688" s="329" t="s">
        <v>238</v>
      </c>
      <c r="G688" s="329" t="s">
        <v>98</v>
      </c>
      <c r="H688" s="4" t="str">
        <f t="shared" si="48"/>
        <v>Ⅱ-11(1)-小-1号イ（ア）※うち、いじめなし</v>
      </c>
      <c r="J688" s="4">
        <f t="shared" si="47"/>
        <v>1</v>
      </c>
    </row>
    <row r="689" spans="1:10" ht="18" customHeight="1">
      <c r="A689" s="339"/>
      <c r="B689" s="827" t="s">
        <v>248</v>
      </c>
      <c r="C689" s="12"/>
      <c r="D689" s="655">
        <f>学校12頁!R9</f>
        <v>0</v>
      </c>
      <c r="E689" s="329" t="s">
        <v>96</v>
      </c>
      <c r="F689" s="329" t="s">
        <v>238</v>
      </c>
      <c r="G689" s="329" t="s">
        <v>98</v>
      </c>
      <c r="H689" s="4" t="str">
        <f t="shared" si="48"/>
        <v>Ⅱ-11(1)-小-1号イ調査状況(イ) 調査中</v>
      </c>
      <c r="J689" s="4">
        <f t="shared" si="47"/>
        <v>1</v>
      </c>
    </row>
    <row r="690" spans="1:10" ht="18" customHeight="1">
      <c r="A690" s="339"/>
      <c r="B690" s="827" t="s">
        <v>249</v>
      </c>
      <c r="C690" s="12"/>
      <c r="D690" s="655">
        <f>学校12頁!S9</f>
        <v>0</v>
      </c>
      <c r="E690" s="329" t="s">
        <v>96</v>
      </c>
      <c r="F690" s="329" t="s">
        <v>238</v>
      </c>
      <c r="G690" s="329" t="s">
        <v>98</v>
      </c>
      <c r="H690" s="4" t="str">
        <f t="shared" si="48"/>
        <v>Ⅱ-11(1)-小-第1項第2号件数</v>
      </c>
      <c r="J690" s="4">
        <f t="shared" si="47"/>
        <v>1</v>
      </c>
    </row>
    <row r="691" spans="1:10" ht="18" customHeight="1">
      <c r="A691" s="339"/>
      <c r="B691" s="827" t="s">
        <v>250</v>
      </c>
      <c r="C691" s="12"/>
      <c r="D691" s="655">
        <f>学校12頁!T9</f>
        <v>0</v>
      </c>
      <c r="E691" s="329" t="s">
        <v>96</v>
      </c>
      <c r="F691" s="329" t="s">
        <v>238</v>
      </c>
      <c r="G691" s="329" t="s">
        <v>98</v>
      </c>
      <c r="H691" s="4" t="str">
        <f t="shared" si="48"/>
        <v>Ⅱ-11(1)-小-2号ア調査状況(ア) 済み</v>
      </c>
      <c r="J691" s="4">
        <f t="shared" si="47"/>
        <v>1</v>
      </c>
    </row>
    <row r="692" spans="1:10" ht="18" customHeight="1">
      <c r="A692" s="339"/>
      <c r="B692" s="827" t="s">
        <v>251</v>
      </c>
      <c r="C692" s="625"/>
      <c r="D692" s="655">
        <f>学校12頁!U9</f>
        <v>0</v>
      </c>
      <c r="E692" s="329" t="s">
        <v>96</v>
      </c>
      <c r="F692" s="329" t="s">
        <v>238</v>
      </c>
      <c r="G692" s="329" t="s">
        <v>98</v>
      </c>
      <c r="H692" s="4" t="str">
        <f t="shared" si="48"/>
        <v>Ⅱ-11(1)-小-2号ア（ア）※うち、いじめあり</v>
      </c>
      <c r="J692" s="4">
        <f t="shared" si="47"/>
        <v>1</v>
      </c>
    </row>
    <row r="693" spans="1:10" ht="18" customHeight="1">
      <c r="A693" s="339"/>
      <c r="B693" s="827" t="s">
        <v>252</v>
      </c>
      <c r="C693" s="625"/>
      <c r="D693" s="655">
        <f>学校12頁!V9</f>
        <v>0</v>
      </c>
      <c r="E693" s="329" t="s">
        <v>96</v>
      </c>
      <c r="F693" s="329" t="s">
        <v>238</v>
      </c>
      <c r="G693" s="329" t="s">
        <v>98</v>
      </c>
      <c r="H693" s="4" t="str">
        <f t="shared" si="48"/>
        <v>Ⅱ-11(1)-小-2号ア（ア）※うち、いじめなし</v>
      </c>
      <c r="J693" s="4">
        <f t="shared" si="47"/>
        <v>1</v>
      </c>
    </row>
    <row r="694" spans="1:10" ht="18" customHeight="1">
      <c r="A694" s="339"/>
      <c r="B694" s="827" t="s">
        <v>253</v>
      </c>
      <c r="C694" s="625"/>
      <c r="D694" s="655">
        <f>学校12頁!W9</f>
        <v>0</v>
      </c>
      <c r="E694" s="329" t="s">
        <v>96</v>
      </c>
      <c r="F694" s="329" t="s">
        <v>238</v>
      </c>
      <c r="G694" s="329" t="s">
        <v>98</v>
      </c>
      <c r="H694" s="4" t="str">
        <f t="shared" si="48"/>
        <v>Ⅱ-11(1)-小-2号ア調査状況(イ) 調査中</v>
      </c>
      <c r="J694" s="4">
        <f t="shared" si="47"/>
        <v>1</v>
      </c>
    </row>
    <row r="695" spans="1:10" ht="18" customHeight="1">
      <c r="A695" s="339"/>
      <c r="B695" s="827" t="s">
        <v>254</v>
      </c>
      <c r="C695" s="625"/>
      <c r="D695" s="655">
        <f>学校12頁!X9</f>
        <v>0</v>
      </c>
      <c r="E695" s="329" t="s">
        <v>96</v>
      </c>
      <c r="F695" s="329" t="s">
        <v>238</v>
      </c>
      <c r="G695" s="329" t="s">
        <v>98</v>
      </c>
      <c r="H695" s="4" t="str">
        <f t="shared" si="48"/>
        <v>Ⅱ-11(1)-小-〔3〕学校が調査主体</v>
      </c>
      <c r="J695" s="4">
        <f t="shared" si="47"/>
        <v>1</v>
      </c>
    </row>
    <row r="696" spans="1:10" ht="18" customHeight="1">
      <c r="A696" s="339"/>
      <c r="B696" s="827" t="s">
        <v>255</v>
      </c>
      <c r="C696" s="625"/>
      <c r="D696" s="655">
        <f>学校12頁!Y9</f>
        <v>0</v>
      </c>
      <c r="E696" s="329" t="s">
        <v>96</v>
      </c>
      <c r="F696" s="329" t="s">
        <v>238</v>
      </c>
      <c r="G696" s="329" t="s">
        <v>98</v>
      </c>
      <c r="H696" s="4" t="str">
        <f t="shared" si="48"/>
        <v>Ⅱ-11(1)-小-学校-うち1号</v>
      </c>
      <c r="J696" s="4">
        <f t="shared" si="47"/>
        <v>1</v>
      </c>
    </row>
    <row r="697" spans="1:10" ht="18" customHeight="1">
      <c r="A697" s="339"/>
      <c r="B697" s="827" t="s">
        <v>256</v>
      </c>
      <c r="C697" s="625"/>
      <c r="D697" s="655">
        <f>学校12頁!Z9</f>
        <v>0</v>
      </c>
      <c r="E697" s="329" t="s">
        <v>96</v>
      </c>
      <c r="F697" s="329" t="s">
        <v>238</v>
      </c>
      <c r="G697" s="329" t="s">
        <v>98</v>
      </c>
      <c r="H697" s="4" t="str">
        <f t="shared" si="48"/>
        <v>Ⅱ-11(1)-小-学校-うち1号-うち第三者のみ</v>
      </c>
      <c r="J697" s="4">
        <f t="shared" si="47"/>
        <v>1</v>
      </c>
    </row>
    <row r="698" spans="1:10" ht="18" customHeight="1">
      <c r="A698" s="339"/>
      <c r="B698" s="827" t="s">
        <v>257</v>
      </c>
      <c r="C698" s="625"/>
      <c r="D698" s="655">
        <f>学校12頁!AA9</f>
        <v>0</v>
      </c>
      <c r="E698" s="329" t="s">
        <v>96</v>
      </c>
      <c r="F698" s="329" t="s">
        <v>238</v>
      </c>
      <c r="G698" s="329" t="s">
        <v>98</v>
      </c>
      <c r="H698" s="4" t="str">
        <f t="shared" si="48"/>
        <v>Ⅱ-11(1)-小-学校-うち2号</v>
      </c>
      <c r="J698" s="4">
        <f t="shared" si="47"/>
        <v>1</v>
      </c>
    </row>
    <row r="699" spans="1:10" ht="18" customHeight="1">
      <c r="A699" s="339"/>
      <c r="B699" s="827" t="s">
        <v>258</v>
      </c>
      <c r="C699" s="625"/>
      <c r="D699" s="655">
        <f>学校12頁!AB9</f>
        <v>0</v>
      </c>
      <c r="E699" s="329" t="s">
        <v>96</v>
      </c>
      <c r="F699" s="329" t="s">
        <v>238</v>
      </c>
      <c r="G699" s="329" t="s">
        <v>98</v>
      </c>
      <c r="H699" s="4" t="str">
        <f t="shared" si="48"/>
        <v>Ⅱ-11(1)-小-学校-うち2号-うち第三者のみ</v>
      </c>
      <c r="J699" s="4">
        <f t="shared" si="47"/>
        <v>1</v>
      </c>
    </row>
    <row r="700" spans="1:10" ht="18" customHeight="1">
      <c r="A700" s="339"/>
      <c r="B700" s="827" t="s">
        <v>259</v>
      </c>
      <c r="C700" s="625"/>
      <c r="D700" s="655">
        <f>学校12頁!AC9</f>
        <v>0</v>
      </c>
      <c r="E700" s="329" t="s">
        <v>96</v>
      </c>
      <c r="F700" s="329" t="s">
        <v>238</v>
      </c>
      <c r="G700" s="329" t="s">
        <v>98</v>
      </c>
      <c r="H700" s="4" t="str">
        <f t="shared" si="48"/>
        <v>Ⅱ-11(1)-小-〔3〕設置者が調査主体</v>
      </c>
      <c r="J700" s="4">
        <f t="shared" si="47"/>
        <v>1</v>
      </c>
    </row>
    <row r="701" spans="1:10" ht="18" customHeight="1">
      <c r="A701" s="339"/>
      <c r="B701" s="827" t="s">
        <v>260</v>
      </c>
      <c r="C701" s="625"/>
      <c r="D701" s="655">
        <f>学校12頁!AD9</f>
        <v>0</v>
      </c>
      <c r="E701" s="329" t="s">
        <v>96</v>
      </c>
      <c r="F701" s="329" t="s">
        <v>238</v>
      </c>
      <c r="G701" s="329" t="s">
        <v>98</v>
      </c>
      <c r="H701" s="4" t="str">
        <f t="shared" si="48"/>
        <v>Ⅱ-11(1)-小-設置者-うち1号</v>
      </c>
      <c r="J701" s="4">
        <f t="shared" si="47"/>
        <v>1</v>
      </c>
    </row>
    <row r="702" spans="1:10" ht="18" customHeight="1">
      <c r="A702" s="339"/>
      <c r="B702" s="827" t="s">
        <v>261</v>
      </c>
      <c r="C702" s="14"/>
      <c r="D702" s="655">
        <f>学校12頁!AE9</f>
        <v>0</v>
      </c>
      <c r="E702" s="329" t="s">
        <v>96</v>
      </c>
      <c r="F702" s="329" t="s">
        <v>238</v>
      </c>
      <c r="G702" s="329" t="s">
        <v>98</v>
      </c>
      <c r="H702" s="4" t="str">
        <f t="shared" si="48"/>
        <v>Ⅱ-11(1)-小-設置者-うち1号-うち第三者のみ</v>
      </c>
      <c r="J702" s="4">
        <f t="shared" si="47"/>
        <v>1</v>
      </c>
    </row>
    <row r="703" spans="1:10" ht="18" customHeight="1">
      <c r="A703" s="339"/>
      <c r="B703" s="827" t="s">
        <v>262</v>
      </c>
      <c r="C703" s="12"/>
      <c r="D703" s="655">
        <f>学校12頁!AF9</f>
        <v>0</v>
      </c>
      <c r="E703" s="329" t="s">
        <v>96</v>
      </c>
      <c r="F703" s="329" t="s">
        <v>238</v>
      </c>
      <c r="G703" s="329" t="s">
        <v>98</v>
      </c>
      <c r="H703" s="4" t="str">
        <f t="shared" si="48"/>
        <v>Ⅱ-11(1)-小-設置者-うち2号</v>
      </c>
      <c r="J703" s="4">
        <f t="shared" si="47"/>
        <v>1</v>
      </c>
    </row>
    <row r="704" spans="1:10" ht="18" customHeight="1">
      <c r="A704" s="339"/>
      <c r="B704" s="827" t="s">
        <v>263</v>
      </c>
      <c r="C704" s="12"/>
      <c r="D704" s="655">
        <f>学校12頁!AG9</f>
        <v>0</v>
      </c>
      <c r="E704" s="329" t="s">
        <v>96</v>
      </c>
      <c r="F704" s="329" t="s">
        <v>238</v>
      </c>
      <c r="G704" s="329" t="s">
        <v>98</v>
      </c>
      <c r="H704" s="4" t="str">
        <f t="shared" si="48"/>
        <v>Ⅱ-11(1)-小-設置者-うち2号-うち第三者のみ</v>
      </c>
      <c r="J704" s="4">
        <f t="shared" si="47"/>
        <v>1</v>
      </c>
    </row>
    <row r="705" spans="1:10" ht="18" customHeight="1">
      <c r="A705" s="339"/>
      <c r="B705" s="827" t="s">
        <v>264</v>
      </c>
      <c r="C705" s="11"/>
      <c r="D705" s="655">
        <f>学校12頁!AH9</f>
        <v>0</v>
      </c>
      <c r="E705" s="329" t="s">
        <v>96</v>
      </c>
      <c r="F705" s="329" t="s">
        <v>238</v>
      </c>
      <c r="G705" s="329" t="s">
        <v>98</v>
      </c>
      <c r="H705" s="4" t="str">
        <f t="shared" si="48"/>
        <v>Ⅱ-11(1)-小-〔3〕調査主体検討中</v>
      </c>
      <c r="J705" s="4">
        <f t="shared" si="47"/>
        <v>1</v>
      </c>
    </row>
    <row r="706" spans="1:10" ht="18" customHeight="1">
      <c r="A706" s="339"/>
      <c r="B706" s="827" t="s">
        <v>265</v>
      </c>
      <c r="C706" s="11"/>
      <c r="D706" s="655">
        <f>学校12頁!AI9</f>
        <v>0</v>
      </c>
      <c r="E706" s="329" t="s">
        <v>96</v>
      </c>
      <c r="F706" s="329" t="s">
        <v>238</v>
      </c>
      <c r="G706" s="329" t="s">
        <v>98</v>
      </c>
      <c r="H706" s="4" t="str">
        <f t="shared" si="48"/>
        <v>Ⅱ-11(1)-小-検討中-うち1号</v>
      </c>
      <c r="J706" s="4">
        <f t="shared" ref="J706:J769" si="49">COUNTIF($H$2:$H$2903,H706)</f>
        <v>1</v>
      </c>
    </row>
    <row r="707" spans="1:10" ht="18" customHeight="1">
      <c r="A707" s="339"/>
      <c r="B707" s="827" t="s">
        <v>266</v>
      </c>
      <c r="C707" s="11"/>
      <c r="D707" s="655">
        <f>学校12頁!AJ9</f>
        <v>0</v>
      </c>
      <c r="E707" s="329" t="s">
        <v>96</v>
      </c>
      <c r="F707" s="329" t="s">
        <v>238</v>
      </c>
      <c r="G707" s="329" t="s">
        <v>98</v>
      </c>
      <c r="H707" s="4" t="str">
        <f t="shared" si="48"/>
        <v>Ⅱ-11(1)-小-検討中-うち2号</v>
      </c>
      <c r="J707" s="4">
        <f t="shared" si="49"/>
        <v>1</v>
      </c>
    </row>
    <row r="708" spans="1:10" ht="18" customHeight="1">
      <c r="A708" s="339"/>
      <c r="B708" s="827" t="s">
        <v>267</v>
      </c>
      <c r="C708" s="11"/>
      <c r="D708" s="655">
        <f>学校13頁!B9</f>
        <v>0</v>
      </c>
      <c r="E708" s="329" t="s">
        <v>96</v>
      </c>
      <c r="F708" s="329" t="s">
        <v>238</v>
      </c>
      <c r="G708" s="329" t="s">
        <v>98</v>
      </c>
      <c r="H708" s="4" t="str">
        <f t="shared" si="48"/>
        <v>Ⅱ-11(1)-小-〔4〕認知あり-取組中</v>
      </c>
      <c r="J708" s="4">
        <f t="shared" si="49"/>
        <v>1</v>
      </c>
    </row>
    <row r="709" spans="1:10" ht="18" customHeight="1">
      <c r="A709" s="339"/>
      <c r="B709" s="827" t="s">
        <v>268</v>
      </c>
      <c r="C709" s="11"/>
      <c r="D709" s="655">
        <f>学校13頁!C9</f>
        <v>0</v>
      </c>
      <c r="E709" s="329" t="s">
        <v>96</v>
      </c>
      <c r="F709" s="329" t="s">
        <v>238</v>
      </c>
      <c r="G709" s="329" t="s">
        <v>98</v>
      </c>
      <c r="H709" s="4" t="str">
        <f t="shared" si="48"/>
        <v>Ⅱ-11(1)-小-認知あり-取組中-うち1号</v>
      </c>
      <c r="J709" s="4">
        <f t="shared" si="49"/>
        <v>1</v>
      </c>
    </row>
    <row r="710" spans="1:10" ht="18" customHeight="1">
      <c r="A710" s="339"/>
      <c r="B710" s="827" t="s">
        <v>269</v>
      </c>
      <c r="C710" s="11"/>
      <c r="D710" s="655">
        <f>学校13頁!D9</f>
        <v>0</v>
      </c>
      <c r="E710" s="329" t="s">
        <v>96</v>
      </c>
      <c r="F710" s="329" t="s">
        <v>238</v>
      </c>
      <c r="G710" s="329" t="s">
        <v>98</v>
      </c>
      <c r="H710" s="4" t="str">
        <f t="shared" si="48"/>
        <v>Ⅱ-11(1)-小-認知あり-取組中-うち2号</v>
      </c>
      <c r="J710" s="4">
        <f t="shared" si="49"/>
        <v>1</v>
      </c>
    </row>
    <row r="711" spans="1:10" ht="18" customHeight="1">
      <c r="A711" s="339"/>
      <c r="B711" s="827" t="s">
        <v>270</v>
      </c>
      <c r="C711" s="11"/>
      <c r="D711" s="655">
        <f>学校13頁!E9</f>
        <v>0</v>
      </c>
      <c r="E711" s="329" t="s">
        <v>96</v>
      </c>
      <c r="F711" s="329" t="s">
        <v>238</v>
      </c>
      <c r="G711" s="329" t="s">
        <v>98</v>
      </c>
      <c r="H711" s="4" t="str">
        <f t="shared" si="48"/>
        <v>Ⅱ-11(1)-小-〔4〕認知あり-解消と判断</v>
      </c>
      <c r="J711" s="4">
        <f t="shared" si="49"/>
        <v>1</v>
      </c>
    </row>
    <row r="712" spans="1:10" ht="18" customHeight="1">
      <c r="A712" s="339"/>
      <c r="B712" s="827" t="s">
        <v>271</v>
      </c>
      <c r="C712" s="11"/>
      <c r="D712" s="655">
        <f>学校13頁!F9</f>
        <v>0</v>
      </c>
      <c r="E712" s="329" t="s">
        <v>96</v>
      </c>
      <c r="F712" s="329" t="s">
        <v>238</v>
      </c>
      <c r="G712" s="329" t="s">
        <v>98</v>
      </c>
      <c r="H712" s="4" t="str">
        <f t="shared" si="48"/>
        <v>Ⅱ-11(1)-小-認知あり-解消と判断-うち1号</v>
      </c>
      <c r="J712" s="4">
        <f t="shared" si="49"/>
        <v>1</v>
      </c>
    </row>
    <row r="713" spans="1:10" ht="18" customHeight="1">
      <c r="A713" s="339"/>
      <c r="B713" s="827" t="s">
        <v>272</v>
      </c>
      <c r="C713" s="11"/>
      <c r="D713" s="655">
        <f>学校13頁!G9</f>
        <v>0</v>
      </c>
      <c r="E713" s="329" t="s">
        <v>96</v>
      </c>
      <c r="F713" s="329" t="s">
        <v>238</v>
      </c>
      <c r="G713" s="329" t="s">
        <v>98</v>
      </c>
      <c r="H713" s="4" t="str">
        <f t="shared" si="48"/>
        <v>Ⅱ-11(1)-小-認知あり-解消と判断-うち2号</v>
      </c>
      <c r="J713" s="4">
        <f t="shared" si="49"/>
        <v>1</v>
      </c>
    </row>
    <row r="714" spans="1:10" ht="18" customHeight="1">
      <c r="A714" s="339"/>
      <c r="B714" s="827" t="s">
        <v>273</v>
      </c>
      <c r="C714" s="11"/>
      <c r="D714" s="655">
        <f>学校13頁!H9</f>
        <v>0</v>
      </c>
      <c r="E714" s="329" t="s">
        <v>96</v>
      </c>
      <c r="F714" s="329" t="s">
        <v>238</v>
      </c>
      <c r="G714" s="329" t="s">
        <v>98</v>
      </c>
      <c r="H714" s="4" t="str">
        <f t="shared" si="48"/>
        <v>Ⅱ-11(1)-小-〔4〕認知なし-情報あり</v>
      </c>
      <c r="J714" s="4">
        <f t="shared" si="49"/>
        <v>1</v>
      </c>
    </row>
    <row r="715" spans="1:10" ht="18" customHeight="1">
      <c r="A715" s="339"/>
      <c r="B715" s="827" t="s">
        <v>274</v>
      </c>
      <c r="C715" s="11"/>
      <c r="D715" s="655">
        <f>学校13頁!I9</f>
        <v>0</v>
      </c>
      <c r="E715" s="329" t="s">
        <v>96</v>
      </c>
      <c r="F715" s="329" t="s">
        <v>238</v>
      </c>
      <c r="G715" s="329" t="s">
        <v>98</v>
      </c>
      <c r="H715" s="4" t="str">
        <f t="shared" si="48"/>
        <v>Ⅱ-11(1)-小-認知なし-情報あり-うち1号</v>
      </c>
      <c r="J715" s="4">
        <f t="shared" si="49"/>
        <v>1</v>
      </c>
    </row>
    <row r="716" spans="1:10" ht="18" customHeight="1">
      <c r="A716" s="339"/>
      <c r="B716" s="827" t="s">
        <v>275</v>
      </c>
      <c r="C716" s="11"/>
      <c r="D716" s="655">
        <f>学校13頁!J9</f>
        <v>0</v>
      </c>
      <c r="E716" s="329" t="s">
        <v>96</v>
      </c>
      <c r="F716" s="329" t="s">
        <v>238</v>
      </c>
      <c r="G716" s="329" t="s">
        <v>98</v>
      </c>
      <c r="H716" s="4" t="str">
        <f t="shared" si="48"/>
        <v>Ⅱ-11(1)-小-認知なし-情報あり-うち2号</v>
      </c>
      <c r="J716" s="4">
        <f t="shared" si="49"/>
        <v>1</v>
      </c>
    </row>
    <row r="717" spans="1:10" ht="18" customHeight="1">
      <c r="A717" s="339"/>
      <c r="B717" s="827" t="s">
        <v>276</v>
      </c>
      <c r="C717" s="12"/>
      <c r="D717" s="655">
        <f>学校13頁!K9</f>
        <v>0</v>
      </c>
      <c r="E717" s="329" t="s">
        <v>96</v>
      </c>
      <c r="F717" s="329" t="s">
        <v>238</v>
      </c>
      <c r="G717" s="329" t="s">
        <v>98</v>
      </c>
      <c r="H717" s="4" t="str">
        <f t="shared" si="48"/>
        <v>Ⅱ-11(1)-小-〔4〕認知なし-情報なし</v>
      </c>
      <c r="J717" s="4">
        <f t="shared" si="49"/>
        <v>1</v>
      </c>
    </row>
    <row r="718" spans="1:10" ht="18" customHeight="1">
      <c r="A718" s="339"/>
      <c r="B718" s="827" t="s">
        <v>277</v>
      </c>
      <c r="C718" s="13"/>
      <c r="D718" s="655">
        <f>学校13頁!L9</f>
        <v>0</v>
      </c>
      <c r="E718" s="329" t="s">
        <v>96</v>
      </c>
      <c r="F718" s="329" t="s">
        <v>238</v>
      </c>
      <c r="G718" s="329" t="s">
        <v>98</v>
      </c>
      <c r="H718" s="4" t="str">
        <f t="shared" si="48"/>
        <v>Ⅱ-11(1)-小-認知なし-情報なし-うち1号</v>
      </c>
      <c r="J718" s="4">
        <f t="shared" si="49"/>
        <v>1</v>
      </c>
    </row>
    <row r="719" spans="1:10" ht="18" customHeight="1">
      <c r="A719" s="339"/>
      <c r="B719" s="827" t="s">
        <v>278</v>
      </c>
      <c r="C719" s="10"/>
      <c r="D719" s="655">
        <f>学校13頁!M9</f>
        <v>0</v>
      </c>
      <c r="E719" s="329" t="s">
        <v>96</v>
      </c>
      <c r="F719" s="329" t="s">
        <v>238</v>
      </c>
      <c r="G719" s="329" t="s">
        <v>98</v>
      </c>
      <c r="H719" s="4" t="str">
        <f t="shared" si="48"/>
        <v>Ⅱ-11(1)-小-認知なし-情報なし-うち2号</v>
      </c>
      <c r="J719" s="4">
        <f t="shared" si="49"/>
        <v>1</v>
      </c>
    </row>
    <row r="720" spans="1:10" ht="18" customHeight="1">
      <c r="A720" s="339"/>
      <c r="B720" s="827" t="s">
        <v>279</v>
      </c>
      <c r="C720" s="12"/>
      <c r="D720" s="655">
        <f>学校13頁!N9</f>
        <v>0</v>
      </c>
      <c r="E720" s="329" t="s">
        <v>96</v>
      </c>
      <c r="F720" s="329" t="s">
        <v>238</v>
      </c>
      <c r="G720" s="329" t="s">
        <v>98</v>
      </c>
      <c r="H720" s="4" t="str">
        <f t="shared" ref="H720:H763" si="50">E720&amp;F720&amp;G720&amp;B720</f>
        <v>Ⅱ-11(1)-小-〔5〕再調査件数</v>
      </c>
      <c r="J720" s="4">
        <f t="shared" si="49"/>
        <v>1</v>
      </c>
    </row>
    <row r="721" spans="1:10" ht="18" customHeight="1">
      <c r="A721" s="339"/>
      <c r="B721" s="827" t="s">
        <v>280</v>
      </c>
      <c r="C721" s="12"/>
      <c r="D721" s="655">
        <f>学校13頁!O9</f>
        <v>0</v>
      </c>
      <c r="E721" s="329" t="s">
        <v>96</v>
      </c>
      <c r="F721" s="329" t="s">
        <v>238</v>
      </c>
      <c r="G721" s="329" t="s">
        <v>98</v>
      </c>
      <c r="H721" s="4" t="str">
        <f t="shared" si="50"/>
        <v>Ⅱ-11(1)-小-〔5〕-うち1号</v>
      </c>
      <c r="J721" s="4">
        <f t="shared" si="49"/>
        <v>1</v>
      </c>
    </row>
    <row r="722" spans="1:10" ht="18" customHeight="1">
      <c r="A722" s="347"/>
      <c r="B722" s="570" t="s">
        <v>281</v>
      </c>
      <c r="C722" s="831"/>
      <c r="D722" s="795">
        <f>学校13頁!P9</f>
        <v>0</v>
      </c>
      <c r="E722" s="329" t="s">
        <v>96</v>
      </c>
      <c r="F722" s="329" t="s">
        <v>238</v>
      </c>
      <c r="G722" s="329" t="s">
        <v>98</v>
      </c>
      <c r="H722" s="4" t="str">
        <f t="shared" si="50"/>
        <v>Ⅱ-11(1)-小-〔5〕-うち2号</v>
      </c>
      <c r="J722" s="4">
        <f t="shared" si="49"/>
        <v>1</v>
      </c>
    </row>
    <row r="723" spans="1:10" ht="18" customHeight="1">
      <c r="A723" s="810" t="s">
        <v>102</v>
      </c>
      <c r="B723" s="827" t="s">
        <v>237</v>
      </c>
      <c r="C723" s="12"/>
      <c r="D723" s="657">
        <f>学校12頁!H10</f>
        <v>0</v>
      </c>
      <c r="E723" s="329" t="s">
        <v>96</v>
      </c>
      <c r="F723" s="329" t="s">
        <v>238</v>
      </c>
      <c r="G723" s="329" t="s">
        <v>103</v>
      </c>
      <c r="H723" s="4" t="str">
        <f t="shared" si="50"/>
        <v>Ⅱ-11(1)-中-〔1〕「重大事態」が発生した学校数</v>
      </c>
      <c r="J723" s="4">
        <f t="shared" si="49"/>
        <v>1</v>
      </c>
    </row>
    <row r="724" spans="1:10" ht="18" customHeight="1">
      <c r="A724" s="339"/>
      <c r="B724" s="827" t="s">
        <v>239</v>
      </c>
      <c r="C724" s="12"/>
      <c r="D724" s="655">
        <f>学校12頁!I10</f>
        <v>0</v>
      </c>
      <c r="E724" s="329" t="s">
        <v>96</v>
      </c>
      <c r="F724" s="329" t="s">
        <v>238</v>
      </c>
      <c r="G724" s="329" t="s">
        <v>103</v>
      </c>
      <c r="H724" s="4" t="str">
        <f t="shared" si="50"/>
        <v>Ⅱ-11(1)-中-〔2〕「重大事態」の発生件数</v>
      </c>
      <c r="J724" s="4">
        <f t="shared" si="49"/>
        <v>1</v>
      </c>
    </row>
    <row r="725" spans="1:10" ht="18" customHeight="1">
      <c r="A725" s="339"/>
      <c r="B725" s="827" t="s">
        <v>240</v>
      </c>
      <c r="C725" s="12"/>
      <c r="D725" s="655">
        <f>学校12頁!J10</f>
        <v>0</v>
      </c>
      <c r="E725" s="329" t="s">
        <v>96</v>
      </c>
      <c r="F725" s="329" t="s">
        <v>238</v>
      </c>
      <c r="G725" s="329" t="s">
        <v>103</v>
      </c>
      <c r="H725" s="4" t="str">
        <f t="shared" si="50"/>
        <v>Ⅱ-11(1)-中-第1項第1号件数</v>
      </c>
      <c r="J725" s="4">
        <f t="shared" si="49"/>
        <v>1</v>
      </c>
    </row>
    <row r="726" spans="1:10" ht="18" customHeight="1">
      <c r="A726" s="339"/>
      <c r="B726" s="827" t="s">
        <v>241</v>
      </c>
      <c r="C726" s="12"/>
      <c r="D726" s="655">
        <f>学校12頁!K10</f>
        <v>0</v>
      </c>
      <c r="E726" s="329" t="s">
        <v>96</v>
      </c>
      <c r="F726" s="329" t="s">
        <v>238</v>
      </c>
      <c r="G726" s="329" t="s">
        <v>103</v>
      </c>
      <c r="H726" s="4" t="str">
        <f t="shared" si="50"/>
        <v>Ⅱ-11(1)-中-1号ア態様(ア) 生命</v>
      </c>
      <c r="J726" s="4">
        <f t="shared" si="49"/>
        <v>1</v>
      </c>
    </row>
    <row r="727" spans="1:10" ht="18" customHeight="1">
      <c r="A727" s="339"/>
      <c r="B727" s="827" t="s">
        <v>242</v>
      </c>
      <c r="C727" s="12"/>
      <c r="D727" s="655">
        <f>学校12頁!L10</f>
        <v>0</v>
      </c>
      <c r="E727" s="329" t="s">
        <v>96</v>
      </c>
      <c r="F727" s="329" t="s">
        <v>238</v>
      </c>
      <c r="G727" s="329" t="s">
        <v>103</v>
      </c>
      <c r="H727" s="4" t="str">
        <f t="shared" si="50"/>
        <v>Ⅱ-11(1)-中-1号ア態様(イ) 身体</v>
      </c>
      <c r="J727" s="4">
        <f t="shared" si="49"/>
        <v>1</v>
      </c>
    </row>
    <row r="728" spans="1:10" ht="18" customHeight="1">
      <c r="A728" s="339"/>
      <c r="B728" s="827" t="s">
        <v>243</v>
      </c>
      <c r="C728" s="12"/>
      <c r="D728" s="655">
        <f>学校12頁!M10</f>
        <v>0</v>
      </c>
      <c r="E728" s="329" t="s">
        <v>96</v>
      </c>
      <c r="F728" s="329" t="s">
        <v>238</v>
      </c>
      <c r="G728" s="329" t="s">
        <v>103</v>
      </c>
      <c r="H728" s="4" t="str">
        <f t="shared" si="50"/>
        <v>Ⅱ-11(1)-中-1号ア態様(ウ) 精神</v>
      </c>
      <c r="J728" s="4">
        <f t="shared" si="49"/>
        <v>1</v>
      </c>
    </row>
    <row r="729" spans="1:10" ht="18" customHeight="1">
      <c r="A729" s="339"/>
      <c r="B729" s="827" t="s">
        <v>244</v>
      </c>
      <c r="C729" s="12"/>
      <c r="D729" s="655">
        <f>学校12頁!N10</f>
        <v>0</v>
      </c>
      <c r="E729" s="329" t="s">
        <v>96</v>
      </c>
      <c r="F729" s="329" t="s">
        <v>238</v>
      </c>
      <c r="G729" s="329" t="s">
        <v>103</v>
      </c>
      <c r="H729" s="4" t="str">
        <f t="shared" si="50"/>
        <v>Ⅱ-11(1)-中-1号ア態様(エ) 金品</v>
      </c>
      <c r="J729" s="4">
        <f t="shared" si="49"/>
        <v>1</v>
      </c>
    </row>
    <row r="730" spans="1:10" ht="18" customHeight="1">
      <c r="A730" s="339"/>
      <c r="B730" s="827" t="s">
        <v>245</v>
      </c>
      <c r="C730" s="12"/>
      <c r="D730" s="655">
        <f>学校12頁!O10</f>
        <v>0</v>
      </c>
      <c r="E730" s="329" t="s">
        <v>96</v>
      </c>
      <c r="F730" s="329" t="s">
        <v>238</v>
      </c>
      <c r="G730" s="329" t="s">
        <v>103</v>
      </c>
      <c r="H730" s="4" t="str">
        <f t="shared" si="50"/>
        <v>Ⅱ-11(1)-中-1号イ調査状況(ア) 済み</v>
      </c>
      <c r="J730" s="4">
        <f t="shared" si="49"/>
        <v>1</v>
      </c>
    </row>
    <row r="731" spans="1:10" ht="18" customHeight="1">
      <c r="A731" s="339"/>
      <c r="B731" s="827" t="s">
        <v>246</v>
      </c>
      <c r="C731" s="12"/>
      <c r="D731" s="655">
        <f>学校12頁!P10</f>
        <v>0</v>
      </c>
      <c r="E731" s="329" t="s">
        <v>96</v>
      </c>
      <c r="F731" s="329" t="s">
        <v>238</v>
      </c>
      <c r="G731" s="329" t="s">
        <v>103</v>
      </c>
      <c r="H731" s="4" t="str">
        <f t="shared" si="50"/>
        <v>Ⅱ-11(1)-中-1号イ（ア）※うち、いじめあり</v>
      </c>
      <c r="J731" s="4">
        <f t="shared" si="49"/>
        <v>1</v>
      </c>
    </row>
    <row r="732" spans="1:10" ht="18" customHeight="1">
      <c r="A732" s="339"/>
      <c r="B732" s="827" t="s">
        <v>247</v>
      </c>
      <c r="C732" s="12"/>
      <c r="D732" s="655">
        <f>学校12頁!Q10</f>
        <v>0</v>
      </c>
      <c r="E732" s="329" t="s">
        <v>96</v>
      </c>
      <c r="F732" s="329" t="s">
        <v>238</v>
      </c>
      <c r="G732" s="329" t="s">
        <v>103</v>
      </c>
      <c r="H732" s="4" t="str">
        <f t="shared" si="50"/>
        <v>Ⅱ-11(1)-中-1号イ（ア）※うち、いじめなし</v>
      </c>
      <c r="J732" s="4">
        <f t="shared" si="49"/>
        <v>1</v>
      </c>
    </row>
    <row r="733" spans="1:10" ht="18" customHeight="1">
      <c r="A733" s="339"/>
      <c r="B733" s="827" t="s">
        <v>248</v>
      </c>
      <c r="C733" s="12"/>
      <c r="D733" s="655">
        <f>学校12頁!R10</f>
        <v>0</v>
      </c>
      <c r="E733" s="329" t="s">
        <v>96</v>
      </c>
      <c r="F733" s="329" t="s">
        <v>238</v>
      </c>
      <c r="G733" s="329" t="s">
        <v>103</v>
      </c>
      <c r="H733" s="4" t="str">
        <f t="shared" si="50"/>
        <v>Ⅱ-11(1)-中-1号イ調査状況(イ) 調査中</v>
      </c>
      <c r="J733" s="4">
        <f t="shared" si="49"/>
        <v>1</v>
      </c>
    </row>
    <row r="734" spans="1:10" ht="18" customHeight="1">
      <c r="A734" s="339"/>
      <c r="B734" s="827" t="s">
        <v>249</v>
      </c>
      <c r="C734" s="12"/>
      <c r="D734" s="655">
        <f>学校12頁!S10</f>
        <v>0</v>
      </c>
      <c r="E734" s="329" t="s">
        <v>96</v>
      </c>
      <c r="F734" s="329" t="s">
        <v>238</v>
      </c>
      <c r="G734" s="329" t="s">
        <v>103</v>
      </c>
      <c r="H734" s="4" t="str">
        <f t="shared" si="50"/>
        <v>Ⅱ-11(1)-中-第1項第2号件数</v>
      </c>
      <c r="J734" s="4">
        <f t="shared" si="49"/>
        <v>1</v>
      </c>
    </row>
    <row r="735" spans="1:10" ht="18" customHeight="1">
      <c r="A735" s="339"/>
      <c r="B735" s="827" t="s">
        <v>250</v>
      </c>
      <c r="C735" s="12"/>
      <c r="D735" s="655">
        <f>学校12頁!T10</f>
        <v>0</v>
      </c>
      <c r="E735" s="329" t="s">
        <v>96</v>
      </c>
      <c r="F735" s="329" t="s">
        <v>238</v>
      </c>
      <c r="G735" s="329" t="s">
        <v>103</v>
      </c>
      <c r="H735" s="4" t="str">
        <f t="shared" si="50"/>
        <v>Ⅱ-11(1)-中-2号ア調査状況(ア) 済み</v>
      </c>
      <c r="J735" s="4">
        <f t="shared" si="49"/>
        <v>1</v>
      </c>
    </row>
    <row r="736" spans="1:10" ht="18" customHeight="1">
      <c r="A736" s="339"/>
      <c r="B736" s="827" t="s">
        <v>251</v>
      </c>
      <c r="C736" s="625"/>
      <c r="D736" s="655">
        <f>学校12頁!U10</f>
        <v>0</v>
      </c>
      <c r="E736" s="329" t="s">
        <v>96</v>
      </c>
      <c r="F736" s="329" t="s">
        <v>238</v>
      </c>
      <c r="G736" s="329" t="s">
        <v>103</v>
      </c>
      <c r="H736" s="4" t="str">
        <f t="shared" si="50"/>
        <v>Ⅱ-11(1)-中-2号ア（ア）※うち、いじめあり</v>
      </c>
      <c r="J736" s="4">
        <f t="shared" si="49"/>
        <v>1</v>
      </c>
    </row>
    <row r="737" spans="1:10" ht="18" customHeight="1">
      <c r="A737" s="339"/>
      <c r="B737" s="827" t="s">
        <v>252</v>
      </c>
      <c r="C737" s="625"/>
      <c r="D737" s="655">
        <f>学校12頁!V10</f>
        <v>0</v>
      </c>
      <c r="E737" s="329" t="s">
        <v>96</v>
      </c>
      <c r="F737" s="329" t="s">
        <v>238</v>
      </c>
      <c r="G737" s="329" t="s">
        <v>103</v>
      </c>
      <c r="H737" s="4" t="str">
        <f t="shared" si="50"/>
        <v>Ⅱ-11(1)-中-2号ア（ア）※うち、いじめなし</v>
      </c>
      <c r="J737" s="4">
        <f t="shared" si="49"/>
        <v>1</v>
      </c>
    </row>
    <row r="738" spans="1:10" ht="18" customHeight="1">
      <c r="A738" s="339"/>
      <c r="B738" s="827" t="s">
        <v>253</v>
      </c>
      <c r="C738" s="625"/>
      <c r="D738" s="655">
        <f>学校12頁!W10</f>
        <v>0</v>
      </c>
      <c r="E738" s="329" t="s">
        <v>96</v>
      </c>
      <c r="F738" s="329" t="s">
        <v>238</v>
      </c>
      <c r="G738" s="329" t="s">
        <v>103</v>
      </c>
      <c r="H738" s="4" t="str">
        <f t="shared" si="50"/>
        <v>Ⅱ-11(1)-中-2号ア調査状況(イ) 調査中</v>
      </c>
      <c r="J738" s="4">
        <f t="shared" si="49"/>
        <v>1</v>
      </c>
    </row>
    <row r="739" spans="1:10" ht="18" customHeight="1">
      <c r="A739" s="339"/>
      <c r="B739" s="827" t="s">
        <v>254</v>
      </c>
      <c r="C739" s="625"/>
      <c r="D739" s="655">
        <f>学校12頁!X10</f>
        <v>0</v>
      </c>
      <c r="E739" s="329" t="s">
        <v>96</v>
      </c>
      <c r="F739" s="329" t="s">
        <v>238</v>
      </c>
      <c r="G739" s="329" t="s">
        <v>103</v>
      </c>
      <c r="H739" s="4" t="str">
        <f t="shared" si="50"/>
        <v>Ⅱ-11(1)-中-〔3〕学校が調査主体</v>
      </c>
      <c r="J739" s="4">
        <f t="shared" si="49"/>
        <v>1</v>
      </c>
    </row>
    <row r="740" spans="1:10" ht="18" customHeight="1">
      <c r="A740" s="339"/>
      <c r="B740" s="827" t="s">
        <v>255</v>
      </c>
      <c r="C740" s="625"/>
      <c r="D740" s="655">
        <f>学校12頁!Y10</f>
        <v>0</v>
      </c>
      <c r="E740" s="329" t="s">
        <v>96</v>
      </c>
      <c r="F740" s="329" t="s">
        <v>238</v>
      </c>
      <c r="G740" s="329" t="s">
        <v>103</v>
      </c>
      <c r="H740" s="4" t="str">
        <f t="shared" si="50"/>
        <v>Ⅱ-11(1)-中-学校-うち1号</v>
      </c>
      <c r="J740" s="4">
        <f t="shared" si="49"/>
        <v>1</v>
      </c>
    </row>
    <row r="741" spans="1:10" ht="18" customHeight="1">
      <c r="A741" s="339"/>
      <c r="B741" s="827" t="s">
        <v>256</v>
      </c>
      <c r="C741" s="625"/>
      <c r="D741" s="655">
        <f>学校12頁!Z10</f>
        <v>0</v>
      </c>
      <c r="E741" s="329" t="s">
        <v>96</v>
      </c>
      <c r="F741" s="329" t="s">
        <v>238</v>
      </c>
      <c r="G741" s="329" t="s">
        <v>103</v>
      </c>
      <c r="H741" s="4" t="str">
        <f t="shared" si="50"/>
        <v>Ⅱ-11(1)-中-学校-うち1号-うち第三者のみ</v>
      </c>
      <c r="J741" s="4">
        <f t="shared" si="49"/>
        <v>1</v>
      </c>
    </row>
    <row r="742" spans="1:10" ht="18" customHeight="1">
      <c r="A742" s="339"/>
      <c r="B742" s="827" t="s">
        <v>257</v>
      </c>
      <c r="C742" s="625"/>
      <c r="D742" s="655">
        <f>学校12頁!AA10</f>
        <v>0</v>
      </c>
      <c r="E742" s="329" t="s">
        <v>96</v>
      </c>
      <c r="F742" s="329" t="s">
        <v>238</v>
      </c>
      <c r="G742" s="329" t="s">
        <v>103</v>
      </c>
      <c r="H742" s="4" t="str">
        <f t="shared" si="50"/>
        <v>Ⅱ-11(1)-中-学校-うち2号</v>
      </c>
      <c r="J742" s="4">
        <f t="shared" si="49"/>
        <v>1</v>
      </c>
    </row>
    <row r="743" spans="1:10" ht="18" customHeight="1">
      <c r="A743" s="339"/>
      <c r="B743" s="827" t="s">
        <v>258</v>
      </c>
      <c r="C743" s="625"/>
      <c r="D743" s="655">
        <f>学校12頁!AB10</f>
        <v>0</v>
      </c>
      <c r="E743" s="329" t="s">
        <v>96</v>
      </c>
      <c r="F743" s="329" t="s">
        <v>238</v>
      </c>
      <c r="G743" s="329" t="s">
        <v>103</v>
      </c>
      <c r="H743" s="4" t="str">
        <f t="shared" si="50"/>
        <v>Ⅱ-11(1)-中-学校-うち2号-うち第三者のみ</v>
      </c>
      <c r="J743" s="4">
        <f t="shared" si="49"/>
        <v>1</v>
      </c>
    </row>
    <row r="744" spans="1:10" ht="18" customHeight="1">
      <c r="A744" s="339"/>
      <c r="B744" s="827" t="s">
        <v>259</v>
      </c>
      <c r="C744" s="625"/>
      <c r="D744" s="655">
        <f>学校12頁!AC10</f>
        <v>0</v>
      </c>
      <c r="E744" s="329" t="s">
        <v>96</v>
      </c>
      <c r="F744" s="329" t="s">
        <v>238</v>
      </c>
      <c r="G744" s="329" t="s">
        <v>103</v>
      </c>
      <c r="H744" s="4" t="str">
        <f t="shared" si="50"/>
        <v>Ⅱ-11(1)-中-〔3〕設置者が調査主体</v>
      </c>
      <c r="J744" s="4">
        <f t="shared" si="49"/>
        <v>1</v>
      </c>
    </row>
    <row r="745" spans="1:10" ht="18" customHeight="1">
      <c r="A745" s="339"/>
      <c r="B745" s="827" t="s">
        <v>260</v>
      </c>
      <c r="C745" s="625"/>
      <c r="D745" s="655">
        <f>学校12頁!AD10</f>
        <v>0</v>
      </c>
      <c r="E745" s="329" t="s">
        <v>96</v>
      </c>
      <c r="F745" s="329" t="s">
        <v>238</v>
      </c>
      <c r="G745" s="329" t="s">
        <v>103</v>
      </c>
      <c r="H745" s="4" t="str">
        <f t="shared" si="50"/>
        <v>Ⅱ-11(1)-中-設置者-うち1号</v>
      </c>
      <c r="J745" s="4">
        <f t="shared" si="49"/>
        <v>1</v>
      </c>
    </row>
    <row r="746" spans="1:10" ht="18" customHeight="1">
      <c r="A746" s="339"/>
      <c r="B746" s="827" t="s">
        <v>261</v>
      </c>
      <c r="C746" s="12"/>
      <c r="D746" s="655">
        <f>学校12頁!AE10</f>
        <v>0</v>
      </c>
      <c r="E746" s="329" t="s">
        <v>96</v>
      </c>
      <c r="F746" s="329" t="s">
        <v>238</v>
      </c>
      <c r="G746" s="329" t="s">
        <v>103</v>
      </c>
      <c r="H746" s="4" t="str">
        <f t="shared" si="50"/>
        <v>Ⅱ-11(1)-中-設置者-うち1号-うち第三者のみ</v>
      </c>
      <c r="J746" s="4">
        <f t="shared" si="49"/>
        <v>1</v>
      </c>
    </row>
    <row r="747" spans="1:10" ht="18" customHeight="1">
      <c r="A747" s="339"/>
      <c r="B747" s="827" t="s">
        <v>262</v>
      </c>
      <c r="C747" s="13"/>
      <c r="D747" s="655">
        <f>学校12頁!AF10</f>
        <v>0</v>
      </c>
      <c r="E747" s="329" t="s">
        <v>96</v>
      </c>
      <c r="F747" s="329" t="s">
        <v>238</v>
      </c>
      <c r="G747" s="329" t="s">
        <v>103</v>
      </c>
      <c r="H747" s="4" t="str">
        <f t="shared" si="50"/>
        <v>Ⅱ-11(1)-中-設置者-うち2号</v>
      </c>
      <c r="J747" s="4">
        <f t="shared" si="49"/>
        <v>1</v>
      </c>
    </row>
    <row r="748" spans="1:10" ht="18" customHeight="1">
      <c r="A748" s="339"/>
      <c r="B748" s="827" t="s">
        <v>263</v>
      </c>
      <c r="C748" s="12"/>
      <c r="D748" s="655">
        <f>学校12頁!AG10</f>
        <v>0</v>
      </c>
      <c r="E748" s="329" t="s">
        <v>96</v>
      </c>
      <c r="F748" s="329" t="s">
        <v>238</v>
      </c>
      <c r="G748" s="329" t="s">
        <v>103</v>
      </c>
      <c r="H748" s="4" t="str">
        <f t="shared" si="50"/>
        <v>Ⅱ-11(1)-中-設置者-うち2号-うち第三者のみ</v>
      </c>
      <c r="J748" s="4">
        <f t="shared" si="49"/>
        <v>1</v>
      </c>
    </row>
    <row r="749" spans="1:10" ht="18" customHeight="1">
      <c r="A749" s="339"/>
      <c r="B749" s="827" t="s">
        <v>264</v>
      </c>
      <c r="C749" s="11"/>
      <c r="D749" s="655">
        <f>学校12頁!AH10</f>
        <v>0</v>
      </c>
      <c r="E749" s="329" t="s">
        <v>96</v>
      </c>
      <c r="F749" s="329" t="s">
        <v>238</v>
      </c>
      <c r="G749" s="329" t="s">
        <v>103</v>
      </c>
      <c r="H749" s="4" t="str">
        <f t="shared" si="50"/>
        <v>Ⅱ-11(1)-中-〔3〕調査主体検討中</v>
      </c>
      <c r="J749" s="4">
        <f t="shared" si="49"/>
        <v>1</v>
      </c>
    </row>
    <row r="750" spans="1:10" ht="18" customHeight="1">
      <c r="A750" s="339"/>
      <c r="B750" s="827" t="s">
        <v>265</v>
      </c>
      <c r="C750" s="11"/>
      <c r="D750" s="655">
        <f>学校12頁!AI10</f>
        <v>0</v>
      </c>
      <c r="E750" s="329" t="s">
        <v>96</v>
      </c>
      <c r="F750" s="329" t="s">
        <v>238</v>
      </c>
      <c r="G750" s="329" t="s">
        <v>103</v>
      </c>
      <c r="H750" s="4" t="str">
        <f t="shared" si="50"/>
        <v>Ⅱ-11(1)-中-検討中-うち1号</v>
      </c>
      <c r="J750" s="4">
        <f t="shared" si="49"/>
        <v>1</v>
      </c>
    </row>
    <row r="751" spans="1:10" ht="18" customHeight="1">
      <c r="A751" s="339"/>
      <c r="B751" s="827" t="s">
        <v>266</v>
      </c>
      <c r="C751" s="11"/>
      <c r="D751" s="655">
        <f>学校12頁!AJ10</f>
        <v>0</v>
      </c>
      <c r="E751" s="329" t="s">
        <v>96</v>
      </c>
      <c r="F751" s="329" t="s">
        <v>238</v>
      </c>
      <c r="G751" s="329" t="s">
        <v>103</v>
      </c>
      <c r="H751" s="4" t="str">
        <f t="shared" si="50"/>
        <v>Ⅱ-11(1)-中-検討中-うち2号</v>
      </c>
      <c r="J751" s="4">
        <f t="shared" si="49"/>
        <v>1</v>
      </c>
    </row>
    <row r="752" spans="1:10" ht="18" customHeight="1">
      <c r="A752" s="339"/>
      <c r="B752" s="827" t="s">
        <v>267</v>
      </c>
      <c r="C752" s="11"/>
      <c r="D752" s="655">
        <f>学校13頁!B10</f>
        <v>0</v>
      </c>
      <c r="E752" s="329" t="s">
        <v>96</v>
      </c>
      <c r="F752" s="329" t="s">
        <v>238</v>
      </c>
      <c r="G752" s="329" t="s">
        <v>103</v>
      </c>
      <c r="H752" s="4" t="str">
        <f t="shared" si="50"/>
        <v>Ⅱ-11(1)-中-〔4〕認知あり-取組中</v>
      </c>
      <c r="J752" s="4">
        <f t="shared" si="49"/>
        <v>1</v>
      </c>
    </row>
    <row r="753" spans="1:10" ht="18" customHeight="1">
      <c r="A753" s="339"/>
      <c r="B753" s="827" t="s">
        <v>268</v>
      </c>
      <c r="C753" s="11"/>
      <c r="D753" s="655">
        <f>学校13頁!C10</f>
        <v>0</v>
      </c>
      <c r="E753" s="329" t="s">
        <v>96</v>
      </c>
      <c r="F753" s="329" t="s">
        <v>238</v>
      </c>
      <c r="G753" s="329" t="s">
        <v>103</v>
      </c>
      <c r="H753" s="4" t="str">
        <f t="shared" si="50"/>
        <v>Ⅱ-11(1)-中-認知あり-取組中-うち1号</v>
      </c>
      <c r="J753" s="4">
        <f t="shared" si="49"/>
        <v>1</v>
      </c>
    </row>
    <row r="754" spans="1:10" ht="18" customHeight="1">
      <c r="A754" s="339"/>
      <c r="B754" s="827" t="s">
        <v>269</v>
      </c>
      <c r="C754" s="11"/>
      <c r="D754" s="655">
        <f>学校13頁!D10</f>
        <v>0</v>
      </c>
      <c r="E754" s="329" t="s">
        <v>96</v>
      </c>
      <c r="F754" s="329" t="s">
        <v>238</v>
      </c>
      <c r="G754" s="329" t="s">
        <v>103</v>
      </c>
      <c r="H754" s="4" t="str">
        <f t="shared" si="50"/>
        <v>Ⅱ-11(1)-中-認知あり-取組中-うち2号</v>
      </c>
      <c r="J754" s="4">
        <f t="shared" si="49"/>
        <v>1</v>
      </c>
    </row>
    <row r="755" spans="1:10" ht="18" customHeight="1">
      <c r="A755" s="339"/>
      <c r="B755" s="827" t="s">
        <v>270</v>
      </c>
      <c r="C755" s="11"/>
      <c r="D755" s="655">
        <f>学校13頁!E10</f>
        <v>0</v>
      </c>
      <c r="E755" s="329" t="s">
        <v>96</v>
      </c>
      <c r="F755" s="329" t="s">
        <v>238</v>
      </c>
      <c r="G755" s="329" t="s">
        <v>103</v>
      </c>
      <c r="H755" s="4" t="str">
        <f t="shared" si="50"/>
        <v>Ⅱ-11(1)-中-〔4〕認知あり-解消と判断</v>
      </c>
      <c r="J755" s="4">
        <f t="shared" si="49"/>
        <v>1</v>
      </c>
    </row>
    <row r="756" spans="1:10" ht="18" customHeight="1">
      <c r="A756" s="339"/>
      <c r="B756" s="827" t="s">
        <v>271</v>
      </c>
      <c r="C756" s="11"/>
      <c r="D756" s="655">
        <f>学校13頁!F10</f>
        <v>0</v>
      </c>
      <c r="E756" s="329" t="s">
        <v>96</v>
      </c>
      <c r="F756" s="329" t="s">
        <v>238</v>
      </c>
      <c r="G756" s="329" t="s">
        <v>103</v>
      </c>
      <c r="H756" s="4" t="str">
        <f t="shared" si="50"/>
        <v>Ⅱ-11(1)-中-認知あり-解消と判断-うち1号</v>
      </c>
      <c r="J756" s="4">
        <f t="shared" si="49"/>
        <v>1</v>
      </c>
    </row>
    <row r="757" spans="1:10" ht="18" customHeight="1">
      <c r="A757" s="339"/>
      <c r="B757" s="827" t="s">
        <v>272</v>
      </c>
      <c r="C757" s="11"/>
      <c r="D757" s="655">
        <f>学校13頁!G10</f>
        <v>0</v>
      </c>
      <c r="E757" s="329" t="s">
        <v>96</v>
      </c>
      <c r="F757" s="329" t="s">
        <v>238</v>
      </c>
      <c r="G757" s="329" t="s">
        <v>103</v>
      </c>
      <c r="H757" s="4" t="str">
        <f t="shared" si="50"/>
        <v>Ⅱ-11(1)-中-認知あり-解消と判断-うち2号</v>
      </c>
      <c r="J757" s="4">
        <f t="shared" si="49"/>
        <v>1</v>
      </c>
    </row>
    <row r="758" spans="1:10" ht="18" customHeight="1">
      <c r="A758" s="339"/>
      <c r="B758" s="827" t="s">
        <v>273</v>
      </c>
      <c r="C758" s="11"/>
      <c r="D758" s="655">
        <f>学校13頁!H10</f>
        <v>0</v>
      </c>
      <c r="E758" s="329" t="s">
        <v>96</v>
      </c>
      <c r="F758" s="329" t="s">
        <v>238</v>
      </c>
      <c r="G758" s="329" t="s">
        <v>103</v>
      </c>
      <c r="H758" s="4" t="str">
        <f t="shared" si="50"/>
        <v>Ⅱ-11(1)-中-〔4〕認知なし-情報あり</v>
      </c>
      <c r="J758" s="4">
        <f t="shared" si="49"/>
        <v>1</v>
      </c>
    </row>
    <row r="759" spans="1:10" ht="18" customHeight="1">
      <c r="A759" s="339"/>
      <c r="B759" s="827" t="s">
        <v>274</v>
      </c>
      <c r="C759" s="11"/>
      <c r="D759" s="655">
        <f>学校13頁!I10</f>
        <v>0</v>
      </c>
      <c r="E759" s="329" t="s">
        <v>96</v>
      </c>
      <c r="F759" s="329" t="s">
        <v>238</v>
      </c>
      <c r="G759" s="329" t="s">
        <v>103</v>
      </c>
      <c r="H759" s="4" t="str">
        <f t="shared" si="50"/>
        <v>Ⅱ-11(1)-中-認知なし-情報あり-うち1号</v>
      </c>
      <c r="J759" s="4">
        <f t="shared" si="49"/>
        <v>1</v>
      </c>
    </row>
    <row r="760" spans="1:10" ht="18" customHeight="1">
      <c r="A760" s="339"/>
      <c r="B760" s="827" t="s">
        <v>275</v>
      </c>
      <c r="C760" s="11"/>
      <c r="D760" s="655">
        <f>学校13頁!J10</f>
        <v>0</v>
      </c>
      <c r="E760" s="329" t="s">
        <v>96</v>
      </c>
      <c r="F760" s="329" t="s">
        <v>238</v>
      </c>
      <c r="G760" s="329" t="s">
        <v>103</v>
      </c>
      <c r="H760" s="4" t="str">
        <f t="shared" si="50"/>
        <v>Ⅱ-11(1)-中-認知なし-情報あり-うち2号</v>
      </c>
      <c r="J760" s="4">
        <f t="shared" si="49"/>
        <v>1</v>
      </c>
    </row>
    <row r="761" spans="1:10" ht="18" customHeight="1">
      <c r="A761" s="339"/>
      <c r="B761" s="827" t="s">
        <v>276</v>
      </c>
      <c r="C761" s="12"/>
      <c r="D761" s="655">
        <f>学校13頁!K10</f>
        <v>0</v>
      </c>
      <c r="E761" s="329" t="s">
        <v>96</v>
      </c>
      <c r="F761" s="329" t="s">
        <v>238</v>
      </c>
      <c r="G761" s="329" t="s">
        <v>103</v>
      </c>
      <c r="H761" s="4" t="str">
        <f t="shared" si="50"/>
        <v>Ⅱ-11(1)-中-〔4〕認知なし-情報なし</v>
      </c>
      <c r="J761" s="4">
        <f t="shared" si="49"/>
        <v>1</v>
      </c>
    </row>
    <row r="762" spans="1:10" ht="18" customHeight="1">
      <c r="A762" s="339"/>
      <c r="B762" s="827" t="s">
        <v>277</v>
      </c>
      <c r="C762" s="13"/>
      <c r="D762" s="801">
        <f>学校13頁!L10</f>
        <v>0</v>
      </c>
      <c r="E762" s="329" t="s">
        <v>96</v>
      </c>
      <c r="F762" s="329" t="s">
        <v>238</v>
      </c>
      <c r="G762" s="329" t="s">
        <v>103</v>
      </c>
      <c r="H762" s="4" t="str">
        <f t="shared" si="50"/>
        <v>Ⅱ-11(1)-中-認知なし-情報なし-うち1号</v>
      </c>
      <c r="J762" s="4">
        <f t="shared" si="49"/>
        <v>1</v>
      </c>
    </row>
    <row r="763" spans="1:10" ht="18" customHeight="1">
      <c r="A763" s="339"/>
      <c r="B763" s="827" t="s">
        <v>278</v>
      </c>
      <c r="C763" s="10"/>
      <c r="D763" s="655">
        <f>学校13頁!M10</f>
        <v>0</v>
      </c>
      <c r="E763" s="329" t="s">
        <v>96</v>
      </c>
      <c r="F763" s="329" t="s">
        <v>238</v>
      </c>
      <c r="G763" s="329" t="s">
        <v>103</v>
      </c>
      <c r="H763" s="4" t="str">
        <f t="shared" si="50"/>
        <v>Ⅱ-11(1)-中-認知なし-情報なし-うち2号</v>
      </c>
      <c r="J763" s="4">
        <f t="shared" si="49"/>
        <v>1</v>
      </c>
    </row>
    <row r="764" spans="1:10" ht="18" customHeight="1">
      <c r="A764" s="339"/>
      <c r="B764" s="827" t="s">
        <v>279</v>
      </c>
      <c r="C764" s="12"/>
      <c r="D764" s="657">
        <f>学校13頁!N10</f>
        <v>0</v>
      </c>
      <c r="E764" s="329" t="s">
        <v>96</v>
      </c>
      <c r="F764" s="329" t="s">
        <v>238</v>
      </c>
      <c r="G764" s="329" t="s">
        <v>103</v>
      </c>
      <c r="H764" s="4" t="str">
        <f t="shared" ref="H764:H814" si="51">E764&amp;F764&amp;G764&amp;B764</f>
        <v>Ⅱ-11(1)-中-〔5〕再調査件数</v>
      </c>
      <c r="J764" s="4">
        <f t="shared" si="49"/>
        <v>1</v>
      </c>
    </row>
    <row r="765" spans="1:10" ht="18" customHeight="1">
      <c r="A765" s="339"/>
      <c r="B765" s="827" t="s">
        <v>280</v>
      </c>
      <c r="C765" s="12"/>
      <c r="D765" s="655">
        <f>学校13頁!O10</f>
        <v>0</v>
      </c>
      <c r="E765" s="329" t="s">
        <v>96</v>
      </c>
      <c r="F765" s="329" t="s">
        <v>238</v>
      </c>
      <c r="G765" s="329" t="s">
        <v>103</v>
      </c>
      <c r="H765" s="4" t="str">
        <f t="shared" si="51"/>
        <v>Ⅱ-11(1)-中-〔5〕-うち1号</v>
      </c>
      <c r="J765" s="4">
        <f t="shared" si="49"/>
        <v>1</v>
      </c>
    </row>
    <row r="766" spans="1:10" ht="18" customHeight="1">
      <c r="A766" s="347"/>
      <c r="B766" s="570" t="s">
        <v>281</v>
      </c>
      <c r="C766" s="831"/>
      <c r="D766" s="795">
        <f>学校13頁!P10</f>
        <v>0</v>
      </c>
      <c r="E766" s="329" t="s">
        <v>96</v>
      </c>
      <c r="F766" s="329" t="s">
        <v>238</v>
      </c>
      <c r="G766" s="329" t="s">
        <v>103</v>
      </c>
      <c r="H766" s="4" t="str">
        <f t="shared" si="51"/>
        <v>Ⅱ-11(1)-中-〔5〕-うち2号</v>
      </c>
      <c r="J766" s="4">
        <f t="shared" si="49"/>
        <v>1</v>
      </c>
    </row>
    <row r="767" spans="1:10" ht="18" customHeight="1">
      <c r="A767" s="339" t="s">
        <v>282</v>
      </c>
      <c r="B767" s="827" t="s">
        <v>237</v>
      </c>
      <c r="C767" s="12"/>
      <c r="D767" s="657">
        <f>学校12頁!H11</f>
        <v>0</v>
      </c>
      <c r="E767" s="329" t="s">
        <v>96</v>
      </c>
      <c r="F767" s="329" t="s">
        <v>238</v>
      </c>
      <c r="G767" s="329" t="s">
        <v>105</v>
      </c>
      <c r="H767" s="4" t="str">
        <f t="shared" si="51"/>
        <v>Ⅱ-11(1)-高-〔1〕「重大事態」が発生した学校数</v>
      </c>
      <c r="J767" s="4">
        <f t="shared" si="49"/>
        <v>1</v>
      </c>
    </row>
    <row r="768" spans="1:10" ht="18" customHeight="1">
      <c r="A768" s="339"/>
      <c r="B768" s="827" t="s">
        <v>239</v>
      </c>
      <c r="C768" s="12"/>
      <c r="D768" s="655">
        <f>学校12頁!I11</f>
        <v>0</v>
      </c>
      <c r="E768" s="329" t="s">
        <v>96</v>
      </c>
      <c r="F768" s="329" t="s">
        <v>238</v>
      </c>
      <c r="G768" s="329" t="s">
        <v>105</v>
      </c>
      <c r="H768" s="4" t="str">
        <f t="shared" si="51"/>
        <v>Ⅱ-11(1)-高-〔2〕「重大事態」の発生件数</v>
      </c>
      <c r="J768" s="4">
        <f t="shared" si="49"/>
        <v>1</v>
      </c>
    </row>
    <row r="769" spans="1:10" ht="18" customHeight="1">
      <c r="A769" s="339"/>
      <c r="B769" s="827" t="s">
        <v>240</v>
      </c>
      <c r="C769" s="12"/>
      <c r="D769" s="655">
        <f>学校12頁!J11</f>
        <v>0</v>
      </c>
      <c r="E769" s="329" t="s">
        <v>96</v>
      </c>
      <c r="F769" s="329" t="s">
        <v>238</v>
      </c>
      <c r="G769" s="329" t="s">
        <v>105</v>
      </c>
      <c r="H769" s="4" t="str">
        <f t="shared" si="51"/>
        <v>Ⅱ-11(1)-高-第1項第1号件数</v>
      </c>
      <c r="J769" s="4">
        <f t="shared" si="49"/>
        <v>1</v>
      </c>
    </row>
    <row r="770" spans="1:10" ht="18" customHeight="1">
      <c r="A770" s="339"/>
      <c r="B770" s="827" t="s">
        <v>241</v>
      </c>
      <c r="C770" s="12"/>
      <c r="D770" s="655">
        <f>学校12頁!K11</f>
        <v>0</v>
      </c>
      <c r="E770" s="329" t="s">
        <v>96</v>
      </c>
      <c r="F770" s="329" t="s">
        <v>238</v>
      </c>
      <c r="G770" s="329" t="s">
        <v>105</v>
      </c>
      <c r="H770" s="4" t="str">
        <f t="shared" si="51"/>
        <v>Ⅱ-11(1)-高-1号ア態様(ア) 生命</v>
      </c>
      <c r="J770" s="4">
        <f t="shared" ref="J770:J833" si="52">COUNTIF($H$2:$H$2903,H770)</f>
        <v>1</v>
      </c>
    </row>
    <row r="771" spans="1:10" ht="18" customHeight="1">
      <c r="A771" s="339"/>
      <c r="B771" s="827" t="s">
        <v>242</v>
      </c>
      <c r="C771" s="12"/>
      <c r="D771" s="655">
        <f>学校12頁!L11</f>
        <v>0</v>
      </c>
      <c r="E771" s="329" t="s">
        <v>96</v>
      </c>
      <c r="F771" s="329" t="s">
        <v>238</v>
      </c>
      <c r="G771" s="329" t="s">
        <v>105</v>
      </c>
      <c r="H771" s="4" t="str">
        <f t="shared" si="51"/>
        <v>Ⅱ-11(1)-高-1号ア態様(イ) 身体</v>
      </c>
      <c r="J771" s="4">
        <f t="shared" si="52"/>
        <v>1</v>
      </c>
    </row>
    <row r="772" spans="1:10" ht="18" customHeight="1">
      <c r="A772" s="339"/>
      <c r="B772" s="827" t="s">
        <v>243</v>
      </c>
      <c r="C772" s="12"/>
      <c r="D772" s="655">
        <f>学校12頁!M11</f>
        <v>0</v>
      </c>
      <c r="E772" s="329" t="s">
        <v>96</v>
      </c>
      <c r="F772" s="329" t="s">
        <v>238</v>
      </c>
      <c r="G772" s="329" t="s">
        <v>105</v>
      </c>
      <c r="H772" s="4" t="str">
        <f t="shared" si="51"/>
        <v>Ⅱ-11(1)-高-1号ア態様(ウ) 精神</v>
      </c>
      <c r="J772" s="4">
        <f t="shared" si="52"/>
        <v>1</v>
      </c>
    </row>
    <row r="773" spans="1:10" ht="18" customHeight="1">
      <c r="A773" s="339"/>
      <c r="B773" s="827" t="s">
        <v>244</v>
      </c>
      <c r="C773" s="12"/>
      <c r="D773" s="655">
        <f>学校12頁!N11</f>
        <v>0</v>
      </c>
      <c r="E773" s="329" t="s">
        <v>96</v>
      </c>
      <c r="F773" s="329" t="s">
        <v>238</v>
      </c>
      <c r="G773" s="329" t="s">
        <v>105</v>
      </c>
      <c r="H773" s="4" t="str">
        <f t="shared" si="51"/>
        <v>Ⅱ-11(1)-高-1号ア態様(エ) 金品</v>
      </c>
      <c r="J773" s="4">
        <f t="shared" si="52"/>
        <v>1</v>
      </c>
    </row>
    <row r="774" spans="1:10" ht="18" customHeight="1">
      <c r="A774" s="339"/>
      <c r="B774" s="827" t="s">
        <v>245</v>
      </c>
      <c r="C774" s="12"/>
      <c r="D774" s="655">
        <f>学校12頁!O11</f>
        <v>0</v>
      </c>
      <c r="E774" s="329" t="s">
        <v>96</v>
      </c>
      <c r="F774" s="329" t="s">
        <v>238</v>
      </c>
      <c r="G774" s="329" t="s">
        <v>105</v>
      </c>
      <c r="H774" s="4" t="str">
        <f t="shared" si="51"/>
        <v>Ⅱ-11(1)-高-1号イ調査状況(ア) 済み</v>
      </c>
      <c r="J774" s="4">
        <f t="shared" si="52"/>
        <v>1</v>
      </c>
    </row>
    <row r="775" spans="1:10" ht="18" customHeight="1">
      <c r="A775" s="339"/>
      <c r="B775" s="827" t="s">
        <v>246</v>
      </c>
      <c r="C775" s="12"/>
      <c r="D775" s="655">
        <f>学校12頁!P11</f>
        <v>0</v>
      </c>
      <c r="E775" s="329" t="s">
        <v>96</v>
      </c>
      <c r="F775" s="329" t="s">
        <v>238</v>
      </c>
      <c r="G775" s="329" t="s">
        <v>105</v>
      </c>
      <c r="H775" s="4" t="str">
        <f t="shared" si="51"/>
        <v>Ⅱ-11(1)-高-1号イ（ア）※うち、いじめあり</v>
      </c>
      <c r="J775" s="4">
        <f t="shared" si="52"/>
        <v>1</v>
      </c>
    </row>
    <row r="776" spans="1:10" ht="18" customHeight="1">
      <c r="A776" s="339"/>
      <c r="B776" s="827" t="s">
        <v>247</v>
      </c>
      <c r="C776" s="12"/>
      <c r="D776" s="655">
        <f>学校12頁!Q11</f>
        <v>0</v>
      </c>
      <c r="E776" s="329" t="s">
        <v>96</v>
      </c>
      <c r="F776" s="329" t="s">
        <v>238</v>
      </c>
      <c r="G776" s="329" t="s">
        <v>105</v>
      </c>
      <c r="H776" s="4" t="str">
        <f t="shared" si="51"/>
        <v>Ⅱ-11(1)-高-1号イ（ア）※うち、いじめなし</v>
      </c>
      <c r="J776" s="4">
        <f t="shared" si="52"/>
        <v>1</v>
      </c>
    </row>
    <row r="777" spans="1:10" ht="18" customHeight="1">
      <c r="A777" s="339"/>
      <c r="B777" s="827" t="s">
        <v>248</v>
      </c>
      <c r="C777" s="12"/>
      <c r="D777" s="655">
        <f>学校12頁!R11</f>
        <v>0</v>
      </c>
      <c r="E777" s="329" t="s">
        <v>96</v>
      </c>
      <c r="F777" s="329" t="s">
        <v>238</v>
      </c>
      <c r="G777" s="329" t="s">
        <v>105</v>
      </c>
      <c r="H777" s="4" t="str">
        <f t="shared" si="51"/>
        <v>Ⅱ-11(1)-高-1号イ調査状況(イ) 調査中</v>
      </c>
      <c r="J777" s="4">
        <f t="shared" si="52"/>
        <v>1</v>
      </c>
    </row>
    <row r="778" spans="1:10" ht="18" customHeight="1">
      <c r="A778" s="339"/>
      <c r="B778" s="827" t="s">
        <v>249</v>
      </c>
      <c r="C778" s="12"/>
      <c r="D778" s="655">
        <f>学校12頁!S11</f>
        <v>0</v>
      </c>
      <c r="E778" s="329" t="s">
        <v>96</v>
      </c>
      <c r="F778" s="329" t="s">
        <v>238</v>
      </c>
      <c r="G778" s="329" t="s">
        <v>105</v>
      </c>
      <c r="H778" s="4" t="str">
        <f t="shared" si="51"/>
        <v>Ⅱ-11(1)-高-第1項第2号件数</v>
      </c>
      <c r="J778" s="4">
        <f t="shared" si="52"/>
        <v>1</v>
      </c>
    </row>
    <row r="779" spans="1:10" ht="18" customHeight="1">
      <c r="A779" s="339"/>
      <c r="B779" s="827" t="s">
        <v>250</v>
      </c>
      <c r="C779" s="12"/>
      <c r="D779" s="655">
        <f>学校12頁!T11</f>
        <v>0</v>
      </c>
      <c r="E779" s="329" t="s">
        <v>96</v>
      </c>
      <c r="F779" s="329" t="s">
        <v>238</v>
      </c>
      <c r="G779" s="329" t="s">
        <v>105</v>
      </c>
      <c r="H779" s="4" t="str">
        <f t="shared" si="51"/>
        <v>Ⅱ-11(1)-高-2号ア調査状況(ア) 済み</v>
      </c>
      <c r="J779" s="4">
        <f t="shared" si="52"/>
        <v>1</v>
      </c>
    </row>
    <row r="780" spans="1:10" ht="18" customHeight="1">
      <c r="A780" s="339"/>
      <c r="B780" s="827" t="s">
        <v>251</v>
      </c>
      <c r="C780" s="625"/>
      <c r="D780" s="655">
        <f>学校12頁!U11</f>
        <v>0</v>
      </c>
      <c r="E780" s="329" t="s">
        <v>96</v>
      </c>
      <c r="F780" s="329" t="s">
        <v>238</v>
      </c>
      <c r="G780" s="329" t="s">
        <v>105</v>
      </c>
      <c r="H780" s="4" t="str">
        <f t="shared" si="51"/>
        <v>Ⅱ-11(1)-高-2号ア（ア）※うち、いじめあり</v>
      </c>
      <c r="J780" s="4">
        <f t="shared" si="52"/>
        <v>1</v>
      </c>
    </row>
    <row r="781" spans="1:10" ht="18" customHeight="1">
      <c r="A781" s="339"/>
      <c r="B781" s="827" t="s">
        <v>252</v>
      </c>
      <c r="C781" s="625"/>
      <c r="D781" s="655">
        <f>学校12頁!V11</f>
        <v>0</v>
      </c>
      <c r="E781" s="329" t="s">
        <v>96</v>
      </c>
      <c r="F781" s="329" t="s">
        <v>238</v>
      </c>
      <c r="G781" s="329" t="s">
        <v>105</v>
      </c>
      <c r="H781" s="4" t="str">
        <f t="shared" si="51"/>
        <v>Ⅱ-11(1)-高-2号ア（ア）※うち、いじめなし</v>
      </c>
      <c r="J781" s="4">
        <f t="shared" si="52"/>
        <v>1</v>
      </c>
    </row>
    <row r="782" spans="1:10" ht="18" customHeight="1">
      <c r="A782" s="339"/>
      <c r="B782" s="827" t="s">
        <v>253</v>
      </c>
      <c r="C782" s="625"/>
      <c r="D782" s="655">
        <f>学校12頁!W11</f>
        <v>0</v>
      </c>
      <c r="E782" s="329" t="s">
        <v>96</v>
      </c>
      <c r="F782" s="329" t="s">
        <v>238</v>
      </c>
      <c r="G782" s="329" t="s">
        <v>105</v>
      </c>
      <c r="H782" s="4" t="str">
        <f t="shared" si="51"/>
        <v>Ⅱ-11(1)-高-2号ア調査状況(イ) 調査中</v>
      </c>
      <c r="J782" s="4">
        <f t="shared" si="52"/>
        <v>1</v>
      </c>
    </row>
    <row r="783" spans="1:10" ht="18" customHeight="1">
      <c r="A783" s="339"/>
      <c r="B783" s="827" t="s">
        <v>254</v>
      </c>
      <c r="C783" s="625"/>
      <c r="D783" s="655">
        <f>学校12頁!X11</f>
        <v>0</v>
      </c>
      <c r="E783" s="329" t="s">
        <v>96</v>
      </c>
      <c r="F783" s="329" t="s">
        <v>238</v>
      </c>
      <c r="G783" s="329" t="s">
        <v>105</v>
      </c>
      <c r="H783" s="4" t="str">
        <f t="shared" si="51"/>
        <v>Ⅱ-11(1)-高-〔3〕学校が調査主体</v>
      </c>
      <c r="J783" s="4">
        <f t="shared" si="52"/>
        <v>1</v>
      </c>
    </row>
    <row r="784" spans="1:10" ht="18" customHeight="1">
      <c r="A784" s="339"/>
      <c r="B784" s="827" t="s">
        <v>255</v>
      </c>
      <c r="C784" s="625"/>
      <c r="D784" s="655">
        <f>学校12頁!Y11</f>
        <v>0</v>
      </c>
      <c r="E784" s="329" t="s">
        <v>96</v>
      </c>
      <c r="F784" s="329" t="s">
        <v>238</v>
      </c>
      <c r="G784" s="329" t="s">
        <v>105</v>
      </c>
      <c r="H784" s="4" t="str">
        <f t="shared" si="51"/>
        <v>Ⅱ-11(1)-高-学校-うち1号</v>
      </c>
      <c r="J784" s="4">
        <f t="shared" si="52"/>
        <v>1</v>
      </c>
    </row>
    <row r="785" spans="1:10" ht="18" customHeight="1">
      <c r="A785" s="339"/>
      <c r="B785" s="827" t="s">
        <v>256</v>
      </c>
      <c r="C785" s="625"/>
      <c r="D785" s="655">
        <f>学校12頁!Z11</f>
        <v>0</v>
      </c>
      <c r="E785" s="329" t="s">
        <v>96</v>
      </c>
      <c r="F785" s="329" t="s">
        <v>238</v>
      </c>
      <c r="G785" s="329" t="s">
        <v>105</v>
      </c>
      <c r="H785" s="4" t="str">
        <f t="shared" si="51"/>
        <v>Ⅱ-11(1)-高-学校-うち1号-うち第三者のみ</v>
      </c>
      <c r="J785" s="4">
        <f t="shared" si="52"/>
        <v>1</v>
      </c>
    </row>
    <row r="786" spans="1:10" ht="18" customHeight="1">
      <c r="A786" s="339"/>
      <c r="B786" s="827" t="s">
        <v>257</v>
      </c>
      <c r="C786" s="625"/>
      <c r="D786" s="655">
        <f>学校12頁!AA11</f>
        <v>0</v>
      </c>
      <c r="E786" s="329" t="s">
        <v>96</v>
      </c>
      <c r="F786" s="329" t="s">
        <v>238</v>
      </c>
      <c r="G786" s="329" t="s">
        <v>105</v>
      </c>
      <c r="H786" s="4" t="str">
        <f t="shared" si="51"/>
        <v>Ⅱ-11(1)-高-学校-うち2号</v>
      </c>
      <c r="J786" s="4">
        <f t="shared" si="52"/>
        <v>1</v>
      </c>
    </row>
    <row r="787" spans="1:10" ht="18" customHeight="1">
      <c r="A787" s="339"/>
      <c r="B787" s="827" t="s">
        <v>258</v>
      </c>
      <c r="C787" s="625"/>
      <c r="D787" s="655">
        <f>学校12頁!AB11</f>
        <v>0</v>
      </c>
      <c r="E787" s="329" t="s">
        <v>96</v>
      </c>
      <c r="F787" s="329" t="s">
        <v>238</v>
      </c>
      <c r="G787" s="329" t="s">
        <v>105</v>
      </c>
      <c r="H787" s="4" t="str">
        <f t="shared" si="51"/>
        <v>Ⅱ-11(1)-高-学校-うち2号-うち第三者のみ</v>
      </c>
      <c r="J787" s="4">
        <f t="shared" si="52"/>
        <v>1</v>
      </c>
    </row>
    <row r="788" spans="1:10" ht="18" customHeight="1">
      <c r="A788" s="339"/>
      <c r="B788" s="827" t="s">
        <v>259</v>
      </c>
      <c r="C788" s="625"/>
      <c r="D788" s="655">
        <f>学校12頁!AC11</f>
        <v>0</v>
      </c>
      <c r="E788" s="329" t="s">
        <v>96</v>
      </c>
      <c r="F788" s="329" t="s">
        <v>238</v>
      </c>
      <c r="G788" s="329" t="s">
        <v>105</v>
      </c>
      <c r="H788" s="4" t="str">
        <f t="shared" si="51"/>
        <v>Ⅱ-11(1)-高-〔3〕設置者が調査主体</v>
      </c>
      <c r="J788" s="4">
        <f t="shared" si="52"/>
        <v>1</v>
      </c>
    </row>
    <row r="789" spans="1:10" ht="18" customHeight="1">
      <c r="A789" s="339"/>
      <c r="B789" s="827" t="s">
        <v>260</v>
      </c>
      <c r="C789" s="625"/>
      <c r="D789" s="655">
        <f>学校12頁!AD11</f>
        <v>0</v>
      </c>
      <c r="E789" s="329" t="s">
        <v>96</v>
      </c>
      <c r="F789" s="329" t="s">
        <v>238</v>
      </c>
      <c r="G789" s="329" t="s">
        <v>105</v>
      </c>
      <c r="H789" s="4" t="str">
        <f t="shared" si="51"/>
        <v>Ⅱ-11(1)-高-設置者-うち1号</v>
      </c>
      <c r="J789" s="4">
        <f t="shared" si="52"/>
        <v>1</v>
      </c>
    </row>
    <row r="790" spans="1:10" ht="18" customHeight="1">
      <c r="A790" s="339"/>
      <c r="B790" s="827" t="s">
        <v>261</v>
      </c>
      <c r="C790" s="13"/>
      <c r="D790" s="655">
        <f>学校12頁!AE11</f>
        <v>0</v>
      </c>
      <c r="E790" s="329" t="s">
        <v>96</v>
      </c>
      <c r="F790" s="329" t="s">
        <v>238</v>
      </c>
      <c r="G790" s="329" t="s">
        <v>105</v>
      </c>
      <c r="H790" s="4" t="str">
        <f t="shared" si="51"/>
        <v>Ⅱ-11(1)-高-設置者-うち1号-うち第三者のみ</v>
      </c>
      <c r="J790" s="4">
        <f t="shared" si="52"/>
        <v>1</v>
      </c>
    </row>
    <row r="791" spans="1:10" ht="18" customHeight="1">
      <c r="A791" s="339"/>
      <c r="B791" s="827" t="s">
        <v>262</v>
      </c>
      <c r="C791" s="12"/>
      <c r="D791" s="655">
        <f>学校12頁!AF11</f>
        <v>0</v>
      </c>
      <c r="E791" s="329" t="s">
        <v>96</v>
      </c>
      <c r="F791" s="329" t="s">
        <v>238</v>
      </c>
      <c r="G791" s="329" t="s">
        <v>105</v>
      </c>
      <c r="H791" s="4" t="str">
        <f t="shared" si="51"/>
        <v>Ⅱ-11(1)-高-設置者-うち2号</v>
      </c>
      <c r="J791" s="4">
        <f t="shared" si="52"/>
        <v>1</v>
      </c>
    </row>
    <row r="792" spans="1:10" ht="18" customHeight="1">
      <c r="A792" s="339"/>
      <c r="B792" s="827" t="s">
        <v>263</v>
      </c>
      <c r="C792" s="12"/>
      <c r="D792" s="655">
        <f>学校12頁!AG11</f>
        <v>0</v>
      </c>
      <c r="E792" s="329" t="s">
        <v>96</v>
      </c>
      <c r="F792" s="329" t="s">
        <v>238</v>
      </c>
      <c r="G792" s="329" t="s">
        <v>105</v>
      </c>
      <c r="H792" s="4" t="str">
        <f t="shared" si="51"/>
        <v>Ⅱ-11(1)-高-設置者-うち2号-うち第三者のみ</v>
      </c>
      <c r="J792" s="4">
        <f t="shared" si="52"/>
        <v>1</v>
      </c>
    </row>
    <row r="793" spans="1:10" ht="18" customHeight="1">
      <c r="A793" s="339"/>
      <c r="B793" s="827" t="s">
        <v>264</v>
      </c>
      <c r="C793" s="11"/>
      <c r="D793" s="655">
        <f>学校12頁!AH11</f>
        <v>0</v>
      </c>
      <c r="E793" s="329" t="s">
        <v>96</v>
      </c>
      <c r="F793" s="329" t="s">
        <v>238</v>
      </c>
      <c r="G793" s="329" t="s">
        <v>105</v>
      </c>
      <c r="H793" s="4" t="str">
        <f t="shared" si="51"/>
        <v>Ⅱ-11(1)-高-〔3〕調査主体検討中</v>
      </c>
      <c r="J793" s="4">
        <f t="shared" si="52"/>
        <v>1</v>
      </c>
    </row>
    <row r="794" spans="1:10" ht="18" customHeight="1">
      <c r="A794" s="339"/>
      <c r="B794" s="827" t="s">
        <v>265</v>
      </c>
      <c r="C794" s="11"/>
      <c r="D794" s="655">
        <f>学校12頁!AI11</f>
        <v>0</v>
      </c>
      <c r="E794" s="329" t="s">
        <v>96</v>
      </c>
      <c r="F794" s="329" t="s">
        <v>238</v>
      </c>
      <c r="G794" s="329" t="s">
        <v>105</v>
      </c>
      <c r="H794" s="4" t="str">
        <f t="shared" si="51"/>
        <v>Ⅱ-11(1)-高-検討中-うち1号</v>
      </c>
      <c r="J794" s="4">
        <f t="shared" si="52"/>
        <v>1</v>
      </c>
    </row>
    <row r="795" spans="1:10" ht="18" customHeight="1">
      <c r="A795" s="339"/>
      <c r="B795" s="827" t="s">
        <v>266</v>
      </c>
      <c r="C795" s="11"/>
      <c r="D795" s="655">
        <f>学校12頁!AJ11</f>
        <v>0</v>
      </c>
      <c r="E795" s="329" t="s">
        <v>96</v>
      </c>
      <c r="F795" s="329" t="s">
        <v>238</v>
      </c>
      <c r="G795" s="329" t="s">
        <v>105</v>
      </c>
      <c r="H795" s="4" t="str">
        <f t="shared" si="51"/>
        <v>Ⅱ-11(1)-高-検討中-うち2号</v>
      </c>
      <c r="J795" s="4">
        <f t="shared" si="52"/>
        <v>1</v>
      </c>
    </row>
    <row r="796" spans="1:10" ht="18" customHeight="1">
      <c r="A796" s="339"/>
      <c r="B796" s="827" t="s">
        <v>267</v>
      </c>
      <c r="C796" s="11"/>
      <c r="D796" s="655">
        <f>学校13頁!B11</f>
        <v>0</v>
      </c>
      <c r="E796" s="329" t="s">
        <v>96</v>
      </c>
      <c r="F796" s="329" t="s">
        <v>238</v>
      </c>
      <c r="G796" s="329" t="s">
        <v>105</v>
      </c>
      <c r="H796" s="4" t="str">
        <f t="shared" si="51"/>
        <v>Ⅱ-11(1)-高-〔4〕認知あり-取組中</v>
      </c>
      <c r="J796" s="4">
        <f t="shared" si="52"/>
        <v>1</v>
      </c>
    </row>
    <row r="797" spans="1:10" ht="18" customHeight="1">
      <c r="A797" s="339"/>
      <c r="B797" s="827" t="s">
        <v>268</v>
      </c>
      <c r="C797" s="11"/>
      <c r="D797" s="655">
        <f>学校13頁!C11</f>
        <v>0</v>
      </c>
      <c r="E797" s="329" t="s">
        <v>96</v>
      </c>
      <c r="F797" s="329" t="s">
        <v>238</v>
      </c>
      <c r="G797" s="329" t="s">
        <v>105</v>
      </c>
      <c r="H797" s="4" t="str">
        <f t="shared" si="51"/>
        <v>Ⅱ-11(1)-高-認知あり-取組中-うち1号</v>
      </c>
      <c r="J797" s="4">
        <f t="shared" si="52"/>
        <v>1</v>
      </c>
    </row>
    <row r="798" spans="1:10" ht="18" customHeight="1">
      <c r="A798" s="339"/>
      <c r="B798" s="827" t="s">
        <v>269</v>
      </c>
      <c r="C798" s="11"/>
      <c r="D798" s="655">
        <f>学校13頁!D11</f>
        <v>0</v>
      </c>
      <c r="E798" s="329" t="s">
        <v>96</v>
      </c>
      <c r="F798" s="329" t="s">
        <v>238</v>
      </c>
      <c r="G798" s="329" t="s">
        <v>105</v>
      </c>
      <c r="H798" s="4" t="str">
        <f t="shared" si="51"/>
        <v>Ⅱ-11(1)-高-認知あり-取組中-うち2号</v>
      </c>
      <c r="J798" s="4">
        <f t="shared" si="52"/>
        <v>1</v>
      </c>
    </row>
    <row r="799" spans="1:10" ht="18" customHeight="1">
      <c r="A799" s="339"/>
      <c r="B799" s="827" t="s">
        <v>270</v>
      </c>
      <c r="C799" s="11"/>
      <c r="D799" s="655">
        <f>学校13頁!E11</f>
        <v>0</v>
      </c>
      <c r="E799" s="329" t="s">
        <v>96</v>
      </c>
      <c r="F799" s="329" t="s">
        <v>238</v>
      </c>
      <c r="G799" s="329" t="s">
        <v>105</v>
      </c>
      <c r="H799" s="4" t="str">
        <f t="shared" si="51"/>
        <v>Ⅱ-11(1)-高-〔4〕認知あり-解消と判断</v>
      </c>
      <c r="J799" s="4">
        <f t="shared" si="52"/>
        <v>1</v>
      </c>
    </row>
    <row r="800" spans="1:10" ht="18" customHeight="1">
      <c r="A800" s="339"/>
      <c r="B800" s="827" t="s">
        <v>271</v>
      </c>
      <c r="C800" s="11"/>
      <c r="D800" s="655">
        <f>学校13頁!F11</f>
        <v>0</v>
      </c>
      <c r="E800" s="329" t="s">
        <v>96</v>
      </c>
      <c r="F800" s="329" t="s">
        <v>238</v>
      </c>
      <c r="G800" s="329" t="s">
        <v>105</v>
      </c>
      <c r="H800" s="4" t="str">
        <f t="shared" si="51"/>
        <v>Ⅱ-11(1)-高-認知あり-解消と判断-うち1号</v>
      </c>
      <c r="J800" s="4">
        <f t="shared" si="52"/>
        <v>1</v>
      </c>
    </row>
    <row r="801" spans="1:10" ht="18" customHeight="1">
      <c r="A801" s="339"/>
      <c r="B801" s="827" t="s">
        <v>272</v>
      </c>
      <c r="C801" s="11"/>
      <c r="D801" s="655">
        <f>学校13頁!G11</f>
        <v>0</v>
      </c>
      <c r="E801" s="329" t="s">
        <v>96</v>
      </c>
      <c r="F801" s="329" t="s">
        <v>238</v>
      </c>
      <c r="G801" s="329" t="s">
        <v>105</v>
      </c>
      <c r="H801" s="4" t="str">
        <f t="shared" si="51"/>
        <v>Ⅱ-11(1)-高-認知あり-解消と判断-うち2号</v>
      </c>
      <c r="J801" s="4">
        <f t="shared" si="52"/>
        <v>1</v>
      </c>
    </row>
    <row r="802" spans="1:10" ht="18" customHeight="1">
      <c r="A802" s="339"/>
      <c r="B802" s="827" t="s">
        <v>273</v>
      </c>
      <c r="C802" s="11"/>
      <c r="D802" s="655">
        <f>学校13頁!H11</f>
        <v>0</v>
      </c>
      <c r="E802" s="329" t="s">
        <v>96</v>
      </c>
      <c r="F802" s="329" t="s">
        <v>238</v>
      </c>
      <c r="G802" s="329" t="s">
        <v>105</v>
      </c>
      <c r="H802" s="4" t="str">
        <f t="shared" si="51"/>
        <v>Ⅱ-11(1)-高-〔4〕認知なし-情報あり</v>
      </c>
      <c r="J802" s="4">
        <f t="shared" si="52"/>
        <v>1</v>
      </c>
    </row>
    <row r="803" spans="1:10" ht="18" customHeight="1">
      <c r="A803" s="339"/>
      <c r="B803" s="827" t="s">
        <v>274</v>
      </c>
      <c r="C803" s="11"/>
      <c r="D803" s="655">
        <f>学校13頁!I11</f>
        <v>0</v>
      </c>
      <c r="E803" s="329" t="s">
        <v>96</v>
      </c>
      <c r="F803" s="329" t="s">
        <v>238</v>
      </c>
      <c r="G803" s="329" t="s">
        <v>105</v>
      </c>
      <c r="H803" s="4" t="str">
        <f t="shared" si="51"/>
        <v>Ⅱ-11(1)-高-認知なし-情報あり-うち1号</v>
      </c>
      <c r="J803" s="4">
        <f t="shared" si="52"/>
        <v>1</v>
      </c>
    </row>
    <row r="804" spans="1:10" ht="18" customHeight="1">
      <c r="A804" s="339"/>
      <c r="B804" s="827" t="s">
        <v>275</v>
      </c>
      <c r="C804" s="11"/>
      <c r="D804" s="655">
        <f>学校13頁!J11</f>
        <v>0</v>
      </c>
      <c r="E804" s="329" t="s">
        <v>96</v>
      </c>
      <c r="F804" s="329" t="s">
        <v>238</v>
      </c>
      <c r="G804" s="329" t="s">
        <v>105</v>
      </c>
      <c r="H804" s="4" t="str">
        <f t="shared" si="51"/>
        <v>Ⅱ-11(1)-高-認知なし-情報あり-うち2号</v>
      </c>
      <c r="J804" s="4">
        <f t="shared" si="52"/>
        <v>1</v>
      </c>
    </row>
    <row r="805" spans="1:10" ht="18" customHeight="1">
      <c r="A805" s="339"/>
      <c r="B805" s="827" t="s">
        <v>276</v>
      </c>
      <c r="C805" s="12"/>
      <c r="D805" s="655">
        <f>学校13頁!K11</f>
        <v>0</v>
      </c>
      <c r="E805" s="329" t="s">
        <v>96</v>
      </c>
      <c r="F805" s="329" t="s">
        <v>238</v>
      </c>
      <c r="G805" s="329" t="s">
        <v>105</v>
      </c>
      <c r="H805" s="4" t="str">
        <f t="shared" si="51"/>
        <v>Ⅱ-11(1)-高-〔4〕認知なし-情報なし</v>
      </c>
      <c r="J805" s="4">
        <f t="shared" si="52"/>
        <v>1</v>
      </c>
    </row>
    <row r="806" spans="1:10" ht="18" customHeight="1">
      <c r="A806" s="339"/>
      <c r="B806" s="827" t="s">
        <v>277</v>
      </c>
      <c r="C806" s="13"/>
      <c r="D806" s="801">
        <f>学校13頁!L11</f>
        <v>0</v>
      </c>
      <c r="E806" s="329" t="s">
        <v>96</v>
      </c>
      <c r="F806" s="329" t="s">
        <v>238</v>
      </c>
      <c r="G806" s="329" t="s">
        <v>105</v>
      </c>
      <c r="H806" s="4" t="str">
        <f t="shared" si="51"/>
        <v>Ⅱ-11(1)-高-認知なし-情報なし-うち1号</v>
      </c>
      <c r="J806" s="4">
        <f t="shared" si="52"/>
        <v>1</v>
      </c>
    </row>
    <row r="807" spans="1:10" ht="18" customHeight="1">
      <c r="A807" s="339"/>
      <c r="B807" s="827" t="s">
        <v>278</v>
      </c>
      <c r="C807" s="10"/>
      <c r="D807" s="655">
        <f>学校13頁!M11</f>
        <v>0</v>
      </c>
      <c r="E807" s="329" t="s">
        <v>96</v>
      </c>
      <c r="F807" s="329" t="s">
        <v>238</v>
      </c>
      <c r="G807" s="329" t="s">
        <v>105</v>
      </c>
      <c r="H807" s="4" t="str">
        <f t="shared" si="51"/>
        <v>Ⅱ-11(1)-高-認知なし-情報なし-うち2号</v>
      </c>
      <c r="J807" s="4">
        <f t="shared" si="52"/>
        <v>1</v>
      </c>
    </row>
    <row r="808" spans="1:10" ht="18" customHeight="1">
      <c r="A808" s="339"/>
      <c r="B808" s="827" t="s">
        <v>279</v>
      </c>
      <c r="C808" s="9"/>
      <c r="D808" s="659">
        <f>学校13頁!N11</f>
        <v>0</v>
      </c>
      <c r="E808" s="329" t="s">
        <v>96</v>
      </c>
      <c r="F808" s="329" t="s">
        <v>238</v>
      </c>
      <c r="G808" s="329" t="s">
        <v>105</v>
      </c>
      <c r="H808" s="4" t="str">
        <f t="shared" si="51"/>
        <v>Ⅱ-11(1)-高-〔5〕再調査件数</v>
      </c>
      <c r="J808" s="4">
        <f t="shared" si="52"/>
        <v>1</v>
      </c>
    </row>
    <row r="809" spans="1:10" ht="18" customHeight="1">
      <c r="A809" s="339"/>
      <c r="B809" s="827" t="s">
        <v>280</v>
      </c>
      <c r="C809" s="11"/>
      <c r="D809" s="657">
        <f>学校13頁!O11</f>
        <v>0</v>
      </c>
      <c r="E809" s="329" t="s">
        <v>96</v>
      </c>
      <c r="F809" s="329" t="s">
        <v>238</v>
      </c>
      <c r="G809" s="329" t="s">
        <v>105</v>
      </c>
      <c r="H809" s="4" t="str">
        <f t="shared" si="51"/>
        <v>Ⅱ-11(1)-高-〔5〕-うち1号</v>
      </c>
      <c r="J809" s="4">
        <f t="shared" si="52"/>
        <v>1</v>
      </c>
    </row>
    <row r="810" spans="1:10" ht="18" customHeight="1">
      <c r="A810" s="347"/>
      <c r="B810" s="570" t="s">
        <v>281</v>
      </c>
      <c r="C810" s="831"/>
      <c r="D810" s="795">
        <f>学校13頁!P11</f>
        <v>0</v>
      </c>
      <c r="E810" s="329" t="s">
        <v>96</v>
      </c>
      <c r="F810" s="329" t="s">
        <v>238</v>
      </c>
      <c r="G810" s="329" t="s">
        <v>105</v>
      </c>
      <c r="H810" s="4" t="str">
        <f t="shared" si="51"/>
        <v>Ⅱ-11(1)-高-〔5〕-うち2号</v>
      </c>
      <c r="J810" s="4">
        <f t="shared" si="52"/>
        <v>1</v>
      </c>
    </row>
    <row r="811" spans="1:10" ht="18" customHeight="1">
      <c r="A811" s="339" t="s">
        <v>283</v>
      </c>
      <c r="B811" s="827" t="s">
        <v>237</v>
      </c>
      <c r="C811" s="11"/>
      <c r="D811" s="657">
        <f>学校12頁!H12</f>
        <v>0</v>
      </c>
      <c r="E811" s="329" t="s">
        <v>96</v>
      </c>
      <c r="F811" s="329" t="s">
        <v>238</v>
      </c>
      <c r="G811" s="329" t="s">
        <v>107</v>
      </c>
      <c r="H811" s="4" t="str">
        <f t="shared" si="51"/>
        <v>Ⅱ-11(1)-特-〔1〕「重大事態」が発生した学校数</v>
      </c>
      <c r="J811" s="4">
        <f t="shared" si="52"/>
        <v>1</v>
      </c>
    </row>
    <row r="812" spans="1:10" ht="18" customHeight="1">
      <c r="A812" s="339"/>
      <c r="B812" s="827" t="s">
        <v>239</v>
      </c>
      <c r="C812" s="806"/>
      <c r="D812" s="801">
        <f>学校12頁!I12</f>
        <v>0</v>
      </c>
      <c r="E812" s="329" t="s">
        <v>96</v>
      </c>
      <c r="F812" s="329" t="s">
        <v>238</v>
      </c>
      <c r="G812" s="329" t="s">
        <v>107</v>
      </c>
      <c r="H812" s="4" t="str">
        <f t="shared" si="51"/>
        <v>Ⅱ-11(1)-特-〔2〕「重大事態」の発生件数</v>
      </c>
      <c r="J812" s="4">
        <f t="shared" si="52"/>
        <v>1</v>
      </c>
    </row>
    <row r="813" spans="1:10" ht="18" customHeight="1">
      <c r="A813" s="339"/>
      <c r="B813" s="827" t="s">
        <v>240</v>
      </c>
      <c r="C813" s="10"/>
      <c r="D813" s="655">
        <f>学校12頁!J12</f>
        <v>0</v>
      </c>
      <c r="E813" s="329" t="s">
        <v>96</v>
      </c>
      <c r="F813" s="329" t="s">
        <v>238</v>
      </c>
      <c r="G813" s="329" t="s">
        <v>107</v>
      </c>
      <c r="H813" s="4" t="str">
        <f t="shared" si="51"/>
        <v>Ⅱ-11(1)-特-第1項第1号件数</v>
      </c>
      <c r="J813" s="4">
        <f t="shared" si="52"/>
        <v>1</v>
      </c>
    </row>
    <row r="814" spans="1:10" ht="18" customHeight="1">
      <c r="A814" s="339"/>
      <c r="B814" s="827" t="s">
        <v>241</v>
      </c>
      <c r="C814" s="9"/>
      <c r="D814" s="659">
        <f>学校12頁!K12</f>
        <v>0</v>
      </c>
      <c r="E814" s="329" t="s">
        <v>96</v>
      </c>
      <c r="F814" s="329" t="s">
        <v>238</v>
      </c>
      <c r="G814" s="329" t="s">
        <v>107</v>
      </c>
      <c r="H814" s="4" t="str">
        <f t="shared" si="51"/>
        <v>Ⅱ-11(1)-特-1号ア態様(ア) 生命</v>
      </c>
      <c r="J814" s="4">
        <f t="shared" si="52"/>
        <v>1</v>
      </c>
    </row>
    <row r="815" spans="1:10" ht="18" customHeight="1">
      <c r="A815" s="339"/>
      <c r="B815" s="827" t="s">
        <v>242</v>
      </c>
      <c r="C815" s="11"/>
      <c r="D815" s="657">
        <f>学校12頁!L12</f>
        <v>0</v>
      </c>
      <c r="E815" s="329" t="s">
        <v>96</v>
      </c>
      <c r="F815" s="329" t="s">
        <v>238</v>
      </c>
      <c r="G815" s="329" t="s">
        <v>107</v>
      </c>
      <c r="H815" s="4" t="str">
        <f t="shared" ref="H815:H827" si="53">E815&amp;F815&amp;G815&amp;B815</f>
        <v>Ⅱ-11(1)-特-1号ア態様(イ) 身体</v>
      </c>
      <c r="J815" s="4">
        <f t="shared" si="52"/>
        <v>1</v>
      </c>
    </row>
    <row r="816" spans="1:10" ht="18" customHeight="1">
      <c r="A816" s="339"/>
      <c r="B816" s="827" t="s">
        <v>243</v>
      </c>
      <c r="C816" s="14"/>
      <c r="D816" s="655">
        <f>学校12頁!M12</f>
        <v>0</v>
      </c>
      <c r="E816" s="329" t="s">
        <v>96</v>
      </c>
      <c r="F816" s="329" t="s">
        <v>238</v>
      </c>
      <c r="G816" s="329" t="s">
        <v>107</v>
      </c>
      <c r="H816" s="4" t="str">
        <f t="shared" si="53"/>
        <v>Ⅱ-11(1)-特-1号ア態様(ウ) 精神</v>
      </c>
      <c r="J816" s="4">
        <f t="shared" si="52"/>
        <v>1</v>
      </c>
    </row>
    <row r="817" spans="1:10" ht="18" customHeight="1">
      <c r="A817" s="339"/>
      <c r="B817" s="827" t="s">
        <v>244</v>
      </c>
      <c r="C817" s="806"/>
      <c r="D817" s="655">
        <f>学校12頁!N12</f>
        <v>0</v>
      </c>
      <c r="E817" s="329" t="s">
        <v>96</v>
      </c>
      <c r="F817" s="329" t="s">
        <v>238</v>
      </c>
      <c r="G817" s="329" t="s">
        <v>107</v>
      </c>
      <c r="H817" s="4" t="str">
        <f t="shared" si="53"/>
        <v>Ⅱ-11(1)-特-1号ア態様(エ) 金品</v>
      </c>
      <c r="J817" s="4">
        <f t="shared" si="52"/>
        <v>1</v>
      </c>
    </row>
    <row r="818" spans="1:10" ht="18" customHeight="1">
      <c r="A818" s="339"/>
      <c r="B818" s="827" t="s">
        <v>245</v>
      </c>
      <c r="C818" s="806"/>
      <c r="D818" s="655">
        <f>学校12頁!O12</f>
        <v>0</v>
      </c>
      <c r="E818" s="329" t="s">
        <v>96</v>
      </c>
      <c r="F818" s="329" t="s">
        <v>238</v>
      </c>
      <c r="G818" s="329" t="s">
        <v>107</v>
      </c>
      <c r="H818" s="4" t="str">
        <f t="shared" si="53"/>
        <v>Ⅱ-11(1)-特-1号イ調査状況(ア) 済み</v>
      </c>
      <c r="J818" s="4">
        <f t="shared" si="52"/>
        <v>1</v>
      </c>
    </row>
    <row r="819" spans="1:10" ht="18" customHeight="1">
      <c r="A819" s="339"/>
      <c r="B819" s="827" t="s">
        <v>246</v>
      </c>
      <c r="C819" s="806"/>
      <c r="D819" s="801">
        <f>学校12頁!P12</f>
        <v>0</v>
      </c>
      <c r="E819" s="329" t="s">
        <v>96</v>
      </c>
      <c r="F819" s="329" t="s">
        <v>238</v>
      </c>
      <c r="G819" s="329" t="s">
        <v>107</v>
      </c>
      <c r="H819" s="4" t="str">
        <f t="shared" si="53"/>
        <v>Ⅱ-11(1)-特-1号イ（ア）※うち、いじめあり</v>
      </c>
      <c r="J819" s="4">
        <f t="shared" si="52"/>
        <v>1</v>
      </c>
    </row>
    <row r="820" spans="1:10" ht="18" customHeight="1">
      <c r="A820" s="339"/>
      <c r="B820" s="827" t="s">
        <v>247</v>
      </c>
      <c r="C820" s="10"/>
      <c r="D820" s="655">
        <f>学校12頁!Q12</f>
        <v>0</v>
      </c>
      <c r="E820" s="329" t="s">
        <v>96</v>
      </c>
      <c r="F820" s="329" t="s">
        <v>238</v>
      </c>
      <c r="G820" s="329" t="s">
        <v>107</v>
      </c>
      <c r="H820" s="4" t="str">
        <f t="shared" si="53"/>
        <v>Ⅱ-11(1)-特-1号イ（ア）※うち、いじめなし</v>
      </c>
      <c r="J820" s="4">
        <f t="shared" si="52"/>
        <v>1</v>
      </c>
    </row>
    <row r="821" spans="1:10" ht="18" customHeight="1">
      <c r="A821" s="339"/>
      <c r="B821" s="827" t="s">
        <v>248</v>
      </c>
      <c r="C821" s="11"/>
      <c r="D821" s="657">
        <f>学校12頁!R12</f>
        <v>0</v>
      </c>
      <c r="E821" s="329" t="s">
        <v>96</v>
      </c>
      <c r="F821" s="329" t="s">
        <v>238</v>
      </c>
      <c r="G821" s="329" t="s">
        <v>107</v>
      </c>
      <c r="H821" s="4" t="str">
        <f t="shared" si="53"/>
        <v>Ⅱ-11(1)-特-1号イ調査状況(イ) 調査中</v>
      </c>
      <c r="J821" s="4">
        <f t="shared" si="52"/>
        <v>1</v>
      </c>
    </row>
    <row r="822" spans="1:10" ht="18" customHeight="1">
      <c r="A822" s="339"/>
      <c r="B822" s="827" t="s">
        <v>249</v>
      </c>
      <c r="C822" s="14"/>
      <c r="D822" s="655">
        <f>学校12頁!S12</f>
        <v>0</v>
      </c>
      <c r="E822" s="329" t="s">
        <v>96</v>
      </c>
      <c r="F822" s="329" t="s">
        <v>238</v>
      </c>
      <c r="G822" s="329" t="s">
        <v>107</v>
      </c>
      <c r="H822" s="4" t="str">
        <f t="shared" si="53"/>
        <v>Ⅱ-11(1)-特-第1項第2号件数</v>
      </c>
      <c r="J822" s="4">
        <f t="shared" si="52"/>
        <v>1</v>
      </c>
    </row>
    <row r="823" spans="1:10" ht="18" customHeight="1">
      <c r="A823" s="339"/>
      <c r="B823" s="827" t="s">
        <v>250</v>
      </c>
      <c r="C823" s="806"/>
      <c r="D823" s="655">
        <f>学校12頁!T12</f>
        <v>0</v>
      </c>
      <c r="E823" s="329" t="s">
        <v>96</v>
      </c>
      <c r="F823" s="329" t="s">
        <v>238</v>
      </c>
      <c r="G823" s="329" t="s">
        <v>107</v>
      </c>
      <c r="H823" s="4" t="str">
        <f t="shared" si="53"/>
        <v>Ⅱ-11(1)-特-2号ア調査状況(ア) 済み</v>
      </c>
      <c r="J823" s="4">
        <f t="shared" si="52"/>
        <v>1</v>
      </c>
    </row>
    <row r="824" spans="1:10" ht="18" customHeight="1">
      <c r="A824" s="339"/>
      <c r="B824" s="827" t="s">
        <v>251</v>
      </c>
      <c r="C824" s="806"/>
      <c r="D824" s="655">
        <f>学校12頁!U12</f>
        <v>0</v>
      </c>
      <c r="E824" s="329" t="s">
        <v>96</v>
      </c>
      <c r="F824" s="329" t="s">
        <v>238</v>
      </c>
      <c r="G824" s="329" t="s">
        <v>107</v>
      </c>
      <c r="H824" s="4" t="str">
        <f t="shared" si="53"/>
        <v>Ⅱ-11(1)-特-2号ア（ア）※うち、いじめあり</v>
      </c>
      <c r="J824" s="4">
        <f t="shared" si="52"/>
        <v>1</v>
      </c>
    </row>
    <row r="825" spans="1:10" ht="18" customHeight="1">
      <c r="A825" s="339"/>
      <c r="B825" s="827" t="s">
        <v>252</v>
      </c>
      <c r="C825" s="806"/>
      <c r="D825" s="801">
        <f>学校12頁!V12</f>
        <v>0</v>
      </c>
      <c r="E825" s="329" t="s">
        <v>96</v>
      </c>
      <c r="F825" s="329" t="s">
        <v>238</v>
      </c>
      <c r="G825" s="329" t="s">
        <v>107</v>
      </c>
      <c r="H825" s="4" t="str">
        <f t="shared" si="53"/>
        <v>Ⅱ-11(1)-特-2号ア（ア）※うち、いじめなし</v>
      </c>
      <c r="J825" s="4">
        <f t="shared" si="52"/>
        <v>1</v>
      </c>
    </row>
    <row r="826" spans="1:10" ht="18" customHeight="1">
      <c r="A826" s="339"/>
      <c r="B826" s="827" t="s">
        <v>253</v>
      </c>
      <c r="C826" s="10"/>
      <c r="D826" s="655">
        <f>学校12頁!W12</f>
        <v>0</v>
      </c>
      <c r="E826" s="329" t="s">
        <v>96</v>
      </c>
      <c r="F826" s="329" t="s">
        <v>238</v>
      </c>
      <c r="G826" s="329" t="s">
        <v>107</v>
      </c>
      <c r="H826" s="4" t="str">
        <f t="shared" si="53"/>
        <v>Ⅱ-11(1)-特-2号ア調査状況(イ) 調査中</v>
      </c>
      <c r="J826" s="4">
        <f t="shared" si="52"/>
        <v>1</v>
      </c>
    </row>
    <row r="827" spans="1:10" ht="18" customHeight="1">
      <c r="A827" s="339"/>
      <c r="B827" s="827" t="s">
        <v>254</v>
      </c>
      <c r="C827" s="9"/>
      <c r="D827" s="659">
        <f>学校12頁!X12</f>
        <v>0</v>
      </c>
      <c r="E827" s="329" t="s">
        <v>96</v>
      </c>
      <c r="F827" s="329" t="s">
        <v>238</v>
      </c>
      <c r="G827" s="329" t="s">
        <v>107</v>
      </c>
      <c r="H827" s="4" t="str">
        <f t="shared" si="53"/>
        <v>Ⅱ-11(1)-特-〔3〕学校が調査主体</v>
      </c>
      <c r="J827" s="4">
        <f t="shared" si="52"/>
        <v>1</v>
      </c>
    </row>
    <row r="828" spans="1:10" ht="18" customHeight="1">
      <c r="A828" s="339"/>
      <c r="B828" s="827" t="s">
        <v>255</v>
      </c>
      <c r="C828" s="11"/>
      <c r="D828" s="657">
        <f>学校12頁!Y12</f>
        <v>0</v>
      </c>
      <c r="E828" s="329" t="s">
        <v>96</v>
      </c>
      <c r="F828" s="329" t="s">
        <v>238</v>
      </c>
      <c r="G828" s="329" t="s">
        <v>107</v>
      </c>
      <c r="H828" s="4" t="str">
        <f t="shared" ref="H828:H854" si="54">E828&amp;F828&amp;G828&amp;B828</f>
        <v>Ⅱ-11(1)-特-学校-うち1号</v>
      </c>
      <c r="J828" s="4">
        <f t="shared" si="52"/>
        <v>1</v>
      </c>
    </row>
    <row r="829" spans="1:10" ht="18" customHeight="1">
      <c r="A829" s="339"/>
      <c r="B829" s="827" t="s">
        <v>256</v>
      </c>
      <c r="C829" s="14"/>
      <c r="D829" s="655">
        <f>学校12頁!Z12</f>
        <v>0</v>
      </c>
      <c r="E829" s="329" t="s">
        <v>96</v>
      </c>
      <c r="F829" s="329" t="s">
        <v>238</v>
      </c>
      <c r="G829" s="329" t="s">
        <v>107</v>
      </c>
      <c r="H829" s="4" t="str">
        <f t="shared" si="54"/>
        <v>Ⅱ-11(1)-特-学校-うち1号-うち第三者のみ</v>
      </c>
      <c r="J829" s="4">
        <f t="shared" si="52"/>
        <v>1</v>
      </c>
    </row>
    <row r="830" spans="1:10" ht="18" customHeight="1">
      <c r="A830" s="339"/>
      <c r="B830" s="827" t="s">
        <v>257</v>
      </c>
      <c r="C830" s="806"/>
      <c r="D830" s="655">
        <f>学校12頁!AA12</f>
        <v>0</v>
      </c>
      <c r="E830" s="329" t="s">
        <v>96</v>
      </c>
      <c r="F830" s="329" t="s">
        <v>238</v>
      </c>
      <c r="G830" s="329" t="s">
        <v>107</v>
      </c>
      <c r="H830" s="4" t="str">
        <f t="shared" si="54"/>
        <v>Ⅱ-11(1)-特-学校-うち2号</v>
      </c>
      <c r="J830" s="4">
        <f t="shared" si="52"/>
        <v>1</v>
      </c>
    </row>
    <row r="831" spans="1:10" ht="18" customHeight="1">
      <c r="A831" s="339"/>
      <c r="B831" s="827" t="s">
        <v>258</v>
      </c>
      <c r="C831" s="806"/>
      <c r="D831" s="801">
        <f>学校12頁!AB12</f>
        <v>0</v>
      </c>
      <c r="E831" s="329" t="s">
        <v>96</v>
      </c>
      <c r="F831" s="329" t="s">
        <v>238</v>
      </c>
      <c r="G831" s="329" t="s">
        <v>107</v>
      </c>
      <c r="H831" s="4" t="str">
        <f t="shared" si="54"/>
        <v>Ⅱ-11(1)-特-学校-うち2号-うち第三者のみ</v>
      </c>
      <c r="J831" s="4">
        <f t="shared" si="52"/>
        <v>1</v>
      </c>
    </row>
    <row r="832" spans="1:10" ht="18" customHeight="1">
      <c r="A832" s="339"/>
      <c r="B832" s="827" t="s">
        <v>259</v>
      </c>
      <c r="C832" s="10"/>
      <c r="D832" s="655">
        <f>学校12頁!AC12</f>
        <v>0</v>
      </c>
      <c r="E832" s="329" t="s">
        <v>96</v>
      </c>
      <c r="F832" s="329" t="s">
        <v>238</v>
      </c>
      <c r="G832" s="329" t="s">
        <v>107</v>
      </c>
      <c r="H832" s="4" t="str">
        <f t="shared" si="54"/>
        <v>Ⅱ-11(1)-特-〔3〕設置者が調査主体</v>
      </c>
      <c r="J832" s="4">
        <f t="shared" si="52"/>
        <v>1</v>
      </c>
    </row>
    <row r="833" spans="1:10" ht="18" customHeight="1">
      <c r="A833" s="339"/>
      <c r="B833" s="827" t="s">
        <v>260</v>
      </c>
      <c r="C833" s="11"/>
      <c r="D833" s="657">
        <f>学校12頁!AD12</f>
        <v>0</v>
      </c>
      <c r="E833" s="329" t="s">
        <v>96</v>
      </c>
      <c r="F833" s="329" t="s">
        <v>238</v>
      </c>
      <c r="G833" s="329" t="s">
        <v>107</v>
      </c>
      <c r="H833" s="4" t="str">
        <f t="shared" si="54"/>
        <v>Ⅱ-11(1)-特-設置者-うち1号</v>
      </c>
      <c r="J833" s="4">
        <f t="shared" si="52"/>
        <v>1</v>
      </c>
    </row>
    <row r="834" spans="1:10" ht="18" customHeight="1">
      <c r="A834" s="339"/>
      <c r="B834" s="827" t="s">
        <v>261</v>
      </c>
      <c r="C834" s="14"/>
      <c r="D834" s="655">
        <f>学校12頁!AE12</f>
        <v>0</v>
      </c>
      <c r="E834" s="329" t="s">
        <v>96</v>
      </c>
      <c r="F834" s="329" t="s">
        <v>238</v>
      </c>
      <c r="G834" s="329" t="s">
        <v>107</v>
      </c>
      <c r="H834" s="4" t="str">
        <f t="shared" si="54"/>
        <v>Ⅱ-11(1)-特-設置者-うち1号-うち第三者のみ</v>
      </c>
      <c r="J834" s="4">
        <f t="shared" ref="J834:J897" si="55">COUNTIF($H$2:$H$2903,H834)</f>
        <v>1</v>
      </c>
    </row>
    <row r="835" spans="1:10" ht="18" customHeight="1">
      <c r="A835" s="339"/>
      <c r="B835" s="827" t="s">
        <v>262</v>
      </c>
      <c r="C835" s="806"/>
      <c r="D835" s="655">
        <f>学校12頁!AF12</f>
        <v>0</v>
      </c>
      <c r="E835" s="329" t="s">
        <v>96</v>
      </c>
      <c r="F835" s="329" t="s">
        <v>238</v>
      </c>
      <c r="G835" s="329" t="s">
        <v>107</v>
      </c>
      <c r="H835" s="4" t="str">
        <f t="shared" si="54"/>
        <v>Ⅱ-11(1)-特-設置者-うち2号</v>
      </c>
      <c r="J835" s="4">
        <f t="shared" si="55"/>
        <v>1</v>
      </c>
    </row>
    <row r="836" spans="1:10" ht="18" customHeight="1">
      <c r="A836" s="339"/>
      <c r="B836" s="827" t="s">
        <v>263</v>
      </c>
      <c r="C836" s="806"/>
      <c r="D836" s="801">
        <f>学校12頁!AG12</f>
        <v>0</v>
      </c>
      <c r="E836" s="329" t="s">
        <v>96</v>
      </c>
      <c r="F836" s="329" t="s">
        <v>238</v>
      </c>
      <c r="G836" s="329" t="s">
        <v>107</v>
      </c>
      <c r="H836" s="4" t="str">
        <f t="shared" si="54"/>
        <v>Ⅱ-11(1)-特-設置者-うち2号-うち第三者のみ</v>
      </c>
      <c r="J836" s="4">
        <f t="shared" si="55"/>
        <v>1</v>
      </c>
    </row>
    <row r="837" spans="1:10" ht="18" customHeight="1">
      <c r="A837" s="339"/>
      <c r="B837" s="827" t="s">
        <v>264</v>
      </c>
      <c r="C837" s="10"/>
      <c r="D837" s="655">
        <f>学校12頁!AH12</f>
        <v>0</v>
      </c>
      <c r="E837" s="329" t="s">
        <v>96</v>
      </c>
      <c r="F837" s="329" t="s">
        <v>238</v>
      </c>
      <c r="G837" s="329" t="s">
        <v>107</v>
      </c>
      <c r="H837" s="4" t="str">
        <f t="shared" si="54"/>
        <v>Ⅱ-11(1)-特-〔3〕調査主体検討中</v>
      </c>
      <c r="J837" s="4">
        <f t="shared" si="55"/>
        <v>1</v>
      </c>
    </row>
    <row r="838" spans="1:10" ht="18" customHeight="1">
      <c r="A838" s="339"/>
      <c r="B838" s="827" t="s">
        <v>265</v>
      </c>
      <c r="C838" s="11"/>
      <c r="D838" s="657">
        <f>学校12頁!AI12</f>
        <v>0</v>
      </c>
      <c r="E838" s="329" t="s">
        <v>96</v>
      </c>
      <c r="F838" s="329" t="s">
        <v>238</v>
      </c>
      <c r="G838" s="329" t="s">
        <v>107</v>
      </c>
      <c r="H838" s="4" t="str">
        <f t="shared" si="54"/>
        <v>Ⅱ-11(1)-特-検討中-うち1号</v>
      </c>
      <c r="J838" s="4">
        <f t="shared" si="55"/>
        <v>1</v>
      </c>
    </row>
    <row r="839" spans="1:10" ht="18" customHeight="1">
      <c r="A839" s="339"/>
      <c r="B839" s="827" t="s">
        <v>266</v>
      </c>
      <c r="C839" s="14"/>
      <c r="D839" s="655">
        <f>学校12頁!AJ12</f>
        <v>0</v>
      </c>
      <c r="E839" s="329" t="s">
        <v>96</v>
      </c>
      <c r="F839" s="329" t="s">
        <v>238</v>
      </c>
      <c r="G839" s="329" t="s">
        <v>107</v>
      </c>
      <c r="H839" s="4" t="str">
        <f t="shared" si="54"/>
        <v>Ⅱ-11(1)-特-検討中-うち2号</v>
      </c>
      <c r="J839" s="4">
        <f t="shared" si="55"/>
        <v>1</v>
      </c>
    </row>
    <row r="840" spans="1:10" ht="18" customHeight="1">
      <c r="A840" s="339"/>
      <c r="B840" s="827" t="s">
        <v>267</v>
      </c>
      <c r="C840" s="806"/>
      <c r="D840" s="655">
        <f>学校13頁!B12</f>
        <v>0</v>
      </c>
      <c r="E840" s="329" t="s">
        <v>96</v>
      </c>
      <c r="F840" s="329" t="s">
        <v>238</v>
      </c>
      <c r="G840" s="329" t="s">
        <v>107</v>
      </c>
      <c r="H840" s="4" t="str">
        <f t="shared" si="54"/>
        <v>Ⅱ-11(1)-特-〔4〕認知あり-取組中</v>
      </c>
      <c r="J840" s="4">
        <f t="shared" si="55"/>
        <v>1</v>
      </c>
    </row>
    <row r="841" spans="1:10" ht="18" customHeight="1">
      <c r="A841" s="339"/>
      <c r="B841" s="827" t="s">
        <v>268</v>
      </c>
      <c r="C841" s="806"/>
      <c r="D841" s="655">
        <f>学校13頁!C12</f>
        <v>0</v>
      </c>
      <c r="E841" s="329" t="s">
        <v>96</v>
      </c>
      <c r="F841" s="329" t="s">
        <v>238</v>
      </c>
      <c r="G841" s="329" t="s">
        <v>107</v>
      </c>
      <c r="H841" s="4" t="str">
        <f t="shared" si="54"/>
        <v>Ⅱ-11(1)-特-認知あり-取組中-うち1号</v>
      </c>
      <c r="J841" s="4">
        <f t="shared" si="55"/>
        <v>1</v>
      </c>
    </row>
    <row r="842" spans="1:10" ht="18" customHeight="1">
      <c r="A842" s="339"/>
      <c r="B842" s="827" t="s">
        <v>269</v>
      </c>
      <c r="C842" s="630"/>
      <c r="D842" s="801">
        <f>学校13頁!D12</f>
        <v>0</v>
      </c>
      <c r="E842" s="329" t="s">
        <v>96</v>
      </c>
      <c r="F842" s="329" t="s">
        <v>238</v>
      </c>
      <c r="G842" s="329" t="s">
        <v>107</v>
      </c>
      <c r="H842" s="4" t="str">
        <f t="shared" si="54"/>
        <v>Ⅱ-11(1)-特-認知あり-取組中-うち2号</v>
      </c>
      <c r="J842" s="4">
        <f t="shared" si="55"/>
        <v>1</v>
      </c>
    </row>
    <row r="843" spans="1:10" ht="18" customHeight="1">
      <c r="A843" s="339"/>
      <c r="B843" s="827" t="s">
        <v>270</v>
      </c>
      <c r="C843" s="11"/>
      <c r="D843" s="792">
        <f>学校13頁!E12</f>
        <v>0</v>
      </c>
      <c r="E843" s="329" t="s">
        <v>96</v>
      </c>
      <c r="F843" s="329" t="s">
        <v>238</v>
      </c>
      <c r="G843" s="329" t="s">
        <v>107</v>
      </c>
      <c r="H843" s="4" t="str">
        <f t="shared" si="54"/>
        <v>Ⅱ-11(1)-特-〔4〕認知あり-解消と判断</v>
      </c>
      <c r="J843" s="4">
        <f t="shared" si="55"/>
        <v>1</v>
      </c>
    </row>
    <row r="844" spans="1:10" ht="18" customHeight="1">
      <c r="A844" s="339"/>
      <c r="B844" s="827" t="s">
        <v>271</v>
      </c>
      <c r="C844" s="14"/>
      <c r="D844" s="655">
        <f>学校13頁!F12</f>
        <v>0</v>
      </c>
      <c r="E844" s="329" t="s">
        <v>96</v>
      </c>
      <c r="F844" s="329" t="s">
        <v>238</v>
      </c>
      <c r="G844" s="329" t="s">
        <v>107</v>
      </c>
      <c r="H844" s="4" t="str">
        <f t="shared" si="54"/>
        <v>Ⅱ-11(1)-特-認知あり-解消と判断-うち1号</v>
      </c>
      <c r="J844" s="4">
        <f t="shared" si="55"/>
        <v>1</v>
      </c>
    </row>
    <row r="845" spans="1:10" ht="18" customHeight="1">
      <c r="A845" s="339"/>
      <c r="B845" s="827" t="s">
        <v>272</v>
      </c>
      <c r="C845" s="806"/>
      <c r="D845" s="655">
        <f>学校13頁!G12</f>
        <v>0</v>
      </c>
      <c r="E845" s="329" t="s">
        <v>96</v>
      </c>
      <c r="F845" s="329" t="s">
        <v>238</v>
      </c>
      <c r="G845" s="329" t="s">
        <v>107</v>
      </c>
      <c r="H845" s="4" t="str">
        <f t="shared" si="54"/>
        <v>Ⅱ-11(1)-特-認知あり-解消と判断-うち2号</v>
      </c>
      <c r="J845" s="4">
        <f t="shared" si="55"/>
        <v>1</v>
      </c>
    </row>
    <row r="846" spans="1:10" ht="18" customHeight="1">
      <c r="A846" s="339"/>
      <c r="B846" s="827" t="s">
        <v>273</v>
      </c>
      <c r="C846" s="806"/>
      <c r="D846" s="801">
        <f>学校13頁!H12</f>
        <v>0</v>
      </c>
      <c r="E846" s="329" t="s">
        <v>96</v>
      </c>
      <c r="F846" s="329" t="s">
        <v>238</v>
      </c>
      <c r="G846" s="329" t="s">
        <v>107</v>
      </c>
      <c r="H846" s="4" t="str">
        <f t="shared" si="54"/>
        <v>Ⅱ-11(1)-特-〔4〕認知なし-情報あり</v>
      </c>
      <c r="J846" s="4">
        <f t="shared" si="55"/>
        <v>1</v>
      </c>
    </row>
    <row r="847" spans="1:10" ht="18" customHeight="1">
      <c r="A847" s="339"/>
      <c r="B847" s="827" t="s">
        <v>274</v>
      </c>
      <c r="C847" s="10"/>
      <c r="D847" s="655">
        <f>学校13頁!I12</f>
        <v>0</v>
      </c>
      <c r="E847" s="329" t="s">
        <v>96</v>
      </c>
      <c r="F847" s="329" t="s">
        <v>238</v>
      </c>
      <c r="G847" s="329" t="s">
        <v>107</v>
      </c>
      <c r="H847" s="4" t="str">
        <f t="shared" si="54"/>
        <v>Ⅱ-11(1)-特-認知なし-情報あり-うち1号</v>
      </c>
      <c r="J847" s="4">
        <f t="shared" si="55"/>
        <v>1</v>
      </c>
    </row>
    <row r="848" spans="1:10" ht="18" customHeight="1">
      <c r="A848" s="339"/>
      <c r="B848" s="827" t="s">
        <v>275</v>
      </c>
      <c r="C848" s="11"/>
      <c r="D848" s="657">
        <f>学校13頁!J12</f>
        <v>0</v>
      </c>
      <c r="E848" s="329" t="s">
        <v>96</v>
      </c>
      <c r="F848" s="329" t="s">
        <v>238</v>
      </c>
      <c r="G848" s="329" t="s">
        <v>107</v>
      </c>
      <c r="H848" s="4" t="str">
        <f t="shared" si="54"/>
        <v>Ⅱ-11(1)-特-認知なし-情報あり-うち2号</v>
      </c>
      <c r="J848" s="4">
        <f t="shared" si="55"/>
        <v>1</v>
      </c>
    </row>
    <row r="849" spans="1:10" ht="18" customHeight="1">
      <c r="A849" s="339"/>
      <c r="B849" s="827" t="s">
        <v>276</v>
      </c>
      <c r="C849" s="14"/>
      <c r="D849" s="655">
        <f>学校13頁!K12</f>
        <v>0</v>
      </c>
      <c r="E849" s="329" t="s">
        <v>96</v>
      </c>
      <c r="F849" s="329" t="s">
        <v>238</v>
      </c>
      <c r="G849" s="329" t="s">
        <v>107</v>
      </c>
      <c r="H849" s="4" t="str">
        <f t="shared" si="54"/>
        <v>Ⅱ-11(1)-特-〔4〕認知なし-情報なし</v>
      </c>
      <c r="J849" s="4">
        <f t="shared" si="55"/>
        <v>1</v>
      </c>
    </row>
    <row r="850" spans="1:10" ht="18" customHeight="1">
      <c r="A850" s="339"/>
      <c r="B850" s="827" t="s">
        <v>277</v>
      </c>
      <c r="C850" s="806"/>
      <c r="D850" s="655">
        <f>学校13頁!L12</f>
        <v>0</v>
      </c>
      <c r="E850" s="329" t="s">
        <v>96</v>
      </c>
      <c r="F850" s="329" t="s">
        <v>238</v>
      </c>
      <c r="G850" s="329" t="s">
        <v>107</v>
      </c>
      <c r="H850" s="4" t="str">
        <f t="shared" si="54"/>
        <v>Ⅱ-11(1)-特-認知なし-情報なし-うち1号</v>
      </c>
      <c r="J850" s="4">
        <f t="shared" si="55"/>
        <v>1</v>
      </c>
    </row>
    <row r="851" spans="1:10" ht="18" customHeight="1">
      <c r="A851" s="339"/>
      <c r="B851" s="827" t="s">
        <v>278</v>
      </c>
      <c r="C851" s="806"/>
      <c r="D851" s="801">
        <f>学校13頁!M12</f>
        <v>0</v>
      </c>
      <c r="E851" s="329" t="s">
        <v>96</v>
      </c>
      <c r="F851" s="329" t="s">
        <v>238</v>
      </c>
      <c r="G851" s="329" t="s">
        <v>107</v>
      </c>
      <c r="H851" s="4" t="str">
        <f t="shared" si="54"/>
        <v>Ⅱ-11(1)-特-認知なし-情報なし-うち2号</v>
      </c>
      <c r="J851" s="4">
        <f t="shared" si="55"/>
        <v>1</v>
      </c>
    </row>
    <row r="852" spans="1:10" ht="18" customHeight="1">
      <c r="A852" s="339"/>
      <c r="B852" s="827" t="s">
        <v>279</v>
      </c>
      <c r="C852" s="10"/>
      <c r="D852" s="655">
        <f>学校13頁!N12</f>
        <v>0</v>
      </c>
      <c r="E852" s="329" t="s">
        <v>96</v>
      </c>
      <c r="F852" s="329" t="s">
        <v>238</v>
      </c>
      <c r="G852" s="329" t="s">
        <v>107</v>
      </c>
      <c r="H852" s="4" t="str">
        <f t="shared" si="54"/>
        <v>Ⅱ-11(1)-特-〔5〕再調査件数</v>
      </c>
      <c r="J852" s="4">
        <f t="shared" si="55"/>
        <v>1</v>
      </c>
    </row>
    <row r="853" spans="1:10" ht="18" customHeight="1">
      <c r="A853" s="339"/>
      <c r="B853" s="827" t="s">
        <v>280</v>
      </c>
      <c r="C853" s="9"/>
      <c r="D853" s="659">
        <f>学校13頁!O12</f>
        <v>0</v>
      </c>
      <c r="E853" s="329" t="s">
        <v>96</v>
      </c>
      <c r="F853" s="329" t="s">
        <v>238</v>
      </c>
      <c r="G853" s="329" t="s">
        <v>107</v>
      </c>
      <c r="H853" s="4" t="str">
        <f t="shared" si="54"/>
        <v>Ⅱ-11(1)-特-〔5〕-うち1号</v>
      </c>
      <c r="J853" s="4">
        <f t="shared" si="55"/>
        <v>1</v>
      </c>
    </row>
    <row r="854" spans="1:10" ht="18" customHeight="1">
      <c r="A854" s="347"/>
      <c r="B854" s="570" t="s">
        <v>281</v>
      </c>
      <c r="C854" s="135"/>
      <c r="D854" s="656">
        <f>学校13頁!P12</f>
        <v>0</v>
      </c>
      <c r="E854" s="329" t="s">
        <v>96</v>
      </c>
      <c r="F854" s="329" t="s">
        <v>238</v>
      </c>
      <c r="G854" s="329" t="s">
        <v>107</v>
      </c>
      <c r="H854" s="4" t="str">
        <f t="shared" si="54"/>
        <v>Ⅱ-11(1)-特-〔5〕-うち2号</v>
      </c>
      <c r="J854" s="4">
        <f t="shared" si="55"/>
        <v>1</v>
      </c>
    </row>
    <row r="855" spans="1:10" ht="18" customHeight="1">
      <c r="A855" s="349" t="s">
        <v>284</v>
      </c>
      <c r="B855" s="379"/>
      <c r="C855" s="612"/>
      <c r="D855" s="790"/>
      <c r="H855" s="332" t="str">
        <f>A855</f>
        <v>（2）いじめ防止対策推進法第12条に規定する「地方いじめ防止基本方針」を策定した自治体数</v>
      </c>
      <c r="J855" s="4">
        <f t="shared" si="55"/>
        <v>1</v>
      </c>
    </row>
    <row r="856" spans="1:10" ht="18" customHeight="1">
      <c r="A856" s="339" t="s">
        <v>285</v>
      </c>
      <c r="B856" s="350" t="s">
        <v>286</v>
      </c>
      <c r="C856" s="622"/>
      <c r="D856" s="657">
        <f>委員会1頁!H6</f>
        <v>0</v>
      </c>
      <c r="E856" s="329" t="s">
        <v>96</v>
      </c>
      <c r="F856" s="329" t="s">
        <v>287</v>
      </c>
      <c r="G856" s="329" t="s">
        <v>288</v>
      </c>
      <c r="H856" s="4" t="str">
        <f>E856&amp;F856&amp;G856&amp;B856</f>
        <v>Ⅱ-11(2)-市町村-(1) 策定済</v>
      </c>
      <c r="J856" s="4">
        <f t="shared" si="55"/>
        <v>1</v>
      </c>
    </row>
    <row r="857" spans="1:10" ht="18" customHeight="1">
      <c r="A857" s="339"/>
      <c r="B857" s="351" t="s">
        <v>289</v>
      </c>
      <c r="C857" s="9"/>
      <c r="D857" s="655">
        <f>委員会1頁!I6</f>
        <v>0</v>
      </c>
      <c r="E857" s="329" t="s">
        <v>96</v>
      </c>
      <c r="F857" s="329" t="s">
        <v>287</v>
      </c>
      <c r="G857" s="329" t="s">
        <v>288</v>
      </c>
      <c r="H857" s="4" t="str">
        <f t="shared" ref="H857:H860" si="56">E857&amp;F857&amp;G857&amp;B857</f>
        <v>Ⅱ-11(2)-市町村-(2) 策定に向けて検討中</v>
      </c>
      <c r="J857" s="4">
        <f t="shared" si="55"/>
        <v>1</v>
      </c>
    </row>
    <row r="858" spans="1:10" ht="18" customHeight="1">
      <c r="A858" s="339"/>
      <c r="B858" s="832" t="s">
        <v>290</v>
      </c>
      <c r="C858" s="8"/>
      <c r="D858" s="658">
        <f>委員会1頁!J6</f>
        <v>0</v>
      </c>
      <c r="E858" s="329" t="s">
        <v>96</v>
      </c>
      <c r="F858" s="329" t="s">
        <v>287</v>
      </c>
      <c r="G858" s="329" t="s">
        <v>288</v>
      </c>
      <c r="H858" s="4" t="str">
        <f t="shared" si="56"/>
        <v>Ⅱ-11(2)-市町村-(3) 検討中</v>
      </c>
      <c r="J858" s="4">
        <f t="shared" si="55"/>
        <v>1</v>
      </c>
    </row>
    <row r="859" spans="1:10" ht="18" customHeight="1">
      <c r="A859" s="339"/>
      <c r="B859" s="832" t="s">
        <v>291</v>
      </c>
      <c r="C859" s="632"/>
      <c r="D859" s="659">
        <f>委員会1頁!K6</f>
        <v>0</v>
      </c>
      <c r="E859" s="329" t="s">
        <v>96</v>
      </c>
      <c r="F859" s="329" t="s">
        <v>287</v>
      </c>
      <c r="G859" s="329" t="s">
        <v>288</v>
      </c>
      <c r="H859" s="4" t="str">
        <f t="shared" si="56"/>
        <v>Ⅱ-11(2)-市町村-(4) 策定しない</v>
      </c>
      <c r="J859" s="4">
        <f t="shared" si="55"/>
        <v>1</v>
      </c>
    </row>
    <row r="860" spans="1:10" ht="18" customHeight="1">
      <c r="A860" s="347"/>
      <c r="B860" s="832" t="s">
        <v>292</v>
      </c>
      <c r="C860" s="825"/>
      <c r="D860" s="820">
        <f>委員会1頁!L6</f>
        <v>0</v>
      </c>
      <c r="E860" s="329" t="s">
        <v>96</v>
      </c>
      <c r="F860" s="329" t="s">
        <v>287</v>
      </c>
      <c r="G860" s="329" t="s">
        <v>288</v>
      </c>
      <c r="H860" s="4" t="str">
        <f t="shared" si="56"/>
        <v>Ⅱ-11(2)-市町村-(5) 計</v>
      </c>
      <c r="J860" s="4">
        <f t="shared" si="55"/>
        <v>1</v>
      </c>
    </row>
    <row r="861" spans="1:10" ht="18" customHeight="1">
      <c r="A861" s="349" t="s">
        <v>293</v>
      </c>
      <c r="B861" s="823"/>
      <c r="C861" s="833"/>
      <c r="D861" s="790"/>
      <c r="H861" s="332" t="str">
        <f>A861</f>
        <v>（3）いじめ防止対策推進法第14条第1項に規定する「いじめ問題対策連絡協議会」を設置した自治体数</v>
      </c>
      <c r="J861" s="4">
        <f t="shared" si="55"/>
        <v>1</v>
      </c>
    </row>
    <row r="862" spans="1:10" ht="18" customHeight="1">
      <c r="A862" s="339" t="s">
        <v>294</v>
      </c>
      <c r="B862" s="350" t="s">
        <v>295</v>
      </c>
      <c r="C862" s="622"/>
      <c r="D862" s="657">
        <f>委員会1頁!H11</f>
        <v>0</v>
      </c>
      <c r="E862" s="329" t="s">
        <v>96</v>
      </c>
      <c r="F862" s="329" t="s">
        <v>296</v>
      </c>
      <c r="G862" s="329" t="s">
        <v>297</v>
      </c>
      <c r="H862" s="4" t="str">
        <f t="shared" ref="H862:H892" si="57">E862&amp;F862&amp;G862&amp;B862</f>
        <v>Ⅱ-11(3)-都道府県-(1) 条例による設置</v>
      </c>
      <c r="J862" s="4">
        <f t="shared" si="55"/>
        <v>1</v>
      </c>
    </row>
    <row r="863" spans="1:10" ht="18" customHeight="1">
      <c r="A863" s="341"/>
      <c r="B863" s="351" t="s">
        <v>298</v>
      </c>
      <c r="C863" s="622"/>
      <c r="D863" s="657">
        <f>委員会1頁!I11</f>
        <v>0</v>
      </c>
      <c r="E863" s="329" t="s">
        <v>96</v>
      </c>
      <c r="F863" s="329" t="s">
        <v>296</v>
      </c>
      <c r="G863" s="329" t="s">
        <v>297</v>
      </c>
      <c r="H863" s="4" t="str">
        <f t="shared" si="57"/>
        <v>Ⅱ-11(3)-都道府県-(2) 条例以外で設置</v>
      </c>
      <c r="J863" s="4">
        <f t="shared" si="55"/>
        <v>1</v>
      </c>
    </row>
    <row r="864" spans="1:10" ht="18" customHeight="1">
      <c r="A864" s="339"/>
      <c r="B864" s="832" t="s">
        <v>299</v>
      </c>
      <c r="C864" s="622"/>
      <c r="D864" s="657">
        <f>委員会1頁!J11</f>
        <v>0</v>
      </c>
      <c r="E864" s="329" t="s">
        <v>96</v>
      </c>
      <c r="F864" s="329" t="s">
        <v>296</v>
      </c>
      <c r="G864" s="329" t="s">
        <v>297</v>
      </c>
      <c r="H864" s="4" t="str">
        <f t="shared" si="57"/>
        <v>Ⅱ-11(3)-都道府県-(3) 設置に向けて検討中</v>
      </c>
      <c r="J864" s="4">
        <f t="shared" si="55"/>
        <v>1</v>
      </c>
    </row>
    <row r="865" spans="1:10" ht="18" customHeight="1">
      <c r="A865" s="339"/>
      <c r="B865" s="832" t="s">
        <v>300</v>
      </c>
      <c r="C865" s="622"/>
      <c r="D865" s="657">
        <f>委員会1頁!K11</f>
        <v>0</v>
      </c>
      <c r="E865" s="329" t="s">
        <v>96</v>
      </c>
      <c r="F865" s="329" t="s">
        <v>296</v>
      </c>
      <c r="G865" s="329" t="s">
        <v>297</v>
      </c>
      <c r="H865" s="4" t="str">
        <f t="shared" si="57"/>
        <v>Ⅱ-11(3)-都道府県-(4) 検討中</v>
      </c>
      <c r="J865" s="4">
        <f t="shared" si="55"/>
        <v>1</v>
      </c>
    </row>
    <row r="866" spans="1:10" ht="18" customHeight="1">
      <c r="A866" s="339"/>
      <c r="B866" s="832" t="s">
        <v>301</v>
      </c>
      <c r="C866" s="9"/>
      <c r="D866" s="657">
        <f>委員会1頁!L11</f>
        <v>0</v>
      </c>
      <c r="E866" s="329" t="s">
        <v>96</v>
      </c>
      <c r="F866" s="329" t="s">
        <v>296</v>
      </c>
      <c r="G866" s="329" t="s">
        <v>297</v>
      </c>
      <c r="H866" s="4" t="str">
        <f t="shared" si="57"/>
        <v>Ⅱ-11(3)-都道府県-(5) 設置しない</v>
      </c>
      <c r="J866" s="4">
        <f t="shared" si="55"/>
        <v>1</v>
      </c>
    </row>
    <row r="867" spans="1:10" ht="18" customHeight="1">
      <c r="A867" s="347"/>
      <c r="B867" s="829" t="s">
        <v>302</v>
      </c>
      <c r="C867" s="135"/>
      <c r="D867" s="657">
        <f>委員会1頁!M11</f>
        <v>0</v>
      </c>
      <c r="E867" s="329" t="s">
        <v>96</v>
      </c>
      <c r="F867" s="329" t="s">
        <v>296</v>
      </c>
      <c r="G867" s="329" t="s">
        <v>297</v>
      </c>
      <c r="H867" s="4" t="str">
        <f t="shared" si="57"/>
        <v>Ⅱ-11(3)-都道府県-(6) 計</v>
      </c>
      <c r="J867" s="4">
        <f t="shared" si="55"/>
        <v>1</v>
      </c>
    </row>
    <row r="868" spans="1:10" ht="18" customHeight="1">
      <c r="A868" s="339" t="s">
        <v>285</v>
      </c>
      <c r="B868" s="350" t="s">
        <v>295</v>
      </c>
      <c r="C868" s="8"/>
      <c r="D868" s="792">
        <f>委員会1頁!H12</f>
        <v>0</v>
      </c>
      <c r="E868" s="329" t="s">
        <v>96</v>
      </c>
      <c r="F868" s="329" t="s">
        <v>296</v>
      </c>
      <c r="G868" s="329" t="s">
        <v>288</v>
      </c>
      <c r="H868" s="4" t="str">
        <f t="shared" si="57"/>
        <v>Ⅱ-11(3)-市町村-(1) 条例による設置</v>
      </c>
      <c r="J868" s="4">
        <f t="shared" si="55"/>
        <v>1</v>
      </c>
    </row>
    <row r="869" spans="1:10" ht="18" customHeight="1">
      <c r="A869" s="339"/>
      <c r="B869" s="351" t="s">
        <v>298</v>
      </c>
      <c r="C869" s="800"/>
      <c r="D869" s="657">
        <f>委員会1頁!I12</f>
        <v>0</v>
      </c>
      <c r="E869" s="329" t="s">
        <v>96</v>
      </c>
      <c r="F869" s="329" t="s">
        <v>296</v>
      </c>
      <c r="G869" s="329" t="s">
        <v>288</v>
      </c>
      <c r="H869" s="4" t="str">
        <f t="shared" si="57"/>
        <v>Ⅱ-11(3)-市町村-(2) 条例以外で設置</v>
      </c>
      <c r="J869" s="4">
        <f t="shared" si="55"/>
        <v>1</v>
      </c>
    </row>
    <row r="870" spans="1:10" ht="18" customHeight="1">
      <c r="A870" s="339"/>
      <c r="B870" s="832" t="s">
        <v>299</v>
      </c>
      <c r="C870" s="800"/>
      <c r="D870" s="657">
        <f>委員会1頁!J12</f>
        <v>0</v>
      </c>
      <c r="E870" s="329" t="s">
        <v>96</v>
      </c>
      <c r="F870" s="329" t="s">
        <v>296</v>
      </c>
      <c r="G870" s="329" t="s">
        <v>288</v>
      </c>
      <c r="H870" s="4" t="str">
        <f t="shared" si="57"/>
        <v>Ⅱ-11(3)-市町村-(3) 設置に向けて検討中</v>
      </c>
      <c r="J870" s="4">
        <f t="shared" si="55"/>
        <v>1</v>
      </c>
    </row>
    <row r="871" spans="1:10" ht="18" customHeight="1">
      <c r="A871" s="339"/>
      <c r="B871" s="832" t="s">
        <v>300</v>
      </c>
      <c r="C871" s="9"/>
      <c r="D871" s="655">
        <f>委員会1頁!K12</f>
        <v>0</v>
      </c>
      <c r="E871" s="329" t="s">
        <v>96</v>
      </c>
      <c r="F871" s="329" t="s">
        <v>296</v>
      </c>
      <c r="G871" s="329" t="s">
        <v>288</v>
      </c>
      <c r="H871" s="4" t="str">
        <f t="shared" si="57"/>
        <v>Ⅱ-11(3)-市町村-(4) 検討中</v>
      </c>
      <c r="J871" s="4">
        <f t="shared" si="55"/>
        <v>1</v>
      </c>
    </row>
    <row r="872" spans="1:10" ht="18" customHeight="1">
      <c r="A872" s="339"/>
      <c r="B872" s="832" t="s">
        <v>301</v>
      </c>
      <c r="C872" s="624"/>
      <c r="D872" s="657">
        <f>委員会1頁!L12</f>
        <v>0</v>
      </c>
      <c r="E872" s="329" t="s">
        <v>96</v>
      </c>
      <c r="F872" s="329" t="s">
        <v>296</v>
      </c>
      <c r="G872" s="329" t="s">
        <v>288</v>
      </c>
      <c r="H872" s="4" t="str">
        <f t="shared" si="57"/>
        <v>Ⅱ-11(3)-市町村-(5) 設置しない</v>
      </c>
      <c r="J872" s="4">
        <f t="shared" si="55"/>
        <v>1</v>
      </c>
    </row>
    <row r="873" spans="1:10" ht="18" customHeight="1">
      <c r="A873" s="347"/>
      <c r="B873" s="829" t="s">
        <v>302</v>
      </c>
      <c r="C873" s="812"/>
      <c r="D873" s="795">
        <f>委員会1頁!M12</f>
        <v>0</v>
      </c>
      <c r="E873" s="329" t="s">
        <v>96</v>
      </c>
      <c r="F873" s="329" t="s">
        <v>296</v>
      </c>
      <c r="G873" s="329" t="s">
        <v>288</v>
      </c>
      <c r="H873" s="4" t="str">
        <f t="shared" si="57"/>
        <v>Ⅱ-11(3)-市町村-(6) 計</v>
      </c>
      <c r="J873" s="4">
        <f t="shared" si="55"/>
        <v>1</v>
      </c>
    </row>
    <row r="874" spans="1:10" ht="18" customHeight="1">
      <c r="A874" s="349" t="s">
        <v>303</v>
      </c>
      <c r="B874" s="379"/>
      <c r="C874" s="812"/>
      <c r="D874" s="795"/>
      <c r="H874" s="332" t="str">
        <f>A874</f>
        <v>（4）いじめ防止対策推進法及びいじめ防止基本方針に基づき，条例により，「重大事態」の調査又は再調査を行うための機関を設置した自治体数</v>
      </c>
      <c r="J874" s="4">
        <f t="shared" si="55"/>
        <v>1</v>
      </c>
    </row>
    <row r="875" spans="1:10" ht="18" customHeight="1">
      <c r="A875" s="339" t="s">
        <v>294</v>
      </c>
      <c r="B875" s="350" t="s">
        <v>304</v>
      </c>
      <c r="C875" s="622"/>
      <c r="D875" s="657">
        <f>委員会1頁!H18</f>
        <v>0</v>
      </c>
      <c r="E875" s="329" t="s">
        <v>96</v>
      </c>
      <c r="F875" s="329" t="s">
        <v>305</v>
      </c>
      <c r="G875" s="329" t="s">
        <v>297</v>
      </c>
      <c r="H875" s="4" t="str">
        <f t="shared" si="57"/>
        <v>Ⅱ-11(4)-都道府県-教育委員会附属(1) 設置済</v>
      </c>
      <c r="J875" s="4">
        <f t="shared" si="55"/>
        <v>1</v>
      </c>
    </row>
    <row r="876" spans="1:10" ht="18" customHeight="1">
      <c r="A876" s="341"/>
      <c r="B876" s="351" t="s">
        <v>306</v>
      </c>
      <c r="C876" s="622"/>
      <c r="D876" s="657">
        <f>委員会1頁!I18</f>
        <v>0</v>
      </c>
      <c r="E876" s="329" t="s">
        <v>96</v>
      </c>
      <c r="F876" s="329" t="s">
        <v>305</v>
      </c>
      <c r="G876" s="329" t="s">
        <v>297</v>
      </c>
      <c r="H876" s="4" t="str">
        <f t="shared" si="57"/>
        <v>Ⅱ-11(4)-都道府県-教育委員会附属(2) 設置に向けて検討中</v>
      </c>
      <c r="J876" s="4">
        <f t="shared" si="55"/>
        <v>1</v>
      </c>
    </row>
    <row r="877" spans="1:10" ht="18" customHeight="1">
      <c r="A877" s="339"/>
      <c r="B877" s="832" t="s">
        <v>307</v>
      </c>
      <c r="C877" s="8"/>
      <c r="D877" s="657">
        <f>委員会1頁!J18</f>
        <v>0</v>
      </c>
      <c r="E877" s="329" t="s">
        <v>96</v>
      </c>
      <c r="F877" s="329" t="s">
        <v>305</v>
      </c>
      <c r="G877" s="329" t="s">
        <v>297</v>
      </c>
      <c r="H877" s="4" t="str">
        <f t="shared" si="57"/>
        <v>Ⅱ-11(4)-都道府県-教育委員会附属(3) 検討中</v>
      </c>
      <c r="J877" s="4">
        <f t="shared" si="55"/>
        <v>1</v>
      </c>
    </row>
    <row r="878" spans="1:10" ht="18" customHeight="1">
      <c r="A878" s="339"/>
      <c r="B878" s="832" t="s">
        <v>308</v>
      </c>
      <c r="C878" s="9"/>
      <c r="D878" s="655">
        <f>委員会1頁!K18</f>
        <v>0</v>
      </c>
      <c r="E878" s="329" t="s">
        <v>96</v>
      </c>
      <c r="F878" s="329" t="s">
        <v>305</v>
      </c>
      <c r="G878" s="329" t="s">
        <v>297</v>
      </c>
      <c r="H878" s="4" t="str">
        <f t="shared" si="57"/>
        <v>Ⅱ-11(4)-都道府県-教育委員会附属(4) 設置しない</v>
      </c>
      <c r="J878" s="4">
        <f t="shared" si="55"/>
        <v>1</v>
      </c>
    </row>
    <row r="879" spans="1:10" ht="18" customHeight="1">
      <c r="A879" s="339"/>
      <c r="B879" s="829" t="s">
        <v>309</v>
      </c>
      <c r="C879" s="812"/>
      <c r="D879" s="795">
        <f>委員会1頁!L18</f>
        <v>0</v>
      </c>
      <c r="E879" s="329" t="s">
        <v>96</v>
      </c>
      <c r="F879" s="329" t="s">
        <v>305</v>
      </c>
      <c r="G879" s="329" t="s">
        <v>297</v>
      </c>
      <c r="H879" s="4" t="str">
        <f t="shared" si="57"/>
        <v>Ⅱ-11(4)-都道府県-教育委員会附属(5) 計</v>
      </c>
      <c r="J879" s="4">
        <f t="shared" si="55"/>
        <v>1</v>
      </c>
    </row>
    <row r="880" spans="1:10" ht="18" customHeight="1">
      <c r="A880" s="339"/>
      <c r="B880" s="350" t="s">
        <v>310</v>
      </c>
      <c r="C880" s="8"/>
      <c r="D880" s="657">
        <f>委員会1頁!H19</f>
        <v>0</v>
      </c>
      <c r="E880" s="329" t="s">
        <v>96</v>
      </c>
      <c r="F880" s="329" t="s">
        <v>305</v>
      </c>
      <c r="G880" s="329" t="s">
        <v>297</v>
      </c>
      <c r="H880" s="4" t="str">
        <f t="shared" si="57"/>
        <v>Ⅱ-11(4)-都道府県-30条2項機関(1) 設置済</v>
      </c>
      <c r="J880" s="4">
        <f t="shared" si="55"/>
        <v>1</v>
      </c>
    </row>
    <row r="881" spans="1:10" ht="18" customHeight="1">
      <c r="A881" s="341"/>
      <c r="B881" s="351" t="s">
        <v>311</v>
      </c>
      <c r="C881" s="800"/>
      <c r="D881" s="657">
        <f>委員会1頁!I19</f>
        <v>0</v>
      </c>
      <c r="E881" s="329" t="s">
        <v>96</v>
      </c>
      <c r="F881" s="329" t="s">
        <v>305</v>
      </c>
      <c r="G881" s="329" t="s">
        <v>297</v>
      </c>
      <c r="H881" s="4" t="str">
        <f t="shared" si="57"/>
        <v>Ⅱ-11(4)-都道府県-30条2項機関(2) 設置に向けて検討中</v>
      </c>
      <c r="J881" s="4">
        <f t="shared" si="55"/>
        <v>1</v>
      </c>
    </row>
    <row r="882" spans="1:10" ht="18" customHeight="1">
      <c r="A882" s="339"/>
      <c r="B882" s="832" t="s">
        <v>312</v>
      </c>
      <c r="C882" s="9"/>
      <c r="D882" s="655">
        <f>委員会1頁!J19</f>
        <v>0</v>
      </c>
      <c r="E882" s="329" t="s">
        <v>96</v>
      </c>
      <c r="F882" s="329" t="s">
        <v>305</v>
      </c>
      <c r="G882" s="329" t="s">
        <v>297</v>
      </c>
      <c r="H882" s="4" t="str">
        <f t="shared" si="57"/>
        <v>Ⅱ-11(4)-都道府県-30条2項機関(3) 検討中</v>
      </c>
      <c r="J882" s="4">
        <f t="shared" si="55"/>
        <v>1</v>
      </c>
    </row>
    <row r="883" spans="1:10" ht="18" customHeight="1">
      <c r="A883" s="339"/>
      <c r="B883" s="832" t="s">
        <v>313</v>
      </c>
      <c r="C883" s="624"/>
      <c r="D883" s="657">
        <f>委員会1頁!K19</f>
        <v>0</v>
      </c>
      <c r="E883" s="329" t="s">
        <v>96</v>
      </c>
      <c r="F883" s="329" t="s">
        <v>305</v>
      </c>
      <c r="G883" s="329" t="s">
        <v>297</v>
      </c>
      <c r="H883" s="4" t="str">
        <f t="shared" si="57"/>
        <v>Ⅱ-11(4)-都道府県-30条2項機関(4) 設置しない</v>
      </c>
      <c r="J883" s="4">
        <f t="shared" si="55"/>
        <v>1</v>
      </c>
    </row>
    <row r="884" spans="1:10" ht="18" customHeight="1">
      <c r="A884" s="339"/>
      <c r="B884" s="829" t="s">
        <v>314</v>
      </c>
      <c r="C884" s="812"/>
      <c r="D884" s="795">
        <f>委員会1頁!L19</f>
        <v>0</v>
      </c>
      <c r="E884" s="329" t="s">
        <v>96</v>
      </c>
      <c r="F884" s="329" t="s">
        <v>305</v>
      </c>
      <c r="G884" s="329" t="s">
        <v>297</v>
      </c>
      <c r="H884" s="4" t="str">
        <f t="shared" si="57"/>
        <v>Ⅱ-11(4)-都道府県-30条2項機関(5) 計</v>
      </c>
      <c r="J884" s="4">
        <f t="shared" si="55"/>
        <v>1</v>
      </c>
    </row>
    <row r="885" spans="1:10" ht="18" customHeight="1">
      <c r="A885" s="339"/>
      <c r="B885" s="350" t="s">
        <v>315</v>
      </c>
      <c r="C885" s="622"/>
      <c r="D885" s="658">
        <f>委員会1頁!H20</f>
        <v>0</v>
      </c>
      <c r="E885" s="329" t="s">
        <v>96</v>
      </c>
      <c r="F885" s="329" t="s">
        <v>305</v>
      </c>
      <c r="G885" s="329" t="s">
        <v>297</v>
      </c>
      <c r="H885" s="4" t="str">
        <f t="shared" si="57"/>
        <v>Ⅱ-11(4)-都道府県-31条2項機関(1) 設置済</v>
      </c>
      <c r="J885" s="4">
        <f t="shared" si="55"/>
        <v>1</v>
      </c>
    </row>
    <row r="886" spans="1:10" ht="18" customHeight="1">
      <c r="A886" s="341"/>
      <c r="B886" s="351" t="s">
        <v>316</v>
      </c>
      <c r="C886" s="622"/>
      <c r="D886" s="655">
        <f>委員会1頁!I20</f>
        <v>0</v>
      </c>
      <c r="E886" s="329" t="s">
        <v>96</v>
      </c>
      <c r="F886" s="329" t="s">
        <v>305</v>
      </c>
      <c r="G886" s="329" t="s">
        <v>297</v>
      </c>
      <c r="H886" s="4" t="str">
        <f t="shared" si="57"/>
        <v>Ⅱ-11(4)-都道府県-31条2項機関(2) 設置に向けて検討中</v>
      </c>
      <c r="J886" s="4">
        <f t="shared" si="55"/>
        <v>1</v>
      </c>
    </row>
    <row r="887" spans="1:10" ht="18" customHeight="1">
      <c r="A887" s="339"/>
      <c r="B887" s="832" t="s">
        <v>317</v>
      </c>
      <c r="C887" s="622"/>
      <c r="D887" s="655">
        <f>委員会1頁!J20</f>
        <v>0</v>
      </c>
      <c r="E887" s="329" t="s">
        <v>96</v>
      </c>
      <c r="F887" s="329" t="s">
        <v>305</v>
      </c>
      <c r="G887" s="329" t="s">
        <v>297</v>
      </c>
      <c r="H887" s="4" t="str">
        <f t="shared" si="57"/>
        <v>Ⅱ-11(4)-都道府県-31条2項機関(3) 検討中</v>
      </c>
      <c r="J887" s="4">
        <f t="shared" si="55"/>
        <v>1</v>
      </c>
    </row>
    <row r="888" spans="1:10" ht="18" customHeight="1">
      <c r="A888" s="339"/>
      <c r="B888" s="832" t="s">
        <v>318</v>
      </c>
      <c r="C888" s="9"/>
      <c r="D888" s="655">
        <f>委員会1頁!K20</f>
        <v>0</v>
      </c>
      <c r="E888" s="329" t="s">
        <v>96</v>
      </c>
      <c r="F888" s="329" t="s">
        <v>305</v>
      </c>
      <c r="G888" s="329" t="s">
        <v>297</v>
      </c>
      <c r="H888" s="4" t="str">
        <f t="shared" si="57"/>
        <v>Ⅱ-11(4)-都道府県-31条2項機関(4) 設置しない</v>
      </c>
      <c r="J888" s="4">
        <f t="shared" si="55"/>
        <v>1</v>
      </c>
    </row>
    <row r="889" spans="1:10" ht="18" customHeight="1">
      <c r="A889" s="347"/>
      <c r="B889" s="829" t="s">
        <v>319</v>
      </c>
      <c r="C889" s="135"/>
      <c r="D889" s="657">
        <f>委員会1頁!L20</f>
        <v>0</v>
      </c>
      <c r="E889" s="329" t="s">
        <v>96</v>
      </c>
      <c r="F889" s="329" t="s">
        <v>305</v>
      </c>
      <c r="G889" s="329" t="s">
        <v>297</v>
      </c>
      <c r="H889" s="4" t="str">
        <f t="shared" si="57"/>
        <v>Ⅱ-11(4)-都道府県-31条2項機関(5) 計</v>
      </c>
      <c r="J889" s="4">
        <f t="shared" si="55"/>
        <v>1</v>
      </c>
    </row>
    <row r="890" spans="1:10" ht="18" customHeight="1">
      <c r="A890" s="339" t="s">
        <v>285</v>
      </c>
      <c r="B890" s="350" t="s">
        <v>304</v>
      </c>
      <c r="C890" s="8"/>
      <c r="D890" s="792">
        <f>委員会1頁!H21</f>
        <v>0</v>
      </c>
      <c r="E890" s="329" t="s">
        <v>96</v>
      </c>
      <c r="F890" s="329" t="s">
        <v>305</v>
      </c>
      <c r="G890" s="329" t="s">
        <v>288</v>
      </c>
      <c r="H890" s="4" t="str">
        <f t="shared" si="57"/>
        <v>Ⅱ-11(4)-市町村-教育委員会附属(1) 設置済</v>
      </c>
      <c r="J890" s="4">
        <f t="shared" si="55"/>
        <v>1</v>
      </c>
    </row>
    <row r="891" spans="1:10" ht="18" customHeight="1">
      <c r="A891" s="339"/>
      <c r="B891" s="351" t="s">
        <v>306</v>
      </c>
      <c r="C891" s="800"/>
      <c r="D891" s="657">
        <f>委員会1頁!I21</f>
        <v>0</v>
      </c>
      <c r="E891" s="329" t="s">
        <v>96</v>
      </c>
      <c r="F891" s="329" t="s">
        <v>305</v>
      </c>
      <c r="G891" s="329" t="s">
        <v>288</v>
      </c>
      <c r="H891" s="4" t="str">
        <f t="shared" si="57"/>
        <v>Ⅱ-11(4)-市町村-教育委員会附属(2) 設置に向けて検討中</v>
      </c>
      <c r="J891" s="4">
        <f t="shared" si="55"/>
        <v>1</v>
      </c>
    </row>
    <row r="892" spans="1:10" ht="18" customHeight="1">
      <c r="A892" s="339"/>
      <c r="B892" s="832" t="s">
        <v>307</v>
      </c>
      <c r="C892" s="9"/>
      <c r="D892" s="655">
        <f>委員会1頁!J21</f>
        <v>0</v>
      </c>
      <c r="E892" s="329" t="s">
        <v>96</v>
      </c>
      <c r="F892" s="329" t="s">
        <v>305</v>
      </c>
      <c r="G892" s="329" t="s">
        <v>288</v>
      </c>
      <c r="H892" s="4" t="str">
        <f t="shared" si="57"/>
        <v>Ⅱ-11(4)-市町村-教育委員会附属(3) 検討中</v>
      </c>
      <c r="J892" s="4">
        <f t="shared" si="55"/>
        <v>1</v>
      </c>
    </row>
    <row r="893" spans="1:10" ht="18" customHeight="1">
      <c r="A893" s="339"/>
      <c r="B893" s="832" t="s">
        <v>308</v>
      </c>
      <c r="C893" s="9"/>
      <c r="D893" s="655">
        <f>委員会1頁!K21</f>
        <v>0</v>
      </c>
      <c r="E893" s="329" t="s">
        <v>96</v>
      </c>
      <c r="F893" s="329" t="s">
        <v>305</v>
      </c>
      <c r="G893" s="329" t="s">
        <v>288</v>
      </c>
      <c r="H893" s="4" t="str">
        <f t="shared" ref="H893:H926" si="58">E893&amp;F893&amp;G893&amp;B893</f>
        <v>Ⅱ-11(4)-市町村-教育委員会附属(4) 設置しない</v>
      </c>
      <c r="J893" s="4">
        <f t="shared" si="55"/>
        <v>1</v>
      </c>
    </row>
    <row r="894" spans="1:10" ht="18" customHeight="1">
      <c r="A894" s="339"/>
      <c r="B894" s="829" t="s">
        <v>309</v>
      </c>
      <c r="C894" s="812"/>
      <c r="D894" s="795">
        <f>委員会1頁!L21</f>
        <v>0</v>
      </c>
      <c r="E894" s="329" t="s">
        <v>96</v>
      </c>
      <c r="F894" s="329" t="s">
        <v>305</v>
      </c>
      <c r="G894" s="329" t="s">
        <v>288</v>
      </c>
      <c r="H894" s="4" t="str">
        <f t="shared" si="58"/>
        <v>Ⅱ-11(4)-市町村-教育委員会附属(5) 計</v>
      </c>
      <c r="J894" s="4">
        <f t="shared" si="55"/>
        <v>1</v>
      </c>
    </row>
    <row r="895" spans="1:10" ht="18" customHeight="1">
      <c r="A895" s="339"/>
      <c r="B895" s="350" t="s">
        <v>320</v>
      </c>
      <c r="C895" s="622"/>
      <c r="D895" s="657">
        <f>委員会1頁!H22</f>
        <v>0</v>
      </c>
      <c r="E895" s="329" t="s">
        <v>96</v>
      </c>
      <c r="F895" s="329" t="s">
        <v>305</v>
      </c>
      <c r="G895" s="329" t="s">
        <v>288</v>
      </c>
      <c r="H895" s="4" t="str">
        <f t="shared" si="58"/>
        <v>Ⅱ-11(4)-市町村-長の附属機関(1) 設置済</v>
      </c>
      <c r="J895" s="4">
        <f t="shared" si="55"/>
        <v>1</v>
      </c>
    </row>
    <row r="896" spans="1:10" ht="18" customHeight="1">
      <c r="A896" s="341"/>
      <c r="B896" s="351" t="s">
        <v>321</v>
      </c>
      <c r="C896" s="622"/>
      <c r="D896" s="657">
        <f>委員会1頁!I22</f>
        <v>0</v>
      </c>
      <c r="E896" s="329" t="s">
        <v>96</v>
      </c>
      <c r="F896" s="329" t="s">
        <v>305</v>
      </c>
      <c r="G896" s="329" t="s">
        <v>288</v>
      </c>
      <c r="H896" s="4" t="str">
        <f t="shared" si="58"/>
        <v>Ⅱ-11(4)-市町村-長の附属機関(2) 設置に向けて検討中</v>
      </c>
      <c r="J896" s="4">
        <f t="shared" si="55"/>
        <v>1</v>
      </c>
    </row>
    <row r="897" spans="1:10" ht="18" customHeight="1">
      <c r="A897" s="339"/>
      <c r="B897" s="832" t="s">
        <v>322</v>
      </c>
      <c r="C897" s="622"/>
      <c r="D897" s="657">
        <f>委員会1頁!J22</f>
        <v>0</v>
      </c>
      <c r="E897" s="329" t="s">
        <v>96</v>
      </c>
      <c r="F897" s="329" t="s">
        <v>305</v>
      </c>
      <c r="G897" s="329" t="s">
        <v>288</v>
      </c>
      <c r="H897" s="4" t="str">
        <f t="shared" si="58"/>
        <v>Ⅱ-11(4)-市町村-長の附属機関(3) 検討中</v>
      </c>
      <c r="J897" s="4">
        <f t="shared" si="55"/>
        <v>1</v>
      </c>
    </row>
    <row r="898" spans="1:10" ht="18" customHeight="1">
      <c r="A898" s="339"/>
      <c r="B898" s="832" t="s">
        <v>323</v>
      </c>
      <c r="C898" s="9"/>
      <c r="D898" s="657">
        <f>委員会1頁!K22</f>
        <v>0</v>
      </c>
      <c r="E898" s="329" t="s">
        <v>96</v>
      </c>
      <c r="F898" s="329" t="s">
        <v>305</v>
      </c>
      <c r="G898" s="329" t="s">
        <v>288</v>
      </c>
      <c r="H898" s="4" t="str">
        <f t="shared" si="58"/>
        <v>Ⅱ-11(4)-市町村-長の附属機関(4) 設置しない</v>
      </c>
      <c r="J898" s="4">
        <f t="shared" ref="J898:J961" si="59">COUNTIF($H$2:$H$2903,H898)</f>
        <v>1</v>
      </c>
    </row>
    <row r="899" spans="1:10" ht="18" customHeight="1">
      <c r="A899" s="347"/>
      <c r="B899" s="829" t="s">
        <v>324</v>
      </c>
      <c r="C899" s="135"/>
      <c r="D899" s="657">
        <f>委員会1頁!L22</f>
        <v>0</v>
      </c>
      <c r="E899" s="329" t="s">
        <v>96</v>
      </c>
      <c r="F899" s="329" t="s">
        <v>305</v>
      </c>
      <c r="G899" s="329" t="s">
        <v>288</v>
      </c>
      <c r="H899" s="4" t="str">
        <f t="shared" si="58"/>
        <v>Ⅱ-11(4)-市町村-長の附属機関(5) 計</v>
      </c>
      <c r="J899" s="4">
        <f t="shared" si="59"/>
        <v>1</v>
      </c>
    </row>
    <row r="900" spans="1:10" ht="18" customHeight="1">
      <c r="A900" s="822" t="s">
        <v>325</v>
      </c>
      <c r="B900" s="823"/>
      <c r="C900" s="797"/>
      <c r="D900" s="798"/>
      <c r="H900" s="332" t="str">
        <f>A900</f>
        <v>12．いじめの問題により就学校の指定変更等を行った市町村数及び児童生徒数</v>
      </c>
      <c r="J900" s="4">
        <f t="shared" si="59"/>
        <v>1</v>
      </c>
    </row>
    <row r="901" spans="1:10" ht="18" customHeight="1">
      <c r="A901" s="352"/>
      <c r="B901" s="834" t="s">
        <v>326</v>
      </c>
      <c r="C901" s="8"/>
      <c r="D901" s="657">
        <f>委員会1頁!H33</f>
        <v>0</v>
      </c>
      <c r="E901" s="329" t="s">
        <v>96</v>
      </c>
      <c r="F901" s="329" t="s">
        <v>327</v>
      </c>
      <c r="H901" s="4" t="str">
        <f t="shared" si="58"/>
        <v>Ⅱ-12-市町村数</v>
      </c>
      <c r="J901" s="4">
        <f t="shared" si="59"/>
        <v>1</v>
      </c>
    </row>
    <row r="902" spans="1:10" ht="18" customHeight="1">
      <c r="A902" s="633"/>
      <c r="B902" s="634" t="s">
        <v>94</v>
      </c>
      <c r="C902" s="9"/>
      <c r="D902" s="655">
        <f>委員会1頁!H28</f>
        <v>0</v>
      </c>
      <c r="E902" s="329" t="s">
        <v>96</v>
      </c>
      <c r="F902" s="329" t="s">
        <v>327</v>
      </c>
      <c r="H902" s="4" t="str">
        <f t="shared" si="58"/>
        <v>Ⅱ-12-小学校</v>
      </c>
      <c r="J902" s="4">
        <f t="shared" si="59"/>
        <v>1</v>
      </c>
    </row>
    <row r="903" spans="1:10" ht="18" customHeight="1">
      <c r="A903" s="353"/>
      <c r="B903" s="354" t="s">
        <v>102</v>
      </c>
      <c r="C903" s="622"/>
      <c r="D903" s="655">
        <f>委員会1頁!H29</f>
        <v>0</v>
      </c>
      <c r="E903" s="329" t="s">
        <v>96</v>
      </c>
      <c r="F903" s="329" t="s">
        <v>327</v>
      </c>
      <c r="H903" s="4" t="str">
        <f t="shared" si="58"/>
        <v>Ⅱ-12-中学校</v>
      </c>
      <c r="J903" s="4">
        <f t="shared" si="59"/>
        <v>1</v>
      </c>
    </row>
    <row r="904" spans="1:10" ht="18" customHeight="1">
      <c r="A904" s="355"/>
      <c r="B904" s="354" t="s">
        <v>328</v>
      </c>
      <c r="C904" s="624"/>
      <c r="D904" s="655">
        <f>委員会1頁!H30</f>
        <v>0</v>
      </c>
      <c r="E904" s="329" t="s">
        <v>96</v>
      </c>
      <c r="F904" s="329" t="s">
        <v>327</v>
      </c>
      <c r="H904" s="4" t="str">
        <f t="shared" si="58"/>
        <v>Ⅱ-12-特別支援学校小学部</v>
      </c>
      <c r="J904" s="4">
        <f t="shared" si="59"/>
        <v>1</v>
      </c>
    </row>
    <row r="905" spans="1:10" ht="18" customHeight="1">
      <c r="A905" s="356"/>
      <c r="B905" s="571" t="s">
        <v>329</v>
      </c>
      <c r="C905" s="812"/>
      <c r="D905" s="795">
        <f>委員会1頁!H31</f>
        <v>0</v>
      </c>
      <c r="E905" s="329" t="s">
        <v>96</v>
      </c>
      <c r="F905" s="329" t="s">
        <v>327</v>
      </c>
      <c r="H905" s="4" t="str">
        <f t="shared" si="58"/>
        <v>Ⅱ-12-特別支援学校中学部</v>
      </c>
      <c r="J905" s="4">
        <f t="shared" si="59"/>
        <v>1</v>
      </c>
    </row>
    <row r="906" spans="1:10" ht="18" customHeight="1">
      <c r="A906" s="835" t="s">
        <v>330</v>
      </c>
      <c r="B906" s="635"/>
      <c r="C906" s="627"/>
      <c r="D906" s="662"/>
      <c r="H906" s="332" t="str">
        <f>A906</f>
        <v>調査Ⅲ（小中長期欠席）</v>
      </c>
      <c r="J906" s="4">
        <f t="shared" si="59"/>
        <v>1</v>
      </c>
    </row>
    <row r="907" spans="1:10" ht="18" customHeight="1">
      <c r="A907" s="572" t="s">
        <v>331</v>
      </c>
      <c r="B907" s="648"/>
      <c r="C907" s="116"/>
      <c r="D907" s="663"/>
      <c r="H907" s="332" t="str">
        <f>A907</f>
        <v>1．小中・長期欠席者の状況</v>
      </c>
      <c r="J907" s="4">
        <f t="shared" si="59"/>
        <v>1</v>
      </c>
    </row>
    <row r="908" spans="1:10" ht="18" customHeight="1">
      <c r="A908" s="573" t="s">
        <v>332</v>
      </c>
      <c r="B908" s="636" t="s">
        <v>333</v>
      </c>
      <c r="C908" s="622"/>
      <c r="D908" s="657">
        <f>学校14頁!C11</f>
        <v>0</v>
      </c>
      <c r="E908" s="329" t="s">
        <v>334</v>
      </c>
      <c r="F908" s="329" t="s">
        <v>97</v>
      </c>
      <c r="G908" s="329" t="s">
        <v>335</v>
      </c>
      <c r="H908" s="4" t="str">
        <f t="shared" si="58"/>
        <v>Ⅲ-1-病気-小1</v>
      </c>
      <c r="J908" s="4">
        <f t="shared" si="59"/>
        <v>1</v>
      </c>
    </row>
    <row r="909" spans="1:10" ht="18" customHeight="1">
      <c r="A909" s="573"/>
      <c r="B909" s="638" t="s">
        <v>336</v>
      </c>
      <c r="C909" s="622"/>
      <c r="D909" s="657">
        <f>学校14頁!C12</f>
        <v>0</v>
      </c>
      <c r="E909" s="329" t="s">
        <v>334</v>
      </c>
      <c r="F909" s="329" t="s">
        <v>97</v>
      </c>
      <c r="G909" s="329" t="s">
        <v>335</v>
      </c>
      <c r="H909" s="4" t="str">
        <f t="shared" si="58"/>
        <v>Ⅲ-1-病気-小2</v>
      </c>
      <c r="J909" s="4">
        <f t="shared" si="59"/>
        <v>1</v>
      </c>
    </row>
    <row r="910" spans="1:10" ht="18" customHeight="1">
      <c r="A910" s="573"/>
      <c r="B910" s="638" t="s">
        <v>337</v>
      </c>
      <c r="C910" s="622"/>
      <c r="D910" s="657">
        <f>学校14頁!C13</f>
        <v>0</v>
      </c>
      <c r="E910" s="329" t="s">
        <v>334</v>
      </c>
      <c r="F910" s="329" t="s">
        <v>97</v>
      </c>
      <c r="G910" s="329" t="s">
        <v>335</v>
      </c>
      <c r="H910" s="4" t="str">
        <f t="shared" si="58"/>
        <v>Ⅲ-1-病気-小3</v>
      </c>
      <c r="J910" s="4">
        <f t="shared" si="59"/>
        <v>1</v>
      </c>
    </row>
    <row r="911" spans="1:10" ht="18" customHeight="1">
      <c r="A911" s="573"/>
      <c r="B911" s="638" t="s">
        <v>338</v>
      </c>
      <c r="C911" s="9"/>
      <c r="D911" s="657">
        <f>学校14頁!C14</f>
        <v>0</v>
      </c>
      <c r="E911" s="329" t="s">
        <v>334</v>
      </c>
      <c r="F911" s="329" t="s">
        <v>97</v>
      </c>
      <c r="G911" s="329" t="s">
        <v>335</v>
      </c>
      <c r="H911" s="4" t="str">
        <f t="shared" si="58"/>
        <v>Ⅲ-1-病気-小4</v>
      </c>
      <c r="J911" s="4">
        <f t="shared" si="59"/>
        <v>1</v>
      </c>
    </row>
    <row r="912" spans="1:10" ht="18" customHeight="1">
      <c r="A912" s="573"/>
      <c r="B912" s="638" t="s">
        <v>339</v>
      </c>
      <c r="C912" s="622"/>
      <c r="D912" s="657">
        <f>学校14頁!C15</f>
        <v>0</v>
      </c>
      <c r="E912" s="329" t="s">
        <v>334</v>
      </c>
      <c r="F912" s="329" t="s">
        <v>97</v>
      </c>
      <c r="G912" s="329" t="s">
        <v>335</v>
      </c>
      <c r="H912" s="4" t="str">
        <f t="shared" si="58"/>
        <v>Ⅲ-1-病気-小5</v>
      </c>
      <c r="J912" s="4">
        <f t="shared" si="59"/>
        <v>1</v>
      </c>
    </row>
    <row r="913" spans="1:10" ht="18" customHeight="1">
      <c r="A913" s="573"/>
      <c r="B913" s="574" t="s">
        <v>340</v>
      </c>
      <c r="C913" s="8"/>
      <c r="D913" s="657">
        <f>学校14頁!C16</f>
        <v>0</v>
      </c>
      <c r="E913" s="329" t="s">
        <v>334</v>
      </c>
      <c r="F913" s="329" t="s">
        <v>97</v>
      </c>
      <c r="G913" s="329" t="s">
        <v>335</v>
      </c>
      <c r="H913" s="4" t="str">
        <f t="shared" si="58"/>
        <v>Ⅲ-1-病気-小6</v>
      </c>
      <c r="J913" s="4">
        <f t="shared" si="59"/>
        <v>1</v>
      </c>
    </row>
    <row r="914" spans="1:10" ht="18" customHeight="1">
      <c r="A914" s="573"/>
      <c r="B914" s="836" t="s">
        <v>341</v>
      </c>
      <c r="C914" s="812"/>
      <c r="D914" s="656">
        <f>学校14頁!C17</f>
        <v>0</v>
      </c>
      <c r="E914" s="329" t="s">
        <v>334</v>
      </c>
      <c r="F914" s="329" t="s">
        <v>97</v>
      </c>
      <c r="G914" s="329" t="s">
        <v>335</v>
      </c>
      <c r="H914" s="4" t="str">
        <f t="shared" si="58"/>
        <v>Ⅲ-1-病気-小学校・計</v>
      </c>
      <c r="J914" s="4">
        <f t="shared" si="59"/>
        <v>1</v>
      </c>
    </row>
    <row r="915" spans="1:10" ht="18" customHeight="1">
      <c r="A915" s="573"/>
      <c r="B915" s="574" t="s">
        <v>342</v>
      </c>
      <c r="C915" s="622"/>
      <c r="D915" s="657">
        <f>学校14頁!M11</f>
        <v>0</v>
      </c>
      <c r="E915" s="329" t="s">
        <v>334</v>
      </c>
      <c r="F915" s="329" t="s">
        <v>97</v>
      </c>
      <c r="G915" s="329" t="s">
        <v>335</v>
      </c>
      <c r="H915" s="4" t="str">
        <f t="shared" si="58"/>
        <v>Ⅲ-1-病気-中1</v>
      </c>
      <c r="J915" s="4">
        <f t="shared" si="59"/>
        <v>1</v>
      </c>
    </row>
    <row r="916" spans="1:10" ht="18" customHeight="1">
      <c r="A916" s="573"/>
      <c r="B916" s="837" t="s">
        <v>343</v>
      </c>
      <c r="C916" s="622"/>
      <c r="D916" s="657">
        <f>学校14頁!M12</f>
        <v>0</v>
      </c>
      <c r="E916" s="329" t="s">
        <v>334</v>
      </c>
      <c r="F916" s="329" t="s">
        <v>97</v>
      </c>
      <c r="G916" s="329" t="s">
        <v>335</v>
      </c>
      <c r="H916" s="4" t="str">
        <f t="shared" si="58"/>
        <v>Ⅲ-1-病気-中2</v>
      </c>
      <c r="J916" s="4">
        <f t="shared" si="59"/>
        <v>1</v>
      </c>
    </row>
    <row r="917" spans="1:10" ht="18" customHeight="1">
      <c r="A917" s="573"/>
      <c r="B917" s="837" t="s">
        <v>344</v>
      </c>
      <c r="C917" s="624"/>
      <c r="D917" s="657">
        <f>学校14頁!M13</f>
        <v>0</v>
      </c>
      <c r="E917" s="329" t="s">
        <v>334</v>
      </c>
      <c r="F917" s="329" t="s">
        <v>97</v>
      </c>
      <c r="G917" s="329" t="s">
        <v>335</v>
      </c>
      <c r="H917" s="4" t="str">
        <f t="shared" si="58"/>
        <v>Ⅲ-1-病気-中3</v>
      </c>
      <c r="J917" s="4">
        <f t="shared" si="59"/>
        <v>1</v>
      </c>
    </row>
    <row r="918" spans="1:10" ht="18" customHeight="1">
      <c r="A918" s="573"/>
      <c r="B918" s="836" t="s">
        <v>345</v>
      </c>
      <c r="C918" s="135"/>
      <c r="D918" s="795">
        <f>学校14頁!M17</f>
        <v>0</v>
      </c>
      <c r="E918" s="329" t="s">
        <v>334</v>
      </c>
      <c r="F918" s="329" t="s">
        <v>97</v>
      </c>
      <c r="G918" s="329" t="s">
        <v>335</v>
      </c>
      <c r="H918" s="4" t="str">
        <f t="shared" si="58"/>
        <v>Ⅲ-1-病気-中学校・計</v>
      </c>
      <c r="J918" s="4">
        <f t="shared" si="59"/>
        <v>1</v>
      </c>
    </row>
    <row r="919" spans="1:10" ht="18" customHeight="1">
      <c r="A919" s="838" t="s">
        <v>346</v>
      </c>
      <c r="B919" s="1272" t="s">
        <v>333</v>
      </c>
      <c r="C919" s="1237"/>
      <c r="D919" s="1238">
        <f>学校14頁!D11</f>
        <v>0</v>
      </c>
      <c r="E919" s="329" t="s">
        <v>334</v>
      </c>
      <c r="F919" s="329" t="s">
        <v>97</v>
      </c>
      <c r="G919" s="329" t="s">
        <v>347</v>
      </c>
      <c r="H919" s="4" t="str">
        <f t="shared" si="58"/>
        <v>Ⅲ-1-経済的理由-小1</v>
      </c>
      <c r="J919" s="4">
        <f t="shared" si="59"/>
        <v>1</v>
      </c>
    </row>
    <row r="920" spans="1:10" ht="18" customHeight="1">
      <c r="A920" s="573"/>
      <c r="B920" s="576" t="s">
        <v>336</v>
      </c>
      <c r="C920" s="9"/>
      <c r="D920" s="655">
        <f>学校14頁!D12</f>
        <v>0</v>
      </c>
      <c r="E920" s="329" t="s">
        <v>334</v>
      </c>
      <c r="F920" s="329" t="s">
        <v>97</v>
      </c>
      <c r="G920" s="329" t="s">
        <v>347</v>
      </c>
      <c r="H920" s="4" t="str">
        <f t="shared" si="58"/>
        <v>Ⅲ-1-経済的理由-小2</v>
      </c>
      <c r="J920" s="4">
        <f t="shared" si="59"/>
        <v>1</v>
      </c>
    </row>
    <row r="921" spans="1:10" ht="18" customHeight="1">
      <c r="A921" s="575"/>
      <c r="B921" s="576" t="s">
        <v>337</v>
      </c>
      <c r="C921" s="9"/>
      <c r="D921" s="655">
        <f>学校14頁!D13</f>
        <v>0</v>
      </c>
      <c r="E921" s="329" t="s">
        <v>334</v>
      </c>
      <c r="F921" s="329" t="s">
        <v>97</v>
      </c>
      <c r="G921" s="329" t="s">
        <v>347</v>
      </c>
      <c r="H921" s="4" t="str">
        <f t="shared" si="58"/>
        <v>Ⅲ-1-経済的理由-小3</v>
      </c>
      <c r="J921" s="4">
        <f t="shared" si="59"/>
        <v>1</v>
      </c>
    </row>
    <row r="922" spans="1:10" ht="18" customHeight="1">
      <c r="A922" s="575"/>
      <c r="B922" s="576" t="s">
        <v>338</v>
      </c>
      <c r="C922" s="9"/>
      <c r="D922" s="655">
        <f>学校14頁!D14</f>
        <v>0</v>
      </c>
      <c r="E922" s="329" t="s">
        <v>334</v>
      </c>
      <c r="F922" s="329" t="s">
        <v>97</v>
      </c>
      <c r="G922" s="329" t="s">
        <v>347</v>
      </c>
      <c r="H922" s="4" t="str">
        <f t="shared" si="58"/>
        <v>Ⅲ-1-経済的理由-小4</v>
      </c>
      <c r="J922" s="4">
        <f t="shared" si="59"/>
        <v>1</v>
      </c>
    </row>
    <row r="923" spans="1:10" ht="18" customHeight="1">
      <c r="A923" s="573"/>
      <c r="B923" s="576" t="s">
        <v>339</v>
      </c>
      <c r="C923" s="9"/>
      <c r="D923" s="655">
        <f>学校14頁!D15</f>
        <v>0</v>
      </c>
      <c r="E923" s="329" t="s">
        <v>334</v>
      </c>
      <c r="F923" s="329" t="s">
        <v>97</v>
      </c>
      <c r="G923" s="329" t="s">
        <v>347</v>
      </c>
      <c r="H923" s="4" t="str">
        <f t="shared" si="58"/>
        <v>Ⅲ-1-経済的理由-小5</v>
      </c>
      <c r="J923" s="4">
        <f t="shared" si="59"/>
        <v>1</v>
      </c>
    </row>
    <row r="924" spans="1:10" ht="18" customHeight="1">
      <c r="A924" s="573"/>
      <c r="B924" s="576" t="s">
        <v>340</v>
      </c>
      <c r="C924" s="9"/>
      <c r="D924" s="655">
        <f>学校14頁!D16</f>
        <v>0</v>
      </c>
      <c r="E924" s="329" t="s">
        <v>334</v>
      </c>
      <c r="F924" s="329" t="s">
        <v>97</v>
      </c>
      <c r="G924" s="329" t="s">
        <v>347</v>
      </c>
      <c r="H924" s="4" t="str">
        <f t="shared" si="58"/>
        <v>Ⅲ-1-経済的理由-小6</v>
      </c>
      <c r="J924" s="4">
        <f t="shared" si="59"/>
        <v>1</v>
      </c>
    </row>
    <row r="925" spans="1:10" ht="18" customHeight="1">
      <c r="A925" s="573"/>
      <c r="B925" s="836" t="s">
        <v>341</v>
      </c>
      <c r="C925" s="812"/>
      <c r="D925" s="795">
        <f>学校14頁!D17</f>
        <v>0</v>
      </c>
      <c r="E925" s="329" t="s">
        <v>334</v>
      </c>
      <c r="F925" s="329" t="s">
        <v>97</v>
      </c>
      <c r="G925" s="329" t="s">
        <v>347</v>
      </c>
      <c r="H925" s="4" t="str">
        <f t="shared" si="58"/>
        <v>Ⅲ-1-経済的理由-小学校・計</v>
      </c>
      <c r="J925" s="4">
        <f t="shared" si="59"/>
        <v>1</v>
      </c>
    </row>
    <row r="926" spans="1:10" ht="18" customHeight="1">
      <c r="A926" s="573"/>
      <c r="B926" s="574" t="s">
        <v>342</v>
      </c>
      <c r="C926" s="622"/>
      <c r="D926" s="657">
        <f>学校14頁!N11</f>
        <v>0</v>
      </c>
      <c r="E926" s="329" t="s">
        <v>334</v>
      </c>
      <c r="F926" s="329" t="s">
        <v>97</v>
      </c>
      <c r="G926" s="329" t="s">
        <v>347</v>
      </c>
      <c r="H926" s="4" t="str">
        <f t="shared" si="58"/>
        <v>Ⅲ-1-経済的理由-中1</v>
      </c>
      <c r="J926" s="4">
        <f t="shared" si="59"/>
        <v>1</v>
      </c>
    </row>
    <row r="927" spans="1:10" ht="18" customHeight="1">
      <c r="A927" s="573"/>
      <c r="B927" s="837" t="s">
        <v>343</v>
      </c>
      <c r="C927" s="9"/>
      <c r="D927" s="655">
        <f>学校14頁!N12</f>
        <v>0</v>
      </c>
      <c r="E927" s="329" t="s">
        <v>334</v>
      </c>
      <c r="F927" s="329" t="s">
        <v>97</v>
      </c>
      <c r="G927" s="329" t="s">
        <v>347</v>
      </c>
      <c r="H927" s="4" t="str">
        <f t="shared" ref="H927:H958" si="60">E927&amp;F927&amp;G927&amp;B927</f>
        <v>Ⅲ-1-経済的理由-中2</v>
      </c>
      <c r="J927" s="4">
        <f t="shared" si="59"/>
        <v>1</v>
      </c>
    </row>
    <row r="928" spans="1:10" ht="18" customHeight="1">
      <c r="A928" s="573"/>
      <c r="B928" s="576" t="s">
        <v>344</v>
      </c>
      <c r="C928" s="624"/>
      <c r="D928" s="657">
        <f>学校14頁!N13</f>
        <v>0</v>
      </c>
      <c r="E928" s="329" t="s">
        <v>334</v>
      </c>
      <c r="F928" s="329" t="s">
        <v>97</v>
      </c>
      <c r="G928" s="329" t="s">
        <v>347</v>
      </c>
      <c r="H928" s="4" t="str">
        <f t="shared" si="60"/>
        <v>Ⅲ-1-経済的理由-中3</v>
      </c>
      <c r="J928" s="4">
        <f t="shared" si="59"/>
        <v>1</v>
      </c>
    </row>
    <row r="929" spans="1:10" ht="18" customHeight="1">
      <c r="A929" s="573"/>
      <c r="B929" s="577" t="s">
        <v>345</v>
      </c>
      <c r="C929" s="135"/>
      <c r="D929" s="656">
        <f>学校14頁!N17</f>
        <v>0</v>
      </c>
      <c r="E929" s="329" t="s">
        <v>334</v>
      </c>
      <c r="F929" s="329" t="s">
        <v>97</v>
      </c>
      <c r="G929" s="329" t="s">
        <v>347</v>
      </c>
      <c r="H929" s="4" t="str">
        <f t="shared" si="60"/>
        <v>Ⅲ-1-経済的理由-中学校・計</v>
      </c>
      <c r="J929" s="4">
        <f t="shared" si="59"/>
        <v>1</v>
      </c>
    </row>
    <row r="930" spans="1:10" ht="18" customHeight="1">
      <c r="A930" s="838" t="s">
        <v>348</v>
      </c>
      <c r="B930" s="636" t="s">
        <v>333</v>
      </c>
      <c r="C930" s="622"/>
      <c r="D930" s="657">
        <f>学校14頁!E11</f>
        <v>0</v>
      </c>
      <c r="E930" s="329" t="s">
        <v>334</v>
      </c>
      <c r="F930" s="329" t="s">
        <v>97</v>
      </c>
      <c r="G930" s="329" t="s">
        <v>349</v>
      </c>
      <c r="H930" s="4" t="str">
        <f t="shared" si="60"/>
        <v>Ⅲ-1-不登校-小1</v>
      </c>
      <c r="J930" s="4">
        <f t="shared" si="59"/>
        <v>1</v>
      </c>
    </row>
    <row r="931" spans="1:10" ht="18" customHeight="1">
      <c r="A931" s="573"/>
      <c r="B931" s="638" t="s">
        <v>336</v>
      </c>
      <c r="C931" s="622"/>
      <c r="D931" s="657">
        <f>学校14頁!E12</f>
        <v>0</v>
      </c>
      <c r="E931" s="329" t="s">
        <v>334</v>
      </c>
      <c r="F931" s="329" t="s">
        <v>97</v>
      </c>
      <c r="G931" s="329" t="s">
        <v>349</v>
      </c>
      <c r="H931" s="4" t="str">
        <f t="shared" si="60"/>
        <v>Ⅲ-1-不登校-小2</v>
      </c>
      <c r="J931" s="4">
        <f t="shared" si="59"/>
        <v>1</v>
      </c>
    </row>
    <row r="932" spans="1:10" ht="18" customHeight="1">
      <c r="A932" s="573"/>
      <c r="B932" s="638" t="s">
        <v>337</v>
      </c>
      <c r="C932" s="622"/>
      <c r="D932" s="657">
        <f>学校14頁!E13</f>
        <v>0</v>
      </c>
      <c r="E932" s="329" t="s">
        <v>334</v>
      </c>
      <c r="F932" s="329" t="s">
        <v>97</v>
      </c>
      <c r="G932" s="329" t="s">
        <v>349</v>
      </c>
      <c r="H932" s="4" t="str">
        <f t="shared" si="60"/>
        <v>Ⅲ-1-不登校-小3</v>
      </c>
      <c r="J932" s="4">
        <f t="shared" si="59"/>
        <v>1</v>
      </c>
    </row>
    <row r="933" spans="1:10" ht="18" customHeight="1">
      <c r="A933" s="575"/>
      <c r="B933" s="638" t="s">
        <v>338</v>
      </c>
      <c r="C933" s="9"/>
      <c r="D933" s="657">
        <f>学校14頁!E14</f>
        <v>0</v>
      </c>
      <c r="E933" s="329" t="s">
        <v>334</v>
      </c>
      <c r="F933" s="329" t="s">
        <v>97</v>
      </c>
      <c r="G933" s="329" t="s">
        <v>349</v>
      </c>
      <c r="H933" s="4" t="str">
        <f t="shared" si="60"/>
        <v>Ⅲ-1-不登校-小4</v>
      </c>
      <c r="J933" s="4">
        <f t="shared" si="59"/>
        <v>1</v>
      </c>
    </row>
    <row r="934" spans="1:10" ht="18" customHeight="1">
      <c r="A934" s="575"/>
      <c r="B934" s="638" t="s">
        <v>339</v>
      </c>
      <c r="C934" s="622"/>
      <c r="D934" s="657">
        <f>学校14頁!E15</f>
        <v>0</v>
      </c>
      <c r="E934" s="329" t="s">
        <v>334</v>
      </c>
      <c r="F934" s="329" t="s">
        <v>97</v>
      </c>
      <c r="G934" s="329" t="s">
        <v>349</v>
      </c>
      <c r="H934" s="4" t="str">
        <f t="shared" si="60"/>
        <v>Ⅲ-1-不登校-小5</v>
      </c>
      <c r="J934" s="4">
        <f t="shared" si="59"/>
        <v>1</v>
      </c>
    </row>
    <row r="935" spans="1:10" ht="18" customHeight="1">
      <c r="A935" s="573"/>
      <c r="B935" s="576" t="s">
        <v>340</v>
      </c>
      <c r="C935" s="8"/>
      <c r="D935" s="657">
        <f>学校14頁!E16</f>
        <v>0</v>
      </c>
      <c r="E935" s="329" t="s">
        <v>334</v>
      </c>
      <c r="F935" s="329" t="s">
        <v>97</v>
      </c>
      <c r="G935" s="329" t="s">
        <v>349</v>
      </c>
      <c r="H935" s="4" t="str">
        <f t="shared" si="60"/>
        <v>Ⅲ-1-不登校-小6</v>
      </c>
      <c r="J935" s="4">
        <f t="shared" si="59"/>
        <v>1</v>
      </c>
    </row>
    <row r="936" spans="1:10" ht="18" customHeight="1">
      <c r="A936" s="573"/>
      <c r="B936" s="577" t="s">
        <v>341</v>
      </c>
      <c r="C936" s="812"/>
      <c r="D936" s="656">
        <f>学校14頁!E17</f>
        <v>0</v>
      </c>
      <c r="E936" s="329" t="s">
        <v>334</v>
      </c>
      <c r="F936" s="329" t="s">
        <v>97</v>
      </c>
      <c r="G936" s="329" t="s">
        <v>349</v>
      </c>
      <c r="H936" s="4" t="str">
        <f t="shared" si="60"/>
        <v>Ⅲ-1-不登校-小学校・計</v>
      </c>
      <c r="J936" s="4">
        <f t="shared" si="59"/>
        <v>1</v>
      </c>
    </row>
    <row r="937" spans="1:10" ht="18" customHeight="1">
      <c r="A937" s="573"/>
      <c r="B937" s="574" t="s">
        <v>342</v>
      </c>
      <c r="C937" s="622"/>
      <c r="D937" s="657">
        <f>学校14頁!O11</f>
        <v>0</v>
      </c>
      <c r="E937" s="329" t="s">
        <v>334</v>
      </c>
      <c r="F937" s="329" t="s">
        <v>97</v>
      </c>
      <c r="G937" s="329" t="s">
        <v>349</v>
      </c>
      <c r="H937" s="4" t="str">
        <f t="shared" si="60"/>
        <v>Ⅲ-1-不登校-中1</v>
      </c>
      <c r="J937" s="4">
        <f t="shared" si="59"/>
        <v>1</v>
      </c>
    </row>
    <row r="938" spans="1:10" ht="18" customHeight="1">
      <c r="A938" s="573"/>
      <c r="B938" s="837" t="s">
        <v>343</v>
      </c>
      <c r="C938" s="622"/>
      <c r="D938" s="655">
        <f>学校14頁!O12</f>
        <v>0</v>
      </c>
      <c r="E938" s="329" t="s">
        <v>334</v>
      </c>
      <c r="F938" s="329" t="s">
        <v>97</v>
      </c>
      <c r="G938" s="329" t="s">
        <v>349</v>
      </c>
      <c r="H938" s="4" t="str">
        <f t="shared" si="60"/>
        <v>Ⅲ-1-不登校-中2</v>
      </c>
      <c r="J938" s="4">
        <f t="shared" si="59"/>
        <v>1</v>
      </c>
    </row>
    <row r="939" spans="1:10" ht="18" customHeight="1">
      <c r="A939" s="573"/>
      <c r="B939" s="576" t="s">
        <v>344</v>
      </c>
      <c r="C939" s="622"/>
      <c r="D939" s="655">
        <f>学校14頁!O13</f>
        <v>0</v>
      </c>
      <c r="E939" s="329" t="s">
        <v>334</v>
      </c>
      <c r="F939" s="329" t="s">
        <v>97</v>
      </c>
      <c r="G939" s="329" t="s">
        <v>349</v>
      </c>
      <c r="H939" s="4" t="str">
        <f t="shared" si="60"/>
        <v>Ⅲ-1-不登校-中3</v>
      </c>
      <c r="J939" s="4">
        <f t="shared" si="59"/>
        <v>1</v>
      </c>
    </row>
    <row r="940" spans="1:10" ht="18" customHeight="1">
      <c r="A940" s="578"/>
      <c r="B940" s="577" t="s">
        <v>345</v>
      </c>
      <c r="C940" s="135"/>
      <c r="D940" s="656">
        <f>学校14頁!O17</f>
        <v>0</v>
      </c>
      <c r="E940" s="329" t="s">
        <v>334</v>
      </c>
      <c r="F940" s="329" t="s">
        <v>97</v>
      </c>
      <c r="G940" s="329" t="s">
        <v>349</v>
      </c>
      <c r="H940" s="4" t="str">
        <f t="shared" si="60"/>
        <v>Ⅲ-1-不登校-中学校・計</v>
      </c>
      <c r="J940" s="4">
        <f t="shared" si="59"/>
        <v>1</v>
      </c>
    </row>
    <row r="941" spans="1:10" ht="18" customHeight="1">
      <c r="A941" s="573" t="s">
        <v>350</v>
      </c>
      <c r="B941" s="638" t="s">
        <v>336</v>
      </c>
      <c r="C941" s="622"/>
      <c r="D941" s="657">
        <f>学校14頁!F12</f>
        <v>0</v>
      </c>
      <c r="E941" s="329" t="s">
        <v>334</v>
      </c>
      <c r="F941" s="329" t="s">
        <v>97</v>
      </c>
      <c r="G941" s="329" t="s">
        <v>351</v>
      </c>
      <c r="H941" s="4" t="str">
        <f t="shared" si="60"/>
        <v>Ⅲ-1-前回あり-小2</v>
      </c>
      <c r="J941" s="4">
        <f t="shared" si="59"/>
        <v>1</v>
      </c>
    </row>
    <row r="942" spans="1:10" ht="18" customHeight="1">
      <c r="A942" s="573"/>
      <c r="B942" s="638" t="s">
        <v>337</v>
      </c>
      <c r="C942" s="622"/>
      <c r="D942" s="657">
        <f>学校14頁!F13</f>
        <v>0</v>
      </c>
      <c r="E942" s="329" t="s">
        <v>334</v>
      </c>
      <c r="F942" s="329" t="s">
        <v>97</v>
      </c>
      <c r="G942" s="329" t="s">
        <v>351</v>
      </c>
      <c r="H942" s="4" t="str">
        <f t="shared" si="60"/>
        <v>Ⅲ-1-前回あり-小3</v>
      </c>
      <c r="J942" s="4">
        <f t="shared" si="59"/>
        <v>1</v>
      </c>
    </row>
    <row r="943" spans="1:10" ht="18" customHeight="1">
      <c r="A943" s="573"/>
      <c r="B943" s="638" t="s">
        <v>338</v>
      </c>
      <c r="C943" s="622"/>
      <c r="D943" s="657">
        <f>学校14頁!F14</f>
        <v>0</v>
      </c>
      <c r="E943" s="329" t="s">
        <v>334</v>
      </c>
      <c r="F943" s="329" t="s">
        <v>97</v>
      </c>
      <c r="G943" s="329" t="s">
        <v>351</v>
      </c>
      <c r="H943" s="4" t="str">
        <f t="shared" si="60"/>
        <v>Ⅲ-1-前回あり-小4</v>
      </c>
      <c r="J943" s="4">
        <f t="shared" si="59"/>
        <v>1</v>
      </c>
    </row>
    <row r="944" spans="1:10" ht="18" customHeight="1">
      <c r="A944" s="573"/>
      <c r="B944" s="638" t="s">
        <v>339</v>
      </c>
      <c r="C944" s="622"/>
      <c r="D944" s="657">
        <f>学校14頁!F15</f>
        <v>0</v>
      </c>
      <c r="E944" s="329" t="s">
        <v>334</v>
      </c>
      <c r="F944" s="329" t="s">
        <v>97</v>
      </c>
      <c r="G944" s="329" t="s">
        <v>351</v>
      </c>
      <c r="H944" s="4" t="str">
        <f t="shared" si="60"/>
        <v>Ⅲ-1-前回あり-小5</v>
      </c>
      <c r="J944" s="4">
        <f t="shared" si="59"/>
        <v>1</v>
      </c>
    </row>
    <row r="945" spans="1:10" ht="18" customHeight="1">
      <c r="A945" s="573"/>
      <c r="B945" s="576" t="s">
        <v>340</v>
      </c>
      <c r="C945" s="9"/>
      <c r="D945" s="657">
        <f>学校14頁!F16</f>
        <v>0</v>
      </c>
      <c r="E945" s="329" t="s">
        <v>334</v>
      </c>
      <c r="F945" s="329" t="s">
        <v>97</v>
      </c>
      <c r="G945" s="329" t="s">
        <v>351</v>
      </c>
      <c r="H945" s="4" t="str">
        <f t="shared" si="60"/>
        <v>Ⅲ-1-前回あり-小6</v>
      </c>
      <c r="J945" s="4">
        <f t="shared" si="59"/>
        <v>1</v>
      </c>
    </row>
    <row r="946" spans="1:10" ht="18" customHeight="1">
      <c r="A946" s="573"/>
      <c r="B946" s="577" t="s">
        <v>341</v>
      </c>
      <c r="C946" s="135"/>
      <c r="D946" s="656">
        <f>学校14頁!F17</f>
        <v>0</v>
      </c>
      <c r="E946" s="329" t="s">
        <v>334</v>
      </c>
      <c r="F946" s="329" t="s">
        <v>97</v>
      </c>
      <c r="G946" s="329" t="s">
        <v>351</v>
      </c>
      <c r="H946" s="4" t="str">
        <f t="shared" si="60"/>
        <v>Ⅲ-1-前回あり-小学校・計</v>
      </c>
      <c r="J946" s="4">
        <f t="shared" si="59"/>
        <v>1</v>
      </c>
    </row>
    <row r="947" spans="1:10" ht="18" customHeight="1">
      <c r="A947" s="573"/>
      <c r="B947" s="574" t="s">
        <v>342</v>
      </c>
      <c r="C947" s="622"/>
      <c r="D947" s="657">
        <f>学校14頁!P11</f>
        <v>0</v>
      </c>
      <c r="E947" s="329" t="s">
        <v>334</v>
      </c>
      <c r="F947" s="329" t="s">
        <v>97</v>
      </c>
      <c r="G947" s="329" t="s">
        <v>351</v>
      </c>
      <c r="H947" s="4" t="str">
        <f t="shared" si="60"/>
        <v>Ⅲ-1-前回あり-中1</v>
      </c>
      <c r="J947" s="4">
        <f t="shared" si="59"/>
        <v>1</v>
      </c>
    </row>
    <row r="948" spans="1:10" ht="18" customHeight="1">
      <c r="A948" s="573"/>
      <c r="B948" s="837" t="s">
        <v>343</v>
      </c>
      <c r="C948" s="622"/>
      <c r="D948" s="657">
        <f>学校14頁!P12</f>
        <v>0</v>
      </c>
      <c r="E948" s="329" t="s">
        <v>334</v>
      </c>
      <c r="F948" s="329" t="s">
        <v>97</v>
      </c>
      <c r="G948" s="329" t="s">
        <v>351</v>
      </c>
      <c r="H948" s="4" t="str">
        <f t="shared" si="60"/>
        <v>Ⅲ-1-前回あり-中2</v>
      </c>
      <c r="J948" s="4">
        <f t="shared" si="59"/>
        <v>1</v>
      </c>
    </row>
    <row r="949" spans="1:10" ht="18" customHeight="1">
      <c r="A949" s="573"/>
      <c r="B949" s="576" t="s">
        <v>344</v>
      </c>
      <c r="C949" s="800"/>
      <c r="D949" s="658">
        <f>学校14頁!P13</f>
        <v>0</v>
      </c>
      <c r="E949" s="329" t="s">
        <v>334</v>
      </c>
      <c r="F949" s="329" t="s">
        <v>97</v>
      </c>
      <c r="G949" s="329" t="s">
        <v>351</v>
      </c>
      <c r="H949" s="4" t="str">
        <f t="shared" si="60"/>
        <v>Ⅲ-1-前回あり-中3</v>
      </c>
      <c r="J949" s="4">
        <f t="shared" si="59"/>
        <v>1</v>
      </c>
    </row>
    <row r="950" spans="1:10" ht="18" customHeight="1">
      <c r="A950" s="578"/>
      <c r="B950" s="577" t="s">
        <v>345</v>
      </c>
      <c r="C950" s="839"/>
      <c r="D950" s="795">
        <f>学校14頁!P17</f>
        <v>0</v>
      </c>
      <c r="E950" s="329" t="s">
        <v>334</v>
      </c>
      <c r="F950" s="329" t="s">
        <v>97</v>
      </c>
      <c r="G950" s="329" t="s">
        <v>351</v>
      </c>
      <c r="H950" s="4" t="str">
        <f t="shared" si="60"/>
        <v>Ⅲ-1-前回あり-中学校・計</v>
      </c>
      <c r="J950" s="4">
        <f t="shared" si="59"/>
        <v>1</v>
      </c>
    </row>
    <row r="951" spans="1:10" ht="18" customHeight="1">
      <c r="A951" s="1226" t="s">
        <v>352</v>
      </c>
      <c r="B951" s="636" t="s">
        <v>333</v>
      </c>
      <c r="C951" s="622"/>
      <c r="D951" s="658">
        <f>学校14頁!G11</f>
        <v>0</v>
      </c>
      <c r="E951" s="329" t="s">
        <v>334</v>
      </c>
      <c r="F951" s="329" t="s">
        <v>97</v>
      </c>
      <c r="G951" s="329" t="s">
        <v>353</v>
      </c>
      <c r="H951" s="4" t="str">
        <f t="shared" si="60"/>
        <v>Ⅲ-1-50日以上-小1</v>
      </c>
      <c r="J951" s="4">
        <f t="shared" si="59"/>
        <v>1</v>
      </c>
    </row>
    <row r="952" spans="1:10" ht="18" customHeight="1">
      <c r="A952" s="573"/>
      <c r="B952" s="638" t="s">
        <v>336</v>
      </c>
      <c r="C952" s="622"/>
      <c r="D952" s="801">
        <f>学校14頁!G12</f>
        <v>0</v>
      </c>
      <c r="E952" s="329" t="s">
        <v>334</v>
      </c>
      <c r="F952" s="329" t="s">
        <v>97</v>
      </c>
      <c r="G952" s="329" t="s">
        <v>353</v>
      </c>
      <c r="H952" s="4" t="str">
        <f t="shared" si="60"/>
        <v>Ⅲ-1-50日以上-小2</v>
      </c>
      <c r="J952" s="4">
        <f t="shared" si="59"/>
        <v>1</v>
      </c>
    </row>
    <row r="953" spans="1:10" ht="18" customHeight="1">
      <c r="A953" s="573"/>
      <c r="B953" s="638" t="s">
        <v>337</v>
      </c>
      <c r="C953" s="622"/>
      <c r="D953" s="801">
        <f>学校14頁!G13</f>
        <v>0</v>
      </c>
      <c r="E953" s="329" t="s">
        <v>334</v>
      </c>
      <c r="F953" s="329" t="s">
        <v>97</v>
      </c>
      <c r="G953" s="329" t="s">
        <v>353</v>
      </c>
      <c r="H953" s="4" t="str">
        <f t="shared" si="60"/>
        <v>Ⅲ-1-50日以上-小3</v>
      </c>
      <c r="J953" s="4">
        <f t="shared" si="59"/>
        <v>1</v>
      </c>
    </row>
    <row r="954" spans="1:10" ht="18" customHeight="1">
      <c r="A954" s="573"/>
      <c r="B954" s="638" t="s">
        <v>338</v>
      </c>
      <c r="C954" s="622"/>
      <c r="D954" s="801">
        <f>学校14頁!G14</f>
        <v>0</v>
      </c>
      <c r="E954" s="329" t="s">
        <v>334</v>
      </c>
      <c r="F954" s="329" t="s">
        <v>97</v>
      </c>
      <c r="G954" s="329" t="s">
        <v>353</v>
      </c>
      <c r="H954" s="4" t="str">
        <f t="shared" si="60"/>
        <v>Ⅲ-1-50日以上-小4</v>
      </c>
      <c r="J954" s="4">
        <f t="shared" si="59"/>
        <v>1</v>
      </c>
    </row>
    <row r="955" spans="1:10" ht="18" customHeight="1">
      <c r="A955" s="573"/>
      <c r="B955" s="638" t="s">
        <v>339</v>
      </c>
      <c r="C955" s="9"/>
      <c r="D955" s="801">
        <f>学校14頁!G15</f>
        <v>0</v>
      </c>
      <c r="E955" s="329" t="s">
        <v>334</v>
      </c>
      <c r="F955" s="329" t="s">
        <v>97</v>
      </c>
      <c r="G955" s="329" t="s">
        <v>353</v>
      </c>
      <c r="H955" s="4" t="str">
        <f t="shared" si="60"/>
        <v>Ⅲ-1-50日以上-小5</v>
      </c>
      <c r="J955" s="4">
        <f t="shared" si="59"/>
        <v>1</v>
      </c>
    </row>
    <row r="956" spans="1:10" ht="18" customHeight="1">
      <c r="A956" s="573"/>
      <c r="B956" s="576" t="s">
        <v>340</v>
      </c>
      <c r="C956" s="622"/>
      <c r="D956" s="801">
        <f>学校14頁!G16</f>
        <v>0</v>
      </c>
      <c r="E956" s="329" t="s">
        <v>334</v>
      </c>
      <c r="F956" s="329" t="s">
        <v>97</v>
      </c>
      <c r="G956" s="329" t="s">
        <v>353</v>
      </c>
      <c r="H956" s="4" t="str">
        <f t="shared" si="60"/>
        <v>Ⅲ-1-50日以上-小6</v>
      </c>
      <c r="J956" s="4">
        <f t="shared" si="59"/>
        <v>1</v>
      </c>
    </row>
    <row r="957" spans="1:10" ht="18" customHeight="1">
      <c r="A957" s="573"/>
      <c r="B957" s="577" t="s">
        <v>341</v>
      </c>
      <c r="C957" s="135"/>
      <c r="D957" s="656">
        <f>学校14頁!G17</f>
        <v>0</v>
      </c>
      <c r="E957" s="329" t="s">
        <v>334</v>
      </c>
      <c r="F957" s="329" t="s">
        <v>97</v>
      </c>
      <c r="G957" s="329" t="s">
        <v>353</v>
      </c>
      <c r="H957" s="4" t="str">
        <f t="shared" si="60"/>
        <v>Ⅲ-1-50日以上-小学校・計</v>
      </c>
      <c r="J957" s="4">
        <f t="shared" si="59"/>
        <v>1</v>
      </c>
    </row>
    <row r="958" spans="1:10" ht="18" customHeight="1">
      <c r="A958" s="573"/>
      <c r="B958" s="574" t="s">
        <v>342</v>
      </c>
      <c r="C958" s="8"/>
      <c r="D958" s="657">
        <f>学校14頁!Q11</f>
        <v>0</v>
      </c>
      <c r="E958" s="329" t="s">
        <v>334</v>
      </c>
      <c r="F958" s="329" t="s">
        <v>97</v>
      </c>
      <c r="G958" s="329" t="s">
        <v>353</v>
      </c>
      <c r="H958" s="4" t="str">
        <f t="shared" si="60"/>
        <v>Ⅲ-1-50日以上-中1</v>
      </c>
      <c r="J958" s="4">
        <f t="shared" si="59"/>
        <v>1</v>
      </c>
    </row>
    <row r="959" spans="1:10" ht="18" customHeight="1">
      <c r="A959" s="573"/>
      <c r="B959" s="837" t="s">
        <v>343</v>
      </c>
      <c r="C959" s="9"/>
      <c r="D959" s="657">
        <f>学校14頁!Q12</f>
        <v>0</v>
      </c>
      <c r="E959" s="329" t="s">
        <v>334</v>
      </c>
      <c r="F959" s="329" t="s">
        <v>97</v>
      </c>
      <c r="G959" s="329" t="s">
        <v>353</v>
      </c>
      <c r="H959" s="4" t="str">
        <f t="shared" ref="H959:H975" si="61">E959&amp;F959&amp;G959&amp;B959</f>
        <v>Ⅲ-1-50日以上-中2</v>
      </c>
      <c r="J959" s="4">
        <f t="shared" si="59"/>
        <v>1</v>
      </c>
    </row>
    <row r="960" spans="1:10" ht="18" customHeight="1">
      <c r="A960" s="573"/>
      <c r="B960" s="576" t="s">
        <v>344</v>
      </c>
      <c r="C960" s="622"/>
      <c r="D960" s="657">
        <f>学校14頁!Q13</f>
        <v>0</v>
      </c>
      <c r="E960" s="329" t="s">
        <v>334</v>
      </c>
      <c r="F960" s="329" t="s">
        <v>97</v>
      </c>
      <c r="G960" s="329" t="s">
        <v>353</v>
      </c>
      <c r="H960" s="4" t="str">
        <f t="shared" si="61"/>
        <v>Ⅲ-1-50日以上-中3</v>
      </c>
      <c r="J960" s="4">
        <f t="shared" si="59"/>
        <v>1</v>
      </c>
    </row>
    <row r="961" spans="1:10" ht="18" customHeight="1">
      <c r="A961" s="578"/>
      <c r="B961" s="577" t="s">
        <v>345</v>
      </c>
      <c r="C961" s="188"/>
      <c r="D961" s="656">
        <f>学校14頁!Q17</f>
        <v>0</v>
      </c>
      <c r="E961" s="329" t="s">
        <v>334</v>
      </c>
      <c r="F961" s="329" t="s">
        <v>97</v>
      </c>
      <c r="G961" s="329" t="s">
        <v>353</v>
      </c>
      <c r="H961" s="4" t="str">
        <f t="shared" si="61"/>
        <v>Ⅲ-1-50日以上-中学校・計</v>
      </c>
      <c r="J961" s="4">
        <f t="shared" si="59"/>
        <v>1</v>
      </c>
    </row>
    <row r="962" spans="1:10" ht="18" customHeight="1">
      <c r="A962" s="573" t="s">
        <v>354</v>
      </c>
      <c r="B962" s="636" t="s">
        <v>333</v>
      </c>
      <c r="C962" s="622"/>
      <c r="D962" s="657">
        <f>学校14頁!H11</f>
        <v>0</v>
      </c>
      <c r="E962" s="329" t="s">
        <v>334</v>
      </c>
      <c r="F962" s="329" t="s">
        <v>97</v>
      </c>
      <c r="G962" s="329" t="s">
        <v>355</v>
      </c>
      <c r="H962" s="4" t="str">
        <f t="shared" si="61"/>
        <v>Ⅲ-1-90日以上-小1</v>
      </c>
      <c r="J962" s="4">
        <f t="shared" ref="J962:J1025" si="62">COUNTIF($H$2:$H$2903,H962)</f>
        <v>1</v>
      </c>
    </row>
    <row r="963" spans="1:10" ht="18" customHeight="1">
      <c r="A963" s="573"/>
      <c r="B963" s="638" t="s">
        <v>336</v>
      </c>
      <c r="C963" s="622"/>
      <c r="D963" s="657">
        <f>学校14頁!H12</f>
        <v>0</v>
      </c>
      <c r="E963" s="329" t="s">
        <v>334</v>
      </c>
      <c r="F963" s="329" t="s">
        <v>97</v>
      </c>
      <c r="G963" s="329" t="s">
        <v>355</v>
      </c>
      <c r="H963" s="4" t="str">
        <f t="shared" si="61"/>
        <v>Ⅲ-1-90日以上-小2</v>
      </c>
      <c r="J963" s="4">
        <f t="shared" si="62"/>
        <v>1</v>
      </c>
    </row>
    <row r="964" spans="1:10" ht="18" customHeight="1">
      <c r="A964" s="573"/>
      <c r="B964" s="638" t="s">
        <v>337</v>
      </c>
      <c r="C964" s="622"/>
      <c r="D964" s="657">
        <f>学校14頁!H13</f>
        <v>0</v>
      </c>
      <c r="E964" s="329" t="s">
        <v>334</v>
      </c>
      <c r="F964" s="329" t="s">
        <v>97</v>
      </c>
      <c r="G964" s="329" t="s">
        <v>355</v>
      </c>
      <c r="H964" s="4" t="str">
        <f t="shared" si="61"/>
        <v>Ⅲ-1-90日以上-小3</v>
      </c>
      <c r="J964" s="4">
        <f t="shared" si="62"/>
        <v>1</v>
      </c>
    </row>
    <row r="965" spans="1:10" ht="18" customHeight="1">
      <c r="A965" s="573"/>
      <c r="B965" s="638" t="s">
        <v>338</v>
      </c>
      <c r="C965" s="622"/>
      <c r="D965" s="657">
        <f>学校14頁!H14</f>
        <v>0</v>
      </c>
      <c r="E965" s="329" t="s">
        <v>334</v>
      </c>
      <c r="F965" s="329" t="s">
        <v>97</v>
      </c>
      <c r="G965" s="329" t="s">
        <v>355</v>
      </c>
      <c r="H965" s="4" t="str">
        <f t="shared" si="61"/>
        <v>Ⅲ-1-90日以上-小4</v>
      </c>
      <c r="J965" s="4">
        <f t="shared" si="62"/>
        <v>1</v>
      </c>
    </row>
    <row r="966" spans="1:10" ht="18" customHeight="1">
      <c r="A966" s="575"/>
      <c r="B966" s="638" t="s">
        <v>339</v>
      </c>
      <c r="C966" s="9"/>
      <c r="D966" s="657">
        <f>学校14頁!H15</f>
        <v>0</v>
      </c>
      <c r="E966" s="329" t="s">
        <v>334</v>
      </c>
      <c r="F966" s="329" t="s">
        <v>97</v>
      </c>
      <c r="G966" s="329" t="s">
        <v>355</v>
      </c>
      <c r="H966" s="4" t="str">
        <f t="shared" si="61"/>
        <v>Ⅲ-1-90日以上-小5</v>
      </c>
      <c r="J966" s="4">
        <f t="shared" si="62"/>
        <v>1</v>
      </c>
    </row>
    <row r="967" spans="1:10" ht="18" customHeight="1">
      <c r="A967" s="575"/>
      <c r="B967" s="576" t="s">
        <v>340</v>
      </c>
      <c r="C967" s="622"/>
      <c r="D967" s="657">
        <f>学校14頁!H16</f>
        <v>0</v>
      </c>
      <c r="E967" s="329" t="s">
        <v>334</v>
      </c>
      <c r="F967" s="329" t="s">
        <v>97</v>
      </c>
      <c r="G967" s="329" t="s">
        <v>355</v>
      </c>
      <c r="H967" s="4" t="str">
        <f t="shared" si="61"/>
        <v>Ⅲ-1-90日以上-小6</v>
      </c>
      <c r="J967" s="4">
        <f t="shared" si="62"/>
        <v>1</v>
      </c>
    </row>
    <row r="968" spans="1:10" ht="18" customHeight="1">
      <c r="A968" s="573"/>
      <c r="B968" s="577" t="s">
        <v>341</v>
      </c>
      <c r="C968" s="135"/>
      <c r="D968" s="656">
        <f>学校14頁!H17</f>
        <v>0</v>
      </c>
      <c r="E968" s="329" t="s">
        <v>334</v>
      </c>
      <c r="F968" s="329" t="s">
        <v>97</v>
      </c>
      <c r="G968" s="329" t="s">
        <v>355</v>
      </c>
      <c r="H968" s="4" t="str">
        <f t="shared" si="61"/>
        <v>Ⅲ-1-90日以上-小学校・計</v>
      </c>
      <c r="J968" s="4">
        <f t="shared" si="62"/>
        <v>1</v>
      </c>
    </row>
    <row r="969" spans="1:10" ht="18" customHeight="1">
      <c r="A969" s="573"/>
      <c r="B969" s="574" t="s">
        <v>342</v>
      </c>
      <c r="C969" s="8"/>
      <c r="D969" s="657">
        <f>学校14頁!R11</f>
        <v>0</v>
      </c>
      <c r="E969" s="329" t="s">
        <v>334</v>
      </c>
      <c r="F969" s="329" t="s">
        <v>97</v>
      </c>
      <c r="G969" s="329" t="s">
        <v>355</v>
      </c>
      <c r="H969" s="4" t="str">
        <f t="shared" si="61"/>
        <v>Ⅲ-1-90日以上-中1</v>
      </c>
      <c r="J969" s="4">
        <f t="shared" si="62"/>
        <v>1</v>
      </c>
    </row>
    <row r="970" spans="1:10" ht="18" customHeight="1">
      <c r="A970" s="573"/>
      <c r="B970" s="837" t="s">
        <v>343</v>
      </c>
      <c r="C970" s="9"/>
      <c r="D970" s="657">
        <f>学校14頁!R12</f>
        <v>0</v>
      </c>
      <c r="E970" s="329" t="s">
        <v>334</v>
      </c>
      <c r="F970" s="329" t="s">
        <v>97</v>
      </c>
      <c r="G970" s="329" t="s">
        <v>355</v>
      </c>
      <c r="H970" s="4" t="str">
        <f t="shared" si="61"/>
        <v>Ⅲ-1-90日以上-中2</v>
      </c>
      <c r="J970" s="4">
        <f t="shared" si="62"/>
        <v>1</v>
      </c>
    </row>
    <row r="971" spans="1:10" ht="18" customHeight="1">
      <c r="A971" s="573"/>
      <c r="B971" s="576" t="s">
        <v>344</v>
      </c>
      <c r="C971" s="622"/>
      <c r="D971" s="657">
        <f>学校14頁!R13</f>
        <v>0</v>
      </c>
      <c r="E971" s="329" t="s">
        <v>334</v>
      </c>
      <c r="F971" s="329" t="s">
        <v>97</v>
      </c>
      <c r="G971" s="329" t="s">
        <v>355</v>
      </c>
      <c r="H971" s="4" t="str">
        <f t="shared" si="61"/>
        <v>Ⅲ-1-90日以上-中3</v>
      </c>
      <c r="J971" s="4">
        <f t="shared" si="62"/>
        <v>1</v>
      </c>
    </row>
    <row r="972" spans="1:10" ht="18" customHeight="1">
      <c r="A972" s="573"/>
      <c r="B972" s="577" t="s">
        <v>345</v>
      </c>
      <c r="C972" s="581"/>
      <c r="D972" s="820">
        <f>学校14頁!R17</f>
        <v>0</v>
      </c>
      <c r="E972" s="329" t="s">
        <v>334</v>
      </c>
      <c r="F972" s="329" t="s">
        <v>97</v>
      </c>
      <c r="G972" s="329" t="s">
        <v>355</v>
      </c>
      <c r="H972" s="4" t="str">
        <f t="shared" si="61"/>
        <v>Ⅲ-1-90日以上-中学校・計</v>
      </c>
      <c r="J972" s="4">
        <f t="shared" si="62"/>
        <v>1</v>
      </c>
    </row>
    <row r="973" spans="1:10" ht="18" customHeight="1">
      <c r="A973" s="838" t="s">
        <v>356</v>
      </c>
      <c r="B973" s="636" t="s">
        <v>333</v>
      </c>
      <c r="C973" s="803"/>
      <c r="D973" s="792">
        <f>学校14頁!I11</f>
        <v>0</v>
      </c>
      <c r="E973" s="329" t="s">
        <v>334</v>
      </c>
      <c r="F973" s="329" t="s">
        <v>97</v>
      </c>
      <c r="G973" s="329" t="s">
        <v>357</v>
      </c>
      <c r="H973" s="4" t="str">
        <f t="shared" si="61"/>
        <v>Ⅲ-1-出席10日-小1</v>
      </c>
      <c r="J973" s="4">
        <f t="shared" si="62"/>
        <v>1</v>
      </c>
    </row>
    <row r="974" spans="1:10" ht="18" customHeight="1">
      <c r="A974" s="573"/>
      <c r="B974" s="638" t="s">
        <v>336</v>
      </c>
      <c r="C974" s="622"/>
      <c r="D974" s="657">
        <f>学校14頁!I12</f>
        <v>0</v>
      </c>
      <c r="E974" s="329" t="s">
        <v>334</v>
      </c>
      <c r="F974" s="329" t="s">
        <v>97</v>
      </c>
      <c r="G974" s="329" t="s">
        <v>357</v>
      </c>
      <c r="H974" s="4" t="str">
        <f t="shared" si="61"/>
        <v>Ⅲ-1-出席10日-小2</v>
      </c>
      <c r="J974" s="4">
        <f t="shared" si="62"/>
        <v>1</v>
      </c>
    </row>
    <row r="975" spans="1:10" ht="18" customHeight="1">
      <c r="A975" s="573"/>
      <c r="B975" s="638" t="s">
        <v>337</v>
      </c>
      <c r="C975" s="12"/>
      <c r="D975" s="657">
        <f>学校14頁!I13</f>
        <v>0</v>
      </c>
      <c r="E975" s="329" t="s">
        <v>334</v>
      </c>
      <c r="F975" s="329" t="s">
        <v>97</v>
      </c>
      <c r="G975" s="329" t="s">
        <v>357</v>
      </c>
      <c r="H975" s="4" t="str">
        <f t="shared" si="61"/>
        <v>Ⅲ-1-出席10日-小3</v>
      </c>
      <c r="J975" s="4">
        <f t="shared" si="62"/>
        <v>1</v>
      </c>
    </row>
    <row r="976" spans="1:10" ht="18" customHeight="1">
      <c r="A976" s="573"/>
      <c r="B976" s="638" t="s">
        <v>338</v>
      </c>
      <c r="C976" s="622"/>
      <c r="D976" s="657">
        <f>学校14頁!I14</f>
        <v>0</v>
      </c>
      <c r="E976" s="329" t="s">
        <v>334</v>
      </c>
      <c r="F976" s="329" t="s">
        <v>97</v>
      </c>
      <c r="G976" s="329" t="s">
        <v>357</v>
      </c>
      <c r="H976" s="4" t="str">
        <f t="shared" ref="H976:H1007" si="63">E976&amp;F976&amp;G976&amp;B976</f>
        <v>Ⅲ-1-出席10日-小4</v>
      </c>
      <c r="J976" s="4">
        <f t="shared" si="62"/>
        <v>1</v>
      </c>
    </row>
    <row r="977" spans="1:10" ht="18" customHeight="1">
      <c r="A977" s="573"/>
      <c r="B977" s="638" t="s">
        <v>339</v>
      </c>
      <c r="C977" s="9"/>
      <c r="D977" s="657">
        <f>学校14頁!I15</f>
        <v>0</v>
      </c>
      <c r="E977" s="329" t="s">
        <v>334</v>
      </c>
      <c r="F977" s="329" t="s">
        <v>97</v>
      </c>
      <c r="G977" s="329" t="s">
        <v>357</v>
      </c>
      <c r="H977" s="4" t="str">
        <f t="shared" si="63"/>
        <v>Ⅲ-1-出席10日-小5</v>
      </c>
      <c r="J977" s="4">
        <f t="shared" si="62"/>
        <v>1</v>
      </c>
    </row>
    <row r="978" spans="1:10" ht="18" customHeight="1">
      <c r="A978" s="575"/>
      <c r="B978" s="574" t="s">
        <v>340</v>
      </c>
      <c r="C978" s="9"/>
      <c r="D978" s="657">
        <f>学校14頁!I16</f>
        <v>0</v>
      </c>
      <c r="E978" s="329" t="s">
        <v>334</v>
      </c>
      <c r="F978" s="329" t="s">
        <v>97</v>
      </c>
      <c r="G978" s="329" t="s">
        <v>357</v>
      </c>
      <c r="H978" s="4" t="str">
        <f t="shared" si="63"/>
        <v>Ⅲ-1-出席10日-小6</v>
      </c>
      <c r="J978" s="4">
        <f t="shared" si="62"/>
        <v>1</v>
      </c>
    </row>
    <row r="979" spans="1:10" ht="18" customHeight="1">
      <c r="A979" s="575"/>
      <c r="B979" s="836" t="s">
        <v>341</v>
      </c>
      <c r="C979" s="812"/>
      <c r="D979" s="795">
        <f>学校14頁!I17</f>
        <v>0</v>
      </c>
      <c r="E979" s="329" t="s">
        <v>334</v>
      </c>
      <c r="F979" s="329" t="s">
        <v>97</v>
      </c>
      <c r="G979" s="329" t="s">
        <v>357</v>
      </c>
      <c r="H979" s="4" t="str">
        <f t="shared" si="63"/>
        <v>Ⅲ-1-出席10日-小学校・計</v>
      </c>
      <c r="J979" s="4">
        <f t="shared" si="62"/>
        <v>1</v>
      </c>
    </row>
    <row r="980" spans="1:10" ht="18" customHeight="1">
      <c r="A980" s="573"/>
      <c r="B980" s="574" t="s">
        <v>342</v>
      </c>
      <c r="C980" s="8"/>
      <c r="D980" s="657">
        <f>学校14頁!S11</f>
        <v>0</v>
      </c>
      <c r="E980" s="329" t="s">
        <v>334</v>
      </c>
      <c r="F980" s="329" t="s">
        <v>97</v>
      </c>
      <c r="G980" s="329" t="s">
        <v>357</v>
      </c>
      <c r="H980" s="4" t="str">
        <f t="shared" si="63"/>
        <v>Ⅲ-1-出席10日-中1</v>
      </c>
      <c r="J980" s="4">
        <f t="shared" si="62"/>
        <v>1</v>
      </c>
    </row>
    <row r="981" spans="1:10" ht="18" customHeight="1">
      <c r="A981" s="573"/>
      <c r="B981" s="837" t="s">
        <v>343</v>
      </c>
      <c r="C981" s="800"/>
      <c r="D981" s="655">
        <f>学校14頁!S12</f>
        <v>0</v>
      </c>
      <c r="E981" s="329" t="s">
        <v>334</v>
      </c>
      <c r="F981" s="329" t="s">
        <v>97</v>
      </c>
      <c r="G981" s="329" t="s">
        <v>357</v>
      </c>
      <c r="H981" s="4" t="str">
        <f t="shared" si="63"/>
        <v>Ⅲ-1-出席10日-中2</v>
      </c>
      <c r="J981" s="4">
        <f t="shared" si="62"/>
        <v>1</v>
      </c>
    </row>
    <row r="982" spans="1:10" ht="18" customHeight="1">
      <c r="A982" s="573"/>
      <c r="B982" s="576" t="s">
        <v>344</v>
      </c>
      <c r="C982" s="800"/>
      <c r="D982" s="655">
        <f>学校14頁!S13</f>
        <v>0</v>
      </c>
      <c r="E982" s="329" t="s">
        <v>334</v>
      </c>
      <c r="F982" s="329" t="s">
        <v>97</v>
      </c>
      <c r="G982" s="329" t="s">
        <v>357</v>
      </c>
      <c r="H982" s="4" t="str">
        <f t="shared" si="63"/>
        <v>Ⅲ-1-出席10日-中3</v>
      </c>
      <c r="J982" s="4">
        <f t="shared" si="62"/>
        <v>1</v>
      </c>
    </row>
    <row r="983" spans="1:10" ht="18" customHeight="1">
      <c r="A983" s="573"/>
      <c r="B983" s="836" t="s">
        <v>345</v>
      </c>
      <c r="C983" s="812"/>
      <c r="D983" s="795">
        <f>学校14頁!S17</f>
        <v>0</v>
      </c>
      <c r="E983" s="329" t="s">
        <v>334</v>
      </c>
      <c r="F983" s="329" t="s">
        <v>97</v>
      </c>
      <c r="G983" s="329" t="s">
        <v>357</v>
      </c>
      <c r="H983" s="4" t="str">
        <f t="shared" si="63"/>
        <v>Ⅲ-1-出席10日-中学校・計</v>
      </c>
      <c r="J983" s="4">
        <f t="shared" si="62"/>
        <v>1</v>
      </c>
    </row>
    <row r="984" spans="1:10" ht="18" customHeight="1">
      <c r="A984" s="838" t="s">
        <v>358</v>
      </c>
      <c r="B984" s="636" t="s">
        <v>333</v>
      </c>
      <c r="C984" s="8"/>
      <c r="D984" s="657">
        <f>学校14頁!J11</f>
        <v>0</v>
      </c>
      <c r="E984" s="329" t="s">
        <v>334</v>
      </c>
      <c r="F984" s="329" t="s">
        <v>97</v>
      </c>
      <c r="G984" s="329" t="s">
        <v>359</v>
      </c>
      <c r="H984" s="4" t="str">
        <f t="shared" si="63"/>
        <v>Ⅲ-1-出席ゼロ-小1</v>
      </c>
      <c r="J984" s="4">
        <f t="shared" si="62"/>
        <v>1</v>
      </c>
    </row>
    <row r="985" spans="1:10" ht="18" customHeight="1">
      <c r="A985" s="573"/>
      <c r="B985" s="638" t="s">
        <v>336</v>
      </c>
      <c r="C985" s="800"/>
      <c r="D985" s="655">
        <f>学校14頁!J12</f>
        <v>0</v>
      </c>
      <c r="E985" s="329" t="s">
        <v>334</v>
      </c>
      <c r="F985" s="329" t="s">
        <v>97</v>
      </c>
      <c r="G985" s="329" t="s">
        <v>359</v>
      </c>
      <c r="H985" s="4" t="str">
        <f t="shared" si="63"/>
        <v>Ⅲ-1-出席ゼロ-小2</v>
      </c>
      <c r="J985" s="4">
        <f t="shared" si="62"/>
        <v>1</v>
      </c>
    </row>
    <row r="986" spans="1:10" ht="18" customHeight="1">
      <c r="A986" s="573"/>
      <c r="B986" s="638" t="s">
        <v>337</v>
      </c>
      <c r="C986" s="800"/>
      <c r="D986" s="655">
        <f>学校14頁!J13</f>
        <v>0</v>
      </c>
      <c r="E986" s="329" t="s">
        <v>334</v>
      </c>
      <c r="F986" s="329" t="s">
        <v>97</v>
      </c>
      <c r="G986" s="329" t="s">
        <v>359</v>
      </c>
      <c r="H986" s="4" t="str">
        <f t="shared" si="63"/>
        <v>Ⅲ-1-出席ゼロ-小3</v>
      </c>
      <c r="J986" s="4">
        <f t="shared" si="62"/>
        <v>1</v>
      </c>
    </row>
    <row r="987" spans="1:10" ht="18" customHeight="1">
      <c r="A987" s="573"/>
      <c r="B987" s="638" t="s">
        <v>338</v>
      </c>
      <c r="C987" s="800"/>
      <c r="D987" s="655">
        <f>学校14頁!J14</f>
        <v>0</v>
      </c>
      <c r="E987" s="329" t="s">
        <v>334</v>
      </c>
      <c r="F987" s="329" t="s">
        <v>97</v>
      </c>
      <c r="G987" s="329" t="s">
        <v>359</v>
      </c>
      <c r="H987" s="4" t="str">
        <f t="shared" si="63"/>
        <v>Ⅲ-1-出席ゼロ-小4</v>
      </c>
      <c r="J987" s="4">
        <f t="shared" si="62"/>
        <v>1</v>
      </c>
    </row>
    <row r="988" spans="1:10" ht="18" customHeight="1">
      <c r="A988" s="573"/>
      <c r="B988" s="638" t="s">
        <v>339</v>
      </c>
      <c r="C988" s="800"/>
      <c r="D988" s="655">
        <f>学校14頁!J15</f>
        <v>0</v>
      </c>
      <c r="E988" s="329" t="s">
        <v>334</v>
      </c>
      <c r="F988" s="329" t="s">
        <v>97</v>
      </c>
      <c r="G988" s="329" t="s">
        <v>359</v>
      </c>
      <c r="H988" s="4" t="str">
        <f t="shared" si="63"/>
        <v>Ⅲ-1-出席ゼロ-小5</v>
      </c>
      <c r="J988" s="4">
        <f t="shared" si="62"/>
        <v>1</v>
      </c>
    </row>
    <row r="989" spans="1:10" ht="18" customHeight="1">
      <c r="A989" s="573"/>
      <c r="B989" s="576" t="s">
        <v>340</v>
      </c>
      <c r="C989" s="812"/>
      <c r="D989" s="655">
        <f>学校14頁!J16</f>
        <v>0</v>
      </c>
      <c r="E989" s="329" t="s">
        <v>334</v>
      </c>
      <c r="F989" s="329" t="s">
        <v>97</v>
      </c>
      <c r="G989" s="329" t="s">
        <v>359</v>
      </c>
      <c r="H989" s="4" t="str">
        <f t="shared" si="63"/>
        <v>Ⅲ-1-出席ゼロ-小6</v>
      </c>
      <c r="J989" s="4">
        <f t="shared" si="62"/>
        <v>1</v>
      </c>
    </row>
    <row r="990" spans="1:10" ht="18" customHeight="1">
      <c r="A990" s="575"/>
      <c r="B990" s="577" t="s">
        <v>341</v>
      </c>
      <c r="C990" s="612"/>
      <c r="D990" s="656">
        <f>学校14頁!J17</f>
        <v>0</v>
      </c>
      <c r="E990" s="329" t="s">
        <v>334</v>
      </c>
      <c r="F990" s="329" t="s">
        <v>97</v>
      </c>
      <c r="G990" s="329" t="s">
        <v>359</v>
      </c>
      <c r="H990" s="4" t="str">
        <f t="shared" si="63"/>
        <v>Ⅲ-1-出席ゼロ-小学校・計</v>
      </c>
      <c r="J990" s="4">
        <f t="shared" si="62"/>
        <v>1</v>
      </c>
    </row>
    <row r="991" spans="1:10" ht="18" customHeight="1">
      <c r="A991" s="575"/>
      <c r="B991" s="574" t="s">
        <v>342</v>
      </c>
      <c r="C991" s="622"/>
      <c r="D991" s="658">
        <f>学校14頁!T11</f>
        <v>0</v>
      </c>
      <c r="E991" s="329" t="s">
        <v>334</v>
      </c>
      <c r="F991" s="329" t="s">
        <v>97</v>
      </c>
      <c r="G991" s="329" t="s">
        <v>359</v>
      </c>
      <c r="H991" s="4" t="str">
        <f t="shared" si="63"/>
        <v>Ⅲ-1-出席ゼロ-中1</v>
      </c>
      <c r="J991" s="4">
        <f t="shared" si="62"/>
        <v>1</v>
      </c>
    </row>
    <row r="992" spans="1:10" ht="18" customHeight="1">
      <c r="A992" s="573"/>
      <c r="B992" s="837" t="s">
        <v>343</v>
      </c>
      <c r="C992" s="9"/>
      <c r="D992" s="801">
        <f>学校14頁!T12</f>
        <v>0</v>
      </c>
      <c r="E992" s="329" t="s">
        <v>334</v>
      </c>
      <c r="F992" s="329" t="s">
        <v>97</v>
      </c>
      <c r="G992" s="329" t="s">
        <v>359</v>
      </c>
      <c r="H992" s="4" t="str">
        <f t="shared" si="63"/>
        <v>Ⅲ-1-出席ゼロ-中2</v>
      </c>
      <c r="J992" s="4">
        <f t="shared" si="62"/>
        <v>1</v>
      </c>
    </row>
    <row r="993" spans="1:10" ht="18" customHeight="1">
      <c r="A993" s="573"/>
      <c r="B993" s="576" t="s">
        <v>344</v>
      </c>
      <c r="C993" s="9"/>
      <c r="D993" s="801">
        <f>学校14頁!T13</f>
        <v>0</v>
      </c>
      <c r="E993" s="329" t="s">
        <v>334</v>
      </c>
      <c r="F993" s="329" t="s">
        <v>97</v>
      </c>
      <c r="G993" s="329" t="s">
        <v>359</v>
      </c>
      <c r="H993" s="4" t="str">
        <f t="shared" si="63"/>
        <v>Ⅲ-1-出席ゼロ-中3</v>
      </c>
      <c r="J993" s="4">
        <f t="shared" si="62"/>
        <v>1</v>
      </c>
    </row>
    <row r="994" spans="1:10" ht="18" customHeight="1">
      <c r="A994" s="575"/>
      <c r="B994" s="836" t="s">
        <v>345</v>
      </c>
      <c r="C994" s="812"/>
      <c r="D994" s="795">
        <f>学校14頁!T17</f>
        <v>0</v>
      </c>
      <c r="E994" s="329" t="s">
        <v>334</v>
      </c>
      <c r="F994" s="329" t="s">
        <v>97</v>
      </c>
      <c r="G994" s="329" t="s">
        <v>359</v>
      </c>
      <c r="H994" s="4" t="str">
        <f t="shared" si="63"/>
        <v>Ⅲ-1-出席ゼロ-中学校・計</v>
      </c>
      <c r="J994" s="4">
        <f t="shared" si="62"/>
        <v>1</v>
      </c>
    </row>
    <row r="995" spans="1:10" ht="18" customHeight="1">
      <c r="A995" s="838" t="s">
        <v>360</v>
      </c>
      <c r="B995" s="636" t="s">
        <v>333</v>
      </c>
      <c r="C995" s="8"/>
      <c r="D995" s="657">
        <f>学校14頁!K11</f>
        <v>0</v>
      </c>
      <c r="E995" s="329" t="s">
        <v>334</v>
      </c>
      <c r="F995" s="329" t="s">
        <v>97</v>
      </c>
      <c r="G995" s="329" t="s">
        <v>361</v>
      </c>
      <c r="H995" s="4" t="str">
        <f t="shared" si="63"/>
        <v>Ⅲ-1-その他-小1</v>
      </c>
      <c r="J995" s="4">
        <f t="shared" si="62"/>
        <v>1</v>
      </c>
    </row>
    <row r="996" spans="1:10" ht="18" customHeight="1">
      <c r="A996" s="573"/>
      <c r="B996" s="638" t="s">
        <v>336</v>
      </c>
      <c r="C996" s="800"/>
      <c r="D996" s="655">
        <f>学校14頁!K12</f>
        <v>0</v>
      </c>
      <c r="E996" s="329" t="s">
        <v>334</v>
      </c>
      <c r="F996" s="329" t="s">
        <v>97</v>
      </c>
      <c r="G996" s="329" t="s">
        <v>361</v>
      </c>
      <c r="H996" s="4" t="str">
        <f t="shared" si="63"/>
        <v>Ⅲ-1-その他-小2</v>
      </c>
      <c r="J996" s="4">
        <f t="shared" si="62"/>
        <v>1</v>
      </c>
    </row>
    <row r="997" spans="1:10" ht="18" customHeight="1">
      <c r="A997" s="573"/>
      <c r="B997" s="638" t="s">
        <v>337</v>
      </c>
      <c r="C997" s="800"/>
      <c r="D997" s="655">
        <f>学校14頁!K13</f>
        <v>0</v>
      </c>
      <c r="E997" s="329" t="s">
        <v>334</v>
      </c>
      <c r="F997" s="329" t="s">
        <v>97</v>
      </c>
      <c r="G997" s="329" t="s">
        <v>361</v>
      </c>
      <c r="H997" s="4" t="str">
        <f t="shared" si="63"/>
        <v>Ⅲ-1-その他-小3</v>
      </c>
      <c r="J997" s="4">
        <f t="shared" si="62"/>
        <v>1</v>
      </c>
    </row>
    <row r="998" spans="1:10" ht="18" customHeight="1">
      <c r="A998" s="573"/>
      <c r="B998" s="638" t="s">
        <v>338</v>
      </c>
      <c r="C998" s="800"/>
      <c r="D998" s="655">
        <f>学校14頁!K14</f>
        <v>0</v>
      </c>
      <c r="E998" s="329" t="s">
        <v>334</v>
      </c>
      <c r="F998" s="329" t="s">
        <v>97</v>
      </c>
      <c r="G998" s="329" t="s">
        <v>361</v>
      </c>
      <c r="H998" s="4" t="str">
        <f t="shared" si="63"/>
        <v>Ⅲ-1-その他-小4</v>
      </c>
      <c r="J998" s="4">
        <f t="shared" si="62"/>
        <v>1</v>
      </c>
    </row>
    <row r="999" spans="1:10" ht="18" customHeight="1">
      <c r="A999" s="573"/>
      <c r="B999" s="638" t="s">
        <v>339</v>
      </c>
      <c r="C999" s="800"/>
      <c r="D999" s="655">
        <f>学校14頁!K15</f>
        <v>0</v>
      </c>
      <c r="E999" s="329" t="s">
        <v>334</v>
      </c>
      <c r="F999" s="329" t="s">
        <v>97</v>
      </c>
      <c r="G999" s="329" t="s">
        <v>361</v>
      </c>
      <c r="H999" s="4" t="str">
        <f t="shared" si="63"/>
        <v>Ⅲ-1-その他-小5</v>
      </c>
      <c r="J999" s="4">
        <f t="shared" si="62"/>
        <v>1</v>
      </c>
    </row>
    <row r="1000" spans="1:10" ht="18" customHeight="1">
      <c r="A1000" s="573"/>
      <c r="B1000" s="576" t="s">
        <v>340</v>
      </c>
      <c r="C1000" s="800"/>
      <c r="D1000" s="655">
        <f>学校14頁!K16</f>
        <v>0</v>
      </c>
      <c r="E1000" s="329" t="s">
        <v>334</v>
      </c>
      <c r="F1000" s="329" t="s">
        <v>97</v>
      </c>
      <c r="G1000" s="329" t="s">
        <v>361</v>
      </c>
      <c r="H1000" s="4" t="str">
        <f t="shared" si="63"/>
        <v>Ⅲ-1-その他-小6</v>
      </c>
      <c r="J1000" s="4">
        <f t="shared" si="62"/>
        <v>1</v>
      </c>
    </row>
    <row r="1001" spans="1:10" ht="18" customHeight="1">
      <c r="A1001" s="575"/>
      <c r="B1001" s="577" t="s">
        <v>341</v>
      </c>
      <c r="C1001" s="812"/>
      <c r="D1001" s="795">
        <f>学校14頁!K17</f>
        <v>0</v>
      </c>
      <c r="E1001" s="329" t="s">
        <v>334</v>
      </c>
      <c r="F1001" s="329" t="s">
        <v>97</v>
      </c>
      <c r="G1001" s="329" t="s">
        <v>361</v>
      </c>
      <c r="H1001" s="4" t="str">
        <f t="shared" si="63"/>
        <v>Ⅲ-1-その他-小学校・計</v>
      </c>
      <c r="J1001" s="4">
        <f t="shared" si="62"/>
        <v>1</v>
      </c>
    </row>
    <row r="1002" spans="1:10" ht="18" customHeight="1">
      <c r="A1002" s="575"/>
      <c r="B1002" s="574" t="s">
        <v>342</v>
      </c>
      <c r="C1002" s="8"/>
      <c r="D1002" s="657">
        <f>学校14頁!U11</f>
        <v>0</v>
      </c>
      <c r="E1002" s="329" t="s">
        <v>334</v>
      </c>
      <c r="F1002" s="329" t="s">
        <v>97</v>
      </c>
      <c r="G1002" s="329" t="s">
        <v>361</v>
      </c>
      <c r="H1002" s="4" t="str">
        <f t="shared" si="63"/>
        <v>Ⅲ-1-その他-中1</v>
      </c>
      <c r="J1002" s="4">
        <f t="shared" si="62"/>
        <v>1</v>
      </c>
    </row>
    <row r="1003" spans="1:10" ht="18" customHeight="1">
      <c r="A1003" s="573"/>
      <c r="B1003" s="837" t="s">
        <v>343</v>
      </c>
      <c r="C1003" s="803"/>
      <c r="D1003" s="657">
        <f>学校14頁!U12</f>
        <v>0</v>
      </c>
      <c r="E1003" s="329" t="s">
        <v>334</v>
      </c>
      <c r="F1003" s="329" t="s">
        <v>97</v>
      </c>
      <c r="G1003" s="329" t="s">
        <v>361</v>
      </c>
      <c r="H1003" s="4" t="str">
        <f t="shared" si="63"/>
        <v>Ⅲ-1-その他-中2</v>
      </c>
      <c r="J1003" s="4">
        <f t="shared" si="62"/>
        <v>1</v>
      </c>
    </row>
    <row r="1004" spans="1:10" ht="18" customHeight="1">
      <c r="A1004" s="573"/>
      <c r="B1004" s="576" t="s">
        <v>344</v>
      </c>
      <c r="C1004" s="9"/>
      <c r="D1004" s="657">
        <f>学校14頁!U13</f>
        <v>0</v>
      </c>
      <c r="E1004" s="329" t="s">
        <v>334</v>
      </c>
      <c r="F1004" s="329" t="s">
        <v>97</v>
      </c>
      <c r="G1004" s="329" t="s">
        <v>361</v>
      </c>
      <c r="H1004" s="4" t="str">
        <f t="shared" si="63"/>
        <v>Ⅲ-1-その他-中3</v>
      </c>
      <c r="J1004" s="4">
        <f t="shared" si="62"/>
        <v>1</v>
      </c>
    </row>
    <row r="1005" spans="1:10" ht="18" customHeight="1">
      <c r="A1005" s="575"/>
      <c r="B1005" s="577" t="s">
        <v>345</v>
      </c>
      <c r="C1005" s="812"/>
      <c r="D1005" s="795">
        <f>学校14頁!U17</f>
        <v>0</v>
      </c>
      <c r="E1005" s="329" t="s">
        <v>334</v>
      </c>
      <c r="F1005" s="329" t="s">
        <v>97</v>
      </c>
      <c r="G1005" s="329" t="s">
        <v>361</v>
      </c>
      <c r="H1005" s="4" t="str">
        <f t="shared" si="63"/>
        <v>Ⅲ-1-その他-中学校・計</v>
      </c>
      <c r="J1005" s="4">
        <f t="shared" si="62"/>
        <v>1</v>
      </c>
    </row>
    <row r="1006" spans="1:10" ht="18" customHeight="1">
      <c r="A1006" s="838" t="s">
        <v>362</v>
      </c>
      <c r="B1006" s="636" t="s">
        <v>333</v>
      </c>
      <c r="C1006" s="622"/>
      <c r="D1006" s="657">
        <f>学校14頁!L11</f>
        <v>0</v>
      </c>
      <c r="E1006" s="329" t="s">
        <v>334</v>
      </c>
      <c r="F1006" s="329" t="s">
        <v>97</v>
      </c>
      <c r="G1006" s="329" t="s">
        <v>363</v>
      </c>
      <c r="H1006" s="4" t="str">
        <f t="shared" si="63"/>
        <v>Ⅲ-1-長期欠席者計-小1</v>
      </c>
      <c r="J1006" s="4">
        <f t="shared" si="62"/>
        <v>1</v>
      </c>
    </row>
    <row r="1007" spans="1:10" ht="18" customHeight="1">
      <c r="A1007" s="573" t="s">
        <v>66</v>
      </c>
      <c r="B1007" s="638" t="s">
        <v>336</v>
      </c>
      <c r="C1007" s="800"/>
      <c r="D1007" s="655">
        <f>学校14頁!L12</f>
        <v>0</v>
      </c>
      <c r="E1007" s="329" t="s">
        <v>334</v>
      </c>
      <c r="F1007" s="329" t="s">
        <v>97</v>
      </c>
      <c r="G1007" s="329" t="s">
        <v>363</v>
      </c>
      <c r="H1007" s="4" t="str">
        <f t="shared" si="63"/>
        <v>Ⅲ-1-長期欠席者計-小2</v>
      </c>
      <c r="J1007" s="4">
        <f t="shared" si="62"/>
        <v>1</v>
      </c>
    </row>
    <row r="1008" spans="1:10" ht="18" customHeight="1">
      <c r="A1008" s="573"/>
      <c r="B1008" s="638" t="s">
        <v>337</v>
      </c>
      <c r="C1008" s="800"/>
      <c r="D1008" s="655">
        <f>学校14頁!L13</f>
        <v>0</v>
      </c>
      <c r="E1008" s="329" t="s">
        <v>334</v>
      </c>
      <c r="F1008" s="329" t="s">
        <v>97</v>
      </c>
      <c r="G1008" s="329" t="s">
        <v>363</v>
      </c>
      <c r="H1008" s="4" t="str">
        <f t="shared" ref="H1008:H1030" si="64">E1008&amp;F1008&amp;G1008&amp;B1008</f>
        <v>Ⅲ-1-長期欠席者計-小3</v>
      </c>
      <c r="J1008" s="4">
        <f t="shared" si="62"/>
        <v>1</v>
      </c>
    </row>
    <row r="1009" spans="1:10" ht="18" customHeight="1">
      <c r="A1009" s="573"/>
      <c r="B1009" s="638" t="s">
        <v>338</v>
      </c>
      <c r="C1009" s="800"/>
      <c r="D1009" s="655">
        <f>学校14頁!L14</f>
        <v>0</v>
      </c>
      <c r="E1009" s="329" t="s">
        <v>334</v>
      </c>
      <c r="F1009" s="329" t="s">
        <v>97</v>
      </c>
      <c r="G1009" s="329" t="s">
        <v>363</v>
      </c>
      <c r="H1009" s="4" t="str">
        <f t="shared" si="64"/>
        <v>Ⅲ-1-長期欠席者計-小4</v>
      </c>
      <c r="J1009" s="4">
        <f t="shared" si="62"/>
        <v>1</v>
      </c>
    </row>
    <row r="1010" spans="1:10" ht="18" customHeight="1">
      <c r="A1010" s="573"/>
      <c r="B1010" s="638" t="s">
        <v>339</v>
      </c>
      <c r="C1010" s="800"/>
      <c r="D1010" s="655">
        <f>学校14頁!L15</f>
        <v>0</v>
      </c>
      <c r="E1010" s="329" t="s">
        <v>334</v>
      </c>
      <c r="F1010" s="329" t="s">
        <v>97</v>
      </c>
      <c r="G1010" s="329" t="s">
        <v>363</v>
      </c>
      <c r="H1010" s="4" t="str">
        <f t="shared" si="64"/>
        <v>Ⅲ-1-長期欠席者計-小5</v>
      </c>
      <c r="J1010" s="4">
        <f t="shared" si="62"/>
        <v>1</v>
      </c>
    </row>
    <row r="1011" spans="1:10" ht="18" customHeight="1">
      <c r="A1011" s="573"/>
      <c r="B1011" s="576" t="s">
        <v>340</v>
      </c>
      <c r="C1011" s="800"/>
      <c r="D1011" s="655">
        <f>学校14頁!L16</f>
        <v>0</v>
      </c>
      <c r="E1011" s="329" t="s">
        <v>334</v>
      </c>
      <c r="F1011" s="329" t="s">
        <v>97</v>
      </c>
      <c r="G1011" s="329" t="s">
        <v>363</v>
      </c>
      <c r="H1011" s="4" t="str">
        <f t="shared" si="64"/>
        <v>Ⅲ-1-長期欠席者計-小6</v>
      </c>
      <c r="J1011" s="4">
        <f t="shared" si="62"/>
        <v>1</v>
      </c>
    </row>
    <row r="1012" spans="1:10" ht="18" customHeight="1">
      <c r="A1012" s="575"/>
      <c r="B1012" s="577" t="s">
        <v>341</v>
      </c>
      <c r="C1012" s="812"/>
      <c r="D1012" s="795">
        <f>学校14頁!L17</f>
        <v>0</v>
      </c>
      <c r="E1012" s="329" t="s">
        <v>334</v>
      </c>
      <c r="F1012" s="329" t="s">
        <v>97</v>
      </c>
      <c r="G1012" s="329" t="s">
        <v>363</v>
      </c>
      <c r="H1012" s="4" t="str">
        <f t="shared" si="64"/>
        <v>Ⅲ-1-長期欠席者計-小学校・計</v>
      </c>
      <c r="J1012" s="4">
        <f t="shared" si="62"/>
        <v>1</v>
      </c>
    </row>
    <row r="1013" spans="1:10" ht="18" customHeight="1">
      <c r="A1013" s="575"/>
      <c r="B1013" s="574" t="s">
        <v>342</v>
      </c>
      <c r="C1013" s="8"/>
      <c r="D1013" s="657">
        <f>学校14頁!V11</f>
        <v>0</v>
      </c>
      <c r="E1013" s="329" t="s">
        <v>334</v>
      </c>
      <c r="F1013" s="329" t="s">
        <v>97</v>
      </c>
      <c r="G1013" s="329" t="s">
        <v>363</v>
      </c>
      <c r="H1013" s="4" t="str">
        <f t="shared" si="64"/>
        <v>Ⅲ-1-長期欠席者計-中1</v>
      </c>
      <c r="J1013" s="4">
        <f t="shared" si="62"/>
        <v>1</v>
      </c>
    </row>
    <row r="1014" spans="1:10" ht="18" customHeight="1">
      <c r="A1014" s="573"/>
      <c r="B1014" s="837" t="s">
        <v>343</v>
      </c>
      <c r="C1014" s="800"/>
      <c r="D1014" s="655">
        <f>学校14頁!V12</f>
        <v>0</v>
      </c>
      <c r="E1014" s="329" t="s">
        <v>334</v>
      </c>
      <c r="F1014" s="329" t="s">
        <v>97</v>
      </c>
      <c r="G1014" s="329" t="s">
        <v>363</v>
      </c>
      <c r="H1014" s="4" t="str">
        <f t="shared" si="64"/>
        <v>Ⅲ-1-長期欠席者計-中2</v>
      </c>
      <c r="J1014" s="4">
        <f t="shared" si="62"/>
        <v>1</v>
      </c>
    </row>
    <row r="1015" spans="1:10" ht="18" customHeight="1">
      <c r="A1015" s="573"/>
      <c r="B1015" s="576" t="s">
        <v>344</v>
      </c>
      <c r="C1015" s="800"/>
      <c r="D1015" s="655">
        <f>学校14頁!V13</f>
        <v>0</v>
      </c>
      <c r="E1015" s="329" t="s">
        <v>334</v>
      </c>
      <c r="F1015" s="329" t="s">
        <v>97</v>
      </c>
      <c r="G1015" s="329" t="s">
        <v>363</v>
      </c>
      <c r="H1015" s="4" t="str">
        <f t="shared" si="64"/>
        <v>Ⅲ-1-長期欠席者計-中3</v>
      </c>
      <c r="J1015" s="4">
        <f t="shared" si="62"/>
        <v>1</v>
      </c>
    </row>
    <row r="1016" spans="1:10" ht="18" customHeight="1">
      <c r="A1016" s="580"/>
      <c r="B1016" s="577" t="s">
        <v>345</v>
      </c>
      <c r="C1016" s="812"/>
      <c r="D1016" s="656">
        <f>学校14頁!V17</f>
        <v>0</v>
      </c>
      <c r="E1016" s="329" t="s">
        <v>334</v>
      </c>
      <c r="F1016" s="329" t="s">
        <v>97</v>
      </c>
      <c r="G1016" s="329" t="s">
        <v>363</v>
      </c>
      <c r="H1016" s="4" t="str">
        <f t="shared" si="64"/>
        <v>Ⅲ-1-長期欠席者計-中学校・計</v>
      </c>
      <c r="J1016" s="4">
        <f t="shared" si="62"/>
        <v>1</v>
      </c>
    </row>
    <row r="1017" spans="1:10" ht="18" customHeight="1">
      <c r="A1017" s="572" t="s">
        <v>364</v>
      </c>
      <c r="B1017" s="581"/>
      <c r="C1017" s="797"/>
      <c r="D1017" s="798"/>
      <c r="H1017" s="332" t="str">
        <f>A1017</f>
        <v>2．小中・不登校児童生徒の在籍学校数</v>
      </c>
      <c r="J1017" s="4">
        <f t="shared" si="62"/>
        <v>1</v>
      </c>
    </row>
    <row r="1018" spans="1:10" ht="18" customHeight="1">
      <c r="A1018" s="838" t="s">
        <v>30</v>
      </c>
      <c r="B1018" s="840" t="s">
        <v>365</v>
      </c>
      <c r="C1018" s="135"/>
      <c r="D1018" s="656">
        <f>学校14頁!F20</f>
        <v>0</v>
      </c>
      <c r="E1018" s="329" t="s">
        <v>334</v>
      </c>
      <c r="F1018" s="329" t="s">
        <v>110</v>
      </c>
      <c r="G1018" s="329" t="s">
        <v>98</v>
      </c>
      <c r="H1018" s="4" t="str">
        <f t="shared" si="64"/>
        <v>Ⅲ-2-小-不登校在籍学校数</v>
      </c>
      <c r="J1018" s="4">
        <f t="shared" si="62"/>
        <v>1</v>
      </c>
    </row>
    <row r="1019" spans="1:10" ht="18" customHeight="1">
      <c r="A1019" s="838" t="s">
        <v>51</v>
      </c>
      <c r="B1019" s="840" t="s">
        <v>365</v>
      </c>
      <c r="C1019" s="135"/>
      <c r="D1019" s="656">
        <f>学校14頁!I20</f>
        <v>0</v>
      </c>
      <c r="E1019" s="329" t="s">
        <v>334</v>
      </c>
      <c r="F1019" s="329" t="s">
        <v>110</v>
      </c>
      <c r="G1019" s="329" t="s">
        <v>103</v>
      </c>
      <c r="H1019" s="4" t="str">
        <f t="shared" si="64"/>
        <v>Ⅲ-2-中-不登校在籍学校数</v>
      </c>
      <c r="J1019" s="4">
        <f t="shared" si="62"/>
        <v>1</v>
      </c>
    </row>
    <row r="1020" spans="1:10" ht="18" customHeight="1">
      <c r="A1020" s="1221" t="s">
        <v>366</v>
      </c>
      <c r="B1020" s="826"/>
      <c r="C1020" s="797"/>
      <c r="D1020" s="798"/>
      <c r="H1020" s="332" t="str">
        <f>A1020</f>
        <v>3．不登校児童生徒について把握した事実</v>
      </c>
      <c r="J1020" s="4">
        <f t="shared" si="62"/>
        <v>1</v>
      </c>
    </row>
    <row r="1021" spans="1:10" ht="18" customHeight="1">
      <c r="A1021" s="1227" t="s">
        <v>30</v>
      </c>
      <c r="B1021" s="840" t="s">
        <v>367</v>
      </c>
      <c r="C1021" s="8"/>
      <c r="D1021" s="657">
        <f>学校15頁!D5</f>
        <v>0</v>
      </c>
      <c r="E1021" s="329" t="s">
        <v>334</v>
      </c>
      <c r="F1021" s="329" t="s">
        <v>75</v>
      </c>
      <c r="G1021" s="329" t="s">
        <v>368</v>
      </c>
      <c r="H1021" s="4" t="str">
        <f t="shared" si="64"/>
        <v>Ⅲ-3-小-把握した事実-1いじめの被害</v>
      </c>
      <c r="J1021" s="4">
        <f t="shared" si="62"/>
        <v>1</v>
      </c>
    </row>
    <row r="1022" spans="1:10" ht="18" customHeight="1">
      <c r="A1022" s="573"/>
      <c r="B1022" s="576" t="s">
        <v>369</v>
      </c>
      <c r="C1022" s="800"/>
      <c r="D1022" s="655">
        <f>学校15頁!E5</f>
        <v>0</v>
      </c>
      <c r="E1022" s="329" t="s">
        <v>334</v>
      </c>
      <c r="F1022" s="329" t="s">
        <v>75</v>
      </c>
      <c r="G1022" s="329" t="s">
        <v>368</v>
      </c>
      <c r="H1022" s="4" t="str">
        <f t="shared" si="64"/>
        <v>Ⅲ-3-小-把握した事実-2いじめ被害を除く友人関係</v>
      </c>
      <c r="J1022" s="4">
        <f t="shared" si="62"/>
        <v>1</v>
      </c>
    </row>
    <row r="1023" spans="1:10" ht="18" customHeight="1">
      <c r="A1023" s="573"/>
      <c r="B1023" s="576" t="s">
        <v>370</v>
      </c>
      <c r="C1023" s="800"/>
      <c r="D1023" s="655">
        <f>学校15頁!F5</f>
        <v>0</v>
      </c>
      <c r="E1023" s="329" t="s">
        <v>334</v>
      </c>
      <c r="F1023" s="329" t="s">
        <v>75</v>
      </c>
      <c r="G1023" s="329" t="s">
        <v>368</v>
      </c>
      <c r="H1023" s="4" t="str">
        <f t="shared" si="64"/>
        <v>Ⅲ-3-小-把握した事実-3教職員との関係</v>
      </c>
      <c r="J1023" s="4">
        <f t="shared" si="62"/>
        <v>1</v>
      </c>
    </row>
    <row r="1024" spans="1:10" ht="18" customHeight="1">
      <c r="A1024" s="573"/>
      <c r="B1024" s="576" t="s">
        <v>371</v>
      </c>
      <c r="C1024" s="800"/>
      <c r="D1024" s="655">
        <f>学校15頁!G5</f>
        <v>0</v>
      </c>
      <c r="E1024" s="329" t="s">
        <v>334</v>
      </c>
      <c r="F1024" s="329" t="s">
        <v>75</v>
      </c>
      <c r="G1024" s="329" t="s">
        <v>368</v>
      </c>
      <c r="H1024" s="4" t="str">
        <f t="shared" si="64"/>
        <v>Ⅲ-3-小-把握した事実-4学業の不振</v>
      </c>
      <c r="J1024" s="4">
        <f t="shared" si="62"/>
        <v>1</v>
      </c>
    </row>
    <row r="1025" spans="1:10" ht="18" customHeight="1">
      <c r="A1025" s="573"/>
      <c r="B1025" s="576" t="s">
        <v>372</v>
      </c>
      <c r="C1025" s="800"/>
      <c r="D1025" s="655">
        <f>学校15頁!H5</f>
        <v>0</v>
      </c>
      <c r="E1025" s="329" t="s">
        <v>334</v>
      </c>
      <c r="F1025" s="329" t="s">
        <v>75</v>
      </c>
      <c r="G1025" s="329" t="s">
        <v>368</v>
      </c>
      <c r="H1025" s="4" t="str">
        <f t="shared" si="64"/>
        <v>Ⅲ-3-小-把握した事実-5学校のきまり等</v>
      </c>
      <c r="J1025" s="4">
        <f t="shared" si="62"/>
        <v>1</v>
      </c>
    </row>
    <row r="1026" spans="1:10" ht="18" customHeight="1">
      <c r="A1026" s="573"/>
      <c r="B1026" s="576" t="s">
        <v>373</v>
      </c>
      <c r="C1026" s="800"/>
      <c r="D1026" s="655">
        <f>学校15頁!I5</f>
        <v>0</v>
      </c>
      <c r="E1026" s="329" t="s">
        <v>334</v>
      </c>
      <c r="F1026" s="329" t="s">
        <v>75</v>
      </c>
      <c r="G1026" s="329" t="s">
        <v>368</v>
      </c>
      <c r="H1026" s="4" t="str">
        <f t="shared" si="64"/>
        <v>Ⅲ-3-小-把握した事実-6転編入学、進級時の不適応</v>
      </c>
      <c r="J1026" s="4">
        <f t="shared" ref="J1026:J1089" si="65">COUNTIF($H$2:$H$2903,H1026)</f>
        <v>1</v>
      </c>
    </row>
    <row r="1027" spans="1:10" ht="18" customHeight="1">
      <c r="A1027" s="573"/>
      <c r="B1027" s="576" t="s">
        <v>374</v>
      </c>
      <c r="C1027" s="800"/>
      <c r="D1027" s="655">
        <f>学校15頁!J5</f>
        <v>0</v>
      </c>
      <c r="E1027" s="329" t="s">
        <v>334</v>
      </c>
      <c r="F1027" s="329" t="s">
        <v>75</v>
      </c>
      <c r="G1027" s="329" t="s">
        <v>368</v>
      </c>
      <c r="H1027" s="4" t="str">
        <f t="shared" si="64"/>
        <v>Ⅲ-3-小-把握した事実-7家庭生活の変化</v>
      </c>
      <c r="J1027" s="4">
        <f t="shared" si="65"/>
        <v>1</v>
      </c>
    </row>
    <row r="1028" spans="1:10" ht="18" customHeight="1">
      <c r="A1028" s="573"/>
      <c r="B1028" s="576" t="s">
        <v>375</v>
      </c>
      <c r="C1028" s="800"/>
      <c r="D1028" s="655">
        <f>学校15頁!K5</f>
        <v>0</v>
      </c>
      <c r="E1028" s="329" t="s">
        <v>334</v>
      </c>
      <c r="F1028" s="329" t="s">
        <v>75</v>
      </c>
      <c r="G1028" s="329" t="s">
        <v>368</v>
      </c>
      <c r="H1028" s="4" t="str">
        <f t="shared" si="64"/>
        <v>Ⅲ-3-小-把握した事実-8親子の関わり方</v>
      </c>
      <c r="J1028" s="4">
        <f t="shared" si="65"/>
        <v>1</v>
      </c>
    </row>
    <row r="1029" spans="1:10" ht="18" customHeight="1">
      <c r="A1029" s="573"/>
      <c r="B1029" s="576" t="s">
        <v>376</v>
      </c>
      <c r="C1029" s="9"/>
      <c r="D1029" s="655">
        <f>学校15頁!L5</f>
        <v>0</v>
      </c>
      <c r="E1029" s="329" t="s">
        <v>334</v>
      </c>
      <c r="F1029" s="329" t="s">
        <v>75</v>
      </c>
      <c r="G1029" s="329" t="s">
        <v>368</v>
      </c>
      <c r="H1029" s="4" t="str">
        <f t="shared" si="64"/>
        <v>Ⅲ-3-小-把握した事実-9生活リズムの不調</v>
      </c>
      <c r="J1029" s="4">
        <f t="shared" si="65"/>
        <v>1</v>
      </c>
    </row>
    <row r="1030" spans="1:10" ht="18" customHeight="1">
      <c r="A1030" s="573"/>
      <c r="B1030" s="576" t="s">
        <v>377</v>
      </c>
      <c r="C1030" s="637"/>
      <c r="D1030" s="655">
        <f>学校15頁!M5</f>
        <v>0</v>
      </c>
      <c r="E1030" s="329" t="s">
        <v>334</v>
      </c>
      <c r="F1030" s="329" t="s">
        <v>75</v>
      </c>
      <c r="G1030" s="329" t="s">
        <v>368</v>
      </c>
      <c r="H1030" s="4" t="str">
        <f t="shared" si="64"/>
        <v>Ⅲ-3-小-把握した事実-10あそび、非行</v>
      </c>
      <c r="J1030" s="4">
        <f t="shared" si="65"/>
        <v>1</v>
      </c>
    </row>
    <row r="1031" spans="1:10" s="5" customFormat="1" ht="18" customHeight="1">
      <c r="A1031" s="573"/>
      <c r="B1031" s="576" t="s">
        <v>378</v>
      </c>
      <c r="C1031" s="625"/>
      <c r="D1031" s="655">
        <f>学校15頁!N5</f>
        <v>0</v>
      </c>
      <c r="E1031" s="329" t="s">
        <v>334</v>
      </c>
      <c r="F1031" s="1228" t="s">
        <v>75</v>
      </c>
      <c r="G1031" s="329" t="s">
        <v>368</v>
      </c>
      <c r="H1031" s="4" t="str">
        <f t="shared" ref="H1031:H1064" si="66">E1031&amp;F1031&amp;G1031&amp;B1031</f>
        <v>Ⅲ-3-小-把握した事実-11学校生活</v>
      </c>
      <c r="J1031" s="4">
        <f t="shared" si="65"/>
        <v>1</v>
      </c>
    </row>
    <row r="1032" spans="1:10" s="5" customFormat="1" ht="18" customHeight="1">
      <c r="A1032" s="573"/>
      <c r="B1032" s="576" t="s">
        <v>379</v>
      </c>
      <c r="C1032" s="9"/>
      <c r="D1032" s="655">
        <f>学校15頁!O5</f>
        <v>0</v>
      </c>
      <c r="E1032" s="329" t="s">
        <v>334</v>
      </c>
      <c r="F1032" s="1228" t="s">
        <v>75</v>
      </c>
      <c r="G1032" s="329" t="s">
        <v>368</v>
      </c>
      <c r="H1032" s="4" t="str">
        <f t="shared" si="66"/>
        <v>Ⅲ-3-小-把握した事実-12不安・抑うつ</v>
      </c>
      <c r="J1032" s="4">
        <f t="shared" si="65"/>
        <v>1</v>
      </c>
    </row>
    <row r="1033" spans="1:10" s="5" customFormat="1" ht="18" customHeight="1">
      <c r="A1033" s="573"/>
      <c r="B1033" s="576" t="s">
        <v>380</v>
      </c>
      <c r="C1033" s="622"/>
      <c r="D1033" s="655">
        <f>学校15頁!P5</f>
        <v>0</v>
      </c>
      <c r="E1033" s="329" t="s">
        <v>334</v>
      </c>
      <c r="F1033" s="1228" t="s">
        <v>75</v>
      </c>
      <c r="G1033" s="329" t="s">
        <v>368</v>
      </c>
      <c r="H1033" s="4" t="str">
        <f t="shared" si="66"/>
        <v>Ⅲ-3-小-把握した事実-13障害（疑いを含む）</v>
      </c>
      <c r="J1033" s="4">
        <f t="shared" si="65"/>
        <v>1</v>
      </c>
    </row>
    <row r="1034" spans="1:10" s="5" customFormat="1" ht="18" customHeight="1">
      <c r="A1034" s="573"/>
      <c r="B1034" s="576" t="s">
        <v>381</v>
      </c>
      <c r="C1034" s="1223"/>
      <c r="D1034" s="1224">
        <f>学校15頁!Q5</f>
        <v>0</v>
      </c>
      <c r="E1034" s="329" t="s">
        <v>334</v>
      </c>
      <c r="F1034" s="1228" t="s">
        <v>75</v>
      </c>
      <c r="G1034" s="329" t="s">
        <v>368</v>
      </c>
      <c r="H1034" s="4" t="str">
        <f t="shared" si="66"/>
        <v>Ⅲ-3-小-把握した事実-14個別の配慮（１３以外）</v>
      </c>
      <c r="J1034" s="4">
        <f t="shared" si="65"/>
        <v>1</v>
      </c>
    </row>
    <row r="1035" spans="1:10" s="5" customFormat="1" ht="18" customHeight="1">
      <c r="A1035" s="578"/>
      <c r="B1035" s="1229" t="s">
        <v>110893</v>
      </c>
      <c r="C1035" s="812"/>
      <c r="D1035" s="795">
        <f>学校15頁!R5</f>
        <v>0</v>
      </c>
      <c r="E1035" s="329" t="s">
        <v>334</v>
      </c>
      <c r="F1035" s="1228" t="s">
        <v>75</v>
      </c>
      <c r="G1035" s="329" t="s">
        <v>368</v>
      </c>
      <c r="H1035" s="4" t="str">
        <f t="shared" ref="H1035" si="67">E1035&amp;F1035&amp;G1035&amp;B1035</f>
        <v>Ⅲ-3-小-把握した事実-15左記に該当なし</v>
      </c>
      <c r="J1035" s="4">
        <f t="shared" si="65"/>
        <v>1</v>
      </c>
    </row>
    <row r="1036" spans="1:10" s="5" customFormat="1" ht="18" customHeight="1">
      <c r="A1036" s="1227" t="s">
        <v>51</v>
      </c>
      <c r="B1036" s="840" t="s">
        <v>367</v>
      </c>
      <c r="C1036" s="622"/>
      <c r="D1036" s="657">
        <f>学校15頁!D6</f>
        <v>0</v>
      </c>
      <c r="E1036" s="329" t="s">
        <v>334</v>
      </c>
      <c r="F1036" s="1228" t="s">
        <v>75</v>
      </c>
      <c r="G1036" s="329" t="s">
        <v>382</v>
      </c>
      <c r="H1036" s="4" t="str">
        <f t="shared" si="66"/>
        <v>Ⅲ-3-中-把握した事実-1いじめの被害</v>
      </c>
      <c r="J1036" s="4">
        <f t="shared" si="65"/>
        <v>1</v>
      </c>
    </row>
    <row r="1037" spans="1:10" s="5" customFormat="1" ht="18" customHeight="1">
      <c r="A1037" s="573"/>
      <c r="B1037" s="576" t="s">
        <v>369</v>
      </c>
      <c r="C1037" s="622"/>
      <c r="D1037" s="655">
        <f>学校15頁!E6</f>
        <v>0</v>
      </c>
      <c r="E1037" s="329" t="s">
        <v>334</v>
      </c>
      <c r="F1037" s="1228" t="s">
        <v>75</v>
      </c>
      <c r="G1037" s="329" t="s">
        <v>382</v>
      </c>
      <c r="H1037" s="4" t="str">
        <f t="shared" si="66"/>
        <v>Ⅲ-3-中-把握した事実-2いじめ被害を除く友人関係</v>
      </c>
      <c r="J1037" s="4">
        <f t="shared" si="65"/>
        <v>1</v>
      </c>
    </row>
    <row r="1038" spans="1:10" s="5" customFormat="1" ht="18" customHeight="1">
      <c r="A1038" s="573"/>
      <c r="B1038" s="576" t="s">
        <v>370</v>
      </c>
      <c r="C1038" s="9"/>
      <c r="D1038" s="655">
        <f>学校15頁!F6</f>
        <v>0</v>
      </c>
      <c r="E1038" s="329" t="s">
        <v>334</v>
      </c>
      <c r="F1038" s="1228" t="s">
        <v>75</v>
      </c>
      <c r="G1038" s="329" t="s">
        <v>382</v>
      </c>
      <c r="H1038" s="4" t="str">
        <f t="shared" si="66"/>
        <v>Ⅲ-3-中-把握した事実-3教職員との関係</v>
      </c>
      <c r="J1038" s="4">
        <f t="shared" si="65"/>
        <v>1</v>
      </c>
    </row>
    <row r="1039" spans="1:10" s="5" customFormat="1" ht="18" customHeight="1">
      <c r="A1039" s="573"/>
      <c r="B1039" s="576" t="s">
        <v>371</v>
      </c>
      <c r="C1039" s="9"/>
      <c r="D1039" s="655">
        <f>学校15頁!G6</f>
        <v>0</v>
      </c>
      <c r="E1039" s="329" t="s">
        <v>334</v>
      </c>
      <c r="F1039" s="1228" t="s">
        <v>75</v>
      </c>
      <c r="G1039" s="329" t="s">
        <v>382</v>
      </c>
      <c r="H1039" s="4" t="str">
        <f t="shared" si="66"/>
        <v>Ⅲ-3-中-把握した事実-4学業の不振</v>
      </c>
      <c r="J1039" s="4">
        <f t="shared" si="65"/>
        <v>1</v>
      </c>
    </row>
    <row r="1040" spans="1:10" s="5" customFormat="1" ht="18" customHeight="1">
      <c r="A1040" s="573"/>
      <c r="B1040" s="576" t="s">
        <v>372</v>
      </c>
      <c r="C1040" s="622"/>
      <c r="D1040" s="655">
        <f>学校15頁!H6</f>
        <v>0</v>
      </c>
      <c r="E1040" s="329" t="s">
        <v>334</v>
      </c>
      <c r="F1040" s="1228" t="s">
        <v>75</v>
      </c>
      <c r="G1040" s="329" t="s">
        <v>382</v>
      </c>
      <c r="H1040" s="4" t="str">
        <f t="shared" si="66"/>
        <v>Ⅲ-3-中-把握した事実-5学校のきまり等</v>
      </c>
      <c r="J1040" s="4">
        <f t="shared" si="65"/>
        <v>1</v>
      </c>
    </row>
    <row r="1041" spans="1:10" s="5" customFormat="1" ht="18" customHeight="1">
      <c r="A1041" s="573"/>
      <c r="B1041" s="576" t="s">
        <v>373</v>
      </c>
      <c r="C1041" s="9"/>
      <c r="D1041" s="655">
        <f>学校15頁!I6</f>
        <v>0</v>
      </c>
      <c r="E1041" s="329" t="s">
        <v>334</v>
      </c>
      <c r="F1041" s="1228" t="s">
        <v>75</v>
      </c>
      <c r="G1041" s="329" t="s">
        <v>382</v>
      </c>
      <c r="H1041" s="4" t="str">
        <f t="shared" si="66"/>
        <v>Ⅲ-3-中-把握した事実-6転編入学、進級時の不適応</v>
      </c>
      <c r="J1041" s="4">
        <f t="shared" si="65"/>
        <v>1</v>
      </c>
    </row>
    <row r="1042" spans="1:10" s="5" customFormat="1" ht="18" customHeight="1">
      <c r="A1042" s="573"/>
      <c r="B1042" s="576" t="s">
        <v>374</v>
      </c>
      <c r="C1042" s="622"/>
      <c r="D1042" s="655">
        <f>学校15頁!J6</f>
        <v>0</v>
      </c>
      <c r="E1042" s="329" t="s">
        <v>334</v>
      </c>
      <c r="F1042" s="1228" t="s">
        <v>75</v>
      </c>
      <c r="G1042" s="329" t="s">
        <v>382</v>
      </c>
      <c r="H1042" s="4" t="str">
        <f t="shared" si="66"/>
        <v>Ⅲ-3-中-把握した事実-7家庭生活の変化</v>
      </c>
      <c r="J1042" s="4">
        <f t="shared" si="65"/>
        <v>1</v>
      </c>
    </row>
    <row r="1043" spans="1:10" s="5" customFormat="1" ht="18" customHeight="1">
      <c r="A1043" s="573"/>
      <c r="B1043" s="576" t="s">
        <v>375</v>
      </c>
      <c r="C1043" s="9"/>
      <c r="D1043" s="655">
        <f>学校15頁!K6</f>
        <v>0</v>
      </c>
      <c r="E1043" s="329" t="s">
        <v>334</v>
      </c>
      <c r="F1043" s="1228" t="s">
        <v>75</v>
      </c>
      <c r="G1043" s="329" t="s">
        <v>382</v>
      </c>
      <c r="H1043" s="4" t="str">
        <f t="shared" si="66"/>
        <v>Ⅲ-3-中-把握した事実-8親子の関わり方</v>
      </c>
      <c r="J1043" s="4">
        <f t="shared" si="65"/>
        <v>1</v>
      </c>
    </row>
    <row r="1044" spans="1:10" s="5" customFormat="1" ht="18" customHeight="1">
      <c r="A1044" s="573"/>
      <c r="B1044" s="576" t="s">
        <v>376</v>
      </c>
      <c r="C1044" s="622"/>
      <c r="D1044" s="655">
        <f>学校15頁!L6</f>
        <v>0</v>
      </c>
      <c r="E1044" s="329" t="s">
        <v>334</v>
      </c>
      <c r="F1044" s="1228" t="s">
        <v>75</v>
      </c>
      <c r="G1044" s="329" t="s">
        <v>382</v>
      </c>
      <c r="H1044" s="4" t="str">
        <f t="shared" si="66"/>
        <v>Ⅲ-3-中-把握した事実-9生活リズムの不調</v>
      </c>
      <c r="J1044" s="4">
        <f t="shared" si="65"/>
        <v>1</v>
      </c>
    </row>
    <row r="1045" spans="1:10" s="5" customFormat="1" ht="18" customHeight="1">
      <c r="A1045" s="573"/>
      <c r="B1045" s="576" t="s">
        <v>377</v>
      </c>
      <c r="C1045" s="9"/>
      <c r="D1045" s="655">
        <f>学校15頁!M6</f>
        <v>0</v>
      </c>
      <c r="E1045" s="329" t="s">
        <v>334</v>
      </c>
      <c r="F1045" s="1228" t="s">
        <v>75</v>
      </c>
      <c r="G1045" s="329" t="s">
        <v>382</v>
      </c>
      <c r="H1045" s="4" t="str">
        <f t="shared" si="66"/>
        <v>Ⅲ-3-中-把握した事実-10あそび、非行</v>
      </c>
      <c r="J1045" s="4">
        <f t="shared" si="65"/>
        <v>1</v>
      </c>
    </row>
    <row r="1046" spans="1:10" s="5" customFormat="1" ht="18" customHeight="1">
      <c r="A1046" s="573"/>
      <c r="B1046" s="576" t="s">
        <v>378</v>
      </c>
      <c r="C1046" s="622"/>
      <c r="D1046" s="655">
        <f>学校15頁!N6</f>
        <v>0</v>
      </c>
      <c r="E1046" s="329" t="s">
        <v>334</v>
      </c>
      <c r="F1046" s="1228" t="s">
        <v>75</v>
      </c>
      <c r="G1046" s="329" t="s">
        <v>382</v>
      </c>
      <c r="H1046" s="4" t="str">
        <f t="shared" si="66"/>
        <v>Ⅲ-3-中-把握した事実-11学校生活</v>
      </c>
      <c r="J1046" s="4">
        <f t="shared" si="65"/>
        <v>1</v>
      </c>
    </row>
    <row r="1047" spans="1:10" s="5" customFormat="1" ht="18" customHeight="1">
      <c r="A1047" s="573"/>
      <c r="B1047" s="576" t="s">
        <v>379</v>
      </c>
      <c r="C1047" s="9"/>
      <c r="D1047" s="655">
        <f>学校15頁!O6</f>
        <v>0</v>
      </c>
      <c r="E1047" s="329" t="s">
        <v>334</v>
      </c>
      <c r="F1047" s="1228" t="s">
        <v>75</v>
      </c>
      <c r="G1047" s="329" t="s">
        <v>382</v>
      </c>
      <c r="H1047" s="4" t="str">
        <f t="shared" si="66"/>
        <v>Ⅲ-3-中-把握した事実-12不安・抑うつ</v>
      </c>
      <c r="J1047" s="4">
        <f t="shared" si="65"/>
        <v>1</v>
      </c>
    </row>
    <row r="1048" spans="1:10" s="5" customFormat="1" ht="18" customHeight="1">
      <c r="A1048" s="573"/>
      <c r="B1048" s="576" t="s">
        <v>380</v>
      </c>
      <c r="C1048" s="9"/>
      <c r="D1048" s="655">
        <f>学校15頁!P6</f>
        <v>0</v>
      </c>
      <c r="E1048" s="329" t="s">
        <v>334</v>
      </c>
      <c r="F1048" s="1228" t="s">
        <v>75</v>
      </c>
      <c r="G1048" s="329" t="s">
        <v>382</v>
      </c>
      <c r="H1048" s="4" t="str">
        <f t="shared" si="66"/>
        <v>Ⅲ-3-中-把握した事実-13障害（疑いを含む）</v>
      </c>
      <c r="J1048" s="4">
        <f t="shared" si="65"/>
        <v>1</v>
      </c>
    </row>
    <row r="1049" spans="1:10" s="5" customFormat="1" ht="18" customHeight="1">
      <c r="A1049" s="573"/>
      <c r="B1049" s="576" t="s">
        <v>381</v>
      </c>
      <c r="C1049" s="1223"/>
      <c r="D1049" s="1224">
        <f>学校15頁!Q6</f>
        <v>0</v>
      </c>
      <c r="E1049" s="329" t="s">
        <v>334</v>
      </c>
      <c r="F1049" s="1228" t="s">
        <v>75</v>
      </c>
      <c r="G1049" s="329" t="s">
        <v>382</v>
      </c>
      <c r="H1049" s="4" t="str">
        <f t="shared" si="66"/>
        <v>Ⅲ-3-中-把握した事実-14個別の配慮（１３以外）</v>
      </c>
      <c r="J1049" s="4">
        <f t="shared" si="65"/>
        <v>1</v>
      </c>
    </row>
    <row r="1050" spans="1:10" s="5" customFormat="1" ht="18" customHeight="1">
      <c r="A1050" s="578"/>
      <c r="B1050" s="1230" t="s">
        <v>110893</v>
      </c>
      <c r="C1050" s="812"/>
      <c r="D1050" s="795">
        <f>学校15頁!R6</f>
        <v>0</v>
      </c>
      <c r="E1050" s="329" t="s">
        <v>334</v>
      </c>
      <c r="F1050" s="1228" t="s">
        <v>75</v>
      </c>
      <c r="G1050" s="329" t="s">
        <v>110894</v>
      </c>
      <c r="H1050" s="4" t="str">
        <f t="shared" ref="H1050" si="68">E1050&amp;F1050&amp;G1050&amp;B1050</f>
        <v>Ⅲ-3-中-把握した事実-15左記に該当なし</v>
      </c>
      <c r="J1050" s="4">
        <f t="shared" si="65"/>
        <v>1</v>
      </c>
    </row>
    <row r="1051" spans="1:10" s="5" customFormat="1" ht="18" customHeight="1">
      <c r="A1051" s="796" t="s">
        <v>383</v>
      </c>
      <c r="B1051" s="797"/>
      <c r="C1051" s="622"/>
      <c r="D1051" s="658"/>
      <c r="E1051" s="329"/>
      <c r="F1051" s="330"/>
      <c r="G1051" s="329"/>
      <c r="H1051" s="332" t="str">
        <f>A1051</f>
        <v>4．小中・相談・指導等を受けた学校内外の機関等</v>
      </c>
      <c r="J1051" s="4">
        <f t="shared" si="65"/>
        <v>1</v>
      </c>
    </row>
    <row r="1052" spans="1:10" s="5" customFormat="1" ht="18" customHeight="1">
      <c r="A1052" s="838" t="s">
        <v>30</v>
      </c>
      <c r="B1052" s="841" t="s">
        <v>384</v>
      </c>
      <c r="C1052" s="828"/>
      <c r="D1052" s="792">
        <f>学校16頁!E$6</f>
        <v>0</v>
      </c>
      <c r="E1052" s="329" t="s">
        <v>334</v>
      </c>
      <c r="F1052" s="330" t="s">
        <v>119</v>
      </c>
      <c r="G1052" s="329" t="s">
        <v>98</v>
      </c>
      <c r="H1052" s="4" t="str">
        <f t="shared" si="66"/>
        <v>Ⅲ-4-小-(1) 1～7実人数</v>
      </c>
      <c r="J1052" s="4">
        <f t="shared" si="65"/>
        <v>1</v>
      </c>
    </row>
    <row r="1053" spans="1:10" s="5" customFormat="1" ht="18" customHeight="1">
      <c r="A1053" s="573"/>
      <c r="B1053" s="576" t="s">
        <v>385</v>
      </c>
      <c r="C1053" s="11"/>
      <c r="D1053" s="657">
        <f>学校16頁!E$7</f>
        <v>0</v>
      </c>
      <c r="E1053" s="329" t="s">
        <v>334</v>
      </c>
      <c r="F1053" s="330" t="s">
        <v>119</v>
      </c>
      <c r="G1053" s="329" t="s">
        <v>98</v>
      </c>
      <c r="H1053" s="4" t="str">
        <f t="shared" si="66"/>
        <v>Ⅲ-4-小-(1) (a) 出席扱い人数</v>
      </c>
      <c r="J1053" s="4">
        <f t="shared" si="65"/>
        <v>1</v>
      </c>
    </row>
    <row r="1054" spans="1:10" s="5" customFormat="1" ht="18" customHeight="1">
      <c r="A1054" s="573"/>
      <c r="B1054" s="840" t="s">
        <v>386</v>
      </c>
      <c r="C1054" s="828"/>
      <c r="D1054" s="817">
        <f>学校16頁!E$8</f>
        <v>0</v>
      </c>
      <c r="E1054" s="329" t="s">
        <v>334</v>
      </c>
      <c r="F1054" s="330" t="s">
        <v>119</v>
      </c>
      <c r="G1054" s="329" t="s">
        <v>98</v>
      </c>
      <c r="H1054" s="4" t="str">
        <f t="shared" si="66"/>
        <v>Ⅲ-4-小-1教育支援センター</v>
      </c>
      <c r="J1054" s="4">
        <f t="shared" si="65"/>
        <v>1</v>
      </c>
    </row>
    <row r="1055" spans="1:10" s="5" customFormat="1" ht="18" customHeight="1">
      <c r="A1055" s="573"/>
      <c r="B1055" s="576" t="s">
        <v>387</v>
      </c>
      <c r="C1055" s="9"/>
      <c r="D1055" s="655">
        <f>学校16頁!E$9</f>
        <v>0</v>
      </c>
      <c r="E1055" s="329" t="s">
        <v>334</v>
      </c>
      <c r="F1055" s="330" t="s">
        <v>119</v>
      </c>
      <c r="G1055" s="329" t="s">
        <v>98</v>
      </c>
      <c r="H1055" s="4" t="str">
        <f t="shared" si="66"/>
        <v xml:space="preserve">Ⅲ-4-小-1(a) </v>
      </c>
      <c r="J1055" s="4">
        <f t="shared" si="65"/>
        <v>1</v>
      </c>
    </row>
    <row r="1056" spans="1:10" s="5" customFormat="1" ht="18" customHeight="1">
      <c r="A1056" s="573"/>
      <c r="B1056" s="836" t="s">
        <v>388</v>
      </c>
      <c r="C1056" s="812"/>
      <c r="D1056" s="657">
        <f>学校16頁!E$10</f>
        <v>0</v>
      </c>
      <c r="E1056" s="329" t="s">
        <v>334</v>
      </c>
      <c r="F1056" s="330" t="s">
        <v>119</v>
      </c>
      <c r="G1056" s="329" t="s">
        <v>98</v>
      </c>
      <c r="H1056" s="4" t="str">
        <f t="shared" si="66"/>
        <v xml:space="preserve">Ⅲ-4-小-1(b) </v>
      </c>
      <c r="J1056" s="4">
        <f t="shared" si="65"/>
        <v>1</v>
      </c>
    </row>
    <row r="1057" spans="1:10" s="5" customFormat="1" ht="18" customHeight="1">
      <c r="A1057" s="573"/>
      <c r="B1057" s="638" t="s">
        <v>389</v>
      </c>
      <c r="C1057" s="828"/>
      <c r="D1057" s="792">
        <f>学校16頁!E$11</f>
        <v>0</v>
      </c>
      <c r="E1057" s="329" t="s">
        <v>334</v>
      </c>
      <c r="F1057" s="330" t="s">
        <v>119</v>
      </c>
      <c r="G1057" s="329" t="s">
        <v>98</v>
      </c>
      <c r="H1057" s="4" t="str">
        <f t="shared" si="66"/>
        <v>Ⅲ-4-小-2教育委員会</v>
      </c>
      <c r="J1057" s="4">
        <f t="shared" si="65"/>
        <v>1</v>
      </c>
    </row>
    <row r="1058" spans="1:10" s="5" customFormat="1" ht="18" customHeight="1">
      <c r="A1058" s="573"/>
      <c r="B1058" s="576" t="s">
        <v>390</v>
      </c>
      <c r="C1058" s="625"/>
      <c r="D1058" s="657">
        <f>学校16頁!E$12</f>
        <v>0</v>
      </c>
      <c r="E1058" s="329" t="s">
        <v>334</v>
      </c>
      <c r="F1058" s="330" t="s">
        <v>119</v>
      </c>
      <c r="G1058" s="329" t="s">
        <v>98</v>
      </c>
      <c r="H1058" s="4" t="str">
        <f t="shared" si="66"/>
        <v xml:space="preserve">Ⅲ-4-小-2(a) </v>
      </c>
      <c r="J1058" s="4">
        <f t="shared" si="65"/>
        <v>1</v>
      </c>
    </row>
    <row r="1059" spans="1:10" s="5" customFormat="1" ht="18" customHeight="1">
      <c r="A1059" s="573"/>
      <c r="B1059" s="836" t="s">
        <v>391</v>
      </c>
      <c r="C1059" s="630"/>
      <c r="D1059" s="657">
        <f>学校16頁!E$13</f>
        <v>0</v>
      </c>
      <c r="E1059" s="329" t="s">
        <v>334</v>
      </c>
      <c r="F1059" s="330" t="s">
        <v>119</v>
      </c>
      <c r="G1059" s="329" t="s">
        <v>98</v>
      </c>
      <c r="H1059" s="4" t="str">
        <f t="shared" si="66"/>
        <v xml:space="preserve">Ⅲ-4-小-2(b) </v>
      </c>
      <c r="J1059" s="4">
        <f t="shared" si="65"/>
        <v>1</v>
      </c>
    </row>
    <row r="1060" spans="1:10" s="5" customFormat="1" ht="18" customHeight="1">
      <c r="A1060" s="573"/>
      <c r="B1060" s="638" t="s">
        <v>392</v>
      </c>
      <c r="C1060" s="828"/>
      <c r="D1060" s="817">
        <f>学校16頁!E$14</f>
        <v>0</v>
      </c>
      <c r="E1060" s="329" t="s">
        <v>334</v>
      </c>
      <c r="F1060" s="330" t="s">
        <v>119</v>
      </c>
      <c r="G1060" s="329" t="s">
        <v>98</v>
      </c>
      <c r="H1060" s="4" t="str">
        <f t="shared" si="66"/>
        <v>Ⅲ-4-小-3児相・福祉事務所</v>
      </c>
      <c r="J1060" s="4">
        <f t="shared" si="65"/>
        <v>1</v>
      </c>
    </row>
    <row r="1061" spans="1:10" s="5" customFormat="1" ht="18" customHeight="1">
      <c r="A1061" s="573"/>
      <c r="B1061" s="836" t="s">
        <v>393</v>
      </c>
      <c r="C1061" s="9"/>
      <c r="D1061" s="655">
        <f>学校16頁!E$15</f>
        <v>0</v>
      </c>
      <c r="E1061" s="329" t="s">
        <v>334</v>
      </c>
      <c r="F1061" s="330" t="s">
        <v>119</v>
      </c>
      <c r="G1061" s="329" t="s">
        <v>98</v>
      </c>
      <c r="H1061" s="4" t="str">
        <f t="shared" si="66"/>
        <v xml:space="preserve">Ⅲ-4-小-3(a) </v>
      </c>
      <c r="J1061" s="4">
        <f t="shared" si="65"/>
        <v>1</v>
      </c>
    </row>
    <row r="1062" spans="1:10" s="5" customFormat="1" ht="18" customHeight="1">
      <c r="A1062" s="573"/>
      <c r="B1062" s="638" t="s">
        <v>394</v>
      </c>
      <c r="C1062" s="803"/>
      <c r="D1062" s="792">
        <f>学校16頁!E$16</f>
        <v>0</v>
      </c>
      <c r="E1062" s="329" t="s">
        <v>334</v>
      </c>
      <c r="F1062" s="330" t="s">
        <v>119</v>
      </c>
      <c r="G1062" s="329" t="s">
        <v>98</v>
      </c>
      <c r="H1062" s="4" t="str">
        <f t="shared" si="66"/>
        <v>Ⅲ-4-小-4保健所</v>
      </c>
      <c r="J1062" s="4">
        <f t="shared" si="65"/>
        <v>1</v>
      </c>
    </row>
    <row r="1063" spans="1:10" s="5" customFormat="1" ht="18" customHeight="1">
      <c r="A1063" s="573"/>
      <c r="B1063" s="836" t="s">
        <v>395</v>
      </c>
      <c r="C1063" s="812"/>
      <c r="D1063" s="795">
        <f>学校16頁!E$17</f>
        <v>0</v>
      </c>
      <c r="E1063" s="329" t="s">
        <v>334</v>
      </c>
      <c r="F1063" s="330" t="s">
        <v>119</v>
      </c>
      <c r="G1063" s="329" t="s">
        <v>98</v>
      </c>
      <c r="H1063" s="4" t="str">
        <f t="shared" si="66"/>
        <v xml:space="preserve">Ⅲ-4-小-4(a) </v>
      </c>
      <c r="J1063" s="4">
        <f t="shared" si="65"/>
        <v>1</v>
      </c>
    </row>
    <row r="1064" spans="1:10" s="5" customFormat="1" ht="18" customHeight="1">
      <c r="A1064" s="573"/>
      <c r="B1064" s="638" t="s">
        <v>396</v>
      </c>
      <c r="C1064" s="622"/>
      <c r="D1064" s="657">
        <f>学校16頁!E$18</f>
        <v>0</v>
      </c>
      <c r="E1064" s="329" t="s">
        <v>334</v>
      </c>
      <c r="F1064" s="330" t="s">
        <v>119</v>
      </c>
      <c r="G1064" s="329" t="s">
        <v>98</v>
      </c>
      <c r="H1064" s="4" t="str">
        <f t="shared" si="66"/>
        <v>Ⅲ-4-小-5病院</v>
      </c>
      <c r="J1064" s="4">
        <f t="shared" si="65"/>
        <v>1</v>
      </c>
    </row>
    <row r="1065" spans="1:10" s="5" customFormat="1" ht="18" customHeight="1">
      <c r="A1065" s="573"/>
      <c r="B1065" s="836" t="s">
        <v>397</v>
      </c>
      <c r="C1065" s="135"/>
      <c r="D1065" s="656">
        <f>学校16頁!E$19</f>
        <v>0</v>
      </c>
      <c r="E1065" s="329" t="s">
        <v>334</v>
      </c>
      <c r="F1065" s="330" t="s">
        <v>119</v>
      </c>
      <c r="G1065" s="329" t="s">
        <v>98</v>
      </c>
      <c r="H1065" s="4" t="str">
        <f t="shared" ref="H1065:H1096" si="69">E1065&amp;F1065&amp;G1065&amp;B1065</f>
        <v xml:space="preserve">Ⅲ-4-小-5(a) </v>
      </c>
      <c r="J1065" s="4">
        <f t="shared" si="65"/>
        <v>1</v>
      </c>
    </row>
    <row r="1066" spans="1:10" s="5" customFormat="1" ht="18" customHeight="1">
      <c r="A1066" s="573"/>
      <c r="B1066" s="638" t="s">
        <v>398</v>
      </c>
      <c r="C1066" s="622"/>
      <c r="D1066" s="657">
        <f>学校16頁!E$20</f>
        <v>0</v>
      </c>
      <c r="E1066" s="329" t="s">
        <v>334</v>
      </c>
      <c r="F1066" s="330" t="s">
        <v>119</v>
      </c>
      <c r="G1066" s="329" t="s">
        <v>98</v>
      </c>
      <c r="H1066" s="4" t="str">
        <f t="shared" si="69"/>
        <v>Ⅲ-4-小-6民間</v>
      </c>
      <c r="J1066" s="4">
        <f t="shared" si="65"/>
        <v>1</v>
      </c>
    </row>
    <row r="1067" spans="1:10" s="5" customFormat="1" ht="18" customHeight="1">
      <c r="A1067" s="573"/>
      <c r="B1067" s="576" t="s">
        <v>399</v>
      </c>
      <c r="C1067" s="9"/>
      <c r="D1067" s="657">
        <f>学校16頁!E$21</f>
        <v>0</v>
      </c>
      <c r="E1067" s="329" t="s">
        <v>334</v>
      </c>
      <c r="F1067" s="330" t="s">
        <v>119</v>
      </c>
      <c r="G1067" s="329" t="s">
        <v>98</v>
      </c>
      <c r="H1067" s="4" t="str">
        <f t="shared" si="69"/>
        <v xml:space="preserve">Ⅲ-4-小-6(a) </v>
      </c>
      <c r="J1067" s="4">
        <f t="shared" si="65"/>
        <v>1</v>
      </c>
    </row>
    <row r="1068" spans="1:10" s="5" customFormat="1" ht="18" customHeight="1">
      <c r="A1068" s="573"/>
      <c r="B1068" s="836" t="s">
        <v>400</v>
      </c>
      <c r="C1068" s="135"/>
      <c r="D1068" s="656">
        <f>学校16頁!E$22</f>
        <v>0</v>
      </c>
      <c r="E1068" s="329" t="s">
        <v>334</v>
      </c>
      <c r="F1068" s="330" t="s">
        <v>119</v>
      </c>
      <c r="G1068" s="329" t="s">
        <v>98</v>
      </c>
      <c r="H1068" s="4" t="str">
        <f t="shared" si="69"/>
        <v xml:space="preserve">Ⅲ-4-小-6(b) </v>
      </c>
      <c r="J1068" s="4">
        <f t="shared" si="65"/>
        <v>1</v>
      </c>
    </row>
    <row r="1069" spans="1:10" s="5" customFormat="1" ht="18" customHeight="1">
      <c r="A1069" s="573"/>
      <c r="B1069" s="638" t="s">
        <v>401</v>
      </c>
      <c r="C1069" s="622"/>
      <c r="D1069" s="657">
        <f>学校16頁!E$23</f>
        <v>0</v>
      </c>
      <c r="E1069" s="329" t="s">
        <v>334</v>
      </c>
      <c r="F1069" s="330" t="s">
        <v>119</v>
      </c>
      <c r="G1069" s="329" t="s">
        <v>98</v>
      </c>
      <c r="H1069" s="4" t="str">
        <f t="shared" si="69"/>
        <v>Ⅲ-4-小-7上記以外</v>
      </c>
      <c r="J1069" s="4">
        <f t="shared" si="65"/>
        <v>1</v>
      </c>
    </row>
    <row r="1070" spans="1:10" s="5" customFormat="1" ht="18" customHeight="1">
      <c r="A1070" s="573"/>
      <c r="B1070" s="576" t="s">
        <v>402</v>
      </c>
      <c r="C1070" s="135"/>
      <c r="D1070" s="656">
        <f>学校16頁!E$24</f>
        <v>0</v>
      </c>
      <c r="E1070" s="329" t="s">
        <v>334</v>
      </c>
      <c r="F1070" s="330" t="s">
        <v>119</v>
      </c>
      <c r="G1070" s="329" t="s">
        <v>98</v>
      </c>
      <c r="H1070" s="4" t="str">
        <f t="shared" si="69"/>
        <v xml:space="preserve">Ⅲ-4-小-7(a) </v>
      </c>
      <c r="J1070" s="4">
        <f t="shared" si="65"/>
        <v>1</v>
      </c>
    </row>
    <row r="1071" spans="1:10" s="5" customFormat="1" ht="18" customHeight="1">
      <c r="A1071" s="573"/>
      <c r="B1071" s="842" t="s">
        <v>403</v>
      </c>
      <c r="C1071" s="135"/>
      <c r="D1071" s="656">
        <f>学校16頁!E$25</f>
        <v>0</v>
      </c>
      <c r="E1071" s="329" t="s">
        <v>334</v>
      </c>
      <c r="F1071" s="330" t="s">
        <v>119</v>
      </c>
      <c r="G1071" s="329" t="s">
        <v>98</v>
      </c>
      <c r="H1071" s="4" t="str">
        <f t="shared" si="69"/>
        <v>Ⅲ-4-小-(2) 1～7で受けてない</v>
      </c>
      <c r="J1071" s="4">
        <f t="shared" si="65"/>
        <v>1</v>
      </c>
    </row>
    <row r="1072" spans="1:10" s="5" customFormat="1" ht="18" customHeight="1">
      <c r="A1072" s="573"/>
      <c r="B1072" s="842" t="s">
        <v>404</v>
      </c>
      <c r="C1072" s="135"/>
      <c r="D1072" s="656">
        <f>学校16頁!E$26</f>
        <v>0</v>
      </c>
      <c r="E1072" s="329" t="s">
        <v>334</v>
      </c>
      <c r="F1072" s="330" t="s">
        <v>119</v>
      </c>
      <c r="G1072" s="329" t="s">
        <v>98</v>
      </c>
      <c r="H1072" s="4" t="str">
        <f t="shared" si="69"/>
        <v>Ⅲ-4-小-(3) 　(1) (2) の合計</v>
      </c>
      <c r="J1072" s="4">
        <f t="shared" si="65"/>
        <v>1</v>
      </c>
    </row>
    <row r="1073" spans="1:10" s="5" customFormat="1" ht="18" customHeight="1">
      <c r="A1073" s="573"/>
      <c r="B1073" s="639" t="s">
        <v>405</v>
      </c>
      <c r="C1073" s="622"/>
      <c r="D1073" s="657">
        <f>学校16頁!E$27</f>
        <v>0</v>
      </c>
      <c r="E1073" s="329" t="s">
        <v>334</v>
      </c>
      <c r="F1073" s="330" t="s">
        <v>119</v>
      </c>
      <c r="G1073" s="329" t="s">
        <v>98</v>
      </c>
      <c r="H1073" s="4" t="str">
        <f t="shared" si="69"/>
        <v>Ⅲ-4-小-(4) 8、9の実人数</v>
      </c>
      <c r="J1073" s="4">
        <f t="shared" si="65"/>
        <v>1</v>
      </c>
    </row>
    <row r="1074" spans="1:10" s="5" customFormat="1" ht="18" customHeight="1">
      <c r="A1074" s="573"/>
      <c r="B1074" s="576" t="s">
        <v>406</v>
      </c>
      <c r="C1074" s="622"/>
      <c r="D1074" s="657">
        <f>学校16頁!E$28</f>
        <v>0</v>
      </c>
      <c r="E1074" s="329" t="s">
        <v>334</v>
      </c>
      <c r="F1074" s="330" t="s">
        <v>119</v>
      </c>
      <c r="G1074" s="329" t="s">
        <v>98</v>
      </c>
      <c r="H1074" s="4" t="str">
        <f t="shared" si="69"/>
        <v>Ⅲ-4-小-8養護教諭</v>
      </c>
      <c r="J1074" s="4">
        <f t="shared" si="65"/>
        <v>1</v>
      </c>
    </row>
    <row r="1075" spans="1:10" s="5" customFormat="1" ht="18" customHeight="1">
      <c r="A1075" s="573"/>
      <c r="B1075" s="836" t="s">
        <v>407</v>
      </c>
      <c r="C1075" s="812"/>
      <c r="D1075" s="656">
        <f>学校16頁!E$29</f>
        <v>0</v>
      </c>
      <c r="E1075" s="329" t="s">
        <v>334</v>
      </c>
      <c r="F1075" s="330" t="s">
        <v>119</v>
      </c>
      <c r="G1075" s="329" t="s">
        <v>98</v>
      </c>
      <c r="H1075" s="4" t="str">
        <f t="shared" si="69"/>
        <v>Ⅲ-4-小-9SC</v>
      </c>
      <c r="J1075" s="4">
        <f t="shared" si="65"/>
        <v>1</v>
      </c>
    </row>
    <row r="1076" spans="1:10" s="5" customFormat="1" ht="18" customHeight="1">
      <c r="A1076" s="573"/>
      <c r="B1076" s="842" t="s">
        <v>408</v>
      </c>
      <c r="C1076" s="135"/>
      <c r="D1076" s="657">
        <f>学校16頁!E$30</f>
        <v>0</v>
      </c>
      <c r="E1076" s="329" t="s">
        <v>334</v>
      </c>
      <c r="F1076" s="330" t="s">
        <v>119</v>
      </c>
      <c r="G1076" s="329" t="s">
        <v>98</v>
      </c>
      <c r="H1076" s="4" t="str">
        <f t="shared" si="69"/>
        <v>Ⅲ-4-小-(5) 8、9で受けてない</v>
      </c>
      <c r="J1076" s="4">
        <f t="shared" si="65"/>
        <v>1</v>
      </c>
    </row>
    <row r="1077" spans="1:10" s="5" customFormat="1" ht="18" customHeight="1">
      <c r="A1077" s="573"/>
      <c r="B1077" s="582" t="s">
        <v>409</v>
      </c>
      <c r="C1077" s="135"/>
      <c r="D1077" s="790">
        <f>学校16頁!E$31</f>
        <v>0</v>
      </c>
      <c r="E1077" s="329" t="s">
        <v>334</v>
      </c>
      <c r="F1077" s="330" t="s">
        <v>119</v>
      </c>
      <c r="G1077" s="329" t="s">
        <v>98</v>
      </c>
      <c r="H1077" s="4" t="str">
        <f t="shared" si="69"/>
        <v>Ⅲ-4-小-(6) 　(4) (5) の合計</v>
      </c>
      <c r="J1077" s="4">
        <f t="shared" si="65"/>
        <v>1</v>
      </c>
    </row>
    <row r="1078" spans="1:10" s="5" customFormat="1" ht="18" customHeight="1">
      <c r="A1078" s="573"/>
      <c r="B1078" s="841" t="s">
        <v>410</v>
      </c>
      <c r="C1078" s="622"/>
      <c r="D1078" s="657">
        <f>学校16頁!E$32</f>
        <v>0</v>
      </c>
      <c r="E1078" s="329" t="s">
        <v>334</v>
      </c>
      <c r="F1078" s="330" t="s">
        <v>119</v>
      </c>
      <c r="G1078" s="329" t="s">
        <v>98</v>
      </c>
      <c r="H1078" s="4" t="str">
        <f t="shared" si="69"/>
        <v>Ⅲ-4-小-(7) 相談していない</v>
      </c>
      <c r="J1078" s="4">
        <f t="shared" si="65"/>
        <v>1</v>
      </c>
    </row>
    <row r="1079" spans="1:10" s="5" customFormat="1" ht="18" customHeight="1">
      <c r="A1079" s="578"/>
      <c r="B1079" s="1231" t="s">
        <v>411</v>
      </c>
      <c r="C1079" s="630"/>
      <c r="D1079" s="657">
        <f>学校16頁!E$46</f>
        <v>0</v>
      </c>
      <c r="E1079" s="329" t="s">
        <v>334</v>
      </c>
      <c r="F1079" s="330" t="s">
        <v>119</v>
      </c>
      <c r="G1079" s="329" t="s">
        <v>98</v>
      </c>
      <c r="H1079" s="4" t="str">
        <f t="shared" si="69"/>
        <v>Ⅲ-4-小-うち、教職員に相談</v>
      </c>
      <c r="J1079" s="4">
        <f t="shared" si="65"/>
        <v>1</v>
      </c>
    </row>
    <row r="1080" spans="1:10" s="5" customFormat="1" ht="18" customHeight="1">
      <c r="A1080" s="1226" t="s">
        <v>94</v>
      </c>
      <c r="B1080" s="841" t="s">
        <v>384</v>
      </c>
      <c r="C1080" s="625"/>
      <c r="D1080" s="792">
        <f>学校16頁!F6</f>
        <v>0</v>
      </c>
      <c r="E1080" s="329" t="s">
        <v>334</v>
      </c>
      <c r="F1080" s="330" t="s">
        <v>119</v>
      </c>
      <c r="G1080" s="329" t="s">
        <v>412</v>
      </c>
      <c r="H1080" s="4" t="str">
        <f t="shared" si="69"/>
        <v>Ⅲ-4-小※-(1) 1～7実人数</v>
      </c>
      <c r="J1080" s="4">
        <f t="shared" si="65"/>
        <v>1</v>
      </c>
    </row>
    <row r="1081" spans="1:10" s="5" customFormat="1" ht="18" customHeight="1">
      <c r="A1081" s="1226" t="s">
        <v>413</v>
      </c>
      <c r="B1081" s="576" t="s">
        <v>385</v>
      </c>
      <c r="C1081" s="630"/>
      <c r="D1081" s="656">
        <f>学校16頁!F7</f>
        <v>0</v>
      </c>
      <c r="E1081" s="329" t="s">
        <v>334</v>
      </c>
      <c r="F1081" s="330" t="s">
        <v>119</v>
      </c>
      <c r="G1081" s="329" t="s">
        <v>412</v>
      </c>
      <c r="H1081" s="4" t="str">
        <f t="shared" si="69"/>
        <v>Ⅲ-4-小※-(1) (a) 出席扱い人数</v>
      </c>
      <c r="J1081" s="4">
        <f t="shared" si="65"/>
        <v>1</v>
      </c>
    </row>
    <row r="1082" spans="1:10" s="5" customFormat="1" ht="18" customHeight="1">
      <c r="A1082" s="573"/>
      <c r="B1082" s="840" t="s">
        <v>386</v>
      </c>
      <c r="C1082" s="622"/>
      <c r="D1082" s="657">
        <f>学校16頁!F8</f>
        <v>0</v>
      </c>
      <c r="E1082" s="329" t="s">
        <v>334</v>
      </c>
      <c r="F1082" s="330" t="s">
        <v>119</v>
      </c>
      <c r="G1082" s="329" t="s">
        <v>412</v>
      </c>
      <c r="H1082" s="4" t="str">
        <f t="shared" si="69"/>
        <v>Ⅲ-4-小※-1教育支援センター</v>
      </c>
      <c r="J1082" s="4">
        <f t="shared" si="65"/>
        <v>1</v>
      </c>
    </row>
    <row r="1083" spans="1:10" s="5" customFormat="1" ht="18" customHeight="1">
      <c r="A1083" s="573"/>
      <c r="B1083" s="576" t="s">
        <v>387</v>
      </c>
      <c r="C1083" s="9"/>
      <c r="D1083" s="657">
        <f>学校16頁!F9</f>
        <v>0</v>
      </c>
      <c r="E1083" s="329" t="s">
        <v>334</v>
      </c>
      <c r="F1083" s="330" t="s">
        <v>119</v>
      </c>
      <c r="G1083" s="329" t="s">
        <v>412</v>
      </c>
      <c r="H1083" s="4" t="str">
        <f t="shared" si="69"/>
        <v xml:space="preserve">Ⅲ-4-小※-1(a) </v>
      </c>
      <c r="J1083" s="4">
        <f t="shared" si="65"/>
        <v>1</v>
      </c>
    </row>
    <row r="1084" spans="1:10" s="5" customFormat="1" ht="18" customHeight="1">
      <c r="A1084" s="573"/>
      <c r="B1084" s="836" t="s">
        <v>388</v>
      </c>
      <c r="C1084" s="630"/>
      <c r="D1084" s="657">
        <f>学校16頁!F10</f>
        <v>0</v>
      </c>
      <c r="E1084" s="329" t="s">
        <v>334</v>
      </c>
      <c r="F1084" s="330" t="s">
        <v>119</v>
      </c>
      <c r="G1084" s="329" t="s">
        <v>412</v>
      </c>
      <c r="H1084" s="4" t="str">
        <f t="shared" si="69"/>
        <v xml:space="preserve">Ⅲ-4-小※-1(b) </v>
      </c>
      <c r="J1084" s="4">
        <f t="shared" si="65"/>
        <v>1</v>
      </c>
    </row>
    <row r="1085" spans="1:10" s="5" customFormat="1" ht="18" customHeight="1">
      <c r="A1085" s="573"/>
      <c r="B1085" s="638" t="s">
        <v>389</v>
      </c>
      <c r="C1085" s="625"/>
      <c r="D1085" s="792">
        <f>学校16頁!F11</f>
        <v>0</v>
      </c>
      <c r="E1085" s="329" t="s">
        <v>334</v>
      </c>
      <c r="F1085" s="330" t="s">
        <v>119</v>
      </c>
      <c r="G1085" s="329" t="s">
        <v>412</v>
      </c>
      <c r="H1085" s="4" t="str">
        <f t="shared" si="69"/>
        <v>Ⅲ-4-小※-2教育委員会</v>
      </c>
      <c r="J1085" s="4">
        <f t="shared" si="65"/>
        <v>1</v>
      </c>
    </row>
    <row r="1086" spans="1:10" s="5" customFormat="1" ht="18" customHeight="1">
      <c r="A1086" s="573"/>
      <c r="B1086" s="576" t="s">
        <v>390</v>
      </c>
      <c r="C1086" s="625"/>
      <c r="D1086" s="657">
        <f>学校16頁!F12</f>
        <v>0</v>
      </c>
      <c r="E1086" s="329" t="s">
        <v>334</v>
      </c>
      <c r="F1086" s="330" t="s">
        <v>119</v>
      </c>
      <c r="G1086" s="329" t="s">
        <v>412</v>
      </c>
      <c r="H1086" s="4" t="str">
        <f t="shared" si="69"/>
        <v xml:space="preserve">Ⅲ-4-小※-2(a) </v>
      </c>
      <c r="J1086" s="4">
        <f t="shared" si="65"/>
        <v>1</v>
      </c>
    </row>
    <row r="1087" spans="1:10" s="5" customFormat="1" ht="18" customHeight="1">
      <c r="A1087" s="573"/>
      <c r="B1087" s="836" t="s">
        <v>391</v>
      </c>
      <c r="C1087" s="630"/>
      <c r="D1087" s="656">
        <f>学校16頁!F13</f>
        <v>0</v>
      </c>
      <c r="E1087" s="329" t="s">
        <v>334</v>
      </c>
      <c r="F1087" s="330" t="s">
        <v>119</v>
      </c>
      <c r="G1087" s="329" t="s">
        <v>412</v>
      </c>
      <c r="H1087" s="4" t="str">
        <f t="shared" si="69"/>
        <v xml:space="preserve">Ⅲ-4-小※-2(b) </v>
      </c>
      <c r="J1087" s="4">
        <f t="shared" si="65"/>
        <v>1</v>
      </c>
    </row>
    <row r="1088" spans="1:10" s="5" customFormat="1" ht="18" customHeight="1">
      <c r="A1088" s="573"/>
      <c r="B1088" s="638" t="s">
        <v>392</v>
      </c>
      <c r="C1088" s="622"/>
      <c r="D1088" s="657">
        <f>学校16頁!F14</f>
        <v>0</v>
      </c>
      <c r="E1088" s="329" t="s">
        <v>334</v>
      </c>
      <c r="F1088" s="330" t="s">
        <v>119</v>
      </c>
      <c r="G1088" s="329" t="s">
        <v>412</v>
      </c>
      <c r="H1088" s="4" t="str">
        <f t="shared" si="69"/>
        <v>Ⅲ-4-小※-3児相・福祉事務所</v>
      </c>
      <c r="J1088" s="4">
        <f t="shared" si="65"/>
        <v>1</v>
      </c>
    </row>
    <row r="1089" spans="1:10" s="5" customFormat="1" ht="18" customHeight="1">
      <c r="A1089" s="573"/>
      <c r="B1089" s="836" t="s">
        <v>393</v>
      </c>
      <c r="C1089" s="135"/>
      <c r="D1089" s="656">
        <f>学校16頁!F15</f>
        <v>0</v>
      </c>
      <c r="E1089" s="329" t="s">
        <v>334</v>
      </c>
      <c r="F1089" s="330" t="s">
        <v>119</v>
      </c>
      <c r="G1089" s="329" t="s">
        <v>412</v>
      </c>
      <c r="H1089" s="4" t="str">
        <f t="shared" si="69"/>
        <v xml:space="preserve">Ⅲ-4-小※-3(a) </v>
      </c>
      <c r="J1089" s="4">
        <f t="shared" si="65"/>
        <v>1</v>
      </c>
    </row>
    <row r="1090" spans="1:10" s="5" customFormat="1" ht="18" customHeight="1">
      <c r="A1090" s="573"/>
      <c r="B1090" s="638" t="s">
        <v>394</v>
      </c>
      <c r="C1090" s="622"/>
      <c r="D1090" s="657">
        <f>学校16頁!F16</f>
        <v>0</v>
      </c>
      <c r="E1090" s="329" t="s">
        <v>334</v>
      </c>
      <c r="F1090" s="330" t="s">
        <v>119</v>
      </c>
      <c r="G1090" s="329" t="s">
        <v>412</v>
      </c>
      <c r="H1090" s="4" t="str">
        <f t="shared" si="69"/>
        <v>Ⅲ-4-小※-4保健所</v>
      </c>
      <c r="J1090" s="4">
        <f t="shared" ref="J1090:J1153" si="70">COUNTIF($H$2:$H$2903,H1090)</f>
        <v>1</v>
      </c>
    </row>
    <row r="1091" spans="1:10" s="5" customFormat="1" ht="18" customHeight="1">
      <c r="A1091" s="573"/>
      <c r="B1091" s="836" t="s">
        <v>395</v>
      </c>
      <c r="C1091" s="812"/>
      <c r="D1091" s="657">
        <f>学校16頁!F17</f>
        <v>0</v>
      </c>
      <c r="E1091" s="329" t="s">
        <v>334</v>
      </c>
      <c r="F1091" s="330" t="s">
        <v>119</v>
      </c>
      <c r="G1091" s="329" t="s">
        <v>412</v>
      </c>
      <c r="H1091" s="4" t="str">
        <f t="shared" si="69"/>
        <v xml:space="preserve">Ⅲ-4-小※-4(a) </v>
      </c>
      <c r="J1091" s="4">
        <f t="shared" si="70"/>
        <v>1</v>
      </c>
    </row>
    <row r="1092" spans="1:10" s="5" customFormat="1" ht="18" customHeight="1">
      <c r="A1092" s="573"/>
      <c r="B1092" s="638" t="s">
        <v>396</v>
      </c>
      <c r="C1092" s="622"/>
      <c r="D1092" s="817">
        <f>学校16頁!F18</f>
        <v>0</v>
      </c>
      <c r="E1092" s="329" t="s">
        <v>334</v>
      </c>
      <c r="F1092" s="330" t="s">
        <v>119</v>
      </c>
      <c r="G1092" s="329" t="s">
        <v>412</v>
      </c>
      <c r="H1092" s="4" t="str">
        <f t="shared" si="69"/>
        <v>Ⅲ-4-小※-5病院</v>
      </c>
      <c r="J1092" s="4">
        <f t="shared" si="70"/>
        <v>1</v>
      </c>
    </row>
    <row r="1093" spans="1:10" s="5" customFormat="1" ht="18" customHeight="1">
      <c r="A1093" s="573"/>
      <c r="B1093" s="836" t="s">
        <v>397</v>
      </c>
      <c r="C1093" s="812"/>
      <c r="D1093" s="795">
        <f>学校16頁!F19</f>
        <v>0</v>
      </c>
      <c r="E1093" s="329" t="s">
        <v>334</v>
      </c>
      <c r="F1093" s="330" t="s">
        <v>119</v>
      </c>
      <c r="G1093" s="329" t="s">
        <v>412</v>
      </c>
      <c r="H1093" s="4" t="str">
        <f t="shared" si="69"/>
        <v xml:space="preserve">Ⅲ-4-小※-5(a) </v>
      </c>
      <c r="J1093" s="4">
        <f t="shared" si="70"/>
        <v>1</v>
      </c>
    </row>
    <row r="1094" spans="1:10" s="5" customFormat="1" ht="18" customHeight="1">
      <c r="A1094" s="573"/>
      <c r="B1094" s="638" t="s">
        <v>398</v>
      </c>
      <c r="C1094" s="803"/>
      <c r="D1094" s="792">
        <f>学校16頁!F20</f>
        <v>0</v>
      </c>
      <c r="E1094" s="329" t="s">
        <v>334</v>
      </c>
      <c r="F1094" s="330" t="s">
        <v>119</v>
      </c>
      <c r="G1094" s="329" t="s">
        <v>412</v>
      </c>
      <c r="H1094" s="4" t="str">
        <f t="shared" si="69"/>
        <v>Ⅲ-4-小※-6民間</v>
      </c>
      <c r="J1094" s="4">
        <f t="shared" si="70"/>
        <v>1</v>
      </c>
    </row>
    <row r="1095" spans="1:10" s="5" customFormat="1" ht="18" customHeight="1">
      <c r="A1095" s="573"/>
      <c r="B1095" s="576" t="s">
        <v>399</v>
      </c>
      <c r="C1095" s="622"/>
      <c r="D1095" s="658">
        <f>学校16頁!F21</f>
        <v>0</v>
      </c>
      <c r="E1095" s="329" t="s">
        <v>334</v>
      </c>
      <c r="F1095" s="330" t="s">
        <v>119</v>
      </c>
      <c r="G1095" s="329" t="s">
        <v>412</v>
      </c>
      <c r="H1095" s="4" t="str">
        <f t="shared" si="69"/>
        <v xml:space="preserve">Ⅲ-4-小※-6(a) </v>
      </c>
      <c r="J1095" s="4">
        <f t="shared" si="70"/>
        <v>1</v>
      </c>
    </row>
    <row r="1096" spans="1:10" s="5" customFormat="1" ht="18" customHeight="1">
      <c r="A1096" s="573"/>
      <c r="B1096" s="836" t="s">
        <v>400</v>
      </c>
      <c r="C1096" s="812"/>
      <c r="D1096" s="795">
        <f>学校16頁!F22</f>
        <v>0</v>
      </c>
      <c r="E1096" s="329" t="s">
        <v>334</v>
      </c>
      <c r="F1096" s="330" t="s">
        <v>119</v>
      </c>
      <c r="G1096" s="329" t="s">
        <v>412</v>
      </c>
      <c r="H1096" s="4" t="str">
        <f t="shared" si="69"/>
        <v xml:space="preserve">Ⅲ-4-小※-6(b) </v>
      </c>
      <c r="J1096" s="4">
        <f t="shared" si="70"/>
        <v>1</v>
      </c>
    </row>
    <row r="1097" spans="1:10" s="5" customFormat="1" ht="18" customHeight="1">
      <c r="A1097" s="573"/>
      <c r="B1097" s="638" t="s">
        <v>401</v>
      </c>
      <c r="C1097" s="622"/>
      <c r="D1097" s="657">
        <f>学校16頁!F23</f>
        <v>0</v>
      </c>
      <c r="E1097" s="329" t="s">
        <v>334</v>
      </c>
      <c r="F1097" s="330" t="s">
        <v>119</v>
      </c>
      <c r="G1097" s="329" t="s">
        <v>412</v>
      </c>
      <c r="H1097" s="4" t="str">
        <f t="shared" ref="H1097:H1128" si="71">E1097&amp;F1097&amp;G1097&amp;B1097</f>
        <v>Ⅲ-4-小※-7上記以外</v>
      </c>
      <c r="J1097" s="4">
        <f t="shared" si="70"/>
        <v>1</v>
      </c>
    </row>
    <row r="1098" spans="1:10" s="5" customFormat="1" ht="18" customHeight="1">
      <c r="A1098" s="573"/>
      <c r="B1098" s="576" t="s">
        <v>402</v>
      </c>
      <c r="C1098" s="812"/>
      <c r="D1098" s="795">
        <f>学校16頁!F24</f>
        <v>0</v>
      </c>
      <c r="E1098" s="329" t="s">
        <v>334</v>
      </c>
      <c r="F1098" s="330" t="s">
        <v>119</v>
      </c>
      <c r="G1098" s="329" t="s">
        <v>412</v>
      </c>
      <c r="H1098" s="4" t="str">
        <f t="shared" si="71"/>
        <v xml:space="preserve">Ⅲ-4-小※-7(a) </v>
      </c>
      <c r="J1098" s="4">
        <f t="shared" si="70"/>
        <v>1</v>
      </c>
    </row>
    <row r="1099" spans="1:10" s="5" customFormat="1" ht="18" customHeight="1">
      <c r="A1099" s="573"/>
      <c r="B1099" s="842" t="s">
        <v>403</v>
      </c>
      <c r="C1099" s="135"/>
      <c r="D1099" s="656">
        <f>学校16頁!F25</f>
        <v>0</v>
      </c>
      <c r="E1099" s="329" t="s">
        <v>334</v>
      </c>
      <c r="F1099" s="330" t="s">
        <v>119</v>
      </c>
      <c r="G1099" s="329" t="s">
        <v>412</v>
      </c>
      <c r="H1099" s="4" t="str">
        <f t="shared" si="71"/>
        <v>Ⅲ-4-小※-(2) 1～7で受けてない</v>
      </c>
      <c r="J1099" s="4">
        <f t="shared" si="70"/>
        <v>1</v>
      </c>
    </row>
    <row r="1100" spans="1:10" s="5" customFormat="1" ht="18" customHeight="1">
      <c r="A1100" s="573"/>
      <c r="B1100" s="842" t="s">
        <v>404</v>
      </c>
      <c r="C1100" s="135"/>
      <c r="D1100" s="656">
        <f>学校16頁!F26</f>
        <v>0</v>
      </c>
      <c r="E1100" s="329" t="s">
        <v>334</v>
      </c>
      <c r="F1100" s="330" t="s">
        <v>119</v>
      </c>
      <c r="G1100" s="329" t="s">
        <v>412</v>
      </c>
      <c r="H1100" s="4" t="str">
        <f t="shared" si="71"/>
        <v>Ⅲ-4-小※-(3) 　(1) (2) の合計</v>
      </c>
      <c r="J1100" s="4">
        <f t="shared" si="70"/>
        <v>1</v>
      </c>
    </row>
    <row r="1101" spans="1:10" s="5" customFormat="1" ht="18" customHeight="1">
      <c r="A1101" s="573"/>
      <c r="B1101" s="639" t="s">
        <v>405</v>
      </c>
      <c r="C1101" s="622"/>
      <c r="D1101" s="657">
        <f>学校16頁!F27</f>
        <v>0</v>
      </c>
      <c r="E1101" s="329" t="s">
        <v>334</v>
      </c>
      <c r="F1101" s="330" t="s">
        <v>119</v>
      </c>
      <c r="G1101" s="329" t="s">
        <v>412</v>
      </c>
      <c r="H1101" s="4" t="str">
        <f t="shared" si="71"/>
        <v>Ⅲ-4-小※-(4) 8、9の実人数</v>
      </c>
      <c r="J1101" s="4">
        <f t="shared" si="70"/>
        <v>1</v>
      </c>
    </row>
    <row r="1102" spans="1:10" s="5" customFormat="1" ht="18" customHeight="1">
      <c r="A1102" s="573"/>
      <c r="B1102" s="576" t="s">
        <v>406</v>
      </c>
      <c r="C1102" s="9"/>
      <c r="D1102" s="655">
        <f>学校16頁!F28</f>
        <v>0</v>
      </c>
      <c r="E1102" s="329" t="s">
        <v>334</v>
      </c>
      <c r="F1102" s="330" t="s">
        <v>119</v>
      </c>
      <c r="G1102" s="329" t="s">
        <v>412</v>
      </c>
      <c r="H1102" s="4" t="str">
        <f t="shared" si="71"/>
        <v>Ⅲ-4-小※-8養護教諭</v>
      </c>
      <c r="J1102" s="4">
        <f t="shared" si="70"/>
        <v>1</v>
      </c>
    </row>
    <row r="1103" spans="1:10" s="5" customFormat="1" ht="18" customHeight="1">
      <c r="A1103" s="573"/>
      <c r="B1103" s="836" t="s">
        <v>407</v>
      </c>
      <c r="C1103" s="812"/>
      <c r="D1103" s="795">
        <f>学校16頁!F29</f>
        <v>0</v>
      </c>
      <c r="E1103" s="329" t="s">
        <v>334</v>
      </c>
      <c r="F1103" s="330" t="s">
        <v>119</v>
      </c>
      <c r="G1103" s="329" t="s">
        <v>412</v>
      </c>
      <c r="H1103" s="4" t="str">
        <f t="shared" si="71"/>
        <v>Ⅲ-4-小※-9SC</v>
      </c>
      <c r="J1103" s="4">
        <f t="shared" si="70"/>
        <v>1</v>
      </c>
    </row>
    <row r="1104" spans="1:10" s="5" customFormat="1" ht="18" customHeight="1">
      <c r="A1104" s="573"/>
      <c r="B1104" s="842" t="s">
        <v>408</v>
      </c>
      <c r="C1104" s="612"/>
      <c r="D1104" s="790">
        <f>学校16頁!F30</f>
        <v>0</v>
      </c>
      <c r="E1104" s="329" t="s">
        <v>334</v>
      </c>
      <c r="F1104" s="330" t="s">
        <v>119</v>
      </c>
      <c r="G1104" s="329" t="s">
        <v>412</v>
      </c>
      <c r="H1104" s="4" t="str">
        <f t="shared" si="71"/>
        <v>Ⅲ-4-小※-(5) 8、9で受けてない</v>
      </c>
      <c r="J1104" s="4">
        <f t="shared" si="70"/>
        <v>1</v>
      </c>
    </row>
    <row r="1105" spans="1:10" s="5" customFormat="1" ht="18" customHeight="1">
      <c r="A1105" s="573"/>
      <c r="B1105" s="582" t="s">
        <v>409</v>
      </c>
      <c r="C1105" s="622"/>
      <c r="D1105" s="658">
        <f>学校16頁!F31</f>
        <v>0</v>
      </c>
      <c r="E1105" s="329" t="s">
        <v>334</v>
      </c>
      <c r="F1105" s="330" t="s">
        <v>119</v>
      </c>
      <c r="G1105" s="329" t="s">
        <v>412</v>
      </c>
      <c r="H1105" s="4" t="str">
        <f t="shared" si="71"/>
        <v>Ⅲ-4-小※-(6) 　(4) (5) の合計</v>
      </c>
      <c r="J1105" s="4">
        <f t="shared" si="70"/>
        <v>1</v>
      </c>
    </row>
    <row r="1106" spans="1:10" s="5" customFormat="1" ht="18" customHeight="1">
      <c r="A1106" s="573"/>
      <c r="B1106" s="841" t="s">
        <v>410</v>
      </c>
      <c r="C1106" s="828"/>
      <c r="D1106" s="792">
        <f>学校16頁!F32</f>
        <v>0</v>
      </c>
      <c r="E1106" s="329" t="s">
        <v>334</v>
      </c>
      <c r="F1106" s="330" t="s">
        <v>119</v>
      </c>
      <c r="G1106" s="329" t="s">
        <v>412</v>
      </c>
      <c r="H1106" s="4" t="str">
        <f t="shared" si="71"/>
        <v>Ⅲ-4-小※-(7) 相談していない</v>
      </c>
      <c r="J1106" s="4">
        <f t="shared" si="70"/>
        <v>1</v>
      </c>
    </row>
    <row r="1107" spans="1:10" s="5" customFormat="1" ht="18" customHeight="1">
      <c r="A1107" s="573"/>
      <c r="B1107" s="582" t="s">
        <v>411</v>
      </c>
      <c r="C1107" s="11"/>
      <c r="D1107" s="657">
        <f>学校16頁!F46</f>
        <v>0</v>
      </c>
      <c r="E1107" s="329" t="s">
        <v>334</v>
      </c>
      <c r="F1107" s="330" t="s">
        <v>119</v>
      </c>
      <c r="G1107" s="329" t="s">
        <v>412</v>
      </c>
      <c r="H1107" s="4" t="str">
        <f t="shared" si="71"/>
        <v>Ⅲ-4-小※-うち、教職員に相談</v>
      </c>
      <c r="J1107" s="4">
        <f t="shared" si="70"/>
        <v>1</v>
      </c>
    </row>
    <row r="1108" spans="1:10" s="5" customFormat="1" ht="18" customHeight="1">
      <c r="A1108" s="838" t="s">
        <v>30</v>
      </c>
      <c r="B1108" s="841" t="s">
        <v>384</v>
      </c>
      <c r="C1108" s="828"/>
      <c r="D1108" s="817">
        <f>学校16頁!G6</f>
        <v>0</v>
      </c>
      <c r="E1108" s="329" t="s">
        <v>334</v>
      </c>
      <c r="F1108" s="330" t="s">
        <v>119</v>
      </c>
      <c r="G1108" s="329" t="s">
        <v>414</v>
      </c>
      <c r="H1108" s="4" t="str">
        <f t="shared" si="71"/>
        <v>Ⅲ-4-小※※-(1) 1～7実人数</v>
      </c>
      <c r="J1108" s="4">
        <f t="shared" si="70"/>
        <v>1</v>
      </c>
    </row>
    <row r="1109" spans="1:10" s="5" customFormat="1" ht="18" customHeight="1">
      <c r="A1109" s="573" t="s">
        <v>415</v>
      </c>
      <c r="B1109" s="576" t="s">
        <v>385</v>
      </c>
      <c r="C1109" s="812"/>
      <c r="D1109" s="795">
        <f>学校16頁!G7</f>
        <v>0</v>
      </c>
      <c r="E1109" s="329" t="s">
        <v>334</v>
      </c>
      <c r="F1109" s="330" t="s">
        <v>119</v>
      </c>
      <c r="G1109" s="329" t="s">
        <v>414</v>
      </c>
      <c r="H1109" s="4" t="str">
        <f t="shared" si="71"/>
        <v>Ⅲ-4-小※※-(1) (a) 出席扱い人数</v>
      </c>
      <c r="J1109" s="4">
        <f t="shared" si="70"/>
        <v>1</v>
      </c>
    </row>
    <row r="1110" spans="1:10" s="5" customFormat="1" ht="18" customHeight="1">
      <c r="A1110" s="573"/>
      <c r="B1110" s="840" t="s">
        <v>386</v>
      </c>
      <c r="C1110" s="622"/>
      <c r="D1110" s="657">
        <f>学校16頁!G8</f>
        <v>0</v>
      </c>
      <c r="E1110" s="329" t="s">
        <v>334</v>
      </c>
      <c r="F1110" s="330" t="s">
        <v>119</v>
      </c>
      <c r="G1110" s="329" t="s">
        <v>414</v>
      </c>
      <c r="H1110" s="4" t="str">
        <f t="shared" si="71"/>
        <v>Ⅲ-4-小※※-1教育支援センター</v>
      </c>
      <c r="J1110" s="4">
        <f t="shared" si="70"/>
        <v>1</v>
      </c>
    </row>
    <row r="1111" spans="1:10" s="5" customFormat="1" ht="18" customHeight="1">
      <c r="A1111" s="573"/>
      <c r="B1111" s="576" t="s">
        <v>387</v>
      </c>
      <c r="C1111" s="625"/>
      <c r="D1111" s="657">
        <f>学校16頁!G9</f>
        <v>0</v>
      </c>
      <c r="E1111" s="329" t="s">
        <v>334</v>
      </c>
      <c r="F1111" s="330" t="s">
        <v>119</v>
      </c>
      <c r="G1111" s="329" t="s">
        <v>414</v>
      </c>
      <c r="H1111" s="4" t="str">
        <f t="shared" si="71"/>
        <v xml:space="preserve">Ⅲ-4-小※※-1(a) </v>
      </c>
      <c r="J1111" s="4">
        <f t="shared" si="70"/>
        <v>1</v>
      </c>
    </row>
    <row r="1112" spans="1:10" s="5" customFormat="1" ht="18" customHeight="1">
      <c r="A1112" s="573"/>
      <c r="B1112" s="836" t="s">
        <v>388</v>
      </c>
      <c r="C1112" s="630"/>
      <c r="D1112" s="657">
        <f>学校16頁!G10</f>
        <v>0</v>
      </c>
      <c r="E1112" s="329" t="s">
        <v>334</v>
      </c>
      <c r="F1112" s="330" t="s">
        <v>119</v>
      </c>
      <c r="G1112" s="329" t="s">
        <v>414</v>
      </c>
      <c r="H1112" s="4" t="str">
        <f t="shared" si="71"/>
        <v xml:space="preserve">Ⅲ-4-小※※-1(b) </v>
      </c>
      <c r="J1112" s="4">
        <f t="shared" si="70"/>
        <v>1</v>
      </c>
    </row>
    <row r="1113" spans="1:10" s="5" customFormat="1" ht="18" customHeight="1">
      <c r="A1113" s="573"/>
      <c r="B1113" s="638" t="s">
        <v>389</v>
      </c>
      <c r="C1113" s="625"/>
      <c r="D1113" s="792">
        <f>学校16頁!G11</f>
        <v>0</v>
      </c>
      <c r="E1113" s="329" t="s">
        <v>334</v>
      </c>
      <c r="F1113" s="330" t="s">
        <v>119</v>
      </c>
      <c r="G1113" s="329" t="s">
        <v>414</v>
      </c>
      <c r="H1113" s="4" t="str">
        <f t="shared" si="71"/>
        <v>Ⅲ-4-小※※-2教育委員会</v>
      </c>
      <c r="J1113" s="4">
        <f t="shared" si="70"/>
        <v>1</v>
      </c>
    </row>
    <row r="1114" spans="1:10" s="5" customFormat="1" ht="18" customHeight="1">
      <c r="A1114" s="573"/>
      <c r="B1114" s="576" t="s">
        <v>390</v>
      </c>
      <c r="C1114" s="625"/>
      <c r="D1114" s="658">
        <f>学校16頁!G12</f>
        <v>0</v>
      </c>
      <c r="E1114" s="329" t="s">
        <v>334</v>
      </c>
      <c r="F1114" s="330" t="s">
        <v>119</v>
      </c>
      <c r="G1114" s="329" t="s">
        <v>414</v>
      </c>
      <c r="H1114" s="4" t="str">
        <f t="shared" si="71"/>
        <v xml:space="preserve">Ⅲ-4-小※※-2(a) </v>
      </c>
      <c r="J1114" s="4">
        <f t="shared" si="70"/>
        <v>1</v>
      </c>
    </row>
    <row r="1115" spans="1:10" s="5" customFormat="1" ht="18" customHeight="1">
      <c r="A1115" s="573"/>
      <c r="B1115" s="836" t="s">
        <v>391</v>
      </c>
      <c r="C1115" s="9"/>
      <c r="D1115" s="655">
        <f>学校16頁!G13</f>
        <v>0</v>
      </c>
      <c r="E1115" s="329" t="s">
        <v>334</v>
      </c>
      <c r="F1115" s="330" t="s">
        <v>119</v>
      </c>
      <c r="G1115" s="329" t="s">
        <v>414</v>
      </c>
      <c r="H1115" s="4" t="str">
        <f t="shared" si="71"/>
        <v xml:space="preserve">Ⅲ-4-小※※-2(b) </v>
      </c>
      <c r="J1115" s="4">
        <f t="shared" si="70"/>
        <v>1</v>
      </c>
    </row>
    <row r="1116" spans="1:10" s="5" customFormat="1" ht="18" customHeight="1">
      <c r="A1116" s="573"/>
      <c r="B1116" s="638" t="s">
        <v>392</v>
      </c>
      <c r="C1116" s="803"/>
      <c r="D1116" s="792">
        <f>学校16頁!G14</f>
        <v>0</v>
      </c>
      <c r="E1116" s="329" t="s">
        <v>334</v>
      </c>
      <c r="F1116" s="330" t="s">
        <v>119</v>
      </c>
      <c r="G1116" s="329" t="s">
        <v>414</v>
      </c>
      <c r="H1116" s="4" t="str">
        <f t="shared" si="71"/>
        <v>Ⅲ-4-小※※-3児相・福祉事務所</v>
      </c>
      <c r="J1116" s="4">
        <f t="shared" si="70"/>
        <v>1</v>
      </c>
    </row>
    <row r="1117" spans="1:10" s="5" customFormat="1" ht="18" customHeight="1">
      <c r="A1117" s="573"/>
      <c r="B1117" s="836" t="s">
        <v>393</v>
      </c>
      <c r="C1117" s="812"/>
      <c r="D1117" s="795">
        <f>学校16頁!G15</f>
        <v>0</v>
      </c>
      <c r="E1117" s="329" t="s">
        <v>334</v>
      </c>
      <c r="F1117" s="330" t="s">
        <v>119</v>
      </c>
      <c r="G1117" s="329" t="s">
        <v>414</v>
      </c>
      <c r="H1117" s="4" t="str">
        <f t="shared" si="71"/>
        <v xml:space="preserve">Ⅲ-4-小※※-3(a) </v>
      </c>
      <c r="J1117" s="4">
        <f t="shared" si="70"/>
        <v>1</v>
      </c>
    </row>
    <row r="1118" spans="1:10" s="5" customFormat="1" ht="18" customHeight="1">
      <c r="A1118" s="573"/>
      <c r="B1118" s="638" t="s">
        <v>394</v>
      </c>
      <c r="C1118" s="622"/>
      <c r="D1118" s="657">
        <f>学校16頁!G16</f>
        <v>0</v>
      </c>
      <c r="E1118" s="329" t="s">
        <v>334</v>
      </c>
      <c r="F1118" s="330" t="s">
        <v>119</v>
      </c>
      <c r="G1118" s="329" t="s">
        <v>414</v>
      </c>
      <c r="H1118" s="4" t="str">
        <f t="shared" si="71"/>
        <v>Ⅲ-4-小※※-4保健所</v>
      </c>
      <c r="J1118" s="4">
        <f t="shared" si="70"/>
        <v>1</v>
      </c>
    </row>
    <row r="1119" spans="1:10" s="5" customFormat="1" ht="18" customHeight="1">
      <c r="A1119" s="573"/>
      <c r="B1119" s="836" t="s">
        <v>395</v>
      </c>
      <c r="C1119" s="812"/>
      <c r="D1119" s="795">
        <f>学校16頁!G17</f>
        <v>0</v>
      </c>
      <c r="E1119" s="329" t="s">
        <v>334</v>
      </c>
      <c r="F1119" s="330" t="s">
        <v>119</v>
      </c>
      <c r="G1119" s="329" t="s">
        <v>414</v>
      </c>
      <c r="H1119" s="4" t="str">
        <f t="shared" si="71"/>
        <v xml:space="preserve">Ⅲ-4-小※※-4(a) </v>
      </c>
      <c r="J1119" s="4">
        <f t="shared" si="70"/>
        <v>1</v>
      </c>
    </row>
    <row r="1120" spans="1:10" s="5" customFormat="1" ht="18" customHeight="1">
      <c r="A1120" s="573"/>
      <c r="B1120" s="638" t="s">
        <v>396</v>
      </c>
      <c r="C1120" s="622"/>
      <c r="D1120" s="657">
        <f>学校16頁!G18</f>
        <v>0</v>
      </c>
      <c r="E1120" s="329" t="s">
        <v>334</v>
      </c>
      <c r="F1120" s="330" t="s">
        <v>119</v>
      </c>
      <c r="G1120" s="329" t="s">
        <v>414</v>
      </c>
      <c r="H1120" s="4" t="str">
        <f t="shared" si="71"/>
        <v>Ⅲ-4-小※※-5病院</v>
      </c>
      <c r="J1120" s="4">
        <f t="shared" si="70"/>
        <v>1</v>
      </c>
    </row>
    <row r="1121" spans="1:10" s="5" customFormat="1" ht="18" customHeight="1">
      <c r="A1121" s="573"/>
      <c r="B1121" s="836" t="s">
        <v>397</v>
      </c>
      <c r="C1121" s="812"/>
      <c r="D1121" s="657">
        <f>学校16頁!G19</f>
        <v>0</v>
      </c>
      <c r="E1121" s="329" t="s">
        <v>334</v>
      </c>
      <c r="F1121" s="330" t="s">
        <v>119</v>
      </c>
      <c r="G1121" s="329" t="s">
        <v>414</v>
      </c>
      <c r="H1121" s="4" t="str">
        <f t="shared" si="71"/>
        <v xml:space="preserve">Ⅲ-4-小※※-5(a) </v>
      </c>
      <c r="J1121" s="4">
        <f t="shared" si="70"/>
        <v>1</v>
      </c>
    </row>
    <row r="1122" spans="1:10" s="5" customFormat="1" ht="18" customHeight="1">
      <c r="A1122" s="573"/>
      <c r="B1122" s="638" t="s">
        <v>398</v>
      </c>
      <c r="C1122" s="622"/>
      <c r="D1122" s="817">
        <f>学校16頁!G20</f>
        <v>0</v>
      </c>
      <c r="E1122" s="329" t="s">
        <v>334</v>
      </c>
      <c r="F1122" s="330" t="s">
        <v>119</v>
      </c>
      <c r="G1122" s="329" t="s">
        <v>414</v>
      </c>
      <c r="H1122" s="4" t="str">
        <f t="shared" si="71"/>
        <v>Ⅲ-4-小※※-6民間</v>
      </c>
      <c r="J1122" s="4">
        <f t="shared" si="70"/>
        <v>1</v>
      </c>
    </row>
    <row r="1123" spans="1:10" s="5" customFormat="1" ht="18" customHeight="1">
      <c r="A1123" s="573"/>
      <c r="B1123" s="576" t="s">
        <v>399</v>
      </c>
      <c r="C1123" s="9"/>
      <c r="D1123" s="655">
        <f>学校16頁!G21</f>
        <v>0</v>
      </c>
      <c r="E1123" s="329" t="s">
        <v>334</v>
      </c>
      <c r="F1123" s="330" t="s">
        <v>119</v>
      </c>
      <c r="G1123" s="329" t="s">
        <v>414</v>
      </c>
      <c r="H1123" s="4" t="str">
        <f t="shared" si="71"/>
        <v xml:space="preserve">Ⅲ-4-小※※-6(a) </v>
      </c>
      <c r="J1123" s="4">
        <f t="shared" si="70"/>
        <v>1</v>
      </c>
    </row>
    <row r="1124" spans="1:10" s="5" customFormat="1" ht="18" customHeight="1">
      <c r="A1124" s="573"/>
      <c r="B1124" s="836" t="s">
        <v>400</v>
      </c>
      <c r="C1124" s="812"/>
      <c r="D1124" s="795">
        <f>学校16頁!G22</f>
        <v>0</v>
      </c>
      <c r="E1124" s="329" t="s">
        <v>334</v>
      </c>
      <c r="F1124" s="330" t="s">
        <v>119</v>
      </c>
      <c r="G1124" s="329" t="s">
        <v>414</v>
      </c>
      <c r="H1124" s="4" t="str">
        <f t="shared" si="71"/>
        <v xml:space="preserve">Ⅲ-4-小※※-6(b) </v>
      </c>
      <c r="J1124" s="4">
        <f t="shared" si="70"/>
        <v>1</v>
      </c>
    </row>
    <row r="1125" spans="1:10" s="5" customFormat="1" ht="18" customHeight="1">
      <c r="A1125" s="573"/>
      <c r="B1125" s="638" t="s">
        <v>401</v>
      </c>
      <c r="C1125" s="622"/>
      <c r="D1125" s="657">
        <f>学校16頁!G23</f>
        <v>0</v>
      </c>
      <c r="E1125" s="329" t="s">
        <v>334</v>
      </c>
      <c r="F1125" s="330" t="s">
        <v>119</v>
      </c>
      <c r="G1125" s="329" t="s">
        <v>414</v>
      </c>
      <c r="H1125" s="4" t="str">
        <f t="shared" si="71"/>
        <v>Ⅲ-4-小※※-7上記以外</v>
      </c>
      <c r="J1125" s="4">
        <f t="shared" si="70"/>
        <v>1</v>
      </c>
    </row>
    <row r="1126" spans="1:10" s="5" customFormat="1" ht="18" customHeight="1">
      <c r="A1126" s="573"/>
      <c r="B1126" s="576" t="s">
        <v>402</v>
      </c>
      <c r="C1126" s="812"/>
      <c r="D1126" s="795">
        <f>学校16頁!G24</f>
        <v>0</v>
      </c>
      <c r="E1126" s="329" t="s">
        <v>334</v>
      </c>
      <c r="F1126" s="330" t="s">
        <v>119</v>
      </c>
      <c r="G1126" s="329" t="s">
        <v>414</v>
      </c>
      <c r="H1126" s="4" t="str">
        <f t="shared" si="71"/>
        <v xml:space="preserve">Ⅲ-4-小※※-7(a) </v>
      </c>
      <c r="J1126" s="4">
        <f t="shared" si="70"/>
        <v>1</v>
      </c>
    </row>
    <row r="1127" spans="1:10" s="5" customFormat="1" ht="18" customHeight="1">
      <c r="A1127" s="573"/>
      <c r="B1127" s="842" t="s">
        <v>403</v>
      </c>
      <c r="C1127" s="812"/>
      <c r="D1127" s="795">
        <f>学校16頁!G25</f>
        <v>0</v>
      </c>
      <c r="E1127" s="329" t="s">
        <v>334</v>
      </c>
      <c r="F1127" s="330" t="s">
        <v>119</v>
      </c>
      <c r="G1127" s="329" t="s">
        <v>414</v>
      </c>
      <c r="H1127" s="4" t="str">
        <f t="shared" si="71"/>
        <v>Ⅲ-4-小※※-(2) 1～7で受けてない</v>
      </c>
      <c r="J1127" s="4">
        <f t="shared" si="70"/>
        <v>1</v>
      </c>
    </row>
    <row r="1128" spans="1:10" s="5" customFormat="1" ht="18" customHeight="1">
      <c r="A1128" s="573"/>
      <c r="B1128" s="842" t="s">
        <v>404</v>
      </c>
      <c r="C1128" s="812"/>
      <c r="D1128" s="795">
        <f>学校16頁!G26</f>
        <v>0</v>
      </c>
      <c r="E1128" s="329" t="s">
        <v>334</v>
      </c>
      <c r="F1128" s="330" t="s">
        <v>119</v>
      </c>
      <c r="G1128" s="329" t="s">
        <v>414</v>
      </c>
      <c r="H1128" s="4" t="str">
        <f t="shared" si="71"/>
        <v>Ⅲ-4-小※※-(3) 　(1) (2) の合計</v>
      </c>
      <c r="J1128" s="4">
        <f t="shared" si="70"/>
        <v>1</v>
      </c>
    </row>
    <row r="1129" spans="1:10" s="5" customFormat="1" ht="18" customHeight="1">
      <c r="A1129" s="573"/>
      <c r="B1129" s="639" t="s">
        <v>405</v>
      </c>
      <c r="C1129" s="622"/>
      <c r="D1129" s="658">
        <f>学校16頁!G27</f>
        <v>0</v>
      </c>
      <c r="E1129" s="329" t="s">
        <v>334</v>
      </c>
      <c r="F1129" s="330" t="s">
        <v>119</v>
      </c>
      <c r="G1129" s="329" t="s">
        <v>414</v>
      </c>
      <c r="H1129" s="4" t="str">
        <f t="shared" ref="H1129:H1163" si="72">E1129&amp;F1129&amp;G1129&amp;B1129</f>
        <v>Ⅲ-4-小※※-(4) 8、9の実人数</v>
      </c>
      <c r="J1129" s="4">
        <f t="shared" si="70"/>
        <v>1</v>
      </c>
    </row>
    <row r="1130" spans="1:10" s="5" customFormat="1" ht="18" customHeight="1">
      <c r="A1130" s="573"/>
      <c r="B1130" s="576" t="s">
        <v>406</v>
      </c>
      <c r="C1130" s="9"/>
      <c r="D1130" s="657">
        <f>学校16頁!G28</f>
        <v>0</v>
      </c>
      <c r="E1130" s="329" t="s">
        <v>334</v>
      </c>
      <c r="F1130" s="330" t="s">
        <v>119</v>
      </c>
      <c r="G1130" s="329" t="s">
        <v>414</v>
      </c>
      <c r="H1130" s="4" t="str">
        <f t="shared" si="72"/>
        <v>Ⅲ-4-小※※-8養護教諭</v>
      </c>
      <c r="J1130" s="4">
        <f t="shared" si="70"/>
        <v>1</v>
      </c>
    </row>
    <row r="1131" spans="1:10" s="5" customFormat="1" ht="18" customHeight="1">
      <c r="A1131" s="573"/>
      <c r="B1131" s="836" t="s">
        <v>407</v>
      </c>
      <c r="C1131" s="812"/>
      <c r="D1131" s="795">
        <f>学校16頁!G29</f>
        <v>0</v>
      </c>
      <c r="E1131" s="329" t="s">
        <v>334</v>
      </c>
      <c r="F1131" s="330" t="s">
        <v>119</v>
      </c>
      <c r="G1131" s="329" t="s">
        <v>414</v>
      </c>
      <c r="H1131" s="4" t="str">
        <f t="shared" si="72"/>
        <v>Ⅲ-4-小※※-9SC</v>
      </c>
      <c r="J1131" s="4">
        <f t="shared" si="70"/>
        <v>1</v>
      </c>
    </row>
    <row r="1132" spans="1:10" s="5" customFormat="1" ht="18" customHeight="1">
      <c r="A1132" s="573"/>
      <c r="B1132" s="842" t="s">
        <v>408</v>
      </c>
      <c r="C1132" s="622"/>
      <c r="D1132" s="658">
        <f>学校16頁!G30</f>
        <v>0</v>
      </c>
      <c r="E1132" s="329" t="s">
        <v>334</v>
      </c>
      <c r="F1132" s="330" t="s">
        <v>119</v>
      </c>
      <c r="G1132" s="329" t="s">
        <v>414</v>
      </c>
      <c r="H1132" s="4" t="str">
        <f t="shared" si="72"/>
        <v>Ⅲ-4-小※※-(5) 8、9で受けてない</v>
      </c>
      <c r="J1132" s="4">
        <f t="shared" si="70"/>
        <v>1</v>
      </c>
    </row>
    <row r="1133" spans="1:10" s="5" customFormat="1" ht="18" customHeight="1">
      <c r="A1133" s="573"/>
      <c r="B1133" s="582" t="s">
        <v>409</v>
      </c>
      <c r="C1133" s="807"/>
      <c r="D1133" s="792">
        <f>学校16頁!G31</f>
        <v>0</v>
      </c>
      <c r="E1133" s="329" t="s">
        <v>334</v>
      </c>
      <c r="F1133" s="330" t="s">
        <v>119</v>
      </c>
      <c r="G1133" s="329" t="s">
        <v>414</v>
      </c>
      <c r="H1133" s="4" t="str">
        <f t="shared" si="72"/>
        <v>Ⅲ-4-小※※-(6) 　(4) (5) の合計</v>
      </c>
      <c r="J1133" s="4">
        <f t="shared" si="70"/>
        <v>1</v>
      </c>
    </row>
    <row r="1134" spans="1:10" s="5" customFormat="1" ht="18" customHeight="1">
      <c r="A1134" s="573"/>
      <c r="B1134" s="841" t="s">
        <v>410</v>
      </c>
      <c r="C1134" s="828"/>
      <c r="D1134" s="792">
        <f>学校16頁!G32</f>
        <v>0</v>
      </c>
      <c r="E1134" s="329" t="s">
        <v>334</v>
      </c>
      <c r="F1134" s="330" t="s">
        <v>119</v>
      </c>
      <c r="G1134" s="329" t="s">
        <v>414</v>
      </c>
      <c r="H1134" s="4" t="str">
        <f t="shared" si="72"/>
        <v>Ⅲ-4-小※※-(7) 相談していない</v>
      </c>
      <c r="J1134" s="4">
        <f t="shared" si="70"/>
        <v>1</v>
      </c>
    </row>
    <row r="1135" spans="1:10" s="5" customFormat="1" ht="18" customHeight="1">
      <c r="A1135" s="573"/>
      <c r="B1135" s="1232" t="s">
        <v>411</v>
      </c>
      <c r="C1135" s="825"/>
      <c r="D1135" s="795">
        <f>学校16頁!G46</f>
        <v>0</v>
      </c>
      <c r="E1135" s="329" t="s">
        <v>334</v>
      </c>
      <c r="F1135" s="330" t="s">
        <v>119</v>
      </c>
      <c r="G1135" s="329" t="s">
        <v>414</v>
      </c>
      <c r="H1135" s="4" t="str">
        <f t="shared" si="72"/>
        <v>Ⅲ-4-小※※-うち、教職員に相談</v>
      </c>
      <c r="J1135" s="4">
        <f t="shared" si="70"/>
        <v>1</v>
      </c>
    </row>
    <row r="1136" spans="1:10" s="5" customFormat="1" ht="18" customHeight="1">
      <c r="A1136" s="838" t="s">
        <v>51</v>
      </c>
      <c r="B1136" s="639" t="s">
        <v>384</v>
      </c>
      <c r="C1136" s="622"/>
      <c r="D1136" s="657">
        <f>学校16頁!H6</f>
        <v>0</v>
      </c>
      <c r="E1136" s="329" t="s">
        <v>334</v>
      </c>
      <c r="F1136" s="330" t="s">
        <v>119</v>
      </c>
      <c r="G1136" s="329" t="s">
        <v>103</v>
      </c>
      <c r="H1136" s="4" t="str">
        <f t="shared" si="72"/>
        <v>Ⅲ-4-中-(1) 1～7実人数</v>
      </c>
      <c r="J1136" s="4">
        <f t="shared" si="70"/>
        <v>1</v>
      </c>
    </row>
    <row r="1137" spans="1:10" s="5" customFormat="1" ht="18" customHeight="1">
      <c r="A1137" s="573"/>
      <c r="B1137" s="576" t="s">
        <v>385</v>
      </c>
      <c r="C1137" s="812"/>
      <c r="D1137" s="657">
        <f>学校16頁!H7</f>
        <v>0</v>
      </c>
      <c r="E1137" s="329" t="s">
        <v>334</v>
      </c>
      <c r="F1137" s="330" t="s">
        <v>119</v>
      </c>
      <c r="G1137" s="329" t="s">
        <v>103</v>
      </c>
      <c r="H1137" s="4" t="str">
        <f t="shared" si="72"/>
        <v>Ⅲ-4-中-(1) (a) 出席扱い人数</v>
      </c>
      <c r="J1137" s="4">
        <f t="shared" si="70"/>
        <v>1</v>
      </c>
    </row>
    <row r="1138" spans="1:10" s="5" customFormat="1" ht="18" customHeight="1">
      <c r="A1138" s="573"/>
      <c r="B1138" s="840" t="s">
        <v>386</v>
      </c>
      <c r="C1138" s="828"/>
      <c r="D1138" s="792">
        <f>学校16頁!H8</f>
        <v>0</v>
      </c>
      <c r="E1138" s="329" t="s">
        <v>334</v>
      </c>
      <c r="F1138" s="330" t="s">
        <v>119</v>
      </c>
      <c r="G1138" s="329" t="s">
        <v>103</v>
      </c>
      <c r="H1138" s="4" t="str">
        <f t="shared" si="72"/>
        <v>Ⅲ-4-中-1教育支援センター</v>
      </c>
      <c r="J1138" s="4">
        <f t="shared" si="70"/>
        <v>1</v>
      </c>
    </row>
    <row r="1139" spans="1:10" s="5" customFormat="1" ht="18" customHeight="1">
      <c r="A1139" s="573"/>
      <c r="B1139" s="576" t="s">
        <v>387</v>
      </c>
      <c r="C1139" s="625"/>
      <c r="D1139" s="657">
        <f>学校16頁!H9</f>
        <v>0</v>
      </c>
      <c r="E1139" s="329" t="s">
        <v>334</v>
      </c>
      <c r="F1139" s="330" t="s">
        <v>119</v>
      </c>
      <c r="G1139" s="329" t="s">
        <v>103</v>
      </c>
      <c r="H1139" s="4" t="str">
        <f t="shared" si="72"/>
        <v xml:space="preserve">Ⅲ-4-中-1(a) </v>
      </c>
      <c r="J1139" s="4">
        <f t="shared" si="70"/>
        <v>1</v>
      </c>
    </row>
    <row r="1140" spans="1:10" s="5" customFormat="1" ht="18" customHeight="1">
      <c r="A1140" s="573"/>
      <c r="B1140" s="836" t="s">
        <v>388</v>
      </c>
      <c r="C1140" s="630"/>
      <c r="D1140" s="657">
        <f>学校16頁!H10</f>
        <v>0</v>
      </c>
      <c r="E1140" s="329" t="s">
        <v>334</v>
      </c>
      <c r="F1140" s="330" t="s">
        <v>119</v>
      </c>
      <c r="G1140" s="329" t="s">
        <v>103</v>
      </c>
      <c r="H1140" s="4" t="str">
        <f t="shared" si="72"/>
        <v xml:space="preserve">Ⅲ-4-中-1(b) </v>
      </c>
      <c r="J1140" s="4">
        <f t="shared" si="70"/>
        <v>1</v>
      </c>
    </row>
    <row r="1141" spans="1:10" s="5" customFormat="1" ht="18" customHeight="1">
      <c r="A1141" s="573"/>
      <c r="B1141" s="638" t="s">
        <v>389</v>
      </c>
      <c r="C1141" s="843"/>
      <c r="D1141" s="844">
        <f>学校16頁!H11</f>
        <v>0</v>
      </c>
      <c r="E1141" s="329" t="s">
        <v>334</v>
      </c>
      <c r="F1141" s="330" t="s">
        <v>119</v>
      </c>
      <c r="G1141" s="329" t="s">
        <v>103</v>
      </c>
      <c r="H1141" s="4" t="str">
        <f t="shared" si="72"/>
        <v>Ⅲ-4-中-2教育委員会</v>
      </c>
      <c r="J1141" s="4">
        <f t="shared" si="70"/>
        <v>1</v>
      </c>
    </row>
    <row r="1142" spans="1:10" s="5" customFormat="1" ht="18" customHeight="1">
      <c r="A1142" s="573"/>
      <c r="B1142" s="576" t="s">
        <v>390</v>
      </c>
      <c r="C1142" s="622"/>
      <c r="D1142" s="657">
        <f>学校16頁!H12</f>
        <v>0</v>
      </c>
      <c r="E1142" s="329" t="s">
        <v>334</v>
      </c>
      <c r="F1142" s="330" t="s">
        <v>119</v>
      </c>
      <c r="G1142" s="329" t="s">
        <v>103</v>
      </c>
      <c r="H1142" s="4" t="str">
        <f t="shared" si="72"/>
        <v xml:space="preserve">Ⅲ-4-中-2(a) </v>
      </c>
      <c r="J1142" s="4">
        <f t="shared" si="70"/>
        <v>1</v>
      </c>
    </row>
    <row r="1143" spans="1:10" s="5" customFormat="1" ht="18" customHeight="1">
      <c r="A1143" s="573"/>
      <c r="B1143" s="836" t="s">
        <v>391</v>
      </c>
      <c r="C1143" s="812"/>
      <c r="D1143" s="795">
        <f>学校16頁!H13</f>
        <v>0</v>
      </c>
      <c r="E1143" s="329" t="s">
        <v>334</v>
      </c>
      <c r="F1143" s="330" t="s">
        <v>119</v>
      </c>
      <c r="G1143" s="329" t="s">
        <v>103</v>
      </c>
      <c r="H1143" s="4" t="str">
        <f t="shared" si="72"/>
        <v xml:space="preserve">Ⅲ-4-中-2(b) </v>
      </c>
      <c r="J1143" s="4">
        <f t="shared" si="70"/>
        <v>1</v>
      </c>
    </row>
    <row r="1144" spans="1:10" s="5" customFormat="1" ht="18" customHeight="1">
      <c r="A1144" s="573"/>
      <c r="B1144" s="638" t="s">
        <v>392</v>
      </c>
      <c r="C1144" s="15"/>
      <c r="D1144" s="657">
        <f>学校16頁!H14</f>
        <v>0</v>
      </c>
      <c r="E1144" s="329" t="s">
        <v>334</v>
      </c>
      <c r="F1144" s="330" t="s">
        <v>119</v>
      </c>
      <c r="G1144" s="329" t="s">
        <v>103</v>
      </c>
      <c r="H1144" s="4" t="str">
        <f t="shared" si="72"/>
        <v>Ⅲ-4-中-3児相・福祉事務所</v>
      </c>
      <c r="J1144" s="4">
        <f t="shared" si="70"/>
        <v>1</v>
      </c>
    </row>
    <row r="1145" spans="1:10" s="5" customFormat="1" ht="18" customHeight="1">
      <c r="A1145" s="573"/>
      <c r="B1145" s="836" t="s">
        <v>393</v>
      </c>
      <c r="C1145" s="812"/>
      <c r="D1145" s="795">
        <f>学校16頁!H15</f>
        <v>0</v>
      </c>
      <c r="E1145" s="329" t="s">
        <v>334</v>
      </c>
      <c r="F1145" s="330" t="s">
        <v>119</v>
      </c>
      <c r="G1145" s="329" t="s">
        <v>103</v>
      </c>
      <c r="H1145" s="4" t="str">
        <f t="shared" si="72"/>
        <v xml:space="preserve">Ⅲ-4-中-3(a) </v>
      </c>
      <c r="J1145" s="4">
        <f t="shared" si="70"/>
        <v>1</v>
      </c>
    </row>
    <row r="1146" spans="1:10" s="5" customFormat="1" ht="18" customHeight="1">
      <c r="A1146" s="573"/>
      <c r="B1146" s="638" t="s">
        <v>394</v>
      </c>
      <c r="C1146" s="622"/>
      <c r="D1146" s="657">
        <f>学校16頁!H16</f>
        <v>0</v>
      </c>
      <c r="E1146" s="329" t="s">
        <v>334</v>
      </c>
      <c r="F1146" s="330" t="s">
        <v>119</v>
      </c>
      <c r="G1146" s="329" t="s">
        <v>103</v>
      </c>
      <c r="H1146" s="4" t="str">
        <f t="shared" si="72"/>
        <v>Ⅲ-4-中-4保健所</v>
      </c>
      <c r="J1146" s="4">
        <f t="shared" si="70"/>
        <v>1</v>
      </c>
    </row>
    <row r="1147" spans="1:10" s="5" customFormat="1" ht="18" customHeight="1">
      <c r="A1147" s="573"/>
      <c r="B1147" s="836" t="s">
        <v>395</v>
      </c>
      <c r="C1147" s="135"/>
      <c r="D1147" s="795">
        <f>学校16頁!H17</f>
        <v>0</v>
      </c>
      <c r="E1147" s="329" t="s">
        <v>334</v>
      </c>
      <c r="F1147" s="330" t="s">
        <v>119</v>
      </c>
      <c r="G1147" s="329" t="s">
        <v>103</v>
      </c>
      <c r="H1147" s="4" t="str">
        <f t="shared" si="72"/>
        <v xml:space="preserve">Ⅲ-4-中-4(a) </v>
      </c>
      <c r="J1147" s="4">
        <f t="shared" si="70"/>
        <v>1</v>
      </c>
    </row>
    <row r="1148" spans="1:10" ht="18" customHeight="1">
      <c r="A1148" s="573"/>
      <c r="B1148" s="638" t="s">
        <v>396</v>
      </c>
      <c r="C1148" s="843"/>
      <c r="D1148" s="844">
        <f>学校16頁!H18</f>
        <v>0</v>
      </c>
      <c r="E1148" s="329" t="s">
        <v>334</v>
      </c>
      <c r="F1148" s="329" t="s">
        <v>119</v>
      </c>
      <c r="G1148" s="329" t="s">
        <v>103</v>
      </c>
      <c r="H1148" s="4" t="str">
        <f t="shared" si="72"/>
        <v>Ⅲ-4-中-5病院</v>
      </c>
      <c r="J1148" s="4">
        <f t="shared" si="70"/>
        <v>1</v>
      </c>
    </row>
    <row r="1149" spans="1:10" ht="18" customHeight="1">
      <c r="A1149" s="573"/>
      <c r="B1149" s="836" t="s">
        <v>397</v>
      </c>
      <c r="C1149" s="825"/>
      <c r="D1149" s="795">
        <f>学校16頁!H19</f>
        <v>0</v>
      </c>
      <c r="E1149" s="329" t="s">
        <v>334</v>
      </c>
      <c r="F1149" s="330" t="s">
        <v>119</v>
      </c>
      <c r="G1149" s="329" t="s">
        <v>103</v>
      </c>
      <c r="H1149" s="4" t="str">
        <f t="shared" si="72"/>
        <v xml:space="preserve">Ⅲ-4-中-5(a) </v>
      </c>
      <c r="J1149" s="4">
        <f t="shared" si="70"/>
        <v>1</v>
      </c>
    </row>
    <row r="1150" spans="1:10" ht="18" customHeight="1">
      <c r="A1150" s="573"/>
      <c r="B1150" s="638" t="s">
        <v>398</v>
      </c>
      <c r="C1150" s="625"/>
      <c r="D1150" s="657">
        <f>学校16頁!H20</f>
        <v>0</v>
      </c>
      <c r="E1150" s="329" t="s">
        <v>334</v>
      </c>
      <c r="F1150" s="330" t="s">
        <v>119</v>
      </c>
      <c r="G1150" s="329" t="s">
        <v>103</v>
      </c>
      <c r="H1150" s="4" t="str">
        <f t="shared" si="72"/>
        <v>Ⅲ-4-中-6民間</v>
      </c>
      <c r="J1150" s="4">
        <f t="shared" si="70"/>
        <v>1</v>
      </c>
    </row>
    <row r="1151" spans="1:10" ht="18" customHeight="1">
      <c r="A1151" s="573"/>
      <c r="B1151" s="576" t="s">
        <v>399</v>
      </c>
      <c r="C1151" s="625"/>
      <c r="D1151" s="657">
        <f>学校16頁!H21</f>
        <v>0</v>
      </c>
      <c r="E1151" s="329" t="s">
        <v>334</v>
      </c>
      <c r="F1151" s="330" t="s">
        <v>119</v>
      </c>
      <c r="G1151" s="329" t="s">
        <v>103</v>
      </c>
      <c r="H1151" s="4" t="str">
        <f t="shared" si="72"/>
        <v xml:space="preserve">Ⅲ-4-中-6(a) </v>
      </c>
      <c r="J1151" s="4">
        <f t="shared" si="70"/>
        <v>1</v>
      </c>
    </row>
    <row r="1152" spans="1:10" ht="18" customHeight="1">
      <c r="A1152" s="573"/>
      <c r="B1152" s="836" t="s">
        <v>400</v>
      </c>
      <c r="C1152" s="825"/>
      <c r="D1152" s="795">
        <f>学校16頁!H22</f>
        <v>0</v>
      </c>
      <c r="E1152" s="329" t="s">
        <v>334</v>
      </c>
      <c r="F1152" s="330" t="s">
        <v>119</v>
      </c>
      <c r="G1152" s="329" t="s">
        <v>103</v>
      </c>
      <c r="H1152" s="4" t="str">
        <f t="shared" si="72"/>
        <v xml:space="preserve">Ⅲ-4-中-6(b) </v>
      </c>
      <c r="J1152" s="4">
        <f t="shared" si="70"/>
        <v>1</v>
      </c>
    </row>
    <row r="1153" spans="1:10" ht="18" customHeight="1">
      <c r="A1153" s="573"/>
      <c r="B1153" s="638" t="s">
        <v>401</v>
      </c>
      <c r="C1153" s="843"/>
      <c r="D1153" s="844">
        <f>学校16頁!H23</f>
        <v>0</v>
      </c>
      <c r="E1153" s="329" t="s">
        <v>334</v>
      </c>
      <c r="F1153" s="329" t="s">
        <v>119</v>
      </c>
      <c r="G1153" s="329" t="s">
        <v>103</v>
      </c>
      <c r="H1153" s="4" t="str">
        <f t="shared" si="72"/>
        <v>Ⅲ-4-中-7上記以外</v>
      </c>
      <c r="J1153" s="4">
        <f t="shared" si="70"/>
        <v>1</v>
      </c>
    </row>
    <row r="1154" spans="1:10" ht="18" customHeight="1">
      <c r="A1154" s="573"/>
      <c r="B1154" s="576" t="s">
        <v>402</v>
      </c>
      <c r="C1154" s="812"/>
      <c r="D1154" s="795">
        <f>学校16頁!H24</f>
        <v>0</v>
      </c>
      <c r="E1154" s="329" t="s">
        <v>334</v>
      </c>
      <c r="F1154" s="329" t="s">
        <v>119</v>
      </c>
      <c r="G1154" s="329" t="s">
        <v>103</v>
      </c>
      <c r="H1154" s="4" t="str">
        <f t="shared" si="72"/>
        <v xml:space="preserve">Ⅲ-4-中-7(a) </v>
      </c>
      <c r="J1154" s="4">
        <f t="shared" ref="J1154:J1217" si="73">COUNTIF($H$2:$H$2903,H1154)</f>
        <v>1</v>
      </c>
    </row>
    <row r="1155" spans="1:10" ht="18" customHeight="1">
      <c r="A1155" s="573"/>
      <c r="B1155" s="842" t="s">
        <v>403</v>
      </c>
      <c r="C1155" s="812"/>
      <c r="D1155" s="795">
        <f>学校16頁!H25</f>
        <v>0</v>
      </c>
      <c r="E1155" s="329" t="s">
        <v>334</v>
      </c>
      <c r="F1155" s="329" t="s">
        <v>119</v>
      </c>
      <c r="G1155" s="329" t="s">
        <v>103</v>
      </c>
      <c r="H1155" s="4" t="str">
        <f t="shared" si="72"/>
        <v>Ⅲ-4-中-(2) 1～7で受けてない</v>
      </c>
      <c r="J1155" s="4">
        <f t="shared" si="73"/>
        <v>1</v>
      </c>
    </row>
    <row r="1156" spans="1:10" ht="18" customHeight="1">
      <c r="A1156" s="573"/>
      <c r="B1156" s="842" t="s">
        <v>404</v>
      </c>
      <c r="C1156" s="812"/>
      <c r="D1156" s="795">
        <f>学校16頁!H26</f>
        <v>0</v>
      </c>
      <c r="E1156" s="329" t="s">
        <v>334</v>
      </c>
      <c r="F1156" s="329" t="s">
        <v>119</v>
      </c>
      <c r="G1156" s="329" t="s">
        <v>103</v>
      </c>
      <c r="H1156" s="4" t="str">
        <f t="shared" si="72"/>
        <v>Ⅲ-4-中-(3) 　(1) (2) の合計</v>
      </c>
      <c r="J1156" s="4">
        <f t="shared" si="73"/>
        <v>1</v>
      </c>
    </row>
    <row r="1157" spans="1:10" ht="18" customHeight="1">
      <c r="A1157" s="573"/>
      <c r="B1157" s="639" t="s">
        <v>405</v>
      </c>
      <c r="C1157" s="622"/>
      <c r="D1157" s="657">
        <f>学校16頁!H27</f>
        <v>0</v>
      </c>
      <c r="E1157" s="329" t="s">
        <v>334</v>
      </c>
      <c r="F1157" s="329" t="s">
        <v>119</v>
      </c>
      <c r="G1157" s="329" t="s">
        <v>103</v>
      </c>
      <c r="H1157" s="4" t="str">
        <f t="shared" si="72"/>
        <v>Ⅲ-4-中-(4) 8、9の実人数</v>
      </c>
      <c r="J1157" s="4">
        <f t="shared" si="73"/>
        <v>1</v>
      </c>
    </row>
    <row r="1158" spans="1:10" ht="18" customHeight="1">
      <c r="A1158" s="573"/>
      <c r="B1158" s="576" t="s">
        <v>406</v>
      </c>
      <c r="C1158" s="622"/>
      <c r="D1158" s="658">
        <f>学校16頁!H28</f>
        <v>0</v>
      </c>
      <c r="E1158" s="329" t="s">
        <v>334</v>
      </c>
      <c r="F1158" s="329" t="s">
        <v>119</v>
      </c>
      <c r="G1158" s="329" t="s">
        <v>103</v>
      </c>
      <c r="H1158" s="4" t="str">
        <f t="shared" si="72"/>
        <v>Ⅲ-4-中-8養護教諭</v>
      </c>
      <c r="J1158" s="4">
        <f t="shared" si="73"/>
        <v>1</v>
      </c>
    </row>
    <row r="1159" spans="1:10" ht="18" customHeight="1">
      <c r="A1159" s="573"/>
      <c r="B1159" s="836" t="s">
        <v>407</v>
      </c>
      <c r="C1159" s="812"/>
      <c r="D1159" s="795">
        <f>学校16頁!H29</f>
        <v>0</v>
      </c>
      <c r="E1159" s="329" t="s">
        <v>334</v>
      </c>
      <c r="F1159" s="329" t="s">
        <v>119</v>
      </c>
      <c r="G1159" s="329" t="s">
        <v>103</v>
      </c>
      <c r="H1159" s="4" t="str">
        <f t="shared" si="72"/>
        <v>Ⅲ-4-中-9SC</v>
      </c>
      <c r="J1159" s="4">
        <f t="shared" si="73"/>
        <v>1</v>
      </c>
    </row>
    <row r="1160" spans="1:10" ht="18" customHeight="1">
      <c r="A1160" s="573"/>
      <c r="B1160" s="842" t="s">
        <v>408</v>
      </c>
      <c r="C1160" s="812"/>
      <c r="D1160" s="795">
        <f>学校16頁!H30</f>
        <v>0</v>
      </c>
      <c r="E1160" s="329" t="s">
        <v>334</v>
      </c>
      <c r="F1160" s="329" t="s">
        <v>119</v>
      </c>
      <c r="G1160" s="329" t="s">
        <v>103</v>
      </c>
      <c r="H1160" s="4" t="str">
        <f t="shared" si="72"/>
        <v>Ⅲ-4-中-(5) 8、9で受けてない</v>
      </c>
      <c r="J1160" s="4">
        <f t="shared" si="73"/>
        <v>1</v>
      </c>
    </row>
    <row r="1161" spans="1:10" ht="18" customHeight="1">
      <c r="A1161" s="573"/>
      <c r="B1161" s="582" t="s">
        <v>409</v>
      </c>
      <c r="C1161" s="135"/>
      <c r="D1161" s="658">
        <f>学校16頁!H31</f>
        <v>0</v>
      </c>
      <c r="E1161" s="329" t="s">
        <v>334</v>
      </c>
      <c r="F1161" s="329" t="s">
        <v>119</v>
      </c>
      <c r="G1161" s="329" t="s">
        <v>103</v>
      </c>
      <c r="H1161" s="4" t="str">
        <f t="shared" si="72"/>
        <v>Ⅲ-4-中-(6) 　(4) (5) の合計</v>
      </c>
      <c r="J1161" s="4">
        <f t="shared" si="73"/>
        <v>1</v>
      </c>
    </row>
    <row r="1162" spans="1:10" ht="18" customHeight="1">
      <c r="A1162" s="573"/>
      <c r="B1162" s="841" t="s">
        <v>410</v>
      </c>
      <c r="C1162" s="845"/>
      <c r="D1162" s="844">
        <f>学校16頁!H32</f>
        <v>0</v>
      </c>
      <c r="E1162" s="329" t="s">
        <v>334</v>
      </c>
      <c r="F1162" s="329" t="s">
        <v>119</v>
      </c>
      <c r="G1162" s="329" t="s">
        <v>103</v>
      </c>
      <c r="H1162" s="4" t="str">
        <f t="shared" si="72"/>
        <v>Ⅲ-4-中-(7) 相談していない</v>
      </c>
      <c r="J1162" s="4">
        <f t="shared" si="73"/>
        <v>1</v>
      </c>
    </row>
    <row r="1163" spans="1:10" ht="18" customHeight="1">
      <c r="A1163" s="578"/>
      <c r="B1163" s="1231" t="s">
        <v>411</v>
      </c>
      <c r="C1163" s="116"/>
      <c r="D1163" s="664">
        <f>学校16頁!H46</f>
        <v>0</v>
      </c>
      <c r="E1163" s="329" t="s">
        <v>334</v>
      </c>
      <c r="F1163" s="329" t="s">
        <v>119</v>
      </c>
      <c r="G1163" s="329" t="s">
        <v>103</v>
      </c>
      <c r="H1163" s="4" t="str">
        <f t="shared" si="72"/>
        <v>Ⅲ-4-中-うち、教職員に相談</v>
      </c>
      <c r="J1163" s="4">
        <f t="shared" si="73"/>
        <v>1</v>
      </c>
    </row>
    <row r="1164" spans="1:10" ht="18" customHeight="1">
      <c r="A1164" s="1226" t="s">
        <v>102</v>
      </c>
      <c r="B1164" s="841" t="s">
        <v>384</v>
      </c>
      <c r="C1164" s="803"/>
      <c r="D1164" s="792">
        <f>学校16頁!I6</f>
        <v>0</v>
      </c>
      <c r="E1164" s="329" t="s">
        <v>334</v>
      </c>
      <c r="F1164" s="329" t="s">
        <v>119</v>
      </c>
      <c r="G1164" s="329" t="s">
        <v>416</v>
      </c>
      <c r="H1164" s="4" t="str">
        <f t="shared" ref="H1164:H1195" si="74">E1164&amp;F1164&amp;G1164&amp;B1164</f>
        <v>Ⅲ-4-中※-(1) 1～7実人数</v>
      </c>
      <c r="J1164" s="4">
        <f t="shared" si="73"/>
        <v>1</v>
      </c>
    </row>
    <row r="1165" spans="1:10" ht="18" customHeight="1">
      <c r="A1165" s="1226" t="s">
        <v>417</v>
      </c>
      <c r="B1165" s="576" t="s">
        <v>385</v>
      </c>
      <c r="C1165" s="812"/>
      <c r="D1165" s="795">
        <f>学校16頁!I7</f>
        <v>0</v>
      </c>
      <c r="E1165" s="329" t="s">
        <v>334</v>
      </c>
      <c r="F1165" s="329" t="s">
        <v>119</v>
      </c>
      <c r="G1165" s="329" t="s">
        <v>416</v>
      </c>
      <c r="H1165" s="4" t="str">
        <f t="shared" si="74"/>
        <v>Ⅲ-4-中※-(1) (a) 出席扱い人数</v>
      </c>
      <c r="J1165" s="4">
        <f t="shared" si="73"/>
        <v>1</v>
      </c>
    </row>
    <row r="1166" spans="1:10" ht="18" customHeight="1">
      <c r="A1166" s="573"/>
      <c r="B1166" s="840" t="s">
        <v>386</v>
      </c>
      <c r="C1166" s="622"/>
      <c r="D1166" s="657">
        <f>学校16頁!I8</f>
        <v>0</v>
      </c>
      <c r="E1166" s="329" t="s">
        <v>334</v>
      </c>
      <c r="F1166" s="329" t="s">
        <v>119</v>
      </c>
      <c r="G1166" s="329" t="s">
        <v>416</v>
      </c>
      <c r="H1166" s="4" t="str">
        <f t="shared" si="74"/>
        <v>Ⅲ-4-中※-1教育支援センター</v>
      </c>
      <c r="J1166" s="4">
        <f t="shared" si="73"/>
        <v>1</v>
      </c>
    </row>
    <row r="1167" spans="1:10" ht="18" customHeight="1">
      <c r="A1167" s="573"/>
      <c r="B1167" s="576" t="s">
        <v>387</v>
      </c>
      <c r="C1167" s="9"/>
      <c r="D1167" s="655">
        <f>学校16頁!I9</f>
        <v>0</v>
      </c>
      <c r="E1167" s="329" t="s">
        <v>334</v>
      </c>
      <c r="F1167" s="329" t="s">
        <v>119</v>
      </c>
      <c r="G1167" s="329" t="s">
        <v>416</v>
      </c>
      <c r="H1167" s="4" t="str">
        <f t="shared" si="74"/>
        <v xml:space="preserve">Ⅲ-4-中※-1(a) </v>
      </c>
      <c r="J1167" s="4">
        <f t="shared" si="73"/>
        <v>1</v>
      </c>
    </row>
    <row r="1168" spans="1:10" ht="18" customHeight="1">
      <c r="A1168" s="573"/>
      <c r="B1168" s="836" t="s">
        <v>388</v>
      </c>
      <c r="C1168" s="8"/>
      <c r="D1168" s="658">
        <f>学校16頁!I10</f>
        <v>0</v>
      </c>
      <c r="E1168" s="329" t="s">
        <v>334</v>
      </c>
      <c r="F1168" s="329" t="s">
        <v>119</v>
      </c>
      <c r="G1168" s="329" t="s">
        <v>416</v>
      </c>
      <c r="H1168" s="4" t="str">
        <f t="shared" si="74"/>
        <v xml:space="preserve">Ⅲ-4-中※-1(b) </v>
      </c>
      <c r="J1168" s="4">
        <f t="shared" si="73"/>
        <v>1</v>
      </c>
    </row>
    <row r="1169" spans="1:10" ht="18" customHeight="1">
      <c r="A1169" s="573"/>
      <c r="B1169" s="638" t="s">
        <v>389</v>
      </c>
      <c r="C1169" s="803"/>
      <c r="D1169" s="792">
        <f>学校16頁!I11</f>
        <v>0</v>
      </c>
      <c r="E1169" s="329" t="s">
        <v>334</v>
      </c>
      <c r="F1169" s="329" t="s">
        <v>119</v>
      </c>
      <c r="G1169" s="329" t="s">
        <v>416</v>
      </c>
      <c r="H1169" s="4" t="str">
        <f t="shared" si="74"/>
        <v>Ⅲ-4-中※-2教育委員会</v>
      </c>
      <c r="J1169" s="4">
        <f t="shared" si="73"/>
        <v>1</v>
      </c>
    </row>
    <row r="1170" spans="1:10" ht="18" customHeight="1">
      <c r="A1170" s="573"/>
      <c r="B1170" s="576" t="s">
        <v>390</v>
      </c>
      <c r="C1170" s="9"/>
      <c r="D1170" s="655">
        <f>学校16頁!I12</f>
        <v>0</v>
      </c>
      <c r="E1170" s="329" t="s">
        <v>334</v>
      </c>
      <c r="F1170" s="329" t="s">
        <v>119</v>
      </c>
      <c r="G1170" s="329" t="s">
        <v>416</v>
      </c>
      <c r="H1170" s="4" t="str">
        <f t="shared" si="74"/>
        <v xml:space="preserve">Ⅲ-4-中※-2(a) </v>
      </c>
      <c r="J1170" s="4">
        <f t="shared" si="73"/>
        <v>1</v>
      </c>
    </row>
    <row r="1171" spans="1:10" ht="18" customHeight="1">
      <c r="A1171" s="573"/>
      <c r="B1171" s="836" t="s">
        <v>391</v>
      </c>
      <c r="C1171" s="812"/>
      <c r="D1171" s="795">
        <f>学校16頁!I13</f>
        <v>0</v>
      </c>
      <c r="E1171" s="329" t="s">
        <v>334</v>
      </c>
      <c r="F1171" s="329" t="s">
        <v>119</v>
      </c>
      <c r="G1171" s="329" t="s">
        <v>416</v>
      </c>
      <c r="H1171" s="4" t="str">
        <f t="shared" si="74"/>
        <v xml:space="preserve">Ⅲ-4-中※-2(b) </v>
      </c>
      <c r="J1171" s="4">
        <f t="shared" si="73"/>
        <v>1</v>
      </c>
    </row>
    <row r="1172" spans="1:10" ht="18" customHeight="1">
      <c r="A1172" s="573"/>
      <c r="B1172" s="638" t="s">
        <v>392</v>
      </c>
      <c r="C1172" s="622"/>
      <c r="D1172" s="657">
        <f>学校16頁!I14</f>
        <v>0</v>
      </c>
      <c r="E1172" s="329" t="s">
        <v>334</v>
      </c>
      <c r="F1172" s="329" t="s">
        <v>119</v>
      </c>
      <c r="G1172" s="329" t="s">
        <v>416</v>
      </c>
      <c r="H1172" s="4" t="str">
        <f t="shared" si="74"/>
        <v>Ⅲ-4-中※-3児相・福祉事務所</v>
      </c>
      <c r="J1172" s="4">
        <f t="shared" si="73"/>
        <v>1</v>
      </c>
    </row>
    <row r="1173" spans="1:10" ht="18" customHeight="1">
      <c r="A1173" s="573"/>
      <c r="B1173" s="836" t="s">
        <v>393</v>
      </c>
      <c r="C1173" s="812"/>
      <c r="D1173" s="795">
        <f>学校16頁!I15</f>
        <v>0</v>
      </c>
      <c r="E1173" s="329" t="s">
        <v>334</v>
      </c>
      <c r="F1173" s="329" t="s">
        <v>119</v>
      </c>
      <c r="G1173" s="329" t="s">
        <v>416</v>
      </c>
      <c r="H1173" s="4" t="str">
        <f t="shared" si="74"/>
        <v xml:space="preserve">Ⅲ-4-中※-3(a) </v>
      </c>
      <c r="J1173" s="4">
        <f t="shared" si="73"/>
        <v>1</v>
      </c>
    </row>
    <row r="1174" spans="1:10" ht="18" customHeight="1">
      <c r="A1174" s="573"/>
      <c r="B1174" s="638" t="s">
        <v>394</v>
      </c>
      <c r="C1174" s="622"/>
      <c r="D1174" s="657">
        <f>学校16頁!I16</f>
        <v>0</v>
      </c>
      <c r="E1174" s="329" t="s">
        <v>334</v>
      </c>
      <c r="F1174" s="329" t="s">
        <v>119</v>
      </c>
      <c r="G1174" s="329" t="s">
        <v>416</v>
      </c>
      <c r="H1174" s="4" t="str">
        <f t="shared" si="74"/>
        <v>Ⅲ-4-中※-4保健所</v>
      </c>
      <c r="J1174" s="4">
        <f t="shared" si="73"/>
        <v>1</v>
      </c>
    </row>
    <row r="1175" spans="1:10" ht="18" customHeight="1">
      <c r="A1175" s="573"/>
      <c r="B1175" s="836" t="s">
        <v>395</v>
      </c>
      <c r="C1175" s="812"/>
      <c r="D1175" s="795">
        <f>学校16頁!I17</f>
        <v>0</v>
      </c>
      <c r="E1175" s="329" t="s">
        <v>334</v>
      </c>
      <c r="F1175" s="329" t="s">
        <v>119</v>
      </c>
      <c r="G1175" s="329" t="s">
        <v>416</v>
      </c>
      <c r="H1175" s="4" t="str">
        <f t="shared" si="74"/>
        <v xml:space="preserve">Ⅲ-4-中※-4(a) </v>
      </c>
      <c r="J1175" s="4">
        <f t="shared" si="73"/>
        <v>1</v>
      </c>
    </row>
    <row r="1176" spans="1:10" ht="18" customHeight="1">
      <c r="A1176" s="573"/>
      <c r="B1176" s="638" t="s">
        <v>396</v>
      </c>
      <c r="C1176" s="622"/>
      <c r="D1176" s="657">
        <f>学校16頁!I18</f>
        <v>0</v>
      </c>
      <c r="E1176" s="329" t="s">
        <v>334</v>
      </c>
      <c r="F1176" s="329" t="s">
        <v>119</v>
      </c>
      <c r="G1176" s="329" t="s">
        <v>416</v>
      </c>
      <c r="H1176" s="4" t="str">
        <f t="shared" si="74"/>
        <v>Ⅲ-4-中※-5病院</v>
      </c>
      <c r="J1176" s="4">
        <f t="shared" si="73"/>
        <v>1</v>
      </c>
    </row>
    <row r="1177" spans="1:10" ht="18" customHeight="1">
      <c r="A1177" s="573"/>
      <c r="B1177" s="836" t="s">
        <v>397</v>
      </c>
      <c r="C1177" s="812"/>
      <c r="D1177" s="795">
        <f>学校16頁!I19</f>
        <v>0</v>
      </c>
      <c r="E1177" s="329" t="s">
        <v>334</v>
      </c>
      <c r="F1177" s="329" t="s">
        <v>119</v>
      </c>
      <c r="G1177" s="329" t="s">
        <v>416</v>
      </c>
      <c r="H1177" s="4" t="str">
        <f t="shared" si="74"/>
        <v xml:space="preserve">Ⅲ-4-中※-5(a) </v>
      </c>
      <c r="J1177" s="4">
        <f t="shared" si="73"/>
        <v>1</v>
      </c>
    </row>
    <row r="1178" spans="1:10" ht="18" customHeight="1">
      <c r="A1178" s="573"/>
      <c r="B1178" s="638" t="s">
        <v>398</v>
      </c>
      <c r="C1178" s="622"/>
      <c r="D1178" s="657">
        <f>学校16頁!I20</f>
        <v>0</v>
      </c>
      <c r="E1178" s="329" t="s">
        <v>334</v>
      </c>
      <c r="F1178" s="329" t="s">
        <v>119</v>
      </c>
      <c r="G1178" s="329" t="s">
        <v>416</v>
      </c>
      <c r="H1178" s="4" t="str">
        <f t="shared" si="74"/>
        <v>Ⅲ-4-中※-6民間</v>
      </c>
      <c r="J1178" s="4">
        <f t="shared" si="73"/>
        <v>1</v>
      </c>
    </row>
    <row r="1179" spans="1:10" ht="18" customHeight="1">
      <c r="A1179" s="573"/>
      <c r="B1179" s="576" t="s">
        <v>399</v>
      </c>
      <c r="C1179" s="622"/>
      <c r="D1179" s="657">
        <f>学校16頁!I21</f>
        <v>0</v>
      </c>
      <c r="E1179" s="329" t="s">
        <v>334</v>
      </c>
      <c r="F1179" s="329" t="s">
        <v>119</v>
      </c>
      <c r="G1179" s="329" t="s">
        <v>416</v>
      </c>
      <c r="H1179" s="4" t="str">
        <f t="shared" si="74"/>
        <v xml:space="preserve">Ⅲ-4-中※-6(a) </v>
      </c>
      <c r="J1179" s="4">
        <f t="shared" si="73"/>
        <v>1</v>
      </c>
    </row>
    <row r="1180" spans="1:10" ht="18" customHeight="1">
      <c r="A1180" s="573"/>
      <c r="B1180" s="836" t="s">
        <v>400</v>
      </c>
      <c r="C1180" s="812"/>
      <c r="D1180" s="795">
        <f>学校16頁!I22</f>
        <v>0</v>
      </c>
      <c r="E1180" s="329" t="s">
        <v>334</v>
      </c>
      <c r="F1180" s="329" t="s">
        <v>119</v>
      </c>
      <c r="G1180" s="329" t="s">
        <v>416</v>
      </c>
      <c r="H1180" s="4" t="str">
        <f t="shared" si="74"/>
        <v xml:space="preserve">Ⅲ-4-中※-6(b) </v>
      </c>
      <c r="J1180" s="4">
        <f t="shared" si="73"/>
        <v>1</v>
      </c>
    </row>
    <row r="1181" spans="1:10" ht="18" customHeight="1">
      <c r="A1181" s="573"/>
      <c r="B1181" s="638" t="s">
        <v>401</v>
      </c>
      <c r="C1181" s="622"/>
      <c r="D1181" s="657">
        <f>学校16頁!I23</f>
        <v>0</v>
      </c>
      <c r="E1181" s="329" t="s">
        <v>334</v>
      </c>
      <c r="F1181" s="329" t="s">
        <v>119</v>
      </c>
      <c r="G1181" s="329" t="s">
        <v>416</v>
      </c>
      <c r="H1181" s="4" t="str">
        <f t="shared" si="74"/>
        <v>Ⅲ-4-中※-7上記以外</v>
      </c>
      <c r="J1181" s="4">
        <f t="shared" si="73"/>
        <v>1</v>
      </c>
    </row>
    <row r="1182" spans="1:10" ht="18" customHeight="1">
      <c r="A1182" s="573"/>
      <c r="B1182" s="576" t="s">
        <v>402</v>
      </c>
      <c r="C1182" s="812"/>
      <c r="D1182" s="795">
        <f>学校16頁!I24</f>
        <v>0</v>
      </c>
      <c r="E1182" s="329" t="s">
        <v>334</v>
      </c>
      <c r="F1182" s="329" t="s">
        <v>119</v>
      </c>
      <c r="G1182" s="329" t="s">
        <v>416</v>
      </c>
      <c r="H1182" s="4" t="str">
        <f t="shared" si="74"/>
        <v xml:space="preserve">Ⅲ-4-中※-7(a) </v>
      </c>
      <c r="J1182" s="4">
        <f t="shared" si="73"/>
        <v>1</v>
      </c>
    </row>
    <row r="1183" spans="1:10" ht="18" customHeight="1">
      <c r="A1183" s="573"/>
      <c r="B1183" s="842" t="s">
        <v>403</v>
      </c>
      <c r="C1183" s="812"/>
      <c r="D1183" s="795">
        <f>学校16頁!I25</f>
        <v>0</v>
      </c>
      <c r="E1183" s="329" t="s">
        <v>334</v>
      </c>
      <c r="F1183" s="329" t="s">
        <v>119</v>
      </c>
      <c r="G1183" s="329" t="s">
        <v>416</v>
      </c>
      <c r="H1183" s="4" t="str">
        <f t="shared" si="74"/>
        <v>Ⅲ-4-中※-(2) 1～7で受けてない</v>
      </c>
      <c r="J1183" s="4">
        <f t="shared" si="73"/>
        <v>1</v>
      </c>
    </row>
    <row r="1184" spans="1:10" ht="18" customHeight="1">
      <c r="A1184" s="573"/>
      <c r="B1184" s="842" t="s">
        <v>404</v>
      </c>
      <c r="C1184" s="812"/>
      <c r="D1184" s="795">
        <f>学校16頁!I26</f>
        <v>0</v>
      </c>
      <c r="E1184" s="329" t="s">
        <v>334</v>
      </c>
      <c r="F1184" s="329" t="s">
        <v>119</v>
      </c>
      <c r="G1184" s="329" t="s">
        <v>416</v>
      </c>
      <c r="H1184" s="4" t="str">
        <f t="shared" si="74"/>
        <v>Ⅲ-4-中※-(3) 　(1) (2) の合計</v>
      </c>
      <c r="J1184" s="4">
        <f t="shared" si="73"/>
        <v>1</v>
      </c>
    </row>
    <row r="1185" spans="1:10" ht="18" customHeight="1">
      <c r="A1185" s="573"/>
      <c r="B1185" s="639" t="s">
        <v>405</v>
      </c>
      <c r="C1185" s="622"/>
      <c r="D1185" s="657">
        <f>学校16頁!I27</f>
        <v>0</v>
      </c>
      <c r="E1185" s="329" t="s">
        <v>334</v>
      </c>
      <c r="F1185" s="329" t="s">
        <v>119</v>
      </c>
      <c r="G1185" s="329" t="s">
        <v>416</v>
      </c>
      <c r="H1185" s="4" t="str">
        <f t="shared" si="74"/>
        <v>Ⅲ-4-中※-(4) 8、9の実人数</v>
      </c>
      <c r="J1185" s="4">
        <f t="shared" si="73"/>
        <v>1</v>
      </c>
    </row>
    <row r="1186" spans="1:10" ht="18" customHeight="1">
      <c r="A1186" s="573"/>
      <c r="B1186" s="576" t="s">
        <v>406</v>
      </c>
      <c r="C1186" s="622"/>
      <c r="D1186" s="657">
        <f>学校16頁!I28</f>
        <v>0</v>
      </c>
      <c r="E1186" s="329" t="s">
        <v>334</v>
      </c>
      <c r="F1186" s="329" t="s">
        <v>119</v>
      </c>
      <c r="G1186" s="329" t="s">
        <v>416</v>
      </c>
      <c r="H1186" s="4" t="str">
        <f t="shared" si="74"/>
        <v>Ⅲ-4-中※-8養護教諭</v>
      </c>
      <c r="J1186" s="4">
        <f t="shared" si="73"/>
        <v>1</v>
      </c>
    </row>
    <row r="1187" spans="1:10" ht="18" customHeight="1">
      <c r="A1187" s="573"/>
      <c r="B1187" s="836" t="s">
        <v>407</v>
      </c>
      <c r="C1187" s="812"/>
      <c r="D1187" s="795">
        <f>学校16頁!I29</f>
        <v>0</v>
      </c>
      <c r="E1187" s="329" t="s">
        <v>334</v>
      </c>
      <c r="F1187" s="329" t="s">
        <v>119</v>
      </c>
      <c r="G1187" s="329" t="s">
        <v>416</v>
      </c>
      <c r="H1187" s="4" t="str">
        <f t="shared" si="74"/>
        <v>Ⅲ-4-中※-9SC</v>
      </c>
      <c r="J1187" s="4">
        <f t="shared" si="73"/>
        <v>1</v>
      </c>
    </row>
    <row r="1188" spans="1:10" ht="18" customHeight="1">
      <c r="A1188" s="573"/>
      <c r="B1188" s="842" t="s">
        <v>408</v>
      </c>
      <c r="C1188" s="812"/>
      <c r="D1188" s="795">
        <f>学校16頁!I30</f>
        <v>0</v>
      </c>
      <c r="E1188" s="329" t="s">
        <v>334</v>
      </c>
      <c r="F1188" s="329" t="s">
        <v>119</v>
      </c>
      <c r="G1188" s="329" t="s">
        <v>416</v>
      </c>
      <c r="H1188" s="4" t="str">
        <f t="shared" si="74"/>
        <v>Ⅲ-4-中※-(5) 8、9で受けてない</v>
      </c>
      <c r="J1188" s="4">
        <f t="shared" si="73"/>
        <v>1</v>
      </c>
    </row>
    <row r="1189" spans="1:10" ht="18" customHeight="1">
      <c r="A1189" s="573"/>
      <c r="B1189" s="582" t="s">
        <v>409</v>
      </c>
      <c r="C1189" s="812"/>
      <c r="D1189" s="795">
        <f>学校16頁!I31</f>
        <v>0</v>
      </c>
      <c r="E1189" s="329" t="s">
        <v>334</v>
      </c>
      <c r="F1189" s="329" t="s">
        <v>119</v>
      </c>
      <c r="G1189" s="329" t="s">
        <v>416</v>
      </c>
      <c r="H1189" s="4" t="str">
        <f t="shared" si="74"/>
        <v>Ⅲ-4-中※-(6) 　(4) (5) の合計</v>
      </c>
      <c r="J1189" s="4">
        <f t="shared" si="73"/>
        <v>1</v>
      </c>
    </row>
    <row r="1190" spans="1:10" ht="18" customHeight="1">
      <c r="A1190" s="573"/>
      <c r="B1190" s="841" t="s">
        <v>410</v>
      </c>
      <c r="C1190" s="622"/>
      <c r="D1190" s="657">
        <f>学校16頁!I32</f>
        <v>0</v>
      </c>
      <c r="E1190" s="329" t="s">
        <v>334</v>
      </c>
      <c r="F1190" s="329" t="s">
        <v>119</v>
      </c>
      <c r="G1190" s="329" t="s">
        <v>416</v>
      </c>
      <c r="H1190" s="4" t="str">
        <f t="shared" si="74"/>
        <v>Ⅲ-4-中※-(7) 相談していない</v>
      </c>
      <c r="J1190" s="4">
        <f t="shared" si="73"/>
        <v>1</v>
      </c>
    </row>
    <row r="1191" spans="1:10" ht="18" customHeight="1">
      <c r="A1191" s="573"/>
      <c r="B1191" s="582" t="s">
        <v>411</v>
      </c>
      <c r="C1191" s="812"/>
      <c r="D1191" s="795">
        <f>学校16頁!I46</f>
        <v>0</v>
      </c>
      <c r="E1191" s="329" t="s">
        <v>334</v>
      </c>
      <c r="F1191" s="329" t="s">
        <v>119</v>
      </c>
      <c r="G1191" s="329" t="s">
        <v>416</v>
      </c>
      <c r="H1191" s="4" t="str">
        <f t="shared" si="74"/>
        <v>Ⅲ-4-中※-うち、教職員に相談</v>
      </c>
      <c r="J1191" s="4">
        <f t="shared" si="73"/>
        <v>1</v>
      </c>
    </row>
    <row r="1192" spans="1:10" ht="18" customHeight="1">
      <c r="A1192" s="838" t="s">
        <v>51</v>
      </c>
      <c r="B1192" s="841" t="s">
        <v>384</v>
      </c>
      <c r="C1192" s="622"/>
      <c r="D1192" s="657">
        <f>学校16頁!J6</f>
        <v>0</v>
      </c>
      <c r="E1192" s="329" t="s">
        <v>334</v>
      </c>
      <c r="F1192" s="329" t="s">
        <v>119</v>
      </c>
      <c r="G1192" s="329" t="s">
        <v>418</v>
      </c>
      <c r="H1192" s="4" t="str">
        <f t="shared" si="74"/>
        <v>Ⅲ-4-中※※-(1) 1～7実人数</v>
      </c>
      <c r="J1192" s="4">
        <f t="shared" si="73"/>
        <v>1</v>
      </c>
    </row>
    <row r="1193" spans="1:10" ht="18" customHeight="1">
      <c r="A1193" s="573" t="s">
        <v>415</v>
      </c>
      <c r="B1193" s="576" t="s">
        <v>385</v>
      </c>
      <c r="C1193" s="812"/>
      <c r="D1193" s="795">
        <f>学校16頁!J7</f>
        <v>0</v>
      </c>
      <c r="E1193" s="329" t="s">
        <v>334</v>
      </c>
      <c r="F1193" s="329" t="s">
        <v>119</v>
      </c>
      <c r="G1193" s="329" t="s">
        <v>418</v>
      </c>
      <c r="H1193" s="4" t="str">
        <f t="shared" si="74"/>
        <v>Ⅲ-4-中※※-(1) (a) 出席扱い人数</v>
      </c>
      <c r="J1193" s="4">
        <f t="shared" si="73"/>
        <v>1</v>
      </c>
    </row>
    <row r="1194" spans="1:10" ht="18" customHeight="1">
      <c r="A1194" s="573"/>
      <c r="B1194" s="840" t="s">
        <v>386</v>
      </c>
      <c r="C1194" s="622"/>
      <c r="D1194" s="657">
        <f>学校16頁!J8</f>
        <v>0</v>
      </c>
      <c r="E1194" s="329" t="s">
        <v>334</v>
      </c>
      <c r="F1194" s="329" t="s">
        <v>119</v>
      </c>
      <c r="G1194" s="329" t="s">
        <v>418</v>
      </c>
      <c r="H1194" s="4" t="str">
        <f t="shared" si="74"/>
        <v>Ⅲ-4-中※※-1教育支援センター</v>
      </c>
      <c r="J1194" s="4">
        <f t="shared" si="73"/>
        <v>1</v>
      </c>
    </row>
    <row r="1195" spans="1:10" ht="18" customHeight="1">
      <c r="A1195" s="573"/>
      <c r="B1195" s="576" t="s">
        <v>387</v>
      </c>
      <c r="C1195" s="9"/>
      <c r="D1195" s="655">
        <f>学校16頁!J9</f>
        <v>0</v>
      </c>
      <c r="E1195" s="329" t="s">
        <v>334</v>
      </c>
      <c r="F1195" s="329" t="s">
        <v>119</v>
      </c>
      <c r="G1195" s="329" t="s">
        <v>418</v>
      </c>
      <c r="H1195" s="4" t="str">
        <f t="shared" si="74"/>
        <v xml:space="preserve">Ⅲ-4-中※※-1(a) </v>
      </c>
      <c r="J1195" s="4">
        <f t="shared" si="73"/>
        <v>1</v>
      </c>
    </row>
    <row r="1196" spans="1:10" ht="18" customHeight="1">
      <c r="A1196" s="573"/>
      <c r="B1196" s="836" t="s">
        <v>388</v>
      </c>
      <c r="C1196" s="8"/>
      <c r="D1196" s="658">
        <f>学校16頁!J10</f>
        <v>0</v>
      </c>
      <c r="E1196" s="329" t="s">
        <v>334</v>
      </c>
      <c r="F1196" s="329" t="s">
        <v>119</v>
      </c>
      <c r="G1196" s="329" t="s">
        <v>418</v>
      </c>
      <c r="H1196" s="4" t="str">
        <f t="shared" ref="H1196:H1226" si="75">E1196&amp;F1196&amp;G1196&amp;B1196</f>
        <v xml:space="preserve">Ⅲ-4-中※※-1(b) </v>
      </c>
      <c r="J1196" s="4">
        <f t="shared" si="73"/>
        <v>1</v>
      </c>
    </row>
    <row r="1197" spans="1:10" ht="18" customHeight="1">
      <c r="A1197" s="573"/>
      <c r="B1197" s="638" t="s">
        <v>389</v>
      </c>
      <c r="C1197" s="803"/>
      <c r="D1197" s="792">
        <f>学校16頁!J11</f>
        <v>0</v>
      </c>
      <c r="E1197" s="329" t="s">
        <v>334</v>
      </c>
      <c r="F1197" s="329" t="s">
        <v>119</v>
      </c>
      <c r="G1197" s="329" t="s">
        <v>418</v>
      </c>
      <c r="H1197" s="4" t="str">
        <f t="shared" si="75"/>
        <v>Ⅲ-4-中※※-2教育委員会</v>
      </c>
      <c r="J1197" s="4">
        <f t="shared" si="73"/>
        <v>1</v>
      </c>
    </row>
    <row r="1198" spans="1:10" ht="18" customHeight="1">
      <c r="A1198" s="573"/>
      <c r="B1198" s="576" t="s">
        <v>390</v>
      </c>
      <c r="C1198" s="9"/>
      <c r="D1198" s="655">
        <f>学校16頁!J12</f>
        <v>0</v>
      </c>
      <c r="E1198" s="329" t="s">
        <v>334</v>
      </c>
      <c r="F1198" s="329" t="s">
        <v>119</v>
      </c>
      <c r="G1198" s="329" t="s">
        <v>418</v>
      </c>
      <c r="H1198" s="4" t="str">
        <f t="shared" si="75"/>
        <v xml:space="preserve">Ⅲ-4-中※※-2(a) </v>
      </c>
      <c r="J1198" s="4">
        <f t="shared" si="73"/>
        <v>1</v>
      </c>
    </row>
    <row r="1199" spans="1:10" ht="18" customHeight="1">
      <c r="A1199" s="573"/>
      <c r="B1199" s="836" t="s">
        <v>391</v>
      </c>
      <c r="C1199" s="812"/>
      <c r="D1199" s="795">
        <f>学校16頁!J13</f>
        <v>0</v>
      </c>
      <c r="E1199" s="329" t="s">
        <v>334</v>
      </c>
      <c r="F1199" s="329" t="s">
        <v>119</v>
      </c>
      <c r="G1199" s="329" t="s">
        <v>418</v>
      </c>
      <c r="H1199" s="4" t="str">
        <f t="shared" si="75"/>
        <v xml:space="preserve">Ⅲ-4-中※※-2(b) </v>
      </c>
      <c r="J1199" s="4">
        <f t="shared" si="73"/>
        <v>1</v>
      </c>
    </row>
    <row r="1200" spans="1:10" ht="18" customHeight="1">
      <c r="A1200" s="573"/>
      <c r="B1200" s="638" t="s">
        <v>392</v>
      </c>
      <c r="C1200" s="622"/>
      <c r="D1200" s="657">
        <f>学校16頁!J14</f>
        <v>0</v>
      </c>
      <c r="E1200" s="329" t="s">
        <v>334</v>
      </c>
      <c r="F1200" s="329" t="s">
        <v>119</v>
      </c>
      <c r="G1200" s="329" t="s">
        <v>418</v>
      </c>
      <c r="H1200" s="4" t="str">
        <f t="shared" si="75"/>
        <v>Ⅲ-4-中※※-3児相・福祉事務所</v>
      </c>
      <c r="J1200" s="4">
        <f t="shared" si="73"/>
        <v>1</v>
      </c>
    </row>
    <row r="1201" spans="1:10" ht="18" customHeight="1">
      <c r="A1201" s="573"/>
      <c r="B1201" s="836" t="s">
        <v>393</v>
      </c>
      <c r="C1201" s="8"/>
      <c r="D1201" s="658">
        <f>学校16頁!J15</f>
        <v>0</v>
      </c>
      <c r="E1201" s="329" t="s">
        <v>334</v>
      </c>
      <c r="F1201" s="329" t="s">
        <v>119</v>
      </c>
      <c r="G1201" s="329" t="s">
        <v>418</v>
      </c>
      <c r="H1201" s="4" t="str">
        <f t="shared" si="75"/>
        <v xml:space="preserve">Ⅲ-4-中※※-3(a) </v>
      </c>
      <c r="J1201" s="4">
        <f t="shared" si="73"/>
        <v>1</v>
      </c>
    </row>
    <row r="1202" spans="1:10" ht="18" customHeight="1">
      <c r="A1202" s="573"/>
      <c r="B1202" s="638" t="s">
        <v>394</v>
      </c>
      <c r="C1202" s="803"/>
      <c r="D1202" s="792">
        <f>学校16頁!J16</f>
        <v>0</v>
      </c>
      <c r="E1202" s="329" t="s">
        <v>334</v>
      </c>
      <c r="F1202" s="329" t="s">
        <v>119</v>
      </c>
      <c r="G1202" s="329" t="s">
        <v>418</v>
      </c>
      <c r="H1202" s="4" t="str">
        <f t="shared" si="75"/>
        <v>Ⅲ-4-中※※-4保健所</v>
      </c>
      <c r="J1202" s="4">
        <f t="shared" si="73"/>
        <v>1</v>
      </c>
    </row>
    <row r="1203" spans="1:10" ht="18" customHeight="1">
      <c r="A1203" s="573"/>
      <c r="B1203" s="836" t="s">
        <v>395</v>
      </c>
      <c r="C1203" s="812"/>
      <c r="D1203" s="795">
        <f>学校16頁!J17</f>
        <v>0</v>
      </c>
      <c r="E1203" s="329" t="s">
        <v>334</v>
      </c>
      <c r="F1203" s="329" t="s">
        <v>119</v>
      </c>
      <c r="G1203" s="329" t="s">
        <v>418</v>
      </c>
      <c r="H1203" s="4" t="str">
        <f t="shared" si="75"/>
        <v xml:space="preserve">Ⅲ-4-中※※-4(a) </v>
      </c>
      <c r="J1203" s="4">
        <f t="shared" si="73"/>
        <v>1</v>
      </c>
    </row>
    <row r="1204" spans="1:10" ht="18" customHeight="1">
      <c r="A1204" s="573"/>
      <c r="B1204" s="638" t="s">
        <v>396</v>
      </c>
      <c r="C1204" s="622"/>
      <c r="D1204" s="657">
        <f>学校16頁!J18</f>
        <v>0</v>
      </c>
      <c r="E1204" s="329" t="s">
        <v>334</v>
      </c>
      <c r="F1204" s="329" t="s">
        <v>119</v>
      </c>
      <c r="G1204" s="329" t="s">
        <v>418</v>
      </c>
      <c r="H1204" s="4" t="str">
        <f t="shared" si="75"/>
        <v>Ⅲ-4-中※※-5病院</v>
      </c>
      <c r="J1204" s="4">
        <f t="shared" si="73"/>
        <v>1</v>
      </c>
    </row>
    <row r="1205" spans="1:10" ht="18" customHeight="1">
      <c r="A1205" s="573"/>
      <c r="B1205" s="836" t="s">
        <v>397</v>
      </c>
      <c r="C1205" s="812"/>
      <c r="D1205" s="795">
        <f>学校16頁!J19</f>
        <v>0</v>
      </c>
      <c r="E1205" s="329" t="s">
        <v>334</v>
      </c>
      <c r="F1205" s="329" t="s">
        <v>119</v>
      </c>
      <c r="G1205" s="329" t="s">
        <v>418</v>
      </c>
      <c r="H1205" s="4" t="str">
        <f t="shared" si="75"/>
        <v xml:space="preserve">Ⅲ-4-中※※-5(a) </v>
      </c>
      <c r="J1205" s="4">
        <f t="shared" si="73"/>
        <v>1</v>
      </c>
    </row>
    <row r="1206" spans="1:10" ht="18" customHeight="1">
      <c r="A1206" s="573"/>
      <c r="B1206" s="638" t="s">
        <v>398</v>
      </c>
      <c r="C1206" s="622"/>
      <c r="D1206" s="657">
        <f>学校16頁!J20</f>
        <v>0</v>
      </c>
      <c r="E1206" s="329" t="s">
        <v>334</v>
      </c>
      <c r="F1206" s="329" t="s">
        <v>119</v>
      </c>
      <c r="G1206" s="329" t="s">
        <v>418</v>
      </c>
      <c r="H1206" s="4" t="str">
        <f t="shared" si="75"/>
        <v>Ⅲ-4-中※※-6民間</v>
      </c>
      <c r="J1206" s="4">
        <f t="shared" si="73"/>
        <v>1</v>
      </c>
    </row>
    <row r="1207" spans="1:10" ht="18" customHeight="1">
      <c r="A1207" s="573"/>
      <c r="B1207" s="576" t="s">
        <v>399</v>
      </c>
      <c r="C1207" s="622"/>
      <c r="D1207" s="657">
        <f>学校16頁!J21</f>
        <v>0</v>
      </c>
      <c r="E1207" s="329" t="s">
        <v>334</v>
      </c>
      <c r="F1207" s="329" t="s">
        <v>119</v>
      </c>
      <c r="G1207" s="329" t="s">
        <v>418</v>
      </c>
      <c r="H1207" s="4" t="str">
        <f t="shared" si="75"/>
        <v xml:space="preserve">Ⅲ-4-中※※-6(a) </v>
      </c>
      <c r="J1207" s="4">
        <f t="shared" si="73"/>
        <v>1</v>
      </c>
    </row>
    <row r="1208" spans="1:10" ht="18" customHeight="1">
      <c r="A1208" s="573"/>
      <c r="B1208" s="836" t="s">
        <v>400</v>
      </c>
      <c r="C1208" s="812"/>
      <c r="D1208" s="795">
        <f>学校16頁!J22</f>
        <v>0</v>
      </c>
      <c r="E1208" s="329" t="s">
        <v>334</v>
      </c>
      <c r="F1208" s="329" t="s">
        <v>119</v>
      </c>
      <c r="G1208" s="329" t="s">
        <v>418</v>
      </c>
      <c r="H1208" s="4" t="str">
        <f t="shared" si="75"/>
        <v xml:space="preserve">Ⅲ-4-中※※-6(b) </v>
      </c>
      <c r="J1208" s="4">
        <f t="shared" si="73"/>
        <v>1</v>
      </c>
    </row>
    <row r="1209" spans="1:10" ht="18" customHeight="1">
      <c r="A1209" s="573"/>
      <c r="B1209" s="638" t="s">
        <v>401</v>
      </c>
      <c r="C1209" s="622"/>
      <c r="D1209" s="657">
        <f>学校16頁!J23</f>
        <v>0</v>
      </c>
      <c r="E1209" s="329" t="s">
        <v>334</v>
      </c>
      <c r="F1209" s="329" t="s">
        <v>119</v>
      </c>
      <c r="G1209" s="329" t="s">
        <v>418</v>
      </c>
      <c r="H1209" s="4" t="str">
        <f t="shared" si="75"/>
        <v>Ⅲ-4-中※※-7上記以外</v>
      </c>
      <c r="J1209" s="4">
        <f t="shared" si="73"/>
        <v>1</v>
      </c>
    </row>
    <row r="1210" spans="1:10" ht="18" customHeight="1">
      <c r="A1210" s="573"/>
      <c r="B1210" s="576" t="s">
        <v>402</v>
      </c>
      <c r="C1210" s="812"/>
      <c r="D1210" s="795">
        <f>学校16頁!J24</f>
        <v>0</v>
      </c>
      <c r="E1210" s="329" t="s">
        <v>334</v>
      </c>
      <c r="F1210" s="329" t="s">
        <v>119</v>
      </c>
      <c r="G1210" s="329" t="s">
        <v>418</v>
      </c>
      <c r="H1210" s="4" t="str">
        <f t="shared" si="75"/>
        <v xml:space="preserve">Ⅲ-4-中※※-7(a) </v>
      </c>
      <c r="J1210" s="4">
        <f t="shared" si="73"/>
        <v>1</v>
      </c>
    </row>
    <row r="1211" spans="1:10" ht="18" customHeight="1">
      <c r="A1211" s="573"/>
      <c r="B1211" s="842" t="s">
        <v>403</v>
      </c>
      <c r="C1211" s="812"/>
      <c r="D1211" s="795">
        <f>学校16頁!J25</f>
        <v>0</v>
      </c>
      <c r="E1211" s="329" t="s">
        <v>334</v>
      </c>
      <c r="F1211" s="329" t="s">
        <v>119</v>
      </c>
      <c r="G1211" s="329" t="s">
        <v>418</v>
      </c>
      <c r="H1211" s="4" t="str">
        <f t="shared" si="75"/>
        <v>Ⅲ-4-中※※-(2) 1～7で受けてない</v>
      </c>
      <c r="J1211" s="4">
        <f t="shared" si="73"/>
        <v>1</v>
      </c>
    </row>
    <row r="1212" spans="1:10" ht="18" customHeight="1">
      <c r="A1212" s="573"/>
      <c r="B1212" s="842" t="s">
        <v>404</v>
      </c>
      <c r="C1212" s="8"/>
      <c r="D1212" s="658">
        <f>学校16頁!J26</f>
        <v>0</v>
      </c>
      <c r="E1212" s="329" t="s">
        <v>334</v>
      </c>
      <c r="F1212" s="329" t="s">
        <v>119</v>
      </c>
      <c r="G1212" s="329" t="s">
        <v>418</v>
      </c>
      <c r="H1212" s="4" t="str">
        <f t="shared" si="75"/>
        <v>Ⅲ-4-中※※-(3) 　(1) (2) の合計</v>
      </c>
      <c r="J1212" s="4">
        <f t="shared" si="73"/>
        <v>1</v>
      </c>
    </row>
    <row r="1213" spans="1:10" ht="18" customHeight="1">
      <c r="A1213" s="573"/>
      <c r="B1213" s="639" t="s">
        <v>405</v>
      </c>
      <c r="C1213" s="803"/>
      <c r="D1213" s="792">
        <f>学校16頁!J27</f>
        <v>0</v>
      </c>
      <c r="E1213" s="329" t="s">
        <v>334</v>
      </c>
      <c r="F1213" s="329" t="s">
        <v>119</v>
      </c>
      <c r="G1213" s="329" t="s">
        <v>418</v>
      </c>
      <c r="H1213" s="4" t="str">
        <f t="shared" si="75"/>
        <v>Ⅲ-4-中※※-(4) 8、9の実人数</v>
      </c>
      <c r="J1213" s="4">
        <f t="shared" si="73"/>
        <v>1</v>
      </c>
    </row>
    <row r="1214" spans="1:10" ht="18" customHeight="1">
      <c r="A1214" s="573"/>
      <c r="B1214" s="576" t="s">
        <v>406</v>
      </c>
      <c r="C1214" s="9"/>
      <c r="D1214" s="658">
        <f>学校16頁!J28</f>
        <v>0</v>
      </c>
      <c r="E1214" s="329" t="s">
        <v>334</v>
      </c>
      <c r="F1214" s="329" t="s">
        <v>119</v>
      </c>
      <c r="G1214" s="329" t="s">
        <v>418</v>
      </c>
      <c r="H1214" s="4" t="str">
        <f t="shared" si="75"/>
        <v>Ⅲ-4-中※※-8養護教諭</v>
      </c>
      <c r="J1214" s="4">
        <f t="shared" si="73"/>
        <v>1</v>
      </c>
    </row>
    <row r="1215" spans="1:10" ht="18" customHeight="1">
      <c r="A1215" s="573"/>
      <c r="B1215" s="836" t="s">
        <v>407</v>
      </c>
      <c r="C1215" s="812"/>
      <c r="D1215" s="795">
        <f>学校16頁!J29</f>
        <v>0</v>
      </c>
      <c r="E1215" s="329" t="s">
        <v>334</v>
      </c>
      <c r="F1215" s="329" t="s">
        <v>119</v>
      </c>
      <c r="G1215" s="329" t="s">
        <v>418</v>
      </c>
      <c r="H1215" s="4" t="str">
        <f t="shared" si="75"/>
        <v>Ⅲ-4-中※※-9SC</v>
      </c>
      <c r="J1215" s="4">
        <f t="shared" si="73"/>
        <v>1</v>
      </c>
    </row>
    <row r="1216" spans="1:10" ht="18" customHeight="1">
      <c r="A1216" s="573"/>
      <c r="B1216" s="842" t="s">
        <v>408</v>
      </c>
      <c r="C1216" s="812"/>
      <c r="D1216" s="795">
        <f>学校16頁!J30</f>
        <v>0</v>
      </c>
      <c r="E1216" s="329" t="s">
        <v>334</v>
      </c>
      <c r="F1216" s="329" t="s">
        <v>119</v>
      </c>
      <c r="G1216" s="329" t="s">
        <v>418</v>
      </c>
      <c r="H1216" s="4" t="str">
        <f t="shared" si="75"/>
        <v>Ⅲ-4-中※※-(5) 8、9で受けてない</v>
      </c>
      <c r="J1216" s="4">
        <f t="shared" si="73"/>
        <v>1</v>
      </c>
    </row>
    <row r="1217" spans="1:10" ht="18" customHeight="1">
      <c r="A1217" s="573"/>
      <c r="B1217" s="582" t="s">
        <v>409</v>
      </c>
      <c r="C1217" s="812"/>
      <c r="D1217" s="795">
        <f>学校16頁!J31</f>
        <v>0</v>
      </c>
      <c r="E1217" s="329" t="s">
        <v>334</v>
      </c>
      <c r="F1217" s="329" t="s">
        <v>119</v>
      </c>
      <c r="G1217" s="329" t="s">
        <v>418</v>
      </c>
      <c r="H1217" s="4" t="str">
        <f t="shared" si="75"/>
        <v>Ⅲ-4-中※※-(6) 　(4) (5) の合計</v>
      </c>
      <c r="J1217" s="4">
        <f t="shared" si="73"/>
        <v>1</v>
      </c>
    </row>
    <row r="1218" spans="1:10" ht="18" customHeight="1">
      <c r="A1218" s="573"/>
      <c r="B1218" s="841" t="s">
        <v>410</v>
      </c>
      <c r="C1218" s="622"/>
      <c r="D1218" s="657">
        <f>学校16頁!J32</f>
        <v>0</v>
      </c>
      <c r="E1218" s="329" t="s">
        <v>334</v>
      </c>
      <c r="F1218" s="329" t="s">
        <v>119</v>
      </c>
      <c r="G1218" s="329" t="s">
        <v>418</v>
      </c>
      <c r="H1218" s="4" t="str">
        <f t="shared" si="75"/>
        <v>Ⅲ-4-中※※-(7) 相談していない</v>
      </c>
      <c r="J1218" s="4">
        <f t="shared" ref="J1218:J1232" si="76">COUNTIF($H$2:$H$2903,H1218)</f>
        <v>1</v>
      </c>
    </row>
    <row r="1219" spans="1:10" ht="18" customHeight="1">
      <c r="A1219" s="573"/>
      <c r="B1219" s="1231" t="s">
        <v>411</v>
      </c>
      <c r="C1219" s="812"/>
      <c r="D1219" s="795">
        <f>学校16頁!J46</f>
        <v>0</v>
      </c>
      <c r="E1219" s="329" t="s">
        <v>334</v>
      </c>
      <c r="F1219" s="329" t="s">
        <v>119</v>
      </c>
      <c r="G1219" s="329" t="s">
        <v>418</v>
      </c>
      <c r="H1219" s="4" t="str">
        <f t="shared" si="75"/>
        <v>Ⅲ-4-中※※-うち、教職員に相談</v>
      </c>
      <c r="J1219" s="4">
        <f t="shared" si="76"/>
        <v>1</v>
      </c>
    </row>
    <row r="1220" spans="1:10" ht="18" customHeight="1">
      <c r="A1220" s="796" t="s">
        <v>419</v>
      </c>
      <c r="B1220" s="826"/>
      <c r="C1220" s="135"/>
      <c r="D1220" s="656"/>
      <c r="H1220" s="332" t="str">
        <f>A1220</f>
        <v>5．小中・指導結果状況</v>
      </c>
      <c r="J1220" s="4">
        <f t="shared" si="76"/>
        <v>1</v>
      </c>
    </row>
    <row r="1221" spans="1:10" ht="18" customHeight="1">
      <c r="A1221" s="838" t="s">
        <v>30</v>
      </c>
      <c r="B1221" s="840" t="s">
        <v>420</v>
      </c>
      <c r="C1221" s="622"/>
      <c r="D1221" s="657">
        <f>'学校17頁 '!D3</f>
        <v>0</v>
      </c>
      <c r="E1221" s="329" t="s">
        <v>334</v>
      </c>
      <c r="F1221" s="329" t="s">
        <v>135</v>
      </c>
      <c r="G1221" s="329" t="s">
        <v>98</v>
      </c>
      <c r="H1221" s="4" t="str">
        <f t="shared" si="75"/>
        <v>Ⅲ-5-小-登校できる</v>
      </c>
      <c r="J1221" s="4">
        <f t="shared" si="76"/>
        <v>1</v>
      </c>
    </row>
    <row r="1222" spans="1:10" ht="18" customHeight="1">
      <c r="A1222" s="573"/>
      <c r="B1222" s="576" t="s">
        <v>421</v>
      </c>
      <c r="C1222" s="9"/>
      <c r="D1222" s="655">
        <f>'学校17頁 '!D4</f>
        <v>0</v>
      </c>
      <c r="E1222" s="329" t="s">
        <v>334</v>
      </c>
      <c r="F1222" s="329" t="s">
        <v>135</v>
      </c>
      <c r="G1222" s="329" t="s">
        <v>98</v>
      </c>
      <c r="H1222" s="4" t="str">
        <f t="shared" si="75"/>
        <v>Ⅲ-5-小-指導中</v>
      </c>
      <c r="J1222" s="4">
        <f t="shared" si="76"/>
        <v>1</v>
      </c>
    </row>
    <row r="1223" spans="1:10" ht="18" customHeight="1">
      <c r="A1223" s="578"/>
      <c r="B1223" s="836" t="s">
        <v>87</v>
      </c>
      <c r="C1223" s="8"/>
      <c r="D1223" s="658">
        <f>'学校17頁 '!D5</f>
        <v>0</v>
      </c>
      <c r="E1223" s="329" t="s">
        <v>334</v>
      </c>
      <c r="F1223" s="329" t="s">
        <v>135</v>
      </c>
      <c r="G1223" s="329" t="s">
        <v>98</v>
      </c>
      <c r="H1223" s="4" t="str">
        <f t="shared" si="75"/>
        <v>Ⅲ-5-小-計</v>
      </c>
      <c r="J1223" s="4">
        <f t="shared" si="76"/>
        <v>1</v>
      </c>
    </row>
    <row r="1224" spans="1:10" ht="18" customHeight="1">
      <c r="A1224" s="838" t="s">
        <v>51</v>
      </c>
      <c r="B1224" s="840" t="s">
        <v>420</v>
      </c>
      <c r="C1224" s="803"/>
      <c r="D1224" s="817">
        <f>'学校17頁 '!E3</f>
        <v>0</v>
      </c>
      <c r="E1224" s="329" t="s">
        <v>334</v>
      </c>
      <c r="F1224" s="329" t="s">
        <v>135</v>
      </c>
      <c r="G1224" s="329" t="s">
        <v>103</v>
      </c>
      <c r="H1224" s="4" t="str">
        <f t="shared" si="75"/>
        <v>Ⅲ-5-中-登校できる</v>
      </c>
      <c r="J1224" s="4">
        <f t="shared" si="76"/>
        <v>1</v>
      </c>
    </row>
    <row r="1225" spans="1:10" ht="18" customHeight="1">
      <c r="A1225" s="573"/>
      <c r="B1225" s="576" t="s">
        <v>421</v>
      </c>
      <c r="C1225" s="9"/>
      <c r="D1225" s="801">
        <f>'学校17頁 '!E4</f>
        <v>0</v>
      </c>
      <c r="E1225" s="329" t="s">
        <v>334</v>
      </c>
      <c r="F1225" s="329" t="s">
        <v>135</v>
      </c>
      <c r="G1225" s="329" t="s">
        <v>103</v>
      </c>
      <c r="H1225" s="4" t="str">
        <f t="shared" si="75"/>
        <v>Ⅲ-5-中-指導中</v>
      </c>
      <c r="J1225" s="4">
        <f t="shared" si="76"/>
        <v>1</v>
      </c>
    </row>
    <row r="1226" spans="1:10" ht="18" customHeight="1">
      <c r="A1226" s="583"/>
      <c r="B1226" s="584" t="s">
        <v>87</v>
      </c>
      <c r="C1226" s="812"/>
      <c r="D1226" s="795">
        <f>'学校17頁 '!E5</f>
        <v>0</v>
      </c>
      <c r="E1226" s="329" t="s">
        <v>334</v>
      </c>
      <c r="F1226" s="329" t="s">
        <v>135</v>
      </c>
      <c r="G1226" s="329" t="s">
        <v>103</v>
      </c>
      <c r="H1226" s="4" t="str">
        <f t="shared" si="75"/>
        <v>Ⅲ-5-中-計</v>
      </c>
      <c r="J1226" s="4">
        <f t="shared" si="76"/>
        <v>1</v>
      </c>
    </row>
    <row r="1227" spans="1:10" ht="18" customHeight="1">
      <c r="A1227" s="796" t="s">
        <v>422</v>
      </c>
      <c r="B1227" s="826"/>
      <c r="C1227" s="135"/>
      <c r="D1227" s="656"/>
      <c r="H1227" s="332" t="str">
        <f>A1227</f>
        <v>6．ＩCＴ等活用した学習活動・・・</v>
      </c>
      <c r="J1227" s="4">
        <f t="shared" si="76"/>
        <v>1</v>
      </c>
    </row>
    <row r="1228" spans="1:10" ht="18" customHeight="1">
      <c r="A1228" s="838" t="s">
        <v>30</v>
      </c>
      <c r="B1228" s="841" t="s">
        <v>423</v>
      </c>
      <c r="C1228" s="622"/>
      <c r="D1228" s="658">
        <f>'学校17頁 '!D12</f>
        <v>0</v>
      </c>
      <c r="E1228" s="329" t="s">
        <v>334</v>
      </c>
      <c r="F1228" s="329" t="s">
        <v>151</v>
      </c>
      <c r="G1228" s="329" t="s">
        <v>98</v>
      </c>
      <c r="H1228" s="4" t="str">
        <f t="shared" ref="H1228:H1297" si="77">E1228&amp;F1228&amp;G1228&amp;B1228</f>
        <v>Ⅲ-6-小-(ａ) ICT出席扱い</v>
      </c>
      <c r="J1228" s="4">
        <f t="shared" si="76"/>
        <v>1</v>
      </c>
    </row>
    <row r="1229" spans="1:10" ht="18" customHeight="1">
      <c r="A1229" s="578"/>
      <c r="B1229" s="846" t="s">
        <v>424</v>
      </c>
      <c r="C1229" s="8"/>
      <c r="D1229" s="795">
        <f>'学校17頁 '!D13</f>
        <v>0</v>
      </c>
      <c r="E1229" s="329" t="s">
        <v>334</v>
      </c>
      <c r="F1229" s="329" t="s">
        <v>151</v>
      </c>
      <c r="G1229" s="329" t="s">
        <v>98</v>
      </c>
      <c r="H1229" s="4" t="str">
        <f t="shared" si="77"/>
        <v>Ⅲ-6-小-(ａ) のうち機関等でも出席扱い</v>
      </c>
      <c r="J1229" s="4">
        <f t="shared" si="76"/>
        <v>1</v>
      </c>
    </row>
    <row r="1230" spans="1:10" ht="18" customHeight="1">
      <c r="A1230" s="838" t="s">
        <v>51</v>
      </c>
      <c r="B1230" s="841" t="s">
        <v>423</v>
      </c>
      <c r="C1230" s="803"/>
      <c r="D1230" s="817">
        <f>'学校17頁 '!E12</f>
        <v>0</v>
      </c>
      <c r="E1230" s="329" t="s">
        <v>334</v>
      </c>
      <c r="F1230" s="329" t="s">
        <v>151</v>
      </c>
      <c r="G1230" s="329" t="s">
        <v>103</v>
      </c>
      <c r="H1230" s="4" t="str">
        <f t="shared" si="77"/>
        <v>Ⅲ-6-中-(ａ) ICT出席扱い</v>
      </c>
      <c r="J1230" s="4">
        <f t="shared" si="76"/>
        <v>1</v>
      </c>
    </row>
    <row r="1231" spans="1:10" ht="18" customHeight="1">
      <c r="A1231" s="578"/>
      <c r="B1231" s="846" t="s">
        <v>424</v>
      </c>
      <c r="C1231" s="812"/>
      <c r="D1231" s="795">
        <f>'学校17頁 '!E13</f>
        <v>0</v>
      </c>
      <c r="E1231" s="329" t="s">
        <v>334</v>
      </c>
      <c r="F1231" s="329" t="s">
        <v>151</v>
      </c>
      <c r="G1231" s="329" t="s">
        <v>103</v>
      </c>
      <c r="H1231" s="4" t="str">
        <f t="shared" si="77"/>
        <v>Ⅲ-6-中-(ａ) のうち機関等でも出席扱い</v>
      </c>
      <c r="J1231" s="4">
        <f t="shared" si="76"/>
        <v>1</v>
      </c>
    </row>
    <row r="1232" spans="1:10" ht="18" customHeight="1">
      <c r="A1232" s="1239" t="s">
        <v>110896</v>
      </c>
      <c r="B1232" s="1234"/>
      <c r="C1232" s="1233"/>
      <c r="D1232" s="1235"/>
      <c r="H1232" s="332" t="str">
        <f>A1232</f>
        <v>7.不登校児童生徒が欠席期間中に行った学習の成果に係る成績評価について</v>
      </c>
      <c r="J1232" s="4">
        <f t="shared" si="76"/>
        <v>1</v>
      </c>
    </row>
    <row r="1233" spans="1:10" ht="18" customHeight="1">
      <c r="A1233" s="1240" t="s">
        <v>30</v>
      </c>
      <c r="B1233" s="1241" t="s">
        <v>110897</v>
      </c>
      <c r="C1233" s="1242"/>
      <c r="D1233" s="1243">
        <f>'学校17頁 '!D20</f>
        <v>0</v>
      </c>
      <c r="E1233" s="329" t="s">
        <v>334</v>
      </c>
      <c r="F1233" s="329" t="s">
        <v>110912</v>
      </c>
      <c r="G1233" s="329" t="s">
        <v>98</v>
      </c>
      <c r="H1233" s="4" t="str">
        <f t="shared" ref="H1233" si="78">E1233&amp;F1233&amp;G1233&amp;B1233</f>
        <v>Ⅲ-7-小-A 1～5実人数</v>
      </c>
      <c r="J1233" s="4">
        <f t="shared" ref="J1233:J1241" si="79">COUNTIF($H$2:$H$2903,H1233)</f>
        <v>1</v>
      </c>
    </row>
    <row r="1234" spans="1:10" ht="18" customHeight="1">
      <c r="A1234" s="579"/>
      <c r="B1234" s="1244" t="s">
        <v>110898</v>
      </c>
      <c r="C1234" s="1245"/>
      <c r="D1234" s="1246">
        <f>'学校17頁 '!D21</f>
        <v>0</v>
      </c>
      <c r="E1234" s="329" t="s">
        <v>334</v>
      </c>
      <c r="F1234" s="329" t="s">
        <v>110912</v>
      </c>
      <c r="G1234" s="329" t="s">
        <v>98</v>
      </c>
      <c r="H1234" s="4" t="str">
        <f t="shared" ref="H1234:H1242" si="80">E1234&amp;F1234&amp;G1234&amp;B1234</f>
        <v>Ⅲ-7-小-（a）うち、評価・評定に反映</v>
      </c>
      <c r="J1234" s="4">
        <f t="shared" si="79"/>
        <v>1</v>
      </c>
    </row>
    <row r="1235" spans="1:10" ht="18" customHeight="1">
      <c r="A1235" s="579"/>
      <c r="B1235" s="1247" t="s">
        <v>110899</v>
      </c>
      <c r="C1235" s="1248"/>
      <c r="D1235" s="1249">
        <f>'学校17頁 '!D22</f>
        <v>0</v>
      </c>
      <c r="E1235" s="329" t="s">
        <v>334</v>
      </c>
      <c r="F1235" s="329" t="s">
        <v>110912</v>
      </c>
      <c r="G1235" s="329" t="s">
        <v>98</v>
      </c>
      <c r="H1235" s="4" t="str">
        <f t="shared" si="80"/>
        <v>Ⅲ-7-小-（b）うち、総合所見に反映</v>
      </c>
      <c r="J1235" s="4">
        <f t="shared" si="79"/>
        <v>1</v>
      </c>
    </row>
    <row r="1236" spans="1:10" ht="18" customHeight="1">
      <c r="A1236" s="579"/>
      <c r="B1236" s="1241" t="s">
        <v>110913</v>
      </c>
      <c r="C1236" s="1242"/>
      <c r="D1236" s="1243">
        <f>'学校17頁 '!D23</f>
        <v>0</v>
      </c>
      <c r="E1236" s="329" t="s">
        <v>334</v>
      </c>
      <c r="F1236" s="329" t="s">
        <v>110912</v>
      </c>
      <c r="G1236" s="329" t="s">
        <v>98</v>
      </c>
      <c r="H1236" s="4" t="str">
        <f t="shared" si="80"/>
        <v>Ⅲ-7-小-B①自宅等</v>
      </c>
      <c r="J1236" s="4">
        <f t="shared" si="79"/>
        <v>1</v>
      </c>
    </row>
    <row r="1237" spans="1:10" ht="18" customHeight="1">
      <c r="A1237" s="579"/>
      <c r="B1237" s="1244" t="s">
        <v>110900</v>
      </c>
      <c r="C1237" s="1245"/>
      <c r="D1237" s="1246">
        <f>'学校17頁 '!D24</f>
        <v>0</v>
      </c>
      <c r="E1237" s="329" t="s">
        <v>334</v>
      </c>
      <c r="F1237" s="329" t="s">
        <v>110912</v>
      </c>
      <c r="G1237" s="329" t="s">
        <v>98</v>
      </c>
      <c r="H1237" s="4" t="str">
        <f t="shared" si="80"/>
        <v>Ⅲ-7-小-①（a）</v>
      </c>
      <c r="J1237" s="4">
        <f t="shared" si="79"/>
        <v>1</v>
      </c>
    </row>
    <row r="1238" spans="1:10" ht="18" customHeight="1">
      <c r="A1238" s="579"/>
      <c r="B1238" s="1247" t="s">
        <v>110901</v>
      </c>
      <c r="C1238" s="1248"/>
      <c r="D1238" s="1249">
        <f>'学校17頁 '!D25</f>
        <v>0</v>
      </c>
      <c r="E1238" s="329" t="s">
        <v>334</v>
      </c>
      <c r="F1238" s="329" t="s">
        <v>110912</v>
      </c>
      <c r="G1238" s="329" t="s">
        <v>98</v>
      </c>
      <c r="H1238" s="4" t="str">
        <f t="shared" si="80"/>
        <v>Ⅲ-7-小-①（b）</v>
      </c>
      <c r="J1238" s="4">
        <f t="shared" si="79"/>
        <v>1</v>
      </c>
    </row>
    <row r="1239" spans="1:10" ht="18" customHeight="1">
      <c r="A1239" s="579"/>
      <c r="B1239" s="1241" t="s">
        <v>110914</v>
      </c>
      <c r="C1239" s="1242"/>
      <c r="D1239" s="1243">
        <f>'学校17頁 '!D26</f>
        <v>0</v>
      </c>
      <c r="E1239" s="329" t="s">
        <v>334</v>
      </c>
      <c r="F1239" s="329" t="s">
        <v>110912</v>
      </c>
      <c r="G1239" s="329" t="s">
        <v>98</v>
      </c>
      <c r="H1239" s="4" t="str">
        <f t="shared" si="80"/>
        <v>Ⅲ-7-小-B②教育支援センター</v>
      </c>
      <c r="J1239" s="4">
        <f t="shared" si="79"/>
        <v>1</v>
      </c>
    </row>
    <row r="1240" spans="1:10" ht="18" customHeight="1">
      <c r="A1240" s="579"/>
      <c r="B1240" s="1244" t="s">
        <v>110902</v>
      </c>
      <c r="C1240" s="1245"/>
      <c r="D1240" s="1246">
        <f>'学校17頁 '!D27</f>
        <v>0</v>
      </c>
      <c r="E1240" s="329" t="s">
        <v>334</v>
      </c>
      <c r="F1240" s="329" t="s">
        <v>110912</v>
      </c>
      <c r="G1240" s="329" t="s">
        <v>98</v>
      </c>
      <c r="H1240" s="4" t="str">
        <f t="shared" si="80"/>
        <v>Ⅲ-7-小-②（a）</v>
      </c>
      <c r="J1240" s="4">
        <f t="shared" si="79"/>
        <v>1</v>
      </c>
    </row>
    <row r="1241" spans="1:10" ht="18" customHeight="1">
      <c r="A1241" s="579"/>
      <c r="B1241" s="1247" t="s">
        <v>110903</v>
      </c>
      <c r="C1241" s="1248"/>
      <c r="D1241" s="1249">
        <f>'学校17頁 '!D28</f>
        <v>0</v>
      </c>
      <c r="E1241" s="329" t="s">
        <v>334</v>
      </c>
      <c r="F1241" s="329" t="s">
        <v>110912</v>
      </c>
      <c r="G1241" s="329" t="s">
        <v>98</v>
      </c>
      <c r="H1241" s="4" t="str">
        <f t="shared" si="80"/>
        <v>Ⅲ-7-小-②（b)</v>
      </c>
      <c r="J1241" s="4">
        <f t="shared" si="79"/>
        <v>1</v>
      </c>
    </row>
    <row r="1242" spans="1:10" ht="18" customHeight="1">
      <c r="A1242" s="579"/>
      <c r="B1242" s="1241" t="s">
        <v>110915</v>
      </c>
      <c r="C1242" s="1242"/>
      <c r="D1242" s="1243">
        <f>'学校17頁 '!D29</f>
        <v>0</v>
      </c>
      <c r="E1242" s="329" t="s">
        <v>334</v>
      </c>
      <c r="F1242" s="329" t="s">
        <v>158</v>
      </c>
      <c r="G1242" s="329" t="s">
        <v>98</v>
      </c>
      <c r="H1242" s="4" t="str">
        <f t="shared" si="80"/>
        <v>Ⅲ-7-小-B③教育委員会</v>
      </c>
      <c r="J1242" s="4">
        <v>1</v>
      </c>
    </row>
    <row r="1243" spans="1:10" ht="18" customHeight="1">
      <c r="A1243" s="579"/>
      <c r="B1243" s="1244" t="s">
        <v>110904</v>
      </c>
      <c r="C1243" s="1245"/>
      <c r="D1243" s="1246">
        <f>'学校17頁 '!D30</f>
        <v>0</v>
      </c>
      <c r="E1243" s="329" t="s">
        <v>334</v>
      </c>
      <c r="F1243" s="329" t="s">
        <v>110912</v>
      </c>
      <c r="G1243" s="329" t="s">
        <v>98</v>
      </c>
      <c r="H1243" s="4" t="str">
        <f t="shared" ref="H1243:H1251" si="81">E1243&amp;F1243&amp;G1243&amp;B1243</f>
        <v>Ⅲ-7-小-③（a）</v>
      </c>
      <c r="J1243" s="4">
        <f t="shared" ref="J1243:J1306" si="82">COUNTIF($H$2:$H$2903,H1243)</f>
        <v>1</v>
      </c>
    </row>
    <row r="1244" spans="1:10" ht="18" customHeight="1">
      <c r="A1244" s="579"/>
      <c r="B1244" s="1247" t="s">
        <v>110905</v>
      </c>
      <c r="C1244" s="1248"/>
      <c r="D1244" s="1249">
        <f>'学校17頁 '!D31</f>
        <v>0</v>
      </c>
      <c r="E1244" s="329" t="s">
        <v>334</v>
      </c>
      <c r="F1244" s="329" t="s">
        <v>110912</v>
      </c>
      <c r="G1244" s="329" t="s">
        <v>98</v>
      </c>
      <c r="H1244" s="4" t="str">
        <f t="shared" si="81"/>
        <v>Ⅲ-7-小-③（b）</v>
      </c>
      <c r="J1244" s="4">
        <f t="shared" si="82"/>
        <v>1</v>
      </c>
    </row>
    <row r="1245" spans="1:10" ht="18" customHeight="1">
      <c r="A1245" s="579"/>
      <c r="B1245" s="1241" t="s">
        <v>110916</v>
      </c>
      <c r="C1245" s="1242"/>
      <c r="D1245" s="1243">
        <f>'学校17頁 '!D32</f>
        <v>0</v>
      </c>
      <c r="E1245" s="329" t="s">
        <v>334</v>
      </c>
      <c r="F1245" s="329" t="s">
        <v>110912</v>
      </c>
      <c r="G1245" s="329" t="s">
        <v>98</v>
      </c>
      <c r="H1245" s="4" t="str">
        <f t="shared" si="81"/>
        <v>Ⅲ-7-小-B④民間</v>
      </c>
      <c r="J1245" s="4">
        <f t="shared" si="82"/>
        <v>1</v>
      </c>
    </row>
    <row r="1246" spans="1:10" ht="18" customHeight="1">
      <c r="A1246" s="579"/>
      <c r="B1246" s="1244" t="s">
        <v>110906</v>
      </c>
      <c r="C1246" s="1245"/>
      <c r="D1246" s="1246">
        <f>'学校17頁 '!D33</f>
        <v>0</v>
      </c>
      <c r="E1246" s="329" t="s">
        <v>334</v>
      </c>
      <c r="F1246" s="329" t="s">
        <v>110912</v>
      </c>
      <c r="G1246" s="329" t="s">
        <v>98</v>
      </c>
      <c r="H1246" s="4" t="str">
        <f t="shared" si="81"/>
        <v>Ⅲ-7-小-④（a）</v>
      </c>
      <c r="J1246" s="4">
        <f t="shared" si="82"/>
        <v>1</v>
      </c>
    </row>
    <row r="1247" spans="1:10" ht="18" customHeight="1">
      <c r="A1247" s="579"/>
      <c r="B1247" s="1247" t="s">
        <v>110907</v>
      </c>
      <c r="C1247" s="1248"/>
      <c r="D1247" s="1249">
        <f>'学校17頁 '!D34</f>
        <v>0</v>
      </c>
      <c r="E1247" s="329" t="s">
        <v>334</v>
      </c>
      <c r="F1247" s="329" t="s">
        <v>110912</v>
      </c>
      <c r="G1247" s="329" t="s">
        <v>98</v>
      </c>
      <c r="H1247" s="4" t="str">
        <f t="shared" si="81"/>
        <v>Ⅲ-7-小-④（b）</v>
      </c>
      <c r="J1247" s="4">
        <f t="shared" si="82"/>
        <v>1</v>
      </c>
    </row>
    <row r="1248" spans="1:10" ht="18" customHeight="1">
      <c r="A1248" s="579"/>
      <c r="B1248" s="1241" t="s">
        <v>110917</v>
      </c>
      <c r="C1248" s="1242"/>
      <c r="D1248" s="1243">
        <f>'学校17頁 '!D35</f>
        <v>0</v>
      </c>
      <c r="E1248" s="329" t="s">
        <v>334</v>
      </c>
      <c r="F1248" s="329" t="s">
        <v>110912</v>
      </c>
      <c r="G1248" s="329" t="s">
        <v>98</v>
      </c>
      <c r="H1248" s="4" t="str">
        <f t="shared" si="81"/>
        <v>Ⅲ-7-小-B⑤上記以外</v>
      </c>
      <c r="J1248" s="4">
        <f t="shared" si="82"/>
        <v>1</v>
      </c>
    </row>
    <row r="1249" spans="1:10" ht="18" customHeight="1">
      <c r="A1249" s="579"/>
      <c r="B1249" s="1244" t="s">
        <v>110908</v>
      </c>
      <c r="C1249" s="1245"/>
      <c r="D1249" s="1246">
        <f>'学校17頁 '!D36</f>
        <v>0</v>
      </c>
      <c r="E1249" s="329" t="s">
        <v>334</v>
      </c>
      <c r="F1249" s="329" t="s">
        <v>110912</v>
      </c>
      <c r="G1249" s="329" t="s">
        <v>98</v>
      </c>
      <c r="H1249" s="4" t="str">
        <f t="shared" si="81"/>
        <v>Ⅲ-7-小-⑤（a）</v>
      </c>
      <c r="J1249" s="4">
        <f t="shared" si="82"/>
        <v>1</v>
      </c>
    </row>
    <row r="1250" spans="1:10" ht="18" customHeight="1">
      <c r="A1250" s="579"/>
      <c r="B1250" s="1247" t="s">
        <v>110909</v>
      </c>
      <c r="C1250" s="1248"/>
      <c r="D1250" s="1249">
        <f>'学校17頁 '!D37</f>
        <v>0</v>
      </c>
      <c r="E1250" s="329" t="s">
        <v>334</v>
      </c>
      <c r="F1250" s="329" t="s">
        <v>110912</v>
      </c>
      <c r="G1250" s="329" t="s">
        <v>98</v>
      </c>
      <c r="H1250" s="4" t="str">
        <f t="shared" si="81"/>
        <v>Ⅲ-7-小-⑤（b）</v>
      </c>
      <c r="J1250" s="4">
        <f t="shared" si="82"/>
        <v>1</v>
      </c>
    </row>
    <row r="1251" spans="1:10" ht="18" customHeight="1">
      <c r="A1251" s="1240" t="s">
        <v>51</v>
      </c>
      <c r="B1251" s="1241" t="s">
        <v>110897</v>
      </c>
      <c r="C1251" s="1242"/>
      <c r="D1251" s="1243">
        <f>'学校17頁 '!E20</f>
        <v>0</v>
      </c>
      <c r="E1251" s="329" t="s">
        <v>334</v>
      </c>
      <c r="F1251" s="329" t="s">
        <v>110912</v>
      </c>
      <c r="G1251" s="329" t="s">
        <v>103</v>
      </c>
      <c r="H1251" s="4" t="str">
        <f t="shared" si="81"/>
        <v>Ⅲ-7-中-A 1～5実人数</v>
      </c>
      <c r="J1251" s="4">
        <f t="shared" si="82"/>
        <v>1</v>
      </c>
    </row>
    <row r="1252" spans="1:10" ht="18" customHeight="1">
      <c r="A1252" s="579"/>
      <c r="B1252" s="1244" t="s">
        <v>110898</v>
      </c>
      <c r="C1252" s="1245"/>
      <c r="D1252" s="1246">
        <f>'学校17頁 '!E21</f>
        <v>0</v>
      </c>
      <c r="E1252" s="329" t="s">
        <v>334</v>
      </c>
      <c r="F1252" s="329" t="s">
        <v>110912</v>
      </c>
      <c r="G1252" s="329" t="s">
        <v>103</v>
      </c>
      <c r="H1252" s="4" t="str">
        <f t="shared" ref="H1252:H1268" si="83">E1252&amp;F1252&amp;G1252&amp;B1252</f>
        <v>Ⅲ-7-中-（a）うち、評価・評定に反映</v>
      </c>
      <c r="J1252" s="4">
        <f t="shared" si="82"/>
        <v>1</v>
      </c>
    </row>
    <row r="1253" spans="1:10" ht="18" customHeight="1">
      <c r="A1253" s="579"/>
      <c r="B1253" s="1247" t="s">
        <v>110899</v>
      </c>
      <c r="C1253" s="1248"/>
      <c r="D1253" s="1249">
        <f>'学校17頁 '!E22</f>
        <v>0</v>
      </c>
      <c r="E1253" s="329" t="s">
        <v>334</v>
      </c>
      <c r="F1253" s="329" t="s">
        <v>110912</v>
      </c>
      <c r="G1253" s="329" t="s">
        <v>103</v>
      </c>
      <c r="H1253" s="4" t="str">
        <f t="shared" si="83"/>
        <v>Ⅲ-7-中-（b）うち、総合所見に反映</v>
      </c>
      <c r="J1253" s="4">
        <f t="shared" si="82"/>
        <v>1</v>
      </c>
    </row>
    <row r="1254" spans="1:10" ht="18" customHeight="1">
      <c r="A1254" s="579"/>
      <c r="B1254" s="1241" t="s">
        <v>110918</v>
      </c>
      <c r="C1254" s="1242"/>
      <c r="D1254" s="1243">
        <f>'学校17頁 '!E23</f>
        <v>0</v>
      </c>
      <c r="E1254" s="329" t="s">
        <v>334</v>
      </c>
      <c r="F1254" s="329" t="s">
        <v>110912</v>
      </c>
      <c r="G1254" s="329" t="s">
        <v>103</v>
      </c>
      <c r="H1254" s="4" t="str">
        <f t="shared" si="83"/>
        <v>Ⅲ-7-中-B①自宅等</v>
      </c>
      <c r="J1254" s="4">
        <f t="shared" si="82"/>
        <v>1</v>
      </c>
    </row>
    <row r="1255" spans="1:10" ht="18" customHeight="1">
      <c r="A1255" s="579"/>
      <c r="B1255" s="1244" t="s">
        <v>110900</v>
      </c>
      <c r="C1255" s="1245"/>
      <c r="D1255" s="1246">
        <f>'学校17頁 '!E24</f>
        <v>0</v>
      </c>
      <c r="E1255" s="329" t="s">
        <v>334</v>
      </c>
      <c r="F1255" s="329" t="s">
        <v>110912</v>
      </c>
      <c r="G1255" s="329" t="s">
        <v>103</v>
      </c>
      <c r="H1255" s="4" t="str">
        <f t="shared" si="83"/>
        <v>Ⅲ-7-中-①（a）</v>
      </c>
      <c r="J1255" s="4">
        <f t="shared" si="82"/>
        <v>1</v>
      </c>
    </row>
    <row r="1256" spans="1:10" ht="18" customHeight="1">
      <c r="A1256" s="579"/>
      <c r="B1256" s="1247" t="s">
        <v>110901</v>
      </c>
      <c r="C1256" s="1248"/>
      <c r="D1256" s="1249">
        <f>'学校17頁 '!E25</f>
        <v>0</v>
      </c>
      <c r="E1256" s="329" t="s">
        <v>334</v>
      </c>
      <c r="F1256" s="329" t="s">
        <v>110912</v>
      </c>
      <c r="G1256" s="329" t="s">
        <v>103</v>
      </c>
      <c r="H1256" s="4" t="str">
        <f t="shared" si="83"/>
        <v>Ⅲ-7-中-①（b）</v>
      </c>
      <c r="J1256" s="4">
        <f t="shared" si="82"/>
        <v>1</v>
      </c>
    </row>
    <row r="1257" spans="1:10" ht="18" customHeight="1">
      <c r="A1257" s="579"/>
      <c r="B1257" s="1241" t="s">
        <v>110914</v>
      </c>
      <c r="C1257" s="1242"/>
      <c r="D1257" s="1243">
        <f>'学校17頁 '!E26</f>
        <v>0</v>
      </c>
      <c r="E1257" s="329" t="s">
        <v>334</v>
      </c>
      <c r="F1257" s="329" t="s">
        <v>110912</v>
      </c>
      <c r="G1257" s="329" t="s">
        <v>103</v>
      </c>
      <c r="H1257" s="4" t="str">
        <f t="shared" si="83"/>
        <v>Ⅲ-7-中-B②教育支援センター</v>
      </c>
      <c r="J1257" s="4">
        <f t="shared" si="82"/>
        <v>1</v>
      </c>
    </row>
    <row r="1258" spans="1:10" ht="18" customHeight="1">
      <c r="A1258" s="579"/>
      <c r="B1258" s="1244" t="s">
        <v>110902</v>
      </c>
      <c r="C1258" s="1245"/>
      <c r="D1258" s="1246">
        <f>'学校17頁 '!E27</f>
        <v>0</v>
      </c>
      <c r="E1258" s="329" t="s">
        <v>334</v>
      </c>
      <c r="F1258" s="329" t="s">
        <v>110912</v>
      </c>
      <c r="G1258" s="329" t="s">
        <v>103</v>
      </c>
      <c r="H1258" s="4" t="str">
        <f t="shared" si="83"/>
        <v>Ⅲ-7-中-②（a）</v>
      </c>
      <c r="J1258" s="4">
        <f t="shared" si="82"/>
        <v>1</v>
      </c>
    </row>
    <row r="1259" spans="1:10" ht="18" customHeight="1">
      <c r="A1259" s="579"/>
      <c r="B1259" s="1247" t="s">
        <v>110903</v>
      </c>
      <c r="C1259" s="1248"/>
      <c r="D1259" s="1249">
        <f>'学校17頁 '!E28</f>
        <v>0</v>
      </c>
      <c r="E1259" s="329" t="s">
        <v>334</v>
      </c>
      <c r="F1259" s="329" t="s">
        <v>110912</v>
      </c>
      <c r="G1259" s="329" t="s">
        <v>103</v>
      </c>
      <c r="H1259" s="4" t="str">
        <f t="shared" si="83"/>
        <v>Ⅲ-7-中-②（b)</v>
      </c>
      <c r="J1259" s="4">
        <f t="shared" si="82"/>
        <v>1</v>
      </c>
    </row>
    <row r="1260" spans="1:10" ht="18" customHeight="1">
      <c r="A1260" s="579"/>
      <c r="B1260" s="1241" t="s">
        <v>110919</v>
      </c>
      <c r="C1260" s="1242"/>
      <c r="D1260" s="1243">
        <f>'学校17頁 '!E29</f>
        <v>0</v>
      </c>
      <c r="E1260" s="329" t="s">
        <v>334</v>
      </c>
      <c r="F1260" s="329" t="s">
        <v>110912</v>
      </c>
      <c r="G1260" s="329" t="s">
        <v>103</v>
      </c>
      <c r="H1260" s="4" t="str">
        <f t="shared" si="83"/>
        <v>Ⅲ-7-中-B③教育委員会</v>
      </c>
      <c r="J1260" s="4">
        <f t="shared" si="82"/>
        <v>1</v>
      </c>
    </row>
    <row r="1261" spans="1:10" ht="18" customHeight="1">
      <c r="A1261" s="579"/>
      <c r="B1261" s="1244" t="s">
        <v>110904</v>
      </c>
      <c r="C1261" s="1245"/>
      <c r="D1261" s="1246">
        <f>'学校17頁 '!E30</f>
        <v>0</v>
      </c>
      <c r="E1261" s="329" t="s">
        <v>334</v>
      </c>
      <c r="F1261" s="329" t="s">
        <v>110912</v>
      </c>
      <c r="G1261" s="329" t="s">
        <v>103</v>
      </c>
      <c r="H1261" s="4" t="str">
        <f t="shared" si="83"/>
        <v>Ⅲ-7-中-③（a）</v>
      </c>
      <c r="J1261" s="4">
        <f t="shared" si="82"/>
        <v>1</v>
      </c>
    </row>
    <row r="1262" spans="1:10" ht="18" customHeight="1">
      <c r="A1262" s="579"/>
      <c r="B1262" s="1247" t="s">
        <v>110905</v>
      </c>
      <c r="C1262" s="1248"/>
      <c r="D1262" s="1249">
        <f>'学校17頁 '!E31</f>
        <v>0</v>
      </c>
      <c r="E1262" s="329" t="s">
        <v>334</v>
      </c>
      <c r="F1262" s="329" t="s">
        <v>110912</v>
      </c>
      <c r="G1262" s="329" t="s">
        <v>103</v>
      </c>
      <c r="H1262" s="4" t="str">
        <f t="shared" si="83"/>
        <v>Ⅲ-7-中-③（b）</v>
      </c>
      <c r="J1262" s="4">
        <f t="shared" si="82"/>
        <v>1</v>
      </c>
    </row>
    <row r="1263" spans="1:10" ht="18" customHeight="1">
      <c r="A1263" s="579"/>
      <c r="B1263" s="1241" t="s">
        <v>110916</v>
      </c>
      <c r="C1263" s="1242"/>
      <c r="D1263" s="1243">
        <f>'学校17頁 '!E32</f>
        <v>0</v>
      </c>
      <c r="E1263" s="329" t="s">
        <v>334</v>
      </c>
      <c r="F1263" s="329" t="s">
        <v>110912</v>
      </c>
      <c r="G1263" s="329" t="s">
        <v>103</v>
      </c>
      <c r="H1263" s="4" t="str">
        <f t="shared" si="83"/>
        <v>Ⅲ-7-中-B④民間</v>
      </c>
      <c r="J1263" s="4">
        <f t="shared" si="82"/>
        <v>1</v>
      </c>
    </row>
    <row r="1264" spans="1:10" ht="18" customHeight="1">
      <c r="A1264" s="579"/>
      <c r="B1264" s="1244" t="s">
        <v>110906</v>
      </c>
      <c r="C1264" s="1245"/>
      <c r="D1264" s="1246">
        <f>'学校17頁 '!E33</f>
        <v>0</v>
      </c>
      <c r="E1264" s="329" t="s">
        <v>334</v>
      </c>
      <c r="F1264" s="329" t="s">
        <v>110912</v>
      </c>
      <c r="G1264" s="329" t="s">
        <v>103</v>
      </c>
      <c r="H1264" s="4" t="str">
        <f t="shared" si="83"/>
        <v>Ⅲ-7-中-④（a）</v>
      </c>
      <c r="J1264" s="4">
        <f t="shared" si="82"/>
        <v>1</v>
      </c>
    </row>
    <row r="1265" spans="1:10" ht="18" customHeight="1">
      <c r="A1265" s="579"/>
      <c r="B1265" s="1247" t="s">
        <v>110907</v>
      </c>
      <c r="C1265" s="1248"/>
      <c r="D1265" s="1249">
        <f>'学校17頁 '!E34</f>
        <v>0</v>
      </c>
      <c r="E1265" s="329" t="s">
        <v>334</v>
      </c>
      <c r="F1265" s="329" t="s">
        <v>110912</v>
      </c>
      <c r="G1265" s="329" t="s">
        <v>103</v>
      </c>
      <c r="H1265" s="4" t="str">
        <f t="shared" si="83"/>
        <v>Ⅲ-7-中-④（b）</v>
      </c>
      <c r="J1265" s="4">
        <f t="shared" si="82"/>
        <v>1</v>
      </c>
    </row>
    <row r="1266" spans="1:10" ht="18" customHeight="1">
      <c r="A1266" s="579"/>
      <c r="B1266" s="1241" t="s">
        <v>110917</v>
      </c>
      <c r="C1266" s="1242"/>
      <c r="D1266" s="1243">
        <f>'学校17頁 '!E35</f>
        <v>0</v>
      </c>
      <c r="E1266" s="329" t="s">
        <v>334</v>
      </c>
      <c r="F1266" s="329" t="s">
        <v>110912</v>
      </c>
      <c r="G1266" s="329" t="s">
        <v>103</v>
      </c>
      <c r="H1266" s="4" t="str">
        <f t="shared" si="83"/>
        <v>Ⅲ-7-中-B⑤上記以外</v>
      </c>
      <c r="J1266" s="4">
        <f t="shared" si="82"/>
        <v>1</v>
      </c>
    </row>
    <row r="1267" spans="1:10" ht="18" customHeight="1">
      <c r="A1267" s="579"/>
      <c r="B1267" s="1244" t="s">
        <v>110908</v>
      </c>
      <c r="C1267" s="1245"/>
      <c r="D1267" s="1246">
        <f>'学校17頁 '!E36</f>
        <v>0</v>
      </c>
      <c r="E1267" s="329" t="s">
        <v>334</v>
      </c>
      <c r="F1267" s="329" t="s">
        <v>110912</v>
      </c>
      <c r="G1267" s="329" t="s">
        <v>103</v>
      </c>
      <c r="H1267" s="4" t="str">
        <f t="shared" si="83"/>
        <v>Ⅲ-7-中-⑤（a）</v>
      </c>
      <c r="J1267" s="4">
        <f t="shared" si="82"/>
        <v>1</v>
      </c>
    </row>
    <row r="1268" spans="1:10" ht="18" customHeight="1">
      <c r="A1268" s="579"/>
      <c r="B1268" s="1247" t="s">
        <v>110909</v>
      </c>
      <c r="C1268" s="1248"/>
      <c r="D1268" s="1249">
        <f>'学校17頁 '!E37</f>
        <v>0</v>
      </c>
      <c r="E1268" s="329" t="s">
        <v>334</v>
      </c>
      <c r="F1268" s="329" t="s">
        <v>110912</v>
      </c>
      <c r="G1268" s="329" t="s">
        <v>103</v>
      </c>
      <c r="H1268" s="4" t="str">
        <f t="shared" si="83"/>
        <v>Ⅲ-7-中-⑤（b）</v>
      </c>
      <c r="J1268" s="4">
        <f t="shared" si="82"/>
        <v>1</v>
      </c>
    </row>
    <row r="1269" spans="1:10" ht="18" customHeight="1">
      <c r="A1269" s="796" t="s">
        <v>110910</v>
      </c>
      <c r="B1269" s="826"/>
      <c r="C1269" s="135"/>
      <c r="D1269" s="656"/>
      <c r="H1269" s="332" t="str">
        <f>A1269</f>
        <v>８．都道府県教育委員会及び市町村教育委員会が設置する「教育支援センター」の状況</v>
      </c>
      <c r="J1269" s="4">
        <f t="shared" si="82"/>
        <v>1</v>
      </c>
    </row>
    <row r="1270" spans="1:10" ht="18" customHeight="1">
      <c r="A1270" s="847" t="s">
        <v>425</v>
      </c>
      <c r="B1270" s="840" t="s">
        <v>426</v>
      </c>
      <c r="C1270" s="622"/>
      <c r="D1270" s="658">
        <f>委員会2頁!C4</f>
        <v>0</v>
      </c>
      <c r="E1270" s="329" t="s">
        <v>334</v>
      </c>
      <c r="F1270" s="329" t="s">
        <v>110911</v>
      </c>
      <c r="G1270" s="329" t="s">
        <v>297</v>
      </c>
      <c r="H1270" s="4" t="str">
        <f t="shared" si="77"/>
        <v>Ⅲ-8-都道府県-設置数</v>
      </c>
      <c r="J1270" s="4">
        <f t="shared" si="82"/>
        <v>1</v>
      </c>
    </row>
    <row r="1271" spans="1:10" ht="18" customHeight="1">
      <c r="A1271" s="573" t="s">
        <v>427</v>
      </c>
      <c r="B1271" s="576" t="s">
        <v>428</v>
      </c>
      <c r="C1271" s="800"/>
      <c r="D1271" s="801">
        <f>委員会2頁!C5</f>
        <v>0</v>
      </c>
      <c r="E1271" s="329" t="s">
        <v>334</v>
      </c>
      <c r="F1271" s="329" t="s">
        <v>110911</v>
      </c>
      <c r="G1271" s="329" t="s">
        <v>297</v>
      </c>
      <c r="H1271" s="4" t="str">
        <f t="shared" si="77"/>
        <v>Ⅲ-8-都道府県-常勤</v>
      </c>
      <c r="J1271" s="4">
        <f t="shared" si="82"/>
        <v>1</v>
      </c>
    </row>
    <row r="1272" spans="1:10" ht="18" customHeight="1">
      <c r="A1272" s="573"/>
      <c r="B1272" s="576" t="s">
        <v>429</v>
      </c>
      <c r="C1272" s="9"/>
      <c r="D1272" s="801">
        <f>委員会2頁!C6</f>
        <v>0</v>
      </c>
      <c r="E1272" s="329" t="s">
        <v>334</v>
      </c>
      <c r="F1272" s="329" t="s">
        <v>110911</v>
      </c>
      <c r="G1272" s="329" t="s">
        <v>297</v>
      </c>
      <c r="H1272" s="4" t="str">
        <f t="shared" si="77"/>
        <v>Ⅲ-8-都道府県-非常勤</v>
      </c>
      <c r="J1272" s="4">
        <f t="shared" si="82"/>
        <v>1</v>
      </c>
    </row>
    <row r="1273" spans="1:10" ht="18" customHeight="1">
      <c r="A1273" s="573"/>
      <c r="B1273" s="574" t="s">
        <v>87</v>
      </c>
      <c r="C1273" s="812"/>
      <c r="D1273" s="795">
        <f>委員会2頁!C7</f>
        <v>0</v>
      </c>
      <c r="E1273" s="329" t="s">
        <v>334</v>
      </c>
      <c r="F1273" s="329" t="s">
        <v>110911</v>
      </c>
      <c r="G1273" s="329" t="s">
        <v>297</v>
      </c>
      <c r="H1273" s="4" t="str">
        <f t="shared" si="77"/>
        <v>Ⅲ-8-都道府県-計</v>
      </c>
      <c r="J1273" s="4">
        <f t="shared" si="82"/>
        <v>1</v>
      </c>
    </row>
    <row r="1274" spans="1:10" ht="18" customHeight="1">
      <c r="A1274" s="847" t="s">
        <v>430</v>
      </c>
      <c r="B1274" s="840" t="s">
        <v>426</v>
      </c>
      <c r="C1274" s="622"/>
      <c r="D1274" s="657">
        <f>委員会2頁!D4</f>
        <v>0</v>
      </c>
      <c r="E1274" s="329" t="s">
        <v>334</v>
      </c>
      <c r="F1274" s="329" t="s">
        <v>110911</v>
      </c>
      <c r="G1274" s="329" t="s">
        <v>288</v>
      </c>
      <c r="H1274" s="4" t="str">
        <f t="shared" si="77"/>
        <v>Ⅲ-8-市町村-設置数</v>
      </c>
      <c r="J1274" s="4">
        <f t="shared" si="82"/>
        <v>1</v>
      </c>
    </row>
    <row r="1275" spans="1:10" ht="18" customHeight="1">
      <c r="A1275" s="573" t="s">
        <v>431</v>
      </c>
      <c r="B1275" s="576" t="s">
        <v>428</v>
      </c>
      <c r="C1275" s="9"/>
      <c r="D1275" s="658">
        <f>委員会2頁!D5</f>
        <v>0</v>
      </c>
      <c r="E1275" s="329" t="s">
        <v>334</v>
      </c>
      <c r="F1275" s="329" t="s">
        <v>110911</v>
      </c>
      <c r="G1275" s="329" t="s">
        <v>288</v>
      </c>
      <c r="H1275" s="4" t="str">
        <f t="shared" si="77"/>
        <v>Ⅲ-8-市町村-常勤</v>
      </c>
      <c r="J1275" s="4">
        <f t="shared" si="82"/>
        <v>1</v>
      </c>
    </row>
    <row r="1276" spans="1:10" ht="18" customHeight="1">
      <c r="A1276" s="573"/>
      <c r="B1276" s="837" t="s">
        <v>429</v>
      </c>
      <c r="C1276" s="9"/>
      <c r="D1276" s="658">
        <f>委員会2頁!D6</f>
        <v>0</v>
      </c>
      <c r="E1276" s="329" t="s">
        <v>334</v>
      </c>
      <c r="F1276" s="329" t="s">
        <v>110911</v>
      </c>
      <c r="G1276" s="329" t="s">
        <v>288</v>
      </c>
      <c r="H1276" s="4" t="str">
        <f t="shared" si="77"/>
        <v>Ⅲ-8-市町村-非常勤</v>
      </c>
      <c r="J1276" s="4">
        <f t="shared" si="82"/>
        <v>1</v>
      </c>
    </row>
    <row r="1277" spans="1:10" ht="18" customHeight="1">
      <c r="A1277" s="578"/>
      <c r="B1277" s="836" t="s">
        <v>87</v>
      </c>
      <c r="C1277" s="135"/>
      <c r="D1277" s="656">
        <f>委員会2頁!D7</f>
        <v>0</v>
      </c>
      <c r="E1277" s="329" t="s">
        <v>334</v>
      </c>
      <c r="F1277" s="329" t="s">
        <v>110911</v>
      </c>
      <c r="G1277" s="329" t="s">
        <v>288</v>
      </c>
      <c r="H1277" s="4" t="str">
        <f t="shared" si="77"/>
        <v>Ⅲ-8-市町村-計</v>
      </c>
      <c r="J1277" s="4">
        <f t="shared" si="82"/>
        <v>1</v>
      </c>
    </row>
    <row r="1278" spans="1:10" ht="18" customHeight="1">
      <c r="A1278" s="357" t="s">
        <v>432</v>
      </c>
      <c r="B1278" s="640"/>
      <c r="C1278" s="627"/>
      <c r="D1278" s="661"/>
      <c r="H1278" s="332" t="str">
        <f>A1278</f>
        <v>調査Ⅳ（高校長期欠席）</v>
      </c>
      <c r="J1278" s="4">
        <f t="shared" si="82"/>
        <v>1</v>
      </c>
    </row>
    <row r="1279" spans="1:10" ht="18" customHeight="1">
      <c r="A1279" s="349" t="s">
        <v>433</v>
      </c>
      <c r="B1279" s="379"/>
      <c r="C1279" s="116"/>
      <c r="D1279" s="660"/>
      <c r="H1279" s="332" t="str">
        <f>A1279</f>
        <v>1．高校・長期欠席者の状況</v>
      </c>
      <c r="J1279" s="4">
        <f t="shared" si="82"/>
        <v>1</v>
      </c>
    </row>
    <row r="1280" spans="1:10" ht="18" customHeight="1">
      <c r="A1280" s="848" t="s">
        <v>434</v>
      </c>
      <c r="B1280" s="849" t="s">
        <v>435</v>
      </c>
      <c r="C1280" s="622"/>
      <c r="D1280" s="657">
        <f>学校1８頁!C$11</f>
        <v>0</v>
      </c>
      <c r="E1280" s="329" t="s">
        <v>436</v>
      </c>
      <c r="F1280" s="329" t="s">
        <v>97</v>
      </c>
      <c r="G1280" s="329" t="s">
        <v>335</v>
      </c>
      <c r="H1280" s="4" t="str">
        <f t="shared" si="77"/>
        <v>Ⅳ-1-病気-全・1</v>
      </c>
      <c r="J1280" s="4">
        <f t="shared" si="82"/>
        <v>1</v>
      </c>
    </row>
    <row r="1281" spans="1:10" ht="18" customHeight="1">
      <c r="A1281" s="358"/>
      <c r="B1281" s="359" t="s">
        <v>437</v>
      </c>
      <c r="C1281" s="9"/>
      <c r="D1281" s="655">
        <f>学校1８頁!C$12</f>
        <v>0</v>
      </c>
      <c r="E1281" s="329" t="s">
        <v>436</v>
      </c>
      <c r="F1281" s="329" t="s">
        <v>97</v>
      </c>
      <c r="G1281" s="329" t="s">
        <v>335</v>
      </c>
      <c r="H1281" s="4" t="str">
        <f t="shared" si="77"/>
        <v>Ⅳ-1-病気-全・2</v>
      </c>
      <c r="J1281" s="4">
        <f t="shared" si="82"/>
        <v>1</v>
      </c>
    </row>
    <row r="1282" spans="1:10" ht="18" customHeight="1">
      <c r="A1282" s="358"/>
      <c r="B1282" s="359" t="s">
        <v>438</v>
      </c>
      <c r="C1282" s="9"/>
      <c r="D1282" s="655">
        <f>学校1８頁!C$13</f>
        <v>0</v>
      </c>
      <c r="E1282" s="329" t="s">
        <v>436</v>
      </c>
      <c r="F1282" s="329" t="s">
        <v>97</v>
      </c>
      <c r="G1282" s="329" t="s">
        <v>335</v>
      </c>
      <c r="H1282" s="4" t="str">
        <f t="shared" si="77"/>
        <v>Ⅳ-1-病気-全・3</v>
      </c>
      <c r="J1282" s="4">
        <f t="shared" si="82"/>
        <v>1</v>
      </c>
    </row>
    <row r="1283" spans="1:10" ht="18" customHeight="1">
      <c r="A1283" s="358"/>
      <c r="B1283" s="359" t="s">
        <v>439</v>
      </c>
      <c r="C1283" s="8"/>
      <c r="D1283" s="655">
        <f>学校1８頁!C$15</f>
        <v>0</v>
      </c>
      <c r="E1283" s="329" t="s">
        <v>436</v>
      </c>
      <c r="F1283" s="329" t="s">
        <v>97</v>
      </c>
      <c r="G1283" s="329" t="s">
        <v>335</v>
      </c>
      <c r="H1283" s="4" t="str">
        <f t="shared" si="77"/>
        <v>Ⅳ-1-病気-全・単</v>
      </c>
      <c r="J1283" s="4">
        <f t="shared" si="82"/>
        <v>1</v>
      </c>
    </row>
    <row r="1284" spans="1:10" ht="18" customHeight="1">
      <c r="A1284" s="358"/>
      <c r="B1284" s="585" t="s">
        <v>440</v>
      </c>
      <c r="C1284" s="812"/>
      <c r="D1284" s="795">
        <f>学校1８頁!C$16</f>
        <v>0</v>
      </c>
      <c r="E1284" s="329" t="s">
        <v>436</v>
      </c>
      <c r="F1284" s="329" t="s">
        <v>97</v>
      </c>
      <c r="G1284" s="329" t="s">
        <v>335</v>
      </c>
      <c r="H1284" s="4" t="str">
        <f t="shared" si="77"/>
        <v>Ⅳ-1-病気-全・合計</v>
      </c>
      <c r="J1284" s="4">
        <f t="shared" si="82"/>
        <v>1</v>
      </c>
    </row>
    <row r="1285" spans="1:10" ht="18" customHeight="1">
      <c r="A1285" s="358"/>
      <c r="B1285" s="849" t="s">
        <v>441</v>
      </c>
      <c r="C1285" s="622"/>
      <c r="D1285" s="658">
        <f>学校1８頁!O$11</f>
        <v>0</v>
      </c>
      <c r="E1285" s="329" t="s">
        <v>436</v>
      </c>
      <c r="F1285" s="329" t="s">
        <v>97</v>
      </c>
      <c r="G1285" s="329" t="s">
        <v>335</v>
      </c>
      <c r="H1285" s="4" t="str">
        <f t="shared" si="77"/>
        <v>Ⅳ-1-病気-定・1</v>
      </c>
      <c r="J1285" s="4">
        <f t="shared" si="82"/>
        <v>1</v>
      </c>
    </row>
    <row r="1286" spans="1:10" ht="18" customHeight="1">
      <c r="A1286" s="358"/>
      <c r="B1286" s="359" t="s">
        <v>442</v>
      </c>
      <c r="C1286" s="9"/>
      <c r="D1286" s="801">
        <f>学校1８頁!O$12</f>
        <v>0</v>
      </c>
      <c r="E1286" s="329" t="s">
        <v>436</v>
      </c>
      <c r="F1286" s="329" t="s">
        <v>97</v>
      </c>
      <c r="G1286" s="329" t="s">
        <v>335</v>
      </c>
      <c r="H1286" s="4" t="str">
        <f t="shared" si="77"/>
        <v>Ⅳ-1-病気-定・2</v>
      </c>
      <c r="J1286" s="4">
        <f t="shared" si="82"/>
        <v>1</v>
      </c>
    </row>
    <row r="1287" spans="1:10" ht="18" customHeight="1">
      <c r="A1287" s="358"/>
      <c r="B1287" s="359" t="s">
        <v>443</v>
      </c>
      <c r="C1287" s="9"/>
      <c r="D1287" s="801">
        <f>学校1８頁!O$13</f>
        <v>0</v>
      </c>
      <c r="E1287" s="329" t="s">
        <v>436</v>
      </c>
      <c r="F1287" s="329" t="s">
        <v>97</v>
      </c>
      <c r="G1287" s="329" t="s">
        <v>335</v>
      </c>
      <c r="H1287" s="4" t="str">
        <f t="shared" si="77"/>
        <v>Ⅳ-1-病気-定・3</v>
      </c>
      <c r="J1287" s="4">
        <f t="shared" si="82"/>
        <v>1</v>
      </c>
    </row>
    <row r="1288" spans="1:10" ht="18" customHeight="1">
      <c r="A1288" s="358"/>
      <c r="B1288" s="359" t="s">
        <v>444</v>
      </c>
      <c r="C1288" s="9"/>
      <c r="D1288" s="801">
        <f>学校1８頁!O$14</f>
        <v>0</v>
      </c>
      <c r="E1288" s="329" t="s">
        <v>436</v>
      </c>
      <c r="F1288" s="329" t="s">
        <v>97</v>
      </c>
      <c r="G1288" s="329" t="s">
        <v>335</v>
      </c>
      <c r="H1288" s="4" t="str">
        <f t="shared" si="77"/>
        <v>Ⅳ-1-病気-定・4</v>
      </c>
      <c r="J1288" s="4">
        <f t="shared" si="82"/>
        <v>1</v>
      </c>
    </row>
    <row r="1289" spans="1:10" ht="18" customHeight="1">
      <c r="A1289" s="358"/>
      <c r="B1289" s="359" t="s">
        <v>445</v>
      </c>
      <c r="C1289" s="9"/>
      <c r="D1289" s="801">
        <f>学校1８頁!O$15</f>
        <v>0</v>
      </c>
      <c r="E1289" s="329" t="s">
        <v>436</v>
      </c>
      <c r="F1289" s="329" t="s">
        <v>97</v>
      </c>
      <c r="G1289" s="329" t="s">
        <v>335</v>
      </c>
      <c r="H1289" s="4" t="str">
        <f t="shared" si="77"/>
        <v>Ⅳ-1-病気-定・単</v>
      </c>
      <c r="J1289" s="4">
        <f t="shared" si="82"/>
        <v>1</v>
      </c>
    </row>
    <row r="1290" spans="1:10" ht="18" customHeight="1">
      <c r="A1290" s="358"/>
      <c r="B1290" s="585" t="s">
        <v>446</v>
      </c>
      <c r="C1290" s="812"/>
      <c r="D1290" s="795">
        <f>学校1８頁!O$16</f>
        <v>0</v>
      </c>
      <c r="E1290" s="329" t="s">
        <v>436</v>
      </c>
      <c r="F1290" s="329" t="s">
        <v>97</v>
      </c>
      <c r="G1290" s="329" t="s">
        <v>335</v>
      </c>
      <c r="H1290" s="4" t="str">
        <f t="shared" si="77"/>
        <v>Ⅳ-1-病気-定・合計</v>
      </c>
      <c r="J1290" s="4">
        <f t="shared" si="82"/>
        <v>1</v>
      </c>
    </row>
    <row r="1291" spans="1:10" ht="18" customHeight="1">
      <c r="A1291" s="848" t="s">
        <v>447</v>
      </c>
      <c r="B1291" s="849" t="s">
        <v>435</v>
      </c>
      <c r="C1291" s="622"/>
      <c r="D1291" s="657">
        <f>学校1８頁!D$11</f>
        <v>0</v>
      </c>
      <c r="E1291" s="329" t="s">
        <v>436</v>
      </c>
      <c r="F1291" s="329" t="s">
        <v>97</v>
      </c>
      <c r="G1291" s="329" t="s">
        <v>347</v>
      </c>
      <c r="H1291" s="4" t="str">
        <f t="shared" si="77"/>
        <v>Ⅳ-1-経済的理由-全・1</v>
      </c>
      <c r="J1291" s="4">
        <f t="shared" si="82"/>
        <v>1</v>
      </c>
    </row>
    <row r="1292" spans="1:10" ht="18" customHeight="1">
      <c r="A1292" s="358"/>
      <c r="B1292" s="359" t="s">
        <v>437</v>
      </c>
      <c r="C1292" s="9"/>
      <c r="D1292" s="658">
        <f>学校1８頁!D$12</f>
        <v>0</v>
      </c>
      <c r="E1292" s="329" t="s">
        <v>436</v>
      </c>
      <c r="F1292" s="329" t="s">
        <v>97</v>
      </c>
      <c r="G1292" s="329" t="s">
        <v>347</v>
      </c>
      <c r="H1292" s="4" t="str">
        <f t="shared" si="77"/>
        <v>Ⅳ-1-経済的理由-全・2</v>
      </c>
      <c r="J1292" s="4">
        <f t="shared" si="82"/>
        <v>1</v>
      </c>
    </row>
    <row r="1293" spans="1:10" ht="18" customHeight="1">
      <c r="A1293" s="358"/>
      <c r="B1293" s="359" t="s">
        <v>438</v>
      </c>
      <c r="C1293" s="9"/>
      <c r="D1293" s="801">
        <f>学校1８頁!D$13</f>
        <v>0</v>
      </c>
      <c r="E1293" s="329" t="s">
        <v>436</v>
      </c>
      <c r="F1293" s="329" t="s">
        <v>97</v>
      </c>
      <c r="G1293" s="329" t="s">
        <v>347</v>
      </c>
      <c r="H1293" s="4" t="str">
        <f t="shared" si="77"/>
        <v>Ⅳ-1-経済的理由-全・3</v>
      </c>
      <c r="J1293" s="4">
        <f t="shared" si="82"/>
        <v>1</v>
      </c>
    </row>
    <row r="1294" spans="1:10" ht="18" customHeight="1">
      <c r="A1294" s="358"/>
      <c r="B1294" s="359" t="s">
        <v>439</v>
      </c>
      <c r="C1294" s="9"/>
      <c r="D1294" s="655">
        <f>学校1８頁!D$15</f>
        <v>0</v>
      </c>
      <c r="E1294" s="329" t="s">
        <v>436</v>
      </c>
      <c r="F1294" s="329" t="s">
        <v>97</v>
      </c>
      <c r="G1294" s="329" t="s">
        <v>347</v>
      </c>
      <c r="H1294" s="4" t="str">
        <f t="shared" si="77"/>
        <v>Ⅳ-1-経済的理由-全・単</v>
      </c>
      <c r="J1294" s="4">
        <f t="shared" si="82"/>
        <v>1</v>
      </c>
    </row>
    <row r="1295" spans="1:10" ht="18" customHeight="1">
      <c r="A1295" s="358"/>
      <c r="B1295" s="360" t="s">
        <v>440</v>
      </c>
      <c r="C1295" s="812"/>
      <c r="D1295" s="795">
        <f>学校1８頁!D$16</f>
        <v>0</v>
      </c>
      <c r="E1295" s="329" t="s">
        <v>436</v>
      </c>
      <c r="F1295" s="329" t="s">
        <v>97</v>
      </c>
      <c r="G1295" s="329" t="s">
        <v>347</v>
      </c>
      <c r="H1295" s="4" t="str">
        <f t="shared" si="77"/>
        <v>Ⅳ-1-経済的理由-全・合計</v>
      </c>
      <c r="J1295" s="4">
        <f t="shared" si="82"/>
        <v>1</v>
      </c>
    </row>
    <row r="1296" spans="1:10" ht="18" customHeight="1">
      <c r="A1296" s="358"/>
      <c r="B1296" s="849" t="s">
        <v>441</v>
      </c>
      <c r="C1296" s="622"/>
      <c r="D1296" s="658">
        <f>学校1８頁!P$11</f>
        <v>0</v>
      </c>
      <c r="E1296" s="329" t="s">
        <v>436</v>
      </c>
      <c r="F1296" s="329" t="s">
        <v>97</v>
      </c>
      <c r="G1296" s="329" t="s">
        <v>347</v>
      </c>
      <c r="H1296" s="4" t="str">
        <f t="shared" si="77"/>
        <v>Ⅳ-1-経済的理由-定・1</v>
      </c>
      <c r="J1296" s="4">
        <f t="shared" si="82"/>
        <v>1</v>
      </c>
    </row>
    <row r="1297" spans="1:10" ht="18" customHeight="1">
      <c r="A1297" s="358"/>
      <c r="B1297" s="359" t="s">
        <v>442</v>
      </c>
      <c r="C1297" s="9"/>
      <c r="D1297" s="655">
        <f>学校1８頁!P$12</f>
        <v>0</v>
      </c>
      <c r="E1297" s="329" t="s">
        <v>436</v>
      </c>
      <c r="F1297" s="329" t="s">
        <v>97</v>
      </c>
      <c r="G1297" s="329" t="s">
        <v>347</v>
      </c>
      <c r="H1297" s="4" t="str">
        <f t="shared" si="77"/>
        <v>Ⅳ-1-経済的理由-定・2</v>
      </c>
      <c r="J1297" s="4">
        <f t="shared" si="82"/>
        <v>1</v>
      </c>
    </row>
    <row r="1298" spans="1:10" ht="18" customHeight="1">
      <c r="A1298" s="358"/>
      <c r="B1298" s="359" t="s">
        <v>443</v>
      </c>
      <c r="C1298" s="9"/>
      <c r="D1298" s="658">
        <f>学校1８頁!P$13</f>
        <v>0</v>
      </c>
      <c r="E1298" s="329" t="s">
        <v>436</v>
      </c>
      <c r="F1298" s="329" t="s">
        <v>97</v>
      </c>
      <c r="G1298" s="329" t="s">
        <v>347</v>
      </c>
      <c r="H1298" s="4" t="str">
        <f t="shared" ref="H1298:H1329" si="84">E1298&amp;F1298&amp;G1298&amp;B1298</f>
        <v>Ⅳ-1-経済的理由-定・3</v>
      </c>
      <c r="J1298" s="4">
        <f t="shared" si="82"/>
        <v>1</v>
      </c>
    </row>
    <row r="1299" spans="1:10" ht="18" customHeight="1">
      <c r="A1299" s="358"/>
      <c r="B1299" s="359" t="s">
        <v>444</v>
      </c>
      <c r="C1299" s="9"/>
      <c r="D1299" s="801">
        <f>学校1８頁!P$14</f>
        <v>0</v>
      </c>
      <c r="E1299" s="329" t="s">
        <v>436</v>
      </c>
      <c r="F1299" s="329" t="s">
        <v>97</v>
      </c>
      <c r="G1299" s="329" t="s">
        <v>347</v>
      </c>
      <c r="H1299" s="4" t="str">
        <f t="shared" si="84"/>
        <v>Ⅳ-1-経済的理由-定・4</v>
      </c>
      <c r="J1299" s="4">
        <f t="shared" si="82"/>
        <v>1</v>
      </c>
    </row>
    <row r="1300" spans="1:10" ht="18" customHeight="1">
      <c r="A1300" s="358"/>
      <c r="B1300" s="359" t="s">
        <v>445</v>
      </c>
      <c r="C1300" s="9"/>
      <c r="D1300" s="655">
        <f>学校1８頁!P$15</f>
        <v>0</v>
      </c>
      <c r="E1300" s="329" t="s">
        <v>436</v>
      </c>
      <c r="F1300" s="329" t="s">
        <v>97</v>
      </c>
      <c r="G1300" s="329" t="s">
        <v>347</v>
      </c>
      <c r="H1300" s="4" t="str">
        <f t="shared" si="84"/>
        <v>Ⅳ-1-経済的理由-定・単</v>
      </c>
      <c r="J1300" s="4">
        <f t="shared" si="82"/>
        <v>1</v>
      </c>
    </row>
    <row r="1301" spans="1:10" ht="18" customHeight="1">
      <c r="A1301" s="358"/>
      <c r="B1301" s="360" t="s">
        <v>446</v>
      </c>
      <c r="C1301" s="812"/>
      <c r="D1301" s="795">
        <f>学校1８頁!P$16</f>
        <v>0</v>
      </c>
      <c r="E1301" s="329" t="s">
        <v>436</v>
      </c>
      <c r="F1301" s="329" t="s">
        <v>97</v>
      </c>
      <c r="G1301" s="329" t="s">
        <v>347</v>
      </c>
      <c r="H1301" s="4" t="str">
        <f t="shared" si="84"/>
        <v>Ⅳ-1-経済的理由-定・合計</v>
      </c>
      <c r="J1301" s="4">
        <f t="shared" si="82"/>
        <v>1</v>
      </c>
    </row>
    <row r="1302" spans="1:10" ht="18" customHeight="1">
      <c r="A1302" s="848" t="s">
        <v>448</v>
      </c>
      <c r="B1302" s="849" t="s">
        <v>435</v>
      </c>
      <c r="C1302" s="622"/>
      <c r="D1302" s="657">
        <f>学校1８頁!E$11</f>
        <v>0</v>
      </c>
      <c r="E1302" s="329" t="s">
        <v>436</v>
      </c>
      <c r="F1302" s="329" t="s">
        <v>97</v>
      </c>
      <c r="G1302" s="329" t="s">
        <v>349</v>
      </c>
      <c r="H1302" s="4" t="str">
        <f t="shared" si="84"/>
        <v>Ⅳ-1-不登校-全・1</v>
      </c>
      <c r="J1302" s="4">
        <f t="shared" si="82"/>
        <v>1</v>
      </c>
    </row>
    <row r="1303" spans="1:10" ht="18" customHeight="1">
      <c r="A1303" s="358"/>
      <c r="B1303" s="359" t="s">
        <v>437</v>
      </c>
      <c r="C1303" s="9"/>
      <c r="D1303" s="658">
        <f>学校1８頁!E$12</f>
        <v>0</v>
      </c>
      <c r="E1303" s="329" t="s">
        <v>436</v>
      </c>
      <c r="F1303" s="329" t="s">
        <v>97</v>
      </c>
      <c r="G1303" s="329" t="s">
        <v>349</v>
      </c>
      <c r="H1303" s="4" t="str">
        <f t="shared" si="84"/>
        <v>Ⅳ-1-不登校-全・2</v>
      </c>
      <c r="J1303" s="4">
        <f t="shared" si="82"/>
        <v>1</v>
      </c>
    </row>
    <row r="1304" spans="1:10" ht="18" customHeight="1">
      <c r="A1304" s="358"/>
      <c r="B1304" s="359" t="s">
        <v>438</v>
      </c>
      <c r="C1304" s="9"/>
      <c r="D1304" s="801">
        <f>学校1８頁!E$13</f>
        <v>0</v>
      </c>
      <c r="E1304" s="329" t="s">
        <v>436</v>
      </c>
      <c r="F1304" s="329" t="s">
        <v>97</v>
      </c>
      <c r="G1304" s="329" t="s">
        <v>349</v>
      </c>
      <c r="H1304" s="4" t="str">
        <f t="shared" si="84"/>
        <v>Ⅳ-1-不登校-全・3</v>
      </c>
      <c r="J1304" s="4">
        <f t="shared" si="82"/>
        <v>1</v>
      </c>
    </row>
    <row r="1305" spans="1:10" ht="18" customHeight="1">
      <c r="A1305" s="358"/>
      <c r="B1305" s="359" t="s">
        <v>439</v>
      </c>
      <c r="C1305" s="9"/>
      <c r="D1305" s="655">
        <f>学校1８頁!E$15</f>
        <v>0</v>
      </c>
      <c r="E1305" s="329" t="s">
        <v>436</v>
      </c>
      <c r="F1305" s="329" t="s">
        <v>97</v>
      </c>
      <c r="G1305" s="329" t="s">
        <v>349</v>
      </c>
      <c r="H1305" s="4" t="str">
        <f t="shared" si="84"/>
        <v>Ⅳ-1-不登校-全・単</v>
      </c>
      <c r="J1305" s="4">
        <f t="shared" si="82"/>
        <v>1</v>
      </c>
    </row>
    <row r="1306" spans="1:10" ht="18" customHeight="1">
      <c r="A1306" s="358"/>
      <c r="B1306" s="585" t="s">
        <v>440</v>
      </c>
      <c r="C1306" s="812"/>
      <c r="D1306" s="795">
        <f>学校1８頁!E$16</f>
        <v>0</v>
      </c>
      <c r="E1306" s="329" t="s">
        <v>436</v>
      </c>
      <c r="F1306" s="329" t="s">
        <v>97</v>
      </c>
      <c r="G1306" s="329" t="s">
        <v>349</v>
      </c>
      <c r="H1306" s="4" t="str">
        <f t="shared" si="84"/>
        <v>Ⅳ-1-不登校-全・合計</v>
      </c>
      <c r="J1306" s="4">
        <f t="shared" si="82"/>
        <v>1</v>
      </c>
    </row>
    <row r="1307" spans="1:10" ht="18" customHeight="1">
      <c r="A1307" s="358"/>
      <c r="B1307" s="849" t="s">
        <v>441</v>
      </c>
      <c r="C1307" s="622"/>
      <c r="D1307" s="658">
        <f>学校1８頁!Q$11</f>
        <v>0</v>
      </c>
      <c r="E1307" s="329" t="s">
        <v>436</v>
      </c>
      <c r="F1307" s="329" t="s">
        <v>97</v>
      </c>
      <c r="G1307" s="329" t="s">
        <v>349</v>
      </c>
      <c r="H1307" s="4" t="str">
        <f t="shared" si="84"/>
        <v>Ⅳ-1-不登校-定・1</v>
      </c>
      <c r="J1307" s="4">
        <f t="shared" ref="J1307:J1370" si="85">COUNTIF($H$2:$H$2903,H1307)</f>
        <v>1</v>
      </c>
    </row>
    <row r="1308" spans="1:10" ht="18" customHeight="1">
      <c r="A1308" s="358"/>
      <c r="B1308" s="359" t="s">
        <v>442</v>
      </c>
      <c r="C1308" s="9"/>
      <c r="D1308" s="655">
        <f>学校1８頁!Q$12</f>
        <v>0</v>
      </c>
      <c r="E1308" s="329" t="s">
        <v>436</v>
      </c>
      <c r="F1308" s="329" t="s">
        <v>97</v>
      </c>
      <c r="G1308" s="329" t="s">
        <v>349</v>
      </c>
      <c r="H1308" s="4" t="str">
        <f t="shared" si="84"/>
        <v>Ⅳ-1-不登校-定・2</v>
      </c>
      <c r="J1308" s="4">
        <f t="shared" si="85"/>
        <v>1</v>
      </c>
    </row>
    <row r="1309" spans="1:10" ht="18" customHeight="1">
      <c r="A1309" s="358"/>
      <c r="B1309" s="359" t="s">
        <v>443</v>
      </c>
      <c r="C1309" s="9"/>
      <c r="D1309" s="658">
        <f>学校1８頁!Q$13</f>
        <v>0</v>
      </c>
      <c r="E1309" s="329" t="s">
        <v>436</v>
      </c>
      <c r="F1309" s="329" t="s">
        <v>97</v>
      </c>
      <c r="G1309" s="329" t="s">
        <v>349</v>
      </c>
      <c r="H1309" s="4" t="str">
        <f t="shared" si="84"/>
        <v>Ⅳ-1-不登校-定・3</v>
      </c>
      <c r="J1309" s="4">
        <f t="shared" si="85"/>
        <v>1</v>
      </c>
    </row>
    <row r="1310" spans="1:10" ht="18" customHeight="1">
      <c r="A1310" s="358"/>
      <c r="B1310" s="359" t="s">
        <v>444</v>
      </c>
      <c r="C1310" s="9"/>
      <c r="D1310" s="801">
        <f>学校1８頁!Q$14</f>
        <v>0</v>
      </c>
      <c r="E1310" s="329" t="s">
        <v>436</v>
      </c>
      <c r="F1310" s="329" t="s">
        <v>97</v>
      </c>
      <c r="G1310" s="329" t="s">
        <v>349</v>
      </c>
      <c r="H1310" s="4" t="str">
        <f t="shared" si="84"/>
        <v>Ⅳ-1-不登校-定・4</v>
      </c>
      <c r="J1310" s="4">
        <f t="shared" si="85"/>
        <v>1</v>
      </c>
    </row>
    <row r="1311" spans="1:10" ht="18" customHeight="1">
      <c r="A1311" s="358"/>
      <c r="B1311" s="359" t="s">
        <v>445</v>
      </c>
      <c r="C1311" s="9"/>
      <c r="D1311" s="655">
        <f>学校1８頁!Q$15</f>
        <v>0</v>
      </c>
      <c r="E1311" s="329" t="s">
        <v>436</v>
      </c>
      <c r="F1311" s="329" t="s">
        <v>97</v>
      </c>
      <c r="G1311" s="329" t="s">
        <v>349</v>
      </c>
      <c r="H1311" s="4" t="str">
        <f t="shared" si="84"/>
        <v>Ⅳ-1-不登校-定・単</v>
      </c>
      <c r="J1311" s="4">
        <f t="shared" si="85"/>
        <v>1</v>
      </c>
    </row>
    <row r="1312" spans="1:10" ht="18" customHeight="1">
      <c r="A1312" s="358"/>
      <c r="B1312" s="585" t="s">
        <v>446</v>
      </c>
      <c r="C1312" s="812"/>
      <c r="D1312" s="795">
        <f>学校1８頁!Q$16</f>
        <v>0</v>
      </c>
      <c r="E1312" s="329" t="s">
        <v>436</v>
      </c>
      <c r="F1312" s="329" t="s">
        <v>97</v>
      </c>
      <c r="G1312" s="329" t="s">
        <v>349</v>
      </c>
      <c r="H1312" s="4" t="str">
        <f t="shared" si="84"/>
        <v>Ⅳ-1-不登校-定・合計</v>
      </c>
      <c r="J1312" s="4">
        <f t="shared" si="85"/>
        <v>1</v>
      </c>
    </row>
    <row r="1313" spans="1:10" ht="18" customHeight="1">
      <c r="A1313" s="848" t="s">
        <v>449</v>
      </c>
      <c r="B1313" s="849" t="s">
        <v>435</v>
      </c>
      <c r="C1313" s="622"/>
      <c r="D1313" s="658">
        <f>学校1８頁!F$11</f>
        <v>0</v>
      </c>
      <c r="E1313" s="329" t="s">
        <v>436</v>
      </c>
      <c r="F1313" s="329" t="s">
        <v>97</v>
      </c>
      <c r="G1313" s="329" t="s">
        <v>351</v>
      </c>
      <c r="H1313" s="4" t="str">
        <f t="shared" si="84"/>
        <v>Ⅳ-1-前回あり-全・1</v>
      </c>
      <c r="J1313" s="4">
        <f t="shared" si="85"/>
        <v>1</v>
      </c>
    </row>
    <row r="1314" spans="1:10" ht="18" customHeight="1">
      <c r="A1314" s="358"/>
      <c r="B1314" s="359" t="s">
        <v>437</v>
      </c>
      <c r="C1314" s="9"/>
      <c r="D1314" s="655">
        <f>学校1８頁!F$12</f>
        <v>0</v>
      </c>
      <c r="E1314" s="329" t="s">
        <v>436</v>
      </c>
      <c r="F1314" s="329" t="s">
        <v>97</v>
      </c>
      <c r="G1314" s="329" t="s">
        <v>351</v>
      </c>
      <c r="H1314" s="4" t="str">
        <f t="shared" si="84"/>
        <v>Ⅳ-1-前回あり-全・2</v>
      </c>
      <c r="J1314" s="4">
        <f t="shared" si="85"/>
        <v>1</v>
      </c>
    </row>
    <row r="1315" spans="1:10" ht="18" customHeight="1">
      <c r="A1315" s="358"/>
      <c r="B1315" s="359" t="s">
        <v>438</v>
      </c>
      <c r="C1315" s="9"/>
      <c r="D1315" s="655">
        <f>学校1８頁!F$13</f>
        <v>0</v>
      </c>
      <c r="E1315" s="329" t="s">
        <v>436</v>
      </c>
      <c r="F1315" s="329" t="s">
        <v>97</v>
      </c>
      <c r="G1315" s="329" t="s">
        <v>351</v>
      </c>
      <c r="H1315" s="4" t="str">
        <f t="shared" si="84"/>
        <v>Ⅳ-1-前回あり-全・3</v>
      </c>
      <c r="J1315" s="4">
        <f t="shared" si="85"/>
        <v>1</v>
      </c>
    </row>
    <row r="1316" spans="1:10" ht="18" customHeight="1">
      <c r="A1316" s="358"/>
      <c r="B1316" s="359" t="s">
        <v>439</v>
      </c>
      <c r="C1316" s="9"/>
      <c r="D1316" s="655">
        <f>学校1８頁!F$15</f>
        <v>0</v>
      </c>
      <c r="E1316" s="329" t="s">
        <v>436</v>
      </c>
      <c r="F1316" s="329" t="s">
        <v>97</v>
      </c>
      <c r="G1316" s="329" t="s">
        <v>351</v>
      </c>
      <c r="H1316" s="4" t="str">
        <f t="shared" si="84"/>
        <v>Ⅳ-1-前回あり-全・単</v>
      </c>
      <c r="J1316" s="4">
        <f t="shared" si="85"/>
        <v>1</v>
      </c>
    </row>
    <row r="1317" spans="1:10" ht="18" customHeight="1">
      <c r="A1317" s="358"/>
      <c r="B1317" s="585" t="s">
        <v>440</v>
      </c>
      <c r="C1317" s="812"/>
      <c r="D1317" s="795">
        <f>学校1８頁!F$16</f>
        <v>0</v>
      </c>
      <c r="E1317" s="329" t="s">
        <v>436</v>
      </c>
      <c r="F1317" s="329" t="s">
        <v>97</v>
      </c>
      <c r="G1317" s="329" t="s">
        <v>351</v>
      </c>
      <c r="H1317" s="4" t="str">
        <f t="shared" si="84"/>
        <v>Ⅳ-1-前回あり-全・合計</v>
      </c>
      <c r="J1317" s="4">
        <f t="shared" si="85"/>
        <v>1</v>
      </c>
    </row>
    <row r="1318" spans="1:10" ht="18" customHeight="1">
      <c r="A1318" s="358"/>
      <c r="B1318" s="849" t="s">
        <v>441</v>
      </c>
      <c r="C1318" s="622"/>
      <c r="D1318" s="658">
        <f>学校1８頁!R$11</f>
        <v>0</v>
      </c>
      <c r="E1318" s="329" t="s">
        <v>436</v>
      </c>
      <c r="F1318" s="329" t="s">
        <v>97</v>
      </c>
      <c r="G1318" s="329" t="s">
        <v>351</v>
      </c>
      <c r="H1318" s="4" t="str">
        <f t="shared" si="84"/>
        <v>Ⅳ-1-前回あり-定・1</v>
      </c>
      <c r="J1318" s="4">
        <f t="shared" si="85"/>
        <v>1</v>
      </c>
    </row>
    <row r="1319" spans="1:10" ht="18" customHeight="1">
      <c r="A1319" s="358"/>
      <c r="B1319" s="359" t="s">
        <v>442</v>
      </c>
      <c r="C1319" s="9"/>
      <c r="D1319" s="655">
        <f>学校1８頁!R$12</f>
        <v>0</v>
      </c>
      <c r="E1319" s="329" t="s">
        <v>436</v>
      </c>
      <c r="F1319" s="329" t="s">
        <v>97</v>
      </c>
      <c r="G1319" s="329" t="s">
        <v>351</v>
      </c>
      <c r="H1319" s="4" t="str">
        <f t="shared" si="84"/>
        <v>Ⅳ-1-前回あり-定・2</v>
      </c>
      <c r="J1319" s="4">
        <f t="shared" si="85"/>
        <v>1</v>
      </c>
    </row>
    <row r="1320" spans="1:10" ht="18" customHeight="1">
      <c r="A1320" s="358"/>
      <c r="B1320" s="359" t="s">
        <v>443</v>
      </c>
      <c r="C1320" s="9"/>
      <c r="D1320" s="658">
        <f>学校1８頁!R$13</f>
        <v>0</v>
      </c>
      <c r="E1320" s="329" t="s">
        <v>436</v>
      </c>
      <c r="F1320" s="329" t="s">
        <v>97</v>
      </c>
      <c r="G1320" s="329" t="s">
        <v>351</v>
      </c>
      <c r="H1320" s="4" t="str">
        <f t="shared" si="84"/>
        <v>Ⅳ-1-前回あり-定・3</v>
      </c>
      <c r="J1320" s="4">
        <f t="shared" si="85"/>
        <v>1</v>
      </c>
    </row>
    <row r="1321" spans="1:10" ht="18" customHeight="1">
      <c r="A1321" s="358"/>
      <c r="B1321" s="359" t="s">
        <v>444</v>
      </c>
      <c r="C1321" s="9"/>
      <c r="D1321" s="801">
        <f>学校1８頁!R$14</f>
        <v>0</v>
      </c>
      <c r="E1321" s="329" t="s">
        <v>436</v>
      </c>
      <c r="F1321" s="329" t="s">
        <v>97</v>
      </c>
      <c r="G1321" s="329" t="s">
        <v>351</v>
      </c>
      <c r="H1321" s="4" t="str">
        <f t="shared" si="84"/>
        <v>Ⅳ-1-前回あり-定・4</v>
      </c>
      <c r="J1321" s="4">
        <f t="shared" si="85"/>
        <v>1</v>
      </c>
    </row>
    <row r="1322" spans="1:10" ht="18" customHeight="1">
      <c r="A1322" s="358"/>
      <c r="B1322" s="359" t="s">
        <v>445</v>
      </c>
      <c r="C1322" s="9"/>
      <c r="D1322" s="655">
        <f>学校1８頁!R$15</f>
        <v>0</v>
      </c>
      <c r="E1322" s="329" t="s">
        <v>436</v>
      </c>
      <c r="F1322" s="329" t="s">
        <v>97</v>
      </c>
      <c r="G1322" s="329" t="s">
        <v>351</v>
      </c>
      <c r="H1322" s="4" t="str">
        <f t="shared" si="84"/>
        <v>Ⅳ-1-前回あり-定・単</v>
      </c>
      <c r="J1322" s="4">
        <f t="shared" si="85"/>
        <v>1</v>
      </c>
    </row>
    <row r="1323" spans="1:10" ht="18" customHeight="1">
      <c r="A1323" s="358"/>
      <c r="B1323" s="585" t="s">
        <v>446</v>
      </c>
      <c r="C1323" s="812"/>
      <c r="D1323" s="795">
        <f>学校1８頁!R$16</f>
        <v>0</v>
      </c>
      <c r="E1323" s="329" t="s">
        <v>436</v>
      </c>
      <c r="F1323" s="329" t="s">
        <v>97</v>
      </c>
      <c r="G1323" s="329" t="s">
        <v>351</v>
      </c>
      <c r="H1323" s="4" t="str">
        <f t="shared" si="84"/>
        <v>Ⅳ-1-前回あり-定・合計</v>
      </c>
      <c r="J1323" s="4">
        <f t="shared" si="85"/>
        <v>1</v>
      </c>
    </row>
    <row r="1324" spans="1:10" ht="18" customHeight="1">
      <c r="A1324" s="848" t="s">
        <v>450</v>
      </c>
      <c r="B1324" s="849" t="s">
        <v>435</v>
      </c>
      <c r="C1324" s="622"/>
      <c r="D1324" s="658">
        <f>学校1８頁!G$11</f>
        <v>0</v>
      </c>
      <c r="E1324" s="329" t="s">
        <v>436</v>
      </c>
      <c r="F1324" s="329" t="s">
        <v>97</v>
      </c>
      <c r="G1324" s="329" t="s">
        <v>451</v>
      </c>
      <c r="H1324" s="4" t="str">
        <f t="shared" si="84"/>
        <v>Ⅳ-1-中退-全・1</v>
      </c>
      <c r="J1324" s="4">
        <f t="shared" si="85"/>
        <v>1</v>
      </c>
    </row>
    <row r="1325" spans="1:10" ht="18" customHeight="1">
      <c r="A1325" s="358"/>
      <c r="B1325" s="359" t="s">
        <v>437</v>
      </c>
      <c r="C1325" s="9"/>
      <c r="D1325" s="801">
        <f>学校1８頁!G$12</f>
        <v>0</v>
      </c>
      <c r="E1325" s="329" t="s">
        <v>436</v>
      </c>
      <c r="F1325" s="329" t="s">
        <v>97</v>
      </c>
      <c r="G1325" s="329" t="s">
        <v>451</v>
      </c>
      <c r="H1325" s="4" t="str">
        <f t="shared" si="84"/>
        <v>Ⅳ-1-中退-全・2</v>
      </c>
      <c r="J1325" s="4">
        <f t="shared" si="85"/>
        <v>1</v>
      </c>
    </row>
    <row r="1326" spans="1:10" ht="18" customHeight="1">
      <c r="A1326" s="358"/>
      <c r="B1326" s="359" t="s">
        <v>438</v>
      </c>
      <c r="C1326" s="9"/>
      <c r="D1326" s="801">
        <f>学校1８頁!G$13</f>
        <v>0</v>
      </c>
      <c r="E1326" s="329" t="s">
        <v>436</v>
      </c>
      <c r="F1326" s="329" t="s">
        <v>97</v>
      </c>
      <c r="G1326" s="329" t="s">
        <v>451</v>
      </c>
      <c r="H1326" s="4" t="str">
        <f t="shared" si="84"/>
        <v>Ⅳ-1-中退-全・3</v>
      </c>
      <c r="J1326" s="4">
        <f t="shared" si="85"/>
        <v>1</v>
      </c>
    </row>
    <row r="1327" spans="1:10" ht="18" customHeight="1">
      <c r="A1327" s="358"/>
      <c r="B1327" s="359" t="s">
        <v>439</v>
      </c>
      <c r="C1327" s="9"/>
      <c r="D1327" s="655">
        <f>学校1８頁!G$15</f>
        <v>0</v>
      </c>
      <c r="E1327" s="329" t="s">
        <v>436</v>
      </c>
      <c r="F1327" s="329" t="s">
        <v>97</v>
      </c>
      <c r="G1327" s="329" t="s">
        <v>451</v>
      </c>
      <c r="H1327" s="4" t="str">
        <f t="shared" si="84"/>
        <v>Ⅳ-1-中退-全・単</v>
      </c>
      <c r="J1327" s="4">
        <f t="shared" si="85"/>
        <v>1</v>
      </c>
    </row>
    <row r="1328" spans="1:10" ht="18" customHeight="1">
      <c r="A1328" s="358"/>
      <c r="B1328" s="585" t="s">
        <v>440</v>
      </c>
      <c r="C1328" s="812"/>
      <c r="D1328" s="795">
        <f>学校1８頁!G$16</f>
        <v>0</v>
      </c>
      <c r="E1328" s="329" t="s">
        <v>436</v>
      </c>
      <c r="F1328" s="329" t="s">
        <v>97</v>
      </c>
      <c r="G1328" s="329" t="s">
        <v>451</v>
      </c>
      <c r="H1328" s="4" t="str">
        <f t="shared" si="84"/>
        <v>Ⅳ-1-中退-全・合計</v>
      </c>
      <c r="J1328" s="4">
        <f t="shared" si="85"/>
        <v>1</v>
      </c>
    </row>
    <row r="1329" spans="1:10" ht="18" customHeight="1">
      <c r="A1329" s="358"/>
      <c r="B1329" s="849" t="s">
        <v>441</v>
      </c>
      <c r="C1329" s="622"/>
      <c r="D1329" s="657">
        <f>学校1８頁!S$11</f>
        <v>0</v>
      </c>
      <c r="E1329" s="329" t="s">
        <v>436</v>
      </c>
      <c r="F1329" s="329" t="s">
        <v>97</v>
      </c>
      <c r="G1329" s="329" t="s">
        <v>451</v>
      </c>
      <c r="H1329" s="4" t="str">
        <f t="shared" si="84"/>
        <v>Ⅳ-1-中退-定・1</v>
      </c>
      <c r="J1329" s="4">
        <f t="shared" si="85"/>
        <v>1</v>
      </c>
    </row>
    <row r="1330" spans="1:10" ht="18" customHeight="1">
      <c r="A1330" s="358"/>
      <c r="B1330" s="359" t="s">
        <v>442</v>
      </c>
      <c r="C1330" s="9"/>
      <c r="D1330" s="655">
        <f>学校1８頁!S$12</f>
        <v>0</v>
      </c>
      <c r="E1330" s="329" t="s">
        <v>436</v>
      </c>
      <c r="F1330" s="329" t="s">
        <v>97</v>
      </c>
      <c r="G1330" s="329" t="s">
        <v>451</v>
      </c>
      <c r="H1330" s="4" t="str">
        <f>E1330&amp;F1330&amp;G1330&amp;B1330</f>
        <v>Ⅳ-1-中退-定・2</v>
      </c>
      <c r="J1330" s="4">
        <f t="shared" si="85"/>
        <v>1</v>
      </c>
    </row>
    <row r="1331" spans="1:10" ht="18" customHeight="1">
      <c r="A1331" s="358"/>
      <c r="B1331" s="359" t="s">
        <v>443</v>
      </c>
      <c r="C1331" s="9"/>
      <c r="D1331" s="658">
        <f>学校1８頁!S$13</f>
        <v>0</v>
      </c>
      <c r="E1331" s="329" t="s">
        <v>436</v>
      </c>
      <c r="F1331" s="329" t="s">
        <v>97</v>
      </c>
      <c r="G1331" s="329" t="s">
        <v>451</v>
      </c>
      <c r="H1331" s="4" t="str">
        <f>E1331&amp;F1331&amp;G1331&amp;B1331</f>
        <v>Ⅳ-1-中退-定・3</v>
      </c>
      <c r="J1331" s="4">
        <f t="shared" si="85"/>
        <v>1</v>
      </c>
    </row>
    <row r="1332" spans="1:10" ht="18" customHeight="1">
      <c r="A1332" s="358"/>
      <c r="B1332" s="359" t="s">
        <v>444</v>
      </c>
      <c r="C1332" s="9"/>
      <c r="D1332" s="655">
        <f>学校1８頁!S$14</f>
        <v>0</v>
      </c>
      <c r="E1332" s="329" t="s">
        <v>436</v>
      </c>
      <c r="F1332" s="329" t="s">
        <v>97</v>
      </c>
      <c r="G1332" s="329" t="s">
        <v>451</v>
      </c>
      <c r="H1332" s="4" t="str">
        <f>E1332&amp;F1332&amp;G1332&amp;B1332</f>
        <v>Ⅳ-1-中退-定・4</v>
      </c>
      <c r="J1332" s="4">
        <f t="shared" si="85"/>
        <v>1</v>
      </c>
    </row>
    <row r="1333" spans="1:10" ht="18" customHeight="1">
      <c r="A1333" s="358"/>
      <c r="B1333" s="359" t="s">
        <v>445</v>
      </c>
      <c r="C1333" s="9"/>
      <c r="D1333" s="655">
        <f>学校1８頁!S$15</f>
        <v>0</v>
      </c>
      <c r="E1333" s="329" t="s">
        <v>436</v>
      </c>
      <c r="F1333" s="329" t="s">
        <v>97</v>
      </c>
      <c r="G1333" s="329" t="s">
        <v>451</v>
      </c>
      <c r="H1333" s="4" t="str">
        <f>E1333&amp;F1333&amp;G1333&amp;B1333</f>
        <v>Ⅳ-1-中退-定・単</v>
      </c>
      <c r="J1333" s="4">
        <f t="shared" si="85"/>
        <v>1</v>
      </c>
    </row>
    <row r="1334" spans="1:10" s="5" customFormat="1" ht="18" customHeight="1">
      <c r="A1334" s="358"/>
      <c r="B1334" s="585" t="s">
        <v>446</v>
      </c>
      <c r="C1334" s="581"/>
      <c r="D1334" s="820">
        <f>学校1８頁!S$16</f>
        <v>0</v>
      </c>
      <c r="E1334" s="329" t="s">
        <v>436</v>
      </c>
      <c r="F1334" s="330" t="s">
        <v>97</v>
      </c>
      <c r="G1334" s="330" t="s">
        <v>451</v>
      </c>
      <c r="H1334" s="4" t="str">
        <f t="shared" ref="H1334:H1337" si="86">E1334&amp;F1334&amp;G1334&amp;B1334</f>
        <v>Ⅳ-1-中退-定・合計</v>
      </c>
      <c r="J1334" s="4">
        <f t="shared" si="85"/>
        <v>1</v>
      </c>
    </row>
    <row r="1335" spans="1:10" s="5" customFormat="1" ht="18" customHeight="1">
      <c r="A1335" s="848" t="s">
        <v>452</v>
      </c>
      <c r="B1335" s="849" t="s">
        <v>435</v>
      </c>
      <c r="C1335" s="622"/>
      <c r="D1335" s="657">
        <f>学校1８頁!H$11</f>
        <v>0</v>
      </c>
      <c r="E1335" s="329" t="s">
        <v>436</v>
      </c>
      <c r="F1335" s="330" t="s">
        <v>97</v>
      </c>
      <c r="G1335" s="330" t="s">
        <v>453</v>
      </c>
      <c r="H1335" s="4" t="str">
        <f t="shared" si="86"/>
        <v>Ⅳ-1-原級留置-全・1</v>
      </c>
      <c r="J1335" s="4">
        <f t="shared" si="85"/>
        <v>1</v>
      </c>
    </row>
    <row r="1336" spans="1:10" s="5" customFormat="1" ht="18" customHeight="1">
      <c r="A1336" s="358"/>
      <c r="B1336" s="359" t="s">
        <v>437</v>
      </c>
      <c r="C1336" s="9"/>
      <c r="D1336" s="655">
        <f>学校1８頁!H$12</f>
        <v>0</v>
      </c>
      <c r="E1336" s="329" t="s">
        <v>436</v>
      </c>
      <c r="F1336" s="330" t="s">
        <v>97</v>
      </c>
      <c r="G1336" s="330" t="s">
        <v>453</v>
      </c>
      <c r="H1336" s="4" t="str">
        <f t="shared" si="86"/>
        <v>Ⅳ-1-原級留置-全・2</v>
      </c>
      <c r="J1336" s="4">
        <f t="shared" si="85"/>
        <v>1</v>
      </c>
    </row>
    <row r="1337" spans="1:10" ht="18" customHeight="1">
      <c r="A1337" s="358"/>
      <c r="B1337" s="359" t="s">
        <v>438</v>
      </c>
      <c r="C1337" s="637"/>
      <c r="D1337" s="659">
        <f>学校1８頁!H$13</f>
        <v>0</v>
      </c>
      <c r="E1337" s="329" t="s">
        <v>436</v>
      </c>
      <c r="F1337" s="329" t="s">
        <v>97</v>
      </c>
      <c r="G1337" s="329" t="s">
        <v>453</v>
      </c>
      <c r="H1337" s="4" t="str">
        <f t="shared" si="86"/>
        <v>Ⅳ-1-原級留置-全・3</v>
      </c>
      <c r="J1337" s="4">
        <f t="shared" si="85"/>
        <v>1</v>
      </c>
    </row>
    <row r="1338" spans="1:10" ht="18" customHeight="1">
      <c r="A1338" s="358"/>
      <c r="B1338" s="359" t="s">
        <v>439</v>
      </c>
      <c r="C1338" s="622"/>
      <c r="D1338" s="657">
        <f>学校1８頁!H$15</f>
        <v>0</v>
      </c>
      <c r="E1338" s="329" t="s">
        <v>436</v>
      </c>
      <c r="F1338" s="329" t="s">
        <v>97</v>
      </c>
      <c r="G1338" s="329" t="s">
        <v>453</v>
      </c>
      <c r="H1338" s="4" t="str">
        <f t="shared" ref="H1338:H1369" si="87">E1338&amp;F1338&amp;G1338&amp;B1338</f>
        <v>Ⅳ-1-原級留置-全・単</v>
      </c>
      <c r="J1338" s="4">
        <f t="shared" si="85"/>
        <v>1</v>
      </c>
    </row>
    <row r="1339" spans="1:10" ht="18" customHeight="1">
      <c r="A1339" s="358"/>
      <c r="B1339" s="585" t="s">
        <v>440</v>
      </c>
      <c r="C1339" s="812"/>
      <c r="D1339" s="795">
        <f>学校1８頁!H$16</f>
        <v>0</v>
      </c>
      <c r="E1339" s="329" t="s">
        <v>436</v>
      </c>
      <c r="F1339" s="329" t="s">
        <v>97</v>
      </c>
      <c r="G1339" s="329" t="s">
        <v>453</v>
      </c>
      <c r="H1339" s="4" t="str">
        <f t="shared" si="87"/>
        <v>Ⅳ-1-原級留置-全・合計</v>
      </c>
      <c r="J1339" s="4">
        <f t="shared" si="85"/>
        <v>1</v>
      </c>
    </row>
    <row r="1340" spans="1:10" ht="18" customHeight="1">
      <c r="A1340" s="358"/>
      <c r="B1340" s="849" t="s">
        <v>441</v>
      </c>
      <c r="C1340" s="622"/>
      <c r="D1340" s="658">
        <f>学校1８頁!T$11</f>
        <v>0</v>
      </c>
      <c r="E1340" s="329" t="s">
        <v>436</v>
      </c>
      <c r="F1340" s="329" t="s">
        <v>97</v>
      </c>
      <c r="G1340" s="329" t="s">
        <v>453</v>
      </c>
      <c r="H1340" s="4" t="str">
        <f t="shared" si="87"/>
        <v>Ⅳ-1-原級留置-定・1</v>
      </c>
      <c r="J1340" s="4">
        <f t="shared" si="85"/>
        <v>1</v>
      </c>
    </row>
    <row r="1341" spans="1:10" ht="18" customHeight="1">
      <c r="A1341" s="358"/>
      <c r="B1341" s="359" t="s">
        <v>442</v>
      </c>
      <c r="C1341" s="9"/>
      <c r="D1341" s="655">
        <f>学校1８頁!T$12</f>
        <v>0</v>
      </c>
      <c r="E1341" s="329" t="s">
        <v>436</v>
      </c>
      <c r="F1341" s="329" t="s">
        <v>97</v>
      </c>
      <c r="G1341" s="329" t="s">
        <v>453</v>
      </c>
      <c r="H1341" s="4" t="str">
        <f t="shared" si="87"/>
        <v>Ⅳ-1-原級留置-定・2</v>
      </c>
      <c r="J1341" s="4">
        <f t="shared" si="85"/>
        <v>1</v>
      </c>
    </row>
    <row r="1342" spans="1:10" ht="18" customHeight="1">
      <c r="A1342" s="358"/>
      <c r="B1342" s="359" t="s">
        <v>443</v>
      </c>
      <c r="C1342" s="800"/>
      <c r="D1342" s="655">
        <f>学校1８頁!T$13</f>
        <v>0</v>
      </c>
      <c r="E1342" s="329" t="s">
        <v>436</v>
      </c>
      <c r="F1342" s="329" t="s">
        <v>97</v>
      </c>
      <c r="G1342" s="329" t="s">
        <v>453</v>
      </c>
      <c r="H1342" s="4" t="str">
        <f t="shared" si="87"/>
        <v>Ⅳ-1-原級留置-定・3</v>
      </c>
      <c r="J1342" s="4">
        <f t="shared" si="85"/>
        <v>1</v>
      </c>
    </row>
    <row r="1343" spans="1:10" ht="18" customHeight="1">
      <c r="A1343" s="358"/>
      <c r="B1343" s="359" t="s">
        <v>444</v>
      </c>
      <c r="C1343" s="800"/>
      <c r="D1343" s="655">
        <f>学校1８頁!T$14</f>
        <v>0</v>
      </c>
      <c r="E1343" s="329" t="s">
        <v>436</v>
      </c>
      <c r="F1343" s="329" t="s">
        <v>97</v>
      </c>
      <c r="G1343" s="329" t="s">
        <v>453</v>
      </c>
      <c r="H1343" s="4" t="str">
        <f t="shared" si="87"/>
        <v>Ⅳ-1-原級留置-定・4</v>
      </c>
      <c r="J1343" s="4">
        <f t="shared" si="85"/>
        <v>1</v>
      </c>
    </row>
    <row r="1344" spans="1:10" s="5" customFormat="1" ht="18" customHeight="1">
      <c r="A1344" s="358"/>
      <c r="B1344" s="359" t="s">
        <v>445</v>
      </c>
      <c r="C1344" s="800"/>
      <c r="D1344" s="655">
        <f>学校1８頁!T$15</f>
        <v>0</v>
      </c>
      <c r="E1344" s="329" t="s">
        <v>436</v>
      </c>
      <c r="F1344" s="329" t="s">
        <v>97</v>
      </c>
      <c r="G1344" s="329" t="s">
        <v>453</v>
      </c>
      <c r="H1344" s="4" t="str">
        <f t="shared" si="87"/>
        <v>Ⅳ-1-原級留置-定・単</v>
      </c>
      <c r="J1344" s="4">
        <f t="shared" si="85"/>
        <v>1</v>
      </c>
    </row>
    <row r="1345" spans="1:10" s="5" customFormat="1" ht="18" customHeight="1">
      <c r="A1345" s="361"/>
      <c r="B1345" s="585" t="s">
        <v>446</v>
      </c>
      <c r="C1345" s="812"/>
      <c r="D1345" s="795">
        <f>学校1８頁!T$16</f>
        <v>0</v>
      </c>
      <c r="E1345" s="329" t="s">
        <v>436</v>
      </c>
      <c r="F1345" s="329" t="s">
        <v>97</v>
      </c>
      <c r="G1345" s="329" t="s">
        <v>453</v>
      </c>
      <c r="H1345" s="4" t="str">
        <f t="shared" si="87"/>
        <v>Ⅳ-1-原級留置-定・合計</v>
      </c>
      <c r="J1345" s="4">
        <f t="shared" si="85"/>
        <v>1</v>
      </c>
    </row>
    <row r="1346" spans="1:10" s="5" customFormat="1" ht="18" customHeight="1">
      <c r="A1346" s="358" t="s">
        <v>352</v>
      </c>
      <c r="B1346" s="849" t="s">
        <v>435</v>
      </c>
      <c r="C1346" s="8"/>
      <c r="D1346" s="657">
        <f>学校1８頁!I$11</f>
        <v>0</v>
      </c>
      <c r="E1346" s="329" t="s">
        <v>436</v>
      </c>
      <c r="F1346" s="329" t="s">
        <v>97</v>
      </c>
      <c r="G1346" s="329" t="s">
        <v>454</v>
      </c>
      <c r="H1346" s="4" t="str">
        <f t="shared" si="87"/>
        <v>Ⅳ-1-50日以上-全・1</v>
      </c>
      <c r="J1346" s="4">
        <f t="shared" si="85"/>
        <v>1</v>
      </c>
    </row>
    <row r="1347" spans="1:10" s="5" customFormat="1" ht="18" customHeight="1">
      <c r="A1347" s="358"/>
      <c r="B1347" s="359" t="s">
        <v>437</v>
      </c>
      <c r="C1347" s="800"/>
      <c r="D1347" s="655">
        <f>学校1８頁!I$12</f>
        <v>0</v>
      </c>
      <c r="E1347" s="329" t="s">
        <v>436</v>
      </c>
      <c r="F1347" s="329" t="s">
        <v>97</v>
      </c>
      <c r="G1347" s="329" t="s">
        <v>454</v>
      </c>
      <c r="H1347" s="4" t="str">
        <f t="shared" si="87"/>
        <v>Ⅳ-1-50日以上-全・2</v>
      </c>
      <c r="J1347" s="4">
        <f t="shared" si="85"/>
        <v>1</v>
      </c>
    </row>
    <row r="1348" spans="1:10" ht="18" customHeight="1">
      <c r="A1348" s="358"/>
      <c r="B1348" s="359" t="s">
        <v>438</v>
      </c>
      <c r="C1348" s="800"/>
      <c r="D1348" s="655">
        <f>学校1８頁!I$13</f>
        <v>0</v>
      </c>
      <c r="E1348" s="329" t="s">
        <v>436</v>
      </c>
      <c r="F1348" s="329" t="s">
        <v>97</v>
      </c>
      <c r="G1348" s="329" t="s">
        <v>454</v>
      </c>
      <c r="H1348" s="4" t="str">
        <f t="shared" si="87"/>
        <v>Ⅳ-1-50日以上-全・3</v>
      </c>
      <c r="J1348" s="4">
        <f t="shared" si="85"/>
        <v>1</v>
      </c>
    </row>
    <row r="1349" spans="1:10" ht="18" customHeight="1">
      <c r="A1349" s="358"/>
      <c r="B1349" s="359" t="s">
        <v>439</v>
      </c>
      <c r="C1349" s="800"/>
      <c r="D1349" s="655">
        <f>学校1８頁!I$15</f>
        <v>0</v>
      </c>
      <c r="E1349" s="329" t="s">
        <v>436</v>
      </c>
      <c r="F1349" s="329" t="s">
        <v>97</v>
      </c>
      <c r="G1349" s="329" t="s">
        <v>454</v>
      </c>
      <c r="H1349" s="4" t="str">
        <f t="shared" si="87"/>
        <v>Ⅳ-1-50日以上-全・単</v>
      </c>
      <c r="J1349" s="4">
        <f t="shared" si="85"/>
        <v>1</v>
      </c>
    </row>
    <row r="1350" spans="1:10" ht="18" customHeight="1">
      <c r="A1350" s="358"/>
      <c r="B1350" s="585" t="s">
        <v>440</v>
      </c>
      <c r="C1350" s="812"/>
      <c r="D1350" s="795">
        <f>学校1８頁!I$16</f>
        <v>0</v>
      </c>
      <c r="E1350" s="329" t="s">
        <v>436</v>
      </c>
      <c r="F1350" s="329" t="s">
        <v>97</v>
      </c>
      <c r="G1350" s="329" t="s">
        <v>454</v>
      </c>
      <c r="H1350" s="4" t="str">
        <f t="shared" si="87"/>
        <v>Ⅳ-1-50日以上-全・合計</v>
      </c>
      <c r="J1350" s="4">
        <f t="shared" si="85"/>
        <v>1</v>
      </c>
    </row>
    <row r="1351" spans="1:10" ht="18" customHeight="1">
      <c r="A1351" s="358"/>
      <c r="B1351" s="849" t="s">
        <v>441</v>
      </c>
      <c r="C1351" s="622"/>
      <c r="D1351" s="657">
        <f>学校1８頁!U$11</f>
        <v>0</v>
      </c>
      <c r="E1351" s="329" t="s">
        <v>436</v>
      </c>
      <c r="F1351" s="329" t="s">
        <v>97</v>
      </c>
      <c r="G1351" s="329" t="s">
        <v>454</v>
      </c>
      <c r="H1351" s="4" t="str">
        <f t="shared" si="87"/>
        <v>Ⅳ-1-50日以上-定・1</v>
      </c>
      <c r="J1351" s="4">
        <f t="shared" si="85"/>
        <v>1</v>
      </c>
    </row>
    <row r="1352" spans="1:10" ht="18" customHeight="1">
      <c r="A1352" s="358"/>
      <c r="B1352" s="359" t="s">
        <v>442</v>
      </c>
      <c r="C1352" s="622"/>
      <c r="D1352" s="657">
        <f>学校1８頁!U$12</f>
        <v>0</v>
      </c>
      <c r="E1352" s="329" t="s">
        <v>436</v>
      </c>
      <c r="F1352" s="329" t="s">
        <v>97</v>
      </c>
      <c r="G1352" s="329" t="s">
        <v>454</v>
      </c>
      <c r="H1352" s="4" t="str">
        <f t="shared" si="87"/>
        <v>Ⅳ-1-50日以上-定・2</v>
      </c>
      <c r="J1352" s="4">
        <f t="shared" si="85"/>
        <v>1</v>
      </c>
    </row>
    <row r="1353" spans="1:10" ht="18" customHeight="1">
      <c r="A1353" s="358"/>
      <c r="B1353" s="359" t="s">
        <v>443</v>
      </c>
      <c r="C1353" s="9"/>
      <c r="D1353" s="658">
        <f>学校1８頁!U$13</f>
        <v>0</v>
      </c>
      <c r="E1353" s="329" t="s">
        <v>436</v>
      </c>
      <c r="F1353" s="329" t="s">
        <v>97</v>
      </c>
      <c r="G1353" s="329" t="s">
        <v>454</v>
      </c>
      <c r="H1353" s="4" t="str">
        <f t="shared" si="87"/>
        <v>Ⅳ-1-50日以上-定・3</v>
      </c>
      <c r="J1353" s="4">
        <f t="shared" si="85"/>
        <v>1</v>
      </c>
    </row>
    <row r="1354" spans="1:10" ht="18" customHeight="1">
      <c r="A1354" s="358"/>
      <c r="B1354" s="359" t="s">
        <v>444</v>
      </c>
      <c r="C1354" s="9"/>
      <c r="D1354" s="801">
        <f>学校1８頁!U$14</f>
        <v>0</v>
      </c>
      <c r="E1354" s="329" t="s">
        <v>436</v>
      </c>
      <c r="F1354" s="329" t="s">
        <v>97</v>
      </c>
      <c r="G1354" s="329" t="s">
        <v>454</v>
      </c>
      <c r="H1354" s="4" t="str">
        <f t="shared" si="87"/>
        <v>Ⅳ-1-50日以上-定・4</v>
      </c>
      <c r="J1354" s="4">
        <f t="shared" si="85"/>
        <v>1</v>
      </c>
    </row>
    <row r="1355" spans="1:10" ht="18" customHeight="1">
      <c r="A1355" s="358"/>
      <c r="B1355" s="359" t="s">
        <v>445</v>
      </c>
      <c r="C1355" s="9"/>
      <c r="D1355" s="655">
        <f>学校1８頁!U$15</f>
        <v>0</v>
      </c>
      <c r="E1355" s="329" t="s">
        <v>436</v>
      </c>
      <c r="F1355" s="329" t="s">
        <v>97</v>
      </c>
      <c r="G1355" s="329" t="s">
        <v>454</v>
      </c>
      <c r="H1355" s="4" t="str">
        <f t="shared" si="87"/>
        <v>Ⅳ-1-50日以上-定・単</v>
      </c>
      <c r="J1355" s="4">
        <f t="shared" si="85"/>
        <v>1</v>
      </c>
    </row>
    <row r="1356" spans="1:10" s="5" customFormat="1" ht="18" customHeight="1">
      <c r="A1356" s="358"/>
      <c r="B1356" s="585" t="s">
        <v>446</v>
      </c>
      <c r="C1356" s="812"/>
      <c r="D1356" s="795">
        <f>学校1８頁!U$16</f>
        <v>0</v>
      </c>
      <c r="E1356" s="329" t="s">
        <v>436</v>
      </c>
      <c r="F1356" s="329" t="s">
        <v>97</v>
      </c>
      <c r="G1356" s="329" t="s">
        <v>454</v>
      </c>
      <c r="H1356" s="4" t="str">
        <f t="shared" si="87"/>
        <v>Ⅳ-1-50日以上-定・合計</v>
      </c>
      <c r="J1356" s="4">
        <f t="shared" si="85"/>
        <v>1</v>
      </c>
    </row>
    <row r="1357" spans="1:10" s="5" customFormat="1" ht="18" customHeight="1">
      <c r="A1357" s="848" t="s">
        <v>455</v>
      </c>
      <c r="B1357" s="849" t="s">
        <v>435</v>
      </c>
      <c r="C1357" s="8"/>
      <c r="D1357" s="657">
        <f>学校1８頁!J$11</f>
        <v>0</v>
      </c>
      <c r="E1357" s="329" t="s">
        <v>436</v>
      </c>
      <c r="F1357" s="329" t="s">
        <v>97</v>
      </c>
      <c r="G1357" s="329" t="s">
        <v>456</v>
      </c>
      <c r="H1357" s="4" t="str">
        <f t="shared" si="87"/>
        <v>Ⅳ-1-90日以上-全・1</v>
      </c>
      <c r="J1357" s="4">
        <f t="shared" si="85"/>
        <v>1</v>
      </c>
    </row>
    <row r="1358" spans="1:10" s="5" customFormat="1" ht="18" customHeight="1">
      <c r="A1358" s="358"/>
      <c r="B1358" s="359" t="s">
        <v>437</v>
      </c>
      <c r="C1358" s="800"/>
      <c r="D1358" s="655">
        <f>学校1８頁!J$12</f>
        <v>0</v>
      </c>
      <c r="E1358" s="329" t="s">
        <v>436</v>
      </c>
      <c r="F1358" s="329" t="s">
        <v>97</v>
      </c>
      <c r="G1358" s="329" t="s">
        <v>456</v>
      </c>
      <c r="H1358" s="4" t="str">
        <f t="shared" si="87"/>
        <v>Ⅳ-1-90日以上-全・2</v>
      </c>
      <c r="J1358" s="4">
        <f t="shared" si="85"/>
        <v>1</v>
      </c>
    </row>
    <row r="1359" spans="1:10" s="5" customFormat="1" ht="18" customHeight="1">
      <c r="A1359" s="358"/>
      <c r="B1359" s="359" t="s">
        <v>438</v>
      </c>
      <c r="C1359" s="800"/>
      <c r="D1359" s="655">
        <f>学校1８頁!J$13</f>
        <v>0</v>
      </c>
      <c r="E1359" s="329" t="s">
        <v>436</v>
      </c>
      <c r="F1359" s="329" t="s">
        <v>97</v>
      </c>
      <c r="G1359" s="329" t="s">
        <v>456</v>
      </c>
      <c r="H1359" s="4" t="str">
        <f t="shared" si="87"/>
        <v>Ⅳ-1-90日以上-全・3</v>
      </c>
      <c r="J1359" s="4">
        <f t="shared" si="85"/>
        <v>1</v>
      </c>
    </row>
    <row r="1360" spans="1:10" ht="18" customHeight="1">
      <c r="A1360" s="358"/>
      <c r="B1360" s="359" t="s">
        <v>439</v>
      </c>
      <c r="C1360" s="800"/>
      <c r="D1360" s="655">
        <f>学校1８頁!J$15</f>
        <v>0</v>
      </c>
      <c r="E1360" s="329" t="s">
        <v>436</v>
      </c>
      <c r="F1360" s="329" t="s">
        <v>97</v>
      </c>
      <c r="G1360" s="329" t="s">
        <v>456</v>
      </c>
      <c r="H1360" s="4" t="str">
        <f t="shared" si="87"/>
        <v>Ⅳ-1-90日以上-全・単</v>
      </c>
      <c r="J1360" s="4">
        <f t="shared" si="85"/>
        <v>1</v>
      </c>
    </row>
    <row r="1361" spans="1:10" ht="18" customHeight="1">
      <c r="A1361" s="358"/>
      <c r="B1361" s="585" t="s">
        <v>440</v>
      </c>
      <c r="C1361" s="812"/>
      <c r="D1361" s="795">
        <f>学校1８頁!J$16</f>
        <v>0</v>
      </c>
      <c r="E1361" s="329" t="s">
        <v>436</v>
      </c>
      <c r="F1361" s="329" t="s">
        <v>97</v>
      </c>
      <c r="G1361" s="329" t="s">
        <v>456</v>
      </c>
      <c r="H1361" s="4" t="str">
        <f t="shared" si="87"/>
        <v>Ⅳ-1-90日以上-全・合計</v>
      </c>
      <c r="J1361" s="4">
        <f t="shared" si="85"/>
        <v>1</v>
      </c>
    </row>
    <row r="1362" spans="1:10" ht="18" customHeight="1">
      <c r="A1362" s="358"/>
      <c r="B1362" s="849" t="s">
        <v>441</v>
      </c>
      <c r="C1362" s="8"/>
      <c r="D1362" s="657">
        <f>学校1８頁!V$11</f>
        <v>0</v>
      </c>
      <c r="E1362" s="329" t="s">
        <v>436</v>
      </c>
      <c r="F1362" s="329" t="s">
        <v>97</v>
      </c>
      <c r="G1362" s="329" t="s">
        <v>456</v>
      </c>
      <c r="H1362" s="4" t="str">
        <f t="shared" si="87"/>
        <v>Ⅳ-1-90日以上-定・1</v>
      </c>
      <c r="J1362" s="4">
        <f t="shared" si="85"/>
        <v>1</v>
      </c>
    </row>
    <row r="1363" spans="1:10" ht="18" customHeight="1">
      <c r="A1363" s="358"/>
      <c r="B1363" s="359" t="s">
        <v>442</v>
      </c>
      <c r="C1363" s="800"/>
      <c r="D1363" s="655">
        <f>学校1８頁!V$12</f>
        <v>0</v>
      </c>
      <c r="E1363" s="329" t="s">
        <v>436</v>
      </c>
      <c r="F1363" s="329" t="s">
        <v>97</v>
      </c>
      <c r="G1363" s="329" t="s">
        <v>456</v>
      </c>
      <c r="H1363" s="4" t="str">
        <f t="shared" si="87"/>
        <v>Ⅳ-1-90日以上-定・2</v>
      </c>
      <c r="J1363" s="4">
        <f t="shared" si="85"/>
        <v>1</v>
      </c>
    </row>
    <row r="1364" spans="1:10" ht="18" customHeight="1">
      <c r="A1364" s="358"/>
      <c r="B1364" s="359" t="s">
        <v>443</v>
      </c>
      <c r="C1364" s="9"/>
      <c r="D1364" s="655">
        <f>学校1８頁!V$13</f>
        <v>0</v>
      </c>
      <c r="E1364" s="329" t="s">
        <v>436</v>
      </c>
      <c r="F1364" s="329" t="s">
        <v>97</v>
      </c>
      <c r="G1364" s="329" t="s">
        <v>456</v>
      </c>
      <c r="H1364" s="4" t="str">
        <f t="shared" si="87"/>
        <v>Ⅳ-1-90日以上-定・3</v>
      </c>
      <c r="J1364" s="4">
        <f t="shared" si="85"/>
        <v>1</v>
      </c>
    </row>
    <row r="1365" spans="1:10" ht="18" customHeight="1">
      <c r="A1365" s="358"/>
      <c r="B1365" s="359" t="s">
        <v>444</v>
      </c>
      <c r="C1365" s="622"/>
      <c r="D1365" s="657">
        <f>学校1８頁!V$14</f>
        <v>0</v>
      </c>
      <c r="E1365" s="329" t="s">
        <v>436</v>
      </c>
      <c r="F1365" s="329" t="s">
        <v>97</v>
      </c>
      <c r="G1365" s="329" t="s">
        <v>456</v>
      </c>
      <c r="H1365" s="4" t="str">
        <f t="shared" si="87"/>
        <v>Ⅳ-1-90日以上-定・4</v>
      </c>
      <c r="J1365" s="4">
        <f t="shared" si="85"/>
        <v>1</v>
      </c>
    </row>
    <row r="1366" spans="1:10" ht="18" customHeight="1">
      <c r="A1366" s="358"/>
      <c r="B1366" s="359" t="s">
        <v>445</v>
      </c>
      <c r="C1366" s="9"/>
      <c r="D1366" s="658">
        <f>学校1８頁!V$15</f>
        <v>0</v>
      </c>
      <c r="E1366" s="329" t="s">
        <v>436</v>
      </c>
      <c r="F1366" s="329" t="s">
        <v>97</v>
      </c>
      <c r="G1366" s="329" t="s">
        <v>456</v>
      </c>
      <c r="H1366" s="4" t="str">
        <f t="shared" si="87"/>
        <v>Ⅳ-1-90日以上-定・単</v>
      </c>
      <c r="J1366" s="4">
        <f t="shared" si="85"/>
        <v>1</v>
      </c>
    </row>
    <row r="1367" spans="1:10" s="5" customFormat="1" ht="18" customHeight="1">
      <c r="A1367" s="358"/>
      <c r="B1367" s="585" t="s">
        <v>446</v>
      </c>
      <c r="C1367" s="9"/>
      <c r="D1367" s="801">
        <f>学校1８頁!V$16</f>
        <v>0</v>
      </c>
      <c r="E1367" s="329" t="s">
        <v>436</v>
      </c>
      <c r="F1367" s="329" t="s">
        <v>97</v>
      </c>
      <c r="G1367" s="329" t="s">
        <v>456</v>
      </c>
      <c r="H1367" s="4" t="str">
        <f t="shared" si="87"/>
        <v>Ⅳ-1-90日以上-定・合計</v>
      </c>
      <c r="J1367" s="4">
        <f t="shared" si="85"/>
        <v>1</v>
      </c>
    </row>
    <row r="1368" spans="1:10" s="5" customFormat="1" ht="18" customHeight="1">
      <c r="A1368" s="848" t="s">
        <v>457</v>
      </c>
      <c r="B1368" s="849" t="s">
        <v>435</v>
      </c>
      <c r="C1368" s="9"/>
      <c r="D1368" s="655">
        <f>学校1８頁!K$11</f>
        <v>0</v>
      </c>
      <c r="E1368" s="329" t="s">
        <v>436</v>
      </c>
      <c r="F1368" s="329" t="s">
        <v>97</v>
      </c>
      <c r="G1368" s="329" t="s">
        <v>357</v>
      </c>
      <c r="H1368" s="4" t="str">
        <f t="shared" si="87"/>
        <v>Ⅳ-1-出席10日-全・1</v>
      </c>
      <c r="J1368" s="4">
        <f t="shared" si="85"/>
        <v>1</v>
      </c>
    </row>
    <row r="1369" spans="1:10" s="5" customFormat="1" ht="18" customHeight="1">
      <c r="A1369" s="358"/>
      <c r="B1369" s="359" t="s">
        <v>437</v>
      </c>
      <c r="C1369" s="800"/>
      <c r="D1369" s="655">
        <f>学校1８頁!K$12</f>
        <v>0</v>
      </c>
      <c r="E1369" s="329" t="s">
        <v>436</v>
      </c>
      <c r="F1369" s="329" t="s">
        <v>97</v>
      </c>
      <c r="G1369" s="329" t="s">
        <v>357</v>
      </c>
      <c r="H1369" s="4" t="str">
        <f t="shared" si="87"/>
        <v>Ⅳ-1-出席10日-全・2</v>
      </c>
      <c r="J1369" s="4">
        <f t="shared" si="85"/>
        <v>1</v>
      </c>
    </row>
    <row r="1370" spans="1:10" s="5" customFormat="1" ht="18" customHeight="1">
      <c r="A1370" s="358"/>
      <c r="B1370" s="359" t="s">
        <v>438</v>
      </c>
      <c r="C1370" s="800"/>
      <c r="D1370" s="655">
        <f>学校1８頁!K$13</f>
        <v>0</v>
      </c>
      <c r="E1370" s="329" t="s">
        <v>436</v>
      </c>
      <c r="F1370" s="329" t="s">
        <v>97</v>
      </c>
      <c r="G1370" s="329" t="s">
        <v>357</v>
      </c>
      <c r="H1370" s="4" t="str">
        <f t="shared" ref="H1370:H1399" si="88">E1370&amp;F1370&amp;G1370&amp;B1370</f>
        <v>Ⅳ-1-出席10日-全・3</v>
      </c>
      <c r="J1370" s="4">
        <f t="shared" si="85"/>
        <v>1</v>
      </c>
    </row>
    <row r="1371" spans="1:10" ht="18" customHeight="1">
      <c r="A1371" s="358"/>
      <c r="B1371" s="359" t="s">
        <v>439</v>
      </c>
      <c r="C1371" s="800"/>
      <c r="D1371" s="655">
        <f>学校1８頁!K$15</f>
        <v>0</v>
      </c>
      <c r="E1371" s="329" t="s">
        <v>436</v>
      </c>
      <c r="F1371" s="329" t="s">
        <v>97</v>
      </c>
      <c r="G1371" s="329" t="s">
        <v>357</v>
      </c>
      <c r="H1371" s="4" t="str">
        <f t="shared" si="88"/>
        <v>Ⅳ-1-出席10日-全・単</v>
      </c>
      <c r="J1371" s="4">
        <f t="shared" ref="J1371:J1434" si="89">COUNTIF($H$2:$H$2903,H1371)</f>
        <v>1</v>
      </c>
    </row>
    <row r="1372" spans="1:10" ht="18" customHeight="1">
      <c r="A1372" s="358"/>
      <c r="B1372" s="585" t="s">
        <v>440</v>
      </c>
      <c r="C1372" s="812"/>
      <c r="D1372" s="795">
        <f>学校1８頁!K$16</f>
        <v>0</v>
      </c>
      <c r="E1372" s="329" t="s">
        <v>436</v>
      </c>
      <c r="F1372" s="329" t="s">
        <v>97</v>
      </c>
      <c r="G1372" s="329" t="s">
        <v>357</v>
      </c>
      <c r="H1372" s="4" t="str">
        <f t="shared" si="88"/>
        <v>Ⅳ-1-出席10日-全・合計</v>
      </c>
      <c r="J1372" s="4">
        <f t="shared" si="89"/>
        <v>1</v>
      </c>
    </row>
    <row r="1373" spans="1:10" ht="18" customHeight="1">
      <c r="A1373" s="358"/>
      <c r="B1373" s="849" t="s">
        <v>441</v>
      </c>
      <c r="C1373" s="8"/>
      <c r="D1373" s="657">
        <f>学校1８頁!W$11</f>
        <v>0</v>
      </c>
      <c r="E1373" s="329" t="s">
        <v>436</v>
      </c>
      <c r="F1373" s="329" t="s">
        <v>97</v>
      </c>
      <c r="G1373" s="329" t="s">
        <v>357</v>
      </c>
      <c r="H1373" s="4" t="str">
        <f t="shared" si="88"/>
        <v>Ⅳ-1-出席10日-定・1</v>
      </c>
      <c r="J1373" s="4">
        <f t="shared" si="89"/>
        <v>1</v>
      </c>
    </row>
    <row r="1374" spans="1:10" ht="18" customHeight="1">
      <c r="A1374" s="358"/>
      <c r="B1374" s="359" t="s">
        <v>442</v>
      </c>
      <c r="C1374" s="800"/>
      <c r="D1374" s="655">
        <f>学校1８頁!W$12</f>
        <v>0</v>
      </c>
      <c r="E1374" s="329" t="s">
        <v>436</v>
      </c>
      <c r="F1374" s="329" t="s">
        <v>97</v>
      </c>
      <c r="G1374" s="329" t="s">
        <v>357</v>
      </c>
      <c r="H1374" s="4" t="str">
        <f t="shared" si="88"/>
        <v>Ⅳ-1-出席10日-定・2</v>
      </c>
      <c r="J1374" s="4">
        <f t="shared" si="89"/>
        <v>1</v>
      </c>
    </row>
    <row r="1375" spans="1:10" ht="18" customHeight="1">
      <c r="A1375" s="358"/>
      <c r="B1375" s="359" t="s">
        <v>443</v>
      </c>
      <c r="C1375" s="800"/>
      <c r="D1375" s="655">
        <f>学校1８頁!W$13</f>
        <v>0</v>
      </c>
      <c r="E1375" s="329" t="s">
        <v>436</v>
      </c>
      <c r="F1375" s="329" t="s">
        <v>97</v>
      </c>
      <c r="G1375" s="329" t="s">
        <v>357</v>
      </c>
      <c r="H1375" s="4" t="str">
        <f t="shared" si="88"/>
        <v>Ⅳ-1-出席10日-定・3</v>
      </c>
      <c r="J1375" s="4">
        <f t="shared" si="89"/>
        <v>1</v>
      </c>
    </row>
    <row r="1376" spans="1:10" ht="18" customHeight="1">
      <c r="A1376" s="358"/>
      <c r="B1376" s="359" t="s">
        <v>444</v>
      </c>
      <c r="C1376" s="800"/>
      <c r="D1376" s="655">
        <f>学校1８頁!W$14</f>
        <v>0</v>
      </c>
      <c r="E1376" s="329" t="s">
        <v>436</v>
      </c>
      <c r="F1376" s="329" t="s">
        <v>97</v>
      </c>
      <c r="G1376" s="329" t="s">
        <v>357</v>
      </c>
      <c r="H1376" s="4" t="str">
        <f t="shared" si="88"/>
        <v>Ⅳ-1-出席10日-定・4</v>
      </c>
      <c r="J1376" s="4">
        <f t="shared" si="89"/>
        <v>1</v>
      </c>
    </row>
    <row r="1377" spans="1:10" ht="18" customHeight="1">
      <c r="A1377" s="358"/>
      <c r="B1377" s="359" t="s">
        <v>445</v>
      </c>
      <c r="C1377" s="800"/>
      <c r="D1377" s="655">
        <f>学校1８頁!W$15</f>
        <v>0</v>
      </c>
      <c r="E1377" s="329" t="s">
        <v>436</v>
      </c>
      <c r="F1377" s="329" t="s">
        <v>97</v>
      </c>
      <c r="G1377" s="329" t="s">
        <v>357</v>
      </c>
      <c r="H1377" s="4" t="str">
        <f t="shared" si="88"/>
        <v>Ⅳ-1-出席10日-定・単</v>
      </c>
      <c r="J1377" s="4">
        <f t="shared" si="89"/>
        <v>1</v>
      </c>
    </row>
    <row r="1378" spans="1:10" ht="18" customHeight="1">
      <c r="A1378" s="358"/>
      <c r="B1378" s="585" t="s">
        <v>446</v>
      </c>
      <c r="C1378" s="812"/>
      <c r="D1378" s="656">
        <f>学校1８頁!W$16</f>
        <v>0</v>
      </c>
      <c r="E1378" s="329" t="s">
        <v>436</v>
      </c>
      <c r="F1378" s="329" t="s">
        <v>97</v>
      </c>
      <c r="G1378" s="329" t="s">
        <v>357</v>
      </c>
      <c r="H1378" s="4" t="str">
        <f t="shared" si="88"/>
        <v>Ⅳ-1-出席10日-定・合計</v>
      </c>
      <c r="J1378" s="4">
        <f t="shared" si="89"/>
        <v>1</v>
      </c>
    </row>
    <row r="1379" spans="1:10" s="5" customFormat="1" ht="18" customHeight="1">
      <c r="A1379" s="848" t="s">
        <v>458</v>
      </c>
      <c r="B1379" s="849" t="s">
        <v>435</v>
      </c>
      <c r="C1379" s="803"/>
      <c r="D1379" s="792">
        <f>学校1８頁!L$11</f>
        <v>0</v>
      </c>
      <c r="E1379" s="329" t="s">
        <v>436</v>
      </c>
      <c r="F1379" s="329" t="s">
        <v>97</v>
      </c>
      <c r="G1379" s="329" t="s">
        <v>359</v>
      </c>
      <c r="H1379" s="4" t="str">
        <f t="shared" si="88"/>
        <v>Ⅳ-1-出席ゼロ-全・1</v>
      </c>
      <c r="J1379" s="4">
        <f t="shared" si="89"/>
        <v>1</v>
      </c>
    </row>
    <row r="1380" spans="1:10" s="5" customFormat="1" ht="18" customHeight="1">
      <c r="A1380" s="358"/>
      <c r="B1380" s="359" t="s">
        <v>437</v>
      </c>
      <c r="C1380" s="9"/>
      <c r="D1380" s="658">
        <f>学校1８頁!L$12</f>
        <v>0</v>
      </c>
      <c r="E1380" s="329" t="s">
        <v>436</v>
      </c>
      <c r="F1380" s="329" t="s">
        <v>97</v>
      </c>
      <c r="G1380" s="329" t="s">
        <v>359</v>
      </c>
      <c r="H1380" s="4" t="str">
        <f t="shared" si="88"/>
        <v>Ⅳ-1-出席ゼロ-全・2</v>
      </c>
      <c r="J1380" s="4">
        <f t="shared" si="89"/>
        <v>1</v>
      </c>
    </row>
    <row r="1381" spans="1:10" s="5" customFormat="1" ht="18" customHeight="1">
      <c r="A1381" s="358"/>
      <c r="B1381" s="359" t="s">
        <v>438</v>
      </c>
      <c r="C1381" s="9"/>
      <c r="D1381" s="801">
        <f>学校1８頁!L$13</f>
        <v>0</v>
      </c>
      <c r="E1381" s="329" t="s">
        <v>436</v>
      </c>
      <c r="F1381" s="329" t="s">
        <v>97</v>
      </c>
      <c r="G1381" s="329" t="s">
        <v>359</v>
      </c>
      <c r="H1381" s="4" t="str">
        <f t="shared" si="88"/>
        <v>Ⅳ-1-出席ゼロ-全・3</v>
      </c>
      <c r="J1381" s="4">
        <f t="shared" si="89"/>
        <v>1</v>
      </c>
    </row>
    <row r="1382" spans="1:10" s="5" customFormat="1" ht="18" customHeight="1">
      <c r="A1382" s="358"/>
      <c r="B1382" s="359" t="s">
        <v>439</v>
      </c>
      <c r="C1382" s="9"/>
      <c r="D1382" s="655">
        <f>学校1８頁!L$15</f>
        <v>0</v>
      </c>
      <c r="E1382" s="329" t="s">
        <v>436</v>
      </c>
      <c r="F1382" s="329" t="s">
        <v>97</v>
      </c>
      <c r="G1382" s="329" t="s">
        <v>359</v>
      </c>
      <c r="H1382" s="4" t="str">
        <f t="shared" si="88"/>
        <v>Ⅳ-1-出席ゼロ-全・単</v>
      </c>
      <c r="J1382" s="4">
        <f t="shared" si="89"/>
        <v>1</v>
      </c>
    </row>
    <row r="1383" spans="1:10" ht="18" customHeight="1">
      <c r="A1383" s="358"/>
      <c r="B1383" s="585" t="s">
        <v>440</v>
      </c>
      <c r="C1383" s="812"/>
      <c r="D1383" s="795">
        <f>学校1８頁!L$16</f>
        <v>0</v>
      </c>
      <c r="E1383" s="329" t="s">
        <v>436</v>
      </c>
      <c r="F1383" s="329" t="s">
        <v>97</v>
      </c>
      <c r="G1383" s="329" t="s">
        <v>359</v>
      </c>
      <c r="H1383" s="4" t="str">
        <f t="shared" si="88"/>
        <v>Ⅳ-1-出席ゼロ-全・合計</v>
      </c>
      <c r="J1383" s="4">
        <f t="shared" si="89"/>
        <v>1</v>
      </c>
    </row>
    <row r="1384" spans="1:10" ht="18" customHeight="1">
      <c r="A1384" s="358"/>
      <c r="B1384" s="849" t="s">
        <v>441</v>
      </c>
      <c r="C1384" s="8"/>
      <c r="D1384" s="657">
        <f>学校1８頁!X$11</f>
        <v>0</v>
      </c>
      <c r="E1384" s="329" t="s">
        <v>436</v>
      </c>
      <c r="F1384" s="329" t="s">
        <v>97</v>
      </c>
      <c r="G1384" s="329" t="s">
        <v>359</v>
      </c>
      <c r="H1384" s="4" t="str">
        <f t="shared" si="88"/>
        <v>Ⅳ-1-出席ゼロ-定・1</v>
      </c>
      <c r="J1384" s="4">
        <f t="shared" si="89"/>
        <v>1</v>
      </c>
    </row>
    <row r="1385" spans="1:10" ht="18" customHeight="1">
      <c r="A1385" s="358"/>
      <c r="B1385" s="359" t="s">
        <v>442</v>
      </c>
      <c r="C1385" s="800"/>
      <c r="D1385" s="655">
        <f>学校1８頁!X$12</f>
        <v>0</v>
      </c>
      <c r="E1385" s="329" t="s">
        <v>436</v>
      </c>
      <c r="F1385" s="329" t="s">
        <v>97</v>
      </c>
      <c r="G1385" s="329" t="s">
        <v>359</v>
      </c>
      <c r="H1385" s="4" t="str">
        <f t="shared" si="88"/>
        <v>Ⅳ-1-出席ゼロ-定・2</v>
      </c>
      <c r="J1385" s="4">
        <f t="shared" si="89"/>
        <v>1</v>
      </c>
    </row>
    <row r="1386" spans="1:10" ht="18" customHeight="1">
      <c r="A1386" s="358"/>
      <c r="B1386" s="359" t="s">
        <v>443</v>
      </c>
      <c r="C1386" s="800"/>
      <c r="D1386" s="655">
        <f>学校1８頁!X$13</f>
        <v>0</v>
      </c>
      <c r="E1386" s="329" t="s">
        <v>436</v>
      </c>
      <c r="F1386" s="329" t="s">
        <v>97</v>
      </c>
      <c r="G1386" s="329" t="s">
        <v>359</v>
      </c>
      <c r="H1386" s="4" t="str">
        <f t="shared" si="88"/>
        <v>Ⅳ-1-出席ゼロ-定・3</v>
      </c>
      <c r="J1386" s="4">
        <f t="shared" si="89"/>
        <v>1</v>
      </c>
    </row>
    <row r="1387" spans="1:10" ht="18" customHeight="1">
      <c r="A1387" s="358"/>
      <c r="B1387" s="359" t="s">
        <v>444</v>
      </c>
      <c r="C1387" s="800"/>
      <c r="D1387" s="655">
        <f>学校1８頁!X$14</f>
        <v>0</v>
      </c>
      <c r="E1387" s="329" t="s">
        <v>436</v>
      </c>
      <c r="F1387" s="329" t="s">
        <v>97</v>
      </c>
      <c r="G1387" s="329" t="s">
        <v>359</v>
      </c>
      <c r="H1387" s="4" t="str">
        <f t="shared" si="88"/>
        <v>Ⅳ-1-出席ゼロ-定・4</v>
      </c>
      <c r="J1387" s="4">
        <f t="shared" si="89"/>
        <v>1</v>
      </c>
    </row>
    <row r="1388" spans="1:10" ht="18" customHeight="1">
      <c r="A1388" s="358"/>
      <c r="B1388" s="359" t="s">
        <v>445</v>
      </c>
      <c r="C1388" s="800"/>
      <c r="D1388" s="655">
        <f>学校1８頁!X$15</f>
        <v>0</v>
      </c>
      <c r="E1388" s="329" t="s">
        <v>436</v>
      </c>
      <c r="F1388" s="329" t="s">
        <v>97</v>
      </c>
      <c r="G1388" s="329" t="s">
        <v>359</v>
      </c>
      <c r="H1388" s="4" t="str">
        <f t="shared" si="88"/>
        <v>Ⅳ-1-出席ゼロ-定・単</v>
      </c>
      <c r="J1388" s="4">
        <f t="shared" si="89"/>
        <v>1</v>
      </c>
    </row>
    <row r="1389" spans="1:10" ht="18" customHeight="1">
      <c r="A1389" s="361"/>
      <c r="B1389" s="850" t="s">
        <v>446</v>
      </c>
      <c r="C1389" s="812"/>
      <c r="D1389" s="795">
        <f>学校1８頁!X$16</f>
        <v>0</v>
      </c>
      <c r="E1389" s="329" t="s">
        <v>436</v>
      </c>
      <c r="F1389" s="329" t="s">
        <v>97</v>
      </c>
      <c r="G1389" s="329" t="s">
        <v>359</v>
      </c>
      <c r="H1389" s="4" t="str">
        <f t="shared" si="88"/>
        <v>Ⅳ-1-出席ゼロ-定・合計</v>
      </c>
      <c r="J1389" s="4">
        <f t="shared" si="89"/>
        <v>1</v>
      </c>
    </row>
    <row r="1390" spans="1:10" ht="18" customHeight="1">
      <c r="A1390" s="848" t="s">
        <v>147</v>
      </c>
      <c r="B1390" s="644" t="s">
        <v>435</v>
      </c>
      <c r="C1390" s="8"/>
      <c r="D1390" s="657">
        <f>学校1８頁!M$11</f>
        <v>0</v>
      </c>
      <c r="E1390" s="329" t="s">
        <v>436</v>
      </c>
      <c r="F1390" s="329" t="s">
        <v>97</v>
      </c>
      <c r="G1390" s="329" t="s">
        <v>361</v>
      </c>
      <c r="H1390" s="4" t="str">
        <f t="shared" si="88"/>
        <v>Ⅳ-1-その他-全・1</v>
      </c>
      <c r="J1390" s="4">
        <f t="shared" si="89"/>
        <v>1</v>
      </c>
    </row>
    <row r="1391" spans="1:10" s="5" customFormat="1" ht="18" customHeight="1">
      <c r="A1391" s="358"/>
      <c r="B1391" s="359" t="s">
        <v>437</v>
      </c>
      <c r="C1391" s="9"/>
      <c r="D1391" s="655">
        <f>学校1８頁!M$12</f>
        <v>0</v>
      </c>
      <c r="E1391" s="329" t="s">
        <v>436</v>
      </c>
      <c r="F1391" s="329" t="s">
        <v>97</v>
      </c>
      <c r="G1391" s="329" t="s">
        <v>361</v>
      </c>
      <c r="H1391" s="4" t="str">
        <f t="shared" si="88"/>
        <v>Ⅳ-1-その他-全・2</v>
      </c>
      <c r="J1391" s="4">
        <f t="shared" si="89"/>
        <v>1</v>
      </c>
    </row>
    <row r="1392" spans="1:10" ht="18" customHeight="1">
      <c r="A1392" s="358"/>
      <c r="B1392" s="359" t="s">
        <v>438</v>
      </c>
      <c r="C1392" s="641"/>
      <c r="D1392" s="659">
        <f>学校1８頁!M$13</f>
        <v>0</v>
      </c>
      <c r="E1392" s="329" t="s">
        <v>436</v>
      </c>
      <c r="F1392" s="329" t="s">
        <v>97</v>
      </c>
      <c r="G1392" s="329" t="s">
        <v>361</v>
      </c>
      <c r="H1392" s="4" t="str">
        <f t="shared" si="88"/>
        <v>Ⅳ-1-その他-全・3</v>
      </c>
      <c r="J1392" s="4">
        <f t="shared" si="89"/>
        <v>1</v>
      </c>
    </row>
    <row r="1393" spans="1:10" ht="18" customHeight="1">
      <c r="A1393" s="358"/>
      <c r="B1393" s="359" t="s">
        <v>439</v>
      </c>
      <c r="C1393" s="622"/>
      <c r="D1393" s="657">
        <f>学校1８頁!M$15</f>
        <v>0</v>
      </c>
      <c r="E1393" s="329" t="s">
        <v>436</v>
      </c>
      <c r="F1393" s="329" t="s">
        <v>97</v>
      </c>
      <c r="G1393" s="329" t="s">
        <v>361</v>
      </c>
      <c r="H1393" s="4" t="str">
        <f t="shared" si="88"/>
        <v>Ⅳ-1-その他-全・単</v>
      </c>
      <c r="J1393" s="4">
        <f t="shared" si="89"/>
        <v>1</v>
      </c>
    </row>
    <row r="1394" spans="1:10" ht="18" customHeight="1">
      <c r="A1394" s="358"/>
      <c r="B1394" s="585" t="s">
        <v>440</v>
      </c>
      <c r="C1394" s="812"/>
      <c r="D1394" s="795">
        <f>学校1８頁!M$16</f>
        <v>0</v>
      </c>
      <c r="E1394" s="329" t="s">
        <v>436</v>
      </c>
      <c r="F1394" s="329" t="s">
        <v>97</v>
      </c>
      <c r="G1394" s="329" t="s">
        <v>361</v>
      </c>
      <c r="H1394" s="4" t="str">
        <f t="shared" si="88"/>
        <v>Ⅳ-1-その他-全・合計</v>
      </c>
      <c r="J1394" s="4">
        <f t="shared" si="89"/>
        <v>1</v>
      </c>
    </row>
    <row r="1395" spans="1:10" ht="18" customHeight="1">
      <c r="A1395" s="358"/>
      <c r="B1395" s="849" t="s">
        <v>441</v>
      </c>
      <c r="C1395" s="622"/>
      <c r="D1395" s="657">
        <f>学校1８頁!Y$11</f>
        <v>0</v>
      </c>
      <c r="E1395" s="329" t="s">
        <v>436</v>
      </c>
      <c r="F1395" s="329" t="s">
        <v>97</v>
      </c>
      <c r="G1395" s="329" t="s">
        <v>361</v>
      </c>
      <c r="H1395" s="4" t="str">
        <f t="shared" si="88"/>
        <v>Ⅳ-1-その他-定・1</v>
      </c>
      <c r="J1395" s="4">
        <f t="shared" si="89"/>
        <v>1</v>
      </c>
    </row>
    <row r="1396" spans="1:10" ht="18" customHeight="1">
      <c r="A1396" s="358"/>
      <c r="B1396" s="359" t="s">
        <v>442</v>
      </c>
      <c r="C1396" s="622"/>
      <c r="D1396" s="657">
        <f>学校1８頁!Y$12</f>
        <v>0</v>
      </c>
      <c r="E1396" s="329" t="s">
        <v>436</v>
      </c>
      <c r="F1396" s="329" t="s">
        <v>97</v>
      </c>
      <c r="G1396" s="329" t="s">
        <v>361</v>
      </c>
      <c r="H1396" s="4" t="str">
        <f t="shared" si="88"/>
        <v>Ⅳ-1-その他-定・2</v>
      </c>
      <c r="J1396" s="4">
        <f t="shared" si="89"/>
        <v>1</v>
      </c>
    </row>
    <row r="1397" spans="1:10" ht="18" customHeight="1">
      <c r="A1397" s="358"/>
      <c r="B1397" s="359" t="s">
        <v>443</v>
      </c>
      <c r="C1397" s="9"/>
      <c r="D1397" s="655">
        <f>学校1８頁!Y$13</f>
        <v>0</v>
      </c>
      <c r="E1397" s="329" t="s">
        <v>436</v>
      </c>
      <c r="F1397" s="329" t="s">
        <v>97</v>
      </c>
      <c r="G1397" s="329" t="s">
        <v>361</v>
      </c>
      <c r="H1397" s="4" t="str">
        <f t="shared" si="88"/>
        <v>Ⅳ-1-その他-定・3</v>
      </c>
      <c r="J1397" s="4">
        <f t="shared" si="89"/>
        <v>1</v>
      </c>
    </row>
    <row r="1398" spans="1:10" ht="18" customHeight="1">
      <c r="A1398" s="358"/>
      <c r="B1398" s="359" t="s">
        <v>444</v>
      </c>
      <c r="C1398" s="622"/>
      <c r="D1398" s="655">
        <f>学校1８頁!Y$14</f>
        <v>0</v>
      </c>
      <c r="E1398" s="329" t="s">
        <v>436</v>
      </c>
      <c r="F1398" s="329" t="s">
        <v>97</v>
      </c>
      <c r="G1398" s="329" t="s">
        <v>361</v>
      </c>
      <c r="H1398" s="4" t="str">
        <f t="shared" si="88"/>
        <v>Ⅳ-1-その他-定・4</v>
      </c>
      <c r="J1398" s="4">
        <f t="shared" si="89"/>
        <v>1</v>
      </c>
    </row>
    <row r="1399" spans="1:10" ht="18" customHeight="1">
      <c r="A1399" s="358"/>
      <c r="B1399" s="359" t="s">
        <v>445</v>
      </c>
      <c r="C1399" s="637"/>
      <c r="D1399" s="659">
        <f>学校1８頁!Y$15</f>
        <v>0</v>
      </c>
      <c r="E1399" s="329" t="s">
        <v>436</v>
      </c>
      <c r="F1399" s="329" t="s">
        <v>97</v>
      </c>
      <c r="G1399" s="329" t="s">
        <v>361</v>
      </c>
      <c r="H1399" s="4" t="str">
        <f t="shared" si="88"/>
        <v>Ⅳ-1-その他-定・単</v>
      </c>
      <c r="J1399" s="4">
        <f t="shared" si="89"/>
        <v>1</v>
      </c>
    </row>
    <row r="1400" spans="1:10" s="5" customFormat="1" ht="18" customHeight="1">
      <c r="A1400" s="358"/>
      <c r="B1400" s="585" t="s">
        <v>446</v>
      </c>
      <c r="C1400" s="825"/>
      <c r="D1400" s="795">
        <f>学校1８頁!Y$16</f>
        <v>0</v>
      </c>
      <c r="E1400" s="329" t="s">
        <v>436</v>
      </c>
      <c r="F1400" s="330" t="s">
        <v>97</v>
      </c>
      <c r="G1400" s="329" t="s">
        <v>361</v>
      </c>
      <c r="H1400" s="4" t="str">
        <f t="shared" ref="H1400:H1432" si="90">E1400&amp;F1400&amp;G1400&amp;B1400</f>
        <v>Ⅳ-1-その他-定・合計</v>
      </c>
      <c r="J1400" s="4">
        <f t="shared" si="89"/>
        <v>1</v>
      </c>
    </row>
    <row r="1401" spans="1:10" s="5" customFormat="1" ht="18" customHeight="1">
      <c r="A1401" s="848" t="s">
        <v>459</v>
      </c>
      <c r="B1401" s="849" t="s">
        <v>435</v>
      </c>
      <c r="C1401" s="622"/>
      <c r="D1401" s="657">
        <f>学校1８頁!N$11</f>
        <v>0</v>
      </c>
      <c r="E1401" s="329" t="s">
        <v>436</v>
      </c>
      <c r="F1401" s="330" t="s">
        <v>97</v>
      </c>
      <c r="G1401" s="329" t="s">
        <v>363</v>
      </c>
      <c r="H1401" s="4" t="str">
        <f t="shared" si="90"/>
        <v>Ⅳ-1-長期欠席者計-全・1</v>
      </c>
      <c r="J1401" s="4">
        <f t="shared" si="89"/>
        <v>1</v>
      </c>
    </row>
    <row r="1402" spans="1:10" s="5" customFormat="1" ht="18" customHeight="1">
      <c r="A1402" s="358" t="s">
        <v>125</v>
      </c>
      <c r="B1402" s="359" t="s">
        <v>437</v>
      </c>
      <c r="C1402" s="622"/>
      <c r="D1402" s="658">
        <f>学校1８頁!N$12</f>
        <v>0</v>
      </c>
      <c r="E1402" s="329" t="s">
        <v>436</v>
      </c>
      <c r="F1402" s="330" t="s">
        <v>97</v>
      </c>
      <c r="G1402" s="329" t="s">
        <v>363</v>
      </c>
      <c r="H1402" s="4" t="str">
        <f t="shared" si="90"/>
        <v>Ⅳ-1-長期欠席者計-全・2</v>
      </c>
      <c r="J1402" s="4">
        <f t="shared" si="89"/>
        <v>1</v>
      </c>
    </row>
    <row r="1403" spans="1:10" s="5" customFormat="1" ht="18" customHeight="1">
      <c r="A1403" s="358"/>
      <c r="B1403" s="359" t="s">
        <v>438</v>
      </c>
      <c r="C1403" s="9"/>
      <c r="D1403" s="801">
        <f>学校1８頁!N$13</f>
        <v>0</v>
      </c>
      <c r="E1403" s="329" t="s">
        <v>436</v>
      </c>
      <c r="F1403" s="330" t="s">
        <v>97</v>
      </c>
      <c r="G1403" s="329" t="s">
        <v>363</v>
      </c>
      <c r="H1403" s="4" t="str">
        <f t="shared" si="90"/>
        <v>Ⅳ-1-長期欠席者計-全・3</v>
      </c>
      <c r="J1403" s="4">
        <f t="shared" si="89"/>
        <v>1</v>
      </c>
    </row>
    <row r="1404" spans="1:10" s="5" customFormat="1" ht="18" customHeight="1">
      <c r="A1404" s="358"/>
      <c r="B1404" s="359" t="s">
        <v>439</v>
      </c>
      <c r="C1404" s="9"/>
      <c r="D1404" s="657">
        <f>学校1８頁!N$15</f>
        <v>0</v>
      </c>
      <c r="E1404" s="329" t="s">
        <v>436</v>
      </c>
      <c r="F1404" s="330" t="s">
        <v>97</v>
      </c>
      <c r="G1404" s="329" t="s">
        <v>363</v>
      </c>
      <c r="H1404" s="4" t="str">
        <f t="shared" si="90"/>
        <v>Ⅳ-1-長期欠席者計-全・単</v>
      </c>
      <c r="J1404" s="4">
        <f t="shared" si="89"/>
        <v>1</v>
      </c>
    </row>
    <row r="1405" spans="1:10" s="5" customFormat="1" ht="18" customHeight="1">
      <c r="A1405" s="358"/>
      <c r="B1405" s="585" t="s">
        <v>440</v>
      </c>
      <c r="C1405" s="812"/>
      <c r="D1405" s="795">
        <f>学校1８頁!N$16</f>
        <v>0</v>
      </c>
      <c r="E1405" s="329" t="s">
        <v>436</v>
      </c>
      <c r="F1405" s="330" t="s">
        <v>97</v>
      </c>
      <c r="G1405" s="329" t="s">
        <v>363</v>
      </c>
      <c r="H1405" s="4" t="str">
        <f t="shared" si="90"/>
        <v>Ⅳ-1-長期欠席者計-全・合計</v>
      </c>
      <c r="J1405" s="4">
        <f t="shared" si="89"/>
        <v>1</v>
      </c>
    </row>
    <row r="1406" spans="1:10" s="5" customFormat="1" ht="18" customHeight="1">
      <c r="A1406" s="358"/>
      <c r="B1406" s="849" t="s">
        <v>441</v>
      </c>
      <c r="C1406" s="622"/>
      <c r="D1406" s="658">
        <f>学校1８頁!Z$11</f>
        <v>0</v>
      </c>
      <c r="E1406" s="329" t="s">
        <v>436</v>
      </c>
      <c r="F1406" s="330" t="s">
        <v>97</v>
      </c>
      <c r="G1406" s="329" t="s">
        <v>363</v>
      </c>
      <c r="H1406" s="4" t="str">
        <f t="shared" si="90"/>
        <v>Ⅳ-1-長期欠席者計-定・1</v>
      </c>
      <c r="J1406" s="4">
        <f t="shared" si="89"/>
        <v>1</v>
      </c>
    </row>
    <row r="1407" spans="1:10" s="5" customFormat="1" ht="18" customHeight="1">
      <c r="A1407" s="358"/>
      <c r="B1407" s="359" t="s">
        <v>442</v>
      </c>
      <c r="C1407" s="9"/>
      <c r="D1407" s="657">
        <f>学校1８頁!Z$12</f>
        <v>0</v>
      </c>
      <c r="E1407" s="329" t="s">
        <v>436</v>
      </c>
      <c r="F1407" s="330" t="s">
        <v>97</v>
      </c>
      <c r="G1407" s="329" t="s">
        <v>363</v>
      </c>
      <c r="H1407" s="4" t="str">
        <f t="shared" si="90"/>
        <v>Ⅳ-1-長期欠席者計-定・2</v>
      </c>
      <c r="J1407" s="4">
        <f t="shared" si="89"/>
        <v>1</v>
      </c>
    </row>
    <row r="1408" spans="1:10" s="5" customFormat="1" ht="18" customHeight="1">
      <c r="A1408" s="358"/>
      <c r="B1408" s="359" t="s">
        <v>443</v>
      </c>
      <c r="C1408" s="622"/>
      <c r="D1408" s="658">
        <f>学校1８頁!Z$13</f>
        <v>0</v>
      </c>
      <c r="E1408" s="329" t="s">
        <v>436</v>
      </c>
      <c r="F1408" s="330" t="s">
        <v>97</v>
      </c>
      <c r="G1408" s="329" t="s">
        <v>363</v>
      </c>
      <c r="H1408" s="4" t="str">
        <f t="shared" si="90"/>
        <v>Ⅳ-1-長期欠席者計-定・3</v>
      </c>
      <c r="J1408" s="4">
        <f t="shared" si="89"/>
        <v>1</v>
      </c>
    </row>
    <row r="1409" spans="1:10" s="5" customFormat="1" ht="18" customHeight="1">
      <c r="A1409" s="358"/>
      <c r="B1409" s="359" t="s">
        <v>444</v>
      </c>
      <c r="C1409" s="9"/>
      <c r="D1409" s="795">
        <f>学校1８頁!Z$14</f>
        <v>0</v>
      </c>
      <c r="E1409" s="329" t="s">
        <v>436</v>
      </c>
      <c r="F1409" s="330" t="s">
        <v>97</v>
      </c>
      <c r="G1409" s="329" t="s">
        <v>363</v>
      </c>
      <c r="H1409" s="4" t="str">
        <f t="shared" si="90"/>
        <v>Ⅳ-1-長期欠席者計-定・4</v>
      </c>
      <c r="J1409" s="4">
        <f t="shared" si="89"/>
        <v>1</v>
      </c>
    </row>
    <row r="1410" spans="1:10" s="5" customFormat="1" ht="18" customHeight="1">
      <c r="A1410" s="358"/>
      <c r="B1410" s="359" t="s">
        <v>445</v>
      </c>
      <c r="C1410" s="622"/>
      <c r="D1410" s="657">
        <f>学校1８頁!Z$15</f>
        <v>0</v>
      </c>
      <c r="E1410" s="329" t="s">
        <v>436</v>
      </c>
      <c r="F1410" s="330" t="s">
        <v>97</v>
      </c>
      <c r="G1410" s="329" t="s">
        <v>363</v>
      </c>
      <c r="H1410" s="4" t="str">
        <f t="shared" si="90"/>
        <v>Ⅳ-1-長期欠席者計-定・単</v>
      </c>
      <c r="J1410" s="4">
        <f t="shared" si="89"/>
        <v>1</v>
      </c>
    </row>
    <row r="1411" spans="1:10" s="5" customFormat="1" ht="18" customHeight="1">
      <c r="A1411" s="361"/>
      <c r="B1411" s="585" t="s">
        <v>446</v>
      </c>
      <c r="C1411" s="812"/>
      <c r="D1411" s="795">
        <f>学校1８頁!Z$16</f>
        <v>0</v>
      </c>
      <c r="E1411" s="329" t="s">
        <v>436</v>
      </c>
      <c r="F1411" s="330" t="s">
        <v>97</v>
      </c>
      <c r="G1411" s="329" t="s">
        <v>363</v>
      </c>
      <c r="H1411" s="4" t="str">
        <f t="shared" si="90"/>
        <v>Ⅳ-1-長期欠席者計-定・合計</v>
      </c>
      <c r="J1411" s="4">
        <f t="shared" si="89"/>
        <v>1</v>
      </c>
    </row>
    <row r="1412" spans="1:10" s="5" customFormat="1" ht="18" customHeight="1">
      <c r="A1412" s="349" t="s">
        <v>460</v>
      </c>
      <c r="B1412" s="586"/>
      <c r="C1412" s="135"/>
      <c r="D1412" s="656"/>
      <c r="E1412" s="329"/>
      <c r="F1412" s="330"/>
      <c r="G1412" s="329"/>
      <c r="H1412" s="332" t="str">
        <f>A1412</f>
        <v>2．高校・不登校生徒の在籍学校数</v>
      </c>
      <c r="J1412" s="4">
        <f t="shared" si="89"/>
        <v>1</v>
      </c>
    </row>
    <row r="1413" spans="1:10" s="5" customFormat="1" ht="18" customHeight="1">
      <c r="A1413" s="362" t="s">
        <v>461</v>
      </c>
      <c r="B1413" s="644" t="s">
        <v>462</v>
      </c>
      <c r="C1413" s="622"/>
      <c r="D1413" s="657">
        <f>学校1８頁!F19</f>
        <v>0</v>
      </c>
      <c r="E1413" s="329" t="s">
        <v>436</v>
      </c>
      <c r="F1413" s="330" t="s">
        <v>110</v>
      </c>
      <c r="G1413" s="329" t="s">
        <v>463</v>
      </c>
      <c r="H1413" s="4" t="str">
        <f t="shared" si="90"/>
        <v>Ⅳ-2-全-在籍学校数</v>
      </c>
      <c r="J1413" s="4">
        <f t="shared" si="89"/>
        <v>1</v>
      </c>
    </row>
    <row r="1414" spans="1:10" s="5" customFormat="1" ht="18" customHeight="1">
      <c r="A1414" s="362" t="s">
        <v>464</v>
      </c>
      <c r="B1414" s="644" t="s">
        <v>462</v>
      </c>
      <c r="C1414" s="135"/>
      <c r="D1414" s="656">
        <f>学校1８頁!F20</f>
        <v>0</v>
      </c>
      <c r="E1414" s="329" t="s">
        <v>436</v>
      </c>
      <c r="F1414" s="330" t="s">
        <v>110</v>
      </c>
      <c r="G1414" s="329" t="s">
        <v>465</v>
      </c>
      <c r="H1414" s="4" t="str">
        <f t="shared" si="90"/>
        <v>Ⅳ-2-定-在籍学校数</v>
      </c>
      <c r="J1414" s="4">
        <f t="shared" si="89"/>
        <v>1</v>
      </c>
    </row>
    <row r="1415" spans="1:10" s="5" customFormat="1" ht="18" customHeight="1">
      <c r="A1415" s="1257" t="s">
        <v>466</v>
      </c>
      <c r="B1415" s="823"/>
      <c r="C1415" s="135"/>
      <c r="D1415" s="656"/>
      <c r="E1415" s="329"/>
      <c r="F1415" s="330"/>
      <c r="G1415" s="329"/>
      <c r="H1415" s="332" t="str">
        <f>A1415</f>
        <v>3．高校・不登校生徒について把握した事実</v>
      </c>
      <c r="J1415" s="4">
        <f t="shared" si="89"/>
        <v>1</v>
      </c>
    </row>
    <row r="1416" spans="1:10" s="5" customFormat="1" ht="18" customHeight="1">
      <c r="A1416" s="848" t="s">
        <v>461</v>
      </c>
      <c r="B1416" s="849" t="s">
        <v>467</v>
      </c>
      <c r="C1416" s="622"/>
      <c r="D1416" s="657">
        <f>学校1９頁!D$5</f>
        <v>0</v>
      </c>
      <c r="E1416" s="329" t="s">
        <v>436</v>
      </c>
      <c r="F1416" s="330" t="s">
        <v>75</v>
      </c>
      <c r="G1416" s="329" t="s">
        <v>468</v>
      </c>
      <c r="H1416" s="4" t="str">
        <f t="shared" si="90"/>
        <v>Ⅳ-3-全-把握した事実-1いじめの被害</v>
      </c>
      <c r="J1416" s="4">
        <f t="shared" si="89"/>
        <v>1</v>
      </c>
    </row>
    <row r="1417" spans="1:10" s="5" customFormat="1" ht="18" customHeight="1">
      <c r="A1417" s="358"/>
      <c r="B1417" s="359" t="s">
        <v>469</v>
      </c>
      <c r="C1417" s="622"/>
      <c r="D1417" s="657">
        <f>学校1９頁!E$5</f>
        <v>0</v>
      </c>
      <c r="E1417" s="329" t="s">
        <v>436</v>
      </c>
      <c r="F1417" s="330" t="s">
        <v>75</v>
      </c>
      <c r="G1417" s="329" t="s">
        <v>468</v>
      </c>
      <c r="H1417" s="4" t="str">
        <f t="shared" si="90"/>
        <v>Ⅳ-3-全-把握した事実-2いじめ被害を除く友人関係</v>
      </c>
      <c r="J1417" s="4">
        <f t="shared" si="89"/>
        <v>1</v>
      </c>
    </row>
    <row r="1418" spans="1:10" s="5" customFormat="1" ht="18" customHeight="1">
      <c r="A1418" s="358"/>
      <c r="B1418" s="359" t="s">
        <v>470</v>
      </c>
      <c r="C1418" s="9"/>
      <c r="D1418" s="657">
        <f>学校1９頁!F$5</f>
        <v>0</v>
      </c>
      <c r="E1418" s="329" t="s">
        <v>436</v>
      </c>
      <c r="F1418" s="330" t="s">
        <v>75</v>
      </c>
      <c r="G1418" s="329" t="s">
        <v>468</v>
      </c>
      <c r="H1418" s="4" t="str">
        <f t="shared" si="90"/>
        <v>Ⅳ-3-全-把握した事実-3教職員との関係</v>
      </c>
      <c r="J1418" s="4">
        <f t="shared" si="89"/>
        <v>1</v>
      </c>
    </row>
    <row r="1419" spans="1:10" s="5" customFormat="1" ht="18" customHeight="1">
      <c r="A1419" s="358"/>
      <c r="B1419" s="359" t="s">
        <v>471</v>
      </c>
      <c r="C1419" s="625"/>
      <c r="D1419" s="657">
        <f>学校1９頁!G$5</f>
        <v>0</v>
      </c>
      <c r="E1419" s="329" t="s">
        <v>436</v>
      </c>
      <c r="F1419" s="330" t="s">
        <v>75</v>
      </c>
      <c r="G1419" s="329" t="s">
        <v>468</v>
      </c>
      <c r="H1419" s="4" t="str">
        <f t="shared" si="90"/>
        <v>Ⅳ-3-全-把握した事実-4学業の不振</v>
      </c>
      <c r="J1419" s="4">
        <f t="shared" si="89"/>
        <v>1</v>
      </c>
    </row>
    <row r="1420" spans="1:10" s="5" customFormat="1" ht="18" customHeight="1">
      <c r="A1420" s="358"/>
      <c r="B1420" s="851" t="s">
        <v>472</v>
      </c>
      <c r="C1420" s="625"/>
      <c r="D1420" s="657">
        <f>学校1９頁!H$5</f>
        <v>0</v>
      </c>
      <c r="E1420" s="329" t="s">
        <v>436</v>
      </c>
      <c r="F1420" s="330" t="s">
        <v>75</v>
      </c>
      <c r="G1420" s="329" t="s">
        <v>468</v>
      </c>
      <c r="H1420" s="4" t="str">
        <f t="shared" si="90"/>
        <v>Ⅳ-3-全-把握した事実-5学校のきまり等</v>
      </c>
      <c r="J1420" s="4">
        <f t="shared" si="89"/>
        <v>1</v>
      </c>
    </row>
    <row r="1421" spans="1:10" s="5" customFormat="1" ht="18" customHeight="1">
      <c r="A1421" s="358"/>
      <c r="B1421" s="851" t="s">
        <v>473</v>
      </c>
      <c r="C1421" s="11"/>
      <c r="D1421" s="657">
        <f>学校1９頁!I$5</f>
        <v>0</v>
      </c>
      <c r="E1421" s="329" t="s">
        <v>436</v>
      </c>
      <c r="F1421" s="330" t="s">
        <v>75</v>
      </c>
      <c r="G1421" s="329" t="s">
        <v>468</v>
      </c>
      <c r="H1421" s="4" t="str">
        <f t="shared" si="90"/>
        <v>Ⅳ-3-全-把握した事実-6転編入学、進級時の不適応</v>
      </c>
      <c r="J1421" s="4">
        <f t="shared" si="89"/>
        <v>1</v>
      </c>
    </row>
    <row r="1422" spans="1:10" s="5" customFormat="1" ht="18" customHeight="1">
      <c r="A1422" s="358"/>
      <c r="B1422" s="851" t="s">
        <v>474</v>
      </c>
      <c r="C1422" s="828"/>
      <c r="D1422" s="657">
        <f>学校1９頁!J$5</f>
        <v>0</v>
      </c>
      <c r="E1422" s="329" t="s">
        <v>436</v>
      </c>
      <c r="F1422" s="330" t="s">
        <v>75</v>
      </c>
      <c r="G1422" s="329" t="s">
        <v>468</v>
      </c>
      <c r="H1422" s="4" t="str">
        <f t="shared" si="90"/>
        <v>Ⅳ-3-全-把握した事実-7家庭生活の変化</v>
      </c>
      <c r="J1422" s="4">
        <f t="shared" si="89"/>
        <v>1</v>
      </c>
    </row>
    <row r="1423" spans="1:10" s="5" customFormat="1" ht="18" customHeight="1">
      <c r="A1423" s="358"/>
      <c r="B1423" s="851" t="s">
        <v>475</v>
      </c>
      <c r="C1423" s="9"/>
      <c r="D1423" s="657">
        <f>学校1９頁!K$5</f>
        <v>0</v>
      </c>
      <c r="E1423" s="329" t="s">
        <v>436</v>
      </c>
      <c r="F1423" s="330" t="s">
        <v>75</v>
      </c>
      <c r="G1423" s="329" t="s">
        <v>468</v>
      </c>
      <c r="H1423" s="4" t="str">
        <f t="shared" si="90"/>
        <v>Ⅳ-3-全-把握した事実-8親子の関わり方</v>
      </c>
      <c r="J1423" s="4">
        <f t="shared" si="89"/>
        <v>1</v>
      </c>
    </row>
    <row r="1424" spans="1:10" s="5" customFormat="1" ht="18" customHeight="1">
      <c r="A1424" s="358"/>
      <c r="B1424" s="851" t="s">
        <v>476</v>
      </c>
      <c r="C1424" s="9"/>
      <c r="D1424" s="657">
        <f>学校1９頁!L$5</f>
        <v>0</v>
      </c>
      <c r="E1424" s="329" t="s">
        <v>436</v>
      </c>
      <c r="F1424" s="330" t="s">
        <v>75</v>
      </c>
      <c r="G1424" s="329" t="s">
        <v>468</v>
      </c>
      <c r="H1424" s="4" t="str">
        <f t="shared" si="90"/>
        <v>Ⅳ-3-全-把握した事実-9生活リズムの不調</v>
      </c>
      <c r="J1424" s="4">
        <f t="shared" si="89"/>
        <v>1</v>
      </c>
    </row>
    <row r="1425" spans="1:10" s="5" customFormat="1" ht="18" customHeight="1">
      <c r="A1425" s="358"/>
      <c r="B1425" s="851" t="s">
        <v>477</v>
      </c>
      <c r="C1425" s="625"/>
      <c r="D1425" s="657">
        <f>学校1９頁!M$5</f>
        <v>0</v>
      </c>
      <c r="E1425" s="329" t="s">
        <v>436</v>
      </c>
      <c r="F1425" s="330" t="s">
        <v>75</v>
      </c>
      <c r="G1425" s="329" t="s">
        <v>468</v>
      </c>
      <c r="H1425" s="4" t="str">
        <f t="shared" si="90"/>
        <v>Ⅳ-3-全-把握した事実-10あそび、非行</v>
      </c>
      <c r="J1425" s="4">
        <f t="shared" si="89"/>
        <v>1</v>
      </c>
    </row>
    <row r="1426" spans="1:10" s="5" customFormat="1" ht="18" customHeight="1">
      <c r="A1426" s="358"/>
      <c r="B1426" s="851" t="s">
        <v>478</v>
      </c>
      <c r="C1426" s="625"/>
      <c r="D1426" s="657">
        <f>学校1９頁!N$5</f>
        <v>0</v>
      </c>
      <c r="E1426" s="329" t="s">
        <v>436</v>
      </c>
      <c r="F1426" s="330" t="s">
        <v>75</v>
      </c>
      <c r="G1426" s="329" t="s">
        <v>468</v>
      </c>
      <c r="H1426" s="4" t="str">
        <f t="shared" si="90"/>
        <v>Ⅳ-3-全-把握した事実-11学校生活</v>
      </c>
      <c r="J1426" s="4">
        <f t="shared" si="89"/>
        <v>1</v>
      </c>
    </row>
    <row r="1427" spans="1:10" s="5" customFormat="1" ht="18" customHeight="1">
      <c r="A1427" s="358"/>
      <c r="B1427" s="851" t="s">
        <v>479</v>
      </c>
      <c r="C1427" s="642"/>
      <c r="D1427" s="657">
        <f>学校1９頁!O$5</f>
        <v>0</v>
      </c>
      <c r="E1427" s="329" t="s">
        <v>436</v>
      </c>
      <c r="F1427" s="330" t="s">
        <v>75</v>
      </c>
      <c r="G1427" s="329" t="s">
        <v>468</v>
      </c>
      <c r="H1427" s="4" t="str">
        <f t="shared" si="90"/>
        <v>Ⅳ-3-全-把握した事実-12不安・抑うつ</v>
      </c>
      <c r="J1427" s="4">
        <f t="shared" si="89"/>
        <v>1</v>
      </c>
    </row>
    <row r="1428" spans="1:10" s="5" customFormat="1" ht="18" customHeight="1">
      <c r="A1428" s="358"/>
      <c r="B1428" s="851" t="s">
        <v>480</v>
      </c>
      <c r="C1428" s="625"/>
      <c r="D1428" s="657">
        <f>学校1９頁!P$5</f>
        <v>0</v>
      </c>
      <c r="E1428" s="329" t="s">
        <v>436</v>
      </c>
      <c r="F1428" s="330" t="s">
        <v>75</v>
      </c>
      <c r="G1428" s="329" t="s">
        <v>468</v>
      </c>
      <c r="H1428" s="4" t="str">
        <f t="shared" si="90"/>
        <v>Ⅳ-3-全-把握した事実-13障害（疑いを含む）</v>
      </c>
      <c r="J1428" s="4">
        <f t="shared" si="89"/>
        <v>1</v>
      </c>
    </row>
    <row r="1429" spans="1:10" s="5" customFormat="1" ht="18" customHeight="1">
      <c r="A1429" s="358"/>
      <c r="B1429" s="1251" t="s">
        <v>481</v>
      </c>
      <c r="C1429" s="1223"/>
      <c r="D1429" s="1224">
        <f>学校1９頁!Q$5</f>
        <v>0</v>
      </c>
      <c r="E1429" s="329" t="s">
        <v>436</v>
      </c>
      <c r="F1429" s="330" t="s">
        <v>75</v>
      </c>
      <c r="G1429" s="329" t="s">
        <v>468</v>
      </c>
      <c r="H1429" s="4" t="str">
        <f t="shared" si="90"/>
        <v>Ⅳ-3-全-把握した事実-14個別の配慮（１３以外）</v>
      </c>
      <c r="J1429" s="4">
        <f t="shared" si="89"/>
        <v>1</v>
      </c>
    </row>
    <row r="1430" spans="1:10" s="5" customFormat="1" ht="18" customHeight="1">
      <c r="A1430" s="361"/>
      <c r="B1430" s="1255" t="s">
        <v>110893</v>
      </c>
      <c r="C1430" s="812"/>
      <c r="D1430" s="795">
        <f>学校1９頁!R$5</f>
        <v>0</v>
      </c>
      <c r="E1430" s="329" t="s">
        <v>436</v>
      </c>
      <c r="F1430" s="330" t="s">
        <v>75</v>
      </c>
      <c r="G1430" s="329" t="s">
        <v>468</v>
      </c>
      <c r="H1430" s="4" t="str">
        <f t="shared" ref="H1430" si="91">E1430&amp;F1430&amp;G1430&amp;B1430</f>
        <v>Ⅳ-3-全-把握した事実-15左記に該当なし</v>
      </c>
      <c r="J1430" s="4">
        <f t="shared" si="89"/>
        <v>1</v>
      </c>
    </row>
    <row r="1431" spans="1:10" s="5" customFormat="1" ht="18" customHeight="1">
      <c r="A1431" s="848" t="s">
        <v>464</v>
      </c>
      <c r="B1431" s="1252" t="s">
        <v>467</v>
      </c>
      <c r="C1431" s="1253"/>
      <c r="D1431" s="1254">
        <f>学校1９頁!D$6</f>
        <v>0</v>
      </c>
      <c r="E1431" s="329" t="s">
        <v>436</v>
      </c>
      <c r="F1431" s="330" t="s">
        <v>75</v>
      </c>
      <c r="G1431" s="329" t="s">
        <v>482</v>
      </c>
      <c r="H1431" s="4" t="str">
        <f t="shared" si="90"/>
        <v>Ⅳ-3-定-把握した事実-1いじめの被害</v>
      </c>
      <c r="J1431" s="4">
        <f t="shared" si="89"/>
        <v>1</v>
      </c>
    </row>
    <row r="1432" spans="1:10" s="5" customFormat="1" ht="18" customHeight="1">
      <c r="A1432" s="358"/>
      <c r="B1432" s="359" t="s">
        <v>469</v>
      </c>
      <c r="C1432" s="9"/>
      <c r="D1432" s="658">
        <f>学校1９頁!E$6</f>
        <v>0</v>
      </c>
      <c r="E1432" s="329" t="s">
        <v>436</v>
      </c>
      <c r="F1432" s="330" t="s">
        <v>75</v>
      </c>
      <c r="G1432" s="329" t="s">
        <v>482</v>
      </c>
      <c r="H1432" s="4" t="str">
        <f t="shared" si="90"/>
        <v>Ⅳ-3-定-把握した事実-2いじめ被害を除く友人関係</v>
      </c>
      <c r="J1432" s="4">
        <f t="shared" si="89"/>
        <v>1</v>
      </c>
    </row>
    <row r="1433" spans="1:10" s="5" customFormat="1" ht="18" customHeight="1">
      <c r="A1433" s="358"/>
      <c r="B1433" s="359" t="s">
        <v>470</v>
      </c>
      <c r="C1433" s="9"/>
      <c r="D1433" s="657">
        <f>学校1９頁!F$6</f>
        <v>0</v>
      </c>
      <c r="E1433" s="329" t="s">
        <v>436</v>
      </c>
      <c r="F1433" s="330" t="s">
        <v>75</v>
      </c>
      <c r="G1433" s="329" t="s">
        <v>482</v>
      </c>
      <c r="H1433" s="4" t="str">
        <f t="shared" ref="H1433:H1474" si="92">E1433&amp;F1433&amp;G1433&amp;B1433</f>
        <v>Ⅳ-3-定-把握した事実-3教職員との関係</v>
      </c>
      <c r="J1433" s="4">
        <f t="shared" si="89"/>
        <v>1</v>
      </c>
    </row>
    <row r="1434" spans="1:10" s="5" customFormat="1" ht="18" customHeight="1">
      <c r="A1434" s="358"/>
      <c r="B1434" s="359" t="s">
        <v>471</v>
      </c>
      <c r="C1434" s="622"/>
      <c r="D1434" s="658">
        <f>学校1９頁!G$6</f>
        <v>0</v>
      </c>
      <c r="E1434" s="329" t="s">
        <v>436</v>
      </c>
      <c r="F1434" s="330" t="s">
        <v>75</v>
      </c>
      <c r="G1434" s="329" t="s">
        <v>482</v>
      </c>
      <c r="H1434" s="4" t="str">
        <f t="shared" si="92"/>
        <v>Ⅳ-3-定-把握した事実-4学業の不振</v>
      </c>
      <c r="J1434" s="4">
        <f t="shared" si="89"/>
        <v>1</v>
      </c>
    </row>
    <row r="1435" spans="1:10" s="5" customFormat="1" ht="18" customHeight="1">
      <c r="A1435" s="358"/>
      <c r="B1435" s="851" t="s">
        <v>472</v>
      </c>
      <c r="C1435" s="9"/>
      <c r="D1435" s="655">
        <f>学校1９頁!H$6</f>
        <v>0</v>
      </c>
      <c r="E1435" s="329" t="s">
        <v>436</v>
      </c>
      <c r="F1435" s="330" t="s">
        <v>75</v>
      </c>
      <c r="G1435" s="329" t="s">
        <v>482</v>
      </c>
      <c r="H1435" s="4" t="str">
        <f t="shared" si="92"/>
        <v>Ⅳ-3-定-把握した事実-5学校のきまり等</v>
      </c>
      <c r="J1435" s="4">
        <f t="shared" ref="J1435:J1453" si="93">COUNTIF($H$2:$H$2903,H1435)</f>
        <v>1</v>
      </c>
    </row>
    <row r="1436" spans="1:10" s="5" customFormat="1" ht="18" customHeight="1">
      <c r="A1436" s="358"/>
      <c r="B1436" s="851" t="s">
        <v>473</v>
      </c>
      <c r="C1436" s="9"/>
      <c r="D1436" s="657">
        <f>学校1９頁!I$6</f>
        <v>0</v>
      </c>
      <c r="E1436" s="329" t="s">
        <v>436</v>
      </c>
      <c r="F1436" s="330" t="s">
        <v>75</v>
      </c>
      <c r="G1436" s="329" t="s">
        <v>482</v>
      </c>
      <c r="H1436" s="4" t="str">
        <f t="shared" si="92"/>
        <v>Ⅳ-3-定-把握した事実-6転編入学、進級時の不適応</v>
      </c>
      <c r="J1436" s="4">
        <f t="shared" si="93"/>
        <v>1</v>
      </c>
    </row>
    <row r="1437" spans="1:10" s="5" customFormat="1" ht="18" customHeight="1">
      <c r="A1437" s="358"/>
      <c r="B1437" s="851" t="s">
        <v>474</v>
      </c>
      <c r="C1437" s="622"/>
      <c r="D1437" s="657">
        <f>学校1９頁!J$6</f>
        <v>0</v>
      </c>
      <c r="E1437" s="329" t="s">
        <v>436</v>
      </c>
      <c r="F1437" s="330" t="s">
        <v>75</v>
      </c>
      <c r="G1437" s="329" t="s">
        <v>482</v>
      </c>
      <c r="H1437" s="4" t="str">
        <f t="shared" si="92"/>
        <v>Ⅳ-3-定-把握した事実-7家庭生活の変化</v>
      </c>
      <c r="J1437" s="4">
        <f t="shared" si="93"/>
        <v>1</v>
      </c>
    </row>
    <row r="1438" spans="1:10" s="5" customFormat="1" ht="18" customHeight="1">
      <c r="A1438" s="358"/>
      <c r="B1438" s="851" t="s">
        <v>475</v>
      </c>
      <c r="C1438" s="9"/>
      <c r="D1438" s="655">
        <f>学校1９頁!K$6</f>
        <v>0</v>
      </c>
      <c r="E1438" s="329" t="s">
        <v>436</v>
      </c>
      <c r="F1438" s="330" t="s">
        <v>75</v>
      </c>
      <c r="G1438" s="329" t="s">
        <v>482</v>
      </c>
      <c r="H1438" s="4" t="str">
        <f t="shared" si="92"/>
        <v>Ⅳ-3-定-把握した事実-8親子の関わり方</v>
      </c>
      <c r="J1438" s="4">
        <f t="shared" si="93"/>
        <v>1</v>
      </c>
    </row>
    <row r="1439" spans="1:10" s="5" customFormat="1" ht="18" customHeight="1">
      <c r="A1439" s="358"/>
      <c r="B1439" s="851" t="s">
        <v>476</v>
      </c>
      <c r="C1439" s="622"/>
      <c r="D1439" s="658">
        <f>学校1９頁!L$6</f>
        <v>0</v>
      </c>
      <c r="E1439" s="329" t="s">
        <v>436</v>
      </c>
      <c r="F1439" s="330" t="s">
        <v>75</v>
      </c>
      <c r="G1439" s="329" t="s">
        <v>482</v>
      </c>
      <c r="H1439" s="4" t="str">
        <f t="shared" si="92"/>
        <v>Ⅳ-3-定-把握した事実-9生活リズムの不調</v>
      </c>
      <c r="J1439" s="4">
        <f t="shared" si="93"/>
        <v>1</v>
      </c>
    </row>
    <row r="1440" spans="1:10" s="5" customFormat="1" ht="18" customHeight="1">
      <c r="A1440" s="358"/>
      <c r="B1440" s="851" t="s">
        <v>477</v>
      </c>
      <c r="C1440" s="9"/>
      <c r="D1440" s="655">
        <f>学校1９頁!M$6</f>
        <v>0</v>
      </c>
      <c r="E1440" s="329" t="s">
        <v>436</v>
      </c>
      <c r="F1440" s="330" t="s">
        <v>75</v>
      </c>
      <c r="G1440" s="329" t="s">
        <v>482</v>
      </c>
      <c r="H1440" s="4" t="str">
        <f t="shared" si="92"/>
        <v>Ⅳ-3-定-把握した事実-10あそび、非行</v>
      </c>
      <c r="J1440" s="4">
        <f t="shared" si="93"/>
        <v>1</v>
      </c>
    </row>
    <row r="1441" spans="1:10" s="5" customFormat="1" ht="18" customHeight="1">
      <c r="A1441" s="358"/>
      <c r="B1441" s="851" t="s">
        <v>478</v>
      </c>
      <c r="C1441" s="622"/>
      <c r="D1441" s="658">
        <f>学校1９頁!N$6</f>
        <v>0</v>
      </c>
      <c r="E1441" s="329" t="s">
        <v>436</v>
      </c>
      <c r="F1441" s="330" t="s">
        <v>75</v>
      </c>
      <c r="G1441" s="329" t="s">
        <v>482</v>
      </c>
      <c r="H1441" s="4" t="str">
        <f t="shared" si="92"/>
        <v>Ⅳ-3-定-把握した事実-11学校生活</v>
      </c>
      <c r="J1441" s="4">
        <f t="shared" si="93"/>
        <v>1</v>
      </c>
    </row>
    <row r="1442" spans="1:10" s="5" customFormat="1" ht="18" customHeight="1">
      <c r="A1442" s="358"/>
      <c r="B1442" s="851" t="s">
        <v>479</v>
      </c>
      <c r="C1442" s="9"/>
      <c r="D1442" s="655">
        <f>学校1９頁!O$6</f>
        <v>0</v>
      </c>
      <c r="E1442" s="329" t="s">
        <v>436</v>
      </c>
      <c r="F1442" s="330" t="s">
        <v>75</v>
      </c>
      <c r="G1442" s="329" t="s">
        <v>482</v>
      </c>
      <c r="H1442" s="4" t="str">
        <f t="shared" si="92"/>
        <v>Ⅳ-3-定-把握した事実-12不安・抑うつ</v>
      </c>
      <c r="J1442" s="4">
        <f t="shared" si="93"/>
        <v>1</v>
      </c>
    </row>
    <row r="1443" spans="1:10" s="5" customFormat="1" ht="18" customHeight="1">
      <c r="A1443" s="358"/>
      <c r="B1443" s="851" t="s">
        <v>480</v>
      </c>
      <c r="C1443" s="622"/>
      <c r="D1443" s="658">
        <f>学校1９頁!P$6</f>
        <v>0</v>
      </c>
      <c r="E1443" s="329" t="s">
        <v>436</v>
      </c>
      <c r="F1443" s="330" t="s">
        <v>75</v>
      </c>
      <c r="G1443" s="329" t="s">
        <v>482</v>
      </c>
      <c r="H1443" s="4" t="str">
        <f t="shared" si="92"/>
        <v>Ⅳ-3-定-把握した事実-13障害（疑いを含む）</v>
      </c>
      <c r="J1443" s="4">
        <f t="shared" si="93"/>
        <v>1</v>
      </c>
    </row>
    <row r="1444" spans="1:10" s="5" customFormat="1" ht="18" customHeight="1">
      <c r="A1444" s="358"/>
      <c r="B1444" s="1251" t="s">
        <v>481</v>
      </c>
      <c r="C1444" s="1223"/>
      <c r="D1444" s="1224">
        <f>学校1９頁!Q$6</f>
        <v>0</v>
      </c>
      <c r="E1444" s="329" t="s">
        <v>436</v>
      </c>
      <c r="F1444" s="330" t="s">
        <v>75</v>
      </c>
      <c r="G1444" s="329" t="s">
        <v>482</v>
      </c>
      <c r="H1444" s="4" t="str">
        <f t="shared" si="92"/>
        <v>Ⅳ-3-定-把握した事実-14個別の配慮（１３以外）</v>
      </c>
      <c r="J1444" s="4">
        <f t="shared" si="93"/>
        <v>1</v>
      </c>
    </row>
    <row r="1445" spans="1:10" s="5" customFormat="1" ht="18" customHeight="1">
      <c r="A1445" s="1250"/>
      <c r="B1445" s="1256" t="s">
        <v>110893</v>
      </c>
      <c r="C1445" s="812"/>
      <c r="D1445" s="795">
        <f>学校1９頁!R$6</f>
        <v>0</v>
      </c>
      <c r="E1445" s="329" t="s">
        <v>436</v>
      </c>
      <c r="F1445" s="330" t="s">
        <v>75</v>
      </c>
      <c r="G1445" s="329" t="s">
        <v>110931</v>
      </c>
      <c r="H1445" s="4" t="str">
        <f t="shared" si="92"/>
        <v>Ⅳ-3-定-把握した事実-15左記に該当なし</v>
      </c>
      <c r="J1445" s="4">
        <f t="shared" si="93"/>
        <v>1</v>
      </c>
    </row>
    <row r="1446" spans="1:10" s="5" customFormat="1" ht="18" customHeight="1">
      <c r="A1446" s="822" t="s">
        <v>483</v>
      </c>
      <c r="B1446" s="852"/>
      <c r="C1446" s="135"/>
      <c r="D1446" s="656"/>
      <c r="E1446" s="329"/>
      <c r="F1446" s="330"/>
      <c r="G1446" s="329"/>
      <c r="H1446" s="332" t="str">
        <f>A1446</f>
        <v>4．高校・指導結果状況</v>
      </c>
      <c r="J1446" s="4">
        <f t="shared" si="93"/>
        <v>1</v>
      </c>
    </row>
    <row r="1447" spans="1:10" s="5" customFormat="1" ht="18" customHeight="1">
      <c r="A1447" s="848" t="s">
        <v>461</v>
      </c>
      <c r="B1447" s="849" t="s">
        <v>484</v>
      </c>
      <c r="C1447" s="622"/>
      <c r="D1447" s="817">
        <f>学校1９頁!I28</f>
        <v>0</v>
      </c>
      <c r="E1447" s="329" t="s">
        <v>485</v>
      </c>
      <c r="F1447" s="329" t="s">
        <v>486</v>
      </c>
      <c r="G1447" s="329" t="s">
        <v>487</v>
      </c>
      <c r="H1447" s="4" t="str">
        <f t="shared" si="92"/>
        <v>Ⅳ-4-全-登校できる</v>
      </c>
      <c r="J1447" s="4">
        <f t="shared" si="93"/>
        <v>1</v>
      </c>
    </row>
    <row r="1448" spans="1:10" s="5" customFormat="1" ht="18" customHeight="1">
      <c r="A1448" s="358"/>
      <c r="B1448" s="359" t="s">
        <v>488</v>
      </c>
      <c r="C1448" s="9"/>
      <c r="D1448" s="655">
        <f>学校1９頁!I29</f>
        <v>0</v>
      </c>
      <c r="E1448" s="329" t="s">
        <v>485</v>
      </c>
      <c r="F1448" s="329" t="s">
        <v>486</v>
      </c>
      <c r="G1448" s="329" t="s">
        <v>487</v>
      </c>
      <c r="H1448" s="4" t="str">
        <f t="shared" si="92"/>
        <v>Ⅳ-4-全-指導中</v>
      </c>
      <c r="J1448" s="4">
        <f t="shared" si="93"/>
        <v>1</v>
      </c>
    </row>
    <row r="1449" spans="1:10" s="5" customFormat="1" ht="18" customHeight="1">
      <c r="A1449" s="361"/>
      <c r="B1449" s="850" t="s">
        <v>149</v>
      </c>
      <c r="C1449" s="630"/>
      <c r="D1449" s="657">
        <f>学校1９頁!I30</f>
        <v>0</v>
      </c>
      <c r="E1449" s="329" t="s">
        <v>485</v>
      </c>
      <c r="F1449" s="329" t="s">
        <v>486</v>
      </c>
      <c r="G1449" s="329" t="s">
        <v>487</v>
      </c>
      <c r="H1449" s="4" t="str">
        <f t="shared" si="92"/>
        <v>Ⅳ-4-全-計</v>
      </c>
      <c r="J1449" s="4">
        <f t="shared" si="93"/>
        <v>1</v>
      </c>
    </row>
    <row r="1450" spans="1:10" s="5" customFormat="1" ht="18" customHeight="1">
      <c r="A1450" s="848" t="s">
        <v>464</v>
      </c>
      <c r="B1450" s="849" t="s">
        <v>484</v>
      </c>
      <c r="C1450" s="828"/>
      <c r="D1450" s="792">
        <f>学校1９頁!K28</f>
        <v>0</v>
      </c>
      <c r="E1450" s="329" t="s">
        <v>485</v>
      </c>
      <c r="F1450" s="329" t="s">
        <v>486</v>
      </c>
      <c r="G1450" s="329" t="s">
        <v>489</v>
      </c>
      <c r="H1450" s="4" t="str">
        <f t="shared" si="92"/>
        <v>Ⅳ-4-定-登校できる</v>
      </c>
      <c r="J1450" s="4">
        <f t="shared" si="93"/>
        <v>1</v>
      </c>
    </row>
    <row r="1451" spans="1:10" s="5" customFormat="1" ht="18" customHeight="1">
      <c r="A1451" s="358"/>
      <c r="B1451" s="359" t="s">
        <v>488</v>
      </c>
      <c r="C1451" s="625"/>
      <c r="D1451" s="657">
        <f>学校1９頁!K29</f>
        <v>0</v>
      </c>
      <c r="E1451" s="329" t="s">
        <v>485</v>
      </c>
      <c r="F1451" s="329" t="s">
        <v>486</v>
      </c>
      <c r="G1451" s="329" t="s">
        <v>489</v>
      </c>
      <c r="H1451" s="4" t="str">
        <f t="shared" si="92"/>
        <v>Ⅳ-4-定-指導中</v>
      </c>
      <c r="J1451" s="4">
        <f t="shared" si="93"/>
        <v>1</v>
      </c>
    </row>
    <row r="1452" spans="1:10" s="5" customFormat="1" ht="18.600000000000001" customHeight="1">
      <c r="A1452" s="361"/>
      <c r="B1452" s="850" t="s">
        <v>149</v>
      </c>
      <c r="C1452" s="630"/>
      <c r="D1452" s="656">
        <f>学校1９頁!K30</f>
        <v>0</v>
      </c>
      <c r="E1452" s="329" t="s">
        <v>485</v>
      </c>
      <c r="F1452" s="329" t="s">
        <v>486</v>
      </c>
      <c r="G1452" s="329" t="s">
        <v>489</v>
      </c>
      <c r="H1452" s="4" t="str">
        <f t="shared" si="92"/>
        <v>Ⅳ-4-定-計</v>
      </c>
      <c r="J1452" s="4">
        <f t="shared" si="93"/>
        <v>1</v>
      </c>
    </row>
    <row r="1453" spans="1:10" s="5" customFormat="1" ht="18" customHeight="1">
      <c r="A1453" s="1218" t="s">
        <v>110921</v>
      </c>
      <c r="B1453" s="379"/>
      <c r="C1453" s="630"/>
      <c r="D1453" s="656"/>
      <c r="E1453" s="329"/>
      <c r="F1453" s="329"/>
      <c r="G1453" s="329"/>
      <c r="H1453" s="332" t="str">
        <f>A1453</f>
        <v>5.不登校生徒に対する遠隔授業等の実施状況</v>
      </c>
      <c r="J1453" s="4">
        <f t="shared" si="93"/>
        <v>1</v>
      </c>
    </row>
    <row r="1454" spans="1:10" s="5" customFormat="1" ht="18" customHeight="1">
      <c r="A1454" s="1258" t="s">
        <v>110922</v>
      </c>
      <c r="B1454" s="1259" t="s">
        <v>110923</v>
      </c>
      <c r="C1454" s="630"/>
      <c r="D1454" s="1236">
        <f>学校1９頁!I35</f>
        <v>0</v>
      </c>
      <c r="E1454" s="329" t="s">
        <v>485</v>
      </c>
      <c r="F1454" s="329" t="s">
        <v>486</v>
      </c>
      <c r="G1454" s="329" t="s">
        <v>487</v>
      </c>
      <c r="H1454" s="4" t="str">
        <f t="shared" ref="H1454:H1455" si="94">E1454&amp;F1454&amp;G1454&amp;B1454</f>
        <v>Ⅳ-4-全-遠隔授業</v>
      </c>
      <c r="J1454" s="4">
        <f t="shared" ref="J1454:J1517" si="95">COUNTIF($H$2:$H$2903,H1454)</f>
        <v>1</v>
      </c>
    </row>
    <row r="1455" spans="1:10" s="5" customFormat="1" ht="18" customHeight="1">
      <c r="A1455" s="1260"/>
      <c r="B1455" s="1259" t="s">
        <v>110926</v>
      </c>
      <c r="C1455" s="630"/>
      <c r="D1455" s="656">
        <f>学校1９頁!I36</f>
        <v>0</v>
      </c>
      <c r="E1455" s="329" t="s">
        <v>485</v>
      </c>
      <c r="F1455" s="329" t="s">
        <v>486</v>
      </c>
      <c r="G1455" s="329" t="s">
        <v>487</v>
      </c>
      <c r="H1455" s="4" t="str">
        <f t="shared" si="94"/>
        <v>Ⅳ-4-全-うち、遠隔授業で単位修得</v>
      </c>
      <c r="J1455" s="4">
        <f t="shared" si="95"/>
        <v>1</v>
      </c>
    </row>
    <row r="1456" spans="1:10" s="5" customFormat="1" ht="18" customHeight="1">
      <c r="A1456" s="1260"/>
      <c r="B1456" s="1259" t="s">
        <v>110924</v>
      </c>
      <c r="C1456" s="630"/>
      <c r="D1456" s="656">
        <f>学校1９頁!I37</f>
        <v>0</v>
      </c>
      <c r="E1456" s="329" t="s">
        <v>485</v>
      </c>
      <c r="F1456" s="329" t="s">
        <v>486</v>
      </c>
      <c r="G1456" s="329" t="s">
        <v>487</v>
      </c>
      <c r="H1456" s="4" t="str">
        <f t="shared" ref="H1456:H1458" si="96">E1456&amp;F1456&amp;G1456&amp;B1456</f>
        <v>Ⅳ-4-全-通信教育</v>
      </c>
      <c r="J1456" s="4">
        <f t="shared" si="95"/>
        <v>1</v>
      </c>
    </row>
    <row r="1457" spans="1:10" s="5" customFormat="1" ht="18" customHeight="1">
      <c r="A1457" s="1260"/>
      <c r="B1457" s="1259" t="s">
        <v>110927</v>
      </c>
      <c r="C1457" s="630"/>
      <c r="D1457" s="656">
        <f>学校1９頁!I38</f>
        <v>0</v>
      </c>
      <c r="E1457" s="329" t="s">
        <v>485</v>
      </c>
      <c r="F1457" s="329" t="s">
        <v>486</v>
      </c>
      <c r="G1457" s="329" t="s">
        <v>487</v>
      </c>
      <c r="H1457" s="4" t="str">
        <f t="shared" si="96"/>
        <v>Ⅳ-4-全-うち、通信教育で単位修得</v>
      </c>
      <c r="J1457" s="4">
        <f t="shared" si="95"/>
        <v>1</v>
      </c>
    </row>
    <row r="1458" spans="1:10" s="5" customFormat="1" ht="18" customHeight="1">
      <c r="A1458" s="1258" t="s">
        <v>110925</v>
      </c>
      <c r="B1458" s="1259" t="s">
        <v>110923</v>
      </c>
      <c r="C1458" s="630"/>
      <c r="D1458" s="656">
        <f>学校1９頁!K35</f>
        <v>0</v>
      </c>
      <c r="E1458" s="329" t="s">
        <v>485</v>
      </c>
      <c r="F1458" s="329" t="s">
        <v>486</v>
      </c>
      <c r="G1458" s="329" t="s">
        <v>110928</v>
      </c>
      <c r="H1458" s="4" t="str">
        <f t="shared" si="96"/>
        <v>Ⅳ-4-定-遠隔授業</v>
      </c>
      <c r="J1458" s="4">
        <f t="shared" si="95"/>
        <v>1</v>
      </c>
    </row>
    <row r="1459" spans="1:10" s="5" customFormat="1" ht="18" customHeight="1">
      <c r="A1459" s="1260"/>
      <c r="B1459" s="1259" t="s">
        <v>110926</v>
      </c>
      <c r="C1459" s="630"/>
      <c r="D1459" s="656">
        <f>学校1９頁!K36</f>
        <v>0</v>
      </c>
      <c r="E1459" s="329" t="s">
        <v>485</v>
      </c>
      <c r="F1459" s="329" t="s">
        <v>486</v>
      </c>
      <c r="G1459" s="329" t="s">
        <v>110928</v>
      </c>
      <c r="H1459" s="4" t="str">
        <f t="shared" ref="H1459:H1461" si="97">E1459&amp;F1459&amp;G1459&amp;B1459</f>
        <v>Ⅳ-4-定-うち、遠隔授業で単位修得</v>
      </c>
      <c r="J1459" s="4">
        <f t="shared" si="95"/>
        <v>1</v>
      </c>
    </row>
    <row r="1460" spans="1:10" s="5" customFormat="1" ht="18" customHeight="1">
      <c r="A1460" s="1260"/>
      <c r="B1460" s="1259" t="s">
        <v>110924</v>
      </c>
      <c r="C1460" s="630"/>
      <c r="D1460" s="656">
        <f>学校1９頁!K37</f>
        <v>0</v>
      </c>
      <c r="E1460" s="329" t="s">
        <v>485</v>
      </c>
      <c r="F1460" s="329" t="s">
        <v>486</v>
      </c>
      <c r="G1460" s="329" t="s">
        <v>110928</v>
      </c>
      <c r="H1460" s="4" t="str">
        <f t="shared" si="97"/>
        <v>Ⅳ-4-定-通信教育</v>
      </c>
      <c r="J1460" s="4">
        <f t="shared" si="95"/>
        <v>1</v>
      </c>
    </row>
    <row r="1461" spans="1:10" s="5" customFormat="1" ht="18" customHeight="1">
      <c r="A1461" s="1260"/>
      <c r="B1461" s="1259" t="s">
        <v>110927</v>
      </c>
      <c r="C1461" s="630"/>
      <c r="D1461" s="656">
        <f>学校1９頁!K38</f>
        <v>0</v>
      </c>
      <c r="E1461" s="329" t="s">
        <v>485</v>
      </c>
      <c r="F1461" s="329" t="s">
        <v>486</v>
      </c>
      <c r="G1461" s="329" t="s">
        <v>110928</v>
      </c>
      <c r="H1461" s="4" t="str">
        <f t="shared" si="97"/>
        <v>Ⅳ-4-定-うち、通信教育で単位修得</v>
      </c>
      <c r="J1461" s="4">
        <f t="shared" si="95"/>
        <v>1</v>
      </c>
    </row>
    <row r="1462" spans="1:10" s="5" customFormat="1" ht="18" customHeight="1">
      <c r="A1462" s="822" t="s">
        <v>110920</v>
      </c>
      <c r="B1462" s="823"/>
      <c r="C1462" s="135"/>
      <c r="D1462" s="656"/>
      <c r="E1462" s="329"/>
      <c r="F1462" s="330"/>
      <c r="G1462" s="329"/>
      <c r="H1462" s="332" t="str">
        <f>A1462</f>
        <v>6．高校・相談・指導を受けた学校内外の機関等</v>
      </c>
      <c r="J1462" s="4">
        <f t="shared" si="95"/>
        <v>1</v>
      </c>
    </row>
    <row r="1463" spans="1:10" s="5" customFormat="1" ht="18" customHeight="1">
      <c r="A1463" s="848" t="s">
        <v>461</v>
      </c>
      <c r="B1463" s="853" t="s">
        <v>490</v>
      </c>
      <c r="C1463" s="622"/>
      <c r="D1463" s="657">
        <f>学校２０頁!E$6</f>
        <v>0</v>
      </c>
      <c r="E1463" s="329" t="s">
        <v>485</v>
      </c>
      <c r="F1463" s="330" t="s">
        <v>491</v>
      </c>
      <c r="G1463" s="329" t="s">
        <v>487</v>
      </c>
      <c r="H1463" s="4" t="str">
        <f t="shared" si="92"/>
        <v>Ⅳ-5-全-(1) 1～7実人数</v>
      </c>
      <c r="J1463" s="4">
        <f t="shared" si="95"/>
        <v>1</v>
      </c>
    </row>
    <row r="1464" spans="1:10" s="5" customFormat="1" ht="18" customHeight="1">
      <c r="A1464" s="358"/>
      <c r="B1464" s="850" t="s">
        <v>492</v>
      </c>
      <c r="C1464" s="630"/>
      <c r="D1464" s="657">
        <f>学校２０頁!E$7</f>
        <v>0</v>
      </c>
      <c r="E1464" s="329" t="s">
        <v>485</v>
      </c>
      <c r="F1464" s="330" t="s">
        <v>491</v>
      </c>
      <c r="G1464" s="329" t="s">
        <v>487</v>
      </c>
      <c r="H1464" s="4" t="str">
        <f t="shared" si="92"/>
        <v>Ⅳ-5-全-(1) (a) 出席扱い人数</v>
      </c>
      <c r="J1464" s="4">
        <f t="shared" si="95"/>
        <v>1</v>
      </c>
    </row>
    <row r="1465" spans="1:10" s="5" customFormat="1" ht="18" customHeight="1">
      <c r="A1465" s="358"/>
      <c r="B1465" s="644" t="s">
        <v>493</v>
      </c>
      <c r="C1465" s="625"/>
      <c r="D1465" s="792">
        <f>学校２０頁!E$8</f>
        <v>0</v>
      </c>
      <c r="E1465" s="329" t="s">
        <v>485</v>
      </c>
      <c r="F1465" s="330" t="s">
        <v>491</v>
      </c>
      <c r="G1465" s="329" t="s">
        <v>487</v>
      </c>
      <c r="H1465" s="4" t="str">
        <f t="shared" si="92"/>
        <v>Ⅳ-5-全-1教育支援センター</v>
      </c>
      <c r="J1465" s="4">
        <f t="shared" si="95"/>
        <v>1</v>
      </c>
    </row>
    <row r="1466" spans="1:10" s="5" customFormat="1" ht="18" customHeight="1">
      <c r="A1466" s="358"/>
      <c r="B1466" s="359" t="s">
        <v>387</v>
      </c>
      <c r="C1466" s="642"/>
      <c r="D1466" s="657">
        <f>学校２０頁!E$9</f>
        <v>0</v>
      </c>
      <c r="E1466" s="329" t="s">
        <v>485</v>
      </c>
      <c r="F1466" s="330" t="s">
        <v>491</v>
      </c>
      <c r="G1466" s="329" t="s">
        <v>487</v>
      </c>
      <c r="H1466" s="4" t="str">
        <f t="shared" si="92"/>
        <v xml:space="preserve">Ⅳ-5-全-1(a) </v>
      </c>
      <c r="J1466" s="4">
        <f t="shared" si="95"/>
        <v>1</v>
      </c>
    </row>
    <row r="1467" spans="1:10" s="5" customFormat="1" ht="18" customHeight="1">
      <c r="A1467" s="358"/>
      <c r="B1467" s="850" t="s">
        <v>388</v>
      </c>
      <c r="C1467" s="630"/>
      <c r="D1467" s="656">
        <f>学校２０頁!E$10</f>
        <v>0</v>
      </c>
      <c r="E1467" s="329" t="s">
        <v>485</v>
      </c>
      <c r="F1467" s="330" t="s">
        <v>491</v>
      </c>
      <c r="G1467" s="329" t="s">
        <v>487</v>
      </c>
      <c r="H1467" s="4" t="str">
        <f t="shared" si="92"/>
        <v xml:space="preserve">Ⅳ-5-全-1(b) </v>
      </c>
      <c r="J1467" s="4">
        <f t="shared" si="95"/>
        <v>1</v>
      </c>
    </row>
    <row r="1468" spans="1:10" s="5" customFormat="1" ht="18" customHeight="1">
      <c r="A1468" s="358"/>
      <c r="B1468" s="644" t="s">
        <v>494</v>
      </c>
      <c r="C1468" s="622"/>
      <c r="D1468" s="657">
        <f>学校２０頁!E$11</f>
        <v>0</v>
      </c>
      <c r="E1468" s="329" t="s">
        <v>485</v>
      </c>
      <c r="F1468" s="330" t="s">
        <v>491</v>
      </c>
      <c r="G1468" s="329" t="s">
        <v>487</v>
      </c>
      <c r="H1468" s="4" t="str">
        <f t="shared" si="92"/>
        <v>Ⅳ-5-全-2教育委員会</v>
      </c>
      <c r="J1468" s="4">
        <f t="shared" si="95"/>
        <v>1</v>
      </c>
    </row>
    <row r="1469" spans="1:10" s="5" customFormat="1" ht="18" customHeight="1">
      <c r="A1469" s="358"/>
      <c r="B1469" s="359" t="s">
        <v>390</v>
      </c>
      <c r="C1469" s="622"/>
      <c r="D1469" s="658">
        <f>学校２０頁!E$12</f>
        <v>0</v>
      </c>
      <c r="E1469" s="329" t="s">
        <v>485</v>
      </c>
      <c r="F1469" s="330" t="s">
        <v>491</v>
      </c>
      <c r="G1469" s="329" t="s">
        <v>487</v>
      </c>
      <c r="H1469" s="4" t="str">
        <f t="shared" si="92"/>
        <v xml:space="preserve">Ⅳ-5-全-2(a) </v>
      </c>
      <c r="J1469" s="4">
        <f t="shared" si="95"/>
        <v>1</v>
      </c>
    </row>
    <row r="1470" spans="1:10" s="5" customFormat="1" ht="18" customHeight="1">
      <c r="A1470" s="358"/>
      <c r="B1470" s="850" t="s">
        <v>391</v>
      </c>
      <c r="C1470" s="812"/>
      <c r="D1470" s="795">
        <f>学校２０頁!E$13</f>
        <v>0</v>
      </c>
      <c r="E1470" s="329" t="s">
        <v>485</v>
      </c>
      <c r="F1470" s="330" t="s">
        <v>491</v>
      </c>
      <c r="G1470" s="329" t="s">
        <v>487</v>
      </c>
      <c r="H1470" s="4" t="str">
        <f t="shared" si="92"/>
        <v xml:space="preserve">Ⅳ-5-全-2(b) </v>
      </c>
      <c r="J1470" s="4">
        <f t="shared" si="95"/>
        <v>1</v>
      </c>
    </row>
    <row r="1471" spans="1:10" s="5" customFormat="1" ht="18" customHeight="1">
      <c r="A1471" s="358"/>
      <c r="B1471" s="644" t="s">
        <v>495</v>
      </c>
      <c r="C1471" s="622"/>
      <c r="D1471" s="657">
        <f>学校２０頁!E$14</f>
        <v>0</v>
      </c>
      <c r="E1471" s="329" t="s">
        <v>485</v>
      </c>
      <c r="F1471" s="330" t="s">
        <v>491</v>
      </c>
      <c r="G1471" s="329" t="s">
        <v>487</v>
      </c>
      <c r="H1471" s="4" t="str">
        <f t="shared" si="92"/>
        <v>Ⅳ-5-全-3児相・福祉事務所</v>
      </c>
      <c r="J1471" s="4">
        <f t="shared" si="95"/>
        <v>1</v>
      </c>
    </row>
    <row r="1472" spans="1:10" s="5" customFormat="1" ht="18" customHeight="1">
      <c r="A1472" s="358"/>
      <c r="B1472" s="359" t="s">
        <v>393</v>
      </c>
      <c r="C1472" s="135"/>
      <c r="D1472" s="656">
        <f>学校２０頁!E$15</f>
        <v>0</v>
      </c>
      <c r="E1472" s="329" t="s">
        <v>485</v>
      </c>
      <c r="F1472" s="330" t="s">
        <v>491</v>
      </c>
      <c r="G1472" s="329" t="s">
        <v>487</v>
      </c>
      <c r="H1472" s="4" t="str">
        <f t="shared" si="92"/>
        <v xml:space="preserve">Ⅳ-5-全-3(a) </v>
      </c>
      <c r="J1472" s="4">
        <f t="shared" si="95"/>
        <v>1</v>
      </c>
    </row>
    <row r="1473" spans="1:10" s="5" customFormat="1" ht="18" customHeight="1">
      <c r="A1473" s="358"/>
      <c r="B1473" s="849" t="s">
        <v>496</v>
      </c>
      <c r="C1473" s="622"/>
      <c r="D1473" s="657">
        <f>学校２０頁!E$16</f>
        <v>0</v>
      </c>
      <c r="E1473" s="329" t="s">
        <v>485</v>
      </c>
      <c r="F1473" s="330" t="s">
        <v>491</v>
      </c>
      <c r="G1473" s="329" t="s">
        <v>487</v>
      </c>
      <c r="H1473" s="4" t="str">
        <f t="shared" si="92"/>
        <v>Ⅳ-5-全-4保健所</v>
      </c>
      <c r="J1473" s="4">
        <f t="shared" si="95"/>
        <v>1</v>
      </c>
    </row>
    <row r="1474" spans="1:10" s="5" customFormat="1" ht="18" customHeight="1">
      <c r="A1474" s="358"/>
      <c r="B1474" s="850" t="s">
        <v>395</v>
      </c>
      <c r="C1474" s="812"/>
      <c r="D1474" s="795">
        <f>学校２０頁!E$17</f>
        <v>0</v>
      </c>
      <c r="E1474" s="329" t="s">
        <v>485</v>
      </c>
      <c r="F1474" s="330" t="s">
        <v>491</v>
      </c>
      <c r="G1474" s="329" t="s">
        <v>487</v>
      </c>
      <c r="H1474" s="4" t="str">
        <f t="shared" si="92"/>
        <v xml:space="preserve">Ⅳ-5-全-4(a) </v>
      </c>
      <c r="J1474" s="4">
        <f t="shared" si="95"/>
        <v>1</v>
      </c>
    </row>
    <row r="1475" spans="1:10" s="5" customFormat="1" ht="18" customHeight="1">
      <c r="A1475" s="358"/>
      <c r="B1475" s="644" t="s">
        <v>497</v>
      </c>
      <c r="C1475" s="622"/>
      <c r="D1475" s="817">
        <f>学校２０頁!E$18</f>
        <v>0</v>
      </c>
      <c r="E1475" s="329" t="s">
        <v>485</v>
      </c>
      <c r="F1475" s="330" t="s">
        <v>491</v>
      </c>
      <c r="G1475" s="329" t="s">
        <v>487</v>
      </c>
      <c r="H1475" s="4" t="str">
        <f t="shared" ref="H1475:H1506" si="98">E1475&amp;F1475&amp;G1475&amp;B1475</f>
        <v>Ⅳ-5-全-5病院</v>
      </c>
      <c r="J1475" s="4">
        <f t="shared" si="95"/>
        <v>1</v>
      </c>
    </row>
    <row r="1476" spans="1:10" s="5" customFormat="1" ht="18" customHeight="1">
      <c r="A1476" s="358"/>
      <c r="B1476" s="359" t="s">
        <v>397</v>
      </c>
      <c r="C1476" s="9"/>
      <c r="D1476" s="655">
        <f>学校２０頁!E$19</f>
        <v>0</v>
      </c>
      <c r="E1476" s="329" t="s">
        <v>485</v>
      </c>
      <c r="F1476" s="330" t="s">
        <v>491</v>
      </c>
      <c r="G1476" s="329" t="s">
        <v>487</v>
      </c>
      <c r="H1476" s="4" t="str">
        <f t="shared" si="98"/>
        <v xml:space="preserve">Ⅳ-5-全-5(a) </v>
      </c>
      <c r="J1476" s="4">
        <f t="shared" si="95"/>
        <v>1</v>
      </c>
    </row>
    <row r="1477" spans="1:10" s="5" customFormat="1" ht="18" customHeight="1">
      <c r="A1477" s="358"/>
      <c r="B1477" s="849" t="s">
        <v>498</v>
      </c>
      <c r="C1477" s="622"/>
      <c r="D1477" s="792">
        <f>学校２０頁!E$20</f>
        <v>0</v>
      </c>
      <c r="E1477" s="329" t="s">
        <v>485</v>
      </c>
      <c r="F1477" s="330" t="s">
        <v>491</v>
      </c>
      <c r="G1477" s="329" t="s">
        <v>487</v>
      </c>
      <c r="H1477" s="4" t="str">
        <f t="shared" si="98"/>
        <v>Ⅳ-5-全-6民間</v>
      </c>
      <c r="J1477" s="4">
        <f t="shared" si="95"/>
        <v>1</v>
      </c>
    </row>
    <row r="1478" spans="1:10" s="5" customFormat="1" ht="18" customHeight="1">
      <c r="A1478" s="358"/>
      <c r="B1478" s="359" t="s">
        <v>399</v>
      </c>
      <c r="C1478" s="9"/>
      <c r="D1478" s="655">
        <f>学校２０頁!E$21</f>
        <v>0</v>
      </c>
      <c r="E1478" s="329" t="s">
        <v>485</v>
      </c>
      <c r="F1478" s="330" t="s">
        <v>491</v>
      </c>
      <c r="G1478" s="329" t="s">
        <v>487</v>
      </c>
      <c r="H1478" s="4" t="str">
        <f t="shared" si="98"/>
        <v xml:space="preserve">Ⅳ-5-全-6(a) </v>
      </c>
      <c r="J1478" s="4">
        <f t="shared" si="95"/>
        <v>1</v>
      </c>
    </row>
    <row r="1479" spans="1:10" s="5" customFormat="1" ht="18" customHeight="1">
      <c r="A1479" s="358"/>
      <c r="B1479" s="850" t="s">
        <v>400</v>
      </c>
      <c r="C1479" s="135"/>
      <c r="D1479" s="656">
        <f>学校２０頁!E$22</f>
        <v>0</v>
      </c>
      <c r="E1479" s="329" t="s">
        <v>485</v>
      </c>
      <c r="F1479" s="330" t="s">
        <v>491</v>
      </c>
      <c r="G1479" s="329" t="s">
        <v>487</v>
      </c>
      <c r="H1479" s="4" t="str">
        <f t="shared" si="98"/>
        <v xml:space="preserve">Ⅳ-5-全-6(b) </v>
      </c>
      <c r="J1479" s="4">
        <f t="shared" si="95"/>
        <v>1</v>
      </c>
    </row>
    <row r="1480" spans="1:10" s="5" customFormat="1" ht="18" customHeight="1">
      <c r="A1480" s="358"/>
      <c r="B1480" s="644" t="s">
        <v>499</v>
      </c>
      <c r="C1480" s="622"/>
      <c r="D1480" s="657">
        <f>学校２０頁!E$23</f>
        <v>0</v>
      </c>
      <c r="E1480" s="329" t="s">
        <v>485</v>
      </c>
      <c r="F1480" s="330" t="s">
        <v>491</v>
      </c>
      <c r="G1480" s="329" t="s">
        <v>487</v>
      </c>
      <c r="H1480" s="4" t="str">
        <f t="shared" si="98"/>
        <v>Ⅳ-5-全-7上記以外</v>
      </c>
      <c r="J1480" s="4">
        <f t="shared" si="95"/>
        <v>1</v>
      </c>
    </row>
    <row r="1481" spans="1:10" s="5" customFormat="1" ht="18" customHeight="1">
      <c r="A1481" s="358"/>
      <c r="B1481" s="359" t="s">
        <v>402</v>
      </c>
      <c r="C1481" s="135"/>
      <c r="D1481" s="656">
        <f>学校２０頁!E$24</f>
        <v>0</v>
      </c>
      <c r="E1481" s="329" t="s">
        <v>485</v>
      </c>
      <c r="F1481" s="330" t="s">
        <v>491</v>
      </c>
      <c r="G1481" s="329" t="s">
        <v>487</v>
      </c>
      <c r="H1481" s="4" t="str">
        <f t="shared" si="98"/>
        <v xml:space="preserve">Ⅳ-5-全-7(a) </v>
      </c>
      <c r="J1481" s="4">
        <f t="shared" si="95"/>
        <v>1</v>
      </c>
    </row>
    <row r="1482" spans="1:10" s="5" customFormat="1" ht="18" customHeight="1">
      <c r="A1482" s="358"/>
      <c r="B1482" s="854" t="s">
        <v>403</v>
      </c>
      <c r="C1482" s="135"/>
      <c r="D1482" s="656">
        <f>学校２０頁!E$25</f>
        <v>0</v>
      </c>
      <c r="E1482" s="329" t="s">
        <v>485</v>
      </c>
      <c r="F1482" s="330" t="s">
        <v>491</v>
      </c>
      <c r="G1482" s="329" t="s">
        <v>487</v>
      </c>
      <c r="H1482" s="4" t="str">
        <f t="shared" si="98"/>
        <v>Ⅳ-5-全-(2) 1～7で受けてない</v>
      </c>
      <c r="J1482" s="4">
        <f t="shared" si="95"/>
        <v>1</v>
      </c>
    </row>
    <row r="1483" spans="1:10" s="5" customFormat="1" ht="18" customHeight="1">
      <c r="A1483" s="358"/>
      <c r="B1483" s="854" t="s">
        <v>500</v>
      </c>
      <c r="C1483" s="135"/>
      <c r="D1483" s="656">
        <f>学校２０頁!E$26</f>
        <v>0</v>
      </c>
      <c r="E1483" s="329" t="s">
        <v>485</v>
      </c>
      <c r="F1483" s="330" t="s">
        <v>491</v>
      </c>
      <c r="G1483" s="329" t="s">
        <v>487</v>
      </c>
      <c r="H1483" s="4" t="str">
        <f t="shared" si="98"/>
        <v>Ⅳ-5-全-(3) 不明</v>
      </c>
      <c r="J1483" s="4">
        <f t="shared" si="95"/>
        <v>1</v>
      </c>
    </row>
    <row r="1484" spans="1:10" s="5" customFormat="1" ht="18" customHeight="1">
      <c r="A1484" s="358"/>
      <c r="B1484" s="363" t="s">
        <v>501</v>
      </c>
      <c r="C1484" s="135"/>
      <c r="D1484" s="656">
        <f>学校２０頁!E$27</f>
        <v>0</v>
      </c>
      <c r="E1484" s="329" t="s">
        <v>485</v>
      </c>
      <c r="F1484" s="330" t="s">
        <v>491</v>
      </c>
      <c r="G1484" s="329" t="s">
        <v>487</v>
      </c>
      <c r="H1484" s="4" t="str">
        <f t="shared" si="98"/>
        <v>Ⅳ-5-全-(4) 　(1) ～(3) の合計</v>
      </c>
      <c r="J1484" s="4">
        <f t="shared" si="95"/>
        <v>1</v>
      </c>
    </row>
    <row r="1485" spans="1:10" s="5" customFormat="1" ht="18" customHeight="1">
      <c r="A1485" s="358"/>
      <c r="B1485" s="853" t="s">
        <v>502</v>
      </c>
      <c r="C1485" s="622"/>
      <c r="D1485" s="657">
        <f>学校２０頁!E$28</f>
        <v>0</v>
      </c>
      <c r="E1485" s="329" t="s">
        <v>485</v>
      </c>
      <c r="F1485" s="330" t="s">
        <v>491</v>
      </c>
      <c r="G1485" s="329" t="s">
        <v>487</v>
      </c>
      <c r="H1485" s="4" t="str">
        <f t="shared" si="98"/>
        <v>Ⅳ-5-全-(5) 8、9の実人数</v>
      </c>
      <c r="J1485" s="4">
        <f t="shared" si="95"/>
        <v>1</v>
      </c>
    </row>
    <row r="1486" spans="1:10" s="5" customFormat="1" ht="18" customHeight="1">
      <c r="A1486" s="358"/>
      <c r="B1486" s="359" t="s">
        <v>503</v>
      </c>
      <c r="C1486" s="630"/>
      <c r="D1486" s="657">
        <f>学校２０頁!E$29</f>
        <v>0</v>
      </c>
      <c r="E1486" s="329" t="s">
        <v>485</v>
      </c>
      <c r="F1486" s="330" t="s">
        <v>491</v>
      </c>
      <c r="G1486" s="329" t="s">
        <v>487</v>
      </c>
      <c r="H1486" s="4" t="str">
        <f t="shared" si="98"/>
        <v>Ⅳ-5-全-8養護教諭</v>
      </c>
      <c r="J1486" s="4">
        <f t="shared" si="95"/>
        <v>1</v>
      </c>
    </row>
    <row r="1487" spans="1:10" s="5" customFormat="1" ht="18" customHeight="1">
      <c r="A1487" s="358"/>
      <c r="B1487" s="850" t="s">
        <v>407</v>
      </c>
      <c r="C1487" s="807"/>
      <c r="D1487" s="792">
        <f>学校２０頁!E$30</f>
        <v>0</v>
      </c>
      <c r="E1487" s="329" t="s">
        <v>485</v>
      </c>
      <c r="F1487" s="330" t="s">
        <v>491</v>
      </c>
      <c r="G1487" s="329" t="s">
        <v>487</v>
      </c>
      <c r="H1487" s="4" t="str">
        <f t="shared" si="98"/>
        <v>Ⅳ-5-全-9SC</v>
      </c>
      <c r="J1487" s="4">
        <f t="shared" si="95"/>
        <v>1</v>
      </c>
    </row>
    <row r="1488" spans="1:10" s="5" customFormat="1" ht="18" customHeight="1">
      <c r="A1488" s="358"/>
      <c r="B1488" s="854" t="s">
        <v>504</v>
      </c>
      <c r="C1488" s="807"/>
      <c r="D1488" s="792">
        <f>学校２０頁!E$31</f>
        <v>0</v>
      </c>
      <c r="E1488" s="329" t="s">
        <v>485</v>
      </c>
      <c r="F1488" s="330" t="s">
        <v>491</v>
      </c>
      <c r="G1488" s="329" t="s">
        <v>487</v>
      </c>
      <c r="H1488" s="4" t="str">
        <f t="shared" si="98"/>
        <v>Ⅳ-5-全-(6) 8、9受けてない</v>
      </c>
      <c r="J1488" s="4">
        <f t="shared" si="95"/>
        <v>1</v>
      </c>
    </row>
    <row r="1489" spans="1:10" s="5" customFormat="1" ht="18" customHeight="1">
      <c r="A1489" s="358"/>
      <c r="B1489" s="854" t="s">
        <v>505</v>
      </c>
      <c r="C1489" s="630"/>
      <c r="D1489" s="790">
        <f>学校２０頁!E$32</f>
        <v>0</v>
      </c>
      <c r="E1489" s="329" t="s">
        <v>485</v>
      </c>
      <c r="F1489" s="330" t="s">
        <v>491</v>
      </c>
      <c r="G1489" s="329" t="s">
        <v>487</v>
      </c>
      <c r="H1489" s="4" t="str">
        <f t="shared" si="98"/>
        <v>Ⅳ-5-全-(7) 　(5) ～(6) の合計</v>
      </c>
      <c r="J1489" s="4">
        <f t="shared" si="95"/>
        <v>1</v>
      </c>
    </row>
    <row r="1490" spans="1:10" s="5" customFormat="1" ht="18" customHeight="1">
      <c r="A1490" s="358"/>
      <c r="B1490" s="855" t="s">
        <v>506</v>
      </c>
      <c r="C1490" s="622"/>
      <c r="D1490" s="657">
        <f>学校２０頁!E$33</f>
        <v>0</v>
      </c>
      <c r="E1490" s="329" t="s">
        <v>485</v>
      </c>
      <c r="F1490" s="330" t="s">
        <v>491</v>
      </c>
      <c r="G1490" s="329" t="s">
        <v>487</v>
      </c>
      <c r="H1490" s="4" t="str">
        <f t="shared" si="98"/>
        <v>Ⅳ-5-全-(8) 相談していない</v>
      </c>
      <c r="J1490" s="4">
        <f t="shared" si="95"/>
        <v>1</v>
      </c>
    </row>
    <row r="1491" spans="1:10" s="5" customFormat="1" ht="18" customHeight="1">
      <c r="A1491" s="361"/>
      <c r="B1491" s="587" t="s">
        <v>507</v>
      </c>
      <c r="C1491" s="812"/>
      <c r="D1491" s="657">
        <f>学校２０頁!E$46</f>
        <v>0</v>
      </c>
      <c r="E1491" s="329" t="s">
        <v>485</v>
      </c>
      <c r="F1491" s="330" t="s">
        <v>135</v>
      </c>
      <c r="G1491" s="329" t="s">
        <v>487</v>
      </c>
      <c r="H1491" s="4" t="str">
        <f t="shared" si="98"/>
        <v>Ⅳ-5-全-うち、教職員より支援</v>
      </c>
      <c r="J1491" s="4">
        <f t="shared" si="95"/>
        <v>1</v>
      </c>
    </row>
    <row r="1492" spans="1:10" s="5" customFormat="1" ht="18" customHeight="1">
      <c r="A1492" s="848" t="s">
        <v>461</v>
      </c>
      <c r="B1492" s="853" t="s">
        <v>490</v>
      </c>
      <c r="C1492" s="828"/>
      <c r="D1492" s="792">
        <f>学校２０頁!F$6</f>
        <v>0</v>
      </c>
      <c r="E1492" s="329" t="s">
        <v>485</v>
      </c>
      <c r="F1492" s="330" t="s">
        <v>491</v>
      </c>
      <c r="G1492" s="329" t="s">
        <v>508</v>
      </c>
      <c r="H1492" s="4" t="str">
        <f t="shared" si="98"/>
        <v>Ⅳ-5-全※-(1) 1～7実人数</v>
      </c>
      <c r="J1492" s="4">
        <f t="shared" si="95"/>
        <v>1</v>
      </c>
    </row>
    <row r="1493" spans="1:10" s="5" customFormat="1" ht="18" customHeight="1">
      <c r="A1493" s="358" t="s">
        <v>413</v>
      </c>
      <c r="B1493" s="850" t="s">
        <v>492</v>
      </c>
      <c r="C1493" s="11"/>
      <c r="D1493" s="657">
        <f>学校２０頁!F$7</f>
        <v>0</v>
      </c>
      <c r="E1493" s="329" t="s">
        <v>485</v>
      </c>
      <c r="F1493" s="330" t="s">
        <v>491</v>
      </c>
      <c r="G1493" s="329" t="s">
        <v>508</v>
      </c>
      <c r="H1493" s="4" t="str">
        <f t="shared" si="98"/>
        <v>Ⅳ-5-全※-(1) (a) 出席扱い人数</v>
      </c>
      <c r="J1493" s="4">
        <f t="shared" si="95"/>
        <v>1</v>
      </c>
    </row>
    <row r="1494" spans="1:10" s="5" customFormat="1" ht="18" customHeight="1">
      <c r="A1494" s="358"/>
      <c r="B1494" s="644" t="s">
        <v>493</v>
      </c>
      <c r="C1494" s="856"/>
      <c r="D1494" s="792">
        <f>学校２０頁!F$8</f>
        <v>0</v>
      </c>
      <c r="E1494" s="329" t="s">
        <v>485</v>
      </c>
      <c r="F1494" s="330" t="s">
        <v>491</v>
      </c>
      <c r="G1494" s="329" t="s">
        <v>508</v>
      </c>
      <c r="H1494" s="4" t="str">
        <f t="shared" si="98"/>
        <v>Ⅳ-5-全※-1教育支援センター</v>
      </c>
      <c r="J1494" s="4">
        <f t="shared" si="95"/>
        <v>1</v>
      </c>
    </row>
    <row r="1495" spans="1:10" s="5" customFormat="1" ht="18" customHeight="1">
      <c r="A1495" s="358"/>
      <c r="B1495" s="359" t="s">
        <v>387</v>
      </c>
      <c r="C1495" s="625"/>
      <c r="D1495" s="657">
        <f>学校２０頁!F$9</f>
        <v>0</v>
      </c>
      <c r="E1495" s="329" t="s">
        <v>485</v>
      </c>
      <c r="F1495" s="330" t="s">
        <v>491</v>
      </c>
      <c r="G1495" s="329" t="s">
        <v>508</v>
      </c>
      <c r="H1495" s="4" t="str">
        <f t="shared" si="98"/>
        <v xml:space="preserve">Ⅳ-5-全※-1(a) </v>
      </c>
      <c r="J1495" s="4">
        <f t="shared" si="95"/>
        <v>1</v>
      </c>
    </row>
    <row r="1496" spans="1:10" s="5" customFormat="1" ht="18" customHeight="1">
      <c r="A1496" s="358"/>
      <c r="B1496" s="850" t="s">
        <v>388</v>
      </c>
      <c r="C1496" s="812"/>
      <c r="D1496" s="795">
        <f>学校２０頁!F$10</f>
        <v>0</v>
      </c>
      <c r="E1496" s="329" t="s">
        <v>485</v>
      </c>
      <c r="F1496" s="330" t="s">
        <v>491</v>
      </c>
      <c r="G1496" s="329" t="s">
        <v>508</v>
      </c>
      <c r="H1496" s="4" t="str">
        <f t="shared" si="98"/>
        <v xml:space="preserve">Ⅳ-5-全※-1(b) </v>
      </c>
      <c r="J1496" s="4">
        <f t="shared" si="95"/>
        <v>1</v>
      </c>
    </row>
    <row r="1497" spans="1:10" s="5" customFormat="1" ht="18" customHeight="1">
      <c r="A1497" s="358"/>
      <c r="B1497" s="644" t="s">
        <v>494</v>
      </c>
      <c r="C1497" s="622"/>
      <c r="D1497" s="658">
        <f>学校２０頁!F$11</f>
        <v>0</v>
      </c>
      <c r="E1497" s="329" t="s">
        <v>485</v>
      </c>
      <c r="F1497" s="330" t="s">
        <v>491</v>
      </c>
      <c r="G1497" s="329" t="s">
        <v>508</v>
      </c>
      <c r="H1497" s="4" t="str">
        <f t="shared" si="98"/>
        <v>Ⅳ-5-全※-2教育委員会</v>
      </c>
      <c r="J1497" s="4">
        <f t="shared" si="95"/>
        <v>1</v>
      </c>
    </row>
    <row r="1498" spans="1:10" s="5" customFormat="1" ht="18" customHeight="1">
      <c r="A1498" s="358"/>
      <c r="B1498" s="359" t="s">
        <v>390</v>
      </c>
      <c r="C1498" s="9"/>
      <c r="D1498" s="801">
        <f>学校２０頁!F$12</f>
        <v>0</v>
      </c>
      <c r="E1498" s="329" t="s">
        <v>485</v>
      </c>
      <c r="F1498" s="330" t="s">
        <v>491</v>
      </c>
      <c r="G1498" s="329" t="s">
        <v>508</v>
      </c>
      <c r="H1498" s="4" t="str">
        <f t="shared" si="98"/>
        <v xml:space="preserve">Ⅳ-5-全※-2(a) </v>
      </c>
      <c r="J1498" s="4">
        <f t="shared" si="95"/>
        <v>1</v>
      </c>
    </row>
    <row r="1499" spans="1:10" s="5" customFormat="1" ht="18" customHeight="1">
      <c r="A1499" s="358"/>
      <c r="B1499" s="850" t="s">
        <v>391</v>
      </c>
      <c r="C1499" s="812"/>
      <c r="D1499" s="795">
        <f>学校２０頁!F$13</f>
        <v>0</v>
      </c>
      <c r="E1499" s="329" t="s">
        <v>485</v>
      </c>
      <c r="F1499" s="330" t="s">
        <v>491</v>
      </c>
      <c r="G1499" s="329" t="s">
        <v>508</v>
      </c>
      <c r="H1499" s="4" t="str">
        <f t="shared" si="98"/>
        <v xml:space="preserve">Ⅳ-5-全※-2(b) </v>
      </c>
      <c r="J1499" s="4">
        <f t="shared" si="95"/>
        <v>1</v>
      </c>
    </row>
    <row r="1500" spans="1:10" s="5" customFormat="1" ht="18" customHeight="1">
      <c r="A1500" s="358"/>
      <c r="B1500" s="644" t="s">
        <v>495</v>
      </c>
      <c r="C1500" s="622"/>
      <c r="D1500" s="817">
        <f>学校２０頁!F$14</f>
        <v>0</v>
      </c>
      <c r="E1500" s="329" t="s">
        <v>485</v>
      </c>
      <c r="F1500" s="330" t="s">
        <v>491</v>
      </c>
      <c r="G1500" s="329" t="s">
        <v>508</v>
      </c>
      <c r="H1500" s="4" t="str">
        <f t="shared" si="98"/>
        <v>Ⅳ-5-全※-3児相・福祉事務所</v>
      </c>
      <c r="J1500" s="4">
        <f t="shared" si="95"/>
        <v>1</v>
      </c>
    </row>
    <row r="1501" spans="1:10" s="5" customFormat="1" ht="18" customHeight="1">
      <c r="A1501" s="358"/>
      <c r="B1501" s="359" t="s">
        <v>393</v>
      </c>
      <c r="C1501" s="812"/>
      <c r="D1501" s="795">
        <f>学校２０頁!F$15</f>
        <v>0</v>
      </c>
      <c r="E1501" s="329" t="s">
        <v>485</v>
      </c>
      <c r="F1501" s="330" t="s">
        <v>491</v>
      </c>
      <c r="G1501" s="329" t="s">
        <v>508</v>
      </c>
      <c r="H1501" s="4" t="str">
        <f t="shared" si="98"/>
        <v xml:space="preserve">Ⅳ-5-全※-3(a) </v>
      </c>
      <c r="J1501" s="4">
        <f t="shared" si="95"/>
        <v>1</v>
      </c>
    </row>
    <row r="1502" spans="1:10" s="5" customFormat="1" ht="18" customHeight="1">
      <c r="A1502" s="358"/>
      <c r="B1502" s="849" t="s">
        <v>496</v>
      </c>
      <c r="C1502" s="622"/>
      <c r="D1502" s="657">
        <f>学校２０頁!F$16</f>
        <v>0</v>
      </c>
      <c r="E1502" s="329" t="s">
        <v>485</v>
      </c>
      <c r="F1502" s="330" t="s">
        <v>491</v>
      </c>
      <c r="G1502" s="329" t="s">
        <v>508</v>
      </c>
      <c r="H1502" s="4" t="str">
        <f t="shared" si="98"/>
        <v>Ⅳ-5-全※-4保健所</v>
      </c>
      <c r="J1502" s="4">
        <f t="shared" si="95"/>
        <v>1</v>
      </c>
    </row>
    <row r="1503" spans="1:10" s="5" customFormat="1" ht="18" customHeight="1">
      <c r="A1503" s="358"/>
      <c r="B1503" s="850" t="s">
        <v>395</v>
      </c>
      <c r="C1503" s="135"/>
      <c r="D1503" s="656">
        <f>学校２０頁!F$17</f>
        <v>0</v>
      </c>
      <c r="E1503" s="329" t="s">
        <v>485</v>
      </c>
      <c r="F1503" s="330" t="s">
        <v>491</v>
      </c>
      <c r="G1503" s="329" t="s">
        <v>508</v>
      </c>
      <c r="H1503" s="4" t="str">
        <f t="shared" si="98"/>
        <v xml:space="preserve">Ⅳ-5-全※-4(a) </v>
      </c>
      <c r="J1503" s="4">
        <f t="shared" si="95"/>
        <v>1</v>
      </c>
    </row>
    <row r="1504" spans="1:10" s="5" customFormat="1" ht="18" customHeight="1">
      <c r="A1504" s="358"/>
      <c r="B1504" s="644" t="s">
        <v>497</v>
      </c>
      <c r="C1504" s="622"/>
      <c r="D1504" s="657">
        <f>学校２０頁!F$18</f>
        <v>0</v>
      </c>
      <c r="E1504" s="329" t="s">
        <v>485</v>
      </c>
      <c r="F1504" s="330" t="s">
        <v>491</v>
      </c>
      <c r="G1504" s="329" t="s">
        <v>508</v>
      </c>
      <c r="H1504" s="4" t="str">
        <f t="shared" si="98"/>
        <v>Ⅳ-5-全※-5病院</v>
      </c>
      <c r="J1504" s="4">
        <f t="shared" si="95"/>
        <v>1</v>
      </c>
    </row>
    <row r="1505" spans="1:10" s="5" customFormat="1" ht="18" customHeight="1">
      <c r="A1505" s="358"/>
      <c r="B1505" s="359" t="s">
        <v>397</v>
      </c>
      <c r="C1505" s="135"/>
      <c r="D1505" s="656">
        <f>学校２０頁!F$19</f>
        <v>0</v>
      </c>
      <c r="E1505" s="329" t="s">
        <v>485</v>
      </c>
      <c r="F1505" s="330" t="s">
        <v>491</v>
      </c>
      <c r="G1505" s="329" t="s">
        <v>508</v>
      </c>
      <c r="H1505" s="4" t="str">
        <f t="shared" si="98"/>
        <v xml:space="preserve">Ⅳ-5-全※-5(a) </v>
      </c>
      <c r="J1505" s="4">
        <f t="shared" si="95"/>
        <v>1</v>
      </c>
    </row>
    <row r="1506" spans="1:10" s="5" customFormat="1" ht="18" customHeight="1">
      <c r="A1506" s="358"/>
      <c r="B1506" s="849" t="s">
        <v>498</v>
      </c>
      <c r="C1506" s="622"/>
      <c r="D1506" s="657">
        <f>学校２０頁!F$20</f>
        <v>0</v>
      </c>
      <c r="E1506" s="329" t="s">
        <v>485</v>
      </c>
      <c r="F1506" s="330" t="s">
        <v>491</v>
      </c>
      <c r="G1506" s="329" t="s">
        <v>508</v>
      </c>
      <c r="H1506" s="4" t="str">
        <f t="shared" si="98"/>
        <v>Ⅳ-5-全※-6民間</v>
      </c>
      <c r="J1506" s="4">
        <f t="shared" si="95"/>
        <v>1</v>
      </c>
    </row>
    <row r="1507" spans="1:10" s="5" customFormat="1" ht="18" customHeight="1">
      <c r="A1507" s="358"/>
      <c r="B1507" s="359" t="s">
        <v>399</v>
      </c>
      <c r="C1507" s="622"/>
      <c r="D1507" s="658">
        <f>学校２０頁!F$21</f>
        <v>0</v>
      </c>
      <c r="E1507" s="329" t="s">
        <v>485</v>
      </c>
      <c r="F1507" s="330" t="s">
        <v>491</v>
      </c>
      <c r="G1507" s="329" t="s">
        <v>508</v>
      </c>
      <c r="H1507" s="4" t="str">
        <f t="shared" ref="H1507:H1524" si="99">E1507&amp;F1507&amp;G1507&amp;B1507</f>
        <v xml:space="preserve">Ⅳ-5-全※-6(a) </v>
      </c>
      <c r="J1507" s="4">
        <f t="shared" si="95"/>
        <v>1</v>
      </c>
    </row>
    <row r="1508" spans="1:10" s="5" customFormat="1" ht="18" customHeight="1">
      <c r="A1508" s="358"/>
      <c r="B1508" s="850" t="s">
        <v>400</v>
      </c>
      <c r="C1508" s="812"/>
      <c r="D1508" s="795">
        <f>学校２０頁!F$22</f>
        <v>0</v>
      </c>
      <c r="E1508" s="329" t="s">
        <v>485</v>
      </c>
      <c r="F1508" s="330" t="s">
        <v>491</v>
      </c>
      <c r="G1508" s="329" t="s">
        <v>508</v>
      </c>
      <c r="H1508" s="4" t="str">
        <f t="shared" si="99"/>
        <v xml:space="preserve">Ⅳ-5-全※-6(b) </v>
      </c>
      <c r="J1508" s="4">
        <f t="shared" si="95"/>
        <v>1</v>
      </c>
    </row>
    <row r="1509" spans="1:10" s="5" customFormat="1" ht="18" customHeight="1">
      <c r="A1509" s="358"/>
      <c r="B1509" s="644" t="s">
        <v>499</v>
      </c>
      <c r="C1509" s="622"/>
      <c r="D1509" s="658">
        <f>学校２０頁!F$23</f>
        <v>0</v>
      </c>
      <c r="E1509" s="329" t="s">
        <v>485</v>
      </c>
      <c r="F1509" s="330" t="s">
        <v>491</v>
      </c>
      <c r="G1509" s="329" t="s">
        <v>508</v>
      </c>
      <c r="H1509" s="4" t="str">
        <f t="shared" si="99"/>
        <v>Ⅳ-5-全※-7上記以外</v>
      </c>
      <c r="J1509" s="4">
        <f t="shared" si="95"/>
        <v>1</v>
      </c>
    </row>
    <row r="1510" spans="1:10" s="5" customFormat="1" ht="18" customHeight="1">
      <c r="A1510" s="358"/>
      <c r="B1510" s="359" t="s">
        <v>402</v>
      </c>
      <c r="C1510" s="812"/>
      <c r="D1510" s="795">
        <f>学校２０頁!F$24</f>
        <v>0</v>
      </c>
      <c r="E1510" s="329" t="s">
        <v>485</v>
      </c>
      <c r="F1510" s="330" t="s">
        <v>491</v>
      </c>
      <c r="G1510" s="329" t="s">
        <v>508</v>
      </c>
      <c r="H1510" s="4" t="str">
        <f t="shared" si="99"/>
        <v xml:space="preserve">Ⅳ-5-全※-7(a) </v>
      </c>
      <c r="J1510" s="4">
        <f t="shared" si="95"/>
        <v>1</v>
      </c>
    </row>
    <row r="1511" spans="1:10" s="5" customFormat="1" ht="18" customHeight="1">
      <c r="A1511" s="358"/>
      <c r="B1511" s="854" t="s">
        <v>403</v>
      </c>
      <c r="C1511" s="135"/>
      <c r="D1511" s="657">
        <f>学校２０頁!F$25</f>
        <v>0</v>
      </c>
      <c r="E1511" s="329" t="s">
        <v>485</v>
      </c>
      <c r="F1511" s="330" t="s">
        <v>491</v>
      </c>
      <c r="G1511" s="329" t="s">
        <v>508</v>
      </c>
      <c r="H1511" s="4" t="str">
        <f t="shared" si="99"/>
        <v>Ⅳ-5-全※-(2) 1～7で受けてない</v>
      </c>
      <c r="J1511" s="4">
        <f t="shared" si="95"/>
        <v>1</v>
      </c>
    </row>
    <row r="1512" spans="1:10" s="5" customFormat="1" ht="18" customHeight="1">
      <c r="A1512" s="358"/>
      <c r="B1512" s="854" t="s">
        <v>500</v>
      </c>
      <c r="C1512" s="135"/>
      <c r="D1512" s="790">
        <f>学校２０頁!F$26</f>
        <v>0</v>
      </c>
      <c r="E1512" s="329" t="s">
        <v>485</v>
      </c>
      <c r="F1512" s="330" t="s">
        <v>491</v>
      </c>
      <c r="G1512" s="329" t="s">
        <v>508</v>
      </c>
      <c r="H1512" s="4" t="str">
        <f t="shared" si="99"/>
        <v>Ⅳ-5-全※-(3) 不明</v>
      </c>
      <c r="J1512" s="4">
        <f t="shared" si="95"/>
        <v>1</v>
      </c>
    </row>
    <row r="1513" spans="1:10" s="5" customFormat="1" ht="18" customHeight="1">
      <c r="A1513" s="358"/>
      <c r="B1513" s="363" t="s">
        <v>501</v>
      </c>
      <c r="C1513" s="622"/>
      <c r="D1513" s="658">
        <f>学校２０頁!F$27</f>
        <v>0</v>
      </c>
      <c r="E1513" s="329" t="s">
        <v>485</v>
      </c>
      <c r="F1513" s="330" t="s">
        <v>491</v>
      </c>
      <c r="G1513" s="329" t="s">
        <v>508</v>
      </c>
      <c r="H1513" s="4" t="str">
        <f t="shared" si="99"/>
        <v>Ⅳ-5-全※-(4) 　(1) ～(3) の合計</v>
      </c>
      <c r="J1513" s="4">
        <f t="shared" si="95"/>
        <v>1</v>
      </c>
    </row>
    <row r="1514" spans="1:10" s="5" customFormat="1" ht="18" customHeight="1">
      <c r="A1514" s="358"/>
      <c r="B1514" s="853" t="s">
        <v>502</v>
      </c>
      <c r="C1514" s="828"/>
      <c r="D1514" s="792">
        <f>学校２０頁!F$28</f>
        <v>0</v>
      </c>
      <c r="E1514" s="329" t="s">
        <v>485</v>
      </c>
      <c r="F1514" s="330" t="s">
        <v>491</v>
      </c>
      <c r="G1514" s="329" t="s">
        <v>508</v>
      </c>
      <c r="H1514" s="4" t="str">
        <f t="shared" si="99"/>
        <v>Ⅳ-5-全※-(5) 8、9の実人数</v>
      </c>
      <c r="J1514" s="4">
        <f t="shared" si="95"/>
        <v>1</v>
      </c>
    </row>
    <row r="1515" spans="1:10" s="5" customFormat="1" ht="18" customHeight="1">
      <c r="A1515" s="358"/>
      <c r="B1515" s="359" t="s">
        <v>503</v>
      </c>
      <c r="C1515" s="625"/>
      <c r="D1515" s="657">
        <f>学校２０頁!F$29</f>
        <v>0</v>
      </c>
      <c r="E1515" s="329" t="s">
        <v>485</v>
      </c>
      <c r="F1515" s="330" t="s">
        <v>491</v>
      </c>
      <c r="G1515" s="329" t="s">
        <v>508</v>
      </c>
      <c r="H1515" s="4" t="str">
        <f t="shared" si="99"/>
        <v>Ⅳ-5-全※-8養護教諭</v>
      </c>
      <c r="J1515" s="4">
        <f t="shared" si="95"/>
        <v>1</v>
      </c>
    </row>
    <row r="1516" spans="1:10" s="5" customFormat="1" ht="18" customHeight="1">
      <c r="A1516" s="358"/>
      <c r="B1516" s="850" t="s">
        <v>407</v>
      </c>
      <c r="C1516" s="11"/>
      <c r="D1516" s="657">
        <f>学校２０頁!F$30</f>
        <v>0</v>
      </c>
      <c r="E1516" s="329" t="s">
        <v>485</v>
      </c>
      <c r="F1516" s="330" t="s">
        <v>491</v>
      </c>
      <c r="G1516" s="329" t="s">
        <v>508</v>
      </c>
      <c r="H1516" s="4" t="str">
        <f t="shared" si="99"/>
        <v>Ⅳ-5-全※-9SC</v>
      </c>
      <c r="J1516" s="4">
        <f t="shared" si="95"/>
        <v>1</v>
      </c>
    </row>
    <row r="1517" spans="1:10" s="5" customFormat="1" ht="18" customHeight="1">
      <c r="A1517" s="358"/>
      <c r="B1517" s="854" t="s">
        <v>504</v>
      </c>
      <c r="C1517" s="807"/>
      <c r="D1517" s="790">
        <f>学校２０頁!F$31</f>
        <v>0</v>
      </c>
      <c r="E1517" s="329" t="s">
        <v>485</v>
      </c>
      <c r="F1517" s="330" t="s">
        <v>491</v>
      </c>
      <c r="G1517" s="329" t="s">
        <v>508</v>
      </c>
      <c r="H1517" s="4" t="str">
        <f t="shared" si="99"/>
        <v>Ⅳ-5-全※-(6) 8、9受けてない</v>
      </c>
      <c r="J1517" s="4">
        <f t="shared" si="95"/>
        <v>1</v>
      </c>
    </row>
    <row r="1518" spans="1:10" s="5" customFormat="1" ht="18" customHeight="1">
      <c r="A1518" s="358"/>
      <c r="B1518" s="854" t="s">
        <v>505</v>
      </c>
      <c r="C1518" s="135"/>
      <c r="D1518" s="656">
        <f>学校２０頁!F$32</f>
        <v>0</v>
      </c>
      <c r="E1518" s="329" t="s">
        <v>485</v>
      </c>
      <c r="F1518" s="330" t="s">
        <v>491</v>
      </c>
      <c r="G1518" s="329" t="s">
        <v>508</v>
      </c>
      <c r="H1518" s="4" t="str">
        <f t="shared" si="99"/>
        <v>Ⅳ-5-全※-(7) 　(5) ～(6) の合計</v>
      </c>
      <c r="J1518" s="4">
        <f t="shared" ref="J1518:J1581" si="100">COUNTIF($H$2:$H$2903,H1518)</f>
        <v>1</v>
      </c>
    </row>
    <row r="1519" spans="1:10" s="5" customFormat="1" ht="18" customHeight="1">
      <c r="A1519" s="358"/>
      <c r="B1519" s="857" t="s">
        <v>506</v>
      </c>
      <c r="C1519" s="622"/>
      <c r="D1519" s="657">
        <f>学校２０頁!F$33</f>
        <v>0</v>
      </c>
      <c r="E1519" s="329" t="s">
        <v>485</v>
      </c>
      <c r="F1519" s="330" t="s">
        <v>491</v>
      </c>
      <c r="G1519" s="329" t="s">
        <v>508</v>
      </c>
      <c r="H1519" s="4" t="str">
        <f t="shared" si="99"/>
        <v>Ⅳ-5-全※-(8) 相談していない</v>
      </c>
      <c r="J1519" s="4">
        <f t="shared" si="100"/>
        <v>1</v>
      </c>
    </row>
    <row r="1520" spans="1:10" s="5" customFormat="1" ht="18" customHeight="1">
      <c r="A1520" s="358"/>
      <c r="B1520" s="587" t="s">
        <v>507</v>
      </c>
      <c r="C1520" s="630"/>
      <c r="D1520" s="657">
        <f>学校２０頁!F$46</f>
        <v>0</v>
      </c>
      <c r="E1520" s="329" t="s">
        <v>485</v>
      </c>
      <c r="F1520" s="330" t="s">
        <v>135</v>
      </c>
      <c r="G1520" s="329" t="s">
        <v>508</v>
      </c>
      <c r="H1520" s="4" t="str">
        <f t="shared" si="99"/>
        <v>Ⅳ-5-全※-うち、教職員より支援</v>
      </c>
      <c r="J1520" s="4">
        <f t="shared" si="100"/>
        <v>1</v>
      </c>
    </row>
    <row r="1521" spans="1:10" s="5" customFormat="1" ht="18" customHeight="1">
      <c r="A1521" s="848" t="s">
        <v>461</v>
      </c>
      <c r="B1521" s="853" t="s">
        <v>490</v>
      </c>
      <c r="C1521" s="625"/>
      <c r="D1521" s="792">
        <f>学校２０頁!G$6</f>
        <v>0</v>
      </c>
      <c r="E1521" s="329" t="s">
        <v>436</v>
      </c>
      <c r="F1521" s="330" t="s">
        <v>135</v>
      </c>
      <c r="G1521" s="329" t="s">
        <v>509</v>
      </c>
      <c r="H1521" s="4" t="str">
        <f t="shared" si="99"/>
        <v>Ⅳ-5-全※※-(1) 1～7実人数</v>
      </c>
      <c r="J1521" s="4">
        <f t="shared" si="100"/>
        <v>1</v>
      </c>
    </row>
    <row r="1522" spans="1:10" s="5" customFormat="1" ht="18" customHeight="1">
      <c r="A1522" s="358" t="s">
        <v>510</v>
      </c>
      <c r="B1522" s="850" t="s">
        <v>492</v>
      </c>
      <c r="C1522" s="643"/>
      <c r="D1522" s="656">
        <f>学校２０頁!G$7</f>
        <v>0</v>
      </c>
      <c r="E1522" s="329" t="s">
        <v>436</v>
      </c>
      <c r="F1522" s="330" t="s">
        <v>135</v>
      </c>
      <c r="G1522" s="329" t="s">
        <v>509</v>
      </c>
      <c r="H1522" s="4" t="str">
        <f t="shared" si="99"/>
        <v>Ⅳ-5-全※※-(1) (a) 出席扱い人数</v>
      </c>
      <c r="J1522" s="4">
        <f t="shared" si="100"/>
        <v>1</v>
      </c>
    </row>
    <row r="1523" spans="1:10" ht="18" customHeight="1">
      <c r="A1523" s="358"/>
      <c r="B1523" s="644" t="s">
        <v>493</v>
      </c>
      <c r="C1523" s="805"/>
      <c r="D1523" s="844">
        <f>学校２０頁!G$8</f>
        <v>0</v>
      </c>
      <c r="E1523" s="329" t="s">
        <v>436</v>
      </c>
      <c r="F1523" s="329" t="s">
        <v>135</v>
      </c>
      <c r="G1523" s="329" t="s">
        <v>509</v>
      </c>
      <c r="H1523" s="4" t="str">
        <f t="shared" si="99"/>
        <v>Ⅳ-5-全※※-1教育支援センター</v>
      </c>
      <c r="J1523" s="4">
        <f t="shared" si="100"/>
        <v>1</v>
      </c>
    </row>
    <row r="1524" spans="1:10" ht="18" customHeight="1">
      <c r="A1524" s="358"/>
      <c r="B1524" s="359" t="s">
        <v>387</v>
      </c>
      <c r="C1524" s="15"/>
      <c r="D1524" s="659">
        <f>学校２０頁!G$9</f>
        <v>0</v>
      </c>
      <c r="E1524" s="329" t="s">
        <v>436</v>
      </c>
      <c r="F1524" s="329" t="s">
        <v>135</v>
      </c>
      <c r="G1524" s="329" t="s">
        <v>509</v>
      </c>
      <c r="H1524" s="4" t="str">
        <f t="shared" si="99"/>
        <v xml:space="preserve">Ⅳ-5-全※※-1(a) </v>
      </c>
      <c r="J1524" s="4">
        <f t="shared" si="100"/>
        <v>1</v>
      </c>
    </row>
    <row r="1525" spans="1:10" ht="18" customHeight="1">
      <c r="A1525" s="358"/>
      <c r="B1525" s="850" t="s">
        <v>388</v>
      </c>
      <c r="C1525" s="135"/>
      <c r="D1525" s="656">
        <f>学校２０頁!G$10</f>
        <v>0</v>
      </c>
      <c r="E1525" s="329" t="s">
        <v>436</v>
      </c>
      <c r="F1525" s="329" t="s">
        <v>135</v>
      </c>
      <c r="G1525" s="329" t="s">
        <v>509</v>
      </c>
      <c r="H1525" s="4" t="str">
        <f t="shared" ref="H1525:H1588" si="101">E1525&amp;F1525&amp;G1525&amp;B1525</f>
        <v xml:space="preserve">Ⅳ-5-全※※-1(b) </v>
      </c>
      <c r="J1525" s="4">
        <f t="shared" si="100"/>
        <v>1</v>
      </c>
    </row>
    <row r="1526" spans="1:10" ht="18" customHeight="1">
      <c r="A1526" s="358"/>
      <c r="B1526" s="644" t="s">
        <v>494</v>
      </c>
      <c r="C1526" s="622"/>
      <c r="D1526" s="657">
        <f>学校２０頁!G$11</f>
        <v>0</v>
      </c>
      <c r="E1526" s="329" t="s">
        <v>436</v>
      </c>
      <c r="F1526" s="329" t="s">
        <v>135</v>
      </c>
      <c r="G1526" s="329" t="s">
        <v>509</v>
      </c>
      <c r="H1526" s="4" t="str">
        <f t="shared" si="101"/>
        <v>Ⅳ-5-全※※-2教育委員会</v>
      </c>
      <c r="J1526" s="4">
        <f t="shared" si="100"/>
        <v>1</v>
      </c>
    </row>
    <row r="1527" spans="1:10" ht="18" customHeight="1">
      <c r="A1527" s="358"/>
      <c r="B1527" s="359" t="s">
        <v>390</v>
      </c>
      <c r="C1527" s="9"/>
      <c r="D1527" s="655">
        <f>学校２０頁!G$12</f>
        <v>0</v>
      </c>
      <c r="E1527" s="329" t="s">
        <v>436</v>
      </c>
      <c r="F1527" s="329" t="s">
        <v>135</v>
      </c>
      <c r="G1527" s="329" t="s">
        <v>509</v>
      </c>
      <c r="H1527" s="4" t="str">
        <f t="shared" si="101"/>
        <v xml:space="preserve">Ⅳ-5-全※※-2(a) </v>
      </c>
      <c r="J1527" s="4">
        <f t="shared" si="100"/>
        <v>1</v>
      </c>
    </row>
    <row r="1528" spans="1:10" ht="18" customHeight="1">
      <c r="A1528" s="358"/>
      <c r="B1528" s="850" t="s">
        <v>391</v>
      </c>
      <c r="C1528" s="812"/>
      <c r="D1528" s="656">
        <f>学校２０頁!G$13</f>
        <v>0</v>
      </c>
      <c r="E1528" s="329" t="s">
        <v>436</v>
      </c>
      <c r="F1528" s="329" t="s">
        <v>135</v>
      </c>
      <c r="G1528" s="329" t="s">
        <v>509</v>
      </c>
      <c r="H1528" s="4" t="str">
        <f t="shared" si="101"/>
        <v xml:space="preserve">Ⅳ-5-全※※-2(b) </v>
      </c>
      <c r="J1528" s="4">
        <f t="shared" si="100"/>
        <v>1</v>
      </c>
    </row>
    <row r="1529" spans="1:10" ht="18" customHeight="1">
      <c r="A1529" s="358"/>
      <c r="B1529" s="644" t="s">
        <v>495</v>
      </c>
      <c r="C1529" s="622"/>
      <c r="D1529" s="657">
        <f>学校２０頁!G$14</f>
        <v>0</v>
      </c>
      <c r="E1529" s="329" t="s">
        <v>436</v>
      </c>
      <c r="F1529" s="329" t="s">
        <v>135</v>
      </c>
      <c r="G1529" s="329" t="s">
        <v>509</v>
      </c>
      <c r="H1529" s="4" t="str">
        <f t="shared" si="101"/>
        <v>Ⅳ-5-全※※-3児相・福祉事務所</v>
      </c>
      <c r="J1529" s="4">
        <f t="shared" si="100"/>
        <v>1</v>
      </c>
    </row>
    <row r="1530" spans="1:10" ht="18" customHeight="1">
      <c r="A1530" s="358"/>
      <c r="B1530" s="850" t="s">
        <v>393</v>
      </c>
      <c r="C1530" s="135"/>
      <c r="D1530" s="656">
        <f>学校２０頁!G$15</f>
        <v>0</v>
      </c>
      <c r="E1530" s="329" t="s">
        <v>436</v>
      </c>
      <c r="F1530" s="329" t="s">
        <v>135</v>
      </c>
      <c r="G1530" s="329" t="s">
        <v>509</v>
      </c>
      <c r="H1530" s="4" t="str">
        <f t="shared" si="101"/>
        <v xml:space="preserve">Ⅳ-5-全※※-3(a) </v>
      </c>
      <c r="J1530" s="4">
        <f t="shared" si="100"/>
        <v>1</v>
      </c>
    </row>
    <row r="1531" spans="1:10" ht="18" customHeight="1">
      <c r="A1531" s="358"/>
      <c r="B1531" s="644" t="s">
        <v>496</v>
      </c>
      <c r="C1531" s="622"/>
      <c r="D1531" s="658">
        <f>学校２０頁!G$16</f>
        <v>0</v>
      </c>
      <c r="E1531" s="329" t="s">
        <v>436</v>
      </c>
      <c r="F1531" s="329" t="s">
        <v>135</v>
      </c>
      <c r="G1531" s="329" t="s">
        <v>509</v>
      </c>
      <c r="H1531" s="4" t="str">
        <f t="shared" si="101"/>
        <v>Ⅳ-5-全※※-4保健所</v>
      </c>
      <c r="J1531" s="4">
        <f t="shared" si="100"/>
        <v>1</v>
      </c>
    </row>
    <row r="1532" spans="1:10" ht="18" customHeight="1">
      <c r="A1532" s="358"/>
      <c r="B1532" s="850" t="s">
        <v>395</v>
      </c>
      <c r="C1532" s="812"/>
      <c r="D1532" s="795">
        <f>学校２０頁!G$17</f>
        <v>0</v>
      </c>
      <c r="E1532" s="329" t="s">
        <v>436</v>
      </c>
      <c r="F1532" s="329" t="s">
        <v>135</v>
      </c>
      <c r="G1532" s="329" t="s">
        <v>509</v>
      </c>
      <c r="H1532" s="4" t="str">
        <f t="shared" si="101"/>
        <v xml:space="preserve">Ⅳ-5-全※※-4(a) </v>
      </c>
      <c r="J1532" s="4">
        <f t="shared" si="100"/>
        <v>1</v>
      </c>
    </row>
    <row r="1533" spans="1:10" ht="18" customHeight="1">
      <c r="A1533" s="358"/>
      <c r="B1533" s="644" t="s">
        <v>497</v>
      </c>
      <c r="C1533" s="8"/>
      <c r="D1533" s="657">
        <f>学校２０頁!G$18</f>
        <v>0</v>
      </c>
      <c r="E1533" s="329" t="s">
        <v>436</v>
      </c>
      <c r="F1533" s="329" t="s">
        <v>135</v>
      </c>
      <c r="G1533" s="329" t="s">
        <v>509</v>
      </c>
      <c r="H1533" s="4" t="str">
        <f t="shared" si="101"/>
        <v>Ⅳ-5-全※※-5病院</v>
      </c>
      <c r="J1533" s="4">
        <f t="shared" si="100"/>
        <v>1</v>
      </c>
    </row>
    <row r="1534" spans="1:10" ht="18" customHeight="1">
      <c r="A1534" s="358"/>
      <c r="B1534" s="850" t="s">
        <v>397</v>
      </c>
      <c r="C1534" s="800"/>
      <c r="D1534" s="657">
        <f>学校２０頁!G$19</f>
        <v>0</v>
      </c>
      <c r="E1534" s="329" t="s">
        <v>436</v>
      </c>
      <c r="F1534" s="329" t="s">
        <v>135</v>
      </c>
      <c r="G1534" s="329" t="s">
        <v>509</v>
      </c>
      <c r="H1534" s="4" t="str">
        <f t="shared" si="101"/>
        <v xml:space="preserve">Ⅳ-5-全※※-5(a) </v>
      </c>
      <c r="J1534" s="4">
        <f t="shared" si="100"/>
        <v>1</v>
      </c>
    </row>
    <row r="1535" spans="1:10" ht="18" customHeight="1">
      <c r="A1535" s="358"/>
      <c r="B1535" s="644" t="s">
        <v>498</v>
      </c>
      <c r="C1535" s="803"/>
      <c r="D1535" s="792">
        <f>学校２０頁!G$20</f>
        <v>0</v>
      </c>
      <c r="E1535" s="329" t="s">
        <v>436</v>
      </c>
      <c r="F1535" s="329" t="s">
        <v>135</v>
      </c>
      <c r="G1535" s="329" t="s">
        <v>509</v>
      </c>
      <c r="H1535" s="4" t="str">
        <f t="shared" si="101"/>
        <v>Ⅳ-5-全※※-6民間</v>
      </c>
      <c r="J1535" s="4">
        <f t="shared" si="100"/>
        <v>1</v>
      </c>
    </row>
    <row r="1536" spans="1:10" ht="18" customHeight="1">
      <c r="A1536" s="358"/>
      <c r="B1536" s="359" t="s">
        <v>399</v>
      </c>
      <c r="C1536" s="9"/>
      <c r="D1536" s="658">
        <f>学校２０頁!G$21</f>
        <v>0</v>
      </c>
      <c r="E1536" s="329" t="s">
        <v>436</v>
      </c>
      <c r="F1536" s="329" t="s">
        <v>135</v>
      </c>
      <c r="G1536" s="329" t="s">
        <v>509</v>
      </c>
      <c r="H1536" s="4" t="str">
        <f t="shared" si="101"/>
        <v xml:space="preserve">Ⅳ-5-全※※-6(a) </v>
      </c>
      <c r="J1536" s="4">
        <f t="shared" si="100"/>
        <v>1</v>
      </c>
    </row>
    <row r="1537" spans="1:10" ht="18" customHeight="1">
      <c r="A1537" s="358"/>
      <c r="B1537" s="850" t="s">
        <v>400</v>
      </c>
      <c r="C1537" s="812"/>
      <c r="D1537" s="795">
        <f>学校２０頁!G$22</f>
        <v>0</v>
      </c>
      <c r="E1537" s="329" t="s">
        <v>436</v>
      </c>
      <c r="F1537" s="329" t="s">
        <v>135</v>
      </c>
      <c r="G1537" s="329" t="s">
        <v>509</v>
      </c>
      <c r="H1537" s="4" t="str">
        <f t="shared" si="101"/>
        <v xml:space="preserve">Ⅳ-5-全※※-6(b) </v>
      </c>
      <c r="J1537" s="4">
        <f t="shared" si="100"/>
        <v>1</v>
      </c>
    </row>
    <row r="1538" spans="1:10" ht="18" customHeight="1">
      <c r="A1538" s="358"/>
      <c r="B1538" s="644" t="s">
        <v>499</v>
      </c>
      <c r="C1538" s="8"/>
      <c r="D1538" s="657">
        <f>学校２０頁!G$23</f>
        <v>0</v>
      </c>
      <c r="E1538" s="329" t="s">
        <v>436</v>
      </c>
      <c r="F1538" s="329" t="s">
        <v>135</v>
      </c>
      <c r="G1538" s="329" t="s">
        <v>509</v>
      </c>
      <c r="H1538" s="4" t="str">
        <f t="shared" si="101"/>
        <v>Ⅳ-5-全※※-7上記以外</v>
      </c>
      <c r="J1538" s="4">
        <f t="shared" si="100"/>
        <v>1</v>
      </c>
    </row>
    <row r="1539" spans="1:10" ht="18" customHeight="1">
      <c r="A1539" s="358"/>
      <c r="B1539" s="359" t="s">
        <v>402</v>
      </c>
      <c r="C1539" s="800"/>
      <c r="D1539" s="657">
        <f>学校２０頁!G$24</f>
        <v>0</v>
      </c>
      <c r="E1539" s="329" t="s">
        <v>436</v>
      </c>
      <c r="F1539" s="329" t="s">
        <v>135</v>
      </c>
      <c r="G1539" s="329" t="s">
        <v>509</v>
      </c>
      <c r="H1539" s="4" t="str">
        <f t="shared" si="101"/>
        <v xml:space="preserve">Ⅳ-5-全※※-7(a) </v>
      </c>
      <c r="J1539" s="4">
        <f t="shared" si="100"/>
        <v>1</v>
      </c>
    </row>
    <row r="1540" spans="1:10" ht="18" customHeight="1">
      <c r="A1540" s="358"/>
      <c r="B1540" s="854" t="s">
        <v>403</v>
      </c>
      <c r="C1540" s="803"/>
      <c r="D1540" s="792">
        <f>学校２０頁!G$25</f>
        <v>0</v>
      </c>
      <c r="E1540" s="329" t="s">
        <v>436</v>
      </c>
      <c r="F1540" s="329" t="s">
        <v>135</v>
      </c>
      <c r="G1540" s="329" t="s">
        <v>509</v>
      </c>
      <c r="H1540" s="4" t="str">
        <f t="shared" si="101"/>
        <v>Ⅳ-5-全※※-(2) 1～7で受けてない</v>
      </c>
      <c r="J1540" s="4">
        <f t="shared" si="100"/>
        <v>1</v>
      </c>
    </row>
    <row r="1541" spans="1:10" ht="18" customHeight="1">
      <c r="A1541" s="358"/>
      <c r="B1541" s="854" t="s">
        <v>500</v>
      </c>
      <c r="C1541" s="812"/>
      <c r="D1541" s="656">
        <f>学校２０頁!G$26</f>
        <v>0</v>
      </c>
      <c r="E1541" s="329" t="s">
        <v>436</v>
      </c>
      <c r="F1541" s="329" t="s">
        <v>135</v>
      </c>
      <c r="G1541" s="329" t="s">
        <v>509</v>
      </c>
      <c r="H1541" s="4" t="str">
        <f t="shared" si="101"/>
        <v>Ⅳ-5-全※※-(3) 不明</v>
      </c>
      <c r="J1541" s="4">
        <f t="shared" si="100"/>
        <v>1</v>
      </c>
    </row>
    <row r="1542" spans="1:10" ht="18" customHeight="1">
      <c r="A1542" s="358"/>
      <c r="B1542" s="363" t="s">
        <v>501</v>
      </c>
      <c r="C1542" s="135"/>
      <c r="D1542" s="656">
        <f>学校２０頁!G$27</f>
        <v>0</v>
      </c>
      <c r="E1542" s="329" t="s">
        <v>436</v>
      </c>
      <c r="F1542" s="329" t="s">
        <v>135</v>
      </c>
      <c r="G1542" s="329" t="s">
        <v>509</v>
      </c>
      <c r="H1542" s="4" t="str">
        <f t="shared" si="101"/>
        <v>Ⅳ-5-全※※-(4) 　(1) ～(3) の合計</v>
      </c>
      <c r="J1542" s="4">
        <f t="shared" si="100"/>
        <v>1</v>
      </c>
    </row>
    <row r="1543" spans="1:10" ht="18" customHeight="1">
      <c r="A1543" s="358"/>
      <c r="B1543" s="853" t="s">
        <v>502</v>
      </c>
      <c r="C1543" s="8"/>
      <c r="D1543" s="657">
        <f>学校２０頁!G$28</f>
        <v>0</v>
      </c>
      <c r="E1543" s="329" t="s">
        <v>436</v>
      </c>
      <c r="F1543" s="329" t="s">
        <v>135</v>
      </c>
      <c r="G1543" s="329" t="s">
        <v>509</v>
      </c>
      <c r="H1543" s="4" t="str">
        <f t="shared" si="101"/>
        <v>Ⅳ-5-全※※-(5) 8、9の実人数</v>
      </c>
      <c r="J1543" s="4">
        <f t="shared" si="100"/>
        <v>1</v>
      </c>
    </row>
    <row r="1544" spans="1:10" ht="18" customHeight="1">
      <c r="A1544" s="358"/>
      <c r="B1544" s="359" t="s">
        <v>503</v>
      </c>
      <c r="C1544" s="9"/>
      <c r="D1544" s="657">
        <f>学校２０頁!G$29</f>
        <v>0</v>
      </c>
      <c r="E1544" s="329" t="s">
        <v>436</v>
      </c>
      <c r="F1544" s="329" t="s">
        <v>135</v>
      </c>
      <c r="G1544" s="329" t="s">
        <v>509</v>
      </c>
      <c r="H1544" s="4" t="str">
        <f t="shared" si="101"/>
        <v>Ⅳ-5-全※※-8養護教諭</v>
      </c>
      <c r="J1544" s="4">
        <f t="shared" si="100"/>
        <v>1</v>
      </c>
    </row>
    <row r="1545" spans="1:10" ht="18" customHeight="1">
      <c r="A1545" s="358"/>
      <c r="B1545" s="850" t="s">
        <v>407</v>
      </c>
      <c r="C1545" s="135"/>
      <c r="D1545" s="656">
        <f>学校２０頁!G$30</f>
        <v>0</v>
      </c>
      <c r="E1545" s="329" t="s">
        <v>436</v>
      </c>
      <c r="F1545" s="329" t="s">
        <v>135</v>
      </c>
      <c r="G1545" s="329" t="s">
        <v>509</v>
      </c>
      <c r="H1545" s="4" t="str">
        <f t="shared" si="101"/>
        <v>Ⅳ-5-全※※-9SC</v>
      </c>
      <c r="J1545" s="4">
        <f t="shared" si="100"/>
        <v>1</v>
      </c>
    </row>
    <row r="1546" spans="1:10" ht="18" customHeight="1">
      <c r="A1546" s="358"/>
      <c r="B1546" s="854" t="s">
        <v>504</v>
      </c>
      <c r="C1546" s="135"/>
      <c r="D1546" s="656">
        <f>学校２０頁!G$31</f>
        <v>0</v>
      </c>
      <c r="E1546" s="329" t="s">
        <v>436</v>
      </c>
      <c r="F1546" s="329" t="s">
        <v>135</v>
      </c>
      <c r="G1546" s="329" t="s">
        <v>509</v>
      </c>
      <c r="H1546" s="4" t="str">
        <f t="shared" si="101"/>
        <v>Ⅳ-5-全※※-(6) 8、9受けてない</v>
      </c>
      <c r="J1546" s="4">
        <f t="shared" si="100"/>
        <v>1</v>
      </c>
    </row>
    <row r="1547" spans="1:10" ht="18" customHeight="1">
      <c r="A1547" s="358"/>
      <c r="B1547" s="363" t="s">
        <v>505</v>
      </c>
      <c r="C1547" s="135"/>
      <c r="D1547" s="656">
        <f>学校２０頁!G$32</f>
        <v>0</v>
      </c>
      <c r="E1547" s="329" t="s">
        <v>436</v>
      </c>
      <c r="F1547" s="329" t="s">
        <v>135</v>
      </c>
      <c r="G1547" s="329" t="s">
        <v>509</v>
      </c>
      <c r="H1547" s="4" t="str">
        <f t="shared" si="101"/>
        <v>Ⅳ-5-全※※-(7) 　(5) ～(6) の合計</v>
      </c>
      <c r="J1547" s="4">
        <f t="shared" si="100"/>
        <v>1</v>
      </c>
    </row>
    <row r="1548" spans="1:10" ht="18" customHeight="1">
      <c r="A1548" s="358"/>
      <c r="B1548" s="855" t="s">
        <v>506</v>
      </c>
      <c r="C1548" s="622"/>
      <c r="D1548" s="657">
        <f>学校２０頁!G$33</f>
        <v>0</v>
      </c>
      <c r="E1548" s="329" t="s">
        <v>436</v>
      </c>
      <c r="F1548" s="329" t="s">
        <v>135</v>
      </c>
      <c r="G1548" s="329" t="s">
        <v>509</v>
      </c>
      <c r="H1548" s="4" t="str">
        <f t="shared" si="101"/>
        <v>Ⅳ-5-全※※-(8) 相談していない</v>
      </c>
      <c r="J1548" s="4">
        <f t="shared" si="100"/>
        <v>1</v>
      </c>
    </row>
    <row r="1549" spans="1:10" ht="18" customHeight="1">
      <c r="A1549" s="358"/>
      <c r="B1549" s="587" t="s">
        <v>507</v>
      </c>
      <c r="C1549" s="812"/>
      <c r="D1549" s="795">
        <f>学校２０頁!G$46</f>
        <v>0</v>
      </c>
      <c r="E1549" s="329" t="s">
        <v>436</v>
      </c>
      <c r="F1549" s="329" t="s">
        <v>135</v>
      </c>
      <c r="G1549" s="329" t="s">
        <v>509</v>
      </c>
      <c r="H1549" s="4" t="str">
        <f t="shared" si="101"/>
        <v>Ⅳ-5-全※※-うち、教職員より支援</v>
      </c>
      <c r="J1549" s="4">
        <f t="shared" si="100"/>
        <v>1</v>
      </c>
    </row>
    <row r="1550" spans="1:10" ht="18" customHeight="1">
      <c r="A1550" s="848" t="s">
        <v>464</v>
      </c>
      <c r="B1550" s="853" t="s">
        <v>490</v>
      </c>
      <c r="C1550" s="622"/>
      <c r="D1550" s="657">
        <f>学校２０頁!H$6</f>
        <v>0</v>
      </c>
      <c r="E1550" s="329" t="s">
        <v>436</v>
      </c>
      <c r="F1550" s="330" t="s">
        <v>135</v>
      </c>
      <c r="G1550" s="329" t="s">
        <v>465</v>
      </c>
      <c r="H1550" s="4" t="str">
        <f t="shared" si="101"/>
        <v>Ⅳ-5-定-(1) 1～7実人数</v>
      </c>
      <c r="J1550" s="4">
        <f t="shared" si="100"/>
        <v>1</v>
      </c>
    </row>
    <row r="1551" spans="1:10" ht="18" customHeight="1">
      <c r="A1551" s="358"/>
      <c r="B1551" s="850" t="s">
        <v>492</v>
      </c>
      <c r="C1551" s="135"/>
      <c r="D1551" s="656">
        <f>学校２０頁!H$7</f>
        <v>0</v>
      </c>
      <c r="E1551" s="329" t="s">
        <v>436</v>
      </c>
      <c r="F1551" s="330" t="s">
        <v>135</v>
      </c>
      <c r="G1551" s="329" t="s">
        <v>465</v>
      </c>
      <c r="H1551" s="4" t="str">
        <f t="shared" si="101"/>
        <v>Ⅳ-5-定-(1) (a) 出席扱い人数</v>
      </c>
      <c r="J1551" s="4">
        <f t="shared" si="100"/>
        <v>1</v>
      </c>
    </row>
    <row r="1552" spans="1:10" ht="18" customHeight="1">
      <c r="A1552" s="358"/>
      <c r="B1552" s="644" t="s">
        <v>493</v>
      </c>
      <c r="C1552" s="622"/>
      <c r="D1552" s="657">
        <f>学校２０頁!H$8</f>
        <v>0</v>
      </c>
      <c r="E1552" s="329" t="s">
        <v>436</v>
      </c>
      <c r="F1552" s="329" t="s">
        <v>135</v>
      </c>
      <c r="G1552" s="329" t="s">
        <v>465</v>
      </c>
      <c r="H1552" s="4" t="str">
        <f t="shared" si="101"/>
        <v>Ⅳ-5-定-1教育支援センター</v>
      </c>
      <c r="J1552" s="4">
        <f t="shared" si="100"/>
        <v>1</v>
      </c>
    </row>
    <row r="1553" spans="1:10" ht="18" customHeight="1">
      <c r="A1553" s="358"/>
      <c r="B1553" s="359" t="s">
        <v>387</v>
      </c>
      <c r="C1553" s="9"/>
      <c r="D1553" s="658">
        <f>学校２０頁!H$9</f>
        <v>0</v>
      </c>
      <c r="E1553" s="329" t="s">
        <v>436</v>
      </c>
      <c r="F1553" s="329" t="s">
        <v>135</v>
      </c>
      <c r="G1553" s="329" t="s">
        <v>465</v>
      </c>
      <c r="H1553" s="4" t="str">
        <f t="shared" si="101"/>
        <v xml:space="preserve">Ⅳ-5-定-1(a) </v>
      </c>
      <c r="J1553" s="4">
        <f t="shared" si="100"/>
        <v>1</v>
      </c>
    </row>
    <row r="1554" spans="1:10" ht="18" customHeight="1">
      <c r="A1554" s="358"/>
      <c r="B1554" s="850" t="s">
        <v>388</v>
      </c>
      <c r="C1554" s="812"/>
      <c r="D1554" s="795">
        <f>学校２０頁!H$10</f>
        <v>0</v>
      </c>
      <c r="E1554" s="329" t="s">
        <v>436</v>
      </c>
      <c r="F1554" s="329" t="s">
        <v>135</v>
      </c>
      <c r="G1554" s="329" t="s">
        <v>465</v>
      </c>
      <c r="H1554" s="4" t="str">
        <f t="shared" si="101"/>
        <v xml:space="preserve">Ⅳ-5-定-1(b) </v>
      </c>
      <c r="J1554" s="4">
        <f t="shared" si="100"/>
        <v>1</v>
      </c>
    </row>
    <row r="1555" spans="1:10" ht="18" customHeight="1">
      <c r="A1555" s="358"/>
      <c r="B1555" s="644" t="s">
        <v>494</v>
      </c>
      <c r="C1555" s="8"/>
      <c r="D1555" s="657">
        <f>学校２０頁!H$11</f>
        <v>0</v>
      </c>
      <c r="E1555" s="329" t="s">
        <v>436</v>
      </c>
      <c r="F1555" s="329" t="s">
        <v>135</v>
      </c>
      <c r="G1555" s="329" t="s">
        <v>465</v>
      </c>
      <c r="H1555" s="4" t="str">
        <f t="shared" si="101"/>
        <v>Ⅳ-5-定-2教育委員会</v>
      </c>
      <c r="J1555" s="4">
        <f t="shared" si="100"/>
        <v>1</v>
      </c>
    </row>
    <row r="1556" spans="1:10" ht="18" customHeight="1">
      <c r="A1556" s="358"/>
      <c r="B1556" s="359" t="s">
        <v>390</v>
      </c>
      <c r="C1556" s="9"/>
      <c r="D1556" s="657">
        <f>学校２０頁!H$12</f>
        <v>0</v>
      </c>
      <c r="E1556" s="329" t="s">
        <v>436</v>
      </c>
      <c r="F1556" s="329" t="s">
        <v>135</v>
      </c>
      <c r="G1556" s="329" t="s">
        <v>465</v>
      </c>
      <c r="H1556" s="4" t="str">
        <f t="shared" si="101"/>
        <v xml:space="preserve">Ⅳ-5-定-2(a) </v>
      </c>
      <c r="J1556" s="4">
        <f t="shared" si="100"/>
        <v>1</v>
      </c>
    </row>
    <row r="1557" spans="1:10" ht="18" customHeight="1">
      <c r="A1557" s="358"/>
      <c r="B1557" s="850" t="s">
        <v>391</v>
      </c>
      <c r="C1557" s="135"/>
      <c r="D1557" s="656">
        <f>学校２０頁!H$13</f>
        <v>0</v>
      </c>
      <c r="E1557" s="329" t="s">
        <v>436</v>
      </c>
      <c r="F1557" s="329" t="s">
        <v>135</v>
      </c>
      <c r="G1557" s="329" t="s">
        <v>465</v>
      </c>
      <c r="H1557" s="4" t="str">
        <f t="shared" si="101"/>
        <v xml:space="preserve">Ⅳ-5-定-2(b) </v>
      </c>
      <c r="J1557" s="4">
        <f t="shared" si="100"/>
        <v>1</v>
      </c>
    </row>
    <row r="1558" spans="1:10" ht="18" customHeight="1">
      <c r="A1558" s="358"/>
      <c r="B1558" s="644" t="s">
        <v>495</v>
      </c>
      <c r="C1558" s="622"/>
      <c r="D1558" s="657">
        <f>学校２０頁!H$14</f>
        <v>0</v>
      </c>
      <c r="E1558" s="329" t="s">
        <v>436</v>
      </c>
      <c r="F1558" s="329" t="s">
        <v>135</v>
      </c>
      <c r="G1558" s="329" t="s">
        <v>465</v>
      </c>
      <c r="H1558" s="4" t="str">
        <f t="shared" si="101"/>
        <v>Ⅳ-5-定-3児相・福祉事務所</v>
      </c>
      <c r="J1558" s="4">
        <f t="shared" si="100"/>
        <v>1</v>
      </c>
    </row>
    <row r="1559" spans="1:10" ht="18" customHeight="1">
      <c r="A1559" s="358"/>
      <c r="B1559" s="359" t="s">
        <v>393</v>
      </c>
      <c r="C1559" s="9"/>
      <c r="D1559" s="658">
        <f>学校２０頁!H$15</f>
        <v>0</v>
      </c>
      <c r="E1559" s="329" t="s">
        <v>436</v>
      </c>
      <c r="F1559" s="329" t="s">
        <v>135</v>
      </c>
      <c r="G1559" s="329" t="s">
        <v>465</v>
      </c>
      <c r="H1559" s="4" t="str">
        <f t="shared" si="101"/>
        <v xml:space="preserve">Ⅳ-5-定-3(a) </v>
      </c>
      <c r="J1559" s="4">
        <f t="shared" si="100"/>
        <v>1</v>
      </c>
    </row>
    <row r="1560" spans="1:10" ht="18" customHeight="1">
      <c r="A1560" s="358"/>
      <c r="B1560" s="644" t="s">
        <v>496</v>
      </c>
      <c r="C1560" s="9"/>
      <c r="D1560" s="655">
        <f>学校２０頁!H$16</f>
        <v>0</v>
      </c>
      <c r="E1560" s="329" t="s">
        <v>436</v>
      </c>
      <c r="F1560" s="329" t="s">
        <v>135</v>
      </c>
      <c r="G1560" s="329" t="s">
        <v>465</v>
      </c>
      <c r="H1560" s="4" t="str">
        <f t="shared" si="101"/>
        <v>Ⅳ-5-定-4保健所</v>
      </c>
      <c r="J1560" s="4">
        <f t="shared" si="100"/>
        <v>1</v>
      </c>
    </row>
    <row r="1561" spans="1:10" ht="18" customHeight="1">
      <c r="A1561" s="358"/>
      <c r="B1561" s="850" t="s">
        <v>395</v>
      </c>
      <c r="C1561" s="812"/>
      <c r="D1561" s="795">
        <f>学校２０頁!H$17</f>
        <v>0</v>
      </c>
      <c r="E1561" s="329" t="s">
        <v>436</v>
      </c>
      <c r="F1561" s="329" t="s">
        <v>135</v>
      </c>
      <c r="G1561" s="329" t="s">
        <v>465</v>
      </c>
      <c r="H1561" s="4" t="str">
        <f t="shared" si="101"/>
        <v xml:space="preserve">Ⅳ-5-定-4(a) </v>
      </c>
      <c r="J1561" s="4">
        <f t="shared" si="100"/>
        <v>1</v>
      </c>
    </row>
    <row r="1562" spans="1:10" ht="18" customHeight="1">
      <c r="A1562" s="358"/>
      <c r="B1562" s="644" t="s">
        <v>497</v>
      </c>
      <c r="C1562" s="622"/>
      <c r="D1562" s="657">
        <f>学校２０頁!H$18</f>
        <v>0</v>
      </c>
      <c r="E1562" s="329" t="s">
        <v>436</v>
      </c>
      <c r="F1562" s="329" t="s">
        <v>135</v>
      </c>
      <c r="G1562" s="329" t="s">
        <v>465</v>
      </c>
      <c r="H1562" s="4" t="str">
        <f t="shared" si="101"/>
        <v>Ⅳ-5-定-5病院</v>
      </c>
      <c r="J1562" s="4">
        <f t="shared" si="100"/>
        <v>1</v>
      </c>
    </row>
    <row r="1563" spans="1:10" ht="18" customHeight="1">
      <c r="A1563" s="358"/>
      <c r="B1563" s="850" t="s">
        <v>397</v>
      </c>
      <c r="C1563" s="135"/>
      <c r="D1563" s="656">
        <f>学校２０頁!H$19</f>
        <v>0</v>
      </c>
      <c r="E1563" s="329" t="s">
        <v>436</v>
      </c>
      <c r="F1563" s="329" t="s">
        <v>135</v>
      </c>
      <c r="G1563" s="329" t="s">
        <v>465</v>
      </c>
      <c r="H1563" s="4" t="str">
        <f t="shared" si="101"/>
        <v xml:space="preserve">Ⅳ-5-定-5(a) </v>
      </c>
      <c r="J1563" s="4">
        <f t="shared" si="100"/>
        <v>1</v>
      </c>
    </row>
    <row r="1564" spans="1:10" ht="18" customHeight="1">
      <c r="A1564" s="358"/>
      <c r="B1564" s="644" t="s">
        <v>498</v>
      </c>
      <c r="C1564" s="622"/>
      <c r="D1564" s="658">
        <f>学校２０頁!H$20</f>
        <v>0</v>
      </c>
      <c r="E1564" s="329" t="s">
        <v>436</v>
      </c>
      <c r="F1564" s="329" t="s">
        <v>135</v>
      </c>
      <c r="G1564" s="329" t="s">
        <v>465</v>
      </c>
      <c r="H1564" s="4" t="str">
        <f t="shared" si="101"/>
        <v>Ⅳ-5-定-6民間</v>
      </c>
      <c r="J1564" s="4">
        <f t="shared" si="100"/>
        <v>1</v>
      </c>
    </row>
    <row r="1565" spans="1:10" ht="18" customHeight="1">
      <c r="A1565" s="358"/>
      <c r="B1565" s="359" t="s">
        <v>399</v>
      </c>
      <c r="C1565" s="9"/>
      <c r="D1565" s="801">
        <f>学校２０頁!H$21</f>
        <v>0</v>
      </c>
      <c r="E1565" s="329" t="s">
        <v>436</v>
      </c>
      <c r="F1565" s="329" t="s">
        <v>135</v>
      </c>
      <c r="G1565" s="329" t="s">
        <v>465</v>
      </c>
      <c r="H1565" s="4" t="str">
        <f t="shared" si="101"/>
        <v xml:space="preserve">Ⅳ-5-定-6(a) </v>
      </c>
      <c r="J1565" s="4">
        <f t="shared" si="100"/>
        <v>1</v>
      </c>
    </row>
    <row r="1566" spans="1:10" ht="18" customHeight="1">
      <c r="A1566" s="358"/>
      <c r="B1566" s="850" t="s">
        <v>400</v>
      </c>
      <c r="C1566" s="812"/>
      <c r="D1566" s="795">
        <f>学校２０頁!H$22</f>
        <v>0</v>
      </c>
      <c r="E1566" s="329" t="s">
        <v>436</v>
      </c>
      <c r="F1566" s="329" t="s">
        <v>135</v>
      </c>
      <c r="G1566" s="329" t="s">
        <v>465</v>
      </c>
      <c r="H1566" s="4" t="str">
        <f t="shared" si="101"/>
        <v xml:space="preserve">Ⅳ-5-定-6(b) </v>
      </c>
      <c r="J1566" s="4">
        <f t="shared" si="100"/>
        <v>1</v>
      </c>
    </row>
    <row r="1567" spans="1:10" ht="18" customHeight="1">
      <c r="A1567" s="358"/>
      <c r="B1567" s="644" t="s">
        <v>499</v>
      </c>
      <c r="C1567" s="622"/>
      <c r="D1567" s="657">
        <f>学校２０頁!H$23</f>
        <v>0</v>
      </c>
      <c r="E1567" s="329" t="s">
        <v>436</v>
      </c>
      <c r="F1567" s="329" t="s">
        <v>135</v>
      </c>
      <c r="G1567" s="329" t="s">
        <v>465</v>
      </c>
      <c r="H1567" s="4" t="str">
        <f t="shared" si="101"/>
        <v>Ⅳ-5-定-7上記以外</v>
      </c>
      <c r="J1567" s="4">
        <f t="shared" si="100"/>
        <v>1</v>
      </c>
    </row>
    <row r="1568" spans="1:10" ht="18" customHeight="1">
      <c r="A1568" s="358"/>
      <c r="B1568" s="359" t="s">
        <v>402</v>
      </c>
      <c r="C1568" s="135"/>
      <c r="D1568" s="656">
        <f>学校２０頁!H$24</f>
        <v>0</v>
      </c>
      <c r="E1568" s="329" t="s">
        <v>436</v>
      </c>
      <c r="F1568" s="329" t="s">
        <v>135</v>
      </c>
      <c r="G1568" s="329" t="s">
        <v>465</v>
      </c>
      <c r="H1568" s="4" t="str">
        <f t="shared" si="101"/>
        <v xml:space="preserve">Ⅳ-5-定-7(a) </v>
      </c>
      <c r="J1568" s="4">
        <f t="shared" si="100"/>
        <v>1</v>
      </c>
    </row>
    <row r="1569" spans="1:10" ht="18" customHeight="1">
      <c r="A1569" s="358"/>
      <c r="B1569" s="854" t="s">
        <v>403</v>
      </c>
      <c r="C1569" s="135"/>
      <c r="D1569" s="656">
        <f>学校２０頁!H$25</f>
        <v>0</v>
      </c>
      <c r="E1569" s="329" t="s">
        <v>436</v>
      </c>
      <c r="F1569" s="329" t="s">
        <v>135</v>
      </c>
      <c r="G1569" s="329" t="s">
        <v>465</v>
      </c>
      <c r="H1569" s="4" t="str">
        <f t="shared" si="101"/>
        <v>Ⅳ-5-定-(2) 1～7で受けてない</v>
      </c>
      <c r="J1569" s="4">
        <f t="shared" si="100"/>
        <v>1</v>
      </c>
    </row>
    <row r="1570" spans="1:10" ht="18" customHeight="1">
      <c r="A1570" s="358"/>
      <c r="B1570" s="854" t="s">
        <v>500</v>
      </c>
      <c r="C1570" s="135"/>
      <c r="D1570" s="656">
        <f>学校２０頁!H$26</f>
        <v>0</v>
      </c>
      <c r="E1570" s="329" t="s">
        <v>436</v>
      </c>
      <c r="F1570" s="329" t="s">
        <v>135</v>
      </c>
      <c r="G1570" s="329" t="s">
        <v>465</v>
      </c>
      <c r="H1570" s="4" t="str">
        <f t="shared" si="101"/>
        <v>Ⅳ-5-定-(3) 不明</v>
      </c>
      <c r="J1570" s="4">
        <f t="shared" si="100"/>
        <v>1</v>
      </c>
    </row>
    <row r="1571" spans="1:10" ht="18" customHeight="1">
      <c r="A1571" s="358"/>
      <c r="B1571" s="363" t="s">
        <v>501</v>
      </c>
      <c r="C1571" s="135"/>
      <c r="D1571" s="656">
        <f>学校２０頁!H$27</f>
        <v>0</v>
      </c>
      <c r="E1571" s="329" t="s">
        <v>436</v>
      </c>
      <c r="F1571" s="329" t="s">
        <v>135</v>
      </c>
      <c r="G1571" s="329" t="s">
        <v>465</v>
      </c>
      <c r="H1571" s="4" t="str">
        <f t="shared" si="101"/>
        <v>Ⅳ-5-定-(4) 　(1) ～(3) の合計</v>
      </c>
      <c r="J1571" s="4">
        <f t="shared" si="100"/>
        <v>1</v>
      </c>
    </row>
    <row r="1572" spans="1:10" ht="18" customHeight="1">
      <c r="A1572" s="358"/>
      <c r="B1572" s="853" t="s">
        <v>502</v>
      </c>
      <c r="C1572" s="622"/>
      <c r="D1572" s="657">
        <f>学校２０頁!H$28</f>
        <v>0</v>
      </c>
      <c r="E1572" s="329" t="s">
        <v>436</v>
      </c>
      <c r="F1572" s="329" t="s">
        <v>135</v>
      </c>
      <c r="G1572" s="329" t="s">
        <v>465</v>
      </c>
      <c r="H1572" s="4" t="str">
        <f t="shared" si="101"/>
        <v>Ⅳ-5-定-(5) 8、9の実人数</v>
      </c>
      <c r="J1572" s="4">
        <f t="shared" si="100"/>
        <v>1</v>
      </c>
    </row>
    <row r="1573" spans="1:10" ht="18" customHeight="1">
      <c r="A1573" s="358"/>
      <c r="B1573" s="359" t="s">
        <v>503</v>
      </c>
      <c r="C1573" s="622"/>
      <c r="D1573" s="658">
        <f>学校２０頁!H$29</f>
        <v>0</v>
      </c>
      <c r="E1573" s="329" t="s">
        <v>436</v>
      </c>
      <c r="F1573" s="329" t="s">
        <v>135</v>
      </c>
      <c r="G1573" s="329" t="s">
        <v>465</v>
      </c>
      <c r="H1573" s="4" t="str">
        <f t="shared" si="101"/>
        <v>Ⅳ-5-定-8養護教諭</v>
      </c>
      <c r="J1573" s="4">
        <f t="shared" si="100"/>
        <v>1</v>
      </c>
    </row>
    <row r="1574" spans="1:10" ht="18" customHeight="1">
      <c r="A1574" s="358"/>
      <c r="B1574" s="850" t="s">
        <v>407</v>
      </c>
      <c r="C1574" s="812"/>
      <c r="D1574" s="795">
        <f>学校２０頁!H$30</f>
        <v>0</v>
      </c>
      <c r="E1574" s="329" t="s">
        <v>436</v>
      </c>
      <c r="F1574" s="329" t="s">
        <v>135</v>
      </c>
      <c r="G1574" s="329" t="s">
        <v>465</v>
      </c>
      <c r="H1574" s="4" t="str">
        <f t="shared" si="101"/>
        <v>Ⅳ-5-定-9SC</v>
      </c>
      <c r="J1574" s="4">
        <f t="shared" si="100"/>
        <v>1</v>
      </c>
    </row>
    <row r="1575" spans="1:10" ht="18" customHeight="1">
      <c r="A1575" s="358"/>
      <c r="B1575" s="854" t="s">
        <v>504</v>
      </c>
      <c r="C1575" s="135"/>
      <c r="D1575" s="656">
        <f>学校２０頁!H$31</f>
        <v>0</v>
      </c>
      <c r="E1575" s="329" t="s">
        <v>436</v>
      </c>
      <c r="F1575" s="329" t="s">
        <v>135</v>
      </c>
      <c r="G1575" s="329" t="s">
        <v>465</v>
      </c>
      <c r="H1575" s="4" t="str">
        <f t="shared" si="101"/>
        <v>Ⅳ-5-定-(6) 8、9受けてない</v>
      </c>
      <c r="J1575" s="4">
        <f t="shared" si="100"/>
        <v>1</v>
      </c>
    </row>
    <row r="1576" spans="1:10" ht="18" customHeight="1">
      <c r="A1576" s="358"/>
      <c r="B1576" s="854" t="s">
        <v>505</v>
      </c>
      <c r="C1576" s="135"/>
      <c r="D1576" s="656">
        <f>学校２０頁!H$32</f>
        <v>0</v>
      </c>
      <c r="E1576" s="329" t="s">
        <v>436</v>
      </c>
      <c r="F1576" s="329" t="s">
        <v>135</v>
      </c>
      <c r="G1576" s="329" t="s">
        <v>465</v>
      </c>
      <c r="H1576" s="4" t="str">
        <f t="shared" si="101"/>
        <v>Ⅳ-5-定-(7) 　(5) ～(6) の合計</v>
      </c>
      <c r="J1576" s="4">
        <f t="shared" si="100"/>
        <v>1</v>
      </c>
    </row>
    <row r="1577" spans="1:10" ht="18" customHeight="1">
      <c r="A1577" s="358"/>
      <c r="B1577" s="853" t="s">
        <v>506</v>
      </c>
      <c r="C1577" s="622"/>
      <c r="D1577" s="657">
        <f>学校２０頁!H$33</f>
        <v>0</v>
      </c>
      <c r="E1577" s="329" t="s">
        <v>436</v>
      </c>
      <c r="F1577" s="329" t="s">
        <v>135</v>
      </c>
      <c r="G1577" s="329" t="s">
        <v>465</v>
      </c>
      <c r="H1577" s="4" t="str">
        <f t="shared" si="101"/>
        <v>Ⅳ-5-定-(8) 相談していない</v>
      </c>
      <c r="J1577" s="4">
        <f t="shared" si="100"/>
        <v>1</v>
      </c>
    </row>
    <row r="1578" spans="1:10" ht="18" customHeight="1">
      <c r="A1578" s="361"/>
      <c r="B1578" s="587" t="s">
        <v>507</v>
      </c>
      <c r="C1578" s="135"/>
      <c r="D1578" s="656">
        <f>学校２０頁!H$46</f>
        <v>0</v>
      </c>
      <c r="E1578" s="329" t="s">
        <v>436</v>
      </c>
      <c r="F1578" s="329" t="s">
        <v>135</v>
      </c>
      <c r="G1578" s="329" t="s">
        <v>465</v>
      </c>
      <c r="H1578" s="4" t="str">
        <f t="shared" si="101"/>
        <v>Ⅳ-5-定-うち、教職員より支援</v>
      </c>
      <c r="J1578" s="4">
        <f t="shared" si="100"/>
        <v>1</v>
      </c>
    </row>
    <row r="1579" spans="1:10" ht="18" customHeight="1">
      <c r="A1579" s="358" t="s">
        <v>464</v>
      </c>
      <c r="B1579" s="853" t="s">
        <v>490</v>
      </c>
      <c r="C1579" s="622"/>
      <c r="D1579" s="658">
        <f>学校２０頁!I$6</f>
        <v>0</v>
      </c>
      <c r="E1579" s="329" t="s">
        <v>485</v>
      </c>
      <c r="F1579" s="330" t="s">
        <v>491</v>
      </c>
      <c r="G1579" s="329" t="s">
        <v>511</v>
      </c>
      <c r="H1579" s="4" t="str">
        <f t="shared" si="101"/>
        <v>Ⅳ-5-定※-(1) 1～7実人数</v>
      </c>
      <c r="J1579" s="4">
        <f t="shared" si="100"/>
        <v>1</v>
      </c>
    </row>
    <row r="1580" spans="1:10" ht="18" customHeight="1">
      <c r="A1580" s="358" t="s">
        <v>417</v>
      </c>
      <c r="B1580" s="850" t="s">
        <v>492</v>
      </c>
      <c r="C1580" s="812"/>
      <c r="D1580" s="795">
        <f>学校２０頁!I$7</f>
        <v>0</v>
      </c>
      <c r="E1580" s="329" t="s">
        <v>485</v>
      </c>
      <c r="F1580" s="330" t="s">
        <v>491</v>
      </c>
      <c r="G1580" s="329" t="s">
        <v>511</v>
      </c>
      <c r="H1580" s="4" t="str">
        <f t="shared" si="101"/>
        <v>Ⅳ-5-定※-(1) (a) 出席扱い人数</v>
      </c>
      <c r="J1580" s="4">
        <f t="shared" si="100"/>
        <v>1</v>
      </c>
    </row>
    <row r="1581" spans="1:10" ht="18" customHeight="1">
      <c r="A1581" s="358"/>
      <c r="B1581" s="644" t="s">
        <v>493</v>
      </c>
      <c r="C1581" s="8"/>
      <c r="D1581" s="657">
        <f>学校２０頁!I$8</f>
        <v>0</v>
      </c>
      <c r="E1581" s="329" t="s">
        <v>485</v>
      </c>
      <c r="F1581" s="330" t="s">
        <v>491</v>
      </c>
      <c r="G1581" s="329" t="s">
        <v>511</v>
      </c>
      <c r="H1581" s="4" t="str">
        <f t="shared" si="101"/>
        <v>Ⅳ-5-定※-1教育支援センター</v>
      </c>
      <c r="J1581" s="4">
        <f t="shared" si="100"/>
        <v>1</v>
      </c>
    </row>
    <row r="1582" spans="1:10" ht="18" customHeight="1">
      <c r="A1582" s="358"/>
      <c r="B1582" s="359" t="s">
        <v>387</v>
      </c>
      <c r="C1582" s="9"/>
      <c r="D1582" s="657">
        <f>学校２０頁!I$9</f>
        <v>0</v>
      </c>
      <c r="E1582" s="329" t="s">
        <v>485</v>
      </c>
      <c r="F1582" s="330" t="s">
        <v>491</v>
      </c>
      <c r="G1582" s="329" t="s">
        <v>511</v>
      </c>
      <c r="H1582" s="4" t="str">
        <f t="shared" si="101"/>
        <v xml:space="preserve">Ⅳ-5-定※-1(a) </v>
      </c>
      <c r="J1582" s="4">
        <f t="shared" ref="J1582:J1645" si="102">COUNTIF($H$2:$H$2903,H1582)</f>
        <v>1</v>
      </c>
    </row>
    <row r="1583" spans="1:10" ht="18" customHeight="1">
      <c r="A1583" s="358"/>
      <c r="B1583" s="850" t="s">
        <v>388</v>
      </c>
      <c r="C1583" s="135"/>
      <c r="D1583" s="656">
        <f>学校２０頁!I$10</f>
        <v>0</v>
      </c>
      <c r="E1583" s="329" t="s">
        <v>485</v>
      </c>
      <c r="F1583" s="330" t="s">
        <v>491</v>
      </c>
      <c r="G1583" s="329" t="s">
        <v>511</v>
      </c>
      <c r="H1583" s="4" t="str">
        <f t="shared" si="101"/>
        <v xml:space="preserve">Ⅳ-5-定※-1(b) </v>
      </c>
      <c r="J1583" s="4">
        <f t="shared" si="102"/>
        <v>1</v>
      </c>
    </row>
    <row r="1584" spans="1:10" ht="18" customHeight="1">
      <c r="A1584" s="358"/>
      <c r="B1584" s="644" t="s">
        <v>494</v>
      </c>
      <c r="C1584" s="622"/>
      <c r="D1584" s="658">
        <f>学校２０頁!I$11</f>
        <v>0</v>
      </c>
      <c r="E1584" s="329" t="s">
        <v>485</v>
      </c>
      <c r="F1584" s="330" t="s">
        <v>491</v>
      </c>
      <c r="G1584" s="329" t="s">
        <v>511</v>
      </c>
      <c r="H1584" s="4" t="str">
        <f t="shared" si="101"/>
        <v>Ⅳ-5-定※-2教育委員会</v>
      </c>
      <c r="J1584" s="4">
        <f t="shared" si="102"/>
        <v>1</v>
      </c>
    </row>
    <row r="1585" spans="1:10" ht="18" customHeight="1">
      <c r="A1585" s="358"/>
      <c r="B1585" s="359" t="s">
        <v>390</v>
      </c>
      <c r="C1585" s="9"/>
      <c r="D1585" s="801">
        <f>学校２０頁!I$12</f>
        <v>0</v>
      </c>
      <c r="E1585" s="329" t="s">
        <v>485</v>
      </c>
      <c r="F1585" s="330" t="s">
        <v>491</v>
      </c>
      <c r="G1585" s="329" t="s">
        <v>511</v>
      </c>
      <c r="H1585" s="4" t="str">
        <f t="shared" si="101"/>
        <v xml:space="preserve">Ⅳ-5-定※-2(a) </v>
      </c>
      <c r="J1585" s="4">
        <f t="shared" si="102"/>
        <v>1</v>
      </c>
    </row>
    <row r="1586" spans="1:10" ht="18" customHeight="1">
      <c r="A1586" s="358"/>
      <c r="B1586" s="850" t="s">
        <v>391</v>
      </c>
      <c r="C1586" s="812"/>
      <c r="D1586" s="795">
        <f>学校２０頁!I$13</f>
        <v>0</v>
      </c>
      <c r="E1586" s="329" t="s">
        <v>485</v>
      </c>
      <c r="F1586" s="330" t="s">
        <v>491</v>
      </c>
      <c r="G1586" s="329" t="s">
        <v>511</v>
      </c>
      <c r="H1586" s="4" t="str">
        <f t="shared" si="101"/>
        <v xml:space="preserve">Ⅳ-5-定※-2(b) </v>
      </c>
      <c r="J1586" s="4">
        <f t="shared" si="102"/>
        <v>1</v>
      </c>
    </row>
    <row r="1587" spans="1:10" ht="18" customHeight="1">
      <c r="A1587" s="358"/>
      <c r="B1587" s="644" t="s">
        <v>495</v>
      </c>
      <c r="C1587" s="8"/>
      <c r="D1587" s="657">
        <f>学校２０頁!I$14</f>
        <v>0</v>
      </c>
      <c r="E1587" s="329" t="s">
        <v>485</v>
      </c>
      <c r="F1587" s="330" t="s">
        <v>491</v>
      </c>
      <c r="G1587" s="329" t="s">
        <v>511</v>
      </c>
      <c r="H1587" s="4" t="str">
        <f t="shared" si="101"/>
        <v>Ⅳ-5-定※-3児相・福祉事務所</v>
      </c>
      <c r="J1587" s="4">
        <f t="shared" si="102"/>
        <v>1</v>
      </c>
    </row>
    <row r="1588" spans="1:10" ht="18" customHeight="1">
      <c r="A1588" s="358"/>
      <c r="B1588" s="850" t="s">
        <v>393</v>
      </c>
      <c r="C1588" s="800"/>
      <c r="D1588" s="657">
        <f>学校２０頁!I$15</f>
        <v>0</v>
      </c>
      <c r="E1588" s="329" t="s">
        <v>485</v>
      </c>
      <c r="F1588" s="330" t="s">
        <v>491</v>
      </c>
      <c r="G1588" s="329" t="s">
        <v>511</v>
      </c>
      <c r="H1588" s="4" t="str">
        <f t="shared" si="101"/>
        <v xml:space="preserve">Ⅳ-5-定※-3(a) </v>
      </c>
      <c r="J1588" s="4">
        <f t="shared" si="102"/>
        <v>1</v>
      </c>
    </row>
    <row r="1589" spans="1:10" ht="18" customHeight="1">
      <c r="A1589" s="358"/>
      <c r="B1589" s="644" t="s">
        <v>496</v>
      </c>
      <c r="C1589" s="803"/>
      <c r="D1589" s="792">
        <f>学校２０頁!I$16</f>
        <v>0</v>
      </c>
      <c r="E1589" s="329" t="s">
        <v>485</v>
      </c>
      <c r="F1589" s="330" t="s">
        <v>491</v>
      </c>
      <c r="G1589" s="329" t="s">
        <v>511</v>
      </c>
      <c r="H1589" s="4" t="str">
        <f t="shared" ref="H1589:H1652" si="103">E1589&amp;F1589&amp;G1589&amp;B1589</f>
        <v>Ⅳ-5-定※-4保健所</v>
      </c>
      <c r="J1589" s="4">
        <f t="shared" si="102"/>
        <v>1</v>
      </c>
    </row>
    <row r="1590" spans="1:10" ht="18" customHeight="1">
      <c r="A1590" s="358"/>
      <c r="B1590" s="850" t="s">
        <v>395</v>
      </c>
      <c r="C1590" s="812"/>
      <c r="D1590" s="656">
        <f>学校２０頁!I$17</f>
        <v>0</v>
      </c>
      <c r="E1590" s="329" t="s">
        <v>485</v>
      </c>
      <c r="F1590" s="330" t="s">
        <v>491</v>
      </c>
      <c r="G1590" s="329" t="s">
        <v>511</v>
      </c>
      <c r="H1590" s="4" t="str">
        <f t="shared" si="103"/>
        <v xml:space="preserve">Ⅳ-5-定※-4(a) </v>
      </c>
      <c r="J1590" s="4">
        <f t="shared" si="102"/>
        <v>1</v>
      </c>
    </row>
    <row r="1591" spans="1:10" ht="18" customHeight="1">
      <c r="A1591" s="358"/>
      <c r="B1591" s="644" t="s">
        <v>497</v>
      </c>
      <c r="C1591" s="622"/>
      <c r="D1591" s="658">
        <f>学校２０頁!I$18</f>
        <v>0</v>
      </c>
      <c r="E1591" s="329" t="s">
        <v>485</v>
      </c>
      <c r="F1591" s="330" t="s">
        <v>491</v>
      </c>
      <c r="G1591" s="329" t="s">
        <v>511</v>
      </c>
      <c r="H1591" s="4" t="str">
        <f t="shared" si="103"/>
        <v>Ⅳ-5-定※-5病院</v>
      </c>
      <c r="J1591" s="4">
        <f t="shared" si="102"/>
        <v>1</v>
      </c>
    </row>
    <row r="1592" spans="1:10" ht="18" customHeight="1">
      <c r="A1592" s="358"/>
      <c r="B1592" s="850" t="s">
        <v>397</v>
      </c>
      <c r="C1592" s="812"/>
      <c r="D1592" s="795">
        <f>学校２０頁!I$19</f>
        <v>0</v>
      </c>
      <c r="E1592" s="329" t="s">
        <v>485</v>
      </c>
      <c r="F1592" s="330" t="s">
        <v>491</v>
      </c>
      <c r="G1592" s="329" t="s">
        <v>511</v>
      </c>
      <c r="H1592" s="4" t="str">
        <f t="shared" si="103"/>
        <v xml:space="preserve">Ⅳ-5-定※-5(a) </v>
      </c>
      <c r="J1592" s="4">
        <f t="shared" si="102"/>
        <v>1</v>
      </c>
    </row>
    <row r="1593" spans="1:10" ht="18" customHeight="1">
      <c r="A1593" s="358"/>
      <c r="B1593" s="644" t="s">
        <v>498</v>
      </c>
      <c r="C1593" s="8"/>
      <c r="D1593" s="658">
        <f>学校２０頁!I$20</f>
        <v>0</v>
      </c>
      <c r="E1593" s="329" t="s">
        <v>485</v>
      </c>
      <c r="F1593" s="330" t="s">
        <v>491</v>
      </c>
      <c r="G1593" s="329" t="s">
        <v>511</v>
      </c>
      <c r="H1593" s="4" t="str">
        <f t="shared" si="103"/>
        <v>Ⅳ-5-定※-6民間</v>
      </c>
      <c r="J1593" s="4">
        <f t="shared" si="102"/>
        <v>1</v>
      </c>
    </row>
    <row r="1594" spans="1:10" ht="18" customHeight="1">
      <c r="A1594" s="358"/>
      <c r="B1594" s="359" t="s">
        <v>399</v>
      </c>
      <c r="C1594" s="800"/>
      <c r="D1594" s="795">
        <f>学校２０頁!I$21</f>
        <v>0</v>
      </c>
      <c r="E1594" s="329" t="s">
        <v>485</v>
      </c>
      <c r="F1594" s="330" t="s">
        <v>491</v>
      </c>
      <c r="G1594" s="329" t="s">
        <v>511</v>
      </c>
      <c r="H1594" s="4" t="str">
        <f t="shared" si="103"/>
        <v xml:space="preserve">Ⅳ-5-定※-6(a) </v>
      </c>
      <c r="J1594" s="4">
        <f t="shared" si="102"/>
        <v>1</v>
      </c>
    </row>
    <row r="1595" spans="1:10" ht="18" customHeight="1">
      <c r="A1595" s="358"/>
      <c r="B1595" s="850" t="s">
        <v>400</v>
      </c>
      <c r="C1595" s="612"/>
      <c r="D1595" s="790">
        <f>学校２０頁!I$22</f>
        <v>0</v>
      </c>
      <c r="E1595" s="329" t="s">
        <v>485</v>
      </c>
      <c r="F1595" s="330" t="s">
        <v>491</v>
      </c>
      <c r="G1595" s="329" t="s">
        <v>511</v>
      </c>
      <c r="H1595" s="4" t="str">
        <f t="shared" si="103"/>
        <v xml:space="preserve">Ⅳ-5-定※-6(b) </v>
      </c>
      <c r="J1595" s="4">
        <f t="shared" si="102"/>
        <v>1</v>
      </c>
    </row>
    <row r="1596" spans="1:10" ht="18" customHeight="1">
      <c r="A1596" s="358"/>
      <c r="B1596" s="644" t="s">
        <v>499</v>
      </c>
      <c r="C1596" s="622"/>
      <c r="D1596" s="657">
        <f>学校２０頁!I$23</f>
        <v>0</v>
      </c>
      <c r="E1596" s="329" t="s">
        <v>485</v>
      </c>
      <c r="F1596" s="330" t="s">
        <v>491</v>
      </c>
      <c r="G1596" s="329" t="s">
        <v>511</v>
      </c>
      <c r="H1596" s="4" t="str">
        <f t="shared" si="103"/>
        <v>Ⅳ-5-定※-7上記以外</v>
      </c>
      <c r="J1596" s="4">
        <f t="shared" si="102"/>
        <v>1</v>
      </c>
    </row>
    <row r="1597" spans="1:10" ht="18" customHeight="1">
      <c r="A1597" s="358"/>
      <c r="B1597" s="359" t="s">
        <v>402</v>
      </c>
      <c r="C1597" s="812"/>
      <c r="D1597" s="656">
        <f>学校２０頁!I$24</f>
        <v>0</v>
      </c>
      <c r="E1597" s="329" t="s">
        <v>485</v>
      </c>
      <c r="F1597" s="330" t="s">
        <v>491</v>
      </c>
      <c r="G1597" s="329" t="s">
        <v>511</v>
      </c>
      <c r="H1597" s="4" t="str">
        <f t="shared" si="103"/>
        <v xml:space="preserve">Ⅳ-5-定※-7(a) </v>
      </c>
      <c r="J1597" s="4">
        <f t="shared" si="102"/>
        <v>1</v>
      </c>
    </row>
    <row r="1598" spans="1:10" ht="18" customHeight="1">
      <c r="A1598" s="358"/>
      <c r="B1598" s="854" t="s">
        <v>403</v>
      </c>
      <c r="C1598" s="135"/>
      <c r="D1598" s="656">
        <f>学校２０頁!I$25</f>
        <v>0</v>
      </c>
      <c r="E1598" s="329" t="s">
        <v>485</v>
      </c>
      <c r="F1598" s="330" t="s">
        <v>491</v>
      </c>
      <c r="G1598" s="329" t="s">
        <v>511</v>
      </c>
      <c r="H1598" s="4" t="str">
        <f t="shared" si="103"/>
        <v>Ⅳ-5-定※-(2) 1～7で受けてない</v>
      </c>
      <c r="J1598" s="4">
        <f t="shared" si="102"/>
        <v>1</v>
      </c>
    </row>
    <row r="1599" spans="1:10" ht="18" customHeight="1">
      <c r="A1599" s="358"/>
      <c r="B1599" s="854" t="s">
        <v>500</v>
      </c>
      <c r="C1599" s="135"/>
      <c r="D1599" s="656">
        <f>学校２０頁!I$26</f>
        <v>0</v>
      </c>
      <c r="E1599" s="329" t="s">
        <v>485</v>
      </c>
      <c r="F1599" s="330" t="s">
        <v>491</v>
      </c>
      <c r="G1599" s="329" t="s">
        <v>511</v>
      </c>
      <c r="H1599" s="4" t="str">
        <f t="shared" si="103"/>
        <v>Ⅳ-5-定※-(3) 不明</v>
      </c>
      <c r="J1599" s="4">
        <f t="shared" si="102"/>
        <v>1</v>
      </c>
    </row>
    <row r="1600" spans="1:10" ht="18" customHeight="1">
      <c r="A1600" s="358"/>
      <c r="B1600" s="363" t="s">
        <v>501</v>
      </c>
      <c r="C1600" s="135"/>
      <c r="D1600" s="657">
        <f>学校２０頁!I$27</f>
        <v>0</v>
      </c>
      <c r="E1600" s="329" t="s">
        <v>485</v>
      </c>
      <c r="F1600" s="330" t="s">
        <v>491</v>
      </c>
      <c r="G1600" s="329" t="s">
        <v>511</v>
      </c>
      <c r="H1600" s="4" t="str">
        <f t="shared" si="103"/>
        <v>Ⅳ-5-定※-(4) 　(1) ～(3) の合計</v>
      </c>
      <c r="J1600" s="4">
        <f t="shared" si="102"/>
        <v>1</v>
      </c>
    </row>
    <row r="1601" spans="1:10" ht="18" customHeight="1">
      <c r="A1601" s="358"/>
      <c r="B1601" s="853" t="s">
        <v>502</v>
      </c>
      <c r="C1601" s="803"/>
      <c r="D1601" s="817">
        <f>学校２０頁!I$28</f>
        <v>0</v>
      </c>
      <c r="E1601" s="329" t="s">
        <v>485</v>
      </c>
      <c r="F1601" s="330" t="s">
        <v>491</v>
      </c>
      <c r="G1601" s="329" t="s">
        <v>511</v>
      </c>
      <c r="H1601" s="4" t="str">
        <f t="shared" si="103"/>
        <v>Ⅳ-5-定※-(5) 8、9の実人数</v>
      </c>
      <c r="J1601" s="4">
        <f t="shared" si="102"/>
        <v>1</v>
      </c>
    </row>
    <row r="1602" spans="1:10" ht="18" customHeight="1">
      <c r="A1602" s="358"/>
      <c r="B1602" s="359" t="s">
        <v>503</v>
      </c>
      <c r="C1602" s="9"/>
      <c r="D1602" s="658">
        <f>学校２０頁!I$29</f>
        <v>0</v>
      </c>
      <c r="E1602" s="329" t="s">
        <v>485</v>
      </c>
      <c r="F1602" s="330" t="s">
        <v>491</v>
      </c>
      <c r="G1602" s="329" t="s">
        <v>511</v>
      </c>
      <c r="H1602" s="4" t="str">
        <f t="shared" si="103"/>
        <v>Ⅳ-5-定※-8養護教諭</v>
      </c>
      <c r="J1602" s="4">
        <f t="shared" si="102"/>
        <v>1</v>
      </c>
    </row>
    <row r="1603" spans="1:10" ht="18" customHeight="1">
      <c r="A1603" s="358"/>
      <c r="B1603" s="850" t="s">
        <v>407</v>
      </c>
      <c r="C1603" s="812"/>
      <c r="D1603" s="795">
        <f>学校２０頁!I$30</f>
        <v>0</v>
      </c>
      <c r="E1603" s="329" t="s">
        <v>485</v>
      </c>
      <c r="F1603" s="330" t="s">
        <v>491</v>
      </c>
      <c r="G1603" s="329" t="s">
        <v>511</v>
      </c>
      <c r="H1603" s="4" t="str">
        <f t="shared" si="103"/>
        <v>Ⅳ-5-定※-9SC</v>
      </c>
      <c r="J1603" s="4">
        <f t="shared" si="102"/>
        <v>1</v>
      </c>
    </row>
    <row r="1604" spans="1:10" ht="18" customHeight="1">
      <c r="A1604" s="358"/>
      <c r="B1604" s="854" t="s">
        <v>504</v>
      </c>
      <c r="C1604" s="135"/>
      <c r="D1604" s="656">
        <f>学校２０頁!I$31</f>
        <v>0</v>
      </c>
      <c r="E1604" s="329" t="s">
        <v>485</v>
      </c>
      <c r="F1604" s="330" t="s">
        <v>491</v>
      </c>
      <c r="G1604" s="329" t="s">
        <v>511</v>
      </c>
      <c r="H1604" s="4" t="str">
        <f t="shared" si="103"/>
        <v>Ⅳ-5-定※-(6) 8、9受けてない</v>
      </c>
      <c r="J1604" s="4">
        <f t="shared" si="102"/>
        <v>1</v>
      </c>
    </row>
    <row r="1605" spans="1:10" ht="18" customHeight="1">
      <c r="A1605" s="358"/>
      <c r="B1605" s="854" t="s">
        <v>505</v>
      </c>
      <c r="C1605" s="8"/>
      <c r="D1605" s="658">
        <f>学校２０頁!I$32</f>
        <v>0</v>
      </c>
      <c r="E1605" s="329" t="s">
        <v>485</v>
      </c>
      <c r="F1605" s="330" t="s">
        <v>491</v>
      </c>
      <c r="G1605" s="329" t="s">
        <v>511</v>
      </c>
      <c r="H1605" s="4" t="str">
        <f t="shared" si="103"/>
        <v>Ⅳ-5-定※-(7) 　(5) ～(6) の合計</v>
      </c>
      <c r="J1605" s="4">
        <f t="shared" si="102"/>
        <v>1</v>
      </c>
    </row>
    <row r="1606" spans="1:10" ht="18" customHeight="1">
      <c r="A1606" s="358"/>
      <c r="B1606" s="853" t="s">
        <v>506</v>
      </c>
      <c r="C1606" s="803"/>
      <c r="D1606" s="817">
        <f>学校２０頁!I$33</f>
        <v>0</v>
      </c>
      <c r="E1606" s="329" t="s">
        <v>485</v>
      </c>
      <c r="F1606" s="330" t="s">
        <v>491</v>
      </c>
      <c r="G1606" s="329" t="s">
        <v>511</v>
      </c>
      <c r="H1606" s="4" t="str">
        <f t="shared" si="103"/>
        <v>Ⅳ-5-定※-(8) 相談していない</v>
      </c>
      <c r="J1606" s="4">
        <f t="shared" si="102"/>
        <v>1</v>
      </c>
    </row>
    <row r="1607" spans="1:10" ht="18" customHeight="1">
      <c r="A1607" s="358"/>
      <c r="B1607" s="587" t="s">
        <v>507</v>
      </c>
      <c r="C1607" s="812"/>
      <c r="D1607" s="795">
        <f>学校２０頁!I$46</f>
        <v>0</v>
      </c>
      <c r="E1607" s="329" t="s">
        <v>485</v>
      </c>
      <c r="F1607" s="330" t="s">
        <v>135</v>
      </c>
      <c r="G1607" s="329" t="s">
        <v>511</v>
      </c>
      <c r="H1607" s="4" t="str">
        <f t="shared" si="103"/>
        <v>Ⅳ-5-定※-うち、教職員より支援</v>
      </c>
      <c r="J1607" s="4">
        <f t="shared" si="102"/>
        <v>1</v>
      </c>
    </row>
    <row r="1608" spans="1:10" ht="18" customHeight="1">
      <c r="A1608" s="848" t="s">
        <v>464</v>
      </c>
      <c r="B1608" s="853" t="s">
        <v>490</v>
      </c>
      <c r="C1608" s="622"/>
      <c r="D1608" s="658">
        <f>学校２０頁!J$6</f>
        <v>0</v>
      </c>
      <c r="E1608" s="329" t="s">
        <v>485</v>
      </c>
      <c r="F1608" s="330" t="s">
        <v>491</v>
      </c>
      <c r="G1608" s="329" t="s">
        <v>512</v>
      </c>
      <c r="H1608" s="4" t="str">
        <f t="shared" si="103"/>
        <v>Ⅳ-5-定※※-(1) 1～7実人数</v>
      </c>
      <c r="J1608" s="4">
        <f t="shared" si="102"/>
        <v>1</v>
      </c>
    </row>
    <row r="1609" spans="1:10" ht="18" customHeight="1">
      <c r="A1609" s="358" t="s">
        <v>510</v>
      </c>
      <c r="B1609" s="850" t="s">
        <v>492</v>
      </c>
      <c r="C1609" s="812"/>
      <c r="D1609" s="656">
        <f>学校２０頁!J$7</f>
        <v>0</v>
      </c>
      <c r="E1609" s="329" t="s">
        <v>485</v>
      </c>
      <c r="F1609" s="330" t="s">
        <v>135</v>
      </c>
      <c r="G1609" s="329" t="s">
        <v>512</v>
      </c>
      <c r="H1609" s="4" t="str">
        <f t="shared" si="103"/>
        <v>Ⅳ-5-定※※-(1) (a) 出席扱い人数</v>
      </c>
      <c r="J1609" s="4">
        <f t="shared" si="102"/>
        <v>1</v>
      </c>
    </row>
    <row r="1610" spans="1:10" ht="18" customHeight="1">
      <c r="A1610" s="358"/>
      <c r="B1610" s="644" t="s">
        <v>493</v>
      </c>
      <c r="C1610" s="622"/>
      <c r="D1610" s="657">
        <f>学校２０頁!J$8</f>
        <v>0</v>
      </c>
      <c r="E1610" s="329" t="s">
        <v>485</v>
      </c>
      <c r="F1610" s="330" t="s">
        <v>135</v>
      </c>
      <c r="G1610" s="329" t="s">
        <v>512</v>
      </c>
      <c r="H1610" s="4" t="str">
        <f t="shared" si="103"/>
        <v>Ⅳ-5-定※※-1教育支援センター</v>
      </c>
      <c r="J1610" s="4">
        <f t="shared" si="102"/>
        <v>1</v>
      </c>
    </row>
    <row r="1611" spans="1:10" ht="18" customHeight="1">
      <c r="A1611" s="358"/>
      <c r="B1611" s="359" t="s">
        <v>387</v>
      </c>
      <c r="C1611" s="622"/>
      <c r="D1611" s="658">
        <f>学校２０頁!J$9</f>
        <v>0</v>
      </c>
      <c r="E1611" s="329" t="s">
        <v>485</v>
      </c>
      <c r="F1611" s="330" t="s">
        <v>135</v>
      </c>
      <c r="G1611" s="329" t="s">
        <v>512</v>
      </c>
      <c r="H1611" s="4" t="str">
        <f t="shared" si="103"/>
        <v xml:space="preserve">Ⅳ-5-定※※-1(a) </v>
      </c>
      <c r="J1611" s="4">
        <f t="shared" si="102"/>
        <v>1</v>
      </c>
    </row>
    <row r="1612" spans="1:10" ht="18" customHeight="1">
      <c r="A1612" s="358"/>
      <c r="B1612" s="850" t="s">
        <v>388</v>
      </c>
      <c r="C1612" s="812"/>
      <c r="D1612" s="795">
        <f>学校２０頁!J$10</f>
        <v>0</v>
      </c>
      <c r="E1612" s="329" t="s">
        <v>485</v>
      </c>
      <c r="F1612" s="330" t="s">
        <v>135</v>
      </c>
      <c r="G1612" s="329" t="s">
        <v>512</v>
      </c>
      <c r="H1612" s="4" t="str">
        <f t="shared" si="103"/>
        <v xml:space="preserve">Ⅳ-5-定※※-1(b) </v>
      </c>
      <c r="J1612" s="4">
        <f t="shared" si="102"/>
        <v>1</v>
      </c>
    </row>
    <row r="1613" spans="1:10" ht="18" customHeight="1">
      <c r="A1613" s="358"/>
      <c r="B1613" s="644" t="s">
        <v>494</v>
      </c>
      <c r="C1613" s="622"/>
      <c r="D1613" s="658">
        <f>学校２０頁!J$11</f>
        <v>0</v>
      </c>
      <c r="E1613" s="329" t="s">
        <v>485</v>
      </c>
      <c r="F1613" s="330" t="s">
        <v>135</v>
      </c>
      <c r="G1613" s="329" t="s">
        <v>512</v>
      </c>
      <c r="H1613" s="4" t="str">
        <f t="shared" si="103"/>
        <v>Ⅳ-5-定※※-2教育委員会</v>
      </c>
      <c r="J1613" s="4">
        <f t="shared" si="102"/>
        <v>1</v>
      </c>
    </row>
    <row r="1614" spans="1:10" ht="18" customHeight="1">
      <c r="A1614" s="358"/>
      <c r="B1614" s="359" t="s">
        <v>390</v>
      </c>
      <c r="C1614" s="800"/>
      <c r="D1614" s="801">
        <f>学校２０頁!J$12</f>
        <v>0</v>
      </c>
      <c r="E1614" s="329" t="s">
        <v>485</v>
      </c>
      <c r="F1614" s="330" t="s">
        <v>135</v>
      </c>
      <c r="G1614" s="329" t="s">
        <v>512</v>
      </c>
      <c r="H1614" s="4" t="str">
        <f t="shared" si="103"/>
        <v xml:space="preserve">Ⅳ-5-定※※-2(a) </v>
      </c>
      <c r="J1614" s="4">
        <f t="shared" si="102"/>
        <v>1</v>
      </c>
    </row>
    <row r="1615" spans="1:10" ht="18" customHeight="1">
      <c r="A1615" s="358"/>
      <c r="B1615" s="850" t="s">
        <v>391</v>
      </c>
      <c r="C1615" s="9"/>
      <c r="D1615" s="801">
        <f>学校２０頁!J$13</f>
        <v>0</v>
      </c>
      <c r="E1615" s="329" t="s">
        <v>485</v>
      </c>
      <c r="F1615" s="330" t="s">
        <v>135</v>
      </c>
      <c r="G1615" s="329" t="s">
        <v>512</v>
      </c>
      <c r="H1615" s="4" t="str">
        <f t="shared" si="103"/>
        <v xml:space="preserve">Ⅳ-5-定※※-2(b) </v>
      </c>
      <c r="J1615" s="4">
        <f t="shared" si="102"/>
        <v>1</v>
      </c>
    </row>
    <row r="1616" spans="1:10" ht="18" customHeight="1">
      <c r="A1616" s="358"/>
      <c r="B1616" s="644" t="s">
        <v>495</v>
      </c>
      <c r="C1616" s="803"/>
      <c r="D1616" s="792">
        <f>学校２０頁!J$14</f>
        <v>0</v>
      </c>
      <c r="E1616" s="329" t="s">
        <v>485</v>
      </c>
      <c r="F1616" s="330" t="s">
        <v>135</v>
      </c>
      <c r="G1616" s="329" t="s">
        <v>512</v>
      </c>
      <c r="H1616" s="4" t="str">
        <f t="shared" si="103"/>
        <v>Ⅳ-5-定※※-3児相・福祉事務所</v>
      </c>
      <c r="J1616" s="4">
        <f t="shared" si="102"/>
        <v>1</v>
      </c>
    </row>
    <row r="1617" spans="1:10" ht="18" customHeight="1">
      <c r="A1617" s="358"/>
      <c r="B1617" s="850" t="s">
        <v>393</v>
      </c>
      <c r="C1617" s="812"/>
      <c r="D1617" s="656">
        <f>学校２０頁!J$15</f>
        <v>0</v>
      </c>
      <c r="E1617" s="329" t="s">
        <v>485</v>
      </c>
      <c r="F1617" s="330" t="s">
        <v>135</v>
      </c>
      <c r="G1617" s="329" t="s">
        <v>512</v>
      </c>
      <c r="H1617" s="4" t="str">
        <f t="shared" si="103"/>
        <v xml:space="preserve">Ⅳ-5-定※※-3(a) </v>
      </c>
      <c r="J1617" s="4">
        <f t="shared" si="102"/>
        <v>1</v>
      </c>
    </row>
    <row r="1618" spans="1:10" ht="18" customHeight="1">
      <c r="A1618" s="358"/>
      <c r="B1618" s="644" t="s">
        <v>496</v>
      </c>
      <c r="C1618" s="622"/>
      <c r="D1618" s="657">
        <f>学校２０頁!J$16</f>
        <v>0</v>
      </c>
      <c r="E1618" s="329" t="s">
        <v>485</v>
      </c>
      <c r="F1618" s="330" t="s">
        <v>135</v>
      </c>
      <c r="G1618" s="329" t="s">
        <v>512</v>
      </c>
      <c r="H1618" s="4" t="str">
        <f t="shared" si="103"/>
        <v>Ⅳ-5-定※※-4保健所</v>
      </c>
      <c r="J1618" s="4">
        <f t="shared" si="102"/>
        <v>1</v>
      </c>
    </row>
    <row r="1619" spans="1:10" ht="18" customHeight="1">
      <c r="A1619" s="358"/>
      <c r="B1619" s="850" t="s">
        <v>395</v>
      </c>
      <c r="C1619" s="812"/>
      <c r="D1619" s="795">
        <f>学校２０頁!J$17</f>
        <v>0</v>
      </c>
      <c r="E1619" s="329" t="s">
        <v>485</v>
      </c>
      <c r="F1619" s="330" t="s">
        <v>135</v>
      </c>
      <c r="G1619" s="329" t="s">
        <v>512</v>
      </c>
      <c r="H1619" s="4" t="str">
        <f t="shared" si="103"/>
        <v xml:space="preserve">Ⅳ-5-定※※-4(a) </v>
      </c>
      <c r="J1619" s="4">
        <f t="shared" si="102"/>
        <v>1</v>
      </c>
    </row>
    <row r="1620" spans="1:10" ht="18" customHeight="1">
      <c r="A1620" s="358"/>
      <c r="B1620" s="644" t="s">
        <v>497</v>
      </c>
      <c r="C1620" s="622"/>
      <c r="D1620" s="657">
        <f>学校２０頁!J$18</f>
        <v>0</v>
      </c>
      <c r="E1620" s="329" t="s">
        <v>485</v>
      </c>
      <c r="F1620" s="330" t="s">
        <v>135</v>
      </c>
      <c r="G1620" s="329" t="s">
        <v>512</v>
      </c>
      <c r="H1620" s="4" t="str">
        <f t="shared" si="103"/>
        <v>Ⅳ-5-定※※-5病院</v>
      </c>
      <c r="J1620" s="4">
        <f t="shared" si="102"/>
        <v>1</v>
      </c>
    </row>
    <row r="1621" spans="1:10" ht="18" customHeight="1">
      <c r="A1621" s="358"/>
      <c r="B1621" s="850" t="s">
        <v>397</v>
      </c>
      <c r="C1621" s="135"/>
      <c r="D1621" s="656">
        <f>学校２０頁!J$19</f>
        <v>0</v>
      </c>
      <c r="E1621" s="329" t="s">
        <v>485</v>
      </c>
      <c r="F1621" s="330" t="s">
        <v>135</v>
      </c>
      <c r="G1621" s="329" t="s">
        <v>512</v>
      </c>
      <c r="H1621" s="4" t="str">
        <f t="shared" si="103"/>
        <v xml:space="preserve">Ⅳ-5-定※※-5(a) </v>
      </c>
      <c r="J1621" s="4">
        <f t="shared" si="102"/>
        <v>1</v>
      </c>
    </row>
    <row r="1622" spans="1:10" ht="18" customHeight="1">
      <c r="A1622" s="358"/>
      <c r="B1622" s="644" t="s">
        <v>498</v>
      </c>
      <c r="C1622" s="622"/>
      <c r="D1622" s="657">
        <f>学校２０頁!J$20</f>
        <v>0</v>
      </c>
      <c r="E1622" s="329" t="s">
        <v>485</v>
      </c>
      <c r="F1622" s="330" t="s">
        <v>135</v>
      </c>
      <c r="G1622" s="329" t="s">
        <v>512</v>
      </c>
      <c r="H1622" s="4" t="str">
        <f t="shared" si="103"/>
        <v>Ⅳ-5-定※※-6民間</v>
      </c>
      <c r="J1622" s="4">
        <f t="shared" si="102"/>
        <v>1</v>
      </c>
    </row>
    <row r="1623" spans="1:10" ht="18" customHeight="1">
      <c r="A1623" s="358"/>
      <c r="B1623" s="359" t="s">
        <v>399</v>
      </c>
      <c r="C1623" s="9"/>
      <c r="D1623" s="801">
        <f>学校２０頁!J$21</f>
        <v>0</v>
      </c>
      <c r="E1623" s="329" t="s">
        <v>485</v>
      </c>
      <c r="F1623" s="330" t="s">
        <v>135</v>
      </c>
      <c r="G1623" s="329" t="s">
        <v>512</v>
      </c>
      <c r="H1623" s="4" t="str">
        <f t="shared" si="103"/>
        <v xml:space="preserve">Ⅳ-5-定※※-6(a) </v>
      </c>
      <c r="J1623" s="4">
        <f t="shared" si="102"/>
        <v>1</v>
      </c>
    </row>
    <row r="1624" spans="1:10" ht="18" customHeight="1">
      <c r="A1624" s="358"/>
      <c r="B1624" s="850" t="s">
        <v>400</v>
      </c>
      <c r="C1624" s="812"/>
      <c r="D1624" s="795">
        <f>学校２０頁!J$22</f>
        <v>0</v>
      </c>
      <c r="E1624" s="329" t="s">
        <v>485</v>
      </c>
      <c r="F1624" s="330" t="s">
        <v>135</v>
      </c>
      <c r="G1624" s="329" t="s">
        <v>512</v>
      </c>
      <c r="H1624" s="4" t="str">
        <f t="shared" si="103"/>
        <v xml:space="preserve">Ⅳ-5-定※※-6(b) </v>
      </c>
      <c r="J1624" s="4">
        <f t="shared" si="102"/>
        <v>1</v>
      </c>
    </row>
    <row r="1625" spans="1:10" ht="18" customHeight="1">
      <c r="A1625" s="358"/>
      <c r="B1625" s="644" t="s">
        <v>499</v>
      </c>
      <c r="C1625" s="8"/>
      <c r="D1625" s="658">
        <f>学校２０頁!J$23</f>
        <v>0</v>
      </c>
      <c r="E1625" s="329" t="s">
        <v>485</v>
      </c>
      <c r="F1625" s="330" t="s">
        <v>135</v>
      </c>
      <c r="G1625" s="329" t="s">
        <v>512</v>
      </c>
      <c r="H1625" s="4" t="str">
        <f t="shared" si="103"/>
        <v>Ⅳ-5-定※※-7上記以外</v>
      </c>
      <c r="J1625" s="4">
        <f t="shared" si="102"/>
        <v>1</v>
      </c>
    </row>
    <row r="1626" spans="1:10" ht="18" customHeight="1">
      <c r="A1626" s="358"/>
      <c r="B1626" s="359" t="s">
        <v>402</v>
      </c>
      <c r="C1626" s="9"/>
      <c r="D1626" s="801">
        <f>学校２０頁!J$24</f>
        <v>0</v>
      </c>
      <c r="E1626" s="329" t="s">
        <v>485</v>
      </c>
      <c r="F1626" s="330" t="s">
        <v>135</v>
      </c>
      <c r="G1626" s="329" t="s">
        <v>512</v>
      </c>
      <c r="H1626" s="4" t="str">
        <f t="shared" si="103"/>
        <v xml:space="preserve">Ⅳ-5-定※※-7(a) </v>
      </c>
      <c r="J1626" s="4">
        <f t="shared" si="102"/>
        <v>1</v>
      </c>
    </row>
    <row r="1627" spans="1:10" ht="18" customHeight="1">
      <c r="A1627" s="358"/>
      <c r="B1627" s="854" t="s">
        <v>403</v>
      </c>
      <c r="C1627" s="858"/>
      <c r="D1627" s="790">
        <f>学校２０頁!J$25</f>
        <v>0</v>
      </c>
      <c r="E1627" s="329" t="s">
        <v>485</v>
      </c>
      <c r="F1627" s="330" t="s">
        <v>135</v>
      </c>
      <c r="G1627" s="329" t="s">
        <v>512</v>
      </c>
      <c r="H1627" s="4" t="str">
        <f t="shared" si="103"/>
        <v>Ⅳ-5-定※※-(2) 1～7で受けてない</v>
      </c>
      <c r="J1627" s="4">
        <f t="shared" si="102"/>
        <v>1</v>
      </c>
    </row>
    <row r="1628" spans="1:10" ht="18" customHeight="1">
      <c r="A1628" s="358"/>
      <c r="B1628" s="854" t="s">
        <v>500</v>
      </c>
      <c r="C1628" s="187"/>
      <c r="D1628" s="656">
        <f>学校２０頁!J$26</f>
        <v>0</v>
      </c>
      <c r="E1628" s="329" t="s">
        <v>485</v>
      </c>
      <c r="F1628" s="330" t="s">
        <v>135</v>
      </c>
      <c r="G1628" s="329" t="s">
        <v>512</v>
      </c>
      <c r="H1628" s="4" t="str">
        <f t="shared" si="103"/>
        <v>Ⅳ-5-定※※-(3) 不明</v>
      </c>
      <c r="J1628" s="4">
        <f t="shared" si="102"/>
        <v>1</v>
      </c>
    </row>
    <row r="1629" spans="1:10" ht="18" customHeight="1">
      <c r="A1629" s="358"/>
      <c r="B1629" s="363" t="s">
        <v>501</v>
      </c>
      <c r="C1629" s="187"/>
      <c r="D1629" s="656">
        <f>学校２０頁!J$27</f>
        <v>0</v>
      </c>
      <c r="E1629" s="329" t="s">
        <v>485</v>
      </c>
      <c r="F1629" s="330" t="s">
        <v>135</v>
      </c>
      <c r="G1629" s="329" t="s">
        <v>512</v>
      </c>
      <c r="H1629" s="4" t="str">
        <f t="shared" si="103"/>
        <v>Ⅳ-5-定※※-(4) 　(1) ～(3) の合計</v>
      </c>
      <c r="J1629" s="4">
        <f t="shared" si="102"/>
        <v>1</v>
      </c>
    </row>
    <row r="1630" spans="1:10" ht="18" customHeight="1">
      <c r="A1630" s="358"/>
      <c r="B1630" s="853" t="s">
        <v>502</v>
      </c>
      <c r="C1630" s="15"/>
      <c r="D1630" s="657">
        <f>学校２０頁!J$28</f>
        <v>0</v>
      </c>
      <c r="E1630" s="329" t="s">
        <v>485</v>
      </c>
      <c r="F1630" s="330" t="s">
        <v>135</v>
      </c>
      <c r="G1630" s="329" t="s">
        <v>512</v>
      </c>
      <c r="H1630" s="4" t="str">
        <f t="shared" si="103"/>
        <v>Ⅳ-5-定※※-(5) 8、9の実人数</v>
      </c>
      <c r="J1630" s="4">
        <f t="shared" si="102"/>
        <v>1</v>
      </c>
    </row>
    <row r="1631" spans="1:10" ht="18" customHeight="1">
      <c r="A1631" s="358"/>
      <c r="B1631" s="359" t="s">
        <v>503</v>
      </c>
      <c r="C1631" s="859"/>
      <c r="D1631" s="655">
        <f>学校２０頁!J$29</f>
        <v>0</v>
      </c>
      <c r="E1631" s="329" t="s">
        <v>485</v>
      </c>
      <c r="F1631" s="330" t="s">
        <v>135</v>
      </c>
      <c r="G1631" s="329" t="s">
        <v>512</v>
      </c>
      <c r="H1631" s="4" t="str">
        <f t="shared" si="103"/>
        <v>Ⅳ-5-定※※-8養護教諭</v>
      </c>
      <c r="J1631" s="4">
        <f t="shared" si="102"/>
        <v>1</v>
      </c>
    </row>
    <row r="1632" spans="1:10" ht="18" customHeight="1">
      <c r="A1632" s="358"/>
      <c r="B1632" s="850" t="s">
        <v>407</v>
      </c>
      <c r="C1632" s="16"/>
      <c r="D1632" s="655">
        <f>学校２０頁!J$30</f>
        <v>0</v>
      </c>
      <c r="E1632" s="329" t="s">
        <v>485</v>
      </c>
      <c r="F1632" s="330" t="s">
        <v>135</v>
      </c>
      <c r="G1632" s="329" t="s">
        <v>512</v>
      </c>
      <c r="H1632" s="4" t="str">
        <f t="shared" si="103"/>
        <v>Ⅳ-5-定※※-9SC</v>
      </c>
      <c r="J1632" s="4">
        <f t="shared" si="102"/>
        <v>1</v>
      </c>
    </row>
    <row r="1633" spans="1:10" ht="18" customHeight="1">
      <c r="A1633" s="358"/>
      <c r="B1633" s="854" t="s">
        <v>504</v>
      </c>
      <c r="C1633" s="612"/>
      <c r="D1633" s="790">
        <f>学校２０頁!J$31</f>
        <v>0</v>
      </c>
      <c r="E1633" s="329" t="s">
        <v>485</v>
      </c>
      <c r="F1633" s="330" t="s">
        <v>135</v>
      </c>
      <c r="G1633" s="329" t="s">
        <v>512</v>
      </c>
      <c r="H1633" s="4" t="str">
        <f t="shared" si="103"/>
        <v>Ⅳ-5-定※※-(6) 8、9受けてない</v>
      </c>
      <c r="J1633" s="4">
        <f t="shared" si="102"/>
        <v>1</v>
      </c>
    </row>
    <row r="1634" spans="1:10" ht="18" customHeight="1">
      <c r="A1634" s="358"/>
      <c r="B1634" s="854" t="s">
        <v>505</v>
      </c>
      <c r="C1634" s="135"/>
      <c r="D1634" s="656">
        <f>学校２０頁!J$32</f>
        <v>0</v>
      </c>
      <c r="E1634" s="329" t="s">
        <v>485</v>
      </c>
      <c r="F1634" s="330" t="s">
        <v>135</v>
      </c>
      <c r="G1634" s="329" t="s">
        <v>512</v>
      </c>
      <c r="H1634" s="4" t="str">
        <f t="shared" si="103"/>
        <v>Ⅳ-5-定※※-(7) 　(5) ～(6) の合計</v>
      </c>
      <c r="J1634" s="4">
        <f t="shared" si="102"/>
        <v>1</v>
      </c>
    </row>
    <row r="1635" spans="1:10" ht="18" customHeight="1">
      <c r="A1635" s="358"/>
      <c r="B1635" s="587" t="s">
        <v>506</v>
      </c>
      <c r="C1635" s="135"/>
      <c r="D1635" s="656">
        <f>学校２０頁!J$33</f>
        <v>0</v>
      </c>
      <c r="E1635" s="329" t="s">
        <v>485</v>
      </c>
      <c r="F1635" s="330" t="s">
        <v>135</v>
      </c>
      <c r="G1635" s="329" t="s">
        <v>512</v>
      </c>
      <c r="H1635" s="4" t="str">
        <f t="shared" si="103"/>
        <v>Ⅳ-5-定※※-(8) 相談していない</v>
      </c>
      <c r="J1635" s="4">
        <f t="shared" si="102"/>
        <v>1</v>
      </c>
    </row>
    <row r="1636" spans="1:10" ht="18" customHeight="1">
      <c r="A1636" s="361"/>
      <c r="B1636" s="587" t="s">
        <v>507</v>
      </c>
      <c r="C1636" s="135"/>
      <c r="D1636" s="656">
        <f>学校２０頁!J$46</f>
        <v>0</v>
      </c>
      <c r="E1636" s="329" t="s">
        <v>485</v>
      </c>
      <c r="F1636" s="330" t="s">
        <v>135</v>
      </c>
      <c r="G1636" s="329" t="s">
        <v>512</v>
      </c>
      <c r="H1636" s="4" t="str">
        <f t="shared" si="103"/>
        <v>Ⅳ-5-定※※-うち、教職員より支援</v>
      </c>
      <c r="J1636" s="4">
        <f t="shared" si="102"/>
        <v>1</v>
      </c>
    </row>
    <row r="1637" spans="1:10" ht="18" customHeight="1">
      <c r="A1637" s="364" t="s">
        <v>513</v>
      </c>
      <c r="B1637" s="365"/>
      <c r="C1637" s="8"/>
      <c r="D1637" s="657"/>
      <c r="H1637" s="332" t="str">
        <f>A1637</f>
        <v>調査Ⅴ（高校中退）</v>
      </c>
      <c r="J1637" s="4">
        <f t="shared" si="102"/>
        <v>1</v>
      </c>
    </row>
    <row r="1638" spans="1:10" ht="18" customHeight="1">
      <c r="A1638" s="822" t="s">
        <v>514</v>
      </c>
      <c r="B1638" s="823"/>
      <c r="C1638" s="812"/>
      <c r="D1638" s="657"/>
      <c r="H1638" s="332" t="str">
        <f>A1638</f>
        <v>1．退学者数</v>
      </c>
      <c r="J1638" s="4">
        <f t="shared" si="102"/>
        <v>1</v>
      </c>
    </row>
    <row r="1639" spans="1:10" ht="18" customHeight="1">
      <c r="A1639" s="860" t="s">
        <v>515</v>
      </c>
      <c r="B1639" s="861" t="s">
        <v>516</v>
      </c>
      <c r="C1639" s="845"/>
      <c r="D1639" s="792">
        <f>学校2１頁!C$7</f>
        <v>0</v>
      </c>
      <c r="E1639" s="329" t="s">
        <v>517</v>
      </c>
      <c r="F1639" s="329" t="s">
        <v>97</v>
      </c>
      <c r="G1639" s="329" t="s">
        <v>518</v>
      </c>
      <c r="H1639" s="4" t="str">
        <f t="shared" si="103"/>
        <v>Ⅴ-1-在籍者数-全・普・1</v>
      </c>
      <c r="J1639" s="4">
        <f t="shared" si="102"/>
        <v>1</v>
      </c>
    </row>
    <row r="1640" spans="1:10" ht="18" customHeight="1">
      <c r="A1640" s="366"/>
      <c r="B1640" s="367" t="s">
        <v>519</v>
      </c>
      <c r="C1640" s="16"/>
      <c r="D1640" s="655">
        <f>学校2１頁!C$8</f>
        <v>0</v>
      </c>
      <c r="E1640" s="329" t="s">
        <v>517</v>
      </c>
      <c r="F1640" s="329" t="s">
        <v>97</v>
      </c>
      <c r="G1640" s="329" t="s">
        <v>518</v>
      </c>
      <c r="H1640" s="4" t="str">
        <f t="shared" si="103"/>
        <v>Ⅴ-1-在籍者数-全・普・2</v>
      </c>
      <c r="J1640" s="4">
        <f t="shared" si="102"/>
        <v>1</v>
      </c>
    </row>
    <row r="1641" spans="1:10" ht="18" customHeight="1">
      <c r="A1641" s="366"/>
      <c r="B1641" s="367" t="s">
        <v>520</v>
      </c>
      <c r="C1641" s="16"/>
      <c r="D1641" s="655">
        <f>学校2１頁!C$9</f>
        <v>0</v>
      </c>
      <c r="E1641" s="329" t="s">
        <v>517</v>
      </c>
      <c r="F1641" s="329" t="s">
        <v>97</v>
      </c>
      <c r="G1641" s="329" t="s">
        <v>518</v>
      </c>
      <c r="H1641" s="4" t="str">
        <f t="shared" si="103"/>
        <v>Ⅴ-1-在籍者数-全・普・3</v>
      </c>
      <c r="J1641" s="4">
        <f t="shared" si="102"/>
        <v>1</v>
      </c>
    </row>
    <row r="1642" spans="1:10" ht="18" customHeight="1">
      <c r="A1642" s="366"/>
      <c r="B1642" s="862" t="s">
        <v>521</v>
      </c>
      <c r="C1642" s="859"/>
      <c r="D1642" s="655">
        <f>学校2１頁!C$10</f>
        <v>0</v>
      </c>
      <c r="E1642" s="329" t="s">
        <v>517</v>
      </c>
      <c r="F1642" s="329" t="s">
        <v>97</v>
      </c>
      <c r="G1642" s="329" t="s">
        <v>518</v>
      </c>
      <c r="H1642" s="4" t="str">
        <f t="shared" si="103"/>
        <v>Ⅴ-1-在籍者数-全・普・単</v>
      </c>
      <c r="J1642" s="4">
        <f t="shared" si="102"/>
        <v>1</v>
      </c>
    </row>
    <row r="1643" spans="1:10" ht="18" customHeight="1">
      <c r="A1643" s="366"/>
      <c r="B1643" s="863" t="s">
        <v>522</v>
      </c>
      <c r="C1643" s="859"/>
      <c r="D1643" s="655">
        <f>学校2１頁!C$11</f>
        <v>0</v>
      </c>
      <c r="E1643" s="329" t="s">
        <v>517</v>
      </c>
      <c r="F1643" s="329" t="s">
        <v>97</v>
      </c>
      <c r="G1643" s="329" t="s">
        <v>518</v>
      </c>
      <c r="H1643" s="4" t="str">
        <f t="shared" si="103"/>
        <v>Ⅴ-1-在籍者数-全・普・計</v>
      </c>
      <c r="J1643" s="4">
        <f t="shared" si="102"/>
        <v>1</v>
      </c>
    </row>
    <row r="1644" spans="1:10" ht="18" customHeight="1">
      <c r="A1644" s="366"/>
      <c r="B1644" s="861" t="s">
        <v>523</v>
      </c>
      <c r="C1644" s="845"/>
      <c r="D1644" s="792">
        <f>学校2１頁!C$12</f>
        <v>0</v>
      </c>
      <c r="E1644" s="329" t="s">
        <v>517</v>
      </c>
      <c r="F1644" s="329" t="s">
        <v>97</v>
      </c>
      <c r="G1644" s="329" t="s">
        <v>518</v>
      </c>
      <c r="H1644" s="4" t="str">
        <f t="shared" si="103"/>
        <v>Ⅴ-1-在籍者数-全・専・1</v>
      </c>
      <c r="J1644" s="4">
        <f t="shared" si="102"/>
        <v>1</v>
      </c>
    </row>
    <row r="1645" spans="1:10" ht="18" customHeight="1">
      <c r="A1645" s="366"/>
      <c r="B1645" s="367" t="s">
        <v>524</v>
      </c>
      <c r="C1645" s="16"/>
      <c r="D1645" s="655">
        <f>学校2１頁!C$13</f>
        <v>0</v>
      </c>
      <c r="E1645" s="329" t="s">
        <v>517</v>
      </c>
      <c r="F1645" s="329" t="s">
        <v>97</v>
      </c>
      <c r="G1645" s="329" t="s">
        <v>518</v>
      </c>
      <c r="H1645" s="4" t="str">
        <f t="shared" si="103"/>
        <v>Ⅴ-1-在籍者数-全・専・2</v>
      </c>
      <c r="J1645" s="4">
        <f t="shared" si="102"/>
        <v>1</v>
      </c>
    </row>
    <row r="1646" spans="1:10" ht="18" customHeight="1">
      <c r="A1646" s="366"/>
      <c r="B1646" s="367" t="s">
        <v>525</v>
      </c>
      <c r="C1646" s="16"/>
      <c r="D1646" s="655">
        <f>学校2１頁!C$14</f>
        <v>0</v>
      </c>
      <c r="E1646" s="329" t="s">
        <v>517</v>
      </c>
      <c r="F1646" s="329" t="s">
        <v>97</v>
      </c>
      <c r="G1646" s="329" t="s">
        <v>518</v>
      </c>
      <c r="H1646" s="4" t="str">
        <f t="shared" si="103"/>
        <v>Ⅴ-1-在籍者数-全・専・3</v>
      </c>
      <c r="J1646" s="4">
        <f t="shared" ref="J1646:J1709" si="104">COUNTIF($H$2:$H$2903,H1646)</f>
        <v>1</v>
      </c>
    </row>
    <row r="1647" spans="1:10" ht="18" customHeight="1">
      <c r="A1647" s="366"/>
      <c r="B1647" s="862" t="s">
        <v>526</v>
      </c>
      <c r="C1647" s="859"/>
      <c r="D1647" s="655">
        <f>学校2１頁!C$15</f>
        <v>0</v>
      </c>
      <c r="E1647" s="329" t="s">
        <v>517</v>
      </c>
      <c r="F1647" s="329" t="s">
        <v>97</v>
      </c>
      <c r="G1647" s="329" t="s">
        <v>518</v>
      </c>
      <c r="H1647" s="4" t="str">
        <f t="shared" si="103"/>
        <v>Ⅴ-1-在籍者数-全・専・単</v>
      </c>
      <c r="J1647" s="4">
        <f t="shared" si="104"/>
        <v>1</v>
      </c>
    </row>
    <row r="1648" spans="1:10" ht="18" customHeight="1">
      <c r="A1648" s="366"/>
      <c r="B1648" s="863" t="s">
        <v>527</v>
      </c>
      <c r="C1648" s="16"/>
      <c r="D1648" s="655">
        <f>学校2１頁!C$16</f>
        <v>0</v>
      </c>
      <c r="E1648" s="329" t="s">
        <v>517</v>
      </c>
      <c r="F1648" s="329" t="s">
        <v>97</v>
      </c>
      <c r="G1648" s="329" t="s">
        <v>518</v>
      </c>
      <c r="H1648" s="4" t="str">
        <f t="shared" si="103"/>
        <v>Ⅴ-1-在籍者数-全・専・計</v>
      </c>
      <c r="J1648" s="4">
        <f t="shared" si="104"/>
        <v>1</v>
      </c>
    </row>
    <row r="1649" spans="1:10" ht="18" customHeight="1">
      <c r="A1649" s="366"/>
      <c r="B1649" s="861" t="s">
        <v>528</v>
      </c>
      <c r="C1649" s="845"/>
      <c r="D1649" s="792">
        <f>学校2１頁!C$17</f>
        <v>0</v>
      </c>
      <c r="E1649" s="329" t="s">
        <v>517</v>
      </c>
      <c r="F1649" s="329" t="s">
        <v>97</v>
      </c>
      <c r="G1649" s="329" t="s">
        <v>518</v>
      </c>
      <c r="H1649" s="4" t="str">
        <f t="shared" si="103"/>
        <v>Ⅴ-1-在籍者数-全・総・1</v>
      </c>
      <c r="J1649" s="4">
        <f t="shared" si="104"/>
        <v>1</v>
      </c>
    </row>
    <row r="1650" spans="1:10" ht="18" customHeight="1">
      <c r="A1650" s="366"/>
      <c r="B1650" s="367" t="s">
        <v>529</v>
      </c>
      <c r="C1650" s="16"/>
      <c r="D1650" s="655">
        <f>学校2１頁!C$18</f>
        <v>0</v>
      </c>
      <c r="E1650" s="329" t="s">
        <v>517</v>
      </c>
      <c r="F1650" s="329" t="s">
        <v>97</v>
      </c>
      <c r="G1650" s="329" t="s">
        <v>518</v>
      </c>
      <c r="H1650" s="4" t="str">
        <f t="shared" si="103"/>
        <v>Ⅴ-1-在籍者数-全・総・2</v>
      </c>
      <c r="J1650" s="4">
        <f t="shared" si="104"/>
        <v>1</v>
      </c>
    </row>
    <row r="1651" spans="1:10" ht="18" customHeight="1">
      <c r="A1651" s="366"/>
      <c r="B1651" s="367" t="s">
        <v>530</v>
      </c>
      <c r="C1651" s="16"/>
      <c r="D1651" s="655">
        <f>学校2１頁!C$19</f>
        <v>0</v>
      </c>
      <c r="E1651" s="329" t="s">
        <v>517</v>
      </c>
      <c r="F1651" s="329" t="s">
        <v>97</v>
      </c>
      <c r="G1651" s="329" t="s">
        <v>518</v>
      </c>
      <c r="H1651" s="4" t="str">
        <f t="shared" si="103"/>
        <v>Ⅴ-1-在籍者数-全・総・3</v>
      </c>
      <c r="J1651" s="4">
        <f t="shared" si="104"/>
        <v>1</v>
      </c>
    </row>
    <row r="1652" spans="1:10" ht="18" customHeight="1">
      <c r="A1652" s="366"/>
      <c r="B1652" s="862" t="s">
        <v>531</v>
      </c>
      <c r="C1652" s="859"/>
      <c r="D1652" s="655">
        <f>学校2１頁!C$20</f>
        <v>0</v>
      </c>
      <c r="E1652" s="329" t="s">
        <v>517</v>
      </c>
      <c r="F1652" s="329" t="s">
        <v>97</v>
      </c>
      <c r="G1652" s="329" t="s">
        <v>518</v>
      </c>
      <c r="H1652" s="4" t="str">
        <f t="shared" si="103"/>
        <v>Ⅴ-1-在籍者数-全・総・単</v>
      </c>
      <c r="J1652" s="4">
        <f t="shared" si="104"/>
        <v>1</v>
      </c>
    </row>
    <row r="1653" spans="1:10" ht="18" customHeight="1">
      <c r="A1653" s="366"/>
      <c r="B1653" s="863" t="s">
        <v>532</v>
      </c>
      <c r="C1653" s="16"/>
      <c r="D1653" s="655">
        <f>学校2１頁!C$21</f>
        <v>0</v>
      </c>
      <c r="E1653" s="329" t="s">
        <v>517</v>
      </c>
      <c r="F1653" s="329" t="s">
        <v>97</v>
      </c>
      <c r="G1653" s="329" t="s">
        <v>518</v>
      </c>
      <c r="H1653" s="4" t="str">
        <f t="shared" ref="H1653:H1716" si="105">E1653&amp;F1653&amp;G1653&amp;B1653</f>
        <v>Ⅴ-1-在籍者数-全・総・計</v>
      </c>
      <c r="J1653" s="4">
        <f t="shared" si="104"/>
        <v>1</v>
      </c>
    </row>
    <row r="1654" spans="1:10" ht="18" customHeight="1">
      <c r="A1654" s="366"/>
      <c r="B1654" s="861" t="s">
        <v>533</v>
      </c>
      <c r="C1654" s="803"/>
      <c r="D1654" s="792">
        <f>学校2１頁!C$22</f>
        <v>0</v>
      </c>
      <c r="E1654" s="329" t="s">
        <v>517</v>
      </c>
      <c r="F1654" s="329" t="s">
        <v>97</v>
      </c>
      <c r="G1654" s="329" t="s">
        <v>518</v>
      </c>
      <c r="H1654" s="4" t="str">
        <f t="shared" si="105"/>
        <v>Ⅴ-1-在籍者数-全・計・1</v>
      </c>
      <c r="J1654" s="4">
        <f t="shared" si="104"/>
        <v>1</v>
      </c>
    </row>
    <row r="1655" spans="1:10" ht="18" customHeight="1">
      <c r="A1655" s="366"/>
      <c r="B1655" s="367" t="s">
        <v>534</v>
      </c>
      <c r="C1655" s="9"/>
      <c r="D1655" s="658">
        <f>学校2１頁!C$23</f>
        <v>0</v>
      </c>
      <c r="E1655" s="329" t="s">
        <v>517</v>
      </c>
      <c r="F1655" s="329" t="s">
        <v>97</v>
      </c>
      <c r="G1655" s="329" t="s">
        <v>518</v>
      </c>
      <c r="H1655" s="4" t="str">
        <f t="shared" si="105"/>
        <v>Ⅴ-1-在籍者数-全・計・2</v>
      </c>
      <c r="J1655" s="4">
        <f t="shared" si="104"/>
        <v>1</v>
      </c>
    </row>
    <row r="1656" spans="1:10" ht="18" customHeight="1">
      <c r="A1656" s="366"/>
      <c r="B1656" s="367" t="s">
        <v>535</v>
      </c>
      <c r="C1656" s="9"/>
      <c r="D1656" s="655">
        <f>学校2１頁!C$24</f>
        <v>0</v>
      </c>
      <c r="E1656" s="329" t="s">
        <v>517</v>
      </c>
      <c r="F1656" s="329" t="s">
        <v>97</v>
      </c>
      <c r="G1656" s="329" t="s">
        <v>518</v>
      </c>
      <c r="H1656" s="4" t="str">
        <f t="shared" si="105"/>
        <v>Ⅴ-1-在籍者数-全・計・3</v>
      </c>
      <c r="J1656" s="4">
        <f t="shared" si="104"/>
        <v>1</v>
      </c>
    </row>
    <row r="1657" spans="1:10" ht="18" customHeight="1">
      <c r="A1657" s="366"/>
      <c r="B1657" s="862" t="s">
        <v>536</v>
      </c>
      <c r="C1657" s="800"/>
      <c r="D1657" s="655">
        <f>学校2１頁!C$25</f>
        <v>0</v>
      </c>
      <c r="E1657" s="329" t="s">
        <v>517</v>
      </c>
      <c r="F1657" s="329" t="s">
        <v>97</v>
      </c>
      <c r="G1657" s="329" t="s">
        <v>518</v>
      </c>
      <c r="H1657" s="4" t="str">
        <f t="shared" si="105"/>
        <v>Ⅴ-1-在籍者数-全・計・単</v>
      </c>
      <c r="J1657" s="4">
        <f t="shared" si="104"/>
        <v>1</v>
      </c>
    </row>
    <row r="1658" spans="1:10" ht="18" customHeight="1">
      <c r="A1658" s="366"/>
      <c r="B1658" s="863" t="s">
        <v>537</v>
      </c>
      <c r="C1658" s="800"/>
      <c r="D1658" s="657">
        <f>学校2１頁!C$26</f>
        <v>0</v>
      </c>
      <c r="E1658" s="329" t="s">
        <v>517</v>
      </c>
      <c r="F1658" s="329" t="s">
        <v>97</v>
      </c>
      <c r="G1658" s="329" t="s">
        <v>518</v>
      </c>
      <c r="H1658" s="4" t="str">
        <f t="shared" si="105"/>
        <v>Ⅴ-1-在籍者数-全・計・計</v>
      </c>
      <c r="J1658" s="4">
        <f t="shared" si="104"/>
        <v>1</v>
      </c>
    </row>
    <row r="1659" spans="1:10" ht="18" customHeight="1">
      <c r="A1659" s="366"/>
      <c r="B1659" s="861" t="s">
        <v>441</v>
      </c>
      <c r="C1659" s="845"/>
      <c r="D1659" s="792">
        <f>学校2１頁!C$27</f>
        <v>0</v>
      </c>
      <c r="E1659" s="329" t="s">
        <v>517</v>
      </c>
      <c r="F1659" s="329" t="s">
        <v>97</v>
      </c>
      <c r="G1659" s="329" t="s">
        <v>518</v>
      </c>
      <c r="H1659" s="4" t="str">
        <f t="shared" si="105"/>
        <v>Ⅴ-1-在籍者数-定・1</v>
      </c>
      <c r="J1659" s="4">
        <f t="shared" si="104"/>
        <v>1</v>
      </c>
    </row>
    <row r="1660" spans="1:10" ht="18" customHeight="1">
      <c r="A1660" s="366"/>
      <c r="B1660" s="367" t="s">
        <v>442</v>
      </c>
      <c r="C1660" s="16"/>
      <c r="D1660" s="655">
        <f>学校2１頁!C$28</f>
        <v>0</v>
      </c>
      <c r="E1660" s="329" t="s">
        <v>517</v>
      </c>
      <c r="F1660" s="329" t="s">
        <v>97</v>
      </c>
      <c r="G1660" s="329" t="s">
        <v>518</v>
      </c>
      <c r="H1660" s="4" t="str">
        <f t="shared" si="105"/>
        <v>Ⅴ-1-在籍者数-定・2</v>
      </c>
      <c r="J1660" s="4">
        <f t="shared" si="104"/>
        <v>1</v>
      </c>
    </row>
    <row r="1661" spans="1:10" ht="18" customHeight="1">
      <c r="A1661" s="366"/>
      <c r="B1661" s="367" t="s">
        <v>443</v>
      </c>
      <c r="C1661" s="16"/>
      <c r="D1661" s="655">
        <f>学校2１頁!C$29</f>
        <v>0</v>
      </c>
      <c r="E1661" s="329" t="s">
        <v>517</v>
      </c>
      <c r="F1661" s="329" t="s">
        <v>97</v>
      </c>
      <c r="G1661" s="329" t="s">
        <v>518</v>
      </c>
      <c r="H1661" s="4" t="str">
        <f t="shared" si="105"/>
        <v>Ⅴ-1-在籍者数-定・3</v>
      </c>
      <c r="J1661" s="4">
        <f t="shared" si="104"/>
        <v>1</v>
      </c>
    </row>
    <row r="1662" spans="1:10" ht="18" customHeight="1">
      <c r="A1662" s="366"/>
      <c r="B1662" s="367" t="s">
        <v>444</v>
      </c>
      <c r="C1662" s="16"/>
      <c r="D1662" s="655">
        <f>学校2１頁!C$30</f>
        <v>0</v>
      </c>
      <c r="E1662" s="329" t="s">
        <v>517</v>
      </c>
      <c r="F1662" s="329" t="s">
        <v>97</v>
      </c>
      <c r="G1662" s="329" t="s">
        <v>518</v>
      </c>
      <c r="H1662" s="4" t="str">
        <f t="shared" si="105"/>
        <v>Ⅴ-1-在籍者数-定・4</v>
      </c>
      <c r="J1662" s="4">
        <f t="shared" si="104"/>
        <v>1</v>
      </c>
    </row>
    <row r="1663" spans="1:10" ht="18" customHeight="1">
      <c r="A1663" s="366"/>
      <c r="B1663" s="862" t="s">
        <v>445</v>
      </c>
      <c r="C1663" s="859"/>
      <c r="D1663" s="655">
        <f>学校2１頁!C$31</f>
        <v>0</v>
      </c>
      <c r="E1663" s="329" t="s">
        <v>517</v>
      </c>
      <c r="F1663" s="329" t="s">
        <v>97</v>
      </c>
      <c r="G1663" s="329" t="s">
        <v>518</v>
      </c>
      <c r="H1663" s="4" t="str">
        <f t="shared" si="105"/>
        <v>Ⅴ-1-在籍者数-定・単</v>
      </c>
      <c r="J1663" s="4">
        <f t="shared" si="104"/>
        <v>1</v>
      </c>
    </row>
    <row r="1664" spans="1:10" ht="18" customHeight="1">
      <c r="A1664" s="366"/>
      <c r="B1664" s="863" t="s">
        <v>538</v>
      </c>
      <c r="C1664" s="16"/>
      <c r="D1664" s="655">
        <f>学校2１頁!C$32</f>
        <v>0</v>
      </c>
      <c r="E1664" s="329" t="s">
        <v>517</v>
      </c>
      <c r="F1664" s="329" t="s">
        <v>97</v>
      </c>
      <c r="G1664" s="329" t="s">
        <v>518</v>
      </c>
      <c r="H1664" s="4" t="str">
        <f t="shared" si="105"/>
        <v>Ⅴ-1-在籍者数-定・計</v>
      </c>
      <c r="J1664" s="4">
        <f t="shared" si="104"/>
        <v>1</v>
      </c>
    </row>
    <row r="1665" spans="1:10" ht="18" customHeight="1">
      <c r="A1665" s="366"/>
      <c r="B1665" s="861" t="s">
        <v>539</v>
      </c>
      <c r="C1665" s="845"/>
      <c r="D1665" s="792">
        <f>学校2１頁!C$33</f>
        <v>0</v>
      </c>
      <c r="E1665" s="329" t="s">
        <v>517</v>
      </c>
      <c r="F1665" s="329" t="s">
        <v>97</v>
      </c>
      <c r="G1665" s="329" t="s">
        <v>518</v>
      </c>
      <c r="H1665" s="4" t="str">
        <f t="shared" si="105"/>
        <v>Ⅴ-1-在籍者数-通・1</v>
      </c>
      <c r="J1665" s="4">
        <f t="shared" si="104"/>
        <v>1</v>
      </c>
    </row>
    <row r="1666" spans="1:10" ht="18" customHeight="1">
      <c r="A1666" s="366"/>
      <c r="B1666" s="367" t="s">
        <v>540</v>
      </c>
      <c r="C1666" s="16"/>
      <c r="D1666" s="655">
        <f>学校2１頁!C$34</f>
        <v>0</v>
      </c>
      <c r="E1666" s="329" t="s">
        <v>517</v>
      </c>
      <c r="F1666" s="329" t="s">
        <v>97</v>
      </c>
      <c r="G1666" s="329" t="s">
        <v>518</v>
      </c>
      <c r="H1666" s="4" t="str">
        <f t="shared" si="105"/>
        <v>Ⅴ-1-在籍者数-通・2</v>
      </c>
      <c r="J1666" s="4">
        <f t="shared" si="104"/>
        <v>1</v>
      </c>
    </row>
    <row r="1667" spans="1:10" ht="18" customHeight="1">
      <c r="A1667" s="366"/>
      <c r="B1667" s="367" t="s">
        <v>541</v>
      </c>
      <c r="C1667" s="16"/>
      <c r="D1667" s="655">
        <f>学校2１頁!C$35</f>
        <v>0</v>
      </c>
      <c r="E1667" s="329" t="s">
        <v>517</v>
      </c>
      <c r="F1667" s="329" t="s">
        <v>97</v>
      </c>
      <c r="G1667" s="329" t="s">
        <v>518</v>
      </c>
      <c r="H1667" s="4" t="str">
        <f t="shared" si="105"/>
        <v>Ⅴ-1-在籍者数-通・3</v>
      </c>
      <c r="J1667" s="4">
        <f t="shared" si="104"/>
        <v>1</v>
      </c>
    </row>
    <row r="1668" spans="1:10" ht="18" customHeight="1">
      <c r="A1668" s="366"/>
      <c r="B1668" s="367" t="s">
        <v>542</v>
      </c>
      <c r="C1668" s="16"/>
      <c r="D1668" s="655">
        <f>学校2１頁!C$36</f>
        <v>0</v>
      </c>
      <c r="E1668" s="329" t="s">
        <v>517</v>
      </c>
      <c r="F1668" s="329" t="s">
        <v>97</v>
      </c>
      <c r="G1668" s="329" t="s">
        <v>518</v>
      </c>
      <c r="H1668" s="4" t="str">
        <f t="shared" si="105"/>
        <v>Ⅴ-1-在籍者数-通・4</v>
      </c>
      <c r="J1668" s="4">
        <f t="shared" si="104"/>
        <v>1</v>
      </c>
    </row>
    <row r="1669" spans="1:10" ht="18" customHeight="1">
      <c r="A1669" s="366"/>
      <c r="B1669" s="862" t="s">
        <v>543</v>
      </c>
      <c r="C1669" s="859"/>
      <c r="D1669" s="655">
        <f>学校2１頁!C$37</f>
        <v>0</v>
      </c>
      <c r="E1669" s="329" t="s">
        <v>517</v>
      </c>
      <c r="F1669" s="329" t="s">
        <v>97</v>
      </c>
      <c r="G1669" s="329" t="s">
        <v>518</v>
      </c>
      <c r="H1669" s="4" t="str">
        <f t="shared" si="105"/>
        <v>Ⅴ-1-在籍者数-通・単</v>
      </c>
      <c r="J1669" s="4">
        <f t="shared" si="104"/>
        <v>1</v>
      </c>
    </row>
    <row r="1670" spans="1:10" ht="18" customHeight="1">
      <c r="A1670" s="366"/>
      <c r="B1670" s="863" t="s">
        <v>544</v>
      </c>
      <c r="C1670" s="16"/>
      <c r="D1670" s="655">
        <f>学校2１頁!C$38</f>
        <v>0</v>
      </c>
      <c r="E1670" s="329" t="s">
        <v>517</v>
      </c>
      <c r="F1670" s="329" t="s">
        <v>97</v>
      </c>
      <c r="G1670" s="329" t="s">
        <v>518</v>
      </c>
      <c r="H1670" s="4" t="str">
        <f t="shared" si="105"/>
        <v>Ⅴ-1-在籍者数-通・計</v>
      </c>
      <c r="J1670" s="4">
        <f t="shared" si="104"/>
        <v>1</v>
      </c>
    </row>
    <row r="1671" spans="1:10" ht="18" customHeight="1">
      <c r="A1671" s="366"/>
      <c r="B1671" s="861" t="s">
        <v>545</v>
      </c>
      <c r="C1671" s="803"/>
      <c r="D1671" s="817">
        <f>学校2１頁!C$39</f>
        <v>0</v>
      </c>
      <c r="E1671" s="329" t="s">
        <v>517</v>
      </c>
      <c r="F1671" s="329" t="s">
        <v>97</v>
      </c>
      <c r="G1671" s="329" t="s">
        <v>518</v>
      </c>
      <c r="H1671" s="4" t="str">
        <f t="shared" si="105"/>
        <v>Ⅴ-1-在籍者数-計・1</v>
      </c>
      <c r="J1671" s="4">
        <f t="shared" si="104"/>
        <v>1</v>
      </c>
    </row>
    <row r="1672" spans="1:10" ht="18" customHeight="1">
      <c r="A1672" s="366"/>
      <c r="B1672" s="367" t="s">
        <v>546</v>
      </c>
      <c r="C1672" s="9"/>
      <c r="D1672" s="655">
        <f>学校2１頁!C$40</f>
        <v>0</v>
      </c>
      <c r="E1672" s="329" t="s">
        <v>517</v>
      </c>
      <c r="F1672" s="329" t="s">
        <v>97</v>
      </c>
      <c r="G1672" s="329" t="s">
        <v>518</v>
      </c>
      <c r="H1672" s="4" t="str">
        <f t="shared" si="105"/>
        <v>Ⅴ-1-在籍者数-計・2</v>
      </c>
      <c r="J1672" s="4">
        <f t="shared" si="104"/>
        <v>1</v>
      </c>
    </row>
    <row r="1673" spans="1:10" ht="18" customHeight="1">
      <c r="A1673" s="366"/>
      <c r="B1673" s="367" t="s">
        <v>547</v>
      </c>
      <c r="C1673" s="9"/>
      <c r="D1673" s="658">
        <f>学校2１頁!C$41</f>
        <v>0</v>
      </c>
      <c r="E1673" s="329" t="s">
        <v>517</v>
      </c>
      <c r="F1673" s="329" t="s">
        <v>97</v>
      </c>
      <c r="G1673" s="329" t="s">
        <v>518</v>
      </c>
      <c r="H1673" s="4" t="str">
        <f t="shared" si="105"/>
        <v>Ⅴ-1-在籍者数-計・3</v>
      </c>
      <c r="J1673" s="4">
        <f t="shared" si="104"/>
        <v>1</v>
      </c>
    </row>
    <row r="1674" spans="1:10" ht="18" customHeight="1">
      <c r="A1674" s="366"/>
      <c r="B1674" s="367" t="s">
        <v>548</v>
      </c>
      <c r="C1674" s="9"/>
      <c r="D1674" s="655">
        <f>学校2１頁!C$42</f>
        <v>0</v>
      </c>
      <c r="E1674" s="329" t="s">
        <v>517</v>
      </c>
      <c r="F1674" s="329" t="s">
        <v>97</v>
      </c>
      <c r="G1674" s="329" t="s">
        <v>518</v>
      </c>
      <c r="H1674" s="4" t="str">
        <f t="shared" si="105"/>
        <v>Ⅴ-1-在籍者数-計・4</v>
      </c>
      <c r="J1674" s="4">
        <f t="shared" si="104"/>
        <v>1</v>
      </c>
    </row>
    <row r="1675" spans="1:10" ht="18" customHeight="1">
      <c r="A1675" s="366"/>
      <c r="B1675" s="862" t="s">
        <v>549</v>
      </c>
      <c r="C1675" s="800"/>
      <c r="D1675" s="655">
        <f>学校2１頁!C$43</f>
        <v>0</v>
      </c>
      <c r="E1675" s="329" t="s">
        <v>517</v>
      </c>
      <c r="F1675" s="329" t="s">
        <v>97</v>
      </c>
      <c r="G1675" s="329" t="s">
        <v>518</v>
      </c>
      <c r="H1675" s="4" t="str">
        <f t="shared" si="105"/>
        <v>Ⅴ-1-在籍者数-計・単</v>
      </c>
      <c r="J1675" s="4">
        <f t="shared" si="104"/>
        <v>1</v>
      </c>
    </row>
    <row r="1676" spans="1:10" ht="18" customHeight="1">
      <c r="A1676" s="366"/>
      <c r="B1676" s="863" t="s">
        <v>550</v>
      </c>
      <c r="C1676" s="812"/>
      <c r="D1676" s="657">
        <f>学校2１頁!C$44</f>
        <v>0</v>
      </c>
      <c r="E1676" s="329" t="s">
        <v>517</v>
      </c>
      <c r="F1676" s="329" t="s">
        <v>97</v>
      </c>
      <c r="G1676" s="329" t="s">
        <v>518</v>
      </c>
      <c r="H1676" s="4" t="str">
        <f t="shared" si="105"/>
        <v>Ⅴ-1-在籍者数-計・計</v>
      </c>
      <c r="J1676" s="4">
        <f t="shared" si="104"/>
        <v>1</v>
      </c>
    </row>
    <row r="1677" spans="1:10" ht="18" customHeight="1">
      <c r="A1677" s="860" t="s">
        <v>551</v>
      </c>
      <c r="B1677" s="861" t="s">
        <v>516</v>
      </c>
      <c r="C1677" s="845"/>
      <c r="D1677" s="792">
        <f>学校2１頁!D7</f>
        <v>0</v>
      </c>
      <c r="E1677" s="329" t="s">
        <v>517</v>
      </c>
      <c r="F1677" s="329" t="s">
        <v>97</v>
      </c>
      <c r="G1677" s="329" t="s">
        <v>552</v>
      </c>
      <c r="H1677" s="4" t="str">
        <f t="shared" si="105"/>
        <v>Ⅴ-1-中退者数-全・普・1</v>
      </c>
      <c r="J1677" s="4">
        <f t="shared" si="104"/>
        <v>1</v>
      </c>
    </row>
    <row r="1678" spans="1:10" ht="18" customHeight="1">
      <c r="A1678" s="366"/>
      <c r="B1678" s="367" t="s">
        <v>519</v>
      </c>
      <c r="C1678" s="16"/>
      <c r="D1678" s="655">
        <f>学校2１頁!D8</f>
        <v>0</v>
      </c>
      <c r="E1678" s="329" t="s">
        <v>517</v>
      </c>
      <c r="F1678" s="329" t="s">
        <v>97</v>
      </c>
      <c r="G1678" s="329" t="s">
        <v>552</v>
      </c>
      <c r="H1678" s="4" t="str">
        <f t="shared" si="105"/>
        <v>Ⅴ-1-中退者数-全・普・2</v>
      </c>
      <c r="J1678" s="4">
        <f t="shared" si="104"/>
        <v>1</v>
      </c>
    </row>
    <row r="1679" spans="1:10" ht="18" customHeight="1">
      <c r="A1679" s="366"/>
      <c r="B1679" s="367" t="s">
        <v>520</v>
      </c>
      <c r="C1679" s="16"/>
      <c r="D1679" s="655">
        <f>学校2１頁!D9</f>
        <v>0</v>
      </c>
      <c r="E1679" s="329" t="s">
        <v>517</v>
      </c>
      <c r="F1679" s="329" t="s">
        <v>97</v>
      </c>
      <c r="G1679" s="329" t="s">
        <v>552</v>
      </c>
      <c r="H1679" s="4" t="str">
        <f t="shared" si="105"/>
        <v>Ⅴ-1-中退者数-全・普・3</v>
      </c>
      <c r="J1679" s="4">
        <f t="shared" si="104"/>
        <v>1</v>
      </c>
    </row>
    <row r="1680" spans="1:10" ht="18" customHeight="1">
      <c r="A1680" s="366"/>
      <c r="B1680" s="862" t="s">
        <v>521</v>
      </c>
      <c r="C1680" s="859"/>
      <c r="D1680" s="655">
        <f>学校2１頁!D10</f>
        <v>0</v>
      </c>
      <c r="E1680" s="329" t="s">
        <v>517</v>
      </c>
      <c r="F1680" s="329" t="s">
        <v>97</v>
      </c>
      <c r="G1680" s="329" t="s">
        <v>552</v>
      </c>
      <c r="H1680" s="4" t="str">
        <f t="shared" si="105"/>
        <v>Ⅴ-1-中退者数-全・普・単</v>
      </c>
      <c r="J1680" s="4">
        <f t="shared" si="104"/>
        <v>1</v>
      </c>
    </row>
    <row r="1681" spans="1:10" ht="18" customHeight="1">
      <c r="A1681" s="366"/>
      <c r="B1681" s="863" t="s">
        <v>522</v>
      </c>
      <c r="C1681" s="859"/>
      <c r="D1681" s="655">
        <f>学校2１頁!D11</f>
        <v>0</v>
      </c>
      <c r="E1681" s="329" t="s">
        <v>517</v>
      </c>
      <c r="F1681" s="329" t="s">
        <v>97</v>
      </c>
      <c r="G1681" s="329" t="s">
        <v>552</v>
      </c>
      <c r="H1681" s="4" t="str">
        <f t="shared" si="105"/>
        <v>Ⅴ-1-中退者数-全・普・計</v>
      </c>
      <c r="J1681" s="4">
        <f t="shared" si="104"/>
        <v>1</v>
      </c>
    </row>
    <row r="1682" spans="1:10" ht="18" customHeight="1">
      <c r="A1682" s="366"/>
      <c r="B1682" s="861" t="s">
        <v>523</v>
      </c>
      <c r="C1682" s="845"/>
      <c r="D1682" s="792">
        <f>学校2１頁!D12</f>
        <v>0</v>
      </c>
      <c r="E1682" s="329" t="s">
        <v>517</v>
      </c>
      <c r="F1682" s="329" t="s">
        <v>97</v>
      </c>
      <c r="G1682" s="329" t="s">
        <v>552</v>
      </c>
      <c r="H1682" s="4" t="str">
        <f t="shared" si="105"/>
        <v>Ⅴ-1-中退者数-全・専・1</v>
      </c>
      <c r="J1682" s="4">
        <f t="shared" si="104"/>
        <v>1</v>
      </c>
    </row>
    <row r="1683" spans="1:10" ht="18" customHeight="1">
      <c r="A1683" s="366"/>
      <c r="B1683" s="367" t="s">
        <v>524</v>
      </c>
      <c r="C1683" s="16"/>
      <c r="D1683" s="655">
        <f>学校2１頁!D13</f>
        <v>0</v>
      </c>
      <c r="E1683" s="329" t="s">
        <v>517</v>
      </c>
      <c r="F1683" s="329" t="s">
        <v>97</v>
      </c>
      <c r="G1683" s="329" t="s">
        <v>552</v>
      </c>
      <c r="H1683" s="4" t="str">
        <f t="shared" si="105"/>
        <v>Ⅴ-1-中退者数-全・専・2</v>
      </c>
      <c r="J1683" s="4">
        <f t="shared" si="104"/>
        <v>1</v>
      </c>
    </row>
    <row r="1684" spans="1:10" ht="18" customHeight="1">
      <c r="A1684" s="366"/>
      <c r="B1684" s="367" t="s">
        <v>525</v>
      </c>
      <c r="C1684" s="16"/>
      <c r="D1684" s="655">
        <f>学校2１頁!D14</f>
        <v>0</v>
      </c>
      <c r="E1684" s="329" t="s">
        <v>517</v>
      </c>
      <c r="F1684" s="329" t="s">
        <v>97</v>
      </c>
      <c r="G1684" s="329" t="s">
        <v>552</v>
      </c>
      <c r="H1684" s="4" t="str">
        <f t="shared" si="105"/>
        <v>Ⅴ-1-中退者数-全・専・3</v>
      </c>
      <c r="J1684" s="4">
        <f t="shared" si="104"/>
        <v>1</v>
      </c>
    </row>
    <row r="1685" spans="1:10" ht="18" customHeight="1">
      <c r="A1685" s="366"/>
      <c r="B1685" s="862" t="s">
        <v>526</v>
      </c>
      <c r="C1685" s="859"/>
      <c r="D1685" s="655">
        <f>学校2１頁!D15</f>
        <v>0</v>
      </c>
      <c r="E1685" s="329" t="s">
        <v>517</v>
      </c>
      <c r="F1685" s="329" t="s">
        <v>97</v>
      </c>
      <c r="G1685" s="329" t="s">
        <v>552</v>
      </c>
      <c r="H1685" s="4" t="str">
        <f t="shared" si="105"/>
        <v>Ⅴ-1-中退者数-全・専・単</v>
      </c>
      <c r="J1685" s="4">
        <f t="shared" si="104"/>
        <v>1</v>
      </c>
    </row>
    <row r="1686" spans="1:10" ht="18" customHeight="1">
      <c r="A1686" s="366"/>
      <c r="B1686" s="863" t="s">
        <v>527</v>
      </c>
      <c r="C1686" s="16"/>
      <c r="D1686" s="655">
        <f>学校2１頁!D16</f>
        <v>0</v>
      </c>
      <c r="E1686" s="329" t="s">
        <v>517</v>
      </c>
      <c r="F1686" s="329" t="s">
        <v>97</v>
      </c>
      <c r="G1686" s="329" t="s">
        <v>552</v>
      </c>
      <c r="H1686" s="4" t="str">
        <f t="shared" si="105"/>
        <v>Ⅴ-1-中退者数-全・専・計</v>
      </c>
      <c r="J1686" s="4">
        <f t="shared" si="104"/>
        <v>1</v>
      </c>
    </row>
    <row r="1687" spans="1:10" ht="18" customHeight="1">
      <c r="A1687" s="366"/>
      <c r="B1687" s="861" t="s">
        <v>528</v>
      </c>
      <c r="C1687" s="845"/>
      <c r="D1687" s="792">
        <f>学校2１頁!D17</f>
        <v>0</v>
      </c>
      <c r="E1687" s="329" t="s">
        <v>517</v>
      </c>
      <c r="F1687" s="329" t="s">
        <v>97</v>
      </c>
      <c r="G1687" s="329" t="s">
        <v>552</v>
      </c>
      <c r="H1687" s="4" t="str">
        <f t="shared" si="105"/>
        <v>Ⅴ-1-中退者数-全・総・1</v>
      </c>
      <c r="J1687" s="4">
        <f t="shared" si="104"/>
        <v>1</v>
      </c>
    </row>
    <row r="1688" spans="1:10" ht="18" customHeight="1">
      <c r="A1688" s="366"/>
      <c r="B1688" s="367" t="s">
        <v>529</v>
      </c>
      <c r="C1688" s="16"/>
      <c r="D1688" s="655">
        <f>学校2１頁!D18</f>
        <v>0</v>
      </c>
      <c r="E1688" s="329" t="s">
        <v>517</v>
      </c>
      <c r="F1688" s="329" t="s">
        <v>97</v>
      </c>
      <c r="G1688" s="329" t="s">
        <v>552</v>
      </c>
      <c r="H1688" s="4" t="str">
        <f t="shared" si="105"/>
        <v>Ⅴ-1-中退者数-全・総・2</v>
      </c>
      <c r="J1688" s="4">
        <f t="shared" si="104"/>
        <v>1</v>
      </c>
    </row>
    <row r="1689" spans="1:10" ht="18" customHeight="1">
      <c r="A1689" s="366"/>
      <c r="B1689" s="367" t="s">
        <v>530</v>
      </c>
      <c r="C1689" s="16"/>
      <c r="D1689" s="655">
        <f>学校2１頁!D19</f>
        <v>0</v>
      </c>
      <c r="E1689" s="329" t="s">
        <v>517</v>
      </c>
      <c r="F1689" s="329" t="s">
        <v>97</v>
      </c>
      <c r="G1689" s="329" t="s">
        <v>552</v>
      </c>
      <c r="H1689" s="4" t="str">
        <f t="shared" si="105"/>
        <v>Ⅴ-1-中退者数-全・総・3</v>
      </c>
      <c r="J1689" s="4">
        <f t="shared" si="104"/>
        <v>1</v>
      </c>
    </row>
    <row r="1690" spans="1:10" ht="18" customHeight="1">
      <c r="A1690" s="366"/>
      <c r="B1690" s="862" t="s">
        <v>531</v>
      </c>
      <c r="C1690" s="859"/>
      <c r="D1690" s="655">
        <f>学校2１頁!D20</f>
        <v>0</v>
      </c>
      <c r="E1690" s="329" t="s">
        <v>517</v>
      </c>
      <c r="F1690" s="329" t="s">
        <v>97</v>
      </c>
      <c r="G1690" s="329" t="s">
        <v>552</v>
      </c>
      <c r="H1690" s="4" t="str">
        <f t="shared" si="105"/>
        <v>Ⅴ-1-中退者数-全・総・単</v>
      </c>
      <c r="J1690" s="4">
        <f t="shared" si="104"/>
        <v>1</v>
      </c>
    </row>
    <row r="1691" spans="1:10" ht="18" customHeight="1">
      <c r="A1691" s="366"/>
      <c r="B1691" s="863" t="s">
        <v>532</v>
      </c>
      <c r="C1691" s="16"/>
      <c r="D1691" s="655">
        <f>学校2１頁!D21</f>
        <v>0</v>
      </c>
      <c r="E1691" s="329" t="s">
        <v>517</v>
      </c>
      <c r="F1691" s="329" t="s">
        <v>97</v>
      </c>
      <c r="G1691" s="329" t="s">
        <v>552</v>
      </c>
      <c r="H1691" s="4" t="str">
        <f t="shared" si="105"/>
        <v>Ⅴ-1-中退者数-全・総・計</v>
      </c>
      <c r="J1691" s="4">
        <f t="shared" si="104"/>
        <v>1</v>
      </c>
    </row>
    <row r="1692" spans="1:10" ht="18" customHeight="1">
      <c r="A1692" s="366"/>
      <c r="B1692" s="861" t="s">
        <v>533</v>
      </c>
      <c r="C1692" s="803"/>
      <c r="D1692" s="792">
        <f>学校2１頁!D22</f>
        <v>0</v>
      </c>
      <c r="E1692" s="329" t="s">
        <v>517</v>
      </c>
      <c r="F1692" s="329" t="s">
        <v>97</v>
      </c>
      <c r="G1692" s="329" t="s">
        <v>552</v>
      </c>
      <c r="H1692" s="4" t="str">
        <f t="shared" si="105"/>
        <v>Ⅴ-1-中退者数-全・計・1</v>
      </c>
      <c r="J1692" s="4">
        <f t="shared" si="104"/>
        <v>1</v>
      </c>
    </row>
    <row r="1693" spans="1:10" ht="18" customHeight="1">
      <c r="A1693" s="366"/>
      <c r="B1693" s="367" t="s">
        <v>534</v>
      </c>
      <c r="C1693" s="9"/>
      <c r="D1693" s="658">
        <f>学校2１頁!D23</f>
        <v>0</v>
      </c>
      <c r="E1693" s="329" t="s">
        <v>517</v>
      </c>
      <c r="F1693" s="329" t="s">
        <v>97</v>
      </c>
      <c r="G1693" s="329" t="s">
        <v>552</v>
      </c>
      <c r="H1693" s="4" t="str">
        <f t="shared" si="105"/>
        <v>Ⅴ-1-中退者数-全・計・2</v>
      </c>
      <c r="J1693" s="4">
        <f t="shared" si="104"/>
        <v>1</v>
      </c>
    </row>
    <row r="1694" spans="1:10" ht="18" customHeight="1">
      <c r="A1694" s="366"/>
      <c r="B1694" s="367" t="s">
        <v>535</v>
      </c>
      <c r="C1694" s="9"/>
      <c r="D1694" s="655">
        <f>学校2１頁!D24</f>
        <v>0</v>
      </c>
      <c r="E1694" s="329" t="s">
        <v>517</v>
      </c>
      <c r="F1694" s="329" t="s">
        <v>97</v>
      </c>
      <c r="G1694" s="329" t="s">
        <v>552</v>
      </c>
      <c r="H1694" s="4" t="str">
        <f t="shared" si="105"/>
        <v>Ⅴ-1-中退者数-全・計・3</v>
      </c>
      <c r="J1694" s="4">
        <f t="shared" si="104"/>
        <v>1</v>
      </c>
    </row>
    <row r="1695" spans="1:10" ht="18" customHeight="1">
      <c r="A1695" s="366"/>
      <c r="B1695" s="862" t="s">
        <v>536</v>
      </c>
      <c r="C1695" s="800"/>
      <c r="D1695" s="655">
        <f>学校2１頁!D25</f>
        <v>0</v>
      </c>
      <c r="E1695" s="329" t="s">
        <v>517</v>
      </c>
      <c r="F1695" s="329" t="s">
        <v>97</v>
      </c>
      <c r="G1695" s="329" t="s">
        <v>552</v>
      </c>
      <c r="H1695" s="4" t="str">
        <f t="shared" si="105"/>
        <v>Ⅴ-1-中退者数-全・計・単</v>
      </c>
      <c r="J1695" s="4">
        <f t="shared" si="104"/>
        <v>1</v>
      </c>
    </row>
    <row r="1696" spans="1:10" ht="18" customHeight="1">
      <c r="A1696" s="366"/>
      <c r="B1696" s="863" t="s">
        <v>537</v>
      </c>
      <c r="C1696" s="800"/>
      <c r="D1696" s="657">
        <f>学校2１頁!D26</f>
        <v>0</v>
      </c>
      <c r="E1696" s="329" t="s">
        <v>517</v>
      </c>
      <c r="F1696" s="329" t="s">
        <v>97</v>
      </c>
      <c r="G1696" s="329" t="s">
        <v>552</v>
      </c>
      <c r="H1696" s="4" t="str">
        <f t="shared" si="105"/>
        <v>Ⅴ-1-中退者数-全・計・計</v>
      </c>
      <c r="J1696" s="4">
        <f t="shared" si="104"/>
        <v>1</v>
      </c>
    </row>
    <row r="1697" spans="1:10" ht="18" customHeight="1">
      <c r="A1697" s="366"/>
      <c r="B1697" s="861" t="s">
        <v>441</v>
      </c>
      <c r="C1697" s="845"/>
      <c r="D1697" s="792">
        <f>学校2１頁!D27</f>
        <v>0</v>
      </c>
      <c r="E1697" s="329" t="s">
        <v>517</v>
      </c>
      <c r="F1697" s="329" t="s">
        <v>97</v>
      </c>
      <c r="G1697" s="329" t="s">
        <v>552</v>
      </c>
      <c r="H1697" s="4" t="str">
        <f t="shared" si="105"/>
        <v>Ⅴ-1-中退者数-定・1</v>
      </c>
      <c r="J1697" s="4">
        <f t="shared" si="104"/>
        <v>1</v>
      </c>
    </row>
    <row r="1698" spans="1:10" ht="18" customHeight="1">
      <c r="A1698" s="366"/>
      <c r="B1698" s="367" t="s">
        <v>442</v>
      </c>
      <c r="C1698" s="16"/>
      <c r="D1698" s="655">
        <f>学校2１頁!D28</f>
        <v>0</v>
      </c>
      <c r="E1698" s="329" t="s">
        <v>517</v>
      </c>
      <c r="F1698" s="329" t="s">
        <v>97</v>
      </c>
      <c r="G1698" s="329" t="s">
        <v>552</v>
      </c>
      <c r="H1698" s="4" t="str">
        <f t="shared" si="105"/>
        <v>Ⅴ-1-中退者数-定・2</v>
      </c>
      <c r="J1698" s="4">
        <f t="shared" si="104"/>
        <v>1</v>
      </c>
    </row>
    <row r="1699" spans="1:10" ht="18" customHeight="1">
      <c r="A1699" s="366"/>
      <c r="B1699" s="367" t="s">
        <v>443</v>
      </c>
      <c r="C1699" s="16"/>
      <c r="D1699" s="655">
        <f>学校2１頁!D29</f>
        <v>0</v>
      </c>
      <c r="E1699" s="329" t="s">
        <v>517</v>
      </c>
      <c r="F1699" s="329" t="s">
        <v>97</v>
      </c>
      <c r="G1699" s="329" t="s">
        <v>552</v>
      </c>
      <c r="H1699" s="4" t="str">
        <f t="shared" si="105"/>
        <v>Ⅴ-1-中退者数-定・3</v>
      </c>
      <c r="J1699" s="4">
        <f t="shared" si="104"/>
        <v>1</v>
      </c>
    </row>
    <row r="1700" spans="1:10" ht="18" customHeight="1">
      <c r="A1700" s="366"/>
      <c r="B1700" s="367" t="s">
        <v>444</v>
      </c>
      <c r="C1700" s="16"/>
      <c r="D1700" s="655">
        <f>学校2１頁!D30</f>
        <v>0</v>
      </c>
      <c r="E1700" s="329" t="s">
        <v>517</v>
      </c>
      <c r="F1700" s="329" t="s">
        <v>97</v>
      </c>
      <c r="G1700" s="329" t="s">
        <v>552</v>
      </c>
      <c r="H1700" s="4" t="str">
        <f t="shared" si="105"/>
        <v>Ⅴ-1-中退者数-定・4</v>
      </c>
      <c r="J1700" s="4">
        <f t="shared" si="104"/>
        <v>1</v>
      </c>
    </row>
    <row r="1701" spans="1:10" ht="18" customHeight="1">
      <c r="A1701" s="366"/>
      <c r="B1701" s="862" t="s">
        <v>445</v>
      </c>
      <c r="C1701" s="859"/>
      <c r="D1701" s="655">
        <f>学校2１頁!D31</f>
        <v>0</v>
      </c>
      <c r="E1701" s="329" t="s">
        <v>517</v>
      </c>
      <c r="F1701" s="329" t="s">
        <v>97</v>
      </c>
      <c r="G1701" s="329" t="s">
        <v>552</v>
      </c>
      <c r="H1701" s="4" t="str">
        <f t="shared" si="105"/>
        <v>Ⅴ-1-中退者数-定・単</v>
      </c>
      <c r="J1701" s="4">
        <f t="shared" si="104"/>
        <v>1</v>
      </c>
    </row>
    <row r="1702" spans="1:10" ht="18" customHeight="1">
      <c r="A1702" s="366"/>
      <c r="B1702" s="863" t="s">
        <v>538</v>
      </c>
      <c r="C1702" s="16"/>
      <c r="D1702" s="655">
        <f>学校2１頁!D32</f>
        <v>0</v>
      </c>
      <c r="E1702" s="329" t="s">
        <v>517</v>
      </c>
      <c r="F1702" s="329" t="s">
        <v>97</v>
      </c>
      <c r="G1702" s="329" t="s">
        <v>552</v>
      </c>
      <c r="H1702" s="4" t="str">
        <f t="shared" si="105"/>
        <v>Ⅴ-1-中退者数-定・計</v>
      </c>
      <c r="J1702" s="4">
        <f t="shared" si="104"/>
        <v>1</v>
      </c>
    </row>
    <row r="1703" spans="1:10" ht="18" customHeight="1">
      <c r="A1703" s="366"/>
      <c r="B1703" s="861" t="s">
        <v>539</v>
      </c>
      <c r="C1703" s="845"/>
      <c r="D1703" s="792">
        <f>学校2１頁!D33</f>
        <v>0</v>
      </c>
      <c r="E1703" s="329" t="s">
        <v>517</v>
      </c>
      <c r="F1703" s="329" t="s">
        <v>97</v>
      </c>
      <c r="G1703" s="329" t="s">
        <v>552</v>
      </c>
      <c r="H1703" s="4" t="str">
        <f t="shared" si="105"/>
        <v>Ⅴ-1-中退者数-通・1</v>
      </c>
      <c r="J1703" s="4">
        <f t="shared" si="104"/>
        <v>1</v>
      </c>
    </row>
    <row r="1704" spans="1:10" ht="18" customHeight="1">
      <c r="A1704" s="366"/>
      <c r="B1704" s="367" t="s">
        <v>540</v>
      </c>
      <c r="C1704" s="16"/>
      <c r="D1704" s="655">
        <f>学校2１頁!D34</f>
        <v>0</v>
      </c>
      <c r="E1704" s="329" t="s">
        <v>517</v>
      </c>
      <c r="F1704" s="329" t="s">
        <v>97</v>
      </c>
      <c r="G1704" s="329" t="s">
        <v>552</v>
      </c>
      <c r="H1704" s="4" t="str">
        <f t="shared" si="105"/>
        <v>Ⅴ-1-中退者数-通・2</v>
      </c>
      <c r="J1704" s="4">
        <f t="shared" si="104"/>
        <v>1</v>
      </c>
    </row>
    <row r="1705" spans="1:10" ht="18" customHeight="1">
      <c r="A1705" s="366"/>
      <c r="B1705" s="367" t="s">
        <v>541</v>
      </c>
      <c r="C1705" s="16"/>
      <c r="D1705" s="655">
        <f>学校2１頁!D35</f>
        <v>0</v>
      </c>
      <c r="E1705" s="329" t="s">
        <v>517</v>
      </c>
      <c r="F1705" s="329" t="s">
        <v>97</v>
      </c>
      <c r="G1705" s="329" t="s">
        <v>552</v>
      </c>
      <c r="H1705" s="4" t="str">
        <f t="shared" si="105"/>
        <v>Ⅴ-1-中退者数-通・3</v>
      </c>
      <c r="J1705" s="4">
        <f t="shared" si="104"/>
        <v>1</v>
      </c>
    </row>
    <row r="1706" spans="1:10" ht="18" customHeight="1">
      <c r="A1706" s="366"/>
      <c r="B1706" s="367" t="s">
        <v>542</v>
      </c>
      <c r="C1706" s="16"/>
      <c r="D1706" s="655">
        <f>学校2１頁!D36</f>
        <v>0</v>
      </c>
      <c r="E1706" s="329" t="s">
        <v>517</v>
      </c>
      <c r="F1706" s="329" t="s">
        <v>97</v>
      </c>
      <c r="G1706" s="329" t="s">
        <v>552</v>
      </c>
      <c r="H1706" s="4" t="str">
        <f t="shared" si="105"/>
        <v>Ⅴ-1-中退者数-通・4</v>
      </c>
      <c r="J1706" s="4">
        <f t="shared" si="104"/>
        <v>1</v>
      </c>
    </row>
    <row r="1707" spans="1:10" ht="18" customHeight="1">
      <c r="A1707" s="366"/>
      <c r="B1707" s="862" t="s">
        <v>543</v>
      </c>
      <c r="C1707" s="859"/>
      <c r="D1707" s="655">
        <f>学校2１頁!D37</f>
        <v>0</v>
      </c>
      <c r="E1707" s="329" t="s">
        <v>517</v>
      </c>
      <c r="F1707" s="329" t="s">
        <v>97</v>
      </c>
      <c r="G1707" s="329" t="s">
        <v>552</v>
      </c>
      <c r="H1707" s="4" t="str">
        <f t="shared" si="105"/>
        <v>Ⅴ-1-中退者数-通・単</v>
      </c>
      <c r="J1707" s="4">
        <f t="shared" si="104"/>
        <v>1</v>
      </c>
    </row>
    <row r="1708" spans="1:10" ht="18" customHeight="1">
      <c r="A1708" s="366"/>
      <c r="B1708" s="863" t="s">
        <v>544</v>
      </c>
      <c r="C1708" s="16"/>
      <c r="D1708" s="655">
        <f>学校2１頁!D38</f>
        <v>0</v>
      </c>
      <c r="E1708" s="329" t="s">
        <v>517</v>
      </c>
      <c r="F1708" s="329" t="s">
        <v>97</v>
      </c>
      <c r="G1708" s="329" t="s">
        <v>552</v>
      </c>
      <c r="H1708" s="4" t="str">
        <f t="shared" si="105"/>
        <v>Ⅴ-1-中退者数-通・計</v>
      </c>
      <c r="J1708" s="4">
        <f t="shared" si="104"/>
        <v>1</v>
      </c>
    </row>
    <row r="1709" spans="1:10" ht="18" customHeight="1">
      <c r="A1709" s="366"/>
      <c r="B1709" s="861" t="s">
        <v>545</v>
      </c>
      <c r="C1709" s="803"/>
      <c r="D1709" s="817">
        <f>学校2１頁!D39</f>
        <v>0</v>
      </c>
      <c r="E1709" s="329" t="s">
        <v>517</v>
      </c>
      <c r="F1709" s="329" t="s">
        <v>97</v>
      </c>
      <c r="G1709" s="329" t="s">
        <v>552</v>
      </c>
      <c r="H1709" s="4" t="str">
        <f t="shared" si="105"/>
        <v>Ⅴ-1-中退者数-計・1</v>
      </c>
      <c r="J1709" s="4">
        <f t="shared" si="104"/>
        <v>1</v>
      </c>
    </row>
    <row r="1710" spans="1:10" ht="18" customHeight="1">
      <c r="A1710" s="366"/>
      <c r="B1710" s="367" t="s">
        <v>546</v>
      </c>
      <c r="C1710" s="9"/>
      <c r="D1710" s="655">
        <f>学校2１頁!D40</f>
        <v>0</v>
      </c>
      <c r="E1710" s="329" t="s">
        <v>517</v>
      </c>
      <c r="F1710" s="329" t="s">
        <v>97</v>
      </c>
      <c r="G1710" s="329" t="s">
        <v>552</v>
      </c>
      <c r="H1710" s="4" t="str">
        <f t="shared" si="105"/>
        <v>Ⅴ-1-中退者数-計・2</v>
      </c>
      <c r="J1710" s="4">
        <f t="shared" ref="J1710:J1773" si="106">COUNTIF($H$2:$H$2903,H1710)</f>
        <v>1</v>
      </c>
    </row>
    <row r="1711" spans="1:10" ht="18" customHeight="1">
      <c r="A1711" s="366"/>
      <c r="B1711" s="367" t="s">
        <v>547</v>
      </c>
      <c r="C1711" s="9"/>
      <c r="D1711" s="658">
        <f>学校2１頁!D41</f>
        <v>0</v>
      </c>
      <c r="E1711" s="329" t="s">
        <v>517</v>
      </c>
      <c r="F1711" s="329" t="s">
        <v>97</v>
      </c>
      <c r="G1711" s="329" t="s">
        <v>552</v>
      </c>
      <c r="H1711" s="4" t="str">
        <f t="shared" si="105"/>
        <v>Ⅴ-1-中退者数-計・3</v>
      </c>
      <c r="J1711" s="4">
        <f t="shared" si="106"/>
        <v>1</v>
      </c>
    </row>
    <row r="1712" spans="1:10" ht="18" customHeight="1">
      <c r="A1712" s="366"/>
      <c r="B1712" s="367" t="s">
        <v>548</v>
      </c>
      <c r="C1712" s="9"/>
      <c r="D1712" s="655">
        <f>学校2１頁!D42</f>
        <v>0</v>
      </c>
      <c r="E1712" s="329" t="s">
        <v>517</v>
      </c>
      <c r="F1712" s="329" t="s">
        <v>97</v>
      </c>
      <c r="G1712" s="329" t="s">
        <v>552</v>
      </c>
      <c r="H1712" s="4" t="str">
        <f t="shared" si="105"/>
        <v>Ⅴ-1-中退者数-計・4</v>
      </c>
      <c r="J1712" s="4">
        <f t="shared" si="106"/>
        <v>1</v>
      </c>
    </row>
    <row r="1713" spans="1:10" ht="18" customHeight="1">
      <c r="A1713" s="366"/>
      <c r="B1713" s="862" t="s">
        <v>549</v>
      </c>
      <c r="C1713" s="800"/>
      <c r="D1713" s="655">
        <f>学校2１頁!D43</f>
        <v>0</v>
      </c>
      <c r="E1713" s="329" t="s">
        <v>517</v>
      </c>
      <c r="F1713" s="329" t="s">
        <v>97</v>
      </c>
      <c r="G1713" s="329" t="s">
        <v>552</v>
      </c>
      <c r="H1713" s="4" t="str">
        <f t="shared" si="105"/>
        <v>Ⅴ-1-中退者数-計・単</v>
      </c>
      <c r="J1713" s="4">
        <f t="shared" si="106"/>
        <v>1</v>
      </c>
    </row>
    <row r="1714" spans="1:10" ht="18" customHeight="1">
      <c r="A1714" s="366"/>
      <c r="B1714" s="863" t="s">
        <v>550</v>
      </c>
      <c r="C1714" s="812"/>
      <c r="D1714" s="657">
        <f>学校2１頁!D44</f>
        <v>0</v>
      </c>
      <c r="E1714" s="329" t="s">
        <v>517</v>
      </c>
      <c r="F1714" s="329" t="s">
        <v>97</v>
      </c>
      <c r="G1714" s="329" t="s">
        <v>552</v>
      </c>
      <c r="H1714" s="4" t="str">
        <f t="shared" si="105"/>
        <v>Ⅴ-1-中退者数-計・計</v>
      </c>
      <c r="J1714" s="4">
        <f t="shared" si="106"/>
        <v>1</v>
      </c>
    </row>
    <row r="1715" spans="1:10" ht="18" customHeight="1">
      <c r="A1715" s="860" t="s">
        <v>553</v>
      </c>
      <c r="B1715" s="861" t="s">
        <v>516</v>
      </c>
      <c r="C1715" s="845"/>
      <c r="D1715" s="792">
        <f>学校2１頁!E7</f>
        <v>0</v>
      </c>
      <c r="E1715" s="329" t="s">
        <v>517</v>
      </c>
      <c r="F1715" s="329" t="s">
        <v>97</v>
      </c>
      <c r="G1715" s="329" t="s">
        <v>554</v>
      </c>
      <c r="H1715" s="4" t="str">
        <f t="shared" si="105"/>
        <v>Ⅴ-1-学業不振-全・普・1</v>
      </c>
      <c r="J1715" s="4">
        <f t="shared" si="106"/>
        <v>1</v>
      </c>
    </row>
    <row r="1716" spans="1:10" ht="18" customHeight="1">
      <c r="A1716" s="366"/>
      <c r="B1716" s="367" t="s">
        <v>519</v>
      </c>
      <c r="C1716" s="16"/>
      <c r="D1716" s="655">
        <f>学校2１頁!E8</f>
        <v>0</v>
      </c>
      <c r="E1716" s="329" t="s">
        <v>517</v>
      </c>
      <c r="F1716" s="329" t="s">
        <v>97</v>
      </c>
      <c r="G1716" s="329" t="s">
        <v>554</v>
      </c>
      <c r="H1716" s="4" t="str">
        <f t="shared" si="105"/>
        <v>Ⅴ-1-学業不振-全・普・2</v>
      </c>
      <c r="J1716" s="4">
        <f t="shared" si="106"/>
        <v>1</v>
      </c>
    </row>
    <row r="1717" spans="1:10" ht="18" customHeight="1">
      <c r="A1717" s="366"/>
      <c r="B1717" s="367" t="s">
        <v>520</v>
      </c>
      <c r="C1717" s="16"/>
      <c r="D1717" s="655">
        <f>学校2１頁!E9</f>
        <v>0</v>
      </c>
      <c r="E1717" s="329" t="s">
        <v>517</v>
      </c>
      <c r="F1717" s="329" t="s">
        <v>97</v>
      </c>
      <c r="G1717" s="329" t="s">
        <v>554</v>
      </c>
      <c r="H1717" s="4" t="str">
        <f t="shared" ref="H1717:H1780" si="107">E1717&amp;F1717&amp;G1717&amp;B1717</f>
        <v>Ⅴ-1-学業不振-全・普・3</v>
      </c>
      <c r="J1717" s="4">
        <f t="shared" si="106"/>
        <v>1</v>
      </c>
    </row>
    <row r="1718" spans="1:10" ht="18" customHeight="1">
      <c r="A1718" s="366"/>
      <c r="B1718" s="862" t="s">
        <v>521</v>
      </c>
      <c r="C1718" s="859"/>
      <c r="D1718" s="655">
        <f>学校2１頁!E10</f>
        <v>0</v>
      </c>
      <c r="E1718" s="329" t="s">
        <v>517</v>
      </c>
      <c r="F1718" s="329" t="s">
        <v>97</v>
      </c>
      <c r="G1718" s="329" t="s">
        <v>554</v>
      </c>
      <c r="H1718" s="4" t="str">
        <f t="shared" si="107"/>
        <v>Ⅴ-1-学業不振-全・普・単</v>
      </c>
      <c r="J1718" s="4">
        <f t="shared" si="106"/>
        <v>1</v>
      </c>
    </row>
    <row r="1719" spans="1:10" ht="18" customHeight="1">
      <c r="A1719" s="366"/>
      <c r="B1719" s="862" t="s">
        <v>522</v>
      </c>
      <c r="C1719" s="859"/>
      <c r="D1719" s="655">
        <f>学校2１頁!E11</f>
        <v>0</v>
      </c>
      <c r="E1719" s="329" t="s">
        <v>517</v>
      </c>
      <c r="F1719" s="329" t="s">
        <v>97</v>
      </c>
      <c r="G1719" s="329" t="s">
        <v>554</v>
      </c>
      <c r="H1719" s="4" t="str">
        <f t="shared" si="107"/>
        <v>Ⅴ-1-学業不振-全・普・計</v>
      </c>
      <c r="J1719" s="4">
        <f t="shared" si="106"/>
        <v>1</v>
      </c>
    </row>
    <row r="1720" spans="1:10" ht="18" customHeight="1">
      <c r="A1720" s="366"/>
      <c r="B1720" s="861" t="s">
        <v>523</v>
      </c>
      <c r="C1720" s="845"/>
      <c r="D1720" s="792">
        <f>学校2１頁!E12</f>
        <v>0</v>
      </c>
      <c r="E1720" s="329" t="s">
        <v>517</v>
      </c>
      <c r="F1720" s="329" t="s">
        <v>97</v>
      </c>
      <c r="G1720" s="329" t="s">
        <v>554</v>
      </c>
      <c r="H1720" s="4" t="str">
        <f t="shared" si="107"/>
        <v>Ⅴ-1-学業不振-全・専・1</v>
      </c>
      <c r="J1720" s="4">
        <f t="shared" si="106"/>
        <v>1</v>
      </c>
    </row>
    <row r="1721" spans="1:10" ht="18" customHeight="1">
      <c r="A1721" s="366"/>
      <c r="B1721" s="367" t="s">
        <v>524</v>
      </c>
      <c r="C1721" s="16"/>
      <c r="D1721" s="655">
        <f>学校2１頁!E13</f>
        <v>0</v>
      </c>
      <c r="E1721" s="329" t="s">
        <v>517</v>
      </c>
      <c r="F1721" s="329" t="s">
        <v>97</v>
      </c>
      <c r="G1721" s="329" t="s">
        <v>554</v>
      </c>
      <c r="H1721" s="4" t="str">
        <f t="shared" si="107"/>
        <v>Ⅴ-1-学業不振-全・専・2</v>
      </c>
      <c r="J1721" s="4">
        <f t="shared" si="106"/>
        <v>1</v>
      </c>
    </row>
    <row r="1722" spans="1:10" ht="18" customHeight="1">
      <c r="A1722" s="366"/>
      <c r="B1722" s="367" t="s">
        <v>525</v>
      </c>
      <c r="C1722" s="16"/>
      <c r="D1722" s="655">
        <f>学校2１頁!E14</f>
        <v>0</v>
      </c>
      <c r="E1722" s="329" t="s">
        <v>517</v>
      </c>
      <c r="F1722" s="329" t="s">
        <v>97</v>
      </c>
      <c r="G1722" s="329" t="s">
        <v>554</v>
      </c>
      <c r="H1722" s="4" t="str">
        <f t="shared" si="107"/>
        <v>Ⅴ-1-学業不振-全・専・3</v>
      </c>
      <c r="J1722" s="4">
        <f t="shared" si="106"/>
        <v>1</v>
      </c>
    </row>
    <row r="1723" spans="1:10" ht="18" customHeight="1">
      <c r="A1723" s="366"/>
      <c r="B1723" s="862" t="s">
        <v>526</v>
      </c>
      <c r="C1723" s="859"/>
      <c r="D1723" s="655">
        <f>学校2１頁!E15</f>
        <v>0</v>
      </c>
      <c r="E1723" s="329" t="s">
        <v>517</v>
      </c>
      <c r="F1723" s="329" t="s">
        <v>97</v>
      </c>
      <c r="G1723" s="329" t="s">
        <v>554</v>
      </c>
      <c r="H1723" s="4" t="str">
        <f t="shared" si="107"/>
        <v>Ⅴ-1-学業不振-全・専・単</v>
      </c>
      <c r="J1723" s="4">
        <f t="shared" si="106"/>
        <v>1</v>
      </c>
    </row>
    <row r="1724" spans="1:10" ht="18" customHeight="1">
      <c r="A1724" s="366"/>
      <c r="B1724" s="367" t="s">
        <v>527</v>
      </c>
      <c r="C1724" s="16"/>
      <c r="D1724" s="655">
        <f>学校2１頁!E16</f>
        <v>0</v>
      </c>
      <c r="E1724" s="329" t="s">
        <v>517</v>
      </c>
      <c r="F1724" s="329" t="s">
        <v>97</v>
      </c>
      <c r="G1724" s="329" t="s">
        <v>554</v>
      </c>
      <c r="H1724" s="4" t="str">
        <f t="shared" si="107"/>
        <v>Ⅴ-1-学業不振-全・専・計</v>
      </c>
      <c r="J1724" s="4">
        <f t="shared" si="106"/>
        <v>1</v>
      </c>
    </row>
    <row r="1725" spans="1:10" ht="18" customHeight="1">
      <c r="A1725" s="366"/>
      <c r="B1725" s="861" t="s">
        <v>528</v>
      </c>
      <c r="C1725" s="845"/>
      <c r="D1725" s="792">
        <f>学校2１頁!E17</f>
        <v>0</v>
      </c>
      <c r="E1725" s="329" t="s">
        <v>517</v>
      </c>
      <c r="F1725" s="329" t="s">
        <v>97</v>
      </c>
      <c r="G1725" s="329" t="s">
        <v>554</v>
      </c>
      <c r="H1725" s="4" t="str">
        <f t="shared" si="107"/>
        <v>Ⅴ-1-学業不振-全・総・1</v>
      </c>
      <c r="J1725" s="4">
        <f t="shared" si="106"/>
        <v>1</v>
      </c>
    </row>
    <row r="1726" spans="1:10" ht="18" customHeight="1">
      <c r="A1726" s="366"/>
      <c r="B1726" s="367" t="s">
        <v>529</v>
      </c>
      <c r="C1726" s="16"/>
      <c r="D1726" s="655">
        <f>学校2１頁!E18</f>
        <v>0</v>
      </c>
      <c r="E1726" s="329" t="s">
        <v>517</v>
      </c>
      <c r="F1726" s="329" t="s">
        <v>97</v>
      </c>
      <c r="G1726" s="329" t="s">
        <v>554</v>
      </c>
      <c r="H1726" s="4" t="str">
        <f t="shared" si="107"/>
        <v>Ⅴ-1-学業不振-全・総・2</v>
      </c>
      <c r="J1726" s="4">
        <f t="shared" si="106"/>
        <v>1</v>
      </c>
    </row>
    <row r="1727" spans="1:10" ht="18" customHeight="1">
      <c r="A1727" s="366"/>
      <c r="B1727" s="367" t="s">
        <v>530</v>
      </c>
      <c r="C1727" s="16"/>
      <c r="D1727" s="655">
        <f>学校2１頁!E19</f>
        <v>0</v>
      </c>
      <c r="E1727" s="329" t="s">
        <v>517</v>
      </c>
      <c r="F1727" s="329" t="s">
        <v>97</v>
      </c>
      <c r="G1727" s="329" t="s">
        <v>554</v>
      </c>
      <c r="H1727" s="4" t="str">
        <f t="shared" si="107"/>
        <v>Ⅴ-1-学業不振-全・総・3</v>
      </c>
      <c r="J1727" s="4">
        <f t="shared" si="106"/>
        <v>1</v>
      </c>
    </row>
    <row r="1728" spans="1:10" ht="18" customHeight="1">
      <c r="A1728" s="366"/>
      <c r="B1728" s="862" t="s">
        <v>531</v>
      </c>
      <c r="C1728" s="859"/>
      <c r="D1728" s="655">
        <f>学校2１頁!E20</f>
        <v>0</v>
      </c>
      <c r="E1728" s="329" t="s">
        <v>517</v>
      </c>
      <c r="F1728" s="329" t="s">
        <v>97</v>
      </c>
      <c r="G1728" s="329" t="s">
        <v>554</v>
      </c>
      <c r="H1728" s="4" t="str">
        <f t="shared" si="107"/>
        <v>Ⅴ-1-学業不振-全・総・単</v>
      </c>
      <c r="J1728" s="4">
        <f t="shared" si="106"/>
        <v>1</v>
      </c>
    </row>
    <row r="1729" spans="1:10" ht="18" customHeight="1">
      <c r="A1729" s="366"/>
      <c r="B1729" s="367" t="s">
        <v>532</v>
      </c>
      <c r="C1729" s="16"/>
      <c r="D1729" s="655">
        <f>学校2１頁!E21</f>
        <v>0</v>
      </c>
      <c r="E1729" s="329" t="s">
        <v>517</v>
      </c>
      <c r="F1729" s="329" t="s">
        <v>97</v>
      </c>
      <c r="G1729" s="329" t="s">
        <v>554</v>
      </c>
      <c r="H1729" s="4" t="str">
        <f t="shared" si="107"/>
        <v>Ⅴ-1-学業不振-全・総・計</v>
      </c>
      <c r="J1729" s="4">
        <f t="shared" si="106"/>
        <v>1</v>
      </c>
    </row>
    <row r="1730" spans="1:10" ht="18" customHeight="1">
      <c r="A1730" s="366"/>
      <c r="B1730" s="861" t="s">
        <v>533</v>
      </c>
      <c r="C1730" s="803"/>
      <c r="D1730" s="792">
        <f>学校2１頁!E22</f>
        <v>0</v>
      </c>
      <c r="E1730" s="329" t="s">
        <v>517</v>
      </c>
      <c r="F1730" s="329" t="s">
        <v>97</v>
      </c>
      <c r="G1730" s="329" t="s">
        <v>554</v>
      </c>
      <c r="H1730" s="4" t="str">
        <f t="shared" si="107"/>
        <v>Ⅴ-1-学業不振-全・計・1</v>
      </c>
      <c r="J1730" s="4">
        <f t="shared" si="106"/>
        <v>1</v>
      </c>
    </row>
    <row r="1731" spans="1:10" ht="18" customHeight="1">
      <c r="A1731" s="366"/>
      <c r="B1731" s="367" t="s">
        <v>534</v>
      </c>
      <c r="C1731" s="9"/>
      <c r="D1731" s="658">
        <f>学校2１頁!E23</f>
        <v>0</v>
      </c>
      <c r="E1731" s="329" t="s">
        <v>517</v>
      </c>
      <c r="F1731" s="329" t="s">
        <v>97</v>
      </c>
      <c r="G1731" s="329" t="s">
        <v>554</v>
      </c>
      <c r="H1731" s="4" t="str">
        <f t="shared" si="107"/>
        <v>Ⅴ-1-学業不振-全・計・2</v>
      </c>
      <c r="J1731" s="4">
        <f t="shared" si="106"/>
        <v>1</v>
      </c>
    </row>
    <row r="1732" spans="1:10" ht="18" customHeight="1">
      <c r="A1732" s="366"/>
      <c r="B1732" s="367" t="s">
        <v>535</v>
      </c>
      <c r="C1732" s="9"/>
      <c r="D1732" s="655">
        <f>学校2１頁!E24</f>
        <v>0</v>
      </c>
      <c r="E1732" s="329" t="s">
        <v>517</v>
      </c>
      <c r="F1732" s="329" t="s">
        <v>97</v>
      </c>
      <c r="G1732" s="329" t="s">
        <v>554</v>
      </c>
      <c r="H1732" s="4" t="str">
        <f t="shared" si="107"/>
        <v>Ⅴ-1-学業不振-全・計・3</v>
      </c>
      <c r="J1732" s="4">
        <f t="shared" si="106"/>
        <v>1</v>
      </c>
    </row>
    <row r="1733" spans="1:10" ht="18" customHeight="1">
      <c r="A1733" s="366"/>
      <c r="B1733" s="862" t="s">
        <v>536</v>
      </c>
      <c r="C1733" s="800"/>
      <c r="D1733" s="655">
        <f>学校2１頁!E25</f>
        <v>0</v>
      </c>
      <c r="E1733" s="329" t="s">
        <v>517</v>
      </c>
      <c r="F1733" s="329" t="s">
        <v>97</v>
      </c>
      <c r="G1733" s="329" t="s">
        <v>554</v>
      </c>
      <c r="H1733" s="4" t="str">
        <f t="shared" si="107"/>
        <v>Ⅴ-1-学業不振-全・計・単</v>
      </c>
      <c r="J1733" s="4">
        <f t="shared" si="106"/>
        <v>1</v>
      </c>
    </row>
    <row r="1734" spans="1:10" ht="18" customHeight="1">
      <c r="A1734" s="366"/>
      <c r="B1734" s="863" t="s">
        <v>537</v>
      </c>
      <c r="C1734" s="800"/>
      <c r="D1734" s="657">
        <f>学校2１頁!E26</f>
        <v>0</v>
      </c>
      <c r="E1734" s="329" t="s">
        <v>517</v>
      </c>
      <c r="F1734" s="329" t="s">
        <v>97</v>
      </c>
      <c r="G1734" s="329" t="s">
        <v>554</v>
      </c>
      <c r="H1734" s="4" t="str">
        <f t="shared" si="107"/>
        <v>Ⅴ-1-学業不振-全・計・計</v>
      </c>
      <c r="J1734" s="4">
        <f t="shared" si="106"/>
        <v>1</v>
      </c>
    </row>
    <row r="1735" spans="1:10" ht="18" customHeight="1">
      <c r="A1735" s="366"/>
      <c r="B1735" s="861" t="s">
        <v>441</v>
      </c>
      <c r="C1735" s="845"/>
      <c r="D1735" s="792">
        <f>学校2１頁!E27</f>
        <v>0</v>
      </c>
      <c r="E1735" s="329" t="s">
        <v>517</v>
      </c>
      <c r="F1735" s="329" t="s">
        <v>97</v>
      </c>
      <c r="G1735" s="329" t="s">
        <v>554</v>
      </c>
      <c r="H1735" s="4" t="str">
        <f t="shared" si="107"/>
        <v>Ⅴ-1-学業不振-定・1</v>
      </c>
      <c r="J1735" s="4">
        <f t="shared" si="106"/>
        <v>1</v>
      </c>
    </row>
    <row r="1736" spans="1:10" ht="18" customHeight="1">
      <c r="A1736" s="366"/>
      <c r="B1736" s="367" t="s">
        <v>442</v>
      </c>
      <c r="C1736" s="16"/>
      <c r="D1736" s="655">
        <f>学校2１頁!E28</f>
        <v>0</v>
      </c>
      <c r="E1736" s="329" t="s">
        <v>517</v>
      </c>
      <c r="F1736" s="329" t="s">
        <v>97</v>
      </c>
      <c r="G1736" s="329" t="s">
        <v>554</v>
      </c>
      <c r="H1736" s="4" t="str">
        <f t="shared" si="107"/>
        <v>Ⅴ-1-学業不振-定・2</v>
      </c>
      <c r="J1736" s="4">
        <f t="shared" si="106"/>
        <v>1</v>
      </c>
    </row>
    <row r="1737" spans="1:10" ht="18" customHeight="1">
      <c r="A1737" s="366"/>
      <c r="B1737" s="367" t="s">
        <v>443</v>
      </c>
      <c r="C1737" s="16"/>
      <c r="D1737" s="655">
        <f>学校2１頁!E29</f>
        <v>0</v>
      </c>
      <c r="E1737" s="329" t="s">
        <v>517</v>
      </c>
      <c r="F1737" s="329" t="s">
        <v>97</v>
      </c>
      <c r="G1737" s="329" t="s">
        <v>554</v>
      </c>
      <c r="H1737" s="4" t="str">
        <f t="shared" si="107"/>
        <v>Ⅴ-1-学業不振-定・3</v>
      </c>
      <c r="J1737" s="4">
        <f t="shared" si="106"/>
        <v>1</v>
      </c>
    </row>
    <row r="1738" spans="1:10" ht="18" customHeight="1">
      <c r="A1738" s="366"/>
      <c r="B1738" s="367" t="s">
        <v>444</v>
      </c>
      <c r="C1738" s="16"/>
      <c r="D1738" s="655">
        <f>学校2１頁!E30</f>
        <v>0</v>
      </c>
      <c r="E1738" s="329" t="s">
        <v>517</v>
      </c>
      <c r="F1738" s="329" t="s">
        <v>97</v>
      </c>
      <c r="G1738" s="329" t="s">
        <v>554</v>
      </c>
      <c r="H1738" s="4" t="str">
        <f t="shared" si="107"/>
        <v>Ⅴ-1-学業不振-定・4</v>
      </c>
      <c r="J1738" s="4">
        <f t="shared" si="106"/>
        <v>1</v>
      </c>
    </row>
    <row r="1739" spans="1:10" ht="18" customHeight="1">
      <c r="A1739" s="366"/>
      <c r="B1739" s="862" t="s">
        <v>445</v>
      </c>
      <c r="C1739" s="859"/>
      <c r="D1739" s="655">
        <f>学校2１頁!E31</f>
        <v>0</v>
      </c>
      <c r="E1739" s="329" t="s">
        <v>517</v>
      </c>
      <c r="F1739" s="329" t="s">
        <v>97</v>
      </c>
      <c r="G1739" s="329" t="s">
        <v>554</v>
      </c>
      <c r="H1739" s="4" t="str">
        <f t="shared" si="107"/>
        <v>Ⅴ-1-学業不振-定・単</v>
      </c>
      <c r="J1739" s="4">
        <f t="shared" si="106"/>
        <v>1</v>
      </c>
    </row>
    <row r="1740" spans="1:10" ht="18" customHeight="1">
      <c r="A1740" s="366"/>
      <c r="B1740" s="367" t="s">
        <v>538</v>
      </c>
      <c r="C1740" s="16"/>
      <c r="D1740" s="655">
        <f>学校2１頁!E32</f>
        <v>0</v>
      </c>
      <c r="E1740" s="329" t="s">
        <v>517</v>
      </c>
      <c r="F1740" s="329" t="s">
        <v>97</v>
      </c>
      <c r="G1740" s="329" t="s">
        <v>554</v>
      </c>
      <c r="H1740" s="4" t="str">
        <f t="shared" si="107"/>
        <v>Ⅴ-1-学業不振-定・計</v>
      </c>
      <c r="J1740" s="4">
        <f t="shared" si="106"/>
        <v>1</v>
      </c>
    </row>
    <row r="1741" spans="1:10" ht="18" customHeight="1">
      <c r="A1741" s="366"/>
      <c r="B1741" s="861" t="s">
        <v>539</v>
      </c>
      <c r="C1741" s="845"/>
      <c r="D1741" s="792">
        <f>学校2１頁!E33</f>
        <v>0</v>
      </c>
      <c r="E1741" s="329" t="s">
        <v>517</v>
      </c>
      <c r="F1741" s="329" t="s">
        <v>97</v>
      </c>
      <c r="G1741" s="329" t="s">
        <v>554</v>
      </c>
      <c r="H1741" s="4" t="str">
        <f t="shared" si="107"/>
        <v>Ⅴ-1-学業不振-通・1</v>
      </c>
      <c r="J1741" s="4">
        <f t="shared" si="106"/>
        <v>1</v>
      </c>
    </row>
    <row r="1742" spans="1:10" ht="18" customHeight="1">
      <c r="A1742" s="366"/>
      <c r="B1742" s="367" t="s">
        <v>540</v>
      </c>
      <c r="C1742" s="16"/>
      <c r="D1742" s="655">
        <f>学校2１頁!E34</f>
        <v>0</v>
      </c>
      <c r="E1742" s="329" t="s">
        <v>517</v>
      </c>
      <c r="F1742" s="329" t="s">
        <v>97</v>
      </c>
      <c r="G1742" s="329" t="s">
        <v>554</v>
      </c>
      <c r="H1742" s="4" t="str">
        <f t="shared" si="107"/>
        <v>Ⅴ-1-学業不振-通・2</v>
      </c>
      <c r="J1742" s="4">
        <f t="shared" si="106"/>
        <v>1</v>
      </c>
    </row>
    <row r="1743" spans="1:10" ht="18" customHeight="1">
      <c r="A1743" s="366"/>
      <c r="B1743" s="367" t="s">
        <v>541</v>
      </c>
      <c r="C1743" s="16"/>
      <c r="D1743" s="655">
        <f>学校2１頁!E35</f>
        <v>0</v>
      </c>
      <c r="E1743" s="329" t="s">
        <v>517</v>
      </c>
      <c r="F1743" s="329" t="s">
        <v>97</v>
      </c>
      <c r="G1743" s="329" t="s">
        <v>554</v>
      </c>
      <c r="H1743" s="4" t="str">
        <f t="shared" si="107"/>
        <v>Ⅴ-1-学業不振-通・3</v>
      </c>
      <c r="J1743" s="4">
        <f t="shared" si="106"/>
        <v>1</v>
      </c>
    </row>
    <row r="1744" spans="1:10" ht="18" customHeight="1">
      <c r="A1744" s="366"/>
      <c r="B1744" s="367" t="s">
        <v>542</v>
      </c>
      <c r="C1744" s="16"/>
      <c r="D1744" s="655">
        <f>学校2１頁!E36</f>
        <v>0</v>
      </c>
      <c r="E1744" s="329" t="s">
        <v>517</v>
      </c>
      <c r="F1744" s="329" t="s">
        <v>97</v>
      </c>
      <c r="G1744" s="329" t="s">
        <v>554</v>
      </c>
      <c r="H1744" s="4" t="str">
        <f t="shared" si="107"/>
        <v>Ⅴ-1-学業不振-通・4</v>
      </c>
      <c r="J1744" s="4">
        <f t="shared" si="106"/>
        <v>1</v>
      </c>
    </row>
    <row r="1745" spans="1:10" ht="18" customHeight="1">
      <c r="A1745" s="366"/>
      <c r="B1745" s="862" t="s">
        <v>543</v>
      </c>
      <c r="C1745" s="859"/>
      <c r="D1745" s="655">
        <f>学校2１頁!E37</f>
        <v>0</v>
      </c>
      <c r="E1745" s="329" t="s">
        <v>517</v>
      </c>
      <c r="F1745" s="329" t="s">
        <v>97</v>
      </c>
      <c r="G1745" s="329" t="s">
        <v>554</v>
      </c>
      <c r="H1745" s="4" t="str">
        <f t="shared" si="107"/>
        <v>Ⅴ-1-学業不振-通・単</v>
      </c>
      <c r="J1745" s="4">
        <f t="shared" si="106"/>
        <v>1</v>
      </c>
    </row>
    <row r="1746" spans="1:10" ht="18" customHeight="1">
      <c r="A1746" s="366"/>
      <c r="B1746" s="367" t="s">
        <v>544</v>
      </c>
      <c r="C1746" s="16"/>
      <c r="D1746" s="655">
        <f>学校2１頁!E38</f>
        <v>0</v>
      </c>
      <c r="E1746" s="329" t="s">
        <v>517</v>
      </c>
      <c r="F1746" s="329" t="s">
        <v>97</v>
      </c>
      <c r="G1746" s="329" t="s">
        <v>554</v>
      </c>
      <c r="H1746" s="4" t="str">
        <f t="shared" si="107"/>
        <v>Ⅴ-1-学業不振-通・計</v>
      </c>
      <c r="J1746" s="4">
        <f t="shared" si="106"/>
        <v>1</v>
      </c>
    </row>
    <row r="1747" spans="1:10" ht="18" customHeight="1">
      <c r="A1747" s="366"/>
      <c r="B1747" s="861" t="s">
        <v>545</v>
      </c>
      <c r="C1747" s="803"/>
      <c r="D1747" s="817">
        <f>学校2１頁!E39</f>
        <v>0</v>
      </c>
      <c r="E1747" s="329" t="s">
        <v>517</v>
      </c>
      <c r="F1747" s="329" t="s">
        <v>97</v>
      </c>
      <c r="G1747" s="329" t="s">
        <v>554</v>
      </c>
      <c r="H1747" s="4" t="str">
        <f t="shared" si="107"/>
        <v>Ⅴ-1-学業不振-計・1</v>
      </c>
      <c r="J1747" s="4">
        <f t="shared" si="106"/>
        <v>1</v>
      </c>
    </row>
    <row r="1748" spans="1:10" ht="18" customHeight="1">
      <c r="A1748" s="366"/>
      <c r="B1748" s="367" t="s">
        <v>546</v>
      </c>
      <c r="C1748" s="9"/>
      <c r="D1748" s="655">
        <f>学校2１頁!E40</f>
        <v>0</v>
      </c>
      <c r="E1748" s="329" t="s">
        <v>517</v>
      </c>
      <c r="F1748" s="329" t="s">
        <v>97</v>
      </c>
      <c r="G1748" s="329" t="s">
        <v>554</v>
      </c>
      <c r="H1748" s="4" t="str">
        <f t="shared" si="107"/>
        <v>Ⅴ-1-学業不振-計・2</v>
      </c>
      <c r="J1748" s="4">
        <f t="shared" si="106"/>
        <v>1</v>
      </c>
    </row>
    <row r="1749" spans="1:10" ht="18" customHeight="1">
      <c r="A1749" s="366"/>
      <c r="B1749" s="367" t="s">
        <v>547</v>
      </c>
      <c r="C1749" s="9"/>
      <c r="D1749" s="658">
        <f>学校2１頁!E41</f>
        <v>0</v>
      </c>
      <c r="E1749" s="329" t="s">
        <v>517</v>
      </c>
      <c r="F1749" s="329" t="s">
        <v>97</v>
      </c>
      <c r="G1749" s="329" t="s">
        <v>554</v>
      </c>
      <c r="H1749" s="4" t="str">
        <f t="shared" si="107"/>
        <v>Ⅴ-1-学業不振-計・3</v>
      </c>
      <c r="J1749" s="4">
        <f t="shared" si="106"/>
        <v>1</v>
      </c>
    </row>
    <row r="1750" spans="1:10" ht="18" customHeight="1">
      <c r="A1750" s="366"/>
      <c r="B1750" s="367" t="s">
        <v>548</v>
      </c>
      <c r="C1750" s="9"/>
      <c r="D1750" s="655">
        <f>学校2１頁!E42</f>
        <v>0</v>
      </c>
      <c r="E1750" s="329" t="s">
        <v>517</v>
      </c>
      <c r="F1750" s="329" t="s">
        <v>97</v>
      </c>
      <c r="G1750" s="329" t="s">
        <v>554</v>
      </c>
      <c r="H1750" s="4" t="str">
        <f t="shared" si="107"/>
        <v>Ⅴ-1-学業不振-計・4</v>
      </c>
      <c r="J1750" s="4">
        <f t="shared" si="106"/>
        <v>1</v>
      </c>
    </row>
    <row r="1751" spans="1:10" ht="18" customHeight="1">
      <c r="A1751" s="366"/>
      <c r="B1751" s="862" t="s">
        <v>549</v>
      </c>
      <c r="C1751" s="800"/>
      <c r="D1751" s="655">
        <f>学校2１頁!E43</f>
        <v>0</v>
      </c>
      <c r="E1751" s="329" t="s">
        <v>517</v>
      </c>
      <c r="F1751" s="329" t="s">
        <v>97</v>
      </c>
      <c r="G1751" s="329" t="s">
        <v>554</v>
      </c>
      <c r="H1751" s="4" t="str">
        <f t="shared" si="107"/>
        <v>Ⅴ-1-学業不振-計・単</v>
      </c>
      <c r="J1751" s="4">
        <f t="shared" si="106"/>
        <v>1</v>
      </c>
    </row>
    <row r="1752" spans="1:10" ht="18" customHeight="1">
      <c r="A1752" s="366"/>
      <c r="B1752" s="863" t="s">
        <v>550</v>
      </c>
      <c r="C1752" s="812"/>
      <c r="D1752" s="657">
        <f>学校2１頁!E44</f>
        <v>0</v>
      </c>
      <c r="E1752" s="329" t="s">
        <v>517</v>
      </c>
      <c r="F1752" s="329" t="s">
        <v>97</v>
      </c>
      <c r="G1752" s="329" t="s">
        <v>554</v>
      </c>
      <c r="H1752" s="4" t="str">
        <f t="shared" si="107"/>
        <v>Ⅴ-1-学業不振-計・計</v>
      </c>
      <c r="J1752" s="4">
        <f t="shared" si="106"/>
        <v>1</v>
      </c>
    </row>
    <row r="1753" spans="1:10" ht="18" customHeight="1">
      <c r="A1753" s="860" t="s">
        <v>555</v>
      </c>
      <c r="B1753" s="861" t="s">
        <v>516</v>
      </c>
      <c r="C1753" s="845"/>
      <c r="D1753" s="792">
        <f>学校2１頁!F7</f>
        <v>0</v>
      </c>
      <c r="E1753" s="329" t="s">
        <v>517</v>
      </c>
      <c r="F1753" s="329" t="s">
        <v>97</v>
      </c>
      <c r="G1753" s="329" t="s">
        <v>556</v>
      </c>
      <c r="H1753" s="4" t="str">
        <f t="shared" si="107"/>
        <v>Ⅴ-1-学校生活・学業不適応-全・普・1</v>
      </c>
      <c r="J1753" s="4">
        <f t="shared" si="106"/>
        <v>1</v>
      </c>
    </row>
    <row r="1754" spans="1:10" ht="18" customHeight="1">
      <c r="A1754" s="366" t="s">
        <v>557</v>
      </c>
      <c r="B1754" s="367" t="s">
        <v>519</v>
      </c>
      <c r="C1754" s="16"/>
      <c r="D1754" s="655">
        <f>学校2１頁!F8</f>
        <v>0</v>
      </c>
      <c r="E1754" s="329" t="s">
        <v>517</v>
      </c>
      <c r="F1754" s="329" t="s">
        <v>97</v>
      </c>
      <c r="G1754" s="329" t="s">
        <v>556</v>
      </c>
      <c r="H1754" s="4" t="str">
        <f t="shared" si="107"/>
        <v>Ⅴ-1-学校生活・学業不適応-全・普・2</v>
      </c>
      <c r="J1754" s="4">
        <f t="shared" si="106"/>
        <v>1</v>
      </c>
    </row>
    <row r="1755" spans="1:10" ht="18" customHeight="1">
      <c r="A1755" s="366"/>
      <c r="B1755" s="367" t="s">
        <v>520</v>
      </c>
      <c r="C1755" s="16"/>
      <c r="D1755" s="655">
        <f>学校2１頁!F9</f>
        <v>0</v>
      </c>
      <c r="E1755" s="329" t="s">
        <v>517</v>
      </c>
      <c r="F1755" s="329" t="s">
        <v>97</v>
      </c>
      <c r="G1755" s="329" t="s">
        <v>556</v>
      </c>
      <c r="H1755" s="4" t="str">
        <f t="shared" si="107"/>
        <v>Ⅴ-1-学校生活・学業不適応-全・普・3</v>
      </c>
      <c r="J1755" s="4">
        <f t="shared" si="106"/>
        <v>1</v>
      </c>
    </row>
    <row r="1756" spans="1:10" ht="18" customHeight="1">
      <c r="A1756" s="366"/>
      <c r="B1756" s="862" t="s">
        <v>521</v>
      </c>
      <c r="C1756" s="859"/>
      <c r="D1756" s="655">
        <f>学校2１頁!F10</f>
        <v>0</v>
      </c>
      <c r="E1756" s="329" t="s">
        <v>517</v>
      </c>
      <c r="F1756" s="329" t="s">
        <v>97</v>
      </c>
      <c r="G1756" s="329" t="s">
        <v>556</v>
      </c>
      <c r="H1756" s="4" t="str">
        <f t="shared" si="107"/>
        <v>Ⅴ-1-学校生活・学業不適応-全・普・単</v>
      </c>
      <c r="J1756" s="4">
        <f t="shared" si="106"/>
        <v>1</v>
      </c>
    </row>
    <row r="1757" spans="1:10" ht="18" customHeight="1">
      <c r="A1757" s="366"/>
      <c r="B1757" s="862" t="s">
        <v>522</v>
      </c>
      <c r="C1757" s="859"/>
      <c r="D1757" s="655">
        <f>学校2１頁!F11</f>
        <v>0</v>
      </c>
      <c r="E1757" s="329" t="s">
        <v>517</v>
      </c>
      <c r="F1757" s="329" t="s">
        <v>97</v>
      </c>
      <c r="G1757" s="329" t="s">
        <v>556</v>
      </c>
      <c r="H1757" s="4" t="str">
        <f t="shared" si="107"/>
        <v>Ⅴ-1-学校生活・学業不適応-全・普・計</v>
      </c>
      <c r="J1757" s="4">
        <f t="shared" si="106"/>
        <v>1</v>
      </c>
    </row>
    <row r="1758" spans="1:10" ht="18" customHeight="1">
      <c r="A1758" s="366"/>
      <c r="B1758" s="861" t="s">
        <v>523</v>
      </c>
      <c r="C1758" s="845"/>
      <c r="D1758" s="792">
        <f>学校2１頁!F12</f>
        <v>0</v>
      </c>
      <c r="E1758" s="329" t="s">
        <v>517</v>
      </c>
      <c r="F1758" s="329" t="s">
        <v>97</v>
      </c>
      <c r="G1758" s="329" t="s">
        <v>556</v>
      </c>
      <c r="H1758" s="4" t="str">
        <f t="shared" si="107"/>
        <v>Ⅴ-1-学校生活・学業不適応-全・専・1</v>
      </c>
      <c r="J1758" s="4">
        <f t="shared" si="106"/>
        <v>1</v>
      </c>
    </row>
    <row r="1759" spans="1:10" ht="18" customHeight="1">
      <c r="A1759" s="366"/>
      <c r="B1759" s="367" t="s">
        <v>524</v>
      </c>
      <c r="C1759" s="16"/>
      <c r="D1759" s="655">
        <f>学校2１頁!F13</f>
        <v>0</v>
      </c>
      <c r="E1759" s="329" t="s">
        <v>517</v>
      </c>
      <c r="F1759" s="329" t="s">
        <v>97</v>
      </c>
      <c r="G1759" s="329" t="s">
        <v>556</v>
      </c>
      <c r="H1759" s="4" t="str">
        <f t="shared" si="107"/>
        <v>Ⅴ-1-学校生活・学業不適応-全・専・2</v>
      </c>
      <c r="J1759" s="4">
        <f t="shared" si="106"/>
        <v>1</v>
      </c>
    </row>
    <row r="1760" spans="1:10" ht="18" customHeight="1">
      <c r="A1760" s="366"/>
      <c r="B1760" s="367" t="s">
        <v>525</v>
      </c>
      <c r="C1760" s="16"/>
      <c r="D1760" s="655">
        <f>学校2１頁!F14</f>
        <v>0</v>
      </c>
      <c r="E1760" s="329" t="s">
        <v>517</v>
      </c>
      <c r="F1760" s="329" t="s">
        <v>97</v>
      </c>
      <c r="G1760" s="329" t="s">
        <v>556</v>
      </c>
      <c r="H1760" s="4" t="str">
        <f t="shared" si="107"/>
        <v>Ⅴ-1-学校生活・学業不適応-全・専・3</v>
      </c>
      <c r="J1760" s="4">
        <f t="shared" si="106"/>
        <v>1</v>
      </c>
    </row>
    <row r="1761" spans="1:10" ht="18" customHeight="1">
      <c r="A1761" s="366"/>
      <c r="B1761" s="862" t="s">
        <v>526</v>
      </c>
      <c r="C1761" s="859"/>
      <c r="D1761" s="655">
        <f>学校2１頁!F15</f>
        <v>0</v>
      </c>
      <c r="E1761" s="329" t="s">
        <v>517</v>
      </c>
      <c r="F1761" s="329" t="s">
        <v>97</v>
      </c>
      <c r="G1761" s="329" t="s">
        <v>556</v>
      </c>
      <c r="H1761" s="4" t="str">
        <f t="shared" si="107"/>
        <v>Ⅴ-1-学校生活・学業不適応-全・専・単</v>
      </c>
      <c r="J1761" s="4">
        <f t="shared" si="106"/>
        <v>1</v>
      </c>
    </row>
    <row r="1762" spans="1:10" ht="18" customHeight="1">
      <c r="A1762" s="366"/>
      <c r="B1762" s="367" t="s">
        <v>527</v>
      </c>
      <c r="C1762" s="16"/>
      <c r="D1762" s="655">
        <f>学校2１頁!F16</f>
        <v>0</v>
      </c>
      <c r="E1762" s="329" t="s">
        <v>517</v>
      </c>
      <c r="F1762" s="329" t="s">
        <v>97</v>
      </c>
      <c r="G1762" s="329" t="s">
        <v>556</v>
      </c>
      <c r="H1762" s="4" t="str">
        <f t="shared" si="107"/>
        <v>Ⅴ-1-学校生活・学業不適応-全・専・計</v>
      </c>
      <c r="J1762" s="4">
        <f t="shared" si="106"/>
        <v>1</v>
      </c>
    </row>
    <row r="1763" spans="1:10" ht="18" customHeight="1">
      <c r="A1763" s="366"/>
      <c r="B1763" s="861" t="s">
        <v>528</v>
      </c>
      <c r="C1763" s="845"/>
      <c r="D1763" s="792">
        <f>学校2１頁!F17</f>
        <v>0</v>
      </c>
      <c r="E1763" s="329" t="s">
        <v>517</v>
      </c>
      <c r="F1763" s="329" t="s">
        <v>97</v>
      </c>
      <c r="G1763" s="329" t="s">
        <v>556</v>
      </c>
      <c r="H1763" s="4" t="str">
        <f t="shared" si="107"/>
        <v>Ⅴ-1-学校生活・学業不適応-全・総・1</v>
      </c>
      <c r="J1763" s="4">
        <f t="shared" si="106"/>
        <v>1</v>
      </c>
    </row>
    <row r="1764" spans="1:10" ht="18" customHeight="1">
      <c r="A1764" s="366"/>
      <c r="B1764" s="367" t="s">
        <v>529</v>
      </c>
      <c r="C1764" s="16"/>
      <c r="D1764" s="655">
        <f>学校2１頁!F18</f>
        <v>0</v>
      </c>
      <c r="E1764" s="329" t="s">
        <v>517</v>
      </c>
      <c r="F1764" s="329" t="s">
        <v>97</v>
      </c>
      <c r="G1764" s="329" t="s">
        <v>556</v>
      </c>
      <c r="H1764" s="4" t="str">
        <f t="shared" si="107"/>
        <v>Ⅴ-1-学校生活・学業不適応-全・総・2</v>
      </c>
      <c r="J1764" s="4">
        <f t="shared" si="106"/>
        <v>1</v>
      </c>
    </row>
    <row r="1765" spans="1:10" ht="18" customHeight="1">
      <c r="A1765" s="366"/>
      <c r="B1765" s="367" t="s">
        <v>530</v>
      </c>
      <c r="C1765" s="16"/>
      <c r="D1765" s="655">
        <f>学校2１頁!F19</f>
        <v>0</v>
      </c>
      <c r="E1765" s="329" t="s">
        <v>517</v>
      </c>
      <c r="F1765" s="329" t="s">
        <v>97</v>
      </c>
      <c r="G1765" s="329" t="s">
        <v>556</v>
      </c>
      <c r="H1765" s="4" t="str">
        <f t="shared" si="107"/>
        <v>Ⅴ-1-学校生活・学業不適応-全・総・3</v>
      </c>
      <c r="J1765" s="4">
        <f t="shared" si="106"/>
        <v>1</v>
      </c>
    </row>
    <row r="1766" spans="1:10" ht="18" customHeight="1">
      <c r="A1766" s="366"/>
      <c r="B1766" s="862" t="s">
        <v>531</v>
      </c>
      <c r="C1766" s="859"/>
      <c r="D1766" s="655">
        <f>学校2１頁!F20</f>
        <v>0</v>
      </c>
      <c r="E1766" s="329" t="s">
        <v>517</v>
      </c>
      <c r="F1766" s="329" t="s">
        <v>97</v>
      </c>
      <c r="G1766" s="329" t="s">
        <v>556</v>
      </c>
      <c r="H1766" s="4" t="str">
        <f t="shared" si="107"/>
        <v>Ⅴ-1-学校生活・学業不適応-全・総・単</v>
      </c>
      <c r="J1766" s="4">
        <f t="shared" si="106"/>
        <v>1</v>
      </c>
    </row>
    <row r="1767" spans="1:10" ht="18" customHeight="1">
      <c r="A1767" s="366"/>
      <c r="B1767" s="367" t="s">
        <v>532</v>
      </c>
      <c r="C1767" s="16"/>
      <c r="D1767" s="655">
        <f>学校2１頁!F21</f>
        <v>0</v>
      </c>
      <c r="E1767" s="329" t="s">
        <v>517</v>
      </c>
      <c r="F1767" s="329" t="s">
        <v>97</v>
      </c>
      <c r="G1767" s="329" t="s">
        <v>556</v>
      </c>
      <c r="H1767" s="4" t="str">
        <f t="shared" si="107"/>
        <v>Ⅴ-1-学校生活・学業不適応-全・総・計</v>
      </c>
      <c r="J1767" s="4">
        <f t="shared" si="106"/>
        <v>1</v>
      </c>
    </row>
    <row r="1768" spans="1:10" ht="18" customHeight="1">
      <c r="A1768" s="366"/>
      <c r="B1768" s="861" t="s">
        <v>533</v>
      </c>
      <c r="C1768" s="803"/>
      <c r="D1768" s="792">
        <f>学校2１頁!F22</f>
        <v>0</v>
      </c>
      <c r="E1768" s="329" t="s">
        <v>517</v>
      </c>
      <c r="F1768" s="329" t="s">
        <v>97</v>
      </c>
      <c r="G1768" s="329" t="s">
        <v>556</v>
      </c>
      <c r="H1768" s="4" t="str">
        <f t="shared" si="107"/>
        <v>Ⅴ-1-学校生活・学業不適応-全・計・1</v>
      </c>
      <c r="J1768" s="4">
        <f t="shared" si="106"/>
        <v>1</v>
      </c>
    </row>
    <row r="1769" spans="1:10" ht="18" customHeight="1">
      <c r="A1769" s="366"/>
      <c r="B1769" s="367" t="s">
        <v>534</v>
      </c>
      <c r="C1769" s="9"/>
      <c r="D1769" s="658">
        <f>学校2１頁!F23</f>
        <v>0</v>
      </c>
      <c r="E1769" s="329" t="s">
        <v>517</v>
      </c>
      <c r="F1769" s="329" t="s">
        <v>97</v>
      </c>
      <c r="G1769" s="329" t="s">
        <v>556</v>
      </c>
      <c r="H1769" s="4" t="str">
        <f t="shared" si="107"/>
        <v>Ⅴ-1-学校生活・学業不適応-全・計・2</v>
      </c>
      <c r="J1769" s="4">
        <f t="shared" si="106"/>
        <v>1</v>
      </c>
    </row>
    <row r="1770" spans="1:10" ht="18" customHeight="1">
      <c r="A1770" s="366"/>
      <c r="B1770" s="367" t="s">
        <v>535</v>
      </c>
      <c r="C1770" s="9"/>
      <c r="D1770" s="655">
        <f>学校2１頁!F24</f>
        <v>0</v>
      </c>
      <c r="E1770" s="329" t="s">
        <v>517</v>
      </c>
      <c r="F1770" s="329" t="s">
        <v>97</v>
      </c>
      <c r="G1770" s="329" t="s">
        <v>556</v>
      </c>
      <c r="H1770" s="4" t="str">
        <f t="shared" si="107"/>
        <v>Ⅴ-1-学校生活・学業不適応-全・計・3</v>
      </c>
      <c r="J1770" s="4">
        <f t="shared" si="106"/>
        <v>1</v>
      </c>
    </row>
    <row r="1771" spans="1:10" ht="18" customHeight="1">
      <c r="A1771" s="366"/>
      <c r="B1771" s="862" t="s">
        <v>536</v>
      </c>
      <c r="C1771" s="800"/>
      <c r="D1771" s="655">
        <f>学校2１頁!F25</f>
        <v>0</v>
      </c>
      <c r="E1771" s="329" t="s">
        <v>517</v>
      </c>
      <c r="F1771" s="329" t="s">
        <v>97</v>
      </c>
      <c r="G1771" s="329" t="s">
        <v>556</v>
      </c>
      <c r="H1771" s="4" t="str">
        <f t="shared" si="107"/>
        <v>Ⅴ-1-学校生活・学業不適応-全・計・単</v>
      </c>
      <c r="J1771" s="4">
        <f t="shared" si="106"/>
        <v>1</v>
      </c>
    </row>
    <row r="1772" spans="1:10" ht="18" customHeight="1">
      <c r="A1772" s="366"/>
      <c r="B1772" s="863" t="s">
        <v>537</v>
      </c>
      <c r="C1772" s="800"/>
      <c r="D1772" s="657">
        <f>学校2１頁!F26</f>
        <v>0</v>
      </c>
      <c r="E1772" s="329" t="s">
        <v>517</v>
      </c>
      <c r="F1772" s="329" t="s">
        <v>97</v>
      </c>
      <c r="G1772" s="329" t="s">
        <v>556</v>
      </c>
      <c r="H1772" s="4" t="str">
        <f t="shared" si="107"/>
        <v>Ⅴ-1-学校生活・学業不適応-全・計・計</v>
      </c>
      <c r="J1772" s="4">
        <f t="shared" si="106"/>
        <v>1</v>
      </c>
    </row>
    <row r="1773" spans="1:10" ht="18" customHeight="1">
      <c r="A1773" s="366"/>
      <c r="B1773" s="861" t="s">
        <v>441</v>
      </c>
      <c r="C1773" s="845"/>
      <c r="D1773" s="792">
        <f>学校2１頁!F27</f>
        <v>0</v>
      </c>
      <c r="E1773" s="329" t="s">
        <v>517</v>
      </c>
      <c r="F1773" s="329" t="s">
        <v>97</v>
      </c>
      <c r="G1773" s="329" t="s">
        <v>556</v>
      </c>
      <c r="H1773" s="4" t="str">
        <f t="shared" si="107"/>
        <v>Ⅴ-1-学校生活・学業不適応-定・1</v>
      </c>
      <c r="J1773" s="4">
        <f t="shared" si="106"/>
        <v>1</v>
      </c>
    </row>
    <row r="1774" spans="1:10" ht="18" customHeight="1">
      <c r="A1774" s="366"/>
      <c r="B1774" s="367" t="s">
        <v>442</v>
      </c>
      <c r="C1774" s="16"/>
      <c r="D1774" s="655">
        <f>学校2１頁!F28</f>
        <v>0</v>
      </c>
      <c r="E1774" s="329" t="s">
        <v>517</v>
      </c>
      <c r="F1774" s="329" t="s">
        <v>97</v>
      </c>
      <c r="G1774" s="329" t="s">
        <v>556</v>
      </c>
      <c r="H1774" s="4" t="str">
        <f t="shared" si="107"/>
        <v>Ⅴ-1-学校生活・学業不適応-定・2</v>
      </c>
      <c r="J1774" s="4">
        <f t="shared" ref="J1774:J1837" si="108">COUNTIF($H$2:$H$2903,H1774)</f>
        <v>1</v>
      </c>
    </row>
    <row r="1775" spans="1:10" ht="18" customHeight="1">
      <c r="A1775" s="366"/>
      <c r="B1775" s="367" t="s">
        <v>443</v>
      </c>
      <c r="C1775" s="16"/>
      <c r="D1775" s="655">
        <f>学校2１頁!F29</f>
        <v>0</v>
      </c>
      <c r="E1775" s="329" t="s">
        <v>517</v>
      </c>
      <c r="F1775" s="329" t="s">
        <v>97</v>
      </c>
      <c r="G1775" s="329" t="s">
        <v>556</v>
      </c>
      <c r="H1775" s="4" t="str">
        <f t="shared" si="107"/>
        <v>Ⅴ-1-学校生活・学業不適応-定・3</v>
      </c>
      <c r="J1775" s="4">
        <f t="shared" si="108"/>
        <v>1</v>
      </c>
    </row>
    <row r="1776" spans="1:10" ht="18" customHeight="1">
      <c r="A1776" s="366"/>
      <c r="B1776" s="367" t="s">
        <v>444</v>
      </c>
      <c r="C1776" s="16"/>
      <c r="D1776" s="655">
        <f>学校2１頁!F30</f>
        <v>0</v>
      </c>
      <c r="E1776" s="329" t="s">
        <v>517</v>
      </c>
      <c r="F1776" s="329" t="s">
        <v>97</v>
      </c>
      <c r="G1776" s="329" t="s">
        <v>556</v>
      </c>
      <c r="H1776" s="4" t="str">
        <f t="shared" si="107"/>
        <v>Ⅴ-1-学校生活・学業不適応-定・4</v>
      </c>
      <c r="J1776" s="4">
        <f t="shared" si="108"/>
        <v>1</v>
      </c>
    </row>
    <row r="1777" spans="1:10" ht="18" customHeight="1">
      <c r="A1777" s="366"/>
      <c r="B1777" s="862" t="s">
        <v>445</v>
      </c>
      <c r="C1777" s="859"/>
      <c r="D1777" s="655">
        <f>学校2１頁!F31</f>
        <v>0</v>
      </c>
      <c r="E1777" s="329" t="s">
        <v>517</v>
      </c>
      <c r="F1777" s="329" t="s">
        <v>97</v>
      </c>
      <c r="G1777" s="329" t="s">
        <v>556</v>
      </c>
      <c r="H1777" s="4" t="str">
        <f t="shared" si="107"/>
        <v>Ⅴ-1-学校生活・学業不適応-定・単</v>
      </c>
      <c r="J1777" s="4">
        <f t="shared" si="108"/>
        <v>1</v>
      </c>
    </row>
    <row r="1778" spans="1:10" ht="18" customHeight="1">
      <c r="A1778" s="366"/>
      <c r="B1778" s="367" t="s">
        <v>538</v>
      </c>
      <c r="C1778" s="16"/>
      <c r="D1778" s="655">
        <f>学校2１頁!F32</f>
        <v>0</v>
      </c>
      <c r="E1778" s="329" t="s">
        <v>517</v>
      </c>
      <c r="F1778" s="329" t="s">
        <v>97</v>
      </c>
      <c r="G1778" s="329" t="s">
        <v>556</v>
      </c>
      <c r="H1778" s="4" t="str">
        <f t="shared" si="107"/>
        <v>Ⅴ-1-学校生活・学業不適応-定・計</v>
      </c>
      <c r="J1778" s="4">
        <f t="shared" si="108"/>
        <v>1</v>
      </c>
    </row>
    <row r="1779" spans="1:10" ht="18" customHeight="1">
      <c r="A1779" s="366"/>
      <c r="B1779" s="861" t="s">
        <v>539</v>
      </c>
      <c r="C1779" s="845"/>
      <c r="D1779" s="792">
        <f>学校2１頁!F33</f>
        <v>0</v>
      </c>
      <c r="E1779" s="329" t="s">
        <v>517</v>
      </c>
      <c r="F1779" s="329" t="s">
        <v>97</v>
      </c>
      <c r="G1779" s="329" t="s">
        <v>556</v>
      </c>
      <c r="H1779" s="4" t="str">
        <f t="shared" si="107"/>
        <v>Ⅴ-1-学校生活・学業不適応-通・1</v>
      </c>
      <c r="J1779" s="4">
        <f t="shared" si="108"/>
        <v>1</v>
      </c>
    </row>
    <row r="1780" spans="1:10" ht="18" customHeight="1">
      <c r="A1780" s="366"/>
      <c r="B1780" s="367" t="s">
        <v>540</v>
      </c>
      <c r="C1780" s="16"/>
      <c r="D1780" s="655">
        <f>学校2１頁!F34</f>
        <v>0</v>
      </c>
      <c r="E1780" s="329" t="s">
        <v>517</v>
      </c>
      <c r="F1780" s="329" t="s">
        <v>97</v>
      </c>
      <c r="G1780" s="329" t="s">
        <v>556</v>
      </c>
      <c r="H1780" s="4" t="str">
        <f t="shared" si="107"/>
        <v>Ⅴ-1-学校生活・学業不適応-通・2</v>
      </c>
      <c r="J1780" s="4">
        <f t="shared" si="108"/>
        <v>1</v>
      </c>
    </row>
    <row r="1781" spans="1:10" ht="18" customHeight="1">
      <c r="A1781" s="366"/>
      <c r="B1781" s="367" t="s">
        <v>541</v>
      </c>
      <c r="C1781" s="16"/>
      <c r="D1781" s="655">
        <f>学校2１頁!F35</f>
        <v>0</v>
      </c>
      <c r="E1781" s="329" t="s">
        <v>517</v>
      </c>
      <c r="F1781" s="329" t="s">
        <v>97</v>
      </c>
      <c r="G1781" s="329" t="s">
        <v>556</v>
      </c>
      <c r="H1781" s="4" t="str">
        <f t="shared" ref="H1781:H1844" si="109">E1781&amp;F1781&amp;G1781&amp;B1781</f>
        <v>Ⅴ-1-学校生活・学業不適応-通・3</v>
      </c>
      <c r="J1781" s="4">
        <f t="shared" si="108"/>
        <v>1</v>
      </c>
    </row>
    <row r="1782" spans="1:10" ht="18" customHeight="1">
      <c r="A1782" s="366"/>
      <c r="B1782" s="367" t="s">
        <v>542</v>
      </c>
      <c r="C1782" s="16"/>
      <c r="D1782" s="655">
        <f>学校2１頁!F36</f>
        <v>0</v>
      </c>
      <c r="E1782" s="329" t="s">
        <v>517</v>
      </c>
      <c r="F1782" s="329" t="s">
        <v>97</v>
      </c>
      <c r="G1782" s="329" t="s">
        <v>556</v>
      </c>
      <c r="H1782" s="4" t="str">
        <f t="shared" si="109"/>
        <v>Ⅴ-1-学校生活・学業不適応-通・4</v>
      </c>
      <c r="J1782" s="4">
        <f t="shared" si="108"/>
        <v>1</v>
      </c>
    </row>
    <row r="1783" spans="1:10" ht="18" customHeight="1">
      <c r="A1783" s="366"/>
      <c r="B1783" s="862" t="s">
        <v>543</v>
      </c>
      <c r="C1783" s="859"/>
      <c r="D1783" s="655">
        <f>学校2１頁!F37</f>
        <v>0</v>
      </c>
      <c r="E1783" s="329" t="s">
        <v>517</v>
      </c>
      <c r="F1783" s="329" t="s">
        <v>97</v>
      </c>
      <c r="G1783" s="329" t="s">
        <v>556</v>
      </c>
      <c r="H1783" s="4" t="str">
        <f t="shared" si="109"/>
        <v>Ⅴ-1-学校生活・学業不適応-通・単</v>
      </c>
      <c r="J1783" s="4">
        <f t="shared" si="108"/>
        <v>1</v>
      </c>
    </row>
    <row r="1784" spans="1:10" ht="18" customHeight="1">
      <c r="A1784" s="366"/>
      <c r="B1784" s="367" t="s">
        <v>544</v>
      </c>
      <c r="C1784" s="16"/>
      <c r="D1784" s="655">
        <f>学校2１頁!F38</f>
        <v>0</v>
      </c>
      <c r="E1784" s="329" t="s">
        <v>517</v>
      </c>
      <c r="F1784" s="329" t="s">
        <v>97</v>
      </c>
      <c r="G1784" s="329" t="s">
        <v>556</v>
      </c>
      <c r="H1784" s="4" t="str">
        <f t="shared" si="109"/>
        <v>Ⅴ-1-学校生活・学業不適応-通・計</v>
      </c>
      <c r="J1784" s="4">
        <f t="shared" si="108"/>
        <v>1</v>
      </c>
    </row>
    <row r="1785" spans="1:10" ht="18" customHeight="1">
      <c r="A1785" s="366"/>
      <c r="B1785" s="861" t="s">
        <v>545</v>
      </c>
      <c r="C1785" s="803"/>
      <c r="D1785" s="817">
        <f>学校2１頁!F39</f>
        <v>0</v>
      </c>
      <c r="E1785" s="329" t="s">
        <v>517</v>
      </c>
      <c r="F1785" s="329" t="s">
        <v>97</v>
      </c>
      <c r="G1785" s="329" t="s">
        <v>556</v>
      </c>
      <c r="H1785" s="4" t="str">
        <f t="shared" si="109"/>
        <v>Ⅴ-1-学校生活・学業不適応-計・1</v>
      </c>
      <c r="J1785" s="4">
        <f t="shared" si="108"/>
        <v>1</v>
      </c>
    </row>
    <row r="1786" spans="1:10" ht="18" customHeight="1">
      <c r="A1786" s="366"/>
      <c r="B1786" s="367" t="s">
        <v>546</v>
      </c>
      <c r="C1786" s="9"/>
      <c r="D1786" s="655">
        <f>学校2１頁!F40</f>
        <v>0</v>
      </c>
      <c r="E1786" s="329" t="s">
        <v>517</v>
      </c>
      <c r="F1786" s="329" t="s">
        <v>97</v>
      </c>
      <c r="G1786" s="329" t="s">
        <v>556</v>
      </c>
      <c r="H1786" s="4" t="str">
        <f t="shared" si="109"/>
        <v>Ⅴ-1-学校生活・学業不適応-計・2</v>
      </c>
      <c r="J1786" s="4">
        <f t="shared" si="108"/>
        <v>1</v>
      </c>
    </row>
    <row r="1787" spans="1:10" ht="18" customHeight="1">
      <c r="A1787" s="366"/>
      <c r="B1787" s="367" t="s">
        <v>547</v>
      </c>
      <c r="C1787" s="9"/>
      <c r="D1787" s="658">
        <f>学校2１頁!F41</f>
        <v>0</v>
      </c>
      <c r="E1787" s="329" t="s">
        <v>517</v>
      </c>
      <c r="F1787" s="329" t="s">
        <v>97</v>
      </c>
      <c r="G1787" s="329" t="s">
        <v>556</v>
      </c>
      <c r="H1787" s="4" t="str">
        <f t="shared" si="109"/>
        <v>Ⅴ-1-学校生活・学業不適応-計・3</v>
      </c>
      <c r="J1787" s="4">
        <f t="shared" si="108"/>
        <v>1</v>
      </c>
    </row>
    <row r="1788" spans="1:10" ht="18" customHeight="1">
      <c r="A1788" s="366"/>
      <c r="B1788" s="367" t="s">
        <v>548</v>
      </c>
      <c r="C1788" s="9"/>
      <c r="D1788" s="655">
        <f>学校2１頁!F42</f>
        <v>0</v>
      </c>
      <c r="E1788" s="329" t="s">
        <v>517</v>
      </c>
      <c r="F1788" s="329" t="s">
        <v>97</v>
      </c>
      <c r="G1788" s="329" t="s">
        <v>556</v>
      </c>
      <c r="H1788" s="4" t="str">
        <f t="shared" si="109"/>
        <v>Ⅴ-1-学校生活・学業不適応-計・4</v>
      </c>
      <c r="J1788" s="4">
        <f t="shared" si="108"/>
        <v>1</v>
      </c>
    </row>
    <row r="1789" spans="1:10" ht="18" customHeight="1">
      <c r="A1789" s="366"/>
      <c r="B1789" s="862" t="s">
        <v>549</v>
      </c>
      <c r="C1789" s="800"/>
      <c r="D1789" s="655">
        <f>学校2１頁!F43</f>
        <v>0</v>
      </c>
      <c r="E1789" s="329" t="s">
        <v>517</v>
      </c>
      <c r="F1789" s="329" t="s">
        <v>97</v>
      </c>
      <c r="G1789" s="329" t="s">
        <v>556</v>
      </c>
      <c r="H1789" s="4" t="str">
        <f t="shared" si="109"/>
        <v>Ⅴ-1-学校生活・学業不適応-計・単</v>
      </c>
      <c r="J1789" s="4">
        <f t="shared" si="108"/>
        <v>1</v>
      </c>
    </row>
    <row r="1790" spans="1:10" ht="18" customHeight="1">
      <c r="A1790" s="366"/>
      <c r="B1790" s="863" t="s">
        <v>550</v>
      </c>
      <c r="C1790" s="812"/>
      <c r="D1790" s="657">
        <f>学校2１頁!F44</f>
        <v>0</v>
      </c>
      <c r="E1790" s="329" t="s">
        <v>517</v>
      </c>
      <c r="F1790" s="329" t="s">
        <v>97</v>
      </c>
      <c r="G1790" s="329" t="s">
        <v>556</v>
      </c>
      <c r="H1790" s="4" t="str">
        <f t="shared" si="109"/>
        <v>Ⅴ-1-学校生活・学業不適応-計・計</v>
      </c>
      <c r="J1790" s="4">
        <f t="shared" si="108"/>
        <v>1</v>
      </c>
    </row>
    <row r="1791" spans="1:10" ht="18" customHeight="1">
      <c r="A1791" s="860" t="s">
        <v>558</v>
      </c>
      <c r="B1791" s="861" t="s">
        <v>516</v>
      </c>
      <c r="C1791" s="845"/>
      <c r="D1791" s="792">
        <f>学校2１頁!G7</f>
        <v>0</v>
      </c>
      <c r="E1791" s="329" t="s">
        <v>517</v>
      </c>
      <c r="F1791" s="329" t="s">
        <v>97</v>
      </c>
      <c r="G1791" s="329" t="s">
        <v>559</v>
      </c>
      <c r="H1791" s="4" t="str">
        <f t="shared" si="109"/>
        <v>Ⅴ-1-別の高校-全・普・1</v>
      </c>
      <c r="J1791" s="4">
        <f t="shared" si="108"/>
        <v>1</v>
      </c>
    </row>
    <row r="1792" spans="1:10" ht="18" customHeight="1">
      <c r="A1792" s="366"/>
      <c r="B1792" s="367" t="s">
        <v>519</v>
      </c>
      <c r="C1792" s="16"/>
      <c r="D1792" s="655">
        <f>学校2１頁!G8</f>
        <v>0</v>
      </c>
      <c r="E1792" s="329" t="s">
        <v>517</v>
      </c>
      <c r="F1792" s="329" t="s">
        <v>97</v>
      </c>
      <c r="G1792" s="329" t="s">
        <v>559</v>
      </c>
      <c r="H1792" s="4" t="str">
        <f t="shared" si="109"/>
        <v>Ⅴ-1-別の高校-全・普・2</v>
      </c>
      <c r="J1792" s="4">
        <f t="shared" si="108"/>
        <v>1</v>
      </c>
    </row>
    <row r="1793" spans="1:10" ht="18" customHeight="1">
      <c r="A1793" s="366"/>
      <c r="B1793" s="367" t="s">
        <v>520</v>
      </c>
      <c r="C1793" s="16"/>
      <c r="D1793" s="655">
        <f>学校2１頁!G9</f>
        <v>0</v>
      </c>
      <c r="E1793" s="329" t="s">
        <v>517</v>
      </c>
      <c r="F1793" s="329" t="s">
        <v>97</v>
      </c>
      <c r="G1793" s="329" t="s">
        <v>559</v>
      </c>
      <c r="H1793" s="4" t="str">
        <f t="shared" si="109"/>
        <v>Ⅴ-1-別の高校-全・普・3</v>
      </c>
      <c r="J1793" s="4">
        <f t="shared" si="108"/>
        <v>1</v>
      </c>
    </row>
    <row r="1794" spans="1:10" ht="18" customHeight="1">
      <c r="A1794" s="366"/>
      <c r="B1794" s="862" t="s">
        <v>521</v>
      </c>
      <c r="C1794" s="859"/>
      <c r="D1794" s="655">
        <f>学校2１頁!G10</f>
        <v>0</v>
      </c>
      <c r="E1794" s="329" t="s">
        <v>517</v>
      </c>
      <c r="F1794" s="329" t="s">
        <v>97</v>
      </c>
      <c r="G1794" s="329" t="s">
        <v>559</v>
      </c>
      <c r="H1794" s="4" t="str">
        <f t="shared" si="109"/>
        <v>Ⅴ-1-別の高校-全・普・単</v>
      </c>
      <c r="J1794" s="4">
        <f t="shared" si="108"/>
        <v>1</v>
      </c>
    </row>
    <row r="1795" spans="1:10" ht="18" customHeight="1">
      <c r="A1795" s="366"/>
      <c r="B1795" s="862" t="s">
        <v>522</v>
      </c>
      <c r="C1795" s="859"/>
      <c r="D1795" s="655">
        <f>学校2１頁!G11</f>
        <v>0</v>
      </c>
      <c r="E1795" s="329" t="s">
        <v>517</v>
      </c>
      <c r="F1795" s="329" t="s">
        <v>97</v>
      </c>
      <c r="G1795" s="329" t="s">
        <v>559</v>
      </c>
      <c r="H1795" s="4" t="str">
        <f t="shared" si="109"/>
        <v>Ⅴ-1-別の高校-全・普・計</v>
      </c>
      <c r="J1795" s="4">
        <f t="shared" si="108"/>
        <v>1</v>
      </c>
    </row>
    <row r="1796" spans="1:10" ht="18" customHeight="1">
      <c r="A1796" s="366"/>
      <c r="B1796" s="861" t="s">
        <v>523</v>
      </c>
      <c r="C1796" s="845"/>
      <c r="D1796" s="792">
        <f>学校2１頁!G12</f>
        <v>0</v>
      </c>
      <c r="E1796" s="329" t="s">
        <v>517</v>
      </c>
      <c r="F1796" s="329" t="s">
        <v>97</v>
      </c>
      <c r="G1796" s="329" t="s">
        <v>559</v>
      </c>
      <c r="H1796" s="4" t="str">
        <f t="shared" si="109"/>
        <v>Ⅴ-1-別の高校-全・専・1</v>
      </c>
      <c r="J1796" s="4">
        <f t="shared" si="108"/>
        <v>1</v>
      </c>
    </row>
    <row r="1797" spans="1:10" ht="18" customHeight="1">
      <c r="A1797" s="366"/>
      <c r="B1797" s="367" t="s">
        <v>524</v>
      </c>
      <c r="C1797" s="16"/>
      <c r="D1797" s="655">
        <f>学校2１頁!G13</f>
        <v>0</v>
      </c>
      <c r="E1797" s="329" t="s">
        <v>517</v>
      </c>
      <c r="F1797" s="329" t="s">
        <v>97</v>
      </c>
      <c r="G1797" s="329" t="s">
        <v>559</v>
      </c>
      <c r="H1797" s="4" t="str">
        <f t="shared" si="109"/>
        <v>Ⅴ-1-別の高校-全・専・2</v>
      </c>
      <c r="J1797" s="4">
        <f t="shared" si="108"/>
        <v>1</v>
      </c>
    </row>
    <row r="1798" spans="1:10" ht="18" customHeight="1">
      <c r="A1798" s="366"/>
      <c r="B1798" s="367" t="s">
        <v>525</v>
      </c>
      <c r="C1798" s="16"/>
      <c r="D1798" s="655">
        <f>学校2１頁!G14</f>
        <v>0</v>
      </c>
      <c r="E1798" s="329" t="s">
        <v>517</v>
      </c>
      <c r="F1798" s="329" t="s">
        <v>97</v>
      </c>
      <c r="G1798" s="329" t="s">
        <v>559</v>
      </c>
      <c r="H1798" s="4" t="str">
        <f t="shared" si="109"/>
        <v>Ⅴ-1-別の高校-全・専・3</v>
      </c>
      <c r="J1798" s="4">
        <f t="shared" si="108"/>
        <v>1</v>
      </c>
    </row>
    <row r="1799" spans="1:10" ht="18" customHeight="1">
      <c r="A1799" s="366"/>
      <c r="B1799" s="862" t="s">
        <v>526</v>
      </c>
      <c r="C1799" s="859"/>
      <c r="D1799" s="655">
        <f>学校2１頁!G15</f>
        <v>0</v>
      </c>
      <c r="E1799" s="329" t="s">
        <v>517</v>
      </c>
      <c r="F1799" s="329" t="s">
        <v>97</v>
      </c>
      <c r="G1799" s="329" t="s">
        <v>559</v>
      </c>
      <c r="H1799" s="4" t="str">
        <f t="shared" si="109"/>
        <v>Ⅴ-1-別の高校-全・専・単</v>
      </c>
      <c r="J1799" s="4">
        <f t="shared" si="108"/>
        <v>1</v>
      </c>
    </row>
    <row r="1800" spans="1:10" ht="18" customHeight="1">
      <c r="A1800" s="366"/>
      <c r="B1800" s="367" t="s">
        <v>527</v>
      </c>
      <c r="C1800" s="16"/>
      <c r="D1800" s="801">
        <f>学校2１頁!G16</f>
        <v>0</v>
      </c>
      <c r="E1800" s="329" t="s">
        <v>517</v>
      </c>
      <c r="F1800" s="329" t="s">
        <v>97</v>
      </c>
      <c r="G1800" s="329" t="s">
        <v>559</v>
      </c>
      <c r="H1800" s="4" t="str">
        <f t="shared" si="109"/>
        <v>Ⅴ-1-別の高校-全・専・計</v>
      </c>
      <c r="J1800" s="4">
        <f t="shared" si="108"/>
        <v>1</v>
      </c>
    </row>
    <row r="1801" spans="1:10" ht="18" customHeight="1">
      <c r="A1801" s="366"/>
      <c r="B1801" s="861" t="s">
        <v>528</v>
      </c>
      <c r="C1801" s="845"/>
      <c r="D1801" s="792">
        <f>学校2１頁!G17</f>
        <v>0</v>
      </c>
      <c r="E1801" s="329" t="s">
        <v>517</v>
      </c>
      <c r="F1801" s="329" t="s">
        <v>97</v>
      </c>
      <c r="G1801" s="329" t="s">
        <v>559</v>
      </c>
      <c r="H1801" s="4" t="str">
        <f t="shared" si="109"/>
        <v>Ⅴ-1-別の高校-全・総・1</v>
      </c>
      <c r="J1801" s="4">
        <f t="shared" si="108"/>
        <v>1</v>
      </c>
    </row>
    <row r="1802" spans="1:10" ht="18" customHeight="1">
      <c r="A1802" s="366"/>
      <c r="B1802" s="367" t="s">
        <v>529</v>
      </c>
      <c r="C1802" s="16"/>
      <c r="D1802" s="655">
        <f>学校2１頁!G18</f>
        <v>0</v>
      </c>
      <c r="E1802" s="329" t="s">
        <v>517</v>
      </c>
      <c r="F1802" s="329" t="s">
        <v>97</v>
      </c>
      <c r="G1802" s="329" t="s">
        <v>559</v>
      </c>
      <c r="H1802" s="4" t="str">
        <f t="shared" si="109"/>
        <v>Ⅴ-1-別の高校-全・総・2</v>
      </c>
      <c r="J1802" s="4">
        <f t="shared" si="108"/>
        <v>1</v>
      </c>
    </row>
    <row r="1803" spans="1:10" ht="18" customHeight="1">
      <c r="A1803" s="366"/>
      <c r="B1803" s="367" t="s">
        <v>530</v>
      </c>
      <c r="C1803" s="16"/>
      <c r="D1803" s="655">
        <f>学校2１頁!G19</f>
        <v>0</v>
      </c>
      <c r="E1803" s="329" t="s">
        <v>517</v>
      </c>
      <c r="F1803" s="329" t="s">
        <v>97</v>
      </c>
      <c r="G1803" s="329" t="s">
        <v>559</v>
      </c>
      <c r="H1803" s="4" t="str">
        <f t="shared" si="109"/>
        <v>Ⅴ-1-別の高校-全・総・3</v>
      </c>
      <c r="J1803" s="4">
        <f t="shared" si="108"/>
        <v>1</v>
      </c>
    </row>
    <row r="1804" spans="1:10" ht="18" customHeight="1">
      <c r="A1804" s="366"/>
      <c r="B1804" s="862" t="s">
        <v>531</v>
      </c>
      <c r="C1804" s="859"/>
      <c r="D1804" s="655">
        <f>学校2１頁!G20</f>
        <v>0</v>
      </c>
      <c r="E1804" s="329" t="s">
        <v>517</v>
      </c>
      <c r="F1804" s="329" t="s">
        <v>97</v>
      </c>
      <c r="G1804" s="329" t="s">
        <v>559</v>
      </c>
      <c r="H1804" s="4" t="str">
        <f t="shared" si="109"/>
        <v>Ⅴ-1-別の高校-全・総・単</v>
      </c>
      <c r="J1804" s="4">
        <f t="shared" si="108"/>
        <v>1</v>
      </c>
    </row>
    <row r="1805" spans="1:10" ht="18" customHeight="1">
      <c r="A1805" s="366"/>
      <c r="B1805" s="367" t="s">
        <v>532</v>
      </c>
      <c r="C1805" s="16"/>
      <c r="D1805" s="655">
        <f>学校2１頁!G21</f>
        <v>0</v>
      </c>
      <c r="E1805" s="329" t="s">
        <v>517</v>
      </c>
      <c r="F1805" s="329" t="s">
        <v>97</v>
      </c>
      <c r="G1805" s="329" t="s">
        <v>559</v>
      </c>
      <c r="H1805" s="4" t="str">
        <f t="shared" si="109"/>
        <v>Ⅴ-1-別の高校-全・総・計</v>
      </c>
      <c r="J1805" s="4">
        <f t="shared" si="108"/>
        <v>1</v>
      </c>
    </row>
    <row r="1806" spans="1:10" ht="18" customHeight="1">
      <c r="A1806" s="366"/>
      <c r="B1806" s="861" t="s">
        <v>533</v>
      </c>
      <c r="C1806" s="803"/>
      <c r="D1806" s="792">
        <f>学校2１頁!G22</f>
        <v>0</v>
      </c>
      <c r="E1806" s="329" t="s">
        <v>517</v>
      </c>
      <c r="F1806" s="329" t="s">
        <v>97</v>
      </c>
      <c r="G1806" s="329" t="s">
        <v>559</v>
      </c>
      <c r="H1806" s="4" t="str">
        <f t="shared" si="109"/>
        <v>Ⅴ-1-別の高校-全・計・1</v>
      </c>
      <c r="J1806" s="4">
        <f t="shared" si="108"/>
        <v>1</v>
      </c>
    </row>
    <row r="1807" spans="1:10" ht="18" customHeight="1">
      <c r="A1807" s="366"/>
      <c r="B1807" s="367" t="s">
        <v>534</v>
      </c>
      <c r="C1807" s="9"/>
      <c r="D1807" s="658">
        <f>学校2１頁!G23</f>
        <v>0</v>
      </c>
      <c r="E1807" s="329" t="s">
        <v>517</v>
      </c>
      <c r="F1807" s="329" t="s">
        <v>97</v>
      </c>
      <c r="G1807" s="329" t="s">
        <v>559</v>
      </c>
      <c r="H1807" s="4" t="str">
        <f t="shared" si="109"/>
        <v>Ⅴ-1-別の高校-全・計・2</v>
      </c>
      <c r="J1807" s="4">
        <f t="shared" si="108"/>
        <v>1</v>
      </c>
    </row>
    <row r="1808" spans="1:10" ht="18" customHeight="1">
      <c r="A1808" s="366"/>
      <c r="B1808" s="367" t="s">
        <v>535</v>
      </c>
      <c r="C1808" s="9"/>
      <c r="D1808" s="655">
        <f>学校2１頁!G24</f>
        <v>0</v>
      </c>
      <c r="E1808" s="329" t="s">
        <v>517</v>
      </c>
      <c r="F1808" s="329" t="s">
        <v>97</v>
      </c>
      <c r="G1808" s="329" t="s">
        <v>559</v>
      </c>
      <c r="H1808" s="4" t="str">
        <f t="shared" si="109"/>
        <v>Ⅴ-1-別の高校-全・計・3</v>
      </c>
      <c r="J1808" s="4">
        <f t="shared" si="108"/>
        <v>1</v>
      </c>
    </row>
    <row r="1809" spans="1:10" ht="18" customHeight="1">
      <c r="A1809" s="366"/>
      <c r="B1809" s="862" t="s">
        <v>536</v>
      </c>
      <c r="C1809" s="800"/>
      <c r="D1809" s="655">
        <f>学校2１頁!G25</f>
        <v>0</v>
      </c>
      <c r="E1809" s="329" t="s">
        <v>517</v>
      </c>
      <c r="F1809" s="329" t="s">
        <v>97</v>
      </c>
      <c r="G1809" s="329" t="s">
        <v>559</v>
      </c>
      <c r="H1809" s="4" t="str">
        <f t="shared" si="109"/>
        <v>Ⅴ-1-別の高校-全・計・単</v>
      </c>
      <c r="J1809" s="4">
        <f t="shared" si="108"/>
        <v>1</v>
      </c>
    </row>
    <row r="1810" spans="1:10" ht="18" customHeight="1">
      <c r="A1810" s="366"/>
      <c r="B1810" s="863" t="s">
        <v>537</v>
      </c>
      <c r="C1810" s="800"/>
      <c r="D1810" s="657">
        <f>学校2１頁!G26</f>
        <v>0</v>
      </c>
      <c r="E1810" s="329" t="s">
        <v>517</v>
      </c>
      <c r="F1810" s="329" t="s">
        <v>97</v>
      </c>
      <c r="G1810" s="329" t="s">
        <v>559</v>
      </c>
      <c r="H1810" s="4" t="str">
        <f t="shared" si="109"/>
        <v>Ⅴ-1-別の高校-全・計・計</v>
      </c>
      <c r="J1810" s="4">
        <f t="shared" si="108"/>
        <v>1</v>
      </c>
    </row>
    <row r="1811" spans="1:10" ht="18" customHeight="1">
      <c r="A1811" s="366"/>
      <c r="B1811" s="861" t="s">
        <v>441</v>
      </c>
      <c r="C1811" s="845"/>
      <c r="D1811" s="792">
        <f>学校2１頁!G27</f>
        <v>0</v>
      </c>
      <c r="E1811" s="329" t="s">
        <v>517</v>
      </c>
      <c r="F1811" s="329" t="s">
        <v>97</v>
      </c>
      <c r="G1811" s="329" t="s">
        <v>559</v>
      </c>
      <c r="H1811" s="4" t="str">
        <f t="shared" si="109"/>
        <v>Ⅴ-1-別の高校-定・1</v>
      </c>
      <c r="J1811" s="4">
        <f t="shared" si="108"/>
        <v>1</v>
      </c>
    </row>
    <row r="1812" spans="1:10" ht="18" customHeight="1">
      <c r="A1812" s="366"/>
      <c r="B1812" s="367" t="s">
        <v>442</v>
      </c>
      <c r="C1812" s="16"/>
      <c r="D1812" s="655">
        <f>学校2１頁!G28</f>
        <v>0</v>
      </c>
      <c r="E1812" s="329" t="s">
        <v>517</v>
      </c>
      <c r="F1812" s="329" t="s">
        <v>97</v>
      </c>
      <c r="G1812" s="329" t="s">
        <v>559</v>
      </c>
      <c r="H1812" s="4" t="str">
        <f t="shared" si="109"/>
        <v>Ⅴ-1-別の高校-定・2</v>
      </c>
      <c r="J1812" s="4">
        <f t="shared" si="108"/>
        <v>1</v>
      </c>
    </row>
    <row r="1813" spans="1:10" ht="18" customHeight="1">
      <c r="A1813" s="366"/>
      <c r="B1813" s="367" t="s">
        <v>443</v>
      </c>
      <c r="C1813" s="16"/>
      <c r="D1813" s="655">
        <f>学校2１頁!G29</f>
        <v>0</v>
      </c>
      <c r="E1813" s="329" t="s">
        <v>517</v>
      </c>
      <c r="F1813" s="329" t="s">
        <v>97</v>
      </c>
      <c r="G1813" s="329" t="s">
        <v>559</v>
      </c>
      <c r="H1813" s="4" t="str">
        <f t="shared" si="109"/>
        <v>Ⅴ-1-別の高校-定・3</v>
      </c>
      <c r="J1813" s="4">
        <f t="shared" si="108"/>
        <v>1</v>
      </c>
    </row>
    <row r="1814" spans="1:10" ht="18" customHeight="1">
      <c r="A1814" s="366"/>
      <c r="B1814" s="367" t="s">
        <v>444</v>
      </c>
      <c r="C1814" s="16"/>
      <c r="D1814" s="655">
        <f>学校2１頁!G30</f>
        <v>0</v>
      </c>
      <c r="E1814" s="329" t="s">
        <v>517</v>
      </c>
      <c r="F1814" s="329" t="s">
        <v>97</v>
      </c>
      <c r="G1814" s="329" t="s">
        <v>559</v>
      </c>
      <c r="H1814" s="4" t="str">
        <f t="shared" si="109"/>
        <v>Ⅴ-1-別の高校-定・4</v>
      </c>
      <c r="J1814" s="4">
        <f t="shared" si="108"/>
        <v>1</v>
      </c>
    </row>
    <row r="1815" spans="1:10" ht="18" customHeight="1">
      <c r="A1815" s="366"/>
      <c r="B1815" s="862" t="s">
        <v>445</v>
      </c>
      <c r="C1815" s="859"/>
      <c r="D1815" s="655">
        <f>学校2１頁!G31</f>
        <v>0</v>
      </c>
      <c r="E1815" s="329" t="s">
        <v>517</v>
      </c>
      <c r="F1815" s="329" t="s">
        <v>97</v>
      </c>
      <c r="G1815" s="329" t="s">
        <v>559</v>
      </c>
      <c r="H1815" s="4" t="str">
        <f t="shared" si="109"/>
        <v>Ⅴ-1-別の高校-定・単</v>
      </c>
      <c r="J1815" s="4">
        <f t="shared" si="108"/>
        <v>1</v>
      </c>
    </row>
    <row r="1816" spans="1:10" ht="18" customHeight="1">
      <c r="A1816" s="366"/>
      <c r="B1816" s="367" t="s">
        <v>538</v>
      </c>
      <c r="C1816" s="16"/>
      <c r="D1816" s="655">
        <f>学校2１頁!G32</f>
        <v>0</v>
      </c>
      <c r="E1816" s="329" t="s">
        <v>517</v>
      </c>
      <c r="F1816" s="329" t="s">
        <v>97</v>
      </c>
      <c r="G1816" s="329" t="s">
        <v>559</v>
      </c>
      <c r="H1816" s="4" t="str">
        <f t="shared" si="109"/>
        <v>Ⅴ-1-別の高校-定・計</v>
      </c>
      <c r="J1816" s="4">
        <f t="shared" si="108"/>
        <v>1</v>
      </c>
    </row>
    <row r="1817" spans="1:10" ht="18" customHeight="1">
      <c r="A1817" s="366"/>
      <c r="B1817" s="861" t="s">
        <v>539</v>
      </c>
      <c r="C1817" s="845"/>
      <c r="D1817" s="792">
        <f>学校2１頁!G33</f>
        <v>0</v>
      </c>
      <c r="E1817" s="329" t="s">
        <v>517</v>
      </c>
      <c r="F1817" s="329" t="s">
        <v>97</v>
      </c>
      <c r="G1817" s="329" t="s">
        <v>559</v>
      </c>
      <c r="H1817" s="4" t="str">
        <f t="shared" si="109"/>
        <v>Ⅴ-1-別の高校-通・1</v>
      </c>
      <c r="J1817" s="4">
        <f t="shared" si="108"/>
        <v>1</v>
      </c>
    </row>
    <row r="1818" spans="1:10" ht="18" customHeight="1">
      <c r="A1818" s="366"/>
      <c r="B1818" s="367" t="s">
        <v>540</v>
      </c>
      <c r="C1818" s="16"/>
      <c r="D1818" s="655">
        <f>学校2１頁!G34</f>
        <v>0</v>
      </c>
      <c r="E1818" s="329" t="s">
        <v>517</v>
      </c>
      <c r="F1818" s="329" t="s">
        <v>97</v>
      </c>
      <c r="G1818" s="329" t="s">
        <v>559</v>
      </c>
      <c r="H1818" s="4" t="str">
        <f t="shared" si="109"/>
        <v>Ⅴ-1-別の高校-通・2</v>
      </c>
      <c r="J1818" s="4">
        <f t="shared" si="108"/>
        <v>1</v>
      </c>
    </row>
    <row r="1819" spans="1:10" ht="18" customHeight="1">
      <c r="A1819" s="366"/>
      <c r="B1819" s="367" t="s">
        <v>541</v>
      </c>
      <c r="C1819" s="16"/>
      <c r="D1819" s="655">
        <f>学校2１頁!G35</f>
        <v>0</v>
      </c>
      <c r="E1819" s="329" t="s">
        <v>517</v>
      </c>
      <c r="F1819" s="329" t="s">
        <v>97</v>
      </c>
      <c r="G1819" s="329" t="s">
        <v>559</v>
      </c>
      <c r="H1819" s="4" t="str">
        <f t="shared" si="109"/>
        <v>Ⅴ-1-別の高校-通・3</v>
      </c>
      <c r="J1819" s="4">
        <f t="shared" si="108"/>
        <v>1</v>
      </c>
    </row>
    <row r="1820" spans="1:10" ht="18" customHeight="1">
      <c r="A1820" s="366"/>
      <c r="B1820" s="367" t="s">
        <v>542</v>
      </c>
      <c r="C1820" s="16"/>
      <c r="D1820" s="655">
        <f>学校2１頁!G36</f>
        <v>0</v>
      </c>
      <c r="E1820" s="329" t="s">
        <v>517</v>
      </c>
      <c r="F1820" s="329" t="s">
        <v>97</v>
      </c>
      <c r="G1820" s="329" t="s">
        <v>559</v>
      </c>
      <c r="H1820" s="4" t="str">
        <f t="shared" si="109"/>
        <v>Ⅴ-1-別の高校-通・4</v>
      </c>
      <c r="J1820" s="4">
        <f t="shared" si="108"/>
        <v>1</v>
      </c>
    </row>
    <row r="1821" spans="1:10" ht="18" customHeight="1">
      <c r="A1821" s="366"/>
      <c r="B1821" s="862" t="s">
        <v>543</v>
      </c>
      <c r="C1821" s="859"/>
      <c r="D1821" s="655">
        <f>学校2１頁!G37</f>
        <v>0</v>
      </c>
      <c r="E1821" s="329" t="s">
        <v>517</v>
      </c>
      <c r="F1821" s="329" t="s">
        <v>97</v>
      </c>
      <c r="G1821" s="329" t="s">
        <v>559</v>
      </c>
      <c r="H1821" s="4" t="str">
        <f t="shared" si="109"/>
        <v>Ⅴ-1-別の高校-通・単</v>
      </c>
      <c r="J1821" s="4">
        <f t="shared" si="108"/>
        <v>1</v>
      </c>
    </row>
    <row r="1822" spans="1:10" ht="18" customHeight="1">
      <c r="A1822" s="366"/>
      <c r="B1822" s="367" t="s">
        <v>544</v>
      </c>
      <c r="C1822" s="16"/>
      <c r="D1822" s="655">
        <f>学校2１頁!G38</f>
        <v>0</v>
      </c>
      <c r="E1822" s="329" t="s">
        <v>517</v>
      </c>
      <c r="F1822" s="329" t="s">
        <v>97</v>
      </c>
      <c r="G1822" s="329" t="s">
        <v>559</v>
      </c>
      <c r="H1822" s="4" t="str">
        <f t="shared" si="109"/>
        <v>Ⅴ-1-別の高校-通・計</v>
      </c>
      <c r="J1822" s="4">
        <f t="shared" si="108"/>
        <v>1</v>
      </c>
    </row>
    <row r="1823" spans="1:10" ht="18" customHeight="1">
      <c r="A1823" s="366"/>
      <c r="B1823" s="861" t="s">
        <v>545</v>
      </c>
      <c r="C1823" s="803"/>
      <c r="D1823" s="817">
        <f>学校2１頁!G39</f>
        <v>0</v>
      </c>
      <c r="E1823" s="329" t="s">
        <v>517</v>
      </c>
      <c r="F1823" s="329" t="s">
        <v>97</v>
      </c>
      <c r="G1823" s="329" t="s">
        <v>559</v>
      </c>
      <c r="H1823" s="4" t="str">
        <f t="shared" si="109"/>
        <v>Ⅴ-1-別の高校-計・1</v>
      </c>
      <c r="J1823" s="4">
        <f t="shared" si="108"/>
        <v>1</v>
      </c>
    </row>
    <row r="1824" spans="1:10" ht="18" customHeight="1">
      <c r="A1824" s="366"/>
      <c r="B1824" s="367" t="s">
        <v>546</v>
      </c>
      <c r="C1824" s="9"/>
      <c r="D1824" s="655">
        <f>学校2１頁!G40</f>
        <v>0</v>
      </c>
      <c r="E1824" s="329" t="s">
        <v>517</v>
      </c>
      <c r="F1824" s="329" t="s">
        <v>97</v>
      </c>
      <c r="G1824" s="329" t="s">
        <v>559</v>
      </c>
      <c r="H1824" s="4" t="str">
        <f t="shared" si="109"/>
        <v>Ⅴ-1-別の高校-計・2</v>
      </c>
      <c r="J1824" s="4">
        <f t="shared" si="108"/>
        <v>1</v>
      </c>
    </row>
    <row r="1825" spans="1:10" ht="18" customHeight="1">
      <c r="A1825" s="366"/>
      <c r="B1825" s="367" t="s">
        <v>547</v>
      </c>
      <c r="C1825" s="9"/>
      <c r="D1825" s="658">
        <f>学校2１頁!G41</f>
        <v>0</v>
      </c>
      <c r="E1825" s="329" t="s">
        <v>517</v>
      </c>
      <c r="F1825" s="329" t="s">
        <v>97</v>
      </c>
      <c r="G1825" s="329" t="s">
        <v>559</v>
      </c>
      <c r="H1825" s="4" t="str">
        <f t="shared" si="109"/>
        <v>Ⅴ-1-別の高校-計・3</v>
      </c>
      <c r="J1825" s="4">
        <f t="shared" si="108"/>
        <v>1</v>
      </c>
    </row>
    <row r="1826" spans="1:10" ht="18" customHeight="1">
      <c r="A1826" s="366"/>
      <c r="B1826" s="367" t="s">
        <v>548</v>
      </c>
      <c r="C1826" s="9"/>
      <c r="D1826" s="655">
        <f>学校2１頁!G42</f>
        <v>0</v>
      </c>
      <c r="E1826" s="329" t="s">
        <v>517</v>
      </c>
      <c r="F1826" s="329" t="s">
        <v>97</v>
      </c>
      <c r="G1826" s="329" t="s">
        <v>559</v>
      </c>
      <c r="H1826" s="4" t="str">
        <f t="shared" si="109"/>
        <v>Ⅴ-1-別の高校-計・4</v>
      </c>
      <c r="J1826" s="4">
        <f t="shared" si="108"/>
        <v>1</v>
      </c>
    </row>
    <row r="1827" spans="1:10" ht="18" customHeight="1">
      <c r="A1827" s="366"/>
      <c r="B1827" s="862" t="s">
        <v>549</v>
      </c>
      <c r="C1827" s="800"/>
      <c r="D1827" s="655">
        <f>学校2１頁!G43</f>
        <v>0</v>
      </c>
      <c r="E1827" s="329" t="s">
        <v>517</v>
      </c>
      <c r="F1827" s="329" t="s">
        <v>97</v>
      </c>
      <c r="G1827" s="329" t="s">
        <v>559</v>
      </c>
      <c r="H1827" s="4" t="str">
        <f t="shared" si="109"/>
        <v>Ⅴ-1-別の高校-計・単</v>
      </c>
      <c r="J1827" s="4">
        <f t="shared" si="108"/>
        <v>1</v>
      </c>
    </row>
    <row r="1828" spans="1:10" ht="18" customHeight="1">
      <c r="A1828" s="366"/>
      <c r="B1828" s="863" t="s">
        <v>550</v>
      </c>
      <c r="C1828" s="812"/>
      <c r="D1828" s="657">
        <f>学校2１頁!G44</f>
        <v>0</v>
      </c>
      <c r="E1828" s="329" t="s">
        <v>517</v>
      </c>
      <c r="F1828" s="329" t="s">
        <v>97</v>
      </c>
      <c r="G1828" s="329" t="s">
        <v>559</v>
      </c>
      <c r="H1828" s="4" t="str">
        <f t="shared" si="109"/>
        <v>Ⅴ-1-別の高校-計・計</v>
      </c>
      <c r="J1828" s="4">
        <f t="shared" si="108"/>
        <v>1</v>
      </c>
    </row>
    <row r="1829" spans="1:10" ht="18" customHeight="1">
      <c r="A1829" s="860" t="s">
        <v>560</v>
      </c>
      <c r="B1829" s="861" t="s">
        <v>516</v>
      </c>
      <c r="C1829" s="845"/>
      <c r="D1829" s="792">
        <f>学校2１頁!H7</f>
        <v>0</v>
      </c>
      <c r="E1829" s="329" t="s">
        <v>517</v>
      </c>
      <c r="F1829" s="329" t="s">
        <v>97</v>
      </c>
      <c r="G1829" s="329" t="s">
        <v>561</v>
      </c>
      <c r="H1829" s="4" t="str">
        <f t="shared" si="109"/>
        <v>Ⅴ-1-専修・各種学校-全・普・1</v>
      </c>
      <c r="J1829" s="4">
        <f t="shared" si="108"/>
        <v>1</v>
      </c>
    </row>
    <row r="1830" spans="1:10" ht="18" customHeight="1">
      <c r="A1830" s="366" t="s">
        <v>562</v>
      </c>
      <c r="B1830" s="367" t="s">
        <v>519</v>
      </c>
      <c r="C1830" s="16"/>
      <c r="D1830" s="655">
        <f>学校2１頁!H8</f>
        <v>0</v>
      </c>
      <c r="E1830" s="329" t="s">
        <v>517</v>
      </c>
      <c r="F1830" s="329" t="s">
        <v>97</v>
      </c>
      <c r="G1830" s="329" t="s">
        <v>561</v>
      </c>
      <c r="H1830" s="4" t="str">
        <f t="shared" si="109"/>
        <v>Ⅴ-1-専修・各種学校-全・普・2</v>
      </c>
      <c r="J1830" s="4">
        <f t="shared" si="108"/>
        <v>1</v>
      </c>
    </row>
    <row r="1831" spans="1:10" ht="18" customHeight="1">
      <c r="A1831" s="366"/>
      <c r="B1831" s="367" t="s">
        <v>520</v>
      </c>
      <c r="C1831" s="16"/>
      <c r="D1831" s="655">
        <f>学校2１頁!H9</f>
        <v>0</v>
      </c>
      <c r="E1831" s="329" t="s">
        <v>517</v>
      </c>
      <c r="F1831" s="329" t="s">
        <v>97</v>
      </c>
      <c r="G1831" s="329" t="s">
        <v>561</v>
      </c>
      <c r="H1831" s="4" t="str">
        <f t="shared" si="109"/>
        <v>Ⅴ-1-専修・各種学校-全・普・3</v>
      </c>
      <c r="J1831" s="4">
        <f t="shared" si="108"/>
        <v>1</v>
      </c>
    </row>
    <row r="1832" spans="1:10" ht="18" customHeight="1">
      <c r="A1832" s="366"/>
      <c r="B1832" s="862" t="s">
        <v>521</v>
      </c>
      <c r="C1832" s="859"/>
      <c r="D1832" s="655">
        <f>学校2１頁!H10</f>
        <v>0</v>
      </c>
      <c r="E1832" s="329" t="s">
        <v>517</v>
      </c>
      <c r="F1832" s="329" t="s">
        <v>97</v>
      </c>
      <c r="G1832" s="329" t="s">
        <v>561</v>
      </c>
      <c r="H1832" s="4" t="str">
        <f t="shared" si="109"/>
        <v>Ⅴ-1-専修・各種学校-全・普・単</v>
      </c>
      <c r="J1832" s="4">
        <f t="shared" si="108"/>
        <v>1</v>
      </c>
    </row>
    <row r="1833" spans="1:10" ht="18" customHeight="1">
      <c r="A1833" s="366"/>
      <c r="B1833" s="862" t="s">
        <v>522</v>
      </c>
      <c r="C1833" s="859"/>
      <c r="D1833" s="655">
        <f>学校2１頁!H11</f>
        <v>0</v>
      </c>
      <c r="E1833" s="329" t="s">
        <v>517</v>
      </c>
      <c r="F1833" s="329" t="s">
        <v>97</v>
      </c>
      <c r="G1833" s="329" t="s">
        <v>561</v>
      </c>
      <c r="H1833" s="4" t="str">
        <f t="shared" si="109"/>
        <v>Ⅴ-1-専修・各種学校-全・普・計</v>
      </c>
      <c r="J1833" s="4">
        <f t="shared" si="108"/>
        <v>1</v>
      </c>
    </row>
    <row r="1834" spans="1:10" ht="18" customHeight="1">
      <c r="A1834" s="366"/>
      <c r="B1834" s="861" t="s">
        <v>523</v>
      </c>
      <c r="C1834" s="845"/>
      <c r="D1834" s="792">
        <f>学校2１頁!H12</f>
        <v>0</v>
      </c>
      <c r="E1834" s="329" t="s">
        <v>517</v>
      </c>
      <c r="F1834" s="329" t="s">
        <v>97</v>
      </c>
      <c r="G1834" s="329" t="s">
        <v>561</v>
      </c>
      <c r="H1834" s="4" t="str">
        <f t="shared" si="109"/>
        <v>Ⅴ-1-専修・各種学校-全・専・1</v>
      </c>
      <c r="J1834" s="4">
        <f t="shared" si="108"/>
        <v>1</v>
      </c>
    </row>
    <row r="1835" spans="1:10" ht="18" customHeight="1">
      <c r="A1835" s="366"/>
      <c r="B1835" s="367" t="s">
        <v>524</v>
      </c>
      <c r="C1835" s="16"/>
      <c r="D1835" s="655">
        <f>学校2１頁!H13</f>
        <v>0</v>
      </c>
      <c r="E1835" s="329" t="s">
        <v>517</v>
      </c>
      <c r="F1835" s="329" t="s">
        <v>97</v>
      </c>
      <c r="G1835" s="329" t="s">
        <v>561</v>
      </c>
      <c r="H1835" s="4" t="str">
        <f t="shared" si="109"/>
        <v>Ⅴ-1-専修・各種学校-全・専・2</v>
      </c>
      <c r="J1835" s="4">
        <f t="shared" si="108"/>
        <v>1</v>
      </c>
    </row>
    <row r="1836" spans="1:10" ht="18" customHeight="1">
      <c r="A1836" s="366"/>
      <c r="B1836" s="367" t="s">
        <v>525</v>
      </c>
      <c r="C1836" s="16"/>
      <c r="D1836" s="655">
        <f>学校2１頁!H14</f>
        <v>0</v>
      </c>
      <c r="E1836" s="329" t="s">
        <v>517</v>
      </c>
      <c r="F1836" s="329" t="s">
        <v>97</v>
      </c>
      <c r="G1836" s="329" t="s">
        <v>561</v>
      </c>
      <c r="H1836" s="4" t="str">
        <f t="shared" si="109"/>
        <v>Ⅴ-1-専修・各種学校-全・専・3</v>
      </c>
      <c r="J1836" s="4">
        <f t="shared" si="108"/>
        <v>1</v>
      </c>
    </row>
    <row r="1837" spans="1:10" ht="18" customHeight="1">
      <c r="A1837" s="366"/>
      <c r="B1837" s="862" t="s">
        <v>526</v>
      </c>
      <c r="C1837" s="859"/>
      <c r="D1837" s="655">
        <f>学校2１頁!H15</f>
        <v>0</v>
      </c>
      <c r="E1837" s="329" t="s">
        <v>517</v>
      </c>
      <c r="F1837" s="329" t="s">
        <v>97</v>
      </c>
      <c r="G1837" s="329" t="s">
        <v>561</v>
      </c>
      <c r="H1837" s="4" t="str">
        <f t="shared" si="109"/>
        <v>Ⅴ-1-専修・各種学校-全・専・単</v>
      </c>
      <c r="J1837" s="4">
        <f t="shared" si="108"/>
        <v>1</v>
      </c>
    </row>
    <row r="1838" spans="1:10" ht="18" customHeight="1">
      <c r="A1838" s="366"/>
      <c r="B1838" s="367" t="s">
        <v>527</v>
      </c>
      <c r="C1838" s="16"/>
      <c r="D1838" s="655">
        <f>学校2１頁!H16</f>
        <v>0</v>
      </c>
      <c r="E1838" s="329" t="s">
        <v>517</v>
      </c>
      <c r="F1838" s="329" t="s">
        <v>97</v>
      </c>
      <c r="G1838" s="329" t="s">
        <v>561</v>
      </c>
      <c r="H1838" s="4" t="str">
        <f t="shared" si="109"/>
        <v>Ⅴ-1-専修・各種学校-全・専・計</v>
      </c>
      <c r="J1838" s="4">
        <f t="shared" ref="J1838:J1901" si="110">COUNTIF($H$2:$H$2903,H1838)</f>
        <v>1</v>
      </c>
    </row>
    <row r="1839" spans="1:10" ht="18" customHeight="1">
      <c r="A1839" s="366"/>
      <c r="B1839" s="861" t="s">
        <v>528</v>
      </c>
      <c r="C1839" s="845"/>
      <c r="D1839" s="792">
        <f>学校2１頁!H17</f>
        <v>0</v>
      </c>
      <c r="E1839" s="329" t="s">
        <v>517</v>
      </c>
      <c r="F1839" s="329" t="s">
        <v>97</v>
      </c>
      <c r="G1839" s="329" t="s">
        <v>561</v>
      </c>
      <c r="H1839" s="4" t="str">
        <f t="shared" si="109"/>
        <v>Ⅴ-1-専修・各種学校-全・総・1</v>
      </c>
      <c r="J1839" s="4">
        <f t="shared" si="110"/>
        <v>1</v>
      </c>
    </row>
    <row r="1840" spans="1:10" ht="18" customHeight="1">
      <c r="A1840" s="366"/>
      <c r="B1840" s="367" t="s">
        <v>529</v>
      </c>
      <c r="C1840" s="16"/>
      <c r="D1840" s="655">
        <f>学校2１頁!H18</f>
        <v>0</v>
      </c>
      <c r="E1840" s="329" t="s">
        <v>517</v>
      </c>
      <c r="F1840" s="329" t="s">
        <v>97</v>
      </c>
      <c r="G1840" s="329" t="s">
        <v>561</v>
      </c>
      <c r="H1840" s="4" t="str">
        <f t="shared" si="109"/>
        <v>Ⅴ-1-専修・各種学校-全・総・2</v>
      </c>
      <c r="J1840" s="4">
        <f t="shared" si="110"/>
        <v>1</v>
      </c>
    </row>
    <row r="1841" spans="1:10" ht="18" customHeight="1">
      <c r="A1841" s="366"/>
      <c r="B1841" s="367" t="s">
        <v>530</v>
      </c>
      <c r="C1841" s="16"/>
      <c r="D1841" s="655">
        <f>学校2１頁!H19</f>
        <v>0</v>
      </c>
      <c r="E1841" s="329" t="s">
        <v>517</v>
      </c>
      <c r="F1841" s="329" t="s">
        <v>97</v>
      </c>
      <c r="G1841" s="329" t="s">
        <v>561</v>
      </c>
      <c r="H1841" s="4" t="str">
        <f t="shared" si="109"/>
        <v>Ⅴ-1-専修・各種学校-全・総・3</v>
      </c>
      <c r="J1841" s="4">
        <f t="shared" si="110"/>
        <v>1</v>
      </c>
    </row>
    <row r="1842" spans="1:10" ht="18" customHeight="1">
      <c r="A1842" s="366"/>
      <c r="B1842" s="862" t="s">
        <v>531</v>
      </c>
      <c r="C1842" s="859"/>
      <c r="D1842" s="655">
        <f>学校2１頁!H20</f>
        <v>0</v>
      </c>
      <c r="E1842" s="329" t="s">
        <v>517</v>
      </c>
      <c r="F1842" s="329" t="s">
        <v>97</v>
      </c>
      <c r="G1842" s="329" t="s">
        <v>561</v>
      </c>
      <c r="H1842" s="4" t="str">
        <f t="shared" si="109"/>
        <v>Ⅴ-1-専修・各種学校-全・総・単</v>
      </c>
      <c r="J1842" s="4">
        <f t="shared" si="110"/>
        <v>1</v>
      </c>
    </row>
    <row r="1843" spans="1:10" ht="18" customHeight="1">
      <c r="A1843" s="366"/>
      <c r="B1843" s="367" t="s">
        <v>532</v>
      </c>
      <c r="C1843" s="16"/>
      <c r="D1843" s="655">
        <f>学校2１頁!H21</f>
        <v>0</v>
      </c>
      <c r="E1843" s="329" t="s">
        <v>517</v>
      </c>
      <c r="F1843" s="329" t="s">
        <v>97</v>
      </c>
      <c r="G1843" s="329" t="s">
        <v>561</v>
      </c>
      <c r="H1843" s="4" t="str">
        <f t="shared" si="109"/>
        <v>Ⅴ-1-専修・各種学校-全・総・計</v>
      </c>
      <c r="J1843" s="4">
        <f t="shared" si="110"/>
        <v>1</v>
      </c>
    </row>
    <row r="1844" spans="1:10" ht="18" customHeight="1">
      <c r="A1844" s="366"/>
      <c r="B1844" s="861" t="s">
        <v>533</v>
      </c>
      <c r="C1844" s="803"/>
      <c r="D1844" s="792">
        <f>学校2１頁!H22</f>
        <v>0</v>
      </c>
      <c r="E1844" s="329" t="s">
        <v>517</v>
      </c>
      <c r="F1844" s="329" t="s">
        <v>97</v>
      </c>
      <c r="G1844" s="329" t="s">
        <v>561</v>
      </c>
      <c r="H1844" s="4" t="str">
        <f t="shared" si="109"/>
        <v>Ⅴ-1-専修・各種学校-全・計・1</v>
      </c>
      <c r="J1844" s="4">
        <f t="shared" si="110"/>
        <v>1</v>
      </c>
    </row>
    <row r="1845" spans="1:10" ht="18" customHeight="1">
      <c r="A1845" s="366"/>
      <c r="B1845" s="367" t="s">
        <v>534</v>
      </c>
      <c r="C1845" s="9"/>
      <c r="D1845" s="658">
        <f>学校2１頁!H23</f>
        <v>0</v>
      </c>
      <c r="E1845" s="329" t="s">
        <v>517</v>
      </c>
      <c r="F1845" s="329" t="s">
        <v>97</v>
      </c>
      <c r="G1845" s="329" t="s">
        <v>561</v>
      </c>
      <c r="H1845" s="4" t="str">
        <f t="shared" ref="H1845:H1908" si="111">E1845&amp;F1845&amp;G1845&amp;B1845</f>
        <v>Ⅴ-1-専修・各種学校-全・計・2</v>
      </c>
      <c r="J1845" s="4">
        <f t="shared" si="110"/>
        <v>1</v>
      </c>
    </row>
    <row r="1846" spans="1:10" ht="18" customHeight="1">
      <c r="A1846" s="366"/>
      <c r="B1846" s="367" t="s">
        <v>535</v>
      </c>
      <c r="C1846" s="9"/>
      <c r="D1846" s="655">
        <f>学校2１頁!H24</f>
        <v>0</v>
      </c>
      <c r="E1846" s="329" t="s">
        <v>517</v>
      </c>
      <c r="F1846" s="329" t="s">
        <v>97</v>
      </c>
      <c r="G1846" s="329" t="s">
        <v>561</v>
      </c>
      <c r="H1846" s="4" t="str">
        <f t="shared" si="111"/>
        <v>Ⅴ-1-専修・各種学校-全・計・3</v>
      </c>
      <c r="J1846" s="4">
        <f t="shared" si="110"/>
        <v>1</v>
      </c>
    </row>
    <row r="1847" spans="1:10" ht="18" customHeight="1">
      <c r="A1847" s="366"/>
      <c r="B1847" s="862" t="s">
        <v>536</v>
      </c>
      <c r="C1847" s="800"/>
      <c r="D1847" s="655">
        <f>学校2１頁!H25</f>
        <v>0</v>
      </c>
      <c r="E1847" s="329" t="s">
        <v>517</v>
      </c>
      <c r="F1847" s="329" t="s">
        <v>97</v>
      </c>
      <c r="G1847" s="329" t="s">
        <v>561</v>
      </c>
      <c r="H1847" s="4" t="str">
        <f t="shared" si="111"/>
        <v>Ⅴ-1-専修・各種学校-全・計・単</v>
      </c>
      <c r="J1847" s="4">
        <f t="shared" si="110"/>
        <v>1</v>
      </c>
    </row>
    <row r="1848" spans="1:10" ht="18" customHeight="1">
      <c r="A1848" s="366"/>
      <c r="B1848" s="863" t="s">
        <v>537</v>
      </c>
      <c r="C1848" s="800"/>
      <c r="D1848" s="657">
        <f>学校2１頁!H26</f>
        <v>0</v>
      </c>
      <c r="E1848" s="329" t="s">
        <v>517</v>
      </c>
      <c r="F1848" s="329" t="s">
        <v>97</v>
      </c>
      <c r="G1848" s="329" t="s">
        <v>561</v>
      </c>
      <c r="H1848" s="4" t="str">
        <f t="shared" si="111"/>
        <v>Ⅴ-1-専修・各種学校-全・計・計</v>
      </c>
      <c r="J1848" s="4">
        <f t="shared" si="110"/>
        <v>1</v>
      </c>
    </row>
    <row r="1849" spans="1:10" ht="18" customHeight="1">
      <c r="A1849" s="366"/>
      <c r="B1849" s="861" t="s">
        <v>441</v>
      </c>
      <c r="C1849" s="845"/>
      <c r="D1849" s="792">
        <f>学校2１頁!H27</f>
        <v>0</v>
      </c>
      <c r="E1849" s="329" t="s">
        <v>517</v>
      </c>
      <c r="F1849" s="329" t="s">
        <v>97</v>
      </c>
      <c r="G1849" s="329" t="s">
        <v>561</v>
      </c>
      <c r="H1849" s="4" t="str">
        <f t="shared" si="111"/>
        <v>Ⅴ-1-専修・各種学校-定・1</v>
      </c>
      <c r="J1849" s="4">
        <f t="shared" si="110"/>
        <v>1</v>
      </c>
    </row>
    <row r="1850" spans="1:10" ht="18" customHeight="1">
      <c r="A1850" s="366"/>
      <c r="B1850" s="367" t="s">
        <v>442</v>
      </c>
      <c r="C1850" s="16"/>
      <c r="D1850" s="655">
        <f>学校2１頁!H28</f>
        <v>0</v>
      </c>
      <c r="E1850" s="329" t="s">
        <v>517</v>
      </c>
      <c r="F1850" s="329" t="s">
        <v>97</v>
      </c>
      <c r="G1850" s="329" t="s">
        <v>561</v>
      </c>
      <c r="H1850" s="4" t="str">
        <f t="shared" si="111"/>
        <v>Ⅴ-1-専修・各種学校-定・2</v>
      </c>
      <c r="J1850" s="4">
        <f t="shared" si="110"/>
        <v>1</v>
      </c>
    </row>
    <row r="1851" spans="1:10" ht="18" customHeight="1">
      <c r="A1851" s="366"/>
      <c r="B1851" s="367" t="s">
        <v>443</v>
      </c>
      <c r="C1851" s="16"/>
      <c r="D1851" s="655">
        <f>学校2１頁!H29</f>
        <v>0</v>
      </c>
      <c r="E1851" s="329" t="s">
        <v>517</v>
      </c>
      <c r="F1851" s="329" t="s">
        <v>97</v>
      </c>
      <c r="G1851" s="329" t="s">
        <v>561</v>
      </c>
      <c r="H1851" s="4" t="str">
        <f t="shared" si="111"/>
        <v>Ⅴ-1-専修・各種学校-定・3</v>
      </c>
      <c r="J1851" s="4">
        <f t="shared" si="110"/>
        <v>1</v>
      </c>
    </row>
    <row r="1852" spans="1:10" ht="18" customHeight="1">
      <c r="A1852" s="366"/>
      <c r="B1852" s="367" t="s">
        <v>444</v>
      </c>
      <c r="C1852" s="16"/>
      <c r="D1852" s="655">
        <f>学校2１頁!H30</f>
        <v>0</v>
      </c>
      <c r="E1852" s="329" t="s">
        <v>517</v>
      </c>
      <c r="F1852" s="329" t="s">
        <v>97</v>
      </c>
      <c r="G1852" s="329" t="s">
        <v>561</v>
      </c>
      <c r="H1852" s="4" t="str">
        <f t="shared" si="111"/>
        <v>Ⅴ-1-専修・各種学校-定・4</v>
      </c>
      <c r="J1852" s="4">
        <f t="shared" si="110"/>
        <v>1</v>
      </c>
    </row>
    <row r="1853" spans="1:10" ht="18" customHeight="1">
      <c r="A1853" s="366"/>
      <c r="B1853" s="862" t="s">
        <v>445</v>
      </c>
      <c r="C1853" s="859"/>
      <c r="D1853" s="655">
        <f>学校2１頁!H31</f>
        <v>0</v>
      </c>
      <c r="E1853" s="329" t="s">
        <v>517</v>
      </c>
      <c r="F1853" s="329" t="s">
        <v>97</v>
      </c>
      <c r="G1853" s="329" t="s">
        <v>561</v>
      </c>
      <c r="H1853" s="4" t="str">
        <f t="shared" si="111"/>
        <v>Ⅴ-1-専修・各種学校-定・単</v>
      </c>
      <c r="J1853" s="4">
        <f t="shared" si="110"/>
        <v>1</v>
      </c>
    </row>
    <row r="1854" spans="1:10" ht="18" customHeight="1">
      <c r="A1854" s="366"/>
      <c r="B1854" s="367" t="s">
        <v>538</v>
      </c>
      <c r="C1854" s="16"/>
      <c r="D1854" s="655">
        <f>学校2１頁!H32</f>
        <v>0</v>
      </c>
      <c r="E1854" s="329" t="s">
        <v>517</v>
      </c>
      <c r="F1854" s="329" t="s">
        <v>97</v>
      </c>
      <c r="G1854" s="329" t="s">
        <v>561</v>
      </c>
      <c r="H1854" s="4" t="str">
        <f t="shared" si="111"/>
        <v>Ⅴ-1-専修・各種学校-定・計</v>
      </c>
      <c r="J1854" s="4">
        <f t="shared" si="110"/>
        <v>1</v>
      </c>
    </row>
    <row r="1855" spans="1:10" ht="18" customHeight="1">
      <c r="A1855" s="366"/>
      <c r="B1855" s="861" t="s">
        <v>539</v>
      </c>
      <c r="C1855" s="845"/>
      <c r="D1855" s="792">
        <f>学校2１頁!H33</f>
        <v>0</v>
      </c>
      <c r="E1855" s="329" t="s">
        <v>517</v>
      </c>
      <c r="F1855" s="329" t="s">
        <v>97</v>
      </c>
      <c r="G1855" s="329" t="s">
        <v>561</v>
      </c>
      <c r="H1855" s="4" t="str">
        <f t="shared" si="111"/>
        <v>Ⅴ-1-専修・各種学校-通・1</v>
      </c>
      <c r="J1855" s="4">
        <f t="shared" si="110"/>
        <v>1</v>
      </c>
    </row>
    <row r="1856" spans="1:10" ht="18" customHeight="1">
      <c r="A1856" s="366"/>
      <c r="B1856" s="367" t="s">
        <v>540</v>
      </c>
      <c r="C1856" s="16"/>
      <c r="D1856" s="655">
        <f>学校2１頁!H34</f>
        <v>0</v>
      </c>
      <c r="E1856" s="329" t="s">
        <v>517</v>
      </c>
      <c r="F1856" s="329" t="s">
        <v>97</v>
      </c>
      <c r="G1856" s="329" t="s">
        <v>561</v>
      </c>
      <c r="H1856" s="4" t="str">
        <f t="shared" si="111"/>
        <v>Ⅴ-1-専修・各種学校-通・2</v>
      </c>
      <c r="J1856" s="4">
        <f t="shared" si="110"/>
        <v>1</v>
      </c>
    </row>
    <row r="1857" spans="1:10" ht="18" customHeight="1">
      <c r="A1857" s="366"/>
      <c r="B1857" s="367" t="s">
        <v>541</v>
      </c>
      <c r="C1857" s="16"/>
      <c r="D1857" s="655">
        <f>学校2１頁!H35</f>
        <v>0</v>
      </c>
      <c r="E1857" s="329" t="s">
        <v>517</v>
      </c>
      <c r="F1857" s="329" t="s">
        <v>97</v>
      </c>
      <c r="G1857" s="329" t="s">
        <v>561</v>
      </c>
      <c r="H1857" s="4" t="str">
        <f t="shared" si="111"/>
        <v>Ⅴ-1-専修・各種学校-通・3</v>
      </c>
      <c r="J1857" s="4">
        <f t="shared" si="110"/>
        <v>1</v>
      </c>
    </row>
    <row r="1858" spans="1:10" ht="18" customHeight="1">
      <c r="A1858" s="366"/>
      <c r="B1858" s="367" t="s">
        <v>542</v>
      </c>
      <c r="C1858" s="16"/>
      <c r="D1858" s="655">
        <f>学校2１頁!H36</f>
        <v>0</v>
      </c>
      <c r="E1858" s="329" t="s">
        <v>517</v>
      </c>
      <c r="F1858" s="329" t="s">
        <v>97</v>
      </c>
      <c r="G1858" s="329" t="s">
        <v>561</v>
      </c>
      <c r="H1858" s="4" t="str">
        <f t="shared" si="111"/>
        <v>Ⅴ-1-専修・各種学校-通・4</v>
      </c>
      <c r="J1858" s="4">
        <f t="shared" si="110"/>
        <v>1</v>
      </c>
    </row>
    <row r="1859" spans="1:10" ht="18" customHeight="1">
      <c r="A1859" s="366"/>
      <c r="B1859" s="862" t="s">
        <v>543</v>
      </c>
      <c r="C1859" s="859"/>
      <c r="D1859" s="655">
        <f>学校2１頁!H37</f>
        <v>0</v>
      </c>
      <c r="E1859" s="329" t="s">
        <v>517</v>
      </c>
      <c r="F1859" s="329" t="s">
        <v>97</v>
      </c>
      <c r="G1859" s="329" t="s">
        <v>561</v>
      </c>
      <c r="H1859" s="4" t="str">
        <f t="shared" si="111"/>
        <v>Ⅴ-1-専修・各種学校-通・単</v>
      </c>
      <c r="J1859" s="4">
        <f t="shared" si="110"/>
        <v>1</v>
      </c>
    </row>
    <row r="1860" spans="1:10" ht="18" customHeight="1">
      <c r="A1860" s="366"/>
      <c r="B1860" s="367" t="s">
        <v>544</v>
      </c>
      <c r="C1860" s="16"/>
      <c r="D1860" s="655">
        <f>学校2１頁!H38</f>
        <v>0</v>
      </c>
      <c r="E1860" s="329" t="s">
        <v>517</v>
      </c>
      <c r="F1860" s="329" t="s">
        <v>97</v>
      </c>
      <c r="G1860" s="329" t="s">
        <v>561</v>
      </c>
      <c r="H1860" s="4" t="str">
        <f t="shared" si="111"/>
        <v>Ⅴ-1-専修・各種学校-通・計</v>
      </c>
      <c r="J1860" s="4">
        <f t="shared" si="110"/>
        <v>1</v>
      </c>
    </row>
    <row r="1861" spans="1:10" ht="18" customHeight="1">
      <c r="A1861" s="366"/>
      <c r="B1861" s="861" t="s">
        <v>545</v>
      </c>
      <c r="C1861" s="803"/>
      <c r="D1861" s="817">
        <f>学校2１頁!H39</f>
        <v>0</v>
      </c>
      <c r="E1861" s="329" t="s">
        <v>517</v>
      </c>
      <c r="F1861" s="329" t="s">
        <v>97</v>
      </c>
      <c r="G1861" s="329" t="s">
        <v>561</v>
      </c>
      <c r="H1861" s="4" t="str">
        <f t="shared" si="111"/>
        <v>Ⅴ-1-専修・各種学校-計・1</v>
      </c>
      <c r="J1861" s="4">
        <f t="shared" si="110"/>
        <v>1</v>
      </c>
    </row>
    <row r="1862" spans="1:10" ht="18" customHeight="1">
      <c r="A1862" s="366"/>
      <c r="B1862" s="367" t="s">
        <v>546</v>
      </c>
      <c r="C1862" s="9"/>
      <c r="D1862" s="655">
        <f>学校2１頁!H40</f>
        <v>0</v>
      </c>
      <c r="E1862" s="329" t="s">
        <v>517</v>
      </c>
      <c r="F1862" s="329" t="s">
        <v>97</v>
      </c>
      <c r="G1862" s="329" t="s">
        <v>561</v>
      </c>
      <c r="H1862" s="4" t="str">
        <f t="shared" si="111"/>
        <v>Ⅴ-1-専修・各種学校-計・2</v>
      </c>
      <c r="J1862" s="4">
        <f t="shared" si="110"/>
        <v>1</v>
      </c>
    </row>
    <row r="1863" spans="1:10" ht="18" customHeight="1">
      <c r="A1863" s="366"/>
      <c r="B1863" s="367" t="s">
        <v>547</v>
      </c>
      <c r="C1863" s="9"/>
      <c r="D1863" s="658">
        <f>学校2１頁!H41</f>
        <v>0</v>
      </c>
      <c r="E1863" s="329" t="s">
        <v>517</v>
      </c>
      <c r="F1863" s="329" t="s">
        <v>97</v>
      </c>
      <c r="G1863" s="329" t="s">
        <v>561</v>
      </c>
      <c r="H1863" s="4" t="str">
        <f t="shared" si="111"/>
        <v>Ⅴ-1-専修・各種学校-計・3</v>
      </c>
      <c r="J1863" s="4">
        <f t="shared" si="110"/>
        <v>1</v>
      </c>
    </row>
    <row r="1864" spans="1:10" ht="18" customHeight="1">
      <c r="A1864" s="366"/>
      <c r="B1864" s="367" t="s">
        <v>548</v>
      </c>
      <c r="C1864" s="9"/>
      <c r="D1864" s="655">
        <f>学校2１頁!H42</f>
        <v>0</v>
      </c>
      <c r="E1864" s="329" t="s">
        <v>517</v>
      </c>
      <c r="F1864" s="329" t="s">
        <v>97</v>
      </c>
      <c r="G1864" s="329" t="s">
        <v>561</v>
      </c>
      <c r="H1864" s="4" t="str">
        <f t="shared" si="111"/>
        <v>Ⅴ-1-専修・各種学校-計・4</v>
      </c>
      <c r="J1864" s="4">
        <f t="shared" si="110"/>
        <v>1</v>
      </c>
    </row>
    <row r="1865" spans="1:10" ht="18" customHeight="1">
      <c r="A1865" s="366"/>
      <c r="B1865" s="862" t="s">
        <v>549</v>
      </c>
      <c r="C1865" s="800"/>
      <c r="D1865" s="655">
        <f>学校2１頁!H43</f>
        <v>0</v>
      </c>
      <c r="E1865" s="329" t="s">
        <v>517</v>
      </c>
      <c r="F1865" s="329" t="s">
        <v>97</v>
      </c>
      <c r="G1865" s="329" t="s">
        <v>561</v>
      </c>
      <c r="H1865" s="4" t="str">
        <f t="shared" si="111"/>
        <v>Ⅴ-1-専修・各種学校-計・単</v>
      </c>
      <c r="J1865" s="4">
        <f t="shared" si="110"/>
        <v>1</v>
      </c>
    </row>
    <row r="1866" spans="1:10" ht="18" customHeight="1">
      <c r="A1866" s="366"/>
      <c r="B1866" s="863" t="s">
        <v>550</v>
      </c>
      <c r="C1866" s="812"/>
      <c r="D1866" s="657">
        <f>学校2１頁!H44</f>
        <v>0</v>
      </c>
      <c r="E1866" s="329" t="s">
        <v>517</v>
      </c>
      <c r="F1866" s="329" t="s">
        <v>97</v>
      </c>
      <c r="G1866" s="329" t="s">
        <v>561</v>
      </c>
      <c r="H1866" s="4" t="str">
        <f t="shared" si="111"/>
        <v>Ⅴ-1-専修・各種学校-計・計</v>
      </c>
      <c r="J1866" s="4">
        <f t="shared" si="110"/>
        <v>1</v>
      </c>
    </row>
    <row r="1867" spans="1:10" ht="18" customHeight="1">
      <c r="A1867" s="860" t="s">
        <v>563</v>
      </c>
      <c r="B1867" s="861" t="s">
        <v>516</v>
      </c>
      <c r="C1867" s="845"/>
      <c r="D1867" s="792">
        <f>学校2１頁!I7</f>
        <v>0</v>
      </c>
      <c r="E1867" s="329" t="s">
        <v>517</v>
      </c>
      <c r="F1867" s="329" t="s">
        <v>97</v>
      </c>
      <c r="G1867" s="329" t="s">
        <v>564</v>
      </c>
      <c r="H1867" s="4" t="str">
        <f t="shared" si="111"/>
        <v>Ⅴ-1-就職-全・普・1</v>
      </c>
      <c r="J1867" s="4">
        <f t="shared" si="110"/>
        <v>1</v>
      </c>
    </row>
    <row r="1868" spans="1:10" ht="18" customHeight="1">
      <c r="A1868" s="366"/>
      <c r="B1868" s="367" t="s">
        <v>519</v>
      </c>
      <c r="C1868" s="16"/>
      <c r="D1868" s="655">
        <f>学校2１頁!I8</f>
        <v>0</v>
      </c>
      <c r="E1868" s="329" t="s">
        <v>517</v>
      </c>
      <c r="F1868" s="329" t="s">
        <v>97</v>
      </c>
      <c r="G1868" s="329" t="s">
        <v>564</v>
      </c>
      <c r="H1868" s="4" t="str">
        <f t="shared" si="111"/>
        <v>Ⅴ-1-就職-全・普・2</v>
      </c>
      <c r="J1868" s="4">
        <f t="shared" si="110"/>
        <v>1</v>
      </c>
    </row>
    <row r="1869" spans="1:10" ht="18" customHeight="1">
      <c r="A1869" s="366"/>
      <c r="B1869" s="367" t="s">
        <v>520</v>
      </c>
      <c r="C1869" s="16"/>
      <c r="D1869" s="655">
        <f>学校2１頁!I9</f>
        <v>0</v>
      </c>
      <c r="E1869" s="329" t="s">
        <v>517</v>
      </c>
      <c r="F1869" s="329" t="s">
        <v>97</v>
      </c>
      <c r="G1869" s="329" t="s">
        <v>564</v>
      </c>
      <c r="H1869" s="4" t="str">
        <f t="shared" si="111"/>
        <v>Ⅴ-1-就職-全・普・3</v>
      </c>
      <c r="J1869" s="4">
        <f t="shared" si="110"/>
        <v>1</v>
      </c>
    </row>
    <row r="1870" spans="1:10" ht="18" customHeight="1">
      <c r="A1870" s="366"/>
      <c r="B1870" s="862" t="s">
        <v>521</v>
      </c>
      <c r="C1870" s="859"/>
      <c r="D1870" s="655">
        <f>学校2１頁!I10</f>
        <v>0</v>
      </c>
      <c r="E1870" s="329" t="s">
        <v>517</v>
      </c>
      <c r="F1870" s="329" t="s">
        <v>97</v>
      </c>
      <c r="G1870" s="329" t="s">
        <v>564</v>
      </c>
      <c r="H1870" s="4" t="str">
        <f t="shared" si="111"/>
        <v>Ⅴ-1-就職-全・普・単</v>
      </c>
      <c r="J1870" s="4">
        <f t="shared" si="110"/>
        <v>1</v>
      </c>
    </row>
    <row r="1871" spans="1:10" ht="18" customHeight="1">
      <c r="A1871" s="366"/>
      <c r="B1871" s="862" t="s">
        <v>522</v>
      </c>
      <c r="C1871" s="859"/>
      <c r="D1871" s="655">
        <f>学校2１頁!I11</f>
        <v>0</v>
      </c>
      <c r="E1871" s="329" t="s">
        <v>517</v>
      </c>
      <c r="F1871" s="329" t="s">
        <v>97</v>
      </c>
      <c r="G1871" s="329" t="s">
        <v>564</v>
      </c>
      <c r="H1871" s="4" t="str">
        <f t="shared" si="111"/>
        <v>Ⅴ-1-就職-全・普・計</v>
      </c>
      <c r="J1871" s="4">
        <f t="shared" si="110"/>
        <v>1</v>
      </c>
    </row>
    <row r="1872" spans="1:10" ht="18" customHeight="1">
      <c r="A1872" s="366"/>
      <c r="B1872" s="861" t="s">
        <v>523</v>
      </c>
      <c r="C1872" s="845"/>
      <c r="D1872" s="792">
        <f>学校2１頁!I12</f>
        <v>0</v>
      </c>
      <c r="E1872" s="329" t="s">
        <v>517</v>
      </c>
      <c r="F1872" s="329" t="s">
        <v>97</v>
      </c>
      <c r="G1872" s="329" t="s">
        <v>564</v>
      </c>
      <c r="H1872" s="4" t="str">
        <f t="shared" si="111"/>
        <v>Ⅴ-1-就職-全・専・1</v>
      </c>
      <c r="J1872" s="4">
        <f t="shared" si="110"/>
        <v>1</v>
      </c>
    </row>
    <row r="1873" spans="1:10" ht="18" customHeight="1">
      <c r="A1873" s="366"/>
      <c r="B1873" s="367" t="s">
        <v>524</v>
      </c>
      <c r="C1873" s="16"/>
      <c r="D1873" s="655">
        <f>学校2１頁!I13</f>
        <v>0</v>
      </c>
      <c r="E1873" s="329" t="s">
        <v>517</v>
      </c>
      <c r="F1873" s="329" t="s">
        <v>97</v>
      </c>
      <c r="G1873" s="329" t="s">
        <v>564</v>
      </c>
      <c r="H1873" s="4" t="str">
        <f t="shared" si="111"/>
        <v>Ⅴ-1-就職-全・専・2</v>
      </c>
      <c r="J1873" s="4">
        <f t="shared" si="110"/>
        <v>1</v>
      </c>
    </row>
    <row r="1874" spans="1:10" ht="18" customHeight="1">
      <c r="A1874" s="366"/>
      <c r="B1874" s="367" t="s">
        <v>525</v>
      </c>
      <c r="C1874" s="16"/>
      <c r="D1874" s="655">
        <f>学校2１頁!I14</f>
        <v>0</v>
      </c>
      <c r="E1874" s="329" t="s">
        <v>517</v>
      </c>
      <c r="F1874" s="329" t="s">
        <v>97</v>
      </c>
      <c r="G1874" s="329" t="s">
        <v>564</v>
      </c>
      <c r="H1874" s="4" t="str">
        <f t="shared" si="111"/>
        <v>Ⅴ-1-就職-全・専・3</v>
      </c>
      <c r="J1874" s="4">
        <f t="shared" si="110"/>
        <v>1</v>
      </c>
    </row>
    <row r="1875" spans="1:10" ht="18" customHeight="1">
      <c r="A1875" s="366"/>
      <c r="B1875" s="862" t="s">
        <v>526</v>
      </c>
      <c r="C1875" s="859"/>
      <c r="D1875" s="655">
        <f>学校2１頁!I15</f>
        <v>0</v>
      </c>
      <c r="E1875" s="329" t="s">
        <v>517</v>
      </c>
      <c r="F1875" s="329" t="s">
        <v>97</v>
      </c>
      <c r="G1875" s="329" t="s">
        <v>564</v>
      </c>
      <c r="H1875" s="4" t="str">
        <f t="shared" si="111"/>
        <v>Ⅴ-1-就職-全・専・単</v>
      </c>
      <c r="J1875" s="4">
        <f t="shared" si="110"/>
        <v>1</v>
      </c>
    </row>
    <row r="1876" spans="1:10" ht="18" customHeight="1">
      <c r="A1876" s="366"/>
      <c r="B1876" s="367" t="s">
        <v>527</v>
      </c>
      <c r="C1876" s="16"/>
      <c r="D1876" s="655">
        <f>学校2１頁!I16</f>
        <v>0</v>
      </c>
      <c r="E1876" s="329" t="s">
        <v>517</v>
      </c>
      <c r="F1876" s="329" t="s">
        <v>97</v>
      </c>
      <c r="G1876" s="329" t="s">
        <v>564</v>
      </c>
      <c r="H1876" s="4" t="str">
        <f t="shared" si="111"/>
        <v>Ⅴ-1-就職-全・専・計</v>
      </c>
      <c r="J1876" s="4">
        <f t="shared" si="110"/>
        <v>1</v>
      </c>
    </row>
    <row r="1877" spans="1:10" ht="18" customHeight="1">
      <c r="A1877" s="366"/>
      <c r="B1877" s="861" t="s">
        <v>528</v>
      </c>
      <c r="C1877" s="845"/>
      <c r="D1877" s="792">
        <f>学校2１頁!I17</f>
        <v>0</v>
      </c>
      <c r="E1877" s="329" t="s">
        <v>517</v>
      </c>
      <c r="F1877" s="329" t="s">
        <v>97</v>
      </c>
      <c r="G1877" s="329" t="s">
        <v>564</v>
      </c>
      <c r="H1877" s="4" t="str">
        <f t="shared" si="111"/>
        <v>Ⅴ-1-就職-全・総・1</v>
      </c>
      <c r="J1877" s="4">
        <f t="shared" si="110"/>
        <v>1</v>
      </c>
    </row>
    <row r="1878" spans="1:10" ht="18" customHeight="1">
      <c r="A1878" s="366"/>
      <c r="B1878" s="367" t="s">
        <v>529</v>
      </c>
      <c r="C1878" s="16"/>
      <c r="D1878" s="655">
        <f>学校2１頁!I18</f>
        <v>0</v>
      </c>
      <c r="E1878" s="329" t="s">
        <v>517</v>
      </c>
      <c r="F1878" s="329" t="s">
        <v>97</v>
      </c>
      <c r="G1878" s="329" t="s">
        <v>564</v>
      </c>
      <c r="H1878" s="4" t="str">
        <f t="shared" si="111"/>
        <v>Ⅴ-1-就職-全・総・2</v>
      </c>
      <c r="J1878" s="4">
        <f t="shared" si="110"/>
        <v>1</v>
      </c>
    </row>
    <row r="1879" spans="1:10" ht="18" customHeight="1">
      <c r="A1879" s="366"/>
      <c r="B1879" s="367" t="s">
        <v>530</v>
      </c>
      <c r="C1879" s="16"/>
      <c r="D1879" s="655">
        <f>学校2１頁!I19</f>
        <v>0</v>
      </c>
      <c r="E1879" s="329" t="s">
        <v>517</v>
      </c>
      <c r="F1879" s="329" t="s">
        <v>97</v>
      </c>
      <c r="G1879" s="329" t="s">
        <v>564</v>
      </c>
      <c r="H1879" s="4" t="str">
        <f t="shared" si="111"/>
        <v>Ⅴ-1-就職-全・総・3</v>
      </c>
      <c r="J1879" s="4">
        <f t="shared" si="110"/>
        <v>1</v>
      </c>
    </row>
    <row r="1880" spans="1:10" ht="18" customHeight="1">
      <c r="A1880" s="366"/>
      <c r="B1880" s="862" t="s">
        <v>531</v>
      </c>
      <c r="C1880" s="859"/>
      <c r="D1880" s="655">
        <f>学校2１頁!I20</f>
        <v>0</v>
      </c>
      <c r="E1880" s="329" t="s">
        <v>517</v>
      </c>
      <c r="F1880" s="329" t="s">
        <v>97</v>
      </c>
      <c r="G1880" s="329" t="s">
        <v>564</v>
      </c>
      <c r="H1880" s="4" t="str">
        <f t="shared" si="111"/>
        <v>Ⅴ-1-就職-全・総・単</v>
      </c>
      <c r="J1880" s="4">
        <f t="shared" si="110"/>
        <v>1</v>
      </c>
    </row>
    <row r="1881" spans="1:10" ht="18" customHeight="1">
      <c r="A1881" s="366"/>
      <c r="B1881" s="367" t="s">
        <v>532</v>
      </c>
      <c r="C1881" s="16"/>
      <c r="D1881" s="655">
        <f>学校2１頁!I21</f>
        <v>0</v>
      </c>
      <c r="E1881" s="329" t="s">
        <v>517</v>
      </c>
      <c r="F1881" s="329" t="s">
        <v>97</v>
      </c>
      <c r="G1881" s="329" t="s">
        <v>564</v>
      </c>
      <c r="H1881" s="4" t="str">
        <f t="shared" si="111"/>
        <v>Ⅴ-1-就職-全・総・計</v>
      </c>
      <c r="J1881" s="4">
        <f t="shared" si="110"/>
        <v>1</v>
      </c>
    </row>
    <row r="1882" spans="1:10" ht="18" customHeight="1">
      <c r="A1882" s="366"/>
      <c r="B1882" s="861" t="s">
        <v>533</v>
      </c>
      <c r="C1882" s="803"/>
      <c r="D1882" s="792">
        <f>学校2１頁!I22</f>
        <v>0</v>
      </c>
      <c r="E1882" s="329" t="s">
        <v>517</v>
      </c>
      <c r="F1882" s="329" t="s">
        <v>97</v>
      </c>
      <c r="G1882" s="329" t="s">
        <v>564</v>
      </c>
      <c r="H1882" s="4" t="str">
        <f t="shared" si="111"/>
        <v>Ⅴ-1-就職-全・計・1</v>
      </c>
      <c r="J1882" s="4">
        <f t="shared" si="110"/>
        <v>1</v>
      </c>
    </row>
    <row r="1883" spans="1:10" ht="18" customHeight="1">
      <c r="A1883" s="366"/>
      <c r="B1883" s="367" t="s">
        <v>534</v>
      </c>
      <c r="C1883" s="9"/>
      <c r="D1883" s="658">
        <f>学校2１頁!I23</f>
        <v>0</v>
      </c>
      <c r="E1883" s="329" t="s">
        <v>517</v>
      </c>
      <c r="F1883" s="329" t="s">
        <v>97</v>
      </c>
      <c r="G1883" s="329" t="s">
        <v>564</v>
      </c>
      <c r="H1883" s="4" t="str">
        <f t="shared" si="111"/>
        <v>Ⅴ-1-就職-全・計・2</v>
      </c>
      <c r="J1883" s="4">
        <f t="shared" si="110"/>
        <v>1</v>
      </c>
    </row>
    <row r="1884" spans="1:10" ht="18" customHeight="1">
      <c r="A1884" s="366"/>
      <c r="B1884" s="367" t="s">
        <v>535</v>
      </c>
      <c r="C1884" s="9"/>
      <c r="D1884" s="655">
        <f>学校2１頁!I24</f>
        <v>0</v>
      </c>
      <c r="E1884" s="329" t="s">
        <v>517</v>
      </c>
      <c r="F1884" s="329" t="s">
        <v>97</v>
      </c>
      <c r="G1884" s="329" t="s">
        <v>564</v>
      </c>
      <c r="H1884" s="4" t="str">
        <f t="shared" si="111"/>
        <v>Ⅴ-1-就職-全・計・3</v>
      </c>
      <c r="J1884" s="4">
        <f t="shared" si="110"/>
        <v>1</v>
      </c>
    </row>
    <row r="1885" spans="1:10" ht="18" customHeight="1">
      <c r="A1885" s="366"/>
      <c r="B1885" s="862" t="s">
        <v>536</v>
      </c>
      <c r="C1885" s="800"/>
      <c r="D1885" s="655">
        <f>学校2１頁!I25</f>
        <v>0</v>
      </c>
      <c r="E1885" s="329" t="s">
        <v>517</v>
      </c>
      <c r="F1885" s="329" t="s">
        <v>97</v>
      </c>
      <c r="G1885" s="329" t="s">
        <v>564</v>
      </c>
      <c r="H1885" s="4" t="str">
        <f t="shared" si="111"/>
        <v>Ⅴ-1-就職-全・計・単</v>
      </c>
      <c r="J1885" s="4">
        <f t="shared" si="110"/>
        <v>1</v>
      </c>
    </row>
    <row r="1886" spans="1:10" ht="18" customHeight="1">
      <c r="A1886" s="366"/>
      <c r="B1886" s="863" t="s">
        <v>537</v>
      </c>
      <c r="C1886" s="800"/>
      <c r="D1886" s="657">
        <f>学校2１頁!I26</f>
        <v>0</v>
      </c>
      <c r="E1886" s="329" t="s">
        <v>517</v>
      </c>
      <c r="F1886" s="329" t="s">
        <v>97</v>
      </c>
      <c r="G1886" s="329" t="s">
        <v>564</v>
      </c>
      <c r="H1886" s="4" t="str">
        <f t="shared" si="111"/>
        <v>Ⅴ-1-就職-全・計・計</v>
      </c>
      <c r="J1886" s="4">
        <f t="shared" si="110"/>
        <v>1</v>
      </c>
    </row>
    <row r="1887" spans="1:10" ht="18" customHeight="1">
      <c r="A1887" s="366"/>
      <c r="B1887" s="861" t="s">
        <v>441</v>
      </c>
      <c r="C1887" s="845"/>
      <c r="D1887" s="792">
        <f>学校2１頁!I27</f>
        <v>0</v>
      </c>
      <c r="E1887" s="329" t="s">
        <v>517</v>
      </c>
      <c r="F1887" s="329" t="s">
        <v>97</v>
      </c>
      <c r="G1887" s="329" t="s">
        <v>564</v>
      </c>
      <c r="H1887" s="4" t="str">
        <f t="shared" si="111"/>
        <v>Ⅴ-1-就職-定・1</v>
      </c>
      <c r="J1887" s="4">
        <f t="shared" si="110"/>
        <v>1</v>
      </c>
    </row>
    <row r="1888" spans="1:10" ht="18" customHeight="1">
      <c r="A1888" s="366"/>
      <c r="B1888" s="367" t="s">
        <v>442</v>
      </c>
      <c r="C1888" s="16"/>
      <c r="D1888" s="655">
        <f>学校2１頁!I28</f>
        <v>0</v>
      </c>
      <c r="E1888" s="329" t="s">
        <v>517</v>
      </c>
      <c r="F1888" s="329" t="s">
        <v>97</v>
      </c>
      <c r="G1888" s="329" t="s">
        <v>564</v>
      </c>
      <c r="H1888" s="4" t="str">
        <f t="shared" si="111"/>
        <v>Ⅴ-1-就職-定・2</v>
      </c>
      <c r="J1888" s="4">
        <f t="shared" si="110"/>
        <v>1</v>
      </c>
    </row>
    <row r="1889" spans="1:10" ht="18" customHeight="1">
      <c r="A1889" s="366"/>
      <c r="B1889" s="367" t="s">
        <v>443</v>
      </c>
      <c r="C1889" s="16"/>
      <c r="D1889" s="655">
        <f>学校2１頁!I29</f>
        <v>0</v>
      </c>
      <c r="E1889" s="329" t="s">
        <v>517</v>
      </c>
      <c r="F1889" s="329" t="s">
        <v>97</v>
      </c>
      <c r="G1889" s="329" t="s">
        <v>564</v>
      </c>
      <c r="H1889" s="4" t="str">
        <f t="shared" si="111"/>
        <v>Ⅴ-1-就職-定・3</v>
      </c>
      <c r="J1889" s="4">
        <f t="shared" si="110"/>
        <v>1</v>
      </c>
    </row>
    <row r="1890" spans="1:10" ht="18" customHeight="1">
      <c r="A1890" s="366"/>
      <c r="B1890" s="367" t="s">
        <v>444</v>
      </c>
      <c r="C1890" s="16"/>
      <c r="D1890" s="655">
        <f>学校2１頁!I30</f>
        <v>0</v>
      </c>
      <c r="E1890" s="329" t="s">
        <v>517</v>
      </c>
      <c r="F1890" s="329" t="s">
        <v>97</v>
      </c>
      <c r="G1890" s="329" t="s">
        <v>564</v>
      </c>
      <c r="H1890" s="4" t="str">
        <f t="shared" si="111"/>
        <v>Ⅴ-1-就職-定・4</v>
      </c>
      <c r="J1890" s="4">
        <f t="shared" si="110"/>
        <v>1</v>
      </c>
    </row>
    <row r="1891" spans="1:10" ht="18" customHeight="1">
      <c r="A1891" s="366"/>
      <c r="B1891" s="862" t="s">
        <v>445</v>
      </c>
      <c r="C1891" s="859"/>
      <c r="D1891" s="655">
        <f>学校2１頁!I31</f>
        <v>0</v>
      </c>
      <c r="E1891" s="329" t="s">
        <v>517</v>
      </c>
      <c r="F1891" s="329" t="s">
        <v>97</v>
      </c>
      <c r="G1891" s="329" t="s">
        <v>564</v>
      </c>
      <c r="H1891" s="4" t="str">
        <f t="shared" si="111"/>
        <v>Ⅴ-1-就職-定・単</v>
      </c>
      <c r="J1891" s="4">
        <f t="shared" si="110"/>
        <v>1</v>
      </c>
    </row>
    <row r="1892" spans="1:10" ht="18" customHeight="1">
      <c r="A1892" s="366"/>
      <c r="B1892" s="367" t="s">
        <v>538</v>
      </c>
      <c r="C1892" s="16"/>
      <c r="D1892" s="655">
        <f>学校2１頁!I32</f>
        <v>0</v>
      </c>
      <c r="E1892" s="329" t="s">
        <v>517</v>
      </c>
      <c r="F1892" s="329" t="s">
        <v>97</v>
      </c>
      <c r="G1892" s="329" t="s">
        <v>564</v>
      </c>
      <c r="H1892" s="4" t="str">
        <f t="shared" si="111"/>
        <v>Ⅴ-1-就職-定・計</v>
      </c>
      <c r="J1892" s="4">
        <f t="shared" si="110"/>
        <v>1</v>
      </c>
    </row>
    <row r="1893" spans="1:10" ht="18" customHeight="1">
      <c r="A1893" s="366"/>
      <c r="B1893" s="861" t="s">
        <v>539</v>
      </c>
      <c r="C1893" s="845"/>
      <c r="D1893" s="792">
        <f>学校2１頁!I33</f>
        <v>0</v>
      </c>
      <c r="E1893" s="329" t="s">
        <v>517</v>
      </c>
      <c r="F1893" s="329" t="s">
        <v>97</v>
      </c>
      <c r="G1893" s="329" t="s">
        <v>564</v>
      </c>
      <c r="H1893" s="4" t="str">
        <f t="shared" si="111"/>
        <v>Ⅴ-1-就職-通・1</v>
      </c>
      <c r="J1893" s="4">
        <f t="shared" si="110"/>
        <v>1</v>
      </c>
    </row>
    <row r="1894" spans="1:10" ht="18" customHeight="1">
      <c r="A1894" s="366"/>
      <c r="B1894" s="367" t="s">
        <v>540</v>
      </c>
      <c r="C1894" s="16"/>
      <c r="D1894" s="655">
        <f>学校2１頁!I34</f>
        <v>0</v>
      </c>
      <c r="E1894" s="329" t="s">
        <v>517</v>
      </c>
      <c r="F1894" s="329" t="s">
        <v>97</v>
      </c>
      <c r="G1894" s="329" t="s">
        <v>564</v>
      </c>
      <c r="H1894" s="4" t="str">
        <f t="shared" si="111"/>
        <v>Ⅴ-1-就職-通・2</v>
      </c>
      <c r="J1894" s="4">
        <f t="shared" si="110"/>
        <v>1</v>
      </c>
    </row>
    <row r="1895" spans="1:10" ht="18" customHeight="1">
      <c r="A1895" s="366"/>
      <c r="B1895" s="367" t="s">
        <v>541</v>
      </c>
      <c r="C1895" s="16"/>
      <c r="D1895" s="655">
        <f>学校2１頁!I35</f>
        <v>0</v>
      </c>
      <c r="E1895" s="329" t="s">
        <v>517</v>
      </c>
      <c r="F1895" s="329" t="s">
        <v>97</v>
      </c>
      <c r="G1895" s="329" t="s">
        <v>564</v>
      </c>
      <c r="H1895" s="4" t="str">
        <f t="shared" si="111"/>
        <v>Ⅴ-1-就職-通・3</v>
      </c>
      <c r="J1895" s="4">
        <f t="shared" si="110"/>
        <v>1</v>
      </c>
    </row>
    <row r="1896" spans="1:10" ht="18" customHeight="1">
      <c r="A1896" s="366"/>
      <c r="B1896" s="367" t="s">
        <v>542</v>
      </c>
      <c r="C1896" s="16"/>
      <c r="D1896" s="655">
        <f>学校2１頁!I36</f>
        <v>0</v>
      </c>
      <c r="E1896" s="329" t="s">
        <v>517</v>
      </c>
      <c r="F1896" s="329" t="s">
        <v>97</v>
      </c>
      <c r="G1896" s="329" t="s">
        <v>564</v>
      </c>
      <c r="H1896" s="4" t="str">
        <f t="shared" si="111"/>
        <v>Ⅴ-1-就職-通・4</v>
      </c>
      <c r="J1896" s="4">
        <f t="shared" si="110"/>
        <v>1</v>
      </c>
    </row>
    <row r="1897" spans="1:10" ht="18" customHeight="1">
      <c r="A1897" s="366"/>
      <c r="B1897" s="862" t="s">
        <v>543</v>
      </c>
      <c r="C1897" s="859"/>
      <c r="D1897" s="655">
        <f>学校2１頁!I37</f>
        <v>0</v>
      </c>
      <c r="E1897" s="329" t="s">
        <v>517</v>
      </c>
      <c r="F1897" s="329" t="s">
        <v>97</v>
      </c>
      <c r="G1897" s="329" t="s">
        <v>564</v>
      </c>
      <c r="H1897" s="4" t="str">
        <f t="shared" si="111"/>
        <v>Ⅴ-1-就職-通・単</v>
      </c>
      <c r="J1897" s="4">
        <f t="shared" si="110"/>
        <v>1</v>
      </c>
    </row>
    <row r="1898" spans="1:10" ht="18" customHeight="1">
      <c r="A1898" s="366"/>
      <c r="B1898" s="367" t="s">
        <v>544</v>
      </c>
      <c r="C1898" s="16"/>
      <c r="D1898" s="655">
        <f>学校2１頁!I38</f>
        <v>0</v>
      </c>
      <c r="E1898" s="329" t="s">
        <v>517</v>
      </c>
      <c r="F1898" s="329" t="s">
        <v>97</v>
      </c>
      <c r="G1898" s="329" t="s">
        <v>564</v>
      </c>
      <c r="H1898" s="4" t="str">
        <f t="shared" si="111"/>
        <v>Ⅴ-1-就職-通・計</v>
      </c>
      <c r="J1898" s="4">
        <f t="shared" si="110"/>
        <v>1</v>
      </c>
    </row>
    <row r="1899" spans="1:10" ht="18" customHeight="1">
      <c r="A1899" s="366"/>
      <c r="B1899" s="861" t="s">
        <v>545</v>
      </c>
      <c r="C1899" s="803"/>
      <c r="D1899" s="817">
        <f>学校2１頁!I39</f>
        <v>0</v>
      </c>
      <c r="E1899" s="329" t="s">
        <v>517</v>
      </c>
      <c r="F1899" s="329" t="s">
        <v>97</v>
      </c>
      <c r="G1899" s="329" t="s">
        <v>564</v>
      </c>
      <c r="H1899" s="4" t="str">
        <f t="shared" si="111"/>
        <v>Ⅴ-1-就職-計・1</v>
      </c>
      <c r="J1899" s="4">
        <f t="shared" si="110"/>
        <v>1</v>
      </c>
    </row>
    <row r="1900" spans="1:10" ht="18" customHeight="1">
      <c r="A1900" s="366"/>
      <c r="B1900" s="367" t="s">
        <v>546</v>
      </c>
      <c r="C1900" s="9"/>
      <c r="D1900" s="655">
        <f>学校2１頁!I40</f>
        <v>0</v>
      </c>
      <c r="E1900" s="329" t="s">
        <v>517</v>
      </c>
      <c r="F1900" s="329" t="s">
        <v>97</v>
      </c>
      <c r="G1900" s="329" t="s">
        <v>564</v>
      </c>
      <c r="H1900" s="4" t="str">
        <f t="shared" si="111"/>
        <v>Ⅴ-1-就職-計・2</v>
      </c>
      <c r="J1900" s="4">
        <f t="shared" si="110"/>
        <v>1</v>
      </c>
    </row>
    <row r="1901" spans="1:10" ht="18" customHeight="1">
      <c r="A1901" s="366"/>
      <c r="B1901" s="367" t="s">
        <v>547</v>
      </c>
      <c r="C1901" s="9"/>
      <c r="D1901" s="658">
        <f>学校2１頁!I41</f>
        <v>0</v>
      </c>
      <c r="E1901" s="329" t="s">
        <v>517</v>
      </c>
      <c r="F1901" s="329" t="s">
        <v>97</v>
      </c>
      <c r="G1901" s="329" t="s">
        <v>564</v>
      </c>
      <c r="H1901" s="4" t="str">
        <f t="shared" si="111"/>
        <v>Ⅴ-1-就職-計・3</v>
      </c>
      <c r="J1901" s="4">
        <f t="shared" si="110"/>
        <v>1</v>
      </c>
    </row>
    <row r="1902" spans="1:10" ht="18" customHeight="1">
      <c r="A1902" s="366"/>
      <c r="B1902" s="367" t="s">
        <v>548</v>
      </c>
      <c r="C1902" s="9"/>
      <c r="D1902" s="655">
        <f>学校2１頁!I42</f>
        <v>0</v>
      </c>
      <c r="E1902" s="329" t="s">
        <v>517</v>
      </c>
      <c r="F1902" s="329" t="s">
        <v>97</v>
      </c>
      <c r="G1902" s="329" t="s">
        <v>564</v>
      </c>
      <c r="H1902" s="4" t="str">
        <f t="shared" si="111"/>
        <v>Ⅴ-1-就職-計・4</v>
      </c>
      <c r="J1902" s="4">
        <f t="shared" ref="J1902:J1965" si="112">COUNTIF($H$2:$H$2903,H1902)</f>
        <v>1</v>
      </c>
    </row>
    <row r="1903" spans="1:10" ht="18" customHeight="1">
      <c r="A1903" s="366"/>
      <c r="B1903" s="862" t="s">
        <v>549</v>
      </c>
      <c r="C1903" s="800"/>
      <c r="D1903" s="655">
        <f>学校2１頁!I43</f>
        <v>0</v>
      </c>
      <c r="E1903" s="329" t="s">
        <v>517</v>
      </c>
      <c r="F1903" s="329" t="s">
        <v>97</v>
      </c>
      <c r="G1903" s="329" t="s">
        <v>564</v>
      </c>
      <c r="H1903" s="4" t="str">
        <f t="shared" si="111"/>
        <v>Ⅴ-1-就職-計・単</v>
      </c>
      <c r="J1903" s="4">
        <f t="shared" si="112"/>
        <v>1</v>
      </c>
    </row>
    <row r="1904" spans="1:10" ht="18" customHeight="1">
      <c r="A1904" s="366"/>
      <c r="B1904" s="863" t="s">
        <v>550</v>
      </c>
      <c r="C1904" s="812"/>
      <c r="D1904" s="657">
        <f>学校2１頁!I44</f>
        <v>0</v>
      </c>
      <c r="E1904" s="329" t="s">
        <v>517</v>
      </c>
      <c r="F1904" s="329" t="s">
        <v>97</v>
      </c>
      <c r="G1904" s="329" t="s">
        <v>564</v>
      </c>
      <c r="H1904" s="4" t="str">
        <f t="shared" si="111"/>
        <v>Ⅴ-1-就職-計・計</v>
      </c>
      <c r="J1904" s="4">
        <f t="shared" si="112"/>
        <v>1</v>
      </c>
    </row>
    <row r="1905" spans="1:10" ht="18" customHeight="1">
      <c r="A1905" s="860" t="s">
        <v>565</v>
      </c>
      <c r="B1905" s="861" t="s">
        <v>516</v>
      </c>
      <c r="C1905" s="845"/>
      <c r="D1905" s="792">
        <f>学校2１頁!J7</f>
        <v>0</v>
      </c>
      <c r="E1905" s="329" t="s">
        <v>517</v>
      </c>
      <c r="F1905" s="329" t="s">
        <v>97</v>
      </c>
      <c r="G1905" s="329" t="s">
        <v>566</v>
      </c>
      <c r="H1905" s="4" t="str">
        <f t="shared" si="111"/>
        <v>Ⅴ-1-高卒認定試験受験-全・普・1</v>
      </c>
      <c r="J1905" s="4">
        <f t="shared" si="112"/>
        <v>1</v>
      </c>
    </row>
    <row r="1906" spans="1:10" ht="18" customHeight="1">
      <c r="A1906" s="366" t="s">
        <v>567</v>
      </c>
      <c r="B1906" s="367" t="s">
        <v>519</v>
      </c>
      <c r="C1906" s="16"/>
      <c r="D1906" s="655">
        <f>学校2１頁!J8</f>
        <v>0</v>
      </c>
      <c r="E1906" s="329" t="s">
        <v>517</v>
      </c>
      <c r="F1906" s="329" t="s">
        <v>97</v>
      </c>
      <c r="G1906" s="329" t="s">
        <v>566</v>
      </c>
      <c r="H1906" s="4" t="str">
        <f t="shared" si="111"/>
        <v>Ⅴ-1-高卒認定試験受験-全・普・2</v>
      </c>
      <c r="J1906" s="4">
        <f t="shared" si="112"/>
        <v>1</v>
      </c>
    </row>
    <row r="1907" spans="1:10" ht="18" customHeight="1">
      <c r="A1907" s="366"/>
      <c r="B1907" s="367" t="s">
        <v>520</v>
      </c>
      <c r="C1907" s="16"/>
      <c r="D1907" s="655">
        <f>学校2１頁!J9</f>
        <v>0</v>
      </c>
      <c r="E1907" s="329" t="s">
        <v>517</v>
      </c>
      <c r="F1907" s="329" t="s">
        <v>97</v>
      </c>
      <c r="G1907" s="329" t="s">
        <v>566</v>
      </c>
      <c r="H1907" s="4" t="str">
        <f t="shared" si="111"/>
        <v>Ⅴ-1-高卒認定試験受験-全・普・3</v>
      </c>
      <c r="J1907" s="4">
        <f t="shared" si="112"/>
        <v>1</v>
      </c>
    </row>
    <row r="1908" spans="1:10" ht="18" customHeight="1">
      <c r="A1908" s="366"/>
      <c r="B1908" s="862" t="s">
        <v>521</v>
      </c>
      <c r="C1908" s="859"/>
      <c r="D1908" s="655">
        <f>学校2１頁!J10</f>
        <v>0</v>
      </c>
      <c r="E1908" s="329" t="s">
        <v>517</v>
      </c>
      <c r="F1908" s="329" t="s">
        <v>97</v>
      </c>
      <c r="G1908" s="329" t="s">
        <v>566</v>
      </c>
      <c r="H1908" s="4" t="str">
        <f t="shared" si="111"/>
        <v>Ⅴ-1-高卒認定試験受験-全・普・単</v>
      </c>
      <c r="J1908" s="4">
        <f t="shared" si="112"/>
        <v>1</v>
      </c>
    </row>
    <row r="1909" spans="1:10" ht="18" customHeight="1">
      <c r="A1909" s="366"/>
      <c r="B1909" s="862" t="s">
        <v>522</v>
      </c>
      <c r="C1909" s="859"/>
      <c r="D1909" s="655">
        <f>学校2１頁!J11</f>
        <v>0</v>
      </c>
      <c r="E1909" s="329" t="s">
        <v>517</v>
      </c>
      <c r="F1909" s="329" t="s">
        <v>97</v>
      </c>
      <c r="G1909" s="329" t="s">
        <v>566</v>
      </c>
      <c r="H1909" s="4" t="str">
        <f t="shared" ref="H1909:H1972" si="113">E1909&amp;F1909&amp;G1909&amp;B1909</f>
        <v>Ⅴ-1-高卒認定試験受験-全・普・計</v>
      </c>
      <c r="J1909" s="4">
        <f t="shared" si="112"/>
        <v>1</v>
      </c>
    </row>
    <row r="1910" spans="1:10" ht="18" customHeight="1">
      <c r="A1910" s="366"/>
      <c r="B1910" s="861" t="s">
        <v>523</v>
      </c>
      <c r="C1910" s="845"/>
      <c r="D1910" s="792">
        <f>学校2１頁!J12</f>
        <v>0</v>
      </c>
      <c r="E1910" s="329" t="s">
        <v>517</v>
      </c>
      <c r="F1910" s="329" t="s">
        <v>97</v>
      </c>
      <c r="G1910" s="329" t="s">
        <v>566</v>
      </c>
      <c r="H1910" s="4" t="str">
        <f t="shared" si="113"/>
        <v>Ⅴ-1-高卒認定試験受験-全・専・1</v>
      </c>
      <c r="J1910" s="4">
        <f t="shared" si="112"/>
        <v>1</v>
      </c>
    </row>
    <row r="1911" spans="1:10" ht="18" customHeight="1">
      <c r="A1911" s="366"/>
      <c r="B1911" s="367" t="s">
        <v>524</v>
      </c>
      <c r="C1911" s="16"/>
      <c r="D1911" s="655">
        <f>学校2１頁!J13</f>
        <v>0</v>
      </c>
      <c r="E1911" s="329" t="s">
        <v>517</v>
      </c>
      <c r="F1911" s="329" t="s">
        <v>97</v>
      </c>
      <c r="G1911" s="329" t="s">
        <v>566</v>
      </c>
      <c r="H1911" s="4" t="str">
        <f t="shared" si="113"/>
        <v>Ⅴ-1-高卒認定試験受験-全・専・2</v>
      </c>
      <c r="J1911" s="4">
        <f t="shared" si="112"/>
        <v>1</v>
      </c>
    </row>
    <row r="1912" spans="1:10" ht="18" customHeight="1">
      <c r="A1912" s="366"/>
      <c r="B1912" s="367" t="s">
        <v>525</v>
      </c>
      <c r="C1912" s="16"/>
      <c r="D1912" s="655">
        <f>学校2１頁!J14</f>
        <v>0</v>
      </c>
      <c r="E1912" s="329" t="s">
        <v>517</v>
      </c>
      <c r="F1912" s="329" t="s">
        <v>97</v>
      </c>
      <c r="G1912" s="329" t="s">
        <v>566</v>
      </c>
      <c r="H1912" s="4" t="str">
        <f t="shared" si="113"/>
        <v>Ⅴ-1-高卒認定試験受験-全・専・3</v>
      </c>
      <c r="J1912" s="4">
        <f t="shared" si="112"/>
        <v>1</v>
      </c>
    </row>
    <row r="1913" spans="1:10" ht="18" customHeight="1">
      <c r="A1913" s="366"/>
      <c r="B1913" s="862" t="s">
        <v>526</v>
      </c>
      <c r="C1913" s="859"/>
      <c r="D1913" s="655">
        <f>学校2１頁!J15</f>
        <v>0</v>
      </c>
      <c r="E1913" s="329" t="s">
        <v>517</v>
      </c>
      <c r="F1913" s="329" t="s">
        <v>97</v>
      </c>
      <c r="G1913" s="329" t="s">
        <v>566</v>
      </c>
      <c r="H1913" s="4" t="str">
        <f t="shared" si="113"/>
        <v>Ⅴ-1-高卒認定試験受験-全・専・単</v>
      </c>
      <c r="J1913" s="4">
        <f t="shared" si="112"/>
        <v>1</v>
      </c>
    </row>
    <row r="1914" spans="1:10" ht="18" customHeight="1">
      <c r="A1914" s="366"/>
      <c r="B1914" s="367" t="s">
        <v>527</v>
      </c>
      <c r="C1914" s="16"/>
      <c r="D1914" s="655">
        <f>学校2１頁!J16</f>
        <v>0</v>
      </c>
      <c r="E1914" s="329" t="s">
        <v>517</v>
      </c>
      <c r="F1914" s="329" t="s">
        <v>97</v>
      </c>
      <c r="G1914" s="329" t="s">
        <v>566</v>
      </c>
      <c r="H1914" s="4" t="str">
        <f t="shared" si="113"/>
        <v>Ⅴ-1-高卒認定試験受験-全・専・計</v>
      </c>
      <c r="J1914" s="4">
        <f t="shared" si="112"/>
        <v>1</v>
      </c>
    </row>
    <row r="1915" spans="1:10" ht="18" customHeight="1">
      <c r="A1915" s="366"/>
      <c r="B1915" s="861" t="s">
        <v>528</v>
      </c>
      <c r="C1915" s="845"/>
      <c r="D1915" s="792">
        <f>学校2１頁!J17</f>
        <v>0</v>
      </c>
      <c r="E1915" s="329" t="s">
        <v>517</v>
      </c>
      <c r="F1915" s="329" t="s">
        <v>97</v>
      </c>
      <c r="G1915" s="329" t="s">
        <v>566</v>
      </c>
      <c r="H1915" s="4" t="str">
        <f t="shared" si="113"/>
        <v>Ⅴ-1-高卒認定試験受験-全・総・1</v>
      </c>
      <c r="J1915" s="4">
        <f t="shared" si="112"/>
        <v>1</v>
      </c>
    </row>
    <row r="1916" spans="1:10" ht="18" customHeight="1">
      <c r="A1916" s="366"/>
      <c r="B1916" s="367" t="s">
        <v>529</v>
      </c>
      <c r="C1916" s="16"/>
      <c r="D1916" s="655">
        <f>学校2１頁!J18</f>
        <v>0</v>
      </c>
      <c r="E1916" s="329" t="s">
        <v>517</v>
      </c>
      <c r="F1916" s="329" t="s">
        <v>97</v>
      </c>
      <c r="G1916" s="329" t="s">
        <v>566</v>
      </c>
      <c r="H1916" s="4" t="str">
        <f t="shared" si="113"/>
        <v>Ⅴ-1-高卒認定試験受験-全・総・2</v>
      </c>
      <c r="J1916" s="4">
        <f t="shared" si="112"/>
        <v>1</v>
      </c>
    </row>
    <row r="1917" spans="1:10" ht="18" customHeight="1">
      <c r="A1917" s="366"/>
      <c r="B1917" s="367" t="s">
        <v>530</v>
      </c>
      <c r="C1917" s="16"/>
      <c r="D1917" s="655">
        <f>学校2１頁!J19</f>
        <v>0</v>
      </c>
      <c r="E1917" s="329" t="s">
        <v>517</v>
      </c>
      <c r="F1917" s="329" t="s">
        <v>97</v>
      </c>
      <c r="G1917" s="329" t="s">
        <v>566</v>
      </c>
      <c r="H1917" s="4" t="str">
        <f t="shared" si="113"/>
        <v>Ⅴ-1-高卒認定試験受験-全・総・3</v>
      </c>
      <c r="J1917" s="4">
        <f t="shared" si="112"/>
        <v>1</v>
      </c>
    </row>
    <row r="1918" spans="1:10" ht="18" customHeight="1">
      <c r="A1918" s="366"/>
      <c r="B1918" s="862" t="s">
        <v>531</v>
      </c>
      <c r="C1918" s="859"/>
      <c r="D1918" s="655">
        <f>学校2１頁!J20</f>
        <v>0</v>
      </c>
      <c r="E1918" s="329" t="s">
        <v>517</v>
      </c>
      <c r="F1918" s="329" t="s">
        <v>97</v>
      </c>
      <c r="G1918" s="329" t="s">
        <v>566</v>
      </c>
      <c r="H1918" s="4" t="str">
        <f t="shared" si="113"/>
        <v>Ⅴ-1-高卒認定試験受験-全・総・単</v>
      </c>
      <c r="J1918" s="4">
        <f t="shared" si="112"/>
        <v>1</v>
      </c>
    </row>
    <row r="1919" spans="1:10" ht="18" customHeight="1">
      <c r="A1919" s="366"/>
      <c r="B1919" s="367" t="s">
        <v>532</v>
      </c>
      <c r="C1919" s="16"/>
      <c r="D1919" s="655">
        <f>学校2１頁!J21</f>
        <v>0</v>
      </c>
      <c r="E1919" s="329" t="s">
        <v>517</v>
      </c>
      <c r="F1919" s="329" t="s">
        <v>97</v>
      </c>
      <c r="G1919" s="329" t="s">
        <v>566</v>
      </c>
      <c r="H1919" s="4" t="str">
        <f t="shared" si="113"/>
        <v>Ⅴ-1-高卒認定試験受験-全・総・計</v>
      </c>
      <c r="J1919" s="4">
        <f t="shared" si="112"/>
        <v>1</v>
      </c>
    </row>
    <row r="1920" spans="1:10" ht="18" customHeight="1">
      <c r="A1920" s="366"/>
      <c r="B1920" s="861" t="s">
        <v>533</v>
      </c>
      <c r="C1920" s="803"/>
      <c r="D1920" s="792">
        <f>学校2１頁!J22</f>
        <v>0</v>
      </c>
      <c r="E1920" s="329" t="s">
        <v>517</v>
      </c>
      <c r="F1920" s="329" t="s">
        <v>97</v>
      </c>
      <c r="G1920" s="329" t="s">
        <v>566</v>
      </c>
      <c r="H1920" s="4" t="str">
        <f t="shared" si="113"/>
        <v>Ⅴ-1-高卒認定試験受験-全・計・1</v>
      </c>
      <c r="J1920" s="4">
        <f t="shared" si="112"/>
        <v>1</v>
      </c>
    </row>
    <row r="1921" spans="1:10" ht="18" customHeight="1">
      <c r="A1921" s="366"/>
      <c r="B1921" s="367" t="s">
        <v>534</v>
      </c>
      <c r="C1921" s="9"/>
      <c r="D1921" s="658">
        <f>学校2１頁!J23</f>
        <v>0</v>
      </c>
      <c r="E1921" s="329" t="s">
        <v>517</v>
      </c>
      <c r="F1921" s="329" t="s">
        <v>97</v>
      </c>
      <c r="G1921" s="329" t="s">
        <v>566</v>
      </c>
      <c r="H1921" s="4" t="str">
        <f t="shared" si="113"/>
        <v>Ⅴ-1-高卒認定試験受験-全・計・2</v>
      </c>
      <c r="J1921" s="4">
        <f t="shared" si="112"/>
        <v>1</v>
      </c>
    </row>
    <row r="1922" spans="1:10" ht="18" customHeight="1">
      <c r="A1922" s="366"/>
      <c r="B1922" s="367" t="s">
        <v>535</v>
      </c>
      <c r="C1922" s="9"/>
      <c r="D1922" s="655">
        <f>学校2１頁!J24</f>
        <v>0</v>
      </c>
      <c r="E1922" s="329" t="s">
        <v>517</v>
      </c>
      <c r="F1922" s="329" t="s">
        <v>97</v>
      </c>
      <c r="G1922" s="329" t="s">
        <v>566</v>
      </c>
      <c r="H1922" s="4" t="str">
        <f t="shared" si="113"/>
        <v>Ⅴ-1-高卒認定試験受験-全・計・3</v>
      </c>
      <c r="J1922" s="4">
        <f t="shared" si="112"/>
        <v>1</v>
      </c>
    </row>
    <row r="1923" spans="1:10" ht="18" customHeight="1">
      <c r="A1923" s="366"/>
      <c r="B1923" s="862" t="s">
        <v>536</v>
      </c>
      <c r="C1923" s="800"/>
      <c r="D1923" s="655">
        <f>学校2１頁!J25</f>
        <v>0</v>
      </c>
      <c r="E1923" s="329" t="s">
        <v>517</v>
      </c>
      <c r="F1923" s="329" t="s">
        <v>97</v>
      </c>
      <c r="G1923" s="329" t="s">
        <v>566</v>
      </c>
      <c r="H1923" s="4" t="str">
        <f t="shared" si="113"/>
        <v>Ⅴ-1-高卒認定試験受験-全・計・単</v>
      </c>
      <c r="J1923" s="4">
        <f t="shared" si="112"/>
        <v>1</v>
      </c>
    </row>
    <row r="1924" spans="1:10" ht="18" customHeight="1">
      <c r="A1924" s="366"/>
      <c r="B1924" s="863" t="s">
        <v>537</v>
      </c>
      <c r="C1924" s="800"/>
      <c r="D1924" s="657">
        <f>学校2１頁!J26</f>
        <v>0</v>
      </c>
      <c r="E1924" s="329" t="s">
        <v>517</v>
      </c>
      <c r="F1924" s="329" t="s">
        <v>97</v>
      </c>
      <c r="G1924" s="329" t="s">
        <v>566</v>
      </c>
      <c r="H1924" s="4" t="str">
        <f t="shared" si="113"/>
        <v>Ⅴ-1-高卒認定試験受験-全・計・計</v>
      </c>
      <c r="J1924" s="4">
        <f t="shared" si="112"/>
        <v>1</v>
      </c>
    </row>
    <row r="1925" spans="1:10" ht="18" customHeight="1">
      <c r="A1925" s="366"/>
      <c r="B1925" s="861" t="s">
        <v>441</v>
      </c>
      <c r="C1925" s="845"/>
      <c r="D1925" s="792">
        <f>学校2１頁!J27</f>
        <v>0</v>
      </c>
      <c r="E1925" s="329" t="s">
        <v>517</v>
      </c>
      <c r="F1925" s="329" t="s">
        <v>97</v>
      </c>
      <c r="G1925" s="329" t="s">
        <v>566</v>
      </c>
      <c r="H1925" s="4" t="str">
        <f t="shared" si="113"/>
        <v>Ⅴ-1-高卒認定試験受験-定・1</v>
      </c>
      <c r="J1925" s="4">
        <f t="shared" si="112"/>
        <v>1</v>
      </c>
    </row>
    <row r="1926" spans="1:10" ht="18" customHeight="1">
      <c r="A1926" s="366"/>
      <c r="B1926" s="367" t="s">
        <v>442</v>
      </c>
      <c r="C1926" s="16"/>
      <c r="D1926" s="655">
        <f>学校2１頁!J28</f>
        <v>0</v>
      </c>
      <c r="E1926" s="329" t="s">
        <v>517</v>
      </c>
      <c r="F1926" s="329" t="s">
        <v>97</v>
      </c>
      <c r="G1926" s="329" t="s">
        <v>566</v>
      </c>
      <c r="H1926" s="4" t="str">
        <f t="shared" si="113"/>
        <v>Ⅴ-1-高卒認定試験受験-定・2</v>
      </c>
      <c r="J1926" s="4">
        <f t="shared" si="112"/>
        <v>1</v>
      </c>
    </row>
    <row r="1927" spans="1:10" ht="18" customHeight="1">
      <c r="A1927" s="366"/>
      <c r="B1927" s="367" t="s">
        <v>443</v>
      </c>
      <c r="C1927" s="16"/>
      <c r="D1927" s="655">
        <f>学校2１頁!J29</f>
        <v>0</v>
      </c>
      <c r="E1927" s="329" t="s">
        <v>517</v>
      </c>
      <c r="F1927" s="329" t="s">
        <v>97</v>
      </c>
      <c r="G1927" s="329" t="s">
        <v>566</v>
      </c>
      <c r="H1927" s="4" t="str">
        <f t="shared" si="113"/>
        <v>Ⅴ-1-高卒認定試験受験-定・3</v>
      </c>
      <c r="J1927" s="4">
        <f t="shared" si="112"/>
        <v>1</v>
      </c>
    </row>
    <row r="1928" spans="1:10" ht="18" customHeight="1">
      <c r="A1928" s="366"/>
      <c r="B1928" s="367" t="s">
        <v>444</v>
      </c>
      <c r="C1928" s="16"/>
      <c r="D1928" s="655">
        <f>学校2１頁!J30</f>
        <v>0</v>
      </c>
      <c r="E1928" s="329" t="s">
        <v>517</v>
      </c>
      <c r="F1928" s="329" t="s">
        <v>97</v>
      </c>
      <c r="G1928" s="329" t="s">
        <v>566</v>
      </c>
      <c r="H1928" s="4" t="str">
        <f t="shared" si="113"/>
        <v>Ⅴ-1-高卒認定試験受験-定・4</v>
      </c>
      <c r="J1928" s="4">
        <f t="shared" si="112"/>
        <v>1</v>
      </c>
    </row>
    <row r="1929" spans="1:10" ht="18" customHeight="1">
      <c r="A1929" s="366"/>
      <c r="B1929" s="862" t="s">
        <v>445</v>
      </c>
      <c r="C1929" s="859"/>
      <c r="D1929" s="655">
        <f>学校2１頁!J31</f>
        <v>0</v>
      </c>
      <c r="E1929" s="329" t="s">
        <v>517</v>
      </c>
      <c r="F1929" s="329" t="s">
        <v>97</v>
      </c>
      <c r="G1929" s="329" t="s">
        <v>566</v>
      </c>
      <c r="H1929" s="4" t="str">
        <f t="shared" si="113"/>
        <v>Ⅴ-1-高卒認定試験受験-定・単</v>
      </c>
      <c r="J1929" s="4">
        <f t="shared" si="112"/>
        <v>1</v>
      </c>
    </row>
    <row r="1930" spans="1:10" ht="18" customHeight="1">
      <c r="A1930" s="366"/>
      <c r="B1930" s="367" t="s">
        <v>538</v>
      </c>
      <c r="C1930" s="16"/>
      <c r="D1930" s="655">
        <f>学校2１頁!J32</f>
        <v>0</v>
      </c>
      <c r="E1930" s="329" t="s">
        <v>517</v>
      </c>
      <c r="F1930" s="329" t="s">
        <v>97</v>
      </c>
      <c r="G1930" s="329" t="s">
        <v>566</v>
      </c>
      <c r="H1930" s="4" t="str">
        <f t="shared" si="113"/>
        <v>Ⅴ-1-高卒認定試験受験-定・計</v>
      </c>
      <c r="J1930" s="4">
        <f t="shared" si="112"/>
        <v>1</v>
      </c>
    </row>
    <row r="1931" spans="1:10" ht="18" customHeight="1">
      <c r="A1931" s="366"/>
      <c r="B1931" s="861" t="s">
        <v>539</v>
      </c>
      <c r="C1931" s="845"/>
      <c r="D1931" s="792">
        <f>学校2１頁!J33</f>
        <v>0</v>
      </c>
      <c r="E1931" s="329" t="s">
        <v>517</v>
      </c>
      <c r="F1931" s="329" t="s">
        <v>97</v>
      </c>
      <c r="G1931" s="329" t="s">
        <v>566</v>
      </c>
      <c r="H1931" s="4" t="str">
        <f t="shared" si="113"/>
        <v>Ⅴ-1-高卒認定試験受験-通・1</v>
      </c>
      <c r="J1931" s="4">
        <f t="shared" si="112"/>
        <v>1</v>
      </c>
    </row>
    <row r="1932" spans="1:10" ht="18" customHeight="1">
      <c r="A1932" s="366"/>
      <c r="B1932" s="367" t="s">
        <v>540</v>
      </c>
      <c r="C1932" s="16"/>
      <c r="D1932" s="655">
        <f>学校2１頁!J34</f>
        <v>0</v>
      </c>
      <c r="E1932" s="329" t="s">
        <v>517</v>
      </c>
      <c r="F1932" s="329" t="s">
        <v>97</v>
      </c>
      <c r="G1932" s="329" t="s">
        <v>566</v>
      </c>
      <c r="H1932" s="4" t="str">
        <f t="shared" si="113"/>
        <v>Ⅴ-1-高卒認定試験受験-通・2</v>
      </c>
      <c r="J1932" s="4">
        <f t="shared" si="112"/>
        <v>1</v>
      </c>
    </row>
    <row r="1933" spans="1:10" ht="18" customHeight="1">
      <c r="A1933" s="366"/>
      <c r="B1933" s="367" t="s">
        <v>541</v>
      </c>
      <c r="C1933" s="16"/>
      <c r="D1933" s="655">
        <f>学校2１頁!J35</f>
        <v>0</v>
      </c>
      <c r="E1933" s="329" t="s">
        <v>517</v>
      </c>
      <c r="F1933" s="329" t="s">
        <v>97</v>
      </c>
      <c r="G1933" s="329" t="s">
        <v>566</v>
      </c>
      <c r="H1933" s="4" t="str">
        <f t="shared" si="113"/>
        <v>Ⅴ-1-高卒認定試験受験-通・3</v>
      </c>
      <c r="J1933" s="4">
        <f t="shared" si="112"/>
        <v>1</v>
      </c>
    </row>
    <row r="1934" spans="1:10" ht="18" customHeight="1">
      <c r="A1934" s="366"/>
      <c r="B1934" s="367" t="s">
        <v>542</v>
      </c>
      <c r="C1934" s="16"/>
      <c r="D1934" s="655">
        <f>学校2１頁!J36</f>
        <v>0</v>
      </c>
      <c r="E1934" s="329" t="s">
        <v>517</v>
      </c>
      <c r="F1934" s="329" t="s">
        <v>97</v>
      </c>
      <c r="G1934" s="329" t="s">
        <v>566</v>
      </c>
      <c r="H1934" s="4" t="str">
        <f t="shared" si="113"/>
        <v>Ⅴ-1-高卒認定試験受験-通・4</v>
      </c>
      <c r="J1934" s="4">
        <f t="shared" si="112"/>
        <v>1</v>
      </c>
    </row>
    <row r="1935" spans="1:10" ht="18" customHeight="1">
      <c r="A1935" s="366"/>
      <c r="B1935" s="862" t="s">
        <v>543</v>
      </c>
      <c r="C1935" s="859"/>
      <c r="D1935" s="655">
        <f>学校2１頁!J37</f>
        <v>0</v>
      </c>
      <c r="E1935" s="329" t="s">
        <v>517</v>
      </c>
      <c r="F1935" s="329" t="s">
        <v>97</v>
      </c>
      <c r="G1935" s="329" t="s">
        <v>566</v>
      </c>
      <c r="H1935" s="4" t="str">
        <f t="shared" si="113"/>
        <v>Ⅴ-1-高卒認定試験受験-通・単</v>
      </c>
      <c r="J1935" s="4">
        <f t="shared" si="112"/>
        <v>1</v>
      </c>
    </row>
    <row r="1936" spans="1:10" ht="18" customHeight="1">
      <c r="A1936" s="366"/>
      <c r="B1936" s="367" t="s">
        <v>544</v>
      </c>
      <c r="C1936" s="16"/>
      <c r="D1936" s="655">
        <f>学校2１頁!J38</f>
        <v>0</v>
      </c>
      <c r="E1936" s="329" t="s">
        <v>517</v>
      </c>
      <c r="F1936" s="329" t="s">
        <v>97</v>
      </c>
      <c r="G1936" s="329" t="s">
        <v>566</v>
      </c>
      <c r="H1936" s="4" t="str">
        <f t="shared" si="113"/>
        <v>Ⅴ-1-高卒認定試験受験-通・計</v>
      </c>
      <c r="J1936" s="4">
        <f t="shared" si="112"/>
        <v>1</v>
      </c>
    </row>
    <row r="1937" spans="1:10" ht="18" customHeight="1">
      <c r="A1937" s="366"/>
      <c r="B1937" s="861" t="s">
        <v>545</v>
      </c>
      <c r="C1937" s="803"/>
      <c r="D1937" s="817">
        <f>学校2１頁!J39</f>
        <v>0</v>
      </c>
      <c r="E1937" s="329" t="s">
        <v>517</v>
      </c>
      <c r="F1937" s="329" t="s">
        <v>97</v>
      </c>
      <c r="G1937" s="329" t="s">
        <v>566</v>
      </c>
      <c r="H1937" s="4" t="str">
        <f t="shared" si="113"/>
        <v>Ⅴ-1-高卒認定試験受験-計・1</v>
      </c>
      <c r="J1937" s="4">
        <f t="shared" si="112"/>
        <v>1</v>
      </c>
    </row>
    <row r="1938" spans="1:10" ht="18" customHeight="1">
      <c r="A1938" s="366"/>
      <c r="B1938" s="367" t="s">
        <v>546</v>
      </c>
      <c r="C1938" s="9"/>
      <c r="D1938" s="655">
        <f>学校2１頁!J40</f>
        <v>0</v>
      </c>
      <c r="E1938" s="329" t="s">
        <v>517</v>
      </c>
      <c r="F1938" s="329" t="s">
        <v>97</v>
      </c>
      <c r="G1938" s="329" t="s">
        <v>566</v>
      </c>
      <c r="H1938" s="4" t="str">
        <f t="shared" si="113"/>
        <v>Ⅴ-1-高卒認定試験受験-計・2</v>
      </c>
      <c r="J1938" s="4">
        <f t="shared" si="112"/>
        <v>1</v>
      </c>
    </row>
    <row r="1939" spans="1:10" ht="18" customHeight="1">
      <c r="A1939" s="366"/>
      <c r="B1939" s="367" t="s">
        <v>547</v>
      </c>
      <c r="C1939" s="9"/>
      <c r="D1939" s="658">
        <f>学校2１頁!J41</f>
        <v>0</v>
      </c>
      <c r="E1939" s="329" t="s">
        <v>517</v>
      </c>
      <c r="F1939" s="329" t="s">
        <v>97</v>
      </c>
      <c r="G1939" s="329" t="s">
        <v>566</v>
      </c>
      <c r="H1939" s="4" t="str">
        <f t="shared" si="113"/>
        <v>Ⅴ-1-高卒認定試験受験-計・3</v>
      </c>
      <c r="J1939" s="4">
        <f t="shared" si="112"/>
        <v>1</v>
      </c>
    </row>
    <row r="1940" spans="1:10" ht="18" customHeight="1">
      <c r="A1940" s="366"/>
      <c r="B1940" s="367" t="s">
        <v>548</v>
      </c>
      <c r="C1940" s="9"/>
      <c r="D1940" s="655">
        <f>学校2１頁!J42</f>
        <v>0</v>
      </c>
      <c r="E1940" s="329" t="s">
        <v>517</v>
      </c>
      <c r="F1940" s="329" t="s">
        <v>97</v>
      </c>
      <c r="G1940" s="329" t="s">
        <v>566</v>
      </c>
      <c r="H1940" s="4" t="str">
        <f t="shared" si="113"/>
        <v>Ⅴ-1-高卒認定試験受験-計・4</v>
      </c>
      <c r="J1940" s="4">
        <f t="shared" si="112"/>
        <v>1</v>
      </c>
    </row>
    <row r="1941" spans="1:10" ht="18" customHeight="1">
      <c r="A1941" s="366"/>
      <c r="B1941" s="862" t="s">
        <v>549</v>
      </c>
      <c r="C1941" s="800"/>
      <c r="D1941" s="655">
        <f>学校2１頁!J43</f>
        <v>0</v>
      </c>
      <c r="E1941" s="329" t="s">
        <v>517</v>
      </c>
      <c r="F1941" s="329" t="s">
        <v>97</v>
      </c>
      <c r="G1941" s="329" t="s">
        <v>566</v>
      </c>
      <c r="H1941" s="4" t="str">
        <f t="shared" si="113"/>
        <v>Ⅴ-1-高卒認定試験受験-計・単</v>
      </c>
      <c r="J1941" s="4">
        <f t="shared" si="112"/>
        <v>1</v>
      </c>
    </row>
    <row r="1942" spans="1:10" ht="18" customHeight="1">
      <c r="A1942" s="366"/>
      <c r="B1942" s="863" t="s">
        <v>550</v>
      </c>
      <c r="C1942" s="812"/>
      <c r="D1942" s="657">
        <f>学校2１頁!J44</f>
        <v>0</v>
      </c>
      <c r="E1942" s="329" t="s">
        <v>517</v>
      </c>
      <c r="F1942" s="329" t="s">
        <v>97</v>
      </c>
      <c r="G1942" s="329" t="s">
        <v>566</v>
      </c>
      <c r="H1942" s="4" t="str">
        <f t="shared" si="113"/>
        <v>Ⅴ-1-高卒認定試験受験-計・計</v>
      </c>
      <c r="J1942" s="4">
        <f t="shared" si="112"/>
        <v>1</v>
      </c>
    </row>
    <row r="1943" spans="1:10" ht="18" customHeight="1">
      <c r="A1943" s="860" t="s">
        <v>568</v>
      </c>
      <c r="B1943" s="861" t="s">
        <v>516</v>
      </c>
      <c r="C1943" s="845"/>
      <c r="D1943" s="792">
        <f>学校2１頁!K7</f>
        <v>0</v>
      </c>
      <c r="E1943" s="329" t="s">
        <v>517</v>
      </c>
      <c r="F1943" s="329" t="s">
        <v>97</v>
      </c>
      <c r="G1943" s="329" t="s">
        <v>569</v>
      </c>
      <c r="H1943" s="4" t="str">
        <f t="shared" si="113"/>
        <v>Ⅴ-1-進路変更その他-全・普・1</v>
      </c>
      <c r="J1943" s="4">
        <f t="shared" si="112"/>
        <v>1</v>
      </c>
    </row>
    <row r="1944" spans="1:10" ht="18" customHeight="1">
      <c r="A1944" s="366"/>
      <c r="B1944" s="367" t="s">
        <v>519</v>
      </c>
      <c r="C1944" s="16"/>
      <c r="D1944" s="655">
        <f>学校2１頁!K8</f>
        <v>0</v>
      </c>
      <c r="E1944" s="329" t="s">
        <v>517</v>
      </c>
      <c r="F1944" s="329" t="s">
        <v>97</v>
      </c>
      <c r="G1944" s="329" t="s">
        <v>569</v>
      </c>
      <c r="H1944" s="4" t="str">
        <f t="shared" si="113"/>
        <v>Ⅴ-1-進路変更その他-全・普・2</v>
      </c>
      <c r="J1944" s="4">
        <f t="shared" si="112"/>
        <v>1</v>
      </c>
    </row>
    <row r="1945" spans="1:10" ht="18" customHeight="1">
      <c r="A1945" s="366"/>
      <c r="B1945" s="367" t="s">
        <v>520</v>
      </c>
      <c r="C1945" s="16"/>
      <c r="D1945" s="655">
        <f>学校2１頁!K9</f>
        <v>0</v>
      </c>
      <c r="E1945" s="329" t="s">
        <v>517</v>
      </c>
      <c r="F1945" s="329" t="s">
        <v>97</v>
      </c>
      <c r="G1945" s="329" t="s">
        <v>569</v>
      </c>
      <c r="H1945" s="4" t="str">
        <f t="shared" si="113"/>
        <v>Ⅴ-1-進路変更その他-全・普・3</v>
      </c>
      <c r="J1945" s="4">
        <f t="shared" si="112"/>
        <v>1</v>
      </c>
    </row>
    <row r="1946" spans="1:10" ht="18" customHeight="1">
      <c r="A1946" s="366"/>
      <c r="B1946" s="862" t="s">
        <v>521</v>
      </c>
      <c r="C1946" s="859"/>
      <c r="D1946" s="655">
        <f>学校2１頁!K10</f>
        <v>0</v>
      </c>
      <c r="E1946" s="329" t="s">
        <v>517</v>
      </c>
      <c r="F1946" s="329" t="s">
        <v>97</v>
      </c>
      <c r="G1946" s="329" t="s">
        <v>569</v>
      </c>
      <c r="H1946" s="4" t="str">
        <f t="shared" si="113"/>
        <v>Ⅴ-1-進路変更その他-全・普・単</v>
      </c>
      <c r="J1946" s="4">
        <f t="shared" si="112"/>
        <v>1</v>
      </c>
    </row>
    <row r="1947" spans="1:10" ht="18" customHeight="1">
      <c r="A1947" s="366"/>
      <c r="B1947" s="862" t="s">
        <v>522</v>
      </c>
      <c r="C1947" s="859"/>
      <c r="D1947" s="655">
        <f>学校2１頁!K11</f>
        <v>0</v>
      </c>
      <c r="E1947" s="329" t="s">
        <v>517</v>
      </c>
      <c r="F1947" s="329" t="s">
        <v>97</v>
      </c>
      <c r="G1947" s="329" t="s">
        <v>569</v>
      </c>
      <c r="H1947" s="4" t="str">
        <f t="shared" si="113"/>
        <v>Ⅴ-1-進路変更その他-全・普・計</v>
      </c>
      <c r="J1947" s="4">
        <f t="shared" si="112"/>
        <v>1</v>
      </c>
    </row>
    <row r="1948" spans="1:10" ht="18" customHeight="1">
      <c r="A1948" s="366"/>
      <c r="B1948" s="861" t="s">
        <v>523</v>
      </c>
      <c r="C1948" s="845"/>
      <c r="D1948" s="792">
        <f>学校2１頁!K12</f>
        <v>0</v>
      </c>
      <c r="E1948" s="329" t="s">
        <v>517</v>
      </c>
      <c r="F1948" s="329" t="s">
        <v>97</v>
      </c>
      <c r="G1948" s="329" t="s">
        <v>569</v>
      </c>
      <c r="H1948" s="4" t="str">
        <f t="shared" si="113"/>
        <v>Ⅴ-1-進路変更その他-全・専・1</v>
      </c>
      <c r="J1948" s="4">
        <f t="shared" si="112"/>
        <v>1</v>
      </c>
    </row>
    <row r="1949" spans="1:10" ht="18" customHeight="1">
      <c r="A1949" s="366"/>
      <c r="B1949" s="367" t="s">
        <v>524</v>
      </c>
      <c r="C1949" s="16"/>
      <c r="D1949" s="655">
        <f>学校2１頁!K13</f>
        <v>0</v>
      </c>
      <c r="E1949" s="329" t="s">
        <v>517</v>
      </c>
      <c r="F1949" s="329" t="s">
        <v>97</v>
      </c>
      <c r="G1949" s="329" t="s">
        <v>569</v>
      </c>
      <c r="H1949" s="4" t="str">
        <f t="shared" si="113"/>
        <v>Ⅴ-1-進路変更その他-全・専・2</v>
      </c>
      <c r="J1949" s="4">
        <f t="shared" si="112"/>
        <v>1</v>
      </c>
    </row>
    <row r="1950" spans="1:10" ht="18" customHeight="1">
      <c r="A1950" s="366"/>
      <c r="B1950" s="367" t="s">
        <v>525</v>
      </c>
      <c r="C1950" s="16"/>
      <c r="D1950" s="655">
        <f>学校2１頁!K14</f>
        <v>0</v>
      </c>
      <c r="E1950" s="329" t="s">
        <v>517</v>
      </c>
      <c r="F1950" s="329" t="s">
        <v>97</v>
      </c>
      <c r="G1950" s="329" t="s">
        <v>569</v>
      </c>
      <c r="H1950" s="4" t="str">
        <f t="shared" si="113"/>
        <v>Ⅴ-1-進路変更その他-全・専・3</v>
      </c>
      <c r="J1950" s="4">
        <f t="shared" si="112"/>
        <v>1</v>
      </c>
    </row>
    <row r="1951" spans="1:10" ht="18" customHeight="1">
      <c r="A1951" s="366"/>
      <c r="B1951" s="862" t="s">
        <v>526</v>
      </c>
      <c r="C1951" s="859"/>
      <c r="D1951" s="655">
        <f>学校2１頁!K15</f>
        <v>0</v>
      </c>
      <c r="E1951" s="329" t="s">
        <v>517</v>
      </c>
      <c r="F1951" s="329" t="s">
        <v>97</v>
      </c>
      <c r="G1951" s="329" t="s">
        <v>569</v>
      </c>
      <c r="H1951" s="4" t="str">
        <f t="shared" si="113"/>
        <v>Ⅴ-1-進路変更その他-全・専・単</v>
      </c>
      <c r="J1951" s="4">
        <f t="shared" si="112"/>
        <v>1</v>
      </c>
    </row>
    <row r="1952" spans="1:10" ht="18" customHeight="1">
      <c r="A1952" s="366"/>
      <c r="B1952" s="367" t="s">
        <v>527</v>
      </c>
      <c r="C1952" s="16"/>
      <c r="D1952" s="655">
        <f>学校2１頁!K16</f>
        <v>0</v>
      </c>
      <c r="E1952" s="329" t="s">
        <v>517</v>
      </c>
      <c r="F1952" s="329" t="s">
        <v>97</v>
      </c>
      <c r="G1952" s="329" t="s">
        <v>569</v>
      </c>
      <c r="H1952" s="4" t="str">
        <f t="shared" si="113"/>
        <v>Ⅴ-1-進路変更その他-全・専・計</v>
      </c>
      <c r="J1952" s="4">
        <f t="shared" si="112"/>
        <v>1</v>
      </c>
    </row>
    <row r="1953" spans="1:10" ht="18" customHeight="1">
      <c r="A1953" s="366"/>
      <c r="B1953" s="861" t="s">
        <v>528</v>
      </c>
      <c r="C1953" s="845"/>
      <c r="D1953" s="792">
        <f>学校2１頁!K17</f>
        <v>0</v>
      </c>
      <c r="E1953" s="329" t="s">
        <v>517</v>
      </c>
      <c r="F1953" s="329" t="s">
        <v>97</v>
      </c>
      <c r="G1953" s="329" t="s">
        <v>569</v>
      </c>
      <c r="H1953" s="4" t="str">
        <f t="shared" si="113"/>
        <v>Ⅴ-1-進路変更その他-全・総・1</v>
      </c>
      <c r="J1953" s="4">
        <f t="shared" si="112"/>
        <v>1</v>
      </c>
    </row>
    <row r="1954" spans="1:10" ht="18" customHeight="1">
      <c r="A1954" s="366"/>
      <c r="B1954" s="367" t="s">
        <v>529</v>
      </c>
      <c r="C1954" s="16"/>
      <c r="D1954" s="655">
        <f>学校2１頁!K18</f>
        <v>0</v>
      </c>
      <c r="E1954" s="329" t="s">
        <v>517</v>
      </c>
      <c r="F1954" s="329" t="s">
        <v>97</v>
      </c>
      <c r="G1954" s="329" t="s">
        <v>569</v>
      </c>
      <c r="H1954" s="4" t="str">
        <f t="shared" si="113"/>
        <v>Ⅴ-1-進路変更その他-全・総・2</v>
      </c>
      <c r="J1954" s="4">
        <f t="shared" si="112"/>
        <v>1</v>
      </c>
    </row>
    <row r="1955" spans="1:10" ht="18" customHeight="1">
      <c r="A1955" s="366"/>
      <c r="B1955" s="367" t="s">
        <v>530</v>
      </c>
      <c r="C1955" s="16"/>
      <c r="D1955" s="655">
        <f>学校2１頁!K19</f>
        <v>0</v>
      </c>
      <c r="E1955" s="329" t="s">
        <v>517</v>
      </c>
      <c r="F1955" s="329" t="s">
        <v>97</v>
      </c>
      <c r="G1955" s="329" t="s">
        <v>569</v>
      </c>
      <c r="H1955" s="4" t="str">
        <f t="shared" si="113"/>
        <v>Ⅴ-1-進路変更その他-全・総・3</v>
      </c>
      <c r="J1955" s="4">
        <f t="shared" si="112"/>
        <v>1</v>
      </c>
    </row>
    <row r="1956" spans="1:10" ht="18" customHeight="1">
      <c r="A1956" s="366"/>
      <c r="B1956" s="862" t="s">
        <v>531</v>
      </c>
      <c r="C1956" s="859"/>
      <c r="D1956" s="655">
        <f>学校2１頁!K20</f>
        <v>0</v>
      </c>
      <c r="E1956" s="329" t="s">
        <v>517</v>
      </c>
      <c r="F1956" s="329" t="s">
        <v>97</v>
      </c>
      <c r="G1956" s="329" t="s">
        <v>569</v>
      </c>
      <c r="H1956" s="4" t="str">
        <f t="shared" si="113"/>
        <v>Ⅴ-1-進路変更その他-全・総・単</v>
      </c>
      <c r="J1956" s="4">
        <f t="shared" si="112"/>
        <v>1</v>
      </c>
    </row>
    <row r="1957" spans="1:10" ht="18" customHeight="1">
      <c r="A1957" s="366"/>
      <c r="B1957" s="367" t="s">
        <v>532</v>
      </c>
      <c r="C1957" s="16"/>
      <c r="D1957" s="655">
        <f>学校2１頁!K21</f>
        <v>0</v>
      </c>
      <c r="E1957" s="329" t="s">
        <v>517</v>
      </c>
      <c r="F1957" s="329" t="s">
        <v>97</v>
      </c>
      <c r="G1957" s="329" t="s">
        <v>569</v>
      </c>
      <c r="H1957" s="4" t="str">
        <f t="shared" si="113"/>
        <v>Ⅴ-1-進路変更その他-全・総・計</v>
      </c>
      <c r="J1957" s="4">
        <f t="shared" si="112"/>
        <v>1</v>
      </c>
    </row>
    <row r="1958" spans="1:10" ht="18" customHeight="1">
      <c r="A1958" s="366"/>
      <c r="B1958" s="861" t="s">
        <v>533</v>
      </c>
      <c r="C1958" s="803"/>
      <c r="D1958" s="792">
        <f>学校2１頁!K22</f>
        <v>0</v>
      </c>
      <c r="E1958" s="329" t="s">
        <v>517</v>
      </c>
      <c r="F1958" s="329" t="s">
        <v>97</v>
      </c>
      <c r="G1958" s="329" t="s">
        <v>569</v>
      </c>
      <c r="H1958" s="4" t="str">
        <f t="shared" si="113"/>
        <v>Ⅴ-1-進路変更その他-全・計・1</v>
      </c>
      <c r="J1958" s="4">
        <f t="shared" si="112"/>
        <v>1</v>
      </c>
    </row>
    <row r="1959" spans="1:10" ht="18" customHeight="1">
      <c r="A1959" s="366"/>
      <c r="B1959" s="367" t="s">
        <v>534</v>
      </c>
      <c r="C1959" s="9"/>
      <c r="D1959" s="658">
        <f>学校2１頁!K23</f>
        <v>0</v>
      </c>
      <c r="E1959" s="329" t="s">
        <v>517</v>
      </c>
      <c r="F1959" s="329" t="s">
        <v>97</v>
      </c>
      <c r="G1959" s="329" t="s">
        <v>569</v>
      </c>
      <c r="H1959" s="4" t="str">
        <f t="shared" si="113"/>
        <v>Ⅴ-1-進路変更その他-全・計・2</v>
      </c>
      <c r="J1959" s="4">
        <f t="shared" si="112"/>
        <v>1</v>
      </c>
    </row>
    <row r="1960" spans="1:10" ht="18" customHeight="1">
      <c r="A1960" s="366"/>
      <c r="B1960" s="367" t="s">
        <v>535</v>
      </c>
      <c r="C1960" s="9"/>
      <c r="D1960" s="655">
        <f>学校2１頁!K24</f>
        <v>0</v>
      </c>
      <c r="E1960" s="329" t="s">
        <v>517</v>
      </c>
      <c r="F1960" s="329" t="s">
        <v>97</v>
      </c>
      <c r="G1960" s="329" t="s">
        <v>569</v>
      </c>
      <c r="H1960" s="4" t="str">
        <f t="shared" si="113"/>
        <v>Ⅴ-1-進路変更その他-全・計・3</v>
      </c>
      <c r="J1960" s="4">
        <f t="shared" si="112"/>
        <v>1</v>
      </c>
    </row>
    <row r="1961" spans="1:10" ht="18" customHeight="1">
      <c r="A1961" s="366"/>
      <c r="B1961" s="862" t="s">
        <v>536</v>
      </c>
      <c r="C1961" s="800"/>
      <c r="D1961" s="655">
        <f>学校2１頁!K25</f>
        <v>0</v>
      </c>
      <c r="E1961" s="329" t="s">
        <v>517</v>
      </c>
      <c r="F1961" s="329" t="s">
        <v>97</v>
      </c>
      <c r="G1961" s="329" t="s">
        <v>569</v>
      </c>
      <c r="H1961" s="4" t="str">
        <f t="shared" si="113"/>
        <v>Ⅴ-1-進路変更その他-全・計・単</v>
      </c>
      <c r="J1961" s="4">
        <f t="shared" si="112"/>
        <v>1</v>
      </c>
    </row>
    <row r="1962" spans="1:10" ht="18" customHeight="1">
      <c r="A1962" s="366"/>
      <c r="B1962" s="863" t="s">
        <v>537</v>
      </c>
      <c r="C1962" s="800"/>
      <c r="D1962" s="657">
        <f>学校2１頁!K26</f>
        <v>0</v>
      </c>
      <c r="E1962" s="329" t="s">
        <v>517</v>
      </c>
      <c r="F1962" s="329" t="s">
        <v>97</v>
      </c>
      <c r="G1962" s="329" t="s">
        <v>569</v>
      </c>
      <c r="H1962" s="4" t="str">
        <f t="shared" si="113"/>
        <v>Ⅴ-1-進路変更その他-全・計・計</v>
      </c>
      <c r="J1962" s="4">
        <f t="shared" si="112"/>
        <v>1</v>
      </c>
    </row>
    <row r="1963" spans="1:10" ht="18" customHeight="1">
      <c r="A1963" s="366"/>
      <c r="B1963" s="861" t="s">
        <v>441</v>
      </c>
      <c r="C1963" s="845"/>
      <c r="D1963" s="792">
        <f>学校2１頁!K27</f>
        <v>0</v>
      </c>
      <c r="E1963" s="329" t="s">
        <v>517</v>
      </c>
      <c r="F1963" s="329" t="s">
        <v>97</v>
      </c>
      <c r="G1963" s="329" t="s">
        <v>569</v>
      </c>
      <c r="H1963" s="4" t="str">
        <f t="shared" si="113"/>
        <v>Ⅴ-1-進路変更その他-定・1</v>
      </c>
      <c r="J1963" s="4">
        <f t="shared" si="112"/>
        <v>1</v>
      </c>
    </row>
    <row r="1964" spans="1:10" ht="18" customHeight="1">
      <c r="A1964" s="366"/>
      <c r="B1964" s="367" t="s">
        <v>442</v>
      </c>
      <c r="C1964" s="16"/>
      <c r="D1964" s="655">
        <f>学校2１頁!K28</f>
        <v>0</v>
      </c>
      <c r="E1964" s="329" t="s">
        <v>517</v>
      </c>
      <c r="F1964" s="329" t="s">
        <v>97</v>
      </c>
      <c r="G1964" s="329" t="s">
        <v>569</v>
      </c>
      <c r="H1964" s="4" t="str">
        <f t="shared" si="113"/>
        <v>Ⅴ-1-進路変更その他-定・2</v>
      </c>
      <c r="J1964" s="4">
        <f t="shared" si="112"/>
        <v>1</v>
      </c>
    </row>
    <row r="1965" spans="1:10" ht="18" customHeight="1">
      <c r="A1965" s="366"/>
      <c r="B1965" s="367" t="s">
        <v>443</v>
      </c>
      <c r="C1965" s="16"/>
      <c r="D1965" s="655">
        <f>学校2１頁!K29</f>
        <v>0</v>
      </c>
      <c r="E1965" s="329" t="s">
        <v>517</v>
      </c>
      <c r="F1965" s="329" t="s">
        <v>97</v>
      </c>
      <c r="G1965" s="329" t="s">
        <v>569</v>
      </c>
      <c r="H1965" s="4" t="str">
        <f t="shared" si="113"/>
        <v>Ⅴ-1-進路変更その他-定・3</v>
      </c>
      <c r="J1965" s="4">
        <f t="shared" si="112"/>
        <v>1</v>
      </c>
    </row>
    <row r="1966" spans="1:10" ht="18" customHeight="1">
      <c r="A1966" s="366"/>
      <c r="B1966" s="367" t="s">
        <v>444</v>
      </c>
      <c r="C1966" s="16"/>
      <c r="D1966" s="655">
        <f>学校2１頁!K30</f>
        <v>0</v>
      </c>
      <c r="E1966" s="329" t="s">
        <v>517</v>
      </c>
      <c r="F1966" s="329" t="s">
        <v>97</v>
      </c>
      <c r="G1966" s="329" t="s">
        <v>569</v>
      </c>
      <c r="H1966" s="4" t="str">
        <f t="shared" si="113"/>
        <v>Ⅴ-1-進路変更その他-定・4</v>
      </c>
      <c r="J1966" s="4">
        <f t="shared" ref="J1966:J2029" si="114">COUNTIF($H$2:$H$2903,H1966)</f>
        <v>1</v>
      </c>
    </row>
    <row r="1967" spans="1:10" ht="18" customHeight="1">
      <c r="A1967" s="366"/>
      <c r="B1967" s="862" t="s">
        <v>445</v>
      </c>
      <c r="C1967" s="859"/>
      <c r="D1967" s="655">
        <f>学校2１頁!K31</f>
        <v>0</v>
      </c>
      <c r="E1967" s="329" t="s">
        <v>517</v>
      </c>
      <c r="F1967" s="329" t="s">
        <v>97</v>
      </c>
      <c r="G1967" s="329" t="s">
        <v>569</v>
      </c>
      <c r="H1967" s="4" t="str">
        <f t="shared" si="113"/>
        <v>Ⅴ-1-進路変更その他-定・単</v>
      </c>
      <c r="J1967" s="4">
        <f t="shared" si="114"/>
        <v>1</v>
      </c>
    </row>
    <row r="1968" spans="1:10" ht="18" customHeight="1">
      <c r="A1968" s="366"/>
      <c r="B1968" s="367" t="s">
        <v>538</v>
      </c>
      <c r="C1968" s="16"/>
      <c r="D1968" s="655">
        <f>学校2１頁!K32</f>
        <v>0</v>
      </c>
      <c r="E1968" s="329" t="s">
        <v>517</v>
      </c>
      <c r="F1968" s="329" t="s">
        <v>97</v>
      </c>
      <c r="G1968" s="329" t="s">
        <v>569</v>
      </c>
      <c r="H1968" s="4" t="str">
        <f t="shared" si="113"/>
        <v>Ⅴ-1-進路変更その他-定・計</v>
      </c>
      <c r="J1968" s="4">
        <f t="shared" si="114"/>
        <v>1</v>
      </c>
    </row>
    <row r="1969" spans="1:10" ht="18" customHeight="1">
      <c r="A1969" s="366"/>
      <c r="B1969" s="861" t="s">
        <v>539</v>
      </c>
      <c r="C1969" s="845"/>
      <c r="D1969" s="792">
        <f>学校2１頁!K33</f>
        <v>0</v>
      </c>
      <c r="E1969" s="329" t="s">
        <v>517</v>
      </c>
      <c r="F1969" s="329" t="s">
        <v>97</v>
      </c>
      <c r="G1969" s="329" t="s">
        <v>569</v>
      </c>
      <c r="H1969" s="4" t="str">
        <f t="shared" si="113"/>
        <v>Ⅴ-1-進路変更その他-通・1</v>
      </c>
      <c r="J1969" s="4">
        <f t="shared" si="114"/>
        <v>1</v>
      </c>
    </row>
    <row r="1970" spans="1:10" ht="18" customHeight="1">
      <c r="A1970" s="366"/>
      <c r="B1970" s="367" t="s">
        <v>540</v>
      </c>
      <c r="C1970" s="16"/>
      <c r="D1970" s="655">
        <f>学校2１頁!K34</f>
        <v>0</v>
      </c>
      <c r="E1970" s="329" t="s">
        <v>517</v>
      </c>
      <c r="F1970" s="329" t="s">
        <v>97</v>
      </c>
      <c r="G1970" s="329" t="s">
        <v>569</v>
      </c>
      <c r="H1970" s="4" t="str">
        <f t="shared" si="113"/>
        <v>Ⅴ-1-進路変更その他-通・2</v>
      </c>
      <c r="J1970" s="4">
        <f t="shared" si="114"/>
        <v>1</v>
      </c>
    </row>
    <row r="1971" spans="1:10" ht="18" customHeight="1">
      <c r="A1971" s="366"/>
      <c r="B1971" s="367" t="s">
        <v>541</v>
      </c>
      <c r="C1971" s="16"/>
      <c r="D1971" s="655">
        <f>学校2１頁!K35</f>
        <v>0</v>
      </c>
      <c r="E1971" s="329" t="s">
        <v>517</v>
      </c>
      <c r="F1971" s="329" t="s">
        <v>97</v>
      </c>
      <c r="G1971" s="329" t="s">
        <v>569</v>
      </c>
      <c r="H1971" s="4" t="str">
        <f t="shared" si="113"/>
        <v>Ⅴ-1-進路変更その他-通・3</v>
      </c>
      <c r="J1971" s="4">
        <f t="shared" si="114"/>
        <v>1</v>
      </c>
    </row>
    <row r="1972" spans="1:10" ht="18" customHeight="1">
      <c r="A1972" s="366"/>
      <c r="B1972" s="367" t="s">
        <v>542</v>
      </c>
      <c r="C1972" s="16"/>
      <c r="D1972" s="655">
        <f>学校2１頁!K36</f>
        <v>0</v>
      </c>
      <c r="E1972" s="329" t="s">
        <v>517</v>
      </c>
      <c r="F1972" s="329" t="s">
        <v>97</v>
      </c>
      <c r="G1972" s="329" t="s">
        <v>569</v>
      </c>
      <c r="H1972" s="4" t="str">
        <f t="shared" si="113"/>
        <v>Ⅴ-1-進路変更その他-通・4</v>
      </c>
      <c r="J1972" s="4">
        <f t="shared" si="114"/>
        <v>1</v>
      </c>
    </row>
    <row r="1973" spans="1:10" ht="18" customHeight="1">
      <c r="A1973" s="366"/>
      <c r="B1973" s="862" t="s">
        <v>543</v>
      </c>
      <c r="C1973" s="859"/>
      <c r="D1973" s="655">
        <f>学校2１頁!K37</f>
        <v>0</v>
      </c>
      <c r="E1973" s="329" t="s">
        <v>517</v>
      </c>
      <c r="F1973" s="329" t="s">
        <v>97</v>
      </c>
      <c r="G1973" s="329" t="s">
        <v>569</v>
      </c>
      <c r="H1973" s="4" t="str">
        <f t="shared" ref="H1973:H2036" si="115">E1973&amp;F1973&amp;G1973&amp;B1973</f>
        <v>Ⅴ-1-進路変更その他-通・単</v>
      </c>
      <c r="J1973" s="4">
        <f t="shared" si="114"/>
        <v>1</v>
      </c>
    </row>
    <row r="1974" spans="1:10" ht="18" customHeight="1">
      <c r="A1974" s="366"/>
      <c r="B1974" s="367" t="s">
        <v>544</v>
      </c>
      <c r="C1974" s="16"/>
      <c r="D1974" s="655">
        <f>学校2１頁!K38</f>
        <v>0</v>
      </c>
      <c r="E1974" s="329" t="s">
        <v>517</v>
      </c>
      <c r="F1974" s="329" t="s">
        <v>97</v>
      </c>
      <c r="G1974" s="329" t="s">
        <v>569</v>
      </c>
      <c r="H1974" s="4" t="str">
        <f t="shared" si="115"/>
        <v>Ⅴ-1-進路変更その他-通・計</v>
      </c>
      <c r="J1974" s="4">
        <f t="shared" si="114"/>
        <v>1</v>
      </c>
    </row>
    <row r="1975" spans="1:10" ht="18" customHeight="1">
      <c r="A1975" s="366"/>
      <c r="B1975" s="861" t="s">
        <v>545</v>
      </c>
      <c r="C1975" s="803"/>
      <c r="D1975" s="817">
        <f>学校2１頁!K39</f>
        <v>0</v>
      </c>
      <c r="E1975" s="329" t="s">
        <v>517</v>
      </c>
      <c r="F1975" s="329" t="s">
        <v>97</v>
      </c>
      <c r="G1975" s="329" t="s">
        <v>569</v>
      </c>
      <c r="H1975" s="4" t="str">
        <f t="shared" si="115"/>
        <v>Ⅴ-1-進路変更その他-計・1</v>
      </c>
      <c r="J1975" s="4">
        <f t="shared" si="114"/>
        <v>1</v>
      </c>
    </row>
    <row r="1976" spans="1:10" ht="18" customHeight="1">
      <c r="A1976" s="366"/>
      <c r="B1976" s="367" t="s">
        <v>546</v>
      </c>
      <c r="C1976" s="9"/>
      <c r="D1976" s="655">
        <f>学校2１頁!K40</f>
        <v>0</v>
      </c>
      <c r="E1976" s="329" t="s">
        <v>517</v>
      </c>
      <c r="F1976" s="329" t="s">
        <v>97</v>
      </c>
      <c r="G1976" s="329" t="s">
        <v>569</v>
      </c>
      <c r="H1976" s="4" t="str">
        <f t="shared" si="115"/>
        <v>Ⅴ-1-進路変更その他-計・2</v>
      </c>
      <c r="J1976" s="4">
        <f t="shared" si="114"/>
        <v>1</v>
      </c>
    </row>
    <row r="1977" spans="1:10" ht="18" customHeight="1">
      <c r="A1977" s="366"/>
      <c r="B1977" s="367" t="s">
        <v>547</v>
      </c>
      <c r="C1977" s="9"/>
      <c r="D1977" s="658">
        <f>学校2１頁!K41</f>
        <v>0</v>
      </c>
      <c r="E1977" s="329" t="s">
        <v>517</v>
      </c>
      <c r="F1977" s="329" t="s">
        <v>97</v>
      </c>
      <c r="G1977" s="329" t="s">
        <v>569</v>
      </c>
      <c r="H1977" s="4" t="str">
        <f t="shared" si="115"/>
        <v>Ⅴ-1-進路変更その他-計・3</v>
      </c>
      <c r="J1977" s="4">
        <f t="shared" si="114"/>
        <v>1</v>
      </c>
    </row>
    <row r="1978" spans="1:10" ht="18" customHeight="1">
      <c r="A1978" s="366"/>
      <c r="B1978" s="367" t="s">
        <v>548</v>
      </c>
      <c r="C1978" s="9"/>
      <c r="D1978" s="655">
        <f>学校2１頁!K42</f>
        <v>0</v>
      </c>
      <c r="E1978" s="329" t="s">
        <v>517</v>
      </c>
      <c r="F1978" s="329" t="s">
        <v>97</v>
      </c>
      <c r="G1978" s="329" t="s">
        <v>569</v>
      </c>
      <c r="H1978" s="4" t="str">
        <f t="shared" si="115"/>
        <v>Ⅴ-1-進路変更その他-計・4</v>
      </c>
      <c r="J1978" s="4">
        <f t="shared" si="114"/>
        <v>1</v>
      </c>
    </row>
    <row r="1979" spans="1:10" ht="18" customHeight="1">
      <c r="A1979" s="366"/>
      <c r="B1979" s="862" t="s">
        <v>549</v>
      </c>
      <c r="C1979" s="800"/>
      <c r="D1979" s="655">
        <f>学校2１頁!K43</f>
        <v>0</v>
      </c>
      <c r="E1979" s="329" t="s">
        <v>517</v>
      </c>
      <c r="F1979" s="329" t="s">
        <v>97</v>
      </c>
      <c r="G1979" s="329" t="s">
        <v>569</v>
      </c>
      <c r="H1979" s="4" t="str">
        <f t="shared" si="115"/>
        <v>Ⅴ-1-進路変更その他-計・単</v>
      </c>
      <c r="J1979" s="4">
        <f t="shared" si="114"/>
        <v>1</v>
      </c>
    </row>
    <row r="1980" spans="1:10" ht="18" customHeight="1">
      <c r="A1980" s="366"/>
      <c r="B1980" s="863" t="s">
        <v>550</v>
      </c>
      <c r="C1980" s="812"/>
      <c r="D1980" s="657">
        <f>学校2１頁!K44</f>
        <v>0</v>
      </c>
      <c r="E1980" s="329" t="s">
        <v>517</v>
      </c>
      <c r="F1980" s="329" t="s">
        <v>97</v>
      </c>
      <c r="G1980" s="329" t="s">
        <v>569</v>
      </c>
      <c r="H1980" s="4" t="str">
        <f t="shared" si="115"/>
        <v>Ⅴ-1-進路変更その他-計・計</v>
      </c>
      <c r="J1980" s="4">
        <f t="shared" si="114"/>
        <v>1</v>
      </c>
    </row>
    <row r="1981" spans="1:10" ht="18" customHeight="1">
      <c r="A1981" s="860" t="s">
        <v>570</v>
      </c>
      <c r="B1981" s="861" t="s">
        <v>516</v>
      </c>
      <c r="C1981" s="845"/>
      <c r="D1981" s="792">
        <f>学校2１頁!L7</f>
        <v>0</v>
      </c>
      <c r="E1981" s="329" t="s">
        <v>517</v>
      </c>
      <c r="F1981" s="329" t="s">
        <v>97</v>
      </c>
      <c r="G1981" s="329" t="s">
        <v>571</v>
      </c>
      <c r="H1981" s="4" t="str">
        <f t="shared" si="115"/>
        <v>Ⅴ-1-進路変更-全・普・1</v>
      </c>
      <c r="J1981" s="4">
        <f t="shared" si="114"/>
        <v>1</v>
      </c>
    </row>
    <row r="1982" spans="1:10" ht="18" customHeight="1">
      <c r="A1982" s="366"/>
      <c r="B1982" s="367" t="s">
        <v>519</v>
      </c>
      <c r="C1982" s="16"/>
      <c r="D1982" s="655">
        <f>学校2１頁!L8</f>
        <v>0</v>
      </c>
      <c r="E1982" s="329" t="s">
        <v>517</v>
      </c>
      <c r="F1982" s="329" t="s">
        <v>97</v>
      </c>
      <c r="G1982" s="329" t="s">
        <v>571</v>
      </c>
      <c r="H1982" s="4" t="str">
        <f t="shared" si="115"/>
        <v>Ⅴ-1-進路変更-全・普・2</v>
      </c>
      <c r="J1982" s="4">
        <f t="shared" si="114"/>
        <v>1</v>
      </c>
    </row>
    <row r="1983" spans="1:10" ht="18" customHeight="1">
      <c r="A1983" s="366"/>
      <c r="B1983" s="367" t="s">
        <v>520</v>
      </c>
      <c r="C1983" s="16"/>
      <c r="D1983" s="655">
        <f>学校2１頁!L9</f>
        <v>0</v>
      </c>
      <c r="E1983" s="329" t="s">
        <v>517</v>
      </c>
      <c r="F1983" s="329" t="s">
        <v>97</v>
      </c>
      <c r="G1983" s="329" t="s">
        <v>571</v>
      </c>
      <c r="H1983" s="4" t="str">
        <f t="shared" si="115"/>
        <v>Ⅴ-1-進路変更-全・普・3</v>
      </c>
      <c r="J1983" s="4">
        <f t="shared" si="114"/>
        <v>1</v>
      </c>
    </row>
    <row r="1984" spans="1:10" ht="18" customHeight="1">
      <c r="A1984" s="366"/>
      <c r="B1984" s="862" t="s">
        <v>521</v>
      </c>
      <c r="C1984" s="859"/>
      <c r="D1984" s="655">
        <f>学校2１頁!L10</f>
        <v>0</v>
      </c>
      <c r="E1984" s="329" t="s">
        <v>517</v>
      </c>
      <c r="F1984" s="329" t="s">
        <v>97</v>
      </c>
      <c r="G1984" s="329" t="s">
        <v>571</v>
      </c>
      <c r="H1984" s="4" t="str">
        <f t="shared" si="115"/>
        <v>Ⅴ-1-進路変更-全・普・単</v>
      </c>
      <c r="J1984" s="4">
        <f t="shared" si="114"/>
        <v>1</v>
      </c>
    </row>
    <row r="1985" spans="1:10" ht="18" customHeight="1">
      <c r="A1985" s="366"/>
      <c r="B1985" s="862" t="s">
        <v>522</v>
      </c>
      <c r="C1985" s="859"/>
      <c r="D1985" s="655">
        <f>学校2１頁!L11</f>
        <v>0</v>
      </c>
      <c r="E1985" s="329" t="s">
        <v>517</v>
      </c>
      <c r="F1985" s="329" t="s">
        <v>97</v>
      </c>
      <c r="G1985" s="329" t="s">
        <v>571</v>
      </c>
      <c r="H1985" s="4" t="str">
        <f t="shared" si="115"/>
        <v>Ⅴ-1-進路変更-全・普・計</v>
      </c>
      <c r="J1985" s="4">
        <f t="shared" si="114"/>
        <v>1</v>
      </c>
    </row>
    <row r="1986" spans="1:10" ht="18" customHeight="1">
      <c r="A1986" s="366"/>
      <c r="B1986" s="861" t="s">
        <v>523</v>
      </c>
      <c r="C1986" s="845"/>
      <c r="D1986" s="792">
        <f>学校2１頁!L12</f>
        <v>0</v>
      </c>
      <c r="E1986" s="329" t="s">
        <v>517</v>
      </c>
      <c r="F1986" s="329" t="s">
        <v>97</v>
      </c>
      <c r="G1986" s="329" t="s">
        <v>571</v>
      </c>
      <c r="H1986" s="4" t="str">
        <f t="shared" si="115"/>
        <v>Ⅴ-1-進路変更-全・専・1</v>
      </c>
      <c r="J1986" s="4">
        <f t="shared" si="114"/>
        <v>1</v>
      </c>
    </row>
    <row r="1987" spans="1:10" ht="18" customHeight="1">
      <c r="A1987" s="366"/>
      <c r="B1987" s="367" t="s">
        <v>524</v>
      </c>
      <c r="C1987" s="16"/>
      <c r="D1987" s="655">
        <f>学校2１頁!L13</f>
        <v>0</v>
      </c>
      <c r="E1987" s="329" t="s">
        <v>517</v>
      </c>
      <c r="F1987" s="329" t="s">
        <v>97</v>
      </c>
      <c r="G1987" s="329" t="s">
        <v>571</v>
      </c>
      <c r="H1987" s="4" t="str">
        <f t="shared" si="115"/>
        <v>Ⅴ-1-進路変更-全・専・2</v>
      </c>
      <c r="J1987" s="4">
        <f t="shared" si="114"/>
        <v>1</v>
      </c>
    </row>
    <row r="1988" spans="1:10" ht="18" customHeight="1">
      <c r="A1988" s="366"/>
      <c r="B1988" s="367" t="s">
        <v>525</v>
      </c>
      <c r="C1988" s="16"/>
      <c r="D1988" s="655">
        <f>学校2１頁!L14</f>
        <v>0</v>
      </c>
      <c r="E1988" s="329" t="s">
        <v>517</v>
      </c>
      <c r="F1988" s="329" t="s">
        <v>97</v>
      </c>
      <c r="G1988" s="329" t="s">
        <v>571</v>
      </c>
      <c r="H1988" s="4" t="str">
        <f t="shared" si="115"/>
        <v>Ⅴ-1-進路変更-全・専・3</v>
      </c>
      <c r="J1988" s="4">
        <f t="shared" si="114"/>
        <v>1</v>
      </c>
    </row>
    <row r="1989" spans="1:10" ht="18" customHeight="1">
      <c r="A1989" s="366"/>
      <c r="B1989" s="862" t="s">
        <v>526</v>
      </c>
      <c r="C1989" s="859"/>
      <c r="D1989" s="655">
        <f>学校2１頁!L15</f>
        <v>0</v>
      </c>
      <c r="E1989" s="329" t="s">
        <v>517</v>
      </c>
      <c r="F1989" s="329" t="s">
        <v>97</v>
      </c>
      <c r="G1989" s="329" t="s">
        <v>571</v>
      </c>
      <c r="H1989" s="4" t="str">
        <f t="shared" si="115"/>
        <v>Ⅴ-1-進路変更-全・専・単</v>
      </c>
      <c r="J1989" s="4">
        <f t="shared" si="114"/>
        <v>1</v>
      </c>
    </row>
    <row r="1990" spans="1:10" ht="18" customHeight="1">
      <c r="A1990" s="366"/>
      <c r="B1990" s="367" t="s">
        <v>527</v>
      </c>
      <c r="C1990" s="16"/>
      <c r="D1990" s="655">
        <f>学校2１頁!L16</f>
        <v>0</v>
      </c>
      <c r="E1990" s="329" t="s">
        <v>517</v>
      </c>
      <c r="F1990" s="329" t="s">
        <v>97</v>
      </c>
      <c r="G1990" s="329" t="s">
        <v>571</v>
      </c>
      <c r="H1990" s="4" t="str">
        <f t="shared" si="115"/>
        <v>Ⅴ-1-進路変更-全・専・計</v>
      </c>
      <c r="J1990" s="4">
        <f t="shared" si="114"/>
        <v>1</v>
      </c>
    </row>
    <row r="1991" spans="1:10" ht="18" customHeight="1">
      <c r="A1991" s="366"/>
      <c r="B1991" s="861" t="s">
        <v>528</v>
      </c>
      <c r="C1991" s="845"/>
      <c r="D1991" s="792">
        <f>学校2１頁!L17</f>
        <v>0</v>
      </c>
      <c r="E1991" s="329" t="s">
        <v>517</v>
      </c>
      <c r="F1991" s="329" t="s">
        <v>97</v>
      </c>
      <c r="G1991" s="329" t="s">
        <v>571</v>
      </c>
      <c r="H1991" s="4" t="str">
        <f t="shared" si="115"/>
        <v>Ⅴ-1-進路変更-全・総・1</v>
      </c>
      <c r="J1991" s="4">
        <f t="shared" si="114"/>
        <v>1</v>
      </c>
    </row>
    <row r="1992" spans="1:10" ht="18" customHeight="1">
      <c r="A1992" s="366"/>
      <c r="B1992" s="367" t="s">
        <v>529</v>
      </c>
      <c r="C1992" s="16"/>
      <c r="D1992" s="655">
        <f>学校2１頁!L18</f>
        <v>0</v>
      </c>
      <c r="E1992" s="329" t="s">
        <v>517</v>
      </c>
      <c r="F1992" s="329" t="s">
        <v>97</v>
      </c>
      <c r="G1992" s="329" t="s">
        <v>571</v>
      </c>
      <c r="H1992" s="4" t="str">
        <f t="shared" si="115"/>
        <v>Ⅴ-1-進路変更-全・総・2</v>
      </c>
      <c r="J1992" s="4">
        <f t="shared" si="114"/>
        <v>1</v>
      </c>
    </row>
    <row r="1993" spans="1:10" ht="18" customHeight="1">
      <c r="A1993" s="366"/>
      <c r="B1993" s="367" t="s">
        <v>530</v>
      </c>
      <c r="C1993" s="16"/>
      <c r="D1993" s="655">
        <f>学校2１頁!L19</f>
        <v>0</v>
      </c>
      <c r="E1993" s="329" t="s">
        <v>517</v>
      </c>
      <c r="F1993" s="329" t="s">
        <v>97</v>
      </c>
      <c r="G1993" s="329" t="s">
        <v>571</v>
      </c>
      <c r="H1993" s="4" t="str">
        <f t="shared" si="115"/>
        <v>Ⅴ-1-進路変更-全・総・3</v>
      </c>
      <c r="J1993" s="4">
        <f t="shared" si="114"/>
        <v>1</v>
      </c>
    </row>
    <row r="1994" spans="1:10" ht="18" customHeight="1">
      <c r="A1994" s="366"/>
      <c r="B1994" s="862" t="s">
        <v>531</v>
      </c>
      <c r="C1994" s="859"/>
      <c r="D1994" s="655">
        <f>学校2１頁!L20</f>
        <v>0</v>
      </c>
      <c r="E1994" s="329" t="s">
        <v>517</v>
      </c>
      <c r="F1994" s="329" t="s">
        <v>97</v>
      </c>
      <c r="G1994" s="329" t="s">
        <v>571</v>
      </c>
      <c r="H1994" s="4" t="str">
        <f t="shared" si="115"/>
        <v>Ⅴ-1-進路変更-全・総・単</v>
      </c>
      <c r="J1994" s="4">
        <f t="shared" si="114"/>
        <v>1</v>
      </c>
    </row>
    <row r="1995" spans="1:10" ht="18" customHeight="1">
      <c r="A1995" s="366"/>
      <c r="B1995" s="367" t="s">
        <v>532</v>
      </c>
      <c r="C1995" s="16"/>
      <c r="D1995" s="655">
        <f>学校2１頁!L21</f>
        <v>0</v>
      </c>
      <c r="E1995" s="329" t="s">
        <v>517</v>
      </c>
      <c r="F1995" s="329" t="s">
        <v>97</v>
      </c>
      <c r="G1995" s="329" t="s">
        <v>571</v>
      </c>
      <c r="H1995" s="4" t="str">
        <f t="shared" si="115"/>
        <v>Ⅴ-1-進路変更-全・総・計</v>
      </c>
      <c r="J1995" s="4">
        <f t="shared" si="114"/>
        <v>1</v>
      </c>
    </row>
    <row r="1996" spans="1:10" ht="18" customHeight="1">
      <c r="A1996" s="366"/>
      <c r="B1996" s="861" t="s">
        <v>533</v>
      </c>
      <c r="C1996" s="803"/>
      <c r="D1996" s="792">
        <f>学校2１頁!L22</f>
        <v>0</v>
      </c>
      <c r="E1996" s="329" t="s">
        <v>517</v>
      </c>
      <c r="F1996" s="329" t="s">
        <v>97</v>
      </c>
      <c r="G1996" s="329" t="s">
        <v>571</v>
      </c>
      <c r="H1996" s="4" t="str">
        <f t="shared" si="115"/>
        <v>Ⅴ-1-進路変更-全・計・1</v>
      </c>
      <c r="J1996" s="4">
        <f t="shared" si="114"/>
        <v>1</v>
      </c>
    </row>
    <row r="1997" spans="1:10" ht="18" customHeight="1">
      <c r="A1997" s="366"/>
      <c r="B1997" s="367" t="s">
        <v>534</v>
      </c>
      <c r="C1997" s="9"/>
      <c r="D1997" s="658">
        <f>学校2１頁!L23</f>
        <v>0</v>
      </c>
      <c r="E1997" s="329" t="s">
        <v>517</v>
      </c>
      <c r="F1997" s="329" t="s">
        <v>97</v>
      </c>
      <c r="G1997" s="329" t="s">
        <v>571</v>
      </c>
      <c r="H1997" s="4" t="str">
        <f t="shared" si="115"/>
        <v>Ⅴ-1-進路変更-全・計・2</v>
      </c>
      <c r="J1997" s="4">
        <f t="shared" si="114"/>
        <v>1</v>
      </c>
    </row>
    <row r="1998" spans="1:10" ht="18" customHeight="1">
      <c r="A1998" s="366"/>
      <c r="B1998" s="367" t="s">
        <v>535</v>
      </c>
      <c r="C1998" s="9"/>
      <c r="D1998" s="655">
        <f>学校2１頁!L24</f>
        <v>0</v>
      </c>
      <c r="E1998" s="329" t="s">
        <v>517</v>
      </c>
      <c r="F1998" s="329" t="s">
        <v>97</v>
      </c>
      <c r="G1998" s="329" t="s">
        <v>571</v>
      </c>
      <c r="H1998" s="4" t="str">
        <f t="shared" si="115"/>
        <v>Ⅴ-1-進路変更-全・計・3</v>
      </c>
      <c r="J1998" s="4">
        <f t="shared" si="114"/>
        <v>1</v>
      </c>
    </row>
    <row r="1999" spans="1:10" ht="18" customHeight="1">
      <c r="A1999" s="366"/>
      <c r="B1999" s="862" t="s">
        <v>536</v>
      </c>
      <c r="C1999" s="800"/>
      <c r="D1999" s="655">
        <f>学校2１頁!L25</f>
        <v>0</v>
      </c>
      <c r="E1999" s="329" t="s">
        <v>517</v>
      </c>
      <c r="F1999" s="329" t="s">
        <v>97</v>
      </c>
      <c r="G1999" s="329" t="s">
        <v>571</v>
      </c>
      <c r="H1999" s="4" t="str">
        <f t="shared" si="115"/>
        <v>Ⅴ-1-進路変更-全・計・単</v>
      </c>
      <c r="J1999" s="4">
        <f t="shared" si="114"/>
        <v>1</v>
      </c>
    </row>
    <row r="2000" spans="1:10" ht="18" customHeight="1">
      <c r="A2000" s="366"/>
      <c r="B2000" s="863" t="s">
        <v>537</v>
      </c>
      <c r="C2000" s="800"/>
      <c r="D2000" s="657">
        <f>学校2１頁!L26</f>
        <v>0</v>
      </c>
      <c r="E2000" s="329" t="s">
        <v>517</v>
      </c>
      <c r="F2000" s="329" t="s">
        <v>97</v>
      </c>
      <c r="G2000" s="329" t="s">
        <v>571</v>
      </c>
      <c r="H2000" s="4" t="str">
        <f t="shared" si="115"/>
        <v>Ⅴ-1-進路変更-全・計・計</v>
      </c>
      <c r="J2000" s="4">
        <f t="shared" si="114"/>
        <v>1</v>
      </c>
    </row>
    <row r="2001" spans="1:10" ht="18" customHeight="1">
      <c r="A2001" s="366"/>
      <c r="B2001" s="861" t="s">
        <v>441</v>
      </c>
      <c r="C2001" s="845"/>
      <c r="D2001" s="792">
        <f>学校2１頁!L27</f>
        <v>0</v>
      </c>
      <c r="E2001" s="329" t="s">
        <v>517</v>
      </c>
      <c r="F2001" s="329" t="s">
        <v>97</v>
      </c>
      <c r="G2001" s="329" t="s">
        <v>571</v>
      </c>
      <c r="H2001" s="4" t="str">
        <f t="shared" si="115"/>
        <v>Ⅴ-1-進路変更-定・1</v>
      </c>
      <c r="J2001" s="4">
        <f t="shared" si="114"/>
        <v>1</v>
      </c>
    </row>
    <row r="2002" spans="1:10" ht="18" customHeight="1">
      <c r="A2002" s="366"/>
      <c r="B2002" s="367" t="s">
        <v>442</v>
      </c>
      <c r="C2002" s="16"/>
      <c r="D2002" s="655">
        <f>学校2１頁!L28</f>
        <v>0</v>
      </c>
      <c r="E2002" s="329" t="s">
        <v>517</v>
      </c>
      <c r="F2002" s="329" t="s">
        <v>97</v>
      </c>
      <c r="G2002" s="329" t="s">
        <v>571</v>
      </c>
      <c r="H2002" s="4" t="str">
        <f t="shared" si="115"/>
        <v>Ⅴ-1-進路変更-定・2</v>
      </c>
      <c r="J2002" s="4">
        <f t="shared" si="114"/>
        <v>1</v>
      </c>
    </row>
    <row r="2003" spans="1:10" ht="18" customHeight="1">
      <c r="A2003" s="366"/>
      <c r="B2003" s="367" t="s">
        <v>443</v>
      </c>
      <c r="C2003" s="16"/>
      <c r="D2003" s="655">
        <f>学校2１頁!L29</f>
        <v>0</v>
      </c>
      <c r="E2003" s="329" t="s">
        <v>517</v>
      </c>
      <c r="F2003" s="329" t="s">
        <v>97</v>
      </c>
      <c r="G2003" s="329" t="s">
        <v>571</v>
      </c>
      <c r="H2003" s="4" t="str">
        <f t="shared" si="115"/>
        <v>Ⅴ-1-進路変更-定・3</v>
      </c>
      <c r="J2003" s="4">
        <f t="shared" si="114"/>
        <v>1</v>
      </c>
    </row>
    <row r="2004" spans="1:10" ht="18" customHeight="1">
      <c r="A2004" s="366"/>
      <c r="B2004" s="367" t="s">
        <v>444</v>
      </c>
      <c r="C2004" s="16"/>
      <c r="D2004" s="655">
        <f>学校2１頁!L30</f>
        <v>0</v>
      </c>
      <c r="E2004" s="329" t="s">
        <v>517</v>
      </c>
      <c r="F2004" s="329" t="s">
        <v>97</v>
      </c>
      <c r="G2004" s="329" t="s">
        <v>571</v>
      </c>
      <c r="H2004" s="4" t="str">
        <f t="shared" si="115"/>
        <v>Ⅴ-1-進路変更-定・4</v>
      </c>
      <c r="J2004" s="4">
        <f t="shared" si="114"/>
        <v>1</v>
      </c>
    </row>
    <row r="2005" spans="1:10" ht="18" customHeight="1">
      <c r="A2005" s="366"/>
      <c r="B2005" s="862" t="s">
        <v>445</v>
      </c>
      <c r="C2005" s="859"/>
      <c r="D2005" s="655">
        <f>学校2１頁!L31</f>
        <v>0</v>
      </c>
      <c r="E2005" s="329" t="s">
        <v>517</v>
      </c>
      <c r="F2005" s="329" t="s">
        <v>97</v>
      </c>
      <c r="G2005" s="329" t="s">
        <v>571</v>
      </c>
      <c r="H2005" s="4" t="str">
        <f t="shared" si="115"/>
        <v>Ⅴ-1-進路変更-定・単</v>
      </c>
      <c r="J2005" s="4">
        <f t="shared" si="114"/>
        <v>1</v>
      </c>
    </row>
    <row r="2006" spans="1:10" ht="18" customHeight="1">
      <c r="A2006" s="366"/>
      <c r="B2006" s="367" t="s">
        <v>538</v>
      </c>
      <c r="C2006" s="16"/>
      <c r="D2006" s="655">
        <f>学校2１頁!L32</f>
        <v>0</v>
      </c>
      <c r="E2006" s="329" t="s">
        <v>517</v>
      </c>
      <c r="F2006" s="329" t="s">
        <v>97</v>
      </c>
      <c r="G2006" s="329" t="s">
        <v>571</v>
      </c>
      <c r="H2006" s="4" t="str">
        <f t="shared" si="115"/>
        <v>Ⅴ-1-進路変更-定・計</v>
      </c>
      <c r="J2006" s="4">
        <f t="shared" si="114"/>
        <v>1</v>
      </c>
    </row>
    <row r="2007" spans="1:10" ht="18" customHeight="1">
      <c r="A2007" s="366"/>
      <c r="B2007" s="861" t="s">
        <v>539</v>
      </c>
      <c r="C2007" s="845"/>
      <c r="D2007" s="792">
        <f>学校2１頁!L33</f>
        <v>0</v>
      </c>
      <c r="E2007" s="329" t="s">
        <v>517</v>
      </c>
      <c r="F2007" s="329" t="s">
        <v>97</v>
      </c>
      <c r="G2007" s="329" t="s">
        <v>571</v>
      </c>
      <c r="H2007" s="4" t="str">
        <f t="shared" si="115"/>
        <v>Ⅴ-1-進路変更-通・1</v>
      </c>
      <c r="J2007" s="4">
        <f t="shared" si="114"/>
        <v>1</v>
      </c>
    </row>
    <row r="2008" spans="1:10" ht="18" customHeight="1">
      <c r="A2008" s="366"/>
      <c r="B2008" s="367" t="s">
        <v>540</v>
      </c>
      <c r="C2008" s="16"/>
      <c r="D2008" s="655">
        <f>学校2１頁!L34</f>
        <v>0</v>
      </c>
      <c r="E2008" s="329" t="s">
        <v>517</v>
      </c>
      <c r="F2008" s="329" t="s">
        <v>97</v>
      </c>
      <c r="G2008" s="329" t="s">
        <v>571</v>
      </c>
      <c r="H2008" s="4" t="str">
        <f t="shared" si="115"/>
        <v>Ⅴ-1-進路変更-通・2</v>
      </c>
      <c r="J2008" s="4">
        <f t="shared" si="114"/>
        <v>1</v>
      </c>
    </row>
    <row r="2009" spans="1:10" ht="18" customHeight="1">
      <c r="A2009" s="366"/>
      <c r="B2009" s="367" t="s">
        <v>541</v>
      </c>
      <c r="C2009" s="16"/>
      <c r="D2009" s="655">
        <f>学校2１頁!L35</f>
        <v>0</v>
      </c>
      <c r="E2009" s="329" t="s">
        <v>517</v>
      </c>
      <c r="F2009" s="329" t="s">
        <v>97</v>
      </c>
      <c r="G2009" s="329" t="s">
        <v>571</v>
      </c>
      <c r="H2009" s="4" t="str">
        <f t="shared" si="115"/>
        <v>Ⅴ-1-進路変更-通・3</v>
      </c>
      <c r="J2009" s="4">
        <f t="shared" si="114"/>
        <v>1</v>
      </c>
    </row>
    <row r="2010" spans="1:10" ht="18" customHeight="1">
      <c r="A2010" s="366"/>
      <c r="B2010" s="367" t="s">
        <v>542</v>
      </c>
      <c r="C2010" s="16"/>
      <c r="D2010" s="655">
        <f>学校2１頁!L36</f>
        <v>0</v>
      </c>
      <c r="E2010" s="329" t="s">
        <v>517</v>
      </c>
      <c r="F2010" s="329" t="s">
        <v>97</v>
      </c>
      <c r="G2010" s="329" t="s">
        <v>571</v>
      </c>
      <c r="H2010" s="4" t="str">
        <f t="shared" si="115"/>
        <v>Ⅴ-1-進路変更-通・4</v>
      </c>
      <c r="J2010" s="4">
        <f t="shared" si="114"/>
        <v>1</v>
      </c>
    </row>
    <row r="2011" spans="1:10" ht="18" customHeight="1">
      <c r="A2011" s="366"/>
      <c r="B2011" s="862" t="s">
        <v>543</v>
      </c>
      <c r="C2011" s="859"/>
      <c r="D2011" s="655">
        <f>学校2１頁!L37</f>
        <v>0</v>
      </c>
      <c r="E2011" s="329" t="s">
        <v>517</v>
      </c>
      <c r="F2011" s="329" t="s">
        <v>97</v>
      </c>
      <c r="G2011" s="329" t="s">
        <v>571</v>
      </c>
      <c r="H2011" s="4" t="str">
        <f t="shared" si="115"/>
        <v>Ⅴ-1-進路変更-通・単</v>
      </c>
      <c r="J2011" s="4">
        <f t="shared" si="114"/>
        <v>1</v>
      </c>
    </row>
    <row r="2012" spans="1:10" ht="18" customHeight="1">
      <c r="A2012" s="366"/>
      <c r="B2012" s="367" t="s">
        <v>544</v>
      </c>
      <c r="C2012" s="16"/>
      <c r="D2012" s="655">
        <f>学校2１頁!L38</f>
        <v>0</v>
      </c>
      <c r="E2012" s="329" t="s">
        <v>517</v>
      </c>
      <c r="F2012" s="329" t="s">
        <v>97</v>
      </c>
      <c r="G2012" s="329" t="s">
        <v>571</v>
      </c>
      <c r="H2012" s="4" t="str">
        <f t="shared" si="115"/>
        <v>Ⅴ-1-進路変更-通・計</v>
      </c>
      <c r="J2012" s="4">
        <f t="shared" si="114"/>
        <v>1</v>
      </c>
    </row>
    <row r="2013" spans="1:10" ht="18" customHeight="1">
      <c r="A2013" s="366"/>
      <c r="B2013" s="861" t="s">
        <v>545</v>
      </c>
      <c r="C2013" s="803"/>
      <c r="D2013" s="817">
        <f>学校2１頁!L39</f>
        <v>0</v>
      </c>
      <c r="E2013" s="329" t="s">
        <v>517</v>
      </c>
      <c r="F2013" s="329" t="s">
        <v>97</v>
      </c>
      <c r="G2013" s="329" t="s">
        <v>571</v>
      </c>
      <c r="H2013" s="4" t="str">
        <f t="shared" si="115"/>
        <v>Ⅴ-1-進路変更-計・1</v>
      </c>
      <c r="J2013" s="4">
        <f t="shared" si="114"/>
        <v>1</v>
      </c>
    </row>
    <row r="2014" spans="1:10" ht="18" customHeight="1">
      <c r="A2014" s="366"/>
      <c r="B2014" s="367" t="s">
        <v>546</v>
      </c>
      <c r="C2014" s="9"/>
      <c r="D2014" s="655">
        <f>学校2１頁!L40</f>
        <v>0</v>
      </c>
      <c r="E2014" s="329" t="s">
        <v>517</v>
      </c>
      <c r="F2014" s="329" t="s">
        <v>97</v>
      </c>
      <c r="G2014" s="329" t="s">
        <v>571</v>
      </c>
      <c r="H2014" s="4" t="str">
        <f t="shared" si="115"/>
        <v>Ⅴ-1-進路変更-計・2</v>
      </c>
      <c r="J2014" s="4">
        <f t="shared" si="114"/>
        <v>1</v>
      </c>
    </row>
    <row r="2015" spans="1:10" ht="18" customHeight="1">
      <c r="A2015" s="366"/>
      <c r="B2015" s="367" t="s">
        <v>547</v>
      </c>
      <c r="C2015" s="9"/>
      <c r="D2015" s="658">
        <f>学校2１頁!L41</f>
        <v>0</v>
      </c>
      <c r="E2015" s="329" t="s">
        <v>517</v>
      </c>
      <c r="F2015" s="329" t="s">
        <v>97</v>
      </c>
      <c r="G2015" s="329" t="s">
        <v>571</v>
      </c>
      <c r="H2015" s="4" t="str">
        <f t="shared" si="115"/>
        <v>Ⅴ-1-進路変更-計・3</v>
      </c>
      <c r="J2015" s="4">
        <f t="shared" si="114"/>
        <v>1</v>
      </c>
    </row>
    <row r="2016" spans="1:10" ht="18" customHeight="1">
      <c r="A2016" s="366"/>
      <c r="B2016" s="367" t="s">
        <v>548</v>
      </c>
      <c r="C2016" s="9"/>
      <c r="D2016" s="655">
        <f>学校2１頁!L42</f>
        <v>0</v>
      </c>
      <c r="E2016" s="329" t="s">
        <v>517</v>
      </c>
      <c r="F2016" s="329" t="s">
        <v>97</v>
      </c>
      <c r="G2016" s="329" t="s">
        <v>571</v>
      </c>
      <c r="H2016" s="4" t="str">
        <f t="shared" si="115"/>
        <v>Ⅴ-1-進路変更-計・4</v>
      </c>
      <c r="J2016" s="4">
        <f t="shared" si="114"/>
        <v>1</v>
      </c>
    </row>
    <row r="2017" spans="1:10" ht="18" customHeight="1">
      <c r="A2017" s="366"/>
      <c r="B2017" s="862" t="s">
        <v>549</v>
      </c>
      <c r="C2017" s="800"/>
      <c r="D2017" s="655">
        <f>学校2１頁!L43</f>
        <v>0</v>
      </c>
      <c r="E2017" s="329" t="s">
        <v>517</v>
      </c>
      <c r="F2017" s="329" t="s">
        <v>97</v>
      </c>
      <c r="G2017" s="329" t="s">
        <v>571</v>
      </c>
      <c r="H2017" s="4" t="str">
        <f t="shared" si="115"/>
        <v>Ⅴ-1-進路変更-計・単</v>
      </c>
      <c r="J2017" s="4">
        <f t="shared" si="114"/>
        <v>1</v>
      </c>
    </row>
    <row r="2018" spans="1:10" ht="18" customHeight="1">
      <c r="A2018" s="366"/>
      <c r="B2018" s="863" t="s">
        <v>550</v>
      </c>
      <c r="C2018" s="812"/>
      <c r="D2018" s="657">
        <f>学校2１頁!L44</f>
        <v>0</v>
      </c>
      <c r="E2018" s="329" t="s">
        <v>517</v>
      </c>
      <c r="F2018" s="329" t="s">
        <v>97</v>
      </c>
      <c r="G2018" s="329" t="s">
        <v>571</v>
      </c>
      <c r="H2018" s="4" t="str">
        <f t="shared" si="115"/>
        <v>Ⅴ-1-進路変更-計・計</v>
      </c>
      <c r="J2018" s="4">
        <f t="shared" si="114"/>
        <v>1</v>
      </c>
    </row>
    <row r="2019" spans="1:10" ht="18" customHeight="1">
      <c r="A2019" s="860" t="s">
        <v>572</v>
      </c>
      <c r="B2019" s="861" t="s">
        <v>516</v>
      </c>
      <c r="C2019" s="845"/>
      <c r="D2019" s="792">
        <f>学校2１頁!M7</f>
        <v>0</v>
      </c>
      <c r="E2019" s="329" t="s">
        <v>517</v>
      </c>
      <c r="F2019" s="329" t="s">
        <v>97</v>
      </c>
      <c r="G2019" s="329" t="s">
        <v>573</v>
      </c>
      <c r="H2019" s="4" t="str">
        <f t="shared" si="115"/>
        <v>Ⅴ-1-病気けが死亡-全・普・1</v>
      </c>
      <c r="J2019" s="4">
        <f t="shared" si="114"/>
        <v>1</v>
      </c>
    </row>
    <row r="2020" spans="1:10" ht="18" customHeight="1">
      <c r="A2020" s="366"/>
      <c r="B2020" s="367" t="s">
        <v>519</v>
      </c>
      <c r="C2020" s="16"/>
      <c r="D2020" s="655">
        <f>学校2１頁!M8</f>
        <v>0</v>
      </c>
      <c r="E2020" s="329" t="s">
        <v>517</v>
      </c>
      <c r="F2020" s="329" t="s">
        <v>97</v>
      </c>
      <c r="G2020" s="329" t="s">
        <v>573</v>
      </c>
      <c r="H2020" s="4" t="str">
        <f t="shared" si="115"/>
        <v>Ⅴ-1-病気けが死亡-全・普・2</v>
      </c>
      <c r="J2020" s="4">
        <f t="shared" si="114"/>
        <v>1</v>
      </c>
    </row>
    <row r="2021" spans="1:10" ht="18" customHeight="1">
      <c r="A2021" s="366"/>
      <c r="B2021" s="367" t="s">
        <v>520</v>
      </c>
      <c r="C2021" s="16"/>
      <c r="D2021" s="655">
        <f>学校2１頁!M9</f>
        <v>0</v>
      </c>
      <c r="E2021" s="329" t="s">
        <v>517</v>
      </c>
      <c r="F2021" s="329" t="s">
        <v>97</v>
      </c>
      <c r="G2021" s="329" t="s">
        <v>573</v>
      </c>
      <c r="H2021" s="4" t="str">
        <f t="shared" si="115"/>
        <v>Ⅴ-1-病気けが死亡-全・普・3</v>
      </c>
      <c r="J2021" s="4">
        <f t="shared" si="114"/>
        <v>1</v>
      </c>
    </row>
    <row r="2022" spans="1:10" ht="18" customHeight="1">
      <c r="A2022" s="366"/>
      <c r="B2022" s="862" t="s">
        <v>521</v>
      </c>
      <c r="C2022" s="859"/>
      <c r="D2022" s="655">
        <f>学校2１頁!M10</f>
        <v>0</v>
      </c>
      <c r="E2022" s="329" t="s">
        <v>517</v>
      </c>
      <c r="F2022" s="329" t="s">
        <v>97</v>
      </c>
      <c r="G2022" s="329" t="s">
        <v>573</v>
      </c>
      <c r="H2022" s="4" t="str">
        <f t="shared" si="115"/>
        <v>Ⅴ-1-病気けが死亡-全・普・単</v>
      </c>
      <c r="J2022" s="4">
        <f t="shared" si="114"/>
        <v>1</v>
      </c>
    </row>
    <row r="2023" spans="1:10" ht="18" customHeight="1">
      <c r="A2023" s="366"/>
      <c r="B2023" s="862" t="s">
        <v>522</v>
      </c>
      <c r="C2023" s="859"/>
      <c r="D2023" s="655">
        <f>学校2１頁!M11</f>
        <v>0</v>
      </c>
      <c r="E2023" s="329" t="s">
        <v>517</v>
      </c>
      <c r="F2023" s="329" t="s">
        <v>97</v>
      </c>
      <c r="G2023" s="329" t="s">
        <v>573</v>
      </c>
      <c r="H2023" s="4" t="str">
        <f t="shared" si="115"/>
        <v>Ⅴ-1-病気けが死亡-全・普・計</v>
      </c>
      <c r="J2023" s="4">
        <f t="shared" si="114"/>
        <v>1</v>
      </c>
    </row>
    <row r="2024" spans="1:10" ht="18" customHeight="1">
      <c r="A2024" s="366"/>
      <c r="B2024" s="861" t="s">
        <v>523</v>
      </c>
      <c r="C2024" s="845"/>
      <c r="D2024" s="792">
        <f>学校2１頁!M12</f>
        <v>0</v>
      </c>
      <c r="E2024" s="329" t="s">
        <v>517</v>
      </c>
      <c r="F2024" s="329" t="s">
        <v>97</v>
      </c>
      <c r="G2024" s="329" t="s">
        <v>573</v>
      </c>
      <c r="H2024" s="4" t="str">
        <f t="shared" si="115"/>
        <v>Ⅴ-1-病気けが死亡-全・専・1</v>
      </c>
      <c r="J2024" s="4">
        <f t="shared" si="114"/>
        <v>1</v>
      </c>
    </row>
    <row r="2025" spans="1:10" ht="18" customHeight="1">
      <c r="A2025" s="366"/>
      <c r="B2025" s="367" t="s">
        <v>524</v>
      </c>
      <c r="C2025" s="16"/>
      <c r="D2025" s="655">
        <f>学校2１頁!M13</f>
        <v>0</v>
      </c>
      <c r="E2025" s="329" t="s">
        <v>517</v>
      </c>
      <c r="F2025" s="329" t="s">
        <v>97</v>
      </c>
      <c r="G2025" s="329" t="s">
        <v>573</v>
      </c>
      <c r="H2025" s="4" t="str">
        <f t="shared" si="115"/>
        <v>Ⅴ-1-病気けが死亡-全・専・2</v>
      </c>
      <c r="J2025" s="4">
        <f t="shared" si="114"/>
        <v>1</v>
      </c>
    </row>
    <row r="2026" spans="1:10" ht="18" customHeight="1">
      <c r="A2026" s="366"/>
      <c r="B2026" s="367" t="s">
        <v>525</v>
      </c>
      <c r="C2026" s="16"/>
      <c r="D2026" s="655">
        <f>学校2１頁!M14</f>
        <v>0</v>
      </c>
      <c r="E2026" s="329" t="s">
        <v>517</v>
      </c>
      <c r="F2026" s="329" t="s">
        <v>97</v>
      </c>
      <c r="G2026" s="329" t="s">
        <v>573</v>
      </c>
      <c r="H2026" s="4" t="str">
        <f t="shared" si="115"/>
        <v>Ⅴ-1-病気けが死亡-全・専・3</v>
      </c>
      <c r="J2026" s="4">
        <f t="shared" si="114"/>
        <v>1</v>
      </c>
    </row>
    <row r="2027" spans="1:10" ht="18" customHeight="1">
      <c r="A2027" s="366"/>
      <c r="B2027" s="862" t="s">
        <v>526</v>
      </c>
      <c r="C2027" s="859"/>
      <c r="D2027" s="655">
        <f>学校2１頁!M15</f>
        <v>0</v>
      </c>
      <c r="E2027" s="329" t="s">
        <v>517</v>
      </c>
      <c r="F2027" s="329" t="s">
        <v>97</v>
      </c>
      <c r="G2027" s="329" t="s">
        <v>573</v>
      </c>
      <c r="H2027" s="4" t="str">
        <f t="shared" si="115"/>
        <v>Ⅴ-1-病気けが死亡-全・専・単</v>
      </c>
      <c r="J2027" s="4">
        <f t="shared" si="114"/>
        <v>1</v>
      </c>
    </row>
    <row r="2028" spans="1:10" ht="18" customHeight="1">
      <c r="A2028" s="366"/>
      <c r="B2028" s="367" t="s">
        <v>527</v>
      </c>
      <c r="C2028" s="16"/>
      <c r="D2028" s="655">
        <f>学校2１頁!M16</f>
        <v>0</v>
      </c>
      <c r="E2028" s="329" t="s">
        <v>517</v>
      </c>
      <c r="F2028" s="329" t="s">
        <v>97</v>
      </c>
      <c r="G2028" s="329" t="s">
        <v>573</v>
      </c>
      <c r="H2028" s="4" t="str">
        <f t="shared" si="115"/>
        <v>Ⅴ-1-病気けが死亡-全・専・計</v>
      </c>
      <c r="J2028" s="4">
        <f t="shared" si="114"/>
        <v>1</v>
      </c>
    </row>
    <row r="2029" spans="1:10" ht="18" customHeight="1">
      <c r="A2029" s="366"/>
      <c r="B2029" s="861" t="s">
        <v>528</v>
      </c>
      <c r="C2029" s="845"/>
      <c r="D2029" s="792">
        <f>学校2１頁!M17</f>
        <v>0</v>
      </c>
      <c r="E2029" s="329" t="s">
        <v>517</v>
      </c>
      <c r="F2029" s="329" t="s">
        <v>97</v>
      </c>
      <c r="G2029" s="329" t="s">
        <v>573</v>
      </c>
      <c r="H2029" s="4" t="str">
        <f t="shared" si="115"/>
        <v>Ⅴ-1-病気けが死亡-全・総・1</v>
      </c>
      <c r="J2029" s="4">
        <f t="shared" si="114"/>
        <v>1</v>
      </c>
    </row>
    <row r="2030" spans="1:10" ht="18" customHeight="1">
      <c r="A2030" s="366"/>
      <c r="B2030" s="367" t="s">
        <v>529</v>
      </c>
      <c r="C2030" s="16"/>
      <c r="D2030" s="655">
        <f>学校2１頁!M18</f>
        <v>0</v>
      </c>
      <c r="E2030" s="329" t="s">
        <v>517</v>
      </c>
      <c r="F2030" s="329" t="s">
        <v>97</v>
      </c>
      <c r="G2030" s="329" t="s">
        <v>573</v>
      </c>
      <c r="H2030" s="4" t="str">
        <f t="shared" si="115"/>
        <v>Ⅴ-1-病気けが死亡-全・総・2</v>
      </c>
      <c r="J2030" s="4">
        <f t="shared" ref="J2030:J2093" si="116">COUNTIF($H$2:$H$2903,H2030)</f>
        <v>1</v>
      </c>
    </row>
    <row r="2031" spans="1:10" ht="18" customHeight="1">
      <c r="A2031" s="366"/>
      <c r="B2031" s="367" t="s">
        <v>530</v>
      </c>
      <c r="C2031" s="16"/>
      <c r="D2031" s="655">
        <f>学校2１頁!M19</f>
        <v>0</v>
      </c>
      <c r="E2031" s="329" t="s">
        <v>517</v>
      </c>
      <c r="F2031" s="329" t="s">
        <v>97</v>
      </c>
      <c r="G2031" s="329" t="s">
        <v>573</v>
      </c>
      <c r="H2031" s="4" t="str">
        <f t="shared" si="115"/>
        <v>Ⅴ-1-病気けが死亡-全・総・3</v>
      </c>
      <c r="J2031" s="4">
        <f t="shared" si="116"/>
        <v>1</v>
      </c>
    </row>
    <row r="2032" spans="1:10" ht="18" customHeight="1">
      <c r="A2032" s="366"/>
      <c r="B2032" s="862" t="s">
        <v>531</v>
      </c>
      <c r="C2032" s="859"/>
      <c r="D2032" s="655">
        <f>学校2１頁!M20</f>
        <v>0</v>
      </c>
      <c r="E2032" s="329" t="s">
        <v>517</v>
      </c>
      <c r="F2032" s="329" t="s">
        <v>97</v>
      </c>
      <c r="G2032" s="329" t="s">
        <v>573</v>
      </c>
      <c r="H2032" s="4" t="str">
        <f t="shared" si="115"/>
        <v>Ⅴ-1-病気けが死亡-全・総・単</v>
      </c>
      <c r="J2032" s="4">
        <f t="shared" si="116"/>
        <v>1</v>
      </c>
    </row>
    <row r="2033" spans="1:10" ht="18" customHeight="1">
      <c r="A2033" s="366"/>
      <c r="B2033" s="367" t="s">
        <v>532</v>
      </c>
      <c r="C2033" s="16"/>
      <c r="D2033" s="655">
        <f>学校2１頁!M21</f>
        <v>0</v>
      </c>
      <c r="E2033" s="329" t="s">
        <v>517</v>
      </c>
      <c r="F2033" s="329" t="s">
        <v>97</v>
      </c>
      <c r="G2033" s="329" t="s">
        <v>573</v>
      </c>
      <c r="H2033" s="4" t="str">
        <f t="shared" si="115"/>
        <v>Ⅴ-1-病気けが死亡-全・総・計</v>
      </c>
      <c r="J2033" s="4">
        <f t="shared" si="116"/>
        <v>1</v>
      </c>
    </row>
    <row r="2034" spans="1:10" ht="18" customHeight="1">
      <c r="A2034" s="366"/>
      <c r="B2034" s="861" t="s">
        <v>533</v>
      </c>
      <c r="C2034" s="803"/>
      <c r="D2034" s="792">
        <f>学校2１頁!M22</f>
        <v>0</v>
      </c>
      <c r="E2034" s="329" t="s">
        <v>517</v>
      </c>
      <c r="F2034" s="329" t="s">
        <v>97</v>
      </c>
      <c r="G2034" s="329" t="s">
        <v>573</v>
      </c>
      <c r="H2034" s="4" t="str">
        <f t="shared" si="115"/>
        <v>Ⅴ-1-病気けが死亡-全・計・1</v>
      </c>
      <c r="J2034" s="4">
        <f t="shared" si="116"/>
        <v>1</v>
      </c>
    </row>
    <row r="2035" spans="1:10" ht="18" customHeight="1">
      <c r="A2035" s="366"/>
      <c r="B2035" s="367" t="s">
        <v>534</v>
      </c>
      <c r="C2035" s="9"/>
      <c r="D2035" s="658">
        <f>学校2１頁!M23</f>
        <v>0</v>
      </c>
      <c r="E2035" s="329" t="s">
        <v>517</v>
      </c>
      <c r="F2035" s="329" t="s">
        <v>97</v>
      </c>
      <c r="G2035" s="329" t="s">
        <v>573</v>
      </c>
      <c r="H2035" s="4" t="str">
        <f t="shared" si="115"/>
        <v>Ⅴ-1-病気けが死亡-全・計・2</v>
      </c>
      <c r="J2035" s="4">
        <f t="shared" si="116"/>
        <v>1</v>
      </c>
    </row>
    <row r="2036" spans="1:10" ht="18" customHeight="1">
      <c r="A2036" s="366"/>
      <c r="B2036" s="367" t="s">
        <v>535</v>
      </c>
      <c r="C2036" s="9"/>
      <c r="D2036" s="655">
        <f>学校2１頁!M24</f>
        <v>0</v>
      </c>
      <c r="E2036" s="329" t="s">
        <v>517</v>
      </c>
      <c r="F2036" s="329" t="s">
        <v>97</v>
      </c>
      <c r="G2036" s="329" t="s">
        <v>573</v>
      </c>
      <c r="H2036" s="4" t="str">
        <f t="shared" si="115"/>
        <v>Ⅴ-1-病気けが死亡-全・計・3</v>
      </c>
      <c r="J2036" s="4">
        <f t="shared" si="116"/>
        <v>1</v>
      </c>
    </row>
    <row r="2037" spans="1:10" ht="18" customHeight="1">
      <c r="A2037" s="366"/>
      <c r="B2037" s="862" t="s">
        <v>536</v>
      </c>
      <c r="C2037" s="800"/>
      <c r="D2037" s="655">
        <f>学校2１頁!M25</f>
        <v>0</v>
      </c>
      <c r="E2037" s="329" t="s">
        <v>517</v>
      </c>
      <c r="F2037" s="329" t="s">
        <v>97</v>
      </c>
      <c r="G2037" s="329" t="s">
        <v>573</v>
      </c>
      <c r="H2037" s="4" t="str">
        <f t="shared" ref="H2037:H2100" si="117">E2037&amp;F2037&amp;G2037&amp;B2037</f>
        <v>Ⅴ-1-病気けが死亡-全・計・単</v>
      </c>
      <c r="J2037" s="4">
        <f t="shared" si="116"/>
        <v>1</v>
      </c>
    </row>
    <row r="2038" spans="1:10" ht="18" customHeight="1">
      <c r="A2038" s="366"/>
      <c r="B2038" s="863" t="s">
        <v>537</v>
      </c>
      <c r="C2038" s="800"/>
      <c r="D2038" s="657">
        <f>学校2１頁!M26</f>
        <v>0</v>
      </c>
      <c r="E2038" s="329" t="s">
        <v>517</v>
      </c>
      <c r="F2038" s="329" t="s">
        <v>97</v>
      </c>
      <c r="G2038" s="329" t="s">
        <v>573</v>
      </c>
      <c r="H2038" s="4" t="str">
        <f t="shared" si="117"/>
        <v>Ⅴ-1-病気けが死亡-全・計・計</v>
      </c>
      <c r="J2038" s="4">
        <f t="shared" si="116"/>
        <v>1</v>
      </c>
    </row>
    <row r="2039" spans="1:10" ht="18" customHeight="1">
      <c r="A2039" s="366"/>
      <c r="B2039" s="861" t="s">
        <v>441</v>
      </c>
      <c r="C2039" s="845"/>
      <c r="D2039" s="792">
        <f>学校2１頁!M27</f>
        <v>0</v>
      </c>
      <c r="E2039" s="329" t="s">
        <v>517</v>
      </c>
      <c r="F2039" s="329" t="s">
        <v>97</v>
      </c>
      <c r="G2039" s="329" t="s">
        <v>573</v>
      </c>
      <c r="H2039" s="4" t="str">
        <f t="shared" si="117"/>
        <v>Ⅴ-1-病気けが死亡-定・1</v>
      </c>
      <c r="J2039" s="4">
        <f t="shared" si="116"/>
        <v>1</v>
      </c>
    </row>
    <row r="2040" spans="1:10" ht="18" customHeight="1">
      <c r="A2040" s="366"/>
      <c r="B2040" s="367" t="s">
        <v>442</v>
      </c>
      <c r="C2040" s="16"/>
      <c r="D2040" s="655">
        <f>学校2１頁!M28</f>
        <v>0</v>
      </c>
      <c r="E2040" s="329" t="s">
        <v>517</v>
      </c>
      <c r="F2040" s="329" t="s">
        <v>97</v>
      </c>
      <c r="G2040" s="329" t="s">
        <v>573</v>
      </c>
      <c r="H2040" s="4" t="str">
        <f t="shared" si="117"/>
        <v>Ⅴ-1-病気けが死亡-定・2</v>
      </c>
      <c r="J2040" s="4">
        <f t="shared" si="116"/>
        <v>1</v>
      </c>
    </row>
    <row r="2041" spans="1:10" ht="18" customHeight="1">
      <c r="A2041" s="366"/>
      <c r="B2041" s="367" t="s">
        <v>443</v>
      </c>
      <c r="C2041" s="16"/>
      <c r="D2041" s="655">
        <f>学校2１頁!M29</f>
        <v>0</v>
      </c>
      <c r="E2041" s="329" t="s">
        <v>517</v>
      </c>
      <c r="F2041" s="329" t="s">
        <v>97</v>
      </c>
      <c r="G2041" s="329" t="s">
        <v>573</v>
      </c>
      <c r="H2041" s="4" t="str">
        <f t="shared" si="117"/>
        <v>Ⅴ-1-病気けが死亡-定・3</v>
      </c>
      <c r="J2041" s="4">
        <f t="shared" si="116"/>
        <v>1</v>
      </c>
    </row>
    <row r="2042" spans="1:10" ht="18" customHeight="1">
      <c r="A2042" s="366"/>
      <c r="B2042" s="367" t="s">
        <v>444</v>
      </c>
      <c r="C2042" s="16"/>
      <c r="D2042" s="655">
        <f>学校2１頁!M30</f>
        <v>0</v>
      </c>
      <c r="E2042" s="329" t="s">
        <v>517</v>
      </c>
      <c r="F2042" s="329" t="s">
        <v>97</v>
      </c>
      <c r="G2042" s="329" t="s">
        <v>573</v>
      </c>
      <c r="H2042" s="4" t="str">
        <f t="shared" si="117"/>
        <v>Ⅴ-1-病気けが死亡-定・4</v>
      </c>
      <c r="J2042" s="4">
        <f t="shared" si="116"/>
        <v>1</v>
      </c>
    </row>
    <row r="2043" spans="1:10" ht="18" customHeight="1">
      <c r="A2043" s="366"/>
      <c r="B2043" s="862" t="s">
        <v>445</v>
      </c>
      <c r="C2043" s="859"/>
      <c r="D2043" s="655">
        <f>学校2１頁!M31</f>
        <v>0</v>
      </c>
      <c r="E2043" s="329" t="s">
        <v>517</v>
      </c>
      <c r="F2043" s="329" t="s">
        <v>97</v>
      </c>
      <c r="G2043" s="329" t="s">
        <v>573</v>
      </c>
      <c r="H2043" s="4" t="str">
        <f t="shared" si="117"/>
        <v>Ⅴ-1-病気けが死亡-定・単</v>
      </c>
      <c r="J2043" s="4">
        <f t="shared" si="116"/>
        <v>1</v>
      </c>
    </row>
    <row r="2044" spans="1:10" ht="18" customHeight="1">
      <c r="A2044" s="366"/>
      <c r="B2044" s="367" t="s">
        <v>538</v>
      </c>
      <c r="C2044" s="16"/>
      <c r="D2044" s="655">
        <f>学校2１頁!M32</f>
        <v>0</v>
      </c>
      <c r="E2044" s="329" t="s">
        <v>517</v>
      </c>
      <c r="F2044" s="329" t="s">
        <v>97</v>
      </c>
      <c r="G2044" s="329" t="s">
        <v>573</v>
      </c>
      <c r="H2044" s="4" t="str">
        <f t="shared" si="117"/>
        <v>Ⅴ-1-病気けが死亡-定・計</v>
      </c>
      <c r="J2044" s="4">
        <f t="shared" si="116"/>
        <v>1</v>
      </c>
    </row>
    <row r="2045" spans="1:10" ht="18" customHeight="1">
      <c r="A2045" s="366"/>
      <c r="B2045" s="861" t="s">
        <v>539</v>
      </c>
      <c r="C2045" s="845"/>
      <c r="D2045" s="792">
        <f>学校2１頁!M33</f>
        <v>0</v>
      </c>
      <c r="E2045" s="329" t="s">
        <v>517</v>
      </c>
      <c r="F2045" s="329" t="s">
        <v>97</v>
      </c>
      <c r="G2045" s="329" t="s">
        <v>573</v>
      </c>
      <c r="H2045" s="4" t="str">
        <f t="shared" si="117"/>
        <v>Ⅴ-1-病気けが死亡-通・1</v>
      </c>
      <c r="J2045" s="4">
        <f t="shared" si="116"/>
        <v>1</v>
      </c>
    </row>
    <row r="2046" spans="1:10" ht="18" customHeight="1">
      <c r="A2046" s="366"/>
      <c r="B2046" s="367" t="s">
        <v>540</v>
      </c>
      <c r="C2046" s="16"/>
      <c r="D2046" s="655">
        <f>学校2１頁!M34</f>
        <v>0</v>
      </c>
      <c r="E2046" s="329" t="s">
        <v>517</v>
      </c>
      <c r="F2046" s="329" t="s">
        <v>97</v>
      </c>
      <c r="G2046" s="329" t="s">
        <v>573</v>
      </c>
      <c r="H2046" s="4" t="str">
        <f t="shared" si="117"/>
        <v>Ⅴ-1-病気けが死亡-通・2</v>
      </c>
      <c r="J2046" s="4">
        <f t="shared" si="116"/>
        <v>1</v>
      </c>
    </row>
    <row r="2047" spans="1:10" ht="18" customHeight="1">
      <c r="A2047" s="366"/>
      <c r="B2047" s="367" t="s">
        <v>541</v>
      </c>
      <c r="C2047" s="16"/>
      <c r="D2047" s="655">
        <f>学校2１頁!M35</f>
        <v>0</v>
      </c>
      <c r="E2047" s="329" t="s">
        <v>517</v>
      </c>
      <c r="F2047" s="329" t="s">
        <v>97</v>
      </c>
      <c r="G2047" s="329" t="s">
        <v>573</v>
      </c>
      <c r="H2047" s="4" t="str">
        <f t="shared" si="117"/>
        <v>Ⅴ-1-病気けが死亡-通・3</v>
      </c>
      <c r="J2047" s="4">
        <f t="shared" si="116"/>
        <v>1</v>
      </c>
    </row>
    <row r="2048" spans="1:10" ht="18" customHeight="1">
      <c r="A2048" s="366"/>
      <c r="B2048" s="367" t="s">
        <v>542</v>
      </c>
      <c r="C2048" s="16"/>
      <c r="D2048" s="655">
        <f>学校2１頁!M36</f>
        <v>0</v>
      </c>
      <c r="E2048" s="329" t="s">
        <v>517</v>
      </c>
      <c r="F2048" s="329" t="s">
        <v>97</v>
      </c>
      <c r="G2048" s="329" t="s">
        <v>573</v>
      </c>
      <c r="H2048" s="4" t="str">
        <f t="shared" si="117"/>
        <v>Ⅴ-1-病気けが死亡-通・4</v>
      </c>
      <c r="J2048" s="4">
        <f t="shared" si="116"/>
        <v>1</v>
      </c>
    </row>
    <row r="2049" spans="1:10" ht="18" customHeight="1">
      <c r="A2049" s="366"/>
      <c r="B2049" s="862" t="s">
        <v>543</v>
      </c>
      <c r="C2049" s="859"/>
      <c r="D2049" s="655">
        <f>学校2１頁!M37</f>
        <v>0</v>
      </c>
      <c r="E2049" s="329" t="s">
        <v>517</v>
      </c>
      <c r="F2049" s="329" t="s">
        <v>97</v>
      </c>
      <c r="G2049" s="329" t="s">
        <v>573</v>
      </c>
      <c r="H2049" s="4" t="str">
        <f t="shared" si="117"/>
        <v>Ⅴ-1-病気けが死亡-通・単</v>
      </c>
      <c r="J2049" s="4">
        <f t="shared" si="116"/>
        <v>1</v>
      </c>
    </row>
    <row r="2050" spans="1:10" ht="18" customHeight="1">
      <c r="A2050" s="366"/>
      <c r="B2050" s="367" t="s">
        <v>544</v>
      </c>
      <c r="C2050" s="16"/>
      <c r="D2050" s="655">
        <f>学校2１頁!M38</f>
        <v>0</v>
      </c>
      <c r="E2050" s="329" t="s">
        <v>517</v>
      </c>
      <c r="F2050" s="329" t="s">
        <v>97</v>
      </c>
      <c r="G2050" s="329" t="s">
        <v>573</v>
      </c>
      <c r="H2050" s="4" t="str">
        <f t="shared" si="117"/>
        <v>Ⅴ-1-病気けが死亡-通・計</v>
      </c>
      <c r="J2050" s="4">
        <f t="shared" si="116"/>
        <v>1</v>
      </c>
    </row>
    <row r="2051" spans="1:10" ht="18" customHeight="1">
      <c r="A2051" s="366"/>
      <c r="B2051" s="861" t="s">
        <v>545</v>
      </c>
      <c r="C2051" s="803"/>
      <c r="D2051" s="817">
        <f>学校2１頁!M39</f>
        <v>0</v>
      </c>
      <c r="E2051" s="329" t="s">
        <v>517</v>
      </c>
      <c r="F2051" s="329" t="s">
        <v>97</v>
      </c>
      <c r="G2051" s="329" t="s">
        <v>573</v>
      </c>
      <c r="H2051" s="4" t="str">
        <f t="shared" si="117"/>
        <v>Ⅴ-1-病気けが死亡-計・1</v>
      </c>
      <c r="J2051" s="4">
        <f t="shared" si="116"/>
        <v>1</v>
      </c>
    </row>
    <row r="2052" spans="1:10" ht="18" customHeight="1">
      <c r="A2052" s="366"/>
      <c r="B2052" s="367" t="s">
        <v>546</v>
      </c>
      <c r="C2052" s="9"/>
      <c r="D2052" s="655">
        <f>学校2１頁!M40</f>
        <v>0</v>
      </c>
      <c r="E2052" s="329" t="s">
        <v>517</v>
      </c>
      <c r="F2052" s="329" t="s">
        <v>97</v>
      </c>
      <c r="G2052" s="329" t="s">
        <v>573</v>
      </c>
      <c r="H2052" s="4" t="str">
        <f t="shared" si="117"/>
        <v>Ⅴ-1-病気けが死亡-計・2</v>
      </c>
      <c r="J2052" s="4">
        <f t="shared" si="116"/>
        <v>1</v>
      </c>
    </row>
    <row r="2053" spans="1:10" ht="18" customHeight="1">
      <c r="A2053" s="366"/>
      <c r="B2053" s="367" t="s">
        <v>547</v>
      </c>
      <c r="C2053" s="9"/>
      <c r="D2053" s="658">
        <f>学校2１頁!M41</f>
        <v>0</v>
      </c>
      <c r="E2053" s="329" t="s">
        <v>517</v>
      </c>
      <c r="F2053" s="329" t="s">
        <v>97</v>
      </c>
      <c r="G2053" s="329" t="s">
        <v>573</v>
      </c>
      <c r="H2053" s="4" t="str">
        <f t="shared" si="117"/>
        <v>Ⅴ-1-病気けが死亡-計・3</v>
      </c>
      <c r="J2053" s="4">
        <f t="shared" si="116"/>
        <v>1</v>
      </c>
    </row>
    <row r="2054" spans="1:10" ht="18" customHeight="1">
      <c r="A2054" s="366"/>
      <c r="B2054" s="367" t="s">
        <v>548</v>
      </c>
      <c r="C2054" s="9"/>
      <c r="D2054" s="655">
        <f>学校2１頁!M42</f>
        <v>0</v>
      </c>
      <c r="E2054" s="329" t="s">
        <v>517</v>
      </c>
      <c r="F2054" s="329" t="s">
        <v>97</v>
      </c>
      <c r="G2054" s="329" t="s">
        <v>573</v>
      </c>
      <c r="H2054" s="4" t="str">
        <f t="shared" si="117"/>
        <v>Ⅴ-1-病気けが死亡-計・4</v>
      </c>
      <c r="J2054" s="4">
        <f t="shared" si="116"/>
        <v>1</v>
      </c>
    </row>
    <row r="2055" spans="1:10" ht="18" customHeight="1">
      <c r="A2055" s="366"/>
      <c r="B2055" s="862" t="s">
        <v>549</v>
      </c>
      <c r="C2055" s="800"/>
      <c r="D2055" s="655">
        <f>学校2１頁!M43</f>
        <v>0</v>
      </c>
      <c r="E2055" s="329" t="s">
        <v>517</v>
      </c>
      <c r="F2055" s="329" t="s">
        <v>97</v>
      </c>
      <c r="G2055" s="329" t="s">
        <v>573</v>
      </c>
      <c r="H2055" s="4" t="str">
        <f t="shared" si="117"/>
        <v>Ⅴ-1-病気けが死亡-計・単</v>
      </c>
      <c r="J2055" s="4">
        <f t="shared" si="116"/>
        <v>1</v>
      </c>
    </row>
    <row r="2056" spans="1:10" ht="18" customHeight="1">
      <c r="A2056" s="366"/>
      <c r="B2056" s="863" t="s">
        <v>550</v>
      </c>
      <c r="C2056" s="812"/>
      <c r="D2056" s="657">
        <f>学校2１頁!M44</f>
        <v>0</v>
      </c>
      <c r="E2056" s="329" t="s">
        <v>517</v>
      </c>
      <c r="F2056" s="329" t="s">
        <v>97</v>
      </c>
      <c r="G2056" s="329" t="s">
        <v>573</v>
      </c>
      <c r="H2056" s="4" t="str">
        <f t="shared" si="117"/>
        <v>Ⅴ-1-病気けが死亡-計・計</v>
      </c>
      <c r="J2056" s="4">
        <f t="shared" si="116"/>
        <v>1</v>
      </c>
    </row>
    <row r="2057" spans="1:10" ht="18" customHeight="1">
      <c r="A2057" s="860" t="s">
        <v>447</v>
      </c>
      <c r="B2057" s="861" t="s">
        <v>516</v>
      </c>
      <c r="C2057" s="845"/>
      <c r="D2057" s="792">
        <f>学校2１頁!N7</f>
        <v>0</v>
      </c>
      <c r="E2057" s="329" t="s">
        <v>517</v>
      </c>
      <c r="F2057" s="329" t="s">
        <v>97</v>
      </c>
      <c r="G2057" s="329" t="s">
        <v>347</v>
      </c>
      <c r="H2057" s="4" t="str">
        <f t="shared" si="117"/>
        <v>Ⅴ-1-経済的理由-全・普・1</v>
      </c>
      <c r="J2057" s="4">
        <f t="shared" si="116"/>
        <v>1</v>
      </c>
    </row>
    <row r="2058" spans="1:10" ht="18" customHeight="1">
      <c r="A2058" s="366"/>
      <c r="B2058" s="367" t="s">
        <v>519</v>
      </c>
      <c r="C2058" s="16"/>
      <c r="D2058" s="655">
        <f>学校2１頁!N8</f>
        <v>0</v>
      </c>
      <c r="E2058" s="329" t="s">
        <v>517</v>
      </c>
      <c r="F2058" s="329" t="s">
        <v>97</v>
      </c>
      <c r="G2058" s="329" t="s">
        <v>347</v>
      </c>
      <c r="H2058" s="4" t="str">
        <f t="shared" si="117"/>
        <v>Ⅴ-1-経済的理由-全・普・2</v>
      </c>
      <c r="J2058" s="4">
        <f t="shared" si="116"/>
        <v>1</v>
      </c>
    </row>
    <row r="2059" spans="1:10" ht="18" customHeight="1">
      <c r="A2059" s="366"/>
      <c r="B2059" s="367" t="s">
        <v>520</v>
      </c>
      <c r="C2059" s="16"/>
      <c r="D2059" s="655">
        <f>学校2１頁!N9</f>
        <v>0</v>
      </c>
      <c r="E2059" s="329" t="s">
        <v>517</v>
      </c>
      <c r="F2059" s="329" t="s">
        <v>97</v>
      </c>
      <c r="G2059" s="329" t="s">
        <v>347</v>
      </c>
      <c r="H2059" s="4" t="str">
        <f t="shared" si="117"/>
        <v>Ⅴ-1-経済的理由-全・普・3</v>
      </c>
      <c r="J2059" s="4">
        <f t="shared" si="116"/>
        <v>1</v>
      </c>
    </row>
    <row r="2060" spans="1:10" ht="18" customHeight="1">
      <c r="A2060" s="366"/>
      <c r="B2060" s="862" t="s">
        <v>521</v>
      </c>
      <c r="C2060" s="859"/>
      <c r="D2060" s="655">
        <f>学校2１頁!N10</f>
        <v>0</v>
      </c>
      <c r="E2060" s="329" t="s">
        <v>517</v>
      </c>
      <c r="F2060" s="329" t="s">
        <v>97</v>
      </c>
      <c r="G2060" s="329" t="s">
        <v>347</v>
      </c>
      <c r="H2060" s="4" t="str">
        <f t="shared" si="117"/>
        <v>Ⅴ-1-経済的理由-全・普・単</v>
      </c>
      <c r="J2060" s="4">
        <f t="shared" si="116"/>
        <v>1</v>
      </c>
    </row>
    <row r="2061" spans="1:10" ht="18" customHeight="1">
      <c r="A2061" s="366"/>
      <c r="B2061" s="862" t="s">
        <v>522</v>
      </c>
      <c r="C2061" s="859"/>
      <c r="D2061" s="655">
        <f>学校2１頁!N11</f>
        <v>0</v>
      </c>
      <c r="E2061" s="329" t="s">
        <v>517</v>
      </c>
      <c r="F2061" s="329" t="s">
        <v>97</v>
      </c>
      <c r="G2061" s="329" t="s">
        <v>347</v>
      </c>
      <c r="H2061" s="4" t="str">
        <f t="shared" si="117"/>
        <v>Ⅴ-1-経済的理由-全・普・計</v>
      </c>
      <c r="J2061" s="4">
        <f t="shared" si="116"/>
        <v>1</v>
      </c>
    </row>
    <row r="2062" spans="1:10" ht="18" customHeight="1">
      <c r="A2062" s="366"/>
      <c r="B2062" s="861" t="s">
        <v>523</v>
      </c>
      <c r="C2062" s="845"/>
      <c r="D2062" s="792">
        <f>学校2１頁!N12</f>
        <v>0</v>
      </c>
      <c r="E2062" s="329" t="s">
        <v>517</v>
      </c>
      <c r="F2062" s="329" t="s">
        <v>97</v>
      </c>
      <c r="G2062" s="329" t="s">
        <v>347</v>
      </c>
      <c r="H2062" s="4" t="str">
        <f t="shared" si="117"/>
        <v>Ⅴ-1-経済的理由-全・専・1</v>
      </c>
      <c r="J2062" s="4">
        <f t="shared" si="116"/>
        <v>1</v>
      </c>
    </row>
    <row r="2063" spans="1:10" ht="18" customHeight="1">
      <c r="A2063" s="366"/>
      <c r="B2063" s="367" t="s">
        <v>524</v>
      </c>
      <c r="C2063" s="16"/>
      <c r="D2063" s="655">
        <f>学校2１頁!N13</f>
        <v>0</v>
      </c>
      <c r="E2063" s="329" t="s">
        <v>517</v>
      </c>
      <c r="F2063" s="329" t="s">
        <v>97</v>
      </c>
      <c r="G2063" s="329" t="s">
        <v>347</v>
      </c>
      <c r="H2063" s="4" t="str">
        <f t="shared" si="117"/>
        <v>Ⅴ-1-経済的理由-全・専・2</v>
      </c>
      <c r="J2063" s="4">
        <f t="shared" si="116"/>
        <v>1</v>
      </c>
    </row>
    <row r="2064" spans="1:10" ht="18" customHeight="1">
      <c r="A2064" s="366"/>
      <c r="B2064" s="367" t="s">
        <v>525</v>
      </c>
      <c r="C2064" s="16"/>
      <c r="D2064" s="655">
        <f>学校2１頁!N14</f>
        <v>0</v>
      </c>
      <c r="E2064" s="329" t="s">
        <v>517</v>
      </c>
      <c r="F2064" s="329" t="s">
        <v>97</v>
      </c>
      <c r="G2064" s="329" t="s">
        <v>347</v>
      </c>
      <c r="H2064" s="4" t="str">
        <f t="shared" si="117"/>
        <v>Ⅴ-1-経済的理由-全・専・3</v>
      </c>
      <c r="J2064" s="4">
        <f t="shared" si="116"/>
        <v>1</v>
      </c>
    </row>
    <row r="2065" spans="1:10" ht="18" customHeight="1">
      <c r="A2065" s="366"/>
      <c r="B2065" s="862" t="s">
        <v>526</v>
      </c>
      <c r="C2065" s="859"/>
      <c r="D2065" s="655">
        <f>学校2１頁!N15</f>
        <v>0</v>
      </c>
      <c r="E2065" s="329" t="s">
        <v>517</v>
      </c>
      <c r="F2065" s="329" t="s">
        <v>97</v>
      </c>
      <c r="G2065" s="329" t="s">
        <v>347</v>
      </c>
      <c r="H2065" s="4" t="str">
        <f t="shared" si="117"/>
        <v>Ⅴ-1-経済的理由-全・専・単</v>
      </c>
      <c r="J2065" s="4">
        <f t="shared" si="116"/>
        <v>1</v>
      </c>
    </row>
    <row r="2066" spans="1:10" ht="18" customHeight="1">
      <c r="A2066" s="366"/>
      <c r="B2066" s="367" t="s">
        <v>527</v>
      </c>
      <c r="C2066" s="16"/>
      <c r="D2066" s="655">
        <f>学校2１頁!N16</f>
        <v>0</v>
      </c>
      <c r="E2066" s="329" t="s">
        <v>517</v>
      </c>
      <c r="F2066" s="329" t="s">
        <v>97</v>
      </c>
      <c r="G2066" s="329" t="s">
        <v>347</v>
      </c>
      <c r="H2066" s="4" t="str">
        <f t="shared" si="117"/>
        <v>Ⅴ-1-経済的理由-全・専・計</v>
      </c>
      <c r="J2066" s="4">
        <f t="shared" si="116"/>
        <v>1</v>
      </c>
    </row>
    <row r="2067" spans="1:10" ht="18" customHeight="1">
      <c r="A2067" s="366"/>
      <c r="B2067" s="861" t="s">
        <v>528</v>
      </c>
      <c r="C2067" s="845"/>
      <c r="D2067" s="792">
        <f>学校2１頁!N17</f>
        <v>0</v>
      </c>
      <c r="E2067" s="329" t="s">
        <v>517</v>
      </c>
      <c r="F2067" s="329" t="s">
        <v>97</v>
      </c>
      <c r="G2067" s="329" t="s">
        <v>347</v>
      </c>
      <c r="H2067" s="4" t="str">
        <f t="shared" si="117"/>
        <v>Ⅴ-1-経済的理由-全・総・1</v>
      </c>
      <c r="J2067" s="4">
        <f t="shared" si="116"/>
        <v>1</v>
      </c>
    </row>
    <row r="2068" spans="1:10" ht="18" customHeight="1">
      <c r="A2068" s="366"/>
      <c r="B2068" s="367" t="s">
        <v>529</v>
      </c>
      <c r="C2068" s="16"/>
      <c r="D2068" s="655">
        <f>学校2１頁!N18</f>
        <v>0</v>
      </c>
      <c r="E2068" s="329" t="s">
        <v>517</v>
      </c>
      <c r="F2068" s="329" t="s">
        <v>97</v>
      </c>
      <c r="G2068" s="329" t="s">
        <v>347</v>
      </c>
      <c r="H2068" s="4" t="str">
        <f t="shared" si="117"/>
        <v>Ⅴ-1-経済的理由-全・総・2</v>
      </c>
      <c r="J2068" s="4">
        <f t="shared" si="116"/>
        <v>1</v>
      </c>
    </row>
    <row r="2069" spans="1:10" ht="18" customHeight="1">
      <c r="A2069" s="366"/>
      <c r="B2069" s="367" t="s">
        <v>530</v>
      </c>
      <c r="C2069" s="16"/>
      <c r="D2069" s="655">
        <f>学校2１頁!N19</f>
        <v>0</v>
      </c>
      <c r="E2069" s="329" t="s">
        <v>517</v>
      </c>
      <c r="F2069" s="329" t="s">
        <v>97</v>
      </c>
      <c r="G2069" s="329" t="s">
        <v>347</v>
      </c>
      <c r="H2069" s="4" t="str">
        <f t="shared" si="117"/>
        <v>Ⅴ-1-経済的理由-全・総・3</v>
      </c>
      <c r="J2069" s="4">
        <f t="shared" si="116"/>
        <v>1</v>
      </c>
    </row>
    <row r="2070" spans="1:10" ht="18" customHeight="1">
      <c r="A2070" s="366"/>
      <c r="B2070" s="862" t="s">
        <v>531</v>
      </c>
      <c r="C2070" s="859"/>
      <c r="D2070" s="655">
        <f>学校2１頁!N20</f>
        <v>0</v>
      </c>
      <c r="E2070" s="329" t="s">
        <v>517</v>
      </c>
      <c r="F2070" s="329" t="s">
        <v>97</v>
      </c>
      <c r="G2070" s="329" t="s">
        <v>347</v>
      </c>
      <c r="H2070" s="4" t="str">
        <f t="shared" si="117"/>
        <v>Ⅴ-1-経済的理由-全・総・単</v>
      </c>
      <c r="J2070" s="4">
        <f t="shared" si="116"/>
        <v>1</v>
      </c>
    </row>
    <row r="2071" spans="1:10" ht="18" customHeight="1">
      <c r="A2071" s="366"/>
      <c r="B2071" s="367" t="s">
        <v>532</v>
      </c>
      <c r="C2071" s="16"/>
      <c r="D2071" s="655">
        <f>学校2１頁!N21</f>
        <v>0</v>
      </c>
      <c r="E2071" s="329" t="s">
        <v>517</v>
      </c>
      <c r="F2071" s="329" t="s">
        <v>97</v>
      </c>
      <c r="G2071" s="329" t="s">
        <v>347</v>
      </c>
      <c r="H2071" s="4" t="str">
        <f t="shared" si="117"/>
        <v>Ⅴ-1-経済的理由-全・総・計</v>
      </c>
      <c r="J2071" s="4">
        <f t="shared" si="116"/>
        <v>1</v>
      </c>
    </row>
    <row r="2072" spans="1:10" ht="18" customHeight="1">
      <c r="A2072" s="366"/>
      <c r="B2072" s="861" t="s">
        <v>533</v>
      </c>
      <c r="C2072" s="803"/>
      <c r="D2072" s="792">
        <f>学校2１頁!N22</f>
        <v>0</v>
      </c>
      <c r="E2072" s="329" t="s">
        <v>517</v>
      </c>
      <c r="F2072" s="329" t="s">
        <v>97</v>
      </c>
      <c r="G2072" s="329" t="s">
        <v>347</v>
      </c>
      <c r="H2072" s="4" t="str">
        <f t="shared" si="117"/>
        <v>Ⅴ-1-経済的理由-全・計・1</v>
      </c>
      <c r="J2072" s="4">
        <f t="shared" si="116"/>
        <v>1</v>
      </c>
    </row>
    <row r="2073" spans="1:10" ht="18" customHeight="1">
      <c r="A2073" s="366"/>
      <c r="B2073" s="367" t="s">
        <v>534</v>
      </c>
      <c r="C2073" s="9"/>
      <c r="D2073" s="658">
        <f>学校2１頁!N23</f>
        <v>0</v>
      </c>
      <c r="E2073" s="329" t="s">
        <v>517</v>
      </c>
      <c r="F2073" s="329" t="s">
        <v>97</v>
      </c>
      <c r="G2073" s="329" t="s">
        <v>347</v>
      </c>
      <c r="H2073" s="4" t="str">
        <f t="shared" si="117"/>
        <v>Ⅴ-1-経済的理由-全・計・2</v>
      </c>
      <c r="J2073" s="4">
        <f t="shared" si="116"/>
        <v>1</v>
      </c>
    </row>
    <row r="2074" spans="1:10" ht="18" customHeight="1">
      <c r="A2074" s="366"/>
      <c r="B2074" s="367" t="s">
        <v>535</v>
      </c>
      <c r="C2074" s="9"/>
      <c r="D2074" s="655">
        <f>学校2１頁!N24</f>
        <v>0</v>
      </c>
      <c r="E2074" s="329" t="s">
        <v>517</v>
      </c>
      <c r="F2074" s="329" t="s">
        <v>97</v>
      </c>
      <c r="G2074" s="329" t="s">
        <v>347</v>
      </c>
      <c r="H2074" s="4" t="str">
        <f t="shared" si="117"/>
        <v>Ⅴ-1-経済的理由-全・計・3</v>
      </c>
      <c r="J2074" s="4">
        <f t="shared" si="116"/>
        <v>1</v>
      </c>
    </row>
    <row r="2075" spans="1:10" ht="18" customHeight="1">
      <c r="A2075" s="366"/>
      <c r="B2075" s="862" t="s">
        <v>536</v>
      </c>
      <c r="C2075" s="800"/>
      <c r="D2075" s="655">
        <f>学校2１頁!N25</f>
        <v>0</v>
      </c>
      <c r="E2075" s="329" t="s">
        <v>517</v>
      </c>
      <c r="F2075" s="329" t="s">
        <v>97</v>
      </c>
      <c r="G2075" s="329" t="s">
        <v>347</v>
      </c>
      <c r="H2075" s="4" t="str">
        <f t="shared" si="117"/>
        <v>Ⅴ-1-経済的理由-全・計・単</v>
      </c>
      <c r="J2075" s="4">
        <f t="shared" si="116"/>
        <v>1</v>
      </c>
    </row>
    <row r="2076" spans="1:10" ht="18" customHeight="1">
      <c r="A2076" s="366"/>
      <c r="B2076" s="863" t="s">
        <v>537</v>
      </c>
      <c r="C2076" s="800"/>
      <c r="D2076" s="657">
        <f>学校2１頁!N26</f>
        <v>0</v>
      </c>
      <c r="E2076" s="329" t="s">
        <v>517</v>
      </c>
      <c r="F2076" s="329" t="s">
        <v>97</v>
      </c>
      <c r="G2076" s="329" t="s">
        <v>347</v>
      </c>
      <c r="H2076" s="4" t="str">
        <f t="shared" si="117"/>
        <v>Ⅴ-1-経済的理由-全・計・計</v>
      </c>
      <c r="J2076" s="4">
        <f t="shared" si="116"/>
        <v>1</v>
      </c>
    </row>
    <row r="2077" spans="1:10" ht="18" customHeight="1">
      <c r="A2077" s="366"/>
      <c r="B2077" s="861" t="s">
        <v>441</v>
      </c>
      <c r="C2077" s="845"/>
      <c r="D2077" s="792">
        <f>学校2１頁!N27</f>
        <v>0</v>
      </c>
      <c r="E2077" s="329" t="s">
        <v>517</v>
      </c>
      <c r="F2077" s="329" t="s">
        <v>97</v>
      </c>
      <c r="G2077" s="329" t="s">
        <v>347</v>
      </c>
      <c r="H2077" s="4" t="str">
        <f t="shared" si="117"/>
        <v>Ⅴ-1-経済的理由-定・1</v>
      </c>
      <c r="J2077" s="4">
        <f t="shared" si="116"/>
        <v>1</v>
      </c>
    </row>
    <row r="2078" spans="1:10" ht="18" customHeight="1">
      <c r="A2078" s="366"/>
      <c r="B2078" s="367" t="s">
        <v>442</v>
      </c>
      <c r="C2078" s="16"/>
      <c r="D2078" s="655">
        <f>学校2１頁!N28</f>
        <v>0</v>
      </c>
      <c r="E2078" s="329" t="s">
        <v>517</v>
      </c>
      <c r="F2078" s="329" t="s">
        <v>97</v>
      </c>
      <c r="G2078" s="329" t="s">
        <v>347</v>
      </c>
      <c r="H2078" s="4" t="str">
        <f t="shared" si="117"/>
        <v>Ⅴ-1-経済的理由-定・2</v>
      </c>
      <c r="J2078" s="4">
        <f t="shared" si="116"/>
        <v>1</v>
      </c>
    </row>
    <row r="2079" spans="1:10" ht="18" customHeight="1">
      <c r="A2079" s="366"/>
      <c r="B2079" s="367" t="s">
        <v>443</v>
      </c>
      <c r="C2079" s="16"/>
      <c r="D2079" s="655">
        <f>学校2１頁!N29</f>
        <v>0</v>
      </c>
      <c r="E2079" s="329" t="s">
        <v>517</v>
      </c>
      <c r="F2079" s="329" t="s">
        <v>97</v>
      </c>
      <c r="G2079" s="329" t="s">
        <v>347</v>
      </c>
      <c r="H2079" s="4" t="str">
        <f t="shared" si="117"/>
        <v>Ⅴ-1-経済的理由-定・3</v>
      </c>
      <c r="J2079" s="4">
        <f t="shared" si="116"/>
        <v>1</v>
      </c>
    </row>
    <row r="2080" spans="1:10" ht="18" customHeight="1">
      <c r="A2080" s="366"/>
      <c r="B2080" s="367" t="s">
        <v>444</v>
      </c>
      <c r="C2080" s="16"/>
      <c r="D2080" s="655">
        <f>学校2１頁!N30</f>
        <v>0</v>
      </c>
      <c r="E2080" s="329" t="s">
        <v>517</v>
      </c>
      <c r="F2080" s="329" t="s">
        <v>97</v>
      </c>
      <c r="G2080" s="329" t="s">
        <v>347</v>
      </c>
      <c r="H2080" s="4" t="str">
        <f t="shared" si="117"/>
        <v>Ⅴ-1-経済的理由-定・4</v>
      </c>
      <c r="J2080" s="4">
        <f t="shared" si="116"/>
        <v>1</v>
      </c>
    </row>
    <row r="2081" spans="1:10" ht="18" customHeight="1">
      <c r="A2081" s="366"/>
      <c r="B2081" s="862" t="s">
        <v>445</v>
      </c>
      <c r="C2081" s="859"/>
      <c r="D2081" s="655">
        <f>学校2１頁!N31</f>
        <v>0</v>
      </c>
      <c r="E2081" s="329" t="s">
        <v>517</v>
      </c>
      <c r="F2081" s="329" t="s">
        <v>97</v>
      </c>
      <c r="G2081" s="329" t="s">
        <v>347</v>
      </c>
      <c r="H2081" s="4" t="str">
        <f t="shared" si="117"/>
        <v>Ⅴ-1-経済的理由-定・単</v>
      </c>
      <c r="J2081" s="4">
        <f t="shared" si="116"/>
        <v>1</v>
      </c>
    </row>
    <row r="2082" spans="1:10" ht="18" customHeight="1">
      <c r="A2082" s="366"/>
      <c r="B2082" s="367" t="s">
        <v>538</v>
      </c>
      <c r="C2082" s="16"/>
      <c r="D2082" s="655">
        <f>学校2１頁!N32</f>
        <v>0</v>
      </c>
      <c r="E2082" s="329" t="s">
        <v>517</v>
      </c>
      <c r="F2082" s="329" t="s">
        <v>97</v>
      </c>
      <c r="G2082" s="329" t="s">
        <v>347</v>
      </c>
      <c r="H2082" s="4" t="str">
        <f t="shared" si="117"/>
        <v>Ⅴ-1-経済的理由-定・計</v>
      </c>
      <c r="J2082" s="4">
        <f t="shared" si="116"/>
        <v>1</v>
      </c>
    </row>
    <row r="2083" spans="1:10" ht="18" customHeight="1">
      <c r="A2083" s="366"/>
      <c r="B2083" s="861" t="s">
        <v>539</v>
      </c>
      <c r="C2083" s="845"/>
      <c r="D2083" s="792">
        <f>学校2１頁!N33</f>
        <v>0</v>
      </c>
      <c r="E2083" s="329" t="s">
        <v>517</v>
      </c>
      <c r="F2083" s="329" t="s">
        <v>97</v>
      </c>
      <c r="G2083" s="329" t="s">
        <v>347</v>
      </c>
      <c r="H2083" s="4" t="str">
        <f t="shared" si="117"/>
        <v>Ⅴ-1-経済的理由-通・1</v>
      </c>
      <c r="J2083" s="4">
        <f t="shared" si="116"/>
        <v>1</v>
      </c>
    </row>
    <row r="2084" spans="1:10" ht="18" customHeight="1">
      <c r="A2084" s="366"/>
      <c r="B2084" s="367" t="s">
        <v>540</v>
      </c>
      <c r="C2084" s="16"/>
      <c r="D2084" s="655">
        <f>学校2１頁!N34</f>
        <v>0</v>
      </c>
      <c r="E2084" s="329" t="s">
        <v>517</v>
      </c>
      <c r="F2084" s="329" t="s">
        <v>97</v>
      </c>
      <c r="G2084" s="329" t="s">
        <v>347</v>
      </c>
      <c r="H2084" s="4" t="str">
        <f t="shared" si="117"/>
        <v>Ⅴ-1-経済的理由-通・2</v>
      </c>
      <c r="J2084" s="4">
        <f t="shared" si="116"/>
        <v>1</v>
      </c>
    </row>
    <row r="2085" spans="1:10" ht="18" customHeight="1">
      <c r="A2085" s="366"/>
      <c r="B2085" s="367" t="s">
        <v>541</v>
      </c>
      <c r="C2085" s="16"/>
      <c r="D2085" s="655">
        <f>学校2１頁!N35</f>
        <v>0</v>
      </c>
      <c r="E2085" s="329" t="s">
        <v>517</v>
      </c>
      <c r="F2085" s="329" t="s">
        <v>97</v>
      </c>
      <c r="G2085" s="329" t="s">
        <v>347</v>
      </c>
      <c r="H2085" s="4" t="str">
        <f t="shared" si="117"/>
        <v>Ⅴ-1-経済的理由-通・3</v>
      </c>
      <c r="J2085" s="4">
        <f t="shared" si="116"/>
        <v>1</v>
      </c>
    </row>
    <row r="2086" spans="1:10" ht="18" customHeight="1">
      <c r="A2086" s="366"/>
      <c r="B2086" s="367" t="s">
        <v>542</v>
      </c>
      <c r="C2086" s="16"/>
      <c r="D2086" s="655">
        <f>学校2１頁!N36</f>
        <v>0</v>
      </c>
      <c r="E2086" s="329" t="s">
        <v>517</v>
      </c>
      <c r="F2086" s="329" t="s">
        <v>97</v>
      </c>
      <c r="G2086" s="329" t="s">
        <v>347</v>
      </c>
      <c r="H2086" s="4" t="str">
        <f t="shared" si="117"/>
        <v>Ⅴ-1-経済的理由-通・4</v>
      </c>
      <c r="J2086" s="4">
        <f t="shared" si="116"/>
        <v>1</v>
      </c>
    </row>
    <row r="2087" spans="1:10" ht="18" customHeight="1">
      <c r="A2087" s="366"/>
      <c r="B2087" s="862" t="s">
        <v>543</v>
      </c>
      <c r="C2087" s="859"/>
      <c r="D2087" s="655">
        <f>学校2１頁!N37</f>
        <v>0</v>
      </c>
      <c r="E2087" s="329" t="s">
        <v>517</v>
      </c>
      <c r="F2087" s="329" t="s">
        <v>97</v>
      </c>
      <c r="G2087" s="329" t="s">
        <v>347</v>
      </c>
      <c r="H2087" s="4" t="str">
        <f t="shared" si="117"/>
        <v>Ⅴ-1-経済的理由-通・単</v>
      </c>
      <c r="J2087" s="4">
        <f t="shared" si="116"/>
        <v>1</v>
      </c>
    </row>
    <row r="2088" spans="1:10" ht="18" customHeight="1">
      <c r="A2088" s="366"/>
      <c r="B2088" s="367" t="s">
        <v>544</v>
      </c>
      <c r="C2088" s="16"/>
      <c r="D2088" s="655">
        <f>学校2１頁!N38</f>
        <v>0</v>
      </c>
      <c r="E2088" s="329" t="s">
        <v>517</v>
      </c>
      <c r="F2088" s="329" t="s">
        <v>97</v>
      </c>
      <c r="G2088" s="329" t="s">
        <v>347</v>
      </c>
      <c r="H2088" s="4" t="str">
        <f t="shared" si="117"/>
        <v>Ⅴ-1-経済的理由-通・計</v>
      </c>
      <c r="J2088" s="4">
        <f t="shared" si="116"/>
        <v>1</v>
      </c>
    </row>
    <row r="2089" spans="1:10" ht="18" customHeight="1">
      <c r="A2089" s="366"/>
      <c r="B2089" s="861" t="s">
        <v>545</v>
      </c>
      <c r="C2089" s="803"/>
      <c r="D2089" s="817">
        <f>学校2１頁!N39</f>
        <v>0</v>
      </c>
      <c r="E2089" s="329" t="s">
        <v>517</v>
      </c>
      <c r="F2089" s="329" t="s">
        <v>97</v>
      </c>
      <c r="G2089" s="329" t="s">
        <v>347</v>
      </c>
      <c r="H2089" s="4" t="str">
        <f t="shared" si="117"/>
        <v>Ⅴ-1-経済的理由-計・1</v>
      </c>
      <c r="J2089" s="4">
        <f t="shared" si="116"/>
        <v>1</v>
      </c>
    </row>
    <row r="2090" spans="1:10" ht="18" customHeight="1">
      <c r="A2090" s="366"/>
      <c r="B2090" s="367" t="s">
        <v>546</v>
      </c>
      <c r="C2090" s="9"/>
      <c r="D2090" s="655">
        <f>学校2１頁!N40</f>
        <v>0</v>
      </c>
      <c r="E2090" s="329" t="s">
        <v>517</v>
      </c>
      <c r="F2090" s="329" t="s">
        <v>97</v>
      </c>
      <c r="G2090" s="329" t="s">
        <v>347</v>
      </c>
      <c r="H2090" s="4" t="str">
        <f t="shared" si="117"/>
        <v>Ⅴ-1-経済的理由-計・2</v>
      </c>
      <c r="J2090" s="4">
        <f t="shared" si="116"/>
        <v>1</v>
      </c>
    </row>
    <row r="2091" spans="1:10" ht="18" customHeight="1">
      <c r="A2091" s="366"/>
      <c r="B2091" s="367" t="s">
        <v>547</v>
      </c>
      <c r="C2091" s="9"/>
      <c r="D2091" s="658">
        <f>学校2１頁!N41</f>
        <v>0</v>
      </c>
      <c r="E2091" s="329" t="s">
        <v>517</v>
      </c>
      <c r="F2091" s="329" t="s">
        <v>97</v>
      </c>
      <c r="G2091" s="329" t="s">
        <v>347</v>
      </c>
      <c r="H2091" s="4" t="str">
        <f t="shared" si="117"/>
        <v>Ⅴ-1-経済的理由-計・3</v>
      </c>
      <c r="J2091" s="4">
        <f t="shared" si="116"/>
        <v>1</v>
      </c>
    </row>
    <row r="2092" spans="1:10" ht="18" customHeight="1">
      <c r="A2092" s="366"/>
      <c r="B2092" s="367" t="s">
        <v>548</v>
      </c>
      <c r="C2092" s="9"/>
      <c r="D2092" s="655">
        <f>学校2１頁!N42</f>
        <v>0</v>
      </c>
      <c r="E2092" s="329" t="s">
        <v>517</v>
      </c>
      <c r="F2092" s="329" t="s">
        <v>97</v>
      </c>
      <c r="G2092" s="329" t="s">
        <v>347</v>
      </c>
      <c r="H2092" s="4" t="str">
        <f t="shared" si="117"/>
        <v>Ⅴ-1-経済的理由-計・4</v>
      </c>
      <c r="J2092" s="4">
        <f t="shared" si="116"/>
        <v>1</v>
      </c>
    </row>
    <row r="2093" spans="1:10" ht="18" customHeight="1">
      <c r="A2093" s="366"/>
      <c r="B2093" s="862" t="s">
        <v>549</v>
      </c>
      <c r="C2093" s="800"/>
      <c r="D2093" s="655">
        <f>学校2１頁!N43</f>
        <v>0</v>
      </c>
      <c r="E2093" s="329" t="s">
        <v>517</v>
      </c>
      <c r="F2093" s="329" t="s">
        <v>97</v>
      </c>
      <c r="G2093" s="329" t="s">
        <v>347</v>
      </c>
      <c r="H2093" s="4" t="str">
        <f t="shared" si="117"/>
        <v>Ⅴ-1-経済的理由-計・単</v>
      </c>
      <c r="J2093" s="4">
        <f t="shared" si="116"/>
        <v>1</v>
      </c>
    </row>
    <row r="2094" spans="1:10" ht="18" customHeight="1">
      <c r="A2094" s="366"/>
      <c r="B2094" s="863" t="s">
        <v>550</v>
      </c>
      <c r="C2094" s="812"/>
      <c r="D2094" s="657">
        <f>学校2１頁!N44</f>
        <v>0</v>
      </c>
      <c r="E2094" s="329" t="s">
        <v>517</v>
      </c>
      <c r="F2094" s="329" t="s">
        <v>97</v>
      </c>
      <c r="G2094" s="329" t="s">
        <v>347</v>
      </c>
      <c r="H2094" s="4" t="str">
        <f t="shared" si="117"/>
        <v>Ⅴ-1-経済的理由-計・計</v>
      </c>
      <c r="J2094" s="4">
        <f t="shared" ref="J2094:J2157" si="118">COUNTIF($H$2:$H$2903,H2094)</f>
        <v>1</v>
      </c>
    </row>
    <row r="2095" spans="1:10" ht="18" customHeight="1">
      <c r="A2095" s="860" t="s">
        <v>574</v>
      </c>
      <c r="B2095" s="861" t="s">
        <v>516</v>
      </c>
      <c r="C2095" s="845"/>
      <c r="D2095" s="792">
        <f>学校2１頁!O7</f>
        <v>0</v>
      </c>
      <c r="E2095" s="329" t="s">
        <v>517</v>
      </c>
      <c r="F2095" s="329" t="s">
        <v>97</v>
      </c>
      <c r="G2095" s="329" t="s">
        <v>575</v>
      </c>
      <c r="H2095" s="4" t="str">
        <f t="shared" si="117"/>
        <v>Ⅴ-1-家庭の事情-全・普・1</v>
      </c>
      <c r="J2095" s="4">
        <f t="shared" si="118"/>
        <v>1</v>
      </c>
    </row>
    <row r="2096" spans="1:10" ht="18" customHeight="1">
      <c r="A2096" s="366"/>
      <c r="B2096" s="367" t="s">
        <v>519</v>
      </c>
      <c r="C2096" s="16"/>
      <c r="D2096" s="655">
        <f>学校2１頁!O8</f>
        <v>0</v>
      </c>
      <c r="E2096" s="329" t="s">
        <v>517</v>
      </c>
      <c r="F2096" s="329" t="s">
        <v>97</v>
      </c>
      <c r="G2096" s="329" t="s">
        <v>575</v>
      </c>
      <c r="H2096" s="4" t="str">
        <f t="shared" si="117"/>
        <v>Ⅴ-1-家庭の事情-全・普・2</v>
      </c>
      <c r="J2096" s="4">
        <f t="shared" si="118"/>
        <v>1</v>
      </c>
    </row>
    <row r="2097" spans="1:10" ht="18" customHeight="1">
      <c r="A2097" s="366"/>
      <c r="B2097" s="367" t="s">
        <v>520</v>
      </c>
      <c r="C2097" s="16"/>
      <c r="D2097" s="655">
        <f>学校2１頁!O9</f>
        <v>0</v>
      </c>
      <c r="E2097" s="329" t="s">
        <v>517</v>
      </c>
      <c r="F2097" s="329" t="s">
        <v>97</v>
      </c>
      <c r="G2097" s="329" t="s">
        <v>575</v>
      </c>
      <c r="H2097" s="4" t="str">
        <f t="shared" si="117"/>
        <v>Ⅴ-1-家庭の事情-全・普・3</v>
      </c>
      <c r="J2097" s="4">
        <f t="shared" si="118"/>
        <v>1</v>
      </c>
    </row>
    <row r="2098" spans="1:10" ht="18" customHeight="1">
      <c r="A2098" s="366"/>
      <c r="B2098" s="862" t="s">
        <v>521</v>
      </c>
      <c r="C2098" s="859"/>
      <c r="D2098" s="655">
        <f>学校2１頁!O10</f>
        <v>0</v>
      </c>
      <c r="E2098" s="329" t="s">
        <v>517</v>
      </c>
      <c r="F2098" s="329" t="s">
        <v>97</v>
      </c>
      <c r="G2098" s="329" t="s">
        <v>575</v>
      </c>
      <c r="H2098" s="4" t="str">
        <f t="shared" si="117"/>
        <v>Ⅴ-1-家庭の事情-全・普・単</v>
      </c>
      <c r="J2098" s="4">
        <f t="shared" si="118"/>
        <v>1</v>
      </c>
    </row>
    <row r="2099" spans="1:10" ht="18" customHeight="1">
      <c r="A2099" s="366"/>
      <c r="B2099" s="862" t="s">
        <v>522</v>
      </c>
      <c r="C2099" s="859"/>
      <c r="D2099" s="655">
        <f>学校2１頁!O11</f>
        <v>0</v>
      </c>
      <c r="E2099" s="329" t="s">
        <v>517</v>
      </c>
      <c r="F2099" s="329" t="s">
        <v>97</v>
      </c>
      <c r="G2099" s="329" t="s">
        <v>575</v>
      </c>
      <c r="H2099" s="4" t="str">
        <f t="shared" si="117"/>
        <v>Ⅴ-1-家庭の事情-全・普・計</v>
      </c>
      <c r="J2099" s="4">
        <f t="shared" si="118"/>
        <v>1</v>
      </c>
    </row>
    <row r="2100" spans="1:10" ht="18" customHeight="1">
      <c r="A2100" s="366"/>
      <c r="B2100" s="861" t="s">
        <v>523</v>
      </c>
      <c r="C2100" s="845"/>
      <c r="D2100" s="792">
        <f>学校2１頁!O12</f>
        <v>0</v>
      </c>
      <c r="E2100" s="329" t="s">
        <v>517</v>
      </c>
      <c r="F2100" s="329" t="s">
        <v>97</v>
      </c>
      <c r="G2100" s="329" t="s">
        <v>575</v>
      </c>
      <c r="H2100" s="4" t="str">
        <f t="shared" si="117"/>
        <v>Ⅴ-1-家庭の事情-全・専・1</v>
      </c>
      <c r="J2100" s="4">
        <f t="shared" si="118"/>
        <v>1</v>
      </c>
    </row>
    <row r="2101" spans="1:10" ht="18" customHeight="1">
      <c r="A2101" s="366"/>
      <c r="B2101" s="367" t="s">
        <v>524</v>
      </c>
      <c r="C2101" s="16"/>
      <c r="D2101" s="655">
        <f>学校2１頁!O13</f>
        <v>0</v>
      </c>
      <c r="E2101" s="329" t="s">
        <v>517</v>
      </c>
      <c r="F2101" s="329" t="s">
        <v>97</v>
      </c>
      <c r="G2101" s="329" t="s">
        <v>575</v>
      </c>
      <c r="H2101" s="4" t="str">
        <f t="shared" ref="H2101:H2164" si="119">E2101&amp;F2101&amp;G2101&amp;B2101</f>
        <v>Ⅴ-1-家庭の事情-全・専・2</v>
      </c>
      <c r="J2101" s="4">
        <f t="shared" si="118"/>
        <v>1</v>
      </c>
    </row>
    <row r="2102" spans="1:10" ht="18" customHeight="1">
      <c r="A2102" s="366"/>
      <c r="B2102" s="367" t="s">
        <v>525</v>
      </c>
      <c r="C2102" s="16"/>
      <c r="D2102" s="655">
        <f>学校2１頁!O14</f>
        <v>0</v>
      </c>
      <c r="E2102" s="329" t="s">
        <v>517</v>
      </c>
      <c r="F2102" s="329" t="s">
        <v>97</v>
      </c>
      <c r="G2102" s="329" t="s">
        <v>575</v>
      </c>
      <c r="H2102" s="4" t="str">
        <f t="shared" si="119"/>
        <v>Ⅴ-1-家庭の事情-全・専・3</v>
      </c>
      <c r="J2102" s="4">
        <f t="shared" si="118"/>
        <v>1</v>
      </c>
    </row>
    <row r="2103" spans="1:10" ht="18" customHeight="1">
      <c r="A2103" s="366"/>
      <c r="B2103" s="862" t="s">
        <v>526</v>
      </c>
      <c r="C2103" s="859"/>
      <c r="D2103" s="655">
        <f>学校2１頁!O15</f>
        <v>0</v>
      </c>
      <c r="E2103" s="329" t="s">
        <v>517</v>
      </c>
      <c r="F2103" s="329" t="s">
        <v>97</v>
      </c>
      <c r="G2103" s="329" t="s">
        <v>575</v>
      </c>
      <c r="H2103" s="4" t="str">
        <f t="shared" si="119"/>
        <v>Ⅴ-1-家庭の事情-全・専・単</v>
      </c>
      <c r="J2103" s="4">
        <f t="shared" si="118"/>
        <v>1</v>
      </c>
    </row>
    <row r="2104" spans="1:10" ht="18" customHeight="1">
      <c r="A2104" s="366"/>
      <c r="B2104" s="367" t="s">
        <v>527</v>
      </c>
      <c r="C2104" s="16"/>
      <c r="D2104" s="655">
        <f>学校2１頁!O16</f>
        <v>0</v>
      </c>
      <c r="E2104" s="329" t="s">
        <v>517</v>
      </c>
      <c r="F2104" s="329" t="s">
        <v>97</v>
      </c>
      <c r="G2104" s="329" t="s">
        <v>575</v>
      </c>
      <c r="H2104" s="4" t="str">
        <f t="shared" si="119"/>
        <v>Ⅴ-1-家庭の事情-全・専・計</v>
      </c>
      <c r="J2104" s="4">
        <f t="shared" si="118"/>
        <v>1</v>
      </c>
    </row>
    <row r="2105" spans="1:10" ht="18" customHeight="1">
      <c r="A2105" s="366"/>
      <c r="B2105" s="861" t="s">
        <v>528</v>
      </c>
      <c r="C2105" s="845"/>
      <c r="D2105" s="792">
        <f>学校2１頁!O17</f>
        <v>0</v>
      </c>
      <c r="E2105" s="329" t="s">
        <v>517</v>
      </c>
      <c r="F2105" s="329" t="s">
        <v>97</v>
      </c>
      <c r="G2105" s="329" t="s">
        <v>575</v>
      </c>
      <c r="H2105" s="4" t="str">
        <f t="shared" si="119"/>
        <v>Ⅴ-1-家庭の事情-全・総・1</v>
      </c>
      <c r="J2105" s="4">
        <f t="shared" si="118"/>
        <v>1</v>
      </c>
    </row>
    <row r="2106" spans="1:10" ht="18" customHeight="1">
      <c r="A2106" s="366"/>
      <c r="B2106" s="367" t="s">
        <v>529</v>
      </c>
      <c r="C2106" s="16"/>
      <c r="D2106" s="655">
        <f>学校2１頁!O18</f>
        <v>0</v>
      </c>
      <c r="E2106" s="329" t="s">
        <v>517</v>
      </c>
      <c r="F2106" s="329" t="s">
        <v>97</v>
      </c>
      <c r="G2106" s="329" t="s">
        <v>575</v>
      </c>
      <c r="H2106" s="4" t="str">
        <f t="shared" si="119"/>
        <v>Ⅴ-1-家庭の事情-全・総・2</v>
      </c>
      <c r="J2106" s="4">
        <f t="shared" si="118"/>
        <v>1</v>
      </c>
    </row>
    <row r="2107" spans="1:10" ht="18" customHeight="1">
      <c r="A2107" s="366"/>
      <c r="B2107" s="367" t="s">
        <v>530</v>
      </c>
      <c r="C2107" s="16"/>
      <c r="D2107" s="655">
        <f>学校2１頁!O19</f>
        <v>0</v>
      </c>
      <c r="E2107" s="329" t="s">
        <v>517</v>
      </c>
      <c r="F2107" s="329" t="s">
        <v>97</v>
      </c>
      <c r="G2107" s="329" t="s">
        <v>575</v>
      </c>
      <c r="H2107" s="4" t="str">
        <f t="shared" si="119"/>
        <v>Ⅴ-1-家庭の事情-全・総・3</v>
      </c>
      <c r="J2107" s="4">
        <f t="shared" si="118"/>
        <v>1</v>
      </c>
    </row>
    <row r="2108" spans="1:10" ht="18" customHeight="1">
      <c r="A2108" s="366"/>
      <c r="B2108" s="862" t="s">
        <v>531</v>
      </c>
      <c r="C2108" s="859"/>
      <c r="D2108" s="655">
        <f>学校2１頁!O20</f>
        <v>0</v>
      </c>
      <c r="E2108" s="329" t="s">
        <v>517</v>
      </c>
      <c r="F2108" s="329" t="s">
        <v>97</v>
      </c>
      <c r="G2108" s="329" t="s">
        <v>575</v>
      </c>
      <c r="H2108" s="4" t="str">
        <f t="shared" si="119"/>
        <v>Ⅴ-1-家庭の事情-全・総・単</v>
      </c>
      <c r="J2108" s="4">
        <f t="shared" si="118"/>
        <v>1</v>
      </c>
    </row>
    <row r="2109" spans="1:10" ht="18" customHeight="1">
      <c r="A2109" s="366"/>
      <c r="B2109" s="367" t="s">
        <v>532</v>
      </c>
      <c r="C2109" s="16"/>
      <c r="D2109" s="655">
        <f>学校2１頁!O21</f>
        <v>0</v>
      </c>
      <c r="E2109" s="329" t="s">
        <v>517</v>
      </c>
      <c r="F2109" s="329" t="s">
        <v>97</v>
      </c>
      <c r="G2109" s="329" t="s">
        <v>575</v>
      </c>
      <c r="H2109" s="4" t="str">
        <f t="shared" si="119"/>
        <v>Ⅴ-1-家庭の事情-全・総・計</v>
      </c>
      <c r="J2109" s="4">
        <f t="shared" si="118"/>
        <v>1</v>
      </c>
    </row>
    <row r="2110" spans="1:10" ht="18" customHeight="1">
      <c r="A2110" s="366"/>
      <c r="B2110" s="861" t="s">
        <v>533</v>
      </c>
      <c r="C2110" s="803"/>
      <c r="D2110" s="792">
        <f>学校2１頁!O22</f>
        <v>0</v>
      </c>
      <c r="E2110" s="329" t="s">
        <v>517</v>
      </c>
      <c r="F2110" s="329" t="s">
        <v>97</v>
      </c>
      <c r="G2110" s="329" t="s">
        <v>575</v>
      </c>
      <c r="H2110" s="4" t="str">
        <f t="shared" si="119"/>
        <v>Ⅴ-1-家庭の事情-全・計・1</v>
      </c>
      <c r="J2110" s="4">
        <f t="shared" si="118"/>
        <v>1</v>
      </c>
    </row>
    <row r="2111" spans="1:10" ht="18" customHeight="1">
      <c r="A2111" s="366"/>
      <c r="B2111" s="367" t="s">
        <v>534</v>
      </c>
      <c r="C2111" s="9"/>
      <c r="D2111" s="658">
        <f>学校2１頁!O23</f>
        <v>0</v>
      </c>
      <c r="E2111" s="329" t="s">
        <v>517</v>
      </c>
      <c r="F2111" s="329" t="s">
        <v>97</v>
      </c>
      <c r="G2111" s="329" t="s">
        <v>575</v>
      </c>
      <c r="H2111" s="4" t="str">
        <f t="shared" si="119"/>
        <v>Ⅴ-1-家庭の事情-全・計・2</v>
      </c>
      <c r="J2111" s="4">
        <f t="shared" si="118"/>
        <v>1</v>
      </c>
    </row>
    <row r="2112" spans="1:10" ht="18" customHeight="1">
      <c r="A2112" s="366"/>
      <c r="B2112" s="367" t="s">
        <v>535</v>
      </c>
      <c r="C2112" s="9"/>
      <c r="D2112" s="655">
        <f>学校2１頁!O24</f>
        <v>0</v>
      </c>
      <c r="E2112" s="329" t="s">
        <v>517</v>
      </c>
      <c r="F2112" s="329" t="s">
        <v>97</v>
      </c>
      <c r="G2112" s="329" t="s">
        <v>575</v>
      </c>
      <c r="H2112" s="4" t="str">
        <f t="shared" si="119"/>
        <v>Ⅴ-1-家庭の事情-全・計・3</v>
      </c>
      <c r="J2112" s="4">
        <f t="shared" si="118"/>
        <v>1</v>
      </c>
    </row>
    <row r="2113" spans="1:10" ht="18" customHeight="1">
      <c r="A2113" s="366"/>
      <c r="B2113" s="862" t="s">
        <v>536</v>
      </c>
      <c r="C2113" s="800"/>
      <c r="D2113" s="655">
        <f>学校2１頁!O25</f>
        <v>0</v>
      </c>
      <c r="E2113" s="329" t="s">
        <v>517</v>
      </c>
      <c r="F2113" s="329" t="s">
        <v>97</v>
      </c>
      <c r="G2113" s="329" t="s">
        <v>575</v>
      </c>
      <c r="H2113" s="4" t="str">
        <f t="shared" si="119"/>
        <v>Ⅴ-1-家庭の事情-全・計・単</v>
      </c>
      <c r="J2113" s="4">
        <f t="shared" si="118"/>
        <v>1</v>
      </c>
    </row>
    <row r="2114" spans="1:10" ht="18" customHeight="1">
      <c r="A2114" s="366"/>
      <c r="B2114" s="863" t="s">
        <v>537</v>
      </c>
      <c r="C2114" s="800"/>
      <c r="D2114" s="657">
        <f>学校2１頁!O26</f>
        <v>0</v>
      </c>
      <c r="E2114" s="329" t="s">
        <v>517</v>
      </c>
      <c r="F2114" s="329" t="s">
        <v>97</v>
      </c>
      <c r="G2114" s="329" t="s">
        <v>575</v>
      </c>
      <c r="H2114" s="4" t="str">
        <f t="shared" si="119"/>
        <v>Ⅴ-1-家庭の事情-全・計・計</v>
      </c>
      <c r="J2114" s="4">
        <f t="shared" si="118"/>
        <v>1</v>
      </c>
    </row>
    <row r="2115" spans="1:10" ht="18" customHeight="1">
      <c r="A2115" s="366"/>
      <c r="B2115" s="861" t="s">
        <v>441</v>
      </c>
      <c r="C2115" s="845"/>
      <c r="D2115" s="792">
        <f>学校2１頁!O27</f>
        <v>0</v>
      </c>
      <c r="E2115" s="329" t="s">
        <v>517</v>
      </c>
      <c r="F2115" s="329" t="s">
        <v>97</v>
      </c>
      <c r="G2115" s="329" t="s">
        <v>575</v>
      </c>
      <c r="H2115" s="4" t="str">
        <f t="shared" si="119"/>
        <v>Ⅴ-1-家庭の事情-定・1</v>
      </c>
      <c r="J2115" s="4">
        <f t="shared" si="118"/>
        <v>1</v>
      </c>
    </row>
    <row r="2116" spans="1:10" ht="18" customHeight="1">
      <c r="A2116" s="366"/>
      <c r="B2116" s="367" t="s">
        <v>442</v>
      </c>
      <c r="C2116" s="16"/>
      <c r="D2116" s="655">
        <f>学校2１頁!O28</f>
        <v>0</v>
      </c>
      <c r="E2116" s="329" t="s">
        <v>517</v>
      </c>
      <c r="F2116" s="329" t="s">
        <v>97</v>
      </c>
      <c r="G2116" s="329" t="s">
        <v>575</v>
      </c>
      <c r="H2116" s="4" t="str">
        <f t="shared" si="119"/>
        <v>Ⅴ-1-家庭の事情-定・2</v>
      </c>
      <c r="J2116" s="4">
        <f t="shared" si="118"/>
        <v>1</v>
      </c>
    </row>
    <row r="2117" spans="1:10" ht="18" customHeight="1">
      <c r="A2117" s="366"/>
      <c r="B2117" s="367" t="s">
        <v>443</v>
      </c>
      <c r="C2117" s="16"/>
      <c r="D2117" s="655">
        <f>学校2１頁!O29</f>
        <v>0</v>
      </c>
      <c r="E2117" s="329" t="s">
        <v>517</v>
      </c>
      <c r="F2117" s="329" t="s">
        <v>97</v>
      </c>
      <c r="G2117" s="329" t="s">
        <v>575</v>
      </c>
      <c r="H2117" s="4" t="str">
        <f t="shared" si="119"/>
        <v>Ⅴ-1-家庭の事情-定・3</v>
      </c>
      <c r="J2117" s="4">
        <f t="shared" si="118"/>
        <v>1</v>
      </c>
    </row>
    <row r="2118" spans="1:10" ht="18" customHeight="1">
      <c r="A2118" s="366"/>
      <c r="B2118" s="367" t="s">
        <v>444</v>
      </c>
      <c r="C2118" s="16"/>
      <c r="D2118" s="655">
        <f>学校2１頁!O30</f>
        <v>0</v>
      </c>
      <c r="E2118" s="329" t="s">
        <v>517</v>
      </c>
      <c r="F2118" s="329" t="s">
        <v>97</v>
      </c>
      <c r="G2118" s="329" t="s">
        <v>575</v>
      </c>
      <c r="H2118" s="4" t="str">
        <f t="shared" si="119"/>
        <v>Ⅴ-1-家庭の事情-定・4</v>
      </c>
      <c r="J2118" s="4">
        <f t="shared" si="118"/>
        <v>1</v>
      </c>
    </row>
    <row r="2119" spans="1:10" ht="18" customHeight="1">
      <c r="A2119" s="366"/>
      <c r="B2119" s="862" t="s">
        <v>445</v>
      </c>
      <c r="C2119" s="859"/>
      <c r="D2119" s="655">
        <f>学校2１頁!O31</f>
        <v>0</v>
      </c>
      <c r="E2119" s="329" t="s">
        <v>517</v>
      </c>
      <c r="F2119" s="329" t="s">
        <v>97</v>
      </c>
      <c r="G2119" s="329" t="s">
        <v>575</v>
      </c>
      <c r="H2119" s="4" t="str">
        <f t="shared" si="119"/>
        <v>Ⅴ-1-家庭の事情-定・単</v>
      </c>
      <c r="J2119" s="4">
        <f t="shared" si="118"/>
        <v>1</v>
      </c>
    </row>
    <row r="2120" spans="1:10" ht="18" customHeight="1">
      <c r="A2120" s="366"/>
      <c r="B2120" s="367" t="s">
        <v>538</v>
      </c>
      <c r="C2120" s="16"/>
      <c r="D2120" s="655">
        <f>学校2１頁!O32</f>
        <v>0</v>
      </c>
      <c r="E2120" s="329" t="s">
        <v>517</v>
      </c>
      <c r="F2120" s="329" t="s">
        <v>97</v>
      </c>
      <c r="G2120" s="329" t="s">
        <v>575</v>
      </c>
      <c r="H2120" s="4" t="str">
        <f t="shared" si="119"/>
        <v>Ⅴ-1-家庭の事情-定・計</v>
      </c>
      <c r="J2120" s="4">
        <f t="shared" si="118"/>
        <v>1</v>
      </c>
    </row>
    <row r="2121" spans="1:10" ht="18" customHeight="1">
      <c r="A2121" s="366"/>
      <c r="B2121" s="861" t="s">
        <v>539</v>
      </c>
      <c r="C2121" s="845"/>
      <c r="D2121" s="792">
        <f>学校2１頁!O33</f>
        <v>0</v>
      </c>
      <c r="E2121" s="329" t="s">
        <v>517</v>
      </c>
      <c r="F2121" s="329" t="s">
        <v>97</v>
      </c>
      <c r="G2121" s="329" t="s">
        <v>575</v>
      </c>
      <c r="H2121" s="4" t="str">
        <f t="shared" si="119"/>
        <v>Ⅴ-1-家庭の事情-通・1</v>
      </c>
      <c r="J2121" s="4">
        <f t="shared" si="118"/>
        <v>1</v>
      </c>
    </row>
    <row r="2122" spans="1:10" ht="18" customHeight="1">
      <c r="A2122" s="366"/>
      <c r="B2122" s="367" t="s">
        <v>540</v>
      </c>
      <c r="C2122" s="16"/>
      <c r="D2122" s="655">
        <f>学校2１頁!O34</f>
        <v>0</v>
      </c>
      <c r="E2122" s="329" t="s">
        <v>517</v>
      </c>
      <c r="F2122" s="329" t="s">
        <v>97</v>
      </c>
      <c r="G2122" s="329" t="s">
        <v>575</v>
      </c>
      <c r="H2122" s="4" t="str">
        <f t="shared" si="119"/>
        <v>Ⅴ-1-家庭の事情-通・2</v>
      </c>
      <c r="J2122" s="4">
        <f t="shared" si="118"/>
        <v>1</v>
      </c>
    </row>
    <row r="2123" spans="1:10" ht="18" customHeight="1">
      <c r="A2123" s="366"/>
      <c r="B2123" s="367" t="s">
        <v>541</v>
      </c>
      <c r="C2123" s="16"/>
      <c r="D2123" s="655">
        <f>学校2１頁!O35</f>
        <v>0</v>
      </c>
      <c r="E2123" s="329" t="s">
        <v>517</v>
      </c>
      <c r="F2123" s="329" t="s">
        <v>97</v>
      </c>
      <c r="G2123" s="329" t="s">
        <v>575</v>
      </c>
      <c r="H2123" s="4" t="str">
        <f t="shared" si="119"/>
        <v>Ⅴ-1-家庭の事情-通・3</v>
      </c>
      <c r="J2123" s="4">
        <f t="shared" si="118"/>
        <v>1</v>
      </c>
    </row>
    <row r="2124" spans="1:10" ht="18" customHeight="1">
      <c r="A2124" s="366"/>
      <c r="B2124" s="367" t="s">
        <v>542</v>
      </c>
      <c r="C2124" s="16"/>
      <c r="D2124" s="655">
        <f>学校2１頁!O36</f>
        <v>0</v>
      </c>
      <c r="E2124" s="329" t="s">
        <v>517</v>
      </c>
      <c r="F2124" s="329" t="s">
        <v>97</v>
      </c>
      <c r="G2124" s="329" t="s">
        <v>575</v>
      </c>
      <c r="H2124" s="4" t="str">
        <f t="shared" si="119"/>
        <v>Ⅴ-1-家庭の事情-通・4</v>
      </c>
      <c r="J2124" s="4">
        <f t="shared" si="118"/>
        <v>1</v>
      </c>
    </row>
    <row r="2125" spans="1:10" ht="18" customHeight="1">
      <c r="A2125" s="366"/>
      <c r="B2125" s="862" t="s">
        <v>543</v>
      </c>
      <c r="C2125" s="859"/>
      <c r="D2125" s="655">
        <f>学校2１頁!O37</f>
        <v>0</v>
      </c>
      <c r="E2125" s="329" t="s">
        <v>517</v>
      </c>
      <c r="F2125" s="329" t="s">
        <v>97</v>
      </c>
      <c r="G2125" s="329" t="s">
        <v>575</v>
      </c>
      <c r="H2125" s="4" t="str">
        <f t="shared" si="119"/>
        <v>Ⅴ-1-家庭の事情-通・単</v>
      </c>
      <c r="J2125" s="4">
        <f t="shared" si="118"/>
        <v>1</v>
      </c>
    </row>
    <row r="2126" spans="1:10" ht="18" customHeight="1">
      <c r="A2126" s="366"/>
      <c r="B2126" s="367" t="s">
        <v>544</v>
      </c>
      <c r="C2126" s="16"/>
      <c r="D2126" s="655">
        <f>学校2１頁!O38</f>
        <v>0</v>
      </c>
      <c r="E2126" s="329" t="s">
        <v>517</v>
      </c>
      <c r="F2126" s="329" t="s">
        <v>97</v>
      </c>
      <c r="G2126" s="329" t="s">
        <v>575</v>
      </c>
      <c r="H2126" s="4" t="str">
        <f t="shared" si="119"/>
        <v>Ⅴ-1-家庭の事情-通・計</v>
      </c>
      <c r="J2126" s="4">
        <f t="shared" si="118"/>
        <v>1</v>
      </c>
    </row>
    <row r="2127" spans="1:10" ht="18" customHeight="1">
      <c r="A2127" s="366"/>
      <c r="B2127" s="861" t="s">
        <v>545</v>
      </c>
      <c r="C2127" s="803"/>
      <c r="D2127" s="817">
        <f>学校2１頁!O39</f>
        <v>0</v>
      </c>
      <c r="E2127" s="329" t="s">
        <v>517</v>
      </c>
      <c r="F2127" s="329" t="s">
        <v>97</v>
      </c>
      <c r="G2127" s="329" t="s">
        <v>575</v>
      </c>
      <c r="H2127" s="4" t="str">
        <f t="shared" si="119"/>
        <v>Ⅴ-1-家庭の事情-計・1</v>
      </c>
      <c r="J2127" s="4">
        <f t="shared" si="118"/>
        <v>1</v>
      </c>
    </row>
    <row r="2128" spans="1:10" ht="18" customHeight="1">
      <c r="A2128" s="366"/>
      <c r="B2128" s="367" t="s">
        <v>546</v>
      </c>
      <c r="C2128" s="9"/>
      <c r="D2128" s="655">
        <f>学校2１頁!O40</f>
        <v>0</v>
      </c>
      <c r="E2128" s="329" t="s">
        <v>517</v>
      </c>
      <c r="F2128" s="329" t="s">
        <v>97</v>
      </c>
      <c r="G2128" s="329" t="s">
        <v>575</v>
      </c>
      <c r="H2128" s="4" t="str">
        <f t="shared" si="119"/>
        <v>Ⅴ-1-家庭の事情-計・2</v>
      </c>
      <c r="J2128" s="4">
        <f t="shared" si="118"/>
        <v>1</v>
      </c>
    </row>
    <row r="2129" spans="1:10" ht="18" customHeight="1">
      <c r="A2129" s="366"/>
      <c r="B2129" s="367" t="s">
        <v>547</v>
      </c>
      <c r="C2129" s="9"/>
      <c r="D2129" s="658">
        <f>学校2１頁!O41</f>
        <v>0</v>
      </c>
      <c r="E2129" s="329" t="s">
        <v>517</v>
      </c>
      <c r="F2129" s="329" t="s">
        <v>97</v>
      </c>
      <c r="G2129" s="329" t="s">
        <v>575</v>
      </c>
      <c r="H2129" s="4" t="str">
        <f t="shared" si="119"/>
        <v>Ⅴ-1-家庭の事情-計・3</v>
      </c>
      <c r="J2129" s="4">
        <f t="shared" si="118"/>
        <v>1</v>
      </c>
    </row>
    <row r="2130" spans="1:10" ht="18" customHeight="1">
      <c r="A2130" s="366"/>
      <c r="B2130" s="367" t="s">
        <v>548</v>
      </c>
      <c r="C2130" s="9"/>
      <c r="D2130" s="655">
        <f>学校2１頁!O42</f>
        <v>0</v>
      </c>
      <c r="E2130" s="329" t="s">
        <v>517</v>
      </c>
      <c r="F2130" s="329" t="s">
        <v>97</v>
      </c>
      <c r="G2130" s="329" t="s">
        <v>575</v>
      </c>
      <c r="H2130" s="4" t="str">
        <f t="shared" si="119"/>
        <v>Ⅴ-1-家庭の事情-計・4</v>
      </c>
      <c r="J2130" s="4">
        <f t="shared" si="118"/>
        <v>1</v>
      </c>
    </row>
    <row r="2131" spans="1:10" ht="18" customHeight="1">
      <c r="A2131" s="366"/>
      <c r="B2131" s="862" t="s">
        <v>549</v>
      </c>
      <c r="C2131" s="800"/>
      <c r="D2131" s="655">
        <f>学校2１頁!O43</f>
        <v>0</v>
      </c>
      <c r="E2131" s="329" t="s">
        <v>517</v>
      </c>
      <c r="F2131" s="329" t="s">
        <v>97</v>
      </c>
      <c r="G2131" s="329" t="s">
        <v>575</v>
      </c>
      <c r="H2131" s="4" t="str">
        <f t="shared" si="119"/>
        <v>Ⅴ-1-家庭の事情-計・単</v>
      </c>
      <c r="J2131" s="4">
        <f t="shared" si="118"/>
        <v>1</v>
      </c>
    </row>
    <row r="2132" spans="1:10" ht="18" customHeight="1">
      <c r="A2132" s="366"/>
      <c r="B2132" s="863" t="s">
        <v>550</v>
      </c>
      <c r="C2132" s="812"/>
      <c r="D2132" s="657">
        <f>学校2１頁!O44</f>
        <v>0</v>
      </c>
      <c r="E2132" s="329" t="s">
        <v>517</v>
      </c>
      <c r="F2132" s="329" t="s">
        <v>97</v>
      </c>
      <c r="G2132" s="329" t="s">
        <v>575</v>
      </c>
      <c r="H2132" s="4" t="str">
        <f t="shared" si="119"/>
        <v>Ⅴ-1-家庭の事情-計・計</v>
      </c>
      <c r="J2132" s="4">
        <f t="shared" si="118"/>
        <v>1</v>
      </c>
    </row>
    <row r="2133" spans="1:10" ht="18" customHeight="1">
      <c r="A2133" s="860" t="s">
        <v>576</v>
      </c>
      <c r="B2133" s="861" t="s">
        <v>516</v>
      </c>
      <c r="C2133" s="845"/>
      <c r="D2133" s="792">
        <f>学校2１頁!P7</f>
        <v>0</v>
      </c>
      <c r="E2133" s="329" t="s">
        <v>517</v>
      </c>
      <c r="F2133" s="329" t="s">
        <v>97</v>
      </c>
      <c r="G2133" s="329" t="s">
        <v>577</v>
      </c>
      <c r="H2133" s="4" t="str">
        <f t="shared" si="119"/>
        <v>Ⅴ-1-問題行動等-全・普・1</v>
      </c>
      <c r="J2133" s="4">
        <f t="shared" si="118"/>
        <v>1</v>
      </c>
    </row>
    <row r="2134" spans="1:10" ht="18" customHeight="1">
      <c r="A2134" s="366"/>
      <c r="B2134" s="367" t="s">
        <v>519</v>
      </c>
      <c r="C2134" s="16"/>
      <c r="D2134" s="655">
        <f>学校2１頁!P8</f>
        <v>0</v>
      </c>
      <c r="E2134" s="329" t="s">
        <v>517</v>
      </c>
      <c r="F2134" s="329" t="s">
        <v>97</v>
      </c>
      <c r="G2134" s="329" t="s">
        <v>577</v>
      </c>
      <c r="H2134" s="4" t="str">
        <f t="shared" si="119"/>
        <v>Ⅴ-1-問題行動等-全・普・2</v>
      </c>
      <c r="J2134" s="4">
        <f t="shared" si="118"/>
        <v>1</v>
      </c>
    </row>
    <row r="2135" spans="1:10" ht="18" customHeight="1">
      <c r="A2135" s="366"/>
      <c r="B2135" s="367" t="s">
        <v>520</v>
      </c>
      <c r="C2135" s="16"/>
      <c r="D2135" s="655">
        <f>学校2１頁!P9</f>
        <v>0</v>
      </c>
      <c r="E2135" s="329" t="s">
        <v>517</v>
      </c>
      <c r="F2135" s="329" t="s">
        <v>97</v>
      </c>
      <c r="G2135" s="329" t="s">
        <v>577</v>
      </c>
      <c r="H2135" s="4" t="str">
        <f t="shared" si="119"/>
        <v>Ⅴ-1-問題行動等-全・普・3</v>
      </c>
      <c r="J2135" s="4">
        <f t="shared" si="118"/>
        <v>1</v>
      </c>
    </row>
    <row r="2136" spans="1:10" ht="18" customHeight="1">
      <c r="A2136" s="366"/>
      <c r="B2136" s="862" t="s">
        <v>521</v>
      </c>
      <c r="C2136" s="859"/>
      <c r="D2136" s="655">
        <f>学校2１頁!P10</f>
        <v>0</v>
      </c>
      <c r="E2136" s="329" t="s">
        <v>517</v>
      </c>
      <c r="F2136" s="329" t="s">
        <v>97</v>
      </c>
      <c r="G2136" s="329" t="s">
        <v>577</v>
      </c>
      <c r="H2136" s="4" t="str">
        <f t="shared" si="119"/>
        <v>Ⅴ-1-問題行動等-全・普・単</v>
      </c>
      <c r="J2136" s="4">
        <f t="shared" si="118"/>
        <v>1</v>
      </c>
    </row>
    <row r="2137" spans="1:10" ht="18" customHeight="1">
      <c r="A2137" s="366"/>
      <c r="B2137" s="862" t="s">
        <v>522</v>
      </c>
      <c r="C2137" s="859"/>
      <c r="D2137" s="655">
        <f>学校2１頁!P11</f>
        <v>0</v>
      </c>
      <c r="E2137" s="329" t="s">
        <v>517</v>
      </c>
      <c r="F2137" s="329" t="s">
        <v>97</v>
      </c>
      <c r="G2137" s="329" t="s">
        <v>577</v>
      </c>
      <c r="H2137" s="4" t="str">
        <f t="shared" si="119"/>
        <v>Ⅴ-1-問題行動等-全・普・計</v>
      </c>
      <c r="J2137" s="4">
        <f t="shared" si="118"/>
        <v>1</v>
      </c>
    </row>
    <row r="2138" spans="1:10" ht="18" customHeight="1">
      <c r="A2138" s="366"/>
      <c r="B2138" s="861" t="s">
        <v>523</v>
      </c>
      <c r="C2138" s="845"/>
      <c r="D2138" s="792">
        <f>学校2１頁!P12</f>
        <v>0</v>
      </c>
      <c r="E2138" s="329" t="s">
        <v>517</v>
      </c>
      <c r="F2138" s="329" t="s">
        <v>97</v>
      </c>
      <c r="G2138" s="329" t="s">
        <v>577</v>
      </c>
      <c r="H2138" s="4" t="str">
        <f t="shared" si="119"/>
        <v>Ⅴ-1-問題行動等-全・専・1</v>
      </c>
      <c r="J2138" s="4">
        <f t="shared" si="118"/>
        <v>1</v>
      </c>
    </row>
    <row r="2139" spans="1:10" ht="18" customHeight="1">
      <c r="A2139" s="366"/>
      <c r="B2139" s="367" t="s">
        <v>524</v>
      </c>
      <c r="C2139" s="16"/>
      <c r="D2139" s="655">
        <f>学校2１頁!P13</f>
        <v>0</v>
      </c>
      <c r="E2139" s="329" t="s">
        <v>517</v>
      </c>
      <c r="F2139" s="329" t="s">
        <v>97</v>
      </c>
      <c r="G2139" s="329" t="s">
        <v>577</v>
      </c>
      <c r="H2139" s="4" t="str">
        <f t="shared" si="119"/>
        <v>Ⅴ-1-問題行動等-全・専・2</v>
      </c>
      <c r="J2139" s="4">
        <f t="shared" si="118"/>
        <v>1</v>
      </c>
    </row>
    <row r="2140" spans="1:10" ht="18" customHeight="1">
      <c r="A2140" s="366"/>
      <c r="B2140" s="367" t="s">
        <v>525</v>
      </c>
      <c r="C2140" s="16"/>
      <c r="D2140" s="655">
        <f>学校2１頁!P14</f>
        <v>0</v>
      </c>
      <c r="E2140" s="329" t="s">
        <v>517</v>
      </c>
      <c r="F2140" s="329" t="s">
        <v>97</v>
      </c>
      <c r="G2140" s="329" t="s">
        <v>577</v>
      </c>
      <c r="H2140" s="4" t="str">
        <f t="shared" si="119"/>
        <v>Ⅴ-1-問題行動等-全・専・3</v>
      </c>
      <c r="J2140" s="4">
        <f t="shared" si="118"/>
        <v>1</v>
      </c>
    </row>
    <row r="2141" spans="1:10" ht="18" customHeight="1">
      <c r="A2141" s="366"/>
      <c r="B2141" s="862" t="s">
        <v>526</v>
      </c>
      <c r="C2141" s="859"/>
      <c r="D2141" s="655">
        <f>学校2１頁!P15</f>
        <v>0</v>
      </c>
      <c r="E2141" s="329" t="s">
        <v>517</v>
      </c>
      <c r="F2141" s="329" t="s">
        <v>97</v>
      </c>
      <c r="G2141" s="329" t="s">
        <v>577</v>
      </c>
      <c r="H2141" s="4" t="str">
        <f t="shared" si="119"/>
        <v>Ⅴ-1-問題行動等-全・専・単</v>
      </c>
      <c r="J2141" s="4">
        <f t="shared" si="118"/>
        <v>1</v>
      </c>
    </row>
    <row r="2142" spans="1:10" ht="18" customHeight="1">
      <c r="A2142" s="366"/>
      <c r="B2142" s="367" t="s">
        <v>527</v>
      </c>
      <c r="C2142" s="16"/>
      <c r="D2142" s="655">
        <f>学校2１頁!P16</f>
        <v>0</v>
      </c>
      <c r="E2142" s="329" t="s">
        <v>517</v>
      </c>
      <c r="F2142" s="329" t="s">
        <v>97</v>
      </c>
      <c r="G2142" s="329" t="s">
        <v>577</v>
      </c>
      <c r="H2142" s="4" t="str">
        <f t="shared" si="119"/>
        <v>Ⅴ-1-問題行動等-全・専・計</v>
      </c>
      <c r="J2142" s="4">
        <f t="shared" si="118"/>
        <v>1</v>
      </c>
    </row>
    <row r="2143" spans="1:10" ht="18" customHeight="1">
      <c r="A2143" s="366"/>
      <c r="B2143" s="861" t="s">
        <v>528</v>
      </c>
      <c r="C2143" s="845"/>
      <c r="D2143" s="792">
        <f>学校2１頁!P17</f>
        <v>0</v>
      </c>
      <c r="E2143" s="329" t="s">
        <v>517</v>
      </c>
      <c r="F2143" s="329" t="s">
        <v>97</v>
      </c>
      <c r="G2143" s="329" t="s">
        <v>577</v>
      </c>
      <c r="H2143" s="4" t="str">
        <f t="shared" si="119"/>
        <v>Ⅴ-1-問題行動等-全・総・1</v>
      </c>
      <c r="J2143" s="4">
        <f t="shared" si="118"/>
        <v>1</v>
      </c>
    </row>
    <row r="2144" spans="1:10" ht="18" customHeight="1">
      <c r="A2144" s="366"/>
      <c r="B2144" s="367" t="s">
        <v>529</v>
      </c>
      <c r="C2144" s="16"/>
      <c r="D2144" s="655">
        <f>学校2１頁!P18</f>
        <v>0</v>
      </c>
      <c r="E2144" s="329" t="s">
        <v>517</v>
      </c>
      <c r="F2144" s="329" t="s">
        <v>97</v>
      </c>
      <c r="G2144" s="329" t="s">
        <v>577</v>
      </c>
      <c r="H2144" s="4" t="str">
        <f t="shared" si="119"/>
        <v>Ⅴ-1-問題行動等-全・総・2</v>
      </c>
      <c r="J2144" s="4">
        <f t="shared" si="118"/>
        <v>1</v>
      </c>
    </row>
    <row r="2145" spans="1:10" ht="18" customHeight="1">
      <c r="A2145" s="366"/>
      <c r="B2145" s="367" t="s">
        <v>530</v>
      </c>
      <c r="C2145" s="16"/>
      <c r="D2145" s="655">
        <f>学校2１頁!P19</f>
        <v>0</v>
      </c>
      <c r="E2145" s="329" t="s">
        <v>517</v>
      </c>
      <c r="F2145" s="329" t="s">
        <v>97</v>
      </c>
      <c r="G2145" s="329" t="s">
        <v>577</v>
      </c>
      <c r="H2145" s="4" t="str">
        <f t="shared" si="119"/>
        <v>Ⅴ-1-問題行動等-全・総・3</v>
      </c>
      <c r="J2145" s="4">
        <f t="shared" si="118"/>
        <v>1</v>
      </c>
    </row>
    <row r="2146" spans="1:10" ht="18" customHeight="1">
      <c r="A2146" s="366"/>
      <c r="B2146" s="862" t="s">
        <v>531</v>
      </c>
      <c r="C2146" s="859"/>
      <c r="D2146" s="655">
        <f>学校2１頁!P20</f>
        <v>0</v>
      </c>
      <c r="E2146" s="329" t="s">
        <v>517</v>
      </c>
      <c r="F2146" s="329" t="s">
        <v>97</v>
      </c>
      <c r="G2146" s="329" t="s">
        <v>577</v>
      </c>
      <c r="H2146" s="4" t="str">
        <f t="shared" si="119"/>
        <v>Ⅴ-1-問題行動等-全・総・単</v>
      </c>
      <c r="J2146" s="4">
        <f t="shared" si="118"/>
        <v>1</v>
      </c>
    </row>
    <row r="2147" spans="1:10" ht="18" customHeight="1">
      <c r="A2147" s="366"/>
      <c r="B2147" s="367" t="s">
        <v>532</v>
      </c>
      <c r="C2147" s="16"/>
      <c r="D2147" s="655">
        <f>学校2１頁!P21</f>
        <v>0</v>
      </c>
      <c r="E2147" s="329" t="s">
        <v>517</v>
      </c>
      <c r="F2147" s="329" t="s">
        <v>97</v>
      </c>
      <c r="G2147" s="329" t="s">
        <v>577</v>
      </c>
      <c r="H2147" s="4" t="str">
        <f t="shared" si="119"/>
        <v>Ⅴ-1-問題行動等-全・総・計</v>
      </c>
      <c r="J2147" s="4">
        <f t="shared" si="118"/>
        <v>1</v>
      </c>
    </row>
    <row r="2148" spans="1:10" ht="18" customHeight="1">
      <c r="A2148" s="366"/>
      <c r="B2148" s="861" t="s">
        <v>533</v>
      </c>
      <c r="C2148" s="803"/>
      <c r="D2148" s="792">
        <f>学校2１頁!P22</f>
        <v>0</v>
      </c>
      <c r="E2148" s="329" t="s">
        <v>517</v>
      </c>
      <c r="F2148" s="329" t="s">
        <v>97</v>
      </c>
      <c r="G2148" s="329" t="s">
        <v>577</v>
      </c>
      <c r="H2148" s="4" t="str">
        <f t="shared" si="119"/>
        <v>Ⅴ-1-問題行動等-全・計・1</v>
      </c>
      <c r="J2148" s="4">
        <f t="shared" si="118"/>
        <v>1</v>
      </c>
    </row>
    <row r="2149" spans="1:10" ht="18" customHeight="1">
      <c r="A2149" s="366"/>
      <c r="B2149" s="367" t="s">
        <v>534</v>
      </c>
      <c r="C2149" s="9"/>
      <c r="D2149" s="658">
        <f>学校2１頁!P23</f>
        <v>0</v>
      </c>
      <c r="E2149" s="329" t="s">
        <v>517</v>
      </c>
      <c r="F2149" s="329" t="s">
        <v>97</v>
      </c>
      <c r="G2149" s="329" t="s">
        <v>577</v>
      </c>
      <c r="H2149" s="4" t="str">
        <f t="shared" si="119"/>
        <v>Ⅴ-1-問題行動等-全・計・2</v>
      </c>
      <c r="J2149" s="4">
        <f t="shared" si="118"/>
        <v>1</v>
      </c>
    </row>
    <row r="2150" spans="1:10" ht="18" customHeight="1">
      <c r="A2150" s="366"/>
      <c r="B2150" s="367" t="s">
        <v>535</v>
      </c>
      <c r="C2150" s="9"/>
      <c r="D2150" s="655">
        <f>学校2１頁!P24</f>
        <v>0</v>
      </c>
      <c r="E2150" s="329" t="s">
        <v>517</v>
      </c>
      <c r="F2150" s="329" t="s">
        <v>97</v>
      </c>
      <c r="G2150" s="329" t="s">
        <v>577</v>
      </c>
      <c r="H2150" s="4" t="str">
        <f t="shared" si="119"/>
        <v>Ⅴ-1-問題行動等-全・計・3</v>
      </c>
      <c r="J2150" s="4">
        <f t="shared" si="118"/>
        <v>1</v>
      </c>
    </row>
    <row r="2151" spans="1:10" ht="18" customHeight="1">
      <c r="A2151" s="366"/>
      <c r="B2151" s="862" t="s">
        <v>536</v>
      </c>
      <c r="C2151" s="800"/>
      <c r="D2151" s="655">
        <f>学校2１頁!P25</f>
        <v>0</v>
      </c>
      <c r="E2151" s="329" t="s">
        <v>517</v>
      </c>
      <c r="F2151" s="329" t="s">
        <v>97</v>
      </c>
      <c r="G2151" s="329" t="s">
        <v>577</v>
      </c>
      <c r="H2151" s="4" t="str">
        <f t="shared" si="119"/>
        <v>Ⅴ-1-問題行動等-全・計・単</v>
      </c>
      <c r="J2151" s="4">
        <f t="shared" si="118"/>
        <v>1</v>
      </c>
    </row>
    <row r="2152" spans="1:10" ht="18" customHeight="1">
      <c r="A2152" s="366"/>
      <c r="B2152" s="863" t="s">
        <v>537</v>
      </c>
      <c r="C2152" s="800"/>
      <c r="D2152" s="657">
        <f>学校2１頁!P26</f>
        <v>0</v>
      </c>
      <c r="E2152" s="329" t="s">
        <v>517</v>
      </c>
      <c r="F2152" s="329" t="s">
        <v>97</v>
      </c>
      <c r="G2152" s="329" t="s">
        <v>577</v>
      </c>
      <c r="H2152" s="4" t="str">
        <f t="shared" si="119"/>
        <v>Ⅴ-1-問題行動等-全・計・計</v>
      </c>
      <c r="J2152" s="4">
        <f t="shared" si="118"/>
        <v>1</v>
      </c>
    </row>
    <row r="2153" spans="1:10" ht="18" customHeight="1">
      <c r="A2153" s="366"/>
      <c r="B2153" s="861" t="s">
        <v>441</v>
      </c>
      <c r="C2153" s="845"/>
      <c r="D2153" s="792">
        <f>学校2１頁!P27</f>
        <v>0</v>
      </c>
      <c r="E2153" s="329" t="s">
        <v>517</v>
      </c>
      <c r="F2153" s="329" t="s">
        <v>97</v>
      </c>
      <c r="G2153" s="329" t="s">
        <v>577</v>
      </c>
      <c r="H2153" s="4" t="str">
        <f t="shared" si="119"/>
        <v>Ⅴ-1-問題行動等-定・1</v>
      </c>
      <c r="J2153" s="4">
        <f t="shared" si="118"/>
        <v>1</v>
      </c>
    </row>
    <row r="2154" spans="1:10" ht="18" customHeight="1">
      <c r="A2154" s="366"/>
      <c r="B2154" s="367" t="s">
        <v>442</v>
      </c>
      <c r="C2154" s="16"/>
      <c r="D2154" s="655">
        <f>学校2１頁!P28</f>
        <v>0</v>
      </c>
      <c r="E2154" s="329" t="s">
        <v>517</v>
      </c>
      <c r="F2154" s="329" t="s">
        <v>97</v>
      </c>
      <c r="G2154" s="329" t="s">
        <v>577</v>
      </c>
      <c r="H2154" s="4" t="str">
        <f t="shared" si="119"/>
        <v>Ⅴ-1-問題行動等-定・2</v>
      </c>
      <c r="J2154" s="4">
        <f t="shared" si="118"/>
        <v>1</v>
      </c>
    </row>
    <row r="2155" spans="1:10" ht="18" customHeight="1">
      <c r="A2155" s="366"/>
      <c r="B2155" s="367" t="s">
        <v>443</v>
      </c>
      <c r="C2155" s="16"/>
      <c r="D2155" s="655">
        <f>学校2１頁!P29</f>
        <v>0</v>
      </c>
      <c r="E2155" s="329" t="s">
        <v>517</v>
      </c>
      <c r="F2155" s="329" t="s">
        <v>97</v>
      </c>
      <c r="G2155" s="329" t="s">
        <v>577</v>
      </c>
      <c r="H2155" s="4" t="str">
        <f t="shared" si="119"/>
        <v>Ⅴ-1-問題行動等-定・3</v>
      </c>
      <c r="J2155" s="4">
        <f t="shared" si="118"/>
        <v>1</v>
      </c>
    </row>
    <row r="2156" spans="1:10" ht="18" customHeight="1">
      <c r="A2156" s="366"/>
      <c r="B2156" s="367" t="s">
        <v>444</v>
      </c>
      <c r="C2156" s="16"/>
      <c r="D2156" s="655">
        <f>学校2１頁!P30</f>
        <v>0</v>
      </c>
      <c r="E2156" s="329" t="s">
        <v>517</v>
      </c>
      <c r="F2156" s="329" t="s">
        <v>97</v>
      </c>
      <c r="G2156" s="329" t="s">
        <v>577</v>
      </c>
      <c r="H2156" s="4" t="str">
        <f t="shared" si="119"/>
        <v>Ⅴ-1-問題行動等-定・4</v>
      </c>
      <c r="J2156" s="4">
        <f t="shared" si="118"/>
        <v>1</v>
      </c>
    </row>
    <row r="2157" spans="1:10" ht="18" customHeight="1">
      <c r="A2157" s="366"/>
      <c r="B2157" s="862" t="s">
        <v>445</v>
      </c>
      <c r="C2157" s="859"/>
      <c r="D2157" s="655">
        <f>学校2１頁!P31</f>
        <v>0</v>
      </c>
      <c r="E2157" s="329" t="s">
        <v>517</v>
      </c>
      <c r="F2157" s="329" t="s">
        <v>97</v>
      </c>
      <c r="G2157" s="329" t="s">
        <v>577</v>
      </c>
      <c r="H2157" s="4" t="str">
        <f t="shared" si="119"/>
        <v>Ⅴ-1-問題行動等-定・単</v>
      </c>
      <c r="J2157" s="4">
        <f t="shared" si="118"/>
        <v>1</v>
      </c>
    </row>
    <row r="2158" spans="1:10" ht="18" customHeight="1">
      <c r="A2158" s="366"/>
      <c r="B2158" s="367" t="s">
        <v>538</v>
      </c>
      <c r="C2158" s="16"/>
      <c r="D2158" s="655">
        <f>学校2１頁!P32</f>
        <v>0</v>
      </c>
      <c r="E2158" s="329" t="s">
        <v>517</v>
      </c>
      <c r="F2158" s="329" t="s">
        <v>97</v>
      </c>
      <c r="G2158" s="329" t="s">
        <v>577</v>
      </c>
      <c r="H2158" s="4" t="str">
        <f t="shared" si="119"/>
        <v>Ⅴ-1-問題行動等-定・計</v>
      </c>
      <c r="J2158" s="4">
        <f t="shared" ref="J2158:J2221" si="120">COUNTIF($H$2:$H$2903,H2158)</f>
        <v>1</v>
      </c>
    </row>
    <row r="2159" spans="1:10" ht="18" customHeight="1">
      <c r="A2159" s="366"/>
      <c r="B2159" s="861" t="s">
        <v>539</v>
      </c>
      <c r="C2159" s="845"/>
      <c r="D2159" s="792">
        <f>学校2１頁!P33</f>
        <v>0</v>
      </c>
      <c r="E2159" s="329" t="s">
        <v>517</v>
      </c>
      <c r="F2159" s="329" t="s">
        <v>97</v>
      </c>
      <c r="G2159" s="329" t="s">
        <v>577</v>
      </c>
      <c r="H2159" s="4" t="str">
        <f t="shared" si="119"/>
        <v>Ⅴ-1-問題行動等-通・1</v>
      </c>
      <c r="J2159" s="4">
        <f t="shared" si="120"/>
        <v>1</v>
      </c>
    </row>
    <row r="2160" spans="1:10" ht="18" customHeight="1">
      <c r="A2160" s="366"/>
      <c r="B2160" s="367" t="s">
        <v>540</v>
      </c>
      <c r="C2160" s="16"/>
      <c r="D2160" s="655">
        <f>学校2１頁!P34</f>
        <v>0</v>
      </c>
      <c r="E2160" s="329" t="s">
        <v>517</v>
      </c>
      <c r="F2160" s="329" t="s">
        <v>97</v>
      </c>
      <c r="G2160" s="329" t="s">
        <v>577</v>
      </c>
      <c r="H2160" s="4" t="str">
        <f t="shared" si="119"/>
        <v>Ⅴ-1-問題行動等-通・2</v>
      </c>
      <c r="J2160" s="4">
        <f t="shared" si="120"/>
        <v>1</v>
      </c>
    </row>
    <row r="2161" spans="1:10" ht="18" customHeight="1">
      <c r="A2161" s="366"/>
      <c r="B2161" s="367" t="s">
        <v>541</v>
      </c>
      <c r="C2161" s="16"/>
      <c r="D2161" s="655">
        <f>学校2１頁!P35</f>
        <v>0</v>
      </c>
      <c r="E2161" s="329" t="s">
        <v>517</v>
      </c>
      <c r="F2161" s="329" t="s">
        <v>97</v>
      </c>
      <c r="G2161" s="329" t="s">
        <v>577</v>
      </c>
      <c r="H2161" s="4" t="str">
        <f t="shared" si="119"/>
        <v>Ⅴ-1-問題行動等-通・3</v>
      </c>
      <c r="J2161" s="4">
        <f t="shared" si="120"/>
        <v>1</v>
      </c>
    </row>
    <row r="2162" spans="1:10" ht="18" customHeight="1">
      <c r="A2162" s="366"/>
      <c r="B2162" s="367" t="s">
        <v>542</v>
      </c>
      <c r="C2162" s="16"/>
      <c r="D2162" s="655">
        <f>学校2１頁!P36</f>
        <v>0</v>
      </c>
      <c r="E2162" s="329" t="s">
        <v>517</v>
      </c>
      <c r="F2162" s="329" t="s">
        <v>97</v>
      </c>
      <c r="G2162" s="329" t="s">
        <v>577</v>
      </c>
      <c r="H2162" s="4" t="str">
        <f t="shared" si="119"/>
        <v>Ⅴ-1-問題行動等-通・4</v>
      </c>
      <c r="J2162" s="4">
        <f t="shared" si="120"/>
        <v>1</v>
      </c>
    </row>
    <row r="2163" spans="1:10" ht="18" customHeight="1">
      <c r="A2163" s="366"/>
      <c r="B2163" s="862" t="s">
        <v>543</v>
      </c>
      <c r="C2163" s="859"/>
      <c r="D2163" s="655">
        <f>学校2１頁!P37</f>
        <v>0</v>
      </c>
      <c r="E2163" s="329" t="s">
        <v>517</v>
      </c>
      <c r="F2163" s="329" t="s">
        <v>97</v>
      </c>
      <c r="G2163" s="329" t="s">
        <v>577</v>
      </c>
      <c r="H2163" s="4" t="str">
        <f t="shared" si="119"/>
        <v>Ⅴ-1-問題行動等-通・単</v>
      </c>
      <c r="J2163" s="4">
        <f t="shared" si="120"/>
        <v>1</v>
      </c>
    </row>
    <row r="2164" spans="1:10" ht="18" customHeight="1">
      <c r="A2164" s="366"/>
      <c r="B2164" s="367" t="s">
        <v>544</v>
      </c>
      <c r="C2164" s="16"/>
      <c r="D2164" s="655">
        <f>学校2１頁!P38</f>
        <v>0</v>
      </c>
      <c r="E2164" s="329" t="s">
        <v>517</v>
      </c>
      <c r="F2164" s="329" t="s">
        <v>97</v>
      </c>
      <c r="G2164" s="329" t="s">
        <v>577</v>
      </c>
      <c r="H2164" s="4" t="str">
        <f t="shared" si="119"/>
        <v>Ⅴ-1-問題行動等-通・計</v>
      </c>
      <c r="J2164" s="4">
        <f t="shared" si="120"/>
        <v>1</v>
      </c>
    </row>
    <row r="2165" spans="1:10" ht="18" customHeight="1">
      <c r="A2165" s="366"/>
      <c r="B2165" s="861" t="s">
        <v>545</v>
      </c>
      <c r="C2165" s="803"/>
      <c r="D2165" s="817">
        <f>学校2１頁!P39</f>
        <v>0</v>
      </c>
      <c r="E2165" s="329" t="s">
        <v>517</v>
      </c>
      <c r="F2165" s="329" t="s">
        <v>97</v>
      </c>
      <c r="G2165" s="329" t="s">
        <v>577</v>
      </c>
      <c r="H2165" s="4" t="str">
        <f t="shared" ref="H2165:H2228" si="121">E2165&amp;F2165&amp;G2165&amp;B2165</f>
        <v>Ⅴ-1-問題行動等-計・1</v>
      </c>
      <c r="J2165" s="4">
        <f t="shared" si="120"/>
        <v>1</v>
      </c>
    </row>
    <row r="2166" spans="1:10" ht="18" customHeight="1">
      <c r="A2166" s="366"/>
      <c r="B2166" s="367" t="s">
        <v>546</v>
      </c>
      <c r="C2166" s="9"/>
      <c r="D2166" s="655">
        <f>学校2１頁!P40</f>
        <v>0</v>
      </c>
      <c r="E2166" s="329" t="s">
        <v>517</v>
      </c>
      <c r="F2166" s="329" t="s">
        <v>97</v>
      </c>
      <c r="G2166" s="329" t="s">
        <v>577</v>
      </c>
      <c r="H2166" s="4" t="str">
        <f t="shared" si="121"/>
        <v>Ⅴ-1-問題行動等-計・2</v>
      </c>
      <c r="J2166" s="4">
        <f t="shared" si="120"/>
        <v>1</v>
      </c>
    </row>
    <row r="2167" spans="1:10" ht="18" customHeight="1">
      <c r="A2167" s="366"/>
      <c r="B2167" s="367" t="s">
        <v>547</v>
      </c>
      <c r="C2167" s="9"/>
      <c r="D2167" s="658">
        <f>学校2１頁!P41</f>
        <v>0</v>
      </c>
      <c r="E2167" s="329" t="s">
        <v>517</v>
      </c>
      <c r="F2167" s="329" t="s">
        <v>97</v>
      </c>
      <c r="G2167" s="329" t="s">
        <v>577</v>
      </c>
      <c r="H2167" s="4" t="str">
        <f t="shared" si="121"/>
        <v>Ⅴ-1-問題行動等-計・3</v>
      </c>
      <c r="J2167" s="4">
        <f t="shared" si="120"/>
        <v>1</v>
      </c>
    </row>
    <row r="2168" spans="1:10" ht="18" customHeight="1">
      <c r="A2168" s="366"/>
      <c r="B2168" s="367" t="s">
        <v>548</v>
      </c>
      <c r="C2168" s="9"/>
      <c r="D2168" s="655">
        <f>学校2１頁!P42</f>
        <v>0</v>
      </c>
      <c r="E2168" s="329" t="s">
        <v>517</v>
      </c>
      <c r="F2168" s="329" t="s">
        <v>97</v>
      </c>
      <c r="G2168" s="329" t="s">
        <v>577</v>
      </c>
      <c r="H2168" s="4" t="str">
        <f t="shared" si="121"/>
        <v>Ⅴ-1-問題行動等-計・4</v>
      </c>
      <c r="J2168" s="4">
        <f t="shared" si="120"/>
        <v>1</v>
      </c>
    </row>
    <row r="2169" spans="1:10" ht="18" customHeight="1">
      <c r="A2169" s="366"/>
      <c r="B2169" s="862" t="s">
        <v>549</v>
      </c>
      <c r="C2169" s="800"/>
      <c r="D2169" s="655">
        <f>学校2１頁!P43</f>
        <v>0</v>
      </c>
      <c r="E2169" s="329" t="s">
        <v>517</v>
      </c>
      <c r="F2169" s="329" t="s">
        <v>97</v>
      </c>
      <c r="G2169" s="329" t="s">
        <v>577</v>
      </c>
      <c r="H2169" s="4" t="str">
        <f t="shared" si="121"/>
        <v>Ⅴ-1-問題行動等-計・単</v>
      </c>
      <c r="J2169" s="4">
        <f t="shared" si="120"/>
        <v>1</v>
      </c>
    </row>
    <row r="2170" spans="1:10" ht="18" customHeight="1">
      <c r="A2170" s="366"/>
      <c r="B2170" s="863" t="s">
        <v>550</v>
      </c>
      <c r="C2170" s="812"/>
      <c r="D2170" s="657">
        <f>学校2１頁!P44</f>
        <v>0</v>
      </c>
      <c r="E2170" s="329" t="s">
        <v>517</v>
      </c>
      <c r="F2170" s="329" t="s">
        <v>97</v>
      </c>
      <c r="G2170" s="329" t="s">
        <v>577</v>
      </c>
      <c r="H2170" s="4" t="str">
        <f t="shared" si="121"/>
        <v>Ⅴ-1-問題行動等-計・計</v>
      </c>
      <c r="J2170" s="4">
        <f t="shared" si="120"/>
        <v>1</v>
      </c>
    </row>
    <row r="2171" spans="1:10" ht="18" customHeight="1">
      <c r="A2171" s="860" t="s">
        <v>578</v>
      </c>
      <c r="B2171" s="861" t="s">
        <v>516</v>
      </c>
      <c r="C2171" s="845"/>
      <c r="D2171" s="792">
        <f>学校2１頁!Q7</f>
        <v>0</v>
      </c>
      <c r="E2171" s="329" t="s">
        <v>517</v>
      </c>
      <c r="F2171" s="329" t="s">
        <v>97</v>
      </c>
      <c r="G2171" s="329" t="s">
        <v>579</v>
      </c>
      <c r="H2171" s="4" t="str">
        <f t="shared" si="121"/>
        <v>Ⅴ-1-その他の理由-全・普・1</v>
      </c>
      <c r="J2171" s="4">
        <f t="shared" si="120"/>
        <v>1</v>
      </c>
    </row>
    <row r="2172" spans="1:10" ht="18" customHeight="1">
      <c r="A2172" s="366"/>
      <c r="B2172" s="367" t="s">
        <v>519</v>
      </c>
      <c r="C2172" s="16"/>
      <c r="D2172" s="655">
        <f>学校2１頁!Q8</f>
        <v>0</v>
      </c>
      <c r="E2172" s="329" t="s">
        <v>517</v>
      </c>
      <c r="F2172" s="329" t="s">
        <v>97</v>
      </c>
      <c r="G2172" s="329" t="s">
        <v>579</v>
      </c>
      <c r="H2172" s="4" t="str">
        <f t="shared" si="121"/>
        <v>Ⅴ-1-その他の理由-全・普・2</v>
      </c>
      <c r="J2172" s="4">
        <f t="shared" si="120"/>
        <v>1</v>
      </c>
    </row>
    <row r="2173" spans="1:10" ht="18" customHeight="1">
      <c r="A2173" s="366"/>
      <c r="B2173" s="367" t="s">
        <v>520</v>
      </c>
      <c r="C2173" s="16"/>
      <c r="D2173" s="655">
        <f>学校2１頁!Q9</f>
        <v>0</v>
      </c>
      <c r="E2173" s="329" t="s">
        <v>517</v>
      </c>
      <c r="F2173" s="329" t="s">
        <v>97</v>
      </c>
      <c r="G2173" s="329" t="s">
        <v>579</v>
      </c>
      <c r="H2173" s="4" t="str">
        <f t="shared" si="121"/>
        <v>Ⅴ-1-その他の理由-全・普・3</v>
      </c>
      <c r="J2173" s="4">
        <f t="shared" si="120"/>
        <v>1</v>
      </c>
    </row>
    <row r="2174" spans="1:10" ht="18" customHeight="1">
      <c r="A2174" s="366"/>
      <c r="B2174" s="862" t="s">
        <v>521</v>
      </c>
      <c r="C2174" s="859"/>
      <c r="D2174" s="655">
        <f>学校2１頁!Q10</f>
        <v>0</v>
      </c>
      <c r="E2174" s="329" t="s">
        <v>517</v>
      </c>
      <c r="F2174" s="329" t="s">
        <v>97</v>
      </c>
      <c r="G2174" s="329" t="s">
        <v>579</v>
      </c>
      <c r="H2174" s="4" t="str">
        <f t="shared" si="121"/>
        <v>Ⅴ-1-その他の理由-全・普・単</v>
      </c>
      <c r="J2174" s="4">
        <f t="shared" si="120"/>
        <v>1</v>
      </c>
    </row>
    <row r="2175" spans="1:10" ht="18" customHeight="1">
      <c r="A2175" s="366"/>
      <c r="B2175" s="862" t="s">
        <v>522</v>
      </c>
      <c r="C2175" s="859"/>
      <c r="D2175" s="655">
        <f>学校2１頁!Q11</f>
        <v>0</v>
      </c>
      <c r="E2175" s="329" t="s">
        <v>517</v>
      </c>
      <c r="F2175" s="329" t="s">
        <v>97</v>
      </c>
      <c r="G2175" s="329" t="s">
        <v>579</v>
      </c>
      <c r="H2175" s="4" t="str">
        <f t="shared" si="121"/>
        <v>Ⅴ-1-その他の理由-全・普・計</v>
      </c>
      <c r="J2175" s="4">
        <f t="shared" si="120"/>
        <v>1</v>
      </c>
    </row>
    <row r="2176" spans="1:10" ht="18" customHeight="1">
      <c r="A2176" s="366"/>
      <c r="B2176" s="861" t="s">
        <v>523</v>
      </c>
      <c r="C2176" s="845"/>
      <c r="D2176" s="792">
        <f>学校2１頁!Q12</f>
        <v>0</v>
      </c>
      <c r="E2176" s="329" t="s">
        <v>517</v>
      </c>
      <c r="F2176" s="329" t="s">
        <v>97</v>
      </c>
      <c r="G2176" s="329" t="s">
        <v>579</v>
      </c>
      <c r="H2176" s="4" t="str">
        <f t="shared" si="121"/>
        <v>Ⅴ-1-その他の理由-全・専・1</v>
      </c>
      <c r="J2176" s="4">
        <f t="shared" si="120"/>
        <v>1</v>
      </c>
    </row>
    <row r="2177" spans="1:10" ht="18" customHeight="1">
      <c r="A2177" s="366"/>
      <c r="B2177" s="367" t="s">
        <v>524</v>
      </c>
      <c r="C2177" s="16"/>
      <c r="D2177" s="655">
        <f>学校2１頁!Q13</f>
        <v>0</v>
      </c>
      <c r="E2177" s="329" t="s">
        <v>517</v>
      </c>
      <c r="F2177" s="329" t="s">
        <v>97</v>
      </c>
      <c r="G2177" s="329" t="s">
        <v>579</v>
      </c>
      <c r="H2177" s="4" t="str">
        <f t="shared" si="121"/>
        <v>Ⅴ-1-その他の理由-全・専・2</v>
      </c>
      <c r="J2177" s="4">
        <f t="shared" si="120"/>
        <v>1</v>
      </c>
    </row>
    <row r="2178" spans="1:10" ht="18" customHeight="1">
      <c r="A2178" s="366"/>
      <c r="B2178" s="367" t="s">
        <v>525</v>
      </c>
      <c r="C2178" s="16"/>
      <c r="D2178" s="655">
        <f>学校2１頁!Q14</f>
        <v>0</v>
      </c>
      <c r="E2178" s="329" t="s">
        <v>517</v>
      </c>
      <c r="F2178" s="329" t="s">
        <v>97</v>
      </c>
      <c r="G2178" s="329" t="s">
        <v>579</v>
      </c>
      <c r="H2178" s="4" t="str">
        <f t="shared" si="121"/>
        <v>Ⅴ-1-その他の理由-全・専・3</v>
      </c>
      <c r="J2178" s="4">
        <f t="shared" si="120"/>
        <v>1</v>
      </c>
    </row>
    <row r="2179" spans="1:10" ht="18" customHeight="1">
      <c r="A2179" s="366"/>
      <c r="B2179" s="862" t="s">
        <v>526</v>
      </c>
      <c r="C2179" s="859"/>
      <c r="D2179" s="655">
        <f>学校2１頁!Q15</f>
        <v>0</v>
      </c>
      <c r="E2179" s="329" t="s">
        <v>517</v>
      </c>
      <c r="F2179" s="329" t="s">
        <v>97</v>
      </c>
      <c r="G2179" s="329" t="s">
        <v>579</v>
      </c>
      <c r="H2179" s="4" t="str">
        <f t="shared" si="121"/>
        <v>Ⅴ-1-その他の理由-全・専・単</v>
      </c>
      <c r="J2179" s="4">
        <f t="shared" si="120"/>
        <v>1</v>
      </c>
    </row>
    <row r="2180" spans="1:10" ht="18" customHeight="1">
      <c r="A2180" s="366"/>
      <c r="B2180" s="367" t="s">
        <v>527</v>
      </c>
      <c r="C2180" s="16"/>
      <c r="D2180" s="655">
        <f>学校2１頁!Q16</f>
        <v>0</v>
      </c>
      <c r="E2180" s="329" t="s">
        <v>517</v>
      </c>
      <c r="F2180" s="329" t="s">
        <v>97</v>
      </c>
      <c r="G2180" s="329" t="s">
        <v>579</v>
      </c>
      <c r="H2180" s="4" t="str">
        <f t="shared" si="121"/>
        <v>Ⅴ-1-その他の理由-全・専・計</v>
      </c>
      <c r="J2180" s="4">
        <f t="shared" si="120"/>
        <v>1</v>
      </c>
    </row>
    <row r="2181" spans="1:10" ht="18" customHeight="1">
      <c r="A2181" s="366"/>
      <c r="B2181" s="861" t="s">
        <v>528</v>
      </c>
      <c r="C2181" s="845"/>
      <c r="D2181" s="792">
        <f>学校2１頁!Q17</f>
        <v>0</v>
      </c>
      <c r="E2181" s="329" t="s">
        <v>517</v>
      </c>
      <c r="F2181" s="329" t="s">
        <v>97</v>
      </c>
      <c r="G2181" s="329" t="s">
        <v>579</v>
      </c>
      <c r="H2181" s="4" t="str">
        <f t="shared" si="121"/>
        <v>Ⅴ-1-その他の理由-全・総・1</v>
      </c>
      <c r="J2181" s="4">
        <f t="shared" si="120"/>
        <v>1</v>
      </c>
    </row>
    <row r="2182" spans="1:10" ht="18" customHeight="1">
      <c r="A2182" s="366"/>
      <c r="B2182" s="367" t="s">
        <v>529</v>
      </c>
      <c r="C2182" s="16"/>
      <c r="D2182" s="655">
        <f>学校2１頁!Q18</f>
        <v>0</v>
      </c>
      <c r="E2182" s="329" t="s">
        <v>517</v>
      </c>
      <c r="F2182" s="329" t="s">
        <v>97</v>
      </c>
      <c r="G2182" s="329" t="s">
        <v>579</v>
      </c>
      <c r="H2182" s="4" t="str">
        <f t="shared" si="121"/>
        <v>Ⅴ-1-その他の理由-全・総・2</v>
      </c>
      <c r="J2182" s="4">
        <f t="shared" si="120"/>
        <v>1</v>
      </c>
    </row>
    <row r="2183" spans="1:10" ht="18" customHeight="1">
      <c r="A2183" s="366"/>
      <c r="B2183" s="367" t="s">
        <v>530</v>
      </c>
      <c r="C2183" s="16"/>
      <c r="D2183" s="655">
        <f>学校2１頁!Q19</f>
        <v>0</v>
      </c>
      <c r="E2183" s="329" t="s">
        <v>517</v>
      </c>
      <c r="F2183" s="329" t="s">
        <v>97</v>
      </c>
      <c r="G2183" s="329" t="s">
        <v>579</v>
      </c>
      <c r="H2183" s="4" t="str">
        <f t="shared" si="121"/>
        <v>Ⅴ-1-その他の理由-全・総・3</v>
      </c>
      <c r="J2183" s="4">
        <f t="shared" si="120"/>
        <v>1</v>
      </c>
    </row>
    <row r="2184" spans="1:10" ht="18" customHeight="1">
      <c r="A2184" s="366"/>
      <c r="B2184" s="862" t="s">
        <v>531</v>
      </c>
      <c r="C2184" s="859"/>
      <c r="D2184" s="655">
        <f>学校2１頁!Q20</f>
        <v>0</v>
      </c>
      <c r="E2184" s="329" t="s">
        <v>517</v>
      </c>
      <c r="F2184" s="329" t="s">
        <v>97</v>
      </c>
      <c r="G2184" s="329" t="s">
        <v>579</v>
      </c>
      <c r="H2184" s="4" t="str">
        <f t="shared" si="121"/>
        <v>Ⅴ-1-その他の理由-全・総・単</v>
      </c>
      <c r="J2184" s="4">
        <f t="shared" si="120"/>
        <v>1</v>
      </c>
    </row>
    <row r="2185" spans="1:10" ht="18" customHeight="1">
      <c r="A2185" s="366"/>
      <c r="B2185" s="367" t="s">
        <v>532</v>
      </c>
      <c r="C2185" s="16"/>
      <c r="D2185" s="655">
        <f>学校2１頁!Q21</f>
        <v>0</v>
      </c>
      <c r="E2185" s="329" t="s">
        <v>517</v>
      </c>
      <c r="F2185" s="329" t="s">
        <v>97</v>
      </c>
      <c r="G2185" s="329" t="s">
        <v>579</v>
      </c>
      <c r="H2185" s="4" t="str">
        <f t="shared" si="121"/>
        <v>Ⅴ-1-その他の理由-全・総・計</v>
      </c>
      <c r="J2185" s="4">
        <f t="shared" si="120"/>
        <v>1</v>
      </c>
    </row>
    <row r="2186" spans="1:10" ht="18" customHeight="1">
      <c r="A2186" s="366"/>
      <c r="B2186" s="861" t="s">
        <v>533</v>
      </c>
      <c r="C2186" s="803"/>
      <c r="D2186" s="792">
        <f>学校2１頁!Q22</f>
        <v>0</v>
      </c>
      <c r="E2186" s="329" t="s">
        <v>517</v>
      </c>
      <c r="F2186" s="329" t="s">
        <v>97</v>
      </c>
      <c r="G2186" s="329" t="s">
        <v>579</v>
      </c>
      <c r="H2186" s="4" t="str">
        <f t="shared" si="121"/>
        <v>Ⅴ-1-その他の理由-全・計・1</v>
      </c>
      <c r="J2186" s="4">
        <f t="shared" si="120"/>
        <v>1</v>
      </c>
    </row>
    <row r="2187" spans="1:10" ht="18" customHeight="1">
      <c r="A2187" s="366"/>
      <c r="B2187" s="367" t="s">
        <v>534</v>
      </c>
      <c r="C2187" s="9"/>
      <c r="D2187" s="658">
        <f>学校2１頁!Q23</f>
        <v>0</v>
      </c>
      <c r="E2187" s="329" t="s">
        <v>517</v>
      </c>
      <c r="F2187" s="329" t="s">
        <v>97</v>
      </c>
      <c r="G2187" s="329" t="s">
        <v>579</v>
      </c>
      <c r="H2187" s="4" t="str">
        <f t="shared" si="121"/>
        <v>Ⅴ-1-その他の理由-全・計・2</v>
      </c>
      <c r="J2187" s="4">
        <f t="shared" si="120"/>
        <v>1</v>
      </c>
    </row>
    <row r="2188" spans="1:10" ht="18" customHeight="1">
      <c r="A2188" s="366"/>
      <c r="B2188" s="367" t="s">
        <v>535</v>
      </c>
      <c r="C2188" s="9"/>
      <c r="D2188" s="655">
        <f>学校2１頁!Q24</f>
        <v>0</v>
      </c>
      <c r="E2188" s="329" t="s">
        <v>517</v>
      </c>
      <c r="F2188" s="329" t="s">
        <v>97</v>
      </c>
      <c r="G2188" s="329" t="s">
        <v>579</v>
      </c>
      <c r="H2188" s="4" t="str">
        <f t="shared" si="121"/>
        <v>Ⅴ-1-その他の理由-全・計・3</v>
      </c>
      <c r="J2188" s="4">
        <f t="shared" si="120"/>
        <v>1</v>
      </c>
    </row>
    <row r="2189" spans="1:10" ht="18" customHeight="1">
      <c r="A2189" s="366"/>
      <c r="B2189" s="862" t="s">
        <v>536</v>
      </c>
      <c r="C2189" s="800"/>
      <c r="D2189" s="655">
        <f>学校2１頁!Q25</f>
        <v>0</v>
      </c>
      <c r="E2189" s="329" t="s">
        <v>517</v>
      </c>
      <c r="F2189" s="329" t="s">
        <v>97</v>
      </c>
      <c r="G2189" s="329" t="s">
        <v>579</v>
      </c>
      <c r="H2189" s="4" t="str">
        <f t="shared" si="121"/>
        <v>Ⅴ-1-その他の理由-全・計・単</v>
      </c>
      <c r="J2189" s="4">
        <f t="shared" si="120"/>
        <v>1</v>
      </c>
    </row>
    <row r="2190" spans="1:10" ht="18" customHeight="1">
      <c r="A2190" s="366"/>
      <c r="B2190" s="863" t="s">
        <v>537</v>
      </c>
      <c r="C2190" s="800"/>
      <c r="D2190" s="657">
        <f>学校2１頁!Q26</f>
        <v>0</v>
      </c>
      <c r="E2190" s="329" t="s">
        <v>517</v>
      </c>
      <c r="F2190" s="329" t="s">
        <v>97</v>
      </c>
      <c r="G2190" s="329" t="s">
        <v>579</v>
      </c>
      <c r="H2190" s="4" t="str">
        <f t="shared" si="121"/>
        <v>Ⅴ-1-その他の理由-全・計・計</v>
      </c>
      <c r="J2190" s="4">
        <f t="shared" si="120"/>
        <v>1</v>
      </c>
    </row>
    <row r="2191" spans="1:10" ht="18" customHeight="1">
      <c r="A2191" s="366"/>
      <c r="B2191" s="861" t="s">
        <v>441</v>
      </c>
      <c r="C2191" s="845"/>
      <c r="D2191" s="792">
        <f>学校2１頁!Q27</f>
        <v>0</v>
      </c>
      <c r="E2191" s="329" t="s">
        <v>517</v>
      </c>
      <c r="F2191" s="329" t="s">
        <v>97</v>
      </c>
      <c r="G2191" s="329" t="s">
        <v>579</v>
      </c>
      <c r="H2191" s="4" t="str">
        <f t="shared" si="121"/>
        <v>Ⅴ-1-その他の理由-定・1</v>
      </c>
      <c r="J2191" s="4">
        <f t="shared" si="120"/>
        <v>1</v>
      </c>
    </row>
    <row r="2192" spans="1:10" ht="18" customHeight="1">
      <c r="A2192" s="366"/>
      <c r="B2192" s="367" t="s">
        <v>442</v>
      </c>
      <c r="C2192" s="16"/>
      <c r="D2192" s="655">
        <f>学校2１頁!Q28</f>
        <v>0</v>
      </c>
      <c r="E2192" s="329" t="s">
        <v>517</v>
      </c>
      <c r="F2192" s="329" t="s">
        <v>97</v>
      </c>
      <c r="G2192" s="329" t="s">
        <v>579</v>
      </c>
      <c r="H2192" s="4" t="str">
        <f t="shared" si="121"/>
        <v>Ⅴ-1-その他の理由-定・2</v>
      </c>
      <c r="J2192" s="4">
        <f t="shared" si="120"/>
        <v>1</v>
      </c>
    </row>
    <row r="2193" spans="1:10" ht="18" customHeight="1">
      <c r="A2193" s="366"/>
      <c r="B2193" s="367" t="s">
        <v>443</v>
      </c>
      <c r="C2193" s="16"/>
      <c r="D2193" s="655">
        <f>学校2１頁!Q29</f>
        <v>0</v>
      </c>
      <c r="E2193" s="329" t="s">
        <v>517</v>
      </c>
      <c r="F2193" s="329" t="s">
        <v>97</v>
      </c>
      <c r="G2193" s="329" t="s">
        <v>579</v>
      </c>
      <c r="H2193" s="4" t="str">
        <f t="shared" si="121"/>
        <v>Ⅴ-1-その他の理由-定・3</v>
      </c>
      <c r="J2193" s="4">
        <f t="shared" si="120"/>
        <v>1</v>
      </c>
    </row>
    <row r="2194" spans="1:10" ht="18" customHeight="1">
      <c r="A2194" s="366"/>
      <c r="B2194" s="367" t="s">
        <v>444</v>
      </c>
      <c r="C2194" s="16"/>
      <c r="D2194" s="655">
        <f>学校2１頁!Q30</f>
        <v>0</v>
      </c>
      <c r="E2194" s="329" t="s">
        <v>517</v>
      </c>
      <c r="F2194" s="329" t="s">
        <v>97</v>
      </c>
      <c r="G2194" s="329" t="s">
        <v>579</v>
      </c>
      <c r="H2194" s="4" t="str">
        <f t="shared" si="121"/>
        <v>Ⅴ-1-その他の理由-定・4</v>
      </c>
      <c r="J2194" s="4">
        <f t="shared" si="120"/>
        <v>1</v>
      </c>
    </row>
    <row r="2195" spans="1:10" ht="18" customHeight="1">
      <c r="A2195" s="366"/>
      <c r="B2195" s="862" t="s">
        <v>445</v>
      </c>
      <c r="C2195" s="859"/>
      <c r="D2195" s="655">
        <f>学校2１頁!Q31</f>
        <v>0</v>
      </c>
      <c r="E2195" s="329" t="s">
        <v>517</v>
      </c>
      <c r="F2195" s="329" t="s">
        <v>97</v>
      </c>
      <c r="G2195" s="329" t="s">
        <v>579</v>
      </c>
      <c r="H2195" s="4" t="str">
        <f t="shared" si="121"/>
        <v>Ⅴ-1-その他の理由-定・単</v>
      </c>
      <c r="J2195" s="4">
        <f t="shared" si="120"/>
        <v>1</v>
      </c>
    </row>
    <row r="2196" spans="1:10" ht="18" customHeight="1">
      <c r="A2196" s="366"/>
      <c r="B2196" s="367" t="s">
        <v>538</v>
      </c>
      <c r="C2196" s="16"/>
      <c r="D2196" s="655">
        <f>学校2１頁!Q32</f>
        <v>0</v>
      </c>
      <c r="E2196" s="329" t="s">
        <v>517</v>
      </c>
      <c r="F2196" s="329" t="s">
        <v>97</v>
      </c>
      <c r="G2196" s="329" t="s">
        <v>579</v>
      </c>
      <c r="H2196" s="4" t="str">
        <f t="shared" si="121"/>
        <v>Ⅴ-1-その他の理由-定・計</v>
      </c>
      <c r="J2196" s="4">
        <f t="shared" si="120"/>
        <v>1</v>
      </c>
    </row>
    <row r="2197" spans="1:10" ht="18" customHeight="1">
      <c r="A2197" s="366"/>
      <c r="B2197" s="861" t="s">
        <v>539</v>
      </c>
      <c r="C2197" s="845"/>
      <c r="D2197" s="792">
        <f>学校2１頁!Q33</f>
        <v>0</v>
      </c>
      <c r="E2197" s="329" t="s">
        <v>517</v>
      </c>
      <c r="F2197" s="329" t="s">
        <v>97</v>
      </c>
      <c r="G2197" s="329" t="s">
        <v>579</v>
      </c>
      <c r="H2197" s="4" t="str">
        <f t="shared" si="121"/>
        <v>Ⅴ-1-その他の理由-通・1</v>
      </c>
      <c r="J2197" s="4">
        <f t="shared" si="120"/>
        <v>1</v>
      </c>
    </row>
    <row r="2198" spans="1:10" ht="18" customHeight="1">
      <c r="A2198" s="366"/>
      <c r="B2198" s="367" t="s">
        <v>540</v>
      </c>
      <c r="C2198" s="16"/>
      <c r="D2198" s="655">
        <f>学校2１頁!Q34</f>
        <v>0</v>
      </c>
      <c r="E2198" s="329" t="s">
        <v>517</v>
      </c>
      <c r="F2198" s="329" t="s">
        <v>97</v>
      </c>
      <c r="G2198" s="329" t="s">
        <v>579</v>
      </c>
      <c r="H2198" s="4" t="str">
        <f t="shared" si="121"/>
        <v>Ⅴ-1-その他の理由-通・2</v>
      </c>
      <c r="J2198" s="4">
        <f t="shared" si="120"/>
        <v>1</v>
      </c>
    </row>
    <row r="2199" spans="1:10" ht="18" customHeight="1">
      <c r="A2199" s="366"/>
      <c r="B2199" s="367" t="s">
        <v>541</v>
      </c>
      <c r="C2199" s="16"/>
      <c r="D2199" s="655">
        <f>学校2１頁!Q35</f>
        <v>0</v>
      </c>
      <c r="E2199" s="329" t="s">
        <v>517</v>
      </c>
      <c r="F2199" s="329" t="s">
        <v>97</v>
      </c>
      <c r="G2199" s="329" t="s">
        <v>579</v>
      </c>
      <c r="H2199" s="4" t="str">
        <f t="shared" si="121"/>
        <v>Ⅴ-1-その他の理由-通・3</v>
      </c>
      <c r="J2199" s="4">
        <f t="shared" si="120"/>
        <v>1</v>
      </c>
    </row>
    <row r="2200" spans="1:10" ht="18" customHeight="1">
      <c r="A2200" s="366"/>
      <c r="B2200" s="367" t="s">
        <v>542</v>
      </c>
      <c r="C2200" s="16"/>
      <c r="D2200" s="655">
        <f>学校2１頁!Q36</f>
        <v>0</v>
      </c>
      <c r="E2200" s="329" t="s">
        <v>517</v>
      </c>
      <c r="F2200" s="329" t="s">
        <v>97</v>
      </c>
      <c r="G2200" s="329" t="s">
        <v>579</v>
      </c>
      <c r="H2200" s="4" t="str">
        <f t="shared" si="121"/>
        <v>Ⅴ-1-その他の理由-通・4</v>
      </c>
      <c r="J2200" s="4">
        <f t="shared" si="120"/>
        <v>1</v>
      </c>
    </row>
    <row r="2201" spans="1:10" ht="18" customHeight="1">
      <c r="A2201" s="366"/>
      <c r="B2201" s="862" t="s">
        <v>543</v>
      </c>
      <c r="C2201" s="859"/>
      <c r="D2201" s="655">
        <f>学校2１頁!Q37</f>
        <v>0</v>
      </c>
      <c r="E2201" s="329" t="s">
        <v>517</v>
      </c>
      <c r="F2201" s="329" t="s">
        <v>97</v>
      </c>
      <c r="G2201" s="329" t="s">
        <v>579</v>
      </c>
      <c r="H2201" s="4" t="str">
        <f t="shared" si="121"/>
        <v>Ⅴ-1-その他の理由-通・単</v>
      </c>
      <c r="J2201" s="4">
        <f t="shared" si="120"/>
        <v>1</v>
      </c>
    </row>
    <row r="2202" spans="1:10" ht="18" customHeight="1">
      <c r="A2202" s="366"/>
      <c r="B2202" s="367" t="s">
        <v>544</v>
      </c>
      <c r="C2202" s="16"/>
      <c r="D2202" s="655">
        <f>学校2１頁!Q38</f>
        <v>0</v>
      </c>
      <c r="E2202" s="329" t="s">
        <v>517</v>
      </c>
      <c r="F2202" s="329" t="s">
        <v>97</v>
      </c>
      <c r="G2202" s="329" t="s">
        <v>579</v>
      </c>
      <c r="H2202" s="4" t="str">
        <f t="shared" si="121"/>
        <v>Ⅴ-1-その他の理由-通・計</v>
      </c>
      <c r="J2202" s="4">
        <f t="shared" si="120"/>
        <v>1</v>
      </c>
    </row>
    <row r="2203" spans="1:10" ht="18" customHeight="1">
      <c r="A2203" s="366"/>
      <c r="B2203" s="861" t="s">
        <v>545</v>
      </c>
      <c r="C2203" s="803"/>
      <c r="D2203" s="817">
        <f>学校2１頁!Q39</f>
        <v>0</v>
      </c>
      <c r="E2203" s="329" t="s">
        <v>517</v>
      </c>
      <c r="F2203" s="329" t="s">
        <v>97</v>
      </c>
      <c r="G2203" s="329" t="s">
        <v>579</v>
      </c>
      <c r="H2203" s="4" t="str">
        <f t="shared" si="121"/>
        <v>Ⅴ-1-その他の理由-計・1</v>
      </c>
      <c r="J2203" s="4">
        <f t="shared" si="120"/>
        <v>1</v>
      </c>
    </row>
    <row r="2204" spans="1:10" ht="18" customHeight="1">
      <c r="A2204" s="366"/>
      <c r="B2204" s="367" t="s">
        <v>546</v>
      </c>
      <c r="C2204" s="9"/>
      <c r="D2204" s="655">
        <f>学校2１頁!Q40</f>
        <v>0</v>
      </c>
      <c r="E2204" s="329" t="s">
        <v>517</v>
      </c>
      <c r="F2204" s="329" t="s">
        <v>97</v>
      </c>
      <c r="G2204" s="329" t="s">
        <v>579</v>
      </c>
      <c r="H2204" s="4" t="str">
        <f t="shared" si="121"/>
        <v>Ⅴ-1-その他の理由-計・2</v>
      </c>
      <c r="J2204" s="4">
        <f t="shared" si="120"/>
        <v>1</v>
      </c>
    </row>
    <row r="2205" spans="1:10" ht="18" customHeight="1">
      <c r="A2205" s="366"/>
      <c r="B2205" s="367" t="s">
        <v>547</v>
      </c>
      <c r="C2205" s="9"/>
      <c r="D2205" s="658">
        <f>学校2１頁!Q41</f>
        <v>0</v>
      </c>
      <c r="E2205" s="329" t="s">
        <v>517</v>
      </c>
      <c r="F2205" s="329" t="s">
        <v>97</v>
      </c>
      <c r="G2205" s="329" t="s">
        <v>579</v>
      </c>
      <c r="H2205" s="4" t="str">
        <f t="shared" si="121"/>
        <v>Ⅴ-1-その他の理由-計・3</v>
      </c>
      <c r="J2205" s="4">
        <f t="shared" si="120"/>
        <v>1</v>
      </c>
    </row>
    <row r="2206" spans="1:10" ht="18" customHeight="1">
      <c r="A2206" s="366"/>
      <c r="B2206" s="367" t="s">
        <v>548</v>
      </c>
      <c r="C2206" s="9"/>
      <c r="D2206" s="655">
        <f>学校2１頁!Q42</f>
        <v>0</v>
      </c>
      <c r="E2206" s="329" t="s">
        <v>517</v>
      </c>
      <c r="F2206" s="329" t="s">
        <v>97</v>
      </c>
      <c r="G2206" s="329" t="s">
        <v>579</v>
      </c>
      <c r="H2206" s="4" t="str">
        <f t="shared" si="121"/>
        <v>Ⅴ-1-その他の理由-計・4</v>
      </c>
      <c r="J2206" s="4">
        <f t="shared" si="120"/>
        <v>1</v>
      </c>
    </row>
    <row r="2207" spans="1:10" ht="18" customHeight="1">
      <c r="A2207" s="366"/>
      <c r="B2207" s="862" t="s">
        <v>549</v>
      </c>
      <c r="C2207" s="800"/>
      <c r="D2207" s="655">
        <f>学校2１頁!Q43</f>
        <v>0</v>
      </c>
      <c r="E2207" s="329" t="s">
        <v>517</v>
      </c>
      <c r="F2207" s="329" t="s">
        <v>97</v>
      </c>
      <c r="G2207" s="329" t="s">
        <v>579</v>
      </c>
      <c r="H2207" s="4" t="str">
        <f t="shared" si="121"/>
        <v>Ⅴ-1-その他の理由-計・単</v>
      </c>
      <c r="J2207" s="4">
        <f t="shared" si="120"/>
        <v>1</v>
      </c>
    </row>
    <row r="2208" spans="1:10" ht="18" customHeight="1">
      <c r="A2208" s="366"/>
      <c r="B2208" s="863" t="s">
        <v>550</v>
      </c>
      <c r="C2208" s="812"/>
      <c r="D2208" s="657">
        <f>学校2１頁!Q44</f>
        <v>0</v>
      </c>
      <c r="E2208" s="329" t="s">
        <v>517</v>
      </c>
      <c r="F2208" s="329" t="s">
        <v>97</v>
      </c>
      <c r="G2208" s="329" t="s">
        <v>579</v>
      </c>
      <c r="H2208" s="4" t="str">
        <f t="shared" si="121"/>
        <v>Ⅴ-1-その他の理由-計・計</v>
      </c>
      <c r="J2208" s="4">
        <f t="shared" si="120"/>
        <v>1</v>
      </c>
    </row>
    <row r="2209" spans="1:10" ht="18" customHeight="1">
      <c r="A2209" s="860" t="s">
        <v>580</v>
      </c>
      <c r="B2209" s="861" t="s">
        <v>516</v>
      </c>
      <c r="C2209" s="845"/>
      <c r="D2209" s="792">
        <f>学校2１頁!S7</f>
        <v>0</v>
      </c>
      <c r="E2209" s="329" t="s">
        <v>517</v>
      </c>
      <c r="F2209" s="329" t="s">
        <v>97</v>
      </c>
      <c r="G2209" s="329" t="s">
        <v>581</v>
      </c>
      <c r="H2209" s="4" t="str">
        <f t="shared" si="121"/>
        <v>Ⅴ-1-授業料減免-全・普・1</v>
      </c>
      <c r="J2209" s="4">
        <f t="shared" si="120"/>
        <v>1</v>
      </c>
    </row>
    <row r="2210" spans="1:10" ht="18" customHeight="1">
      <c r="A2210" s="366"/>
      <c r="B2210" s="367" t="s">
        <v>519</v>
      </c>
      <c r="C2210" s="16"/>
      <c r="D2210" s="655">
        <f>学校2１頁!S8</f>
        <v>0</v>
      </c>
      <c r="E2210" s="329" t="s">
        <v>517</v>
      </c>
      <c r="F2210" s="329" t="s">
        <v>97</v>
      </c>
      <c r="G2210" s="329" t="s">
        <v>581</v>
      </c>
      <c r="H2210" s="4" t="str">
        <f t="shared" si="121"/>
        <v>Ⅴ-1-授業料減免-全・普・2</v>
      </c>
      <c r="J2210" s="4">
        <f t="shared" si="120"/>
        <v>1</v>
      </c>
    </row>
    <row r="2211" spans="1:10" ht="18" customHeight="1">
      <c r="A2211" s="366"/>
      <c r="B2211" s="367" t="s">
        <v>520</v>
      </c>
      <c r="C2211" s="16"/>
      <c r="D2211" s="655">
        <f>学校2１頁!S9</f>
        <v>0</v>
      </c>
      <c r="E2211" s="329" t="s">
        <v>517</v>
      </c>
      <c r="F2211" s="329" t="s">
        <v>97</v>
      </c>
      <c r="G2211" s="329" t="s">
        <v>581</v>
      </c>
      <c r="H2211" s="4" t="str">
        <f t="shared" si="121"/>
        <v>Ⅴ-1-授業料減免-全・普・3</v>
      </c>
      <c r="J2211" s="4">
        <f t="shared" si="120"/>
        <v>1</v>
      </c>
    </row>
    <row r="2212" spans="1:10" ht="18" customHeight="1">
      <c r="A2212" s="366"/>
      <c r="B2212" s="862" t="s">
        <v>521</v>
      </c>
      <c r="C2212" s="859"/>
      <c r="D2212" s="655">
        <f>学校2１頁!S10</f>
        <v>0</v>
      </c>
      <c r="E2212" s="329" t="s">
        <v>517</v>
      </c>
      <c r="F2212" s="329" t="s">
        <v>97</v>
      </c>
      <c r="G2212" s="329" t="s">
        <v>581</v>
      </c>
      <c r="H2212" s="4" t="str">
        <f t="shared" si="121"/>
        <v>Ⅴ-1-授業料減免-全・普・単</v>
      </c>
      <c r="J2212" s="4">
        <f t="shared" si="120"/>
        <v>1</v>
      </c>
    </row>
    <row r="2213" spans="1:10" ht="18" customHeight="1">
      <c r="A2213" s="366"/>
      <c r="B2213" s="862" t="s">
        <v>522</v>
      </c>
      <c r="C2213" s="859"/>
      <c r="D2213" s="655">
        <f>学校2１頁!S11</f>
        <v>0</v>
      </c>
      <c r="E2213" s="329" t="s">
        <v>517</v>
      </c>
      <c r="F2213" s="329" t="s">
        <v>97</v>
      </c>
      <c r="G2213" s="329" t="s">
        <v>581</v>
      </c>
      <c r="H2213" s="4" t="str">
        <f t="shared" si="121"/>
        <v>Ⅴ-1-授業料減免-全・普・計</v>
      </c>
      <c r="J2213" s="4">
        <f t="shared" si="120"/>
        <v>1</v>
      </c>
    </row>
    <row r="2214" spans="1:10" ht="18" customHeight="1">
      <c r="A2214" s="366"/>
      <c r="B2214" s="861" t="s">
        <v>523</v>
      </c>
      <c r="C2214" s="845"/>
      <c r="D2214" s="792">
        <f>学校2１頁!S12</f>
        <v>0</v>
      </c>
      <c r="E2214" s="329" t="s">
        <v>517</v>
      </c>
      <c r="F2214" s="329" t="s">
        <v>97</v>
      </c>
      <c r="G2214" s="329" t="s">
        <v>581</v>
      </c>
      <c r="H2214" s="4" t="str">
        <f t="shared" si="121"/>
        <v>Ⅴ-1-授業料減免-全・専・1</v>
      </c>
      <c r="J2214" s="4">
        <f t="shared" si="120"/>
        <v>1</v>
      </c>
    </row>
    <row r="2215" spans="1:10" ht="18" customHeight="1">
      <c r="A2215" s="366"/>
      <c r="B2215" s="367" t="s">
        <v>524</v>
      </c>
      <c r="C2215" s="16"/>
      <c r="D2215" s="655">
        <f>学校2１頁!S13</f>
        <v>0</v>
      </c>
      <c r="E2215" s="329" t="s">
        <v>517</v>
      </c>
      <c r="F2215" s="329" t="s">
        <v>97</v>
      </c>
      <c r="G2215" s="329" t="s">
        <v>581</v>
      </c>
      <c r="H2215" s="4" t="str">
        <f t="shared" si="121"/>
        <v>Ⅴ-1-授業料減免-全・専・2</v>
      </c>
      <c r="J2215" s="4">
        <f t="shared" si="120"/>
        <v>1</v>
      </c>
    </row>
    <row r="2216" spans="1:10" ht="18" customHeight="1">
      <c r="A2216" s="366"/>
      <c r="B2216" s="367" t="s">
        <v>525</v>
      </c>
      <c r="C2216" s="16"/>
      <c r="D2216" s="655">
        <f>学校2１頁!S14</f>
        <v>0</v>
      </c>
      <c r="E2216" s="329" t="s">
        <v>517</v>
      </c>
      <c r="F2216" s="329" t="s">
        <v>97</v>
      </c>
      <c r="G2216" s="329" t="s">
        <v>581</v>
      </c>
      <c r="H2216" s="4" t="str">
        <f t="shared" si="121"/>
        <v>Ⅴ-1-授業料減免-全・専・3</v>
      </c>
      <c r="J2216" s="4">
        <f t="shared" si="120"/>
        <v>1</v>
      </c>
    </row>
    <row r="2217" spans="1:10" ht="18" customHeight="1">
      <c r="A2217" s="366"/>
      <c r="B2217" s="862" t="s">
        <v>526</v>
      </c>
      <c r="C2217" s="859"/>
      <c r="D2217" s="655">
        <f>学校2１頁!S15</f>
        <v>0</v>
      </c>
      <c r="E2217" s="329" t="s">
        <v>517</v>
      </c>
      <c r="F2217" s="329" t="s">
        <v>97</v>
      </c>
      <c r="G2217" s="329" t="s">
        <v>581</v>
      </c>
      <c r="H2217" s="4" t="str">
        <f t="shared" si="121"/>
        <v>Ⅴ-1-授業料減免-全・専・単</v>
      </c>
      <c r="J2217" s="4">
        <f t="shared" si="120"/>
        <v>1</v>
      </c>
    </row>
    <row r="2218" spans="1:10" ht="18" customHeight="1">
      <c r="A2218" s="366"/>
      <c r="B2218" s="367" t="s">
        <v>527</v>
      </c>
      <c r="C2218" s="16"/>
      <c r="D2218" s="655">
        <f>学校2１頁!S16</f>
        <v>0</v>
      </c>
      <c r="E2218" s="329" t="s">
        <v>517</v>
      </c>
      <c r="F2218" s="329" t="s">
        <v>97</v>
      </c>
      <c r="G2218" s="329" t="s">
        <v>581</v>
      </c>
      <c r="H2218" s="4" t="str">
        <f t="shared" si="121"/>
        <v>Ⅴ-1-授業料減免-全・専・計</v>
      </c>
      <c r="J2218" s="4">
        <f t="shared" si="120"/>
        <v>1</v>
      </c>
    </row>
    <row r="2219" spans="1:10" ht="18" customHeight="1">
      <c r="A2219" s="366"/>
      <c r="B2219" s="861" t="s">
        <v>528</v>
      </c>
      <c r="C2219" s="845"/>
      <c r="D2219" s="792">
        <f>学校2１頁!S17</f>
        <v>0</v>
      </c>
      <c r="E2219" s="329" t="s">
        <v>517</v>
      </c>
      <c r="F2219" s="329" t="s">
        <v>97</v>
      </c>
      <c r="G2219" s="329" t="s">
        <v>581</v>
      </c>
      <c r="H2219" s="4" t="str">
        <f t="shared" si="121"/>
        <v>Ⅴ-1-授業料減免-全・総・1</v>
      </c>
      <c r="J2219" s="4">
        <f t="shared" si="120"/>
        <v>1</v>
      </c>
    </row>
    <row r="2220" spans="1:10" ht="18" customHeight="1">
      <c r="A2220" s="366"/>
      <c r="B2220" s="367" t="s">
        <v>529</v>
      </c>
      <c r="C2220" s="16"/>
      <c r="D2220" s="655">
        <f>学校2１頁!S18</f>
        <v>0</v>
      </c>
      <c r="E2220" s="329" t="s">
        <v>517</v>
      </c>
      <c r="F2220" s="329" t="s">
        <v>97</v>
      </c>
      <c r="G2220" s="329" t="s">
        <v>581</v>
      </c>
      <c r="H2220" s="4" t="str">
        <f t="shared" si="121"/>
        <v>Ⅴ-1-授業料減免-全・総・2</v>
      </c>
      <c r="J2220" s="4">
        <f t="shared" si="120"/>
        <v>1</v>
      </c>
    </row>
    <row r="2221" spans="1:10" ht="18" customHeight="1">
      <c r="A2221" s="366"/>
      <c r="B2221" s="367" t="s">
        <v>530</v>
      </c>
      <c r="C2221" s="16"/>
      <c r="D2221" s="655">
        <f>学校2１頁!S19</f>
        <v>0</v>
      </c>
      <c r="E2221" s="329" t="s">
        <v>517</v>
      </c>
      <c r="F2221" s="329" t="s">
        <v>97</v>
      </c>
      <c r="G2221" s="329" t="s">
        <v>581</v>
      </c>
      <c r="H2221" s="4" t="str">
        <f t="shared" si="121"/>
        <v>Ⅴ-1-授業料減免-全・総・3</v>
      </c>
      <c r="J2221" s="4">
        <f t="shared" si="120"/>
        <v>1</v>
      </c>
    </row>
    <row r="2222" spans="1:10" ht="18" customHeight="1">
      <c r="A2222" s="366"/>
      <c r="B2222" s="862" t="s">
        <v>531</v>
      </c>
      <c r="C2222" s="859"/>
      <c r="D2222" s="655">
        <f>学校2１頁!S20</f>
        <v>0</v>
      </c>
      <c r="E2222" s="329" t="s">
        <v>517</v>
      </c>
      <c r="F2222" s="329" t="s">
        <v>97</v>
      </c>
      <c r="G2222" s="329" t="s">
        <v>581</v>
      </c>
      <c r="H2222" s="4" t="str">
        <f t="shared" si="121"/>
        <v>Ⅴ-1-授業料減免-全・総・単</v>
      </c>
      <c r="J2222" s="4">
        <f t="shared" ref="J2222:J2285" si="122">COUNTIF($H$2:$H$2903,H2222)</f>
        <v>1</v>
      </c>
    </row>
    <row r="2223" spans="1:10" ht="18" customHeight="1">
      <c r="A2223" s="366"/>
      <c r="B2223" s="367" t="s">
        <v>532</v>
      </c>
      <c r="C2223" s="16"/>
      <c r="D2223" s="655">
        <f>学校2１頁!S21</f>
        <v>0</v>
      </c>
      <c r="E2223" s="329" t="s">
        <v>517</v>
      </c>
      <c r="F2223" s="329" t="s">
        <v>97</v>
      </c>
      <c r="G2223" s="329" t="s">
        <v>581</v>
      </c>
      <c r="H2223" s="4" t="str">
        <f t="shared" si="121"/>
        <v>Ⅴ-1-授業料減免-全・総・計</v>
      </c>
      <c r="J2223" s="4">
        <f t="shared" si="122"/>
        <v>1</v>
      </c>
    </row>
    <row r="2224" spans="1:10" ht="18" customHeight="1">
      <c r="A2224" s="366"/>
      <c r="B2224" s="861" t="s">
        <v>533</v>
      </c>
      <c r="C2224" s="803"/>
      <c r="D2224" s="792">
        <f>学校2１頁!S22</f>
        <v>0</v>
      </c>
      <c r="E2224" s="329" t="s">
        <v>517</v>
      </c>
      <c r="F2224" s="329" t="s">
        <v>97</v>
      </c>
      <c r="G2224" s="329" t="s">
        <v>581</v>
      </c>
      <c r="H2224" s="4" t="str">
        <f t="shared" si="121"/>
        <v>Ⅴ-1-授業料減免-全・計・1</v>
      </c>
      <c r="J2224" s="4">
        <f t="shared" si="122"/>
        <v>1</v>
      </c>
    </row>
    <row r="2225" spans="1:10" ht="18" customHeight="1">
      <c r="A2225" s="366"/>
      <c r="B2225" s="367" t="s">
        <v>534</v>
      </c>
      <c r="C2225" s="9"/>
      <c r="D2225" s="658">
        <f>学校2１頁!S23</f>
        <v>0</v>
      </c>
      <c r="E2225" s="329" t="s">
        <v>517</v>
      </c>
      <c r="F2225" s="329" t="s">
        <v>97</v>
      </c>
      <c r="G2225" s="329" t="s">
        <v>581</v>
      </c>
      <c r="H2225" s="4" t="str">
        <f t="shared" si="121"/>
        <v>Ⅴ-1-授業料減免-全・計・2</v>
      </c>
      <c r="J2225" s="4">
        <f t="shared" si="122"/>
        <v>1</v>
      </c>
    </row>
    <row r="2226" spans="1:10" ht="18" customHeight="1">
      <c r="A2226" s="366"/>
      <c r="B2226" s="367" t="s">
        <v>535</v>
      </c>
      <c r="C2226" s="9"/>
      <c r="D2226" s="655">
        <f>学校2１頁!S24</f>
        <v>0</v>
      </c>
      <c r="E2226" s="329" t="s">
        <v>517</v>
      </c>
      <c r="F2226" s="329" t="s">
        <v>97</v>
      </c>
      <c r="G2226" s="329" t="s">
        <v>581</v>
      </c>
      <c r="H2226" s="4" t="str">
        <f t="shared" si="121"/>
        <v>Ⅴ-1-授業料減免-全・計・3</v>
      </c>
      <c r="J2226" s="4">
        <f t="shared" si="122"/>
        <v>1</v>
      </c>
    </row>
    <row r="2227" spans="1:10" ht="18" customHeight="1">
      <c r="A2227" s="366"/>
      <c r="B2227" s="862" t="s">
        <v>536</v>
      </c>
      <c r="C2227" s="800"/>
      <c r="D2227" s="655">
        <f>学校2１頁!S25</f>
        <v>0</v>
      </c>
      <c r="E2227" s="329" t="s">
        <v>517</v>
      </c>
      <c r="F2227" s="329" t="s">
        <v>97</v>
      </c>
      <c r="G2227" s="329" t="s">
        <v>581</v>
      </c>
      <c r="H2227" s="4" t="str">
        <f t="shared" si="121"/>
        <v>Ⅴ-1-授業料減免-全・計・単</v>
      </c>
      <c r="J2227" s="4">
        <f t="shared" si="122"/>
        <v>1</v>
      </c>
    </row>
    <row r="2228" spans="1:10" ht="18" customHeight="1">
      <c r="A2228" s="366"/>
      <c r="B2228" s="863" t="s">
        <v>537</v>
      </c>
      <c r="C2228" s="800"/>
      <c r="D2228" s="657">
        <f>学校2１頁!S26</f>
        <v>0</v>
      </c>
      <c r="E2228" s="329" t="s">
        <v>517</v>
      </c>
      <c r="F2228" s="329" t="s">
        <v>97</v>
      </c>
      <c r="G2228" s="329" t="s">
        <v>581</v>
      </c>
      <c r="H2228" s="4" t="str">
        <f t="shared" si="121"/>
        <v>Ⅴ-1-授業料減免-全・計・計</v>
      </c>
      <c r="J2228" s="4">
        <f t="shared" si="122"/>
        <v>1</v>
      </c>
    </row>
    <row r="2229" spans="1:10" ht="18" customHeight="1">
      <c r="A2229" s="366"/>
      <c r="B2229" s="861" t="s">
        <v>441</v>
      </c>
      <c r="C2229" s="845"/>
      <c r="D2229" s="792">
        <f>学校2１頁!S27</f>
        <v>0</v>
      </c>
      <c r="E2229" s="329" t="s">
        <v>517</v>
      </c>
      <c r="F2229" s="329" t="s">
        <v>97</v>
      </c>
      <c r="G2229" s="329" t="s">
        <v>581</v>
      </c>
      <c r="H2229" s="4" t="str">
        <f t="shared" ref="H2229:H2247" si="123">E2229&amp;F2229&amp;G2229&amp;B2229</f>
        <v>Ⅴ-1-授業料減免-定・1</v>
      </c>
      <c r="J2229" s="4">
        <f t="shared" si="122"/>
        <v>1</v>
      </c>
    </row>
    <row r="2230" spans="1:10" ht="18" customHeight="1">
      <c r="A2230" s="366"/>
      <c r="B2230" s="367" t="s">
        <v>442</v>
      </c>
      <c r="C2230" s="16"/>
      <c r="D2230" s="655">
        <f>学校2１頁!S28</f>
        <v>0</v>
      </c>
      <c r="E2230" s="329" t="s">
        <v>517</v>
      </c>
      <c r="F2230" s="329" t="s">
        <v>97</v>
      </c>
      <c r="G2230" s="329" t="s">
        <v>581</v>
      </c>
      <c r="H2230" s="4" t="str">
        <f t="shared" si="123"/>
        <v>Ⅴ-1-授業料減免-定・2</v>
      </c>
      <c r="J2230" s="4">
        <f t="shared" si="122"/>
        <v>1</v>
      </c>
    </row>
    <row r="2231" spans="1:10" ht="18" customHeight="1">
      <c r="A2231" s="366"/>
      <c r="B2231" s="367" t="s">
        <v>443</v>
      </c>
      <c r="C2231" s="16"/>
      <c r="D2231" s="655">
        <f>学校2１頁!S29</f>
        <v>0</v>
      </c>
      <c r="E2231" s="329" t="s">
        <v>517</v>
      </c>
      <c r="F2231" s="329" t="s">
        <v>97</v>
      </c>
      <c r="G2231" s="329" t="s">
        <v>581</v>
      </c>
      <c r="H2231" s="4" t="str">
        <f t="shared" si="123"/>
        <v>Ⅴ-1-授業料減免-定・3</v>
      </c>
      <c r="J2231" s="4">
        <f t="shared" si="122"/>
        <v>1</v>
      </c>
    </row>
    <row r="2232" spans="1:10" ht="18" customHeight="1">
      <c r="A2232" s="366"/>
      <c r="B2232" s="367" t="s">
        <v>444</v>
      </c>
      <c r="C2232" s="16"/>
      <c r="D2232" s="655">
        <f>学校2１頁!S30</f>
        <v>0</v>
      </c>
      <c r="E2232" s="329" t="s">
        <v>517</v>
      </c>
      <c r="F2232" s="329" t="s">
        <v>97</v>
      </c>
      <c r="G2232" s="329" t="s">
        <v>581</v>
      </c>
      <c r="H2232" s="4" t="str">
        <f t="shared" si="123"/>
        <v>Ⅴ-1-授業料減免-定・4</v>
      </c>
      <c r="J2232" s="4">
        <f t="shared" si="122"/>
        <v>1</v>
      </c>
    </row>
    <row r="2233" spans="1:10" ht="18" customHeight="1">
      <c r="A2233" s="366"/>
      <c r="B2233" s="862" t="s">
        <v>445</v>
      </c>
      <c r="C2233" s="859"/>
      <c r="D2233" s="655">
        <f>学校2１頁!S31</f>
        <v>0</v>
      </c>
      <c r="E2233" s="329" t="s">
        <v>517</v>
      </c>
      <c r="F2233" s="329" t="s">
        <v>97</v>
      </c>
      <c r="G2233" s="329" t="s">
        <v>581</v>
      </c>
      <c r="H2233" s="4" t="str">
        <f t="shared" si="123"/>
        <v>Ⅴ-1-授業料減免-定・単</v>
      </c>
      <c r="J2233" s="4">
        <f t="shared" si="122"/>
        <v>1</v>
      </c>
    </row>
    <row r="2234" spans="1:10" ht="18" customHeight="1">
      <c r="A2234" s="366"/>
      <c r="B2234" s="367" t="s">
        <v>538</v>
      </c>
      <c r="C2234" s="16"/>
      <c r="D2234" s="655">
        <f>学校2１頁!S32</f>
        <v>0</v>
      </c>
      <c r="E2234" s="329" t="s">
        <v>517</v>
      </c>
      <c r="F2234" s="329" t="s">
        <v>97</v>
      </c>
      <c r="G2234" s="329" t="s">
        <v>581</v>
      </c>
      <c r="H2234" s="4" t="str">
        <f t="shared" si="123"/>
        <v>Ⅴ-1-授業料減免-定・計</v>
      </c>
      <c r="J2234" s="4">
        <f t="shared" si="122"/>
        <v>1</v>
      </c>
    </row>
    <row r="2235" spans="1:10" ht="18" customHeight="1">
      <c r="A2235" s="366"/>
      <c r="B2235" s="861" t="s">
        <v>539</v>
      </c>
      <c r="C2235" s="845"/>
      <c r="D2235" s="792">
        <f>学校2１頁!S33</f>
        <v>0</v>
      </c>
      <c r="E2235" s="329" t="s">
        <v>517</v>
      </c>
      <c r="F2235" s="329" t="s">
        <v>97</v>
      </c>
      <c r="G2235" s="329" t="s">
        <v>581</v>
      </c>
      <c r="H2235" s="4" t="str">
        <f t="shared" si="123"/>
        <v>Ⅴ-1-授業料減免-通・1</v>
      </c>
      <c r="J2235" s="4">
        <f t="shared" si="122"/>
        <v>1</v>
      </c>
    </row>
    <row r="2236" spans="1:10" ht="18" customHeight="1">
      <c r="A2236" s="366"/>
      <c r="B2236" s="367" t="s">
        <v>540</v>
      </c>
      <c r="C2236" s="16"/>
      <c r="D2236" s="655">
        <f>学校2１頁!S34</f>
        <v>0</v>
      </c>
      <c r="E2236" s="329" t="s">
        <v>517</v>
      </c>
      <c r="F2236" s="329" t="s">
        <v>97</v>
      </c>
      <c r="G2236" s="329" t="s">
        <v>581</v>
      </c>
      <c r="H2236" s="4" t="str">
        <f t="shared" si="123"/>
        <v>Ⅴ-1-授業料減免-通・2</v>
      </c>
      <c r="J2236" s="4">
        <f t="shared" si="122"/>
        <v>1</v>
      </c>
    </row>
    <row r="2237" spans="1:10" ht="18" customHeight="1">
      <c r="A2237" s="366"/>
      <c r="B2237" s="367" t="s">
        <v>541</v>
      </c>
      <c r="C2237" s="16"/>
      <c r="D2237" s="655">
        <f>学校2１頁!S35</f>
        <v>0</v>
      </c>
      <c r="E2237" s="329" t="s">
        <v>517</v>
      </c>
      <c r="F2237" s="329" t="s">
        <v>97</v>
      </c>
      <c r="G2237" s="329" t="s">
        <v>581</v>
      </c>
      <c r="H2237" s="4" t="str">
        <f t="shared" si="123"/>
        <v>Ⅴ-1-授業料減免-通・3</v>
      </c>
      <c r="J2237" s="4">
        <f t="shared" si="122"/>
        <v>1</v>
      </c>
    </row>
    <row r="2238" spans="1:10" ht="18" customHeight="1">
      <c r="A2238" s="366"/>
      <c r="B2238" s="367" t="s">
        <v>542</v>
      </c>
      <c r="C2238" s="16"/>
      <c r="D2238" s="655">
        <f>学校2１頁!S36</f>
        <v>0</v>
      </c>
      <c r="E2238" s="329" t="s">
        <v>517</v>
      </c>
      <c r="F2238" s="329" t="s">
        <v>97</v>
      </c>
      <c r="G2238" s="329" t="s">
        <v>581</v>
      </c>
      <c r="H2238" s="4" t="str">
        <f t="shared" si="123"/>
        <v>Ⅴ-1-授業料減免-通・4</v>
      </c>
      <c r="J2238" s="4">
        <f t="shared" si="122"/>
        <v>1</v>
      </c>
    </row>
    <row r="2239" spans="1:10" ht="18" customHeight="1">
      <c r="A2239" s="366"/>
      <c r="B2239" s="862" t="s">
        <v>543</v>
      </c>
      <c r="C2239" s="859"/>
      <c r="D2239" s="655">
        <f>学校2１頁!S37</f>
        <v>0</v>
      </c>
      <c r="E2239" s="329" t="s">
        <v>517</v>
      </c>
      <c r="F2239" s="329" t="s">
        <v>97</v>
      </c>
      <c r="G2239" s="329" t="s">
        <v>581</v>
      </c>
      <c r="H2239" s="4" t="str">
        <f t="shared" si="123"/>
        <v>Ⅴ-1-授業料減免-通・単</v>
      </c>
      <c r="J2239" s="4">
        <f t="shared" si="122"/>
        <v>1</v>
      </c>
    </row>
    <row r="2240" spans="1:10" ht="18" customHeight="1">
      <c r="A2240" s="366"/>
      <c r="B2240" s="367" t="s">
        <v>544</v>
      </c>
      <c r="C2240" s="16"/>
      <c r="D2240" s="655">
        <f>学校2１頁!S38</f>
        <v>0</v>
      </c>
      <c r="E2240" s="329" t="s">
        <v>517</v>
      </c>
      <c r="F2240" s="329" t="s">
        <v>97</v>
      </c>
      <c r="G2240" s="329" t="s">
        <v>581</v>
      </c>
      <c r="H2240" s="4" t="str">
        <f t="shared" si="123"/>
        <v>Ⅴ-1-授業料減免-通・計</v>
      </c>
      <c r="J2240" s="4">
        <f t="shared" si="122"/>
        <v>1</v>
      </c>
    </row>
    <row r="2241" spans="1:10" ht="18" customHeight="1">
      <c r="A2241" s="366"/>
      <c r="B2241" s="861" t="s">
        <v>545</v>
      </c>
      <c r="C2241" s="803"/>
      <c r="D2241" s="817">
        <f>学校2１頁!S39</f>
        <v>0</v>
      </c>
      <c r="E2241" s="329" t="s">
        <v>517</v>
      </c>
      <c r="F2241" s="329" t="s">
        <v>97</v>
      </c>
      <c r="G2241" s="329" t="s">
        <v>581</v>
      </c>
      <c r="H2241" s="4" t="str">
        <f t="shared" si="123"/>
        <v>Ⅴ-1-授業料減免-計・1</v>
      </c>
      <c r="J2241" s="4">
        <f t="shared" si="122"/>
        <v>1</v>
      </c>
    </row>
    <row r="2242" spans="1:10" ht="18" customHeight="1">
      <c r="A2242" s="366"/>
      <c r="B2242" s="367" t="s">
        <v>546</v>
      </c>
      <c r="C2242" s="9"/>
      <c r="D2242" s="655">
        <f>学校2１頁!S40</f>
        <v>0</v>
      </c>
      <c r="E2242" s="329" t="s">
        <v>517</v>
      </c>
      <c r="F2242" s="329" t="s">
        <v>97</v>
      </c>
      <c r="G2242" s="329" t="s">
        <v>581</v>
      </c>
      <c r="H2242" s="4" t="str">
        <f t="shared" si="123"/>
        <v>Ⅴ-1-授業料減免-計・2</v>
      </c>
      <c r="J2242" s="4">
        <f t="shared" si="122"/>
        <v>1</v>
      </c>
    </row>
    <row r="2243" spans="1:10" ht="18" customHeight="1">
      <c r="A2243" s="366"/>
      <c r="B2243" s="367" t="s">
        <v>547</v>
      </c>
      <c r="C2243" s="9"/>
      <c r="D2243" s="658">
        <f>学校2１頁!S41</f>
        <v>0</v>
      </c>
      <c r="E2243" s="329" t="s">
        <v>517</v>
      </c>
      <c r="F2243" s="329" t="s">
        <v>97</v>
      </c>
      <c r="G2243" s="329" t="s">
        <v>581</v>
      </c>
      <c r="H2243" s="4" t="str">
        <f t="shared" si="123"/>
        <v>Ⅴ-1-授業料減免-計・3</v>
      </c>
      <c r="J2243" s="4">
        <f t="shared" si="122"/>
        <v>1</v>
      </c>
    </row>
    <row r="2244" spans="1:10" ht="18" customHeight="1">
      <c r="A2244" s="366"/>
      <c r="B2244" s="367" t="s">
        <v>548</v>
      </c>
      <c r="C2244" s="9"/>
      <c r="D2244" s="655">
        <f>学校2１頁!S42</f>
        <v>0</v>
      </c>
      <c r="E2244" s="329" t="s">
        <v>517</v>
      </c>
      <c r="F2244" s="329" t="s">
        <v>97</v>
      </c>
      <c r="G2244" s="329" t="s">
        <v>581</v>
      </c>
      <c r="H2244" s="4" t="str">
        <f t="shared" si="123"/>
        <v>Ⅴ-1-授業料減免-計・4</v>
      </c>
      <c r="J2244" s="4">
        <f t="shared" si="122"/>
        <v>1</v>
      </c>
    </row>
    <row r="2245" spans="1:10" ht="18" customHeight="1">
      <c r="A2245" s="366"/>
      <c r="B2245" s="862" t="s">
        <v>549</v>
      </c>
      <c r="C2245" s="800"/>
      <c r="D2245" s="655">
        <f>学校2１頁!S43</f>
        <v>0</v>
      </c>
      <c r="E2245" s="329" t="s">
        <v>517</v>
      </c>
      <c r="F2245" s="329" t="s">
        <v>97</v>
      </c>
      <c r="G2245" s="329" t="s">
        <v>581</v>
      </c>
      <c r="H2245" s="4" t="str">
        <f t="shared" si="123"/>
        <v>Ⅴ-1-授業料減免-計・単</v>
      </c>
      <c r="J2245" s="4">
        <f t="shared" si="122"/>
        <v>1</v>
      </c>
    </row>
    <row r="2246" spans="1:10" ht="18" customHeight="1">
      <c r="A2246" s="366"/>
      <c r="B2246" s="863" t="s">
        <v>550</v>
      </c>
      <c r="C2246" s="812"/>
      <c r="D2246" s="795">
        <f>学校2１頁!S44</f>
        <v>0</v>
      </c>
      <c r="E2246" s="329" t="s">
        <v>517</v>
      </c>
      <c r="F2246" s="329" t="s">
        <v>97</v>
      </c>
      <c r="G2246" s="329" t="s">
        <v>581</v>
      </c>
      <c r="H2246" s="4" t="str">
        <f t="shared" si="123"/>
        <v>Ⅴ-1-授業料減免-計・計</v>
      </c>
      <c r="J2246" s="4">
        <f t="shared" si="122"/>
        <v>1</v>
      </c>
    </row>
    <row r="2247" spans="1:10" ht="18" customHeight="1">
      <c r="A2247" s="860" t="s">
        <v>582</v>
      </c>
      <c r="B2247" s="861" t="s">
        <v>516</v>
      </c>
      <c r="C2247" s="845"/>
      <c r="D2247" s="665">
        <f>学校2１頁!T7</f>
        <v>0</v>
      </c>
      <c r="E2247" s="329" t="s">
        <v>517</v>
      </c>
      <c r="F2247" s="329" t="s">
        <v>97</v>
      </c>
      <c r="G2247" s="329" t="s">
        <v>583</v>
      </c>
      <c r="H2247" s="4" t="str">
        <f t="shared" si="123"/>
        <v>Ⅴ-1-奨学金-全・普・1</v>
      </c>
      <c r="J2247" s="4">
        <f t="shared" si="122"/>
        <v>1</v>
      </c>
    </row>
    <row r="2248" spans="1:10" ht="18" customHeight="1">
      <c r="A2248" s="366"/>
      <c r="B2248" s="367" t="s">
        <v>519</v>
      </c>
      <c r="C2248" s="8"/>
      <c r="D2248" s="657">
        <f>学校2１頁!T8</f>
        <v>0</v>
      </c>
      <c r="E2248" s="329" t="s">
        <v>517</v>
      </c>
      <c r="F2248" s="329" t="s">
        <v>97</v>
      </c>
      <c r="G2248" s="329" t="s">
        <v>583</v>
      </c>
      <c r="H2248" s="4" t="str">
        <f t="shared" ref="H2248:H2281" si="124">E2248&amp;F2248&amp;G2248&amp;B2248</f>
        <v>Ⅴ-1-奨学金-全・普・2</v>
      </c>
      <c r="J2248" s="4">
        <f t="shared" si="122"/>
        <v>1</v>
      </c>
    </row>
    <row r="2249" spans="1:10" ht="18" customHeight="1">
      <c r="A2249" s="366"/>
      <c r="B2249" s="367" t="s">
        <v>520</v>
      </c>
      <c r="C2249" s="9"/>
      <c r="D2249" s="655">
        <f>学校2１頁!T9</f>
        <v>0</v>
      </c>
      <c r="E2249" s="329" t="s">
        <v>517</v>
      </c>
      <c r="F2249" s="329" t="s">
        <v>97</v>
      </c>
      <c r="G2249" s="329" t="s">
        <v>583</v>
      </c>
      <c r="H2249" s="4" t="str">
        <f t="shared" si="124"/>
        <v>Ⅴ-1-奨学金-全・普・3</v>
      </c>
      <c r="J2249" s="4">
        <f t="shared" si="122"/>
        <v>1</v>
      </c>
    </row>
    <row r="2250" spans="1:10" ht="18" customHeight="1">
      <c r="A2250" s="366"/>
      <c r="B2250" s="862" t="s">
        <v>521</v>
      </c>
      <c r="C2250" s="9"/>
      <c r="D2250" s="655">
        <f>学校2１頁!T10</f>
        <v>0</v>
      </c>
      <c r="E2250" s="329" t="s">
        <v>517</v>
      </c>
      <c r="F2250" s="329" t="s">
        <v>97</v>
      </c>
      <c r="G2250" s="329" t="s">
        <v>583</v>
      </c>
      <c r="H2250" s="4" t="str">
        <f t="shared" si="124"/>
        <v>Ⅴ-1-奨学金-全・普・単</v>
      </c>
      <c r="J2250" s="4">
        <f t="shared" si="122"/>
        <v>1</v>
      </c>
    </row>
    <row r="2251" spans="1:10" ht="18" customHeight="1">
      <c r="A2251" s="366"/>
      <c r="B2251" s="862" t="s">
        <v>522</v>
      </c>
      <c r="C2251" s="812"/>
      <c r="D2251" s="795">
        <f>学校2１頁!T11</f>
        <v>0</v>
      </c>
      <c r="E2251" s="329" t="s">
        <v>517</v>
      </c>
      <c r="F2251" s="329" t="s">
        <v>97</v>
      </c>
      <c r="G2251" s="329" t="s">
        <v>583</v>
      </c>
      <c r="H2251" s="4" t="str">
        <f t="shared" si="124"/>
        <v>Ⅴ-1-奨学金-全・普・計</v>
      </c>
      <c r="J2251" s="4">
        <f t="shared" si="122"/>
        <v>1</v>
      </c>
    </row>
    <row r="2252" spans="1:10" ht="18" customHeight="1">
      <c r="A2252" s="366"/>
      <c r="B2252" s="861" t="s">
        <v>523</v>
      </c>
      <c r="C2252" s="622"/>
      <c r="D2252" s="657">
        <f>学校2１頁!T12</f>
        <v>0</v>
      </c>
      <c r="E2252" s="329" t="s">
        <v>517</v>
      </c>
      <c r="F2252" s="329" t="s">
        <v>97</v>
      </c>
      <c r="G2252" s="329" t="s">
        <v>583</v>
      </c>
      <c r="H2252" s="4" t="str">
        <f t="shared" si="124"/>
        <v>Ⅴ-1-奨学金-全・専・1</v>
      </c>
      <c r="J2252" s="4">
        <f t="shared" si="122"/>
        <v>1</v>
      </c>
    </row>
    <row r="2253" spans="1:10" ht="18" customHeight="1">
      <c r="A2253" s="366"/>
      <c r="B2253" s="367" t="s">
        <v>524</v>
      </c>
      <c r="C2253" s="8"/>
      <c r="D2253" s="658">
        <f>学校2１頁!T13</f>
        <v>0</v>
      </c>
      <c r="E2253" s="329" t="s">
        <v>517</v>
      </c>
      <c r="F2253" s="329" t="s">
        <v>97</v>
      </c>
      <c r="G2253" s="329" t="s">
        <v>583</v>
      </c>
      <c r="H2253" s="4" t="str">
        <f t="shared" si="124"/>
        <v>Ⅴ-1-奨学金-全・専・2</v>
      </c>
      <c r="J2253" s="4">
        <f t="shared" si="122"/>
        <v>1</v>
      </c>
    </row>
    <row r="2254" spans="1:10" ht="18" customHeight="1">
      <c r="A2254" s="366"/>
      <c r="B2254" s="367" t="s">
        <v>525</v>
      </c>
      <c r="C2254" s="9"/>
      <c r="D2254" s="655">
        <f>学校2１頁!T14</f>
        <v>0</v>
      </c>
      <c r="E2254" s="329" t="s">
        <v>517</v>
      </c>
      <c r="F2254" s="329" t="s">
        <v>97</v>
      </c>
      <c r="G2254" s="329" t="s">
        <v>583</v>
      </c>
      <c r="H2254" s="4" t="str">
        <f t="shared" si="124"/>
        <v>Ⅴ-1-奨学金-全・専・3</v>
      </c>
      <c r="J2254" s="4">
        <f t="shared" si="122"/>
        <v>1</v>
      </c>
    </row>
    <row r="2255" spans="1:10" ht="18" customHeight="1">
      <c r="A2255" s="366"/>
      <c r="B2255" s="862" t="s">
        <v>526</v>
      </c>
      <c r="C2255" s="9"/>
      <c r="D2255" s="657">
        <f>学校2１頁!T15</f>
        <v>0</v>
      </c>
      <c r="E2255" s="329" t="s">
        <v>517</v>
      </c>
      <c r="F2255" s="329" t="s">
        <v>97</v>
      </c>
      <c r="G2255" s="329" t="s">
        <v>583</v>
      </c>
      <c r="H2255" s="4" t="str">
        <f t="shared" si="124"/>
        <v>Ⅴ-1-奨学金-全・専・単</v>
      </c>
      <c r="J2255" s="4">
        <f t="shared" si="122"/>
        <v>1</v>
      </c>
    </row>
    <row r="2256" spans="1:10" ht="18" customHeight="1">
      <c r="A2256" s="366"/>
      <c r="B2256" s="367" t="s">
        <v>527</v>
      </c>
      <c r="C2256" s="812"/>
      <c r="D2256" s="795">
        <f>学校2１頁!T16</f>
        <v>0</v>
      </c>
      <c r="E2256" s="329" t="s">
        <v>517</v>
      </c>
      <c r="F2256" s="329" t="s">
        <v>97</v>
      </c>
      <c r="G2256" s="329" t="s">
        <v>583</v>
      </c>
      <c r="H2256" s="4" t="str">
        <f t="shared" si="124"/>
        <v>Ⅴ-1-奨学金-全・専・計</v>
      </c>
      <c r="J2256" s="4">
        <f t="shared" si="122"/>
        <v>1</v>
      </c>
    </row>
    <row r="2257" spans="1:10" ht="18" customHeight="1">
      <c r="A2257" s="366"/>
      <c r="B2257" s="861" t="s">
        <v>528</v>
      </c>
      <c r="C2257" s="622"/>
      <c r="D2257" s="657">
        <f>学校2１頁!T17</f>
        <v>0</v>
      </c>
      <c r="E2257" s="329" t="s">
        <v>517</v>
      </c>
      <c r="F2257" s="329" t="s">
        <v>97</v>
      </c>
      <c r="G2257" s="329" t="s">
        <v>583</v>
      </c>
      <c r="H2257" s="4" t="str">
        <f t="shared" si="124"/>
        <v>Ⅴ-1-奨学金-全・総・1</v>
      </c>
      <c r="J2257" s="4">
        <f t="shared" si="122"/>
        <v>1</v>
      </c>
    </row>
    <row r="2258" spans="1:10" ht="18" customHeight="1">
      <c r="A2258" s="366"/>
      <c r="B2258" s="367" t="s">
        <v>529</v>
      </c>
      <c r="C2258" s="8"/>
      <c r="D2258" s="658">
        <f>学校2１頁!T18</f>
        <v>0</v>
      </c>
      <c r="E2258" s="329" t="s">
        <v>517</v>
      </c>
      <c r="F2258" s="329" t="s">
        <v>97</v>
      </c>
      <c r="G2258" s="329" t="s">
        <v>583</v>
      </c>
      <c r="H2258" s="4" t="str">
        <f t="shared" si="124"/>
        <v>Ⅴ-1-奨学金-全・総・2</v>
      </c>
      <c r="J2258" s="4">
        <f t="shared" si="122"/>
        <v>1</v>
      </c>
    </row>
    <row r="2259" spans="1:10" ht="18" customHeight="1">
      <c r="A2259" s="366"/>
      <c r="B2259" s="367" t="s">
        <v>530</v>
      </c>
      <c r="C2259" s="9"/>
      <c r="D2259" s="655">
        <f>学校2１頁!T19</f>
        <v>0</v>
      </c>
      <c r="E2259" s="329" t="s">
        <v>517</v>
      </c>
      <c r="F2259" s="329" t="s">
        <v>97</v>
      </c>
      <c r="G2259" s="329" t="s">
        <v>583</v>
      </c>
      <c r="H2259" s="4" t="str">
        <f t="shared" si="124"/>
        <v>Ⅴ-1-奨学金-全・総・3</v>
      </c>
      <c r="J2259" s="4">
        <f t="shared" si="122"/>
        <v>1</v>
      </c>
    </row>
    <row r="2260" spans="1:10" ht="18" customHeight="1">
      <c r="A2260" s="366"/>
      <c r="B2260" s="862" t="s">
        <v>531</v>
      </c>
      <c r="C2260" s="9"/>
      <c r="D2260" s="655">
        <f>学校2１頁!T20</f>
        <v>0</v>
      </c>
      <c r="E2260" s="329" t="s">
        <v>517</v>
      </c>
      <c r="F2260" s="329" t="s">
        <v>97</v>
      </c>
      <c r="G2260" s="329" t="s">
        <v>583</v>
      </c>
      <c r="H2260" s="4" t="str">
        <f t="shared" si="124"/>
        <v>Ⅴ-1-奨学金-全・総・単</v>
      </c>
      <c r="J2260" s="4">
        <f t="shared" si="122"/>
        <v>1</v>
      </c>
    </row>
    <row r="2261" spans="1:10" ht="18" customHeight="1">
      <c r="A2261" s="366"/>
      <c r="B2261" s="367" t="s">
        <v>532</v>
      </c>
      <c r="C2261" s="812"/>
      <c r="D2261" s="795">
        <f>学校2１頁!T21</f>
        <v>0</v>
      </c>
      <c r="E2261" s="329" t="s">
        <v>517</v>
      </c>
      <c r="F2261" s="329" t="s">
        <v>97</v>
      </c>
      <c r="G2261" s="329" t="s">
        <v>583</v>
      </c>
      <c r="H2261" s="4" t="str">
        <f t="shared" si="124"/>
        <v>Ⅴ-1-奨学金-全・総・計</v>
      </c>
      <c r="J2261" s="4">
        <f t="shared" si="122"/>
        <v>1</v>
      </c>
    </row>
    <row r="2262" spans="1:10" ht="18" customHeight="1">
      <c r="A2262" s="366"/>
      <c r="B2262" s="861" t="s">
        <v>533</v>
      </c>
      <c r="C2262" s="622"/>
      <c r="D2262" s="657">
        <f>学校2１頁!T22</f>
        <v>0</v>
      </c>
      <c r="E2262" s="329" t="s">
        <v>517</v>
      </c>
      <c r="F2262" s="329" t="s">
        <v>97</v>
      </c>
      <c r="G2262" s="329" t="s">
        <v>583</v>
      </c>
      <c r="H2262" s="4" t="str">
        <f t="shared" si="124"/>
        <v>Ⅴ-1-奨学金-全・計・1</v>
      </c>
      <c r="J2262" s="4">
        <f t="shared" si="122"/>
        <v>1</v>
      </c>
    </row>
    <row r="2263" spans="1:10" ht="18" customHeight="1">
      <c r="A2263" s="366"/>
      <c r="B2263" s="367" t="s">
        <v>534</v>
      </c>
      <c r="C2263" s="8"/>
      <c r="D2263" s="657">
        <f>学校2１頁!T23</f>
        <v>0</v>
      </c>
      <c r="E2263" s="329" t="s">
        <v>517</v>
      </c>
      <c r="F2263" s="329" t="s">
        <v>97</v>
      </c>
      <c r="G2263" s="329" t="s">
        <v>583</v>
      </c>
      <c r="H2263" s="4" t="str">
        <f t="shared" si="124"/>
        <v>Ⅴ-1-奨学金-全・計・2</v>
      </c>
      <c r="J2263" s="4">
        <f t="shared" si="122"/>
        <v>1</v>
      </c>
    </row>
    <row r="2264" spans="1:10" ht="18" customHeight="1">
      <c r="A2264" s="366"/>
      <c r="B2264" s="367" t="s">
        <v>535</v>
      </c>
      <c r="C2264" s="9"/>
      <c r="D2264" s="655">
        <f>学校2１頁!T24</f>
        <v>0</v>
      </c>
      <c r="E2264" s="329" t="s">
        <v>517</v>
      </c>
      <c r="F2264" s="329" t="s">
        <v>97</v>
      </c>
      <c r="G2264" s="329" t="s">
        <v>583</v>
      </c>
      <c r="H2264" s="4" t="str">
        <f t="shared" si="124"/>
        <v>Ⅴ-1-奨学金-全・計・3</v>
      </c>
      <c r="J2264" s="4">
        <f t="shared" si="122"/>
        <v>1</v>
      </c>
    </row>
    <row r="2265" spans="1:10" ht="18" customHeight="1">
      <c r="A2265" s="366"/>
      <c r="B2265" s="862" t="s">
        <v>536</v>
      </c>
      <c r="C2265" s="9"/>
      <c r="D2265" s="658">
        <f>学校2１頁!T25</f>
        <v>0</v>
      </c>
      <c r="E2265" s="329" t="s">
        <v>517</v>
      </c>
      <c r="F2265" s="329" t="s">
        <v>97</v>
      </c>
      <c r="G2265" s="329" t="s">
        <v>583</v>
      </c>
      <c r="H2265" s="4" t="str">
        <f t="shared" si="124"/>
        <v>Ⅴ-1-奨学金-全・計・単</v>
      </c>
      <c r="J2265" s="4">
        <f t="shared" si="122"/>
        <v>1</v>
      </c>
    </row>
    <row r="2266" spans="1:10" ht="18" customHeight="1">
      <c r="A2266" s="366"/>
      <c r="B2266" s="863" t="s">
        <v>537</v>
      </c>
      <c r="C2266" s="812"/>
      <c r="D2266" s="795">
        <f>学校2１頁!T26</f>
        <v>0</v>
      </c>
      <c r="E2266" s="329" t="s">
        <v>517</v>
      </c>
      <c r="F2266" s="329" t="s">
        <v>97</v>
      </c>
      <c r="G2266" s="329" t="s">
        <v>583</v>
      </c>
      <c r="H2266" s="4" t="str">
        <f t="shared" si="124"/>
        <v>Ⅴ-1-奨学金-全・計・計</v>
      </c>
      <c r="J2266" s="4">
        <f t="shared" si="122"/>
        <v>1</v>
      </c>
    </row>
    <row r="2267" spans="1:10" ht="18" customHeight="1">
      <c r="A2267" s="366"/>
      <c r="B2267" s="861" t="s">
        <v>441</v>
      </c>
      <c r="C2267" s="622"/>
      <c r="D2267" s="658">
        <f>学校2１頁!T27</f>
        <v>0</v>
      </c>
      <c r="E2267" s="329" t="s">
        <v>517</v>
      </c>
      <c r="F2267" s="329" t="s">
        <v>97</v>
      </c>
      <c r="G2267" s="329" t="s">
        <v>583</v>
      </c>
      <c r="H2267" s="4" t="str">
        <f t="shared" si="124"/>
        <v>Ⅴ-1-奨学金-定・1</v>
      </c>
      <c r="J2267" s="4">
        <f t="shared" si="122"/>
        <v>1</v>
      </c>
    </row>
    <row r="2268" spans="1:10" ht="18" customHeight="1">
      <c r="A2268" s="366"/>
      <c r="B2268" s="367" t="s">
        <v>442</v>
      </c>
      <c r="C2268" s="622"/>
      <c r="D2268" s="655">
        <f>学校2１頁!T28</f>
        <v>0</v>
      </c>
      <c r="E2268" s="329" t="s">
        <v>517</v>
      </c>
      <c r="F2268" s="329" t="s">
        <v>97</v>
      </c>
      <c r="G2268" s="329" t="s">
        <v>583</v>
      </c>
      <c r="H2268" s="4" t="str">
        <f t="shared" si="124"/>
        <v>Ⅴ-1-奨学金-定・2</v>
      </c>
      <c r="J2268" s="4">
        <f t="shared" si="122"/>
        <v>1</v>
      </c>
    </row>
    <row r="2269" spans="1:10" ht="18" customHeight="1">
      <c r="A2269" s="366"/>
      <c r="B2269" s="367" t="s">
        <v>443</v>
      </c>
      <c r="C2269" s="8"/>
      <c r="D2269" s="658">
        <f>学校2１頁!T29</f>
        <v>0</v>
      </c>
      <c r="E2269" s="329" t="s">
        <v>517</v>
      </c>
      <c r="F2269" s="329" t="s">
        <v>97</v>
      </c>
      <c r="G2269" s="329" t="s">
        <v>583</v>
      </c>
      <c r="H2269" s="4" t="str">
        <f t="shared" si="124"/>
        <v>Ⅴ-1-奨学金-定・3</v>
      </c>
      <c r="J2269" s="4">
        <f t="shared" si="122"/>
        <v>1</v>
      </c>
    </row>
    <row r="2270" spans="1:10" ht="18" customHeight="1">
      <c r="A2270" s="366"/>
      <c r="B2270" s="367" t="s">
        <v>444</v>
      </c>
      <c r="C2270" s="9"/>
      <c r="D2270" s="655">
        <f>学校2１頁!T30</f>
        <v>0</v>
      </c>
      <c r="E2270" s="329" t="s">
        <v>517</v>
      </c>
      <c r="F2270" s="329" t="s">
        <v>97</v>
      </c>
      <c r="G2270" s="329" t="s">
        <v>583</v>
      </c>
      <c r="H2270" s="4" t="str">
        <f t="shared" si="124"/>
        <v>Ⅴ-1-奨学金-定・4</v>
      </c>
      <c r="J2270" s="4">
        <f t="shared" si="122"/>
        <v>1</v>
      </c>
    </row>
    <row r="2271" spans="1:10" ht="18" customHeight="1">
      <c r="A2271" s="366"/>
      <c r="B2271" s="862" t="s">
        <v>445</v>
      </c>
      <c r="C2271" s="9"/>
      <c r="D2271" s="658">
        <f>学校2１頁!T31</f>
        <v>0</v>
      </c>
      <c r="E2271" s="329" t="s">
        <v>517</v>
      </c>
      <c r="F2271" s="329" t="s">
        <v>97</v>
      </c>
      <c r="G2271" s="329" t="s">
        <v>583</v>
      </c>
      <c r="H2271" s="4" t="str">
        <f t="shared" si="124"/>
        <v>Ⅴ-1-奨学金-定・単</v>
      </c>
      <c r="J2271" s="4">
        <f t="shared" si="122"/>
        <v>1</v>
      </c>
    </row>
    <row r="2272" spans="1:10" ht="18" customHeight="1">
      <c r="A2272" s="366"/>
      <c r="B2272" s="367" t="s">
        <v>538</v>
      </c>
      <c r="C2272" s="812"/>
      <c r="D2272" s="795">
        <f>学校2１頁!T32</f>
        <v>0</v>
      </c>
      <c r="E2272" s="329" t="s">
        <v>517</v>
      </c>
      <c r="F2272" s="329" t="s">
        <v>97</v>
      </c>
      <c r="G2272" s="329" t="s">
        <v>583</v>
      </c>
      <c r="H2272" s="4" t="str">
        <f t="shared" si="124"/>
        <v>Ⅴ-1-奨学金-定・計</v>
      </c>
      <c r="J2272" s="4">
        <f t="shared" si="122"/>
        <v>1</v>
      </c>
    </row>
    <row r="2273" spans="1:10" ht="18" customHeight="1">
      <c r="A2273" s="366"/>
      <c r="B2273" s="861" t="s">
        <v>539</v>
      </c>
      <c r="C2273" s="622"/>
      <c r="D2273" s="658">
        <f>学校2１頁!T33</f>
        <v>0</v>
      </c>
      <c r="E2273" s="329" t="s">
        <v>517</v>
      </c>
      <c r="F2273" s="329" t="s">
        <v>97</v>
      </c>
      <c r="G2273" s="329" t="s">
        <v>583</v>
      </c>
      <c r="H2273" s="4" t="str">
        <f t="shared" si="124"/>
        <v>Ⅴ-1-奨学金-通・1</v>
      </c>
      <c r="J2273" s="4">
        <f t="shared" si="122"/>
        <v>1</v>
      </c>
    </row>
    <row r="2274" spans="1:10" ht="18" customHeight="1">
      <c r="A2274" s="366"/>
      <c r="B2274" s="367" t="s">
        <v>540</v>
      </c>
      <c r="C2274" s="622"/>
      <c r="D2274" s="655">
        <f>学校2１頁!T34</f>
        <v>0</v>
      </c>
      <c r="E2274" s="329" t="s">
        <v>517</v>
      </c>
      <c r="F2274" s="329" t="s">
        <v>97</v>
      </c>
      <c r="G2274" s="329" t="s">
        <v>583</v>
      </c>
      <c r="H2274" s="4" t="str">
        <f t="shared" si="124"/>
        <v>Ⅴ-1-奨学金-通・2</v>
      </c>
      <c r="J2274" s="4">
        <f t="shared" si="122"/>
        <v>1</v>
      </c>
    </row>
    <row r="2275" spans="1:10" ht="18" customHeight="1">
      <c r="A2275" s="366"/>
      <c r="B2275" s="367" t="s">
        <v>541</v>
      </c>
      <c r="C2275" s="8"/>
      <c r="D2275" s="658">
        <f>学校2１頁!T35</f>
        <v>0</v>
      </c>
      <c r="E2275" s="329" t="s">
        <v>517</v>
      </c>
      <c r="F2275" s="329" t="s">
        <v>97</v>
      </c>
      <c r="G2275" s="329" t="s">
        <v>583</v>
      </c>
      <c r="H2275" s="4" t="str">
        <f t="shared" si="124"/>
        <v>Ⅴ-1-奨学金-通・3</v>
      </c>
      <c r="J2275" s="4">
        <f t="shared" si="122"/>
        <v>1</v>
      </c>
    </row>
    <row r="2276" spans="1:10" ht="18" customHeight="1">
      <c r="A2276" s="366"/>
      <c r="B2276" s="367" t="s">
        <v>542</v>
      </c>
      <c r="C2276" s="9"/>
      <c r="D2276" s="655">
        <f>学校2１頁!T36</f>
        <v>0</v>
      </c>
      <c r="E2276" s="329" t="s">
        <v>517</v>
      </c>
      <c r="F2276" s="329" t="s">
        <v>97</v>
      </c>
      <c r="G2276" s="329" t="s">
        <v>583</v>
      </c>
      <c r="H2276" s="4" t="str">
        <f t="shared" si="124"/>
        <v>Ⅴ-1-奨学金-通・4</v>
      </c>
      <c r="J2276" s="4">
        <f t="shared" si="122"/>
        <v>1</v>
      </c>
    </row>
    <row r="2277" spans="1:10" ht="18" customHeight="1">
      <c r="A2277" s="366"/>
      <c r="B2277" s="862" t="s">
        <v>543</v>
      </c>
      <c r="C2277" s="9"/>
      <c r="D2277" s="655">
        <f>学校2１頁!T37</f>
        <v>0</v>
      </c>
      <c r="E2277" s="329" t="s">
        <v>517</v>
      </c>
      <c r="F2277" s="329" t="s">
        <v>97</v>
      </c>
      <c r="G2277" s="329" t="s">
        <v>583</v>
      </c>
      <c r="H2277" s="4" t="str">
        <f t="shared" si="124"/>
        <v>Ⅴ-1-奨学金-通・単</v>
      </c>
      <c r="J2277" s="4">
        <f t="shared" si="122"/>
        <v>1</v>
      </c>
    </row>
    <row r="2278" spans="1:10" ht="18" customHeight="1">
      <c r="A2278" s="366"/>
      <c r="B2278" s="367" t="s">
        <v>544</v>
      </c>
      <c r="C2278" s="812"/>
      <c r="D2278" s="795">
        <f>学校2１頁!T38</f>
        <v>0</v>
      </c>
      <c r="E2278" s="329" t="s">
        <v>517</v>
      </c>
      <c r="F2278" s="329" t="s">
        <v>97</v>
      </c>
      <c r="G2278" s="329" t="s">
        <v>583</v>
      </c>
      <c r="H2278" s="4" t="str">
        <f t="shared" si="124"/>
        <v>Ⅴ-1-奨学金-通・計</v>
      </c>
      <c r="J2278" s="4">
        <f t="shared" si="122"/>
        <v>1</v>
      </c>
    </row>
    <row r="2279" spans="1:10" ht="18" customHeight="1">
      <c r="A2279" s="366"/>
      <c r="B2279" s="861" t="s">
        <v>545</v>
      </c>
      <c r="C2279" s="622"/>
      <c r="D2279" s="658">
        <f>学校2１頁!T39</f>
        <v>0</v>
      </c>
      <c r="E2279" s="329" t="s">
        <v>517</v>
      </c>
      <c r="F2279" s="329" t="s">
        <v>97</v>
      </c>
      <c r="G2279" s="329" t="s">
        <v>583</v>
      </c>
      <c r="H2279" s="4" t="str">
        <f t="shared" si="124"/>
        <v>Ⅴ-1-奨学金-計・1</v>
      </c>
      <c r="J2279" s="4">
        <f t="shared" si="122"/>
        <v>1</v>
      </c>
    </row>
    <row r="2280" spans="1:10" ht="18" customHeight="1">
      <c r="A2280" s="366"/>
      <c r="B2280" s="367" t="s">
        <v>546</v>
      </c>
      <c r="C2280" s="622"/>
      <c r="D2280" s="655">
        <f>学校2１頁!T40</f>
        <v>0</v>
      </c>
      <c r="E2280" s="329" t="s">
        <v>517</v>
      </c>
      <c r="F2280" s="329" t="s">
        <v>97</v>
      </c>
      <c r="G2280" s="329" t="s">
        <v>583</v>
      </c>
      <c r="H2280" s="4" t="str">
        <f t="shared" si="124"/>
        <v>Ⅴ-1-奨学金-計・2</v>
      </c>
      <c r="J2280" s="4">
        <f t="shared" si="122"/>
        <v>1</v>
      </c>
    </row>
    <row r="2281" spans="1:10" ht="18" customHeight="1">
      <c r="A2281" s="366"/>
      <c r="B2281" s="367" t="s">
        <v>547</v>
      </c>
      <c r="C2281" s="15"/>
      <c r="D2281" s="665">
        <f>学校2１頁!T41</f>
        <v>0</v>
      </c>
      <c r="E2281" s="329" t="s">
        <v>517</v>
      </c>
      <c r="F2281" s="329" t="s">
        <v>97</v>
      </c>
      <c r="G2281" s="329" t="s">
        <v>583</v>
      </c>
      <c r="H2281" s="4" t="str">
        <f t="shared" si="124"/>
        <v>Ⅴ-1-奨学金-計・3</v>
      </c>
      <c r="J2281" s="4">
        <f t="shared" si="122"/>
        <v>1</v>
      </c>
    </row>
    <row r="2282" spans="1:10" ht="18" customHeight="1">
      <c r="A2282" s="366"/>
      <c r="B2282" s="367" t="s">
        <v>548</v>
      </c>
      <c r="C2282" s="8"/>
      <c r="D2282" s="657">
        <f>学校2１頁!T42</f>
        <v>0</v>
      </c>
      <c r="E2282" s="329" t="s">
        <v>517</v>
      </c>
      <c r="F2282" s="329" t="s">
        <v>97</v>
      </c>
      <c r="G2282" s="329" t="s">
        <v>583</v>
      </c>
      <c r="H2282" s="4" t="str">
        <f t="shared" ref="H2282:H2316" si="125">E2282&amp;F2282&amp;G2282&amp;B2282</f>
        <v>Ⅴ-1-奨学金-計・4</v>
      </c>
      <c r="J2282" s="4">
        <f t="shared" si="122"/>
        <v>1</v>
      </c>
    </row>
    <row r="2283" spans="1:10" ht="18" customHeight="1">
      <c r="A2283" s="366"/>
      <c r="B2283" s="862" t="s">
        <v>549</v>
      </c>
      <c r="C2283" s="9"/>
      <c r="D2283" s="655">
        <f>学校2１頁!T43</f>
        <v>0</v>
      </c>
      <c r="E2283" s="329" t="s">
        <v>517</v>
      </c>
      <c r="F2283" s="329" t="s">
        <v>97</v>
      </c>
      <c r="G2283" s="329" t="s">
        <v>583</v>
      </c>
      <c r="H2283" s="4" t="str">
        <f t="shared" si="125"/>
        <v>Ⅴ-1-奨学金-計・単</v>
      </c>
      <c r="J2283" s="4">
        <f t="shared" si="122"/>
        <v>1</v>
      </c>
    </row>
    <row r="2284" spans="1:10" ht="18" customHeight="1">
      <c r="A2284" s="366"/>
      <c r="B2284" s="863" t="s">
        <v>550</v>
      </c>
      <c r="C2284" s="812"/>
      <c r="D2284" s="795">
        <f>学校2１頁!T44</f>
        <v>0</v>
      </c>
      <c r="E2284" s="329" t="s">
        <v>517</v>
      </c>
      <c r="F2284" s="329" t="s">
        <v>97</v>
      </c>
      <c r="G2284" s="329" t="s">
        <v>583</v>
      </c>
      <c r="H2284" s="4" t="str">
        <f t="shared" si="125"/>
        <v>Ⅴ-1-奨学金-計・計</v>
      </c>
      <c r="J2284" s="4">
        <f t="shared" si="122"/>
        <v>1</v>
      </c>
    </row>
    <row r="2285" spans="1:10" ht="18" customHeight="1">
      <c r="A2285" s="860" t="s">
        <v>584</v>
      </c>
      <c r="B2285" s="861" t="s">
        <v>516</v>
      </c>
      <c r="C2285" s="622"/>
      <c r="D2285" s="658">
        <f>学校2１頁!U7</f>
        <v>0</v>
      </c>
      <c r="E2285" s="329" t="s">
        <v>517</v>
      </c>
      <c r="F2285" s="329" t="s">
        <v>97</v>
      </c>
      <c r="G2285" s="329" t="s">
        <v>585</v>
      </c>
      <c r="H2285" s="4" t="str">
        <f t="shared" si="125"/>
        <v>Ⅴ-1-授業料滞納-全・普・1</v>
      </c>
      <c r="J2285" s="4">
        <f t="shared" si="122"/>
        <v>1</v>
      </c>
    </row>
    <row r="2286" spans="1:10" ht="18" customHeight="1">
      <c r="A2286" s="366"/>
      <c r="B2286" s="367" t="s">
        <v>519</v>
      </c>
      <c r="C2286" s="622"/>
      <c r="D2286" s="655">
        <f>学校2１頁!U8</f>
        <v>0</v>
      </c>
      <c r="E2286" s="329" t="s">
        <v>517</v>
      </c>
      <c r="F2286" s="329" t="s">
        <v>97</v>
      </c>
      <c r="G2286" s="329" t="s">
        <v>585</v>
      </c>
      <c r="H2286" s="4" t="str">
        <f t="shared" si="125"/>
        <v>Ⅴ-1-授業料滞納-全・普・2</v>
      </c>
      <c r="J2286" s="4">
        <f t="shared" ref="J2286:J2349" si="126">COUNTIF($H$2:$H$2903,H2286)</f>
        <v>1</v>
      </c>
    </row>
    <row r="2287" spans="1:10" ht="18" customHeight="1">
      <c r="A2287" s="366"/>
      <c r="B2287" s="367" t="s">
        <v>520</v>
      </c>
      <c r="C2287" s="8"/>
      <c r="D2287" s="658">
        <f>学校2１頁!U9</f>
        <v>0</v>
      </c>
      <c r="E2287" s="329" t="s">
        <v>517</v>
      </c>
      <c r="F2287" s="329" t="s">
        <v>97</v>
      </c>
      <c r="G2287" s="329" t="s">
        <v>585</v>
      </c>
      <c r="H2287" s="4" t="str">
        <f t="shared" si="125"/>
        <v>Ⅴ-1-授業料滞納-全・普・3</v>
      </c>
      <c r="J2287" s="4">
        <f t="shared" si="126"/>
        <v>1</v>
      </c>
    </row>
    <row r="2288" spans="1:10" ht="18" customHeight="1">
      <c r="A2288" s="366"/>
      <c r="B2288" s="862" t="s">
        <v>521</v>
      </c>
      <c r="C2288" s="9"/>
      <c r="D2288" s="655">
        <f>学校2１頁!U10</f>
        <v>0</v>
      </c>
      <c r="E2288" s="329" t="s">
        <v>517</v>
      </c>
      <c r="F2288" s="329" t="s">
        <v>97</v>
      </c>
      <c r="G2288" s="329" t="s">
        <v>585</v>
      </c>
      <c r="H2288" s="4" t="str">
        <f t="shared" si="125"/>
        <v>Ⅴ-1-授業料滞納-全・普・単</v>
      </c>
      <c r="J2288" s="4">
        <f t="shared" si="126"/>
        <v>1</v>
      </c>
    </row>
    <row r="2289" spans="1:10" ht="18" customHeight="1">
      <c r="A2289" s="366"/>
      <c r="B2289" s="862" t="s">
        <v>522</v>
      </c>
      <c r="C2289" s="812"/>
      <c r="D2289" s="795">
        <f>学校2１頁!U11</f>
        <v>0</v>
      </c>
      <c r="E2289" s="329" t="s">
        <v>517</v>
      </c>
      <c r="F2289" s="329" t="s">
        <v>97</v>
      </c>
      <c r="G2289" s="329" t="s">
        <v>585</v>
      </c>
      <c r="H2289" s="4" t="str">
        <f t="shared" si="125"/>
        <v>Ⅴ-1-授業料滞納-全・普・計</v>
      </c>
      <c r="J2289" s="4">
        <f t="shared" si="126"/>
        <v>1</v>
      </c>
    </row>
    <row r="2290" spans="1:10" ht="18" customHeight="1">
      <c r="A2290" s="366"/>
      <c r="B2290" s="861" t="s">
        <v>523</v>
      </c>
      <c r="C2290" s="622"/>
      <c r="D2290" s="658">
        <f>学校2１頁!U12</f>
        <v>0</v>
      </c>
      <c r="E2290" s="329" t="s">
        <v>517</v>
      </c>
      <c r="F2290" s="329" t="s">
        <v>97</v>
      </c>
      <c r="G2290" s="329" t="s">
        <v>585</v>
      </c>
      <c r="H2290" s="4" t="str">
        <f t="shared" si="125"/>
        <v>Ⅴ-1-授業料滞納-全・専・1</v>
      </c>
      <c r="J2290" s="4">
        <f t="shared" si="126"/>
        <v>1</v>
      </c>
    </row>
    <row r="2291" spans="1:10" ht="18" customHeight="1">
      <c r="A2291" s="366"/>
      <c r="B2291" s="367" t="s">
        <v>524</v>
      </c>
      <c r="C2291" s="622"/>
      <c r="D2291" s="655">
        <f>学校2１頁!U13</f>
        <v>0</v>
      </c>
      <c r="E2291" s="329" t="s">
        <v>517</v>
      </c>
      <c r="F2291" s="329" t="s">
        <v>97</v>
      </c>
      <c r="G2291" s="329" t="s">
        <v>585</v>
      </c>
      <c r="H2291" s="4" t="str">
        <f t="shared" si="125"/>
        <v>Ⅴ-1-授業料滞納-全・専・2</v>
      </c>
      <c r="J2291" s="4">
        <f t="shared" si="126"/>
        <v>1</v>
      </c>
    </row>
    <row r="2292" spans="1:10" ht="18" customHeight="1">
      <c r="A2292" s="366"/>
      <c r="B2292" s="367" t="s">
        <v>525</v>
      </c>
      <c r="C2292" s="8"/>
      <c r="D2292" s="658">
        <f>学校2１頁!U14</f>
        <v>0</v>
      </c>
      <c r="E2292" s="329" t="s">
        <v>517</v>
      </c>
      <c r="F2292" s="329" t="s">
        <v>97</v>
      </c>
      <c r="G2292" s="329" t="s">
        <v>585</v>
      </c>
      <c r="H2292" s="4" t="str">
        <f t="shared" si="125"/>
        <v>Ⅴ-1-授業料滞納-全・専・3</v>
      </c>
      <c r="J2292" s="4">
        <f t="shared" si="126"/>
        <v>1</v>
      </c>
    </row>
    <row r="2293" spans="1:10" ht="18" customHeight="1">
      <c r="A2293" s="366"/>
      <c r="B2293" s="862" t="s">
        <v>526</v>
      </c>
      <c r="C2293" s="9"/>
      <c r="D2293" s="801">
        <f>学校2１頁!U15</f>
        <v>0</v>
      </c>
      <c r="E2293" s="329" t="s">
        <v>517</v>
      </c>
      <c r="F2293" s="329" t="s">
        <v>97</v>
      </c>
      <c r="G2293" s="329" t="s">
        <v>585</v>
      </c>
      <c r="H2293" s="4" t="str">
        <f t="shared" si="125"/>
        <v>Ⅴ-1-授業料滞納-全・専・単</v>
      </c>
      <c r="J2293" s="4">
        <f t="shared" si="126"/>
        <v>1</v>
      </c>
    </row>
    <row r="2294" spans="1:10" ht="18" customHeight="1">
      <c r="A2294" s="366"/>
      <c r="B2294" s="367" t="s">
        <v>527</v>
      </c>
      <c r="C2294" s="812"/>
      <c r="D2294" s="795">
        <f>学校2１頁!U16</f>
        <v>0</v>
      </c>
      <c r="E2294" s="329" t="s">
        <v>517</v>
      </c>
      <c r="F2294" s="329" t="s">
        <v>97</v>
      </c>
      <c r="G2294" s="329" t="s">
        <v>585</v>
      </c>
      <c r="H2294" s="4" t="str">
        <f t="shared" si="125"/>
        <v>Ⅴ-1-授業料滞納-全・専・計</v>
      </c>
      <c r="J2294" s="4">
        <f t="shared" si="126"/>
        <v>1</v>
      </c>
    </row>
    <row r="2295" spans="1:10" ht="18" customHeight="1">
      <c r="A2295" s="366"/>
      <c r="B2295" s="861" t="s">
        <v>528</v>
      </c>
      <c r="C2295" s="622"/>
      <c r="D2295" s="657">
        <f>学校2１頁!U17</f>
        <v>0</v>
      </c>
      <c r="E2295" s="329" t="s">
        <v>517</v>
      </c>
      <c r="F2295" s="329" t="s">
        <v>97</v>
      </c>
      <c r="G2295" s="329" t="s">
        <v>585</v>
      </c>
      <c r="H2295" s="4" t="str">
        <f t="shared" si="125"/>
        <v>Ⅴ-1-授業料滞納-全・総・1</v>
      </c>
      <c r="J2295" s="4">
        <f t="shared" si="126"/>
        <v>1</v>
      </c>
    </row>
    <row r="2296" spans="1:10" ht="18" customHeight="1">
      <c r="A2296" s="366"/>
      <c r="B2296" s="367" t="s">
        <v>529</v>
      </c>
      <c r="C2296" s="135"/>
      <c r="D2296" s="657">
        <f>学校2１頁!U18</f>
        <v>0</v>
      </c>
      <c r="E2296" s="329" t="s">
        <v>517</v>
      </c>
      <c r="F2296" s="329" t="s">
        <v>97</v>
      </c>
      <c r="G2296" s="329" t="s">
        <v>585</v>
      </c>
      <c r="H2296" s="4" t="str">
        <f t="shared" si="125"/>
        <v>Ⅴ-1-授業料滞納-全・総・2</v>
      </c>
      <c r="J2296" s="4">
        <f t="shared" si="126"/>
        <v>1</v>
      </c>
    </row>
    <row r="2297" spans="1:10" ht="18" customHeight="1">
      <c r="A2297" s="366"/>
      <c r="B2297" s="367" t="s">
        <v>530</v>
      </c>
      <c r="C2297" s="8"/>
      <c r="D2297" s="792">
        <f>学校2１頁!U19</f>
        <v>0</v>
      </c>
      <c r="E2297" s="329" t="s">
        <v>517</v>
      </c>
      <c r="F2297" s="329" t="s">
        <v>97</v>
      </c>
      <c r="G2297" s="329" t="s">
        <v>585</v>
      </c>
      <c r="H2297" s="4" t="str">
        <f t="shared" si="125"/>
        <v>Ⅴ-1-授業料滞納-全・総・3</v>
      </c>
      <c r="J2297" s="4">
        <f t="shared" si="126"/>
        <v>1</v>
      </c>
    </row>
    <row r="2298" spans="1:10" ht="18" customHeight="1">
      <c r="A2298" s="366"/>
      <c r="B2298" s="862" t="s">
        <v>531</v>
      </c>
      <c r="C2298" s="9"/>
      <c r="D2298" s="655">
        <f>学校2１頁!U20</f>
        <v>0</v>
      </c>
      <c r="E2298" s="329" t="s">
        <v>517</v>
      </c>
      <c r="F2298" s="329" t="s">
        <v>97</v>
      </c>
      <c r="G2298" s="329" t="s">
        <v>585</v>
      </c>
      <c r="H2298" s="4" t="str">
        <f t="shared" si="125"/>
        <v>Ⅴ-1-授業料滞納-全・総・単</v>
      </c>
      <c r="J2298" s="4">
        <f t="shared" si="126"/>
        <v>1</v>
      </c>
    </row>
    <row r="2299" spans="1:10" ht="18" customHeight="1">
      <c r="A2299" s="366"/>
      <c r="B2299" s="367" t="s">
        <v>532</v>
      </c>
      <c r="C2299" s="812"/>
      <c r="D2299" s="795">
        <f>学校2１頁!U21</f>
        <v>0</v>
      </c>
      <c r="E2299" s="329" t="s">
        <v>517</v>
      </c>
      <c r="F2299" s="329" t="s">
        <v>97</v>
      </c>
      <c r="G2299" s="329" t="s">
        <v>585</v>
      </c>
      <c r="H2299" s="4" t="str">
        <f t="shared" si="125"/>
        <v>Ⅴ-1-授業料滞納-全・総・計</v>
      </c>
      <c r="J2299" s="4">
        <f t="shared" si="126"/>
        <v>1</v>
      </c>
    </row>
    <row r="2300" spans="1:10" ht="18" customHeight="1">
      <c r="A2300" s="366"/>
      <c r="B2300" s="861" t="s">
        <v>533</v>
      </c>
      <c r="C2300" s="622"/>
      <c r="D2300" s="658">
        <f>学校2１頁!U22</f>
        <v>0</v>
      </c>
      <c r="E2300" s="329" t="s">
        <v>517</v>
      </c>
      <c r="F2300" s="329" t="s">
        <v>97</v>
      </c>
      <c r="G2300" s="329" t="s">
        <v>585</v>
      </c>
      <c r="H2300" s="4" t="str">
        <f t="shared" si="125"/>
        <v>Ⅴ-1-授業料滞納-全・計・1</v>
      </c>
      <c r="J2300" s="4">
        <f t="shared" si="126"/>
        <v>1</v>
      </c>
    </row>
    <row r="2301" spans="1:10" ht="18" customHeight="1">
      <c r="A2301" s="366"/>
      <c r="B2301" s="367" t="s">
        <v>534</v>
      </c>
      <c r="C2301" s="9"/>
      <c r="D2301" s="801">
        <f>学校2１頁!U23</f>
        <v>0</v>
      </c>
      <c r="E2301" s="329" t="s">
        <v>517</v>
      </c>
      <c r="F2301" s="329" t="s">
        <v>97</v>
      </c>
      <c r="G2301" s="329" t="s">
        <v>585</v>
      </c>
      <c r="H2301" s="4" t="str">
        <f t="shared" si="125"/>
        <v>Ⅴ-1-授業料滞納-全・計・2</v>
      </c>
      <c r="J2301" s="4">
        <f t="shared" si="126"/>
        <v>1</v>
      </c>
    </row>
    <row r="2302" spans="1:10" ht="18" customHeight="1">
      <c r="A2302" s="366"/>
      <c r="B2302" s="367" t="s">
        <v>535</v>
      </c>
      <c r="C2302" s="622"/>
      <c r="D2302" s="655">
        <f>学校2１頁!U24</f>
        <v>0</v>
      </c>
      <c r="E2302" s="329" t="s">
        <v>517</v>
      </c>
      <c r="F2302" s="329" t="s">
        <v>97</v>
      </c>
      <c r="G2302" s="329" t="s">
        <v>585</v>
      </c>
      <c r="H2302" s="4" t="str">
        <f t="shared" si="125"/>
        <v>Ⅴ-1-授業料滞納-全・計・3</v>
      </c>
      <c r="J2302" s="4">
        <f t="shared" si="126"/>
        <v>1</v>
      </c>
    </row>
    <row r="2303" spans="1:10" ht="18" customHeight="1">
      <c r="A2303" s="366"/>
      <c r="B2303" s="862" t="s">
        <v>536</v>
      </c>
      <c r="C2303" s="8"/>
      <c r="D2303" s="658">
        <f>学校2１頁!U25</f>
        <v>0</v>
      </c>
      <c r="E2303" s="329" t="s">
        <v>517</v>
      </c>
      <c r="F2303" s="329" t="s">
        <v>97</v>
      </c>
      <c r="G2303" s="329" t="s">
        <v>585</v>
      </c>
      <c r="H2303" s="4" t="str">
        <f t="shared" si="125"/>
        <v>Ⅴ-1-授業料滞納-全・計・単</v>
      </c>
      <c r="J2303" s="4">
        <f t="shared" si="126"/>
        <v>1</v>
      </c>
    </row>
    <row r="2304" spans="1:10" ht="18" customHeight="1">
      <c r="A2304" s="366"/>
      <c r="B2304" s="863" t="s">
        <v>537</v>
      </c>
      <c r="C2304" s="812"/>
      <c r="D2304" s="795">
        <f>学校2１頁!U26</f>
        <v>0</v>
      </c>
      <c r="E2304" s="329" t="s">
        <v>517</v>
      </c>
      <c r="F2304" s="329" t="s">
        <v>97</v>
      </c>
      <c r="G2304" s="329" t="s">
        <v>585</v>
      </c>
      <c r="H2304" s="4" t="str">
        <f t="shared" si="125"/>
        <v>Ⅴ-1-授業料滞納-全・計・計</v>
      </c>
      <c r="J2304" s="4">
        <f t="shared" si="126"/>
        <v>1</v>
      </c>
    </row>
    <row r="2305" spans="1:10" ht="18" customHeight="1">
      <c r="A2305" s="366"/>
      <c r="B2305" s="861" t="s">
        <v>441</v>
      </c>
      <c r="C2305" s="622"/>
      <c r="D2305" s="658">
        <f>学校2１頁!U27</f>
        <v>0</v>
      </c>
      <c r="E2305" s="329" t="s">
        <v>517</v>
      </c>
      <c r="F2305" s="329" t="s">
        <v>97</v>
      </c>
      <c r="G2305" s="329" t="s">
        <v>585</v>
      </c>
      <c r="H2305" s="4" t="str">
        <f t="shared" si="125"/>
        <v>Ⅴ-1-授業料滞納-定・1</v>
      </c>
      <c r="J2305" s="4">
        <f t="shared" si="126"/>
        <v>1</v>
      </c>
    </row>
    <row r="2306" spans="1:10" ht="18" customHeight="1">
      <c r="A2306" s="366"/>
      <c r="B2306" s="367" t="s">
        <v>442</v>
      </c>
      <c r="C2306" s="9"/>
      <c r="D2306" s="801">
        <f>学校2１頁!U28</f>
        <v>0</v>
      </c>
      <c r="E2306" s="329" t="s">
        <v>517</v>
      </c>
      <c r="F2306" s="329" t="s">
        <v>97</v>
      </c>
      <c r="G2306" s="329" t="s">
        <v>585</v>
      </c>
      <c r="H2306" s="4" t="str">
        <f t="shared" si="125"/>
        <v>Ⅴ-1-授業料滞納-定・2</v>
      </c>
      <c r="J2306" s="4">
        <f t="shared" si="126"/>
        <v>1</v>
      </c>
    </row>
    <row r="2307" spans="1:10" ht="18" customHeight="1">
      <c r="A2307" s="366"/>
      <c r="B2307" s="367" t="s">
        <v>443</v>
      </c>
      <c r="C2307" s="9"/>
      <c r="D2307" s="655">
        <f>学校2１頁!U29</f>
        <v>0</v>
      </c>
      <c r="E2307" s="329" t="s">
        <v>517</v>
      </c>
      <c r="F2307" s="329" t="s">
        <v>97</v>
      </c>
      <c r="G2307" s="329" t="s">
        <v>585</v>
      </c>
      <c r="H2307" s="4" t="str">
        <f t="shared" si="125"/>
        <v>Ⅴ-1-授業料滞納-定・3</v>
      </c>
      <c r="J2307" s="4">
        <f t="shared" si="126"/>
        <v>1</v>
      </c>
    </row>
    <row r="2308" spans="1:10" ht="18" customHeight="1">
      <c r="A2308" s="366"/>
      <c r="B2308" s="367" t="s">
        <v>444</v>
      </c>
      <c r="C2308" s="622"/>
      <c r="D2308" s="657">
        <f>学校2１頁!U30</f>
        <v>0</v>
      </c>
      <c r="E2308" s="329" t="s">
        <v>517</v>
      </c>
      <c r="F2308" s="329" t="s">
        <v>97</v>
      </c>
      <c r="G2308" s="329" t="s">
        <v>585</v>
      </c>
      <c r="H2308" s="4" t="str">
        <f t="shared" si="125"/>
        <v>Ⅴ-1-授業料滞納-定・4</v>
      </c>
      <c r="J2308" s="4">
        <f t="shared" si="126"/>
        <v>1</v>
      </c>
    </row>
    <row r="2309" spans="1:10" ht="18" customHeight="1">
      <c r="A2309" s="366"/>
      <c r="B2309" s="862" t="s">
        <v>445</v>
      </c>
      <c r="C2309" s="8"/>
      <c r="D2309" s="658">
        <f>学校2１頁!U31</f>
        <v>0</v>
      </c>
      <c r="E2309" s="329" t="s">
        <v>517</v>
      </c>
      <c r="F2309" s="329" t="s">
        <v>97</v>
      </c>
      <c r="G2309" s="329" t="s">
        <v>585</v>
      </c>
      <c r="H2309" s="4" t="str">
        <f t="shared" si="125"/>
        <v>Ⅴ-1-授業料滞納-定・単</v>
      </c>
      <c r="J2309" s="4">
        <f t="shared" si="126"/>
        <v>1</v>
      </c>
    </row>
    <row r="2310" spans="1:10" ht="18" customHeight="1">
      <c r="A2310" s="366"/>
      <c r="B2310" s="367" t="s">
        <v>538</v>
      </c>
      <c r="C2310" s="812"/>
      <c r="D2310" s="795">
        <f>学校2１頁!U32</f>
        <v>0</v>
      </c>
      <c r="E2310" s="329" t="s">
        <v>517</v>
      </c>
      <c r="F2310" s="329" t="s">
        <v>97</v>
      </c>
      <c r="G2310" s="329" t="s">
        <v>585</v>
      </c>
      <c r="H2310" s="4" t="str">
        <f t="shared" si="125"/>
        <v>Ⅴ-1-授業料滞納-定・計</v>
      </c>
      <c r="J2310" s="4">
        <f t="shared" si="126"/>
        <v>1</v>
      </c>
    </row>
    <row r="2311" spans="1:10" ht="18" customHeight="1">
      <c r="A2311" s="366"/>
      <c r="B2311" s="861" t="s">
        <v>539</v>
      </c>
      <c r="C2311" s="622"/>
      <c r="D2311" s="657">
        <f>学校2１頁!U33</f>
        <v>0</v>
      </c>
      <c r="E2311" s="329" t="s">
        <v>517</v>
      </c>
      <c r="F2311" s="329" t="s">
        <v>97</v>
      </c>
      <c r="G2311" s="329" t="s">
        <v>585</v>
      </c>
      <c r="H2311" s="4" t="str">
        <f t="shared" si="125"/>
        <v>Ⅴ-1-授業料滞納-通・1</v>
      </c>
      <c r="J2311" s="4">
        <f t="shared" si="126"/>
        <v>1</v>
      </c>
    </row>
    <row r="2312" spans="1:10" ht="18" customHeight="1">
      <c r="A2312" s="366"/>
      <c r="B2312" s="367" t="s">
        <v>540</v>
      </c>
      <c r="C2312" s="9"/>
      <c r="D2312" s="655">
        <f>学校2１頁!U34</f>
        <v>0</v>
      </c>
      <c r="E2312" s="329" t="s">
        <v>517</v>
      </c>
      <c r="F2312" s="329" t="s">
        <v>97</v>
      </c>
      <c r="G2312" s="329" t="s">
        <v>585</v>
      </c>
      <c r="H2312" s="4" t="str">
        <f t="shared" si="125"/>
        <v>Ⅴ-1-授業料滞納-通・2</v>
      </c>
      <c r="J2312" s="4">
        <f t="shared" si="126"/>
        <v>1</v>
      </c>
    </row>
    <row r="2313" spans="1:10" ht="18" customHeight="1">
      <c r="A2313" s="366"/>
      <c r="B2313" s="367" t="s">
        <v>541</v>
      </c>
      <c r="C2313" s="9"/>
      <c r="D2313" s="655">
        <f>学校2１頁!U35</f>
        <v>0</v>
      </c>
      <c r="E2313" s="329" t="s">
        <v>517</v>
      </c>
      <c r="F2313" s="329" t="s">
        <v>97</v>
      </c>
      <c r="G2313" s="329" t="s">
        <v>585</v>
      </c>
      <c r="H2313" s="4" t="str">
        <f t="shared" si="125"/>
        <v>Ⅴ-1-授業料滞納-通・3</v>
      </c>
      <c r="J2313" s="4">
        <f t="shared" si="126"/>
        <v>1</v>
      </c>
    </row>
    <row r="2314" spans="1:10" ht="18" customHeight="1">
      <c r="A2314" s="366"/>
      <c r="B2314" s="367" t="s">
        <v>542</v>
      </c>
      <c r="C2314" s="8"/>
      <c r="D2314" s="658">
        <f>学校2１頁!U36</f>
        <v>0</v>
      </c>
      <c r="E2314" s="329" t="s">
        <v>517</v>
      </c>
      <c r="F2314" s="329" t="s">
        <v>97</v>
      </c>
      <c r="G2314" s="329" t="s">
        <v>585</v>
      </c>
      <c r="H2314" s="4" t="str">
        <f t="shared" si="125"/>
        <v>Ⅴ-1-授業料滞納-通・4</v>
      </c>
      <c r="J2314" s="4">
        <f t="shared" si="126"/>
        <v>1</v>
      </c>
    </row>
    <row r="2315" spans="1:10" ht="18" customHeight="1">
      <c r="A2315" s="366"/>
      <c r="B2315" s="862" t="s">
        <v>543</v>
      </c>
      <c r="C2315" s="9"/>
      <c r="D2315" s="659">
        <f>学校2１頁!U37</f>
        <v>0</v>
      </c>
      <c r="E2315" s="329" t="s">
        <v>517</v>
      </c>
      <c r="F2315" s="329" t="s">
        <v>97</v>
      </c>
      <c r="G2315" s="329" t="s">
        <v>585</v>
      </c>
      <c r="H2315" s="4" t="str">
        <f t="shared" si="125"/>
        <v>Ⅴ-1-授業料滞納-通・単</v>
      </c>
      <c r="J2315" s="4">
        <f t="shared" si="126"/>
        <v>1</v>
      </c>
    </row>
    <row r="2316" spans="1:10" ht="18" customHeight="1">
      <c r="A2316" s="366"/>
      <c r="B2316" s="367" t="s">
        <v>544</v>
      </c>
      <c r="C2316" s="812"/>
      <c r="D2316" s="820">
        <f>学校2１頁!U38</f>
        <v>0</v>
      </c>
      <c r="E2316" s="329" t="s">
        <v>517</v>
      </c>
      <c r="F2316" s="329" t="s">
        <v>97</v>
      </c>
      <c r="G2316" s="329" t="s">
        <v>585</v>
      </c>
      <c r="H2316" s="4" t="str">
        <f t="shared" si="125"/>
        <v>Ⅴ-1-授業料滞納-通・計</v>
      </c>
      <c r="J2316" s="4">
        <f t="shared" si="126"/>
        <v>1</v>
      </c>
    </row>
    <row r="2317" spans="1:10" ht="18" customHeight="1">
      <c r="A2317" s="366"/>
      <c r="B2317" s="861" t="s">
        <v>545</v>
      </c>
      <c r="C2317" s="803"/>
      <c r="D2317" s="792">
        <f>学校2１頁!U39</f>
        <v>0</v>
      </c>
      <c r="E2317" s="329" t="s">
        <v>517</v>
      </c>
      <c r="F2317" s="329" t="s">
        <v>97</v>
      </c>
      <c r="G2317" s="329" t="s">
        <v>585</v>
      </c>
      <c r="H2317" s="4" t="str">
        <f t="shared" ref="H2317:H2365" si="127">E2317&amp;F2317&amp;G2317&amp;B2317</f>
        <v>Ⅴ-1-授業料滞納-計・1</v>
      </c>
      <c r="J2317" s="4">
        <f t="shared" si="126"/>
        <v>1</v>
      </c>
    </row>
    <row r="2318" spans="1:10" ht="18" customHeight="1">
      <c r="A2318" s="366"/>
      <c r="B2318" s="367" t="s">
        <v>546</v>
      </c>
      <c r="C2318" s="9"/>
      <c r="D2318" s="655">
        <f>学校2１頁!U40</f>
        <v>0</v>
      </c>
      <c r="E2318" s="329" t="s">
        <v>517</v>
      </c>
      <c r="F2318" s="329" t="s">
        <v>97</v>
      </c>
      <c r="G2318" s="329" t="s">
        <v>585</v>
      </c>
      <c r="H2318" s="4" t="str">
        <f t="shared" si="127"/>
        <v>Ⅴ-1-授業料滞納-計・2</v>
      </c>
      <c r="J2318" s="4">
        <f t="shared" si="126"/>
        <v>1</v>
      </c>
    </row>
    <row r="2319" spans="1:10" ht="18" customHeight="1">
      <c r="A2319" s="366"/>
      <c r="B2319" s="367" t="s">
        <v>547</v>
      </c>
      <c r="C2319" s="9"/>
      <c r="D2319" s="655">
        <f>学校2１頁!U41</f>
        <v>0</v>
      </c>
      <c r="E2319" s="329" t="s">
        <v>517</v>
      </c>
      <c r="F2319" s="329" t="s">
        <v>97</v>
      </c>
      <c r="G2319" s="329" t="s">
        <v>585</v>
      </c>
      <c r="H2319" s="4" t="str">
        <f t="shared" si="127"/>
        <v>Ⅴ-1-授業料滞納-計・3</v>
      </c>
      <c r="J2319" s="4">
        <f t="shared" si="126"/>
        <v>1</v>
      </c>
    </row>
    <row r="2320" spans="1:10" ht="18" customHeight="1">
      <c r="A2320" s="366"/>
      <c r="B2320" s="367" t="s">
        <v>548</v>
      </c>
      <c r="C2320" s="622"/>
      <c r="D2320" s="657">
        <f>学校2１頁!U42</f>
        <v>0</v>
      </c>
      <c r="E2320" s="329" t="s">
        <v>517</v>
      </c>
      <c r="F2320" s="329" t="s">
        <v>97</v>
      </c>
      <c r="G2320" s="329" t="s">
        <v>585</v>
      </c>
      <c r="H2320" s="4" t="str">
        <f t="shared" si="127"/>
        <v>Ⅴ-1-授業料滞納-計・4</v>
      </c>
      <c r="J2320" s="4">
        <f t="shared" si="126"/>
        <v>1</v>
      </c>
    </row>
    <row r="2321" spans="1:10" ht="18" customHeight="1">
      <c r="A2321" s="366"/>
      <c r="B2321" s="862" t="s">
        <v>549</v>
      </c>
      <c r="C2321" s="9"/>
      <c r="D2321" s="655">
        <f>学校2１頁!U43</f>
        <v>0</v>
      </c>
      <c r="E2321" s="329" t="s">
        <v>517</v>
      </c>
      <c r="F2321" s="329" t="s">
        <v>97</v>
      </c>
      <c r="G2321" s="329" t="s">
        <v>585</v>
      </c>
      <c r="H2321" s="4" t="str">
        <f t="shared" si="127"/>
        <v>Ⅴ-1-授業料滞納-計・単</v>
      </c>
      <c r="J2321" s="4">
        <f t="shared" si="126"/>
        <v>1</v>
      </c>
    </row>
    <row r="2322" spans="1:10" ht="18" customHeight="1">
      <c r="A2322" s="366"/>
      <c r="B2322" s="863" t="s">
        <v>550</v>
      </c>
      <c r="C2322" s="812"/>
      <c r="D2322" s="795">
        <f>学校2１頁!U44</f>
        <v>0</v>
      </c>
      <c r="E2322" s="329" t="s">
        <v>517</v>
      </c>
      <c r="F2322" s="329" t="s">
        <v>97</v>
      </c>
      <c r="G2322" s="329" t="s">
        <v>585</v>
      </c>
      <c r="H2322" s="4" t="str">
        <f t="shared" si="127"/>
        <v>Ⅴ-1-授業料滞納-計・計</v>
      </c>
      <c r="J2322" s="4">
        <f t="shared" si="126"/>
        <v>1</v>
      </c>
    </row>
    <row r="2323" spans="1:10" ht="18" customHeight="1">
      <c r="A2323" s="860" t="s">
        <v>586</v>
      </c>
      <c r="B2323" s="861" t="s">
        <v>516</v>
      </c>
      <c r="C2323" s="622"/>
      <c r="D2323" s="792">
        <f>学校2１頁!V7</f>
        <v>0</v>
      </c>
      <c r="E2323" s="329" t="s">
        <v>517</v>
      </c>
      <c r="F2323" s="329" t="s">
        <v>97</v>
      </c>
      <c r="G2323" s="329" t="s">
        <v>587</v>
      </c>
      <c r="H2323" s="4" t="str">
        <f t="shared" si="127"/>
        <v>Ⅴ-1-左記該当なし-全・普・1</v>
      </c>
      <c r="J2323" s="4">
        <f t="shared" si="126"/>
        <v>1</v>
      </c>
    </row>
    <row r="2324" spans="1:10" ht="18" customHeight="1">
      <c r="A2324" s="366"/>
      <c r="B2324" s="367" t="s">
        <v>519</v>
      </c>
      <c r="C2324" s="9"/>
      <c r="D2324" s="655">
        <f>学校2１頁!V8</f>
        <v>0</v>
      </c>
      <c r="E2324" s="329" t="s">
        <v>517</v>
      </c>
      <c r="F2324" s="329" t="s">
        <v>97</v>
      </c>
      <c r="G2324" s="329" t="s">
        <v>587</v>
      </c>
      <c r="H2324" s="4" t="str">
        <f t="shared" si="127"/>
        <v>Ⅴ-1-左記該当なし-全・普・2</v>
      </c>
      <c r="J2324" s="4">
        <f t="shared" si="126"/>
        <v>1</v>
      </c>
    </row>
    <row r="2325" spans="1:10" ht="18" customHeight="1">
      <c r="A2325" s="366"/>
      <c r="B2325" s="367" t="s">
        <v>520</v>
      </c>
      <c r="C2325" s="9"/>
      <c r="D2325" s="655">
        <f>学校2１頁!V9</f>
        <v>0</v>
      </c>
      <c r="E2325" s="329" t="s">
        <v>517</v>
      </c>
      <c r="F2325" s="329" t="s">
        <v>97</v>
      </c>
      <c r="G2325" s="329" t="s">
        <v>587</v>
      </c>
      <c r="H2325" s="4" t="str">
        <f t="shared" si="127"/>
        <v>Ⅴ-1-左記該当なし-全・普・3</v>
      </c>
      <c r="J2325" s="4">
        <f t="shared" si="126"/>
        <v>1</v>
      </c>
    </row>
    <row r="2326" spans="1:10" ht="18" customHeight="1">
      <c r="A2326" s="366"/>
      <c r="B2326" s="862" t="s">
        <v>521</v>
      </c>
      <c r="C2326" s="622"/>
      <c r="D2326" s="657">
        <f>学校2１頁!V10</f>
        <v>0</v>
      </c>
      <c r="E2326" s="329" t="s">
        <v>517</v>
      </c>
      <c r="F2326" s="329" t="s">
        <v>97</v>
      </c>
      <c r="G2326" s="329" t="s">
        <v>587</v>
      </c>
      <c r="H2326" s="4" t="str">
        <f t="shared" si="127"/>
        <v>Ⅴ-1-左記該当なし-全・普・単</v>
      </c>
      <c r="J2326" s="4">
        <f t="shared" si="126"/>
        <v>1</v>
      </c>
    </row>
    <row r="2327" spans="1:10" ht="18" customHeight="1">
      <c r="A2327" s="366"/>
      <c r="B2327" s="862" t="s">
        <v>522</v>
      </c>
      <c r="C2327" s="812"/>
      <c r="D2327" s="795">
        <f>学校2１頁!V11</f>
        <v>0</v>
      </c>
      <c r="E2327" s="329" t="s">
        <v>517</v>
      </c>
      <c r="F2327" s="329" t="s">
        <v>97</v>
      </c>
      <c r="G2327" s="329" t="s">
        <v>587</v>
      </c>
      <c r="H2327" s="4" t="str">
        <f t="shared" si="127"/>
        <v>Ⅴ-1-左記該当なし-全・普・計</v>
      </c>
      <c r="J2327" s="4">
        <f t="shared" si="126"/>
        <v>1</v>
      </c>
    </row>
    <row r="2328" spans="1:10" ht="18" customHeight="1">
      <c r="A2328" s="366"/>
      <c r="B2328" s="861" t="s">
        <v>523</v>
      </c>
      <c r="C2328" s="622"/>
      <c r="D2328" s="657">
        <f>学校2１頁!V12</f>
        <v>0</v>
      </c>
      <c r="E2328" s="329" t="s">
        <v>517</v>
      </c>
      <c r="F2328" s="329" t="s">
        <v>97</v>
      </c>
      <c r="G2328" s="329" t="s">
        <v>587</v>
      </c>
      <c r="H2328" s="4" t="str">
        <f t="shared" si="127"/>
        <v>Ⅴ-1-左記該当なし-全・専・1</v>
      </c>
      <c r="J2328" s="4">
        <f t="shared" si="126"/>
        <v>1</v>
      </c>
    </row>
    <row r="2329" spans="1:10" ht="18" customHeight="1">
      <c r="A2329" s="366"/>
      <c r="B2329" s="367" t="s">
        <v>524</v>
      </c>
      <c r="C2329" s="622"/>
      <c r="D2329" s="657">
        <f>学校2１頁!V13</f>
        <v>0</v>
      </c>
      <c r="E2329" s="329" t="s">
        <v>517</v>
      </c>
      <c r="F2329" s="329" t="s">
        <v>97</v>
      </c>
      <c r="G2329" s="329" t="s">
        <v>587</v>
      </c>
      <c r="H2329" s="4" t="str">
        <f t="shared" si="127"/>
        <v>Ⅴ-1-左記該当なし-全・専・2</v>
      </c>
      <c r="J2329" s="4">
        <f t="shared" si="126"/>
        <v>1</v>
      </c>
    </row>
    <row r="2330" spans="1:10" ht="18" customHeight="1">
      <c r="A2330" s="366"/>
      <c r="B2330" s="367" t="s">
        <v>525</v>
      </c>
      <c r="C2330" s="9"/>
      <c r="D2330" s="655">
        <f>学校2１頁!V14</f>
        <v>0</v>
      </c>
      <c r="E2330" s="329" t="s">
        <v>517</v>
      </c>
      <c r="F2330" s="329" t="s">
        <v>97</v>
      </c>
      <c r="G2330" s="329" t="s">
        <v>587</v>
      </c>
      <c r="H2330" s="4" t="str">
        <f t="shared" si="127"/>
        <v>Ⅴ-1-左記該当なし-全・専・3</v>
      </c>
      <c r="J2330" s="4">
        <f t="shared" si="126"/>
        <v>1</v>
      </c>
    </row>
    <row r="2331" spans="1:10" ht="18" customHeight="1">
      <c r="A2331" s="366"/>
      <c r="B2331" s="862" t="s">
        <v>526</v>
      </c>
      <c r="C2331" s="9"/>
      <c r="D2331" s="655">
        <f>学校2１頁!V15</f>
        <v>0</v>
      </c>
      <c r="E2331" s="329" t="s">
        <v>517</v>
      </c>
      <c r="F2331" s="329" t="s">
        <v>97</v>
      </c>
      <c r="G2331" s="329" t="s">
        <v>587</v>
      </c>
      <c r="H2331" s="4" t="str">
        <f t="shared" si="127"/>
        <v>Ⅴ-1-左記該当なし-全・専・単</v>
      </c>
      <c r="J2331" s="4">
        <f t="shared" si="126"/>
        <v>1</v>
      </c>
    </row>
    <row r="2332" spans="1:10" ht="18" customHeight="1">
      <c r="A2332" s="366"/>
      <c r="B2332" s="367" t="s">
        <v>527</v>
      </c>
      <c r="C2332" s="812"/>
      <c r="D2332" s="795">
        <f>学校2１頁!V16</f>
        <v>0</v>
      </c>
      <c r="E2332" s="329" t="s">
        <v>517</v>
      </c>
      <c r="F2332" s="329" t="s">
        <v>97</v>
      </c>
      <c r="G2332" s="329" t="s">
        <v>587</v>
      </c>
      <c r="H2332" s="4" t="str">
        <f t="shared" si="127"/>
        <v>Ⅴ-1-左記該当なし-全・専・計</v>
      </c>
      <c r="J2332" s="4">
        <f t="shared" si="126"/>
        <v>1</v>
      </c>
    </row>
    <row r="2333" spans="1:10" ht="18" customHeight="1">
      <c r="A2333" s="366"/>
      <c r="B2333" s="861" t="s">
        <v>528</v>
      </c>
      <c r="C2333" s="8"/>
      <c r="D2333" s="657">
        <f>学校2１頁!V17</f>
        <v>0</v>
      </c>
      <c r="E2333" s="329" t="s">
        <v>517</v>
      </c>
      <c r="F2333" s="329" t="s">
        <v>97</v>
      </c>
      <c r="G2333" s="329" t="s">
        <v>587</v>
      </c>
      <c r="H2333" s="4" t="str">
        <f t="shared" si="127"/>
        <v>Ⅴ-1-左記該当なし-全・総・1</v>
      </c>
      <c r="J2333" s="4">
        <f t="shared" si="126"/>
        <v>1</v>
      </c>
    </row>
    <row r="2334" spans="1:10" ht="18" customHeight="1">
      <c r="A2334" s="366"/>
      <c r="B2334" s="367" t="s">
        <v>529</v>
      </c>
      <c r="C2334" s="9"/>
      <c r="D2334" s="655">
        <f>学校2１頁!V18</f>
        <v>0</v>
      </c>
      <c r="E2334" s="329" t="s">
        <v>517</v>
      </c>
      <c r="F2334" s="329" t="s">
        <v>97</v>
      </c>
      <c r="G2334" s="329" t="s">
        <v>587</v>
      </c>
      <c r="H2334" s="4" t="str">
        <f t="shared" si="127"/>
        <v>Ⅴ-1-左記該当なし-全・総・2</v>
      </c>
      <c r="J2334" s="4">
        <f t="shared" si="126"/>
        <v>1</v>
      </c>
    </row>
    <row r="2335" spans="1:10" ht="18" customHeight="1">
      <c r="A2335" s="366"/>
      <c r="B2335" s="367" t="s">
        <v>530</v>
      </c>
      <c r="C2335" s="8"/>
      <c r="D2335" s="657">
        <f>学校2１頁!V19</f>
        <v>0</v>
      </c>
      <c r="E2335" s="329" t="s">
        <v>517</v>
      </c>
      <c r="F2335" s="329" t="s">
        <v>97</v>
      </c>
      <c r="G2335" s="329" t="s">
        <v>587</v>
      </c>
      <c r="H2335" s="4" t="str">
        <f t="shared" si="127"/>
        <v>Ⅴ-1-左記該当なし-全・総・3</v>
      </c>
      <c r="J2335" s="4">
        <f t="shared" si="126"/>
        <v>1</v>
      </c>
    </row>
    <row r="2336" spans="1:10" ht="18" customHeight="1">
      <c r="A2336" s="366"/>
      <c r="B2336" s="862" t="s">
        <v>531</v>
      </c>
      <c r="C2336" s="9"/>
      <c r="D2336" s="655">
        <f>学校2１頁!V20</f>
        <v>0</v>
      </c>
      <c r="E2336" s="329" t="s">
        <v>517</v>
      </c>
      <c r="F2336" s="329" t="s">
        <v>97</v>
      </c>
      <c r="G2336" s="329" t="s">
        <v>587</v>
      </c>
      <c r="H2336" s="4" t="str">
        <f t="shared" si="127"/>
        <v>Ⅴ-1-左記該当なし-全・総・単</v>
      </c>
      <c r="J2336" s="4">
        <f t="shared" si="126"/>
        <v>1</v>
      </c>
    </row>
    <row r="2337" spans="1:10" ht="18" customHeight="1">
      <c r="A2337" s="366"/>
      <c r="B2337" s="367" t="s">
        <v>532</v>
      </c>
      <c r="C2337" s="8"/>
      <c r="D2337" s="801">
        <f>学校2１頁!V21</f>
        <v>0</v>
      </c>
      <c r="E2337" s="329" t="s">
        <v>517</v>
      </c>
      <c r="F2337" s="329" t="s">
        <v>97</v>
      </c>
      <c r="G2337" s="329" t="s">
        <v>587</v>
      </c>
      <c r="H2337" s="4" t="str">
        <f t="shared" si="127"/>
        <v>Ⅴ-1-左記該当なし-全・総・計</v>
      </c>
      <c r="J2337" s="4">
        <f t="shared" si="126"/>
        <v>1</v>
      </c>
    </row>
    <row r="2338" spans="1:10" ht="18" customHeight="1">
      <c r="A2338" s="366"/>
      <c r="B2338" s="861" t="s">
        <v>533</v>
      </c>
      <c r="C2338" s="803"/>
      <c r="D2338" s="792">
        <f>学校2１頁!V22</f>
        <v>0</v>
      </c>
      <c r="E2338" s="329" t="s">
        <v>517</v>
      </c>
      <c r="F2338" s="329" t="s">
        <v>97</v>
      </c>
      <c r="G2338" s="329" t="s">
        <v>587</v>
      </c>
      <c r="H2338" s="4" t="str">
        <f t="shared" si="127"/>
        <v>Ⅴ-1-左記該当なし-全・計・1</v>
      </c>
      <c r="J2338" s="4">
        <f t="shared" si="126"/>
        <v>1</v>
      </c>
    </row>
    <row r="2339" spans="1:10" ht="18" customHeight="1">
      <c r="A2339" s="366"/>
      <c r="B2339" s="367" t="s">
        <v>534</v>
      </c>
      <c r="C2339" s="9"/>
      <c r="D2339" s="655">
        <f>学校2１頁!V23</f>
        <v>0</v>
      </c>
      <c r="E2339" s="329" t="s">
        <v>517</v>
      </c>
      <c r="F2339" s="329" t="s">
        <v>97</v>
      </c>
      <c r="G2339" s="329" t="s">
        <v>587</v>
      </c>
      <c r="H2339" s="4" t="str">
        <f t="shared" si="127"/>
        <v>Ⅴ-1-左記該当なし-全・計・2</v>
      </c>
      <c r="J2339" s="4">
        <f t="shared" si="126"/>
        <v>1</v>
      </c>
    </row>
    <row r="2340" spans="1:10" ht="18" customHeight="1">
      <c r="A2340" s="366"/>
      <c r="B2340" s="367" t="s">
        <v>535</v>
      </c>
      <c r="C2340" s="9"/>
      <c r="D2340" s="655">
        <f>学校2１頁!V24</f>
        <v>0</v>
      </c>
      <c r="E2340" s="329" t="s">
        <v>517</v>
      </c>
      <c r="F2340" s="329" t="s">
        <v>97</v>
      </c>
      <c r="G2340" s="329" t="s">
        <v>587</v>
      </c>
      <c r="H2340" s="4" t="str">
        <f t="shared" si="127"/>
        <v>Ⅴ-1-左記該当なし-全・計・3</v>
      </c>
      <c r="J2340" s="4">
        <f t="shared" si="126"/>
        <v>1</v>
      </c>
    </row>
    <row r="2341" spans="1:10" ht="18" customHeight="1">
      <c r="A2341" s="366"/>
      <c r="B2341" s="862" t="s">
        <v>536</v>
      </c>
      <c r="C2341" s="622"/>
      <c r="D2341" s="657">
        <f>学校2１頁!V25</f>
        <v>0</v>
      </c>
      <c r="E2341" s="329" t="s">
        <v>517</v>
      </c>
      <c r="F2341" s="329" t="s">
        <v>97</v>
      </c>
      <c r="G2341" s="329" t="s">
        <v>587</v>
      </c>
      <c r="H2341" s="4" t="str">
        <f t="shared" si="127"/>
        <v>Ⅴ-1-左記該当なし-全・計・単</v>
      </c>
      <c r="J2341" s="4">
        <f t="shared" si="126"/>
        <v>1</v>
      </c>
    </row>
    <row r="2342" spans="1:10" ht="18" customHeight="1">
      <c r="A2342" s="366"/>
      <c r="B2342" s="863" t="s">
        <v>537</v>
      </c>
      <c r="C2342" s="812"/>
      <c r="D2342" s="795">
        <f>学校2１頁!V26</f>
        <v>0</v>
      </c>
      <c r="E2342" s="329" t="s">
        <v>517</v>
      </c>
      <c r="F2342" s="329" t="s">
        <v>97</v>
      </c>
      <c r="G2342" s="329" t="s">
        <v>587</v>
      </c>
      <c r="H2342" s="4" t="str">
        <f t="shared" si="127"/>
        <v>Ⅴ-1-左記該当なし-全・計・計</v>
      </c>
      <c r="J2342" s="4">
        <f t="shared" si="126"/>
        <v>1</v>
      </c>
    </row>
    <row r="2343" spans="1:10" ht="18" customHeight="1">
      <c r="A2343" s="366"/>
      <c r="B2343" s="861" t="s">
        <v>441</v>
      </c>
      <c r="C2343" s="622"/>
      <c r="D2343" s="657">
        <f>学校2１頁!V27</f>
        <v>0</v>
      </c>
      <c r="E2343" s="329" t="s">
        <v>517</v>
      </c>
      <c r="F2343" s="329" t="s">
        <v>97</v>
      </c>
      <c r="G2343" s="329" t="s">
        <v>587</v>
      </c>
      <c r="H2343" s="4" t="str">
        <f t="shared" si="127"/>
        <v>Ⅴ-1-左記該当なし-定・1</v>
      </c>
      <c r="J2343" s="4">
        <f t="shared" si="126"/>
        <v>1</v>
      </c>
    </row>
    <row r="2344" spans="1:10" ht="18" customHeight="1">
      <c r="A2344" s="366"/>
      <c r="B2344" s="367" t="s">
        <v>442</v>
      </c>
      <c r="C2344" s="622"/>
      <c r="D2344" s="657">
        <f>学校2１頁!V28</f>
        <v>0</v>
      </c>
      <c r="E2344" s="329" t="s">
        <v>517</v>
      </c>
      <c r="F2344" s="329" t="s">
        <v>97</v>
      </c>
      <c r="G2344" s="329" t="s">
        <v>587</v>
      </c>
      <c r="H2344" s="4" t="str">
        <f t="shared" si="127"/>
        <v>Ⅴ-1-左記該当なし-定・2</v>
      </c>
      <c r="J2344" s="4">
        <f t="shared" si="126"/>
        <v>1</v>
      </c>
    </row>
    <row r="2345" spans="1:10" ht="18" customHeight="1">
      <c r="A2345" s="368"/>
      <c r="B2345" s="367" t="s">
        <v>443</v>
      </c>
      <c r="C2345" s="800"/>
      <c r="D2345" s="655">
        <f>学校2１頁!V29</f>
        <v>0</v>
      </c>
      <c r="E2345" s="329" t="s">
        <v>517</v>
      </c>
      <c r="F2345" s="329" t="s">
        <v>97</v>
      </c>
      <c r="G2345" s="329" t="s">
        <v>587</v>
      </c>
      <c r="H2345" s="4" t="str">
        <f t="shared" si="127"/>
        <v>Ⅴ-1-左記該当なし-定・3</v>
      </c>
      <c r="J2345" s="4">
        <f t="shared" si="126"/>
        <v>1</v>
      </c>
    </row>
    <row r="2346" spans="1:10" ht="18" customHeight="1">
      <c r="A2346" s="368"/>
      <c r="B2346" s="367" t="s">
        <v>444</v>
      </c>
      <c r="C2346" s="9"/>
      <c r="D2346" s="655">
        <f>学校2１頁!V30</f>
        <v>0</v>
      </c>
      <c r="E2346" s="329" t="s">
        <v>517</v>
      </c>
      <c r="F2346" s="329" t="s">
        <v>97</v>
      </c>
      <c r="G2346" s="329" t="s">
        <v>587</v>
      </c>
      <c r="H2346" s="4" t="str">
        <f t="shared" si="127"/>
        <v>Ⅴ-1-左記該当なし-定・4</v>
      </c>
      <c r="J2346" s="4">
        <f t="shared" si="126"/>
        <v>1</v>
      </c>
    </row>
    <row r="2347" spans="1:10" ht="18" customHeight="1">
      <c r="A2347" s="368"/>
      <c r="B2347" s="862" t="s">
        <v>445</v>
      </c>
      <c r="C2347" s="622"/>
      <c r="D2347" s="657">
        <f>学校2１頁!V31</f>
        <v>0</v>
      </c>
      <c r="E2347" s="329" t="s">
        <v>517</v>
      </c>
      <c r="F2347" s="329" t="s">
        <v>97</v>
      </c>
      <c r="G2347" s="329" t="s">
        <v>587</v>
      </c>
      <c r="H2347" s="4" t="str">
        <f t="shared" si="127"/>
        <v>Ⅴ-1-左記該当なし-定・単</v>
      </c>
      <c r="J2347" s="4">
        <f t="shared" si="126"/>
        <v>1</v>
      </c>
    </row>
    <row r="2348" spans="1:10" ht="18" customHeight="1">
      <c r="A2348" s="368"/>
      <c r="B2348" s="367" t="s">
        <v>538</v>
      </c>
      <c r="C2348" s="812"/>
      <c r="D2348" s="795">
        <f>学校2１頁!V32</f>
        <v>0</v>
      </c>
      <c r="E2348" s="329" t="s">
        <v>517</v>
      </c>
      <c r="F2348" s="329" t="s">
        <v>97</v>
      </c>
      <c r="G2348" s="329" t="s">
        <v>587</v>
      </c>
      <c r="H2348" s="4" t="str">
        <f t="shared" si="127"/>
        <v>Ⅴ-1-左記該当なし-定・計</v>
      </c>
      <c r="J2348" s="4">
        <f t="shared" si="126"/>
        <v>1</v>
      </c>
    </row>
    <row r="2349" spans="1:10" ht="18" customHeight="1">
      <c r="A2349" s="368"/>
      <c r="B2349" s="861" t="s">
        <v>539</v>
      </c>
      <c r="C2349" s="622"/>
      <c r="D2349" s="657">
        <f>学校2１頁!V33</f>
        <v>0</v>
      </c>
      <c r="E2349" s="329" t="s">
        <v>517</v>
      </c>
      <c r="F2349" s="329" t="s">
        <v>97</v>
      </c>
      <c r="G2349" s="329" t="s">
        <v>587</v>
      </c>
      <c r="H2349" s="4" t="str">
        <f t="shared" si="127"/>
        <v>Ⅴ-1-左記該当なし-通・1</v>
      </c>
      <c r="J2349" s="4">
        <f t="shared" si="126"/>
        <v>1</v>
      </c>
    </row>
    <row r="2350" spans="1:10" ht="18" customHeight="1">
      <c r="A2350" s="368"/>
      <c r="B2350" s="367" t="s">
        <v>540</v>
      </c>
      <c r="C2350" s="622"/>
      <c r="D2350" s="657">
        <f>学校2１頁!V34</f>
        <v>0</v>
      </c>
      <c r="E2350" s="329" t="s">
        <v>517</v>
      </c>
      <c r="F2350" s="329" t="s">
        <v>97</v>
      </c>
      <c r="G2350" s="329" t="s">
        <v>587</v>
      </c>
      <c r="H2350" s="4" t="str">
        <f t="shared" si="127"/>
        <v>Ⅴ-1-左記該当なし-通・2</v>
      </c>
      <c r="J2350" s="4">
        <f t="shared" ref="J2350:J2413" si="128">COUNTIF($H$2:$H$2903,H2350)</f>
        <v>1</v>
      </c>
    </row>
    <row r="2351" spans="1:10" ht="18" customHeight="1">
      <c r="A2351" s="368"/>
      <c r="B2351" s="367" t="s">
        <v>541</v>
      </c>
      <c r="C2351" s="9"/>
      <c r="D2351" s="655">
        <f>学校2１頁!V35</f>
        <v>0</v>
      </c>
      <c r="E2351" s="329" t="s">
        <v>517</v>
      </c>
      <c r="F2351" s="329" t="s">
        <v>97</v>
      </c>
      <c r="G2351" s="329" t="s">
        <v>587</v>
      </c>
      <c r="H2351" s="4" t="str">
        <f t="shared" si="127"/>
        <v>Ⅴ-1-左記該当なし-通・3</v>
      </c>
      <c r="J2351" s="4">
        <f t="shared" si="128"/>
        <v>1</v>
      </c>
    </row>
    <row r="2352" spans="1:10" ht="18" customHeight="1">
      <c r="A2352" s="368"/>
      <c r="B2352" s="367" t="s">
        <v>542</v>
      </c>
      <c r="C2352" s="9"/>
      <c r="D2352" s="655">
        <f>学校2１頁!V36</f>
        <v>0</v>
      </c>
      <c r="E2352" s="329" t="s">
        <v>517</v>
      </c>
      <c r="F2352" s="329" t="s">
        <v>97</v>
      </c>
      <c r="G2352" s="329" t="s">
        <v>587</v>
      </c>
      <c r="H2352" s="4" t="str">
        <f t="shared" si="127"/>
        <v>Ⅴ-1-左記該当なし-通・4</v>
      </c>
      <c r="J2352" s="4">
        <f t="shared" si="128"/>
        <v>1</v>
      </c>
    </row>
    <row r="2353" spans="1:10" ht="18" customHeight="1">
      <c r="A2353" s="368"/>
      <c r="B2353" s="370" t="s">
        <v>543</v>
      </c>
      <c r="C2353" s="622"/>
      <c r="D2353" s="657">
        <f>学校2１頁!V37</f>
        <v>0</v>
      </c>
      <c r="E2353" s="329" t="s">
        <v>517</v>
      </c>
      <c r="F2353" s="329" t="s">
        <v>97</v>
      </c>
      <c r="G2353" s="329" t="s">
        <v>587</v>
      </c>
      <c r="H2353" s="4" t="str">
        <f t="shared" si="127"/>
        <v>Ⅴ-1-左記該当なし-通・単</v>
      </c>
      <c r="J2353" s="4">
        <f t="shared" si="128"/>
        <v>1</v>
      </c>
    </row>
    <row r="2354" spans="1:10" ht="18" customHeight="1">
      <c r="A2354" s="368"/>
      <c r="B2354" s="367" t="s">
        <v>544</v>
      </c>
      <c r="C2354" s="812"/>
      <c r="D2354" s="795">
        <f>学校2１頁!V38</f>
        <v>0</v>
      </c>
      <c r="E2354" s="329" t="s">
        <v>517</v>
      </c>
      <c r="F2354" s="329" t="s">
        <v>97</v>
      </c>
      <c r="G2354" s="329" t="s">
        <v>587</v>
      </c>
      <c r="H2354" s="4" t="str">
        <f t="shared" si="127"/>
        <v>Ⅴ-1-左記該当なし-通・計</v>
      </c>
      <c r="J2354" s="4">
        <f t="shared" si="128"/>
        <v>1</v>
      </c>
    </row>
    <row r="2355" spans="1:10" ht="18" customHeight="1">
      <c r="A2355" s="366"/>
      <c r="B2355" s="861" t="s">
        <v>545</v>
      </c>
      <c r="C2355" s="622"/>
      <c r="D2355" s="657">
        <f>学校2１頁!V39</f>
        <v>0</v>
      </c>
      <c r="E2355" s="329" t="s">
        <v>517</v>
      </c>
      <c r="F2355" s="329" t="s">
        <v>97</v>
      </c>
      <c r="G2355" s="329" t="s">
        <v>587</v>
      </c>
      <c r="H2355" s="4" t="str">
        <f t="shared" si="127"/>
        <v>Ⅴ-1-左記該当なし-計・1</v>
      </c>
      <c r="J2355" s="4">
        <f t="shared" si="128"/>
        <v>1</v>
      </c>
    </row>
    <row r="2356" spans="1:10" ht="18" customHeight="1">
      <c r="A2356" s="366"/>
      <c r="B2356" s="367" t="s">
        <v>546</v>
      </c>
      <c r="C2356" s="622"/>
      <c r="D2356" s="657">
        <f>学校2１頁!V40</f>
        <v>0</v>
      </c>
      <c r="E2356" s="329" t="s">
        <v>517</v>
      </c>
      <c r="F2356" s="329" t="s">
        <v>97</v>
      </c>
      <c r="G2356" s="329" t="s">
        <v>587</v>
      </c>
      <c r="H2356" s="4" t="str">
        <f t="shared" si="127"/>
        <v>Ⅴ-1-左記該当なし-計・2</v>
      </c>
      <c r="J2356" s="4">
        <f t="shared" si="128"/>
        <v>1</v>
      </c>
    </row>
    <row r="2357" spans="1:10" ht="18" customHeight="1">
      <c r="A2357" s="366"/>
      <c r="B2357" s="367" t="s">
        <v>547</v>
      </c>
      <c r="C2357" s="9"/>
      <c r="D2357" s="655">
        <f>学校2１頁!V41</f>
        <v>0</v>
      </c>
      <c r="E2357" s="329" t="s">
        <v>517</v>
      </c>
      <c r="F2357" s="329" t="s">
        <v>97</v>
      </c>
      <c r="G2357" s="329" t="s">
        <v>587</v>
      </c>
      <c r="H2357" s="4" t="str">
        <f t="shared" si="127"/>
        <v>Ⅴ-1-左記該当なし-計・3</v>
      </c>
      <c r="J2357" s="4">
        <f t="shared" si="128"/>
        <v>1</v>
      </c>
    </row>
    <row r="2358" spans="1:10" ht="18" customHeight="1">
      <c r="A2358" s="366"/>
      <c r="B2358" s="367" t="s">
        <v>548</v>
      </c>
      <c r="C2358" s="9"/>
      <c r="D2358" s="655">
        <f>学校2１頁!V42</f>
        <v>0</v>
      </c>
      <c r="E2358" s="329" t="s">
        <v>517</v>
      </c>
      <c r="F2358" s="329" t="s">
        <v>97</v>
      </c>
      <c r="G2358" s="329" t="s">
        <v>587</v>
      </c>
      <c r="H2358" s="4" t="str">
        <f t="shared" si="127"/>
        <v>Ⅴ-1-左記該当なし-計・4</v>
      </c>
      <c r="J2358" s="4">
        <f t="shared" si="128"/>
        <v>1</v>
      </c>
    </row>
    <row r="2359" spans="1:10" ht="18" customHeight="1">
      <c r="A2359" s="366"/>
      <c r="B2359" s="862" t="s">
        <v>549</v>
      </c>
      <c r="C2359" s="622"/>
      <c r="D2359" s="657">
        <f>学校2１頁!V43</f>
        <v>0</v>
      </c>
      <c r="E2359" s="329" t="s">
        <v>517</v>
      </c>
      <c r="F2359" s="329" t="s">
        <v>97</v>
      </c>
      <c r="G2359" s="329" t="s">
        <v>587</v>
      </c>
      <c r="H2359" s="4" t="str">
        <f t="shared" si="127"/>
        <v>Ⅴ-1-左記該当なし-計・単</v>
      </c>
      <c r="J2359" s="4">
        <f t="shared" si="128"/>
        <v>1</v>
      </c>
    </row>
    <row r="2360" spans="1:10" ht="18" customHeight="1">
      <c r="A2360" s="366"/>
      <c r="B2360" s="863" t="s">
        <v>550</v>
      </c>
      <c r="C2360" s="812"/>
      <c r="D2360" s="795">
        <f>学校2１頁!V44</f>
        <v>0</v>
      </c>
      <c r="E2360" s="329" t="s">
        <v>517</v>
      </c>
      <c r="F2360" s="329" t="s">
        <v>97</v>
      </c>
      <c r="G2360" s="329" t="s">
        <v>587</v>
      </c>
      <c r="H2360" s="4" t="str">
        <f t="shared" si="127"/>
        <v>Ⅴ-1-左記該当なし-計・計</v>
      </c>
      <c r="J2360" s="4">
        <f t="shared" si="128"/>
        <v>1</v>
      </c>
    </row>
    <row r="2361" spans="1:10" ht="18" customHeight="1">
      <c r="A2361" s="822" t="s">
        <v>588</v>
      </c>
      <c r="B2361" s="823"/>
      <c r="C2361" s="135"/>
      <c r="D2361" s="656"/>
      <c r="H2361" s="332" t="str">
        <f>A2361</f>
        <v>2．懲戒による退学者</v>
      </c>
      <c r="J2361" s="4">
        <f t="shared" si="128"/>
        <v>1</v>
      </c>
    </row>
    <row r="2362" spans="1:10" ht="18" customHeight="1">
      <c r="A2362" s="860"/>
      <c r="B2362" s="864" t="s">
        <v>516</v>
      </c>
      <c r="C2362" s="9"/>
      <c r="D2362" s="792">
        <f>学校２２頁!D$33</f>
        <v>0</v>
      </c>
      <c r="E2362" s="329" t="s">
        <v>517</v>
      </c>
      <c r="F2362" s="329" t="s">
        <v>110</v>
      </c>
      <c r="H2362" s="4" t="str">
        <f t="shared" si="127"/>
        <v>Ⅴ-2-全・普・1</v>
      </c>
      <c r="J2362" s="4">
        <f t="shared" si="128"/>
        <v>1</v>
      </c>
    </row>
    <row r="2363" spans="1:10" ht="18" customHeight="1">
      <c r="A2363" s="369"/>
      <c r="B2363" s="367" t="s">
        <v>519</v>
      </c>
      <c r="C2363" s="9"/>
      <c r="D2363" s="655">
        <f>学校２２頁!D$34</f>
        <v>0</v>
      </c>
      <c r="E2363" s="329" t="s">
        <v>517</v>
      </c>
      <c r="F2363" s="329" t="s">
        <v>110</v>
      </c>
      <c r="H2363" s="4" t="str">
        <f t="shared" si="127"/>
        <v>Ⅴ-2-全・普・2</v>
      </c>
      <c r="J2363" s="4">
        <f t="shared" si="128"/>
        <v>1</v>
      </c>
    </row>
    <row r="2364" spans="1:10" ht="18" customHeight="1">
      <c r="A2364" s="369"/>
      <c r="B2364" s="367" t="s">
        <v>520</v>
      </c>
      <c r="C2364" s="622"/>
      <c r="D2364" s="655">
        <f>学校２２頁!D$35</f>
        <v>0</v>
      </c>
      <c r="E2364" s="329" t="s">
        <v>517</v>
      </c>
      <c r="F2364" s="329" t="s">
        <v>110</v>
      </c>
      <c r="H2364" s="4" t="str">
        <f t="shared" si="127"/>
        <v>Ⅴ-2-全・普・3</v>
      </c>
      <c r="J2364" s="4">
        <f t="shared" si="128"/>
        <v>1</v>
      </c>
    </row>
    <row r="2365" spans="1:10" ht="18" customHeight="1">
      <c r="A2365" s="366"/>
      <c r="B2365" s="370" t="s">
        <v>521</v>
      </c>
      <c r="C2365" s="15"/>
      <c r="D2365" s="659">
        <f>学校２２頁!D$37</f>
        <v>0</v>
      </c>
      <c r="E2365" s="329" t="s">
        <v>517</v>
      </c>
      <c r="F2365" s="329" t="s">
        <v>110</v>
      </c>
      <c r="H2365" s="4" t="str">
        <f t="shared" si="127"/>
        <v>Ⅴ-2-全・普・単</v>
      </c>
      <c r="J2365" s="4">
        <f t="shared" si="128"/>
        <v>1</v>
      </c>
    </row>
    <row r="2366" spans="1:10" ht="18" customHeight="1">
      <c r="A2366" s="371"/>
      <c r="B2366" s="863" t="s">
        <v>522</v>
      </c>
      <c r="C2366" s="812"/>
      <c r="D2366" s="795">
        <f>学校２２頁!D$38</f>
        <v>0</v>
      </c>
      <c r="E2366" s="329" t="s">
        <v>517</v>
      </c>
      <c r="F2366" s="329" t="s">
        <v>110</v>
      </c>
      <c r="H2366" s="4" t="str">
        <f t="shared" ref="H2366:H2377" si="129">E2366&amp;F2366&amp;G2366&amp;B2366</f>
        <v>Ⅴ-2-全・普・計</v>
      </c>
      <c r="J2366" s="4">
        <f t="shared" si="128"/>
        <v>1</v>
      </c>
    </row>
    <row r="2367" spans="1:10" ht="18" customHeight="1">
      <c r="A2367" s="366"/>
      <c r="B2367" s="370" t="s">
        <v>523</v>
      </c>
      <c r="C2367" s="622"/>
      <c r="D2367" s="657">
        <f>学校２２頁!E33</f>
        <v>0</v>
      </c>
      <c r="E2367" s="329" t="s">
        <v>517</v>
      </c>
      <c r="F2367" s="329" t="s">
        <v>110</v>
      </c>
      <c r="H2367" s="4" t="str">
        <f t="shared" si="129"/>
        <v>Ⅴ-2-全・専・1</v>
      </c>
      <c r="J2367" s="4">
        <f t="shared" si="128"/>
        <v>1</v>
      </c>
    </row>
    <row r="2368" spans="1:10" ht="18" customHeight="1">
      <c r="A2368" s="369"/>
      <c r="B2368" s="367" t="s">
        <v>524</v>
      </c>
      <c r="C2368" s="9"/>
      <c r="D2368" s="655">
        <f>学校２２頁!E34</f>
        <v>0</v>
      </c>
      <c r="E2368" s="329" t="s">
        <v>517</v>
      </c>
      <c r="F2368" s="329" t="s">
        <v>110</v>
      </c>
      <c r="H2368" s="4" t="str">
        <f t="shared" si="129"/>
        <v>Ⅴ-2-全・専・2</v>
      </c>
      <c r="J2368" s="4">
        <f t="shared" si="128"/>
        <v>1</v>
      </c>
    </row>
    <row r="2369" spans="1:10" ht="18" customHeight="1">
      <c r="A2369" s="369"/>
      <c r="B2369" s="367" t="s">
        <v>525</v>
      </c>
      <c r="C2369" s="9"/>
      <c r="D2369" s="655">
        <f>学校２２頁!E35</f>
        <v>0</v>
      </c>
      <c r="E2369" s="329" t="s">
        <v>517</v>
      </c>
      <c r="F2369" s="329" t="s">
        <v>110</v>
      </c>
      <c r="H2369" s="4" t="str">
        <f t="shared" si="129"/>
        <v>Ⅴ-2-全・専・3</v>
      </c>
      <c r="J2369" s="4">
        <f t="shared" si="128"/>
        <v>1</v>
      </c>
    </row>
    <row r="2370" spans="1:10" ht="18" customHeight="1">
      <c r="A2370" s="369"/>
      <c r="B2370" s="367" t="s">
        <v>526</v>
      </c>
      <c r="C2370" s="9"/>
      <c r="D2370" s="655">
        <f>学校２２頁!E37</f>
        <v>0</v>
      </c>
      <c r="E2370" s="329" t="s">
        <v>517</v>
      </c>
      <c r="F2370" s="329" t="s">
        <v>110</v>
      </c>
      <c r="H2370" s="4" t="str">
        <f t="shared" si="129"/>
        <v>Ⅴ-2-全・専・単</v>
      </c>
      <c r="J2370" s="4">
        <f t="shared" si="128"/>
        <v>1</v>
      </c>
    </row>
    <row r="2371" spans="1:10" ht="18" customHeight="1">
      <c r="A2371" s="372"/>
      <c r="B2371" s="589" t="s">
        <v>527</v>
      </c>
      <c r="C2371" s="812"/>
      <c r="D2371" s="795">
        <f>学校２２頁!E38</f>
        <v>0</v>
      </c>
      <c r="E2371" s="329" t="s">
        <v>517</v>
      </c>
      <c r="F2371" s="329" t="s">
        <v>110</v>
      </c>
      <c r="H2371" s="4" t="str">
        <f t="shared" si="129"/>
        <v>Ⅴ-2-全・専・計</v>
      </c>
      <c r="J2371" s="4">
        <f t="shared" si="128"/>
        <v>1</v>
      </c>
    </row>
    <row r="2372" spans="1:10" ht="18" customHeight="1">
      <c r="A2372" s="366"/>
      <c r="B2372" s="370" t="s">
        <v>528</v>
      </c>
      <c r="C2372" s="622"/>
      <c r="D2372" s="657">
        <f>学校２２頁!F33</f>
        <v>0</v>
      </c>
      <c r="E2372" s="329" t="s">
        <v>517</v>
      </c>
      <c r="F2372" s="329" t="s">
        <v>110</v>
      </c>
      <c r="H2372" s="4" t="str">
        <f t="shared" si="129"/>
        <v>Ⅴ-2-全・総・1</v>
      </c>
      <c r="J2372" s="4">
        <f t="shared" si="128"/>
        <v>1</v>
      </c>
    </row>
    <row r="2373" spans="1:10" ht="18" customHeight="1">
      <c r="A2373" s="369"/>
      <c r="B2373" s="367" t="s">
        <v>529</v>
      </c>
      <c r="C2373" s="9"/>
      <c r="D2373" s="655">
        <f>学校２２頁!F34</f>
        <v>0</v>
      </c>
      <c r="E2373" s="329" t="s">
        <v>517</v>
      </c>
      <c r="F2373" s="329" t="s">
        <v>110</v>
      </c>
      <c r="H2373" s="4" t="str">
        <f t="shared" si="129"/>
        <v>Ⅴ-2-全・総・2</v>
      </c>
      <c r="J2373" s="4">
        <f t="shared" si="128"/>
        <v>1</v>
      </c>
    </row>
    <row r="2374" spans="1:10" ht="18" customHeight="1">
      <c r="A2374" s="369"/>
      <c r="B2374" s="367" t="s">
        <v>530</v>
      </c>
      <c r="C2374" s="9"/>
      <c r="D2374" s="655">
        <f>学校２２頁!F35</f>
        <v>0</v>
      </c>
      <c r="E2374" s="329" t="s">
        <v>517</v>
      </c>
      <c r="F2374" s="329" t="s">
        <v>110</v>
      </c>
      <c r="H2374" s="4" t="str">
        <f t="shared" si="129"/>
        <v>Ⅴ-2-全・総・3</v>
      </c>
      <c r="J2374" s="4">
        <f t="shared" si="128"/>
        <v>1</v>
      </c>
    </row>
    <row r="2375" spans="1:10" ht="18" customHeight="1">
      <c r="A2375" s="369"/>
      <c r="B2375" s="367" t="s">
        <v>531</v>
      </c>
      <c r="C2375" s="9"/>
      <c r="D2375" s="655">
        <f>学校２２頁!F37</f>
        <v>0</v>
      </c>
      <c r="E2375" s="329" t="s">
        <v>517</v>
      </c>
      <c r="F2375" s="329" t="s">
        <v>110</v>
      </c>
      <c r="H2375" s="4" t="str">
        <f t="shared" si="129"/>
        <v>Ⅴ-2-全・総・単</v>
      </c>
      <c r="J2375" s="4">
        <f t="shared" si="128"/>
        <v>1</v>
      </c>
    </row>
    <row r="2376" spans="1:10" ht="18" customHeight="1">
      <c r="A2376" s="372"/>
      <c r="B2376" s="589" t="s">
        <v>532</v>
      </c>
      <c r="C2376" s="812"/>
      <c r="D2376" s="795">
        <f>学校２２頁!F38</f>
        <v>0</v>
      </c>
      <c r="E2376" s="329" t="s">
        <v>517</v>
      </c>
      <c r="F2376" s="329" t="s">
        <v>110</v>
      </c>
      <c r="H2376" s="4" t="str">
        <f t="shared" si="129"/>
        <v>Ⅴ-2-全・総・計</v>
      </c>
      <c r="J2376" s="4">
        <f t="shared" si="128"/>
        <v>1</v>
      </c>
    </row>
    <row r="2377" spans="1:10" ht="18" customHeight="1">
      <c r="A2377" s="366"/>
      <c r="B2377" s="370" t="s">
        <v>441</v>
      </c>
      <c r="C2377" s="622"/>
      <c r="D2377" s="657">
        <f>学校２２頁!G33</f>
        <v>0</v>
      </c>
      <c r="E2377" s="329" t="s">
        <v>517</v>
      </c>
      <c r="F2377" s="329" t="s">
        <v>110</v>
      </c>
      <c r="H2377" s="4" t="str">
        <f t="shared" si="129"/>
        <v>Ⅴ-2-定・1</v>
      </c>
      <c r="J2377" s="4">
        <f t="shared" si="128"/>
        <v>1</v>
      </c>
    </row>
    <row r="2378" spans="1:10" ht="18" customHeight="1">
      <c r="A2378" s="369"/>
      <c r="B2378" s="367" t="s">
        <v>442</v>
      </c>
      <c r="C2378" s="9"/>
      <c r="D2378" s="655">
        <f>学校２２頁!G34</f>
        <v>0</v>
      </c>
      <c r="E2378" s="329" t="s">
        <v>517</v>
      </c>
      <c r="F2378" s="329" t="s">
        <v>110</v>
      </c>
      <c r="H2378" s="4" t="str">
        <f t="shared" ref="H2378:H2389" si="130">E2378&amp;F2378&amp;G2378&amp;B2378</f>
        <v>Ⅴ-2-定・2</v>
      </c>
      <c r="J2378" s="4">
        <f t="shared" si="128"/>
        <v>1</v>
      </c>
    </row>
    <row r="2379" spans="1:10" ht="18" customHeight="1">
      <c r="A2379" s="369"/>
      <c r="B2379" s="367" t="s">
        <v>443</v>
      </c>
      <c r="C2379" s="9"/>
      <c r="D2379" s="655">
        <f>学校２２頁!G35</f>
        <v>0</v>
      </c>
      <c r="E2379" s="329" t="s">
        <v>517</v>
      </c>
      <c r="F2379" s="329" t="s">
        <v>110</v>
      </c>
      <c r="H2379" s="4" t="str">
        <f t="shared" si="130"/>
        <v>Ⅴ-2-定・3</v>
      </c>
      <c r="J2379" s="4">
        <f t="shared" si="128"/>
        <v>1</v>
      </c>
    </row>
    <row r="2380" spans="1:10" ht="18" customHeight="1">
      <c r="A2380" s="369"/>
      <c r="B2380" s="367" t="s">
        <v>444</v>
      </c>
      <c r="C2380" s="9"/>
      <c r="D2380" s="655">
        <f>学校２２頁!G36</f>
        <v>0</v>
      </c>
      <c r="E2380" s="329" t="s">
        <v>517</v>
      </c>
      <c r="F2380" s="329" t="s">
        <v>110</v>
      </c>
      <c r="H2380" s="4" t="str">
        <f t="shared" si="130"/>
        <v>Ⅴ-2-定・4</v>
      </c>
      <c r="J2380" s="4">
        <f t="shared" si="128"/>
        <v>1</v>
      </c>
    </row>
    <row r="2381" spans="1:10" ht="18" customHeight="1">
      <c r="A2381" s="369"/>
      <c r="B2381" s="367" t="s">
        <v>445</v>
      </c>
      <c r="C2381" s="622"/>
      <c r="D2381" s="655">
        <f>学校２２頁!G37</f>
        <v>0</v>
      </c>
      <c r="E2381" s="329" t="s">
        <v>517</v>
      </c>
      <c r="F2381" s="329" t="s">
        <v>110</v>
      </c>
      <c r="H2381" s="4" t="str">
        <f t="shared" si="130"/>
        <v>Ⅴ-2-定・単</v>
      </c>
      <c r="J2381" s="4">
        <f t="shared" si="128"/>
        <v>1</v>
      </c>
    </row>
    <row r="2382" spans="1:10" ht="18" customHeight="1">
      <c r="A2382" s="865"/>
      <c r="B2382" s="589" t="s">
        <v>538</v>
      </c>
      <c r="C2382" s="812"/>
      <c r="D2382" s="795">
        <f>学校２２頁!G38</f>
        <v>0</v>
      </c>
      <c r="E2382" s="329" t="s">
        <v>517</v>
      </c>
      <c r="F2382" s="329" t="s">
        <v>110</v>
      </c>
      <c r="H2382" s="4" t="str">
        <f t="shared" si="130"/>
        <v>Ⅴ-2-定・計</v>
      </c>
      <c r="J2382" s="4">
        <f t="shared" si="128"/>
        <v>1</v>
      </c>
    </row>
    <row r="2383" spans="1:10" ht="18" customHeight="1">
      <c r="A2383" s="373"/>
      <c r="B2383" s="370" t="s">
        <v>539</v>
      </c>
      <c r="C2383" s="622"/>
      <c r="D2383" s="657">
        <f>学校２２頁!H33</f>
        <v>0</v>
      </c>
      <c r="E2383" s="329" t="s">
        <v>517</v>
      </c>
      <c r="F2383" s="329" t="s">
        <v>110</v>
      </c>
      <c r="H2383" s="4" t="str">
        <f t="shared" si="130"/>
        <v>Ⅴ-2-通・1</v>
      </c>
      <c r="J2383" s="4">
        <f t="shared" si="128"/>
        <v>1</v>
      </c>
    </row>
    <row r="2384" spans="1:10" ht="18" customHeight="1">
      <c r="A2384" s="369"/>
      <c r="B2384" s="367" t="s">
        <v>540</v>
      </c>
      <c r="C2384" s="9"/>
      <c r="D2384" s="655">
        <f>学校２２頁!H34</f>
        <v>0</v>
      </c>
      <c r="E2384" s="329" t="s">
        <v>517</v>
      </c>
      <c r="F2384" s="329" t="s">
        <v>110</v>
      </c>
      <c r="H2384" s="4" t="str">
        <f t="shared" si="130"/>
        <v>Ⅴ-2-通・2</v>
      </c>
      <c r="J2384" s="4">
        <f t="shared" si="128"/>
        <v>1</v>
      </c>
    </row>
    <row r="2385" spans="1:10" ht="18" customHeight="1">
      <c r="A2385" s="369"/>
      <c r="B2385" s="367" t="s">
        <v>541</v>
      </c>
      <c r="C2385" s="9"/>
      <c r="D2385" s="655">
        <f>学校２２頁!H35</f>
        <v>0</v>
      </c>
      <c r="E2385" s="329" t="s">
        <v>517</v>
      </c>
      <c r="F2385" s="329" t="s">
        <v>110</v>
      </c>
      <c r="H2385" s="4" t="str">
        <f t="shared" si="130"/>
        <v>Ⅴ-2-通・3</v>
      </c>
      <c r="J2385" s="4">
        <f t="shared" si="128"/>
        <v>1</v>
      </c>
    </row>
    <row r="2386" spans="1:10" ht="18" customHeight="1">
      <c r="A2386" s="369"/>
      <c r="B2386" s="367" t="s">
        <v>542</v>
      </c>
      <c r="C2386" s="9"/>
      <c r="D2386" s="655">
        <f>学校２２頁!H36</f>
        <v>0</v>
      </c>
      <c r="E2386" s="329" t="s">
        <v>517</v>
      </c>
      <c r="F2386" s="329" t="s">
        <v>110</v>
      </c>
      <c r="H2386" s="4" t="str">
        <f>E2386&amp;F2386&amp;G2386&amp;B2386</f>
        <v>Ⅴ-2-通・4</v>
      </c>
      <c r="J2386" s="4">
        <f t="shared" si="128"/>
        <v>1</v>
      </c>
    </row>
    <row r="2387" spans="1:10" ht="18" customHeight="1">
      <c r="A2387" s="369"/>
      <c r="B2387" s="367" t="s">
        <v>543</v>
      </c>
      <c r="C2387" s="9"/>
      <c r="D2387" s="655">
        <f>学校２２頁!H37</f>
        <v>0</v>
      </c>
      <c r="E2387" s="329" t="s">
        <v>517</v>
      </c>
      <c r="F2387" s="329" t="s">
        <v>110</v>
      </c>
      <c r="H2387" s="4" t="str">
        <f t="shared" si="130"/>
        <v>Ⅴ-2-通・単</v>
      </c>
      <c r="J2387" s="4">
        <f t="shared" si="128"/>
        <v>1</v>
      </c>
    </row>
    <row r="2388" spans="1:10" ht="18" customHeight="1">
      <c r="A2388" s="372"/>
      <c r="B2388" s="589" t="s">
        <v>544</v>
      </c>
      <c r="C2388" s="812"/>
      <c r="D2388" s="795">
        <f>学校２２頁!H38</f>
        <v>0</v>
      </c>
      <c r="E2388" s="329" t="s">
        <v>517</v>
      </c>
      <c r="F2388" s="329" t="s">
        <v>110</v>
      </c>
      <c r="H2388" s="4" t="str">
        <f t="shared" si="130"/>
        <v>Ⅴ-2-通・計</v>
      </c>
      <c r="J2388" s="4">
        <f t="shared" si="128"/>
        <v>1</v>
      </c>
    </row>
    <row r="2389" spans="1:10" ht="18" customHeight="1">
      <c r="A2389" s="374"/>
      <c r="B2389" s="375" t="s">
        <v>545</v>
      </c>
      <c r="C2389" s="622"/>
      <c r="D2389" s="657">
        <f>学校２２頁!I33</f>
        <v>0</v>
      </c>
      <c r="E2389" s="329" t="s">
        <v>517</v>
      </c>
      <c r="F2389" s="329" t="s">
        <v>110</v>
      </c>
      <c r="H2389" s="4" t="str">
        <f t="shared" si="130"/>
        <v>Ⅴ-2-計・1</v>
      </c>
      <c r="J2389" s="4">
        <f t="shared" si="128"/>
        <v>1</v>
      </c>
    </row>
    <row r="2390" spans="1:10" ht="18" customHeight="1">
      <c r="A2390" s="376"/>
      <c r="B2390" s="377" t="s">
        <v>546</v>
      </c>
      <c r="C2390" s="9"/>
      <c r="D2390" s="655">
        <f>学校２２頁!I34</f>
        <v>0</v>
      </c>
      <c r="E2390" s="329" t="s">
        <v>517</v>
      </c>
      <c r="F2390" s="329" t="s">
        <v>110</v>
      </c>
      <c r="H2390" s="4" t="str">
        <f t="shared" ref="H2390:H2399" si="131">E2390&amp;F2390&amp;G2390&amp;B2390</f>
        <v>Ⅴ-2-計・2</v>
      </c>
      <c r="J2390" s="4">
        <f t="shared" si="128"/>
        <v>1</v>
      </c>
    </row>
    <row r="2391" spans="1:10" ht="18" customHeight="1">
      <c r="A2391" s="376"/>
      <c r="B2391" s="377" t="s">
        <v>547</v>
      </c>
      <c r="C2391" s="9"/>
      <c r="D2391" s="655">
        <f>学校２２頁!I35</f>
        <v>0</v>
      </c>
      <c r="E2391" s="329" t="s">
        <v>517</v>
      </c>
      <c r="F2391" s="329" t="s">
        <v>110</v>
      </c>
      <c r="H2391" s="4" t="str">
        <f t="shared" si="131"/>
        <v>Ⅴ-2-計・3</v>
      </c>
      <c r="J2391" s="4">
        <f t="shared" si="128"/>
        <v>1</v>
      </c>
    </row>
    <row r="2392" spans="1:10" ht="18" customHeight="1">
      <c r="A2392" s="376"/>
      <c r="B2392" s="377" t="s">
        <v>548</v>
      </c>
      <c r="C2392" s="9"/>
      <c r="D2392" s="655">
        <f>学校２２頁!I36</f>
        <v>0</v>
      </c>
      <c r="E2392" s="329" t="s">
        <v>517</v>
      </c>
      <c r="F2392" s="329" t="s">
        <v>110</v>
      </c>
      <c r="H2392" s="4" t="str">
        <f t="shared" si="131"/>
        <v>Ⅴ-2-計・4</v>
      </c>
      <c r="J2392" s="4">
        <f t="shared" si="128"/>
        <v>1</v>
      </c>
    </row>
    <row r="2393" spans="1:10" ht="18" customHeight="1">
      <c r="A2393" s="376"/>
      <c r="B2393" s="377" t="s">
        <v>549</v>
      </c>
      <c r="C2393" s="9"/>
      <c r="D2393" s="655">
        <f>学校２２頁!I37</f>
        <v>0</v>
      </c>
      <c r="E2393" s="329" t="s">
        <v>517</v>
      </c>
      <c r="F2393" s="329" t="s">
        <v>110</v>
      </c>
      <c r="H2393" s="4" t="str">
        <f t="shared" si="131"/>
        <v>Ⅴ-2-計・単</v>
      </c>
      <c r="J2393" s="4">
        <f t="shared" si="128"/>
        <v>1</v>
      </c>
    </row>
    <row r="2394" spans="1:10" ht="18" customHeight="1">
      <c r="A2394" s="378"/>
      <c r="B2394" s="590" t="s">
        <v>550</v>
      </c>
      <c r="C2394" s="812"/>
      <c r="D2394" s="795">
        <f>学校２２頁!I38</f>
        <v>0</v>
      </c>
      <c r="E2394" s="329" t="s">
        <v>517</v>
      </c>
      <c r="F2394" s="329" t="s">
        <v>110</v>
      </c>
      <c r="H2394" s="4" t="str">
        <f t="shared" si="131"/>
        <v>Ⅴ-2-計・計</v>
      </c>
      <c r="J2394" s="4">
        <f t="shared" si="128"/>
        <v>1</v>
      </c>
    </row>
    <row r="2395" spans="1:10" ht="18" customHeight="1">
      <c r="A2395" s="822" t="s">
        <v>589</v>
      </c>
      <c r="B2395" s="823"/>
      <c r="C2395" s="135"/>
      <c r="D2395" s="656"/>
      <c r="H2395" s="332" t="str">
        <f>A2395</f>
        <v>3．原級留置者数</v>
      </c>
      <c r="J2395" s="4">
        <f t="shared" si="128"/>
        <v>1</v>
      </c>
    </row>
    <row r="2396" spans="1:10" ht="18" customHeight="1">
      <c r="A2396" s="860"/>
      <c r="B2396" s="864" t="s">
        <v>516</v>
      </c>
      <c r="C2396" s="803"/>
      <c r="D2396" s="792">
        <f>学校２２頁!D$43</f>
        <v>0</v>
      </c>
      <c r="E2396" s="329" t="s">
        <v>517</v>
      </c>
      <c r="F2396" s="329" t="s">
        <v>75</v>
      </c>
      <c r="H2396" s="4" t="str">
        <f t="shared" si="131"/>
        <v>Ⅴ-3-全・普・1</v>
      </c>
      <c r="J2396" s="4">
        <f t="shared" si="128"/>
        <v>1</v>
      </c>
    </row>
    <row r="2397" spans="1:10" ht="18" customHeight="1">
      <c r="A2397" s="369"/>
      <c r="B2397" s="367" t="s">
        <v>519</v>
      </c>
      <c r="C2397" s="9"/>
      <c r="D2397" s="655">
        <f>学校２２頁!D$44</f>
        <v>0</v>
      </c>
      <c r="E2397" s="329" t="s">
        <v>517</v>
      </c>
      <c r="F2397" s="329" t="s">
        <v>75</v>
      </c>
      <c r="H2397" s="4" t="str">
        <f t="shared" si="131"/>
        <v>Ⅴ-3-全・普・2</v>
      </c>
      <c r="J2397" s="4">
        <f t="shared" si="128"/>
        <v>1</v>
      </c>
    </row>
    <row r="2398" spans="1:10" ht="18" customHeight="1">
      <c r="A2398" s="369"/>
      <c r="B2398" s="367" t="s">
        <v>520</v>
      </c>
      <c r="C2398" s="9"/>
      <c r="D2398" s="655">
        <f>学校２２頁!D$45</f>
        <v>0</v>
      </c>
      <c r="E2398" s="329" t="s">
        <v>517</v>
      </c>
      <c r="F2398" s="329" t="s">
        <v>75</v>
      </c>
      <c r="H2398" s="4" t="str">
        <f t="shared" si="131"/>
        <v>Ⅴ-3-全・普・3</v>
      </c>
      <c r="J2398" s="4">
        <f t="shared" si="128"/>
        <v>1</v>
      </c>
    </row>
    <row r="2399" spans="1:10" ht="18" customHeight="1">
      <c r="A2399" s="369"/>
      <c r="B2399" s="367" t="s">
        <v>521</v>
      </c>
      <c r="C2399" s="9"/>
      <c r="D2399" s="655">
        <f>学校２２頁!D$47</f>
        <v>0</v>
      </c>
      <c r="E2399" s="329" t="s">
        <v>517</v>
      </c>
      <c r="F2399" s="329" t="s">
        <v>75</v>
      </c>
      <c r="H2399" s="4" t="str">
        <f t="shared" si="131"/>
        <v>Ⅴ-3-全・普・単</v>
      </c>
      <c r="J2399" s="4">
        <f t="shared" si="128"/>
        <v>1</v>
      </c>
    </row>
    <row r="2400" spans="1:10" ht="18" customHeight="1">
      <c r="A2400" s="372"/>
      <c r="B2400" s="589" t="s">
        <v>522</v>
      </c>
      <c r="C2400" s="812"/>
      <c r="D2400" s="795">
        <f>学校２２頁!D$48</f>
        <v>0</v>
      </c>
      <c r="E2400" s="329" t="s">
        <v>517</v>
      </c>
      <c r="F2400" s="329" t="s">
        <v>75</v>
      </c>
      <c r="H2400" s="4" t="str">
        <f t="shared" ref="H2400:H2417" si="132">E2400&amp;F2400&amp;G2400&amp;B2400</f>
        <v>Ⅴ-3-全・普・計</v>
      </c>
      <c r="J2400" s="4">
        <f t="shared" si="128"/>
        <v>1</v>
      </c>
    </row>
    <row r="2401" spans="1:10" ht="18" customHeight="1">
      <c r="A2401" s="366"/>
      <c r="B2401" s="370" t="s">
        <v>523</v>
      </c>
      <c r="C2401" s="622"/>
      <c r="D2401" s="657">
        <f>学校２２頁!E43</f>
        <v>0</v>
      </c>
      <c r="E2401" s="329" t="s">
        <v>517</v>
      </c>
      <c r="F2401" s="329" t="s">
        <v>75</v>
      </c>
      <c r="H2401" s="4" t="str">
        <f>E2401&amp;F2401&amp;G2401&amp;B2401</f>
        <v>Ⅴ-3-全・専・1</v>
      </c>
      <c r="J2401" s="4">
        <f t="shared" si="128"/>
        <v>1</v>
      </c>
    </row>
    <row r="2402" spans="1:10" ht="18" customHeight="1">
      <c r="A2402" s="369"/>
      <c r="B2402" s="367" t="s">
        <v>524</v>
      </c>
      <c r="C2402" s="9"/>
      <c r="D2402" s="655">
        <f>学校２２頁!E44</f>
        <v>0</v>
      </c>
      <c r="E2402" s="329" t="s">
        <v>517</v>
      </c>
      <c r="F2402" s="329" t="s">
        <v>75</v>
      </c>
      <c r="H2402" s="4" t="str">
        <f t="shared" si="132"/>
        <v>Ⅴ-3-全・専・2</v>
      </c>
      <c r="J2402" s="4">
        <f t="shared" si="128"/>
        <v>1</v>
      </c>
    </row>
    <row r="2403" spans="1:10" ht="18" customHeight="1">
      <c r="A2403" s="369"/>
      <c r="B2403" s="367" t="s">
        <v>525</v>
      </c>
      <c r="C2403" s="9"/>
      <c r="D2403" s="655">
        <f>学校２２頁!E45</f>
        <v>0</v>
      </c>
      <c r="E2403" s="329" t="s">
        <v>517</v>
      </c>
      <c r="F2403" s="329" t="s">
        <v>75</v>
      </c>
      <c r="H2403" s="4" t="str">
        <f t="shared" si="132"/>
        <v>Ⅴ-3-全・専・3</v>
      </c>
      <c r="J2403" s="4">
        <f t="shared" si="128"/>
        <v>1</v>
      </c>
    </row>
    <row r="2404" spans="1:10" ht="18" customHeight="1">
      <c r="A2404" s="369"/>
      <c r="B2404" s="367" t="s">
        <v>526</v>
      </c>
      <c r="C2404" s="9"/>
      <c r="D2404" s="655">
        <f>学校２２頁!E47</f>
        <v>0</v>
      </c>
      <c r="E2404" s="329" t="s">
        <v>517</v>
      </c>
      <c r="F2404" s="329" t="s">
        <v>75</v>
      </c>
      <c r="H2404" s="4" t="str">
        <f t="shared" si="132"/>
        <v>Ⅴ-3-全・専・単</v>
      </c>
      <c r="J2404" s="4">
        <f t="shared" si="128"/>
        <v>1</v>
      </c>
    </row>
    <row r="2405" spans="1:10" ht="18" customHeight="1">
      <c r="A2405" s="372"/>
      <c r="B2405" s="589" t="s">
        <v>527</v>
      </c>
      <c r="C2405" s="812"/>
      <c r="D2405" s="795">
        <f>学校２２頁!E48</f>
        <v>0</v>
      </c>
      <c r="E2405" s="329" t="s">
        <v>517</v>
      </c>
      <c r="F2405" s="329" t="s">
        <v>75</v>
      </c>
      <c r="H2405" s="4" t="str">
        <f t="shared" si="132"/>
        <v>Ⅴ-3-全・専・計</v>
      </c>
      <c r="J2405" s="4">
        <f t="shared" si="128"/>
        <v>1</v>
      </c>
    </row>
    <row r="2406" spans="1:10" ht="18" customHeight="1">
      <c r="A2406" s="366"/>
      <c r="B2406" s="370" t="s">
        <v>528</v>
      </c>
      <c r="C2406" s="15"/>
      <c r="D2406" s="792">
        <f>学校２２頁!F43</f>
        <v>0</v>
      </c>
      <c r="E2406" s="329" t="s">
        <v>517</v>
      </c>
      <c r="F2406" s="329" t="s">
        <v>75</v>
      </c>
      <c r="H2406" s="4" t="str">
        <f t="shared" si="132"/>
        <v>Ⅴ-3-全・総・1</v>
      </c>
      <c r="J2406" s="4">
        <f t="shared" si="128"/>
        <v>1</v>
      </c>
    </row>
    <row r="2407" spans="1:10" ht="18" customHeight="1">
      <c r="A2407" s="369"/>
      <c r="B2407" s="367" t="s">
        <v>529</v>
      </c>
      <c r="C2407" s="16"/>
      <c r="D2407" s="655">
        <f>学校２２頁!F44</f>
        <v>0</v>
      </c>
      <c r="E2407" s="329" t="s">
        <v>517</v>
      </c>
      <c r="F2407" s="329" t="s">
        <v>75</v>
      </c>
      <c r="H2407" s="4" t="str">
        <f t="shared" si="132"/>
        <v>Ⅴ-3-全・総・2</v>
      </c>
      <c r="J2407" s="4">
        <f t="shared" si="128"/>
        <v>1</v>
      </c>
    </row>
    <row r="2408" spans="1:10" ht="18" customHeight="1">
      <c r="A2408" s="369"/>
      <c r="B2408" s="367" t="s">
        <v>530</v>
      </c>
      <c r="C2408" s="16"/>
      <c r="D2408" s="655">
        <f>学校２２頁!F45</f>
        <v>0</v>
      </c>
      <c r="E2408" s="329" t="s">
        <v>517</v>
      </c>
      <c r="F2408" s="329" t="s">
        <v>75</v>
      </c>
      <c r="H2408" s="4" t="str">
        <f t="shared" si="132"/>
        <v>Ⅴ-3-全・総・3</v>
      </c>
      <c r="J2408" s="4">
        <f t="shared" si="128"/>
        <v>1</v>
      </c>
    </row>
    <row r="2409" spans="1:10" ht="18" customHeight="1">
      <c r="A2409" s="369"/>
      <c r="B2409" s="367" t="s">
        <v>531</v>
      </c>
      <c r="C2409" s="16"/>
      <c r="D2409" s="655">
        <f>学校２２頁!F47</f>
        <v>0</v>
      </c>
      <c r="E2409" s="329" t="s">
        <v>517</v>
      </c>
      <c r="F2409" s="329" t="s">
        <v>75</v>
      </c>
      <c r="H2409" s="4" t="str">
        <f t="shared" si="132"/>
        <v>Ⅴ-3-全・総・単</v>
      </c>
      <c r="J2409" s="4">
        <f t="shared" si="128"/>
        <v>1</v>
      </c>
    </row>
    <row r="2410" spans="1:10" ht="18" customHeight="1">
      <c r="A2410" s="372"/>
      <c r="B2410" s="589" t="s">
        <v>532</v>
      </c>
      <c r="C2410" s="794"/>
      <c r="D2410" s="795">
        <f>学校２２頁!F48</f>
        <v>0</v>
      </c>
      <c r="E2410" s="329" t="s">
        <v>517</v>
      </c>
      <c r="F2410" s="329" t="s">
        <v>75</v>
      </c>
      <c r="H2410" s="4" t="str">
        <f t="shared" si="132"/>
        <v>Ⅴ-3-全・総・計</v>
      </c>
      <c r="J2410" s="4">
        <f t="shared" si="128"/>
        <v>1</v>
      </c>
    </row>
    <row r="2411" spans="1:10" ht="18" customHeight="1">
      <c r="A2411" s="366"/>
      <c r="B2411" s="370" t="s">
        <v>441</v>
      </c>
      <c r="C2411" s="15"/>
      <c r="D2411" s="657">
        <f>学校２２頁!G43</f>
        <v>0</v>
      </c>
      <c r="E2411" s="329" t="s">
        <v>517</v>
      </c>
      <c r="F2411" s="329" t="s">
        <v>75</v>
      </c>
      <c r="H2411" s="4" t="str">
        <f t="shared" si="132"/>
        <v>Ⅴ-3-定・1</v>
      </c>
      <c r="J2411" s="4">
        <f t="shared" si="128"/>
        <v>1</v>
      </c>
    </row>
    <row r="2412" spans="1:10" ht="18" customHeight="1">
      <c r="A2412" s="369"/>
      <c r="B2412" s="367" t="s">
        <v>442</v>
      </c>
      <c r="D2412" s="666">
        <f>学校２２頁!G44</f>
        <v>0</v>
      </c>
      <c r="E2412" s="329" t="s">
        <v>517</v>
      </c>
      <c r="F2412" s="329" t="s">
        <v>75</v>
      </c>
      <c r="H2412" s="4" t="str">
        <f t="shared" si="132"/>
        <v>Ⅴ-3-定・2</v>
      </c>
      <c r="J2412" s="4">
        <f t="shared" si="128"/>
        <v>1</v>
      </c>
    </row>
    <row r="2413" spans="1:10" ht="18" customHeight="1">
      <c r="A2413" s="369"/>
      <c r="B2413" s="367" t="s">
        <v>443</v>
      </c>
      <c r="C2413" s="15"/>
      <c r="D2413" s="667">
        <f>学校２２頁!G45</f>
        <v>0</v>
      </c>
      <c r="E2413" s="329" t="s">
        <v>517</v>
      </c>
      <c r="F2413" s="329" t="s">
        <v>75</v>
      </c>
      <c r="H2413" s="4" t="str">
        <f t="shared" si="132"/>
        <v>Ⅴ-3-定・3</v>
      </c>
      <c r="J2413" s="4">
        <f t="shared" si="128"/>
        <v>1</v>
      </c>
    </row>
    <row r="2414" spans="1:10" ht="18" customHeight="1">
      <c r="A2414" s="369"/>
      <c r="B2414" s="367" t="s">
        <v>444</v>
      </c>
      <c r="C2414" s="15"/>
      <c r="D2414" s="658">
        <f>学校２２頁!G46</f>
        <v>0</v>
      </c>
      <c r="E2414" s="329" t="s">
        <v>517</v>
      </c>
      <c r="F2414" s="329" t="s">
        <v>75</v>
      </c>
      <c r="H2414" s="4" t="str">
        <f t="shared" si="132"/>
        <v>Ⅴ-3-定・4</v>
      </c>
      <c r="J2414" s="4">
        <f t="shared" ref="J2414:J2482" si="133">COUNTIF($H$2:$H$2903,H2414)</f>
        <v>1</v>
      </c>
    </row>
    <row r="2415" spans="1:10" ht="18" customHeight="1">
      <c r="A2415" s="369"/>
      <c r="B2415" s="367" t="s">
        <v>445</v>
      </c>
      <c r="C2415" s="859"/>
      <c r="D2415" s="655">
        <f>学校２２頁!G47</f>
        <v>0</v>
      </c>
      <c r="E2415" s="329" t="s">
        <v>517</v>
      </c>
      <c r="F2415" s="329" t="s">
        <v>75</v>
      </c>
      <c r="H2415" s="4" t="str">
        <f t="shared" si="132"/>
        <v>Ⅴ-3-定・単</v>
      </c>
      <c r="J2415" s="4">
        <f t="shared" si="133"/>
        <v>1</v>
      </c>
    </row>
    <row r="2416" spans="1:10" ht="18" customHeight="1">
      <c r="A2416" s="366"/>
      <c r="B2416" s="589" t="s">
        <v>538</v>
      </c>
      <c r="C2416" s="794"/>
      <c r="D2416" s="657">
        <f>学校２２頁!G48</f>
        <v>0</v>
      </c>
      <c r="E2416" s="329" t="s">
        <v>517</v>
      </c>
      <c r="F2416" s="329" t="s">
        <v>75</v>
      </c>
      <c r="H2416" s="4" t="str">
        <f t="shared" si="132"/>
        <v>Ⅴ-3-定・計</v>
      </c>
      <c r="J2416" s="4">
        <f t="shared" si="133"/>
        <v>1</v>
      </c>
    </row>
    <row r="2417" spans="1:10" ht="18" customHeight="1">
      <c r="A2417" s="373"/>
      <c r="B2417" s="370" t="s">
        <v>539</v>
      </c>
      <c r="C2417" s="845"/>
      <c r="D2417" s="844">
        <f>学校２２頁!H43</f>
        <v>0</v>
      </c>
      <c r="E2417" s="329" t="s">
        <v>517</v>
      </c>
      <c r="F2417" s="329" t="s">
        <v>75</v>
      </c>
      <c r="H2417" s="4" t="str">
        <f t="shared" si="132"/>
        <v>Ⅴ-3-通・1</v>
      </c>
      <c r="J2417" s="4">
        <f t="shared" si="133"/>
        <v>1</v>
      </c>
    </row>
    <row r="2418" spans="1:10" ht="18" customHeight="1">
      <c r="A2418" s="369"/>
      <c r="B2418" s="367" t="s">
        <v>540</v>
      </c>
      <c r="C2418" s="15"/>
      <c r="D2418" s="657">
        <f>学校２２頁!H44</f>
        <v>0</v>
      </c>
      <c r="E2418" s="329" t="s">
        <v>517</v>
      </c>
      <c r="F2418" s="329" t="s">
        <v>75</v>
      </c>
      <c r="H2418" s="4" t="str">
        <f t="shared" ref="H2418:H2428" si="134">E2418&amp;F2418&amp;G2418&amp;B2418</f>
        <v>Ⅴ-3-通・2</v>
      </c>
      <c r="J2418" s="4">
        <f t="shared" si="133"/>
        <v>1</v>
      </c>
    </row>
    <row r="2419" spans="1:10" ht="18" customHeight="1">
      <c r="A2419" s="369"/>
      <c r="B2419" s="367" t="s">
        <v>541</v>
      </c>
      <c r="C2419" s="650"/>
      <c r="D2419" s="658">
        <f>学校２２頁!H45</f>
        <v>0</v>
      </c>
      <c r="E2419" s="329" t="s">
        <v>517</v>
      </c>
      <c r="F2419" s="329" t="s">
        <v>75</v>
      </c>
      <c r="H2419" s="4" t="str">
        <f t="shared" si="134"/>
        <v>Ⅴ-3-通・3</v>
      </c>
      <c r="J2419" s="4">
        <f t="shared" si="133"/>
        <v>1</v>
      </c>
    </row>
    <row r="2420" spans="1:10" ht="18" customHeight="1">
      <c r="A2420" s="369"/>
      <c r="B2420" s="367" t="s">
        <v>542</v>
      </c>
      <c r="C2420" s="16"/>
      <c r="D2420" s="655">
        <f>学校２２頁!H46</f>
        <v>0</v>
      </c>
      <c r="E2420" s="329" t="s">
        <v>517</v>
      </c>
      <c r="F2420" s="329" t="s">
        <v>75</v>
      </c>
      <c r="H2420" s="4" t="str">
        <f t="shared" si="134"/>
        <v>Ⅴ-3-通・4</v>
      </c>
      <c r="J2420" s="4">
        <f t="shared" si="133"/>
        <v>1</v>
      </c>
    </row>
    <row r="2421" spans="1:10" ht="18" customHeight="1">
      <c r="A2421" s="369"/>
      <c r="B2421" s="367" t="s">
        <v>543</v>
      </c>
      <c r="C2421" s="15"/>
      <c r="D2421" s="657">
        <f>学校２２頁!H47</f>
        <v>0</v>
      </c>
      <c r="E2421" s="329" t="s">
        <v>517</v>
      </c>
      <c r="F2421" s="329" t="s">
        <v>75</v>
      </c>
      <c r="H2421" s="4" t="str">
        <f t="shared" si="134"/>
        <v>Ⅴ-3-通・単</v>
      </c>
      <c r="J2421" s="4">
        <f t="shared" si="133"/>
        <v>1</v>
      </c>
    </row>
    <row r="2422" spans="1:10" ht="18" customHeight="1">
      <c r="A2422" s="372"/>
      <c r="B2422" s="589" t="s">
        <v>544</v>
      </c>
      <c r="C2422" s="794"/>
      <c r="D2422" s="795">
        <f>学校２２頁!H48</f>
        <v>0</v>
      </c>
      <c r="E2422" s="329" t="s">
        <v>517</v>
      </c>
      <c r="F2422" s="329" t="s">
        <v>75</v>
      </c>
      <c r="H2422" s="4" t="str">
        <f t="shared" si="134"/>
        <v>Ⅴ-3-通・計</v>
      </c>
      <c r="J2422" s="4">
        <f t="shared" si="133"/>
        <v>1</v>
      </c>
    </row>
    <row r="2423" spans="1:10" ht="18" customHeight="1">
      <c r="A2423" s="374"/>
      <c r="B2423" s="375" t="s">
        <v>545</v>
      </c>
      <c r="C2423" s="15"/>
      <c r="D2423" s="657">
        <f>学校２２頁!I43</f>
        <v>0</v>
      </c>
      <c r="E2423" s="329" t="s">
        <v>517</v>
      </c>
      <c r="F2423" s="329" t="s">
        <v>75</v>
      </c>
      <c r="H2423" s="4" t="str">
        <f t="shared" si="134"/>
        <v>Ⅴ-3-計・1</v>
      </c>
      <c r="J2423" s="4">
        <f t="shared" si="133"/>
        <v>1</v>
      </c>
    </row>
    <row r="2424" spans="1:10" ht="18" customHeight="1">
      <c r="A2424" s="376"/>
      <c r="B2424" s="377" t="s">
        <v>546</v>
      </c>
      <c r="C2424" s="15"/>
      <c r="D2424" s="655">
        <f>学校２２頁!I44</f>
        <v>0</v>
      </c>
      <c r="E2424" s="329" t="s">
        <v>517</v>
      </c>
      <c r="F2424" s="329" t="s">
        <v>75</v>
      </c>
      <c r="H2424" s="4" t="str">
        <f t="shared" si="134"/>
        <v>Ⅴ-3-計・2</v>
      </c>
      <c r="J2424" s="4">
        <f t="shared" si="133"/>
        <v>1</v>
      </c>
    </row>
    <row r="2425" spans="1:10" ht="18" customHeight="1">
      <c r="A2425" s="376"/>
      <c r="B2425" s="377" t="s">
        <v>547</v>
      </c>
      <c r="C2425" s="15"/>
      <c r="D2425" s="657">
        <f>学校２２頁!I45</f>
        <v>0</v>
      </c>
      <c r="E2425" s="329" t="s">
        <v>517</v>
      </c>
      <c r="F2425" s="329" t="s">
        <v>75</v>
      </c>
      <c r="H2425" s="4" t="str">
        <f t="shared" si="134"/>
        <v>Ⅴ-3-計・3</v>
      </c>
      <c r="J2425" s="4">
        <f t="shared" si="133"/>
        <v>1</v>
      </c>
    </row>
    <row r="2426" spans="1:10" ht="18" customHeight="1">
      <c r="A2426" s="376"/>
      <c r="B2426" s="377" t="s">
        <v>548</v>
      </c>
      <c r="C2426" s="16"/>
      <c r="D2426" s="655">
        <f>学校２２頁!I46</f>
        <v>0</v>
      </c>
      <c r="E2426" s="329" t="s">
        <v>517</v>
      </c>
      <c r="F2426" s="329" t="s">
        <v>75</v>
      </c>
      <c r="H2426" s="4" t="str">
        <f t="shared" si="134"/>
        <v>Ⅴ-3-計・4</v>
      </c>
      <c r="J2426" s="4">
        <f t="shared" si="133"/>
        <v>1</v>
      </c>
    </row>
    <row r="2427" spans="1:10" ht="18" customHeight="1">
      <c r="A2427" s="376"/>
      <c r="B2427" s="377" t="s">
        <v>549</v>
      </c>
      <c r="C2427" s="16"/>
      <c r="D2427" s="655">
        <f>学校２２頁!I47</f>
        <v>0</v>
      </c>
      <c r="E2427" s="329" t="s">
        <v>517</v>
      </c>
      <c r="F2427" s="329" t="s">
        <v>75</v>
      </c>
      <c r="H2427" s="4" t="str">
        <f t="shared" si="134"/>
        <v>Ⅴ-3-計・単</v>
      </c>
      <c r="J2427" s="4">
        <f t="shared" si="133"/>
        <v>1</v>
      </c>
    </row>
    <row r="2428" spans="1:10" ht="18" customHeight="1">
      <c r="A2428" s="378"/>
      <c r="B2428" s="590" t="s">
        <v>550</v>
      </c>
      <c r="C2428" s="187"/>
      <c r="D2428" s="656">
        <f>学校２２頁!I48</f>
        <v>0</v>
      </c>
      <c r="E2428" s="329" t="s">
        <v>517</v>
      </c>
      <c r="F2428" s="329" t="s">
        <v>75</v>
      </c>
      <c r="H2428" s="4" t="str">
        <f t="shared" si="134"/>
        <v>Ⅴ-3-計・計</v>
      </c>
      <c r="J2428" s="4">
        <f t="shared" si="133"/>
        <v>1</v>
      </c>
    </row>
    <row r="2429" spans="1:10" ht="18" customHeight="1">
      <c r="A2429" s="598" t="s">
        <v>590</v>
      </c>
      <c r="B2429" s="599"/>
      <c r="C2429" s="797"/>
      <c r="D2429" s="798"/>
      <c r="H2429" s="332" t="str">
        <f>A2429</f>
        <v>調査Ⅵ（自殺）</v>
      </c>
      <c r="J2429" s="4">
        <f t="shared" si="133"/>
        <v>1</v>
      </c>
    </row>
    <row r="2430" spans="1:10" ht="18" customHeight="1">
      <c r="A2430" s="796" t="s">
        <v>591</v>
      </c>
      <c r="B2430" s="797"/>
      <c r="C2430" s="858"/>
      <c r="D2430" s="790"/>
      <c r="H2430" s="332" t="str">
        <f>A2430</f>
        <v>1．自殺に係る調査を実施した件数</v>
      </c>
      <c r="J2430" s="4">
        <f t="shared" si="133"/>
        <v>1</v>
      </c>
    </row>
    <row r="2431" spans="1:10" ht="18" customHeight="1">
      <c r="A2431" s="866" t="s">
        <v>592</v>
      </c>
      <c r="B2431" s="867" t="s">
        <v>593</v>
      </c>
      <c r="C2431" s="15"/>
      <c r="D2431" s="657">
        <f>学校２３頁!J$12</f>
        <v>0</v>
      </c>
      <c r="E2431" s="329" t="s">
        <v>594</v>
      </c>
      <c r="F2431" s="329" t="s">
        <v>97</v>
      </c>
      <c r="G2431" s="329" t="s">
        <v>98</v>
      </c>
      <c r="H2431" s="4" t="str">
        <f t="shared" ref="H2431:H2454" si="135">E2431&amp;F2431&amp;G2431&amp;B2431</f>
        <v>Ⅵ-1-小-1年・男</v>
      </c>
      <c r="J2431" s="4">
        <f t="shared" si="133"/>
        <v>1</v>
      </c>
    </row>
    <row r="2432" spans="1:10" ht="18" customHeight="1">
      <c r="A2432" s="600"/>
      <c r="B2432" s="601" t="s">
        <v>595</v>
      </c>
      <c r="C2432" s="16"/>
      <c r="D2432" s="655">
        <f>学校２３頁!K$12</f>
        <v>0</v>
      </c>
      <c r="E2432" s="329" t="s">
        <v>594</v>
      </c>
      <c r="F2432" s="329" t="s">
        <v>97</v>
      </c>
      <c r="G2432" s="329" t="s">
        <v>98</v>
      </c>
      <c r="H2432" s="4" t="str">
        <f t="shared" si="135"/>
        <v>Ⅵ-1-小-1年・女</v>
      </c>
      <c r="J2432" s="4">
        <f t="shared" si="133"/>
        <v>1</v>
      </c>
    </row>
    <row r="2433" spans="1:10" ht="18" customHeight="1">
      <c r="A2433" s="600"/>
      <c r="B2433" s="868" t="s">
        <v>596</v>
      </c>
      <c r="C2433" s="794"/>
      <c r="D2433" s="795">
        <f>学校２３頁!L$12</f>
        <v>0</v>
      </c>
      <c r="E2433" s="329" t="s">
        <v>594</v>
      </c>
      <c r="F2433" s="329" t="s">
        <v>97</v>
      </c>
      <c r="G2433" s="329" t="s">
        <v>98</v>
      </c>
      <c r="H2433" s="4" t="str">
        <f t="shared" si="135"/>
        <v>Ⅵ-1-小-1年合計</v>
      </c>
      <c r="J2433" s="4">
        <f t="shared" si="133"/>
        <v>1</v>
      </c>
    </row>
    <row r="2434" spans="1:10" ht="18" customHeight="1">
      <c r="A2434" s="600"/>
      <c r="B2434" s="869" t="s">
        <v>597</v>
      </c>
      <c r="C2434" s="15"/>
      <c r="D2434" s="657">
        <f>学校２３頁!M$12</f>
        <v>0</v>
      </c>
      <c r="E2434" s="329" t="s">
        <v>594</v>
      </c>
      <c r="F2434" s="329" t="s">
        <v>97</v>
      </c>
      <c r="G2434" s="329" t="s">
        <v>98</v>
      </c>
      <c r="H2434" s="4" t="str">
        <f t="shared" si="135"/>
        <v>Ⅵ-1-小-2年・男</v>
      </c>
      <c r="J2434" s="4">
        <f t="shared" si="133"/>
        <v>1</v>
      </c>
    </row>
    <row r="2435" spans="1:10" ht="18" customHeight="1">
      <c r="A2435" s="600"/>
      <c r="B2435" s="601" t="s">
        <v>598</v>
      </c>
      <c r="C2435" s="15"/>
      <c r="D2435" s="655">
        <f>学校２３頁!N$12</f>
        <v>0</v>
      </c>
      <c r="E2435" s="329" t="s">
        <v>594</v>
      </c>
      <c r="F2435" s="329" t="s">
        <v>97</v>
      </c>
      <c r="G2435" s="329" t="s">
        <v>98</v>
      </c>
      <c r="H2435" s="4" t="str">
        <f t="shared" si="135"/>
        <v>Ⅵ-1-小-2年・女</v>
      </c>
      <c r="J2435" s="4">
        <f t="shared" si="133"/>
        <v>1</v>
      </c>
    </row>
    <row r="2436" spans="1:10" ht="18" customHeight="1">
      <c r="A2436" s="600"/>
      <c r="B2436" s="868" t="s">
        <v>599</v>
      </c>
      <c r="C2436" s="187"/>
      <c r="D2436" s="656">
        <f>学校２３頁!O$12</f>
        <v>0</v>
      </c>
      <c r="E2436" s="329" t="s">
        <v>594</v>
      </c>
      <c r="F2436" s="329" t="s">
        <v>97</v>
      </c>
      <c r="G2436" s="329" t="s">
        <v>98</v>
      </c>
      <c r="H2436" s="4" t="str">
        <f t="shared" si="135"/>
        <v>Ⅵ-1-小-2年合計</v>
      </c>
      <c r="J2436" s="4">
        <f t="shared" si="133"/>
        <v>1</v>
      </c>
    </row>
    <row r="2437" spans="1:10" ht="18" customHeight="1">
      <c r="A2437" s="600"/>
      <c r="B2437" s="869" t="s">
        <v>600</v>
      </c>
      <c r="C2437" s="15"/>
      <c r="D2437" s="657">
        <f>学校２３頁!P$12</f>
        <v>0</v>
      </c>
      <c r="E2437" s="329" t="s">
        <v>594</v>
      </c>
      <c r="F2437" s="329" t="s">
        <v>97</v>
      </c>
      <c r="G2437" s="329" t="s">
        <v>98</v>
      </c>
      <c r="H2437" s="4" t="str">
        <f t="shared" si="135"/>
        <v>Ⅵ-1-小-3年・男</v>
      </c>
      <c r="J2437" s="4">
        <f t="shared" si="133"/>
        <v>1</v>
      </c>
    </row>
    <row r="2438" spans="1:10" ht="18" customHeight="1">
      <c r="A2438" s="600"/>
      <c r="B2438" s="601" t="s">
        <v>601</v>
      </c>
      <c r="C2438" s="16"/>
      <c r="D2438" s="655">
        <f>学校２３頁!Q$12</f>
        <v>0</v>
      </c>
      <c r="E2438" s="329" t="s">
        <v>594</v>
      </c>
      <c r="F2438" s="329" t="s">
        <v>97</v>
      </c>
      <c r="G2438" s="329" t="s">
        <v>98</v>
      </c>
      <c r="H2438" s="4" t="str">
        <f t="shared" si="135"/>
        <v>Ⅵ-1-小-3年・女</v>
      </c>
      <c r="J2438" s="4">
        <f t="shared" si="133"/>
        <v>1</v>
      </c>
    </row>
    <row r="2439" spans="1:10" ht="18" customHeight="1">
      <c r="A2439" s="600"/>
      <c r="B2439" s="868" t="s">
        <v>602</v>
      </c>
      <c r="C2439" s="794"/>
      <c r="D2439" s="795">
        <f>学校２３頁!R$12</f>
        <v>0</v>
      </c>
      <c r="E2439" s="329" t="s">
        <v>594</v>
      </c>
      <c r="F2439" s="329" t="s">
        <v>97</v>
      </c>
      <c r="G2439" s="329" t="s">
        <v>98</v>
      </c>
      <c r="H2439" s="4" t="str">
        <f t="shared" si="135"/>
        <v>Ⅵ-1-小-3年合計</v>
      </c>
      <c r="J2439" s="4">
        <f t="shared" si="133"/>
        <v>1</v>
      </c>
    </row>
    <row r="2440" spans="1:10" ht="18" customHeight="1">
      <c r="A2440" s="600"/>
      <c r="B2440" s="869" t="s">
        <v>603</v>
      </c>
      <c r="C2440" s="15"/>
      <c r="D2440" s="657">
        <f>学校２３頁!S$12</f>
        <v>0</v>
      </c>
      <c r="E2440" s="329" t="s">
        <v>594</v>
      </c>
      <c r="F2440" s="329" t="s">
        <v>97</v>
      </c>
      <c r="G2440" s="329" t="s">
        <v>98</v>
      </c>
      <c r="H2440" s="4" t="str">
        <f t="shared" si="135"/>
        <v>Ⅵ-1-小-4年・男</v>
      </c>
      <c r="J2440" s="4">
        <f t="shared" si="133"/>
        <v>1</v>
      </c>
    </row>
    <row r="2441" spans="1:10" ht="18" customHeight="1">
      <c r="A2441" s="600"/>
      <c r="B2441" s="601" t="s">
        <v>604</v>
      </c>
      <c r="C2441" s="15"/>
      <c r="D2441" s="655">
        <f>学校２３頁!T$12</f>
        <v>0</v>
      </c>
      <c r="E2441" s="329" t="s">
        <v>594</v>
      </c>
      <c r="F2441" s="329" t="s">
        <v>97</v>
      </c>
      <c r="G2441" s="329" t="s">
        <v>98</v>
      </c>
      <c r="H2441" s="4" t="str">
        <f t="shared" si="135"/>
        <v>Ⅵ-1-小-4年・女</v>
      </c>
      <c r="J2441" s="4">
        <f t="shared" si="133"/>
        <v>1</v>
      </c>
    </row>
    <row r="2442" spans="1:10" ht="18" customHeight="1">
      <c r="A2442" s="600"/>
      <c r="B2442" s="868" t="s">
        <v>605</v>
      </c>
      <c r="C2442" s="116"/>
      <c r="D2442" s="660">
        <f>学校２３頁!U$12</f>
        <v>0</v>
      </c>
      <c r="E2442" s="329" t="s">
        <v>594</v>
      </c>
      <c r="F2442" s="329" t="s">
        <v>97</v>
      </c>
      <c r="G2442" s="329" t="s">
        <v>98</v>
      </c>
      <c r="H2442" s="4" t="str">
        <f t="shared" si="135"/>
        <v>Ⅵ-1-小-4年合計</v>
      </c>
      <c r="J2442" s="4">
        <f t="shared" si="133"/>
        <v>1</v>
      </c>
    </row>
    <row r="2443" spans="1:10" ht="18" customHeight="1">
      <c r="A2443" s="600"/>
      <c r="B2443" s="869" t="s">
        <v>606</v>
      </c>
      <c r="C2443" s="16"/>
      <c r="D2443" s="655">
        <f>学校２３頁!V$12</f>
        <v>0</v>
      </c>
      <c r="E2443" s="329" t="s">
        <v>594</v>
      </c>
      <c r="F2443" s="329" t="s">
        <v>97</v>
      </c>
      <c r="G2443" s="329" t="s">
        <v>98</v>
      </c>
      <c r="H2443" s="4" t="str">
        <f t="shared" si="135"/>
        <v>Ⅵ-1-小-5年・男</v>
      </c>
      <c r="J2443" s="4">
        <f t="shared" si="133"/>
        <v>1</v>
      </c>
    </row>
    <row r="2444" spans="1:10" ht="18" customHeight="1">
      <c r="A2444" s="600"/>
      <c r="B2444" s="601" t="s">
        <v>607</v>
      </c>
      <c r="C2444" s="16"/>
      <c r="D2444" s="658">
        <f>学校２３頁!W$12</f>
        <v>0</v>
      </c>
      <c r="E2444" s="329" t="s">
        <v>594</v>
      </c>
      <c r="F2444" s="329" t="s">
        <v>97</v>
      </c>
      <c r="G2444" s="329" t="s">
        <v>98</v>
      </c>
      <c r="H2444" s="4" t="str">
        <f t="shared" si="135"/>
        <v>Ⅵ-1-小-5年・女</v>
      </c>
      <c r="J2444" s="4">
        <f t="shared" si="133"/>
        <v>1</v>
      </c>
    </row>
    <row r="2445" spans="1:10" ht="18" customHeight="1">
      <c r="A2445" s="600"/>
      <c r="B2445" s="868" t="s">
        <v>608</v>
      </c>
      <c r="C2445" s="794"/>
      <c r="D2445" s="795">
        <f>学校２３頁!X$12</f>
        <v>0</v>
      </c>
      <c r="E2445" s="329" t="s">
        <v>594</v>
      </c>
      <c r="F2445" s="329" t="s">
        <v>97</v>
      </c>
      <c r="G2445" s="329" t="s">
        <v>98</v>
      </c>
      <c r="H2445" s="4" t="str">
        <f t="shared" si="135"/>
        <v>Ⅵ-1-小-5年合計</v>
      </c>
      <c r="J2445" s="4">
        <f t="shared" si="133"/>
        <v>1</v>
      </c>
    </row>
    <row r="2446" spans="1:10" ht="18" customHeight="1">
      <c r="A2446" s="600"/>
      <c r="B2446" s="869" t="s">
        <v>609</v>
      </c>
      <c r="C2446" s="15"/>
      <c r="D2446" s="657">
        <f>学校２３頁!Y$12</f>
        <v>0</v>
      </c>
      <c r="E2446" s="329" t="s">
        <v>594</v>
      </c>
      <c r="F2446" s="329" t="s">
        <v>97</v>
      </c>
      <c r="G2446" s="329" t="s">
        <v>98</v>
      </c>
      <c r="H2446" s="4" t="str">
        <f t="shared" si="135"/>
        <v>Ⅵ-1-小-6年・男</v>
      </c>
      <c r="J2446" s="4">
        <f t="shared" si="133"/>
        <v>1</v>
      </c>
    </row>
    <row r="2447" spans="1:10" ht="18" customHeight="1">
      <c r="A2447" s="600"/>
      <c r="B2447" s="870" t="s">
        <v>610</v>
      </c>
      <c r="C2447" s="16"/>
      <c r="D2447" s="655">
        <f>学校２３頁!Z$12</f>
        <v>0</v>
      </c>
      <c r="E2447" s="329" t="s">
        <v>594</v>
      </c>
      <c r="F2447" s="329" t="s">
        <v>97</v>
      </c>
      <c r="G2447" s="329" t="s">
        <v>98</v>
      </c>
      <c r="H2447" s="4" t="str">
        <f t="shared" si="135"/>
        <v>Ⅵ-1-小-6年・女</v>
      </c>
      <c r="J2447" s="4">
        <f t="shared" si="133"/>
        <v>1</v>
      </c>
    </row>
    <row r="2448" spans="1:10" ht="18" customHeight="1">
      <c r="A2448" s="600"/>
      <c r="B2448" s="868" t="s">
        <v>611</v>
      </c>
      <c r="C2448" s="187"/>
      <c r="D2448" s="656">
        <f>学校２３頁!AA$12</f>
        <v>0</v>
      </c>
      <c r="E2448" s="329" t="s">
        <v>594</v>
      </c>
      <c r="F2448" s="329" t="s">
        <v>97</v>
      </c>
      <c r="G2448" s="329" t="s">
        <v>98</v>
      </c>
      <c r="H2448" s="4" t="str">
        <f t="shared" si="135"/>
        <v>Ⅵ-1-小-6年合計</v>
      </c>
      <c r="J2448" s="4">
        <f t="shared" si="133"/>
        <v>1</v>
      </c>
    </row>
    <row r="2449" spans="1:10" ht="18" customHeight="1">
      <c r="A2449" s="600"/>
      <c r="B2449" s="602" t="s">
        <v>612</v>
      </c>
      <c r="C2449" s="15"/>
      <c r="D2449" s="658">
        <f>学校２３頁!AB$12</f>
        <v>0</v>
      </c>
      <c r="E2449" s="329" t="s">
        <v>594</v>
      </c>
      <c r="F2449" s="329" t="s">
        <v>97</v>
      </c>
      <c r="G2449" s="329" t="s">
        <v>98</v>
      </c>
      <c r="H2449" s="4" t="str">
        <f t="shared" si="135"/>
        <v>Ⅵ-1-小-男合計</v>
      </c>
      <c r="J2449" s="4">
        <f t="shared" si="133"/>
        <v>1</v>
      </c>
    </row>
    <row r="2450" spans="1:10" ht="18" customHeight="1">
      <c r="A2450" s="600"/>
      <c r="B2450" s="601" t="s">
        <v>613</v>
      </c>
      <c r="C2450" s="16"/>
      <c r="D2450" s="655">
        <f>学校２３頁!AC$12</f>
        <v>0</v>
      </c>
      <c r="E2450" s="329" t="s">
        <v>594</v>
      </c>
      <c r="F2450" s="329" t="s">
        <v>97</v>
      </c>
      <c r="G2450" s="329" t="s">
        <v>98</v>
      </c>
      <c r="H2450" s="4" t="str">
        <f t="shared" si="135"/>
        <v>Ⅵ-1-小-女合計</v>
      </c>
      <c r="J2450" s="4">
        <f t="shared" si="133"/>
        <v>1</v>
      </c>
    </row>
    <row r="2451" spans="1:10" ht="18" customHeight="1">
      <c r="A2451" s="600"/>
      <c r="B2451" s="602" t="s">
        <v>614</v>
      </c>
      <c r="C2451" s="794"/>
      <c r="D2451" s="795">
        <f>学校２３頁!AD$12</f>
        <v>0</v>
      </c>
      <c r="E2451" s="329" t="s">
        <v>594</v>
      </c>
      <c r="F2451" s="329" t="s">
        <v>97</v>
      </c>
      <c r="G2451" s="329" t="s">
        <v>98</v>
      </c>
      <c r="H2451" s="4" t="str">
        <f t="shared" si="135"/>
        <v>Ⅵ-1-小-合計</v>
      </c>
      <c r="J2451" s="4">
        <f t="shared" si="133"/>
        <v>1</v>
      </c>
    </row>
    <row r="2452" spans="1:10" ht="18" customHeight="1">
      <c r="A2452" s="866" t="s">
        <v>615</v>
      </c>
      <c r="B2452" s="867" t="s">
        <v>593</v>
      </c>
      <c r="C2452" s="645"/>
      <c r="D2452" s="657">
        <f>学校２３頁!J$13</f>
        <v>0</v>
      </c>
      <c r="E2452" s="329" t="s">
        <v>594</v>
      </c>
      <c r="F2452" s="329" t="s">
        <v>97</v>
      </c>
      <c r="G2452" s="329" t="s">
        <v>103</v>
      </c>
      <c r="H2452" s="4" t="str">
        <f t="shared" si="135"/>
        <v>Ⅵ-1-中-1年・男</v>
      </c>
      <c r="J2452" s="4">
        <f t="shared" si="133"/>
        <v>1</v>
      </c>
    </row>
    <row r="2453" spans="1:10" ht="18" customHeight="1">
      <c r="A2453" s="600"/>
      <c r="B2453" s="601" t="s">
        <v>595</v>
      </c>
      <c r="D2453" s="651">
        <f>学校２３頁!K$13</f>
        <v>0</v>
      </c>
      <c r="E2453" s="329" t="s">
        <v>594</v>
      </c>
      <c r="F2453" s="329" t="s">
        <v>97</v>
      </c>
      <c r="G2453" s="329" t="s">
        <v>103</v>
      </c>
      <c r="H2453" s="4" t="str">
        <f t="shared" si="135"/>
        <v>Ⅵ-1-中-1年・女</v>
      </c>
      <c r="J2453" s="4">
        <f t="shared" si="133"/>
        <v>1</v>
      </c>
    </row>
    <row r="2454" spans="1:10" ht="18" customHeight="1">
      <c r="A2454" s="600"/>
      <c r="B2454" s="868" t="s">
        <v>596</v>
      </c>
      <c r="C2454" s="116"/>
      <c r="D2454" s="660">
        <f>学校２３頁!L$13</f>
        <v>0</v>
      </c>
      <c r="E2454" s="329" t="s">
        <v>594</v>
      </c>
      <c r="F2454" s="329" t="s">
        <v>97</v>
      </c>
      <c r="G2454" s="329" t="s">
        <v>103</v>
      </c>
      <c r="H2454" s="4" t="str">
        <f t="shared" si="135"/>
        <v>Ⅵ-1-中-1年合計</v>
      </c>
      <c r="J2454" s="4">
        <f t="shared" si="133"/>
        <v>1</v>
      </c>
    </row>
    <row r="2455" spans="1:10" ht="18" customHeight="1">
      <c r="A2455" s="600"/>
      <c r="B2455" s="869" t="s">
        <v>597</v>
      </c>
      <c r="C2455" s="845"/>
      <c r="D2455" s="792">
        <f>学校２３頁!M$13</f>
        <v>0</v>
      </c>
      <c r="E2455" s="329" t="s">
        <v>594</v>
      </c>
      <c r="F2455" s="329" t="s">
        <v>97</v>
      </c>
      <c r="G2455" s="329" t="s">
        <v>103</v>
      </c>
      <c r="H2455" s="4" t="str">
        <f t="shared" ref="H2455:H2500" si="136">E2455&amp;F2455&amp;G2455&amp;B2455</f>
        <v>Ⅵ-1-中-2年・男</v>
      </c>
      <c r="J2455" s="4">
        <f t="shared" si="133"/>
        <v>1</v>
      </c>
    </row>
    <row r="2456" spans="1:10" ht="18" customHeight="1">
      <c r="A2456" s="600"/>
      <c r="B2456" s="601" t="s">
        <v>598</v>
      </c>
      <c r="C2456" s="16"/>
      <c r="D2456" s="655">
        <f>学校２３頁!N$13</f>
        <v>0</v>
      </c>
      <c r="E2456" s="329" t="s">
        <v>594</v>
      </c>
      <c r="F2456" s="329" t="s">
        <v>97</v>
      </c>
      <c r="G2456" s="329" t="s">
        <v>103</v>
      </c>
      <c r="H2456" s="4" t="str">
        <f t="shared" si="136"/>
        <v>Ⅵ-1-中-2年・女</v>
      </c>
      <c r="J2456" s="4">
        <f t="shared" si="133"/>
        <v>1</v>
      </c>
    </row>
    <row r="2457" spans="1:10" ht="18" customHeight="1">
      <c r="A2457" s="600"/>
      <c r="B2457" s="868" t="s">
        <v>599</v>
      </c>
      <c r="C2457" s="794"/>
      <c r="D2457" s="795">
        <f>学校２３頁!O$13</f>
        <v>0</v>
      </c>
      <c r="E2457" s="329" t="s">
        <v>594</v>
      </c>
      <c r="F2457" s="329" t="s">
        <v>97</v>
      </c>
      <c r="G2457" s="329" t="s">
        <v>103</v>
      </c>
      <c r="H2457" s="4" t="str">
        <f t="shared" si="136"/>
        <v>Ⅵ-1-中-2年合計</v>
      </c>
      <c r="J2457" s="4">
        <f t="shared" si="133"/>
        <v>1</v>
      </c>
    </row>
    <row r="2458" spans="1:10" ht="18" customHeight="1">
      <c r="A2458" s="600"/>
      <c r="B2458" s="869" t="s">
        <v>600</v>
      </c>
      <c r="C2458" s="187"/>
      <c r="D2458" s="656">
        <f>学校２３頁!P$13</f>
        <v>0</v>
      </c>
      <c r="E2458" s="329" t="s">
        <v>594</v>
      </c>
      <c r="F2458" s="329" t="s">
        <v>97</v>
      </c>
      <c r="G2458" s="329" t="s">
        <v>103</v>
      </c>
      <c r="H2458" s="4" t="str">
        <f t="shared" si="136"/>
        <v>Ⅵ-1-中-3年・男</v>
      </c>
      <c r="J2458" s="4">
        <f t="shared" si="133"/>
        <v>1</v>
      </c>
    </row>
    <row r="2459" spans="1:10" ht="18" customHeight="1">
      <c r="A2459" s="600"/>
      <c r="B2459" s="870" t="s">
        <v>601</v>
      </c>
      <c r="C2459" s="622"/>
      <c r="D2459" s="657">
        <f>学校２３頁!Q$13</f>
        <v>0</v>
      </c>
      <c r="E2459" s="329" t="s">
        <v>594</v>
      </c>
      <c r="F2459" s="329" t="s">
        <v>97</v>
      </c>
      <c r="G2459" s="329" t="s">
        <v>103</v>
      </c>
      <c r="H2459" s="4" t="str">
        <f t="shared" si="136"/>
        <v>Ⅵ-1-中-3年・女</v>
      </c>
      <c r="J2459" s="4">
        <f t="shared" si="133"/>
        <v>1</v>
      </c>
    </row>
    <row r="2460" spans="1:10" ht="18" customHeight="1">
      <c r="A2460" s="600"/>
      <c r="B2460" s="868" t="s">
        <v>602</v>
      </c>
      <c r="C2460" s="812"/>
      <c r="D2460" s="795">
        <f>学校２３頁!R$13</f>
        <v>0</v>
      </c>
      <c r="E2460" s="329" t="s">
        <v>594</v>
      </c>
      <c r="F2460" s="329" t="s">
        <v>97</v>
      </c>
      <c r="G2460" s="329" t="s">
        <v>103</v>
      </c>
      <c r="H2460" s="4" t="str">
        <f t="shared" si="136"/>
        <v>Ⅵ-1-中-3年合計</v>
      </c>
      <c r="J2460" s="4">
        <f t="shared" si="133"/>
        <v>1</v>
      </c>
    </row>
    <row r="2461" spans="1:10" ht="18" customHeight="1">
      <c r="A2461" s="600"/>
      <c r="B2461" s="869" t="s">
        <v>612</v>
      </c>
      <c r="C2461" s="622"/>
      <c r="D2461" s="657">
        <f>学校２３頁!AB$13</f>
        <v>0</v>
      </c>
      <c r="E2461" s="329" t="s">
        <v>594</v>
      </c>
      <c r="F2461" s="329" t="s">
        <v>97</v>
      </c>
      <c r="G2461" s="329" t="s">
        <v>103</v>
      </c>
      <c r="H2461" s="4" t="str">
        <f t="shared" si="136"/>
        <v>Ⅵ-1-中-男合計</v>
      </c>
      <c r="J2461" s="4">
        <f t="shared" si="133"/>
        <v>1</v>
      </c>
    </row>
    <row r="2462" spans="1:10" ht="18" customHeight="1">
      <c r="A2462" s="600"/>
      <c r="B2462" s="601" t="s">
        <v>613</v>
      </c>
      <c r="C2462" s="9"/>
      <c r="D2462" s="655">
        <f>学校２３頁!AC$13</f>
        <v>0</v>
      </c>
      <c r="E2462" s="329" t="s">
        <v>594</v>
      </c>
      <c r="F2462" s="329" t="s">
        <v>97</v>
      </c>
      <c r="G2462" s="329" t="s">
        <v>103</v>
      </c>
      <c r="H2462" s="4" t="str">
        <f t="shared" si="136"/>
        <v>Ⅵ-1-中-女合計</v>
      </c>
      <c r="J2462" s="4">
        <f t="shared" si="133"/>
        <v>1</v>
      </c>
    </row>
    <row r="2463" spans="1:10" ht="18" customHeight="1">
      <c r="A2463" s="600"/>
      <c r="B2463" s="602" t="s">
        <v>614</v>
      </c>
      <c r="C2463" s="812"/>
      <c r="D2463" s="795">
        <f>学校２３頁!AD$13</f>
        <v>0</v>
      </c>
      <c r="E2463" s="329" t="s">
        <v>594</v>
      </c>
      <c r="F2463" s="329" t="s">
        <v>97</v>
      </c>
      <c r="G2463" s="329" t="s">
        <v>103</v>
      </c>
      <c r="H2463" s="4" t="str">
        <f t="shared" si="136"/>
        <v>Ⅵ-1-中-合計</v>
      </c>
      <c r="J2463" s="4">
        <f t="shared" si="133"/>
        <v>1</v>
      </c>
    </row>
    <row r="2464" spans="1:10" ht="18" customHeight="1">
      <c r="A2464" s="866" t="s">
        <v>616</v>
      </c>
      <c r="B2464" s="867" t="s">
        <v>593</v>
      </c>
      <c r="C2464" s="622"/>
      <c r="D2464" s="657">
        <f>学校２３頁!J$14</f>
        <v>0</v>
      </c>
      <c r="E2464" s="329" t="s">
        <v>594</v>
      </c>
      <c r="F2464" s="329" t="s">
        <v>97</v>
      </c>
      <c r="G2464" s="329" t="s">
        <v>105</v>
      </c>
      <c r="H2464" s="4" t="str">
        <f t="shared" si="136"/>
        <v>Ⅵ-1-高-1年・男</v>
      </c>
      <c r="J2464" s="4">
        <f t="shared" si="133"/>
        <v>1</v>
      </c>
    </row>
    <row r="2465" spans="1:10" ht="18" customHeight="1">
      <c r="A2465" s="600"/>
      <c r="B2465" s="601" t="s">
        <v>595</v>
      </c>
      <c r="C2465" s="15"/>
      <c r="D2465" s="657">
        <f>学校２３頁!K$14</f>
        <v>0</v>
      </c>
      <c r="E2465" s="329" t="s">
        <v>594</v>
      </c>
      <c r="F2465" s="329" t="s">
        <v>97</v>
      </c>
      <c r="G2465" s="329" t="s">
        <v>105</v>
      </c>
      <c r="H2465" s="4" t="str">
        <f t="shared" si="136"/>
        <v>Ⅵ-1-高-1年・女</v>
      </c>
      <c r="J2465" s="4">
        <f t="shared" si="133"/>
        <v>1</v>
      </c>
    </row>
    <row r="2466" spans="1:10" ht="18" customHeight="1">
      <c r="A2466" s="600"/>
      <c r="B2466" s="868" t="s">
        <v>596</v>
      </c>
      <c r="C2466" s="794"/>
      <c r="D2466" s="795">
        <f>学校２３頁!L$14</f>
        <v>0</v>
      </c>
      <c r="E2466" s="329" t="s">
        <v>594</v>
      </c>
      <c r="F2466" s="329" t="s">
        <v>97</v>
      </c>
      <c r="G2466" s="329" t="s">
        <v>105</v>
      </c>
      <c r="H2466" s="4" t="str">
        <f t="shared" si="136"/>
        <v>Ⅵ-1-高-1年合計</v>
      </c>
      <c r="J2466" s="4">
        <f t="shared" si="133"/>
        <v>1</v>
      </c>
    </row>
    <row r="2467" spans="1:10" ht="18" customHeight="1">
      <c r="A2467" s="600"/>
      <c r="B2467" s="869" t="s">
        <v>597</v>
      </c>
      <c r="C2467" s="15"/>
      <c r="D2467" s="657">
        <f>学校２３頁!M$14</f>
        <v>0</v>
      </c>
      <c r="E2467" s="329" t="s">
        <v>594</v>
      </c>
      <c r="F2467" s="329" t="s">
        <v>97</v>
      </c>
      <c r="G2467" s="329" t="s">
        <v>105</v>
      </c>
      <c r="H2467" s="4" t="str">
        <f t="shared" si="136"/>
        <v>Ⅵ-1-高-2年・男</v>
      </c>
      <c r="J2467" s="4">
        <f t="shared" si="133"/>
        <v>1</v>
      </c>
    </row>
    <row r="2468" spans="1:10" ht="18" customHeight="1">
      <c r="A2468" s="600"/>
      <c r="B2468" s="601" t="s">
        <v>598</v>
      </c>
      <c r="C2468" s="16"/>
      <c r="D2468" s="655">
        <f>学校２３頁!N$14</f>
        <v>0</v>
      </c>
      <c r="E2468" s="329" t="s">
        <v>594</v>
      </c>
      <c r="F2468" s="329" t="s">
        <v>97</v>
      </c>
      <c r="G2468" s="329" t="s">
        <v>105</v>
      </c>
      <c r="H2468" s="4" t="str">
        <f t="shared" si="136"/>
        <v>Ⅵ-1-高-2年・女</v>
      </c>
      <c r="J2468" s="4">
        <f t="shared" si="133"/>
        <v>1</v>
      </c>
    </row>
    <row r="2469" spans="1:10" ht="18" customHeight="1">
      <c r="A2469" s="600"/>
      <c r="B2469" s="868" t="s">
        <v>599</v>
      </c>
      <c r="C2469" s="135"/>
      <c r="D2469" s="656">
        <f>学校２３頁!O$14</f>
        <v>0</v>
      </c>
      <c r="E2469" s="329" t="s">
        <v>594</v>
      </c>
      <c r="F2469" s="329" t="s">
        <v>97</v>
      </c>
      <c r="G2469" s="329" t="s">
        <v>105</v>
      </c>
      <c r="H2469" s="4" t="str">
        <f t="shared" si="136"/>
        <v>Ⅵ-1-高-2年合計</v>
      </c>
      <c r="J2469" s="4">
        <f t="shared" si="133"/>
        <v>1</v>
      </c>
    </row>
    <row r="2470" spans="1:10" ht="18" customHeight="1">
      <c r="A2470" s="600"/>
      <c r="B2470" s="869" t="s">
        <v>600</v>
      </c>
      <c r="C2470" s="622"/>
      <c r="D2470" s="657">
        <f>学校２３頁!P$14</f>
        <v>0</v>
      </c>
      <c r="E2470" s="329" t="s">
        <v>594</v>
      </c>
      <c r="F2470" s="329" t="s">
        <v>97</v>
      </c>
      <c r="G2470" s="329" t="s">
        <v>105</v>
      </c>
      <c r="H2470" s="4" t="str">
        <f t="shared" si="136"/>
        <v>Ⅵ-1-高-3年・男</v>
      </c>
      <c r="J2470" s="4">
        <f t="shared" si="133"/>
        <v>1</v>
      </c>
    </row>
    <row r="2471" spans="1:10" ht="18" customHeight="1">
      <c r="A2471" s="600"/>
      <c r="B2471" s="601" t="s">
        <v>601</v>
      </c>
      <c r="C2471" s="9"/>
      <c r="D2471" s="655">
        <f>学校２３頁!Q$14</f>
        <v>0</v>
      </c>
      <c r="E2471" s="329" t="s">
        <v>594</v>
      </c>
      <c r="F2471" s="329" t="s">
        <v>97</v>
      </c>
      <c r="G2471" s="329" t="s">
        <v>105</v>
      </c>
      <c r="H2471" s="4" t="str">
        <f t="shared" si="136"/>
        <v>Ⅵ-1-高-3年・女</v>
      </c>
      <c r="J2471" s="4">
        <f t="shared" si="133"/>
        <v>1</v>
      </c>
    </row>
    <row r="2472" spans="1:10" ht="18" customHeight="1">
      <c r="A2472" s="600"/>
      <c r="B2472" s="868" t="s">
        <v>602</v>
      </c>
      <c r="C2472" s="812"/>
      <c r="D2472" s="795">
        <f>学校２３頁!R$14</f>
        <v>0</v>
      </c>
      <c r="E2472" s="329" t="s">
        <v>594</v>
      </c>
      <c r="F2472" s="329" t="s">
        <v>97</v>
      </c>
      <c r="G2472" s="329" t="s">
        <v>105</v>
      </c>
      <c r="H2472" s="4" t="str">
        <f t="shared" si="136"/>
        <v>Ⅵ-1-高-3年合計</v>
      </c>
      <c r="J2472" s="4">
        <f t="shared" si="133"/>
        <v>1</v>
      </c>
    </row>
    <row r="2473" spans="1:10" ht="18" customHeight="1">
      <c r="A2473" s="600"/>
      <c r="B2473" s="869" t="s">
        <v>603</v>
      </c>
      <c r="C2473" s="622"/>
      <c r="D2473" s="657">
        <f>学校２３頁!S$14</f>
        <v>0</v>
      </c>
      <c r="E2473" s="329" t="s">
        <v>594</v>
      </c>
      <c r="F2473" s="329" t="s">
        <v>97</v>
      </c>
      <c r="G2473" s="329" t="s">
        <v>105</v>
      </c>
      <c r="H2473" s="4" t="str">
        <f t="shared" si="136"/>
        <v>Ⅵ-1-高-4年・男</v>
      </c>
      <c r="J2473" s="4">
        <f t="shared" si="133"/>
        <v>1</v>
      </c>
    </row>
    <row r="2474" spans="1:10" ht="18" customHeight="1">
      <c r="A2474" s="600"/>
      <c r="B2474" s="601" t="s">
        <v>604</v>
      </c>
      <c r="C2474" s="622"/>
      <c r="D2474" s="657">
        <f>学校２３頁!T$14</f>
        <v>0</v>
      </c>
      <c r="E2474" s="329" t="s">
        <v>594</v>
      </c>
      <c r="F2474" s="329" t="s">
        <v>97</v>
      </c>
      <c r="G2474" s="329" t="s">
        <v>105</v>
      </c>
      <c r="H2474" s="4" t="str">
        <f t="shared" si="136"/>
        <v>Ⅵ-1-高-4年・女</v>
      </c>
      <c r="J2474" s="4">
        <f t="shared" si="133"/>
        <v>1</v>
      </c>
    </row>
    <row r="2475" spans="1:10" ht="18" customHeight="1">
      <c r="A2475" s="600"/>
      <c r="B2475" s="603" t="s">
        <v>605</v>
      </c>
      <c r="C2475" s="135"/>
      <c r="D2475" s="656">
        <f>学校２３頁!U$14</f>
        <v>0</v>
      </c>
      <c r="E2475" s="329" t="s">
        <v>594</v>
      </c>
      <c r="F2475" s="329" t="s">
        <v>97</v>
      </c>
      <c r="G2475" s="329" t="s">
        <v>105</v>
      </c>
      <c r="H2475" s="4" t="str">
        <f t="shared" si="136"/>
        <v>Ⅵ-1-高-4年合計</v>
      </c>
      <c r="J2475" s="4">
        <f t="shared" si="133"/>
        <v>1</v>
      </c>
    </row>
    <row r="2476" spans="1:10" ht="18" customHeight="1">
      <c r="A2476" s="600"/>
      <c r="B2476" s="601" t="s">
        <v>612</v>
      </c>
      <c r="C2476" s="622"/>
      <c r="D2476" s="657">
        <f>学校２３頁!AB$14</f>
        <v>0</v>
      </c>
      <c r="E2476" s="329" t="s">
        <v>594</v>
      </c>
      <c r="F2476" s="329" t="s">
        <v>97</v>
      </c>
      <c r="G2476" s="329" t="s">
        <v>105</v>
      </c>
      <c r="H2476" s="4" t="str">
        <f t="shared" si="136"/>
        <v>Ⅵ-1-高-男合計</v>
      </c>
      <c r="J2476" s="4">
        <f t="shared" si="133"/>
        <v>1</v>
      </c>
    </row>
    <row r="2477" spans="1:10" ht="18" customHeight="1">
      <c r="A2477" s="600"/>
      <c r="B2477" s="601" t="s">
        <v>613</v>
      </c>
      <c r="C2477" s="9"/>
      <c r="D2477" s="655">
        <f>学校２３頁!AC$14</f>
        <v>0</v>
      </c>
      <c r="E2477" s="329" t="s">
        <v>594</v>
      </c>
      <c r="F2477" s="329" t="s">
        <v>97</v>
      </c>
      <c r="G2477" s="329" t="s">
        <v>105</v>
      </c>
      <c r="H2477" s="4" t="str">
        <f t="shared" si="136"/>
        <v>Ⅵ-1-高-女合計</v>
      </c>
      <c r="J2477" s="4">
        <f t="shared" si="133"/>
        <v>1</v>
      </c>
    </row>
    <row r="2478" spans="1:10" ht="18" customHeight="1">
      <c r="A2478" s="604"/>
      <c r="B2478" s="603" t="s">
        <v>614</v>
      </c>
      <c r="C2478" s="812"/>
      <c r="D2478" s="795">
        <f>学校２３頁!AD$14</f>
        <v>0</v>
      </c>
      <c r="E2478" s="329" t="s">
        <v>594</v>
      </c>
      <c r="F2478" s="329" t="s">
        <v>97</v>
      </c>
      <c r="G2478" s="329" t="s">
        <v>105</v>
      </c>
      <c r="H2478" s="4" t="str">
        <f t="shared" si="136"/>
        <v>Ⅵ-1-高-合計</v>
      </c>
      <c r="J2478" s="4">
        <f t="shared" si="133"/>
        <v>1</v>
      </c>
    </row>
    <row r="2479" spans="1:10" ht="18" customHeight="1">
      <c r="A2479" s="1262" t="s">
        <v>617</v>
      </c>
      <c r="B2479" s="797"/>
      <c r="C2479" s="135"/>
      <c r="D2479" s="656"/>
      <c r="H2479" s="332" t="str">
        <f>A2479</f>
        <v>2.自殺に係る調査を実施したものの詳細</v>
      </c>
      <c r="J2479" s="4">
        <f t="shared" si="133"/>
        <v>1</v>
      </c>
    </row>
    <row r="2480" spans="1:10" ht="18" customHeight="1">
      <c r="A2480" s="866" t="s">
        <v>94</v>
      </c>
      <c r="B2480" s="605" t="s">
        <v>618</v>
      </c>
      <c r="C2480" s="135"/>
      <c r="D2480" s="656">
        <f>学校2４頁!H$4</f>
        <v>0</v>
      </c>
      <c r="E2480" s="329" t="s">
        <v>594</v>
      </c>
      <c r="F2480" s="329" t="s">
        <v>110</v>
      </c>
      <c r="G2480" s="329" t="s">
        <v>98</v>
      </c>
      <c r="H2480" s="4" t="str">
        <f t="shared" si="136"/>
        <v>Ⅵ-2-小-基本調査の実施件数</v>
      </c>
      <c r="J2480" s="4">
        <f t="shared" si="133"/>
        <v>1</v>
      </c>
    </row>
    <row r="2481" spans="1:10" ht="18" customHeight="1">
      <c r="A2481" s="600"/>
      <c r="B2481" s="606" t="s">
        <v>619</v>
      </c>
      <c r="C2481" s="622"/>
      <c r="D2481" s="657">
        <f>学校2４頁!H$5</f>
        <v>0</v>
      </c>
      <c r="E2481" s="329" t="s">
        <v>594</v>
      </c>
      <c r="F2481" s="329" t="s">
        <v>110</v>
      </c>
      <c r="G2481" s="329" t="s">
        <v>98</v>
      </c>
      <c r="H2481" s="4" t="str">
        <f t="shared" si="136"/>
        <v>Ⅵ-2-小-詳細調査の実施件数</v>
      </c>
      <c r="J2481" s="4">
        <f t="shared" si="133"/>
        <v>1</v>
      </c>
    </row>
    <row r="2482" spans="1:10" ht="18" customHeight="1">
      <c r="A2482" s="600"/>
      <c r="B2482" s="1261" t="s">
        <v>110929</v>
      </c>
      <c r="C2482" s="8"/>
      <c r="D2482" s="658">
        <f>学校2４頁!H$6</f>
        <v>0</v>
      </c>
      <c r="E2482" s="329" t="s">
        <v>594</v>
      </c>
      <c r="F2482" s="329" t="s">
        <v>110</v>
      </c>
      <c r="G2482" s="329" t="s">
        <v>98</v>
      </c>
      <c r="H2482" s="4" t="str">
        <f t="shared" ref="H2482" si="137">E2482&amp;F2482&amp;G2482&amp;B2482</f>
        <v>Ⅵ-2-小-詳細調査の予定件数</v>
      </c>
      <c r="J2482" s="4">
        <f t="shared" si="133"/>
        <v>1</v>
      </c>
    </row>
    <row r="2483" spans="1:10" ht="18" customHeight="1">
      <c r="A2483" s="600"/>
      <c r="B2483" s="871" t="s">
        <v>620</v>
      </c>
      <c r="C2483" s="812"/>
      <c r="D2483" s="795">
        <f>学校2４頁!H$7</f>
        <v>0</v>
      </c>
      <c r="E2483" s="329" t="s">
        <v>594</v>
      </c>
      <c r="F2483" s="329" t="s">
        <v>110</v>
      </c>
      <c r="G2483" s="329" t="s">
        <v>98</v>
      </c>
      <c r="H2483" s="4" t="str">
        <f t="shared" si="136"/>
        <v>Ⅵ-2-小-詳細調査の検討件数</v>
      </c>
      <c r="J2483" s="4">
        <f t="shared" ref="J2483:J2495" si="138">COUNTIF($H$2:$H$2903,H2483)</f>
        <v>1</v>
      </c>
    </row>
    <row r="2484" spans="1:10" ht="18" customHeight="1">
      <c r="A2484" s="600"/>
      <c r="B2484" s="872" t="s">
        <v>621</v>
      </c>
      <c r="C2484" s="135"/>
      <c r="D2484" s="656">
        <f>学校2４頁!H$8</f>
        <v>0</v>
      </c>
      <c r="E2484" s="329" t="s">
        <v>594</v>
      </c>
      <c r="F2484" s="329" t="s">
        <v>110</v>
      </c>
      <c r="G2484" s="329" t="s">
        <v>98</v>
      </c>
      <c r="H2484" s="4" t="str">
        <f t="shared" si="136"/>
        <v>Ⅵ-2-小-詳細調査の遺族説明</v>
      </c>
      <c r="J2484" s="4">
        <f t="shared" si="138"/>
        <v>1</v>
      </c>
    </row>
    <row r="2485" spans="1:10" ht="18" customHeight="1">
      <c r="A2485" s="866" t="s">
        <v>615</v>
      </c>
      <c r="B2485" s="872" t="s">
        <v>618</v>
      </c>
      <c r="C2485" s="612"/>
      <c r="D2485" s="790">
        <f>学校2４頁!K4</f>
        <v>0</v>
      </c>
      <c r="E2485" s="329" t="s">
        <v>594</v>
      </c>
      <c r="F2485" s="329" t="s">
        <v>110</v>
      </c>
      <c r="G2485" s="329" t="s">
        <v>103</v>
      </c>
      <c r="H2485" s="4" t="str">
        <f t="shared" si="136"/>
        <v>Ⅵ-2-中-基本調査の実施件数</v>
      </c>
      <c r="J2485" s="4">
        <f t="shared" si="138"/>
        <v>1</v>
      </c>
    </row>
    <row r="2486" spans="1:10" ht="18" customHeight="1">
      <c r="A2486" s="600"/>
      <c r="B2486" s="606" t="s">
        <v>619</v>
      </c>
      <c r="C2486" s="622"/>
      <c r="D2486" s="657">
        <f>学校2４頁!K5</f>
        <v>0</v>
      </c>
      <c r="E2486" s="329" t="s">
        <v>594</v>
      </c>
      <c r="F2486" s="329" t="s">
        <v>110</v>
      </c>
      <c r="G2486" s="329" t="s">
        <v>103</v>
      </c>
      <c r="H2486" s="4" t="str">
        <f t="shared" si="136"/>
        <v>Ⅵ-2-中-詳細調査の実施件数</v>
      </c>
      <c r="J2486" s="4">
        <f t="shared" si="138"/>
        <v>1</v>
      </c>
    </row>
    <row r="2487" spans="1:10" ht="18" customHeight="1">
      <c r="A2487" s="600"/>
      <c r="B2487" s="1261" t="s">
        <v>110929</v>
      </c>
      <c r="C2487" s="8"/>
      <c r="D2487" s="658">
        <f>学校2４頁!K6</f>
        <v>0</v>
      </c>
      <c r="E2487" s="329" t="s">
        <v>594</v>
      </c>
      <c r="F2487" s="329" t="s">
        <v>110</v>
      </c>
      <c r="G2487" s="329" t="s">
        <v>103</v>
      </c>
      <c r="H2487" s="4" t="str">
        <f t="shared" ref="H2487" si="139">E2487&amp;F2487&amp;G2487&amp;B2487</f>
        <v>Ⅵ-2-中-詳細調査の予定件数</v>
      </c>
      <c r="J2487" s="4">
        <f t="shared" si="138"/>
        <v>1</v>
      </c>
    </row>
    <row r="2488" spans="1:10" ht="18" customHeight="1">
      <c r="A2488" s="600"/>
      <c r="B2488" s="871" t="s">
        <v>620</v>
      </c>
      <c r="C2488" s="812"/>
      <c r="D2488" s="795">
        <f>学校2４頁!K7</f>
        <v>0</v>
      </c>
      <c r="E2488" s="329" t="s">
        <v>594</v>
      </c>
      <c r="F2488" s="329" t="s">
        <v>110</v>
      </c>
      <c r="G2488" s="329" t="s">
        <v>103</v>
      </c>
      <c r="H2488" s="4" t="str">
        <f t="shared" si="136"/>
        <v>Ⅵ-2-中-詳細調査の検討件数</v>
      </c>
      <c r="J2488" s="4">
        <f t="shared" si="138"/>
        <v>1</v>
      </c>
    </row>
    <row r="2489" spans="1:10" ht="18" customHeight="1">
      <c r="A2489" s="600"/>
      <c r="B2489" s="872" t="s">
        <v>621</v>
      </c>
      <c r="C2489" s="135"/>
      <c r="D2489" s="656">
        <f>学校2４頁!K8</f>
        <v>0</v>
      </c>
      <c r="E2489" s="329" t="s">
        <v>594</v>
      </c>
      <c r="F2489" s="329" t="s">
        <v>110</v>
      </c>
      <c r="G2489" s="329" t="s">
        <v>103</v>
      </c>
      <c r="H2489" s="4" t="str">
        <f t="shared" si="136"/>
        <v>Ⅵ-2-中-詳細調査の遺族説明</v>
      </c>
      <c r="J2489" s="4">
        <f t="shared" si="138"/>
        <v>1</v>
      </c>
    </row>
    <row r="2490" spans="1:10" ht="18" customHeight="1">
      <c r="A2490" s="866" t="s">
        <v>104</v>
      </c>
      <c r="B2490" s="872" t="s">
        <v>618</v>
      </c>
      <c r="C2490" s="135"/>
      <c r="D2490" s="656">
        <f>学校2４頁!N4</f>
        <v>0</v>
      </c>
      <c r="E2490" s="329" t="s">
        <v>594</v>
      </c>
      <c r="F2490" s="329" t="s">
        <v>110</v>
      </c>
      <c r="G2490" s="329" t="s">
        <v>622</v>
      </c>
      <c r="H2490" s="4" t="str">
        <f t="shared" si="136"/>
        <v>Ⅵ-2-高-基本調査の実施件数</v>
      </c>
      <c r="J2490" s="4">
        <f t="shared" si="138"/>
        <v>1</v>
      </c>
    </row>
    <row r="2491" spans="1:10" ht="18" customHeight="1">
      <c r="A2491" s="600"/>
      <c r="B2491" s="606" t="s">
        <v>619</v>
      </c>
      <c r="C2491" s="622"/>
      <c r="D2491" s="657">
        <f>学校2４頁!N5</f>
        <v>0</v>
      </c>
      <c r="E2491" s="329" t="s">
        <v>594</v>
      </c>
      <c r="F2491" s="329" t="s">
        <v>110</v>
      </c>
      <c r="G2491" s="329" t="s">
        <v>105</v>
      </c>
      <c r="H2491" s="4" t="str">
        <f t="shared" si="136"/>
        <v>Ⅵ-2-高-詳細調査の実施件数</v>
      </c>
      <c r="J2491" s="4">
        <f t="shared" si="138"/>
        <v>1</v>
      </c>
    </row>
    <row r="2492" spans="1:10" ht="18" customHeight="1">
      <c r="A2492" s="600"/>
      <c r="B2492" s="1261" t="s">
        <v>110929</v>
      </c>
      <c r="C2492" s="8"/>
      <c r="D2492" s="658">
        <f>学校2４頁!N6</f>
        <v>0</v>
      </c>
      <c r="E2492" s="329" t="s">
        <v>594</v>
      </c>
      <c r="F2492" s="329" t="s">
        <v>110</v>
      </c>
      <c r="G2492" s="329" t="s">
        <v>105</v>
      </c>
      <c r="H2492" s="4" t="str">
        <f t="shared" ref="H2492" si="140">E2492&amp;F2492&amp;G2492&amp;B2492</f>
        <v>Ⅵ-2-高-詳細調査の予定件数</v>
      </c>
      <c r="J2492" s="4">
        <f t="shared" si="138"/>
        <v>1</v>
      </c>
    </row>
    <row r="2493" spans="1:10" ht="19.2" customHeight="1">
      <c r="A2493" s="600"/>
      <c r="B2493" s="871" t="s">
        <v>620</v>
      </c>
      <c r="C2493" s="812"/>
      <c r="D2493" s="795">
        <f>学校2４頁!N7</f>
        <v>0</v>
      </c>
      <c r="E2493" s="329" t="s">
        <v>594</v>
      </c>
      <c r="F2493" s="329" t="s">
        <v>110</v>
      </c>
      <c r="G2493" s="329" t="s">
        <v>622</v>
      </c>
      <c r="H2493" s="4" t="str">
        <f t="shared" si="136"/>
        <v>Ⅵ-2-高-詳細調査の検討件数</v>
      </c>
      <c r="J2493" s="4">
        <f t="shared" si="138"/>
        <v>1</v>
      </c>
    </row>
    <row r="2494" spans="1:10" ht="18" customHeight="1">
      <c r="A2494" s="600"/>
      <c r="B2494" s="872" t="s">
        <v>621</v>
      </c>
      <c r="C2494" s="135"/>
      <c r="D2494" s="656">
        <f>学校2４頁!N8</f>
        <v>0</v>
      </c>
      <c r="E2494" s="329" t="s">
        <v>594</v>
      </c>
      <c r="F2494" s="329" t="s">
        <v>110</v>
      </c>
      <c r="G2494" s="329" t="s">
        <v>105</v>
      </c>
      <c r="H2494" s="4" t="str">
        <f t="shared" si="136"/>
        <v>Ⅵ-2-高-詳細調査の遺族説明</v>
      </c>
      <c r="J2494" s="4">
        <f t="shared" si="138"/>
        <v>1</v>
      </c>
    </row>
    <row r="2495" spans="1:10" ht="18" customHeight="1">
      <c r="A2495" s="1264" t="s">
        <v>149</v>
      </c>
      <c r="B2495" s="1268" t="s">
        <v>618</v>
      </c>
      <c r="C2495" s="1269"/>
      <c r="D2495" s="1270">
        <f>学校2４頁!Q4</f>
        <v>0</v>
      </c>
      <c r="E2495" s="329" t="s">
        <v>594</v>
      </c>
      <c r="F2495" s="329" t="s">
        <v>110</v>
      </c>
      <c r="G2495" s="329" t="s">
        <v>691</v>
      </c>
      <c r="H2495" s="4" t="str">
        <f t="shared" si="136"/>
        <v>Ⅵ-2-計-基本調査の実施件数</v>
      </c>
      <c r="J2495" s="4">
        <f t="shared" si="138"/>
        <v>1</v>
      </c>
    </row>
    <row r="2496" spans="1:10" ht="18" customHeight="1">
      <c r="A2496" s="1266"/>
      <c r="B2496" s="1265" t="s">
        <v>619</v>
      </c>
      <c r="C2496" s="1237"/>
      <c r="D2496" s="1238">
        <f>学校2４頁!Q5</f>
        <v>0</v>
      </c>
      <c r="E2496" s="329" t="s">
        <v>594</v>
      </c>
      <c r="F2496" s="329" t="s">
        <v>110</v>
      </c>
      <c r="G2496" s="329" t="s">
        <v>110930</v>
      </c>
      <c r="H2496" s="4" t="str">
        <f t="shared" ref="H2496:H2499" si="141">E2496&amp;F2496&amp;G2496&amp;B2496</f>
        <v>Ⅵ-2-計-詳細調査の実施件数</v>
      </c>
      <c r="J2496" s="4">
        <f t="shared" ref="J2496:J2499" si="142">COUNTIF($H$2:$H$2903,H2496)</f>
        <v>1</v>
      </c>
    </row>
    <row r="2497" spans="1:10" ht="18" customHeight="1">
      <c r="A2497" s="1266"/>
      <c r="B2497" s="1263" t="s">
        <v>110929</v>
      </c>
      <c r="C2497" s="9"/>
      <c r="D2497" s="655">
        <f>学校2４頁!Q6</f>
        <v>0</v>
      </c>
      <c r="E2497" s="329" t="s">
        <v>594</v>
      </c>
      <c r="F2497" s="329" t="s">
        <v>110</v>
      </c>
      <c r="G2497" s="329" t="s">
        <v>691</v>
      </c>
      <c r="H2497" s="4" t="str">
        <f t="shared" si="141"/>
        <v>Ⅵ-2-計-詳細調査の予定件数</v>
      </c>
      <c r="J2497" s="4">
        <f t="shared" si="142"/>
        <v>1</v>
      </c>
    </row>
    <row r="2498" spans="1:10" ht="18" customHeight="1">
      <c r="A2498" s="1266"/>
      <c r="B2498" s="1267" t="s">
        <v>620</v>
      </c>
      <c r="C2498" s="812"/>
      <c r="D2498" s="795">
        <f>学校2４頁!Q7</f>
        <v>0</v>
      </c>
      <c r="E2498" s="329" t="s">
        <v>594</v>
      </c>
      <c r="F2498" s="329" t="s">
        <v>110</v>
      </c>
      <c r="G2498" s="329" t="s">
        <v>691</v>
      </c>
      <c r="H2498" s="4" t="str">
        <f t="shared" si="141"/>
        <v>Ⅵ-2-計-詳細調査の検討件数</v>
      </c>
      <c r="J2498" s="4">
        <f t="shared" si="142"/>
        <v>1</v>
      </c>
    </row>
    <row r="2499" spans="1:10" ht="18" customHeight="1">
      <c r="A2499" s="1266"/>
      <c r="B2499" s="1271" t="s">
        <v>621</v>
      </c>
      <c r="C2499" s="135"/>
      <c r="D2499" s="664">
        <f>学校2４頁!Q8</f>
        <v>0</v>
      </c>
      <c r="E2499" s="329" t="s">
        <v>594</v>
      </c>
      <c r="F2499" s="329" t="s">
        <v>110</v>
      </c>
      <c r="G2499" s="329" t="s">
        <v>691</v>
      </c>
      <c r="H2499" s="4" t="str">
        <f t="shared" si="141"/>
        <v>Ⅵ-2-計-詳細調査の遺族説明</v>
      </c>
      <c r="J2499" s="4">
        <f t="shared" si="142"/>
        <v>1</v>
      </c>
    </row>
    <row r="2500" spans="1:10" ht="18" customHeight="1">
      <c r="A2500" s="873"/>
      <c r="B2500" s="874" t="s">
        <v>623</v>
      </c>
      <c r="C2500" s="612"/>
      <c r="D2500" s="875">
        <f>学校2４頁!H11</f>
        <v>0</v>
      </c>
      <c r="E2500" s="329" t="s">
        <v>594</v>
      </c>
      <c r="F2500" s="329" t="s">
        <v>110</v>
      </c>
      <c r="G2500" s="329" t="s">
        <v>361</v>
      </c>
      <c r="H2500" s="4" t="str">
        <f t="shared" si="136"/>
        <v>Ⅵ-2-その他-具体的内容</v>
      </c>
      <c r="J2500" s="4">
        <f t="shared" ref="J2500:J2563" si="143">COUNTIF($H$2:$H$2903,H2500)</f>
        <v>1</v>
      </c>
    </row>
    <row r="2501" spans="1:10" ht="18" customHeight="1">
      <c r="A2501" s="876" t="s">
        <v>624</v>
      </c>
      <c r="B2501" s="858"/>
      <c r="C2501" s="135"/>
      <c r="D2501" s="656"/>
      <c r="H2501" s="332" t="str">
        <f>A2501</f>
        <v>3．自殺した児童生徒が置かれていた状況</v>
      </c>
      <c r="J2501" s="4">
        <f t="shared" si="143"/>
        <v>1</v>
      </c>
    </row>
    <row r="2502" spans="1:10" ht="18" customHeight="1">
      <c r="A2502" s="877" t="s">
        <v>592</v>
      </c>
      <c r="B2502" s="601" t="s">
        <v>625</v>
      </c>
      <c r="C2502" s="803"/>
      <c r="D2502" s="817">
        <f>学校2５頁!H$4</f>
        <v>0</v>
      </c>
      <c r="E2502" s="329" t="s">
        <v>594</v>
      </c>
      <c r="F2502" s="329" t="s">
        <v>626</v>
      </c>
      <c r="G2502" s="329" t="s">
        <v>98</v>
      </c>
      <c r="H2502" s="4" t="str">
        <f t="shared" ref="H2502:H2511" si="144">E2502&amp;F2502&amp;G2502&amp;B2502</f>
        <v>Ⅵ-3-小-家庭不和</v>
      </c>
      <c r="J2502" s="4">
        <f t="shared" si="143"/>
        <v>1</v>
      </c>
    </row>
    <row r="2503" spans="1:10" ht="18" customHeight="1">
      <c r="A2503" s="602"/>
      <c r="B2503" s="607" t="s">
        <v>627</v>
      </c>
      <c r="C2503" s="9"/>
      <c r="D2503" s="801">
        <f>学校2５頁!H$5</f>
        <v>0</v>
      </c>
      <c r="E2503" s="329" t="s">
        <v>594</v>
      </c>
      <c r="F2503" s="329" t="s">
        <v>626</v>
      </c>
      <c r="G2503" s="329" t="s">
        <v>98</v>
      </c>
      <c r="H2503" s="4" t="str">
        <f t="shared" si="144"/>
        <v>Ⅵ-3-小-父母等の叱責</v>
      </c>
      <c r="J2503" s="4">
        <f t="shared" si="143"/>
        <v>1</v>
      </c>
    </row>
    <row r="2504" spans="1:10" ht="18" customHeight="1">
      <c r="A2504" s="602"/>
      <c r="B2504" s="607" t="s">
        <v>628</v>
      </c>
      <c r="C2504" s="622"/>
      <c r="D2504" s="801">
        <f>学校2５頁!H$6</f>
        <v>0</v>
      </c>
      <c r="E2504" s="329" t="s">
        <v>594</v>
      </c>
      <c r="F2504" s="329" t="s">
        <v>75</v>
      </c>
      <c r="G2504" s="329" t="s">
        <v>98</v>
      </c>
      <c r="H2504" s="4" t="str">
        <f t="shared" si="144"/>
        <v>Ⅵ-3-小-学業等不振</v>
      </c>
      <c r="J2504" s="4">
        <f t="shared" si="143"/>
        <v>1</v>
      </c>
    </row>
    <row r="2505" spans="1:10" ht="18" customHeight="1">
      <c r="A2505" s="602"/>
      <c r="B2505" s="607" t="s">
        <v>629</v>
      </c>
      <c r="C2505" s="622"/>
      <c r="D2505" s="801">
        <f>学校2５頁!H$7</f>
        <v>0</v>
      </c>
      <c r="E2505" s="329" t="s">
        <v>594</v>
      </c>
      <c r="F2505" s="329" t="s">
        <v>75</v>
      </c>
      <c r="G2505" s="329" t="s">
        <v>98</v>
      </c>
      <c r="H2505" s="4" t="str">
        <f t="shared" si="144"/>
        <v>Ⅵ-3-小-進路問題</v>
      </c>
      <c r="J2505" s="4">
        <f t="shared" si="143"/>
        <v>1</v>
      </c>
    </row>
    <row r="2506" spans="1:10" ht="18" customHeight="1">
      <c r="A2506" s="602"/>
      <c r="B2506" s="607" t="s">
        <v>630</v>
      </c>
      <c r="C2506" s="9"/>
      <c r="D2506" s="801">
        <f>学校2５頁!H$8</f>
        <v>0</v>
      </c>
      <c r="E2506" s="329" t="s">
        <v>594</v>
      </c>
      <c r="F2506" s="329" t="s">
        <v>75</v>
      </c>
      <c r="G2506" s="329" t="s">
        <v>98</v>
      </c>
      <c r="H2506" s="4" t="str">
        <f t="shared" si="144"/>
        <v>Ⅵ-3-小-教職員との関係での悩み</v>
      </c>
      <c r="J2506" s="4">
        <f t="shared" si="143"/>
        <v>1</v>
      </c>
    </row>
    <row r="2507" spans="1:10" ht="18" customHeight="1">
      <c r="A2507" s="602"/>
      <c r="B2507" s="607" t="s">
        <v>631</v>
      </c>
      <c r="C2507" s="9"/>
      <c r="D2507" s="801">
        <f>学校2５頁!H$9</f>
        <v>0</v>
      </c>
      <c r="E2507" s="329" t="s">
        <v>594</v>
      </c>
      <c r="F2507" s="329" t="s">
        <v>75</v>
      </c>
      <c r="G2507" s="329" t="s">
        <v>98</v>
      </c>
      <c r="H2507" s="4" t="str">
        <f t="shared" si="144"/>
        <v>Ⅵ-3-小-教職員による体罰、不適切指導</v>
      </c>
      <c r="J2507" s="4">
        <f t="shared" si="143"/>
        <v>1</v>
      </c>
    </row>
    <row r="2508" spans="1:10" ht="18" customHeight="1">
      <c r="A2508" s="602"/>
      <c r="B2508" s="607" t="s">
        <v>632</v>
      </c>
      <c r="C2508" s="9"/>
      <c r="D2508" s="801">
        <f>学校2５頁!H$10</f>
        <v>0</v>
      </c>
      <c r="E2508" s="329" t="s">
        <v>594</v>
      </c>
      <c r="F2508" s="329" t="s">
        <v>75</v>
      </c>
      <c r="G2508" s="329" t="s">
        <v>98</v>
      </c>
      <c r="H2508" s="4" t="str">
        <f t="shared" si="144"/>
        <v>Ⅵ-3-小-友人関係での悩み</v>
      </c>
      <c r="J2508" s="4">
        <f t="shared" si="143"/>
        <v>1</v>
      </c>
    </row>
    <row r="2509" spans="1:10" ht="18" customHeight="1">
      <c r="A2509" s="602"/>
      <c r="B2509" s="607" t="s">
        <v>633</v>
      </c>
      <c r="C2509" s="9"/>
      <c r="D2509" s="801">
        <f>学校2５頁!H$11</f>
        <v>0</v>
      </c>
      <c r="E2509" s="329" t="s">
        <v>594</v>
      </c>
      <c r="F2509" s="329" t="s">
        <v>75</v>
      </c>
      <c r="G2509" s="329" t="s">
        <v>98</v>
      </c>
      <c r="H2509" s="4" t="str">
        <f t="shared" si="144"/>
        <v>Ⅵ-3-小-いじめの問題</v>
      </c>
      <c r="J2509" s="4">
        <f t="shared" si="143"/>
        <v>1</v>
      </c>
    </row>
    <row r="2510" spans="1:10" ht="18" customHeight="1">
      <c r="A2510" s="602"/>
      <c r="B2510" s="607" t="s">
        <v>634</v>
      </c>
      <c r="C2510" s="622"/>
      <c r="D2510" s="801">
        <f>学校2５頁!H$12</f>
        <v>0</v>
      </c>
      <c r="E2510" s="329" t="s">
        <v>594</v>
      </c>
      <c r="F2510" s="329" t="s">
        <v>75</v>
      </c>
      <c r="G2510" s="329" t="s">
        <v>98</v>
      </c>
      <c r="H2510" s="4" t="str">
        <f t="shared" si="144"/>
        <v>Ⅵ-3-小-病弱等による悲観</v>
      </c>
      <c r="J2510" s="4">
        <f t="shared" si="143"/>
        <v>1</v>
      </c>
    </row>
    <row r="2511" spans="1:10" ht="18" customHeight="1">
      <c r="A2511" s="602"/>
      <c r="B2511" s="607" t="s">
        <v>635</v>
      </c>
      <c r="C2511" s="9"/>
      <c r="D2511" s="801">
        <f>学校2５頁!H$13</f>
        <v>0</v>
      </c>
      <c r="E2511" s="329" t="s">
        <v>594</v>
      </c>
      <c r="F2511" s="329" t="s">
        <v>75</v>
      </c>
      <c r="G2511" s="329" t="s">
        <v>98</v>
      </c>
      <c r="H2511" s="4" t="str">
        <f t="shared" si="144"/>
        <v>Ⅵ-3-小-えん世</v>
      </c>
      <c r="J2511" s="4">
        <f t="shared" si="143"/>
        <v>1</v>
      </c>
    </row>
    <row r="2512" spans="1:10" ht="18" customHeight="1">
      <c r="A2512" s="602"/>
      <c r="B2512" s="607" t="s">
        <v>636</v>
      </c>
      <c r="C2512" s="8"/>
      <c r="D2512" s="801">
        <f>学校2５頁!H$14</f>
        <v>0</v>
      </c>
      <c r="E2512" s="329" t="s">
        <v>594</v>
      </c>
      <c r="F2512" s="329" t="s">
        <v>75</v>
      </c>
      <c r="G2512" s="329" t="s">
        <v>98</v>
      </c>
      <c r="H2512" s="4" t="str">
        <f t="shared" ref="H2512:H2543" si="145">E2512&amp;F2512&amp;G2512&amp;B2512</f>
        <v>Ⅵ-3-小-恋愛関係での悩み</v>
      </c>
      <c r="J2512" s="4">
        <f t="shared" si="143"/>
        <v>1</v>
      </c>
    </row>
    <row r="2513" spans="1:10" ht="18" customHeight="1">
      <c r="A2513" s="602"/>
      <c r="B2513" s="607" t="s">
        <v>637</v>
      </c>
      <c r="C2513" s="9"/>
      <c r="D2513" s="801">
        <f>学校2５頁!H$15</f>
        <v>0</v>
      </c>
      <c r="E2513" s="329" t="s">
        <v>594</v>
      </c>
      <c r="F2513" s="329" t="s">
        <v>75</v>
      </c>
      <c r="G2513" s="329" t="s">
        <v>98</v>
      </c>
      <c r="H2513" s="4" t="str">
        <f t="shared" si="145"/>
        <v>Ⅵ-3-小-精神障害</v>
      </c>
      <c r="J2513" s="4">
        <f t="shared" si="143"/>
        <v>1</v>
      </c>
    </row>
    <row r="2514" spans="1:10" ht="18" customHeight="1">
      <c r="A2514" s="602"/>
      <c r="B2514" s="607" t="s">
        <v>638</v>
      </c>
      <c r="C2514" s="9"/>
      <c r="D2514" s="801">
        <f>学校2５頁!H$16</f>
        <v>0</v>
      </c>
      <c r="E2514" s="329" t="s">
        <v>594</v>
      </c>
      <c r="F2514" s="329" t="s">
        <v>75</v>
      </c>
      <c r="G2514" s="329" t="s">
        <v>98</v>
      </c>
      <c r="H2514" s="4" t="str">
        <f t="shared" si="145"/>
        <v>Ⅵ-3-小-不明</v>
      </c>
      <c r="J2514" s="4">
        <f t="shared" si="143"/>
        <v>1</v>
      </c>
    </row>
    <row r="2515" spans="1:10" ht="18" customHeight="1">
      <c r="A2515" s="602"/>
      <c r="B2515" s="607" t="s">
        <v>639</v>
      </c>
      <c r="C2515" s="9"/>
      <c r="D2515" s="801">
        <f>学校2５頁!H$17</f>
        <v>0</v>
      </c>
      <c r="E2515" s="329" t="s">
        <v>594</v>
      </c>
      <c r="F2515" s="329" t="s">
        <v>75</v>
      </c>
      <c r="G2515" s="329" t="s">
        <v>98</v>
      </c>
      <c r="H2515" s="4" t="str">
        <f t="shared" si="145"/>
        <v>Ⅵ-3-小-その他</v>
      </c>
      <c r="J2515" s="4">
        <f t="shared" si="143"/>
        <v>1</v>
      </c>
    </row>
    <row r="2516" spans="1:10" ht="18" customHeight="1">
      <c r="A2516" s="603"/>
      <c r="B2516" s="878" t="s">
        <v>640</v>
      </c>
      <c r="C2516" s="622"/>
      <c r="D2516" s="657">
        <f>学校2５頁!H$18</f>
        <v>0</v>
      </c>
      <c r="E2516" s="329" t="s">
        <v>594</v>
      </c>
      <c r="F2516" s="329" t="s">
        <v>75</v>
      </c>
      <c r="G2516" s="329" t="s">
        <v>98</v>
      </c>
      <c r="H2516" s="4" t="str">
        <f t="shared" si="145"/>
        <v>Ⅵ-3-小-計</v>
      </c>
      <c r="J2516" s="4">
        <f t="shared" si="143"/>
        <v>1</v>
      </c>
    </row>
    <row r="2517" spans="1:10" ht="18" customHeight="1">
      <c r="A2517" s="877" t="s">
        <v>641</v>
      </c>
      <c r="B2517" s="867" t="s">
        <v>625</v>
      </c>
      <c r="C2517" s="800"/>
      <c r="D2517" s="655">
        <f>学校2５頁!K4</f>
        <v>0</v>
      </c>
      <c r="E2517" s="329" t="s">
        <v>594</v>
      </c>
      <c r="F2517" s="329" t="s">
        <v>626</v>
      </c>
      <c r="G2517" s="329" t="s">
        <v>103</v>
      </c>
      <c r="H2517" s="4" t="str">
        <f t="shared" si="145"/>
        <v>Ⅵ-3-中-家庭不和</v>
      </c>
      <c r="J2517" s="4">
        <f t="shared" si="143"/>
        <v>1</v>
      </c>
    </row>
    <row r="2518" spans="1:10" ht="18" customHeight="1">
      <c r="A2518" s="602"/>
      <c r="B2518" s="601" t="s">
        <v>627</v>
      </c>
      <c r="C2518" s="9"/>
      <c r="D2518" s="655">
        <f>学校2５頁!K5</f>
        <v>0</v>
      </c>
      <c r="E2518" s="329" t="s">
        <v>594</v>
      </c>
      <c r="F2518" s="329" t="s">
        <v>626</v>
      </c>
      <c r="G2518" s="329" t="s">
        <v>103</v>
      </c>
      <c r="H2518" s="4" t="str">
        <f t="shared" si="145"/>
        <v>Ⅵ-3-中-父母等の叱責</v>
      </c>
      <c r="J2518" s="4">
        <f t="shared" si="143"/>
        <v>1</v>
      </c>
    </row>
    <row r="2519" spans="1:10" ht="18" customHeight="1">
      <c r="A2519" s="602"/>
      <c r="B2519" s="601" t="s">
        <v>628</v>
      </c>
      <c r="C2519" s="800"/>
      <c r="D2519" s="655">
        <f>学校2５頁!K6</f>
        <v>0</v>
      </c>
      <c r="E2519" s="329" t="s">
        <v>594</v>
      </c>
      <c r="F2519" s="329" t="s">
        <v>75</v>
      </c>
      <c r="G2519" s="329" t="s">
        <v>103</v>
      </c>
      <c r="H2519" s="4" t="str">
        <f t="shared" si="145"/>
        <v>Ⅵ-3-中-学業等不振</v>
      </c>
      <c r="J2519" s="4">
        <f t="shared" si="143"/>
        <v>1</v>
      </c>
    </row>
    <row r="2520" spans="1:10" ht="18" customHeight="1">
      <c r="A2520" s="602"/>
      <c r="B2520" s="601" t="s">
        <v>629</v>
      </c>
      <c r="C2520" s="9"/>
      <c r="D2520" s="658">
        <f>学校2５頁!K7</f>
        <v>0</v>
      </c>
      <c r="E2520" s="329" t="s">
        <v>594</v>
      </c>
      <c r="F2520" s="329" t="s">
        <v>75</v>
      </c>
      <c r="G2520" s="329" t="s">
        <v>103</v>
      </c>
      <c r="H2520" s="4" t="str">
        <f t="shared" si="145"/>
        <v>Ⅵ-3-中-進路問題</v>
      </c>
      <c r="J2520" s="4">
        <f t="shared" si="143"/>
        <v>1</v>
      </c>
    </row>
    <row r="2521" spans="1:10" ht="18" customHeight="1">
      <c r="A2521" s="602"/>
      <c r="B2521" s="601" t="s">
        <v>630</v>
      </c>
      <c r="C2521" s="9"/>
      <c r="D2521" s="655">
        <f>学校2５頁!K8</f>
        <v>0</v>
      </c>
      <c r="E2521" s="329" t="s">
        <v>594</v>
      </c>
      <c r="F2521" s="329" t="s">
        <v>75</v>
      </c>
      <c r="G2521" s="329" t="s">
        <v>103</v>
      </c>
      <c r="H2521" s="4" t="str">
        <f t="shared" si="145"/>
        <v>Ⅵ-3-中-教職員との関係での悩み</v>
      </c>
      <c r="J2521" s="4">
        <f t="shared" si="143"/>
        <v>1</v>
      </c>
    </row>
    <row r="2522" spans="1:10" ht="18" customHeight="1">
      <c r="A2522" s="602"/>
      <c r="B2522" s="601" t="s">
        <v>631</v>
      </c>
      <c r="C2522" s="8"/>
      <c r="D2522" s="658">
        <f>学校2５頁!K9</f>
        <v>0</v>
      </c>
      <c r="E2522" s="329" t="s">
        <v>594</v>
      </c>
      <c r="F2522" s="329" t="s">
        <v>75</v>
      </c>
      <c r="G2522" s="329" t="s">
        <v>103</v>
      </c>
      <c r="H2522" s="4" t="str">
        <f t="shared" si="145"/>
        <v>Ⅵ-3-中-教職員による体罰、不適切指導</v>
      </c>
      <c r="J2522" s="4">
        <f t="shared" si="143"/>
        <v>1</v>
      </c>
    </row>
    <row r="2523" spans="1:10" ht="18" customHeight="1">
      <c r="A2523" s="602"/>
      <c r="B2523" s="601" t="s">
        <v>632</v>
      </c>
      <c r="C2523" s="9"/>
      <c r="D2523" s="801">
        <f>学校2５頁!K10</f>
        <v>0</v>
      </c>
      <c r="E2523" s="329" t="s">
        <v>594</v>
      </c>
      <c r="F2523" s="329" t="s">
        <v>75</v>
      </c>
      <c r="G2523" s="329" t="s">
        <v>103</v>
      </c>
      <c r="H2523" s="4" t="str">
        <f t="shared" si="145"/>
        <v>Ⅵ-3-中-友人関係での悩み</v>
      </c>
      <c r="J2523" s="4">
        <f t="shared" si="143"/>
        <v>1</v>
      </c>
    </row>
    <row r="2524" spans="1:10" ht="18" customHeight="1">
      <c r="A2524" s="602"/>
      <c r="B2524" s="601" t="s">
        <v>633</v>
      </c>
      <c r="C2524" s="9"/>
      <c r="D2524" s="801">
        <f>学校2５頁!K11</f>
        <v>0</v>
      </c>
      <c r="E2524" s="329" t="s">
        <v>594</v>
      </c>
      <c r="F2524" s="329" t="s">
        <v>75</v>
      </c>
      <c r="G2524" s="329" t="s">
        <v>103</v>
      </c>
      <c r="H2524" s="4" t="str">
        <f t="shared" si="145"/>
        <v>Ⅵ-3-中-いじめの問題</v>
      </c>
      <c r="J2524" s="4">
        <f t="shared" si="143"/>
        <v>1</v>
      </c>
    </row>
    <row r="2525" spans="1:10" ht="18" customHeight="1">
      <c r="A2525" s="602"/>
      <c r="B2525" s="601" t="s">
        <v>634</v>
      </c>
      <c r="C2525" s="9"/>
      <c r="D2525" s="655">
        <f>学校2５頁!K12</f>
        <v>0</v>
      </c>
      <c r="E2525" s="329" t="s">
        <v>594</v>
      </c>
      <c r="F2525" s="329" t="s">
        <v>75</v>
      </c>
      <c r="G2525" s="329" t="s">
        <v>103</v>
      </c>
      <c r="H2525" s="4" t="str">
        <f t="shared" si="145"/>
        <v>Ⅵ-3-中-病弱等による悲観</v>
      </c>
      <c r="J2525" s="4">
        <f t="shared" si="143"/>
        <v>1</v>
      </c>
    </row>
    <row r="2526" spans="1:10" ht="18" customHeight="1">
      <c r="A2526" s="602"/>
      <c r="B2526" s="601" t="s">
        <v>635</v>
      </c>
      <c r="C2526" s="622"/>
      <c r="D2526" s="657">
        <f>学校2５頁!K13</f>
        <v>0</v>
      </c>
      <c r="E2526" s="329" t="s">
        <v>594</v>
      </c>
      <c r="F2526" s="329" t="s">
        <v>75</v>
      </c>
      <c r="G2526" s="329" t="s">
        <v>103</v>
      </c>
      <c r="H2526" s="4" t="str">
        <f t="shared" si="145"/>
        <v>Ⅵ-3-中-えん世</v>
      </c>
      <c r="J2526" s="4">
        <f t="shared" si="143"/>
        <v>1</v>
      </c>
    </row>
    <row r="2527" spans="1:10" ht="18" customHeight="1">
      <c r="A2527" s="602"/>
      <c r="B2527" s="601" t="s">
        <v>636</v>
      </c>
      <c r="C2527" s="800"/>
      <c r="D2527" s="658">
        <f>学校2５頁!K14</f>
        <v>0</v>
      </c>
      <c r="E2527" s="329" t="s">
        <v>594</v>
      </c>
      <c r="F2527" s="329" t="s">
        <v>75</v>
      </c>
      <c r="G2527" s="329" t="s">
        <v>103</v>
      </c>
      <c r="H2527" s="4" t="str">
        <f t="shared" si="145"/>
        <v>Ⅵ-3-中-恋愛関係での悩み</v>
      </c>
      <c r="J2527" s="4">
        <f t="shared" si="143"/>
        <v>1</v>
      </c>
    </row>
    <row r="2528" spans="1:10" ht="18" customHeight="1">
      <c r="A2528" s="602"/>
      <c r="B2528" s="601" t="s">
        <v>637</v>
      </c>
      <c r="C2528" s="9"/>
      <c r="D2528" s="655">
        <f>学校2５頁!K15</f>
        <v>0</v>
      </c>
      <c r="E2528" s="329" t="s">
        <v>594</v>
      </c>
      <c r="F2528" s="329" t="s">
        <v>75</v>
      </c>
      <c r="G2528" s="329" t="s">
        <v>103</v>
      </c>
      <c r="H2528" s="4" t="str">
        <f t="shared" si="145"/>
        <v>Ⅵ-3-中-精神障害</v>
      </c>
      <c r="J2528" s="4">
        <f t="shared" si="143"/>
        <v>1</v>
      </c>
    </row>
    <row r="2529" spans="1:10" ht="18" customHeight="1">
      <c r="A2529" s="602"/>
      <c r="B2529" s="601" t="s">
        <v>638</v>
      </c>
      <c r="C2529" s="800"/>
      <c r="D2529" s="658">
        <f>学校2５頁!K16</f>
        <v>0</v>
      </c>
      <c r="E2529" s="329" t="s">
        <v>594</v>
      </c>
      <c r="F2529" s="329" t="s">
        <v>75</v>
      </c>
      <c r="G2529" s="329" t="s">
        <v>103</v>
      </c>
      <c r="H2529" s="4" t="str">
        <f t="shared" si="145"/>
        <v>Ⅵ-3-中-不明</v>
      </c>
      <c r="J2529" s="4">
        <f t="shared" si="143"/>
        <v>1</v>
      </c>
    </row>
    <row r="2530" spans="1:10" ht="18" customHeight="1">
      <c r="A2530" s="602"/>
      <c r="B2530" s="601" t="s">
        <v>639</v>
      </c>
      <c r="C2530" s="9"/>
      <c r="D2530" s="801">
        <f>学校2５頁!K17</f>
        <v>0</v>
      </c>
      <c r="E2530" s="329" t="s">
        <v>594</v>
      </c>
      <c r="F2530" s="329" t="s">
        <v>75</v>
      </c>
      <c r="G2530" s="329" t="s">
        <v>103</v>
      </c>
      <c r="H2530" s="4" t="str">
        <f t="shared" si="145"/>
        <v>Ⅵ-3-中-その他</v>
      </c>
      <c r="J2530" s="4">
        <f t="shared" si="143"/>
        <v>1</v>
      </c>
    </row>
    <row r="2531" spans="1:10" ht="18" customHeight="1">
      <c r="A2531" s="603"/>
      <c r="B2531" s="868" t="s">
        <v>640</v>
      </c>
      <c r="C2531" s="812"/>
      <c r="D2531" s="795">
        <f>学校2５頁!K18</f>
        <v>0</v>
      </c>
      <c r="E2531" s="329" t="s">
        <v>594</v>
      </c>
      <c r="F2531" s="329" t="s">
        <v>75</v>
      </c>
      <c r="G2531" s="329" t="s">
        <v>103</v>
      </c>
      <c r="H2531" s="4" t="str">
        <f t="shared" si="145"/>
        <v>Ⅵ-3-中-計</v>
      </c>
      <c r="J2531" s="4">
        <f t="shared" si="143"/>
        <v>1</v>
      </c>
    </row>
    <row r="2532" spans="1:10" ht="18" customHeight="1">
      <c r="A2532" s="879" t="s">
        <v>616</v>
      </c>
      <c r="B2532" s="867" t="s">
        <v>625</v>
      </c>
      <c r="C2532" s="816"/>
      <c r="D2532" s="817">
        <f>学校2５頁!N4</f>
        <v>0</v>
      </c>
      <c r="E2532" s="329" t="s">
        <v>642</v>
      </c>
      <c r="F2532" s="329" t="s">
        <v>75</v>
      </c>
      <c r="G2532" s="329" t="s">
        <v>105</v>
      </c>
      <c r="H2532" s="4" t="str">
        <f t="shared" si="145"/>
        <v>Ⅵ-3-高-家庭不和</v>
      </c>
      <c r="J2532" s="4">
        <f t="shared" si="143"/>
        <v>1</v>
      </c>
    </row>
    <row r="2533" spans="1:10" ht="18" customHeight="1">
      <c r="A2533" s="608"/>
      <c r="B2533" s="601" t="s">
        <v>627</v>
      </c>
      <c r="C2533" s="9"/>
      <c r="D2533" s="655">
        <f>学校2５頁!N5</f>
        <v>0</v>
      </c>
      <c r="E2533" s="329" t="s">
        <v>594</v>
      </c>
      <c r="F2533" s="329" t="s">
        <v>75</v>
      </c>
      <c r="G2533" s="329" t="s">
        <v>105</v>
      </c>
      <c r="H2533" s="4" t="str">
        <f t="shared" si="145"/>
        <v>Ⅵ-3-高-父母等の叱責</v>
      </c>
      <c r="J2533" s="4">
        <f t="shared" si="143"/>
        <v>1</v>
      </c>
    </row>
    <row r="2534" spans="1:10" ht="18" customHeight="1">
      <c r="A2534" s="608"/>
      <c r="B2534" s="601" t="s">
        <v>628</v>
      </c>
      <c r="C2534" s="9"/>
      <c r="D2534" s="658">
        <f>学校2５頁!N6</f>
        <v>0</v>
      </c>
      <c r="E2534" s="329" t="s">
        <v>594</v>
      </c>
      <c r="F2534" s="329" t="s">
        <v>75</v>
      </c>
      <c r="G2534" s="329" t="s">
        <v>105</v>
      </c>
      <c r="H2534" s="4" t="str">
        <f t="shared" si="145"/>
        <v>Ⅵ-3-高-学業等不振</v>
      </c>
      <c r="J2534" s="4">
        <f t="shared" si="143"/>
        <v>1</v>
      </c>
    </row>
    <row r="2535" spans="1:10" ht="18" customHeight="1">
      <c r="A2535" s="608"/>
      <c r="B2535" s="601" t="s">
        <v>629</v>
      </c>
      <c r="C2535" s="9"/>
      <c r="D2535" s="655">
        <f>学校2５頁!N7</f>
        <v>0</v>
      </c>
      <c r="E2535" s="329" t="s">
        <v>594</v>
      </c>
      <c r="F2535" s="329" t="s">
        <v>75</v>
      </c>
      <c r="G2535" s="329" t="s">
        <v>105</v>
      </c>
      <c r="H2535" s="4" t="str">
        <f t="shared" si="145"/>
        <v>Ⅵ-3-高-進路問題</v>
      </c>
      <c r="J2535" s="4">
        <f t="shared" si="143"/>
        <v>1</v>
      </c>
    </row>
    <row r="2536" spans="1:10" ht="18" customHeight="1">
      <c r="A2536" s="608"/>
      <c r="B2536" s="601" t="s">
        <v>630</v>
      </c>
      <c r="C2536" s="622"/>
      <c r="D2536" s="657">
        <f>学校2５頁!N8</f>
        <v>0</v>
      </c>
      <c r="E2536" s="329" t="s">
        <v>594</v>
      </c>
      <c r="F2536" s="329" t="s">
        <v>75</v>
      </c>
      <c r="G2536" s="329" t="s">
        <v>105</v>
      </c>
      <c r="H2536" s="4" t="str">
        <f t="shared" si="145"/>
        <v>Ⅵ-3-高-教職員との関係での悩み</v>
      </c>
      <c r="J2536" s="4">
        <f t="shared" si="143"/>
        <v>1</v>
      </c>
    </row>
    <row r="2537" spans="1:10" ht="18" customHeight="1">
      <c r="A2537" s="608"/>
      <c r="B2537" s="601" t="s">
        <v>631</v>
      </c>
      <c r="C2537" s="800"/>
      <c r="D2537" s="655">
        <f>学校2５頁!N9</f>
        <v>0</v>
      </c>
      <c r="E2537" s="329" t="s">
        <v>594</v>
      </c>
      <c r="F2537" s="329" t="s">
        <v>75</v>
      </c>
      <c r="G2537" s="329" t="s">
        <v>105</v>
      </c>
      <c r="H2537" s="4" t="str">
        <f t="shared" si="145"/>
        <v>Ⅵ-3-高-教職員による体罰、不適切指導</v>
      </c>
      <c r="J2537" s="4">
        <f t="shared" si="143"/>
        <v>1</v>
      </c>
    </row>
    <row r="2538" spans="1:10" ht="18" customHeight="1">
      <c r="A2538" s="608"/>
      <c r="B2538" s="601" t="s">
        <v>632</v>
      </c>
      <c r="C2538" s="9"/>
      <c r="D2538" s="658">
        <f>学校2５頁!N10</f>
        <v>0</v>
      </c>
      <c r="E2538" s="329" t="s">
        <v>594</v>
      </c>
      <c r="F2538" s="329" t="s">
        <v>75</v>
      </c>
      <c r="G2538" s="329" t="s">
        <v>105</v>
      </c>
      <c r="H2538" s="4" t="str">
        <f t="shared" si="145"/>
        <v>Ⅵ-3-高-友人関係での悩み</v>
      </c>
      <c r="J2538" s="4">
        <f t="shared" si="143"/>
        <v>1</v>
      </c>
    </row>
    <row r="2539" spans="1:10" ht="18" customHeight="1">
      <c r="A2539" s="608"/>
      <c r="B2539" s="601" t="s">
        <v>633</v>
      </c>
      <c r="C2539" s="800"/>
      <c r="D2539" s="655">
        <f>学校2５頁!N11</f>
        <v>0</v>
      </c>
      <c r="E2539" s="329" t="s">
        <v>594</v>
      </c>
      <c r="F2539" s="329" t="s">
        <v>75</v>
      </c>
      <c r="G2539" s="329" t="s">
        <v>105</v>
      </c>
      <c r="H2539" s="4" t="str">
        <f t="shared" si="145"/>
        <v>Ⅵ-3-高-いじめの問題</v>
      </c>
      <c r="J2539" s="4">
        <f t="shared" si="143"/>
        <v>1</v>
      </c>
    </row>
    <row r="2540" spans="1:10" ht="18" customHeight="1">
      <c r="A2540" s="608"/>
      <c r="B2540" s="601" t="s">
        <v>634</v>
      </c>
      <c r="C2540" s="9"/>
      <c r="D2540" s="658">
        <f>学校2５頁!N12</f>
        <v>0</v>
      </c>
      <c r="E2540" s="329" t="s">
        <v>594</v>
      </c>
      <c r="F2540" s="329" t="s">
        <v>75</v>
      </c>
      <c r="G2540" s="329" t="s">
        <v>105</v>
      </c>
      <c r="H2540" s="4" t="str">
        <f t="shared" si="145"/>
        <v>Ⅵ-3-高-病弱等による悲観</v>
      </c>
      <c r="J2540" s="4">
        <f t="shared" si="143"/>
        <v>1</v>
      </c>
    </row>
    <row r="2541" spans="1:10" ht="18" customHeight="1">
      <c r="A2541" s="608"/>
      <c r="B2541" s="601" t="s">
        <v>635</v>
      </c>
      <c r="C2541" s="9"/>
      <c r="D2541" s="655">
        <f>学校2５頁!N13</f>
        <v>0</v>
      </c>
      <c r="E2541" s="329" t="s">
        <v>594</v>
      </c>
      <c r="F2541" s="329" t="s">
        <v>75</v>
      </c>
      <c r="G2541" s="329" t="s">
        <v>105</v>
      </c>
      <c r="H2541" s="4" t="str">
        <f t="shared" si="145"/>
        <v>Ⅵ-3-高-えん世</v>
      </c>
      <c r="J2541" s="4">
        <f t="shared" si="143"/>
        <v>1</v>
      </c>
    </row>
    <row r="2542" spans="1:10" ht="18" customHeight="1">
      <c r="A2542" s="608"/>
      <c r="B2542" s="601" t="s">
        <v>636</v>
      </c>
      <c r="C2542" s="8"/>
      <c r="D2542" s="658">
        <f>学校2５頁!N14</f>
        <v>0</v>
      </c>
      <c r="E2542" s="329" t="s">
        <v>594</v>
      </c>
      <c r="F2542" s="329" t="s">
        <v>75</v>
      </c>
      <c r="G2542" s="329" t="s">
        <v>105</v>
      </c>
      <c r="H2542" s="4" t="str">
        <f t="shared" si="145"/>
        <v>Ⅵ-3-高-恋愛関係での悩み</v>
      </c>
      <c r="J2542" s="4">
        <f t="shared" si="143"/>
        <v>1</v>
      </c>
    </row>
    <row r="2543" spans="1:10" ht="18" customHeight="1">
      <c r="A2543" s="608"/>
      <c r="B2543" s="601" t="s">
        <v>637</v>
      </c>
      <c r="C2543" s="9"/>
      <c r="D2543" s="655">
        <f>学校2５頁!N15</f>
        <v>0</v>
      </c>
      <c r="E2543" s="329" t="s">
        <v>594</v>
      </c>
      <c r="F2543" s="329" t="s">
        <v>75</v>
      </c>
      <c r="G2543" s="329" t="s">
        <v>105</v>
      </c>
      <c r="H2543" s="4" t="str">
        <f t="shared" si="145"/>
        <v>Ⅵ-3-高-精神障害</v>
      </c>
      <c r="J2543" s="4">
        <f t="shared" si="143"/>
        <v>1</v>
      </c>
    </row>
    <row r="2544" spans="1:10" ht="18" customHeight="1">
      <c r="A2544" s="608"/>
      <c r="B2544" s="601" t="s">
        <v>638</v>
      </c>
      <c r="C2544" s="9"/>
      <c r="D2544" s="658">
        <f>学校2５頁!N16</f>
        <v>0</v>
      </c>
      <c r="E2544" s="329" t="s">
        <v>594</v>
      </c>
      <c r="F2544" s="329" t="s">
        <v>75</v>
      </c>
      <c r="G2544" s="329" t="s">
        <v>105</v>
      </c>
      <c r="H2544" s="4" t="str">
        <f t="shared" ref="H2544:H2562" si="146">E2544&amp;F2544&amp;G2544&amp;B2544</f>
        <v>Ⅵ-3-高-不明</v>
      </c>
      <c r="J2544" s="4">
        <f t="shared" si="143"/>
        <v>1</v>
      </c>
    </row>
    <row r="2545" spans="1:10" ht="18" customHeight="1">
      <c r="A2545" s="608"/>
      <c r="B2545" s="601" t="s">
        <v>639</v>
      </c>
      <c r="C2545" s="9"/>
      <c r="D2545" s="655">
        <f>学校2５頁!N17</f>
        <v>0</v>
      </c>
      <c r="E2545" s="329" t="s">
        <v>594</v>
      </c>
      <c r="F2545" s="329" t="s">
        <v>75</v>
      </c>
      <c r="G2545" s="329" t="s">
        <v>105</v>
      </c>
      <c r="H2545" s="4" t="str">
        <f t="shared" si="146"/>
        <v>Ⅵ-3-高-その他</v>
      </c>
      <c r="J2545" s="4">
        <f t="shared" si="143"/>
        <v>1</v>
      </c>
    </row>
    <row r="2546" spans="1:10" ht="18" customHeight="1">
      <c r="A2546" s="609"/>
      <c r="B2546" s="868" t="s">
        <v>640</v>
      </c>
      <c r="C2546" s="135"/>
      <c r="D2546" s="656">
        <f>学校2５頁!N18</f>
        <v>0</v>
      </c>
      <c r="E2546" s="329" t="s">
        <v>594</v>
      </c>
      <c r="F2546" s="329" t="s">
        <v>75</v>
      </c>
      <c r="G2546" s="329" t="s">
        <v>105</v>
      </c>
      <c r="H2546" s="4" t="str">
        <f t="shared" si="146"/>
        <v>Ⅵ-3-高-計</v>
      </c>
      <c r="J2546" s="4">
        <f t="shared" si="143"/>
        <v>1</v>
      </c>
    </row>
    <row r="2547" spans="1:10" ht="18" customHeight="1">
      <c r="A2547" s="610"/>
      <c r="B2547" s="880" t="s">
        <v>643</v>
      </c>
      <c r="C2547" s="135"/>
      <c r="D2547" s="656">
        <f>学校2５頁!G20</f>
        <v>0</v>
      </c>
      <c r="E2547" s="329" t="s">
        <v>594</v>
      </c>
      <c r="F2547" s="329" t="s">
        <v>75</v>
      </c>
      <c r="G2547" s="329" t="s">
        <v>105</v>
      </c>
      <c r="H2547" s="4" t="str">
        <f t="shared" si="146"/>
        <v>Ⅵ-3-高-その他の具体的内容</v>
      </c>
      <c r="J2547" s="4">
        <f t="shared" si="143"/>
        <v>1</v>
      </c>
    </row>
    <row r="2548" spans="1:10" ht="18" customHeight="1">
      <c r="A2548" s="591" t="s">
        <v>644</v>
      </c>
      <c r="B2548" s="881"/>
      <c r="C2548" s="135"/>
      <c r="D2548" s="656"/>
      <c r="H2548" s="332" t="str">
        <f>A2548</f>
        <v>調査Ⅶ（出席停止）</v>
      </c>
      <c r="J2548" s="4">
        <f t="shared" si="143"/>
        <v>1</v>
      </c>
    </row>
    <row r="2549" spans="1:10" ht="18" customHeight="1">
      <c r="A2549" s="572" t="s">
        <v>645</v>
      </c>
      <c r="B2549" s="116"/>
      <c r="C2549" s="135"/>
      <c r="D2549" s="656"/>
      <c r="H2549" s="332" t="str">
        <f>A2549</f>
        <v>1．出席停止の措置が採られた小・中学校数及び市町村教育委員会数</v>
      </c>
      <c r="J2549" s="4">
        <f t="shared" si="143"/>
        <v>1</v>
      </c>
    </row>
    <row r="2550" spans="1:10" ht="18" customHeight="1">
      <c r="A2550" s="882"/>
      <c r="B2550" s="883" t="s">
        <v>646</v>
      </c>
      <c r="C2550" s="622"/>
      <c r="D2550" s="658">
        <f>委員会3頁!I10</f>
        <v>0</v>
      </c>
      <c r="E2550" s="329" t="s">
        <v>647</v>
      </c>
      <c r="F2550" s="329" t="s">
        <v>97</v>
      </c>
      <c r="H2550" s="4" t="str">
        <f t="shared" si="146"/>
        <v>Ⅶ-1-小学校数</v>
      </c>
      <c r="J2550" s="4">
        <f t="shared" si="143"/>
        <v>1</v>
      </c>
    </row>
    <row r="2551" spans="1:10" ht="18" customHeight="1">
      <c r="A2551" s="592"/>
      <c r="B2551" s="884" t="s">
        <v>648</v>
      </c>
      <c r="C2551" s="9"/>
      <c r="D2551" s="655">
        <f>委員会3頁!I11</f>
        <v>0</v>
      </c>
      <c r="E2551" s="329" t="s">
        <v>647</v>
      </c>
      <c r="F2551" s="329" t="s">
        <v>97</v>
      </c>
      <c r="H2551" s="4" t="str">
        <f t="shared" si="146"/>
        <v>Ⅶ-1-中学校数</v>
      </c>
      <c r="J2551" s="4">
        <f t="shared" si="143"/>
        <v>1</v>
      </c>
    </row>
    <row r="2552" spans="1:10" ht="18" customHeight="1">
      <c r="A2552" s="593"/>
      <c r="B2552" s="885" t="s">
        <v>649</v>
      </c>
      <c r="C2552" s="135"/>
      <c r="D2552" s="656">
        <f>委員会3頁!I12</f>
        <v>0</v>
      </c>
      <c r="E2552" s="329" t="s">
        <v>647</v>
      </c>
      <c r="F2552" s="329" t="s">
        <v>97</v>
      </c>
      <c r="H2552" s="4" t="str">
        <f t="shared" si="146"/>
        <v>Ⅶ-1-市町村教育委員会数</v>
      </c>
      <c r="J2552" s="4">
        <f t="shared" si="143"/>
        <v>1</v>
      </c>
    </row>
    <row r="2553" spans="1:10" ht="18" customHeight="1">
      <c r="A2553" s="886" t="s">
        <v>650</v>
      </c>
      <c r="B2553" s="858"/>
      <c r="C2553" s="135"/>
      <c r="D2553" s="656"/>
      <c r="H2553" s="332" t="str">
        <f>A2553</f>
        <v>2．出席停止の学年別件数等</v>
      </c>
      <c r="J2553" s="4">
        <f t="shared" si="143"/>
        <v>1</v>
      </c>
    </row>
    <row r="2554" spans="1:10" ht="18" customHeight="1">
      <c r="A2554" s="882" t="s">
        <v>592</v>
      </c>
      <c r="B2554" s="883" t="s">
        <v>651</v>
      </c>
      <c r="C2554" s="622"/>
      <c r="D2554" s="657">
        <f>委員会4頁!H$3</f>
        <v>0</v>
      </c>
      <c r="E2554" s="329" t="s">
        <v>647</v>
      </c>
      <c r="F2554" s="329" t="s">
        <v>110</v>
      </c>
      <c r="G2554" s="329" t="s">
        <v>98</v>
      </c>
      <c r="H2554" s="4" t="str">
        <f t="shared" si="146"/>
        <v>Ⅶ-2-小-1年</v>
      </c>
      <c r="J2554" s="4">
        <f t="shared" si="143"/>
        <v>1</v>
      </c>
    </row>
    <row r="2555" spans="1:10" ht="18" customHeight="1">
      <c r="A2555" s="592"/>
      <c r="B2555" s="594" t="s">
        <v>652</v>
      </c>
      <c r="C2555" s="9"/>
      <c r="D2555" s="655">
        <f>委員会4頁!I$3</f>
        <v>0</v>
      </c>
      <c r="E2555" s="329" t="s">
        <v>647</v>
      </c>
      <c r="F2555" s="329" t="s">
        <v>110</v>
      </c>
      <c r="G2555" s="329" t="s">
        <v>98</v>
      </c>
      <c r="H2555" s="4" t="str">
        <f t="shared" si="146"/>
        <v>Ⅶ-2-小-2年</v>
      </c>
      <c r="J2555" s="4">
        <f t="shared" si="143"/>
        <v>1</v>
      </c>
    </row>
    <row r="2556" spans="1:10" ht="18" customHeight="1">
      <c r="A2556" s="592"/>
      <c r="B2556" s="595" t="s">
        <v>653</v>
      </c>
      <c r="C2556" s="622"/>
      <c r="D2556" s="658">
        <f>委員会4頁!J$3</f>
        <v>0</v>
      </c>
      <c r="E2556" s="329" t="s">
        <v>647</v>
      </c>
      <c r="F2556" s="329" t="s">
        <v>110</v>
      </c>
      <c r="G2556" s="329" t="s">
        <v>98</v>
      </c>
      <c r="H2556" s="4" t="str">
        <f t="shared" si="146"/>
        <v>Ⅶ-2-小-3年</v>
      </c>
      <c r="J2556" s="4">
        <f t="shared" si="143"/>
        <v>1</v>
      </c>
    </row>
    <row r="2557" spans="1:10" ht="18" customHeight="1">
      <c r="A2557" s="592"/>
      <c r="B2557" s="887" t="s">
        <v>654</v>
      </c>
      <c r="C2557" s="800"/>
      <c r="D2557" s="801">
        <f>委員会4頁!K$3</f>
        <v>0</v>
      </c>
      <c r="E2557" s="329" t="s">
        <v>647</v>
      </c>
      <c r="F2557" s="329" t="s">
        <v>110</v>
      </c>
      <c r="G2557" s="329" t="s">
        <v>98</v>
      </c>
      <c r="H2557" s="4" t="str">
        <f t="shared" si="146"/>
        <v>Ⅶ-2-小-4年</v>
      </c>
      <c r="J2557" s="4">
        <f t="shared" si="143"/>
        <v>1</v>
      </c>
    </row>
    <row r="2558" spans="1:10" ht="18" customHeight="1">
      <c r="A2558" s="592"/>
      <c r="B2558" s="595" t="s">
        <v>655</v>
      </c>
      <c r="C2558" s="9"/>
      <c r="D2558" s="801">
        <f>委員会4頁!L$3</f>
        <v>0</v>
      </c>
      <c r="E2558" s="329" t="s">
        <v>647</v>
      </c>
      <c r="F2558" s="329" t="s">
        <v>110</v>
      </c>
      <c r="G2558" s="329" t="s">
        <v>98</v>
      </c>
      <c r="H2558" s="4" t="str">
        <f t="shared" si="146"/>
        <v>Ⅶ-2-小-5年</v>
      </c>
      <c r="J2558" s="4">
        <f t="shared" si="143"/>
        <v>1</v>
      </c>
    </row>
    <row r="2559" spans="1:10" ht="18" customHeight="1">
      <c r="A2559" s="592"/>
      <c r="B2559" s="884" t="s">
        <v>656</v>
      </c>
      <c r="C2559" s="812"/>
      <c r="D2559" s="795">
        <f>委員会4頁!M$3</f>
        <v>0</v>
      </c>
      <c r="E2559" s="329" t="s">
        <v>647</v>
      </c>
      <c r="F2559" s="329" t="s">
        <v>110</v>
      </c>
      <c r="G2559" s="329" t="s">
        <v>98</v>
      </c>
      <c r="H2559" s="4" t="str">
        <f t="shared" si="146"/>
        <v>Ⅶ-2-小-6年</v>
      </c>
      <c r="J2559" s="4">
        <f t="shared" si="143"/>
        <v>1</v>
      </c>
    </row>
    <row r="2560" spans="1:10" ht="18" customHeight="1">
      <c r="A2560" s="592"/>
      <c r="B2560" s="888" t="s">
        <v>640</v>
      </c>
      <c r="C2560" s="135"/>
      <c r="D2560" s="656">
        <f>委員会4頁!N$3</f>
        <v>0</v>
      </c>
      <c r="E2560" s="329" t="s">
        <v>647</v>
      </c>
      <c r="F2560" s="329" t="s">
        <v>110</v>
      </c>
      <c r="G2560" s="329" t="s">
        <v>98</v>
      </c>
      <c r="H2560" s="4" t="str">
        <f t="shared" si="146"/>
        <v>Ⅶ-2-小-計</v>
      </c>
      <c r="J2560" s="4">
        <f t="shared" si="143"/>
        <v>1</v>
      </c>
    </row>
    <row r="2561" spans="1:10" ht="18" customHeight="1">
      <c r="A2561" s="882" t="s">
        <v>615</v>
      </c>
      <c r="B2561" s="883" t="s">
        <v>651</v>
      </c>
      <c r="C2561" s="622"/>
      <c r="D2561" s="657">
        <f>委員会4頁!H$4</f>
        <v>0</v>
      </c>
      <c r="E2561" s="329" t="s">
        <v>647</v>
      </c>
      <c r="F2561" s="329" t="s">
        <v>110</v>
      </c>
      <c r="G2561" s="329" t="s">
        <v>103</v>
      </c>
      <c r="H2561" s="4" t="str">
        <f t="shared" si="146"/>
        <v>Ⅶ-2-中-1年</v>
      </c>
      <c r="J2561" s="4">
        <f t="shared" si="143"/>
        <v>1</v>
      </c>
    </row>
    <row r="2562" spans="1:10" ht="18" customHeight="1">
      <c r="A2562" s="592"/>
      <c r="B2562" s="595" t="s">
        <v>652</v>
      </c>
      <c r="C2562" s="637"/>
      <c r="D2562" s="659">
        <f>委員会4頁!I$4</f>
        <v>0</v>
      </c>
      <c r="E2562" s="329" t="s">
        <v>647</v>
      </c>
      <c r="F2562" s="329" t="s">
        <v>110</v>
      </c>
      <c r="G2562" s="329" t="s">
        <v>103</v>
      </c>
      <c r="H2562" s="4" t="str">
        <f t="shared" si="146"/>
        <v>Ⅶ-2-中-2年</v>
      </c>
      <c r="J2562" s="4">
        <f t="shared" si="143"/>
        <v>1</v>
      </c>
    </row>
    <row r="2563" spans="1:10" ht="18" customHeight="1">
      <c r="A2563" s="592"/>
      <c r="B2563" s="884" t="s">
        <v>653</v>
      </c>
      <c r="C2563" s="135"/>
      <c r="D2563" s="656">
        <f>委員会4頁!J$4</f>
        <v>0</v>
      </c>
      <c r="E2563" s="329" t="s">
        <v>647</v>
      </c>
      <c r="F2563" s="329" t="s">
        <v>110</v>
      </c>
      <c r="G2563" s="329" t="s">
        <v>103</v>
      </c>
      <c r="H2563" s="4" t="str">
        <f t="shared" ref="H2563:H2594" si="147">E2563&amp;F2563&amp;G2563&amp;B2563</f>
        <v>Ⅶ-2-中-3年</v>
      </c>
      <c r="J2563" s="4">
        <f t="shared" si="143"/>
        <v>1</v>
      </c>
    </row>
    <row r="2564" spans="1:10" ht="18" customHeight="1">
      <c r="A2564" s="593"/>
      <c r="B2564" s="888" t="s">
        <v>640</v>
      </c>
      <c r="C2564" s="135"/>
      <c r="D2564" s="656">
        <f>委員会4頁!N$4</f>
        <v>0</v>
      </c>
      <c r="E2564" s="329" t="s">
        <v>647</v>
      </c>
      <c r="F2564" s="329" t="s">
        <v>110</v>
      </c>
      <c r="G2564" s="329" t="s">
        <v>103</v>
      </c>
      <c r="H2564" s="4" t="str">
        <f t="shared" si="147"/>
        <v>Ⅶ-2-中-計</v>
      </c>
      <c r="J2564" s="4">
        <f t="shared" ref="J2564:J2627" si="148">COUNTIF($H$2:$H$2903,H2564)</f>
        <v>1</v>
      </c>
    </row>
    <row r="2565" spans="1:10" ht="18" customHeight="1">
      <c r="A2565" s="796" t="s">
        <v>657</v>
      </c>
      <c r="B2565" s="797"/>
      <c r="C2565" s="797"/>
      <c r="D2565" s="798"/>
      <c r="H2565" s="332" t="str">
        <f>A2565</f>
        <v>3．出席停止の期間別件数</v>
      </c>
      <c r="J2565" s="4">
        <f t="shared" si="148"/>
        <v>1</v>
      </c>
    </row>
    <row r="2566" spans="1:10" ht="18" customHeight="1">
      <c r="A2566" s="882" t="s">
        <v>592</v>
      </c>
      <c r="B2566" s="883" t="s">
        <v>658</v>
      </c>
      <c r="C2566" s="622"/>
      <c r="D2566" s="657">
        <f>委員会4頁!H$9</f>
        <v>0</v>
      </c>
      <c r="E2566" s="329" t="s">
        <v>647</v>
      </c>
      <c r="F2566" s="329" t="s">
        <v>75</v>
      </c>
      <c r="G2566" s="329" t="s">
        <v>98</v>
      </c>
      <c r="H2566" s="4" t="str">
        <f t="shared" si="147"/>
        <v>Ⅶ-3-小-(1) 3日以内</v>
      </c>
      <c r="J2566" s="4">
        <f t="shared" si="148"/>
        <v>1</v>
      </c>
    </row>
    <row r="2567" spans="1:10" ht="18" customHeight="1">
      <c r="A2567" s="592"/>
      <c r="B2567" s="595" t="s">
        <v>659</v>
      </c>
      <c r="C2567" s="9"/>
      <c r="D2567" s="655">
        <f>委員会4頁!I$9</f>
        <v>0</v>
      </c>
      <c r="E2567" s="329" t="s">
        <v>647</v>
      </c>
      <c r="F2567" s="329" t="s">
        <v>75</v>
      </c>
      <c r="G2567" s="329" t="s">
        <v>98</v>
      </c>
      <c r="H2567" s="4" t="str">
        <f t="shared" si="147"/>
        <v>Ⅶ-3-小-(2) 4～6日</v>
      </c>
      <c r="J2567" s="4">
        <f t="shared" si="148"/>
        <v>1</v>
      </c>
    </row>
    <row r="2568" spans="1:10" ht="18" customHeight="1">
      <c r="A2568" s="592"/>
      <c r="B2568" s="595" t="s">
        <v>660</v>
      </c>
      <c r="C2568" s="622"/>
      <c r="D2568" s="657">
        <f>委員会4頁!J$9</f>
        <v>0</v>
      </c>
      <c r="E2568" s="329" t="s">
        <v>647</v>
      </c>
      <c r="F2568" s="329" t="s">
        <v>75</v>
      </c>
      <c r="G2568" s="329" t="s">
        <v>98</v>
      </c>
      <c r="H2568" s="4" t="str">
        <f t="shared" si="147"/>
        <v>Ⅶ-3-小-(3) 7～13日</v>
      </c>
      <c r="J2568" s="4">
        <f t="shared" si="148"/>
        <v>1</v>
      </c>
    </row>
    <row r="2569" spans="1:10" ht="18" customHeight="1">
      <c r="A2569" s="592"/>
      <c r="B2569" s="595" t="s">
        <v>661</v>
      </c>
      <c r="C2569" s="622"/>
      <c r="D2569" s="655">
        <f>委員会4頁!K$9</f>
        <v>0</v>
      </c>
      <c r="E2569" s="329" t="s">
        <v>647</v>
      </c>
      <c r="F2569" s="329" t="s">
        <v>75</v>
      </c>
      <c r="G2569" s="329" t="s">
        <v>98</v>
      </c>
      <c r="H2569" s="4" t="str">
        <f t="shared" si="147"/>
        <v>Ⅶ-3-小-(4) 14日～20日</v>
      </c>
      <c r="J2569" s="4">
        <f t="shared" si="148"/>
        <v>1</v>
      </c>
    </row>
    <row r="2570" spans="1:10" ht="18" customHeight="1">
      <c r="A2570" s="592"/>
      <c r="B2570" s="595" t="s">
        <v>662</v>
      </c>
      <c r="C2570" s="622"/>
      <c r="D2570" s="658">
        <f>委員会4頁!L$9</f>
        <v>0</v>
      </c>
      <c r="E2570" s="329" t="s">
        <v>647</v>
      </c>
      <c r="F2570" s="329" t="s">
        <v>75</v>
      </c>
      <c r="G2570" s="329" t="s">
        <v>98</v>
      </c>
      <c r="H2570" s="4" t="str">
        <f t="shared" si="147"/>
        <v>Ⅶ-3-小-(5) 21日以上</v>
      </c>
      <c r="J2570" s="4">
        <f t="shared" si="148"/>
        <v>1</v>
      </c>
    </row>
    <row r="2571" spans="1:10" ht="18" customHeight="1">
      <c r="A2571" s="592"/>
      <c r="B2571" s="887" t="s">
        <v>663</v>
      </c>
      <c r="C2571" s="812"/>
      <c r="D2571" s="795">
        <f>委員会4頁!M$9</f>
        <v>0</v>
      </c>
      <c r="E2571" s="329" t="s">
        <v>647</v>
      </c>
      <c r="F2571" s="329" t="s">
        <v>75</v>
      </c>
      <c r="G2571" s="329" t="s">
        <v>98</v>
      </c>
      <c r="H2571" s="4" t="str">
        <f t="shared" si="147"/>
        <v>Ⅶ-3-小-(6) 合計</v>
      </c>
      <c r="J2571" s="4">
        <f t="shared" si="148"/>
        <v>1</v>
      </c>
    </row>
    <row r="2572" spans="1:10" ht="18" customHeight="1">
      <c r="A2572" s="882" t="s">
        <v>615</v>
      </c>
      <c r="B2572" s="883" t="s">
        <v>658</v>
      </c>
      <c r="C2572" s="622"/>
      <c r="D2572" s="657">
        <f>委員会4頁!H$10</f>
        <v>0</v>
      </c>
      <c r="E2572" s="329" t="s">
        <v>647</v>
      </c>
      <c r="F2572" s="329" t="s">
        <v>75</v>
      </c>
      <c r="G2572" s="329" t="s">
        <v>103</v>
      </c>
      <c r="H2572" s="4" t="str">
        <f t="shared" si="147"/>
        <v>Ⅶ-3-中-(1) 3日以内</v>
      </c>
      <c r="J2572" s="4">
        <f t="shared" si="148"/>
        <v>1</v>
      </c>
    </row>
    <row r="2573" spans="1:10" ht="18" customHeight="1">
      <c r="A2573" s="592"/>
      <c r="B2573" s="595" t="s">
        <v>659</v>
      </c>
      <c r="C2573" s="9"/>
      <c r="D2573" s="655">
        <f>委員会4頁!I$10</f>
        <v>0</v>
      </c>
      <c r="E2573" s="329" t="s">
        <v>647</v>
      </c>
      <c r="F2573" s="329" t="s">
        <v>75</v>
      </c>
      <c r="G2573" s="329" t="s">
        <v>103</v>
      </c>
      <c r="H2573" s="4" t="str">
        <f t="shared" si="147"/>
        <v>Ⅶ-3-中-(2) 4～6日</v>
      </c>
      <c r="J2573" s="4">
        <f t="shared" si="148"/>
        <v>1</v>
      </c>
    </row>
    <row r="2574" spans="1:10" ht="18" customHeight="1">
      <c r="A2574" s="592"/>
      <c r="B2574" s="595" t="s">
        <v>660</v>
      </c>
      <c r="C2574" s="622"/>
      <c r="D2574" s="657">
        <f>委員会4頁!J$10</f>
        <v>0</v>
      </c>
      <c r="E2574" s="329" t="s">
        <v>647</v>
      </c>
      <c r="F2574" s="329" t="s">
        <v>75</v>
      </c>
      <c r="G2574" s="329" t="s">
        <v>103</v>
      </c>
      <c r="H2574" s="4" t="str">
        <f t="shared" si="147"/>
        <v>Ⅶ-3-中-(3) 7～13日</v>
      </c>
      <c r="J2574" s="4">
        <f t="shared" si="148"/>
        <v>1</v>
      </c>
    </row>
    <row r="2575" spans="1:10" ht="18" customHeight="1">
      <c r="A2575" s="592"/>
      <c r="B2575" s="595" t="s">
        <v>661</v>
      </c>
      <c r="C2575" s="9"/>
      <c r="D2575" s="658">
        <f>委員会4頁!K$10</f>
        <v>0</v>
      </c>
      <c r="E2575" s="329" t="s">
        <v>647</v>
      </c>
      <c r="F2575" s="329" t="s">
        <v>75</v>
      </c>
      <c r="G2575" s="329" t="s">
        <v>103</v>
      </c>
      <c r="H2575" s="4" t="str">
        <f t="shared" si="147"/>
        <v>Ⅶ-3-中-(4) 14日～20日</v>
      </c>
      <c r="J2575" s="4">
        <f t="shared" si="148"/>
        <v>1</v>
      </c>
    </row>
    <row r="2576" spans="1:10" ht="18" customHeight="1">
      <c r="A2576" s="592"/>
      <c r="B2576" s="595" t="s">
        <v>662</v>
      </c>
      <c r="C2576" s="800"/>
      <c r="D2576" s="655">
        <f>委員会4頁!L$10</f>
        <v>0</v>
      </c>
      <c r="E2576" s="329" t="s">
        <v>647</v>
      </c>
      <c r="F2576" s="329" t="s">
        <v>75</v>
      </c>
      <c r="G2576" s="329" t="s">
        <v>103</v>
      </c>
      <c r="H2576" s="4" t="str">
        <f t="shared" si="147"/>
        <v>Ⅶ-3-中-(5) 21日以上</v>
      </c>
      <c r="J2576" s="4">
        <f t="shared" si="148"/>
        <v>1</v>
      </c>
    </row>
    <row r="2577" spans="1:10" ht="18" customHeight="1">
      <c r="A2577" s="592"/>
      <c r="B2577" s="887" t="s">
        <v>663</v>
      </c>
      <c r="C2577" s="812"/>
      <c r="D2577" s="795">
        <f>委員会4頁!M$10</f>
        <v>0</v>
      </c>
      <c r="E2577" s="329" t="s">
        <v>647</v>
      </c>
      <c r="F2577" s="329" t="s">
        <v>75</v>
      </c>
      <c r="G2577" s="329" t="s">
        <v>103</v>
      </c>
      <c r="H2577" s="4" t="str">
        <f t="shared" si="147"/>
        <v>Ⅶ-3-中-(6) 合計</v>
      </c>
      <c r="J2577" s="4">
        <f t="shared" si="148"/>
        <v>1</v>
      </c>
    </row>
    <row r="2578" spans="1:10" ht="18" customHeight="1">
      <c r="A2578" s="886" t="s">
        <v>664</v>
      </c>
      <c r="B2578" s="858"/>
      <c r="C2578" s="135"/>
      <c r="D2578" s="656"/>
      <c r="H2578" s="332" t="str">
        <f>A2578</f>
        <v>4．出席停止の理由別件数</v>
      </c>
      <c r="J2578" s="4">
        <f t="shared" si="148"/>
        <v>1</v>
      </c>
    </row>
    <row r="2579" spans="1:10" ht="18" customHeight="1">
      <c r="A2579" s="882" t="s">
        <v>592</v>
      </c>
      <c r="B2579" s="595" t="s">
        <v>665</v>
      </c>
      <c r="C2579" s="622"/>
      <c r="D2579" s="657">
        <f>委員会4頁!H16</f>
        <v>0</v>
      </c>
      <c r="E2579" s="329" t="s">
        <v>647</v>
      </c>
      <c r="F2579" s="329" t="s">
        <v>119</v>
      </c>
      <c r="G2579" s="329" t="s">
        <v>98</v>
      </c>
      <c r="H2579" s="4" t="str">
        <f t="shared" si="147"/>
        <v>Ⅶ-4-小-暴力行為A</v>
      </c>
      <c r="J2579" s="4">
        <f t="shared" si="148"/>
        <v>1</v>
      </c>
    </row>
    <row r="2580" spans="1:10" ht="18" customHeight="1">
      <c r="A2580" s="592"/>
      <c r="B2580" s="595" t="s">
        <v>666</v>
      </c>
      <c r="C2580" s="622"/>
      <c r="D2580" s="655">
        <f>委員会4頁!H17</f>
        <v>0</v>
      </c>
      <c r="E2580" s="329" t="s">
        <v>647</v>
      </c>
      <c r="F2580" s="329" t="s">
        <v>119</v>
      </c>
      <c r="G2580" s="329" t="s">
        <v>98</v>
      </c>
      <c r="H2580" s="4" t="str">
        <f t="shared" si="147"/>
        <v>Ⅶ-4-小-授業妨害</v>
      </c>
      <c r="J2580" s="4">
        <f t="shared" si="148"/>
        <v>1</v>
      </c>
    </row>
    <row r="2581" spans="1:10" ht="18" customHeight="1">
      <c r="A2581" s="592"/>
      <c r="B2581" s="595" t="s">
        <v>667</v>
      </c>
      <c r="C2581" s="622"/>
      <c r="D2581" s="655">
        <f>委員会4頁!H18</f>
        <v>0</v>
      </c>
      <c r="E2581" s="329" t="s">
        <v>647</v>
      </c>
      <c r="F2581" s="329" t="s">
        <v>119</v>
      </c>
      <c r="G2581" s="329" t="s">
        <v>98</v>
      </c>
      <c r="H2581" s="4" t="str">
        <f t="shared" si="147"/>
        <v>Ⅶ-4-小-いじめC</v>
      </c>
      <c r="J2581" s="4">
        <f t="shared" si="148"/>
        <v>1</v>
      </c>
    </row>
    <row r="2582" spans="1:10" ht="18" customHeight="1">
      <c r="A2582" s="592"/>
      <c r="B2582" s="595" t="s">
        <v>639</v>
      </c>
      <c r="C2582" s="622"/>
      <c r="D2582" s="655">
        <f>委員会4頁!H19</f>
        <v>0</v>
      </c>
      <c r="E2582" s="329" t="s">
        <v>647</v>
      </c>
      <c r="F2582" s="329" t="s">
        <v>119</v>
      </c>
      <c r="G2582" s="329" t="s">
        <v>98</v>
      </c>
      <c r="H2582" s="4" t="str">
        <f t="shared" si="147"/>
        <v>Ⅶ-4-小-その他</v>
      </c>
      <c r="J2582" s="4">
        <f t="shared" si="148"/>
        <v>1</v>
      </c>
    </row>
    <row r="2583" spans="1:10" ht="18" customHeight="1">
      <c r="A2583" s="592"/>
      <c r="B2583" s="885" t="s">
        <v>614</v>
      </c>
      <c r="C2583" s="135"/>
      <c r="D2583" s="795">
        <f>委員会4頁!H20</f>
        <v>0</v>
      </c>
      <c r="E2583" s="329" t="s">
        <v>647</v>
      </c>
      <c r="F2583" s="329" t="s">
        <v>119</v>
      </c>
      <c r="G2583" s="329" t="s">
        <v>98</v>
      </c>
      <c r="H2583" s="4" t="str">
        <f t="shared" si="147"/>
        <v>Ⅶ-4-小-合計</v>
      </c>
      <c r="J2583" s="4">
        <f t="shared" si="148"/>
        <v>1</v>
      </c>
    </row>
    <row r="2584" spans="1:10" ht="18" customHeight="1">
      <c r="A2584" s="882" t="s">
        <v>615</v>
      </c>
      <c r="B2584" s="887" t="s">
        <v>668</v>
      </c>
      <c r="C2584" s="622"/>
      <c r="D2584" s="657">
        <f>委員会4頁!I16</f>
        <v>0</v>
      </c>
      <c r="E2584" s="329" t="s">
        <v>647</v>
      </c>
      <c r="F2584" s="329" t="s">
        <v>119</v>
      </c>
      <c r="G2584" s="329" t="s">
        <v>103</v>
      </c>
      <c r="H2584" s="4" t="str">
        <f t="shared" si="147"/>
        <v>Ⅶ-4-中-暴力行為B</v>
      </c>
      <c r="J2584" s="4">
        <f t="shared" si="148"/>
        <v>1</v>
      </c>
    </row>
    <row r="2585" spans="1:10" ht="18" customHeight="1">
      <c r="A2585" s="592"/>
      <c r="B2585" s="595" t="s">
        <v>666</v>
      </c>
      <c r="C2585" s="622"/>
      <c r="D2585" s="657">
        <f>委員会4頁!I17</f>
        <v>0</v>
      </c>
      <c r="E2585" s="329" t="s">
        <v>647</v>
      </c>
      <c r="F2585" s="329" t="s">
        <v>119</v>
      </c>
      <c r="G2585" s="329" t="s">
        <v>103</v>
      </c>
      <c r="H2585" s="4" t="str">
        <f t="shared" si="147"/>
        <v>Ⅶ-4-中-授業妨害</v>
      </c>
      <c r="J2585" s="4">
        <f t="shared" si="148"/>
        <v>1</v>
      </c>
    </row>
    <row r="2586" spans="1:10" ht="18" customHeight="1">
      <c r="A2586" s="592"/>
      <c r="B2586" s="595" t="s">
        <v>669</v>
      </c>
      <c r="C2586" s="9"/>
      <c r="D2586" s="657">
        <f>委員会4頁!I18</f>
        <v>0</v>
      </c>
      <c r="E2586" s="329" t="s">
        <v>647</v>
      </c>
      <c r="F2586" s="329" t="s">
        <v>119</v>
      </c>
      <c r="G2586" s="329" t="s">
        <v>103</v>
      </c>
      <c r="H2586" s="4" t="str">
        <f t="shared" si="147"/>
        <v>Ⅶ-4-中-いじめD</v>
      </c>
      <c r="J2586" s="4">
        <f t="shared" si="148"/>
        <v>1</v>
      </c>
    </row>
    <row r="2587" spans="1:10" ht="18" customHeight="1">
      <c r="A2587" s="592"/>
      <c r="B2587" s="595" t="s">
        <v>639</v>
      </c>
      <c r="C2587" s="800"/>
      <c r="D2587" s="657">
        <f>委員会4頁!I19</f>
        <v>0</v>
      </c>
      <c r="E2587" s="329" t="s">
        <v>647</v>
      </c>
      <c r="F2587" s="329" t="s">
        <v>119</v>
      </c>
      <c r="G2587" s="329" t="s">
        <v>103</v>
      </c>
      <c r="H2587" s="4" t="str">
        <f t="shared" si="147"/>
        <v>Ⅶ-4-中-その他</v>
      </c>
      <c r="J2587" s="4">
        <f t="shared" si="148"/>
        <v>1</v>
      </c>
    </row>
    <row r="2588" spans="1:10" ht="18" customHeight="1">
      <c r="A2588" s="596"/>
      <c r="B2588" s="597" t="s">
        <v>614</v>
      </c>
      <c r="C2588" s="812"/>
      <c r="D2588" s="795">
        <f>委員会4頁!I20</f>
        <v>0</v>
      </c>
      <c r="E2588" s="329" t="s">
        <v>647</v>
      </c>
      <c r="F2588" s="329" t="s">
        <v>119</v>
      </c>
      <c r="G2588" s="329" t="s">
        <v>103</v>
      </c>
      <c r="H2588" s="4" t="str">
        <f t="shared" si="147"/>
        <v>Ⅶ-4-中-合計</v>
      </c>
      <c r="J2588" s="4">
        <f t="shared" si="148"/>
        <v>1</v>
      </c>
    </row>
    <row r="2589" spans="1:10" ht="18" customHeight="1">
      <c r="A2589" s="889" t="s">
        <v>670</v>
      </c>
      <c r="B2589" s="890"/>
      <c r="C2589" s="135"/>
      <c r="D2589" s="656"/>
      <c r="H2589" s="332" t="str">
        <f>A2589</f>
        <v>調査Ⅷ（教育相談）</v>
      </c>
      <c r="J2589" s="4">
        <f t="shared" si="148"/>
        <v>1</v>
      </c>
    </row>
    <row r="2590" spans="1:10" ht="18" customHeight="1">
      <c r="A2590" s="796" t="s">
        <v>671</v>
      </c>
      <c r="B2590" s="116"/>
      <c r="C2590" s="135"/>
      <c r="D2590" s="656"/>
      <c r="H2590" s="332" t="str">
        <f>A2590</f>
        <v>1．各都道府県及び指定都市の教育委員会（学校教育所管部局）が所管する教育相談を行っている機関等の状況</v>
      </c>
      <c r="J2590" s="4">
        <f t="shared" si="148"/>
        <v>1</v>
      </c>
    </row>
    <row r="2591" spans="1:10" ht="18" customHeight="1">
      <c r="A2591" s="891" t="s">
        <v>672</v>
      </c>
      <c r="B2591" s="892" t="s">
        <v>673</v>
      </c>
      <c r="C2591" s="622"/>
      <c r="D2591" s="657">
        <f>委員会5頁!K$7</f>
        <v>0</v>
      </c>
      <c r="E2591" s="329" t="s">
        <v>674</v>
      </c>
      <c r="F2591" s="329" t="s">
        <v>97</v>
      </c>
      <c r="G2591" s="329" t="s">
        <v>675</v>
      </c>
      <c r="H2591" s="4" t="str">
        <f t="shared" si="147"/>
        <v>Ⅷ-1-教育委員会-(1) 機関数</v>
      </c>
      <c r="J2591" s="4">
        <f t="shared" si="148"/>
        <v>1</v>
      </c>
    </row>
    <row r="2592" spans="1:10" ht="18" customHeight="1">
      <c r="A2592" s="614"/>
      <c r="B2592" s="615" t="s">
        <v>676</v>
      </c>
      <c r="C2592" s="622"/>
      <c r="D2592" s="655">
        <f>委員会5頁!M$7</f>
        <v>0</v>
      </c>
      <c r="E2592" s="329" t="s">
        <v>674</v>
      </c>
      <c r="F2592" s="329" t="s">
        <v>97</v>
      </c>
      <c r="G2592" s="329" t="s">
        <v>675</v>
      </c>
      <c r="H2592" s="4" t="str">
        <f t="shared" si="147"/>
        <v>Ⅷ-1-教育委員会-(2) 常勤職員数</v>
      </c>
      <c r="J2592" s="4">
        <f t="shared" si="148"/>
        <v>1</v>
      </c>
    </row>
    <row r="2593" spans="1:10" ht="18" customHeight="1">
      <c r="A2593" s="614"/>
      <c r="B2593" s="615" t="s">
        <v>677</v>
      </c>
      <c r="C2593" s="622"/>
      <c r="D2593" s="655">
        <f>委員会5頁!O$7</f>
        <v>0</v>
      </c>
      <c r="E2593" s="329" t="s">
        <v>674</v>
      </c>
      <c r="F2593" s="329" t="s">
        <v>97</v>
      </c>
      <c r="G2593" s="329" t="s">
        <v>675</v>
      </c>
      <c r="H2593" s="4" t="str">
        <f t="shared" si="147"/>
        <v>Ⅷ-1-教育委員会-(3) 非常勤職員数</v>
      </c>
      <c r="J2593" s="4">
        <f t="shared" si="148"/>
        <v>1</v>
      </c>
    </row>
    <row r="2594" spans="1:10" ht="18" customHeight="1">
      <c r="A2594" s="614"/>
      <c r="B2594" s="893" t="s">
        <v>678</v>
      </c>
      <c r="C2594" s="135"/>
      <c r="D2594" s="795">
        <f>委員会5頁!Q$7</f>
        <v>0</v>
      </c>
      <c r="E2594" s="329" t="s">
        <v>674</v>
      </c>
      <c r="F2594" s="329" t="s">
        <v>97</v>
      </c>
      <c r="G2594" s="329" t="s">
        <v>675</v>
      </c>
      <c r="H2594" s="4" t="str">
        <f t="shared" si="147"/>
        <v>Ⅷ-1-教育委員会-(4) 職員数計</v>
      </c>
      <c r="J2594" s="4">
        <f t="shared" si="148"/>
        <v>1</v>
      </c>
    </row>
    <row r="2595" spans="1:10" ht="18" customHeight="1">
      <c r="A2595" s="614"/>
      <c r="B2595" s="894" t="s">
        <v>679</v>
      </c>
      <c r="C2595" s="622"/>
      <c r="D2595" s="657">
        <f>委員会5頁!T$7</f>
        <v>0</v>
      </c>
      <c r="E2595" s="329" t="s">
        <v>674</v>
      </c>
      <c r="F2595" s="329" t="s">
        <v>97</v>
      </c>
      <c r="G2595" s="329" t="s">
        <v>675</v>
      </c>
      <c r="H2595" s="4" t="str">
        <f t="shared" ref="H2595:H2618" si="149">E2595&amp;F2595&amp;G2595&amp;B2595</f>
        <v>Ⅷ-1-教育委員会-(5) 来所相談1</v>
      </c>
      <c r="J2595" s="4">
        <f t="shared" si="148"/>
        <v>1</v>
      </c>
    </row>
    <row r="2596" spans="1:10" ht="18" customHeight="1">
      <c r="A2596" s="614"/>
      <c r="B2596" s="615" t="s">
        <v>680</v>
      </c>
      <c r="C2596" s="622"/>
      <c r="D2596" s="658">
        <f>委員会5頁!U$7</f>
        <v>0</v>
      </c>
      <c r="E2596" s="329" t="s">
        <v>674</v>
      </c>
      <c r="F2596" s="329" t="s">
        <v>97</v>
      </c>
      <c r="G2596" s="329" t="s">
        <v>675</v>
      </c>
      <c r="H2596" s="4" t="str">
        <f t="shared" si="149"/>
        <v>Ⅷ-1-教育委員会-(6) 電話相談</v>
      </c>
      <c r="J2596" s="4">
        <f t="shared" si="148"/>
        <v>1</v>
      </c>
    </row>
    <row r="2597" spans="1:10" ht="18" customHeight="1">
      <c r="A2597" s="614"/>
      <c r="B2597" s="615" t="s">
        <v>681</v>
      </c>
      <c r="C2597" s="9"/>
      <c r="D2597" s="801">
        <f>委員会5頁!W$7</f>
        <v>0</v>
      </c>
      <c r="E2597" s="329" t="s">
        <v>674</v>
      </c>
      <c r="F2597" s="329" t="s">
        <v>97</v>
      </c>
      <c r="G2597" s="329" t="s">
        <v>675</v>
      </c>
      <c r="H2597" s="4" t="str">
        <f t="shared" si="149"/>
        <v>Ⅷ-1-教育委員会-(7) 訪問相談</v>
      </c>
      <c r="J2597" s="4">
        <f t="shared" si="148"/>
        <v>1</v>
      </c>
    </row>
    <row r="2598" spans="1:10" ht="18" customHeight="1">
      <c r="A2598" s="614"/>
      <c r="B2598" s="615" t="s">
        <v>682</v>
      </c>
      <c r="C2598" s="800"/>
      <c r="D2598" s="801">
        <f>委員会5頁!Y$7</f>
        <v>0</v>
      </c>
      <c r="E2598" s="329" t="s">
        <v>674</v>
      </c>
      <c r="F2598" s="329" t="s">
        <v>97</v>
      </c>
      <c r="G2598" s="329" t="s">
        <v>675</v>
      </c>
      <c r="H2598" s="4" t="str">
        <f t="shared" si="149"/>
        <v>Ⅷ-1-教育委員会-(8) 巡回相談</v>
      </c>
      <c r="J2598" s="4">
        <f t="shared" si="148"/>
        <v>1</v>
      </c>
    </row>
    <row r="2599" spans="1:10" ht="18" customHeight="1">
      <c r="A2599" s="614"/>
      <c r="B2599" s="615" t="s">
        <v>683</v>
      </c>
      <c r="C2599" s="9"/>
      <c r="D2599" s="801">
        <f>委員会5頁!AA$7</f>
        <v>0</v>
      </c>
      <c r="E2599" s="329" t="s">
        <v>674</v>
      </c>
      <c r="F2599" s="329" t="s">
        <v>97</v>
      </c>
      <c r="G2599" s="329" t="s">
        <v>675</v>
      </c>
      <c r="H2599" s="4" t="str">
        <f t="shared" si="149"/>
        <v>Ⅷ-1-教育委員会-(9) SNS等オンライン</v>
      </c>
      <c r="J2599" s="4">
        <f t="shared" si="148"/>
        <v>1</v>
      </c>
    </row>
    <row r="2600" spans="1:10" ht="18" customHeight="1">
      <c r="A2600" s="614"/>
      <c r="B2600" s="616" t="s">
        <v>684</v>
      </c>
      <c r="C2600" s="135"/>
      <c r="D2600" s="795">
        <f>委員会5頁!AC$7</f>
        <v>0</v>
      </c>
      <c r="E2600" s="329" t="s">
        <v>674</v>
      </c>
      <c r="F2600" s="329" t="s">
        <v>97</v>
      </c>
      <c r="G2600" s="329" t="s">
        <v>675</v>
      </c>
      <c r="H2600" s="4" t="str">
        <f t="shared" si="149"/>
        <v>Ⅷ-1-教育委員会-(10) 相談件数計</v>
      </c>
      <c r="J2600" s="4">
        <f t="shared" si="148"/>
        <v>1</v>
      </c>
    </row>
    <row r="2601" spans="1:10" ht="18" customHeight="1">
      <c r="A2601" s="891" t="s">
        <v>685</v>
      </c>
      <c r="B2601" s="892" t="s">
        <v>673</v>
      </c>
      <c r="C2601" s="622"/>
      <c r="D2601" s="658">
        <f>委員会5頁!K$8</f>
        <v>0</v>
      </c>
      <c r="E2601" s="329" t="s">
        <v>674</v>
      </c>
      <c r="F2601" s="329" t="s">
        <v>97</v>
      </c>
      <c r="G2601" s="329" t="s">
        <v>686</v>
      </c>
      <c r="H2601" s="4" t="str">
        <f t="shared" si="149"/>
        <v>Ⅷ-1-教育センター-(1) 機関数</v>
      </c>
      <c r="J2601" s="4">
        <f t="shared" si="148"/>
        <v>1</v>
      </c>
    </row>
    <row r="2602" spans="1:10" ht="18" customHeight="1">
      <c r="A2602" s="614"/>
      <c r="B2602" s="615" t="s">
        <v>676</v>
      </c>
      <c r="C2602" s="622"/>
      <c r="D2602" s="801">
        <f>委員会5頁!M$8</f>
        <v>0</v>
      </c>
      <c r="E2602" s="329" t="s">
        <v>674</v>
      </c>
      <c r="F2602" s="329" t="s">
        <v>97</v>
      </c>
      <c r="G2602" s="329" t="s">
        <v>686</v>
      </c>
      <c r="H2602" s="4" t="str">
        <f t="shared" si="149"/>
        <v>Ⅷ-1-教育センター-(2) 常勤職員数</v>
      </c>
      <c r="J2602" s="4">
        <f t="shared" si="148"/>
        <v>1</v>
      </c>
    </row>
    <row r="2603" spans="1:10" ht="18" customHeight="1">
      <c r="A2603" s="614"/>
      <c r="B2603" s="615" t="s">
        <v>677</v>
      </c>
      <c r="C2603" s="622"/>
      <c r="D2603" s="655">
        <f>委員会5頁!O$8</f>
        <v>0</v>
      </c>
      <c r="E2603" s="329" t="s">
        <v>674</v>
      </c>
      <c r="F2603" s="329" t="s">
        <v>97</v>
      </c>
      <c r="G2603" s="329" t="s">
        <v>686</v>
      </c>
      <c r="H2603" s="4" t="str">
        <f t="shared" si="149"/>
        <v>Ⅷ-1-教育センター-(3) 非常勤職員数</v>
      </c>
      <c r="J2603" s="4">
        <f t="shared" si="148"/>
        <v>1</v>
      </c>
    </row>
    <row r="2604" spans="1:10" ht="18" customHeight="1">
      <c r="A2604" s="614"/>
      <c r="B2604" s="893" t="s">
        <v>678</v>
      </c>
      <c r="C2604" s="135"/>
      <c r="D2604" s="656">
        <f>委員会5頁!Q$8</f>
        <v>0</v>
      </c>
      <c r="E2604" s="329" t="s">
        <v>674</v>
      </c>
      <c r="F2604" s="329" t="s">
        <v>97</v>
      </c>
      <c r="G2604" s="329" t="s">
        <v>686</v>
      </c>
      <c r="H2604" s="4" t="str">
        <f t="shared" si="149"/>
        <v>Ⅷ-1-教育センター-(4) 職員数計</v>
      </c>
      <c r="J2604" s="4">
        <f t="shared" si="148"/>
        <v>1</v>
      </c>
    </row>
    <row r="2605" spans="1:10" ht="18" customHeight="1">
      <c r="A2605" s="614"/>
      <c r="B2605" s="894" t="s">
        <v>687</v>
      </c>
      <c r="C2605" s="622"/>
      <c r="D2605" s="658">
        <f>委員会5頁!T$8</f>
        <v>0</v>
      </c>
      <c r="E2605" s="329" t="s">
        <v>674</v>
      </c>
      <c r="F2605" s="329" t="s">
        <v>97</v>
      </c>
      <c r="G2605" s="329" t="s">
        <v>686</v>
      </c>
      <c r="H2605" s="4" t="str">
        <f t="shared" si="149"/>
        <v>Ⅷ-1-教育センター-(5) 来所相談2</v>
      </c>
      <c r="J2605" s="4">
        <f t="shared" si="148"/>
        <v>1</v>
      </c>
    </row>
    <row r="2606" spans="1:10" ht="18" customHeight="1">
      <c r="A2606" s="614"/>
      <c r="B2606" s="615" t="s">
        <v>680</v>
      </c>
      <c r="C2606" s="622"/>
      <c r="D2606" s="655">
        <f>委員会5頁!U$8</f>
        <v>0</v>
      </c>
      <c r="E2606" s="329" t="s">
        <v>674</v>
      </c>
      <c r="F2606" s="329" t="s">
        <v>97</v>
      </c>
      <c r="G2606" s="329" t="s">
        <v>686</v>
      </c>
      <c r="H2606" s="4" t="str">
        <f t="shared" si="149"/>
        <v>Ⅷ-1-教育センター-(6) 電話相談</v>
      </c>
      <c r="J2606" s="4">
        <f t="shared" si="148"/>
        <v>1</v>
      </c>
    </row>
    <row r="2607" spans="1:10" ht="18" customHeight="1">
      <c r="A2607" s="614"/>
      <c r="B2607" s="615" t="s">
        <v>681</v>
      </c>
      <c r="C2607" s="622"/>
      <c r="D2607" s="657">
        <f>委員会5頁!W$8</f>
        <v>0</v>
      </c>
      <c r="E2607" s="329" t="s">
        <v>674</v>
      </c>
      <c r="F2607" s="329" t="s">
        <v>97</v>
      </c>
      <c r="G2607" s="329" t="s">
        <v>686</v>
      </c>
      <c r="H2607" s="4" t="str">
        <f t="shared" si="149"/>
        <v>Ⅷ-1-教育センター-(7) 訪問相談</v>
      </c>
      <c r="J2607" s="4">
        <f t="shared" si="148"/>
        <v>1</v>
      </c>
    </row>
    <row r="2608" spans="1:10" ht="18" customHeight="1">
      <c r="A2608" s="614"/>
      <c r="B2608" s="615" t="s">
        <v>682</v>
      </c>
      <c r="C2608" s="9"/>
      <c r="D2608" s="658">
        <f>委員会5頁!Y$8</f>
        <v>0</v>
      </c>
      <c r="E2608" s="329" t="s">
        <v>674</v>
      </c>
      <c r="F2608" s="329" t="s">
        <v>97</v>
      </c>
      <c r="G2608" s="329" t="s">
        <v>686</v>
      </c>
      <c r="H2608" s="4" t="str">
        <f t="shared" si="149"/>
        <v>Ⅷ-1-教育センター-(8) 巡回相談</v>
      </c>
      <c r="J2608" s="4">
        <f t="shared" si="148"/>
        <v>1</v>
      </c>
    </row>
    <row r="2609" spans="1:10" ht="18" customHeight="1">
      <c r="A2609" s="614"/>
      <c r="B2609" s="615" t="s">
        <v>683</v>
      </c>
      <c r="C2609" s="800"/>
      <c r="D2609" s="801">
        <f>委員会5頁!AA$8</f>
        <v>0</v>
      </c>
      <c r="E2609" s="329" t="s">
        <v>674</v>
      </c>
      <c r="F2609" s="329" t="s">
        <v>97</v>
      </c>
      <c r="G2609" s="329" t="s">
        <v>686</v>
      </c>
      <c r="H2609" s="4" t="str">
        <f t="shared" si="149"/>
        <v>Ⅷ-1-教育センター-(9) SNS等オンライン</v>
      </c>
      <c r="J2609" s="4">
        <f t="shared" si="148"/>
        <v>1</v>
      </c>
    </row>
    <row r="2610" spans="1:10" ht="18" customHeight="1">
      <c r="A2610" s="614"/>
      <c r="B2610" s="616" t="s">
        <v>684</v>
      </c>
      <c r="C2610" s="812"/>
      <c r="D2610" s="795">
        <f>委員会5頁!AC$8</f>
        <v>0</v>
      </c>
      <c r="E2610" s="329" t="s">
        <v>674</v>
      </c>
      <c r="F2610" s="329" t="s">
        <v>97</v>
      </c>
      <c r="G2610" s="329" t="s">
        <v>686</v>
      </c>
      <c r="H2610" s="4" t="str">
        <f t="shared" si="149"/>
        <v>Ⅷ-1-教育センター-(10) 相談件数計</v>
      </c>
      <c r="J2610" s="4">
        <f t="shared" si="148"/>
        <v>1</v>
      </c>
    </row>
    <row r="2611" spans="1:10" ht="18" customHeight="1">
      <c r="A2611" s="895" t="s">
        <v>688</v>
      </c>
      <c r="B2611" s="892" t="s">
        <v>673</v>
      </c>
      <c r="C2611" s="803"/>
      <c r="D2611" s="792">
        <f>委員会5頁!K$9</f>
        <v>0</v>
      </c>
      <c r="E2611" s="329" t="s">
        <v>674</v>
      </c>
      <c r="F2611" s="329" t="s">
        <v>97</v>
      </c>
      <c r="G2611" s="329" t="s">
        <v>689</v>
      </c>
      <c r="H2611" s="4" t="str">
        <f t="shared" si="149"/>
        <v>Ⅷ-1-教育相談所-(1) 機関数</v>
      </c>
      <c r="J2611" s="4">
        <f t="shared" si="148"/>
        <v>1</v>
      </c>
    </row>
    <row r="2612" spans="1:10" ht="18" customHeight="1">
      <c r="A2612" s="614"/>
      <c r="B2612" s="615" t="s">
        <v>676</v>
      </c>
      <c r="C2612" s="622"/>
      <c r="D2612" s="657">
        <f>委員会5頁!M$9</f>
        <v>0</v>
      </c>
      <c r="E2612" s="329" t="s">
        <v>674</v>
      </c>
      <c r="F2612" s="329" t="s">
        <v>97</v>
      </c>
      <c r="G2612" s="329" t="s">
        <v>689</v>
      </c>
      <c r="H2612" s="4" t="str">
        <f t="shared" si="149"/>
        <v>Ⅷ-1-教育相談所-(2) 常勤職員数</v>
      </c>
      <c r="J2612" s="4">
        <f t="shared" si="148"/>
        <v>1</v>
      </c>
    </row>
    <row r="2613" spans="1:10" ht="18" customHeight="1">
      <c r="A2613" s="614"/>
      <c r="B2613" s="615" t="s">
        <v>677</v>
      </c>
      <c r="C2613" s="622"/>
      <c r="D2613" s="655">
        <f>委員会5頁!O$9</f>
        <v>0</v>
      </c>
      <c r="E2613" s="329" t="s">
        <v>674</v>
      </c>
      <c r="F2613" s="329" t="s">
        <v>97</v>
      </c>
      <c r="G2613" s="329" t="s">
        <v>689</v>
      </c>
      <c r="H2613" s="4" t="str">
        <f t="shared" si="149"/>
        <v>Ⅷ-1-教育相談所-(3) 非常勤職員数</v>
      </c>
      <c r="J2613" s="4">
        <f t="shared" si="148"/>
        <v>1</v>
      </c>
    </row>
    <row r="2614" spans="1:10" ht="18" customHeight="1">
      <c r="A2614" s="614"/>
      <c r="B2614" s="893" t="s">
        <v>678</v>
      </c>
      <c r="C2614" s="135"/>
      <c r="D2614" s="656">
        <f>委員会5頁!Q$9</f>
        <v>0</v>
      </c>
      <c r="E2614" s="329" t="s">
        <v>674</v>
      </c>
      <c r="F2614" s="329" t="s">
        <v>97</v>
      </c>
      <c r="G2614" s="329" t="s">
        <v>689</v>
      </c>
      <c r="H2614" s="4" t="str">
        <f t="shared" si="149"/>
        <v>Ⅷ-1-教育相談所-(4) 職員数計</v>
      </c>
      <c r="J2614" s="4">
        <f t="shared" si="148"/>
        <v>1</v>
      </c>
    </row>
    <row r="2615" spans="1:10" ht="18" customHeight="1">
      <c r="A2615" s="614"/>
      <c r="B2615" s="894" t="s">
        <v>690</v>
      </c>
      <c r="C2615" s="622"/>
      <c r="D2615" s="658">
        <f>委員会5頁!T$9</f>
        <v>0</v>
      </c>
      <c r="E2615" s="329" t="s">
        <v>674</v>
      </c>
      <c r="F2615" s="329" t="s">
        <v>97</v>
      </c>
      <c r="G2615" s="329" t="s">
        <v>689</v>
      </c>
      <c r="H2615" s="4" t="str">
        <f t="shared" si="149"/>
        <v>Ⅷ-1-教育相談所-(5) 来所相談3</v>
      </c>
      <c r="J2615" s="4">
        <f t="shared" si="148"/>
        <v>1</v>
      </c>
    </row>
    <row r="2616" spans="1:10" ht="18" customHeight="1">
      <c r="A2616" s="614"/>
      <c r="B2616" s="615" t="s">
        <v>680</v>
      </c>
      <c r="C2616" s="622"/>
      <c r="D2616" s="655">
        <f>委員会5頁!U$9</f>
        <v>0</v>
      </c>
      <c r="E2616" s="329" t="s">
        <v>674</v>
      </c>
      <c r="F2616" s="329" t="s">
        <v>97</v>
      </c>
      <c r="G2616" s="329" t="s">
        <v>689</v>
      </c>
      <c r="H2616" s="4" t="str">
        <f t="shared" si="149"/>
        <v>Ⅷ-1-教育相談所-(6) 電話相談</v>
      </c>
      <c r="J2616" s="4">
        <f t="shared" si="148"/>
        <v>1</v>
      </c>
    </row>
    <row r="2617" spans="1:10" ht="18" customHeight="1">
      <c r="A2617" s="614"/>
      <c r="B2617" s="615" t="s">
        <v>681</v>
      </c>
      <c r="C2617" s="622"/>
      <c r="D2617" s="657">
        <f>委員会5頁!W$9</f>
        <v>0</v>
      </c>
      <c r="E2617" s="329" t="s">
        <v>674</v>
      </c>
      <c r="F2617" s="329" t="s">
        <v>97</v>
      </c>
      <c r="G2617" s="329" t="s">
        <v>689</v>
      </c>
      <c r="H2617" s="4" t="str">
        <f t="shared" si="149"/>
        <v>Ⅷ-1-教育相談所-(7) 訪問相談</v>
      </c>
      <c r="J2617" s="4">
        <f t="shared" si="148"/>
        <v>1</v>
      </c>
    </row>
    <row r="2618" spans="1:10" ht="18" customHeight="1">
      <c r="A2618" s="614"/>
      <c r="B2618" s="615" t="s">
        <v>682</v>
      </c>
      <c r="C2618" s="15"/>
      <c r="D2618" s="659">
        <f>委員会5頁!Y$9</f>
        <v>0</v>
      </c>
      <c r="E2618" s="329" t="s">
        <v>674</v>
      </c>
      <c r="F2618" s="329" t="s">
        <v>97</v>
      </c>
      <c r="G2618" s="329" t="s">
        <v>689</v>
      </c>
      <c r="H2618" s="4" t="str">
        <f t="shared" si="149"/>
        <v>Ⅷ-1-教育相談所-(8) 巡回相談</v>
      </c>
      <c r="J2618" s="4">
        <f t="shared" si="148"/>
        <v>1</v>
      </c>
    </row>
    <row r="2619" spans="1:10" ht="18" customHeight="1">
      <c r="A2619" s="614"/>
      <c r="B2619" s="615" t="s">
        <v>683</v>
      </c>
      <c r="C2619" s="622"/>
      <c r="D2619" s="657">
        <f>委員会5頁!AA$9</f>
        <v>0</v>
      </c>
      <c r="E2619" s="329" t="s">
        <v>674</v>
      </c>
      <c r="F2619" s="329" t="s">
        <v>97</v>
      </c>
      <c r="G2619" s="329" t="s">
        <v>689</v>
      </c>
      <c r="H2619" s="4" t="str">
        <f t="shared" ref="H2619:H2650" si="150">E2619&amp;F2619&amp;G2619&amp;B2619</f>
        <v>Ⅷ-1-教育相談所-(9) SNS等オンライン</v>
      </c>
      <c r="J2619" s="4">
        <f t="shared" si="148"/>
        <v>1</v>
      </c>
    </row>
    <row r="2620" spans="1:10" ht="18" customHeight="1">
      <c r="A2620" s="617"/>
      <c r="B2620" s="616" t="s">
        <v>684</v>
      </c>
      <c r="C2620" s="135"/>
      <c r="D2620" s="656">
        <f>委員会5頁!AC$9</f>
        <v>0</v>
      </c>
      <c r="E2620" s="329" t="s">
        <v>674</v>
      </c>
      <c r="F2620" s="329" t="s">
        <v>97</v>
      </c>
      <c r="G2620" s="329" t="s">
        <v>689</v>
      </c>
      <c r="H2620" s="4" t="str">
        <f t="shared" si="150"/>
        <v>Ⅷ-1-教育相談所-(10) 相談件数計</v>
      </c>
      <c r="J2620" s="4">
        <f t="shared" si="148"/>
        <v>1</v>
      </c>
    </row>
    <row r="2621" spans="1:10" ht="18" customHeight="1">
      <c r="A2621" s="895" t="s">
        <v>149</v>
      </c>
      <c r="B2621" s="892" t="s">
        <v>673</v>
      </c>
      <c r="C2621" s="622"/>
      <c r="D2621" s="657">
        <f>委員会5頁!K$10</f>
        <v>0</v>
      </c>
      <c r="E2621" s="329" t="s">
        <v>674</v>
      </c>
      <c r="F2621" s="329" t="s">
        <v>97</v>
      </c>
      <c r="G2621" s="329" t="s">
        <v>691</v>
      </c>
      <c r="H2621" s="4" t="str">
        <f t="shared" si="150"/>
        <v>Ⅷ-1-計-(1) 機関数</v>
      </c>
      <c r="J2621" s="4">
        <f t="shared" si="148"/>
        <v>1</v>
      </c>
    </row>
    <row r="2622" spans="1:10" ht="18" customHeight="1">
      <c r="A2622" s="614"/>
      <c r="B2622" s="615" t="s">
        <v>676</v>
      </c>
      <c r="C2622" s="800"/>
      <c r="D2622" s="655">
        <f>委員会5頁!M$10</f>
        <v>0</v>
      </c>
      <c r="E2622" s="329" t="s">
        <v>674</v>
      </c>
      <c r="F2622" s="329" t="s">
        <v>97</v>
      </c>
      <c r="G2622" s="329" t="s">
        <v>691</v>
      </c>
      <c r="H2622" s="4" t="str">
        <f t="shared" si="150"/>
        <v>Ⅷ-1-計-(2) 常勤職員数</v>
      </c>
      <c r="J2622" s="4">
        <f t="shared" si="148"/>
        <v>1</v>
      </c>
    </row>
    <row r="2623" spans="1:10" ht="18" customHeight="1">
      <c r="A2623" s="614"/>
      <c r="B2623" s="615" t="s">
        <v>677</v>
      </c>
      <c r="C2623" s="9"/>
      <c r="D2623" s="655">
        <f>委員会5頁!O$10</f>
        <v>0</v>
      </c>
      <c r="E2623" s="329" t="s">
        <v>674</v>
      </c>
      <c r="F2623" s="329" t="s">
        <v>97</v>
      </c>
      <c r="G2623" s="329" t="s">
        <v>691</v>
      </c>
      <c r="H2623" s="4" t="str">
        <f t="shared" si="150"/>
        <v>Ⅷ-1-計-(3) 非常勤職員数</v>
      </c>
      <c r="J2623" s="4">
        <f t="shared" si="148"/>
        <v>1</v>
      </c>
    </row>
    <row r="2624" spans="1:10" ht="18" customHeight="1">
      <c r="A2624" s="614"/>
      <c r="B2624" s="893" t="s">
        <v>678</v>
      </c>
      <c r="C2624" s="135"/>
      <c r="D2624" s="795">
        <f>委員会5頁!Q$10</f>
        <v>0</v>
      </c>
      <c r="E2624" s="329" t="s">
        <v>674</v>
      </c>
      <c r="F2624" s="329" t="s">
        <v>97</v>
      </c>
      <c r="G2624" s="329" t="s">
        <v>691</v>
      </c>
      <c r="H2624" s="4" t="str">
        <f t="shared" si="150"/>
        <v>Ⅷ-1-計-(4) 職員数計</v>
      </c>
      <c r="J2624" s="4">
        <f t="shared" si="148"/>
        <v>1</v>
      </c>
    </row>
    <row r="2625" spans="1:10" ht="18" customHeight="1">
      <c r="A2625" s="614"/>
      <c r="B2625" s="894" t="s">
        <v>692</v>
      </c>
      <c r="C2625" s="622"/>
      <c r="D2625" s="658">
        <f>委員会5頁!T$10</f>
        <v>0</v>
      </c>
      <c r="E2625" s="329" t="s">
        <v>674</v>
      </c>
      <c r="F2625" s="329" t="s">
        <v>97</v>
      </c>
      <c r="G2625" s="329" t="s">
        <v>691</v>
      </c>
      <c r="H2625" s="4" t="str">
        <f t="shared" si="150"/>
        <v>Ⅷ-1-計-(5) 来所相談4</v>
      </c>
      <c r="J2625" s="4">
        <f t="shared" si="148"/>
        <v>1</v>
      </c>
    </row>
    <row r="2626" spans="1:10" ht="18" customHeight="1">
      <c r="A2626" s="614"/>
      <c r="B2626" s="615" t="s">
        <v>693</v>
      </c>
      <c r="C2626" s="622"/>
      <c r="D2626" s="655">
        <f>委員会5頁!V$10</f>
        <v>0</v>
      </c>
      <c r="E2626" s="329" t="s">
        <v>674</v>
      </c>
      <c r="F2626" s="329" t="s">
        <v>97</v>
      </c>
      <c r="G2626" s="329" t="s">
        <v>691</v>
      </c>
      <c r="H2626" s="4" t="str">
        <f t="shared" si="150"/>
        <v>Ⅷ-1-計-(6) 電話相談5</v>
      </c>
      <c r="J2626" s="4">
        <f t="shared" si="148"/>
        <v>1</v>
      </c>
    </row>
    <row r="2627" spans="1:10" ht="18" customHeight="1">
      <c r="A2627" s="614"/>
      <c r="B2627" s="615" t="s">
        <v>694</v>
      </c>
      <c r="C2627" s="622"/>
      <c r="D2627" s="658">
        <f>委員会5頁!X$10</f>
        <v>0</v>
      </c>
      <c r="E2627" s="329" t="s">
        <v>674</v>
      </c>
      <c r="F2627" s="329" t="s">
        <v>97</v>
      </c>
      <c r="G2627" s="329" t="s">
        <v>691</v>
      </c>
      <c r="H2627" s="4" t="str">
        <f t="shared" si="150"/>
        <v>Ⅷ-1-計-(7) 訪問相談6</v>
      </c>
      <c r="J2627" s="4">
        <f t="shared" si="148"/>
        <v>1</v>
      </c>
    </row>
    <row r="2628" spans="1:10" ht="18" customHeight="1">
      <c r="A2628" s="614"/>
      <c r="B2628" s="615" t="s">
        <v>695</v>
      </c>
      <c r="C2628" s="622"/>
      <c r="D2628" s="801">
        <f>委員会5頁!Z$10</f>
        <v>0</v>
      </c>
      <c r="E2628" s="329" t="s">
        <v>674</v>
      </c>
      <c r="F2628" s="329" t="s">
        <v>97</v>
      </c>
      <c r="G2628" s="329" t="s">
        <v>691</v>
      </c>
      <c r="H2628" s="4" t="str">
        <f t="shared" si="150"/>
        <v>Ⅷ-1-計-(8) 巡回相談7</v>
      </c>
      <c r="J2628" s="4">
        <f t="shared" ref="J2628:J2691" si="151">COUNTIF($H$2:$H$2903,H2628)</f>
        <v>1</v>
      </c>
    </row>
    <row r="2629" spans="1:10" ht="18" customHeight="1">
      <c r="A2629" s="614"/>
      <c r="B2629" s="615" t="s">
        <v>696</v>
      </c>
      <c r="C2629" s="622"/>
      <c r="D2629" s="801">
        <f>委員会5頁!AB$10</f>
        <v>0</v>
      </c>
      <c r="E2629" s="329" t="s">
        <v>674</v>
      </c>
      <c r="F2629" s="329" t="s">
        <v>97</v>
      </c>
      <c r="G2629" s="329" t="s">
        <v>691</v>
      </c>
      <c r="H2629" s="4" t="str">
        <f t="shared" si="150"/>
        <v>Ⅷ-1-計-(9) SNS等オンライン8</v>
      </c>
      <c r="J2629" s="4">
        <f t="shared" si="151"/>
        <v>1</v>
      </c>
    </row>
    <row r="2630" spans="1:10" ht="18" customHeight="1">
      <c r="A2630" s="617"/>
      <c r="B2630" s="616" t="s">
        <v>684</v>
      </c>
      <c r="C2630" s="622"/>
      <c r="D2630" s="795">
        <f>委員会5頁!AC$10</f>
        <v>0</v>
      </c>
      <c r="E2630" s="329" t="s">
        <v>674</v>
      </c>
      <c r="F2630" s="329" t="s">
        <v>97</v>
      </c>
      <c r="G2630" s="329" t="s">
        <v>691</v>
      </c>
      <c r="H2630" s="4" t="str">
        <f t="shared" si="150"/>
        <v>Ⅷ-1-計-(10) 相談件数計</v>
      </c>
      <c r="J2630" s="4">
        <f t="shared" si="151"/>
        <v>1</v>
      </c>
    </row>
    <row r="2631" spans="1:10" ht="18" customHeight="1">
      <c r="A2631" s="886" t="s">
        <v>697</v>
      </c>
      <c r="B2631" s="858"/>
      <c r="C2631" s="612"/>
      <c r="D2631" s="790"/>
      <c r="H2631" s="332" t="str">
        <f>A2631</f>
        <v>2．市町村の教育委員会が所管する教育相談を行っている機関の状況</v>
      </c>
      <c r="J2631" s="4">
        <f t="shared" si="151"/>
        <v>1</v>
      </c>
    </row>
    <row r="2632" spans="1:10" ht="18" customHeight="1">
      <c r="A2632" s="896" t="s">
        <v>698</v>
      </c>
      <c r="B2632" s="897"/>
      <c r="C2632" s="135"/>
      <c r="D2632" s="656">
        <f>委員会5頁!N23</f>
        <v>0</v>
      </c>
      <c r="E2632" s="329" t="s">
        <v>674</v>
      </c>
      <c r="F2632" s="329" t="s">
        <v>110</v>
      </c>
      <c r="G2632" s="329" t="s">
        <v>699</v>
      </c>
      <c r="H2632" s="4" t="str">
        <f t="shared" si="150"/>
        <v>Ⅷ-2-機関数</v>
      </c>
      <c r="J2632" s="4">
        <f t="shared" si="151"/>
        <v>1</v>
      </c>
    </row>
    <row r="2633" spans="1:10" ht="18" customHeight="1">
      <c r="A2633" s="891" t="s">
        <v>700</v>
      </c>
      <c r="B2633" s="892" t="s">
        <v>701</v>
      </c>
      <c r="C2633" s="622"/>
      <c r="D2633" s="658">
        <f>委員会5頁!N24</f>
        <v>0</v>
      </c>
      <c r="E2633" s="329" t="s">
        <v>674</v>
      </c>
      <c r="F2633" s="329" t="s">
        <v>110</v>
      </c>
      <c r="G2633" s="329" t="s">
        <v>702</v>
      </c>
      <c r="H2633" s="4" t="str">
        <f t="shared" si="150"/>
        <v>Ⅷ-2-教育相談員-常勤</v>
      </c>
      <c r="J2633" s="4">
        <f t="shared" si="151"/>
        <v>1</v>
      </c>
    </row>
    <row r="2634" spans="1:10" ht="18" customHeight="1">
      <c r="A2634" s="614"/>
      <c r="B2634" s="615" t="s">
        <v>703</v>
      </c>
      <c r="C2634" s="800"/>
      <c r="D2634" s="655">
        <f>委員会5頁!N25</f>
        <v>0</v>
      </c>
      <c r="E2634" s="329" t="s">
        <v>674</v>
      </c>
      <c r="F2634" s="329" t="s">
        <v>110</v>
      </c>
      <c r="G2634" s="329" t="s">
        <v>702</v>
      </c>
      <c r="H2634" s="4" t="str">
        <f t="shared" si="150"/>
        <v>Ⅷ-2-教育相談員-非常勤</v>
      </c>
      <c r="J2634" s="4">
        <f t="shared" si="151"/>
        <v>1</v>
      </c>
    </row>
    <row r="2635" spans="1:10" ht="18" customHeight="1">
      <c r="A2635" s="614"/>
      <c r="B2635" s="616" t="s">
        <v>125</v>
      </c>
      <c r="C2635" s="812"/>
      <c r="D2635" s="656">
        <f>委員会5頁!N26</f>
        <v>0</v>
      </c>
      <c r="E2635" s="329" t="s">
        <v>674</v>
      </c>
      <c r="F2635" s="329" t="s">
        <v>110</v>
      </c>
      <c r="G2635" s="329" t="s">
        <v>702</v>
      </c>
      <c r="H2635" s="4" t="str">
        <f t="shared" si="150"/>
        <v>Ⅷ-2-教育相談員-合計</v>
      </c>
      <c r="J2635" s="4">
        <f t="shared" si="151"/>
        <v>1</v>
      </c>
    </row>
    <row r="2636" spans="1:10" ht="18" customHeight="1">
      <c r="A2636" s="891" t="s">
        <v>704</v>
      </c>
      <c r="B2636" s="892" t="s">
        <v>705</v>
      </c>
      <c r="C2636" s="622"/>
      <c r="D2636" s="657">
        <f>委員会5頁!N27</f>
        <v>0</v>
      </c>
      <c r="E2636" s="329" t="s">
        <v>674</v>
      </c>
      <c r="F2636" s="329" t="s">
        <v>110</v>
      </c>
      <c r="G2636" s="329" t="s">
        <v>706</v>
      </c>
      <c r="H2636" s="4" t="str">
        <f t="shared" si="150"/>
        <v>Ⅷ-2-相談件数-来所9</v>
      </c>
      <c r="J2636" s="4">
        <f t="shared" si="151"/>
        <v>1</v>
      </c>
    </row>
    <row r="2637" spans="1:10" ht="18" customHeight="1">
      <c r="A2637" s="614"/>
      <c r="B2637" s="615" t="s">
        <v>707</v>
      </c>
      <c r="C2637" s="622"/>
      <c r="D2637" s="657">
        <f>委員会5頁!N28</f>
        <v>0</v>
      </c>
      <c r="E2637" s="329" t="s">
        <v>674</v>
      </c>
      <c r="F2637" s="329" t="s">
        <v>110</v>
      </c>
      <c r="G2637" s="329" t="s">
        <v>706</v>
      </c>
      <c r="H2637" s="4" t="str">
        <f t="shared" si="150"/>
        <v>Ⅷ-2-相談件数-電話10</v>
      </c>
      <c r="J2637" s="4">
        <f t="shared" si="151"/>
        <v>1</v>
      </c>
    </row>
    <row r="2638" spans="1:10" ht="18" customHeight="1">
      <c r="A2638" s="614"/>
      <c r="B2638" s="615" t="s">
        <v>708</v>
      </c>
      <c r="C2638" s="622"/>
      <c r="D2638" s="658">
        <f>委員会5頁!N29</f>
        <v>0</v>
      </c>
      <c r="E2638" s="329" t="s">
        <v>674</v>
      </c>
      <c r="F2638" s="329" t="s">
        <v>110</v>
      </c>
      <c r="G2638" s="329" t="s">
        <v>706</v>
      </c>
      <c r="H2638" s="4" t="str">
        <f t="shared" si="150"/>
        <v>Ⅷ-2-相談件数-訪問11</v>
      </c>
      <c r="J2638" s="4">
        <f t="shared" si="151"/>
        <v>1</v>
      </c>
    </row>
    <row r="2639" spans="1:10" ht="18" customHeight="1">
      <c r="A2639" s="614"/>
      <c r="B2639" s="615" t="s">
        <v>709</v>
      </c>
      <c r="C2639" s="622"/>
      <c r="D2639" s="801">
        <f>委員会5頁!N30</f>
        <v>0</v>
      </c>
      <c r="E2639" s="329" t="s">
        <v>674</v>
      </c>
      <c r="F2639" s="329" t="s">
        <v>110</v>
      </c>
      <c r="G2639" s="329" t="s">
        <v>706</v>
      </c>
      <c r="H2639" s="4" t="str">
        <f t="shared" si="150"/>
        <v>Ⅷ-2-相談件数-巡回12</v>
      </c>
      <c r="J2639" s="4">
        <f t="shared" si="151"/>
        <v>1</v>
      </c>
    </row>
    <row r="2640" spans="1:10" ht="18" customHeight="1">
      <c r="A2640" s="614"/>
      <c r="B2640" s="615" t="s">
        <v>710</v>
      </c>
      <c r="C2640" s="622"/>
      <c r="D2640" s="655">
        <f>委員会5頁!N31</f>
        <v>0</v>
      </c>
      <c r="E2640" s="329" t="s">
        <v>674</v>
      </c>
      <c r="F2640" s="329" t="s">
        <v>110</v>
      </c>
      <c r="G2640" s="329" t="s">
        <v>706</v>
      </c>
      <c r="H2640" s="4" t="str">
        <f t="shared" si="150"/>
        <v>Ⅷ-2-相談件数-SNS等オンライン13</v>
      </c>
      <c r="J2640" s="4">
        <f t="shared" si="151"/>
        <v>1</v>
      </c>
    </row>
    <row r="2641" spans="1:10" ht="18" customHeight="1">
      <c r="A2641" s="617"/>
      <c r="B2641" s="618" t="s">
        <v>125</v>
      </c>
      <c r="C2641" s="135"/>
      <c r="D2641" s="795">
        <f>委員会5頁!N32</f>
        <v>0</v>
      </c>
      <c r="E2641" s="329" t="s">
        <v>674</v>
      </c>
      <c r="F2641" s="329" t="s">
        <v>110</v>
      </c>
      <c r="G2641" s="329" t="s">
        <v>706</v>
      </c>
      <c r="H2641" s="4" t="str">
        <f t="shared" si="150"/>
        <v>Ⅷ-2-相談件数-合計</v>
      </c>
      <c r="J2641" s="4">
        <f t="shared" si="151"/>
        <v>1</v>
      </c>
    </row>
    <row r="2642" spans="1:10" ht="18" customHeight="1">
      <c r="A2642" s="886" t="s">
        <v>711</v>
      </c>
      <c r="B2642" s="858"/>
      <c r="C2642" s="622"/>
      <c r="D2642" s="658"/>
      <c r="H2642" s="332" t="str">
        <f>A2642</f>
        <v>3．来所相談におけるいじめ及び不登校についての教育相談件数</v>
      </c>
      <c r="J2642" s="4">
        <f t="shared" si="151"/>
        <v>1</v>
      </c>
    </row>
    <row r="2643" spans="1:10" ht="18" customHeight="1">
      <c r="A2643" s="891" t="s">
        <v>712</v>
      </c>
      <c r="B2643" s="898" t="s">
        <v>713</v>
      </c>
      <c r="C2643" s="816"/>
      <c r="D2643" s="817">
        <f>委員会6頁!E$3</f>
        <v>0</v>
      </c>
      <c r="E2643" s="329" t="s">
        <v>674</v>
      </c>
      <c r="F2643" s="329" t="s">
        <v>75</v>
      </c>
      <c r="G2643" s="329" t="s">
        <v>714</v>
      </c>
      <c r="H2643" s="4" t="str">
        <f t="shared" si="150"/>
        <v>Ⅷ-3-小学生-Ａ教育委員会での来所相談</v>
      </c>
      <c r="J2643" s="4">
        <f t="shared" si="151"/>
        <v>1</v>
      </c>
    </row>
    <row r="2644" spans="1:10" ht="18" customHeight="1">
      <c r="A2644" s="614"/>
      <c r="B2644" s="615" t="s">
        <v>715</v>
      </c>
      <c r="C2644" s="9"/>
      <c r="D2644" s="801">
        <f>委員会6頁!E$4</f>
        <v>0</v>
      </c>
      <c r="E2644" s="329" t="s">
        <v>674</v>
      </c>
      <c r="F2644" s="329" t="s">
        <v>75</v>
      </c>
      <c r="G2644" s="329" t="s">
        <v>714</v>
      </c>
      <c r="H2644" s="4" t="str">
        <f t="shared" si="150"/>
        <v>Ⅷ-3-小学生-Bセンターでの来所相談</v>
      </c>
      <c r="J2644" s="4">
        <f t="shared" si="151"/>
        <v>1</v>
      </c>
    </row>
    <row r="2645" spans="1:10" ht="18" customHeight="1">
      <c r="A2645" s="614"/>
      <c r="B2645" s="615" t="s">
        <v>716</v>
      </c>
      <c r="C2645" s="9"/>
      <c r="D2645" s="801">
        <f>委員会6頁!E$5</f>
        <v>0</v>
      </c>
      <c r="E2645" s="329" t="s">
        <v>674</v>
      </c>
      <c r="F2645" s="329" t="s">
        <v>75</v>
      </c>
      <c r="G2645" s="329" t="s">
        <v>714</v>
      </c>
      <c r="H2645" s="4" t="str">
        <f t="shared" si="150"/>
        <v>Ⅷ-3-小学生-C相談所での来所相談</v>
      </c>
      <c r="J2645" s="4">
        <f t="shared" si="151"/>
        <v>1</v>
      </c>
    </row>
    <row r="2646" spans="1:10" ht="18" customHeight="1">
      <c r="A2646" s="614"/>
      <c r="B2646" s="615" t="s">
        <v>717</v>
      </c>
      <c r="C2646" s="800"/>
      <c r="D2646" s="801">
        <f>委員会6頁!E$6</f>
        <v>0</v>
      </c>
      <c r="E2646" s="329" t="s">
        <v>674</v>
      </c>
      <c r="F2646" s="329" t="s">
        <v>75</v>
      </c>
      <c r="G2646" s="329" t="s">
        <v>714</v>
      </c>
      <c r="H2646" s="4" t="str">
        <f t="shared" si="150"/>
        <v>Ⅷ-3-小学生-A,B,C合計</v>
      </c>
      <c r="J2646" s="4">
        <f t="shared" si="151"/>
        <v>1</v>
      </c>
    </row>
    <row r="2647" spans="1:10" ht="18" customHeight="1">
      <c r="A2647" s="614"/>
      <c r="B2647" s="615" t="s">
        <v>718</v>
      </c>
      <c r="C2647" s="800"/>
      <c r="D2647" s="801">
        <f>委員会6頁!E$7</f>
        <v>0</v>
      </c>
      <c r="E2647" s="329" t="s">
        <v>674</v>
      </c>
      <c r="F2647" s="329" t="s">
        <v>75</v>
      </c>
      <c r="G2647" s="329" t="s">
        <v>714</v>
      </c>
      <c r="H2647" s="4" t="str">
        <f t="shared" si="150"/>
        <v>Ⅷ-3-小学生-いじめ</v>
      </c>
      <c r="J2647" s="4">
        <f t="shared" si="151"/>
        <v>1</v>
      </c>
    </row>
    <row r="2648" spans="1:10" ht="18" customHeight="1">
      <c r="A2648" s="614"/>
      <c r="B2648" s="615" t="s">
        <v>448</v>
      </c>
      <c r="C2648" s="9"/>
      <c r="D2648" s="801">
        <f>委員会6頁!E$8</f>
        <v>0</v>
      </c>
      <c r="E2648" s="329" t="s">
        <v>674</v>
      </c>
      <c r="F2648" s="329" t="s">
        <v>75</v>
      </c>
      <c r="G2648" s="329" t="s">
        <v>714</v>
      </c>
      <c r="H2648" s="4" t="str">
        <f t="shared" si="150"/>
        <v>Ⅷ-3-小学生-不登校</v>
      </c>
      <c r="J2648" s="4">
        <f t="shared" si="151"/>
        <v>1</v>
      </c>
    </row>
    <row r="2649" spans="1:10" ht="18" customHeight="1">
      <c r="A2649" s="614"/>
      <c r="B2649" s="616" t="s">
        <v>719</v>
      </c>
      <c r="C2649" s="622"/>
      <c r="D2649" s="801">
        <f>委員会6頁!E$9</f>
        <v>0</v>
      </c>
      <c r="E2649" s="329" t="s">
        <v>674</v>
      </c>
      <c r="F2649" s="329" t="s">
        <v>75</v>
      </c>
      <c r="G2649" s="329" t="s">
        <v>714</v>
      </c>
      <c r="H2649" s="4" t="str">
        <f t="shared" si="150"/>
        <v>Ⅷ-3-小学生-いじめを除く友人関係</v>
      </c>
      <c r="J2649" s="4">
        <f t="shared" si="151"/>
        <v>1</v>
      </c>
    </row>
    <row r="2650" spans="1:10" ht="18" customHeight="1">
      <c r="A2650" s="614"/>
      <c r="B2650" s="899" t="s">
        <v>720</v>
      </c>
      <c r="C2650" s="622"/>
      <c r="D2650" s="801">
        <f>委員会6頁!E$10</f>
        <v>0</v>
      </c>
      <c r="E2650" s="329" t="s">
        <v>674</v>
      </c>
      <c r="F2650" s="329" t="s">
        <v>75</v>
      </c>
      <c r="G2650" s="329" t="s">
        <v>714</v>
      </c>
      <c r="H2650" s="4" t="str">
        <f t="shared" si="150"/>
        <v>Ⅷ-3-小学生-教職員との関係</v>
      </c>
      <c r="J2650" s="4">
        <f t="shared" si="151"/>
        <v>1</v>
      </c>
    </row>
    <row r="2651" spans="1:10" ht="18" customHeight="1">
      <c r="A2651" s="614"/>
      <c r="B2651" s="899" t="s">
        <v>721</v>
      </c>
      <c r="C2651" s="622"/>
      <c r="D2651" s="801">
        <f>委員会6頁!E$11</f>
        <v>0</v>
      </c>
      <c r="E2651" s="329" t="s">
        <v>674</v>
      </c>
      <c r="F2651" s="329" t="s">
        <v>75</v>
      </c>
      <c r="G2651" s="329" t="s">
        <v>714</v>
      </c>
      <c r="H2651" s="4" t="str">
        <f t="shared" ref="H2651:H2679" si="152">E2651&amp;F2651&amp;G2651&amp;B2651</f>
        <v>Ⅷ-3-小学生-学業・進路</v>
      </c>
      <c r="J2651" s="4">
        <f t="shared" si="151"/>
        <v>1</v>
      </c>
    </row>
    <row r="2652" spans="1:10" ht="18" customHeight="1">
      <c r="A2652" s="617"/>
      <c r="B2652" s="893" t="s">
        <v>722</v>
      </c>
      <c r="C2652" s="135"/>
      <c r="D2652" s="795">
        <f>委員会6頁!E$12</f>
        <v>0</v>
      </c>
      <c r="E2652" s="329" t="s">
        <v>674</v>
      </c>
      <c r="F2652" s="329" t="s">
        <v>75</v>
      </c>
      <c r="G2652" s="329" t="s">
        <v>714</v>
      </c>
      <c r="H2652" s="4" t="str">
        <f t="shared" si="152"/>
        <v>Ⅷ-3-小学生-家庭</v>
      </c>
      <c r="J2652" s="4">
        <f t="shared" si="151"/>
        <v>1</v>
      </c>
    </row>
    <row r="2653" spans="1:10" ht="18" customHeight="1">
      <c r="A2653" s="891" t="s">
        <v>723</v>
      </c>
      <c r="B2653" s="898" t="s">
        <v>713</v>
      </c>
      <c r="C2653" s="622"/>
      <c r="D2653" s="658">
        <f>委員会6頁!F$3</f>
        <v>0</v>
      </c>
      <c r="E2653" s="329" t="s">
        <v>674</v>
      </c>
      <c r="F2653" s="329" t="s">
        <v>75</v>
      </c>
      <c r="G2653" s="329" t="s">
        <v>724</v>
      </c>
      <c r="H2653" s="4" t="str">
        <f t="shared" si="152"/>
        <v>Ⅷ-3-中学生-Ａ教育委員会での来所相談</v>
      </c>
      <c r="J2653" s="4">
        <f t="shared" si="151"/>
        <v>1</v>
      </c>
    </row>
    <row r="2654" spans="1:10" ht="18" customHeight="1">
      <c r="A2654" s="614"/>
      <c r="B2654" s="615" t="s">
        <v>715</v>
      </c>
      <c r="C2654" s="622"/>
      <c r="D2654" s="655">
        <f>委員会6頁!F$4</f>
        <v>0</v>
      </c>
      <c r="E2654" s="329" t="s">
        <v>674</v>
      </c>
      <c r="F2654" s="329" t="s">
        <v>75</v>
      </c>
      <c r="G2654" s="329" t="s">
        <v>724</v>
      </c>
      <c r="H2654" s="4" t="str">
        <f t="shared" si="152"/>
        <v>Ⅷ-3-中学生-Bセンターでの来所相談</v>
      </c>
      <c r="J2654" s="4">
        <f t="shared" si="151"/>
        <v>1</v>
      </c>
    </row>
    <row r="2655" spans="1:10" ht="18" customHeight="1">
      <c r="A2655" s="614"/>
      <c r="B2655" s="615" t="s">
        <v>716</v>
      </c>
      <c r="C2655" s="8"/>
      <c r="D2655" s="658">
        <f>委員会6頁!F$5</f>
        <v>0</v>
      </c>
      <c r="E2655" s="329" t="s">
        <v>674</v>
      </c>
      <c r="F2655" s="329" t="s">
        <v>75</v>
      </c>
      <c r="G2655" s="329" t="s">
        <v>724</v>
      </c>
      <c r="H2655" s="4" t="str">
        <f t="shared" si="152"/>
        <v>Ⅷ-3-中学生-C相談所での来所相談</v>
      </c>
      <c r="J2655" s="4">
        <f t="shared" si="151"/>
        <v>1</v>
      </c>
    </row>
    <row r="2656" spans="1:10" ht="18" customHeight="1">
      <c r="A2656" s="614"/>
      <c r="B2656" s="615" t="s">
        <v>717</v>
      </c>
      <c r="C2656" s="9"/>
      <c r="D2656" s="655">
        <f>委員会6頁!F$6</f>
        <v>0</v>
      </c>
      <c r="E2656" s="329" t="s">
        <v>674</v>
      </c>
      <c r="F2656" s="329" t="s">
        <v>75</v>
      </c>
      <c r="G2656" s="329" t="s">
        <v>724</v>
      </c>
      <c r="H2656" s="4" t="str">
        <f t="shared" si="152"/>
        <v>Ⅷ-3-中学生-A,B,C合計</v>
      </c>
      <c r="J2656" s="4">
        <f t="shared" si="151"/>
        <v>1</v>
      </c>
    </row>
    <row r="2657" spans="1:10" ht="18" customHeight="1">
      <c r="A2657" s="614"/>
      <c r="B2657" s="615" t="s">
        <v>718</v>
      </c>
      <c r="C2657" s="9"/>
      <c r="D2657" s="655">
        <f>委員会6頁!F$7</f>
        <v>0</v>
      </c>
      <c r="E2657" s="329" t="s">
        <v>674</v>
      </c>
      <c r="F2657" s="329" t="s">
        <v>75</v>
      </c>
      <c r="G2657" s="329" t="s">
        <v>724</v>
      </c>
      <c r="H2657" s="4" t="str">
        <f t="shared" si="152"/>
        <v>Ⅷ-3-中学生-いじめ</v>
      </c>
      <c r="J2657" s="4">
        <f t="shared" si="151"/>
        <v>1</v>
      </c>
    </row>
    <row r="2658" spans="1:10" ht="18" customHeight="1">
      <c r="A2658" s="614"/>
      <c r="B2658" s="615" t="s">
        <v>448</v>
      </c>
      <c r="C2658" s="800"/>
      <c r="D2658" s="655">
        <f>委員会6頁!F$8</f>
        <v>0</v>
      </c>
      <c r="E2658" s="329" t="s">
        <v>674</v>
      </c>
      <c r="F2658" s="329" t="s">
        <v>75</v>
      </c>
      <c r="G2658" s="329" t="s">
        <v>724</v>
      </c>
      <c r="H2658" s="4" t="str">
        <f t="shared" si="152"/>
        <v>Ⅷ-3-中学生-不登校</v>
      </c>
      <c r="J2658" s="4">
        <f t="shared" si="151"/>
        <v>1</v>
      </c>
    </row>
    <row r="2659" spans="1:10" ht="18" customHeight="1">
      <c r="A2659" s="614"/>
      <c r="B2659" s="616" t="s">
        <v>719</v>
      </c>
      <c r="C2659" s="800"/>
      <c r="D2659" s="655">
        <f>委員会6頁!F$9</f>
        <v>0</v>
      </c>
      <c r="E2659" s="329" t="s">
        <v>674</v>
      </c>
      <c r="F2659" s="329" t="s">
        <v>75</v>
      </c>
      <c r="G2659" s="329" t="s">
        <v>724</v>
      </c>
      <c r="H2659" s="4" t="str">
        <f t="shared" si="152"/>
        <v>Ⅷ-3-中学生-いじめを除く友人関係</v>
      </c>
      <c r="J2659" s="4">
        <f t="shared" si="151"/>
        <v>1</v>
      </c>
    </row>
    <row r="2660" spans="1:10" ht="18" customHeight="1">
      <c r="A2660" s="614"/>
      <c r="B2660" s="899" t="s">
        <v>720</v>
      </c>
      <c r="C2660" s="9"/>
      <c r="D2660" s="657">
        <f>委員会6頁!F$10</f>
        <v>0</v>
      </c>
      <c r="E2660" s="646" t="s">
        <v>674</v>
      </c>
      <c r="F2660" s="329" t="s">
        <v>75</v>
      </c>
      <c r="G2660" s="329" t="s">
        <v>724</v>
      </c>
      <c r="H2660" s="4" t="str">
        <f t="shared" si="152"/>
        <v>Ⅷ-3-中学生-教職員との関係</v>
      </c>
      <c r="J2660" s="4">
        <f t="shared" si="151"/>
        <v>1</v>
      </c>
    </row>
    <row r="2661" spans="1:10" ht="18" customHeight="1">
      <c r="A2661" s="614"/>
      <c r="B2661" s="899" t="s">
        <v>721</v>
      </c>
      <c r="C2661" s="622"/>
      <c r="D2661" s="657">
        <f>委員会6頁!F$11</f>
        <v>0</v>
      </c>
      <c r="E2661" s="329" t="s">
        <v>674</v>
      </c>
      <c r="F2661" s="329" t="s">
        <v>75</v>
      </c>
      <c r="G2661" s="329" t="s">
        <v>724</v>
      </c>
      <c r="H2661" s="4" t="str">
        <f t="shared" si="152"/>
        <v>Ⅷ-3-中学生-学業・進路</v>
      </c>
      <c r="J2661" s="4">
        <f t="shared" si="151"/>
        <v>1</v>
      </c>
    </row>
    <row r="2662" spans="1:10" ht="18" customHeight="1">
      <c r="A2662" s="617"/>
      <c r="B2662" s="893" t="s">
        <v>722</v>
      </c>
      <c r="C2662" s="135"/>
      <c r="D2662" s="656">
        <f>委員会6頁!F$12</f>
        <v>0</v>
      </c>
      <c r="E2662" s="329" t="s">
        <v>674</v>
      </c>
      <c r="F2662" s="329" t="s">
        <v>75</v>
      </c>
      <c r="G2662" s="329" t="s">
        <v>724</v>
      </c>
      <c r="H2662" s="4" t="str">
        <f t="shared" si="152"/>
        <v>Ⅷ-3-中学生-家庭</v>
      </c>
      <c r="J2662" s="4">
        <f t="shared" si="151"/>
        <v>1</v>
      </c>
    </row>
    <row r="2663" spans="1:10" ht="18" customHeight="1">
      <c r="A2663" s="891" t="s">
        <v>725</v>
      </c>
      <c r="B2663" s="898" t="s">
        <v>713</v>
      </c>
      <c r="C2663" s="622"/>
      <c r="D2663" s="658">
        <f>委員会6頁!G$3</f>
        <v>0</v>
      </c>
      <c r="E2663" s="329" t="s">
        <v>674</v>
      </c>
      <c r="F2663" s="329" t="s">
        <v>75</v>
      </c>
      <c r="G2663" s="329" t="s">
        <v>726</v>
      </c>
      <c r="H2663" s="4" t="str">
        <f t="shared" si="152"/>
        <v>Ⅷ-3-高校生-Ａ教育委員会での来所相談</v>
      </c>
      <c r="J2663" s="4">
        <f t="shared" si="151"/>
        <v>1</v>
      </c>
    </row>
    <row r="2664" spans="1:10" ht="18" customHeight="1">
      <c r="A2664" s="614"/>
      <c r="B2664" s="615" t="s">
        <v>715</v>
      </c>
      <c r="C2664" s="622"/>
      <c r="D2664" s="655">
        <f>委員会6頁!G$4</f>
        <v>0</v>
      </c>
      <c r="E2664" s="329" t="s">
        <v>674</v>
      </c>
      <c r="F2664" s="329" t="s">
        <v>75</v>
      </c>
      <c r="G2664" s="329" t="s">
        <v>726</v>
      </c>
      <c r="H2664" s="4" t="str">
        <f t="shared" si="152"/>
        <v>Ⅷ-3-高校生-Bセンターでの来所相談</v>
      </c>
      <c r="J2664" s="4">
        <f t="shared" si="151"/>
        <v>1</v>
      </c>
    </row>
    <row r="2665" spans="1:10" ht="18" customHeight="1">
      <c r="A2665" s="614"/>
      <c r="B2665" s="615" t="s">
        <v>716</v>
      </c>
      <c r="C2665" s="622"/>
      <c r="D2665" s="658">
        <f>委員会6頁!G$5</f>
        <v>0</v>
      </c>
      <c r="E2665" s="329" t="s">
        <v>674</v>
      </c>
      <c r="F2665" s="329" t="s">
        <v>75</v>
      </c>
      <c r="G2665" s="329" t="s">
        <v>726</v>
      </c>
      <c r="H2665" s="4" t="str">
        <f t="shared" si="152"/>
        <v>Ⅷ-3-高校生-C相談所での来所相談</v>
      </c>
      <c r="J2665" s="4">
        <f t="shared" si="151"/>
        <v>1</v>
      </c>
    </row>
    <row r="2666" spans="1:10" ht="18" customHeight="1">
      <c r="A2666" s="614"/>
      <c r="B2666" s="615" t="s">
        <v>717</v>
      </c>
      <c r="C2666" s="622"/>
      <c r="D2666" s="655">
        <f>委員会6頁!G$6</f>
        <v>0</v>
      </c>
      <c r="E2666" s="329" t="s">
        <v>674</v>
      </c>
      <c r="F2666" s="329" t="s">
        <v>75</v>
      </c>
      <c r="G2666" s="329" t="s">
        <v>726</v>
      </c>
      <c r="H2666" s="4" t="str">
        <f t="shared" si="152"/>
        <v>Ⅷ-3-高校生-A,B,C合計</v>
      </c>
      <c r="J2666" s="4">
        <f t="shared" si="151"/>
        <v>1</v>
      </c>
    </row>
    <row r="2667" spans="1:10" ht="18" customHeight="1">
      <c r="A2667" s="614"/>
      <c r="B2667" s="615" t="s">
        <v>718</v>
      </c>
      <c r="C2667" s="622"/>
      <c r="D2667" s="657">
        <f>委員会6頁!G$7</f>
        <v>0</v>
      </c>
      <c r="E2667" s="329" t="s">
        <v>674</v>
      </c>
      <c r="F2667" s="329" t="s">
        <v>75</v>
      </c>
      <c r="G2667" s="329" t="s">
        <v>726</v>
      </c>
      <c r="H2667" s="4" t="str">
        <f t="shared" si="152"/>
        <v>Ⅷ-3-高校生-いじめ</v>
      </c>
      <c r="J2667" s="4">
        <f t="shared" si="151"/>
        <v>1</v>
      </c>
    </row>
    <row r="2668" spans="1:10" ht="18" customHeight="1">
      <c r="A2668" s="614"/>
      <c r="B2668" s="615" t="s">
        <v>448</v>
      </c>
      <c r="C2668" s="622"/>
      <c r="D2668" s="658">
        <f>委員会6頁!G$8</f>
        <v>0</v>
      </c>
      <c r="E2668" s="329" t="s">
        <v>674</v>
      </c>
      <c r="F2668" s="329" t="s">
        <v>75</v>
      </c>
      <c r="G2668" s="329" t="s">
        <v>726</v>
      </c>
      <c r="H2668" s="4" t="str">
        <f t="shared" si="152"/>
        <v>Ⅷ-3-高校生-不登校</v>
      </c>
      <c r="J2668" s="4">
        <f t="shared" si="151"/>
        <v>1</v>
      </c>
    </row>
    <row r="2669" spans="1:10" ht="18" customHeight="1">
      <c r="A2669" s="614"/>
      <c r="B2669" s="616" t="s">
        <v>719</v>
      </c>
      <c r="C2669" s="9"/>
      <c r="D2669" s="801">
        <f>委員会6頁!G$9</f>
        <v>0</v>
      </c>
      <c r="E2669" s="329" t="s">
        <v>674</v>
      </c>
      <c r="F2669" s="329" t="s">
        <v>75</v>
      </c>
      <c r="G2669" s="329" t="s">
        <v>726</v>
      </c>
      <c r="H2669" s="4" t="str">
        <f t="shared" si="152"/>
        <v>Ⅷ-3-高校生-いじめを除く友人関係</v>
      </c>
      <c r="J2669" s="4">
        <f t="shared" si="151"/>
        <v>1</v>
      </c>
    </row>
    <row r="2670" spans="1:10" ht="18" customHeight="1">
      <c r="A2670" s="614"/>
      <c r="B2670" s="899" t="s">
        <v>720</v>
      </c>
      <c r="C2670" s="800"/>
      <c r="D2670" s="655">
        <f>委員会6頁!G$10</f>
        <v>0</v>
      </c>
      <c r="E2670" s="329" t="s">
        <v>674</v>
      </c>
      <c r="F2670" s="329" t="s">
        <v>75</v>
      </c>
      <c r="G2670" s="329" t="s">
        <v>726</v>
      </c>
      <c r="H2670" s="4" t="str">
        <f t="shared" si="152"/>
        <v>Ⅷ-3-高校生-教職員との関係</v>
      </c>
      <c r="J2670" s="4">
        <f t="shared" si="151"/>
        <v>1</v>
      </c>
    </row>
    <row r="2671" spans="1:10" ht="18" customHeight="1">
      <c r="A2671" s="614"/>
      <c r="B2671" s="899" t="s">
        <v>721</v>
      </c>
      <c r="C2671" s="800"/>
      <c r="D2671" s="655">
        <f>委員会6頁!G$11</f>
        <v>0</v>
      </c>
      <c r="E2671" s="329" t="s">
        <v>674</v>
      </c>
      <c r="F2671" s="329" t="s">
        <v>75</v>
      </c>
      <c r="G2671" s="329" t="s">
        <v>726</v>
      </c>
      <c r="H2671" s="4" t="str">
        <f t="shared" si="152"/>
        <v>Ⅷ-3-高校生-学業・進路</v>
      </c>
      <c r="J2671" s="4">
        <f t="shared" si="151"/>
        <v>1</v>
      </c>
    </row>
    <row r="2672" spans="1:10" ht="18" customHeight="1">
      <c r="A2672" s="617"/>
      <c r="B2672" s="893" t="s">
        <v>722</v>
      </c>
      <c r="C2672" s="812"/>
      <c r="D2672" s="658">
        <f>委員会6頁!G$12</f>
        <v>0</v>
      </c>
      <c r="E2672" s="329" t="s">
        <v>674</v>
      </c>
      <c r="F2672" s="329" t="s">
        <v>75</v>
      </c>
      <c r="G2672" s="329" t="s">
        <v>726</v>
      </c>
      <c r="H2672" s="4" t="str">
        <f t="shared" si="152"/>
        <v>Ⅷ-3-高校生-家庭</v>
      </c>
      <c r="J2672" s="4">
        <f t="shared" si="151"/>
        <v>1</v>
      </c>
    </row>
    <row r="2673" spans="1:10" ht="18" customHeight="1">
      <c r="A2673" s="891" t="s">
        <v>147</v>
      </c>
      <c r="B2673" s="898" t="s">
        <v>713</v>
      </c>
      <c r="C2673" s="622"/>
      <c r="D2673" s="817">
        <f>委員会6頁!H$3</f>
        <v>0</v>
      </c>
      <c r="E2673" s="329" t="s">
        <v>674</v>
      </c>
      <c r="F2673" s="329" t="s">
        <v>75</v>
      </c>
      <c r="G2673" s="329" t="s">
        <v>361</v>
      </c>
      <c r="H2673" s="4" t="str">
        <f t="shared" si="152"/>
        <v>Ⅷ-3-その他-Ａ教育委員会での来所相談</v>
      </c>
      <c r="J2673" s="4">
        <f t="shared" si="151"/>
        <v>1</v>
      </c>
    </row>
    <row r="2674" spans="1:10" ht="18" customHeight="1">
      <c r="A2674" s="614"/>
      <c r="B2674" s="615" t="s">
        <v>715</v>
      </c>
      <c r="C2674" s="622"/>
      <c r="D2674" s="655">
        <f>委員会6頁!H$4</f>
        <v>0</v>
      </c>
      <c r="E2674" s="329" t="s">
        <v>674</v>
      </c>
      <c r="F2674" s="329" t="s">
        <v>75</v>
      </c>
      <c r="G2674" s="329" t="s">
        <v>361</v>
      </c>
      <c r="H2674" s="4" t="str">
        <f t="shared" si="152"/>
        <v>Ⅷ-3-その他-Bセンターでの来所相談</v>
      </c>
      <c r="J2674" s="4">
        <f t="shared" si="151"/>
        <v>1</v>
      </c>
    </row>
    <row r="2675" spans="1:10" ht="18" customHeight="1">
      <c r="A2675" s="614"/>
      <c r="B2675" s="615" t="s">
        <v>716</v>
      </c>
      <c r="C2675" s="622"/>
      <c r="D2675" s="655">
        <f>委員会6頁!H$5</f>
        <v>0</v>
      </c>
      <c r="E2675" s="329" t="s">
        <v>674</v>
      </c>
      <c r="F2675" s="329" t="s">
        <v>75</v>
      </c>
      <c r="G2675" s="329" t="s">
        <v>361</v>
      </c>
      <c r="H2675" s="4" t="str">
        <f t="shared" si="152"/>
        <v>Ⅷ-3-その他-C相談所での来所相談</v>
      </c>
      <c r="J2675" s="4">
        <f t="shared" si="151"/>
        <v>1</v>
      </c>
    </row>
    <row r="2676" spans="1:10" ht="18" customHeight="1">
      <c r="A2676" s="614"/>
      <c r="B2676" s="615" t="s">
        <v>717</v>
      </c>
      <c r="C2676" s="622"/>
      <c r="D2676" s="655">
        <f>委員会6頁!H$6</f>
        <v>0</v>
      </c>
      <c r="E2676" s="329" t="s">
        <v>674</v>
      </c>
      <c r="F2676" s="329" t="s">
        <v>75</v>
      </c>
      <c r="G2676" s="329" t="s">
        <v>361</v>
      </c>
      <c r="H2676" s="4" t="str">
        <f t="shared" si="152"/>
        <v>Ⅷ-3-その他-A,B,C合計</v>
      </c>
      <c r="J2676" s="4">
        <f t="shared" si="151"/>
        <v>1</v>
      </c>
    </row>
    <row r="2677" spans="1:10" ht="18" customHeight="1">
      <c r="A2677" s="614"/>
      <c r="B2677" s="615" t="s">
        <v>718</v>
      </c>
      <c r="C2677" s="622"/>
      <c r="D2677" s="658">
        <f>委員会6頁!H$7</f>
        <v>0</v>
      </c>
      <c r="E2677" s="329" t="s">
        <v>674</v>
      </c>
      <c r="F2677" s="329" t="s">
        <v>75</v>
      </c>
      <c r="G2677" s="329" t="s">
        <v>361</v>
      </c>
      <c r="H2677" s="4" t="str">
        <f t="shared" si="152"/>
        <v>Ⅷ-3-その他-いじめ</v>
      </c>
      <c r="J2677" s="4">
        <f t="shared" si="151"/>
        <v>1</v>
      </c>
    </row>
    <row r="2678" spans="1:10" ht="18" customHeight="1">
      <c r="A2678" s="614"/>
      <c r="B2678" s="615" t="s">
        <v>448</v>
      </c>
      <c r="C2678" s="622"/>
      <c r="D2678" s="655">
        <f>委員会6頁!H$8</f>
        <v>0</v>
      </c>
      <c r="E2678" s="329" t="s">
        <v>674</v>
      </c>
      <c r="F2678" s="329" t="s">
        <v>75</v>
      </c>
      <c r="G2678" s="329" t="s">
        <v>361</v>
      </c>
      <c r="H2678" s="4" t="str">
        <f t="shared" si="152"/>
        <v>Ⅷ-3-その他-不登校</v>
      </c>
      <c r="J2678" s="4">
        <f t="shared" si="151"/>
        <v>1</v>
      </c>
    </row>
    <row r="2679" spans="1:10" ht="18" customHeight="1">
      <c r="A2679" s="614"/>
      <c r="B2679" s="616" t="s">
        <v>719</v>
      </c>
      <c r="C2679" s="637"/>
      <c r="D2679" s="665">
        <f>委員会6頁!H$9</f>
        <v>0</v>
      </c>
      <c r="E2679" s="329" t="s">
        <v>674</v>
      </c>
      <c r="F2679" s="329" t="s">
        <v>75</v>
      </c>
      <c r="G2679" s="329" t="s">
        <v>361</v>
      </c>
      <c r="H2679" s="4" t="str">
        <f t="shared" si="152"/>
        <v>Ⅷ-3-その他-いじめを除く友人関係</v>
      </c>
      <c r="J2679" s="4">
        <f t="shared" si="151"/>
        <v>1</v>
      </c>
    </row>
    <row r="2680" spans="1:10" ht="18" customHeight="1">
      <c r="A2680" s="614"/>
      <c r="B2680" s="899" t="s">
        <v>720</v>
      </c>
      <c r="C2680" s="622"/>
      <c r="D2680" s="658">
        <f>委員会6頁!H$10</f>
        <v>0</v>
      </c>
      <c r="E2680" s="329" t="s">
        <v>674</v>
      </c>
      <c r="F2680" s="329" t="s">
        <v>75</v>
      </c>
      <c r="G2680" s="329" t="s">
        <v>361</v>
      </c>
      <c r="H2680" s="4" t="str">
        <f t="shared" ref="H2680:H2707" si="153">E2680&amp;F2680&amp;G2680&amp;B2680</f>
        <v>Ⅷ-3-その他-教職員との関係</v>
      </c>
      <c r="J2680" s="4">
        <f t="shared" si="151"/>
        <v>1</v>
      </c>
    </row>
    <row r="2681" spans="1:10" ht="18" customHeight="1">
      <c r="A2681" s="614"/>
      <c r="B2681" s="899" t="s">
        <v>721</v>
      </c>
      <c r="C2681" s="9"/>
      <c r="D2681" s="801">
        <f>委員会6頁!H$11</f>
        <v>0</v>
      </c>
      <c r="E2681" s="329" t="s">
        <v>674</v>
      </c>
      <c r="F2681" s="329" t="s">
        <v>75</v>
      </c>
      <c r="G2681" s="329" t="s">
        <v>361</v>
      </c>
      <c r="H2681" s="4" t="str">
        <f t="shared" si="153"/>
        <v>Ⅷ-3-その他-学業・進路</v>
      </c>
      <c r="J2681" s="4">
        <f t="shared" si="151"/>
        <v>1</v>
      </c>
    </row>
    <row r="2682" spans="1:10" ht="18" customHeight="1">
      <c r="A2682" s="617"/>
      <c r="B2682" s="893" t="s">
        <v>722</v>
      </c>
      <c r="C2682" s="9"/>
      <c r="D2682" s="801">
        <f>委員会6頁!H$12</f>
        <v>0</v>
      </c>
      <c r="E2682" s="329" t="s">
        <v>674</v>
      </c>
      <c r="F2682" s="329" t="s">
        <v>75</v>
      </c>
      <c r="G2682" s="329" t="s">
        <v>361</v>
      </c>
      <c r="H2682" s="4" t="str">
        <f t="shared" si="153"/>
        <v>Ⅷ-3-その他-家庭</v>
      </c>
      <c r="J2682" s="4">
        <f t="shared" si="151"/>
        <v>1</v>
      </c>
    </row>
    <row r="2683" spans="1:10" ht="18" customHeight="1">
      <c r="A2683" s="891" t="s">
        <v>149</v>
      </c>
      <c r="B2683" s="898" t="s">
        <v>727</v>
      </c>
      <c r="C2683" s="622"/>
      <c r="D2683" s="655">
        <f>委員会6頁!I$3</f>
        <v>0</v>
      </c>
      <c r="E2683" s="329" t="s">
        <v>674</v>
      </c>
      <c r="F2683" s="329" t="s">
        <v>75</v>
      </c>
      <c r="G2683" s="329" t="s">
        <v>691</v>
      </c>
      <c r="H2683" s="4" t="str">
        <f t="shared" si="153"/>
        <v>Ⅷ-3-計-Ａ教育委員会での来所相談1</v>
      </c>
      <c r="J2683" s="4">
        <f t="shared" si="151"/>
        <v>1</v>
      </c>
    </row>
    <row r="2684" spans="1:10" ht="18" customHeight="1">
      <c r="A2684" s="614"/>
      <c r="B2684" s="615" t="s">
        <v>728</v>
      </c>
      <c r="C2684" s="9"/>
      <c r="D2684" s="655">
        <f>委員会6頁!I$4</f>
        <v>0</v>
      </c>
      <c r="E2684" s="329" t="s">
        <v>674</v>
      </c>
      <c r="F2684" s="329" t="s">
        <v>75</v>
      </c>
      <c r="G2684" s="329" t="s">
        <v>691</v>
      </c>
      <c r="H2684" s="4" t="str">
        <f t="shared" si="153"/>
        <v>Ⅷ-3-計-Bセンターでの来所相談2</v>
      </c>
      <c r="J2684" s="4">
        <f t="shared" si="151"/>
        <v>1</v>
      </c>
    </row>
    <row r="2685" spans="1:10" ht="18" customHeight="1">
      <c r="A2685" s="614"/>
      <c r="B2685" s="615" t="s">
        <v>729</v>
      </c>
      <c r="C2685" s="9"/>
      <c r="D2685" s="655">
        <f>委員会6頁!I$5</f>
        <v>0</v>
      </c>
      <c r="E2685" s="329" t="s">
        <v>674</v>
      </c>
      <c r="F2685" s="329" t="s">
        <v>75</v>
      </c>
      <c r="G2685" s="329" t="s">
        <v>691</v>
      </c>
      <c r="H2685" s="4" t="str">
        <f t="shared" si="153"/>
        <v>Ⅷ-3-計-C相談所での来所相談3</v>
      </c>
      <c r="J2685" s="4">
        <f t="shared" si="151"/>
        <v>1</v>
      </c>
    </row>
    <row r="2686" spans="1:10" ht="18" customHeight="1">
      <c r="A2686" s="614"/>
      <c r="B2686" s="615" t="s">
        <v>730</v>
      </c>
      <c r="C2686" s="9"/>
      <c r="D2686" s="655">
        <f>委員会6頁!I$6</f>
        <v>0</v>
      </c>
      <c r="E2686" s="329" t="s">
        <v>674</v>
      </c>
      <c r="F2686" s="329" t="s">
        <v>75</v>
      </c>
      <c r="G2686" s="329" t="s">
        <v>691</v>
      </c>
      <c r="H2686" s="4" t="str">
        <f t="shared" si="153"/>
        <v>Ⅷ-3-計-A,B,C合計4</v>
      </c>
      <c r="J2686" s="4">
        <f t="shared" si="151"/>
        <v>1</v>
      </c>
    </row>
    <row r="2687" spans="1:10" ht="18" customHeight="1">
      <c r="A2687" s="614"/>
      <c r="B2687" s="894" t="s">
        <v>718</v>
      </c>
      <c r="C2687" s="622"/>
      <c r="D2687" s="658">
        <f>委員会6頁!I$7</f>
        <v>0</v>
      </c>
      <c r="E2687" s="329" t="s">
        <v>674</v>
      </c>
      <c r="F2687" s="329" t="s">
        <v>75</v>
      </c>
      <c r="G2687" s="329" t="s">
        <v>691</v>
      </c>
      <c r="H2687" s="4" t="str">
        <f t="shared" si="153"/>
        <v>Ⅷ-3-計-いじめ</v>
      </c>
      <c r="J2687" s="4">
        <f t="shared" si="151"/>
        <v>1</v>
      </c>
    </row>
    <row r="2688" spans="1:10" ht="18" customHeight="1">
      <c r="A2688" s="614"/>
      <c r="B2688" s="615" t="s">
        <v>448</v>
      </c>
      <c r="C2688" s="9"/>
      <c r="D2688" s="655">
        <f>委員会6頁!I$8</f>
        <v>0</v>
      </c>
      <c r="E2688" s="329" t="s">
        <v>674</v>
      </c>
      <c r="F2688" s="329" t="s">
        <v>75</v>
      </c>
      <c r="G2688" s="329" t="s">
        <v>691</v>
      </c>
      <c r="H2688" s="4" t="str">
        <f t="shared" si="153"/>
        <v>Ⅷ-3-計-不登校</v>
      </c>
      <c r="J2688" s="4">
        <f t="shared" si="151"/>
        <v>1</v>
      </c>
    </row>
    <row r="2689" spans="1:10" ht="18" customHeight="1">
      <c r="A2689" s="614"/>
      <c r="B2689" s="616" t="s">
        <v>719</v>
      </c>
      <c r="C2689" s="622"/>
      <c r="D2689" s="658">
        <f>委員会6頁!I$9</f>
        <v>0</v>
      </c>
      <c r="E2689" s="329" t="s">
        <v>674</v>
      </c>
      <c r="F2689" s="329" t="s">
        <v>75</v>
      </c>
      <c r="G2689" s="329" t="s">
        <v>691</v>
      </c>
      <c r="H2689" s="4" t="str">
        <f t="shared" si="153"/>
        <v>Ⅷ-3-計-いじめを除く友人関係</v>
      </c>
      <c r="J2689" s="4">
        <f t="shared" si="151"/>
        <v>1</v>
      </c>
    </row>
    <row r="2690" spans="1:10" ht="18" customHeight="1">
      <c r="A2690" s="614"/>
      <c r="B2690" s="899" t="s">
        <v>720</v>
      </c>
      <c r="C2690" s="9"/>
      <c r="D2690" s="801">
        <f>委員会6頁!I$10</f>
        <v>0</v>
      </c>
      <c r="E2690" s="329" t="s">
        <v>674</v>
      </c>
      <c r="F2690" s="329" t="s">
        <v>75</v>
      </c>
      <c r="G2690" s="329" t="s">
        <v>691</v>
      </c>
      <c r="H2690" s="4" t="str">
        <f t="shared" si="153"/>
        <v>Ⅷ-3-計-教職員との関係</v>
      </c>
      <c r="J2690" s="4">
        <f t="shared" si="151"/>
        <v>1</v>
      </c>
    </row>
    <row r="2691" spans="1:10" ht="18" customHeight="1">
      <c r="A2691" s="614"/>
      <c r="B2691" s="899" t="s">
        <v>721</v>
      </c>
      <c r="C2691" s="9"/>
      <c r="D2691" s="655">
        <f>委員会6頁!I$11</f>
        <v>0</v>
      </c>
      <c r="E2691" s="329" t="s">
        <v>674</v>
      </c>
      <c r="F2691" s="329" t="s">
        <v>75</v>
      </c>
      <c r="G2691" s="329" t="s">
        <v>691</v>
      </c>
      <c r="H2691" s="4" t="str">
        <f t="shared" si="153"/>
        <v>Ⅷ-3-計-学業・進路</v>
      </c>
      <c r="J2691" s="4">
        <f t="shared" si="151"/>
        <v>1</v>
      </c>
    </row>
    <row r="2692" spans="1:10" ht="18" customHeight="1">
      <c r="A2692" s="617"/>
      <c r="B2692" s="893" t="s">
        <v>722</v>
      </c>
      <c r="C2692" s="622"/>
      <c r="D2692" s="655">
        <f>委員会6頁!I$12</f>
        <v>0</v>
      </c>
      <c r="E2692" s="329" t="s">
        <v>674</v>
      </c>
      <c r="F2692" s="329" t="s">
        <v>75</v>
      </c>
      <c r="G2692" s="329" t="s">
        <v>691</v>
      </c>
      <c r="H2692" s="4" t="str">
        <f t="shared" si="153"/>
        <v>Ⅷ-3-計-家庭</v>
      </c>
      <c r="J2692" s="4">
        <f t="shared" ref="J2692:J2755" si="154">COUNTIF($H$2:$H$2903,H2692)</f>
        <v>1</v>
      </c>
    </row>
    <row r="2693" spans="1:10" ht="18" customHeight="1">
      <c r="A2693" s="886" t="s">
        <v>731</v>
      </c>
      <c r="B2693" s="858"/>
      <c r="C2693" s="812"/>
      <c r="D2693" s="795"/>
      <c r="H2693" s="332" t="str">
        <f>A2693</f>
        <v>4．電話相談・訪問相談・巡回相談・SNS等オンラインを活用した相談におけるいじめ及び不登校についての教育相談件数</v>
      </c>
      <c r="J2693" s="4">
        <f t="shared" si="154"/>
        <v>1</v>
      </c>
    </row>
    <row r="2694" spans="1:10" ht="18" customHeight="1">
      <c r="A2694" s="891" t="s">
        <v>712</v>
      </c>
      <c r="B2694" s="892" t="s">
        <v>732</v>
      </c>
      <c r="C2694" s="622"/>
      <c r="D2694" s="657">
        <f>委員会6頁!E$19</f>
        <v>0</v>
      </c>
      <c r="E2694" s="329" t="s">
        <v>674</v>
      </c>
      <c r="F2694" s="329" t="s">
        <v>119</v>
      </c>
      <c r="G2694" s="329" t="s">
        <v>714</v>
      </c>
      <c r="H2694" s="4" t="str">
        <f t="shared" si="153"/>
        <v>Ⅷ-4-小学生-電話相談</v>
      </c>
      <c r="J2694" s="4">
        <f t="shared" si="154"/>
        <v>1</v>
      </c>
    </row>
    <row r="2695" spans="1:10" ht="18" customHeight="1">
      <c r="A2695" s="614"/>
      <c r="B2695" s="615" t="s">
        <v>733</v>
      </c>
      <c r="C2695" s="622"/>
      <c r="D2695" s="655">
        <f>委員会6頁!E$20</f>
        <v>0</v>
      </c>
      <c r="E2695" s="329" t="s">
        <v>674</v>
      </c>
      <c r="F2695" s="329" t="s">
        <v>119</v>
      </c>
      <c r="G2695" s="329" t="s">
        <v>714</v>
      </c>
      <c r="H2695" s="4" t="str">
        <f t="shared" si="153"/>
        <v>Ⅷ-4-小学生-訪問相談</v>
      </c>
      <c r="J2695" s="4">
        <f t="shared" si="154"/>
        <v>1</v>
      </c>
    </row>
    <row r="2696" spans="1:10" ht="18" customHeight="1">
      <c r="A2696" s="614"/>
      <c r="B2696" s="899" t="s">
        <v>734</v>
      </c>
      <c r="C2696" s="622"/>
      <c r="D2696" s="655">
        <f>委員会6頁!E$21</f>
        <v>0</v>
      </c>
      <c r="E2696" s="329" t="s">
        <v>674</v>
      </c>
      <c r="F2696" s="329" t="s">
        <v>119</v>
      </c>
      <c r="G2696" s="329" t="s">
        <v>714</v>
      </c>
      <c r="H2696" s="4" t="str">
        <f t="shared" si="153"/>
        <v>Ⅷ-4-小学生-巡回相談</v>
      </c>
      <c r="J2696" s="4">
        <f t="shared" si="154"/>
        <v>1</v>
      </c>
    </row>
    <row r="2697" spans="1:10" ht="18" customHeight="1">
      <c r="A2697" s="614"/>
      <c r="B2697" s="615" t="s">
        <v>735</v>
      </c>
      <c r="C2697" s="622"/>
      <c r="D2697" s="655">
        <f>委員会6頁!E$22</f>
        <v>0</v>
      </c>
      <c r="E2697" s="329" t="s">
        <v>674</v>
      </c>
      <c r="F2697" s="329" t="s">
        <v>119</v>
      </c>
      <c r="G2697" s="329" t="s">
        <v>714</v>
      </c>
      <c r="H2697" s="4" t="str">
        <f t="shared" si="153"/>
        <v>Ⅷ-4-小学生-SNS等オンライン</v>
      </c>
      <c r="J2697" s="4">
        <f t="shared" si="154"/>
        <v>1</v>
      </c>
    </row>
    <row r="2698" spans="1:10" ht="18" customHeight="1">
      <c r="A2698" s="614"/>
      <c r="B2698" s="893" t="s">
        <v>149</v>
      </c>
      <c r="C2698" s="812"/>
      <c r="D2698" s="795">
        <f>委員会6頁!E$23</f>
        <v>0</v>
      </c>
      <c r="E2698" s="329" t="s">
        <v>674</v>
      </c>
      <c r="F2698" s="329" t="s">
        <v>119</v>
      </c>
      <c r="G2698" s="329" t="s">
        <v>714</v>
      </c>
      <c r="H2698" s="4" t="str">
        <f t="shared" si="153"/>
        <v>Ⅷ-4-小学生-計</v>
      </c>
      <c r="J2698" s="4">
        <f t="shared" si="154"/>
        <v>1</v>
      </c>
    </row>
    <row r="2699" spans="1:10" ht="18" customHeight="1">
      <c r="A2699" s="614"/>
      <c r="B2699" s="894" t="s">
        <v>718</v>
      </c>
      <c r="C2699" s="622"/>
      <c r="D2699" s="658">
        <f>委員会6頁!E$24</f>
        <v>0</v>
      </c>
      <c r="E2699" s="329" t="s">
        <v>674</v>
      </c>
      <c r="F2699" s="329" t="s">
        <v>119</v>
      </c>
      <c r="G2699" s="329" t="s">
        <v>714</v>
      </c>
      <c r="H2699" s="4" t="str">
        <f t="shared" si="153"/>
        <v>Ⅷ-4-小学生-いじめ</v>
      </c>
      <c r="J2699" s="4">
        <f t="shared" si="154"/>
        <v>1</v>
      </c>
    </row>
    <row r="2700" spans="1:10" ht="18" customHeight="1">
      <c r="A2700" s="614"/>
      <c r="B2700" s="894" t="s">
        <v>448</v>
      </c>
      <c r="C2700" s="9"/>
      <c r="D2700" s="801">
        <f>委員会6頁!E$25</f>
        <v>0</v>
      </c>
      <c r="E2700" s="329" t="s">
        <v>674</v>
      </c>
      <c r="F2700" s="329" t="s">
        <v>119</v>
      </c>
      <c r="G2700" s="329" t="s">
        <v>714</v>
      </c>
      <c r="H2700" s="4" t="str">
        <f t="shared" si="153"/>
        <v>Ⅷ-4-小学生-不登校</v>
      </c>
      <c r="J2700" s="4">
        <f t="shared" si="154"/>
        <v>1</v>
      </c>
    </row>
    <row r="2701" spans="1:10" ht="18" customHeight="1">
      <c r="A2701" s="614"/>
      <c r="B2701" s="894" t="s">
        <v>736</v>
      </c>
      <c r="C2701" s="622"/>
      <c r="D2701" s="801">
        <f>委員会6頁!E$26</f>
        <v>0</v>
      </c>
      <c r="E2701" s="329" t="s">
        <v>674</v>
      </c>
      <c r="F2701" s="329" t="s">
        <v>119</v>
      </c>
      <c r="G2701" s="329" t="s">
        <v>714</v>
      </c>
      <c r="H2701" s="4" t="str">
        <f t="shared" si="153"/>
        <v>Ⅷ-4-小学生-友人関係</v>
      </c>
      <c r="J2701" s="4">
        <f t="shared" si="154"/>
        <v>1</v>
      </c>
    </row>
    <row r="2702" spans="1:10" ht="18" customHeight="1">
      <c r="A2702" s="614"/>
      <c r="B2702" s="894" t="s">
        <v>720</v>
      </c>
      <c r="C2702" s="9"/>
      <c r="D2702" s="801">
        <f>委員会6頁!E$27</f>
        <v>0</v>
      </c>
      <c r="E2702" s="329" t="s">
        <v>674</v>
      </c>
      <c r="F2702" s="329" t="s">
        <v>119</v>
      </c>
      <c r="G2702" s="329" t="s">
        <v>714</v>
      </c>
      <c r="H2702" s="4" t="str">
        <f t="shared" si="153"/>
        <v>Ⅷ-4-小学生-教職員との関係</v>
      </c>
      <c r="J2702" s="4">
        <f t="shared" si="154"/>
        <v>1</v>
      </c>
    </row>
    <row r="2703" spans="1:10" ht="18" customHeight="1">
      <c r="A2703" s="614"/>
      <c r="B2703" s="894" t="s">
        <v>721</v>
      </c>
      <c r="C2703" s="9"/>
      <c r="D2703" s="801">
        <f>委員会6頁!E$28</f>
        <v>0</v>
      </c>
      <c r="E2703" s="329" t="s">
        <v>674</v>
      </c>
      <c r="F2703" s="329" t="s">
        <v>119</v>
      </c>
      <c r="G2703" s="329" t="s">
        <v>714</v>
      </c>
      <c r="H2703" s="4" t="str">
        <f t="shared" si="153"/>
        <v>Ⅷ-4-小学生-学業・進路</v>
      </c>
      <c r="J2703" s="4">
        <f t="shared" si="154"/>
        <v>1</v>
      </c>
    </row>
    <row r="2704" spans="1:10" ht="18" customHeight="1">
      <c r="A2704" s="614"/>
      <c r="B2704" s="894" t="s">
        <v>722</v>
      </c>
      <c r="C2704" s="812"/>
      <c r="D2704" s="795">
        <f>委員会6頁!E$29</f>
        <v>0</v>
      </c>
      <c r="E2704" s="329" t="s">
        <v>674</v>
      </c>
      <c r="F2704" s="329" t="s">
        <v>119</v>
      </c>
      <c r="G2704" s="329" t="s">
        <v>714</v>
      </c>
      <c r="H2704" s="4" t="str">
        <f t="shared" si="153"/>
        <v>Ⅷ-4-小学生-家庭</v>
      </c>
      <c r="J2704" s="4">
        <f t="shared" si="154"/>
        <v>1</v>
      </c>
    </row>
    <row r="2705" spans="1:10" ht="18" customHeight="1">
      <c r="A2705" s="891" t="s">
        <v>737</v>
      </c>
      <c r="B2705" s="892" t="s">
        <v>732</v>
      </c>
      <c r="C2705" s="8"/>
      <c r="D2705" s="658">
        <f>委員会6頁!F$19</f>
        <v>0</v>
      </c>
      <c r="E2705" s="329" t="s">
        <v>674</v>
      </c>
      <c r="F2705" s="329" t="s">
        <v>119</v>
      </c>
      <c r="G2705" s="329" t="s">
        <v>724</v>
      </c>
      <c r="H2705" s="4" t="str">
        <f t="shared" si="153"/>
        <v>Ⅷ-4-中学生-電話相談</v>
      </c>
      <c r="J2705" s="4">
        <f t="shared" si="154"/>
        <v>1</v>
      </c>
    </row>
    <row r="2706" spans="1:10" ht="18" customHeight="1">
      <c r="A2706" s="614"/>
      <c r="B2706" s="615" t="s">
        <v>733</v>
      </c>
      <c r="C2706" s="622"/>
      <c r="D2706" s="655">
        <f>委員会6頁!F$20</f>
        <v>0</v>
      </c>
      <c r="E2706" s="329" t="s">
        <v>674</v>
      </c>
      <c r="F2706" s="329" t="s">
        <v>119</v>
      </c>
      <c r="G2706" s="329" t="s">
        <v>724</v>
      </c>
      <c r="H2706" s="4" t="str">
        <f t="shared" si="153"/>
        <v>Ⅷ-4-中学生-訪問相談</v>
      </c>
      <c r="J2706" s="4">
        <f t="shared" si="154"/>
        <v>1</v>
      </c>
    </row>
    <row r="2707" spans="1:10" ht="18" customHeight="1">
      <c r="A2707" s="614"/>
      <c r="B2707" s="899" t="s">
        <v>734</v>
      </c>
      <c r="C2707" s="637"/>
      <c r="D2707" s="665">
        <f>委員会6頁!F$21</f>
        <v>0</v>
      </c>
      <c r="E2707" s="329" t="s">
        <v>674</v>
      </c>
      <c r="F2707" s="329" t="s">
        <v>119</v>
      </c>
      <c r="G2707" s="329" t="s">
        <v>724</v>
      </c>
      <c r="H2707" s="4" t="str">
        <f t="shared" si="153"/>
        <v>Ⅷ-4-中学生-巡回相談</v>
      </c>
      <c r="J2707" s="4">
        <f t="shared" si="154"/>
        <v>1</v>
      </c>
    </row>
    <row r="2708" spans="1:10" ht="18" customHeight="1">
      <c r="A2708" s="614"/>
      <c r="B2708" s="615" t="s">
        <v>735</v>
      </c>
      <c r="C2708" s="622"/>
      <c r="D2708" s="658">
        <f>委員会6頁!F$22</f>
        <v>0</v>
      </c>
      <c r="E2708" s="329" t="s">
        <v>674</v>
      </c>
      <c r="F2708" s="329" t="s">
        <v>119</v>
      </c>
      <c r="G2708" s="329" t="s">
        <v>724</v>
      </c>
      <c r="H2708" s="4" t="str">
        <f t="shared" ref="H2708:H2744" si="155">E2708&amp;F2708&amp;G2708&amp;B2708</f>
        <v>Ⅷ-4-中学生-SNS等オンライン</v>
      </c>
      <c r="J2708" s="4">
        <f t="shared" si="154"/>
        <v>1</v>
      </c>
    </row>
    <row r="2709" spans="1:10" ht="18" customHeight="1">
      <c r="A2709" s="614"/>
      <c r="B2709" s="893" t="s">
        <v>149</v>
      </c>
      <c r="C2709" s="812"/>
      <c r="D2709" s="795">
        <f>委員会6頁!F$23</f>
        <v>0</v>
      </c>
      <c r="E2709" s="329" t="s">
        <v>674</v>
      </c>
      <c r="F2709" s="329" t="s">
        <v>119</v>
      </c>
      <c r="G2709" s="329" t="s">
        <v>724</v>
      </c>
      <c r="H2709" s="4" t="str">
        <f t="shared" si="155"/>
        <v>Ⅷ-4-中学生-計</v>
      </c>
      <c r="J2709" s="4">
        <f t="shared" si="154"/>
        <v>1</v>
      </c>
    </row>
    <row r="2710" spans="1:10" ht="18" customHeight="1">
      <c r="A2710" s="614"/>
      <c r="B2710" s="894" t="s">
        <v>718</v>
      </c>
      <c r="C2710" s="622"/>
      <c r="D2710" s="658">
        <f>委員会6頁!F$24</f>
        <v>0</v>
      </c>
      <c r="E2710" s="329" t="s">
        <v>674</v>
      </c>
      <c r="F2710" s="329" t="s">
        <v>119</v>
      </c>
      <c r="G2710" s="329" t="s">
        <v>724</v>
      </c>
      <c r="H2710" s="4" t="str">
        <f t="shared" si="155"/>
        <v>Ⅷ-4-中学生-いじめ</v>
      </c>
      <c r="J2710" s="4">
        <f t="shared" si="154"/>
        <v>1</v>
      </c>
    </row>
    <row r="2711" spans="1:10" ht="18" customHeight="1">
      <c r="A2711" s="614"/>
      <c r="B2711" s="894" t="s">
        <v>448</v>
      </c>
      <c r="C2711" s="622"/>
      <c r="D2711" s="655">
        <f>委員会6頁!F$25</f>
        <v>0</v>
      </c>
      <c r="E2711" s="329" t="s">
        <v>674</v>
      </c>
      <c r="F2711" s="329" t="s">
        <v>119</v>
      </c>
      <c r="G2711" s="329" t="s">
        <v>724</v>
      </c>
      <c r="H2711" s="4" t="str">
        <f t="shared" si="155"/>
        <v>Ⅷ-4-中学生-不登校</v>
      </c>
      <c r="J2711" s="4">
        <f t="shared" si="154"/>
        <v>1</v>
      </c>
    </row>
    <row r="2712" spans="1:10" ht="18" customHeight="1">
      <c r="A2712" s="614"/>
      <c r="B2712" s="894" t="s">
        <v>736</v>
      </c>
      <c r="C2712" s="9"/>
      <c r="D2712" s="658">
        <f>委員会6頁!F$26</f>
        <v>0</v>
      </c>
      <c r="E2712" s="329" t="s">
        <v>674</v>
      </c>
      <c r="F2712" s="329" t="s">
        <v>119</v>
      </c>
      <c r="G2712" s="329" t="s">
        <v>724</v>
      </c>
      <c r="H2712" s="4" t="str">
        <f t="shared" si="155"/>
        <v>Ⅷ-4-中学生-友人関係</v>
      </c>
      <c r="J2712" s="4">
        <f t="shared" si="154"/>
        <v>1</v>
      </c>
    </row>
    <row r="2713" spans="1:10" ht="18" customHeight="1">
      <c r="A2713" s="614"/>
      <c r="B2713" s="894" t="s">
        <v>720</v>
      </c>
      <c r="C2713" s="9"/>
      <c r="D2713" s="655">
        <f>委員会6頁!F$27</f>
        <v>0</v>
      </c>
      <c r="E2713" s="329" t="s">
        <v>674</v>
      </c>
      <c r="F2713" s="329" t="s">
        <v>119</v>
      </c>
      <c r="G2713" s="329" t="s">
        <v>724</v>
      </c>
      <c r="H2713" s="4" t="str">
        <f t="shared" si="155"/>
        <v>Ⅷ-4-中学生-教職員との関係</v>
      </c>
      <c r="J2713" s="4">
        <f t="shared" si="154"/>
        <v>1</v>
      </c>
    </row>
    <row r="2714" spans="1:10" ht="18" customHeight="1">
      <c r="A2714" s="614"/>
      <c r="B2714" s="894" t="s">
        <v>721</v>
      </c>
      <c r="C2714" s="622"/>
      <c r="D2714" s="655">
        <f>委員会6頁!F$28</f>
        <v>0</v>
      </c>
      <c r="E2714" s="329" t="s">
        <v>674</v>
      </c>
      <c r="F2714" s="329" t="s">
        <v>119</v>
      </c>
      <c r="G2714" s="329" t="s">
        <v>724</v>
      </c>
      <c r="H2714" s="4" t="str">
        <f t="shared" si="155"/>
        <v>Ⅷ-4-中学生-学業・進路</v>
      </c>
      <c r="J2714" s="4">
        <f t="shared" si="154"/>
        <v>1</v>
      </c>
    </row>
    <row r="2715" spans="1:10" ht="18" customHeight="1">
      <c r="A2715" s="614"/>
      <c r="B2715" s="894" t="s">
        <v>722</v>
      </c>
      <c r="C2715" s="812"/>
      <c r="D2715" s="795">
        <f>委員会6頁!F$29</f>
        <v>0</v>
      </c>
      <c r="E2715" s="329" t="s">
        <v>674</v>
      </c>
      <c r="F2715" s="329" t="s">
        <v>119</v>
      </c>
      <c r="G2715" s="329" t="s">
        <v>724</v>
      </c>
      <c r="H2715" s="4" t="str">
        <f t="shared" si="155"/>
        <v>Ⅷ-4-中学生-家庭</v>
      </c>
      <c r="J2715" s="4">
        <f t="shared" si="154"/>
        <v>1</v>
      </c>
    </row>
    <row r="2716" spans="1:10" ht="18" customHeight="1">
      <c r="A2716" s="891" t="s">
        <v>725</v>
      </c>
      <c r="B2716" s="892" t="s">
        <v>732</v>
      </c>
      <c r="C2716" s="622"/>
      <c r="D2716" s="657">
        <f>委員会6頁!G$19</f>
        <v>0</v>
      </c>
      <c r="E2716" s="329" t="s">
        <v>674</v>
      </c>
      <c r="F2716" s="329" t="s">
        <v>119</v>
      </c>
      <c r="G2716" s="329" t="s">
        <v>726</v>
      </c>
      <c r="H2716" s="4" t="str">
        <f t="shared" si="155"/>
        <v>Ⅷ-4-高校生-電話相談</v>
      </c>
      <c r="J2716" s="4">
        <f t="shared" si="154"/>
        <v>1</v>
      </c>
    </row>
    <row r="2717" spans="1:10" ht="18" customHeight="1">
      <c r="A2717" s="614"/>
      <c r="B2717" s="615" t="s">
        <v>733</v>
      </c>
      <c r="C2717" s="622"/>
      <c r="D2717" s="658">
        <f>委員会6頁!G$20</f>
        <v>0</v>
      </c>
      <c r="E2717" s="329" t="s">
        <v>674</v>
      </c>
      <c r="F2717" s="329" t="s">
        <v>119</v>
      </c>
      <c r="G2717" s="329" t="s">
        <v>726</v>
      </c>
      <c r="H2717" s="4" t="str">
        <f t="shared" si="155"/>
        <v>Ⅷ-4-高校生-訪問相談</v>
      </c>
      <c r="J2717" s="4">
        <f t="shared" si="154"/>
        <v>1</v>
      </c>
    </row>
    <row r="2718" spans="1:10" ht="18" customHeight="1">
      <c r="A2718" s="614"/>
      <c r="B2718" s="899" t="s">
        <v>734</v>
      </c>
      <c r="C2718" s="9"/>
      <c r="D2718" s="655">
        <f>委員会6頁!G$21</f>
        <v>0</v>
      </c>
      <c r="E2718" s="329" t="s">
        <v>674</v>
      </c>
      <c r="F2718" s="329" t="s">
        <v>119</v>
      </c>
      <c r="G2718" s="329" t="s">
        <v>726</v>
      </c>
      <c r="H2718" s="4" t="str">
        <f t="shared" si="155"/>
        <v>Ⅷ-4-高校生-巡回相談</v>
      </c>
      <c r="J2718" s="4">
        <f t="shared" si="154"/>
        <v>1</v>
      </c>
    </row>
    <row r="2719" spans="1:10" ht="18" customHeight="1">
      <c r="A2719" s="614"/>
      <c r="B2719" s="615" t="s">
        <v>735</v>
      </c>
      <c r="C2719" s="9"/>
      <c r="D2719" s="655">
        <f>委員会6頁!G$22</f>
        <v>0</v>
      </c>
      <c r="E2719" s="329" t="s">
        <v>674</v>
      </c>
      <c r="F2719" s="329" t="s">
        <v>119</v>
      </c>
      <c r="G2719" s="329" t="s">
        <v>726</v>
      </c>
      <c r="H2719" s="4" t="str">
        <f t="shared" si="155"/>
        <v>Ⅷ-4-高校生-SNS等オンライン</v>
      </c>
      <c r="J2719" s="4">
        <f t="shared" si="154"/>
        <v>1</v>
      </c>
    </row>
    <row r="2720" spans="1:10" ht="18" customHeight="1">
      <c r="A2720" s="614"/>
      <c r="B2720" s="618" t="s">
        <v>149</v>
      </c>
      <c r="C2720" s="812"/>
      <c r="D2720" s="795">
        <f>委員会6頁!G$23</f>
        <v>0</v>
      </c>
      <c r="E2720" s="329" t="s">
        <v>674</v>
      </c>
      <c r="F2720" s="329" t="s">
        <v>119</v>
      </c>
      <c r="G2720" s="329" t="s">
        <v>726</v>
      </c>
      <c r="H2720" s="4" t="str">
        <f t="shared" si="155"/>
        <v>Ⅷ-4-高校生-計</v>
      </c>
      <c r="J2720" s="4">
        <f t="shared" si="154"/>
        <v>1</v>
      </c>
    </row>
    <row r="2721" spans="1:10" ht="18" customHeight="1">
      <c r="A2721" s="614"/>
      <c r="B2721" s="894" t="s">
        <v>718</v>
      </c>
      <c r="C2721" s="622"/>
      <c r="D2721" s="657">
        <f>委員会6頁!G$24</f>
        <v>0</v>
      </c>
      <c r="E2721" s="329" t="s">
        <v>674</v>
      </c>
      <c r="F2721" s="329" t="s">
        <v>119</v>
      </c>
      <c r="G2721" s="329" t="s">
        <v>726</v>
      </c>
      <c r="H2721" s="4" t="str">
        <f t="shared" si="155"/>
        <v>Ⅷ-4-高校生-いじめ</v>
      </c>
      <c r="J2721" s="4">
        <f t="shared" si="154"/>
        <v>1</v>
      </c>
    </row>
    <row r="2722" spans="1:10" ht="18" customHeight="1">
      <c r="A2722" s="614"/>
      <c r="B2722" s="894" t="s">
        <v>448</v>
      </c>
      <c r="C2722" s="9"/>
      <c r="D2722" s="655">
        <f>委員会6頁!G$25</f>
        <v>0</v>
      </c>
      <c r="E2722" s="329" t="s">
        <v>674</v>
      </c>
      <c r="F2722" s="329" t="s">
        <v>119</v>
      </c>
      <c r="G2722" s="329" t="s">
        <v>726</v>
      </c>
      <c r="H2722" s="4" t="str">
        <f t="shared" si="155"/>
        <v>Ⅷ-4-高校生-不登校</v>
      </c>
      <c r="J2722" s="4">
        <f t="shared" si="154"/>
        <v>1</v>
      </c>
    </row>
    <row r="2723" spans="1:10" ht="18" customHeight="1">
      <c r="A2723" s="614"/>
      <c r="B2723" s="894" t="s">
        <v>736</v>
      </c>
      <c r="C2723" s="622"/>
      <c r="D2723" s="655">
        <f>委員会6頁!G$26</f>
        <v>0</v>
      </c>
      <c r="E2723" s="329" t="s">
        <v>674</v>
      </c>
      <c r="F2723" s="329" t="s">
        <v>119</v>
      </c>
      <c r="G2723" s="329" t="s">
        <v>726</v>
      </c>
      <c r="H2723" s="4" t="str">
        <f t="shared" si="155"/>
        <v>Ⅷ-4-高校生-友人関係</v>
      </c>
      <c r="J2723" s="4">
        <f t="shared" si="154"/>
        <v>1</v>
      </c>
    </row>
    <row r="2724" spans="1:10" ht="18" customHeight="1">
      <c r="A2724" s="614"/>
      <c r="B2724" s="894" t="s">
        <v>720</v>
      </c>
      <c r="C2724" s="622"/>
      <c r="D2724" s="655">
        <f>委員会6頁!G$27</f>
        <v>0</v>
      </c>
      <c r="E2724" s="329" t="s">
        <v>674</v>
      </c>
      <c r="F2724" s="329" t="s">
        <v>119</v>
      </c>
      <c r="G2724" s="329" t="s">
        <v>726</v>
      </c>
      <c r="H2724" s="4" t="str">
        <f t="shared" si="155"/>
        <v>Ⅷ-4-高校生-教職員との関係</v>
      </c>
      <c r="J2724" s="4">
        <f t="shared" si="154"/>
        <v>1</v>
      </c>
    </row>
    <row r="2725" spans="1:10" ht="18" customHeight="1">
      <c r="A2725" s="614"/>
      <c r="B2725" s="894" t="s">
        <v>721</v>
      </c>
      <c r="C2725" s="622"/>
      <c r="D2725" s="655">
        <f>委員会6頁!G$28</f>
        <v>0</v>
      </c>
      <c r="E2725" s="329" t="s">
        <v>674</v>
      </c>
      <c r="F2725" s="329" t="s">
        <v>119</v>
      </c>
      <c r="G2725" s="329" t="s">
        <v>726</v>
      </c>
      <c r="H2725" s="4" t="str">
        <f t="shared" si="155"/>
        <v>Ⅷ-4-高校生-学業・進路</v>
      </c>
      <c r="J2725" s="4">
        <f t="shared" si="154"/>
        <v>1</v>
      </c>
    </row>
    <row r="2726" spans="1:10" ht="18" customHeight="1">
      <c r="A2726" s="614"/>
      <c r="B2726" s="894" t="s">
        <v>722</v>
      </c>
      <c r="C2726" s="812"/>
      <c r="D2726" s="795">
        <f>委員会6頁!G$29</f>
        <v>0</v>
      </c>
      <c r="E2726" s="329" t="s">
        <v>674</v>
      </c>
      <c r="F2726" s="329" t="s">
        <v>119</v>
      </c>
      <c r="G2726" s="329" t="s">
        <v>726</v>
      </c>
      <c r="H2726" s="4" t="str">
        <f t="shared" si="155"/>
        <v>Ⅷ-4-高校生-家庭</v>
      </c>
      <c r="J2726" s="4">
        <f t="shared" si="154"/>
        <v>1</v>
      </c>
    </row>
    <row r="2727" spans="1:10" ht="18" customHeight="1">
      <c r="A2727" s="891" t="s">
        <v>147</v>
      </c>
      <c r="B2727" s="892" t="s">
        <v>732</v>
      </c>
      <c r="C2727" s="622"/>
      <c r="D2727" s="658">
        <f>委員会6頁!H$19</f>
        <v>0</v>
      </c>
      <c r="E2727" s="329" t="s">
        <v>674</v>
      </c>
      <c r="F2727" s="329" t="s">
        <v>119</v>
      </c>
      <c r="G2727" s="329" t="s">
        <v>361</v>
      </c>
      <c r="H2727" s="4" t="str">
        <f t="shared" si="155"/>
        <v>Ⅷ-4-その他-電話相談</v>
      </c>
      <c r="J2727" s="4">
        <f t="shared" si="154"/>
        <v>1</v>
      </c>
    </row>
    <row r="2728" spans="1:10" ht="18" customHeight="1">
      <c r="A2728" s="614"/>
      <c r="B2728" s="615" t="s">
        <v>733</v>
      </c>
      <c r="C2728" s="9"/>
      <c r="D2728" s="655">
        <f>委員会6頁!H$20</f>
        <v>0</v>
      </c>
      <c r="E2728" s="329" t="s">
        <v>674</v>
      </c>
      <c r="F2728" s="329" t="s">
        <v>119</v>
      </c>
      <c r="G2728" s="329" t="s">
        <v>361</v>
      </c>
      <c r="H2728" s="4" t="str">
        <f t="shared" si="155"/>
        <v>Ⅷ-4-その他-訪問相談</v>
      </c>
      <c r="J2728" s="4">
        <f t="shared" si="154"/>
        <v>1</v>
      </c>
    </row>
    <row r="2729" spans="1:10" ht="18" customHeight="1">
      <c r="A2729" s="614"/>
      <c r="B2729" s="899" t="s">
        <v>734</v>
      </c>
      <c r="C2729" s="622"/>
      <c r="D2729" s="655">
        <f>委員会6頁!H$21</f>
        <v>0</v>
      </c>
      <c r="E2729" s="329" t="s">
        <v>674</v>
      </c>
      <c r="F2729" s="329" t="s">
        <v>119</v>
      </c>
      <c r="G2729" s="329" t="s">
        <v>361</v>
      </c>
      <c r="H2729" s="4" t="str">
        <f t="shared" si="155"/>
        <v>Ⅷ-4-その他-巡回相談</v>
      </c>
      <c r="J2729" s="4">
        <f t="shared" si="154"/>
        <v>1</v>
      </c>
    </row>
    <row r="2730" spans="1:10" ht="18" customHeight="1">
      <c r="A2730" s="614"/>
      <c r="B2730" s="615" t="s">
        <v>735</v>
      </c>
      <c r="C2730" s="9"/>
      <c r="D2730" s="655">
        <f>委員会6頁!H$22</f>
        <v>0</v>
      </c>
      <c r="E2730" s="329" t="s">
        <v>674</v>
      </c>
      <c r="F2730" s="329" t="s">
        <v>119</v>
      </c>
      <c r="G2730" s="329" t="s">
        <v>361</v>
      </c>
      <c r="H2730" s="4" t="str">
        <f t="shared" si="155"/>
        <v>Ⅷ-4-その他-SNS等オンライン</v>
      </c>
      <c r="J2730" s="4">
        <f t="shared" si="154"/>
        <v>1</v>
      </c>
    </row>
    <row r="2731" spans="1:10" ht="18" customHeight="1">
      <c r="A2731" s="614"/>
      <c r="B2731" s="893" t="s">
        <v>149</v>
      </c>
      <c r="C2731" s="812"/>
      <c r="D2731" s="795">
        <f>委員会6頁!H$23</f>
        <v>0</v>
      </c>
      <c r="E2731" s="329" t="s">
        <v>674</v>
      </c>
      <c r="F2731" s="329" t="s">
        <v>119</v>
      </c>
      <c r="G2731" s="329" t="s">
        <v>361</v>
      </c>
      <c r="H2731" s="4" t="str">
        <f t="shared" si="155"/>
        <v>Ⅷ-4-その他-計</v>
      </c>
      <c r="J2731" s="4">
        <f t="shared" si="154"/>
        <v>1</v>
      </c>
    </row>
    <row r="2732" spans="1:10" ht="18" customHeight="1">
      <c r="A2732" s="614"/>
      <c r="B2732" s="894" t="s">
        <v>718</v>
      </c>
      <c r="C2732" s="622"/>
      <c r="D2732" s="658">
        <f>委員会6頁!H$24</f>
        <v>0</v>
      </c>
      <c r="E2732" s="329" t="s">
        <v>674</v>
      </c>
      <c r="F2732" s="329" t="s">
        <v>119</v>
      </c>
      <c r="G2732" s="329" t="s">
        <v>361</v>
      </c>
      <c r="H2732" s="4" t="str">
        <f t="shared" si="155"/>
        <v>Ⅷ-4-その他-いじめ</v>
      </c>
      <c r="J2732" s="4">
        <f t="shared" si="154"/>
        <v>1</v>
      </c>
    </row>
    <row r="2733" spans="1:10" ht="18" customHeight="1">
      <c r="A2733" s="614"/>
      <c r="B2733" s="894" t="s">
        <v>448</v>
      </c>
      <c r="C2733" s="622"/>
      <c r="D2733" s="801">
        <f>委員会6頁!H$25</f>
        <v>0</v>
      </c>
      <c r="E2733" s="329" t="s">
        <v>674</v>
      </c>
      <c r="F2733" s="329" t="s">
        <v>119</v>
      </c>
      <c r="G2733" s="329" t="s">
        <v>361</v>
      </c>
      <c r="H2733" s="4" t="str">
        <f t="shared" si="155"/>
        <v>Ⅷ-4-その他-不登校</v>
      </c>
      <c r="J2733" s="4">
        <f t="shared" si="154"/>
        <v>1</v>
      </c>
    </row>
    <row r="2734" spans="1:10" ht="18" customHeight="1">
      <c r="A2734" s="614"/>
      <c r="B2734" s="894" t="s">
        <v>736</v>
      </c>
      <c r="C2734" s="622"/>
      <c r="D2734" s="655">
        <f>委員会6頁!H$26</f>
        <v>0</v>
      </c>
      <c r="E2734" s="329" t="s">
        <v>674</v>
      </c>
      <c r="F2734" s="329" t="s">
        <v>119</v>
      </c>
      <c r="G2734" s="329" t="s">
        <v>361</v>
      </c>
      <c r="H2734" s="4" t="str">
        <f t="shared" si="155"/>
        <v>Ⅷ-4-その他-友人関係</v>
      </c>
      <c r="J2734" s="4">
        <f t="shared" si="154"/>
        <v>1</v>
      </c>
    </row>
    <row r="2735" spans="1:10" ht="18" customHeight="1">
      <c r="A2735" s="614"/>
      <c r="B2735" s="894" t="s">
        <v>720</v>
      </c>
      <c r="C2735" s="622"/>
      <c r="D2735" s="658">
        <f>委員会6頁!H$27</f>
        <v>0</v>
      </c>
      <c r="E2735" s="329" t="s">
        <v>674</v>
      </c>
      <c r="F2735" s="329" t="s">
        <v>119</v>
      </c>
      <c r="G2735" s="329" t="s">
        <v>361</v>
      </c>
      <c r="H2735" s="4" t="str">
        <f t="shared" si="155"/>
        <v>Ⅷ-4-その他-教職員との関係</v>
      </c>
      <c r="J2735" s="4">
        <f t="shared" si="154"/>
        <v>1</v>
      </c>
    </row>
    <row r="2736" spans="1:10" ht="18" customHeight="1">
      <c r="A2736" s="614"/>
      <c r="B2736" s="894" t="s">
        <v>721</v>
      </c>
      <c r="C2736" s="9"/>
      <c r="D2736" s="655">
        <f>委員会6頁!H$28</f>
        <v>0</v>
      </c>
      <c r="E2736" s="329" t="s">
        <v>674</v>
      </c>
      <c r="F2736" s="329" t="s">
        <v>119</v>
      </c>
      <c r="G2736" s="329" t="s">
        <v>361</v>
      </c>
      <c r="H2736" s="4" t="str">
        <f t="shared" si="155"/>
        <v>Ⅷ-4-その他-学業・進路</v>
      </c>
      <c r="J2736" s="4">
        <f t="shared" si="154"/>
        <v>1</v>
      </c>
    </row>
    <row r="2737" spans="1:10" ht="18" customHeight="1">
      <c r="A2737" s="614"/>
      <c r="B2737" s="894" t="s">
        <v>722</v>
      </c>
      <c r="C2737" s="812"/>
      <c r="D2737" s="795">
        <f>委員会6頁!H$29</f>
        <v>0</v>
      </c>
      <c r="E2737" s="329" t="s">
        <v>674</v>
      </c>
      <c r="F2737" s="329" t="s">
        <v>119</v>
      </c>
      <c r="G2737" s="329" t="s">
        <v>361</v>
      </c>
      <c r="H2737" s="4" t="str">
        <f t="shared" si="155"/>
        <v>Ⅷ-4-その他-家庭</v>
      </c>
      <c r="J2737" s="4">
        <f t="shared" si="154"/>
        <v>1</v>
      </c>
    </row>
    <row r="2738" spans="1:10" ht="18" customHeight="1">
      <c r="A2738" s="891" t="s">
        <v>149</v>
      </c>
      <c r="B2738" s="892" t="s">
        <v>738</v>
      </c>
      <c r="C2738" s="622"/>
      <c r="D2738" s="658">
        <f>委員会6頁!I$19</f>
        <v>0</v>
      </c>
      <c r="E2738" s="329" t="s">
        <v>674</v>
      </c>
      <c r="F2738" s="329" t="s">
        <v>119</v>
      </c>
      <c r="G2738" s="329" t="s">
        <v>691</v>
      </c>
      <c r="H2738" s="4" t="str">
        <f t="shared" si="155"/>
        <v>Ⅷ-4-計-電話相談5</v>
      </c>
      <c r="J2738" s="4">
        <f t="shared" si="154"/>
        <v>1</v>
      </c>
    </row>
    <row r="2739" spans="1:10" ht="18" customHeight="1">
      <c r="A2739" s="614"/>
      <c r="B2739" s="615" t="s">
        <v>739</v>
      </c>
      <c r="C2739" s="9"/>
      <c r="D2739" s="655">
        <f>委員会6頁!I$20</f>
        <v>0</v>
      </c>
      <c r="E2739" s="329" t="s">
        <v>674</v>
      </c>
      <c r="F2739" s="329" t="s">
        <v>119</v>
      </c>
      <c r="G2739" s="329" t="s">
        <v>691</v>
      </c>
      <c r="H2739" s="4" t="str">
        <f t="shared" si="155"/>
        <v>Ⅷ-4-計-訪問相談6</v>
      </c>
      <c r="J2739" s="4">
        <f t="shared" si="154"/>
        <v>1</v>
      </c>
    </row>
    <row r="2740" spans="1:10" ht="18" customHeight="1">
      <c r="A2740" s="614"/>
      <c r="B2740" s="899" t="s">
        <v>740</v>
      </c>
      <c r="C2740" s="9"/>
      <c r="D2740" s="655">
        <f>委員会6頁!I$21</f>
        <v>0</v>
      </c>
      <c r="E2740" s="329" t="s">
        <v>674</v>
      </c>
      <c r="F2740" s="329" t="s">
        <v>119</v>
      </c>
      <c r="G2740" s="329" t="s">
        <v>691</v>
      </c>
      <c r="H2740" s="4" t="str">
        <f t="shared" si="155"/>
        <v>Ⅷ-4-計-巡回相談7</v>
      </c>
      <c r="J2740" s="4">
        <f t="shared" si="154"/>
        <v>1</v>
      </c>
    </row>
    <row r="2741" spans="1:10" ht="18" customHeight="1">
      <c r="A2741" s="614"/>
      <c r="B2741" s="615" t="s">
        <v>741</v>
      </c>
      <c r="C2741" s="622"/>
      <c r="D2741" s="655">
        <f>委員会6頁!I$22</f>
        <v>0</v>
      </c>
      <c r="E2741" s="329" t="s">
        <v>674</v>
      </c>
      <c r="F2741" s="329" t="s">
        <v>119</v>
      </c>
      <c r="G2741" s="329" t="s">
        <v>691</v>
      </c>
      <c r="H2741" s="4" t="str">
        <f t="shared" si="155"/>
        <v>Ⅷ-4-計-SNS等オンライン8</v>
      </c>
      <c r="J2741" s="4">
        <f t="shared" si="154"/>
        <v>1</v>
      </c>
    </row>
    <row r="2742" spans="1:10" ht="18" customHeight="1">
      <c r="A2742" s="614"/>
      <c r="B2742" s="893" t="s">
        <v>149</v>
      </c>
      <c r="C2742" s="812"/>
      <c r="D2742" s="795">
        <f>委員会6頁!I$23</f>
        <v>0</v>
      </c>
      <c r="E2742" s="329" t="s">
        <v>674</v>
      </c>
      <c r="F2742" s="329" t="s">
        <v>119</v>
      </c>
      <c r="G2742" s="329" t="s">
        <v>691</v>
      </c>
      <c r="H2742" s="4" t="str">
        <f t="shared" si="155"/>
        <v>Ⅷ-4-計-計</v>
      </c>
      <c r="J2742" s="4">
        <f t="shared" si="154"/>
        <v>1</v>
      </c>
    </row>
    <row r="2743" spans="1:10" ht="18" customHeight="1">
      <c r="A2743" s="614"/>
      <c r="B2743" s="894" t="s">
        <v>718</v>
      </c>
      <c r="C2743" s="622"/>
      <c r="D2743" s="657">
        <f>委員会6頁!I$24</f>
        <v>0</v>
      </c>
      <c r="E2743" s="329" t="s">
        <v>674</v>
      </c>
      <c r="F2743" s="329" t="s">
        <v>119</v>
      </c>
      <c r="G2743" s="329" t="s">
        <v>691</v>
      </c>
      <c r="H2743" s="4" t="str">
        <f t="shared" si="155"/>
        <v>Ⅷ-4-計-いじめ</v>
      </c>
      <c r="J2743" s="4">
        <f t="shared" si="154"/>
        <v>1</v>
      </c>
    </row>
    <row r="2744" spans="1:10" ht="18" customHeight="1">
      <c r="A2744" s="614"/>
      <c r="B2744" s="894" t="s">
        <v>448</v>
      </c>
      <c r="C2744" s="637"/>
      <c r="D2744" s="665">
        <f>委員会6頁!I$25</f>
        <v>0</v>
      </c>
      <c r="E2744" s="329" t="s">
        <v>674</v>
      </c>
      <c r="F2744" s="329" t="s">
        <v>119</v>
      </c>
      <c r="G2744" s="329" t="s">
        <v>691</v>
      </c>
      <c r="H2744" s="4" t="str">
        <f t="shared" si="155"/>
        <v>Ⅷ-4-計-不登校</v>
      </c>
      <c r="J2744" s="4">
        <f t="shared" si="154"/>
        <v>1</v>
      </c>
    </row>
    <row r="2745" spans="1:10" ht="18" customHeight="1">
      <c r="A2745" s="614"/>
      <c r="B2745" s="894" t="s">
        <v>736</v>
      </c>
      <c r="C2745" s="622"/>
      <c r="D2745" s="675">
        <f>委員会6頁!I$26</f>
        <v>0</v>
      </c>
      <c r="E2745" s="329" t="s">
        <v>674</v>
      </c>
      <c r="F2745" s="329" t="s">
        <v>119</v>
      </c>
      <c r="G2745" s="329" t="s">
        <v>691</v>
      </c>
      <c r="H2745" s="4" t="str">
        <f>E2745&amp;F2745&amp;G2745&amp;B2745</f>
        <v>Ⅷ-4-計-友人関係</v>
      </c>
      <c r="J2745" s="4">
        <f t="shared" si="154"/>
        <v>1</v>
      </c>
    </row>
    <row r="2746" spans="1:10" ht="18" customHeight="1">
      <c r="A2746" s="614"/>
      <c r="B2746" s="894" t="s">
        <v>720</v>
      </c>
      <c r="C2746" s="9"/>
      <c r="D2746" s="668">
        <f>委員会6頁!I$27</f>
        <v>0</v>
      </c>
      <c r="E2746" s="329" t="s">
        <v>674</v>
      </c>
      <c r="F2746" s="329" t="s">
        <v>119</v>
      </c>
      <c r="G2746" s="329" t="s">
        <v>691</v>
      </c>
      <c r="H2746" s="4" t="str">
        <f>E2746&amp;F2746&amp;G2746&amp;B2746</f>
        <v>Ⅷ-4-計-教職員との関係</v>
      </c>
      <c r="J2746" s="4">
        <f t="shared" si="154"/>
        <v>1</v>
      </c>
    </row>
    <row r="2747" spans="1:10" ht="18" customHeight="1">
      <c r="A2747" s="614"/>
      <c r="B2747" s="894" t="s">
        <v>721</v>
      </c>
      <c r="C2747" s="9"/>
      <c r="D2747" s="668">
        <f>委員会6頁!I$28</f>
        <v>0</v>
      </c>
      <c r="E2747" s="329" t="s">
        <v>674</v>
      </c>
      <c r="F2747" s="329" t="s">
        <v>119</v>
      </c>
      <c r="G2747" s="329" t="s">
        <v>691</v>
      </c>
      <c r="H2747" s="4" t="str">
        <f>E2747&amp;F2747&amp;G2747&amp;B2747</f>
        <v>Ⅷ-4-計-学業・進路</v>
      </c>
      <c r="J2747" s="4">
        <f t="shared" si="154"/>
        <v>1</v>
      </c>
    </row>
    <row r="2748" spans="1:10" ht="18" customHeight="1">
      <c r="A2748" s="614"/>
      <c r="B2748" s="894" t="s">
        <v>722</v>
      </c>
      <c r="C2748" s="812"/>
      <c r="D2748" s="900">
        <f>委員会6頁!I$29</f>
        <v>0</v>
      </c>
      <c r="E2748" s="329" t="s">
        <v>674</v>
      </c>
      <c r="F2748" s="329" t="s">
        <v>119</v>
      </c>
      <c r="G2748" s="329" t="s">
        <v>691</v>
      </c>
      <c r="H2748" s="4" t="str">
        <f>E2748&amp;F2748&amp;G2748&amp;B2748</f>
        <v>Ⅷ-4-計-家庭</v>
      </c>
      <c r="J2748" s="4">
        <f t="shared" si="154"/>
        <v>1</v>
      </c>
    </row>
    <row r="2749" spans="1:10" ht="18" customHeight="1">
      <c r="A2749" s="886" t="s">
        <v>742</v>
      </c>
      <c r="B2749" s="858"/>
      <c r="D2749" s="669"/>
      <c r="H2749" s="332" t="str">
        <f>A2749</f>
        <v>5．市町村の教育委員会が所管する教育相談を行っている機関における相談内容別相談件数</v>
      </c>
      <c r="J2749" s="4">
        <f t="shared" si="154"/>
        <v>1</v>
      </c>
    </row>
    <row r="2750" spans="1:10" ht="18" customHeight="1">
      <c r="A2750" s="891" t="s">
        <v>712</v>
      </c>
      <c r="B2750" s="892" t="s">
        <v>743</v>
      </c>
      <c r="C2750" s="845"/>
      <c r="D2750" s="901">
        <f>委員会7頁!E$3</f>
        <v>0</v>
      </c>
      <c r="E2750" s="329" t="s">
        <v>674</v>
      </c>
      <c r="F2750" s="329" t="s">
        <v>135</v>
      </c>
      <c r="G2750" s="329" t="s">
        <v>714</v>
      </c>
      <c r="H2750" s="4" t="str">
        <f>E2750&amp;F2750&amp;G2750&amp;B2750</f>
        <v>Ⅷ-5-小学生-来所相談</v>
      </c>
      <c r="J2750" s="4">
        <f t="shared" si="154"/>
        <v>1</v>
      </c>
    </row>
    <row r="2751" spans="1:10" ht="18" customHeight="1">
      <c r="A2751" s="614"/>
      <c r="B2751" s="894" t="s">
        <v>732</v>
      </c>
      <c r="C2751" s="649"/>
      <c r="D2751" s="670">
        <f>委員会7頁!E$4</f>
        <v>0</v>
      </c>
      <c r="E2751" s="329" t="s">
        <v>674</v>
      </c>
      <c r="F2751" s="329" t="s">
        <v>135</v>
      </c>
      <c r="G2751" s="329" t="s">
        <v>714</v>
      </c>
      <c r="H2751" s="4" t="str">
        <f>E2751&amp;F2751&amp;G2751&amp;B2751</f>
        <v>Ⅷ-5-小学生-電話相談</v>
      </c>
      <c r="J2751" s="4">
        <f t="shared" si="154"/>
        <v>1</v>
      </c>
    </row>
    <row r="2752" spans="1:10" ht="18" customHeight="1">
      <c r="A2752" s="614"/>
      <c r="B2752" s="615" t="s">
        <v>733</v>
      </c>
      <c r="C2752" s="472"/>
      <c r="D2752" s="670">
        <f>委員会7頁!E$5</f>
        <v>0</v>
      </c>
      <c r="E2752" s="329" t="s">
        <v>674</v>
      </c>
      <c r="F2752" s="329" t="s">
        <v>135</v>
      </c>
      <c r="G2752" s="329" t="s">
        <v>714</v>
      </c>
      <c r="H2752" s="4" t="str">
        <f t="shared" ref="H2752:H2815" si="156">E2752&amp;F2752&amp;G2752&amp;B2752</f>
        <v>Ⅷ-5-小学生-訪問相談</v>
      </c>
      <c r="J2752" s="4">
        <f t="shared" si="154"/>
        <v>1</v>
      </c>
    </row>
    <row r="2753" spans="1:10" ht="18" customHeight="1">
      <c r="A2753" s="614"/>
      <c r="B2753" s="899" t="s">
        <v>734</v>
      </c>
      <c r="C2753" s="472"/>
      <c r="D2753" s="670">
        <f>委員会7頁!E$6</f>
        <v>0</v>
      </c>
      <c r="E2753" s="329" t="s">
        <v>674</v>
      </c>
      <c r="F2753" s="329" t="s">
        <v>135</v>
      </c>
      <c r="G2753" s="329" t="s">
        <v>714</v>
      </c>
      <c r="H2753" s="4" t="str">
        <f t="shared" si="156"/>
        <v>Ⅷ-5-小学生-巡回相談</v>
      </c>
      <c r="J2753" s="4">
        <f t="shared" si="154"/>
        <v>1</v>
      </c>
    </row>
    <row r="2754" spans="1:10" ht="18" customHeight="1">
      <c r="A2754" s="614"/>
      <c r="B2754" s="615" t="s">
        <v>735</v>
      </c>
      <c r="C2754" s="472"/>
      <c r="D2754" s="670">
        <f>委員会7頁!E$7</f>
        <v>0</v>
      </c>
      <c r="E2754" s="329" t="s">
        <v>674</v>
      </c>
      <c r="F2754" s="329" t="s">
        <v>135</v>
      </c>
      <c r="G2754" s="329" t="s">
        <v>714</v>
      </c>
      <c r="H2754" s="4" t="str">
        <f t="shared" si="156"/>
        <v>Ⅷ-5-小学生-SNS等オンライン</v>
      </c>
      <c r="J2754" s="4">
        <f t="shared" si="154"/>
        <v>1</v>
      </c>
    </row>
    <row r="2755" spans="1:10" ht="18" customHeight="1">
      <c r="A2755" s="614"/>
      <c r="B2755" s="618" t="s">
        <v>149</v>
      </c>
      <c r="C2755" s="902"/>
      <c r="D2755" s="903">
        <f>委員会7頁!E$8</f>
        <v>0</v>
      </c>
      <c r="E2755" s="329" t="s">
        <v>674</v>
      </c>
      <c r="F2755" s="329" t="s">
        <v>135</v>
      </c>
      <c r="G2755" s="329" t="s">
        <v>714</v>
      </c>
      <c r="H2755" s="4" t="str">
        <f t="shared" si="156"/>
        <v>Ⅷ-5-小学生-計</v>
      </c>
      <c r="J2755" s="4">
        <f t="shared" si="154"/>
        <v>1</v>
      </c>
    </row>
    <row r="2756" spans="1:10" ht="18" customHeight="1">
      <c r="A2756" s="614"/>
      <c r="B2756" s="894" t="s">
        <v>718</v>
      </c>
      <c r="C2756" s="649"/>
      <c r="D2756" s="670">
        <f>委員会7頁!E$9</f>
        <v>0</v>
      </c>
      <c r="E2756" s="329" t="s">
        <v>674</v>
      </c>
      <c r="F2756" s="329" t="s">
        <v>135</v>
      </c>
      <c r="G2756" s="329" t="s">
        <v>714</v>
      </c>
      <c r="H2756" s="4" t="str">
        <f t="shared" si="156"/>
        <v>Ⅷ-5-小学生-いじめ</v>
      </c>
      <c r="J2756" s="4">
        <f t="shared" ref="J2756:J2819" si="157">COUNTIF($H$2:$H$2903,H2756)</f>
        <v>1</v>
      </c>
    </row>
    <row r="2757" spans="1:10" ht="18" customHeight="1">
      <c r="A2757" s="614"/>
      <c r="B2757" s="894" t="s">
        <v>448</v>
      </c>
      <c r="C2757" s="472"/>
      <c r="D2757" s="671">
        <f>委員会7頁!E$10</f>
        <v>0</v>
      </c>
      <c r="E2757" s="329" t="s">
        <v>674</v>
      </c>
      <c r="F2757" s="329" t="s">
        <v>135</v>
      </c>
      <c r="G2757" s="329" t="s">
        <v>714</v>
      </c>
      <c r="H2757" s="4" t="str">
        <f t="shared" si="156"/>
        <v>Ⅷ-5-小学生-不登校</v>
      </c>
      <c r="J2757" s="4">
        <f t="shared" si="157"/>
        <v>1</v>
      </c>
    </row>
    <row r="2758" spans="1:10" ht="18" customHeight="1">
      <c r="A2758" s="614"/>
      <c r="B2758" s="894" t="s">
        <v>736</v>
      </c>
      <c r="C2758" s="15"/>
      <c r="D2758" s="671">
        <f>委員会7頁!E$11</f>
        <v>0</v>
      </c>
      <c r="E2758" s="329" t="s">
        <v>674</v>
      </c>
      <c r="F2758" s="329" t="s">
        <v>135</v>
      </c>
      <c r="G2758" s="329" t="s">
        <v>714</v>
      </c>
      <c r="H2758" s="4" t="str">
        <f t="shared" si="156"/>
        <v>Ⅷ-5-小学生-友人関係</v>
      </c>
      <c r="J2758" s="4">
        <f t="shared" si="157"/>
        <v>1</v>
      </c>
    </row>
    <row r="2759" spans="1:10" ht="18" customHeight="1">
      <c r="A2759" s="614"/>
      <c r="B2759" s="894" t="s">
        <v>720</v>
      </c>
      <c r="C2759" s="16"/>
      <c r="D2759" s="671">
        <f>委員会7頁!E$12</f>
        <v>0</v>
      </c>
      <c r="E2759" s="329" t="s">
        <v>674</v>
      </c>
      <c r="F2759" s="329" t="s">
        <v>135</v>
      </c>
      <c r="G2759" s="329" t="s">
        <v>714</v>
      </c>
      <c r="H2759" s="4" t="str">
        <f t="shared" si="156"/>
        <v>Ⅷ-5-小学生-教職員との関係</v>
      </c>
      <c r="J2759" s="4">
        <f t="shared" si="157"/>
        <v>1</v>
      </c>
    </row>
    <row r="2760" spans="1:10" ht="18" customHeight="1">
      <c r="A2760" s="614"/>
      <c r="B2760" s="894" t="s">
        <v>721</v>
      </c>
      <c r="C2760" s="16"/>
      <c r="D2760" s="671">
        <f>委員会7頁!E$13</f>
        <v>0</v>
      </c>
      <c r="E2760" s="329" t="s">
        <v>674</v>
      </c>
      <c r="F2760" s="329" t="s">
        <v>135</v>
      </c>
      <c r="G2760" s="329" t="s">
        <v>714</v>
      </c>
      <c r="H2760" s="4" t="str">
        <f t="shared" si="156"/>
        <v>Ⅷ-5-小学生-学業・進路</v>
      </c>
      <c r="J2760" s="4">
        <f t="shared" si="157"/>
        <v>1</v>
      </c>
    </row>
    <row r="2761" spans="1:10" ht="18" customHeight="1">
      <c r="A2761" s="614"/>
      <c r="B2761" s="894" t="s">
        <v>722</v>
      </c>
      <c r="C2761" s="794"/>
      <c r="D2761" s="904">
        <f>委員会7頁!E$14</f>
        <v>0</v>
      </c>
      <c r="E2761" s="329" t="s">
        <v>674</v>
      </c>
      <c r="F2761" s="329" t="s">
        <v>135</v>
      </c>
      <c r="G2761" s="329" t="s">
        <v>714</v>
      </c>
      <c r="H2761" s="4" t="str">
        <f t="shared" si="156"/>
        <v>Ⅷ-5-小学生-家庭</v>
      </c>
      <c r="J2761" s="4">
        <f t="shared" si="157"/>
        <v>1</v>
      </c>
    </row>
    <row r="2762" spans="1:10" ht="18" customHeight="1">
      <c r="A2762" s="891" t="s">
        <v>744</v>
      </c>
      <c r="B2762" s="898" t="s">
        <v>743</v>
      </c>
      <c r="C2762" s="15"/>
      <c r="D2762" s="672">
        <f>委員会7頁!F$3</f>
        <v>0</v>
      </c>
      <c r="E2762" s="329" t="s">
        <v>674</v>
      </c>
      <c r="F2762" s="329" t="s">
        <v>135</v>
      </c>
      <c r="G2762" s="329" t="s">
        <v>724</v>
      </c>
      <c r="H2762" s="4" t="str">
        <f t="shared" si="156"/>
        <v>Ⅷ-5-中学生-来所相談</v>
      </c>
      <c r="J2762" s="4">
        <f t="shared" si="157"/>
        <v>1</v>
      </c>
    </row>
    <row r="2763" spans="1:10" ht="18" customHeight="1">
      <c r="A2763" s="614"/>
      <c r="B2763" s="615" t="s">
        <v>732</v>
      </c>
      <c r="C2763" s="16"/>
      <c r="D2763" s="673">
        <f>委員会7頁!F$4</f>
        <v>0</v>
      </c>
      <c r="E2763" s="329" t="s">
        <v>674</v>
      </c>
      <c r="F2763" s="329" t="s">
        <v>135</v>
      </c>
      <c r="G2763" s="329" t="s">
        <v>724</v>
      </c>
      <c r="H2763" s="4" t="str">
        <f t="shared" si="156"/>
        <v>Ⅷ-5-中学生-電話相談</v>
      </c>
      <c r="J2763" s="4">
        <f t="shared" si="157"/>
        <v>1</v>
      </c>
    </row>
    <row r="2764" spans="1:10" ht="18" customHeight="1">
      <c r="A2764" s="614"/>
      <c r="B2764" s="615" t="s">
        <v>733</v>
      </c>
      <c r="C2764" s="16"/>
      <c r="D2764" s="673">
        <f>委員会7頁!F$5</f>
        <v>0</v>
      </c>
      <c r="E2764" s="329" t="s">
        <v>674</v>
      </c>
      <c r="F2764" s="329" t="s">
        <v>135</v>
      </c>
      <c r="G2764" s="329" t="s">
        <v>724</v>
      </c>
      <c r="H2764" s="4" t="str">
        <f t="shared" si="156"/>
        <v>Ⅷ-5-中学生-訪問相談</v>
      </c>
      <c r="J2764" s="4">
        <f t="shared" si="157"/>
        <v>1</v>
      </c>
    </row>
    <row r="2765" spans="1:10" ht="18" customHeight="1">
      <c r="A2765" s="614"/>
      <c r="B2765" s="899" t="s">
        <v>734</v>
      </c>
      <c r="C2765" s="16"/>
      <c r="D2765" s="673">
        <f>委員会7頁!F$6</f>
        <v>0</v>
      </c>
      <c r="E2765" s="329" t="s">
        <v>674</v>
      </c>
      <c r="F2765" s="329" t="s">
        <v>135</v>
      </c>
      <c r="G2765" s="329" t="s">
        <v>724</v>
      </c>
      <c r="H2765" s="4" t="str">
        <f t="shared" si="156"/>
        <v>Ⅷ-5-中学生-巡回相談</v>
      </c>
      <c r="J2765" s="4">
        <f t="shared" si="157"/>
        <v>1</v>
      </c>
    </row>
    <row r="2766" spans="1:10" ht="18" customHeight="1">
      <c r="A2766" s="614"/>
      <c r="B2766" s="899" t="s">
        <v>735</v>
      </c>
      <c r="C2766" s="16"/>
      <c r="D2766" s="673">
        <f>委員会7頁!F$7</f>
        <v>0</v>
      </c>
      <c r="E2766" s="329" t="s">
        <v>674</v>
      </c>
      <c r="F2766" s="329" t="s">
        <v>135</v>
      </c>
      <c r="G2766" s="329" t="s">
        <v>724</v>
      </c>
      <c r="H2766" s="4" t="str">
        <f t="shared" si="156"/>
        <v>Ⅷ-5-中学生-SNS等オンライン</v>
      </c>
      <c r="J2766" s="4">
        <f t="shared" si="157"/>
        <v>1</v>
      </c>
    </row>
    <row r="2767" spans="1:10" ht="18" customHeight="1">
      <c r="A2767" s="614"/>
      <c r="B2767" s="893" t="s">
        <v>149</v>
      </c>
      <c r="D2767" s="674">
        <f>委員会7頁!F$8</f>
        <v>0</v>
      </c>
      <c r="E2767" s="329" t="s">
        <v>674</v>
      </c>
      <c r="F2767" s="329" t="s">
        <v>135</v>
      </c>
      <c r="G2767" s="329" t="s">
        <v>724</v>
      </c>
      <c r="H2767" s="4" t="str">
        <f t="shared" si="156"/>
        <v>Ⅷ-5-中学生-計</v>
      </c>
      <c r="J2767" s="4">
        <f t="shared" si="157"/>
        <v>1</v>
      </c>
    </row>
    <row r="2768" spans="1:10" ht="18" customHeight="1">
      <c r="A2768" s="614"/>
      <c r="B2768" s="894" t="s">
        <v>718</v>
      </c>
      <c r="C2768" s="845"/>
      <c r="D2768" s="901">
        <f>委員会7頁!F$9</f>
        <v>0</v>
      </c>
      <c r="E2768" s="329" t="s">
        <v>674</v>
      </c>
      <c r="F2768" s="329" t="s">
        <v>135</v>
      </c>
      <c r="G2768" s="329" t="s">
        <v>724</v>
      </c>
      <c r="H2768" s="4" t="str">
        <f t="shared" si="156"/>
        <v>Ⅷ-5-中学生-いじめ</v>
      </c>
      <c r="J2768" s="4">
        <f t="shared" si="157"/>
        <v>1</v>
      </c>
    </row>
    <row r="2769" spans="1:10" ht="18" customHeight="1">
      <c r="A2769" s="614"/>
      <c r="B2769" s="894" t="s">
        <v>448</v>
      </c>
      <c r="C2769" s="15"/>
      <c r="D2769" s="675">
        <f>委員会7頁!F$10</f>
        <v>0</v>
      </c>
      <c r="E2769" s="329" t="s">
        <v>674</v>
      </c>
      <c r="F2769" s="329" t="s">
        <v>135</v>
      </c>
      <c r="G2769" s="329" t="s">
        <v>724</v>
      </c>
      <c r="H2769" s="4" t="str">
        <f t="shared" si="156"/>
        <v>Ⅷ-5-中学生-不登校</v>
      </c>
      <c r="J2769" s="4">
        <f t="shared" si="157"/>
        <v>1</v>
      </c>
    </row>
    <row r="2770" spans="1:10" ht="18" customHeight="1">
      <c r="A2770" s="614"/>
      <c r="B2770" s="894" t="s">
        <v>736</v>
      </c>
      <c r="C2770" s="16"/>
      <c r="D2770" s="668">
        <f>委員会7頁!F$11</f>
        <v>0</v>
      </c>
      <c r="E2770" s="329" t="s">
        <v>674</v>
      </c>
      <c r="F2770" s="329" t="s">
        <v>135</v>
      </c>
      <c r="G2770" s="329" t="s">
        <v>724</v>
      </c>
      <c r="H2770" s="4" t="str">
        <f t="shared" si="156"/>
        <v>Ⅷ-5-中学生-友人関係</v>
      </c>
      <c r="J2770" s="4">
        <f t="shared" si="157"/>
        <v>1</v>
      </c>
    </row>
    <row r="2771" spans="1:10" ht="18" customHeight="1">
      <c r="A2771" s="614"/>
      <c r="B2771" s="894" t="s">
        <v>720</v>
      </c>
      <c r="C2771" s="16"/>
      <c r="D2771" s="668">
        <f>委員会7頁!F$12</f>
        <v>0</v>
      </c>
      <c r="E2771" s="329" t="s">
        <v>674</v>
      </c>
      <c r="F2771" s="329" t="s">
        <v>135</v>
      </c>
      <c r="G2771" s="329" t="s">
        <v>724</v>
      </c>
      <c r="H2771" s="4" t="str">
        <f t="shared" si="156"/>
        <v>Ⅷ-5-中学生-教職員との関係</v>
      </c>
      <c r="J2771" s="4">
        <f t="shared" si="157"/>
        <v>1</v>
      </c>
    </row>
    <row r="2772" spans="1:10" ht="18" customHeight="1">
      <c r="A2772" s="614"/>
      <c r="B2772" s="894" t="s">
        <v>721</v>
      </c>
      <c r="C2772" s="16"/>
      <c r="D2772" s="668">
        <f>委員会7頁!F$13</f>
        <v>0</v>
      </c>
      <c r="E2772" s="329" t="s">
        <v>674</v>
      </c>
      <c r="F2772" s="329" t="s">
        <v>135</v>
      </c>
      <c r="G2772" s="329" t="s">
        <v>724</v>
      </c>
      <c r="H2772" s="4" t="str">
        <f t="shared" si="156"/>
        <v>Ⅷ-5-中学生-学業・進路</v>
      </c>
      <c r="J2772" s="4">
        <f t="shared" si="157"/>
        <v>1</v>
      </c>
    </row>
    <row r="2773" spans="1:10" ht="18" customHeight="1">
      <c r="A2773" s="614"/>
      <c r="B2773" s="894" t="s">
        <v>722</v>
      </c>
      <c r="C2773" s="16"/>
      <c r="D2773" s="668">
        <f>委員会7頁!F$14</f>
        <v>0</v>
      </c>
      <c r="E2773" s="329" t="s">
        <v>674</v>
      </c>
      <c r="F2773" s="329" t="s">
        <v>135</v>
      </c>
      <c r="G2773" s="329" t="s">
        <v>724</v>
      </c>
      <c r="H2773" s="4" t="str">
        <f t="shared" si="156"/>
        <v>Ⅷ-5-中学生-家庭</v>
      </c>
      <c r="J2773" s="4">
        <f t="shared" si="157"/>
        <v>1</v>
      </c>
    </row>
    <row r="2774" spans="1:10">
      <c r="A2774" s="891" t="s">
        <v>725</v>
      </c>
      <c r="B2774" s="898" t="s">
        <v>743</v>
      </c>
      <c r="C2774" s="628"/>
      <c r="D2774" s="659">
        <f>委員会7頁!G$3</f>
        <v>0</v>
      </c>
      <c r="E2774" s="329" t="s">
        <v>674</v>
      </c>
      <c r="F2774" s="329" t="s">
        <v>135</v>
      </c>
      <c r="G2774" s="329" t="s">
        <v>726</v>
      </c>
      <c r="H2774" s="4" t="str">
        <f t="shared" si="156"/>
        <v>Ⅷ-5-高校生-来所相談</v>
      </c>
      <c r="J2774" s="4">
        <f t="shared" si="157"/>
        <v>1</v>
      </c>
    </row>
    <row r="2775" spans="1:10">
      <c r="A2775" s="614"/>
      <c r="B2775" s="615" t="s">
        <v>732</v>
      </c>
      <c r="C2775" s="628"/>
      <c r="D2775" s="659">
        <f>委員会7頁!G$4</f>
        <v>0</v>
      </c>
      <c r="E2775" s="329" t="s">
        <v>674</v>
      </c>
      <c r="F2775" s="329" t="s">
        <v>135</v>
      </c>
      <c r="G2775" s="329" t="s">
        <v>726</v>
      </c>
      <c r="H2775" s="4" t="str">
        <f t="shared" si="156"/>
        <v>Ⅷ-5-高校生-電話相談</v>
      </c>
      <c r="J2775" s="4">
        <f t="shared" si="157"/>
        <v>1</v>
      </c>
    </row>
    <row r="2776" spans="1:10">
      <c r="A2776" s="614"/>
      <c r="B2776" s="615" t="s">
        <v>733</v>
      </c>
      <c r="C2776" s="628"/>
      <c r="D2776" s="659">
        <f>委員会7頁!G$5</f>
        <v>0</v>
      </c>
      <c r="E2776" s="329" t="s">
        <v>674</v>
      </c>
      <c r="F2776" s="329" t="s">
        <v>135</v>
      </c>
      <c r="G2776" s="329" t="s">
        <v>726</v>
      </c>
      <c r="H2776" s="4" t="str">
        <f t="shared" si="156"/>
        <v>Ⅷ-5-高校生-訪問相談</v>
      </c>
      <c r="J2776" s="4">
        <f t="shared" si="157"/>
        <v>1</v>
      </c>
    </row>
    <row r="2777" spans="1:10">
      <c r="A2777" s="614"/>
      <c r="B2777" s="899" t="s">
        <v>734</v>
      </c>
      <c r="C2777" s="628"/>
      <c r="D2777" s="659">
        <f>委員会7頁!G$6</f>
        <v>0</v>
      </c>
      <c r="E2777" s="329" t="s">
        <v>674</v>
      </c>
      <c r="F2777" s="329" t="s">
        <v>135</v>
      </c>
      <c r="G2777" s="329" t="s">
        <v>726</v>
      </c>
      <c r="H2777" s="4" t="str">
        <f t="shared" si="156"/>
        <v>Ⅷ-5-高校生-巡回相談</v>
      </c>
      <c r="J2777" s="4">
        <f t="shared" si="157"/>
        <v>1</v>
      </c>
    </row>
    <row r="2778" spans="1:10">
      <c r="A2778" s="614"/>
      <c r="B2778" s="615" t="s">
        <v>735</v>
      </c>
      <c r="C2778" s="628"/>
      <c r="D2778" s="659">
        <f>委員会7頁!G$7</f>
        <v>0</v>
      </c>
      <c r="E2778" s="329" t="s">
        <v>674</v>
      </c>
      <c r="F2778" s="329" t="s">
        <v>135</v>
      </c>
      <c r="G2778" s="329" t="s">
        <v>726</v>
      </c>
      <c r="H2778" s="4" t="str">
        <f t="shared" si="156"/>
        <v>Ⅷ-5-高校生-SNS等オンライン</v>
      </c>
      <c r="J2778" s="4">
        <f t="shared" si="157"/>
        <v>1</v>
      </c>
    </row>
    <row r="2779" spans="1:10">
      <c r="A2779" s="614"/>
      <c r="B2779" s="893" t="s">
        <v>149</v>
      </c>
      <c r="C2779" s="905"/>
      <c r="D2779" s="820">
        <f>委員会7頁!G$8</f>
        <v>0</v>
      </c>
      <c r="E2779" s="329" t="s">
        <v>674</v>
      </c>
      <c r="F2779" s="329" t="s">
        <v>135</v>
      </c>
      <c r="G2779" s="329" t="s">
        <v>726</v>
      </c>
      <c r="H2779" s="4" t="str">
        <f t="shared" si="156"/>
        <v>Ⅷ-5-高校生-計</v>
      </c>
      <c r="J2779" s="4">
        <f t="shared" si="157"/>
        <v>1</v>
      </c>
    </row>
    <row r="2780" spans="1:10">
      <c r="A2780" s="614"/>
      <c r="B2780" s="894" t="s">
        <v>718</v>
      </c>
      <c r="C2780" s="637"/>
      <c r="D2780" s="676">
        <f>委員会7頁!G$9</f>
        <v>0</v>
      </c>
      <c r="E2780" s="329" t="s">
        <v>674</v>
      </c>
      <c r="F2780" s="329" t="s">
        <v>135</v>
      </c>
      <c r="G2780" s="329" t="s">
        <v>726</v>
      </c>
      <c r="H2780" s="4" t="str">
        <f t="shared" si="156"/>
        <v>Ⅷ-5-高校生-いじめ</v>
      </c>
      <c r="J2780" s="4">
        <f t="shared" si="157"/>
        <v>1</v>
      </c>
    </row>
    <row r="2781" spans="1:10">
      <c r="A2781" s="614"/>
      <c r="B2781" s="894" t="s">
        <v>448</v>
      </c>
      <c r="C2781" s="628"/>
      <c r="D2781" s="659">
        <f>委員会7頁!G$10</f>
        <v>0</v>
      </c>
      <c r="E2781" s="329" t="s">
        <v>674</v>
      </c>
      <c r="F2781" s="329" t="s">
        <v>135</v>
      </c>
      <c r="G2781" s="329" t="s">
        <v>726</v>
      </c>
      <c r="H2781" s="4" t="str">
        <f t="shared" si="156"/>
        <v>Ⅷ-5-高校生-不登校</v>
      </c>
      <c r="J2781" s="4">
        <f t="shared" si="157"/>
        <v>1</v>
      </c>
    </row>
    <row r="2782" spans="1:10">
      <c r="A2782" s="614"/>
      <c r="B2782" s="894" t="s">
        <v>736</v>
      </c>
      <c r="C2782" s="628"/>
      <c r="D2782" s="659">
        <f>委員会7頁!G$11</f>
        <v>0</v>
      </c>
      <c r="E2782" s="329" t="s">
        <v>674</v>
      </c>
      <c r="F2782" s="329" t="s">
        <v>135</v>
      </c>
      <c r="G2782" s="329" t="s">
        <v>726</v>
      </c>
      <c r="H2782" s="4" t="str">
        <f t="shared" si="156"/>
        <v>Ⅷ-5-高校生-友人関係</v>
      </c>
      <c r="J2782" s="4">
        <f t="shared" si="157"/>
        <v>1</v>
      </c>
    </row>
    <row r="2783" spans="1:10">
      <c r="A2783" s="614"/>
      <c r="B2783" s="894" t="s">
        <v>720</v>
      </c>
      <c r="C2783" s="628"/>
      <c r="D2783" s="659">
        <f>委員会7頁!G$12</f>
        <v>0</v>
      </c>
      <c r="E2783" s="329" t="s">
        <v>674</v>
      </c>
      <c r="F2783" s="329" t="s">
        <v>135</v>
      </c>
      <c r="G2783" s="329" t="s">
        <v>726</v>
      </c>
      <c r="H2783" s="4" t="str">
        <f t="shared" si="156"/>
        <v>Ⅷ-5-高校生-教職員との関係</v>
      </c>
      <c r="J2783" s="4">
        <f t="shared" si="157"/>
        <v>1</v>
      </c>
    </row>
    <row r="2784" spans="1:10">
      <c r="A2784" s="614"/>
      <c r="B2784" s="894" t="s">
        <v>721</v>
      </c>
      <c r="C2784" s="628"/>
      <c r="D2784" s="659">
        <f>委員会7頁!G$13</f>
        <v>0</v>
      </c>
      <c r="E2784" s="329" t="s">
        <v>674</v>
      </c>
      <c r="F2784" s="329" t="s">
        <v>135</v>
      </c>
      <c r="G2784" s="329" t="s">
        <v>726</v>
      </c>
      <c r="H2784" s="4" t="str">
        <f t="shared" si="156"/>
        <v>Ⅷ-5-高校生-学業・進路</v>
      </c>
      <c r="J2784" s="4">
        <f t="shared" si="157"/>
        <v>1</v>
      </c>
    </row>
    <row r="2785" spans="1:10">
      <c r="A2785" s="614"/>
      <c r="B2785" s="894" t="s">
        <v>722</v>
      </c>
      <c r="C2785" s="905"/>
      <c r="D2785" s="820">
        <f>委員会7頁!G$14</f>
        <v>0</v>
      </c>
      <c r="E2785" s="329" t="s">
        <v>674</v>
      </c>
      <c r="F2785" s="329" t="s">
        <v>135</v>
      </c>
      <c r="G2785" s="329" t="s">
        <v>726</v>
      </c>
      <c r="H2785" s="4" t="str">
        <f t="shared" si="156"/>
        <v>Ⅷ-5-高校生-家庭</v>
      </c>
      <c r="J2785" s="4">
        <f t="shared" si="157"/>
        <v>1</v>
      </c>
    </row>
    <row r="2786" spans="1:10">
      <c r="A2786" s="891" t="s">
        <v>147</v>
      </c>
      <c r="B2786" s="898" t="s">
        <v>743</v>
      </c>
      <c r="C2786" s="637"/>
      <c r="D2786" s="676">
        <f>委員会7頁!H$3</f>
        <v>0</v>
      </c>
      <c r="E2786" s="329" t="s">
        <v>674</v>
      </c>
      <c r="F2786" s="329" t="s">
        <v>135</v>
      </c>
      <c r="G2786" s="329" t="s">
        <v>361</v>
      </c>
      <c r="H2786" s="4" t="str">
        <f t="shared" si="156"/>
        <v>Ⅷ-5-その他-来所相談</v>
      </c>
      <c r="J2786" s="4">
        <f t="shared" si="157"/>
        <v>1</v>
      </c>
    </row>
    <row r="2787" spans="1:10">
      <c r="A2787" s="614"/>
      <c r="B2787" s="615" t="s">
        <v>732</v>
      </c>
      <c r="C2787" s="628"/>
      <c r="D2787" s="659">
        <f>委員会7頁!H$4</f>
        <v>0</v>
      </c>
      <c r="E2787" s="329" t="s">
        <v>674</v>
      </c>
      <c r="F2787" s="329" t="s">
        <v>135</v>
      </c>
      <c r="G2787" s="329" t="s">
        <v>361</v>
      </c>
      <c r="H2787" s="4" t="str">
        <f t="shared" si="156"/>
        <v>Ⅷ-5-その他-電話相談</v>
      </c>
      <c r="J2787" s="4">
        <f t="shared" si="157"/>
        <v>1</v>
      </c>
    </row>
    <row r="2788" spans="1:10">
      <c r="A2788" s="614"/>
      <c r="B2788" s="615" t="s">
        <v>733</v>
      </c>
      <c r="C2788" s="628"/>
      <c r="D2788" s="659">
        <f>委員会7頁!H$5</f>
        <v>0</v>
      </c>
      <c r="E2788" s="329" t="s">
        <v>674</v>
      </c>
      <c r="F2788" s="329" t="s">
        <v>135</v>
      </c>
      <c r="G2788" s="329" t="s">
        <v>361</v>
      </c>
      <c r="H2788" s="4" t="str">
        <f t="shared" si="156"/>
        <v>Ⅷ-5-その他-訪問相談</v>
      </c>
      <c r="J2788" s="4">
        <f t="shared" si="157"/>
        <v>1</v>
      </c>
    </row>
    <row r="2789" spans="1:10">
      <c r="A2789" s="614"/>
      <c r="B2789" s="899" t="s">
        <v>734</v>
      </c>
      <c r="C2789" s="628"/>
      <c r="D2789" s="659">
        <f>委員会7頁!H$6</f>
        <v>0</v>
      </c>
      <c r="E2789" s="329" t="s">
        <v>674</v>
      </c>
      <c r="F2789" s="329" t="s">
        <v>135</v>
      </c>
      <c r="G2789" s="329" t="s">
        <v>361</v>
      </c>
      <c r="H2789" s="4" t="str">
        <f t="shared" si="156"/>
        <v>Ⅷ-5-その他-巡回相談</v>
      </c>
      <c r="J2789" s="4">
        <f t="shared" si="157"/>
        <v>1</v>
      </c>
    </row>
    <row r="2790" spans="1:10">
      <c r="A2790" s="614"/>
      <c r="B2790" s="615" t="s">
        <v>735</v>
      </c>
      <c r="C2790" s="628"/>
      <c r="D2790" s="659">
        <f>委員会7頁!H$7</f>
        <v>0</v>
      </c>
      <c r="E2790" s="329" t="s">
        <v>674</v>
      </c>
      <c r="F2790" s="329" t="s">
        <v>135</v>
      </c>
      <c r="G2790" s="329" t="s">
        <v>361</v>
      </c>
      <c r="H2790" s="4" t="str">
        <f t="shared" si="156"/>
        <v>Ⅷ-5-その他-SNS等オンライン</v>
      </c>
      <c r="J2790" s="4">
        <f t="shared" si="157"/>
        <v>1</v>
      </c>
    </row>
    <row r="2791" spans="1:10">
      <c r="A2791" s="614"/>
      <c r="B2791" s="893" t="s">
        <v>149</v>
      </c>
      <c r="C2791" s="905"/>
      <c r="D2791" s="820">
        <f>委員会7頁!H$8</f>
        <v>0</v>
      </c>
      <c r="E2791" s="329" t="s">
        <v>674</v>
      </c>
      <c r="F2791" s="329" t="s">
        <v>135</v>
      </c>
      <c r="G2791" s="329" t="s">
        <v>361</v>
      </c>
      <c r="H2791" s="4" t="str">
        <f t="shared" si="156"/>
        <v>Ⅷ-5-その他-計</v>
      </c>
      <c r="J2791" s="4">
        <f t="shared" si="157"/>
        <v>1</v>
      </c>
    </row>
    <row r="2792" spans="1:10">
      <c r="A2792" s="614"/>
      <c r="B2792" s="894" t="s">
        <v>718</v>
      </c>
      <c r="C2792" s="637"/>
      <c r="D2792" s="676">
        <f>委員会7頁!H$9</f>
        <v>0</v>
      </c>
      <c r="E2792" s="329" t="s">
        <v>674</v>
      </c>
      <c r="F2792" s="329" t="s">
        <v>135</v>
      </c>
      <c r="G2792" s="329" t="s">
        <v>361</v>
      </c>
      <c r="H2792" s="4" t="str">
        <f t="shared" si="156"/>
        <v>Ⅷ-5-その他-いじめ</v>
      </c>
      <c r="J2792" s="4">
        <f t="shared" si="157"/>
        <v>1</v>
      </c>
    </row>
    <row r="2793" spans="1:10">
      <c r="A2793" s="614"/>
      <c r="B2793" s="894" t="s">
        <v>448</v>
      </c>
      <c r="C2793" s="628"/>
      <c r="D2793" s="659">
        <f>委員会7頁!H$10</f>
        <v>0</v>
      </c>
      <c r="E2793" s="329" t="s">
        <v>674</v>
      </c>
      <c r="F2793" s="329" t="s">
        <v>135</v>
      </c>
      <c r="G2793" s="329" t="s">
        <v>361</v>
      </c>
      <c r="H2793" s="4" t="str">
        <f t="shared" si="156"/>
        <v>Ⅷ-5-その他-不登校</v>
      </c>
      <c r="J2793" s="4">
        <f t="shared" si="157"/>
        <v>1</v>
      </c>
    </row>
    <row r="2794" spans="1:10">
      <c r="A2794" s="614"/>
      <c r="B2794" s="894" t="s">
        <v>736</v>
      </c>
      <c r="C2794" s="628"/>
      <c r="D2794" s="659">
        <f>委員会7頁!H$11</f>
        <v>0</v>
      </c>
      <c r="E2794" s="329" t="s">
        <v>674</v>
      </c>
      <c r="F2794" s="329" t="s">
        <v>135</v>
      </c>
      <c r="G2794" s="329" t="s">
        <v>361</v>
      </c>
      <c r="H2794" s="4" t="str">
        <f t="shared" si="156"/>
        <v>Ⅷ-5-その他-友人関係</v>
      </c>
      <c r="J2794" s="4">
        <f t="shared" si="157"/>
        <v>1</v>
      </c>
    </row>
    <row r="2795" spans="1:10">
      <c r="A2795" s="614"/>
      <c r="B2795" s="894" t="s">
        <v>720</v>
      </c>
      <c r="C2795" s="628"/>
      <c r="D2795" s="659">
        <f>委員会7頁!H$12</f>
        <v>0</v>
      </c>
      <c r="E2795" s="329" t="s">
        <v>674</v>
      </c>
      <c r="F2795" s="329" t="s">
        <v>135</v>
      </c>
      <c r="G2795" s="329" t="s">
        <v>361</v>
      </c>
      <c r="H2795" s="4" t="str">
        <f t="shared" si="156"/>
        <v>Ⅷ-5-その他-教職員との関係</v>
      </c>
      <c r="J2795" s="4">
        <f t="shared" si="157"/>
        <v>1</v>
      </c>
    </row>
    <row r="2796" spans="1:10">
      <c r="A2796" s="614"/>
      <c r="B2796" s="894" t="s">
        <v>721</v>
      </c>
      <c r="C2796" s="628"/>
      <c r="D2796" s="659">
        <f>委員会7頁!H$13</f>
        <v>0</v>
      </c>
      <c r="E2796" s="329" t="s">
        <v>674</v>
      </c>
      <c r="F2796" s="329" t="s">
        <v>135</v>
      </c>
      <c r="G2796" s="329" t="s">
        <v>361</v>
      </c>
      <c r="H2796" s="4" t="str">
        <f t="shared" si="156"/>
        <v>Ⅷ-5-その他-学業・進路</v>
      </c>
      <c r="J2796" s="4">
        <f t="shared" si="157"/>
        <v>1</v>
      </c>
    </row>
    <row r="2797" spans="1:10">
      <c r="A2797" s="614"/>
      <c r="B2797" s="894" t="s">
        <v>722</v>
      </c>
      <c r="C2797" s="905"/>
      <c r="D2797" s="820">
        <f>委員会7頁!H$14</f>
        <v>0</v>
      </c>
      <c r="E2797" s="329" t="s">
        <v>674</v>
      </c>
      <c r="F2797" s="329" t="s">
        <v>135</v>
      </c>
      <c r="G2797" s="329" t="s">
        <v>361</v>
      </c>
      <c r="H2797" s="4" t="str">
        <f t="shared" si="156"/>
        <v>Ⅷ-5-その他-家庭</v>
      </c>
      <c r="J2797" s="4">
        <f t="shared" si="157"/>
        <v>1</v>
      </c>
    </row>
    <row r="2798" spans="1:10">
      <c r="A2798" s="891" t="s">
        <v>149</v>
      </c>
      <c r="B2798" s="892" t="s">
        <v>745</v>
      </c>
      <c r="C2798" s="637"/>
      <c r="D2798" s="676">
        <f>委員会7頁!I$3</f>
        <v>0</v>
      </c>
      <c r="E2798" s="329" t="s">
        <v>674</v>
      </c>
      <c r="F2798" s="329" t="s">
        <v>135</v>
      </c>
      <c r="G2798" s="329" t="s">
        <v>691</v>
      </c>
      <c r="H2798" s="4" t="str">
        <f t="shared" si="156"/>
        <v>Ⅷ-5-計-来所相談9</v>
      </c>
      <c r="J2798" s="4">
        <f t="shared" si="157"/>
        <v>1</v>
      </c>
    </row>
    <row r="2799" spans="1:10">
      <c r="A2799" s="614"/>
      <c r="B2799" s="894" t="s">
        <v>746</v>
      </c>
      <c r="C2799" s="628"/>
      <c r="D2799" s="659">
        <f>委員会7頁!I$4</f>
        <v>0</v>
      </c>
      <c r="E2799" s="329" t="s">
        <v>674</v>
      </c>
      <c r="F2799" s="329" t="s">
        <v>135</v>
      </c>
      <c r="G2799" s="329" t="s">
        <v>691</v>
      </c>
      <c r="H2799" s="4" t="str">
        <f t="shared" si="156"/>
        <v>Ⅷ-5-計-電話相談10</v>
      </c>
      <c r="J2799" s="4">
        <f t="shared" si="157"/>
        <v>1</v>
      </c>
    </row>
    <row r="2800" spans="1:10">
      <c r="A2800" s="614"/>
      <c r="B2800" s="615" t="s">
        <v>747</v>
      </c>
      <c r="C2800" s="628"/>
      <c r="D2800" s="659">
        <f>委員会7頁!I$5</f>
        <v>0</v>
      </c>
      <c r="E2800" s="329" t="s">
        <v>674</v>
      </c>
      <c r="F2800" s="329" t="s">
        <v>135</v>
      </c>
      <c r="G2800" s="329" t="s">
        <v>691</v>
      </c>
      <c r="H2800" s="4" t="str">
        <f t="shared" si="156"/>
        <v>Ⅷ-5-計-訪問相談11</v>
      </c>
      <c r="J2800" s="4">
        <f t="shared" si="157"/>
        <v>1</v>
      </c>
    </row>
    <row r="2801" spans="1:10">
      <c r="A2801" s="614"/>
      <c r="B2801" s="899" t="s">
        <v>748</v>
      </c>
      <c r="C2801" s="628"/>
      <c r="D2801" s="659">
        <f>委員会7頁!I$6</f>
        <v>0</v>
      </c>
      <c r="E2801" s="329" t="s">
        <v>674</v>
      </c>
      <c r="F2801" s="329" t="s">
        <v>135</v>
      </c>
      <c r="G2801" s="329" t="s">
        <v>691</v>
      </c>
      <c r="H2801" s="4" t="str">
        <f t="shared" si="156"/>
        <v>Ⅷ-5-計-巡回相談12</v>
      </c>
      <c r="J2801" s="4">
        <f t="shared" si="157"/>
        <v>1</v>
      </c>
    </row>
    <row r="2802" spans="1:10">
      <c r="A2802" s="614"/>
      <c r="B2802" s="615" t="s">
        <v>710</v>
      </c>
      <c r="C2802" s="628"/>
      <c r="D2802" s="659">
        <f>委員会7頁!I$7</f>
        <v>0</v>
      </c>
      <c r="E2802" s="329" t="s">
        <v>674</v>
      </c>
      <c r="F2802" s="329" t="s">
        <v>135</v>
      </c>
      <c r="G2802" s="329" t="s">
        <v>691</v>
      </c>
      <c r="H2802" s="4" t="str">
        <f t="shared" si="156"/>
        <v>Ⅷ-5-計-SNS等オンライン13</v>
      </c>
      <c r="J2802" s="4">
        <f t="shared" si="157"/>
        <v>1</v>
      </c>
    </row>
    <row r="2803" spans="1:10">
      <c r="A2803" s="614"/>
      <c r="B2803" s="893" t="s">
        <v>149</v>
      </c>
      <c r="C2803" s="905"/>
      <c r="D2803" s="820">
        <f>委員会7頁!I$8</f>
        <v>0</v>
      </c>
      <c r="E2803" s="329" t="s">
        <v>674</v>
      </c>
      <c r="F2803" s="329" t="s">
        <v>135</v>
      </c>
      <c r="G2803" s="329" t="s">
        <v>691</v>
      </c>
      <c r="H2803" s="4" t="str">
        <f t="shared" si="156"/>
        <v>Ⅷ-5-計-計</v>
      </c>
      <c r="J2803" s="4">
        <f t="shared" si="157"/>
        <v>1</v>
      </c>
    </row>
    <row r="2804" spans="1:10">
      <c r="A2804" s="614"/>
      <c r="B2804" s="894" t="s">
        <v>718</v>
      </c>
      <c r="C2804" s="637"/>
      <c r="D2804" s="676">
        <f>委員会7頁!I$9</f>
        <v>0</v>
      </c>
      <c r="E2804" s="329" t="s">
        <v>674</v>
      </c>
      <c r="F2804" s="329" t="s">
        <v>135</v>
      </c>
      <c r="G2804" s="329" t="s">
        <v>691</v>
      </c>
      <c r="H2804" s="4" t="str">
        <f t="shared" si="156"/>
        <v>Ⅷ-5-計-いじめ</v>
      </c>
      <c r="J2804" s="4">
        <f t="shared" si="157"/>
        <v>1</v>
      </c>
    </row>
    <row r="2805" spans="1:10">
      <c r="A2805" s="614"/>
      <c r="B2805" s="894" t="s">
        <v>448</v>
      </c>
      <c r="C2805" s="628"/>
      <c r="D2805" s="659">
        <f>委員会7頁!I$10</f>
        <v>0</v>
      </c>
      <c r="E2805" s="329" t="s">
        <v>674</v>
      </c>
      <c r="F2805" s="329" t="s">
        <v>135</v>
      </c>
      <c r="G2805" s="329" t="s">
        <v>691</v>
      </c>
      <c r="H2805" s="4" t="str">
        <f t="shared" si="156"/>
        <v>Ⅷ-5-計-不登校</v>
      </c>
      <c r="J2805" s="4">
        <f t="shared" si="157"/>
        <v>1</v>
      </c>
    </row>
    <row r="2806" spans="1:10">
      <c r="A2806" s="614"/>
      <c r="B2806" s="894" t="s">
        <v>736</v>
      </c>
      <c r="C2806" s="628"/>
      <c r="D2806" s="659">
        <f>委員会7頁!I$11</f>
        <v>0</v>
      </c>
      <c r="E2806" s="329" t="s">
        <v>674</v>
      </c>
      <c r="F2806" s="329" t="s">
        <v>135</v>
      </c>
      <c r="G2806" s="329" t="s">
        <v>691</v>
      </c>
      <c r="H2806" s="4" t="str">
        <f t="shared" si="156"/>
        <v>Ⅷ-5-計-友人関係</v>
      </c>
      <c r="J2806" s="4">
        <f t="shared" si="157"/>
        <v>1</v>
      </c>
    </row>
    <row r="2807" spans="1:10">
      <c r="A2807" s="614"/>
      <c r="B2807" s="894" t="s">
        <v>720</v>
      </c>
      <c r="C2807" s="628"/>
      <c r="D2807" s="659">
        <f>委員会7頁!I$12</f>
        <v>0</v>
      </c>
      <c r="E2807" s="329" t="s">
        <v>674</v>
      </c>
      <c r="F2807" s="329" t="s">
        <v>135</v>
      </c>
      <c r="G2807" s="329" t="s">
        <v>691</v>
      </c>
      <c r="H2807" s="4" t="str">
        <f t="shared" si="156"/>
        <v>Ⅷ-5-計-教職員との関係</v>
      </c>
      <c r="J2807" s="4">
        <f t="shared" si="157"/>
        <v>1</v>
      </c>
    </row>
    <row r="2808" spans="1:10">
      <c r="A2808" s="614"/>
      <c r="B2808" s="894" t="s">
        <v>721</v>
      </c>
      <c r="C2808" s="628"/>
      <c r="D2808" s="659">
        <f>委員会7頁!I$13</f>
        <v>0</v>
      </c>
      <c r="E2808" s="329" t="s">
        <v>674</v>
      </c>
      <c r="F2808" s="329" t="s">
        <v>135</v>
      </c>
      <c r="G2808" s="329" t="s">
        <v>691</v>
      </c>
      <c r="H2808" s="4" t="str">
        <f t="shared" si="156"/>
        <v>Ⅷ-5-計-学業・進路</v>
      </c>
      <c r="J2808" s="4">
        <f t="shared" si="157"/>
        <v>1</v>
      </c>
    </row>
    <row r="2809" spans="1:10">
      <c r="A2809" s="617"/>
      <c r="B2809" s="618" t="s">
        <v>722</v>
      </c>
      <c r="C2809" s="905"/>
      <c r="D2809" s="820">
        <f>委員会7頁!I$14</f>
        <v>0</v>
      </c>
      <c r="E2809" s="329" t="s">
        <v>674</v>
      </c>
      <c r="F2809" s="329" t="s">
        <v>135</v>
      </c>
      <c r="G2809" s="329" t="s">
        <v>691</v>
      </c>
      <c r="H2809" s="4" t="str">
        <f t="shared" si="156"/>
        <v>Ⅷ-5-計-家庭</v>
      </c>
      <c r="J2809" s="4">
        <f t="shared" si="157"/>
        <v>1</v>
      </c>
    </row>
    <row r="2810" spans="1:10">
      <c r="A2810" s="619" t="s">
        <v>749</v>
      </c>
      <c r="B2810" s="613"/>
      <c r="C2810" s="905"/>
      <c r="D2810" s="906"/>
      <c r="H2810" s="332" t="str">
        <f>A2810</f>
        <v>6．スクールカウンセラーの活動日数別学校数</v>
      </c>
      <c r="J2810" s="4">
        <f t="shared" si="157"/>
        <v>1</v>
      </c>
    </row>
    <row r="2811" spans="1:10">
      <c r="A2811" s="891" t="s">
        <v>94</v>
      </c>
      <c r="B2811" s="892" t="s">
        <v>750</v>
      </c>
      <c r="C2811" s="637"/>
      <c r="D2811" s="844">
        <f>委員会8頁!F$3</f>
        <v>0</v>
      </c>
      <c r="E2811" s="329" t="s">
        <v>674</v>
      </c>
      <c r="F2811" s="329" t="s">
        <v>151</v>
      </c>
      <c r="G2811" s="329" t="s">
        <v>98</v>
      </c>
      <c r="H2811" s="4" t="str">
        <f t="shared" si="156"/>
        <v>Ⅷ-6-小-1常駐</v>
      </c>
      <c r="J2811" s="4">
        <f t="shared" si="157"/>
        <v>1</v>
      </c>
    </row>
    <row r="2812" spans="1:10">
      <c r="A2812" s="614"/>
      <c r="B2812" s="615" t="s">
        <v>751</v>
      </c>
      <c r="C2812" s="628"/>
      <c r="D2812" s="659">
        <f>委員会8頁!F$4</f>
        <v>0</v>
      </c>
      <c r="E2812" s="329" t="s">
        <v>674</v>
      </c>
      <c r="F2812" s="329" t="s">
        <v>151</v>
      </c>
      <c r="G2812" s="329" t="s">
        <v>98</v>
      </c>
      <c r="H2812" s="4" t="str">
        <f t="shared" si="156"/>
        <v xml:space="preserve">Ⅷ-6-小-2年間140日以上(常駐を除く) </v>
      </c>
      <c r="J2812" s="4">
        <f t="shared" si="157"/>
        <v>1</v>
      </c>
    </row>
    <row r="2813" spans="1:10">
      <c r="A2813" s="614"/>
      <c r="B2813" s="615" t="s">
        <v>752</v>
      </c>
      <c r="C2813" s="628"/>
      <c r="D2813" s="659">
        <f>委員会8頁!F$5</f>
        <v>0</v>
      </c>
      <c r="E2813" s="329" t="s">
        <v>674</v>
      </c>
      <c r="F2813" s="329" t="s">
        <v>151</v>
      </c>
      <c r="G2813" s="329" t="s">
        <v>98</v>
      </c>
      <c r="H2813" s="4" t="str">
        <f t="shared" si="156"/>
        <v>Ⅷ-6-小-3年間139日～70日</v>
      </c>
      <c r="J2813" s="4">
        <f t="shared" si="157"/>
        <v>1</v>
      </c>
    </row>
    <row r="2814" spans="1:10">
      <c r="A2814" s="614"/>
      <c r="B2814" s="894" t="s">
        <v>753</v>
      </c>
      <c r="C2814" s="628"/>
      <c r="D2814" s="659">
        <f>委員会8頁!F$6</f>
        <v>0</v>
      </c>
      <c r="E2814" s="329" t="s">
        <v>674</v>
      </c>
      <c r="F2814" s="329" t="s">
        <v>151</v>
      </c>
      <c r="G2814" s="329" t="s">
        <v>98</v>
      </c>
      <c r="H2814" s="4" t="str">
        <f t="shared" si="156"/>
        <v>Ⅷ-6-小-4年間69日～35日</v>
      </c>
      <c r="J2814" s="4">
        <f t="shared" si="157"/>
        <v>1</v>
      </c>
    </row>
    <row r="2815" spans="1:10">
      <c r="A2815" s="614"/>
      <c r="B2815" s="615" t="s">
        <v>754</v>
      </c>
      <c r="C2815" s="628"/>
      <c r="D2815" s="659">
        <f>委員会8頁!F$7</f>
        <v>0</v>
      </c>
      <c r="E2815" s="329" t="s">
        <v>674</v>
      </c>
      <c r="F2815" s="329" t="s">
        <v>151</v>
      </c>
      <c r="G2815" s="329" t="s">
        <v>98</v>
      </c>
      <c r="H2815" s="4" t="str">
        <f t="shared" si="156"/>
        <v>Ⅷ-6-小-5年間34日～20日</v>
      </c>
      <c r="J2815" s="4">
        <f t="shared" si="157"/>
        <v>1</v>
      </c>
    </row>
    <row r="2816" spans="1:10">
      <c r="A2816" s="614"/>
      <c r="B2816" s="615" t="s">
        <v>755</v>
      </c>
      <c r="C2816" s="628"/>
      <c r="D2816" s="659">
        <f>委員会8頁!F$8</f>
        <v>0</v>
      </c>
      <c r="E2816" s="329" t="s">
        <v>674</v>
      </c>
      <c r="F2816" s="329" t="s">
        <v>151</v>
      </c>
      <c r="G2816" s="329" t="s">
        <v>98</v>
      </c>
      <c r="H2816" s="4" t="str">
        <f t="shared" ref="H2816:H2874" si="158">E2816&amp;F2816&amp;G2816&amp;B2816</f>
        <v>Ⅷ-6-小-6年間19日～10日</v>
      </c>
      <c r="J2816" s="4">
        <f t="shared" si="157"/>
        <v>1</v>
      </c>
    </row>
    <row r="2817" spans="1:10">
      <c r="A2817" s="614"/>
      <c r="B2817" s="894" t="s">
        <v>756</v>
      </c>
      <c r="C2817" s="628"/>
      <c r="D2817" s="659">
        <f>委員会8頁!F$9</f>
        <v>0</v>
      </c>
      <c r="E2817" s="329" t="s">
        <v>674</v>
      </c>
      <c r="F2817" s="329" t="s">
        <v>151</v>
      </c>
      <c r="G2817" s="329" t="s">
        <v>98</v>
      </c>
      <c r="H2817" s="4" t="str">
        <f t="shared" si="158"/>
        <v>Ⅷ-6-小-7年間9日～1日</v>
      </c>
      <c r="J2817" s="4">
        <f t="shared" si="157"/>
        <v>1</v>
      </c>
    </row>
    <row r="2818" spans="1:10">
      <c r="A2818" s="614"/>
      <c r="B2818" s="894" t="s">
        <v>757</v>
      </c>
      <c r="C2818" s="628"/>
      <c r="D2818" s="659">
        <f>委員会8頁!F$10</f>
        <v>0</v>
      </c>
      <c r="E2818" s="329" t="s">
        <v>674</v>
      </c>
      <c r="F2818" s="329" t="s">
        <v>151</v>
      </c>
      <c r="G2818" s="329" t="s">
        <v>98</v>
      </c>
      <c r="H2818" s="4" t="str">
        <f t="shared" si="158"/>
        <v xml:space="preserve">Ⅷ-6-小-8年間0日(配置実績なし) </v>
      </c>
      <c r="J2818" s="4">
        <f t="shared" si="157"/>
        <v>1</v>
      </c>
    </row>
    <row r="2819" spans="1:10">
      <c r="A2819" s="614"/>
      <c r="B2819" s="894" t="s">
        <v>149</v>
      </c>
      <c r="C2819" s="905"/>
      <c r="D2819" s="820">
        <f>委員会8頁!F$11</f>
        <v>0</v>
      </c>
      <c r="E2819" s="329" t="s">
        <v>674</v>
      </c>
      <c r="F2819" s="329" t="s">
        <v>151</v>
      </c>
      <c r="G2819" s="329" t="s">
        <v>98</v>
      </c>
      <c r="H2819" s="4" t="str">
        <f t="shared" si="158"/>
        <v>Ⅷ-6-小-計</v>
      </c>
      <c r="J2819" s="4">
        <f t="shared" si="157"/>
        <v>1</v>
      </c>
    </row>
    <row r="2820" spans="1:10">
      <c r="A2820" s="891" t="s">
        <v>758</v>
      </c>
      <c r="B2820" s="892" t="s">
        <v>750</v>
      </c>
      <c r="C2820" s="637"/>
      <c r="D2820" s="676">
        <f>委員会8頁!G$3</f>
        <v>0</v>
      </c>
      <c r="E2820" s="329" t="s">
        <v>674</v>
      </c>
      <c r="F2820" s="329" t="s">
        <v>151</v>
      </c>
      <c r="G2820" s="329" t="s">
        <v>103</v>
      </c>
      <c r="H2820" s="4" t="str">
        <f t="shared" si="158"/>
        <v>Ⅷ-6-中-1常駐</v>
      </c>
      <c r="J2820" s="4">
        <f t="shared" ref="J2820:J2883" si="159">COUNTIF($H$2:$H$2903,H2820)</f>
        <v>1</v>
      </c>
    </row>
    <row r="2821" spans="1:10">
      <c r="A2821" s="614"/>
      <c r="B2821" s="615" t="s">
        <v>751</v>
      </c>
      <c r="C2821" s="628"/>
      <c r="D2821" s="659">
        <f>委員会8頁!G$4</f>
        <v>0</v>
      </c>
      <c r="E2821" s="329" t="s">
        <v>674</v>
      </c>
      <c r="F2821" s="329" t="s">
        <v>151</v>
      </c>
      <c r="G2821" s="329" t="s">
        <v>103</v>
      </c>
      <c r="H2821" s="4" t="str">
        <f t="shared" si="158"/>
        <v xml:space="preserve">Ⅷ-6-中-2年間140日以上(常駐を除く) </v>
      </c>
      <c r="J2821" s="4">
        <f t="shared" si="159"/>
        <v>1</v>
      </c>
    </row>
    <row r="2822" spans="1:10">
      <c r="A2822" s="614"/>
      <c r="B2822" s="615" t="s">
        <v>752</v>
      </c>
      <c r="C2822" s="628"/>
      <c r="D2822" s="659">
        <f>委員会8頁!G$5</f>
        <v>0</v>
      </c>
      <c r="E2822" s="329" t="s">
        <v>674</v>
      </c>
      <c r="F2822" s="329" t="s">
        <v>151</v>
      </c>
      <c r="G2822" s="329" t="s">
        <v>103</v>
      </c>
      <c r="H2822" s="4" t="str">
        <f t="shared" si="158"/>
        <v>Ⅷ-6-中-3年間139日～70日</v>
      </c>
      <c r="J2822" s="4">
        <f t="shared" si="159"/>
        <v>1</v>
      </c>
    </row>
    <row r="2823" spans="1:10">
      <c r="A2823" s="614"/>
      <c r="B2823" s="894" t="s">
        <v>753</v>
      </c>
      <c r="C2823" s="628"/>
      <c r="D2823" s="659">
        <f>委員会8頁!G$6</f>
        <v>0</v>
      </c>
      <c r="E2823" s="329" t="s">
        <v>674</v>
      </c>
      <c r="F2823" s="329" t="s">
        <v>151</v>
      </c>
      <c r="G2823" s="329" t="s">
        <v>103</v>
      </c>
      <c r="H2823" s="4" t="str">
        <f t="shared" si="158"/>
        <v>Ⅷ-6-中-4年間69日～35日</v>
      </c>
      <c r="J2823" s="4">
        <f t="shared" si="159"/>
        <v>1</v>
      </c>
    </row>
    <row r="2824" spans="1:10">
      <c r="A2824" s="614"/>
      <c r="B2824" s="615" t="s">
        <v>754</v>
      </c>
      <c r="C2824" s="628"/>
      <c r="D2824" s="659">
        <f>委員会8頁!G$7</f>
        <v>0</v>
      </c>
      <c r="E2824" s="329" t="s">
        <v>674</v>
      </c>
      <c r="F2824" s="329" t="s">
        <v>151</v>
      </c>
      <c r="G2824" s="329" t="s">
        <v>103</v>
      </c>
      <c r="H2824" s="4" t="str">
        <f t="shared" si="158"/>
        <v>Ⅷ-6-中-5年間34日～20日</v>
      </c>
      <c r="J2824" s="4">
        <f t="shared" si="159"/>
        <v>1</v>
      </c>
    </row>
    <row r="2825" spans="1:10">
      <c r="A2825" s="614"/>
      <c r="B2825" s="615" t="s">
        <v>755</v>
      </c>
      <c r="C2825" s="628"/>
      <c r="D2825" s="659">
        <f>委員会8頁!G$8</f>
        <v>0</v>
      </c>
      <c r="E2825" s="329" t="s">
        <v>674</v>
      </c>
      <c r="F2825" s="329" t="s">
        <v>151</v>
      </c>
      <c r="G2825" s="329" t="s">
        <v>103</v>
      </c>
      <c r="H2825" s="4" t="str">
        <f t="shared" si="158"/>
        <v>Ⅷ-6-中-6年間19日～10日</v>
      </c>
      <c r="J2825" s="4">
        <f t="shared" si="159"/>
        <v>1</v>
      </c>
    </row>
    <row r="2826" spans="1:10">
      <c r="A2826" s="614"/>
      <c r="B2826" s="894" t="s">
        <v>756</v>
      </c>
      <c r="C2826" s="628"/>
      <c r="D2826" s="659">
        <f>委員会8頁!G$9</f>
        <v>0</v>
      </c>
      <c r="E2826" s="329" t="s">
        <v>674</v>
      </c>
      <c r="F2826" s="329" t="s">
        <v>151</v>
      </c>
      <c r="G2826" s="329" t="s">
        <v>103</v>
      </c>
      <c r="H2826" s="4" t="str">
        <f t="shared" si="158"/>
        <v>Ⅷ-6-中-7年間9日～1日</v>
      </c>
      <c r="J2826" s="4">
        <f t="shared" si="159"/>
        <v>1</v>
      </c>
    </row>
    <row r="2827" spans="1:10">
      <c r="A2827" s="614"/>
      <c r="B2827" s="894" t="s">
        <v>757</v>
      </c>
      <c r="C2827" s="628"/>
      <c r="D2827" s="659">
        <f>委員会8頁!G$10</f>
        <v>0</v>
      </c>
      <c r="E2827" s="329" t="s">
        <v>674</v>
      </c>
      <c r="F2827" s="329" t="s">
        <v>151</v>
      </c>
      <c r="G2827" s="329" t="s">
        <v>103</v>
      </c>
      <c r="H2827" s="4" t="str">
        <f t="shared" si="158"/>
        <v xml:space="preserve">Ⅷ-6-中-8年間0日(配置実績なし) </v>
      </c>
      <c r="J2827" s="4">
        <f t="shared" si="159"/>
        <v>1</v>
      </c>
    </row>
    <row r="2828" spans="1:10">
      <c r="A2828" s="614"/>
      <c r="B2828" s="894" t="s">
        <v>149</v>
      </c>
      <c r="C2828" s="905"/>
      <c r="D2828" s="820">
        <f>委員会8頁!G$11</f>
        <v>0</v>
      </c>
      <c r="E2828" s="329" t="s">
        <v>674</v>
      </c>
      <c r="F2828" s="329" t="s">
        <v>151</v>
      </c>
      <c r="G2828" s="329" t="s">
        <v>103</v>
      </c>
      <c r="H2828" s="4" t="str">
        <f t="shared" si="158"/>
        <v>Ⅷ-6-中-計</v>
      </c>
      <c r="J2828" s="4">
        <f t="shared" si="159"/>
        <v>1</v>
      </c>
    </row>
    <row r="2829" spans="1:10">
      <c r="A2829" s="891" t="s">
        <v>104</v>
      </c>
      <c r="B2829" s="892" t="s">
        <v>750</v>
      </c>
      <c r="C2829" s="637"/>
      <c r="D2829" s="676">
        <f>委員会8頁!H$3</f>
        <v>0</v>
      </c>
      <c r="E2829" s="329" t="s">
        <v>674</v>
      </c>
      <c r="F2829" s="329" t="s">
        <v>151</v>
      </c>
      <c r="G2829" s="329" t="s">
        <v>105</v>
      </c>
      <c r="H2829" s="4" t="str">
        <f t="shared" si="158"/>
        <v>Ⅷ-6-高-1常駐</v>
      </c>
      <c r="J2829" s="4">
        <f t="shared" si="159"/>
        <v>1</v>
      </c>
    </row>
    <row r="2830" spans="1:10">
      <c r="A2830" s="614"/>
      <c r="B2830" s="615" t="s">
        <v>751</v>
      </c>
      <c r="C2830" s="628"/>
      <c r="D2830" s="659">
        <f>委員会8頁!H$4</f>
        <v>0</v>
      </c>
      <c r="E2830" s="329" t="s">
        <v>674</v>
      </c>
      <c r="F2830" s="329" t="s">
        <v>151</v>
      </c>
      <c r="G2830" s="329" t="s">
        <v>105</v>
      </c>
      <c r="H2830" s="4" t="str">
        <f t="shared" si="158"/>
        <v xml:space="preserve">Ⅷ-6-高-2年間140日以上(常駐を除く) </v>
      </c>
      <c r="J2830" s="4">
        <f t="shared" si="159"/>
        <v>1</v>
      </c>
    </row>
    <row r="2831" spans="1:10">
      <c r="A2831" s="614"/>
      <c r="B2831" s="615" t="s">
        <v>752</v>
      </c>
      <c r="C2831" s="628"/>
      <c r="D2831" s="659">
        <f>委員会8頁!H$5</f>
        <v>0</v>
      </c>
      <c r="E2831" s="329" t="s">
        <v>674</v>
      </c>
      <c r="F2831" s="329" t="s">
        <v>151</v>
      </c>
      <c r="G2831" s="329" t="s">
        <v>105</v>
      </c>
      <c r="H2831" s="4" t="str">
        <f t="shared" si="158"/>
        <v>Ⅷ-6-高-3年間139日～70日</v>
      </c>
      <c r="J2831" s="4">
        <f t="shared" si="159"/>
        <v>1</v>
      </c>
    </row>
    <row r="2832" spans="1:10">
      <c r="A2832" s="614"/>
      <c r="B2832" s="894" t="s">
        <v>753</v>
      </c>
      <c r="C2832" s="628"/>
      <c r="D2832" s="659">
        <f>委員会8頁!H$6</f>
        <v>0</v>
      </c>
      <c r="E2832" s="329" t="s">
        <v>674</v>
      </c>
      <c r="F2832" s="329" t="s">
        <v>151</v>
      </c>
      <c r="G2832" s="329" t="s">
        <v>105</v>
      </c>
      <c r="H2832" s="4" t="str">
        <f t="shared" si="158"/>
        <v>Ⅷ-6-高-4年間69日～35日</v>
      </c>
      <c r="J2832" s="4">
        <f t="shared" si="159"/>
        <v>1</v>
      </c>
    </row>
    <row r="2833" spans="1:10">
      <c r="A2833" s="614"/>
      <c r="B2833" s="615" t="s">
        <v>754</v>
      </c>
      <c r="C2833" s="628"/>
      <c r="D2833" s="659">
        <f>委員会8頁!H$7</f>
        <v>0</v>
      </c>
      <c r="E2833" s="329" t="s">
        <v>674</v>
      </c>
      <c r="F2833" s="329" t="s">
        <v>151</v>
      </c>
      <c r="G2833" s="329" t="s">
        <v>105</v>
      </c>
      <c r="H2833" s="4" t="str">
        <f t="shared" si="158"/>
        <v>Ⅷ-6-高-5年間34日～20日</v>
      </c>
      <c r="J2833" s="4">
        <f t="shared" si="159"/>
        <v>1</v>
      </c>
    </row>
    <row r="2834" spans="1:10">
      <c r="A2834" s="614"/>
      <c r="B2834" s="615" t="s">
        <v>755</v>
      </c>
      <c r="C2834" s="628"/>
      <c r="D2834" s="659">
        <f>委員会8頁!H$8</f>
        <v>0</v>
      </c>
      <c r="E2834" s="329" t="s">
        <v>674</v>
      </c>
      <c r="F2834" s="329" t="s">
        <v>151</v>
      </c>
      <c r="G2834" s="329" t="s">
        <v>105</v>
      </c>
      <c r="H2834" s="4" t="str">
        <f t="shared" si="158"/>
        <v>Ⅷ-6-高-6年間19日～10日</v>
      </c>
      <c r="J2834" s="4">
        <f t="shared" si="159"/>
        <v>1</v>
      </c>
    </row>
    <row r="2835" spans="1:10">
      <c r="A2835" s="614"/>
      <c r="B2835" s="894" t="s">
        <v>756</v>
      </c>
      <c r="C2835" s="628"/>
      <c r="D2835" s="659">
        <f>委員会8頁!H$9</f>
        <v>0</v>
      </c>
      <c r="E2835" s="329" t="s">
        <v>674</v>
      </c>
      <c r="F2835" s="329" t="s">
        <v>151</v>
      </c>
      <c r="G2835" s="329" t="s">
        <v>105</v>
      </c>
      <c r="H2835" s="4" t="str">
        <f t="shared" si="158"/>
        <v>Ⅷ-6-高-7年間9日～1日</v>
      </c>
      <c r="J2835" s="4">
        <f t="shared" si="159"/>
        <v>1</v>
      </c>
    </row>
    <row r="2836" spans="1:10">
      <c r="A2836" s="614"/>
      <c r="B2836" s="894" t="s">
        <v>757</v>
      </c>
      <c r="C2836" s="628"/>
      <c r="D2836" s="659">
        <f>委員会8頁!H$10</f>
        <v>0</v>
      </c>
      <c r="E2836" s="329" t="s">
        <v>674</v>
      </c>
      <c r="F2836" s="329" t="s">
        <v>151</v>
      </c>
      <c r="G2836" s="329" t="s">
        <v>105</v>
      </c>
      <c r="H2836" s="4" t="str">
        <f t="shared" si="158"/>
        <v xml:space="preserve">Ⅷ-6-高-8年間0日(配置実績なし) </v>
      </c>
      <c r="J2836" s="4">
        <f t="shared" si="159"/>
        <v>1</v>
      </c>
    </row>
    <row r="2837" spans="1:10">
      <c r="A2837" s="617"/>
      <c r="B2837" s="618" t="s">
        <v>149</v>
      </c>
      <c r="C2837" s="905"/>
      <c r="D2837" s="820">
        <f>委員会8頁!H$11</f>
        <v>0</v>
      </c>
      <c r="E2837" s="329" t="s">
        <v>674</v>
      </c>
      <c r="F2837" s="329" t="s">
        <v>151</v>
      </c>
      <c r="G2837" s="329" t="s">
        <v>105</v>
      </c>
      <c r="H2837" s="4" t="str">
        <f t="shared" si="158"/>
        <v>Ⅷ-6-高-計</v>
      </c>
      <c r="J2837" s="4">
        <f t="shared" si="159"/>
        <v>1</v>
      </c>
    </row>
    <row r="2838" spans="1:10">
      <c r="A2838" s="4" t="s">
        <v>759</v>
      </c>
      <c r="B2838" s="613"/>
      <c r="C2838" s="905"/>
      <c r="D2838" s="906"/>
      <c r="H2838" s="332" t="str">
        <f>A2838</f>
        <v>7．スクールソーシャルワーカーの活動日数別学校数</v>
      </c>
      <c r="J2838" s="4">
        <f t="shared" si="159"/>
        <v>1</v>
      </c>
    </row>
    <row r="2839" spans="1:10">
      <c r="A2839" s="891" t="s">
        <v>760</v>
      </c>
      <c r="B2839" s="892" t="s">
        <v>750</v>
      </c>
      <c r="C2839" s="637"/>
      <c r="D2839" s="844">
        <f>委員会8頁!E$20</f>
        <v>0</v>
      </c>
      <c r="E2839" s="329" t="s">
        <v>674</v>
      </c>
      <c r="F2839" s="329" t="s">
        <v>158</v>
      </c>
      <c r="G2839" s="329" t="s">
        <v>761</v>
      </c>
      <c r="H2839" s="4" t="str">
        <f t="shared" si="158"/>
        <v>Ⅷ-7-中学校区-1常駐</v>
      </c>
      <c r="J2839" s="4">
        <f t="shared" si="159"/>
        <v>1</v>
      </c>
    </row>
    <row r="2840" spans="1:10">
      <c r="A2840" s="614"/>
      <c r="B2840" s="615" t="s">
        <v>762</v>
      </c>
      <c r="C2840" s="628"/>
      <c r="D2840" s="676">
        <f>委員会8頁!E$21</f>
        <v>0</v>
      </c>
      <c r="E2840" s="329" t="s">
        <v>674</v>
      </c>
      <c r="F2840" s="329" t="s">
        <v>158</v>
      </c>
      <c r="G2840" s="329" t="s">
        <v>761</v>
      </c>
      <c r="H2840" s="4" t="str">
        <f t="shared" si="158"/>
        <v xml:space="preserve">Ⅷ-7-中学校区-2年間168日以上(常駐を除く) </v>
      </c>
      <c r="J2840" s="4">
        <f t="shared" si="159"/>
        <v>1</v>
      </c>
    </row>
    <row r="2841" spans="1:10">
      <c r="A2841" s="614"/>
      <c r="B2841" s="615" t="s">
        <v>763</v>
      </c>
      <c r="C2841" s="628"/>
      <c r="D2841" s="676">
        <f>委員会8頁!E$22</f>
        <v>0</v>
      </c>
      <c r="E2841" s="329" t="s">
        <v>674</v>
      </c>
      <c r="F2841" s="329" t="s">
        <v>158</v>
      </c>
      <c r="G2841" s="329" t="s">
        <v>761</v>
      </c>
      <c r="H2841" s="4" t="str">
        <f t="shared" si="158"/>
        <v>Ⅷ-7-中学校区-3年間167日～84日</v>
      </c>
      <c r="J2841" s="4">
        <f t="shared" si="159"/>
        <v>1</v>
      </c>
    </row>
    <row r="2842" spans="1:10">
      <c r="A2842" s="614"/>
      <c r="B2842" s="894" t="s">
        <v>764</v>
      </c>
      <c r="C2842" s="628"/>
      <c r="D2842" s="676">
        <f>委員会8頁!E$23</f>
        <v>0</v>
      </c>
      <c r="E2842" s="329" t="s">
        <v>674</v>
      </c>
      <c r="F2842" s="329" t="s">
        <v>158</v>
      </c>
      <c r="G2842" s="329" t="s">
        <v>761</v>
      </c>
      <c r="H2842" s="4" t="str">
        <f t="shared" si="158"/>
        <v>Ⅷ-7-中学校区-4年間83日～42日</v>
      </c>
      <c r="J2842" s="4">
        <f t="shared" si="159"/>
        <v>1</v>
      </c>
    </row>
    <row r="2843" spans="1:10">
      <c r="A2843" s="614"/>
      <c r="B2843" s="615" t="s">
        <v>765</v>
      </c>
      <c r="C2843" s="628"/>
      <c r="D2843" s="676">
        <f>委員会8頁!E$24</f>
        <v>0</v>
      </c>
      <c r="E2843" s="329" t="s">
        <v>674</v>
      </c>
      <c r="F2843" s="329" t="s">
        <v>158</v>
      </c>
      <c r="G2843" s="329" t="s">
        <v>761</v>
      </c>
      <c r="H2843" s="4" t="str">
        <f t="shared" si="158"/>
        <v>Ⅷ-7-中学校区-5年間41日～20日</v>
      </c>
      <c r="J2843" s="4">
        <f t="shared" si="159"/>
        <v>1</v>
      </c>
    </row>
    <row r="2844" spans="1:10">
      <c r="A2844" s="614"/>
      <c r="B2844" s="615" t="s">
        <v>755</v>
      </c>
      <c r="C2844" s="628"/>
      <c r="D2844" s="676">
        <f>委員会8頁!E$25</f>
        <v>0</v>
      </c>
      <c r="E2844" s="329" t="s">
        <v>674</v>
      </c>
      <c r="F2844" s="329" t="s">
        <v>158</v>
      </c>
      <c r="G2844" s="329" t="s">
        <v>761</v>
      </c>
      <c r="H2844" s="4" t="str">
        <f t="shared" si="158"/>
        <v>Ⅷ-7-中学校区-6年間19日～10日</v>
      </c>
      <c r="J2844" s="4">
        <f t="shared" si="159"/>
        <v>1</v>
      </c>
    </row>
    <row r="2845" spans="1:10">
      <c r="A2845" s="614"/>
      <c r="B2845" s="894" t="s">
        <v>756</v>
      </c>
      <c r="C2845" s="628"/>
      <c r="D2845" s="676">
        <f>委員会8頁!E$26</f>
        <v>0</v>
      </c>
      <c r="E2845" s="329" t="s">
        <v>674</v>
      </c>
      <c r="F2845" s="329" t="s">
        <v>158</v>
      </c>
      <c r="G2845" s="329" t="s">
        <v>761</v>
      </c>
      <c r="H2845" s="4" t="str">
        <f t="shared" si="158"/>
        <v>Ⅷ-7-中学校区-7年間9日～1日</v>
      </c>
      <c r="J2845" s="4">
        <f t="shared" si="159"/>
        <v>1</v>
      </c>
    </row>
    <row r="2846" spans="1:10">
      <c r="A2846" s="614"/>
      <c r="B2846" s="894" t="s">
        <v>757</v>
      </c>
      <c r="C2846" s="628"/>
      <c r="D2846" s="676">
        <f>委員会8頁!E$27</f>
        <v>0</v>
      </c>
      <c r="E2846" s="329" t="s">
        <v>674</v>
      </c>
      <c r="F2846" s="329" t="s">
        <v>158</v>
      </c>
      <c r="G2846" s="329" t="s">
        <v>761</v>
      </c>
      <c r="H2846" s="4" t="str">
        <f t="shared" si="158"/>
        <v xml:space="preserve">Ⅷ-7-中学校区-8年間0日(配置実績なし) </v>
      </c>
      <c r="J2846" s="4">
        <f t="shared" si="159"/>
        <v>1</v>
      </c>
    </row>
    <row r="2847" spans="1:10">
      <c r="A2847" s="614"/>
      <c r="B2847" s="894" t="s">
        <v>149</v>
      </c>
      <c r="C2847" s="905"/>
      <c r="D2847" s="820">
        <f>委員会8頁!E$28</f>
        <v>0</v>
      </c>
      <c r="E2847" s="329" t="s">
        <v>674</v>
      </c>
      <c r="F2847" s="329" t="s">
        <v>158</v>
      </c>
      <c r="G2847" s="329" t="s">
        <v>761</v>
      </c>
      <c r="H2847" s="4" t="str">
        <f t="shared" si="158"/>
        <v>Ⅷ-7-中学校区-計</v>
      </c>
      <c r="J2847" s="4">
        <f t="shared" si="159"/>
        <v>1</v>
      </c>
    </row>
    <row r="2848" spans="1:10">
      <c r="A2848" s="891" t="s">
        <v>94</v>
      </c>
      <c r="B2848" s="892" t="s">
        <v>750</v>
      </c>
      <c r="C2848" s="637"/>
      <c r="D2848" s="676">
        <f>委員会8頁!F$20</f>
        <v>0</v>
      </c>
      <c r="E2848" s="329" t="s">
        <v>674</v>
      </c>
      <c r="F2848" s="329" t="s">
        <v>158</v>
      </c>
      <c r="G2848" s="329" t="s">
        <v>98</v>
      </c>
      <c r="H2848" s="4" t="str">
        <f t="shared" si="158"/>
        <v>Ⅷ-7-小-1常駐</v>
      </c>
      <c r="J2848" s="4">
        <f t="shared" si="159"/>
        <v>1</v>
      </c>
    </row>
    <row r="2849" spans="1:10">
      <c r="A2849" s="614"/>
      <c r="B2849" s="615" t="s">
        <v>762</v>
      </c>
      <c r="C2849" s="628"/>
      <c r="D2849" s="659">
        <f>委員会8頁!F$21</f>
        <v>0</v>
      </c>
      <c r="E2849" s="329" t="s">
        <v>674</v>
      </c>
      <c r="F2849" s="329" t="s">
        <v>158</v>
      </c>
      <c r="G2849" s="329" t="s">
        <v>98</v>
      </c>
      <c r="H2849" s="4" t="str">
        <f t="shared" si="158"/>
        <v xml:space="preserve">Ⅷ-7-小-2年間168日以上(常駐を除く) </v>
      </c>
      <c r="J2849" s="4">
        <f t="shared" si="159"/>
        <v>1</v>
      </c>
    </row>
    <row r="2850" spans="1:10">
      <c r="A2850" s="614"/>
      <c r="B2850" s="615" t="s">
        <v>763</v>
      </c>
      <c r="C2850" s="628"/>
      <c r="D2850" s="659">
        <f>委員会8頁!F$22</f>
        <v>0</v>
      </c>
      <c r="E2850" s="329" t="s">
        <v>674</v>
      </c>
      <c r="F2850" s="329" t="s">
        <v>158</v>
      </c>
      <c r="G2850" s="329" t="s">
        <v>98</v>
      </c>
      <c r="H2850" s="4" t="str">
        <f t="shared" si="158"/>
        <v>Ⅷ-7-小-3年間167日～84日</v>
      </c>
      <c r="J2850" s="4">
        <f t="shared" si="159"/>
        <v>1</v>
      </c>
    </row>
    <row r="2851" spans="1:10">
      <c r="A2851" s="614"/>
      <c r="B2851" s="894" t="s">
        <v>764</v>
      </c>
      <c r="C2851" s="628"/>
      <c r="D2851" s="659">
        <f>委員会8頁!F$23</f>
        <v>0</v>
      </c>
      <c r="E2851" s="329" t="s">
        <v>674</v>
      </c>
      <c r="F2851" s="329" t="s">
        <v>158</v>
      </c>
      <c r="G2851" s="329" t="s">
        <v>98</v>
      </c>
      <c r="H2851" s="4" t="str">
        <f t="shared" si="158"/>
        <v>Ⅷ-7-小-4年間83日～42日</v>
      </c>
      <c r="J2851" s="4">
        <f t="shared" si="159"/>
        <v>1</v>
      </c>
    </row>
    <row r="2852" spans="1:10">
      <c r="A2852" s="614"/>
      <c r="B2852" s="615" t="s">
        <v>765</v>
      </c>
      <c r="C2852" s="628"/>
      <c r="D2852" s="659">
        <f>委員会8頁!F$24</f>
        <v>0</v>
      </c>
      <c r="E2852" s="329" t="s">
        <v>674</v>
      </c>
      <c r="F2852" s="329" t="s">
        <v>158</v>
      </c>
      <c r="G2852" s="329" t="s">
        <v>98</v>
      </c>
      <c r="H2852" s="4" t="str">
        <f t="shared" si="158"/>
        <v>Ⅷ-7-小-5年間41日～20日</v>
      </c>
      <c r="J2852" s="4">
        <f t="shared" si="159"/>
        <v>1</v>
      </c>
    </row>
    <row r="2853" spans="1:10">
      <c r="A2853" s="614"/>
      <c r="B2853" s="615" t="s">
        <v>755</v>
      </c>
      <c r="C2853" s="628"/>
      <c r="D2853" s="659">
        <f>委員会8頁!F$25</f>
        <v>0</v>
      </c>
      <c r="E2853" s="329" t="s">
        <v>674</v>
      </c>
      <c r="F2853" s="329" t="s">
        <v>158</v>
      </c>
      <c r="G2853" s="329" t="s">
        <v>98</v>
      </c>
      <c r="H2853" s="4" t="str">
        <f t="shared" si="158"/>
        <v>Ⅷ-7-小-6年間19日～10日</v>
      </c>
      <c r="J2853" s="4">
        <f t="shared" si="159"/>
        <v>1</v>
      </c>
    </row>
    <row r="2854" spans="1:10">
      <c r="A2854" s="614"/>
      <c r="B2854" s="615" t="s">
        <v>756</v>
      </c>
      <c r="C2854" s="628"/>
      <c r="D2854" s="659">
        <f>委員会8頁!F$26</f>
        <v>0</v>
      </c>
      <c r="E2854" s="329" t="s">
        <v>674</v>
      </c>
      <c r="F2854" s="329" t="s">
        <v>158</v>
      </c>
      <c r="G2854" s="329" t="s">
        <v>98</v>
      </c>
      <c r="H2854" s="4" t="str">
        <f t="shared" si="158"/>
        <v>Ⅷ-7-小-7年間9日～1日</v>
      </c>
      <c r="J2854" s="4">
        <f t="shared" si="159"/>
        <v>1</v>
      </c>
    </row>
    <row r="2855" spans="1:10">
      <c r="A2855" s="614"/>
      <c r="B2855" s="615" t="s">
        <v>757</v>
      </c>
      <c r="C2855" s="628"/>
      <c r="D2855" s="659">
        <f>委員会8頁!F$27</f>
        <v>0</v>
      </c>
      <c r="E2855" s="329" t="s">
        <v>674</v>
      </c>
      <c r="F2855" s="329" t="s">
        <v>158</v>
      </c>
      <c r="G2855" s="329" t="s">
        <v>98</v>
      </c>
      <c r="H2855" s="4" t="str">
        <f t="shared" si="158"/>
        <v xml:space="preserve">Ⅷ-7-小-8年間0日(配置実績なし) </v>
      </c>
      <c r="J2855" s="4">
        <f t="shared" si="159"/>
        <v>1</v>
      </c>
    </row>
    <row r="2856" spans="1:10">
      <c r="A2856" s="614"/>
      <c r="B2856" s="894" t="s">
        <v>149</v>
      </c>
      <c r="C2856" s="905"/>
      <c r="D2856" s="820">
        <f>委員会8頁!F$28</f>
        <v>0</v>
      </c>
      <c r="E2856" s="329" t="s">
        <v>674</v>
      </c>
      <c r="F2856" s="329" t="s">
        <v>158</v>
      </c>
      <c r="G2856" s="329" t="s">
        <v>98</v>
      </c>
      <c r="H2856" s="4" t="str">
        <f t="shared" si="158"/>
        <v>Ⅷ-7-小-計</v>
      </c>
      <c r="J2856" s="4">
        <f t="shared" si="159"/>
        <v>1</v>
      </c>
    </row>
    <row r="2857" spans="1:10">
      <c r="A2857" s="891" t="s">
        <v>102</v>
      </c>
      <c r="B2857" s="892" t="s">
        <v>750</v>
      </c>
      <c r="C2857" s="637"/>
      <c r="D2857" s="676">
        <f>委員会8頁!G$20</f>
        <v>0</v>
      </c>
      <c r="E2857" s="329" t="s">
        <v>674</v>
      </c>
      <c r="F2857" s="329" t="s">
        <v>158</v>
      </c>
      <c r="G2857" s="329" t="s">
        <v>103</v>
      </c>
      <c r="H2857" s="4" t="str">
        <f t="shared" si="158"/>
        <v>Ⅷ-7-中-1常駐</v>
      </c>
      <c r="J2857" s="4">
        <f t="shared" si="159"/>
        <v>1</v>
      </c>
    </row>
    <row r="2858" spans="1:10">
      <c r="A2858" s="614"/>
      <c r="B2858" s="615" t="s">
        <v>762</v>
      </c>
      <c r="C2858" s="628"/>
      <c r="D2858" s="659">
        <f>委員会8頁!G$21</f>
        <v>0</v>
      </c>
      <c r="E2858" s="329" t="s">
        <v>674</v>
      </c>
      <c r="F2858" s="329" t="s">
        <v>158</v>
      </c>
      <c r="G2858" s="329" t="s">
        <v>103</v>
      </c>
      <c r="H2858" s="4" t="str">
        <f t="shared" si="158"/>
        <v xml:space="preserve">Ⅷ-7-中-2年間168日以上(常駐を除く) </v>
      </c>
      <c r="J2858" s="4">
        <f t="shared" si="159"/>
        <v>1</v>
      </c>
    </row>
    <row r="2859" spans="1:10">
      <c r="A2859" s="614"/>
      <c r="B2859" s="615" t="s">
        <v>763</v>
      </c>
      <c r="C2859" s="628"/>
      <c r="D2859" s="659">
        <f>委員会8頁!G$22</f>
        <v>0</v>
      </c>
      <c r="E2859" s="329" t="s">
        <v>674</v>
      </c>
      <c r="F2859" s="329" t="s">
        <v>158</v>
      </c>
      <c r="G2859" s="329" t="s">
        <v>103</v>
      </c>
      <c r="H2859" s="4" t="str">
        <f t="shared" si="158"/>
        <v>Ⅷ-7-中-3年間167日～84日</v>
      </c>
      <c r="J2859" s="4">
        <f t="shared" si="159"/>
        <v>1</v>
      </c>
    </row>
    <row r="2860" spans="1:10">
      <c r="A2860" s="614"/>
      <c r="B2860" s="894" t="s">
        <v>764</v>
      </c>
      <c r="C2860" s="628"/>
      <c r="D2860" s="659">
        <f>委員会8頁!G$23</f>
        <v>0</v>
      </c>
      <c r="E2860" s="329" t="s">
        <v>674</v>
      </c>
      <c r="F2860" s="329" t="s">
        <v>158</v>
      </c>
      <c r="G2860" s="329" t="s">
        <v>103</v>
      </c>
      <c r="H2860" s="4" t="str">
        <f t="shared" si="158"/>
        <v>Ⅷ-7-中-4年間83日～42日</v>
      </c>
      <c r="J2860" s="4">
        <f t="shared" si="159"/>
        <v>1</v>
      </c>
    </row>
    <row r="2861" spans="1:10">
      <c r="A2861" s="614"/>
      <c r="B2861" s="615" t="s">
        <v>765</v>
      </c>
      <c r="C2861" s="628"/>
      <c r="D2861" s="659">
        <f>委員会8頁!G$24</f>
        <v>0</v>
      </c>
      <c r="E2861" s="329" t="s">
        <v>674</v>
      </c>
      <c r="F2861" s="329" t="s">
        <v>158</v>
      </c>
      <c r="G2861" s="329" t="s">
        <v>103</v>
      </c>
      <c r="H2861" s="4" t="str">
        <f t="shared" si="158"/>
        <v>Ⅷ-7-中-5年間41日～20日</v>
      </c>
      <c r="J2861" s="4">
        <f t="shared" si="159"/>
        <v>1</v>
      </c>
    </row>
    <row r="2862" spans="1:10">
      <c r="A2862" s="614"/>
      <c r="B2862" s="615" t="s">
        <v>755</v>
      </c>
      <c r="C2862" s="628"/>
      <c r="D2862" s="659">
        <f>委員会8頁!G$25</f>
        <v>0</v>
      </c>
      <c r="E2862" s="329" t="s">
        <v>674</v>
      </c>
      <c r="F2862" s="329" t="s">
        <v>158</v>
      </c>
      <c r="G2862" s="329" t="s">
        <v>103</v>
      </c>
      <c r="H2862" s="4" t="str">
        <f t="shared" si="158"/>
        <v>Ⅷ-7-中-6年間19日～10日</v>
      </c>
      <c r="J2862" s="4">
        <f t="shared" si="159"/>
        <v>1</v>
      </c>
    </row>
    <row r="2863" spans="1:10">
      <c r="A2863" s="614"/>
      <c r="B2863" s="894" t="s">
        <v>756</v>
      </c>
      <c r="C2863" s="628"/>
      <c r="D2863" s="659">
        <f>委員会8頁!G$26</f>
        <v>0</v>
      </c>
      <c r="E2863" s="329" t="s">
        <v>674</v>
      </c>
      <c r="F2863" s="329" t="s">
        <v>158</v>
      </c>
      <c r="G2863" s="329" t="s">
        <v>103</v>
      </c>
      <c r="H2863" s="4" t="str">
        <f t="shared" si="158"/>
        <v>Ⅷ-7-中-7年間9日～1日</v>
      </c>
      <c r="J2863" s="4">
        <f t="shared" si="159"/>
        <v>1</v>
      </c>
    </row>
    <row r="2864" spans="1:10">
      <c r="A2864" s="614"/>
      <c r="B2864" s="894" t="s">
        <v>757</v>
      </c>
      <c r="C2864" s="628"/>
      <c r="D2864" s="659">
        <f>委員会8頁!G$27</f>
        <v>0</v>
      </c>
      <c r="E2864" s="329" t="s">
        <v>674</v>
      </c>
      <c r="F2864" s="329" t="s">
        <v>158</v>
      </c>
      <c r="G2864" s="329" t="s">
        <v>103</v>
      </c>
      <c r="H2864" s="4" t="str">
        <f t="shared" si="158"/>
        <v xml:space="preserve">Ⅷ-7-中-8年間0日(配置実績なし) </v>
      </c>
      <c r="J2864" s="4">
        <f t="shared" si="159"/>
        <v>1</v>
      </c>
    </row>
    <row r="2865" spans="1:10">
      <c r="A2865" s="614"/>
      <c r="B2865" s="894" t="s">
        <v>149</v>
      </c>
      <c r="C2865" s="905"/>
      <c r="D2865" s="820">
        <f>委員会8頁!G$28</f>
        <v>0</v>
      </c>
      <c r="E2865" s="329" t="s">
        <v>674</v>
      </c>
      <c r="F2865" s="329" t="s">
        <v>158</v>
      </c>
      <c r="G2865" s="329" t="s">
        <v>103</v>
      </c>
      <c r="H2865" s="4" t="str">
        <f t="shared" si="158"/>
        <v>Ⅷ-7-中-計</v>
      </c>
      <c r="J2865" s="4">
        <f t="shared" si="159"/>
        <v>1</v>
      </c>
    </row>
    <row r="2866" spans="1:10">
      <c r="A2866" s="907" t="s">
        <v>104</v>
      </c>
      <c r="B2866" s="892" t="s">
        <v>750</v>
      </c>
      <c r="C2866" s="637"/>
      <c r="D2866" s="676">
        <f>委員会8頁!H$20</f>
        <v>0</v>
      </c>
      <c r="E2866" s="329" t="s">
        <v>674</v>
      </c>
      <c r="F2866" s="329" t="s">
        <v>158</v>
      </c>
      <c r="G2866" s="329" t="s">
        <v>105</v>
      </c>
      <c r="H2866" s="4" t="str">
        <f t="shared" si="158"/>
        <v>Ⅷ-7-高-1常駐</v>
      </c>
      <c r="J2866" s="4">
        <f t="shared" si="159"/>
        <v>1</v>
      </c>
    </row>
    <row r="2867" spans="1:10">
      <c r="A2867" s="620"/>
      <c r="B2867" s="615" t="s">
        <v>762</v>
      </c>
      <c r="C2867" s="628"/>
      <c r="D2867" s="659">
        <f>委員会8頁!H$21</f>
        <v>0</v>
      </c>
      <c r="E2867" s="329" t="s">
        <v>674</v>
      </c>
      <c r="F2867" s="329" t="s">
        <v>158</v>
      </c>
      <c r="G2867" s="329" t="s">
        <v>105</v>
      </c>
      <c r="H2867" s="4" t="str">
        <f t="shared" si="158"/>
        <v xml:space="preserve">Ⅷ-7-高-2年間168日以上(常駐を除く) </v>
      </c>
      <c r="J2867" s="4">
        <f t="shared" si="159"/>
        <v>1</v>
      </c>
    </row>
    <row r="2868" spans="1:10">
      <c r="A2868" s="620"/>
      <c r="B2868" s="615" t="s">
        <v>763</v>
      </c>
      <c r="C2868" s="628"/>
      <c r="D2868" s="659">
        <f>委員会8頁!H$22</f>
        <v>0</v>
      </c>
      <c r="E2868" s="329" t="s">
        <v>674</v>
      </c>
      <c r="F2868" s="329" t="s">
        <v>158</v>
      </c>
      <c r="G2868" s="329" t="s">
        <v>105</v>
      </c>
      <c r="H2868" s="4" t="str">
        <f t="shared" si="158"/>
        <v>Ⅷ-7-高-3年間167日～84日</v>
      </c>
      <c r="J2868" s="4">
        <f t="shared" si="159"/>
        <v>1</v>
      </c>
    </row>
    <row r="2869" spans="1:10">
      <c r="A2869" s="620"/>
      <c r="B2869" s="894" t="s">
        <v>764</v>
      </c>
      <c r="C2869" s="628"/>
      <c r="D2869" s="659">
        <f>委員会8頁!H$23</f>
        <v>0</v>
      </c>
      <c r="E2869" s="329" t="s">
        <v>674</v>
      </c>
      <c r="F2869" s="329" t="s">
        <v>158</v>
      </c>
      <c r="G2869" s="329" t="s">
        <v>105</v>
      </c>
      <c r="H2869" s="4" t="str">
        <f t="shared" si="158"/>
        <v>Ⅷ-7-高-4年間83日～42日</v>
      </c>
      <c r="J2869" s="4">
        <f t="shared" si="159"/>
        <v>1</v>
      </c>
    </row>
    <row r="2870" spans="1:10">
      <c r="A2870" s="620"/>
      <c r="B2870" s="615" t="s">
        <v>765</v>
      </c>
      <c r="C2870" s="628"/>
      <c r="D2870" s="659">
        <f>委員会8頁!H$24</f>
        <v>0</v>
      </c>
      <c r="E2870" s="329" t="s">
        <v>674</v>
      </c>
      <c r="F2870" s="329" t="s">
        <v>158</v>
      </c>
      <c r="G2870" s="329" t="s">
        <v>105</v>
      </c>
      <c r="H2870" s="4" t="str">
        <f t="shared" si="158"/>
        <v>Ⅷ-7-高-5年間41日～20日</v>
      </c>
      <c r="J2870" s="4">
        <f t="shared" si="159"/>
        <v>1</v>
      </c>
    </row>
    <row r="2871" spans="1:10">
      <c r="A2871" s="620"/>
      <c r="B2871" s="615" t="s">
        <v>755</v>
      </c>
      <c r="C2871" s="628"/>
      <c r="D2871" s="659">
        <f>委員会8頁!H$25</f>
        <v>0</v>
      </c>
      <c r="E2871" s="329" t="s">
        <v>674</v>
      </c>
      <c r="F2871" s="329" t="s">
        <v>158</v>
      </c>
      <c r="G2871" s="329" t="s">
        <v>105</v>
      </c>
      <c r="H2871" s="4" t="str">
        <f t="shared" si="158"/>
        <v>Ⅷ-7-高-6年間19日～10日</v>
      </c>
      <c r="J2871" s="4">
        <f t="shared" si="159"/>
        <v>1</v>
      </c>
    </row>
    <row r="2872" spans="1:10">
      <c r="A2872" s="620"/>
      <c r="B2872" s="615" t="s">
        <v>756</v>
      </c>
      <c r="C2872" s="628"/>
      <c r="D2872" s="659">
        <f>委員会8頁!H$26</f>
        <v>0</v>
      </c>
      <c r="E2872" s="329" t="s">
        <v>674</v>
      </c>
      <c r="F2872" s="329" t="s">
        <v>158</v>
      </c>
      <c r="G2872" s="329" t="s">
        <v>105</v>
      </c>
      <c r="H2872" s="4" t="str">
        <f t="shared" si="158"/>
        <v>Ⅷ-7-高-7年間9日～1日</v>
      </c>
      <c r="J2872" s="4">
        <f t="shared" si="159"/>
        <v>1</v>
      </c>
    </row>
    <row r="2873" spans="1:10">
      <c r="A2873" s="620"/>
      <c r="B2873" s="615" t="s">
        <v>757</v>
      </c>
      <c r="C2873" s="628"/>
      <c r="D2873" s="659">
        <f>委員会8頁!H$27</f>
        <v>0</v>
      </c>
      <c r="E2873" s="329" t="s">
        <v>674</v>
      </c>
      <c r="F2873" s="329" t="s">
        <v>158</v>
      </c>
      <c r="G2873" s="329" t="s">
        <v>105</v>
      </c>
      <c r="H2873" s="4" t="str">
        <f t="shared" si="158"/>
        <v xml:space="preserve">Ⅷ-7-高-8年間0日(配置実績なし) </v>
      </c>
      <c r="J2873" s="4">
        <f t="shared" si="159"/>
        <v>1</v>
      </c>
    </row>
    <row r="2874" spans="1:10">
      <c r="A2874" s="621"/>
      <c r="B2874" s="618" t="s">
        <v>149</v>
      </c>
      <c r="C2874" s="905"/>
      <c r="D2874" s="820">
        <f>委員会8頁!H$28</f>
        <v>0</v>
      </c>
      <c r="E2874" s="329" t="s">
        <v>674</v>
      </c>
      <c r="F2874" s="329" t="s">
        <v>158</v>
      </c>
      <c r="G2874" s="329" t="s">
        <v>105</v>
      </c>
      <c r="H2874" s="4" t="str">
        <f t="shared" si="158"/>
        <v>Ⅷ-7-高-計</v>
      </c>
      <c r="J2874" s="4">
        <f t="shared" si="159"/>
        <v>1</v>
      </c>
    </row>
    <row r="2875" spans="1:10">
      <c r="A2875" s="335" t="s">
        <v>766</v>
      </c>
      <c r="H2875" s="4" t="str">
        <f>A2875</f>
        <v>以降、確認作業用参考情報</v>
      </c>
      <c r="J2875" s="4">
        <f t="shared" si="159"/>
        <v>1</v>
      </c>
    </row>
    <row r="2876" spans="1:10">
      <c r="A2876" s="611" t="s">
        <v>767</v>
      </c>
      <c r="B2876" s="908" t="s">
        <v>768</v>
      </c>
      <c r="C2876" s="803"/>
      <c r="D2876" s="901">
        <f>学校４頁!AF19</f>
        <v>0</v>
      </c>
      <c r="E2876" s="329" t="s">
        <v>769</v>
      </c>
      <c r="H2876" s="4" t="str">
        <f>E2876&amp;F2876&amp;G2876&amp;B2876</f>
        <v>参考-義務・前期課程</v>
      </c>
      <c r="J2876" s="4">
        <f t="shared" si="159"/>
        <v>1</v>
      </c>
    </row>
    <row r="2877" spans="1:10">
      <c r="A2877" s="469"/>
      <c r="B2877" s="471" t="s">
        <v>770</v>
      </c>
      <c r="C2877" s="9"/>
      <c r="D2877" s="668">
        <f>学校４頁!AG19</f>
        <v>0</v>
      </c>
      <c r="E2877" s="329" t="s">
        <v>769</v>
      </c>
      <c r="H2877" s="4" t="str">
        <f>E2877&amp;F2877&amp;G2877&amp;B2877</f>
        <v>参考-義務・後期課程</v>
      </c>
      <c r="J2877" s="4">
        <f t="shared" si="159"/>
        <v>1</v>
      </c>
    </row>
    <row r="2878" spans="1:10">
      <c r="A2878" s="469"/>
      <c r="B2878" s="471" t="s">
        <v>771</v>
      </c>
      <c r="C2878" s="9"/>
      <c r="D2878" s="668">
        <f>学校４頁!AI19</f>
        <v>0</v>
      </c>
      <c r="E2878" s="329" t="s">
        <v>769</v>
      </c>
      <c r="H2878" s="4" t="str">
        <f>E2878&amp;F2878&amp;G2878&amp;B2878</f>
        <v>参考-中等・前期課程</v>
      </c>
      <c r="J2878" s="4">
        <f t="shared" si="159"/>
        <v>1</v>
      </c>
    </row>
    <row r="2879" spans="1:10">
      <c r="A2879" s="470"/>
      <c r="B2879" s="909" t="s">
        <v>772</v>
      </c>
      <c r="C2879" s="812"/>
      <c r="D2879" s="900">
        <f>学校４頁!AJ19</f>
        <v>0</v>
      </c>
      <c r="E2879" s="329" t="s">
        <v>769</v>
      </c>
      <c r="H2879" s="4" t="str">
        <f>E2879&amp;F2879&amp;G2879&amp;B2879</f>
        <v>参考-中等・後期課程</v>
      </c>
      <c r="J2879" s="4">
        <f t="shared" si="159"/>
        <v>1</v>
      </c>
    </row>
    <row r="2880" spans="1:10">
      <c r="A2880" s="335" t="s">
        <v>773</v>
      </c>
      <c r="D2880" s="669"/>
      <c r="H2880" s="4" t="str">
        <f>A2880</f>
        <v>学校確認シート</v>
      </c>
      <c r="J2880" s="4">
        <f t="shared" si="159"/>
        <v>1</v>
      </c>
    </row>
    <row r="2881" spans="1:10">
      <c r="A2881" s="611"/>
      <c r="B2881" s="611" t="s">
        <v>774</v>
      </c>
      <c r="C2881" s="910"/>
      <c r="D2881" s="911" t="str">
        <f>学校確認シート!B32</f>
        <v>エラーあり</v>
      </c>
      <c r="E2881" s="329" t="s">
        <v>769</v>
      </c>
      <c r="F2881" s="329" t="s">
        <v>775</v>
      </c>
      <c r="H2881" s="4" t="str">
        <f>E2881&amp;F2881&amp;G2881&amp;B2881</f>
        <v>参考-学校-エラー</v>
      </c>
      <c r="J2881" s="4">
        <f t="shared" si="159"/>
        <v>1</v>
      </c>
    </row>
    <row r="2882" spans="1:10">
      <c r="A2882" s="611" t="s">
        <v>776</v>
      </c>
      <c r="B2882" s="908" t="s">
        <v>94</v>
      </c>
      <c r="C2882" s="908"/>
      <c r="D2882" s="912">
        <f>学校確認シート!N14</f>
        <v>0</v>
      </c>
      <c r="E2882" s="329" t="s">
        <v>769</v>
      </c>
      <c r="F2882" s="329" t="s">
        <v>775</v>
      </c>
      <c r="G2882" s="329" t="s">
        <v>777</v>
      </c>
      <c r="H2882" s="4" t="str">
        <f>E2882&amp;F2882&amp;G2882&amp;B2882</f>
        <v>参考-学校-在籍-小学校</v>
      </c>
      <c r="J2882" s="4">
        <f t="shared" si="159"/>
        <v>1</v>
      </c>
    </row>
    <row r="2883" spans="1:10">
      <c r="A2883" s="469"/>
      <c r="B2883" s="471" t="s">
        <v>102</v>
      </c>
      <c r="C2883" s="471"/>
      <c r="D2883" s="671">
        <f>学校確認シート!O14</f>
        <v>0</v>
      </c>
      <c r="E2883" s="329" t="s">
        <v>769</v>
      </c>
      <c r="F2883" s="329" t="s">
        <v>775</v>
      </c>
      <c r="G2883" s="329" t="s">
        <v>777</v>
      </c>
      <c r="H2883" s="4" t="str">
        <f t="shared" ref="H2883:H2895" si="160">E2883&amp;F2883&amp;G2883&amp;B2883</f>
        <v>参考-学校-在籍-中学校</v>
      </c>
      <c r="J2883" s="4">
        <f t="shared" si="159"/>
        <v>1</v>
      </c>
    </row>
    <row r="2884" spans="1:10">
      <c r="A2884" s="469"/>
      <c r="B2884" s="471" t="s">
        <v>778</v>
      </c>
      <c r="C2884" s="471"/>
      <c r="D2884" s="671">
        <f>学校確認シート!P14</f>
        <v>0</v>
      </c>
      <c r="E2884" s="329" t="s">
        <v>769</v>
      </c>
      <c r="F2884" s="329" t="s">
        <v>775</v>
      </c>
      <c r="G2884" s="329" t="s">
        <v>777</v>
      </c>
      <c r="H2884" s="4" t="str">
        <f t="shared" si="160"/>
        <v>参考-学校-在籍-高校全日制</v>
      </c>
      <c r="J2884" s="4">
        <f t="shared" ref="J2884:J2903" si="161">COUNTIF($H$2:$H$2903,H2884)</f>
        <v>1</v>
      </c>
    </row>
    <row r="2885" spans="1:10">
      <c r="A2885" s="469"/>
      <c r="B2885" s="471" t="s">
        <v>779</v>
      </c>
      <c r="C2885" s="471"/>
      <c r="D2885" s="671">
        <f>学校確認シート!Q14</f>
        <v>0</v>
      </c>
      <c r="E2885" s="329" t="s">
        <v>769</v>
      </c>
      <c r="F2885" s="329" t="s">
        <v>775</v>
      </c>
      <c r="G2885" s="329" t="s">
        <v>777</v>
      </c>
      <c r="H2885" s="4" t="str">
        <f t="shared" si="160"/>
        <v>参考-学校-在籍-高校定時制</v>
      </c>
      <c r="J2885" s="4">
        <f t="shared" si="161"/>
        <v>1</v>
      </c>
    </row>
    <row r="2886" spans="1:10">
      <c r="A2886" s="469"/>
      <c r="B2886" s="471" t="s">
        <v>780</v>
      </c>
      <c r="C2886" s="471"/>
      <c r="D2886" s="671">
        <f>学校確認シート!R14</f>
        <v>0</v>
      </c>
      <c r="E2886" s="329" t="s">
        <v>769</v>
      </c>
      <c r="F2886" s="329" t="s">
        <v>775</v>
      </c>
      <c r="G2886" s="329" t="s">
        <v>777</v>
      </c>
      <c r="H2886" s="4" t="str">
        <f t="shared" si="160"/>
        <v>参考-学校-在籍-高校通信制</v>
      </c>
      <c r="J2886" s="4">
        <f t="shared" si="161"/>
        <v>1</v>
      </c>
    </row>
    <row r="2887" spans="1:10">
      <c r="A2887" s="469"/>
      <c r="B2887" s="471" t="s">
        <v>106</v>
      </c>
      <c r="C2887" s="471"/>
      <c r="D2887" s="671">
        <f>学校確認シート!S14</f>
        <v>0</v>
      </c>
      <c r="E2887" s="329" t="s">
        <v>769</v>
      </c>
      <c r="F2887" s="329" t="s">
        <v>775</v>
      </c>
      <c r="G2887" s="329" t="s">
        <v>777</v>
      </c>
      <c r="H2887" s="4" t="str">
        <f t="shared" si="160"/>
        <v>参考-学校-在籍-特別支援学校</v>
      </c>
      <c r="J2887" s="4">
        <f t="shared" si="161"/>
        <v>1</v>
      </c>
    </row>
    <row r="2888" spans="1:10">
      <c r="A2888" s="469"/>
      <c r="B2888" s="909" t="s">
        <v>149</v>
      </c>
      <c r="C2888" s="909"/>
      <c r="D2888" s="671">
        <f>学校確認シート!T14</f>
        <v>0</v>
      </c>
      <c r="E2888" s="329" t="s">
        <v>769</v>
      </c>
      <c r="F2888" s="329" t="s">
        <v>775</v>
      </c>
      <c r="G2888" s="329" t="s">
        <v>777</v>
      </c>
      <c r="H2888" s="4" t="str">
        <f t="shared" si="160"/>
        <v>参考-学校-在籍-計</v>
      </c>
      <c r="J2888" s="4">
        <f t="shared" si="161"/>
        <v>1</v>
      </c>
    </row>
    <row r="2889" spans="1:10">
      <c r="A2889" s="611" t="s">
        <v>781</v>
      </c>
      <c r="B2889" s="913" t="s">
        <v>782</v>
      </c>
      <c r="C2889" s="803"/>
      <c r="D2889" s="914" t="str">
        <f>学校確認シート!N19</f>
        <v>－</v>
      </c>
      <c r="E2889" s="329" t="s">
        <v>769</v>
      </c>
      <c r="F2889" s="329" t="s">
        <v>775</v>
      </c>
      <c r="G2889" s="329" t="s">
        <v>783</v>
      </c>
      <c r="H2889" s="4" t="str">
        <f t="shared" si="160"/>
        <v>参考-学校-出現率-暴力行為</v>
      </c>
      <c r="J2889" s="4">
        <f t="shared" si="161"/>
        <v>1</v>
      </c>
    </row>
    <row r="2890" spans="1:10">
      <c r="A2890" s="469"/>
      <c r="B2890" s="472" t="s">
        <v>784</v>
      </c>
      <c r="C2890" s="9"/>
      <c r="D2890" s="677" t="str">
        <f>学校確認シート!N20</f>
        <v>－</v>
      </c>
      <c r="E2890" s="329" t="s">
        <v>769</v>
      </c>
      <c r="F2890" s="329" t="s">
        <v>775</v>
      </c>
      <c r="G2890" s="329" t="s">
        <v>783</v>
      </c>
      <c r="H2890" s="4" t="str">
        <f t="shared" si="160"/>
        <v>参考-学校-出現率-いじめ</v>
      </c>
      <c r="J2890" s="4">
        <f t="shared" si="161"/>
        <v>1</v>
      </c>
    </row>
    <row r="2891" spans="1:10">
      <c r="A2891" s="469"/>
      <c r="B2891" s="472" t="s">
        <v>785</v>
      </c>
      <c r="C2891" s="9"/>
      <c r="D2891" s="678" t="str">
        <f>学校確認シート!M44</f>
        <v>－</v>
      </c>
      <c r="E2891" s="329" t="s">
        <v>769</v>
      </c>
      <c r="F2891" s="329" t="s">
        <v>775</v>
      </c>
      <c r="G2891" s="329" t="s">
        <v>783</v>
      </c>
      <c r="H2891" s="4" t="str">
        <f t="shared" si="160"/>
        <v>参考-学校-出現率-長欠・病気</v>
      </c>
      <c r="J2891" s="4">
        <f t="shared" si="161"/>
        <v>1</v>
      </c>
    </row>
    <row r="2892" spans="1:10">
      <c r="A2892" s="469"/>
      <c r="B2892" s="472" t="s">
        <v>786</v>
      </c>
      <c r="C2892" s="9"/>
      <c r="D2892" s="678" t="str">
        <f>学校確認シート!M45</f>
        <v>－</v>
      </c>
      <c r="E2892" s="329" t="s">
        <v>769</v>
      </c>
      <c r="F2892" s="329" t="s">
        <v>775</v>
      </c>
      <c r="G2892" s="329" t="s">
        <v>783</v>
      </c>
      <c r="H2892" s="4" t="str">
        <f t="shared" si="160"/>
        <v>参考-学校-出現率-長欠・経済的理由</v>
      </c>
      <c r="J2892" s="4">
        <f t="shared" si="161"/>
        <v>1</v>
      </c>
    </row>
    <row r="2893" spans="1:10">
      <c r="A2893" s="469"/>
      <c r="B2893" s="472" t="s">
        <v>787</v>
      </c>
      <c r="C2893" s="9"/>
      <c r="D2893" s="678" t="str">
        <f>学校確認シート!M46</f>
        <v>－</v>
      </c>
      <c r="E2893" s="329" t="s">
        <v>769</v>
      </c>
      <c r="F2893" s="329" t="s">
        <v>775</v>
      </c>
      <c r="G2893" s="329" t="s">
        <v>783</v>
      </c>
      <c r="H2893" s="4" t="str">
        <f t="shared" si="160"/>
        <v>参考-学校-出現率-長欠・不登校</v>
      </c>
      <c r="J2893" s="4">
        <f t="shared" si="161"/>
        <v>1</v>
      </c>
    </row>
    <row r="2894" spans="1:10">
      <c r="A2894" s="469"/>
      <c r="B2894" s="472" t="s">
        <v>788</v>
      </c>
      <c r="C2894" s="9"/>
      <c r="D2894" s="678" t="str">
        <f>学校確認シート!T44</f>
        <v>－</v>
      </c>
      <c r="E2894" s="329" t="s">
        <v>769</v>
      </c>
      <c r="F2894" s="329" t="s">
        <v>775</v>
      </c>
      <c r="G2894" s="329" t="s">
        <v>783</v>
      </c>
      <c r="H2894" s="4" t="str">
        <f t="shared" si="160"/>
        <v>参考-学校-出現率-長欠・その他</v>
      </c>
      <c r="J2894" s="4">
        <f t="shared" si="161"/>
        <v>1</v>
      </c>
    </row>
    <row r="2895" spans="1:10">
      <c r="A2895" s="469"/>
      <c r="B2895" s="472" t="s">
        <v>789</v>
      </c>
      <c r="C2895" s="9"/>
      <c r="D2895" s="678" t="str">
        <f>学校確認シート!T45</f>
        <v>－</v>
      </c>
      <c r="E2895" s="329" t="s">
        <v>769</v>
      </c>
      <c r="F2895" s="329" t="s">
        <v>775</v>
      </c>
      <c r="G2895" s="329" t="s">
        <v>783</v>
      </c>
      <c r="H2895" s="4" t="str">
        <f t="shared" si="160"/>
        <v>参考-学校-出現率-長欠・計</v>
      </c>
      <c r="J2895" s="4">
        <f t="shared" si="161"/>
        <v>1</v>
      </c>
    </row>
    <row r="2896" spans="1:10">
      <c r="A2896" s="470"/>
      <c r="B2896" s="902" t="s">
        <v>790</v>
      </c>
      <c r="C2896" s="812"/>
      <c r="D2896" s="915" t="str">
        <f>学校確認シート!O67</f>
        <v>－</v>
      </c>
      <c r="E2896" s="329" t="s">
        <v>769</v>
      </c>
      <c r="F2896" s="329" t="s">
        <v>775</v>
      </c>
      <c r="G2896" s="329" t="s">
        <v>783</v>
      </c>
      <c r="H2896" s="4" t="str">
        <f>E2896&amp;F2896&amp;G2896&amp;B2896</f>
        <v>参考-学校-出現率-中途退学</v>
      </c>
      <c r="J2896" s="4">
        <f t="shared" si="161"/>
        <v>1</v>
      </c>
    </row>
    <row r="2897" spans="1:10">
      <c r="A2897" s="335" t="s">
        <v>791</v>
      </c>
      <c r="D2897" s="669"/>
      <c r="H2897" s="4" t="str">
        <f>A2897</f>
        <v>委員会確認シート</v>
      </c>
      <c r="J2897" s="4">
        <f t="shared" si="161"/>
        <v>1</v>
      </c>
    </row>
    <row r="2898" spans="1:10">
      <c r="A2898" s="611"/>
      <c r="B2898" s="611" t="s">
        <v>774</v>
      </c>
      <c r="C2898" s="910"/>
      <c r="D2898" s="911" t="str">
        <f>委員会確認シート!B16</f>
        <v>エラーあり</v>
      </c>
      <c r="E2898" s="329" t="s">
        <v>769</v>
      </c>
      <c r="F2898" s="329" t="s">
        <v>792</v>
      </c>
      <c r="H2898" s="4" t="str">
        <f t="shared" ref="H2898:H2903" si="162">E2898&amp;F2898&amp;G2898&amp;B2898</f>
        <v>参考-委員会-エラー</v>
      </c>
      <c r="J2898" s="4">
        <f t="shared" si="161"/>
        <v>1</v>
      </c>
    </row>
    <row r="2899" spans="1:10">
      <c r="A2899" s="611" t="s">
        <v>793</v>
      </c>
      <c r="B2899" s="913" t="s">
        <v>30</v>
      </c>
      <c r="C2899" s="803"/>
      <c r="D2899" s="901">
        <f>委員会確認シート!H$9</f>
        <v>0</v>
      </c>
      <c r="E2899" s="329" t="s">
        <v>769</v>
      </c>
      <c r="F2899" s="329" t="s">
        <v>792</v>
      </c>
      <c r="G2899" s="329" t="s">
        <v>794</v>
      </c>
      <c r="H2899" s="4" t="str">
        <f t="shared" si="162"/>
        <v>参考-委員会-休校数-小学校</v>
      </c>
      <c r="J2899" s="4">
        <f t="shared" si="161"/>
        <v>1</v>
      </c>
    </row>
    <row r="2900" spans="1:10">
      <c r="A2900" s="469"/>
      <c r="B2900" s="472" t="s">
        <v>51</v>
      </c>
      <c r="C2900" s="9"/>
      <c r="D2900" s="668">
        <f>委員会確認シート!J$9</f>
        <v>0</v>
      </c>
      <c r="E2900" s="329" t="s">
        <v>769</v>
      </c>
      <c r="F2900" s="329" t="s">
        <v>792</v>
      </c>
      <c r="G2900" s="329" t="s">
        <v>794</v>
      </c>
      <c r="H2900" s="4" t="str">
        <f t="shared" si="162"/>
        <v>参考-委員会-休校数-中学校</v>
      </c>
      <c r="J2900" s="4">
        <f t="shared" si="161"/>
        <v>1</v>
      </c>
    </row>
    <row r="2901" spans="1:10">
      <c r="A2901" s="469"/>
      <c r="B2901" s="472" t="s">
        <v>56</v>
      </c>
      <c r="C2901" s="9"/>
      <c r="D2901" s="668">
        <f>委員会確認シート!L$9</f>
        <v>0</v>
      </c>
      <c r="E2901" s="329" t="s">
        <v>769</v>
      </c>
      <c r="F2901" s="329" t="s">
        <v>792</v>
      </c>
      <c r="G2901" s="329" t="s">
        <v>794</v>
      </c>
      <c r="H2901" s="4" t="str">
        <f t="shared" si="162"/>
        <v>参考-委員会-休校数-高等学校</v>
      </c>
      <c r="J2901" s="4">
        <f t="shared" si="161"/>
        <v>1</v>
      </c>
    </row>
    <row r="2902" spans="1:10">
      <c r="A2902" s="469"/>
      <c r="B2902" s="473" t="s">
        <v>795</v>
      </c>
      <c r="C2902" s="9"/>
      <c r="D2902" s="668">
        <f>委員会確認シート!N$9</f>
        <v>0</v>
      </c>
      <c r="E2902" s="329" t="s">
        <v>769</v>
      </c>
      <c r="F2902" s="329" t="s">
        <v>792</v>
      </c>
      <c r="G2902" s="329" t="s">
        <v>794</v>
      </c>
      <c r="H2902" s="4" t="str">
        <f t="shared" si="162"/>
        <v xml:space="preserve">参考-委員会-休校数-高等学校(全定通を各1校とした場合) </v>
      </c>
      <c r="J2902" s="4">
        <f t="shared" si="161"/>
        <v>1</v>
      </c>
    </row>
    <row r="2903" spans="1:10">
      <c r="A2903" s="470"/>
      <c r="B2903" s="916" t="s">
        <v>796</v>
      </c>
      <c r="C2903" s="812"/>
      <c r="D2903" s="900">
        <f>委員会確認シート!P$9</f>
        <v>0</v>
      </c>
      <c r="E2903" s="329" t="s">
        <v>769</v>
      </c>
      <c r="F2903" s="329" t="s">
        <v>792</v>
      </c>
      <c r="G2903" s="329" t="s">
        <v>794</v>
      </c>
      <c r="H2903" s="4" t="str">
        <f t="shared" si="162"/>
        <v>参考-委員会-休校数-特別支援学校</v>
      </c>
      <c r="J2903" s="4">
        <f t="shared" si="161"/>
        <v>1</v>
      </c>
    </row>
  </sheetData>
  <sheetProtection selectLockedCells="1"/>
  <autoFilter ref="A1:S2903" xr:uid="{00000000-0009-0000-0000-000000000000}"/>
  <phoneticPr fontId="8"/>
  <pageMargins left="0.51181102362204722" right="0.19685039370078741" top="0.59055118110236227" bottom="0.39370078740157483" header="0.31496062992125984" footer="0.19685039370078741"/>
  <pageSetup paperSize="9" scale="74" fitToHeight="0" orientation="portrait" r:id="rId1"/>
  <headerFooter alignWithMargins="0">
    <oddFooter>&amp;C&amp;P</oddFooter>
  </headerFooter>
  <rowBreaks count="3" manualBreakCount="3">
    <brk id="2628" max="16383" man="1"/>
    <brk id="2692" max="16383" man="1"/>
    <brk id="277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CCECFF"/>
    <pageSetUpPr fitToPage="1"/>
  </sheetPr>
  <dimension ref="A1:AB25"/>
  <sheetViews>
    <sheetView showGridLines="0" view="pageBreakPreview" zoomScaleNormal="100" zoomScaleSheetLayoutView="100" workbookViewId="0">
      <selection activeCell="J4" sqref="J4"/>
    </sheetView>
  </sheetViews>
  <sheetFormatPr defaultColWidth="9" defaultRowHeight="10.8"/>
  <cols>
    <col min="1" max="1" width="2.6640625" style="1" customWidth="1"/>
    <col min="2" max="2" width="8.6640625" style="1" customWidth="1"/>
    <col min="3" max="3" width="4.6640625" style="1" customWidth="1"/>
    <col min="4" max="9" width="2.6640625" style="1" customWidth="1"/>
    <col min="10" max="16" width="19" style="1" customWidth="1"/>
    <col min="17" max="17" width="2.6640625" style="1" customWidth="1"/>
    <col min="18" max="18" width="10.6640625" style="1" customWidth="1"/>
    <col min="19" max="26" width="5.6640625" style="1" customWidth="1"/>
    <col min="27" max="27" width="5.6640625" style="1" hidden="1" customWidth="1"/>
    <col min="28" max="28" width="8.88671875" style="1" hidden="1" customWidth="1"/>
    <col min="29" max="30" width="9" style="1"/>
    <col min="31" max="31" width="12.6640625" style="1" customWidth="1"/>
    <col min="32" max="16384" width="9" style="1"/>
  </cols>
  <sheetData>
    <row r="1" spans="1:28" s="18" customFormat="1" ht="18" customHeight="1">
      <c r="A1" s="18" t="s">
        <v>109652</v>
      </c>
      <c r="K1" s="32"/>
      <c r="L1" s="32"/>
      <c r="N1" s="32" t="s">
        <v>109498</v>
      </c>
      <c r="P1" s="1"/>
      <c r="Q1" s="1"/>
      <c r="R1" s="31"/>
    </row>
    <row r="2" spans="1:28" ht="24.9" customHeight="1">
      <c r="A2" s="1756" t="s">
        <v>109501</v>
      </c>
      <c r="B2" s="1757"/>
      <c r="C2" s="1757"/>
      <c r="D2" s="1757"/>
      <c r="E2" s="1757"/>
      <c r="F2" s="1757"/>
      <c r="G2" s="1757"/>
      <c r="H2" s="1757"/>
      <c r="I2" s="1758"/>
      <c r="J2" s="1752" t="s">
        <v>109653</v>
      </c>
      <c r="K2" s="1650" t="s">
        <v>109654</v>
      </c>
      <c r="L2" s="1652"/>
      <c r="M2" s="1754" t="s">
        <v>109655</v>
      </c>
      <c r="N2" s="1752" t="s">
        <v>109656</v>
      </c>
    </row>
    <row r="3" spans="1:28" ht="39" customHeight="1" thickBot="1">
      <c r="A3" s="1759"/>
      <c r="B3" s="1760"/>
      <c r="C3" s="1760"/>
      <c r="D3" s="1760"/>
      <c r="E3" s="1760"/>
      <c r="F3" s="1760"/>
      <c r="G3" s="1760"/>
      <c r="H3" s="1760"/>
      <c r="I3" s="1761"/>
      <c r="J3" s="1753"/>
      <c r="K3" s="953" t="s">
        <v>109657</v>
      </c>
      <c r="L3" s="953" t="s">
        <v>109658</v>
      </c>
      <c r="M3" s="1755"/>
      <c r="N3" s="1753"/>
      <c r="AB3" s="2" t="s">
        <v>109659</v>
      </c>
    </row>
    <row r="4" spans="1:28" ht="18" customHeight="1" thickTop="1" thickBot="1">
      <c r="A4" s="1617" t="s">
        <v>109551</v>
      </c>
      <c r="B4" s="1618"/>
      <c r="C4" s="1618"/>
      <c r="D4" s="1618"/>
      <c r="E4" s="1618"/>
      <c r="F4" s="1618"/>
      <c r="G4" s="1618"/>
      <c r="H4" s="1618"/>
      <c r="I4" s="1762"/>
      <c r="J4" s="1289"/>
      <c r="K4" s="1289"/>
      <c r="L4" s="1289"/>
      <c r="M4" s="1290"/>
      <c r="N4" s="954">
        <f>SUM(J4:M4)</f>
        <v>0</v>
      </c>
      <c r="Q4" s="38"/>
      <c r="R4" s="406" t="str">
        <f>IF(AND(S4="",S18=""),"","エラー")</f>
        <v/>
      </c>
      <c r="S4" s="130" t="str">
        <f>IF(SUM(AB4:AB7)&gt;0,AB8,"")</f>
        <v/>
      </c>
      <c r="T4" s="38"/>
      <c r="V4" s="38"/>
      <c r="W4" s="38"/>
      <c r="X4" s="38"/>
      <c r="Y4" s="38"/>
      <c r="AA4" s="32" t="s">
        <v>109515</v>
      </c>
      <c r="AB4" s="941">
        <f>IF(学校４頁!P15=N4,0,1)</f>
        <v>0</v>
      </c>
    </row>
    <row r="5" spans="1:28" ht="18" customHeight="1" thickTop="1">
      <c r="A5" s="1590" t="s">
        <v>109660</v>
      </c>
      <c r="B5" s="1591"/>
      <c r="C5" s="1591"/>
      <c r="D5" s="1591"/>
      <c r="E5" s="1591"/>
      <c r="F5" s="1591"/>
      <c r="G5" s="1591"/>
      <c r="H5" s="1591"/>
      <c r="I5" s="1763"/>
      <c r="J5" s="1291"/>
      <c r="K5" s="1291"/>
      <c r="L5" s="1291"/>
      <c r="M5" s="1292"/>
      <c r="N5" s="140">
        <f>SUM(J5:M5)</f>
        <v>0</v>
      </c>
      <c r="O5" s="30"/>
      <c r="Q5" s="38"/>
      <c r="R5" s="38"/>
      <c r="S5" s="38"/>
      <c r="T5" s="38"/>
      <c r="U5" s="38"/>
      <c r="V5" s="38"/>
      <c r="W5" s="80"/>
      <c r="X5" s="38"/>
      <c r="Y5" s="38"/>
      <c r="AA5" s="32" t="s">
        <v>109524</v>
      </c>
      <c r="AB5" s="751">
        <f>IF(学校４頁!P16=N5,0,1)</f>
        <v>0</v>
      </c>
    </row>
    <row r="6" spans="1:28" ht="18" customHeight="1">
      <c r="A6" s="1590" t="s">
        <v>109661</v>
      </c>
      <c r="B6" s="1591"/>
      <c r="C6" s="1591"/>
      <c r="D6" s="1591"/>
      <c r="E6" s="1591"/>
      <c r="F6" s="1591"/>
      <c r="G6" s="1591"/>
      <c r="H6" s="1591"/>
      <c r="I6" s="1763"/>
      <c r="J6" s="1291"/>
      <c r="K6" s="1291"/>
      <c r="L6" s="1291"/>
      <c r="M6" s="1293"/>
      <c r="N6" s="140">
        <f>SUM(J6:M6)</f>
        <v>0</v>
      </c>
      <c r="Q6" s="38"/>
      <c r="R6" s="38"/>
      <c r="S6" s="38"/>
      <c r="T6" s="38"/>
      <c r="U6" s="38"/>
      <c r="V6" s="38"/>
      <c r="W6" s="38"/>
      <c r="X6" s="38"/>
      <c r="Y6" s="38"/>
      <c r="AA6" s="32" t="s">
        <v>109525</v>
      </c>
      <c r="AB6" s="751">
        <f>IF(学校４頁!P17=N6,0,1)</f>
        <v>0</v>
      </c>
    </row>
    <row r="7" spans="1:28" ht="18" customHeight="1">
      <c r="A7" s="1605" t="s">
        <v>106</v>
      </c>
      <c r="B7" s="1606"/>
      <c r="C7" s="1606"/>
      <c r="D7" s="1606"/>
      <c r="E7" s="1606"/>
      <c r="F7" s="1606"/>
      <c r="G7" s="1606"/>
      <c r="H7" s="1606"/>
      <c r="I7" s="1764"/>
      <c r="J7" s="1294"/>
      <c r="K7" s="1294"/>
      <c r="L7" s="1294"/>
      <c r="M7" s="1295"/>
      <c r="N7" s="955">
        <f>SUM(J7:M7)</f>
        <v>0</v>
      </c>
      <c r="Q7" s="38"/>
      <c r="R7" s="38"/>
      <c r="S7" s="38"/>
      <c r="T7" s="38"/>
      <c r="U7" s="38"/>
      <c r="V7" s="38"/>
      <c r="W7" s="38"/>
      <c r="X7" s="38"/>
      <c r="Y7" s="38"/>
      <c r="AA7" s="32" t="s">
        <v>109639</v>
      </c>
      <c r="AB7" s="747">
        <f>IF(学校４頁!P18=N7,0,1)</f>
        <v>0</v>
      </c>
    </row>
    <row r="8" spans="1:28" ht="25.2" customHeight="1">
      <c r="A8" s="1770" t="s">
        <v>109526</v>
      </c>
      <c r="B8" s="1770"/>
      <c r="C8" s="1657" t="s">
        <v>109662</v>
      </c>
      <c r="D8" s="1657"/>
      <c r="E8" s="1657"/>
      <c r="F8" s="1657"/>
      <c r="G8" s="1657"/>
      <c r="H8" s="1657"/>
      <c r="I8" s="1657"/>
      <c r="J8" s="1657"/>
      <c r="K8" s="1657"/>
      <c r="L8" s="1657"/>
      <c r="M8" s="1657"/>
      <c r="N8" s="1657"/>
      <c r="O8" s="1657"/>
      <c r="P8" s="1657"/>
      <c r="Q8" s="1657"/>
      <c r="AB8" s="80" t="s">
        <v>109663</v>
      </c>
    </row>
    <row r="9" spans="1:28" ht="25.2" customHeight="1">
      <c r="A9" s="1574" t="s">
        <v>109529</v>
      </c>
      <c r="B9" s="1574"/>
      <c r="C9" s="1576" t="s">
        <v>109664</v>
      </c>
      <c r="D9" s="1576"/>
      <c r="E9" s="1576"/>
      <c r="F9" s="1576"/>
      <c r="G9" s="1576"/>
      <c r="H9" s="1576"/>
      <c r="I9" s="1576"/>
      <c r="J9" s="1576"/>
      <c r="K9" s="1576"/>
      <c r="L9" s="1576"/>
      <c r="M9" s="1576"/>
      <c r="N9" s="1576"/>
      <c r="O9" s="1576"/>
      <c r="P9" s="1576"/>
      <c r="Q9" s="1576"/>
    </row>
    <row r="10" spans="1:28" ht="40.200000000000003" customHeight="1">
      <c r="A10" s="712"/>
      <c r="B10" s="712"/>
      <c r="C10" s="429" t="s">
        <v>109517</v>
      </c>
      <c r="D10" s="1576" t="s">
        <v>109665</v>
      </c>
      <c r="E10" s="1576"/>
      <c r="F10" s="1576"/>
      <c r="G10" s="1576"/>
      <c r="H10" s="1576"/>
      <c r="I10" s="1576"/>
      <c r="J10" s="1576"/>
      <c r="K10" s="1576"/>
      <c r="L10" s="1576"/>
      <c r="M10" s="1576"/>
      <c r="N10" s="1576"/>
      <c r="O10" s="1576"/>
      <c r="P10" s="1576"/>
      <c r="Q10" s="1576"/>
    </row>
    <row r="11" spans="1:28" ht="25.2" customHeight="1">
      <c r="A11" s="712"/>
      <c r="B11" s="712"/>
      <c r="C11" s="429" t="s">
        <v>109519</v>
      </c>
      <c r="D11" s="1576" t="s">
        <v>109666</v>
      </c>
      <c r="E11" s="1576"/>
      <c r="F11" s="1576"/>
      <c r="G11" s="1576"/>
      <c r="H11" s="1576"/>
      <c r="I11" s="1576"/>
      <c r="J11" s="1576"/>
      <c r="K11" s="1576"/>
      <c r="L11" s="1576"/>
      <c r="M11" s="1576"/>
      <c r="N11" s="1576"/>
      <c r="O11" s="1576"/>
      <c r="P11" s="1576"/>
      <c r="Q11" s="1576"/>
    </row>
    <row r="12" spans="1:28" ht="15" customHeight="1">
      <c r="A12" s="1585" t="s">
        <v>109534</v>
      </c>
      <c r="B12" s="1585"/>
      <c r="C12" s="1575" t="s">
        <v>109667</v>
      </c>
      <c r="D12" s="1575"/>
      <c r="E12" s="1575"/>
      <c r="F12" s="1575"/>
      <c r="G12" s="1575"/>
      <c r="H12" s="1575"/>
      <c r="I12" s="1575"/>
      <c r="J12" s="1575"/>
      <c r="K12" s="1575"/>
      <c r="L12" s="1575"/>
      <c r="M12" s="1575"/>
      <c r="N12" s="1575"/>
      <c r="O12" s="1575"/>
      <c r="P12" s="1575"/>
      <c r="Q12" s="1575"/>
    </row>
    <row r="13" spans="1:28" ht="16.5" customHeight="1">
      <c r="A13" s="1585" t="s">
        <v>109537</v>
      </c>
      <c r="B13" s="1585"/>
      <c r="C13" s="1769" t="s">
        <v>109668</v>
      </c>
      <c r="D13" s="1769"/>
      <c r="E13" s="1769"/>
      <c r="F13" s="1769"/>
      <c r="G13" s="1769"/>
      <c r="H13" s="1769"/>
      <c r="I13" s="1769"/>
      <c r="J13" s="1769"/>
      <c r="K13" s="1769"/>
      <c r="L13" s="1769"/>
      <c r="M13" s="1769"/>
      <c r="N13" s="1769"/>
      <c r="O13" s="1769"/>
      <c r="P13" s="1769"/>
      <c r="Q13" s="1769"/>
    </row>
    <row r="14" spans="1:28" ht="16.5" customHeight="1">
      <c r="A14" s="1585" t="s">
        <v>109616</v>
      </c>
      <c r="B14" s="1585"/>
      <c r="C14" s="1768" t="s">
        <v>109669</v>
      </c>
      <c r="D14" s="1575"/>
      <c r="E14" s="1575"/>
      <c r="F14" s="1575"/>
      <c r="G14" s="1575"/>
      <c r="H14" s="1575"/>
      <c r="I14" s="1575"/>
      <c r="J14" s="1575"/>
      <c r="K14" s="1575"/>
      <c r="L14" s="1575"/>
      <c r="M14" s="1575"/>
      <c r="N14" s="1575"/>
      <c r="O14" s="1575"/>
      <c r="P14" s="1575"/>
      <c r="Q14" s="1575"/>
    </row>
    <row r="15" spans="1:28" ht="9.75" customHeight="1"/>
    <row r="16" spans="1:28" ht="12" customHeight="1">
      <c r="A16" s="71" t="s">
        <v>109670</v>
      </c>
      <c r="P16" s="32" t="s">
        <v>109498</v>
      </c>
    </row>
    <row r="17" spans="1:28" ht="24" customHeight="1">
      <c r="A17" s="1765" t="s">
        <v>109671</v>
      </c>
      <c r="B17" s="1766"/>
      <c r="C17" s="1766"/>
      <c r="D17" s="1766"/>
      <c r="E17" s="1766"/>
      <c r="F17" s="1766"/>
      <c r="G17" s="1766"/>
      <c r="H17" s="1766"/>
      <c r="I17" s="1767"/>
      <c r="J17" s="927" t="s">
        <v>109672</v>
      </c>
      <c r="K17" s="927" t="s">
        <v>109673</v>
      </c>
      <c r="L17" s="927" t="s">
        <v>109674</v>
      </c>
      <c r="M17" s="927" t="s">
        <v>109675</v>
      </c>
      <c r="N17" s="927" t="s">
        <v>109676</v>
      </c>
      <c r="O17" s="927" t="s">
        <v>109677</v>
      </c>
      <c r="P17" s="927" t="s">
        <v>109678</v>
      </c>
      <c r="AB17" s="2" t="s">
        <v>109659</v>
      </c>
    </row>
    <row r="18" spans="1:28" ht="18" customHeight="1">
      <c r="A18" s="1771" t="s">
        <v>109551</v>
      </c>
      <c r="B18" s="1771"/>
      <c r="C18" s="1771"/>
      <c r="D18" s="1771"/>
      <c r="E18" s="1771"/>
      <c r="F18" s="1771"/>
      <c r="G18" s="1771"/>
      <c r="H18" s="1771"/>
      <c r="I18" s="1771"/>
      <c r="J18" s="1296"/>
      <c r="K18" s="1296"/>
      <c r="L18" s="1296"/>
      <c r="M18" s="1296"/>
      <c r="N18" s="1296"/>
      <c r="O18" s="1296"/>
      <c r="P18" s="956">
        <f>SUM(J18:O18)</f>
        <v>0</v>
      </c>
      <c r="R18" s="721"/>
      <c r="S18" s="130" t="str">
        <f>IF(SUM(AB18:AB21)&gt;0,AB22,"")</f>
        <v/>
      </c>
      <c r="AA18" s="32" t="s">
        <v>109515</v>
      </c>
      <c r="AB18" s="941">
        <f>IF(学校４頁!P15=P18,0,1)</f>
        <v>0</v>
      </c>
    </row>
    <row r="19" spans="1:28" ht="18" customHeight="1">
      <c r="A19" s="1771" t="s">
        <v>109552</v>
      </c>
      <c r="B19" s="1771"/>
      <c r="C19" s="1771"/>
      <c r="D19" s="1771"/>
      <c r="E19" s="1771"/>
      <c r="F19" s="1771"/>
      <c r="G19" s="1771"/>
      <c r="H19" s="1771"/>
      <c r="I19" s="1771"/>
      <c r="J19" s="1289"/>
      <c r="K19" s="1289"/>
      <c r="L19" s="1289"/>
      <c r="M19" s="1297"/>
      <c r="N19" s="1297"/>
      <c r="O19" s="1297"/>
      <c r="P19" s="957">
        <f>SUM(J19:L19)</f>
        <v>0</v>
      </c>
      <c r="AA19" s="32" t="s">
        <v>109524</v>
      </c>
      <c r="AB19" s="751">
        <f>IF(学校４頁!P16=P19,0,1)</f>
        <v>0</v>
      </c>
    </row>
    <row r="20" spans="1:28" ht="18" customHeight="1">
      <c r="A20" s="1771" t="s">
        <v>109661</v>
      </c>
      <c r="B20" s="1771"/>
      <c r="C20" s="1771"/>
      <c r="D20" s="1771"/>
      <c r="E20" s="1771"/>
      <c r="F20" s="1771"/>
      <c r="G20" s="1771"/>
      <c r="H20" s="1771"/>
      <c r="I20" s="1771"/>
      <c r="J20" s="1296"/>
      <c r="K20" s="1296"/>
      <c r="L20" s="1296"/>
      <c r="M20" s="1296"/>
      <c r="N20" s="1298"/>
      <c r="O20" s="1298"/>
      <c r="P20" s="956">
        <f>SUM(J20:M20)</f>
        <v>0</v>
      </c>
      <c r="AA20" s="32" t="s">
        <v>109525</v>
      </c>
      <c r="AB20" s="751">
        <f>IF(学校４頁!P17=P20,0,1)</f>
        <v>0</v>
      </c>
    </row>
    <row r="21" spans="1:28" ht="18" customHeight="1">
      <c r="A21" s="1772" t="s">
        <v>106</v>
      </c>
      <c r="B21" s="1772"/>
      <c r="C21" s="1773"/>
      <c r="D21" s="1771" t="s">
        <v>109679</v>
      </c>
      <c r="E21" s="1771"/>
      <c r="F21" s="1771"/>
      <c r="G21" s="1771"/>
      <c r="H21" s="1771"/>
      <c r="I21" s="1771"/>
      <c r="J21" s="1289"/>
      <c r="K21" s="1289"/>
      <c r="L21" s="1289"/>
      <c r="M21" s="1289"/>
      <c r="N21" s="1289"/>
      <c r="O21" s="1289"/>
      <c r="P21" s="956">
        <f>SUM(J21:O21)</f>
        <v>0</v>
      </c>
      <c r="AA21" s="32" t="s">
        <v>109639</v>
      </c>
      <c r="AB21" s="747">
        <f>IF(学校４頁!P18=SUM(P21:P23),0,1)</f>
        <v>0</v>
      </c>
    </row>
    <row r="22" spans="1:28" ht="18" customHeight="1">
      <c r="A22" s="1772"/>
      <c r="B22" s="1772"/>
      <c r="C22" s="1773"/>
      <c r="D22" s="1771" t="s">
        <v>130</v>
      </c>
      <c r="E22" s="1771"/>
      <c r="F22" s="1771"/>
      <c r="G22" s="1771"/>
      <c r="H22" s="1771"/>
      <c r="I22" s="1771"/>
      <c r="J22" s="1296"/>
      <c r="K22" s="1296"/>
      <c r="L22" s="1296"/>
      <c r="M22" s="1298"/>
      <c r="N22" s="1298"/>
      <c r="O22" s="1298"/>
      <c r="P22" s="956">
        <f>SUM(J22:L22)</f>
        <v>0</v>
      </c>
      <c r="AB22" s="80" t="s">
        <v>109663</v>
      </c>
    </row>
    <row r="23" spans="1:28" ht="18" customHeight="1">
      <c r="A23" s="1772"/>
      <c r="B23" s="1772"/>
      <c r="C23" s="1773"/>
      <c r="D23" s="1771" t="s">
        <v>132</v>
      </c>
      <c r="E23" s="1771"/>
      <c r="F23" s="1771"/>
      <c r="G23" s="1771"/>
      <c r="H23" s="1771"/>
      <c r="I23" s="1771"/>
      <c r="J23" s="1299"/>
      <c r="K23" s="1299"/>
      <c r="L23" s="1299"/>
      <c r="M23" s="1300"/>
      <c r="N23" s="1300"/>
      <c r="O23" s="1300"/>
      <c r="P23" s="958">
        <f>SUM(J23:L23)</f>
        <v>0</v>
      </c>
    </row>
    <row r="24" spans="1:28" ht="30" customHeight="1">
      <c r="A24" s="1574" t="s">
        <v>109526</v>
      </c>
      <c r="B24" s="1574"/>
      <c r="C24" s="1576" t="s">
        <v>109680</v>
      </c>
      <c r="D24" s="1576"/>
      <c r="E24" s="1576"/>
      <c r="F24" s="1576"/>
      <c r="G24" s="1576"/>
      <c r="H24" s="1576"/>
      <c r="I24" s="1576"/>
      <c r="J24" s="1576"/>
      <c r="K24" s="1576"/>
      <c r="L24" s="1576"/>
      <c r="M24" s="1576"/>
      <c r="N24" s="1576"/>
      <c r="O24" s="1576"/>
      <c r="P24" s="1576"/>
      <c r="Q24" s="1576"/>
      <c r="R24" s="709"/>
      <c r="S24" s="709"/>
    </row>
    <row r="25" spans="1:28" ht="30" customHeight="1">
      <c r="A25" s="1574" t="s">
        <v>109529</v>
      </c>
      <c r="B25" s="1574"/>
      <c r="C25" s="1576" t="s">
        <v>109681</v>
      </c>
      <c r="D25" s="1576"/>
      <c r="E25" s="1576"/>
      <c r="F25" s="1576"/>
      <c r="G25" s="1576"/>
      <c r="H25" s="1576"/>
      <c r="I25" s="1576"/>
      <c r="J25" s="1576"/>
      <c r="K25" s="1576"/>
      <c r="L25" s="1576"/>
      <c r="M25" s="1576"/>
      <c r="N25" s="1576"/>
      <c r="O25" s="1576"/>
      <c r="P25" s="1576"/>
      <c r="Q25" s="1576"/>
      <c r="R25" s="709"/>
      <c r="S25" s="709"/>
    </row>
  </sheetData>
  <sheetProtection algorithmName="SHA-512" hashValue="4qhBHz/4sUgP/8sCHvFhm8ebOsvc/dQ9GkVA0bA4ElNmqUeZ+DNWzKmtCx6klBO+KzE3oWBzGVwX/2tiB3sK3A==" saltValue="XK6ZJx/JvVG+XC/NFGOMcA==" spinCount="100000" sheet="1" selectLockedCells="1"/>
  <customSheetViews>
    <customSheetView guid="{317D12FD-EB4D-4851-ACC8-84D64913B1ED}" showPageBreaks="1" printArea="1" topLeftCell="B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33">
    <mergeCell ref="A20:I20"/>
    <mergeCell ref="A19:I19"/>
    <mergeCell ref="A18:I18"/>
    <mergeCell ref="A21:C23"/>
    <mergeCell ref="D23:I23"/>
    <mergeCell ref="D22:I22"/>
    <mergeCell ref="D21:I21"/>
    <mergeCell ref="A7:I7"/>
    <mergeCell ref="A17:I17"/>
    <mergeCell ref="C14:Q14"/>
    <mergeCell ref="C13:Q13"/>
    <mergeCell ref="C12:Q12"/>
    <mergeCell ref="C9:Q9"/>
    <mergeCell ref="C8:Q8"/>
    <mergeCell ref="A8:B8"/>
    <mergeCell ref="D11:Q11"/>
    <mergeCell ref="D10:Q10"/>
    <mergeCell ref="C25:Q25"/>
    <mergeCell ref="C24:Q24"/>
    <mergeCell ref="A25:B25"/>
    <mergeCell ref="A24:B24"/>
    <mergeCell ref="K2:L2"/>
    <mergeCell ref="N2:N3"/>
    <mergeCell ref="M2:M3"/>
    <mergeCell ref="J2:J3"/>
    <mergeCell ref="A2:I3"/>
    <mergeCell ref="A4:I4"/>
    <mergeCell ref="A5:I5"/>
    <mergeCell ref="A6:I6"/>
    <mergeCell ref="A14:B14"/>
    <mergeCell ref="A13:B13"/>
    <mergeCell ref="A12:B12"/>
    <mergeCell ref="A9:B9"/>
  </mergeCells>
  <phoneticPr fontId="9"/>
  <dataValidations count="1">
    <dataValidation type="whole" operator="greaterThanOrEqual" allowBlank="1" showInputMessage="1" showErrorMessage="1" error="整数以外は入力できません。" sqref="J4:M7 J18:O18 J19:L19 J20:M20 J21:O21 J22:L23" xr:uid="{00000000-0002-0000-0600-000000000000}">
      <formula1>0</formula1>
    </dataValidation>
  </dataValidations>
  <pageMargins left="0.59055118110236227" right="0.59055118110236227" top="0.39370078740157483" bottom="0.39370078740157483" header="0.51181102362204722" footer="0.27559055118110237"/>
  <pageSetup paperSize="9" scale="75"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288" id="{5F39DD9C-C227-4615-8FC3-E283D8B67784}">
            <xm:f>学校４頁!$P$15&gt;0</xm:f>
            <x14:dxf>
              <font>
                <color theme="1"/>
              </font>
              <fill>
                <patternFill>
                  <bgColor rgb="FFFFFF99"/>
                </patternFill>
              </fill>
            </x14:dxf>
          </x14:cfRule>
          <xm:sqref>J4:M4 J18:O18</xm:sqref>
        </x14:conditionalFormatting>
        <x14:conditionalFormatting xmlns:xm="http://schemas.microsoft.com/office/excel/2006/main">
          <x14:cfRule type="expression" priority="291" id="{6764C398-0DBF-40C2-9BD6-91A6C6FC0569}">
            <xm:f>学校４頁!$P$16&gt;0</xm:f>
            <x14:dxf>
              <font>
                <color theme="1"/>
              </font>
              <fill>
                <patternFill>
                  <bgColor rgb="FFFFFF99"/>
                </patternFill>
              </fill>
            </x14:dxf>
          </x14:cfRule>
          <xm:sqref>J5:M5 J19:L19</xm:sqref>
        </x14:conditionalFormatting>
        <x14:conditionalFormatting xmlns:xm="http://schemas.microsoft.com/office/excel/2006/main">
          <x14:cfRule type="expression" priority="294" id="{1B48EA22-C819-4AC5-9234-A5AAC55442CD}">
            <xm:f>学校４頁!$P$17&gt;0</xm:f>
            <x14:dxf>
              <font>
                <color theme="1"/>
              </font>
              <fill>
                <patternFill>
                  <bgColor rgb="FFFFFF99"/>
                </patternFill>
              </fill>
            </x14:dxf>
          </x14:cfRule>
          <xm:sqref>J6:M6 J20:M20</xm:sqref>
        </x14:conditionalFormatting>
        <x14:conditionalFormatting xmlns:xm="http://schemas.microsoft.com/office/excel/2006/main">
          <x14:cfRule type="expression" priority="297" id="{3816E7F1-B07E-4E59-B7D7-ABE25038DCED}">
            <xm:f>学校４頁!$P$18&gt;0</xm:f>
            <x14:dxf>
              <font>
                <color theme="1"/>
              </font>
              <fill>
                <patternFill>
                  <bgColor rgb="FFFFFF99"/>
                </patternFill>
              </fill>
            </x14:dxf>
          </x14:cfRule>
          <xm:sqref>J7:M7 J21:O21 J22:L23</xm:sqref>
        </x14:conditionalFormatting>
        <x14:conditionalFormatting xmlns:xm="http://schemas.microsoft.com/office/excel/2006/main">
          <x14:cfRule type="expression" priority="4" id="{A737C8EA-99F3-4805-A0DD-FED2C28A07E4}">
            <xm:f>学校４頁!$P15&lt;&gt;$N4</xm:f>
            <x14:dxf>
              <fill>
                <patternFill>
                  <bgColor rgb="FFFF0000"/>
                </patternFill>
              </fill>
            </x14:dxf>
          </x14:cfRule>
          <xm:sqref>N4:N7</xm:sqref>
        </x14:conditionalFormatting>
        <x14:conditionalFormatting xmlns:xm="http://schemas.microsoft.com/office/excel/2006/main">
          <x14:cfRule type="cellIs" priority="10" operator="notEqual" id="{6FD527BF-986F-4F7D-B82A-D542148EA45B}">
            <xm:f>学校４頁!$P$15</xm:f>
            <x14:dxf>
              <fill>
                <patternFill>
                  <bgColor rgb="FFFF0000"/>
                </patternFill>
              </fill>
            </x14:dxf>
          </x14:cfRule>
          <xm:sqref>P18</xm:sqref>
        </x14:conditionalFormatting>
        <x14:conditionalFormatting xmlns:xm="http://schemas.microsoft.com/office/excel/2006/main">
          <x14:cfRule type="cellIs" priority="9" operator="notEqual" id="{29D08689-E005-41D7-B018-BF6F458452EE}">
            <xm:f>学校４頁!$P$16</xm:f>
            <x14:dxf>
              <fill>
                <patternFill>
                  <bgColor rgb="FFFF0000"/>
                </patternFill>
              </fill>
            </x14:dxf>
          </x14:cfRule>
          <xm:sqref>P19</xm:sqref>
        </x14:conditionalFormatting>
        <x14:conditionalFormatting xmlns:xm="http://schemas.microsoft.com/office/excel/2006/main">
          <x14:cfRule type="cellIs" priority="8" operator="notEqual" id="{4A1E87FA-E7C9-4DB4-8AE0-06DA05097BC9}">
            <xm:f>学校４頁!$P$17</xm:f>
            <x14:dxf>
              <fill>
                <patternFill>
                  <bgColor rgb="FFFF0000"/>
                </patternFill>
              </fill>
            </x14:dxf>
          </x14:cfRule>
          <xm:sqref>P20</xm:sqref>
        </x14:conditionalFormatting>
        <x14:conditionalFormatting xmlns:xm="http://schemas.microsoft.com/office/excel/2006/main">
          <x14:cfRule type="expression" priority="7" id="{65D1D448-0F85-48CD-915E-47C528FBA3A1}">
            <xm:f>学校４頁!$P$18&lt;&gt;SUM($P$21:$P$23)</xm:f>
            <x14:dxf>
              <fill>
                <patternFill>
                  <bgColor rgb="FFFF0000"/>
                </patternFill>
              </fill>
            </x14:dxf>
          </x14:cfRule>
          <xm:sqref>P21:P23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CCECFF"/>
    <pageSetUpPr fitToPage="1"/>
  </sheetPr>
  <dimension ref="A1:V23"/>
  <sheetViews>
    <sheetView showGridLines="0" view="pageBreakPreview" zoomScaleNormal="100" zoomScaleSheetLayoutView="100" workbookViewId="0">
      <selection activeCell="I6" sqref="I6"/>
    </sheetView>
  </sheetViews>
  <sheetFormatPr defaultColWidth="9" defaultRowHeight="10.8"/>
  <cols>
    <col min="1" max="1" width="2.6640625" style="1" customWidth="1"/>
    <col min="2" max="2" width="36.109375" style="1" customWidth="1"/>
    <col min="3" max="8" width="2.6640625" style="1" customWidth="1"/>
    <col min="9" max="12" width="18.6640625" style="1" customWidth="1"/>
    <col min="13" max="13" width="10.6640625" style="1" customWidth="1"/>
    <col min="14" max="14" width="10.44140625" style="1" customWidth="1"/>
    <col min="15" max="20" width="5.6640625" style="1" customWidth="1"/>
    <col min="21" max="21" width="5.6640625" style="1" hidden="1" customWidth="1"/>
    <col min="22" max="22" width="12.33203125" style="1" hidden="1" customWidth="1"/>
    <col min="23" max="24" width="5.6640625" style="1" customWidth="1"/>
    <col min="25" max="25" width="9" style="1"/>
    <col min="26" max="26" width="9" style="1" customWidth="1"/>
    <col min="27" max="29" width="9" style="1"/>
    <col min="30" max="30" width="12.6640625" style="1" customWidth="1"/>
    <col min="31" max="16384" width="9" style="1"/>
  </cols>
  <sheetData>
    <row r="1" spans="1:22" ht="11.25" customHeight="1">
      <c r="M1" s="31"/>
    </row>
    <row r="2" spans="1:22" ht="11.25" customHeight="1">
      <c r="M2" s="37"/>
    </row>
    <row r="3" spans="1:22" s="18" customFormat="1" ht="15" customHeight="1" thickBot="1">
      <c r="A3" s="1781" t="s">
        <v>109682</v>
      </c>
      <c r="B3" s="1781"/>
      <c r="L3" s="32" t="s">
        <v>109498</v>
      </c>
      <c r="U3" s="1"/>
      <c r="V3" s="191" t="s">
        <v>109659</v>
      </c>
    </row>
    <row r="4" spans="1:22" ht="20.100000000000001" customHeight="1" thickTop="1" thickBot="1">
      <c r="A4" s="1581" t="s">
        <v>109501</v>
      </c>
      <c r="B4" s="1776"/>
      <c r="C4" s="1776"/>
      <c r="D4" s="1776"/>
      <c r="E4" s="1776"/>
      <c r="F4" s="1776"/>
      <c r="G4" s="1776"/>
      <c r="H4" s="1782"/>
      <c r="I4" s="927" t="s">
        <v>109563</v>
      </c>
      <c r="J4" s="927" t="s">
        <v>109564</v>
      </c>
      <c r="K4" s="927" t="s">
        <v>109565</v>
      </c>
      <c r="L4" s="929" t="s">
        <v>109683</v>
      </c>
      <c r="N4" s="406" t="str">
        <f>IF(O4="","","エラー")</f>
        <v/>
      </c>
      <c r="O4" s="49" t="str">
        <f>IF(SUM(V4:V7)&gt;0,V8,"")</f>
        <v/>
      </c>
      <c r="U4" s="32" t="s">
        <v>109515</v>
      </c>
      <c r="V4" s="941">
        <f>IF(学校４頁!P15=I19,0,1)</f>
        <v>0</v>
      </c>
    </row>
    <row r="5" spans="1:22" ht="24.9" customHeight="1" thickTop="1">
      <c r="A5" s="1775" t="s">
        <v>109684</v>
      </c>
      <c r="B5" s="1776"/>
      <c r="C5" s="1777"/>
      <c r="D5" s="1777"/>
      <c r="E5" s="1777"/>
      <c r="F5" s="1777"/>
      <c r="G5" s="1777"/>
      <c r="H5" s="1778"/>
      <c r="I5" s="961">
        <f>SUM(I6:I10)</f>
        <v>0</v>
      </c>
      <c r="J5" s="961">
        <f>SUM(J6:J10)</f>
        <v>0</v>
      </c>
      <c r="K5" s="961">
        <f>SUM(K6:K10)</f>
        <v>0</v>
      </c>
      <c r="L5" s="961">
        <f>SUM(L6:L10)</f>
        <v>0</v>
      </c>
      <c r="U5" s="32" t="s">
        <v>109524</v>
      </c>
      <c r="V5" s="751">
        <f>IF(学校４頁!P16=J19,0,1)</f>
        <v>0</v>
      </c>
    </row>
    <row r="6" spans="1:22" ht="24.9" customHeight="1">
      <c r="A6" s="1779" t="s">
        <v>109685</v>
      </c>
      <c r="B6" s="1785" t="s">
        <v>109686</v>
      </c>
      <c r="C6" s="1786"/>
      <c r="D6" s="1786"/>
      <c r="E6" s="1786"/>
      <c r="F6" s="1786"/>
      <c r="G6" s="1786"/>
      <c r="H6" s="1787"/>
      <c r="I6" s="1289"/>
      <c r="J6" s="1289"/>
      <c r="K6" s="1289"/>
      <c r="L6" s="1289"/>
      <c r="U6" s="32" t="s">
        <v>109525</v>
      </c>
      <c r="V6" s="751">
        <f>IF(学校４頁!P17=K19,0,1)</f>
        <v>0</v>
      </c>
    </row>
    <row r="7" spans="1:22" ht="24.9" customHeight="1">
      <c r="A7" s="1792"/>
      <c r="B7" s="1794" t="s">
        <v>109687</v>
      </c>
      <c r="C7" s="1789"/>
      <c r="D7" s="1789"/>
      <c r="E7" s="1789"/>
      <c r="F7" s="1789"/>
      <c r="G7" s="1789"/>
      <c r="H7" s="1790"/>
      <c r="I7" s="1291"/>
      <c r="J7" s="1291"/>
      <c r="K7" s="1291"/>
      <c r="L7" s="1291"/>
      <c r="U7" s="32" t="s">
        <v>109639</v>
      </c>
      <c r="V7" s="747">
        <f>IF(学校４頁!P18=L19,0,1)</f>
        <v>0</v>
      </c>
    </row>
    <row r="8" spans="1:22" ht="24.9" customHeight="1">
      <c r="A8" s="1792"/>
      <c r="B8" s="1788" t="s">
        <v>109688</v>
      </c>
      <c r="C8" s="1789"/>
      <c r="D8" s="1789"/>
      <c r="E8" s="1789"/>
      <c r="F8" s="1789"/>
      <c r="G8" s="1789"/>
      <c r="H8" s="1790"/>
      <c r="I8" s="1291"/>
      <c r="J8" s="1291"/>
      <c r="K8" s="1291"/>
      <c r="L8" s="1291"/>
      <c r="P8" s="117"/>
      <c r="Q8" s="117"/>
      <c r="R8" s="117"/>
      <c r="V8" s="1" t="s">
        <v>109689</v>
      </c>
    </row>
    <row r="9" spans="1:22" ht="24.9" customHeight="1">
      <c r="A9" s="1792"/>
      <c r="B9" s="1791" t="s">
        <v>109690</v>
      </c>
      <c r="C9" s="1789"/>
      <c r="D9" s="1789"/>
      <c r="E9" s="1789"/>
      <c r="F9" s="1789"/>
      <c r="G9" s="1789"/>
      <c r="H9" s="1790"/>
      <c r="I9" s="1301"/>
      <c r="J9" s="1301"/>
      <c r="K9" s="1301"/>
      <c r="L9" s="1301"/>
      <c r="P9" s="117"/>
      <c r="Q9" s="117"/>
      <c r="R9" s="117"/>
    </row>
    <row r="10" spans="1:22" ht="24.9" customHeight="1">
      <c r="A10" s="1793"/>
      <c r="B10" s="1795" t="s">
        <v>109691</v>
      </c>
      <c r="C10" s="1796"/>
      <c r="D10" s="1796"/>
      <c r="E10" s="1796"/>
      <c r="F10" s="1796"/>
      <c r="G10" s="1796"/>
      <c r="H10" s="1797"/>
      <c r="I10" s="1301"/>
      <c r="J10" s="1301"/>
      <c r="K10" s="1301"/>
      <c r="L10" s="1301"/>
    </row>
    <row r="11" spans="1:22" ht="24.9" customHeight="1">
      <c r="A11" s="1784" t="s">
        <v>109692</v>
      </c>
      <c r="B11" s="1777"/>
      <c r="C11" s="1777"/>
      <c r="D11" s="1777"/>
      <c r="E11" s="1777"/>
      <c r="F11" s="1777"/>
      <c r="G11" s="1777"/>
      <c r="H11" s="1778"/>
      <c r="I11" s="956">
        <f>SUM(I12:I18)</f>
        <v>0</v>
      </c>
      <c r="J11" s="958">
        <f>SUM(J12:J18)</f>
        <v>0</v>
      </c>
      <c r="K11" s="958">
        <f>SUM(K12:K18)</f>
        <v>0</v>
      </c>
      <c r="L11" s="958">
        <f>SUM(L12:L18)</f>
        <v>0</v>
      </c>
      <c r="N11" s="30"/>
    </row>
    <row r="12" spans="1:22" ht="24.9" customHeight="1">
      <c r="A12" s="1779" t="s">
        <v>109685</v>
      </c>
      <c r="B12" s="1785" t="s">
        <v>109693</v>
      </c>
      <c r="C12" s="1786"/>
      <c r="D12" s="1786"/>
      <c r="E12" s="1786"/>
      <c r="F12" s="1786"/>
      <c r="G12" s="1786"/>
      <c r="H12" s="1787"/>
      <c r="I12" s="1289"/>
      <c r="J12" s="1302"/>
      <c r="K12" s="1302"/>
      <c r="L12" s="1302"/>
    </row>
    <row r="13" spans="1:22" ht="24.9" customHeight="1">
      <c r="A13" s="1779"/>
      <c r="B13" s="1788" t="s">
        <v>109694</v>
      </c>
      <c r="C13" s="1789"/>
      <c r="D13" s="1789"/>
      <c r="E13" s="1789"/>
      <c r="F13" s="1789"/>
      <c r="G13" s="1789"/>
      <c r="H13" s="1790"/>
      <c r="I13" s="1291"/>
      <c r="J13" s="1291"/>
      <c r="K13" s="1291"/>
      <c r="L13" s="1291"/>
    </row>
    <row r="14" spans="1:22" ht="24.9" customHeight="1">
      <c r="A14" s="1779"/>
      <c r="B14" s="1788" t="s">
        <v>109695</v>
      </c>
      <c r="C14" s="1789"/>
      <c r="D14" s="1789"/>
      <c r="E14" s="1789"/>
      <c r="F14" s="1789"/>
      <c r="G14" s="1789"/>
      <c r="H14" s="1790"/>
      <c r="I14" s="1291"/>
      <c r="J14" s="1291"/>
      <c r="K14" s="1291"/>
      <c r="L14" s="1291"/>
    </row>
    <row r="15" spans="1:22" ht="24.9" customHeight="1">
      <c r="A15" s="1779"/>
      <c r="B15" s="1788" t="s">
        <v>109696</v>
      </c>
      <c r="C15" s="1789"/>
      <c r="D15" s="1789"/>
      <c r="E15" s="1789"/>
      <c r="F15" s="1789"/>
      <c r="G15" s="1789"/>
      <c r="H15" s="1790"/>
      <c r="I15" s="1291"/>
      <c r="J15" s="1291"/>
      <c r="K15" s="1291"/>
      <c r="L15" s="1291"/>
    </row>
    <row r="16" spans="1:22" ht="24.9" customHeight="1">
      <c r="A16" s="1779"/>
      <c r="B16" s="1788" t="s">
        <v>109697</v>
      </c>
      <c r="C16" s="1789"/>
      <c r="D16" s="1789"/>
      <c r="E16" s="1789"/>
      <c r="F16" s="1789"/>
      <c r="G16" s="1789"/>
      <c r="H16" s="1790"/>
      <c r="I16" s="1301"/>
      <c r="J16" s="1301"/>
      <c r="K16" s="1301"/>
      <c r="L16" s="1301"/>
    </row>
    <row r="17" spans="1:14" ht="24.9" customHeight="1">
      <c r="A17" s="1779"/>
      <c r="B17" s="1788" t="s">
        <v>109698</v>
      </c>
      <c r="C17" s="1789"/>
      <c r="D17" s="1789"/>
      <c r="E17" s="1789"/>
      <c r="F17" s="1789"/>
      <c r="G17" s="1789"/>
      <c r="H17" s="1790"/>
      <c r="I17" s="1301"/>
      <c r="J17" s="1301"/>
      <c r="K17" s="1301"/>
      <c r="L17" s="1301"/>
    </row>
    <row r="18" spans="1:14" ht="24.9" customHeight="1">
      <c r="A18" s="1780"/>
      <c r="B18" s="1798" t="s">
        <v>109699</v>
      </c>
      <c r="C18" s="1799"/>
      <c r="D18" s="1799"/>
      <c r="E18" s="1799"/>
      <c r="F18" s="1799"/>
      <c r="G18" s="1799"/>
      <c r="H18" s="1800"/>
      <c r="I18" s="1294"/>
      <c r="J18" s="1294"/>
      <c r="K18" s="1294"/>
      <c r="L18" s="1294"/>
    </row>
    <row r="19" spans="1:14" ht="24.9" customHeight="1">
      <c r="A19" s="1783" t="s">
        <v>149</v>
      </c>
      <c r="B19" s="1777"/>
      <c r="C19" s="1777"/>
      <c r="D19" s="1777"/>
      <c r="E19" s="1777"/>
      <c r="F19" s="1777"/>
      <c r="G19" s="1777"/>
      <c r="H19" s="1778"/>
      <c r="I19" s="958">
        <f>SUM(I5+I11)</f>
        <v>0</v>
      </c>
      <c r="J19" s="958">
        <f>SUM(J5+J11)</f>
        <v>0</v>
      </c>
      <c r="K19" s="958">
        <f>SUM(K5+K11)</f>
        <v>0</v>
      </c>
      <c r="L19" s="958">
        <f>SUM(L5+L11)</f>
        <v>0</v>
      </c>
    </row>
    <row r="20" spans="1:14" ht="18.600000000000001" customHeight="1">
      <c r="A20" s="1564" t="s">
        <v>109700</v>
      </c>
      <c r="B20" s="1564"/>
      <c r="C20" s="1564"/>
      <c r="D20" s="1564"/>
      <c r="E20" s="1564"/>
      <c r="F20" s="1564"/>
      <c r="G20" s="1564"/>
      <c r="H20" s="1564"/>
      <c r="I20" s="1564"/>
      <c r="J20" s="1564"/>
      <c r="K20" s="1564"/>
      <c r="L20" s="1564"/>
      <c r="M20" s="1564"/>
    </row>
    <row r="21" spans="1:14" customFormat="1" ht="18.600000000000001" customHeight="1">
      <c r="A21" s="1801" t="s">
        <v>109701</v>
      </c>
      <c r="B21" s="1801"/>
      <c r="C21" s="1801"/>
      <c r="D21" s="1801"/>
      <c r="E21" s="1801"/>
      <c r="F21" s="1801"/>
      <c r="G21" s="1801"/>
      <c r="H21" s="1801"/>
      <c r="I21" s="1801"/>
      <c r="J21" s="1801"/>
      <c r="K21" s="1801"/>
      <c r="L21" s="1801"/>
      <c r="M21" s="1801"/>
    </row>
    <row r="22" spans="1:14" ht="18.600000000000001" customHeight="1">
      <c r="A22" s="1564" t="s">
        <v>109702</v>
      </c>
      <c r="B22" s="1564"/>
      <c r="C22" s="1564"/>
      <c r="D22" s="1564"/>
      <c r="E22" s="1564"/>
      <c r="F22" s="1564"/>
      <c r="G22" s="1564"/>
      <c r="H22" s="1564"/>
      <c r="I22" s="1564"/>
      <c r="J22" s="1564"/>
      <c r="K22" s="1564"/>
      <c r="L22" s="1564"/>
      <c r="M22" s="1564"/>
      <c r="N22" s="34"/>
    </row>
    <row r="23" spans="1:14" ht="18.600000000000001" customHeight="1">
      <c r="A23" s="1774" t="s">
        <v>109703</v>
      </c>
      <c r="B23" s="1774"/>
      <c r="C23" s="1774"/>
      <c r="D23" s="1774"/>
      <c r="E23" s="1774"/>
      <c r="F23" s="1774"/>
      <c r="G23" s="1774"/>
      <c r="H23" s="1774"/>
      <c r="I23" s="1774"/>
      <c r="J23" s="1774"/>
      <c r="K23" s="1774"/>
      <c r="L23" s="1774"/>
      <c r="M23" s="1774"/>
    </row>
  </sheetData>
  <sheetProtection algorithmName="SHA-512" hashValue="RS3YgZM2YZHoZWy0M4+pi2cD3KCIdTxenXFHtQrSA0yPNX9dztF+xqibWHX4GArzChq4WzIOCkb8apMVUPKXBQ==" saltValue="I5ODqLMgHWJT2rhSYF4TaA==" spinCount="100000" sheet="1"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3">
    <mergeCell ref="B18:H18"/>
    <mergeCell ref="B17:H17"/>
    <mergeCell ref="B16:H16"/>
    <mergeCell ref="B15:H15"/>
    <mergeCell ref="A22:M22"/>
    <mergeCell ref="A21:M21"/>
    <mergeCell ref="A20:M20"/>
    <mergeCell ref="A23:M23"/>
    <mergeCell ref="A5:H5"/>
    <mergeCell ref="A12:A18"/>
    <mergeCell ref="A3:B3"/>
    <mergeCell ref="A4:H4"/>
    <mergeCell ref="A19:H19"/>
    <mergeCell ref="A11:H11"/>
    <mergeCell ref="B12:H12"/>
    <mergeCell ref="B13:H13"/>
    <mergeCell ref="B14:H14"/>
    <mergeCell ref="B9:H9"/>
    <mergeCell ref="A6:A10"/>
    <mergeCell ref="B6:H6"/>
    <mergeCell ref="B7:H7"/>
    <mergeCell ref="B8:H8"/>
    <mergeCell ref="B10:H10"/>
  </mergeCells>
  <phoneticPr fontId="9"/>
  <dataValidations count="1">
    <dataValidation type="whole" operator="greaterThanOrEqual" allowBlank="1" showInputMessage="1" showErrorMessage="1" error="整数以外は入力できません。" sqref="I6:L10 I12:L18" xr:uid="{00000000-0002-0000-0700-000000000000}">
      <formula1>0</formula1>
    </dataValidation>
  </dataValidations>
  <pageMargins left="0.59055118110236227" right="0.59055118110236227" top="0.39370078740157483" bottom="0.39370078740157483" header="0.51181102362204722" footer="0.27559055118110237"/>
  <pageSetup paperSize="9" scale="89"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295" id="{2F195B7F-B81B-49A2-AE96-5389D9A0CDE5}">
            <xm:f>学校４頁!$P$15&gt;0</xm:f>
            <x14:dxf>
              <font>
                <color theme="1"/>
              </font>
              <fill>
                <patternFill>
                  <bgColor rgb="FFFFFF99"/>
                </patternFill>
              </fill>
            </x14:dxf>
          </x14:cfRule>
          <xm:sqref>I6:I10 I12:I18</xm:sqref>
        </x14:conditionalFormatting>
        <x14:conditionalFormatting xmlns:xm="http://schemas.microsoft.com/office/excel/2006/main">
          <x14:cfRule type="expression" priority="4" id="{F6522CFD-BA85-4282-A030-8FB8AAE460D3}">
            <xm:f>$I$19&lt;&gt;学校４頁!$P$15</xm:f>
            <x14:dxf>
              <fill>
                <patternFill>
                  <bgColor rgb="FFFF0000"/>
                </patternFill>
              </fill>
            </x14:dxf>
          </x14:cfRule>
          <xm:sqref>I19</xm:sqref>
        </x14:conditionalFormatting>
        <x14:conditionalFormatting xmlns:xm="http://schemas.microsoft.com/office/excel/2006/main">
          <x14:cfRule type="expression" priority="297" id="{726D4908-F3B7-4206-BE4F-E3B88352058F}">
            <xm:f>学校４頁!$P$16&gt;0</xm:f>
            <x14:dxf>
              <font>
                <color theme="1"/>
              </font>
              <fill>
                <patternFill>
                  <bgColor rgb="FFFFFF99"/>
                </patternFill>
              </fill>
            </x14:dxf>
          </x14:cfRule>
          <xm:sqref>J6:J10 J12:J18</xm:sqref>
        </x14:conditionalFormatting>
        <x14:conditionalFormatting xmlns:xm="http://schemas.microsoft.com/office/excel/2006/main">
          <x14:cfRule type="expression" priority="3" id="{DFEC91FB-E767-4B5D-82A5-4A3FEE1CAF18}">
            <xm:f>$J$19&lt;&gt;学校４頁!$P$16</xm:f>
            <x14:dxf>
              <fill>
                <patternFill>
                  <bgColor rgb="FFFF0000"/>
                </patternFill>
              </fill>
            </x14:dxf>
          </x14:cfRule>
          <xm:sqref>J19</xm:sqref>
        </x14:conditionalFormatting>
        <x14:conditionalFormatting xmlns:xm="http://schemas.microsoft.com/office/excel/2006/main">
          <x14:cfRule type="expression" priority="299" id="{80D1A4C8-0347-49AB-A725-26F5A742DC3B}">
            <xm:f>学校４頁!$P$17&gt;0</xm:f>
            <x14:dxf>
              <font>
                <color theme="1"/>
              </font>
              <fill>
                <patternFill>
                  <bgColor rgb="FFFFFF99"/>
                </patternFill>
              </fill>
            </x14:dxf>
          </x14:cfRule>
          <xm:sqref>K6:K10 K12:K18</xm:sqref>
        </x14:conditionalFormatting>
        <x14:conditionalFormatting xmlns:xm="http://schemas.microsoft.com/office/excel/2006/main">
          <x14:cfRule type="expression" priority="2" id="{77AA84EA-E7B6-49F0-A3A5-31D579AD885A}">
            <xm:f>$K$19&lt;&gt;学校４頁!$P$17</xm:f>
            <x14:dxf>
              <fill>
                <patternFill>
                  <bgColor rgb="FFFF0000"/>
                </patternFill>
              </fill>
            </x14:dxf>
          </x14:cfRule>
          <xm:sqref>K19</xm:sqref>
        </x14:conditionalFormatting>
        <x14:conditionalFormatting xmlns:xm="http://schemas.microsoft.com/office/excel/2006/main">
          <x14:cfRule type="expression" priority="301" id="{48D20DA4-4D7D-486B-9B0C-F3987D6A287F}">
            <xm:f>学校４頁!$P$18&gt;0</xm:f>
            <x14:dxf>
              <font>
                <color theme="1"/>
              </font>
              <fill>
                <patternFill>
                  <bgColor rgb="FFFFFF99"/>
                </patternFill>
              </fill>
            </x14:dxf>
          </x14:cfRule>
          <xm:sqref>L6:L10 L12:L18</xm:sqref>
        </x14:conditionalFormatting>
        <x14:conditionalFormatting xmlns:xm="http://schemas.microsoft.com/office/excel/2006/main">
          <x14:cfRule type="expression" priority="1" id="{76A622AA-AA56-4E36-92E9-D38B2C8FBE28}">
            <xm:f>$L$19&lt;&gt;学校４頁!$P$18</xm:f>
            <x14:dxf>
              <fill>
                <patternFill>
                  <bgColor rgb="FFFF0000"/>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rgb="FFCCECFF"/>
    <pageSetUpPr fitToPage="1"/>
  </sheetPr>
  <dimension ref="A1:W31"/>
  <sheetViews>
    <sheetView showGridLines="0" view="pageBreakPreview" zoomScaleNormal="100" zoomScaleSheetLayoutView="100" workbookViewId="0">
      <selection activeCell="H3" sqref="H3"/>
    </sheetView>
  </sheetViews>
  <sheetFormatPr defaultColWidth="9" defaultRowHeight="10.8"/>
  <cols>
    <col min="1" max="1" width="40.6640625" style="1" customWidth="1"/>
    <col min="2" max="7" width="2.6640625" style="1" customWidth="1"/>
    <col min="8" max="11" width="19.33203125" style="1" customWidth="1"/>
    <col min="12" max="12" width="2.6640625" style="1" customWidth="1"/>
    <col min="13" max="13" width="10.109375" style="1" customWidth="1"/>
    <col min="14" max="19" width="5.6640625" style="1" customWidth="1"/>
    <col min="20" max="20" width="5.77734375" style="1" customWidth="1"/>
    <col min="21" max="21" width="5.6640625" style="1" hidden="1" customWidth="1"/>
    <col min="22" max="22" width="10.109375" style="1" hidden="1" customWidth="1"/>
    <col min="23" max="23" width="10.33203125" style="1" hidden="1" customWidth="1"/>
    <col min="24" max="25" width="6.44140625" style="1" customWidth="1"/>
    <col min="26" max="29" width="9" style="1"/>
    <col min="30" max="30" width="12.6640625" style="1" customWidth="1"/>
    <col min="31" max="16384" width="9" style="1"/>
  </cols>
  <sheetData>
    <row r="1" spans="1:23" s="18" customFormat="1" ht="15" customHeight="1">
      <c r="A1" s="71" t="s">
        <v>109704</v>
      </c>
      <c r="B1" s="272"/>
      <c r="C1" s="272"/>
      <c r="D1" s="272"/>
      <c r="E1" s="272"/>
      <c r="F1" s="272"/>
      <c r="G1" s="272"/>
      <c r="H1" s="272"/>
      <c r="I1" s="272"/>
      <c r="J1" s="272"/>
      <c r="K1" s="274" t="s">
        <v>109498</v>
      </c>
    </row>
    <row r="2" spans="1:23" ht="21.9" customHeight="1" thickBot="1">
      <c r="A2" s="1810" t="s">
        <v>109501</v>
      </c>
      <c r="B2" s="1811"/>
      <c r="C2" s="1811"/>
      <c r="D2" s="1811"/>
      <c r="E2" s="1811"/>
      <c r="F2" s="1811"/>
      <c r="G2" s="1812"/>
      <c r="H2" s="962" t="s">
        <v>109563</v>
      </c>
      <c r="I2" s="962" t="s">
        <v>109564</v>
      </c>
      <c r="J2" s="962" t="s">
        <v>109565</v>
      </c>
      <c r="K2" s="962" t="s">
        <v>109683</v>
      </c>
      <c r="V2" s="2" t="s">
        <v>109705</v>
      </c>
      <c r="W2" s="2" t="s">
        <v>109706</v>
      </c>
    </row>
    <row r="3" spans="1:23" ht="21.9" customHeight="1" thickTop="1" thickBot="1">
      <c r="A3" s="1816" t="s">
        <v>109707</v>
      </c>
      <c r="B3" s="1817"/>
      <c r="C3" s="1817"/>
      <c r="D3" s="1817"/>
      <c r="E3" s="1817"/>
      <c r="F3" s="1817"/>
      <c r="G3" s="1818"/>
      <c r="H3" s="1303"/>
      <c r="I3" s="1303"/>
      <c r="J3" s="1303"/>
      <c r="K3" s="1303"/>
      <c r="M3" s="406" t="str">
        <f>IF(AND(N3="",N4="",N19="",N20=""),"","エラー")</f>
        <v/>
      </c>
      <c r="N3" s="49" t="str">
        <f>IF(SUM(V3:V6)&gt;0,W14,"")</f>
        <v/>
      </c>
      <c r="U3" s="32" t="s">
        <v>109515</v>
      </c>
      <c r="V3" s="941">
        <f>IF(MAX(H3:H11)&gt;学校４頁!P15,1,0)</f>
        <v>0</v>
      </c>
      <c r="W3" s="941">
        <f>IF(H12&lt;学校４頁!P15,1,0)</f>
        <v>0</v>
      </c>
    </row>
    <row r="4" spans="1:23" ht="21.9" customHeight="1" thickTop="1">
      <c r="A4" s="1819" t="s">
        <v>109708</v>
      </c>
      <c r="B4" s="1820"/>
      <c r="C4" s="1820"/>
      <c r="D4" s="1820"/>
      <c r="E4" s="1820"/>
      <c r="F4" s="1820"/>
      <c r="G4" s="1821"/>
      <c r="H4" s="1304"/>
      <c r="I4" s="1304"/>
      <c r="J4" s="1304"/>
      <c r="K4" s="1304"/>
      <c r="N4" s="49" t="str">
        <f>IF(SUM(W3:W6)&gt;0,W15,"")</f>
        <v/>
      </c>
      <c r="U4" s="32" t="s">
        <v>109524</v>
      </c>
      <c r="V4" s="751">
        <f>IF(MAX(I3:I11)&gt;学校４頁!P16,1,0)</f>
        <v>0</v>
      </c>
      <c r="W4" s="751">
        <f>IF(I12&lt;学校４頁!P16,1,0)</f>
        <v>0</v>
      </c>
    </row>
    <row r="5" spans="1:23" ht="21.9" customHeight="1">
      <c r="A5" s="1822" t="s">
        <v>109709</v>
      </c>
      <c r="B5" s="1820"/>
      <c r="C5" s="1820"/>
      <c r="D5" s="1820"/>
      <c r="E5" s="1820"/>
      <c r="F5" s="1820"/>
      <c r="G5" s="1821"/>
      <c r="H5" s="1304"/>
      <c r="I5" s="1304"/>
      <c r="J5" s="1304"/>
      <c r="K5" s="1304"/>
      <c r="U5" s="32" t="s">
        <v>109525</v>
      </c>
      <c r="V5" s="751">
        <f>IF(MAX(J3:J11)&gt;学校４頁!P17,1,0)</f>
        <v>0</v>
      </c>
      <c r="W5" s="751">
        <f>IF(J12&lt;学校４頁!P17,1,0)</f>
        <v>0</v>
      </c>
    </row>
    <row r="6" spans="1:23" ht="21.9" customHeight="1">
      <c r="A6" s="1822" t="s">
        <v>109710</v>
      </c>
      <c r="B6" s="1820"/>
      <c r="C6" s="1820"/>
      <c r="D6" s="1820"/>
      <c r="E6" s="1820"/>
      <c r="F6" s="1820"/>
      <c r="G6" s="1821"/>
      <c r="H6" s="1304"/>
      <c r="I6" s="1304"/>
      <c r="J6" s="1304"/>
      <c r="K6" s="1304"/>
      <c r="U6" s="32" t="s">
        <v>109639</v>
      </c>
      <c r="V6" s="747">
        <f>IF(MAX(K3:K11)&gt;学校４頁!P18,1,0)</f>
        <v>0</v>
      </c>
      <c r="W6" s="747">
        <f>IF(K12&lt;学校４頁!P18,1,0)</f>
        <v>0</v>
      </c>
    </row>
    <row r="7" spans="1:23" ht="21.9" customHeight="1">
      <c r="A7" s="1822" t="s">
        <v>109711</v>
      </c>
      <c r="B7" s="1820"/>
      <c r="C7" s="1820"/>
      <c r="D7" s="1820"/>
      <c r="E7" s="1820"/>
      <c r="F7" s="1820"/>
      <c r="G7" s="1821"/>
      <c r="H7" s="1304"/>
      <c r="I7" s="1304"/>
      <c r="J7" s="1304"/>
      <c r="K7" s="1304"/>
    </row>
    <row r="8" spans="1:23" ht="21.9" customHeight="1">
      <c r="A8" s="1822" t="s">
        <v>109712</v>
      </c>
      <c r="B8" s="1820"/>
      <c r="C8" s="1820"/>
      <c r="D8" s="1820"/>
      <c r="E8" s="1820"/>
      <c r="F8" s="1820"/>
      <c r="G8" s="1821"/>
      <c r="H8" s="1304"/>
      <c r="I8" s="1304"/>
      <c r="J8" s="1304"/>
      <c r="K8" s="1304"/>
    </row>
    <row r="9" spans="1:23" ht="21.9" customHeight="1">
      <c r="A9" s="1822" t="s">
        <v>109713</v>
      </c>
      <c r="B9" s="1820"/>
      <c r="C9" s="1820"/>
      <c r="D9" s="1820"/>
      <c r="E9" s="1820"/>
      <c r="F9" s="1820"/>
      <c r="G9" s="1821"/>
      <c r="H9" s="1304"/>
      <c r="I9" s="1304"/>
      <c r="J9" s="1304"/>
      <c r="K9" s="1304"/>
    </row>
    <row r="10" spans="1:23" ht="21.9" customHeight="1">
      <c r="A10" s="1823" t="s">
        <v>109714</v>
      </c>
      <c r="B10" s="1820"/>
      <c r="C10" s="1820"/>
      <c r="D10" s="1820"/>
      <c r="E10" s="1820"/>
      <c r="F10" s="1820"/>
      <c r="G10" s="1821"/>
      <c r="H10" s="1304"/>
      <c r="I10" s="1304"/>
      <c r="J10" s="1304"/>
      <c r="K10" s="1304"/>
      <c r="O10" s="117"/>
      <c r="P10" s="117"/>
      <c r="Q10" s="117"/>
    </row>
    <row r="11" spans="1:23" ht="21.9" customHeight="1">
      <c r="A11" s="1804" t="s">
        <v>109715</v>
      </c>
      <c r="B11" s="1805"/>
      <c r="C11" s="1805"/>
      <c r="D11" s="1805"/>
      <c r="E11" s="1805"/>
      <c r="F11" s="1805"/>
      <c r="G11" s="1806"/>
      <c r="H11" s="1305"/>
      <c r="I11" s="1305"/>
      <c r="J11" s="1305"/>
      <c r="K11" s="1305"/>
      <c r="O11" s="117"/>
      <c r="P11" s="117"/>
      <c r="Q11" s="117"/>
    </row>
    <row r="12" spans="1:23" ht="21.9" customHeight="1">
      <c r="A12" s="1813" t="s">
        <v>149</v>
      </c>
      <c r="B12" s="1814"/>
      <c r="C12" s="1814"/>
      <c r="D12" s="1814"/>
      <c r="E12" s="1814"/>
      <c r="F12" s="1814"/>
      <c r="G12" s="1815"/>
      <c r="H12" s="963">
        <f>SUM(H3:H11)</f>
        <v>0</v>
      </c>
      <c r="I12" s="963">
        <f>SUM(I3:I11)</f>
        <v>0</v>
      </c>
      <c r="J12" s="963">
        <f>SUM(J3:J11)</f>
        <v>0</v>
      </c>
      <c r="K12" s="963">
        <f>SUM(K3:K11)</f>
        <v>0</v>
      </c>
    </row>
    <row r="13" spans="1:23" ht="15" customHeight="1">
      <c r="A13" s="1802" t="s">
        <v>109716</v>
      </c>
      <c r="B13" s="1802"/>
      <c r="C13" s="1802"/>
      <c r="D13" s="1802"/>
      <c r="E13" s="1802"/>
      <c r="F13" s="1802"/>
      <c r="G13" s="1802"/>
      <c r="H13" s="1802"/>
      <c r="I13" s="1802"/>
      <c r="J13" s="1802"/>
      <c r="K13" s="1802"/>
    </row>
    <row r="14" spans="1:23" ht="15" customHeight="1">
      <c r="A14" s="1802" t="s">
        <v>109717</v>
      </c>
      <c r="B14" s="1802"/>
      <c r="C14" s="1802"/>
      <c r="D14" s="1802"/>
      <c r="E14" s="1802"/>
      <c r="F14" s="1802"/>
      <c r="G14" s="1802"/>
      <c r="H14" s="1802"/>
      <c r="I14" s="1802"/>
      <c r="J14" s="1802"/>
      <c r="K14" s="1802"/>
      <c r="L14" s="49"/>
      <c r="W14" s="1" t="s">
        <v>109718</v>
      </c>
    </row>
    <row r="15" spans="1:23" ht="15" customHeight="1">
      <c r="A15" s="1803" t="s">
        <v>109719</v>
      </c>
      <c r="B15" s="1802"/>
      <c r="C15" s="1802"/>
      <c r="D15" s="1802"/>
      <c r="E15" s="1802"/>
      <c r="F15" s="1802"/>
      <c r="G15" s="1802"/>
      <c r="H15" s="1802"/>
      <c r="I15" s="1802"/>
      <c r="J15" s="1802"/>
      <c r="K15" s="1802"/>
      <c r="L15" s="30"/>
      <c r="W15" s="1" t="s">
        <v>109720</v>
      </c>
    </row>
    <row r="16" spans="1:23" ht="11.25" customHeight="1">
      <c r="A16" s="709"/>
      <c r="B16" s="34"/>
      <c r="C16" s="34"/>
      <c r="D16" s="34"/>
      <c r="E16" s="34"/>
      <c r="F16" s="34"/>
      <c r="G16" s="34"/>
      <c r="H16" s="34"/>
      <c r="I16" s="34"/>
      <c r="J16" s="34"/>
      <c r="K16" s="34"/>
    </row>
    <row r="17" spans="1:23">
      <c r="A17" s="71" t="s">
        <v>109721</v>
      </c>
      <c r="B17" s="18"/>
      <c r="C17" s="18"/>
      <c r="D17" s="18"/>
      <c r="E17" s="18"/>
      <c r="F17" s="18"/>
      <c r="G17" s="18"/>
      <c r="H17" s="18"/>
      <c r="I17" s="18"/>
      <c r="J17" s="18"/>
      <c r="K17" s="32" t="s">
        <v>109498</v>
      </c>
    </row>
    <row r="18" spans="1:23" ht="21.9" customHeight="1">
      <c r="A18" s="1581" t="s">
        <v>109501</v>
      </c>
      <c r="B18" s="1582"/>
      <c r="C18" s="1582"/>
      <c r="D18" s="1582"/>
      <c r="E18" s="1582"/>
      <c r="F18" s="1582"/>
      <c r="G18" s="1583"/>
      <c r="H18" s="927" t="s">
        <v>109563</v>
      </c>
      <c r="I18" s="927" t="s">
        <v>109564</v>
      </c>
      <c r="J18" s="927" t="s">
        <v>109565</v>
      </c>
      <c r="K18" s="927" t="s">
        <v>109683</v>
      </c>
      <c r="V18" s="2" t="s">
        <v>109705</v>
      </c>
      <c r="W18" s="2" t="s">
        <v>109706</v>
      </c>
    </row>
    <row r="19" spans="1:23" ht="21.9" customHeight="1">
      <c r="A19" s="1807" t="s">
        <v>109722</v>
      </c>
      <c r="B19" s="1808"/>
      <c r="C19" s="1808"/>
      <c r="D19" s="1808"/>
      <c r="E19" s="1808"/>
      <c r="F19" s="1808"/>
      <c r="G19" s="1809"/>
      <c r="H19" s="1296"/>
      <c r="I19" s="1296"/>
      <c r="J19" s="1296"/>
      <c r="K19" s="1296"/>
      <c r="M19" s="721"/>
      <c r="N19" s="49" t="str">
        <f>IF(SUM(V19:V22)&gt;0,W14,"")</f>
        <v/>
      </c>
      <c r="U19" s="32" t="s">
        <v>109515</v>
      </c>
      <c r="V19" s="941">
        <f>IF(MAX(H19:H27)&gt;学校４頁!P15,1,0)</f>
        <v>0</v>
      </c>
      <c r="W19" s="941">
        <f>IF(H28&lt;学校４頁!P15,1,0)</f>
        <v>0</v>
      </c>
    </row>
    <row r="20" spans="1:23" ht="21.9" customHeight="1">
      <c r="A20" s="1791" t="s">
        <v>109723</v>
      </c>
      <c r="B20" s="1789"/>
      <c r="C20" s="1789"/>
      <c r="D20" s="1789"/>
      <c r="E20" s="1789"/>
      <c r="F20" s="1789"/>
      <c r="G20" s="1790"/>
      <c r="H20" s="1291"/>
      <c r="I20" s="1291"/>
      <c r="J20" s="1291"/>
      <c r="K20" s="1291"/>
      <c r="N20" s="49" t="str">
        <f>IF(SUM(W19:W22)&gt;0,W15,"")</f>
        <v/>
      </c>
      <c r="U20" s="32" t="s">
        <v>109524</v>
      </c>
      <c r="V20" s="751">
        <f>IF(MAX(I19:I27)&gt;学校４頁!P16,1,0)</f>
        <v>0</v>
      </c>
      <c r="W20" s="751">
        <f>IF(I28&lt;学校４頁!P16,1,0)</f>
        <v>0</v>
      </c>
    </row>
    <row r="21" spans="1:23" ht="21.9" customHeight="1">
      <c r="A21" s="1791" t="s">
        <v>109724</v>
      </c>
      <c r="B21" s="1789"/>
      <c r="C21" s="1789"/>
      <c r="D21" s="1789"/>
      <c r="E21" s="1789"/>
      <c r="F21" s="1789"/>
      <c r="G21" s="1790"/>
      <c r="H21" s="1291"/>
      <c r="I21" s="1291"/>
      <c r="J21" s="1291"/>
      <c r="K21" s="1291"/>
      <c r="U21" s="32" t="s">
        <v>109525</v>
      </c>
      <c r="V21" s="751">
        <f>IF(MAX(J19:J27)&gt;学校４頁!P17,1,0)</f>
        <v>0</v>
      </c>
      <c r="W21" s="751">
        <f>IF(J28&lt;学校４頁!P17,1,0)</f>
        <v>0</v>
      </c>
    </row>
    <row r="22" spans="1:23" ht="21.9" customHeight="1">
      <c r="A22" s="1791" t="s">
        <v>109725</v>
      </c>
      <c r="B22" s="1789"/>
      <c r="C22" s="1789"/>
      <c r="D22" s="1789"/>
      <c r="E22" s="1789"/>
      <c r="F22" s="1789"/>
      <c r="G22" s="1790"/>
      <c r="H22" s="1291"/>
      <c r="I22" s="1291"/>
      <c r="J22" s="1291"/>
      <c r="K22" s="1291"/>
      <c r="U22" s="32" t="s">
        <v>109639</v>
      </c>
      <c r="V22" s="747">
        <f>IF(MAX(K19:K27)&gt;学校４頁!P18,1,0)</f>
        <v>0</v>
      </c>
      <c r="W22" s="747">
        <f>IF(K28&lt;学校４頁!P18,1,0)</f>
        <v>0</v>
      </c>
    </row>
    <row r="23" spans="1:23" ht="21.9" customHeight="1">
      <c r="A23" s="1791" t="s">
        <v>109726</v>
      </c>
      <c r="B23" s="1789"/>
      <c r="C23" s="1789"/>
      <c r="D23" s="1789"/>
      <c r="E23" s="1789"/>
      <c r="F23" s="1789"/>
      <c r="G23" s="1790"/>
      <c r="H23" s="1291"/>
      <c r="I23" s="1291"/>
      <c r="J23" s="1291"/>
      <c r="K23" s="1291"/>
    </row>
    <row r="24" spans="1:23" ht="21.9" customHeight="1">
      <c r="A24" s="1791" t="s">
        <v>109727</v>
      </c>
      <c r="B24" s="1789"/>
      <c r="C24" s="1789"/>
      <c r="D24" s="1789"/>
      <c r="E24" s="1789"/>
      <c r="F24" s="1789"/>
      <c r="G24" s="1790"/>
      <c r="H24" s="1291"/>
      <c r="I24" s="1291"/>
      <c r="J24" s="1291"/>
      <c r="K24" s="1291"/>
    </row>
    <row r="25" spans="1:23" ht="21.9" customHeight="1">
      <c r="A25" s="1791" t="s">
        <v>109728</v>
      </c>
      <c r="B25" s="1789"/>
      <c r="C25" s="1789"/>
      <c r="D25" s="1789"/>
      <c r="E25" s="1789"/>
      <c r="F25" s="1789"/>
      <c r="G25" s="1790"/>
      <c r="H25" s="1291"/>
      <c r="I25" s="1291"/>
      <c r="J25" s="1291"/>
      <c r="K25" s="1291"/>
    </row>
    <row r="26" spans="1:23" ht="21.9" customHeight="1">
      <c r="A26" s="1791" t="s">
        <v>109729</v>
      </c>
      <c r="B26" s="1789"/>
      <c r="C26" s="1789"/>
      <c r="D26" s="1789"/>
      <c r="E26" s="1789"/>
      <c r="F26" s="1789"/>
      <c r="G26" s="1790"/>
      <c r="H26" s="1291"/>
      <c r="I26" s="1291"/>
      <c r="J26" s="1291"/>
      <c r="K26" s="1291"/>
    </row>
    <row r="27" spans="1:23" ht="21.9" customHeight="1">
      <c r="A27" s="1798" t="s">
        <v>147</v>
      </c>
      <c r="B27" s="1799"/>
      <c r="C27" s="1799"/>
      <c r="D27" s="1799"/>
      <c r="E27" s="1799"/>
      <c r="F27" s="1799"/>
      <c r="G27" s="1800"/>
      <c r="H27" s="1306"/>
      <c r="I27" s="1306"/>
      <c r="J27" s="1306"/>
      <c r="K27" s="1306"/>
    </row>
    <row r="28" spans="1:23" ht="21.9" customHeight="1">
      <c r="A28" s="1581" t="s">
        <v>149</v>
      </c>
      <c r="B28" s="1582"/>
      <c r="C28" s="1582"/>
      <c r="D28" s="1582"/>
      <c r="E28" s="1582"/>
      <c r="F28" s="1582"/>
      <c r="G28" s="1583"/>
      <c r="H28" s="958">
        <f>SUM(H19:H27)</f>
        <v>0</v>
      </c>
      <c r="I28" s="958">
        <f>SUM(I19:I27)</f>
        <v>0</v>
      </c>
      <c r="J28" s="958">
        <f>SUM(J19:J27)</f>
        <v>0</v>
      </c>
      <c r="K28" s="958">
        <f>SUM(K19:K27)</f>
        <v>0</v>
      </c>
    </row>
    <row r="29" spans="1:23" ht="15" customHeight="1">
      <c r="A29" s="1564" t="s">
        <v>109716</v>
      </c>
      <c r="B29" s="1564"/>
      <c r="C29" s="1564"/>
      <c r="D29" s="1564"/>
      <c r="E29" s="1564"/>
      <c r="F29" s="1564"/>
      <c r="G29" s="1564"/>
      <c r="H29" s="1564"/>
      <c r="I29" s="1564"/>
      <c r="J29" s="1564"/>
      <c r="K29" s="1564"/>
    </row>
    <row r="30" spans="1:23" ht="15" customHeight="1">
      <c r="A30" s="1564" t="s">
        <v>109730</v>
      </c>
      <c r="B30" s="1564"/>
      <c r="C30" s="1564"/>
      <c r="D30" s="1564"/>
      <c r="E30" s="1564"/>
      <c r="F30" s="1564"/>
      <c r="G30" s="1564"/>
      <c r="H30" s="1564"/>
      <c r="I30" s="1564"/>
      <c r="J30" s="1564"/>
      <c r="K30" s="1564"/>
    </row>
    <row r="31" spans="1:23" ht="15" customHeight="1">
      <c r="A31" s="1563" t="s">
        <v>109719</v>
      </c>
      <c r="B31" s="1564"/>
      <c r="C31" s="1564"/>
      <c r="D31" s="1564"/>
      <c r="E31" s="1564"/>
      <c r="F31" s="1564"/>
      <c r="G31" s="1564"/>
      <c r="H31" s="1564"/>
      <c r="I31" s="1564"/>
      <c r="J31" s="1564"/>
      <c r="K31" s="1564"/>
    </row>
  </sheetData>
  <sheetProtection algorithmName="SHA-512" hashValue="MqI/Pmxc4IwUEYUn1QyGCV7Ba/jNs7q6/Hu08l/oHnhPgwXAgcigsh1N2v8P+BfMPL59rOFLy9Oe0jbFFosICg==" saltValue="UBuoLoCatoHF9Ijg6csksw==" spinCount="100000" sheet="1"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8">
    <mergeCell ref="A2:G2"/>
    <mergeCell ref="A12:G12"/>
    <mergeCell ref="A13:K13"/>
    <mergeCell ref="A3:G3"/>
    <mergeCell ref="A4:G4"/>
    <mergeCell ref="A5:G5"/>
    <mergeCell ref="A6:G6"/>
    <mergeCell ref="A10:G10"/>
    <mergeCell ref="A8:G8"/>
    <mergeCell ref="A9:G9"/>
    <mergeCell ref="A7:G7"/>
    <mergeCell ref="A24:G24"/>
    <mergeCell ref="A18:G18"/>
    <mergeCell ref="A19:G19"/>
    <mergeCell ref="A20:G20"/>
    <mergeCell ref="A21:G21"/>
    <mergeCell ref="A14:K14"/>
    <mergeCell ref="A15:K15"/>
    <mergeCell ref="A11:G11"/>
    <mergeCell ref="A22:G22"/>
    <mergeCell ref="A23:G23"/>
    <mergeCell ref="A25:G25"/>
    <mergeCell ref="A30:K30"/>
    <mergeCell ref="A31:K31"/>
    <mergeCell ref="A26:G26"/>
    <mergeCell ref="A27:G27"/>
    <mergeCell ref="A28:G28"/>
    <mergeCell ref="A29:K29"/>
  </mergeCells>
  <phoneticPr fontId="9"/>
  <dataValidations count="1">
    <dataValidation type="whole" operator="greaterThanOrEqual" allowBlank="1" showInputMessage="1" showErrorMessage="1" error="整数以外は入力できません。" sqref="H3:K11 H19:K27" xr:uid="{00000000-0002-0000-0800-000000000000}">
      <formula1>0</formula1>
    </dataValidation>
  </dataValidations>
  <pageMargins left="0.59055118110236227" right="0.59055118110236227" top="0.39370078740157483" bottom="0.39370078740157483" header="0.51181102362204722" footer="0.27559055118110237"/>
  <pageSetup paperSize="9" scale="92"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303" operator="greaterThan" id="{D68A3457-A38D-4B5A-AE77-A2BB65F2F305}">
            <xm:f>学校４頁!$P$15</xm:f>
            <x14:dxf>
              <fill>
                <patternFill>
                  <bgColor rgb="FFFF0000"/>
                </patternFill>
              </fill>
            </x14:dxf>
          </x14:cfRule>
          <x14:cfRule type="expression" priority="304" id="{B1802171-12EB-4886-A7BE-14792210EC6A}">
            <xm:f>学校４頁!$P$15&gt;0</xm:f>
            <x14:dxf>
              <font>
                <color theme="1"/>
              </font>
              <fill>
                <patternFill>
                  <bgColor rgb="FFFFFF99"/>
                </patternFill>
              </fill>
            </x14:dxf>
          </x14:cfRule>
          <xm:sqref>H3:H11 H19:H27</xm:sqref>
        </x14:conditionalFormatting>
        <x14:conditionalFormatting xmlns:xm="http://schemas.microsoft.com/office/excel/2006/main">
          <x14:cfRule type="cellIs" priority="4" operator="lessThan" id="{152FFFB0-E551-4B39-A7AD-04C76DA57F1B}">
            <xm:f>学校４頁!$P$15</xm:f>
            <x14:dxf>
              <fill>
                <patternFill>
                  <bgColor rgb="FFFF0000"/>
                </patternFill>
              </fill>
            </x14:dxf>
          </x14:cfRule>
          <xm:sqref>H12 H28</xm:sqref>
        </x14:conditionalFormatting>
        <x14:conditionalFormatting xmlns:xm="http://schemas.microsoft.com/office/excel/2006/main">
          <x14:cfRule type="cellIs" priority="307" operator="greaterThan" id="{CE66FA3A-B6B4-4864-B632-B807FC071ECD}">
            <xm:f>学校４頁!$P$16</xm:f>
            <x14:dxf>
              <fill>
                <patternFill>
                  <bgColor rgb="FFFF0000"/>
                </patternFill>
              </fill>
            </x14:dxf>
          </x14:cfRule>
          <x14:cfRule type="expression" priority="308" id="{B2BAAEBB-10C5-4652-83A3-D327E624870D}">
            <xm:f>学校４頁!$P$16&gt;0</xm:f>
            <x14:dxf>
              <font>
                <color theme="1"/>
              </font>
              <fill>
                <patternFill>
                  <bgColor rgb="FFFFFF99"/>
                </patternFill>
              </fill>
            </x14:dxf>
          </x14:cfRule>
          <xm:sqref>I3:I11 I19:I27</xm:sqref>
        </x14:conditionalFormatting>
        <x14:conditionalFormatting xmlns:xm="http://schemas.microsoft.com/office/excel/2006/main">
          <x14:cfRule type="cellIs" priority="3" operator="lessThan" id="{6D50F543-5ABB-43C6-B909-1996418923B2}">
            <xm:f>学校４頁!$P$16</xm:f>
            <x14:dxf>
              <fill>
                <patternFill>
                  <bgColor rgb="FFFF0000"/>
                </patternFill>
              </fill>
            </x14:dxf>
          </x14:cfRule>
          <xm:sqref>I12 I28</xm:sqref>
        </x14:conditionalFormatting>
        <x14:conditionalFormatting xmlns:xm="http://schemas.microsoft.com/office/excel/2006/main">
          <x14:cfRule type="cellIs" priority="311" operator="greaterThan" id="{0E07893A-F575-4E7C-AB9C-67F856D800B6}">
            <xm:f>学校４頁!$P$17</xm:f>
            <x14:dxf>
              <fill>
                <patternFill>
                  <bgColor rgb="FFFF0000"/>
                </patternFill>
              </fill>
            </x14:dxf>
          </x14:cfRule>
          <x14:cfRule type="expression" priority="312" id="{22BCBA57-4FB3-423D-A493-E5E2E2349E1D}">
            <xm:f>学校４頁!$P$17&gt;0</xm:f>
            <x14:dxf>
              <font>
                <color theme="1"/>
              </font>
              <fill>
                <patternFill>
                  <bgColor rgb="FFFFFF99"/>
                </patternFill>
              </fill>
            </x14:dxf>
          </x14:cfRule>
          <xm:sqref>J3:J11 J19:J27</xm:sqref>
        </x14:conditionalFormatting>
        <x14:conditionalFormatting xmlns:xm="http://schemas.microsoft.com/office/excel/2006/main">
          <x14:cfRule type="cellIs" priority="2" operator="lessThan" id="{DF9AA25A-6D33-4E5F-B77A-FFBCE07E5525}">
            <xm:f>学校４頁!$P$17</xm:f>
            <x14:dxf>
              <fill>
                <patternFill>
                  <bgColor rgb="FFFF0000"/>
                </patternFill>
              </fill>
            </x14:dxf>
          </x14:cfRule>
          <xm:sqref>J12 J28</xm:sqref>
        </x14:conditionalFormatting>
        <x14:conditionalFormatting xmlns:xm="http://schemas.microsoft.com/office/excel/2006/main">
          <x14:cfRule type="cellIs" priority="315" operator="greaterThan" id="{94C67125-D08A-4C53-8CE7-94B923BE457A}">
            <xm:f>学校４頁!$P$18</xm:f>
            <x14:dxf>
              <fill>
                <patternFill>
                  <bgColor rgb="FFFF0000"/>
                </patternFill>
              </fill>
            </x14:dxf>
          </x14:cfRule>
          <x14:cfRule type="expression" priority="316" id="{E74EB7EB-D70A-450A-A922-FE6DF5427969}">
            <xm:f>学校４頁!$P$18&gt;0</xm:f>
            <x14:dxf>
              <font>
                <color theme="1"/>
              </font>
              <fill>
                <patternFill>
                  <bgColor rgb="FFFFFF99"/>
                </patternFill>
              </fill>
            </x14:dxf>
          </x14:cfRule>
          <xm:sqref>K3:K11 K19:K27</xm:sqref>
        </x14:conditionalFormatting>
        <x14:conditionalFormatting xmlns:xm="http://schemas.microsoft.com/office/excel/2006/main">
          <x14:cfRule type="cellIs" priority="1" operator="lessThan" id="{E2700AC8-34A7-4B11-9417-5BFDA2C5F809}">
            <xm:f>学校４頁!$P$18</xm:f>
            <x14:dxf>
              <fill>
                <patternFill>
                  <bgColor rgb="FFFF0000"/>
                </patternFill>
              </fill>
            </x14:dxf>
          </x14:cfRule>
          <xm:sqref>K12 K28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tabColor rgb="FFCCECFF"/>
    <pageSetUpPr fitToPage="1"/>
  </sheetPr>
  <dimension ref="A1:Y30"/>
  <sheetViews>
    <sheetView showGridLines="0" view="pageBreakPreview" zoomScaleNormal="100" zoomScaleSheetLayoutView="100" workbookViewId="0">
      <selection activeCell="H4" sqref="H4"/>
    </sheetView>
  </sheetViews>
  <sheetFormatPr defaultColWidth="9" defaultRowHeight="10.8"/>
  <cols>
    <col min="1" max="1" width="12" style="1" customWidth="1"/>
    <col min="2" max="7" width="6.6640625" style="1" customWidth="1"/>
    <col min="8" max="11" width="18.6640625" style="1" customWidth="1"/>
    <col min="12" max="13" width="6.6640625" style="1" customWidth="1"/>
    <col min="14" max="14" width="9.6640625" style="1" customWidth="1"/>
    <col min="15" max="20" width="5.6640625" style="1" customWidth="1"/>
    <col min="21" max="21" width="5.6640625" style="1" hidden="1" customWidth="1"/>
    <col min="22" max="22" width="11.109375" style="1" hidden="1" customWidth="1"/>
    <col min="23" max="25" width="0" style="1" hidden="1" customWidth="1"/>
    <col min="26" max="28" width="9" style="1"/>
    <col min="29" max="29" width="12.6640625" style="1" customWidth="1"/>
    <col min="30" max="16384" width="9" style="1"/>
  </cols>
  <sheetData>
    <row r="1" spans="1:25" ht="15" customHeight="1">
      <c r="A1" s="71" t="s">
        <v>109731</v>
      </c>
    </row>
    <row r="2" spans="1:25" ht="17.25" customHeight="1" thickBot="1">
      <c r="A2" s="18" t="s">
        <v>109732</v>
      </c>
      <c r="K2" s="32" t="s">
        <v>109498</v>
      </c>
      <c r="V2" s="2" t="s">
        <v>109705</v>
      </c>
      <c r="W2" s="1" t="s">
        <v>109512</v>
      </c>
      <c r="X2" s="2" t="s">
        <v>109560</v>
      </c>
      <c r="Y2" s="2" t="s">
        <v>109561</v>
      </c>
    </row>
    <row r="3" spans="1:25" ht="24.9" customHeight="1" thickTop="1" thickBot="1">
      <c r="A3" s="1660" t="s">
        <v>109562</v>
      </c>
      <c r="B3" s="1680"/>
      <c r="C3" s="1680"/>
      <c r="D3" s="1680"/>
      <c r="E3" s="1680"/>
      <c r="F3" s="1680"/>
      <c r="G3" s="1681"/>
      <c r="H3" s="929" t="s">
        <v>109563</v>
      </c>
      <c r="I3" s="929" t="s">
        <v>109564</v>
      </c>
      <c r="J3" s="929" t="s">
        <v>109565</v>
      </c>
      <c r="K3" s="929" t="s">
        <v>109683</v>
      </c>
      <c r="N3" s="406" t="str">
        <f>IF(AND(O3="",O6="",O7=""),"","エラー")</f>
        <v/>
      </c>
      <c r="O3" s="49" t="str">
        <f>IF(SUM(W3:W6)&gt;0,W9,"")</f>
        <v/>
      </c>
      <c r="U3" s="32" t="s">
        <v>109515</v>
      </c>
      <c r="V3" s="941">
        <f>IF(MAX(H4:H21)&gt;学校４頁!P15,1,0)</f>
        <v>0</v>
      </c>
      <c r="W3" s="941">
        <f>IF(AND(AND(基本情報!$D$12&lt;&gt;"小学校",基本情報!$D$12&lt;&gt;"義務教育学校"),MAX(H4:H21)&gt;0),1,0)</f>
        <v>0</v>
      </c>
      <c r="X3" s="941">
        <f>IF(AND(基本情報!$D$14="公立",H8&gt;0),1,0)</f>
        <v>0</v>
      </c>
      <c r="Y3" s="941">
        <f>IF(AND(基本情報!$D$14&lt;&gt;"公立",MAX(H11:I11)&gt;0),1,0)</f>
        <v>0</v>
      </c>
    </row>
    <row r="4" spans="1:25" ht="21.9" customHeight="1" thickTop="1">
      <c r="A4" s="1677" t="s">
        <v>109566</v>
      </c>
      <c r="B4" s="1682"/>
      <c r="C4" s="1682"/>
      <c r="D4" s="1682"/>
      <c r="E4" s="1682"/>
      <c r="F4" s="1682"/>
      <c r="G4" s="1683"/>
      <c r="H4" s="1291"/>
      <c r="I4" s="1291"/>
      <c r="J4" s="1291"/>
      <c r="K4" s="1291"/>
      <c r="O4" s="192" t="str">
        <f>IF(SUM(V3:V6)&gt;0,V7,"")</f>
        <v/>
      </c>
      <c r="U4" s="32" t="s">
        <v>109524</v>
      </c>
      <c r="V4" s="751">
        <f>IF(MAX(I4:I21)&gt;学校４頁!P16,1,0)</f>
        <v>0</v>
      </c>
      <c r="W4" s="751">
        <f>IF(AND(AND(基本情報!$D$12&lt;&gt;"中学校",基本情報!$D$12&lt;&gt;"義務教育学校",基本情報!$D$12&lt;&gt;"中等教育学校"),MAX(I4:I21)&gt;0),1,0)</f>
        <v>0</v>
      </c>
      <c r="X4" s="751"/>
      <c r="Y4" s="751"/>
    </row>
    <row r="5" spans="1:25" ht="21.9" customHeight="1">
      <c r="A5" s="1677" t="s">
        <v>109567</v>
      </c>
      <c r="B5" s="1682"/>
      <c r="C5" s="1682"/>
      <c r="D5" s="1682"/>
      <c r="E5" s="1682"/>
      <c r="F5" s="1682"/>
      <c r="G5" s="1683"/>
      <c r="H5" s="1291"/>
      <c r="I5" s="1291"/>
      <c r="J5" s="1291"/>
      <c r="K5" s="1291"/>
      <c r="O5" s="192" t="str">
        <f>IF(SUM(V3:V6)&gt;0,V8,"")</f>
        <v/>
      </c>
      <c r="U5" s="32" t="s">
        <v>109525</v>
      </c>
      <c r="V5" s="751">
        <f>IF(MAX(J4:J21)&gt;学校４頁!P17,1,0)</f>
        <v>0</v>
      </c>
      <c r="W5" s="751">
        <f>IF(AND(AND(基本情報!$D$12&lt;&gt;"高等学校",基本情報!$D$12&lt;&gt;"中等教育学校"),MAX(J4:J21)&gt;0),1,0)</f>
        <v>0</v>
      </c>
      <c r="X5" s="751"/>
      <c r="Y5" s="751"/>
    </row>
    <row r="6" spans="1:25" ht="21.9" customHeight="1">
      <c r="A6" s="1791" t="s">
        <v>109733</v>
      </c>
      <c r="B6" s="1824"/>
      <c r="C6" s="1824"/>
      <c r="D6" s="1824"/>
      <c r="E6" s="1824"/>
      <c r="F6" s="1824"/>
      <c r="G6" s="1825"/>
      <c r="H6" s="1291"/>
      <c r="I6" s="1291"/>
      <c r="J6" s="1291"/>
      <c r="K6" s="1291"/>
      <c r="O6" s="49" t="str">
        <f>IF(SUM(X3:X6)&gt;0,X10,"")</f>
        <v/>
      </c>
      <c r="U6" s="32" t="s">
        <v>109639</v>
      </c>
      <c r="V6" s="747">
        <f>IF(MAX(K4:K21)&gt;学校４頁!P18,1,0)</f>
        <v>0</v>
      </c>
      <c r="W6" s="747">
        <f>IF(AND(基本情報!$D$12&lt;&gt;"特別支援学校",MAX(K4:K21)&gt;0),1,0)</f>
        <v>0</v>
      </c>
      <c r="X6" s="747"/>
      <c r="Y6" s="747"/>
    </row>
    <row r="7" spans="1:25" ht="21.9" customHeight="1">
      <c r="A7" s="1791" t="s">
        <v>109569</v>
      </c>
      <c r="B7" s="1824"/>
      <c r="C7" s="1824"/>
      <c r="D7" s="1824"/>
      <c r="E7" s="1824"/>
      <c r="F7" s="1824"/>
      <c r="G7" s="1825"/>
      <c r="H7" s="1291"/>
      <c r="I7" s="1291"/>
      <c r="J7" s="1291"/>
      <c r="K7" s="1291"/>
      <c r="O7" s="49" t="str">
        <f>IF(SUM(Y3)&gt;0,Y11,"")</f>
        <v/>
      </c>
      <c r="V7" s="1" t="s">
        <v>109734</v>
      </c>
    </row>
    <row r="8" spans="1:25" ht="21.9" customHeight="1">
      <c r="A8" s="1826" t="s">
        <v>109572</v>
      </c>
      <c r="B8" s="1667" t="s">
        <v>109735</v>
      </c>
      <c r="C8" s="1667"/>
      <c r="D8" s="1667"/>
      <c r="E8" s="1667"/>
      <c r="F8" s="1667"/>
      <c r="G8" s="1668"/>
      <c r="H8" s="1307"/>
      <c r="I8" s="1291"/>
      <c r="J8" s="1291"/>
      <c r="K8" s="1291"/>
      <c r="V8" s="1" t="s">
        <v>109736</v>
      </c>
    </row>
    <row r="9" spans="1:25" ht="21.9" customHeight="1">
      <c r="A9" s="1688"/>
      <c r="B9" s="1667" t="s">
        <v>109737</v>
      </c>
      <c r="C9" s="1667"/>
      <c r="D9" s="1667"/>
      <c r="E9" s="1667"/>
      <c r="F9" s="1667"/>
      <c r="G9" s="1668"/>
      <c r="H9" s="1291"/>
      <c r="I9" s="1291"/>
      <c r="J9" s="1291"/>
      <c r="K9" s="1291"/>
      <c r="P9" s="117"/>
      <c r="Q9" s="117"/>
      <c r="R9" s="117"/>
      <c r="W9" s="18" t="s">
        <v>109542</v>
      </c>
    </row>
    <row r="10" spans="1:25" ht="21.9" customHeight="1">
      <c r="A10" s="1677" t="s">
        <v>109738</v>
      </c>
      <c r="B10" s="1667"/>
      <c r="C10" s="1667"/>
      <c r="D10" s="1667"/>
      <c r="E10" s="1667"/>
      <c r="F10" s="1667"/>
      <c r="G10" s="1668"/>
      <c r="H10" s="1308"/>
      <c r="I10" s="1309"/>
      <c r="J10" s="1291"/>
      <c r="K10" s="1291"/>
      <c r="P10" s="117"/>
      <c r="Q10" s="117"/>
      <c r="R10" s="117"/>
      <c r="X10" s="1" t="s">
        <v>109577</v>
      </c>
    </row>
    <row r="11" spans="1:25" ht="21.9" customHeight="1">
      <c r="A11" s="1677" t="s">
        <v>109739</v>
      </c>
      <c r="B11" s="1682"/>
      <c r="C11" s="1682"/>
      <c r="D11" s="1682"/>
      <c r="E11" s="1682"/>
      <c r="F11" s="1682"/>
      <c r="G11" s="1683"/>
      <c r="H11" s="1291"/>
      <c r="I11" s="1291"/>
      <c r="J11" s="1309"/>
      <c r="K11" s="1310"/>
      <c r="Y11" s="1" t="s">
        <v>109579</v>
      </c>
    </row>
    <row r="12" spans="1:25" ht="21.9" customHeight="1">
      <c r="A12" s="1677" t="s">
        <v>109580</v>
      </c>
      <c r="B12" s="1667"/>
      <c r="C12" s="1667"/>
      <c r="D12" s="1667"/>
      <c r="E12" s="1667"/>
      <c r="F12" s="1667"/>
      <c r="G12" s="1668"/>
      <c r="H12" s="1308"/>
      <c r="I12" s="1309"/>
      <c r="J12" s="1291"/>
      <c r="K12" s="1291"/>
      <c r="M12" s="30"/>
      <c r="N12" s="30"/>
    </row>
    <row r="13" spans="1:25" ht="21.9" customHeight="1">
      <c r="A13" s="1677" t="s">
        <v>109740</v>
      </c>
      <c r="B13" s="1667"/>
      <c r="C13" s="1667"/>
      <c r="D13" s="1667"/>
      <c r="E13" s="1667"/>
      <c r="F13" s="1667"/>
      <c r="G13" s="1668"/>
      <c r="H13" s="1291"/>
      <c r="I13" s="1291"/>
      <c r="J13" s="1291"/>
      <c r="K13" s="1291"/>
    </row>
    <row r="14" spans="1:25" ht="21.9" customHeight="1">
      <c r="A14" s="1677" t="s">
        <v>109583</v>
      </c>
      <c r="B14" s="1678"/>
      <c r="C14" s="1678"/>
      <c r="D14" s="1678"/>
      <c r="E14" s="1678"/>
      <c r="F14" s="1678"/>
      <c r="G14" s="1679"/>
      <c r="H14" s="1291"/>
      <c r="I14" s="1291"/>
      <c r="J14" s="1291"/>
      <c r="K14" s="1291"/>
    </row>
    <row r="15" spans="1:25" ht="21.9" customHeight="1">
      <c r="A15" s="1677" t="s">
        <v>109741</v>
      </c>
      <c r="B15" s="1678"/>
      <c r="C15" s="1678"/>
      <c r="D15" s="1678"/>
      <c r="E15" s="1678"/>
      <c r="F15" s="1678"/>
      <c r="G15" s="1679"/>
      <c r="H15" s="1291"/>
      <c r="I15" s="1291"/>
      <c r="J15" s="1291"/>
      <c r="K15" s="1291"/>
    </row>
    <row r="16" spans="1:25" ht="21.9" customHeight="1">
      <c r="A16" s="1663" t="s">
        <v>109585</v>
      </c>
      <c r="B16" s="1666" t="s">
        <v>109586</v>
      </c>
      <c r="C16" s="1667"/>
      <c r="D16" s="1667"/>
      <c r="E16" s="1667"/>
      <c r="F16" s="1667"/>
      <c r="G16" s="1668"/>
      <c r="H16" s="1291"/>
      <c r="I16" s="1291"/>
      <c r="J16" s="1291"/>
      <c r="K16" s="1291"/>
    </row>
    <row r="17" spans="1:18" ht="21.9" customHeight="1">
      <c r="A17" s="1664"/>
      <c r="B17" s="1666" t="s">
        <v>109587</v>
      </c>
      <c r="C17" s="1667"/>
      <c r="D17" s="1667"/>
      <c r="E17" s="1667"/>
      <c r="F17" s="1667"/>
      <c r="G17" s="1668"/>
      <c r="H17" s="1291"/>
      <c r="I17" s="1291"/>
      <c r="J17" s="1291"/>
      <c r="K17" s="1291"/>
    </row>
    <row r="18" spans="1:18" ht="21.9" customHeight="1">
      <c r="A18" s="1664"/>
      <c r="B18" s="1674" t="s">
        <v>110859</v>
      </c>
      <c r="C18" s="1675"/>
      <c r="D18" s="1675"/>
      <c r="E18" s="1675"/>
      <c r="F18" s="1675"/>
      <c r="G18" s="1676"/>
      <c r="H18" s="1291"/>
      <c r="I18" s="1291"/>
      <c r="J18" s="1291"/>
      <c r="K18" s="1291"/>
    </row>
    <row r="19" spans="1:18" ht="21.9" customHeight="1">
      <c r="A19" s="1664"/>
      <c r="B19" s="1666" t="s">
        <v>110860</v>
      </c>
      <c r="C19" s="1669"/>
      <c r="D19" s="1669"/>
      <c r="E19" s="1669"/>
      <c r="F19" s="1669"/>
      <c r="G19" s="1670"/>
      <c r="H19" s="1291"/>
      <c r="I19" s="1291"/>
      <c r="J19" s="1291"/>
      <c r="K19" s="1291"/>
    </row>
    <row r="20" spans="1:18" ht="21.9" customHeight="1">
      <c r="A20" s="1664"/>
      <c r="B20" s="1666" t="s">
        <v>110861</v>
      </c>
      <c r="C20" s="1667"/>
      <c r="D20" s="1667"/>
      <c r="E20" s="1667"/>
      <c r="F20" s="1667"/>
      <c r="G20" s="1668"/>
      <c r="H20" s="1291"/>
      <c r="I20" s="1291"/>
      <c r="J20" s="1291"/>
      <c r="K20" s="1291"/>
    </row>
    <row r="21" spans="1:18" ht="21.9" customHeight="1">
      <c r="A21" s="1827"/>
      <c r="B21" s="1671" t="s">
        <v>110862</v>
      </c>
      <c r="C21" s="1672"/>
      <c r="D21" s="1672"/>
      <c r="E21" s="1672"/>
      <c r="F21" s="1672"/>
      <c r="G21" s="1673"/>
      <c r="H21" s="1291"/>
      <c r="I21" s="1291"/>
      <c r="J21" s="1291"/>
      <c r="K21" s="1291"/>
    </row>
    <row r="22" spans="1:18" ht="24.9" customHeight="1">
      <c r="A22" s="1660" t="s">
        <v>149</v>
      </c>
      <c r="B22" s="1661"/>
      <c r="C22" s="1661"/>
      <c r="D22" s="1661"/>
      <c r="E22" s="1661"/>
      <c r="F22" s="1661"/>
      <c r="G22" s="1662"/>
      <c r="H22" s="958">
        <f>SUM(H4:H21)</f>
        <v>0</v>
      </c>
      <c r="I22" s="958">
        <f>SUM(I4:I21)</f>
        <v>0</v>
      </c>
      <c r="J22" s="958">
        <f>SUM(J4:J21)</f>
        <v>0</v>
      </c>
      <c r="K22" s="958">
        <f>SUM(K4:K21)</f>
        <v>0</v>
      </c>
    </row>
    <row r="23" spans="1:18" ht="15.75" customHeight="1">
      <c r="A23" s="926" t="s">
        <v>109526</v>
      </c>
      <c r="B23" s="1575" t="s">
        <v>109592</v>
      </c>
      <c r="C23" s="1575"/>
      <c r="D23" s="1575"/>
      <c r="E23" s="1575"/>
      <c r="F23" s="1575"/>
      <c r="G23" s="1575"/>
      <c r="H23" s="1575"/>
      <c r="I23" s="1575"/>
      <c r="J23" s="1575"/>
      <c r="K23" s="1575"/>
      <c r="L23" s="1575"/>
      <c r="M23" s="1575"/>
    </row>
    <row r="24" spans="1:18" ht="15.75" customHeight="1">
      <c r="A24" s="712" t="s">
        <v>109529</v>
      </c>
      <c r="B24" s="1576" t="s">
        <v>109742</v>
      </c>
      <c r="C24" s="1576"/>
      <c r="D24" s="1576"/>
      <c r="E24" s="1576"/>
      <c r="F24" s="1576"/>
      <c r="G24" s="1576"/>
      <c r="H24" s="1576"/>
      <c r="I24" s="1576"/>
      <c r="J24" s="1576"/>
      <c r="K24" s="1576"/>
      <c r="L24" s="1576"/>
      <c r="M24" s="1576"/>
    </row>
    <row r="25" spans="1:18" ht="29.25" customHeight="1">
      <c r="A25" s="712" t="s">
        <v>109534</v>
      </c>
      <c r="B25" s="1576" t="s">
        <v>109743</v>
      </c>
      <c r="C25" s="1576"/>
      <c r="D25" s="1576"/>
      <c r="E25" s="1576"/>
      <c r="F25" s="1576"/>
      <c r="G25" s="1576"/>
      <c r="H25" s="1576"/>
      <c r="I25" s="1576"/>
      <c r="J25" s="1576"/>
      <c r="K25" s="1576"/>
      <c r="L25" s="1576"/>
      <c r="M25" s="1576"/>
      <c r="N25" s="709"/>
    </row>
    <row r="26" spans="1:18" ht="60" customHeight="1">
      <c r="A26" s="712" t="s">
        <v>109537</v>
      </c>
      <c r="B26" s="1576" t="s">
        <v>109744</v>
      </c>
      <c r="C26" s="1576"/>
      <c r="D26" s="1576"/>
      <c r="E26" s="1576"/>
      <c r="F26" s="1576"/>
      <c r="G26" s="1576"/>
      <c r="H26" s="1576"/>
      <c r="I26" s="1576"/>
      <c r="J26" s="1576"/>
      <c r="K26" s="1576"/>
      <c r="L26" s="1576"/>
      <c r="M26" s="1576"/>
      <c r="N26" s="709"/>
      <c r="O26" s="2"/>
      <c r="P26" s="2"/>
    </row>
    <row r="27" spans="1:18" ht="15" customHeight="1">
      <c r="A27" s="712" t="s">
        <v>109596</v>
      </c>
      <c r="B27" s="1576" t="s">
        <v>109599</v>
      </c>
      <c r="C27" s="1576"/>
      <c r="D27" s="1576"/>
      <c r="E27" s="1576"/>
      <c r="F27" s="1576"/>
      <c r="G27" s="1576"/>
      <c r="H27" s="1576"/>
      <c r="I27" s="1576"/>
      <c r="J27" s="1576"/>
      <c r="K27" s="1576"/>
      <c r="L27" s="1576"/>
      <c r="M27" s="1576"/>
      <c r="N27" s="709"/>
      <c r="O27" s="709"/>
      <c r="P27" s="709"/>
      <c r="Q27" s="709"/>
      <c r="R27" s="2"/>
    </row>
    <row r="28" spans="1:18" ht="15.75" customHeight="1">
      <c r="A28" s="712" t="s">
        <v>109598</v>
      </c>
      <c r="B28" s="1575" t="s">
        <v>109601</v>
      </c>
      <c r="C28" s="1575"/>
      <c r="D28" s="1575"/>
      <c r="E28" s="1575"/>
      <c r="F28" s="1575"/>
      <c r="G28" s="1575"/>
      <c r="H28" s="1575"/>
      <c r="I28" s="1575"/>
      <c r="J28" s="1575"/>
      <c r="K28" s="1575"/>
      <c r="L28" s="1575"/>
      <c r="M28" s="1575"/>
    </row>
    <row r="29" spans="1:18" ht="24.9" customHeight="1">
      <c r="A29" s="712" t="s">
        <v>109600</v>
      </c>
      <c r="B29" s="1576" t="s">
        <v>109603</v>
      </c>
      <c r="C29" s="1576"/>
      <c r="D29" s="1576"/>
      <c r="E29" s="1576"/>
      <c r="F29" s="1576"/>
      <c r="G29" s="1576"/>
      <c r="H29" s="1576"/>
      <c r="I29" s="1576"/>
      <c r="J29" s="1576"/>
      <c r="K29" s="1576"/>
      <c r="L29" s="1576"/>
      <c r="M29" s="1576"/>
      <c r="N29" s="710"/>
      <c r="O29" s="730"/>
      <c r="P29" s="730"/>
    </row>
    <row r="30" spans="1:18" ht="20.100000000000001" customHeight="1">
      <c r="A30" s="713" t="s">
        <v>109745</v>
      </c>
      <c r="B30" s="1768" t="s">
        <v>109669</v>
      </c>
      <c r="C30" s="1575"/>
      <c r="D30" s="1575"/>
      <c r="E30" s="1575"/>
      <c r="F30" s="1575"/>
      <c r="G30" s="1575"/>
      <c r="H30" s="1575"/>
      <c r="I30" s="1575"/>
      <c r="J30" s="1575"/>
      <c r="K30" s="1575"/>
      <c r="L30" s="1575"/>
      <c r="M30" s="1575"/>
    </row>
  </sheetData>
  <sheetProtection algorithmName="SHA-512" hashValue="rXuMZaG5AXvTmUvmEDB+XZRfrtIdvpTX8hZC98LDA/8GkP9R3oCw7FQ1GKCI++yLpJUijUJcwycuvV8ujbgjVQ==" saltValue="NS9d9XUAcYcRKPB7kmCTVg==" spinCount="100000" sheet="1" selectLockedCells="1"/>
  <mergeCells count="30">
    <mergeCell ref="B25:M25"/>
    <mergeCell ref="B24:M24"/>
    <mergeCell ref="B23:M23"/>
    <mergeCell ref="B30:M30"/>
    <mergeCell ref="B29:M29"/>
    <mergeCell ref="B28:M28"/>
    <mergeCell ref="B27:M27"/>
    <mergeCell ref="B26:M26"/>
    <mergeCell ref="B17:G17"/>
    <mergeCell ref="B19:G19"/>
    <mergeCell ref="B20:G20"/>
    <mergeCell ref="B21:G21"/>
    <mergeCell ref="A22:G22"/>
    <mergeCell ref="A16:A21"/>
    <mergeCell ref="B16:G16"/>
    <mergeCell ref="B18:G18"/>
    <mergeCell ref="A15:G15"/>
    <mergeCell ref="A3:G3"/>
    <mergeCell ref="A4:G4"/>
    <mergeCell ref="A5:G5"/>
    <mergeCell ref="A6:G6"/>
    <mergeCell ref="A7:G7"/>
    <mergeCell ref="A8:A9"/>
    <mergeCell ref="B8:G8"/>
    <mergeCell ref="B9:G9"/>
    <mergeCell ref="A10:G10"/>
    <mergeCell ref="A11:G11"/>
    <mergeCell ref="A12:G12"/>
    <mergeCell ref="A13:G13"/>
    <mergeCell ref="A14:G14"/>
  </mergeCells>
  <phoneticPr fontId="9"/>
  <dataValidations count="1">
    <dataValidation type="whole" operator="greaterThanOrEqual" allowBlank="1" showInputMessage="1" showErrorMessage="1" error="整数以外は入力できません。" sqref="H4:K9 J10:K10 H11:I11 J12:K12 H13:K21" xr:uid="{00000000-0002-0000-0900-000000000000}">
      <formula1>0</formula1>
    </dataValidation>
  </dataValidations>
  <pageMargins left="0.59055118110236227" right="0.59055118110236227" top="0.39370078740157483" bottom="0.39370078740157483" header="0.51181102362204722" footer="0.27559055118110237"/>
  <pageSetup paperSize="9" scale="85"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25" id="{94F7A495-589B-490C-8EE5-D2E7A20AFC59}">
            <xm:f>SUM(学校４頁!$J$15:$O$15)&gt;0</xm:f>
            <x14:dxf>
              <font>
                <color theme="1"/>
              </font>
              <fill>
                <patternFill>
                  <bgColor rgb="FFFFFF99"/>
                </patternFill>
              </fill>
            </x14:dxf>
          </x14:cfRule>
          <xm:sqref>H4:H7 H9 H13:H21</xm:sqref>
        </x14:conditionalFormatting>
        <x14:conditionalFormatting xmlns:xm="http://schemas.microsoft.com/office/excel/2006/main">
          <x14:cfRule type="cellIs" priority="3" operator="greaterThan" id="{69C0E399-CBDF-47C1-A024-0CC072B7931E}">
            <xm:f>学校４頁!$P$15</xm:f>
            <x14:dxf>
              <fill>
                <patternFill>
                  <bgColor rgb="FF0070C0"/>
                </patternFill>
              </fill>
            </x14:dxf>
          </x14:cfRule>
          <xm:sqref>H4:H21</xm:sqref>
        </x14:conditionalFormatting>
        <x14:conditionalFormatting xmlns:xm="http://schemas.microsoft.com/office/excel/2006/main">
          <x14:cfRule type="expression" priority="329" id="{95EDF1BB-56CF-4F6B-8B81-E18A14FECD1B}">
            <xm:f>AND(OR(基本情報!$D$14="国立",基本情報!$D$14="私立",基本情報!$E$20="都道府県立学校"),SUM(学校４頁!$J$15:$O$15)&gt;0)</xm:f>
            <x14:dxf>
              <fill>
                <patternFill>
                  <bgColor rgb="FFFFFF99"/>
                </patternFill>
              </fill>
            </x14:dxf>
          </x14:cfRule>
          <xm:sqref>H8</xm:sqref>
        </x14:conditionalFormatting>
        <x14:conditionalFormatting xmlns:xm="http://schemas.microsoft.com/office/excel/2006/main">
          <x14:cfRule type="expression" priority="328" id="{F895C9C3-2ABF-4623-B4FE-A122282AA711}">
            <xm:f>AND(基本情報!$D$14="公立",SUM(学校４頁!$J$15:$O$15)&gt;0)</xm:f>
            <x14:dxf>
              <fill>
                <patternFill>
                  <bgColor rgb="FFFFFF99"/>
                </patternFill>
              </fill>
            </x14:dxf>
          </x14:cfRule>
          <xm:sqref>H11</xm:sqref>
        </x14:conditionalFormatting>
        <x14:conditionalFormatting xmlns:xm="http://schemas.microsoft.com/office/excel/2006/main">
          <x14:cfRule type="expression" priority="323" id="{74C91393-B6E4-45A1-AB9F-8098550A93BE}">
            <xm:f>SUM(学校４頁!$J$16:$O$16)&gt;0</xm:f>
            <x14:dxf>
              <font>
                <color theme="1"/>
              </font>
              <fill>
                <patternFill>
                  <bgColor rgb="FFFFFF99"/>
                </patternFill>
              </fill>
            </x14:dxf>
          </x14:cfRule>
          <xm:sqref>I4:I9 I13:I21</xm:sqref>
        </x14:conditionalFormatting>
        <x14:conditionalFormatting xmlns:xm="http://schemas.microsoft.com/office/excel/2006/main">
          <x14:cfRule type="cellIs" priority="1" operator="greaterThan" id="{93225EFA-6E47-491B-9135-42B70A9EB3A4}">
            <xm:f>学校４頁!$P$16</xm:f>
            <x14:dxf>
              <fill>
                <patternFill>
                  <bgColor rgb="FF0070C0"/>
                </patternFill>
              </fill>
            </x14:dxf>
          </x14:cfRule>
          <xm:sqref>I4:I21</xm:sqref>
        </x14:conditionalFormatting>
        <x14:conditionalFormatting xmlns:xm="http://schemas.microsoft.com/office/excel/2006/main">
          <x14:cfRule type="expression" priority="330" id="{D6F1ED59-7263-4440-AC12-78F92702B0CA}">
            <xm:f>AND(基本情報!$D$14="公立",SUM(学校４頁!$J$16:$O$16)&gt;0)</xm:f>
            <x14:dxf>
              <fill>
                <patternFill>
                  <bgColor rgb="FFFFFF99"/>
                </patternFill>
              </fill>
            </x14:dxf>
          </x14:cfRule>
          <xm:sqref>I11</xm:sqref>
        </x14:conditionalFormatting>
        <x14:conditionalFormatting xmlns:xm="http://schemas.microsoft.com/office/excel/2006/main">
          <x14:cfRule type="expression" priority="319" id="{1349E742-6CDA-48BF-8617-BD6F09890AE2}">
            <xm:f>SUM(学校４頁!$J$17:$O$17)&gt;0</xm:f>
            <x14:dxf>
              <font>
                <color theme="1"/>
              </font>
              <fill>
                <patternFill>
                  <bgColor rgb="FFFFFF99"/>
                </patternFill>
              </fill>
            </x14:dxf>
          </x14:cfRule>
          <xm:sqref>J4:J10 J12:J21</xm:sqref>
        </x14:conditionalFormatting>
        <x14:conditionalFormatting xmlns:xm="http://schemas.microsoft.com/office/excel/2006/main">
          <x14:cfRule type="cellIs" priority="315" operator="greaterThan" id="{E80B30A6-DD44-4CD6-837A-9D6A5A031D71}">
            <xm:f>学校４頁!$P$17</xm:f>
            <x14:dxf>
              <fill>
                <patternFill>
                  <bgColor rgb="FF0070C0"/>
                </patternFill>
              </fill>
            </x14:dxf>
          </x14:cfRule>
          <xm:sqref>J4:J21</xm:sqref>
        </x14:conditionalFormatting>
        <x14:conditionalFormatting xmlns:xm="http://schemas.microsoft.com/office/excel/2006/main">
          <x14:cfRule type="expression" priority="320" id="{3A132AF3-23DB-44F7-8FBB-60A76DE6CDE6}">
            <xm:f>SUM(学校４頁!$J$18:$O$18)&gt;0</xm:f>
            <x14:dxf>
              <font>
                <color theme="1"/>
              </font>
              <fill>
                <patternFill>
                  <bgColor rgb="FFFFFF99"/>
                </patternFill>
              </fill>
            </x14:dxf>
          </x14:cfRule>
          <xm:sqref>K4:K10 K12:K21</xm:sqref>
        </x14:conditionalFormatting>
        <x14:conditionalFormatting xmlns:xm="http://schemas.microsoft.com/office/excel/2006/main">
          <x14:cfRule type="cellIs" priority="316" operator="greaterThan" id="{FFCF1126-B83D-45BB-8BC8-C8D7123F6941}">
            <xm:f>学校４頁!$P$18</xm:f>
            <x14:dxf>
              <fill>
                <patternFill>
                  <bgColor rgb="FF0070C0"/>
                </patternFill>
              </fill>
            </x14:dxf>
          </x14:cfRule>
          <xm:sqref>K4:K21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CECFF"/>
    <pageSetUpPr fitToPage="1"/>
  </sheetPr>
  <dimension ref="A1:W19"/>
  <sheetViews>
    <sheetView showGridLines="0" view="pageBreakPreview" zoomScale="115" zoomScaleNormal="100" zoomScaleSheetLayoutView="115" workbookViewId="0">
      <selection activeCell="J3" sqref="J3"/>
    </sheetView>
  </sheetViews>
  <sheetFormatPr defaultColWidth="9" defaultRowHeight="10.8"/>
  <cols>
    <col min="1" max="1" width="2.6640625" style="1" customWidth="1"/>
    <col min="2" max="2" width="6.5546875" style="1" customWidth="1"/>
    <col min="3" max="3" width="10.6640625" style="1" customWidth="1"/>
    <col min="4" max="9" width="4.88671875" style="1" customWidth="1"/>
    <col min="10" max="13" width="18.6640625" style="1" customWidth="1"/>
    <col min="14" max="16" width="8.6640625" style="1" customWidth="1"/>
    <col min="17" max="17" width="12.6640625" style="1" customWidth="1"/>
    <col min="18" max="18" width="2.6640625" style="1" customWidth="1"/>
    <col min="19" max="19" width="10.6640625" style="1" customWidth="1"/>
    <col min="20" max="21" width="5.6640625" style="1" customWidth="1"/>
    <col min="22" max="22" width="5.6640625" style="1" hidden="1" customWidth="1"/>
    <col min="23" max="23" width="11.88671875" style="1" hidden="1" customWidth="1"/>
    <col min="24" max="29" width="5.6640625" style="1" customWidth="1"/>
    <col min="30" max="30" width="9" style="1"/>
    <col min="31" max="31" width="12.6640625" style="1" customWidth="1"/>
    <col min="32" max="16384" width="9" style="1"/>
  </cols>
  <sheetData>
    <row r="1" spans="1:23" s="18" customFormat="1" ht="15.75" customHeight="1">
      <c r="A1" s="18" t="s">
        <v>109746</v>
      </c>
      <c r="L1" s="32"/>
      <c r="M1" s="32" t="s">
        <v>109498</v>
      </c>
    </row>
    <row r="2" spans="1:23" ht="28.5" customHeight="1" thickBot="1">
      <c r="A2" s="1581" t="s">
        <v>109562</v>
      </c>
      <c r="B2" s="1582"/>
      <c r="C2" s="1582"/>
      <c r="D2" s="1582"/>
      <c r="E2" s="1582"/>
      <c r="F2" s="1582"/>
      <c r="G2" s="1582"/>
      <c r="H2" s="1582"/>
      <c r="I2" s="1583"/>
      <c r="J2" s="929" t="s">
        <v>109563</v>
      </c>
      <c r="K2" s="929" t="s">
        <v>109564</v>
      </c>
      <c r="L2" s="929" t="s">
        <v>109565</v>
      </c>
      <c r="M2" s="929" t="s">
        <v>109683</v>
      </c>
      <c r="N2" s="709"/>
      <c r="O2" s="31"/>
      <c r="P2" s="31"/>
      <c r="W2" s="2" t="s">
        <v>109705</v>
      </c>
    </row>
    <row r="3" spans="1:23" ht="27.75" customHeight="1" thickTop="1" thickBot="1">
      <c r="A3" s="1828" t="s">
        <v>109747</v>
      </c>
      <c r="B3" s="1829"/>
      <c r="C3" s="1829"/>
      <c r="D3" s="1829"/>
      <c r="E3" s="1829"/>
      <c r="F3" s="1829"/>
      <c r="G3" s="1829"/>
      <c r="H3" s="1829"/>
      <c r="I3" s="1830"/>
      <c r="J3" s="1291"/>
      <c r="K3" s="1291"/>
      <c r="L3" s="1291"/>
      <c r="M3" s="1291"/>
      <c r="N3" s="714"/>
      <c r="O3" s="37"/>
      <c r="P3" s="37"/>
      <c r="Q3" s="406" t="str">
        <f>IF(S3="","","エラー")</f>
        <v/>
      </c>
      <c r="S3" s="49" t="str">
        <f>IF(SUM(W3:W6)&gt;0,W7,"")</f>
        <v/>
      </c>
      <c r="V3" s="32" t="s">
        <v>109515</v>
      </c>
      <c r="W3" s="941">
        <f>IF(MAX(J3:J14)&gt;学校４頁!P15,1,0)</f>
        <v>0</v>
      </c>
    </row>
    <row r="4" spans="1:23" ht="27.75" customHeight="1" thickTop="1">
      <c r="A4" s="1834" t="s">
        <v>109748</v>
      </c>
      <c r="B4" s="1835"/>
      <c r="C4" s="1835"/>
      <c r="D4" s="1835"/>
      <c r="E4" s="1835"/>
      <c r="F4" s="1835"/>
      <c r="G4" s="1835"/>
      <c r="H4" s="1835"/>
      <c r="I4" s="1836"/>
      <c r="J4" s="1291"/>
      <c r="K4" s="1291"/>
      <c r="L4" s="1291"/>
      <c r="M4" s="1291"/>
      <c r="N4" s="714"/>
      <c r="V4" s="32" t="s">
        <v>109524</v>
      </c>
      <c r="W4" s="751">
        <f>IF(MAX(K3:K14)&gt;学校４頁!P16,1,0)</f>
        <v>0</v>
      </c>
    </row>
    <row r="5" spans="1:23" ht="27.75" customHeight="1">
      <c r="A5" s="1834" t="s">
        <v>109749</v>
      </c>
      <c r="B5" s="1835"/>
      <c r="C5" s="1835"/>
      <c r="D5" s="1835"/>
      <c r="E5" s="1835"/>
      <c r="F5" s="1835"/>
      <c r="G5" s="1835"/>
      <c r="H5" s="1835"/>
      <c r="I5" s="1836"/>
      <c r="J5" s="1291"/>
      <c r="K5" s="1291"/>
      <c r="L5" s="1291"/>
      <c r="M5" s="1291"/>
      <c r="N5" s="714"/>
      <c r="V5" s="32" t="s">
        <v>109525</v>
      </c>
      <c r="W5" s="751">
        <f>IF(MAX(L3:L14)&gt;学校４頁!P17,1,0)</f>
        <v>0</v>
      </c>
    </row>
    <row r="6" spans="1:23" ht="27.75" customHeight="1">
      <c r="A6" s="1834" t="s">
        <v>109750</v>
      </c>
      <c r="B6" s="1835"/>
      <c r="C6" s="1835"/>
      <c r="D6" s="1835"/>
      <c r="E6" s="1835"/>
      <c r="F6" s="1835"/>
      <c r="G6" s="1835"/>
      <c r="H6" s="1835"/>
      <c r="I6" s="1836"/>
      <c r="J6" s="1291"/>
      <c r="K6" s="1291"/>
      <c r="L6" s="1291"/>
      <c r="M6" s="1291"/>
      <c r="N6" s="714"/>
      <c r="V6" s="32" t="s">
        <v>109639</v>
      </c>
      <c r="W6" s="747">
        <f>IF(MAX(M3:M14)&gt;学校４頁!P18,1,0)</f>
        <v>0</v>
      </c>
    </row>
    <row r="7" spans="1:23" ht="27.75" customHeight="1">
      <c r="A7" s="1834" t="s">
        <v>109751</v>
      </c>
      <c r="B7" s="1835"/>
      <c r="C7" s="1835"/>
      <c r="D7" s="1835"/>
      <c r="E7" s="1835"/>
      <c r="F7" s="1835"/>
      <c r="G7" s="1835"/>
      <c r="H7" s="1835"/>
      <c r="I7" s="1836"/>
      <c r="J7" s="1291"/>
      <c r="K7" s="1291"/>
      <c r="L7" s="1291"/>
      <c r="M7" s="1291"/>
      <c r="N7" s="714"/>
      <c r="W7" s="1" t="s">
        <v>109752</v>
      </c>
    </row>
    <row r="8" spans="1:23" ht="27.75" customHeight="1">
      <c r="A8" s="1834" t="s">
        <v>109753</v>
      </c>
      <c r="B8" s="1835"/>
      <c r="C8" s="1835"/>
      <c r="D8" s="1835"/>
      <c r="E8" s="1835"/>
      <c r="F8" s="1835"/>
      <c r="G8" s="1835"/>
      <c r="H8" s="1835"/>
      <c r="I8" s="1836"/>
      <c r="J8" s="1291"/>
      <c r="K8" s="1291"/>
      <c r="L8" s="1291"/>
      <c r="M8" s="1291"/>
      <c r="N8" s="714"/>
      <c r="S8" s="117"/>
      <c r="T8" s="117"/>
      <c r="U8" s="117"/>
    </row>
    <row r="9" spans="1:23" ht="27.75" customHeight="1">
      <c r="A9" s="1831" t="s">
        <v>109754</v>
      </c>
      <c r="B9" s="1832"/>
      <c r="C9" s="1832"/>
      <c r="D9" s="1832"/>
      <c r="E9" s="1832"/>
      <c r="F9" s="1832"/>
      <c r="G9" s="1832"/>
      <c r="H9" s="1832"/>
      <c r="I9" s="1833"/>
      <c r="J9" s="1311"/>
      <c r="K9" s="1311"/>
      <c r="L9" s="1311"/>
      <c r="M9" s="1311"/>
      <c r="N9" s="714"/>
      <c r="S9" s="117"/>
      <c r="T9" s="117"/>
      <c r="U9" s="117"/>
    </row>
    <row r="10" spans="1:23" ht="27.75" customHeight="1">
      <c r="A10" s="1837" t="s">
        <v>110863</v>
      </c>
      <c r="B10" s="1838"/>
      <c r="C10" s="1838"/>
      <c r="D10" s="1674" t="s">
        <v>109586</v>
      </c>
      <c r="E10" s="1675"/>
      <c r="F10" s="1675"/>
      <c r="G10" s="1675"/>
      <c r="H10" s="1675"/>
      <c r="I10" s="1676"/>
      <c r="J10" s="1291"/>
      <c r="K10" s="1291"/>
      <c r="L10" s="1291"/>
      <c r="M10" s="1291"/>
      <c r="N10" s="714"/>
      <c r="S10" s="117"/>
      <c r="T10" s="117"/>
      <c r="U10" s="117"/>
    </row>
    <row r="11" spans="1:23" ht="27.75" customHeight="1">
      <c r="A11" s="1837"/>
      <c r="B11" s="1838"/>
      <c r="C11" s="1838"/>
      <c r="D11" s="1674" t="s">
        <v>110864</v>
      </c>
      <c r="E11" s="1675"/>
      <c r="F11" s="1675"/>
      <c r="G11" s="1675"/>
      <c r="H11" s="1675"/>
      <c r="I11" s="1676"/>
      <c r="J11" s="1291"/>
      <c r="K11" s="1291"/>
      <c r="L11" s="1291"/>
      <c r="M11" s="1291"/>
      <c r="N11" s="714"/>
      <c r="S11" s="117"/>
      <c r="T11" s="117"/>
      <c r="U11" s="117"/>
    </row>
    <row r="12" spans="1:23" ht="27.75" customHeight="1">
      <c r="A12" s="1837"/>
      <c r="B12" s="1838"/>
      <c r="C12" s="1838"/>
      <c r="D12" s="1674" t="s">
        <v>109588</v>
      </c>
      <c r="E12" s="1843"/>
      <c r="F12" s="1843"/>
      <c r="G12" s="1843"/>
      <c r="H12" s="1843"/>
      <c r="I12" s="1844"/>
      <c r="J12" s="1291"/>
      <c r="K12" s="1291"/>
      <c r="L12" s="1291"/>
      <c r="M12" s="1291"/>
      <c r="N12" s="714"/>
      <c r="S12" s="117"/>
      <c r="T12" s="117"/>
      <c r="U12" s="117"/>
    </row>
    <row r="13" spans="1:23" ht="27.75" customHeight="1">
      <c r="A13" s="1839"/>
      <c r="B13" s="1840"/>
      <c r="C13" s="1840"/>
      <c r="D13" s="1674" t="s">
        <v>109589</v>
      </c>
      <c r="E13" s="1675"/>
      <c r="F13" s="1675"/>
      <c r="G13" s="1675"/>
      <c r="H13" s="1675"/>
      <c r="I13" s="1676"/>
      <c r="J13" s="1291"/>
      <c r="K13" s="1291"/>
      <c r="L13" s="1291"/>
      <c r="M13" s="1291"/>
      <c r="N13" s="714"/>
      <c r="S13" s="117"/>
      <c r="T13" s="117"/>
      <c r="U13" s="117"/>
    </row>
    <row r="14" spans="1:23" ht="27.75" customHeight="1">
      <c r="A14" s="1841"/>
      <c r="B14" s="1842"/>
      <c r="C14" s="1842"/>
      <c r="D14" s="1845" t="s">
        <v>109590</v>
      </c>
      <c r="E14" s="1846"/>
      <c r="F14" s="1846"/>
      <c r="G14" s="1846"/>
      <c r="H14" s="1846"/>
      <c r="I14" s="1847"/>
      <c r="J14" s="1294"/>
      <c r="K14" s="1294"/>
      <c r="L14" s="1294"/>
      <c r="M14" s="1294"/>
      <c r="N14" s="714"/>
      <c r="S14" s="117"/>
      <c r="T14" s="117"/>
      <c r="U14" s="117"/>
    </row>
    <row r="15" spans="1:23" ht="25.5" customHeight="1">
      <c r="A15" s="1581" t="s">
        <v>149</v>
      </c>
      <c r="B15" s="1582"/>
      <c r="C15" s="1582"/>
      <c r="D15" s="1582"/>
      <c r="E15" s="1582"/>
      <c r="F15" s="1582"/>
      <c r="G15" s="1582"/>
      <c r="H15" s="1582"/>
      <c r="I15" s="1583"/>
      <c r="J15" s="958">
        <f>SUM(J3:J14)</f>
        <v>0</v>
      </c>
      <c r="K15" s="958">
        <f>SUM(K3:K14)</f>
        <v>0</v>
      </c>
      <c r="L15" s="958">
        <f>SUM(L3:L14)</f>
        <v>0</v>
      </c>
      <c r="M15" s="958">
        <f>SUM(M3:M14)</f>
        <v>0</v>
      </c>
      <c r="N15" s="714"/>
    </row>
    <row r="16" spans="1:23" ht="16.5" customHeight="1">
      <c r="A16" s="34" t="s">
        <v>109716</v>
      </c>
      <c r="B16" s="34"/>
      <c r="C16" s="34"/>
      <c r="D16" s="34"/>
      <c r="E16" s="34"/>
      <c r="F16" s="34"/>
      <c r="G16" s="34"/>
      <c r="H16" s="34"/>
      <c r="I16" s="34"/>
      <c r="J16" s="34"/>
      <c r="K16" s="34"/>
      <c r="L16" s="34"/>
      <c r="M16" s="34"/>
    </row>
    <row r="17" spans="1:17" ht="16.5" customHeight="1">
      <c r="A17" s="1" t="s">
        <v>109755</v>
      </c>
    </row>
    <row r="18" spans="1:17" ht="16.5" customHeight="1">
      <c r="A18" s="34" t="s">
        <v>109719</v>
      </c>
      <c r="B18" s="34"/>
      <c r="C18" s="34"/>
      <c r="D18" s="34"/>
      <c r="E18" s="34"/>
      <c r="F18" s="34"/>
      <c r="G18" s="34"/>
      <c r="H18" s="34"/>
      <c r="I18" s="34"/>
      <c r="J18" s="34"/>
      <c r="K18" s="34"/>
      <c r="L18" s="34"/>
      <c r="M18" s="34"/>
      <c r="N18" s="34"/>
      <c r="O18" s="34"/>
      <c r="P18" s="34"/>
      <c r="Q18" s="34"/>
    </row>
    <row r="19" spans="1:17">
      <c r="B19" s="2"/>
    </row>
  </sheetData>
  <sheetProtection algorithmName="SHA-512" hashValue="sOwxVtnezGGI+c2OKaSpuGrKh6ZyJUV71khMwIzgjoXbxIPn5ToaaiWoBHbCxcKDgAAfdGrE9X9YOpvf8BZq0A==" saltValue="PfhOeZlZKIur9jHzKTPlDA==" spinCount="100000" sheet="1"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15">
    <mergeCell ref="A15:I15"/>
    <mergeCell ref="A2:I2"/>
    <mergeCell ref="A3:I3"/>
    <mergeCell ref="A9:I9"/>
    <mergeCell ref="A8:I8"/>
    <mergeCell ref="A7:I7"/>
    <mergeCell ref="A6:I6"/>
    <mergeCell ref="A5:I5"/>
    <mergeCell ref="A4:I4"/>
    <mergeCell ref="A10:C14"/>
    <mergeCell ref="D10:I10"/>
    <mergeCell ref="D11:I11"/>
    <mergeCell ref="D12:I12"/>
    <mergeCell ref="D13:I13"/>
    <mergeCell ref="D14:I14"/>
  </mergeCells>
  <phoneticPr fontId="9"/>
  <dataValidations count="1">
    <dataValidation type="whole" operator="greaterThanOrEqual" allowBlank="1" showInputMessage="1" showErrorMessage="1" error="整数以外は入力できません。" sqref="J3:M14" xr:uid="{00000000-0002-0000-0A00-000000000000}">
      <formula1>0</formula1>
    </dataValidation>
  </dataValidations>
  <pageMargins left="0.59055118110236227" right="0.59055118110236227" top="0.39370078740157483" bottom="0.39370078740157483" header="0.51181102362204722" footer="0.27559055118110237"/>
  <pageSetup paperSize="9" scale="83"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331" operator="greaterThan" id="{71DFB909-69D9-4481-839C-838420B91B86}">
            <xm:f>学校４頁!$P$15</xm:f>
            <x14:dxf>
              <fill>
                <patternFill>
                  <bgColor rgb="FFFF0000"/>
                </patternFill>
              </fill>
            </x14:dxf>
          </x14:cfRule>
          <x14:cfRule type="expression" priority="332" id="{EDE8C2C6-C2D5-43AD-8CEE-0C9245078FCF}">
            <xm:f>学校４頁!$P$15&gt;0</xm:f>
            <x14:dxf>
              <font>
                <color theme="1"/>
              </font>
              <fill>
                <patternFill>
                  <bgColor rgb="FFFFFF99"/>
                </patternFill>
              </fill>
            </x14:dxf>
          </x14:cfRule>
          <xm:sqref>J3:J14</xm:sqref>
        </x14:conditionalFormatting>
        <x14:conditionalFormatting xmlns:xm="http://schemas.microsoft.com/office/excel/2006/main">
          <x14:cfRule type="cellIs" priority="333" operator="greaterThan" id="{5042A173-0C87-4AC4-8CD9-C17B0637DD0A}">
            <xm:f>学校４頁!$P$16</xm:f>
            <x14:dxf>
              <fill>
                <patternFill>
                  <bgColor rgb="FFFF0000"/>
                </patternFill>
              </fill>
            </x14:dxf>
          </x14:cfRule>
          <x14:cfRule type="expression" priority="334" id="{66FEBDD8-F30F-496E-8950-A4EDE29C7053}">
            <xm:f>学校４頁!$P$16&gt;0</xm:f>
            <x14:dxf>
              <font>
                <color theme="1"/>
              </font>
              <fill>
                <patternFill>
                  <bgColor rgb="FFFFFF99"/>
                </patternFill>
              </fill>
            </x14:dxf>
          </x14:cfRule>
          <xm:sqref>K3:K14</xm:sqref>
        </x14:conditionalFormatting>
        <x14:conditionalFormatting xmlns:xm="http://schemas.microsoft.com/office/excel/2006/main">
          <x14:cfRule type="cellIs" priority="335" operator="greaterThan" id="{355E5F10-5A99-4D12-8136-8381B68AB825}">
            <xm:f>学校４頁!$P$17</xm:f>
            <x14:dxf>
              <fill>
                <patternFill>
                  <bgColor rgb="FFFF0000"/>
                </patternFill>
              </fill>
            </x14:dxf>
          </x14:cfRule>
          <x14:cfRule type="expression" priority="336" id="{82D49212-85D3-4E12-A1CE-B3FF7AC6B4C8}">
            <xm:f>学校４頁!$P$17&gt;0</xm:f>
            <x14:dxf>
              <font>
                <color theme="1"/>
              </font>
              <fill>
                <patternFill>
                  <bgColor rgb="FFFFFF99"/>
                </patternFill>
              </fill>
            </x14:dxf>
          </x14:cfRule>
          <xm:sqref>L3:L14</xm:sqref>
        </x14:conditionalFormatting>
        <x14:conditionalFormatting xmlns:xm="http://schemas.microsoft.com/office/excel/2006/main">
          <x14:cfRule type="cellIs" priority="337" operator="greaterThan" id="{F454FBBE-B5DA-40E1-A8DC-9EB6C22B53C7}">
            <xm:f>学校４頁!$P$18</xm:f>
            <x14:dxf>
              <fill>
                <patternFill>
                  <bgColor rgb="FFFF0000"/>
                </patternFill>
              </fill>
            </x14:dxf>
          </x14:cfRule>
          <x14:cfRule type="expression" priority="338" id="{619EF629-9141-4CC9-9E3C-C57AC9560D9B}">
            <xm:f>学校４頁!$P$18&gt;0</xm:f>
            <x14:dxf>
              <font>
                <color theme="1"/>
              </font>
              <fill>
                <patternFill>
                  <bgColor rgb="FFFFFF99"/>
                </patternFill>
              </fill>
            </x14:dxf>
          </x14:cfRule>
          <xm:sqref>M3:M14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rgb="FFCCECFF"/>
    <pageSetUpPr fitToPage="1"/>
  </sheetPr>
  <dimension ref="A1:AA23"/>
  <sheetViews>
    <sheetView showGridLines="0" view="pageBreakPreview" zoomScale="115" zoomScaleNormal="100" zoomScaleSheetLayoutView="115" workbookViewId="0">
      <selection activeCell="H3" sqref="H3"/>
    </sheetView>
  </sheetViews>
  <sheetFormatPr defaultColWidth="9" defaultRowHeight="10.8"/>
  <cols>
    <col min="1" max="1" width="8.6640625" style="1" customWidth="1"/>
    <col min="2" max="7" width="10.6640625" style="1" customWidth="1"/>
    <col min="8" max="11" width="16.6640625" style="1" customWidth="1"/>
    <col min="12" max="12" width="2.6640625" style="1" customWidth="1"/>
    <col min="13" max="13" width="10.33203125" style="1" customWidth="1"/>
    <col min="14" max="14" width="8.33203125" style="1" customWidth="1"/>
    <col min="15" max="22" width="5.6640625" style="1" customWidth="1"/>
    <col min="23" max="23" width="5.6640625" style="1" hidden="1" customWidth="1"/>
    <col min="24" max="25" width="12.33203125" style="1" hidden="1" customWidth="1"/>
    <col min="26" max="26" width="9" style="1" hidden="1" customWidth="1"/>
    <col min="27" max="27" width="12.33203125" style="1" hidden="1" customWidth="1"/>
    <col min="28" max="29" width="9" style="1"/>
    <col min="30" max="30" width="12.6640625" style="1" customWidth="1"/>
    <col min="31" max="16384" width="9" style="1"/>
  </cols>
  <sheetData>
    <row r="1" spans="1:27" s="18" customFormat="1" ht="17.25" customHeight="1">
      <c r="A1" s="71" t="s">
        <v>109756</v>
      </c>
      <c r="K1" s="105" t="s">
        <v>109497</v>
      </c>
    </row>
    <row r="2" spans="1:27" ht="18" customHeight="1" thickBot="1">
      <c r="A2" s="1645" t="s">
        <v>109562</v>
      </c>
      <c r="B2" s="1646"/>
      <c r="C2" s="1646"/>
      <c r="D2" s="1646"/>
      <c r="E2" s="1646"/>
      <c r="F2" s="1646"/>
      <c r="G2" s="1647"/>
      <c r="H2" s="964" t="s">
        <v>109563</v>
      </c>
      <c r="I2" s="929" t="s">
        <v>109564</v>
      </c>
      <c r="J2" s="929" t="s">
        <v>109565</v>
      </c>
      <c r="K2" s="929" t="s">
        <v>109683</v>
      </c>
    </row>
    <row r="3" spans="1:27" ht="36" customHeight="1" thickTop="1" thickBot="1">
      <c r="A3" s="1854" t="s">
        <v>109757</v>
      </c>
      <c r="B3" s="1855"/>
      <c r="C3" s="1855"/>
      <c r="D3" s="1855"/>
      <c r="E3" s="1855"/>
      <c r="F3" s="1855"/>
      <c r="G3" s="1856"/>
      <c r="H3" s="1289"/>
      <c r="I3" s="1302"/>
      <c r="J3" s="1312"/>
      <c r="K3" s="1289"/>
      <c r="M3" s="406" t="str">
        <f>IF(N3="","","エラー")</f>
        <v/>
      </c>
      <c r="N3" s="49" t="str">
        <f>IF(SUM(X4:X7)&gt;0,X8,"")</f>
        <v/>
      </c>
      <c r="O3" s="18"/>
      <c r="P3" s="18"/>
      <c r="X3" s="2" t="s">
        <v>109758</v>
      </c>
      <c r="Y3" s="2" t="s">
        <v>109759</v>
      </c>
      <c r="AA3" s="2" t="s">
        <v>109760</v>
      </c>
    </row>
    <row r="4" spans="1:27" ht="36" customHeight="1" thickTop="1">
      <c r="A4" s="1857" t="s">
        <v>109761</v>
      </c>
      <c r="B4" s="1858"/>
      <c r="C4" s="1858"/>
      <c r="D4" s="1858"/>
      <c r="E4" s="1858"/>
      <c r="F4" s="1858"/>
      <c r="G4" s="1859"/>
      <c r="H4" s="1312"/>
      <c r="I4" s="1302"/>
      <c r="J4" s="1312"/>
      <c r="K4" s="1302"/>
      <c r="N4" s="192" t="str">
        <f>IF(SUM(Y4:Y7)&gt;0,X9,"")</f>
        <v/>
      </c>
      <c r="O4" s="18"/>
      <c r="P4" s="18"/>
      <c r="W4" s="32" t="s">
        <v>109515</v>
      </c>
      <c r="X4" s="941">
        <f>IF(MAX(H3:H16)&gt;SUM(学校４頁!J15:O15),1,0)</f>
        <v>0</v>
      </c>
      <c r="Y4" s="941">
        <f>IF(H17&lt;SUM(学校４頁!J15:O15),1,0)</f>
        <v>0</v>
      </c>
      <c r="AA4" s="948">
        <f>IF(学校４頁!G17&gt;1,1,0)</f>
        <v>0</v>
      </c>
    </row>
    <row r="5" spans="1:27" ht="36" customHeight="1">
      <c r="A5" s="1848" t="s">
        <v>109762</v>
      </c>
      <c r="B5" s="1849"/>
      <c r="C5" s="1849"/>
      <c r="D5" s="1849"/>
      <c r="E5" s="1849"/>
      <c r="F5" s="1849"/>
      <c r="G5" s="1850"/>
      <c r="H5" s="1313"/>
      <c r="I5" s="1291"/>
      <c r="J5" s="1313"/>
      <c r="K5" s="1291"/>
      <c r="N5" s="192" t="str">
        <f>IF(AA4&gt;0,X10,"")</f>
        <v/>
      </c>
      <c r="W5" s="32" t="s">
        <v>109524</v>
      </c>
      <c r="X5" s="751">
        <f>IF(MAX(I3:I16)&gt;SUM(学校４頁!J16:O16),1,0)</f>
        <v>0</v>
      </c>
      <c r="Y5" s="751">
        <f>IF(I17&lt;SUM(学校４頁!J16:O16),1,0)</f>
        <v>0</v>
      </c>
    </row>
    <row r="6" spans="1:27" ht="36" customHeight="1">
      <c r="A6" s="1848" t="s">
        <v>109763</v>
      </c>
      <c r="B6" s="1849"/>
      <c r="C6" s="1849"/>
      <c r="D6" s="1849"/>
      <c r="E6" s="1849"/>
      <c r="F6" s="1849"/>
      <c r="G6" s="1850"/>
      <c r="H6" s="1313"/>
      <c r="I6" s="1291"/>
      <c r="J6" s="1313"/>
      <c r="K6" s="1291"/>
      <c r="Q6" s="117"/>
      <c r="R6" s="117"/>
      <c r="S6" s="117"/>
      <c r="W6" s="32" t="s">
        <v>109525</v>
      </c>
      <c r="X6" s="751">
        <f>IF(MAX(J3:J16)&gt;SUM(学校４頁!J17:O17),1,0)</f>
        <v>0</v>
      </c>
      <c r="Y6" s="751">
        <f>IF(J17&lt;SUM(学校４頁!J17:O17),1,0)</f>
        <v>0</v>
      </c>
    </row>
    <row r="7" spans="1:27" ht="36" customHeight="1">
      <c r="A7" s="1848" t="s">
        <v>109764</v>
      </c>
      <c r="B7" s="1849"/>
      <c r="C7" s="1849"/>
      <c r="D7" s="1849"/>
      <c r="E7" s="1849"/>
      <c r="F7" s="1849"/>
      <c r="G7" s="1850"/>
      <c r="H7" s="1313"/>
      <c r="I7" s="1291"/>
      <c r="J7" s="1313"/>
      <c r="K7" s="1291"/>
      <c r="Q7" s="117"/>
      <c r="R7" s="117"/>
      <c r="S7" s="117"/>
      <c r="W7" s="32" t="s">
        <v>109639</v>
      </c>
      <c r="X7" s="747">
        <f>IF(MAX(K3:K16)&gt;SUM(学校４頁!J18:O18),1,0)</f>
        <v>0</v>
      </c>
      <c r="Y7" s="747">
        <f>IF(K17&lt;SUM(学校４頁!J18:O18),1,0)</f>
        <v>0</v>
      </c>
    </row>
    <row r="8" spans="1:27" ht="36" customHeight="1">
      <c r="A8" s="1848" t="s">
        <v>109765</v>
      </c>
      <c r="B8" s="1849"/>
      <c r="C8" s="1849"/>
      <c r="D8" s="1849"/>
      <c r="E8" s="1849"/>
      <c r="F8" s="1849"/>
      <c r="G8" s="1850"/>
      <c r="H8" s="1314"/>
      <c r="I8" s="1281"/>
      <c r="J8" s="1314"/>
      <c r="K8" s="1281"/>
      <c r="L8" s="35"/>
      <c r="X8" s="1" t="s">
        <v>109766</v>
      </c>
    </row>
    <row r="9" spans="1:27" ht="36" customHeight="1">
      <c r="A9" s="1848" t="s">
        <v>109767</v>
      </c>
      <c r="B9" s="1849"/>
      <c r="C9" s="1849"/>
      <c r="D9" s="1849"/>
      <c r="E9" s="1849"/>
      <c r="F9" s="1849"/>
      <c r="G9" s="1850"/>
      <c r="H9" s="1314"/>
      <c r="I9" s="1281"/>
      <c r="J9" s="1314"/>
      <c r="K9" s="1281"/>
      <c r="L9" s="35"/>
      <c r="X9" s="1" t="s">
        <v>109768</v>
      </c>
    </row>
    <row r="10" spans="1:27" ht="36" customHeight="1">
      <c r="A10" s="1848" t="s">
        <v>109769</v>
      </c>
      <c r="B10" s="1849"/>
      <c r="C10" s="1849"/>
      <c r="D10" s="1849"/>
      <c r="E10" s="1849"/>
      <c r="F10" s="1849"/>
      <c r="G10" s="1850"/>
      <c r="H10" s="1314"/>
      <c r="I10" s="1281"/>
      <c r="J10" s="1314"/>
      <c r="K10" s="1281"/>
      <c r="L10" s="35"/>
      <c r="N10" s="30"/>
      <c r="O10" s="549"/>
      <c r="X10" s="1" t="s">
        <v>109770</v>
      </c>
    </row>
    <row r="11" spans="1:27" ht="36" customHeight="1">
      <c r="A11" s="1848" t="s">
        <v>110870</v>
      </c>
      <c r="B11" s="1849"/>
      <c r="C11" s="1849"/>
      <c r="D11" s="1849"/>
      <c r="E11" s="1849"/>
      <c r="F11" s="1849"/>
      <c r="G11" s="1850"/>
      <c r="H11" s="1314"/>
      <c r="I11" s="1281"/>
      <c r="J11" s="1314"/>
      <c r="K11" s="1281"/>
      <c r="L11" s="35"/>
      <c r="N11" s="30"/>
      <c r="O11" s="30"/>
      <c r="Z11" s="2"/>
    </row>
    <row r="12" spans="1:27" ht="36" customHeight="1">
      <c r="A12" s="1860" t="s">
        <v>110866</v>
      </c>
      <c r="B12" s="1861"/>
      <c r="C12" s="1861"/>
      <c r="D12" s="1861"/>
      <c r="E12" s="1861"/>
      <c r="F12" s="1861"/>
      <c r="G12" s="1862"/>
      <c r="H12" s="1314"/>
      <c r="I12" s="1281"/>
      <c r="J12" s="1314"/>
      <c r="K12" s="1281"/>
      <c r="L12" s="35"/>
      <c r="N12" s="30"/>
      <c r="O12" s="30"/>
      <c r="Z12" s="2"/>
    </row>
    <row r="13" spans="1:27" ht="36" customHeight="1">
      <c r="A13" s="1848" t="s">
        <v>110871</v>
      </c>
      <c r="B13" s="1849"/>
      <c r="C13" s="1849"/>
      <c r="D13" s="1849"/>
      <c r="E13" s="1849"/>
      <c r="F13" s="1849"/>
      <c r="G13" s="1850"/>
      <c r="H13" s="1314"/>
      <c r="I13" s="1281"/>
      <c r="J13" s="1314"/>
      <c r="K13" s="1281"/>
      <c r="L13" s="35"/>
    </row>
    <row r="14" spans="1:27" ht="36" customHeight="1">
      <c r="A14" s="1848" t="s">
        <v>110867</v>
      </c>
      <c r="B14" s="1849"/>
      <c r="C14" s="1849"/>
      <c r="D14" s="1849"/>
      <c r="E14" s="1849"/>
      <c r="F14" s="1849"/>
      <c r="G14" s="1850"/>
      <c r="H14" s="1314"/>
      <c r="I14" s="1281"/>
      <c r="J14" s="1314"/>
      <c r="K14" s="1281"/>
      <c r="L14" s="35"/>
    </row>
    <row r="15" spans="1:27" ht="36" customHeight="1">
      <c r="A15" s="1848" t="s">
        <v>110868</v>
      </c>
      <c r="B15" s="1849"/>
      <c r="C15" s="1849"/>
      <c r="D15" s="1849"/>
      <c r="E15" s="1849"/>
      <c r="F15" s="1849"/>
      <c r="G15" s="1850"/>
      <c r="H15" s="1314"/>
      <c r="I15" s="1281"/>
      <c r="J15" s="1314"/>
      <c r="K15" s="1281"/>
      <c r="L15" s="35"/>
    </row>
    <row r="16" spans="1:27" ht="36" customHeight="1">
      <c r="A16" s="1851" t="s">
        <v>110869</v>
      </c>
      <c r="B16" s="1852"/>
      <c r="C16" s="1852"/>
      <c r="D16" s="1852"/>
      <c r="E16" s="1852"/>
      <c r="F16" s="1852"/>
      <c r="G16" s="1853"/>
      <c r="H16" s="1315"/>
      <c r="I16" s="1282"/>
      <c r="J16" s="1315"/>
      <c r="K16" s="1282"/>
      <c r="L16" s="35"/>
    </row>
    <row r="17" spans="1:12" ht="21" customHeight="1">
      <c r="A17" s="1660" t="s">
        <v>149</v>
      </c>
      <c r="B17" s="1661"/>
      <c r="C17" s="1661"/>
      <c r="D17" s="1661"/>
      <c r="E17" s="1661"/>
      <c r="F17" s="1661"/>
      <c r="G17" s="1662"/>
      <c r="H17" s="965">
        <f>SUM(H3:H16)</f>
        <v>0</v>
      </c>
      <c r="I17" s="965">
        <f>SUM(I3:I16)</f>
        <v>0</v>
      </c>
      <c r="J17" s="965">
        <f>SUM(J3:J16)</f>
        <v>0</v>
      </c>
      <c r="K17" s="946">
        <f>SUM(K3:K16)</f>
        <v>0</v>
      </c>
      <c r="L17" s="35"/>
    </row>
    <row r="18" spans="1:12" ht="15" customHeight="1">
      <c r="A18" s="444" t="s">
        <v>109526</v>
      </c>
      <c r="B18" s="718" t="s">
        <v>109771</v>
      </c>
      <c r="C18" s="718"/>
      <c r="D18" s="718"/>
      <c r="E18" s="718"/>
      <c r="F18" s="718"/>
      <c r="G18" s="718"/>
      <c r="H18" s="718"/>
      <c r="I18" s="718"/>
      <c r="J18" s="718"/>
      <c r="K18" s="718"/>
      <c r="L18" s="757"/>
    </row>
    <row r="19" spans="1:12" ht="15" customHeight="1">
      <c r="A19" s="444" t="s">
        <v>109529</v>
      </c>
      <c r="B19" s="530" t="s">
        <v>109772</v>
      </c>
      <c r="C19" s="718"/>
      <c r="D19" s="718"/>
      <c r="E19" s="718"/>
      <c r="F19" s="718"/>
      <c r="G19" s="718"/>
      <c r="H19" s="718"/>
      <c r="I19" s="718"/>
      <c r="J19" s="718"/>
      <c r="K19" s="718"/>
      <c r="L19" s="757"/>
    </row>
    <row r="20" spans="1:12" ht="15" customHeight="1">
      <c r="A20" s="444" t="s">
        <v>109534</v>
      </c>
      <c r="B20" s="718" t="s">
        <v>109773</v>
      </c>
      <c r="C20" s="718"/>
      <c r="D20" s="718"/>
      <c r="E20" s="718"/>
      <c r="F20" s="718"/>
      <c r="G20" s="718"/>
      <c r="H20" s="718"/>
      <c r="I20" s="718"/>
      <c r="J20" s="718"/>
      <c r="K20" s="718"/>
      <c r="L20" s="757"/>
    </row>
    <row r="21" spans="1:12" ht="24" customHeight="1">
      <c r="A21" s="444" t="s">
        <v>109537</v>
      </c>
      <c r="B21" s="1657" t="s">
        <v>109774</v>
      </c>
      <c r="C21" s="1657"/>
      <c r="D21" s="1657"/>
      <c r="E21" s="1657"/>
      <c r="F21" s="1657"/>
      <c r="G21" s="1657"/>
      <c r="H21" s="1657"/>
      <c r="I21" s="1657"/>
      <c r="J21" s="1657"/>
      <c r="K21" s="1657"/>
      <c r="L21" s="1657"/>
    </row>
    <row r="22" spans="1:12" ht="15" customHeight="1">
      <c r="A22" s="444" t="s">
        <v>109596</v>
      </c>
      <c r="B22" s="1657" t="s">
        <v>109775</v>
      </c>
      <c r="C22" s="1657"/>
      <c r="D22" s="1657"/>
      <c r="E22" s="1657"/>
      <c r="F22" s="1657"/>
      <c r="G22" s="1657"/>
      <c r="H22" s="1657"/>
      <c r="I22" s="1657"/>
      <c r="J22" s="1657"/>
      <c r="K22" s="1657"/>
      <c r="L22" s="1657"/>
    </row>
    <row r="23" spans="1:12" ht="45" customHeight="1">
      <c r="A23" s="444" t="s">
        <v>109598</v>
      </c>
      <c r="B23" s="1657" t="s">
        <v>110865</v>
      </c>
      <c r="C23" s="1657"/>
      <c r="D23" s="1657"/>
      <c r="E23" s="1657"/>
      <c r="F23" s="1657"/>
      <c r="G23" s="1657"/>
      <c r="H23" s="1657"/>
      <c r="I23" s="1657"/>
      <c r="J23" s="1657"/>
      <c r="K23" s="1657"/>
      <c r="L23" s="1657"/>
    </row>
  </sheetData>
  <sheetProtection algorithmName="SHA-512" hashValue="PHyrG/SBmMqyXX+qvwn6wXV7tt9WC0beui7fmaTCrQQVhctzo8PNZMcaQhVfi01GYqCxAtIw44whqjM91yLMHQ==" saltValue="RITBg9dE5EPg46xBJjijYw==" spinCount="100000" sheet="1" selectLockedCells="1"/>
  <customSheetViews>
    <customSheetView guid="{317D12FD-EB4D-4851-ACC8-84D64913B1ED}" showPageBreaks="1" printArea="1">
      <selection activeCell="A13" sqref="A13:G13"/>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19">
    <mergeCell ref="A13:G13"/>
    <mergeCell ref="A2:G2"/>
    <mergeCell ref="A10:G10"/>
    <mergeCell ref="A11:G11"/>
    <mergeCell ref="A3:G3"/>
    <mergeCell ref="A5:G5"/>
    <mergeCell ref="A6:G6"/>
    <mergeCell ref="A7:G7"/>
    <mergeCell ref="A8:G8"/>
    <mergeCell ref="A4:G4"/>
    <mergeCell ref="A9:G9"/>
    <mergeCell ref="A12:G12"/>
    <mergeCell ref="A14:G14"/>
    <mergeCell ref="B22:L22"/>
    <mergeCell ref="A17:G17"/>
    <mergeCell ref="B21:L21"/>
    <mergeCell ref="B23:L23"/>
    <mergeCell ref="A16:G16"/>
    <mergeCell ref="A15:G15"/>
  </mergeCells>
  <phoneticPr fontId="9"/>
  <dataValidations count="1">
    <dataValidation type="whole" operator="greaterThanOrEqual" allowBlank="1" showInputMessage="1" showErrorMessage="1" error="整数以外は入力できません。" sqref="H3:K16" xr:uid="{00000000-0002-0000-0B00-000000000000}">
      <formula1>0</formula1>
    </dataValidation>
  </dataValidations>
  <pageMargins left="0.59055118110236227" right="0.59055118110236227" top="0.39370078740157483" bottom="0.39370078740157483" header="0.51181102362204722" footer="0.27559055118110237"/>
  <pageSetup paperSize="9" scale="84"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339" operator="greaterThan" id="{4F4A28A5-914D-467E-BFBF-693BD6C98445}">
            <xm:f>学校４頁!$J$15+学校４頁!$M$15</xm:f>
            <x14:dxf>
              <fill>
                <patternFill>
                  <bgColor rgb="FFFF0000"/>
                </patternFill>
              </fill>
            </x14:dxf>
          </x14:cfRule>
          <x14:cfRule type="expression" priority="340" id="{0841D13D-CE33-4ED4-A9E3-BC3FF48C0267}">
            <xm:f>SUM(学校４頁!$J$15:$O$15)&gt;0</xm:f>
            <x14:dxf>
              <font>
                <color theme="1"/>
              </font>
              <fill>
                <patternFill>
                  <bgColor rgb="FFFFFF99"/>
                </patternFill>
              </fill>
            </x14:dxf>
          </x14:cfRule>
          <xm:sqref>H3:H16</xm:sqref>
        </x14:conditionalFormatting>
        <x14:conditionalFormatting xmlns:xm="http://schemas.microsoft.com/office/excel/2006/main">
          <x14:cfRule type="cellIs" priority="341" operator="greaterThan" id="{163C9E22-4740-437C-A49F-F448FC947144}">
            <xm:f>学校４頁!$J$16:$L$16+学校４頁!$M$16:$O$16</xm:f>
            <x14:dxf>
              <fill>
                <patternFill>
                  <bgColor rgb="FFFF0000"/>
                </patternFill>
              </fill>
            </x14:dxf>
          </x14:cfRule>
          <x14:cfRule type="expression" priority="342" id="{6AD6F5AD-A25E-4BE7-A3D9-2BBC82A6F018}">
            <xm:f>SUM(学校４頁!$J$16:$O$16)&gt;0</xm:f>
            <x14:dxf>
              <font>
                <color theme="1"/>
              </font>
              <fill>
                <patternFill>
                  <bgColor rgb="FFFFFF99"/>
                </patternFill>
              </fill>
            </x14:dxf>
          </x14:cfRule>
          <xm:sqref>I3:I16</xm:sqref>
        </x14:conditionalFormatting>
        <x14:conditionalFormatting xmlns:xm="http://schemas.microsoft.com/office/excel/2006/main">
          <x14:cfRule type="cellIs" priority="343" operator="greaterThan" id="{9872E06E-736E-4CA7-B9E6-63C57D27FE30}">
            <xm:f>学校４頁!$J$17:$L$17+学校４頁!$M$17:$O$17</xm:f>
            <x14:dxf>
              <fill>
                <patternFill>
                  <bgColor rgb="FFFF0000"/>
                </patternFill>
              </fill>
            </x14:dxf>
          </x14:cfRule>
          <x14:cfRule type="expression" priority="344" id="{845716A4-A359-4909-AA74-44A18075DCCE}">
            <xm:f>SUM(学校４頁!$J$17:$O$17)&gt;0</xm:f>
            <x14:dxf>
              <font>
                <color theme="1"/>
              </font>
              <fill>
                <patternFill>
                  <bgColor rgb="FFFFFF99"/>
                </patternFill>
              </fill>
            </x14:dxf>
          </x14:cfRule>
          <xm:sqref>J3:J16</xm:sqref>
        </x14:conditionalFormatting>
        <x14:conditionalFormatting xmlns:xm="http://schemas.microsoft.com/office/excel/2006/main">
          <x14:cfRule type="cellIs" priority="345" operator="greaterThan" id="{670CC4A3-2243-41B7-B30D-905F1545B90F}">
            <xm:f>学校４頁!$J$18:$L$18+学校４頁!$M$18:$O$18</xm:f>
            <x14:dxf>
              <fill>
                <patternFill>
                  <bgColor rgb="FFFF0000"/>
                </patternFill>
              </fill>
            </x14:dxf>
          </x14:cfRule>
          <x14:cfRule type="expression" priority="346" id="{6FAA7E7A-8FE2-4677-A295-E822857910DF}">
            <xm:f>SUM(学校４頁!$J$18:$O$18)&gt;0</xm:f>
            <x14:dxf>
              <font>
                <color theme="1"/>
              </font>
              <fill>
                <patternFill>
                  <bgColor rgb="FFFFFF99"/>
                </patternFill>
              </fill>
            </x14:dxf>
          </x14:cfRule>
          <xm:sqref>K3:K16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CECFF"/>
    <pageSetUpPr fitToPage="1"/>
  </sheetPr>
  <dimension ref="A1:AH51"/>
  <sheetViews>
    <sheetView showGridLines="0" view="pageBreakPreview" zoomScaleNormal="100" zoomScaleSheetLayoutView="100" workbookViewId="0">
      <selection activeCell="I4" sqref="I4"/>
    </sheetView>
  </sheetViews>
  <sheetFormatPr defaultColWidth="9" defaultRowHeight="10.8"/>
  <cols>
    <col min="1" max="1" width="8.6640625" style="1" customWidth="1"/>
    <col min="2" max="2" width="17.6640625" style="1" customWidth="1"/>
    <col min="3" max="7" width="2.6640625" style="1" customWidth="1"/>
    <col min="8" max="8" width="9.6640625" style="1" customWidth="1"/>
    <col min="9" max="16" width="11.109375" style="1" customWidth="1"/>
    <col min="17" max="17" width="5.6640625" style="1" customWidth="1"/>
    <col min="18" max="18" width="10" style="1" customWidth="1"/>
    <col min="19" max="23" width="5.6640625" style="1" customWidth="1"/>
    <col min="24" max="24" width="27.44140625" style="1" hidden="1" customWidth="1"/>
    <col min="25" max="32" width="3.6640625" style="1" hidden="1" customWidth="1"/>
    <col min="33" max="33" width="3.44140625" style="1" hidden="1" customWidth="1"/>
    <col min="34" max="34" width="9" style="1" hidden="1" customWidth="1"/>
    <col min="35" max="16384" width="9" style="1"/>
  </cols>
  <sheetData>
    <row r="1" spans="1:34" s="18" customFormat="1" ht="17.25" customHeight="1">
      <c r="A1" s="71" t="s">
        <v>109776</v>
      </c>
      <c r="P1" s="32" t="s">
        <v>109497</v>
      </c>
    </row>
    <row r="2" spans="1:34" ht="15.75" customHeight="1">
      <c r="A2" s="1645" t="s">
        <v>109562</v>
      </c>
      <c r="B2" s="1646"/>
      <c r="C2" s="1646"/>
      <c r="D2" s="1646"/>
      <c r="E2" s="1646"/>
      <c r="F2" s="1646"/>
      <c r="G2" s="1646"/>
      <c r="H2" s="1647"/>
      <c r="I2" s="1765" t="s">
        <v>109563</v>
      </c>
      <c r="J2" s="1874"/>
      <c r="K2" s="1765" t="s">
        <v>109564</v>
      </c>
      <c r="L2" s="1874"/>
      <c r="M2" s="1765" t="s">
        <v>109565</v>
      </c>
      <c r="N2" s="1874"/>
      <c r="O2" s="1765" t="s">
        <v>109683</v>
      </c>
      <c r="P2" s="1874"/>
      <c r="Y2" s="716" t="s">
        <v>109777</v>
      </c>
      <c r="Z2" s="716" t="s">
        <v>109778</v>
      </c>
      <c r="AA2" s="716" t="s">
        <v>109779</v>
      </c>
      <c r="AB2" s="716" t="s">
        <v>109780</v>
      </c>
      <c r="AC2" s="716" t="s">
        <v>109781</v>
      </c>
      <c r="AD2" s="716" t="s">
        <v>109782</v>
      </c>
      <c r="AE2" s="716" t="s">
        <v>109783</v>
      </c>
      <c r="AF2" s="716" t="s">
        <v>109784</v>
      </c>
    </row>
    <row r="3" spans="1:34" ht="49.5" customHeight="1" thickBot="1">
      <c r="A3" s="1875"/>
      <c r="B3" s="1876"/>
      <c r="C3" s="1876"/>
      <c r="D3" s="1876"/>
      <c r="E3" s="1876"/>
      <c r="F3" s="1876"/>
      <c r="G3" s="1876"/>
      <c r="H3" s="1877"/>
      <c r="I3" s="966" t="s">
        <v>109785</v>
      </c>
      <c r="J3" s="967" t="s">
        <v>109786</v>
      </c>
      <c r="K3" s="966" t="s">
        <v>109785</v>
      </c>
      <c r="L3" s="967" t="s">
        <v>109786</v>
      </c>
      <c r="M3" s="966" t="s">
        <v>109785</v>
      </c>
      <c r="N3" s="967" t="s">
        <v>109786</v>
      </c>
      <c r="O3" s="966" t="s">
        <v>109785</v>
      </c>
      <c r="P3" s="967" t="s">
        <v>109786</v>
      </c>
      <c r="S3" s="49" t="str">
        <f t="shared" ref="S3:S10" si="0">IF(SUM(Y3:AF3)&gt;0,AH3,"")</f>
        <v/>
      </c>
      <c r="X3" s="1" t="s">
        <v>109787</v>
      </c>
      <c r="Y3" s="968">
        <f t="shared" ref="Y3:AF3" si="1">IF(SUM(I5:I7)=I4,0,1)</f>
        <v>0</v>
      </c>
      <c r="Z3" s="969">
        <f t="shared" si="1"/>
        <v>0</v>
      </c>
      <c r="AA3" s="969">
        <f t="shared" si="1"/>
        <v>0</v>
      </c>
      <c r="AB3" s="969">
        <f t="shared" si="1"/>
        <v>0</v>
      </c>
      <c r="AC3" s="969">
        <f t="shared" si="1"/>
        <v>0</v>
      </c>
      <c r="AD3" s="969">
        <f t="shared" si="1"/>
        <v>0</v>
      </c>
      <c r="AE3" s="969">
        <f t="shared" si="1"/>
        <v>0</v>
      </c>
      <c r="AF3" s="970">
        <f t="shared" si="1"/>
        <v>0</v>
      </c>
      <c r="AH3" s="1" t="s">
        <v>109788</v>
      </c>
    </row>
    <row r="4" spans="1:34" ht="24" customHeight="1" thickTop="1" thickBot="1">
      <c r="A4" s="1878" t="s">
        <v>109789</v>
      </c>
      <c r="B4" s="1879"/>
      <c r="C4" s="1855"/>
      <c r="D4" s="1855"/>
      <c r="E4" s="1855"/>
      <c r="F4" s="1855"/>
      <c r="G4" s="1855"/>
      <c r="H4" s="1856"/>
      <c r="I4" s="1316"/>
      <c r="J4" s="1317"/>
      <c r="K4" s="1316"/>
      <c r="L4" s="1317"/>
      <c r="M4" s="1316"/>
      <c r="N4" s="1317"/>
      <c r="O4" s="1316"/>
      <c r="P4" s="1317"/>
      <c r="R4" s="406" t="str">
        <f>IF(AND(S3="",S4="",S5="",S6="",S7="",S8="",S9=""),"","エラー")</f>
        <v/>
      </c>
      <c r="S4" s="49" t="str">
        <f t="shared" si="0"/>
        <v/>
      </c>
      <c r="X4" s="1" t="s">
        <v>109790</v>
      </c>
      <c r="Y4" s="949">
        <f>IF(SUM(I8:I10)&lt;I4,1,0)</f>
        <v>0</v>
      </c>
      <c r="Z4" s="971">
        <f t="shared" ref="Z4:AF4" si="2">IF(SUM(J8:J10)&lt;J4,1,0)</f>
        <v>0</v>
      </c>
      <c r="AA4" s="971">
        <f t="shared" si="2"/>
        <v>0</v>
      </c>
      <c r="AB4" s="971">
        <f t="shared" si="2"/>
        <v>0</v>
      </c>
      <c r="AC4" s="971">
        <f t="shared" si="2"/>
        <v>0</v>
      </c>
      <c r="AD4" s="971">
        <f t="shared" si="2"/>
        <v>0</v>
      </c>
      <c r="AE4" s="971">
        <f t="shared" si="2"/>
        <v>0</v>
      </c>
      <c r="AF4" s="972">
        <f t="shared" si="2"/>
        <v>0</v>
      </c>
      <c r="AH4" s="1" t="s">
        <v>109791</v>
      </c>
    </row>
    <row r="5" spans="1:34" ht="21.75" customHeight="1" thickTop="1">
      <c r="A5" s="717"/>
      <c r="B5" s="1864" t="s">
        <v>109792</v>
      </c>
      <c r="C5" s="1866" t="s">
        <v>109793</v>
      </c>
      <c r="D5" s="1866"/>
      <c r="E5" s="1866"/>
      <c r="F5" s="1866"/>
      <c r="G5" s="1866"/>
      <c r="H5" s="1867"/>
      <c r="I5" s="1318"/>
      <c r="J5" s="1319"/>
      <c r="K5" s="1318"/>
      <c r="L5" s="1319"/>
      <c r="M5" s="1318"/>
      <c r="N5" s="1319"/>
      <c r="O5" s="1318"/>
      <c r="P5" s="1319"/>
      <c r="S5" s="49" t="str">
        <f t="shared" si="0"/>
        <v/>
      </c>
      <c r="X5" s="1" t="s">
        <v>109794</v>
      </c>
      <c r="Y5" s="949">
        <f>IF(SUM(I11:I12)&lt;I4,1,0)</f>
        <v>0</v>
      </c>
      <c r="Z5" s="971">
        <f t="shared" ref="Z5:AF5" si="3">IF(SUM(J11:J12)&lt;J4,1,0)</f>
        <v>0</v>
      </c>
      <c r="AA5" s="971">
        <f t="shared" si="3"/>
        <v>0</v>
      </c>
      <c r="AB5" s="971">
        <f t="shared" si="3"/>
        <v>0</v>
      </c>
      <c r="AC5" s="971">
        <f t="shared" si="3"/>
        <v>0</v>
      </c>
      <c r="AD5" s="971">
        <f t="shared" si="3"/>
        <v>0</v>
      </c>
      <c r="AE5" s="971">
        <f t="shared" si="3"/>
        <v>0</v>
      </c>
      <c r="AF5" s="972">
        <f t="shared" si="3"/>
        <v>0</v>
      </c>
      <c r="AH5" s="1" t="s">
        <v>109795</v>
      </c>
    </row>
    <row r="6" spans="1:34" ht="21.75" customHeight="1">
      <c r="A6" s="729"/>
      <c r="B6" s="1865"/>
      <c r="C6" s="1866" t="s">
        <v>109796</v>
      </c>
      <c r="D6" s="1866"/>
      <c r="E6" s="1866"/>
      <c r="F6" s="1866"/>
      <c r="G6" s="1866"/>
      <c r="H6" s="1867"/>
      <c r="I6" s="1318"/>
      <c r="J6" s="1319"/>
      <c r="K6" s="1318"/>
      <c r="L6" s="1319"/>
      <c r="M6" s="1318"/>
      <c r="N6" s="1319"/>
      <c r="O6" s="1318"/>
      <c r="P6" s="1319"/>
      <c r="S6" s="49" t="str">
        <f t="shared" si="0"/>
        <v/>
      </c>
      <c r="X6" s="1" t="s">
        <v>109797</v>
      </c>
      <c r="Y6" s="193">
        <f>IF(I5+I6*3+I7*3&lt;SUM(I8:I10),1,0)</f>
        <v>0</v>
      </c>
      <c r="Z6" s="194">
        <f t="shared" ref="Z6:AF6" si="4">IF(J5+J6*3+J7*3&lt;SUM(J8:J10),1,0)</f>
        <v>0</v>
      </c>
      <c r="AA6" s="194">
        <f t="shared" si="4"/>
        <v>0</v>
      </c>
      <c r="AB6" s="194">
        <f t="shared" si="4"/>
        <v>0</v>
      </c>
      <c r="AC6" s="194">
        <f t="shared" si="4"/>
        <v>0</v>
      </c>
      <c r="AD6" s="194">
        <f t="shared" si="4"/>
        <v>0</v>
      </c>
      <c r="AE6" s="194">
        <f t="shared" si="4"/>
        <v>0</v>
      </c>
      <c r="AF6" s="195">
        <f t="shared" si="4"/>
        <v>0</v>
      </c>
      <c r="AH6" s="1" t="s">
        <v>109798</v>
      </c>
    </row>
    <row r="7" spans="1:34" ht="21.75" customHeight="1">
      <c r="A7" s="729"/>
      <c r="B7" s="1865"/>
      <c r="C7" s="1866" t="s">
        <v>109799</v>
      </c>
      <c r="D7" s="1866"/>
      <c r="E7" s="1866"/>
      <c r="F7" s="1866"/>
      <c r="G7" s="1866"/>
      <c r="H7" s="1867"/>
      <c r="I7" s="1318"/>
      <c r="J7" s="1319"/>
      <c r="K7" s="1318"/>
      <c r="L7" s="1319"/>
      <c r="M7" s="1318"/>
      <c r="N7" s="1319"/>
      <c r="O7" s="1318"/>
      <c r="P7" s="1319"/>
      <c r="S7" s="49" t="str">
        <f t="shared" si="0"/>
        <v/>
      </c>
      <c r="X7" s="1" t="s">
        <v>109800</v>
      </c>
      <c r="Y7" s="193">
        <f t="shared" ref="Y7:AF7" si="5">IF(I5+I6*2+I7*2&lt;SUM(I11:I12),1,0)</f>
        <v>0</v>
      </c>
      <c r="Z7" s="194">
        <f t="shared" si="5"/>
        <v>0</v>
      </c>
      <c r="AA7" s="194">
        <f t="shared" si="5"/>
        <v>0</v>
      </c>
      <c r="AB7" s="194">
        <f t="shared" si="5"/>
        <v>0</v>
      </c>
      <c r="AC7" s="194">
        <f t="shared" si="5"/>
        <v>0</v>
      </c>
      <c r="AD7" s="194">
        <f t="shared" si="5"/>
        <v>0</v>
      </c>
      <c r="AE7" s="194">
        <f t="shared" si="5"/>
        <v>0</v>
      </c>
      <c r="AF7" s="195">
        <f t="shared" si="5"/>
        <v>0</v>
      </c>
      <c r="AH7" s="1" t="s">
        <v>109801</v>
      </c>
    </row>
    <row r="8" spans="1:34" ht="21.75" customHeight="1">
      <c r="A8" s="729"/>
      <c r="B8" s="1864" t="s">
        <v>109802</v>
      </c>
      <c r="C8" s="1866" t="s">
        <v>109803</v>
      </c>
      <c r="D8" s="1866"/>
      <c r="E8" s="1866"/>
      <c r="F8" s="1866"/>
      <c r="G8" s="1866"/>
      <c r="H8" s="1867"/>
      <c r="I8" s="1318"/>
      <c r="J8" s="1319"/>
      <c r="K8" s="1318"/>
      <c r="L8" s="1319"/>
      <c r="M8" s="1318"/>
      <c r="N8" s="1319"/>
      <c r="O8" s="1318"/>
      <c r="P8" s="1319"/>
      <c r="R8" s="39"/>
      <c r="S8" s="49" t="str">
        <f t="shared" si="0"/>
        <v/>
      </c>
      <c r="T8" s="117"/>
      <c r="U8" s="117"/>
      <c r="V8" s="117"/>
      <c r="X8" s="1" t="s">
        <v>109804</v>
      </c>
      <c r="Y8" s="949">
        <f>IF(MAX(I4:I16)&gt;学校４頁!J15,1,0)</f>
        <v>0</v>
      </c>
      <c r="Z8" s="971"/>
      <c r="AA8" s="971">
        <f>IF(MAX(K4:K16)&gt;学校４頁!J16,1,0)</f>
        <v>0</v>
      </c>
      <c r="AB8" s="971"/>
      <c r="AC8" s="971">
        <f>IF(MAX(M4:M16)&gt;学校４頁!J17,1,0)</f>
        <v>0</v>
      </c>
      <c r="AD8" s="971"/>
      <c r="AE8" s="971">
        <f>IF(MAX(O4:O16)&gt;学校４頁!J18,1,0)</f>
        <v>0</v>
      </c>
      <c r="AF8" s="972"/>
      <c r="AH8" s="1" t="s">
        <v>109805</v>
      </c>
    </row>
    <row r="9" spans="1:34" ht="21.75" customHeight="1">
      <c r="A9" s="729"/>
      <c r="B9" s="1865"/>
      <c r="C9" s="1866" t="s">
        <v>109806</v>
      </c>
      <c r="D9" s="1866"/>
      <c r="E9" s="1866"/>
      <c r="F9" s="1866"/>
      <c r="G9" s="1866"/>
      <c r="H9" s="1867"/>
      <c r="I9" s="1318"/>
      <c r="J9" s="1319"/>
      <c r="K9" s="1318"/>
      <c r="L9" s="1319"/>
      <c r="M9" s="1318"/>
      <c r="N9" s="1319"/>
      <c r="O9" s="1318"/>
      <c r="P9" s="1319"/>
      <c r="R9" s="30"/>
      <c r="S9" s="49" t="str">
        <f t="shared" si="0"/>
        <v/>
      </c>
      <c r="T9" s="117"/>
      <c r="U9" s="117"/>
      <c r="V9" s="117"/>
      <c r="X9" s="1" t="s">
        <v>109807</v>
      </c>
      <c r="Y9" s="949"/>
      <c r="Z9" s="971">
        <f>IF(MAX(J4:J16)&gt;学校４頁!M15,1,0)</f>
        <v>0</v>
      </c>
      <c r="AA9" s="971"/>
      <c r="AB9" s="971">
        <f>IF(MAX(L4:L16)&gt;学校４頁!M16,1,0)</f>
        <v>0</v>
      </c>
      <c r="AC9" s="971"/>
      <c r="AD9" s="971">
        <f>IF(MAX(N4:N16)&gt;学校４頁!M17,1,0)</f>
        <v>0</v>
      </c>
      <c r="AE9" s="971"/>
      <c r="AF9" s="972">
        <f>IF(MAX(P4:P16)&gt;学校４頁!M18,1,0)</f>
        <v>0</v>
      </c>
      <c r="AH9" s="1" t="s">
        <v>109808</v>
      </c>
    </row>
    <row r="10" spans="1:34" ht="21.75" customHeight="1">
      <c r="A10" s="729"/>
      <c r="B10" s="1865"/>
      <c r="C10" s="1866" t="s">
        <v>109809</v>
      </c>
      <c r="D10" s="1866"/>
      <c r="E10" s="1866"/>
      <c r="F10" s="1866"/>
      <c r="G10" s="1866"/>
      <c r="H10" s="1867"/>
      <c r="I10" s="1318"/>
      <c r="J10" s="1319"/>
      <c r="K10" s="1318"/>
      <c r="L10" s="1319"/>
      <c r="M10" s="1318"/>
      <c r="N10" s="1319"/>
      <c r="O10" s="1318"/>
      <c r="P10" s="1319"/>
      <c r="R10" s="40"/>
      <c r="S10" s="192" t="str">
        <f t="shared" si="0"/>
        <v/>
      </c>
      <c r="X10" s="1" t="s">
        <v>109810</v>
      </c>
      <c r="Y10" s="949">
        <f>IF(I17&lt;学校４頁!J15,1,0)</f>
        <v>0</v>
      </c>
      <c r="Z10" s="971">
        <f>IF(J17&lt;学校４頁!M15,1,0)</f>
        <v>0</v>
      </c>
      <c r="AA10" s="971">
        <f>IF(K17&lt;学校４頁!J16,1,0)</f>
        <v>0</v>
      </c>
      <c r="AB10" s="971">
        <f>IF(L17&lt;学校４頁!M16,1,0)</f>
        <v>0</v>
      </c>
      <c r="AC10" s="971">
        <f>IF(M17&lt;学校４頁!J17,1,0)</f>
        <v>0</v>
      </c>
      <c r="AD10" s="971">
        <f>IF(N17&lt;学校４頁!M17,1,0)</f>
        <v>0</v>
      </c>
      <c r="AE10" s="971">
        <f>IF(O17&lt;学校４頁!J18,1,0)</f>
        <v>0</v>
      </c>
      <c r="AF10" s="972">
        <f>IF(P17&lt;学校４頁!M18,1,0)</f>
        <v>0</v>
      </c>
      <c r="AH10" s="1" t="s">
        <v>109811</v>
      </c>
    </row>
    <row r="11" spans="1:34" ht="21.75" customHeight="1">
      <c r="A11" s="729"/>
      <c r="B11" s="1864" t="s">
        <v>109812</v>
      </c>
      <c r="C11" s="1866" t="s">
        <v>109813</v>
      </c>
      <c r="D11" s="1866"/>
      <c r="E11" s="1866"/>
      <c r="F11" s="1866"/>
      <c r="G11" s="1866"/>
      <c r="H11" s="1867"/>
      <c r="I11" s="1318"/>
      <c r="J11" s="1319"/>
      <c r="K11" s="1318"/>
      <c r="L11" s="1319"/>
      <c r="M11" s="1318"/>
      <c r="N11" s="1319"/>
      <c r="O11" s="1318"/>
      <c r="P11" s="1319"/>
      <c r="R11" s="41"/>
    </row>
    <row r="12" spans="1:34" ht="21.75" customHeight="1">
      <c r="A12" s="729"/>
      <c r="B12" s="1864"/>
      <c r="C12" s="1866" t="s">
        <v>109814</v>
      </c>
      <c r="D12" s="1866"/>
      <c r="E12" s="1866"/>
      <c r="F12" s="1866"/>
      <c r="G12" s="1866"/>
      <c r="H12" s="1867"/>
      <c r="I12" s="1318"/>
      <c r="J12" s="1319"/>
      <c r="K12" s="1318"/>
      <c r="L12" s="1319"/>
      <c r="M12" s="1318"/>
      <c r="N12" s="1319"/>
      <c r="O12" s="1318"/>
      <c r="P12" s="1319"/>
      <c r="R12" s="30"/>
    </row>
    <row r="13" spans="1:34" ht="24" customHeight="1">
      <c r="A13" s="1848" t="s">
        <v>109815</v>
      </c>
      <c r="B13" s="1871"/>
      <c r="C13" s="1849"/>
      <c r="D13" s="1849"/>
      <c r="E13" s="1849"/>
      <c r="F13" s="1849"/>
      <c r="G13" s="1849"/>
      <c r="H13" s="1850"/>
      <c r="I13" s="1318"/>
      <c r="J13" s="1319"/>
      <c r="K13" s="1318"/>
      <c r="L13" s="1319"/>
      <c r="M13" s="1318"/>
      <c r="N13" s="1319"/>
      <c r="O13" s="1318"/>
      <c r="P13" s="1319"/>
      <c r="T13" s="1863"/>
      <c r="U13" s="1863"/>
      <c r="V13" s="1863"/>
    </row>
    <row r="14" spans="1:34" ht="37.5" customHeight="1">
      <c r="A14" s="1848" t="s">
        <v>109816</v>
      </c>
      <c r="B14" s="1871"/>
      <c r="C14" s="1849"/>
      <c r="D14" s="1849"/>
      <c r="E14" s="1849"/>
      <c r="F14" s="1849"/>
      <c r="G14" s="1849"/>
      <c r="H14" s="1850"/>
      <c r="I14" s="1318"/>
      <c r="J14" s="1319"/>
      <c r="K14" s="1318"/>
      <c r="L14" s="1319"/>
      <c r="M14" s="1318"/>
      <c r="N14" s="1319"/>
      <c r="O14" s="1318"/>
      <c r="P14" s="1319"/>
    </row>
    <row r="15" spans="1:34" ht="24" customHeight="1">
      <c r="A15" s="1848" t="s">
        <v>109817</v>
      </c>
      <c r="B15" s="1871"/>
      <c r="C15" s="1849"/>
      <c r="D15" s="1849"/>
      <c r="E15" s="1849"/>
      <c r="F15" s="1849"/>
      <c r="G15" s="1849"/>
      <c r="H15" s="1850"/>
      <c r="I15" s="1318"/>
      <c r="J15" s="1319"/>
      <c r="K15" s="1318"/>
      <c r="L15" s="1319"/>
      <c r="M15" s="1318"/>
      <c r="N15" s="1319"/>
      <c r="O15" s="1318"/>
      <c r="P15" s="1319"/>
    </row>
    <row r="16" spans="1:34" ht="24" customHeight="1">
      <c r="A16" s="1872" t="s">
        <v>109818</v>
      </c>
      <c r="B16" s="1873"/>
      <c r="C16" s="1858"/>
      <c r="D16" s="1858"/>
      <c r="E16" s="1858"/>
      <c r="F16" s="1858"/>
      <c r="G16" s="1858"/>
      <c r="H16" s="1859"/>
      <c r="I16" s="1320"/>
      <c r="J16" s="1321"/>
      <c r="K16" s="1320"/>
      <c r="L16" s="1321"/>
      <c r="M16" s="1320"/>
      <c r="N16" s="1321"/>
      <c r="O16" s="1320"/>
      <c r="P16" s="1321"/>
    </row>
    <row r="17" spans="1:18" ht="30.75" customHeight="1">
      <c r="A17" s="1868" t="s">
        <v>109819</v>
      </c>
      <c r="B17" s="1869"/>
      <c r="C17" s="1869"/>
      <c r="D17" s="1869"/>
      <c r="E17" s="1869"/>
      <c r="F17" s="1869"/>
      <c r="G17" s="1869"/>
      <c r="H17" s="1870"/>
      <c r="I17" s="973">
        <f t="shared" ref="I17:P17" si="6">I4+I13+I14+I15+I16</f>
        <v>0</v>
      </c>
      <c r="J17" s="974">
        <f t="shared" si="6"/>
        <v>0</v>
      </c>
      <c r="K17" s="973">
        <f t="shared" si="6"/>
        <v>0</v>
      </c>
      <c r="L17" s="974">
        <f t="shared" si="6"/>
        <v>0</v>
      </c>
      <c r="M17" s="973">
        <f t="shared" si="6"/>
        <v>0</v>
      </c>
      <c r="N17" s="974">
        <f t="shared" si="6"/>
        <v>0</v>
      </c>
      <c r="O17" s="973">
        <f t="shared" si="6"/>
        <v>0</v>
      </c>
      <c r="P17" s="974">
        <f t="shared" si="6"/>
        <v>0</v>
      </c>
    </row>
    <row r="18" spans="1:18" ht="24.9" customHeight="1">
      <c r="A18" s="430" t="s">
        <v>109554</v>
      </c>
      <c r="B18" s="1576" t="s">
        <v>109820</v>
      </c>
      <c r="C18" s="1566"/>
      <c r="D18" s="1566"/>
      <c r="E18" s="1566"/>
      <c r="F18" s="1566"/>
      <c r="G18" s="1566"/>
      <c r="H18" s="1566"/>
      <c r="I18" s="1566"/>
      <c r="J18" s="1566"/>
      <c r="K18" s="1566"/>
      <c r="L18" s="1566"/>
      <c r="M18" s="1566"/>
      <c r="N18" s="1566"/>
      <c r="O18" s="1566"/>
      <c r="P18" s="1566"/>
      <c r="Q18" s="1566"/>
      <c r="R18" s="709"/>
    </row>
    <row r="19" spans="1:18" ht="15.75" customHeight="1">
      <c r="A19" s="430" t="s">
        <v>109529</v>
      </c>
      <c r="B19" s="1576" t="s">
        <v>109821</v>
      </c>
      <c r="C19" s="1566"/>
      <c r="D19" s="1566"/>
      <c r="E19" s="1566"/>
      <c r="F19" s="1566"/>
      <c r="G19" s="1566"/>
      <c r="H19" s="1566"/>
      <c r="I19" s="1566"/>
      <c r="J19" s="1566"/>
      <c r="K19" s="1566"/>
      <c r="L19" s="1566"/>
      <c r="M19" s="1566"/>
      <c r="N19" s="1566"/>
      <c r="O19" s="1566"/>
      <c r="P19" s="1566"/>
      <c r="Q19" s="1566"/>
      <c r="R19" s="34"/>
    </row>
    <row r="20" spans="1:18" ht="15.75" customHeight="1">
      <c r="A20" s="430" t="s">
        <v>109534</v>
      </c>
      <c r="B20" s="1576" t="s">
        <v>109822</v>
      </c>
      <c r="C20" s="1566"/>
      <c r="D20" s="1566"/>
      <c r="E20" s="1566"/>
      <c r="F20" s="1566"/>
      <c r="G20" s="1566"/>
      <c r="H20" s="1566"/>
      <c r="I20" s="1566"/>
      <c r="J20" s="1566"/>
      <c r="K20" s="1566"/>
      <c r="L20" s="1566"/>
      <c r="M20" s="1566"/>
      <c r="N20" s="1566"/>
      <c r="O20" s="1566"/>
      <c r="P20" s="1566"/>
      <c r="Q20" s="1566"/>
      <c r="R20" s="34"/>
    </row>
    <row r="21" spans="1:18" ht="15.75" customHeight="1">
      <c r="A21" s="430" t="s">
        <v>109537</v>
      </c>
      <c r="B21" s="1880" t="s">
        <v>109772</v>
      </c>
      <c r="C21" s="1566"/>
      <c r="D21" s="1566"/>
      <c r="E21" s="1566"/>
      <c r="F21" s="1566"/>
      <c r="G21" s="1566"/>
      <c r="H21" s="1566"/>
      <c r="I21" s="1566"/>
      <c r="J21" s="1566"/>
      <c r="K21" s="1566"/>
      <c r="L21" s="1566"/>
      <c r="M21" s="1566"/>
      <c r="N21" s="1566"/>
      <c r="O21" s="1566"/>
      <c r="P21" s="1566"/>
      <c r="Q21" s="1566"/>
      <c r="R21" s="34"/>
    </row>
    <row r="22" spans="1:18" ht="24.9" customHeight="1">
      <c r="A22" s="430" t="s">
        <v>109596</v>
      </c>
      <c r="B22" s="1881" t="s">
        <v>109823</v>
      </c>
      <c r="C22" s="1566"/>
      <c r="D22" s="1566"/>
      <c r="E22" s="1566"/>
      <c r="F22" s="1566"/>
      <c r="G22" s="1566"/>
      <c r="H22" s="1566"/>
      <c r="I22" s="1566"/>
      <c r="J22" s="1566"/>
      <c r="K22" s="1566"/>
      <c r="L22" s="1566"/>
      <c r="M22" s="1566"/>
      <c r="N22" s="1566"/>
      <c r="O22" s="1566"/>
      <c r="P22" s="1566"/>
      <c r="Q22" s="1566"/>
      <c r="R22"/>
    </row>
    <row r="23" spans="1:18" ht="24.9" customHeight="1">
      <c r="A23" s="430" t="s">
        <v>109824</v>
      </c>
      <c r="B23" s="1576" t="s">
        <v>109825</v>
      </c>
      <c r="C23" s="1566"/>
      <c r="D23" s="1566"/>
      <c r="E23" s="1566"/>
      <c r="F23" s="1566"/>
      <c r="G23" s="1566"/>
      <c r="H23" s="1566"/>
      <c r="I23" s="1566"/>
      <c r="J23" s="1566"/>
      <c r="K23" s="1566"/>
      <c r="L23" s="1566"/>
      <c r="M23" s="1566"/>
      <c r="N23" s="1566"/>
      <c r="O23" s="1566"/>
      <c r="P23" s="1566"/>
      <c r="Q23" s="1566"/>
      <c r="R23" s="710"/>
    </row>
    <row r="24" spans="1:18" ht="17.25" customHeight="1">
      <c r="A24" s="430" t="s">
        <v>109826</v>
      </c>
      <c r="B24" s="1576" t="s">
        <v>109827</v>
      </c>
      <c r="C24" s="1566"/>
      <c r="D24" s="1566"/>
      <c r="E24" s="1566"/>
      <c r="F24" s="1566"/>
      <c r="G24" s="1566"/>
      <c r="H24" s="1566"/>
      <c r="I24" s="1566"/>
      <c r="J24" s="1566"/>
      <c r="K24" s="1566"/>
      <c r="L24" s="1566"/>
      <c r="M24" s="1566"/>
      <c r="N24" s="1566"/>
      <c r="O24" s="1566"/>
      <c r="P24" s="1566"/>
      <c r="Q24" s="1566"/>
      <c r="R24" s="34"/>
    </row>
    <row r="51" ht="10.5" customHeight="1"/>
  </sheetData>
  <sheetProtection algorithmName="SHA-512" hashValue="D8p7A/bgbAfRkezYP8DtA2HgyXkbjV2NbXHrCac5F1RTKe7ScQQnle54gj8Un4hJx/Wb2hoBqhiX5p7K67zHLA==" saltValue="hZK8nvRPGTTdmvXHAekHig==" spinCount="100000" sheet="1" selectLockedCells="1"/>
  <customSheetViews>
    <customSheetView guid="{317D12FD-EB4D-4851-ACC8-84D64913B1ED}" showPageBreaks="1" printArea="1">
      <selection activeCell="B13" sqref="B13:B16"/>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30">
    <mergeCell ref="B20:Q20"/>
    <mergeCell ref="B21:Q21"/>
    <mergeCell ref="B22:Q22"/>
    <mergeCell ref="B23:Q23"/>
    <mergeCell ref="B24:Q24"/>
    <mergeCell ref="B5:B7"/>
    <mergeCell ref="O2:P2"/>
    <mergeCell ref="A14:H14"/>
    <mergeCell ref="C5:H5"/>
    <mergeCell ref="M2:N2"/>
    <mergeCell ref="C7:H7"/>
    <mergeCell ref="I2:J2"/>
    <mergeCell ref="A2:H3"/>
    <mergeCell ref="C12:H12"/>
    <mergeCell ref="C9:H9"/>
    <mergeCell ref="C11:H11"/>
    <mergeCell ref="A4:H4"/>
    <mergeCell ref="K2:L2"/>
    <mergeCell ref="C6:H6"/>
    <mergeCell ref="B18:Q18"/>
    <mergeCell ref="B19:Q19"/>
    <mergeCell ref="T13:V13"/>
    <mergeCell ref="B8:B10"/>
    <mergeCell ref="C10:H10"/>
    <mergeCell ref="C8:H8"/>
    <mergeCell ref="A17:H17"/>
    <mergeCell ref="A15:H15"/>
    <mergeCell ref="A13:H13"/>
    <mergeCell ref="B11:B12"/>
    <mergeCell ref="A16:H16"/>
  </mergeCells>
  <phoneticPr fontId="9"/>
  <conditionalFormatting sqref="I5:P7">
    <cfRule type="expression" dxfId="405" priority="13">
      <formula>SUM(I$5:I$7)&lt;&gt;I$4</formula>
    </cfRule>
  </conditionalFormatting>
  <conditionalFormatting sqref="I5:P12">
    <cfRule type="expression" dxfId="404" priority="33">
      <formula>I$4&gt;0</formula>
    </cfRule>
  </conditionalFormatting>
  <conditionalFormatting sqref="I8:P10">
    <cfRule type="expression" dxfId="403" priority="2">
      <formula>SUM(I$8:I$10)&lt;I$4</formula>
    </cfRule>
    <cfRule type="expression" dxfId="402" priority="12">
      <formula>I$5+I$6*3+I$7*3&lt;SUM(I$8:I$10)</formula>
    </cfRule>
  </conditionalFormatting>
  <conditionalFormatting sqref="I11:P12">
    <cfRule type="expression" dxfId="401" priority="1">
      <formula>SUM(I$11:I$12)&lt;I$4</formula>
    </cfRule>
    <cfRule type="expression" dxfId="400" priority="16">
      <formula>I$5+I$6*2+I$7*2&lt;SUM(I$11:I$12)</formula>
    </cfRule>
  </conditionalFormatting>
  <dataValidations count="1">
    <dataValidation type="whole" operator="greaterThanOrEqual" allowBlank="1" showInputMessage="1" showErrorMessage="1" error="整数以外は入力できません。" sqref="I4:P16" xr:uid="{00000000-0002-0000-0C00-000000000000}">
      <formula1>0</formula1>
    </dataValidation>
  </dataValidations>
  <pageMargins left="0.59055118110236227" right="0.59055118110236227" top="0.39370078740157483" bottom="0.39370078740157483" header="0.51181102362204722" footer="0.27559055118110237"/>
  <pageSetup paperSize="9" scale="87"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145" id="{586849A2-63EA-4BB5-9CAE-2BCC4854BAFA}">
            <xm:f>学校４頁!$J$15&gt;0</xm:f>
            <x14:dxf>
              <font>
                <color theme="1"/>
              </font>
              <fill>
                <patternFill>
                  <bgColor rgb="FFFFFF99"/>
                </patternFill>
              </fill>
            </x14:dxf>
          </x14:cfRule>
          <xm:sqref>I4 I13:I16</xm:sqref>
        </x14:conditionalFormatting>
        <x14:conditionalFormatting xmlns:xm="http://schemas.microsoft.com/office/excel/2006/main">
          <x14:cfRule type="cellIs" priority="10" operator="greaterThan" id="{0209E20C-12A7-4F3B-A109-B67ACDDBE65C}">
            <xm:f>学校４頁!$J$15</xm:f>
            <x14:dxf>
              <fill>
                <patternFill>
                  <bgColor rgb="FFFF0000"/>
                </patternFill>
              </fill>
            </x14:dxf>
          </x14:cfRule>
          <xm:sqref>I4:I16</xm:sqref>
        </x14:conditionalFormatting>
        <x14:conditionalFormatting xmlns:xm="http://schemas.microsoft.com/office/excel/2006/main">
          <x14:cfRule type="expression" priority="40" id="{0C7A2272-51D9-4F3D-BC0B-B4C39A0BF545}">
            <xm:f>学校４頁!$M$15&gt;0</xm:f>
            <x14:dxf>
              <font>
                <color theme="1"/>
              </font>
              <fill>
                <patternFill>
                  <bgColor rgb="FFFFFF99"/>
                </patternFill>
              </fill>
            </x14:dxf>
          </x14:cfRule>
          <xm:sqref>J4 J13:J16</xm:sqref>
        </x14:conditionalFormatting>
        <x14:conditionalFormatting xmlns:xm="http://schemas.microsoft.com/office/excel/2006/main">
          <x14:cfRule type="cellIs" priority="6" operator="greaterThan" id="{EE84CA02-4C34-43EB-9163-330BF1EC86F6}">
            <xm:f>学校４頁!$M$15</xm:f>
            <x14:dxf>
              <fill>
                <patternFill>
                  <bgColor rgb="FFFF0000"/>
                </patternFill>
              </fill>
            </x14:dxf>
          </x14:cfRule>
          <xm:sqref>J4:J16</xm:sqref>
        </x14:conditionalFormatting>
        <x14:conditionalFormatting xmlns:xm="http://schemas.microsoft.com/office/excel/2006/main">
          <x14:cfRule type="expression" priority="39" id="{704A6D8E-C934-4DDC-BFE2-A17642CF7005}">
            <xm:f>学校４頁!$J$16&gt;0</xm:f>
            <x14:dxf>
              <font>
                <color theme="1"/>
              </font>
              <fill>
                <patternFill>
                  <bgColor rgb="FFFFFF99"/>
                </patternFill>
              </fill>
            </x14:dxf>
          </x14:cfRule>
          <xm:sqref>K4 K13:K16</xm:sqref>
        </x14:conditionalFormatting>
        <x14:conditionalFormatting xmlns:xm="http://schemas.microsoft.com/office/excel/2006/main">
          <x14:cfRule type="cellIs" priority="9" operator="greaterThan" id="{F2E9B403-0623-47A4-A299-3D0E35B03C14}">
            <xm:f>学校４頁!$J$16</xm:f>
            <x14:dxf>
              <fill>
                <patternFill>
                  <bgColor rgb="FFFF0000"/>
                </patternFill>
              </fill>
            </x14:dxf>
          </x14:cfRule>
          <xm:sqref>K4:K16</xm:sqref>
        </x14:conditionalFormatting>
        <x14:conditionalFormatting xmlns:xm="http://schemas.microsoft.com/office/excel/2006/main">
          <x14:cfRule type="expression" priority="38" id="{B818829B-DBE1-4690-93E1-D14DE79291D0}">
            <xm:f>学校４頁!$M$16&gt;0</xm:f>
            <x14:dxf>
              <font>
                <color theme="1"/>
              </font>
              <fill>
                <patternFill>
                  <bgColor rgb="FFFFFF99"/>
                </patternFill>
              </fill>
            </x14:dxf>
          </x14:cfRule>
          <xm:sqref>L4 L13:L16</xm:sqref>
        </x14:conditionalFormatting>
        <x14:conditionalFormatting xmlns:xm="http://schemas.microsoft.com/office/excel/2006/main">
          <x14:cfRule type="cellIs" priority="5" operator="greaterThan" id="{3789717A-67F0-417F-849D-E3F45DF7A7DD}">
            <xm:f>学校４頁!$M$16</xm:f>
            <x14:dxf>
              <fill>
                <patternFill>
                  <bgColor rgb="FFFF0000"/>
                </patternFill>
              </fill>
            </x14:dxf>
          </x14:cfRule>
          <xm:sqref>L4:L16</xm:sqref>
        </x14:conditionalFormatting>
        <x14:conditionalFormatting xmlns:xm="http://schemas.microsoft.com/office/excel/2006/main">
          <x14:cfRule type="expression" priority="37" id="{057EB79D-7B8A-4701-97FF-C585A5DBEC7D}">
            <xm:f>学校４頁!$J$17&gt;0</xm:f>
            <x14:dxf>
              <font>
                <color theme="1"/>
              </font>
              <fill>
                <patternFill>
                  <bgColor rgb="FFFFFF99"/>
                </patternFill>
              </fill>
            </x14:dxf>
          </x14:cfRule>
          <xm:sqref>M4 M13:M16</xm:sqref>
        </x14:conditionalFormatting>
        <x14:conditionalFormatting xmlns:xm="http://schemas.microsoft.com/office/excel/2006/main">
          <x14:cfRule type="cellIs" priority="8" operator="greaterThan" id="{B534989E-09BE-432D-BB69-0E89E7B29D19}">
            <xm:f>学校４頁!$J$17</xm:f>
            <x14:dxf>
              <fill>
                <patternFill>
                  <bgColor rgb="FFFF0000"/>
                </patternFill>
              </fill>
            </x14:dxf>
          </x14:cfRule>
          <xm:sqref>M4:M16</xm:sqref>
        </x14:conditionalFormatting>
        <x14:conditionalFormatting xmlns:xm="http://schemas.microsoft.com/office/excel/2006/main">
          <x14:cfRule type="expression" priority="36" id="{35A715B9-CBFB-4847-BD67-FA43E352B3B5}">
            <xm:f>学校４頁!$M$17&gt;0</xm:f>
            <x14:dxf>
              <font>
                <color theme="1"/>
              </font>
              <fill>
                <patternFill>
                  <bgColor rgb="FFFFFF99"/>
                </patternFill>
              </fill>
            </x14:dxf>
          </x14:cfRule>
          <xm:sqref>N4 N13:N16</xm:sqref>
        </x14:conditionalFormatting>
        <x14:conditionalFormatting xmlns:xm="http://schemas.microsoft.com/office/excel/2006/main">
          <x14:cfRule type="cellIs" priority="4" operator="greaterThan" id="{6FABD2E7-1965-42F7-8C9D-EA0ACFF166E7}">
            <xm:f>学校４頁!$M$17</xm:f>
            <x14:dxf>
              <fill>
                <patternFill>
                  <bgColor rgb="FFFF0000"/>
                </patternFill>
              </fill>
            </x14:dxf>
          </x14:cfRule>
          <xm:sqref>N4:N16</xm:sqref>
        </x14:conditionalFormatting>
        <x14:conditionalFormatting xmlns:xm="http://schemas.microsoft.com/office/excel/2006/main">
          <x14:cfRule type="expression" priority="35" id="{E13AF75F-CBD5-4659-874C-31EFCA52F13A}">
            <xm:f>学校４頁!$J$18&gt;0</xm:f>
            <x14:dxf>
              <font>
                <color theme="1"/>
              </font>
              <fill>
                <patternFill>
                  <bgColor rgb="FFFFFF99"/>
                </patternFill>
              </fill>
            </x14:dxf>
          </x14:cfRule>
          <xm:sqref>O4 O13:O16</xm:sqref>
        </x14:conditionalFormatting>
        <x14:conditionalFormatting xmlns:xm="http://schemas.microsoft.com/office/excel/2006/main">
          <x14:cfRule type="cellIs" priority="7" operator="greaterThan" id="{8BB423B1-14DC-4C20-83ED-494E0FD792DE}">
            <xm:f>学校４頁!$J$18</xm:f>
            <x14:dxf>
              <fill>
                <patternFill>
                  <bgColor rgb="FFFF0000"/>
                </patternFill>
              </fill>
            </x14:dxf>
          </x14:cfRule>
          <xm:sqref>O4:O16</xm:sqref>
        </x14:conditionalFormatting>
        <x14:conditionalFormatting xmlns:xm="http://schemas.microsoft.com/office/excel/2006/main">
          <x14:cfRule type="expression" priority="34" id="{21055AF4-F851-4D34-A0FC-13FFCA4A649F}">
            <xm:f>学校４頁!$M$18&gt;0</xm:f>
            <x14:dxf>
              <font>
                <color theme="1"/>
              </font>
              <fill>
                <patternFill>
                  <bgColor rgb="FFFFFF99"/>
                </patternFill>
              </fill>
            </x14:dxf>
          </x14:cfRule>
          <xm:sqref>P4 P13:P16</xm:sqref>
        </x14:conditionalFormatting>
        <x14:conditionalFormatting xmlns:xm="http://schemas.microsoft.com/office/excel/2006/main">
          <x14:cfRule type="cellIs" priority="3" operator="greaterThan" id="{88BC07AC-58A8-4F12-BFF8-F8ECFDC619BB}">
            <xm:f>学校４頁!$M$18</xm:f>
            <x14:dxf>
              <fill>
                <patternFill>
                  <bgColor rgb="FFFF0000"/>
                </patternFill>
              </fill>
            </x14:dxf>
          </x14:cfRule>
          <xm:sqref>P4:P16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CCECFF"/>
    <pageSetUpPr fitToPage="1"/>
  </sheetPr>
  <dimension ref="A1:BR25"/>
  <sheetViews>
    <sheetView showGridLines="0" view="pageBreakPreview" zoomScale="85" zoomScaleNormal="100" zoomScaleSheetLayoutView="85" workbookViewId="0">
      <selection activeCell="H9" sqref="H9"/>
    </sheetView>
  </sheetViews>
  <sheetFormatPr defaultColWidth="9" defaultRowHeight="10.8"/>
  <cols>
    <col min="1" max="1" width="8.33203125" style="1" customWidth="1"/>
    <col min="2" max="7" width="0.6640625" style="1" customWidth="1"/>
    <col min="8" max="8" width="9.109375" style="1" customWidth="1"/>
    <col min="9" max="10" width="7.6640625" style="1" customWidth="1"/>
    <col min="11" max="14" width="5.109375" style="1" customWidth="1"/>
    <col min="15" max="36" width="7.6640625" style="1" customWidth="1"/>
    <col min="37" max="37" width="9.109375" style="1" customWidth="1"/>
    <col min="38" max="38" width="10.109375" style="1" bestFit="1" customWidth="1"/>
    <col min="39" max="43" width="3.6640625" style="1" customWidth="1"/>
    <col min="44" max="48" width="4.6640625" style="1" hidden="1" customWidth="1"/>
    <col min="49" max="49" width="2.6640625" style="1" hidden="1" customWidth="1"/>
    <col min="50" max="56" width="4.6640625" style="1" hidden="1" customWidth="1"/>
    <col min="57" max="57" width="2.6640625" style="1" hidden="1" customWidth="1"/>
    <col min="58" max="70" width="4.6640625" style="1" hidden="1" customWidth="1"/>
    <col min="71" max="16384" width="9" style="1"/>
  </cols>
  <sheetData>
    <row r="1" spans="1:70" ht="23.25" customHeight="1">
      <c r="A1" s="273" t="s">
        <v>109828</v>
      </c>
    </row>
    <row r="2" spans="1:70" ht="23.25" customHeight="1">
      <c r="A2" s="42" t="s">
        <v>109829</v>
      </c>
      <c r="B2" s="18"/>
      <c r="AJ2" s="89" t="s">
        <v>109830</v>
      </c>
    </row>
    <row r="3" spans="1:70" ht="93.75" customHeight="1">
      <c r="A3" s="1909" t="s">
        <v>109671</v>
      </c>
      <c r="B3" s="1910"/>
      <c r="C3" s="1910"/>
      <c r="D3" s="1910"/>
      <c r="E3" s="1910"/>
      <c r="F3" s="1910"/>
      <c r="G3" s="1911"/>
      <c r="H3" s="1918" t="s">
        <v>109831</v>
      </c>
      <c r="I3" s="1887" t="s">
        <v>109832</v>
      </c>
      <c r="J3" s="1888"/>
      <c r="K3" s="1888"/>
      <c r="L3" s="1888"/>
      <c r="M3" s="1888"/>
      <c r="N3" s="1888"/>
      <c r="O3" s="1888"/>
      <c r="P3" s="1888"/>
      <c r="Q3" s="1888"/>
      <c r="R3" s="1888"/>
      <c r="S3" s="1888"/>
      <c r="T3" s="1888"/>
      <c r="U3" s="1888"/>
      <c r="V3" s="1888"/>
      <c r="W3" s="1889"/>
      <c r="X3" s="1887" t="s">
        <v>109833</v>
      </c>
      <c r="Y3" s="1888"/>
      <c r="Z3" s="1888"/>
      <c r="AA3" s="1888"/>
      <c r="AB3" s="1888"/>
      <c r="AC3" s="1888"/>
      <c r="AD3" s="1888"/>
      <c r="AE3" s="1888"/>
      <c r="AF3" s="1888"/>
      <c r="AG3" s="1888"/>
      <c r="AH3" s="1888"/>
      <c r="AI3" s="1888"/>
      <c r="AJ3" s="1889"/>
      <c r="AK3" s="43"/>
      <c r="AL3" s="43"/>
      <c r="AM3" s="43"/>
      <c r="AN3" s="43"/>
      <c r="AQ3" s="43"/>
      <c r="AR3" s="43"/>
      <c r="AS3" s="43"/>
    </row>
    <row r="4" spans="1:70" ht="34.5" customHeight="1">
      <c r="A4" s="1912"/>
      <c r="B4" s="1913"/>
      <c r="C4" s="1913"/>
      <c r="D4" s="1913"/>
      <c r="E4" s="1913"/>
      <c r="F4" s="1913"/>
      <c r="G4" s="1914"/>
      <c r="H4" s="1919"/>
      <c r="I4" s="1925"/>
      <c r="J4" s="1890" t="s">
        <v>109834</v>
      </c>
      <c r="K4" s="1928"/>
      <c r="L4" s="1928"/>
      <c r="M4" s="1928"/>
      <c r="N4" s="1928"/>
      <c r="O4" s="1928"/>
      <c r="P4" s="1928"/>
      <c r="Q4" s="1928"/>
      <c r="R4" s="1928"/>
      <c r="S4" s="1890" t="s">
        <v>109835</v>
      </c>
      <c r="T4" s="1891"/>
      <c r="U4" s="1891"/>
      <c r="V4" s="1891"/>
      <c r="W4" s="1892"/>
      <c r="X4" s="1890" t="s">
        <v>109836</v>
      </c>
      <c r="Y4" s="1928"/>
      <c r="Z4" s="1928"/>
      <c r="AA4" s="1928"/>
      <c r="AB4" s="1931"/>
      <c r="AC4" s="1890" t="s">
        <v>109837</v>
      </c>
      <c r="AD4" s="1928"/>
      <c r="AE4" s="1928"/>
      <c r="AF4" s="1928"/>
      <c r="AG4" s="1931"/>
      <c r="AH4" s="1890" t="s">
        <v>109838</v>
      </c>
      <c r="AI4" s="1928"/>
      <c r="AJ4" s="1931"/>
      <c r="AK4" s="44"/>
      <c r="AL4" s="44"/>
      <c r="AM4" s="44"/>
      <c r="AN4" s="44"/>
      <c r="AQ4" s="44"/>
      <c r="AR4" s="44"/>
      <c r="AS4" s="44"/>
    </row>
    <row r="5" spans="1:70" ht="36.75" customHeight="1">
      <c r="A5" s="1912"/>
      <c r="B5" s="1913"/>
      <c r="C5" s="1913"/>
      <c r="D5" s="1913"/>
      <c r="E5" s="1913"/>
      <c r="F5" s="1913"/>
      <c r="G5" s="1914"/>
      <c r="H5" s="1919"/>
      <c r="I5" s="1925"/>
      <c r="J5" s="1929" t="s">
        <v>109839</v>
      </c>
      <c r="K5" s="1896" t="s">
        <v>109840</v>
      </c>
      <c r="L5" s="1897"/>
      <c r="M5" s="1897"/>
      <c r="N5" s="1924"/>
      <c r="O5" s="1897" t="s">
        <v>109841</v>
      </c>
      <c r="P5" s="1897"/>
      <c r="Q5" s="1897"/>
      <c r="R5" s="1898"/>
      <c r="S5" s="1902" t="s">
        <v>109842</v>
      </c>
      <c r="T5" s="1896" t="s">
        <v>109843</v>
      </c>
      <c r="U5" s="1897"/>
      <c r="V5" s="1897"/>
      <c r="W5" s="1898"/>
      <c r="X5" s="88"/>
      <c r="Y5" s="1904" t="s">
        <v>109844</v>
      </c>
      <c r="Z5" s="1927"/>
      <c r="AA5" s="1904" t="s">
        <v>109845</v>
      </c>
      <c r="AB5" s="1938"/>
      <c r="AC5" s="91"/>
      <c r="AD5" s="1904" t="s">
        <v>109844</v>
      </c>
      <c r="AE5" s="1927"/>
      <c r="AF5" s="1904" t="s">
        <v>109845</v>
      </c>
      <c r="AG5" s="1938"/>
      <c r="AH5" s="88"/>
      <c r="AI5" s="1940" t="s">
        <v>109844</v>
      </c>
      <c r="AJ5" s="1943" t="s">
        <v>109845</v>
      </c>
      <c r="AM5" s="119"/>
      <c r="AN5" s="119"/>
      <c r="AO5" s="119"/>
      <c r="AQ5" s="119"/>
      <c r="AR5" s="119"/>
      <c r="AS5" s="119"/>
      <c r="AT5" s="119"/>
    </row>
    <row r="6" spans="1:70" ht="39.9" customHeight="1">
      <c r="A6" s="1912"/>
      <c r="B6" s="1913"/>
      <c r="C6" s="1913"/>
      <c r="D6" s="1913"/>
      <c r="E6" s="1913"/>
      <c r="F6" s="1913"/>
      <c r="G6" s="1914"/>
      <c r="H6" s="1919"/>
      <c r="I6" s="1925"/>
      <c r="J6" s="1929"/>
      <c r="K6" s="1899" t="s">
        <v>109846</v>
      </c>
      <c r="L6" s="1899" t="s">
        <v>109847</v>
      </c>
      <c r="M6" s="1899" t="s">
        <v>109848</v>
      </c>
      <c r="N6" s="1899" t="s">
        <v>109849</v>
      </c>
      <c r="O6" s="1927" t="s">
        <v>109850</v>
      </c>
      <c r="P6" s="1905"/>
      <c r="Q6" s="1905"/>
      <c r="R6" s="1906" t="s">
        <v>109851</v>
      </c>
      <c r="S6" s="1902"/>
      <c r="T6" s="1904" t="s">
        <v>109850</v>
      </c>
      <c r="U6" s="1905"/>
      <c r="V6" s="1905"/>
      <c r="W6" s="1906" t="s">
        <v>109851</v>
      </c>
      <c r="X6" s="48"/>
      <c r="Y6" s="1936"/>
      <c r="Z6" s="1937"/>
      <c r="AA6" s="1936"/>
      <c r="AB6" s="1939"/>
      <c r="AC6" s="92"/>
      <c r="AD6" s="1936"/>
      <c r="AE6" s="1937"/>
      <c r="AF6" s="1936"/>
      <c r="AG6" s="1939"/>
      <c r="AH6" s="48"/>
      <c r="AI6" s="1941"/>
      <c r="AJ6" s="1944"/>
      <c r="AM6" s="119"/>
      <c r="AN6" s="119"/>
      <c r="AO6" s="119"/>
      <c r="AQ6" s="119"/>
      <c r="AR6" s="119"/>
      <c r="AS6" s="119"/>
      <c r="AT6" s="119"/>
    </row>
    <row r="7" spans="1:70" ht="27.75" customHeight="1">
      <c r="A7" s="1912"/>
      <c r="B7" s="1913"/>
      <c r="C7" s="1913"/>
      <c r="D7" s="1913"/>
      <c r="E7" s="1913"/>
      <c r="F7" s="1913"/>
      <c r="G7" s="1914"/>
      <c r="H7" s="1919"/>
      <c r="I7" s="1925"/>
      <c r="J7" s="1929"/>
      <c r="K7" s="1900"/>
      <c r="L7" s="1900"/>
      <c r="M7" s="1900"/>
      <c r="N7" s="1900"/>
      <c r="O7" s="734"/>
      <c r="P7" s="1896" t="s">
        <v>109852</v>
      </c>
      <c r="Q7" s="1924"/>
      <c r="R7" s="1907"/>
      <c r="S7" s="1902"/>
      <c r="T7" s="733"/>
      <c r="U7" s="1896" t="s">
        <v>109852</v>
      </c>
      <c r="V7" s="1924"/>
      <c r="W7" s="1907"/>
      <c r="X7" s="48"/>
      <c r="Y7" s="84"/>
      <c r="Z7" s="1932" t="s">
        <v>109853</v>
      </c>
      <c r="AA7" s="86"/>
      <c r="AB7" s="1934" t="s">
        <v>109853</v>
      </c>
      <c r="AC7" s="48"/>
      <c r="AD7" s="84"/>
      <c r="AE7" s="1932" t="s">
        <v>109853</v>
      </c>
      <c r="AF7" s="86"/>
      <c r="AG7" s="1934" t="s">
        <v>109853</v>
      </c>
      <c r="AH7" s="48"/>
      <c r="AI7" s="1941"/>
      <c r="AJ7" s="1944"/>
      <c r="AM7" s="83"/>
      <c r="AN7" s="83"/>
      <c r="AO7" s="83"/>
      <c r="AQ7" s="83"/>
      <c r="AR7" s="83"/>
      <c r="AS7" s="83"/>
      <c r="AT7" s="83"/>
    </row>
    <row r="8" spans="1:70" ht="152.25" customHeight="1" thickBot="1">
      <c r="A8" s="1915"/>
      <c r="B8" s="1916"/>
      <c r="C8" s="1916"/>
      <c r="D8" s="1916"/>
      <c r="E8" s="1916"/>
      <c r="F8" s="1916"/>
      <c r="G8" s="1917"/>
      <c r="H8" s="1920"/>
      <c r="I8" s="1926"/>
      <c r="J8" s="1930"/>
      <c r="K8" s="1901"/>
      <c r="L8" s="1901"/>
      <c r="M8" s="1901"/>
      <c r="N8" s="1901"/>
      <c r="O8" s="90"/>
      <c r="P8" s="45" t="s">
        <v>109854</v>
      </c>
      <c r="Q8" s="45" t="s">
        <v>109855</v>
      </c>
      <c r="R8" s="1908"/>
      <c r="S8" s="1903"/>
      <c r="T8" s="732"/>
      <c r="U8" s="45" t="s">
        <v>109854</v>
      </c>
      <c r="V8" s="45" t="s">
        <v>109855</v>
      </c>
      <c r="W8" s="1908"/>
      <c r="X8" s="380"/>
      <c r="Y8" s="85"/>
      <c r="Z8" s="1933"/>
      <c r="AA8" s="87"/>
      <c r="AB8" s="1935"/>
      <c r="AC8" s="380"/>
      <c r="AD8" s="85"/>
      <c r="AE8" s="1933"/>
      <c r="AF8" s="87"/>
      <c r="AG8" s="1935"/>
      <c r="AH8" s="380"/>
      <c r="AI8" s="1942"/>
      <c r="AJ8" s="1945"/>
      <c r="AL8" s="405" t="str">
        <f>IF(SUM(AS9:AS12)&gt;0,AS13,"")</f>
        <v/>
      </c>
      <c r="AS8" s="230" t="s">
        <v>109512</v>
      </c>
      <c r="BA8" s="228" t="s">
        <v>109856</v>
      </c>
      <c r="BB8" s="228" t="s">
        <v>109857</v>
      </c>
      <c r="BC8" s="228" t="s">
        <v>109856</v>
      </c>
      <c r="BD8" s="228" t="s">
        <v>109857</v>
      </c>
      <c r="BF8" s="228" t="s">
        <v>149</v>
      </c>
      <c r="BG8" s="228" t="s">
        <v>109856</v>
      </c>
      <c r="BH8" s="228" t="s">
        <v>109857</v>
      </c>
      <c r="BI8" s="230" t="s">
        <v>109858</v>
      </c>
      <c r="BJ8" s="230" t="s">
        <v>109859</v>
      </c>
      <c r="BK8" s="230" t="s">
        <v>109860</v>
      </c>
      <c r="BL8" s="230" t="s">
        <v>109858</v>
      </c>
      <c r="BM8" s="230" t="s">
        <v>109859</v>
      </c>
      <c r="BN8" s="230" t="s">
        <v>109860</v>
      </c>
      <c r="BO8" s="230" t="s">
        <v>109861</v>
      </c>
      <c r="BP8" s="230" t="s">
        <v>109862</v>
      </c>
      <c r="BQ8" s="230" t="s">
        <v>109863</v>
      </c>
      <c r="BR8" s="230" t="s">
        <v>109864</v>
      </c>
    </row>
    <row r="9" spans="1:70" ht="40.5" customHeight="1" thickTop="1" thickBot="1">
      <c r="A9" s="1921" t="s">
        <v>109551</v>
      </c>
      <c r="B9" s="1922"/>
      <c r="C9" s="1922"/>
      <c r="D9" s="1922"/>
      <c r="E9" s="1922"/>
      <c r="F9" s="1922"/>
      <c r="G9" s="1923"/>
      <c r="H9" s="1322"/>
      <c r="I9" s="1323"/>
      <c r="J9" s="1324"/>
      <c r="K9" s="1325"/>
      <c r="L9" s="1325"/>
      <c r="M9" s="1325"/>
      <c r="N9" s="1325"/>
      <c r="O9" s="1326"/>
      <c r="P9" s="1325"/>
      <c r="Q9" s="1325"/>
      <c r="R9" s="1327"/>
      <c r="S9" s="1328"/>
      <c r="T9" s="1325"/>
      <c r="U9" s="1325"/>
      <c r="V9" s="1325"/>
      <c r="W9" s="1327"/>
      <c r="X9" s="1328"/>
      <c r="Y9" s="1329"/>
      <c r="Z9" s="1329"/>
      <c r="AA9" s="1325"/>
      <c r="AB9" s="1330"/>
      <c r="AC9" s="1328"/>
      <c r="AD9" s="1325"/>
      <c r="AE9" s="1325"/>
      <c r="AF9" s="1325"/>
      <c r="AG9" s="1330"/>
      <c r="AH9" s="1328"/>
      <c r="AI9" s="1325"/>
      <c r="AJ9" s="1327"/>
      <c r="AK9" s="408" t="str">
        <f>IF(AND(AL8="",AL9="",AL10="",AL11="",AL12="",AL13="",AL14="",AL15="",AL16="",AL17="",AL18="",AL19="",AL20=""),"","エラー")</f>
        <v/>
      </c>
      <c r="AL9" s="49" t="str">
        <f>IF(SUM(AT9:AT12)&gt;0,AT14,"")</f>
        <v/>
      </c>
      <c r="AM9" s="30"/>
      <c r="AQ9" s="30"/>
      <c r="AR9" s="26" t="s">
        <v>109515</v>
      </c>
      <c r="AS9" s="975">
        <f>IF(AND(AND(基本情報!$D$12&lt;&gt;"小学校",基本情報!$D$12&lt;&gt;"義務教育学校"),MAX(H9:AJ9)&gt;0),1,0)</f>
        <v>0</v>
      </c>
      <c r="AT9" s="975">
        <f>IF(AND(H9=0,I9&gt;0),1,0)</f>
        <v>0</v>
      </c>
      <c r="AU9" s="975">
        <f>IF(H9&gt;学校４頁!G15,1,0)</f>
        <v>0</v>
      </c>
      <c r="AV9" s="975">
        <f>IF(H9&gt;I9,1,0)</f>
        <v>0</v>
      </c>
      <c r="AW9" s="26"/>
      <c r="AX9" s="976">
        <f>IF(J9+S9&lt;I9,1,0)</f>
        <v>0</v>
      </c>
      <c r="AY9" s="977">
        <f>IF(MAX(J9,S9)&gt;I9,1,0)</f>
        <v>0</v>
      </c>
      <c r="AZ9" s="976">
        <f>IF(SUM(K9:N9)&lt;&gt;J9,1,0)</f>
        <v>0</v>
      </c>
      <c r="BA9" s="978">
        <f>IF(O9+R9&lt;&gt;J9,1,0)</f>
        <v>0</v>
      </c>
      <c r="BB9" s="977">
        <f>IF(T9+W9&lt;&gt;S9,1,0)</f>
        <v>0</v>
      </c>
      <c r="BC9" s="978">
        <f>IF(P9+Q9&lt;&gt;O9,1,0)</f>
        <v>0</v>
      </c>
      <c r="BD9" s="977">
        <f>IF(U9+V9&lt;&gt;T9,1,0)</f>
        <v>0</v>
      </c>
      <c r="BF9" s="978">
        <f t="shared" ref="BF9:BG12" si="0">IF(SUM(X9,AC9,AH9)&lt;&gt;I9,1,0)</f>
        <v>0</v>
      </c>
      <c r="BG9" s="979">
        <f t="shared" si="0"/>
        <v>0</v>
      </c>
      <c r="BH9" s="979">
        <f>IF(SUM(AA9,AF9,AJ9)&lt;&gt;S9,1,0)</f>
        <v>0</v>
      </c>
      <c r="BI9" s="978">
        <f>IF(Y9+AA9&lt;X9,1,0)</f>
        <v>0</v>
      </c>
      <c r="BJ9" s="979">
        <f>IF(AD9+AF9&lt;AC9,1,0)</f>
        <v>0</v>
      </c>
      <c r="BK9" s="979">
        <f>IF(AI9+AJ9&lt;AH9,1,0)</f>
        <v>0</v>
      </c>
      <c r="BL9" s="978">
        <f>IF(MAX(Y9,AA9)&gt;X9,1,0)</f>
        <v>0</v>
      </c>
      <c r="BM9" s="979">
        <f>IF(MAX(AD9,AF9)&gt;AC9,1,0)</f>
        <v>0</v>
      </c>
      <c r="BN9" s="979">
        <f>IF(MAX(AI9,AJ9)&gt;AH9,1,0)</f>
        <v>0</v>
      </c>
      <c r="BO9" s="980">
        <f>IF(Y9&lt;Z9,1,0)</f>
        <v>0</v>
      </c>
      <c r="BP9" s="981">
        <f>IF(AA9&lt;AB9,1,0)</f>
        <v>0</v>
      </c>
      <c r="BQ9" s="981">
        <f>IF(AD9&lt;AE9,1,0)</f>
        <v>0</v>
      </c>
      <c r="BR9" s="982">
        <f>IF(AF9&lt;AG9,1,0)</f>
        <v>0</v>
      </c>
    </row>
    <row r="10" spans="1:70" ht="40.5" customHeight="1" thickTop="1">
      <c r="A10" s="1893" t="s">
        <v>109660</v>
      </c>
      <c r="B10" s="1894"/>
      <c r="C10" s="1894"/>
      <c r="D10" s="1894"/>
      <c r="E10" s="1894"/>
      <c r="F10" s="1894"/>
      <c r="G10" s="1895"/>
      <c r="H10" s="1331"/>
      <c r="I10" s="1331"/>
      <c r="J10" s="1332"/>
      <c r="K10" s="1333"/>
      <c r="L10" s="1333"/>
      <c r="M10" s="1333"/>
      <c r="N10" s="1333"/>
      <c r="O10" s="1334"/>
      <c r="P10" s="1333"/>
      <c r="Q10" s="1333"/>
      <c r="R10" s="1335"/>
      <c r="S10" s="1336"/>
      <c r="T10" s="1333"/>
      <c r="U10" s="1333"/>
      <c r="V10" s="1333"/>
      <c r="W10" s="1335"/>
      <c r="X10" s="1336"/>
      <c r="Y10" s="1333"/>
      <c r="Z10" s="1333"/>
      <c r="AA10" s="1333"/>
      <c r="AB10" s="1337"/>
      <c r="AC10" s="1336"/>
      <c r="AD10" s="1333"/>
      <c r="AE10" s="1333"/>
      <c r="AF10" s="1333"/>
      <c r="AG10" s="1337"/>
      <c r="AH10" s="1336"/>
      <c r="AI10" s="1333"/>
      <c r="AJ10" s="1335"/>
      <c r="AL10" s="49" t="str">
        <f>IF(SUM(AU9:AU12)&gt;0,AU15,"")</f>
        <v/>
      </c>
      <c r="AM10" s="46"/>
      <c r="AQ10" s="46"/>
      <c r="AR10" s="26" t="s">
        <v>109524</v>
      </c>
      <c r="AS10" s="751">
        <f>IF(AND(AND(基本情報!$D$12&lt;&gt;"中学校",基本情報!$D$12&lt;&gt;"義務教育学校",基本情報!$D$12&lt;&gt;"中等教育学校"),MAX(H10:AJ10)&gt;0),1,0)</f>
        <v>0</v>
      </c>
      <c r="AT10" s="751">
        <f>IF(AND(H10=0,I10&gt;0),1,0)</f>
        <v>0</v>
      </c>
      <c r="AU10" s="751">
        <f>IF(H10&gt;学校４頁!G16,1,0)</f>
        <v>0</v>
      </c>
      <c r="AV10" s="751">
        <f>IF(H10&gt;I10,1,0)</f>
        <v>0</v>
      </c>
      <c r="AW10" s="26"/>
      <c r="AX10" s="221">
        <f>IF(J10+S10&lt;I10,1,0)</f>
        <v>0</v>
      </c>
      <c r="AY10" s="222">
        <f>IF(MAX(J10,S10)&gt;I10,1,0)</f>
        <v>0</v>
      </c>
      <c r="AZ10" s="221">
        <f>IF(SUM(K10:N10)&lt;&gt;J10,1,0)</f>
        <v>0</v>
      </c>
      <c r="BA10" s="223">
        <f>IF(O10+R10&lt;&gt;J10,1,0)</f>
        <v>0</v>
      </c>
      <c r="BB10" s="222">
        <f>IF(T10+W10&lt;&gt;S10,1,0)</f>
        <v>0</v>
      </c>
      <c r="BC10" s="223">
        <f>IF(P10+Q10&lt;&gt;O10,1,0)</f>
        <v>0</v>
      </c>
      <c r="BD10" s="222">
        <f>IF(U10+V10&lt;&gt;T10,1,0)</f>
        <v>0</v>
      </c>
      <c r="BF10" s="223">
        <f t="shared" si="0"/>
        <v>0</v>
      </c>
      <c r="BG10" s="1">
        <f t="shared" si="0"/>
        <v>0</v>
      </c>
      <c r="BH10" s="1">
        <f>IF(SUM(AA10,AF10,AJ10)&lt;&gt;S10,1,0)</f>
        <v>0</v>
      </c>
      <c r="BI10" s="223">
        <f>IF(Y10+AA10&lt;X10,1,0)</f>
        <v>0</v>
      </c>
      <c r="BJ10" s="1">
        <f>IF(AD10+AF10&lt;AC10,1,0)</f>
        <v>0</v>
      </c>
      <c r="BK10" s="1">
        <f>IF(AI10+AJ10&lt;AH10,1,0)</f>
        <v>0</v>
      </c>
      <c r="BL10" s="223">
        <f>IF(MAX(Y10,AA10)&gt;X10,1,0)</f>
        <v>0</v>
      </c>
      <c r="BM10" s="1">
        <f>IF(MAX(AD10,AF10)&gt;AC10,1,0)</f>
        <v>0</v>
      </c>
      <c r="BN10" s="1">
        <f>IF(MAX(AI10,AJ10)&gt;AH10,1,0)</f>
        <v>0</v>
      </c>
      <c r="BO10" s="102">
        <f>IF(Y10&lt;Z10,1,0)</f>
        <v>0</v>
      </c>
      <c r="BP10" s="26">
        <f>IF(AA10&lt;AB10,1,0)</f>
        <v>0</v>
      </c>
      <c r="BQ10" s="26">
        <f>IF(AD10&lt;AE10,1,0)</f>
        <v>0</v>
      </c>
      <c r="BR10" s="218">
        <f>IF(AF10&lt;AG10,1,0)</f>
        <v>0</v>
      </c>
    </row>
    <row r="11" spans="1:70" ht="40.5" customHeight="1">
      <c r="A11" s="1893" t="s">
        <v>109661</v>
      </c>
      <c r="B11" s="1894"/>
      <c r="C11" s="1894"/>
      <c r="D11" s="1894"/>
      <c r="E11" s="1894"/>
      <c r="F11" s="1894"/>
      <c r="G11" s="1895"/>
      <c r="H11" s="1331"/>
      <c r="I11" s="1331"/>
      <c r="J11" s="1332"/>
      <c r="K11" s="1333"/>
      <c r="L11" s="1333"/>
      <c r="M11" s="1333"/>
      <c r="N11" s="1333"/>
      <c r="O11" s="1334"/>
      <c r="P11" s="1333"/>
      <c r="Q11" s="1333"/>
      <c r="R11" s="1335"/>
      <c r="S11" s="1336"/>
      <c r="T11" s="1333"/>
      <c r="U11" s="1333"/>
      <c r="V11" s="1333"/>
      <c r="W11" s="1335"/>
      <c r="X11" s="1336"/>
      <c r="Y11" s="1333"/>
      <c r="Z11" s="1333"/>
      <c r="AA11" s="1333"/>
      <c r="AB11" s="1337"/>
      <c r="AC11" s="1336"/>
      <c r="AD11" s="1333"/>
      <c r="AE11" s="1333"/>
      <c r="AF11" s="1333"/>
      <c r="AG11" s="1337"/>
      <c r="AH11" s="1336"/>
      <c r="AI11" s="1333"/>
      <c r="AJ11" s="1335"/>
      <c r="AL11" s="49" t="str">
        <f>IF(SUM(AV9:AV12)&gt;0,AV16,"")</f>
        <v/>
      </c>
      <c r="AR11" s="26" t="s">
        <v>109525</v>
      </c>
      <c r="AS11" s="751">
        <f>IF(AND(AND(基本情報!$D$12&lt;&gt;"高等学校",基本情報!$D$12&lt;&gt;"中等教育学校"),MAX(H11:AJ11)&gt;0),1,0)</f>
        <v>0</v>
      </c>
      <c r="AT11" s="751">
        <f>IF(AND(H11=0,I11&gt;0),1,0)</f>
        <v>0</v>
      </c>
      <c r="AU11" s="751">
        <f>IF(H11&gt;学校４頁!G17,1,0)</f>
        <v>0</v>
      </c>
      <c r="AV11" s="751">
        <f>IF(H11&gt;I11,1,0)</f>
        <v>0</v>
      </c>
      <c r="AW11" s="26"/>
      <c r="AX11" s="221">
        <f>IF(J11+S11&lt;I11,1,0)</f>
        <v>0</v>
      </c>
      <c r="AY11" s="222">
        <f>IF(MAX(J11,S11)&gt;I11,1,0)</f>
        <v>0</v>
      </c>
      <c r="AZ11" s="221">
        <f>IF(SUM(K11:N11)&lt;&gt;J11,1,0)</f>
        <v>0</v>
      </c>
      <c r="BA11" s="223">
        <f>IF(O11+R11&lt;&gt;J11,1,0)</f>
        <v>0</v>
      </c>
      <c r="BB11" s="222">
        <f>IF(T11+W11&lt;&gt;S11,1,0)</f>
        <v>0</v>
      </c>
      <c r="BC11" s="223">
        <f>IF(P11+Q11&lt;&gt;O11,1,0)</f>
        <v>0</v>
      </c>
      <c r="BD11" s="222">
        <f>IF(U11+V11&lt;&gt;T11,1,0)</f>
        <v>0</v>
      </c>
      <c r="BF11" s="223">
        <f t="shared" si="0"/>
        <v>0</v>
      </c>
      <c r="BG11" s="1">
        <f t="shared" si="0"/>
        <v>0</v>
      </c>
      <c r="BH11" s="1">
        <f>IF(SUM(AA11,AF11,AJ11)&lt;&gt;S11,1,0)</f>
        <v>0</v>
      </c>
      <c r="BI11" s="223">
        <f>IF(Y11+AA11&lt;X11,1,0)</f>
        <v>0</v>
      </c>
      <c r="BJ11" s="1">
        <f>IF(AD11+AF11&lt;AC11,1,0)</f>
        <v>0</v>
      </c>
      <c r="BK11" s="1">
        <f>IF(AI11+AJ11&lt;AH11,1,0)</f>
        <v>0</v>
      </c>
      <c r="BL11" s="223">
        <f>IF(MAX(Y11,AA11)&gt;X11,1,0)</f>
        <v>0</v>
      </c>
      <c r="BM11" s="1">
        <f>IF(MAX(AD11,AF11)&gt;AC11,1,0)</f>
        <v>0</v>
      </c>
      <c r="BN11" s="1">
        <f>IF(MAX(AI11,AJ11)&gt;AH11,1,0)</f>
        <v>0</v>
      </c>
      <c r="BO11" s="102">
        <f>IF(Y11&lt;Z11,1,0)</f>
        <v>0</v>
      </c>
      <c r="BP11" s="26">
        <f>IF(AA11&lt;AB11,1,0)</f>
        <v>0</v>
      </c>
      <c r="BQ11" s="26">
        <f>IF(AD11&lt;AE11,1,0)</f>
        <v>0</v>
      </c>
      <c r="BR11" s="218">
        <f>IF(AF11&lt;AG11,1,0)</f>
        <v>0</v>
      </c>
    </row>
    <row r="12" spans="1:70" ht="40.5" customHeight="1">
      <c r="A12" s="1884" t="s">
        <v>106</v>
      </c>
      <c r="B12" s="1885"/>
      <c r="C12" s="1885"/>
      <c r="D12" s="1885"/>
      <c r="E12" s="1885"/>
      <c r="F12" s="1885"/>
      <c r="G12" s="1886"/>
      <c r="H12" s="1338"/>
      <c r="I12" s="1338"/>
      <c r="J12" s="1339"/>
      <c r="K12" s="1340"/>
      <c r="L12" s="1340"/>
      <c r="M12" s="1340"/>
      <c r="N12" s="1340"/>
      <c r="O12" s="1341"/>
      <c r="P12" s="1340"/>
      <c r="Q12" s="1340"/>
      <c r="R12" s="1342"/>
      <c r="S12" s="1343"/>
      <c r="T12" s="1340"/>
      <c r="U12" s="1340"/>
      <c r="V12" s="1340"/>
      <c r="W12" s="1342"/>
      <c r="X12" s="1343"/>
      <c r="Y12" s="1340"/>
      <c r="Z12" s="1340"/>
      <c r="AA12" s="1340"/>
      <c r="AB12" s="1344"/>
      <c r="AC12" s="1343"/>
      <c r="AD12" s="1340"/>
      <c r="AE12" s="1340"/>
      <c r="AF12" s="1340"/>
      <c r="AG12" s="1344"/>
      <c r="AH12" s="1343"/>
      <c r="AI12" s="1340"/>
      <c r="AJ12" s="1342"/>
      <c r="AL12" s="49" t="str">
        <f>IF(SUM(AX9:AX12)&gt;0,AX17,"")</f>
        <v/>
      </c>
      <c r="AR12" s="26" t="s">
        <v>109639</v>
      </c>
      <c r="AS12" s="747">
        <f>IF(AND(基本情報!$D$12&lt;&gt;"特別支援学校",MAX(H12:AJ12)&gt;0),1,0)</f>
        <v>0</v>
      </c>
      <c r="AT12" s="747">
        <f>IF(AND(H12=0,I12&gt;0),1,0)</f>
        <v>0</v>
      </c>
      <c r="AU12" s="747">
        <f>IF(H12&gt;学校４頁!G18,1,0)</f>
        <v>0</v>
      </c>
      <c r="AV12" s="747">
        <f>IF(H12&gt;I12,1,0)</f>
        <v>0</v>
      </c>
      <c r="AW12" s="26"/>
      <c r="AX12" s="224">
        <f>IF(J12+S12&lt;I12,1,0)</f>
        <v>0</v>
      </c>
      <c r="AY12" s="225">
        <f>IF(MAX(J12,S12)&gt;I12,1,0)</f>
        <v>0</v>
      </c>
      <c r="AZ12" s="224">
        <f>IF(SUM(K12:N12)&lt;&gt;J12,1,0)</f>
        <v>0</v>
      </c>
      <c r="BA12" s="226">
        <f>IF(O12+R12&lt;&gt;J12,1,0)</f>
        <v>0</v>
      </c>
      <c r="BB12" s="225">
        <f>IF(T12+W12&lt;&gt;S12,1,0)</f>
        <v>0</v>
      </c>
      <c r="BC12" s="226">
        <f>IF(P12+Q12&lt;&gt;O12,1,0)</f>
        <v>0</v>
      </c>
      <c r="BD12" s="225">
        <f>IF(U12+V12&lt;&gt;T12,1,0)</f>
        <v>0</v>
      </c>
      <c r="BF12" s="226">
        <f t="shared" si="0"/>
        <v>0</v>
      </c>
      <c r="BG12" s="194">
        <f t="shared" si="0"/>
        <v>0</v>
      </c>
      <c r="BH12" s="194">
        <f>IF(SUM(AA12,AF12,AJ12)&lt;&gt;S12,1,0)</f>
        <v>0</v>
      </c>
      <c r="BI12" s="226">
        <f>IF(Y12+AA12&lt;X12,1,0)</f>
        <v>0</v>
      </c>
      <c r="BJ12" s="194">
        <f>IF(AD12+AF12&lt;AC12,1,0)</f>
        <v>0</v>
      </c>
      <c r="BK12" s="194">
        <f>IF(AI12+AJ12&lt;AH12,1,0)</f>
        <v>0</v>
      </c>
      <c r="BL12" s="226">
        <f>IF(MAX(Y12,AA12)&gt;X12,1,0)</f>
        <v>0</v>
      </c>
      <c r="BM12" s="194">
        <f>IF(MAX(AD12,AF12)&gt;AC12,1,0)</f>
        <v>0</v>
      </c>
      <c r="BN12" s="194">
        <f>IF(MAX(AI12,AJ12)&gt;AH12,1,0)</f>
        <v>0</v>
      </c>
      <c r="BO12" s="220">
        <f>IF(Y12&lt;Z12,1,0)</f>
        <v>0</v>
      </c>
      <c r="BP12" s="229">
        <f>IF(AA12&lt;AB12,1,0)</f>
        <v>0</v>
      </c>
      <c r="BQ12" s="229">
        <f>IF(AD12&lt;AE12,1,0)</f>
        <v>0</v>
      </c>
      <c r="BR12" s="219">
        <f>IF(AF12&lt;AG12,1,0)</f>
        <v>0</v>
      </c>
    </row>
    <row r="13" spans="1:70" s="26" customFormat="1" ht="46.5" customHeight="1">
      <c r="A13" s="275" t="s">
        <v>109526</v>
      </c>
      <c r="B13" s="1883" t="s">
        <v>109865</v>
      </c>
      <c r="C13" s="1883"/>
      <c r="D13" s="1883"/>
      <c r="E13" s="1883"/>
      <c r="F13" s="1883"/>
      <c r="G13" s="1883"/>
      <c r="H13" s="1883"/>
      <c r="I13" s="1883"/>
      <c r="J13" s="1883"/>
      <c r="K13" s="1883"/>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c r="AH13" s="1883"/>
      <c r="AI13" s="1883"/>
      <c r="AJ13" s="1883"/>
      <c r="AL13" s="49" t="str">
        <f>IF(SUM(AY9:AY12)&gt;0,AY18,"")</f>
        <v/>
      </c>
      <c r="AS13" s="18" t="s">
        <v>109542</v>
      </c>
    </row>
    <row r="14" spans="1:70" s="26" customFormat="1" ht="60.75" customHeight="1">
      <c r="A14" s="275" t="s">
        <v>109529</v>
      </c>
      <c r="B14" s="1882" t="s">
        <v>109866</v>
      </c>
      <c r="C14" s="1882"/>
      <c r="D14" s="1882"/>
      <c r="E14" s="1882"/>
      <c r="F14" s="1882"/>
      <c r="G14" s="1882"/>
      <c r="H14" s="1882"/>
      <c r="I14" s="1882"/>
      <c r="J14" s="1882"/>
      <c r="K14" s="1882"/>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c r="AH14" s="1882"/>
      <c r="AI14" s="1882"/>
      <c r="AJ14" s="1882"/>
      <c r="AL14" s="49" t="str">
        <f>IF(SUM(AZ9:AZ12)&gt;0,AZ19,"")</f>
        <v/>
      </c>
      <c r="AT14" s="26" t="s">
        <v>109867</v>
      </c>
    </row>
    <row r="15" spans="1:70" s="26" customFormat="1" ht="27.75" customHeight="1">
      <c r="A15" s="275" t="s">
        <v>109534</v>
      </c>
      <c r="B15" s="1882" t="s">
        <v>109868</v>
      </c>
      <c r="C15" s="1882"/>
      <c r="D15" s="1882"/>
      <c r="E15" s="1882"/>
      <c r="F15" s="1882"/>
      <c r="G15" s="1882"/>
      <c r="H15" s="1882"/>
      <c r="I15" s="1882"/>
      <c r="J15" s="1882"/>
      <c r="K15" s="1882"/>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708"/>
      <c r="AL15" s="49" t="str">
        <f>IF(SUM(BA9:BB12)&gt;0,BA20,"")</f>
        <v/>
      </c>
      <c r="AU15" s="26" t="s">
        <v>109869</v>
      </c>
    </row>
    <row r="16" spans="1:70" s="26" customFormat="1" ht="17.25" customHeight="1">
      <c r="A16" s="275" t="s">
        <v>109537</v>
      </c>
      <c r="B16" s="1882" t="s">
        <v>109870</v>
      </c>
      <c r="C16" s="1882"/>
      <c r="D16" s="1882"/>
      <c r="E16" s="1882"/>
      <c r="F16" s="1882"/>
      <c r="G16" s="1882"/>
      <c r="H16" s="1882"/>
      <c r="I16" s="1882"/>
      <c r="J16" s="1882"/>
      <c r="K16" s="1882"/>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c r="AH16" s="1882"/>
      <c r="AI16" s="1882"/>
      <c r="AJ16" s="1882"/>
      <c r="AL16" s="49" t="str">
        <f>IF(SUM(BC9:BD12)&gt;0,BC21,"")</f>
        <v/>
      </c>
      <c r="AV16" s="26" t="s">
        <v>109871</v>
      </c>
    </row>
    <row r="17" spans="1:70" s="26" customFormat="1" ht="20.25" customHeight="1">
      <c r="A17" s="275" t="s">
        <v>109596</v>
      </c>
      <c r="B17" s="1882" t="s">
        <v>109872</v>
      </c>
      <c r="C17" s="1882"/>
      <c r="D17" s="1882"/>
      <c r="E17" s="1882"/>
      <c r="F17" s="1882"/>
      <c r="G17" s="1882"/>
      <c r="H17" s="1882"/>
      <c r="I17" s="1882"/>
      <c r="J17" s="1882"/>
      <c r="K17" s="1882"/>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L17" s="49" t="str">
        <f>IF(SUM(BF9:BH12)&gt;0,BF22,"")</f>
        <v/>
      </c>
      <c r="AW17" s="1"/>
      <c r="AX17" s="26" t="s">
        <v>109873</v>
      </c>
    </row>
    <row r="18" spans="1:70" s="26" customFormat="1" ht="21.75" customHeight="1">
      <c r="A18" s="275" t="s">
        <v>109598</v>
      </c>
      <c r="B18" s="1882" t="s">
        <v>109874</v>
      </c>
      <c r="C18" s="1882"/>
      <c r="D18" s="1882"/>
      <c r="E18" s="1882"/>
      <c r="F18" s="1882"/>
      <c r="G18" s="1882"/>
      <c r="H18" s="1882"/>
      <c r="I18" s="1882"/>
      <c r="J18" s="1882"/>
      <c r="K18" s="1882"/>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707"/>
      <c r="AL18" s="49" t="str">
        <f>IF(SUM(BI9:BK12)&gt;0,BI23,"")</f>
        <v/>
      </c>
      <c r="AW18" s="1"/>
      <c r="AY18" s="26" t="s">
        <v>109875</v>
      </c>
    </row>
    <row r="19" spans="1:70" ht="35.25" customHeight="1">
      <c r="A19" s="275" t="s">
        <v>109600</v>
      </c>
      <c r="B19" s="1882" t="s">
        <v>109876</v>
      </c>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L19" s="49" t="str">
        <f>IF(SUM(BL9:BN12)&gt;0,BL24,"")</f>
        <v/>
      </c>
      <c r="AT19" s="26"/>
      <c r="AU19" s="26"/>
      <c r="AV19" s="26"/>
      <c r="AZ19" s="227" t="s">
        <v>109877</v>
      </c>
      <c r="BL19" s="26"/>
      <c r="BM19" s="26"/>
      <c r="BN19" s="26"/>
      <c r="BO19" s="26"/>
      <c r="BP19" s="26"/>
      <c r="BQ19" s="26"/>
      <c r="BR19" s="26"/>
    </row>
    <row r="20" spans="1:70" ht="35.25" customHeight="1">
      <c r="A20" s="275" t="s">
        <v>109602</v>
      </c>
      <c r="B20" s="1882" t="s">
        <v>109878</v>
      </c>
      <c r="C20" s="1882"/>
      <c r="D20" s="1882"/>
      <c r="E20" s="1882"/>
      <c r="F20" s="1882"/>
      <c r="G20" s="1882"/>
      <c r="H20" s="1882"/>
      <c r="I20" s="1882"/>
      <c r="J20" s="1882"/>
      <c r="K20" s="1882"/>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L20" s="49" t="str">
        <f>IF(SUM(BO9:BR12)&gt;0,BO25,"")</f>
        <v/>
      </c>
      <c r="AV20" s="26"/>
      <c r="AX20" s="94"/>
      <c r="BA20" s="227" t="s">
        <v>109879</v>
      </c>
      <c r="BL20" s="26"/>
      <c r="BM20" s="26"/>
      <c r="BN20" s="26"/>
      <c r="BO20" s="26"/>
      <c r="BP20" s="26"/>
      <c r="BQ20" s="26"/>
      <c r="BR20" s="26"/>
    </row>
    <row r="21" spans="1:70" ht="29.25" customHeight="1">
      <c r="AK21" s="708"/>
      <c r="AX21" s="26"/>
      <c r="BC21" s="227" t="s">
        <v>109880</v>
      </c>
      <c r="BL21" s="26"/>
      <c r="BM21" s="26"/>
      <c r="BN21" s="26"/>
      <c r="BO21" s="26"/>
      <c r="BP21" s="26"/>
      <c r="BQ21" s="26"/>
      <c r="BR21" s="26"/>
    </row>
    <row r="22" spans="1:70" ht="12">
      <c r="AX22" s="26"/>
      <c r="BF22" s="26" t="s">
        <v>109881</v>
      </c>
      <c r="BQ22" s="26"/>
    </row>
    <row r="23" spans="1:70" ht="12">
      <c r="BG23" s="26"/>
      <c r="BI23" s="26" t="s">
        <v>109882</v>
      </c>
    </row>
    <row r="24" spans="1:70" ht="12">
      <c r="BH24" s="26"/>
      <c r="BL24" s="26" t="s">
        <v>109883</v>
      </c>
    </row>
    <row r="25" spans="1:70" ht="12">
      <c r="BO25" s="26" t="s">
        <v>109884</v>
      </c>
    </row>
  </sheetData>
  <sheetProtection algorithmName="SHA-512" hashValue="t5qNW7pXeWuY37XII+VyVUKzxZL0unTgXlwlHu4NSHu1bvNHqWQzhYIxYjukrxm1GVuAj92X3cuOkO6+u71TkQ==" saltValue="+XnY4omcWhAfVoKsjOSzLw==" spinCount="100000" sheet="1" selectLockedCells="1"/>
  <customSheetViews>
    <customSheetView guid="{317D12FD-EB4D-4851-ACC8-84D64913B1ED}" scale="70" showPageBreaks="1" printArea="1" topLeftCell="A4">
      <selection activeCell="H5" sqref="H5:H9"/>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47">
    <mergeCell ref="X3:AJ3"/>
    <mergeCell ref="X4:AB4"/>
    <mergeCell ref="AC4:AG4"/>
    <mergeCell ref="AH4:AJ4"/>
    <mergeCell ref="Z7:Z8"/>
    <mergeCell ref="AB7:AB8"/>
    <mergeCell ref="AD5:AE6"/>
    <mergeCell ref="AF5:AG6"/>
    <mergeCell ref="AE7:AE8"/>
    <mergeCell ref="AG7:AG8"/>
    <mergeCell ref="AI5:AI8"/>
    <mergeCell ref="AJ5:AJ8"/>
    <mergeCell ref="Y5:Z6"/>
    <mergeCell ref="AA5:AB6"/>
    <mergeCell ref="U7:V7"/>
    <mergeCell ref="I4:I8"/>
    <mergeCell ref="O6:Q6"/>
    <mergeCell ref="R6:R8"/>
    <mergeCell ref="O5:R5"/>
    <mergeCell ref="J4:R4"/>
    <mergeCell ref="J5:J8"/>
    <mergeCell ref="N6:N8"/>
    <mergeCell ref="P7:Q7"/>
    <mergeCell ref="A12:G12"/>
    <mergeCell ref="I3:W3"/>
    <mergeCell ref="S4:W4"/>
    <mergeCell ref="A10:G10"/>
    <mergeCell ref="T5:W5"/>
    <mergeCell ref="K6:K8"/>
    <mergeCell ref="A11:G11"/>
    <mergeCell ref="S5:S8"/>
    <mergeCell ref="M6:M8"/>
    <mergeCell ref="L6:L8"/>
    <mergeCell ref="T6:V6"/>
    <mergeCell ref="W6:W8"/>
    <mergeCell ref="A3:G8"/>
    <mergeCell ref="H3:H8"/>
    <mergeCell ref="A9:G9"/>
    <mergeCell ref="K5:N5"/>
    <mergeCell ref="B20:AJ20"/>
    <mergeCell ref="B13:AJ13"/>
    <mergeCell ref="B14:AJ14"/>
    <mergeCell ref="B17:AJ17"/>
    <mergeCell ref="B16:AJ16"/>
    <mergeCell ref="B18:AJ18"/>
    <mergeCell ref="B15:AJ15"/>
    <mergeCell ref="B19:AJ19"/>
  </mergeCells>
  <phoneticPr fontId="9"/>
  <conditionalFormatting sqref="H9:H12">
    <cfRule type="expression" dxfId="383" priority="9">
      <formula>AND($H9=0,$I9&gt;0)</formula>
    </cfRule>
  </conditionalFormatting>
  <conditionalFormatting sqref="I9:I12">
    <cfRule type="expression" dxfId="379" priority="114">
      <formula>$H9&gt;0</formula>
    </cfRule>
    <cfRule type="cellIs" dxfId="378" priority="10" operator="lessThan">
      <formula>$H9</formula>
    </cfRule>
  </conditionalFormatting>
  <conditionalFormatting sqref="J9:J12 S9:S12">
    <cfRule type="expression" dxfId="377" priority="8">
      <formula>$J9+$S9&lt;$I9</formula>
    </cfRule>
    <cfRule type="cellIs" dxfId="376" priority="24" operator="greaterThan">
      <formula>$I9</formula>
    </cfRule>
  </conditionalFormatting>
  <conditionalFormatting sqref="K9:N12">
    <cfRule type="expression" dxfId="375" priority="23">
      <formula>$J9&lt;&gt;SUM($K9:$N9)</formula>
    </cfRule>
  </conditionalFormatting>
  <conditionalFormatting sqref="K9:O12">
    <cfRule type="expression" dxfId="374" priority="110">
      <formula>$J9&gt;0</formula>
    </cfRule>
  </conditionalFormatting>
  <conditionalFormatting sqref="O9:O12 R9:R12">
    <cfRule type="expression" dxfId="373" priority="22">
      <formula>SUM($O9,$R9)&lt;&gt;$J9</formula>
    </cfRule>
  </conditionalFormatting>
  <conditionalFormatting sqref="P9:Q12">
    <cfRule type="expression" dxfId="372" priority="20">
      <formula>SUM($P9:$Q9)&lt;&gt;$O9</formula>
    </cfRule>
    <cfRule type="expression" dxfId="371" priority="108">
      <formula>$O9&gt;0</formula>
    </cfRule>
  </conditionalFormatting>
  <conditionalFormatting sqref="R9:R12">
    <cfRule type="expression" dxfId="370" priority="109">
      <formula>$J9&gt;0</formula>
    </cfRule>
  </conditionalFormatting>
  <conditionalFormatting sqref="T9:T12 W9:W12">
    <cfRule type="expression" dxfId="369" priority="21">
      <formula>SUM($T9,$W9)&lt;&gt;$S9</formula>
    </cfRule>
  </conditionalFormatting>
  <conditionalFormatting sqref="T9:T12">
    <cfRule type="expression" dxfId="368" priority="107">
      <formula>$S9&gt;0</formula>
    </cfRule>
  </conditionalFormatting>
  <conditionalFormatting sqref="U9:V12">
    <cfRule type="expression" dxfId="367" priority="19">
      <formula>SUM($U9:$V9)&lt;&gt;$T9</formula>
    </cfRule>
    <cfRule type="expression" dxfId="366" priority="104">
      <formula>$T9&gt;0</formula>
    </cfRule>
  </conditionalFormatting>
  <conditionalFormatting sqref="W9:W12">
    <cfRule type="expression" dxfId="365" priority="105">
      <formula>$S9&gt;0</formula>
    </cfRule>
  </conditionalFormatting>
  <conditionalFormatting sqref="X9:X12 AC9:AC12 AH9:AH12 J9:J12 S9:S12">
    <cfRule type="expression" dxfId="364" priority="113">
      <formula>$I9&gt;0</formula>
    </cfRule>
  </conditionalFormatting>
  <conditionalFormatting sqref="X9:X12 AC9:AC12 AH9:AH12">
    <cfRule type="expression" dxfId="363" priority="39">
      <formula>SUM($X9,$AC9,$AH9)&lt;&gt;$I9</formula>
    </cfRule>
  </conditionalFormatting>
  <conditionalFormatting sqref="Y9:Y12 AA9:AA12">
    <cfRule type="expression" dxfId="362" priority="3">
      <formula>$Y9+$AA9&lt;$X9</formula>
    </cfRule>
  </conditionalFormatting>
  <conditionalFormatting sqref="Y9:Y12 AD9:AD12 AI9:AI12">
    <cfRule type="expression" dxfId="361" priority="18">
      <formula>SUM($Y9,$AD9,$AI9)&lt;&gt;$J9</formula>
    </cfRule>
  </conditionalFormatting>
  <conditionalFormatting sqref="Y9:Y12">
    <cfRule type="expression" dxfId="360" priority="75">
      <formula>AND($X9&gt;0,$J9&gt;0)</formula>
    </cfRule>
    <cfRule type="cellIs" dxfId="359" priority="37" operator="greaterThan">
      <formula>$X9</formula>
    </cfRule>
  </conditionalFormatting>
  <conditionalFormatting sqref="Z9:Z12">
    <cfRule type="cellIs" dxfId="358" priority="15" operator="greaterThan">
      <formula>$Y9</formula>
    </cfRule>
    <cfRule type="expression" dxfId="357" priority="74">
      <formula>$Y9&gt;0</formula>
    </cfRule>
  </conditionalFormatting>
  <conditionalFormatting sqref="AA9:AA12 AF9:AF12 AJ9:AJ12">
    <cfRule type="expression" dxfId="356" priority="4">
      <formula>SUM($AA9,$AF9,$AJ9)&lt;&gt;$S9</formula>
    </cfRule>
  </conditionalFormatting>
  <conditionalFormatting sqref="AA9:AA12">
    <cfRule type="cellIs" dxfId="355" priority="16" operator="greaterThan">
      <formula>$X9</formula>
    </cfRule>
    <cfRule type="expression" dxfId="354" priority="25">
      <formula>AND($X9&gt;0,$S9&gt;0)</formula>
    </cfRule>
  </conditionalFormatting>
  <conditionalFormatting sqref="AB9:AB12">
    <cfRule type="expression" dxfId="353" priority="66">
      <formula>$AA9&gt;0</formula>
    </cfRule>
    <cfRule type="cellIs" dxfId="352" priority="14" operator="greaterThan">
      <formula>$AA9</formula>
    </cfRule>
  </conditionalFormatting>
  <conditionalFormatting sqref="AD9:AD12 AF9:AF12">
    <cfRule type="expression" dxfId="351" priority="2">
      <formula>$AD9+$AF9&lt;$AC9</formula>
    </cfRule>
  </conditionalFormatting>
  <conditionalFormatting sqref="AD9:AD12">
    <cfRule type="expression" dxfId="350" priority="62">
      <formula>AND($AC9&gt;0,$J9&gt;0)</formula>
    </cfRule>
    <cfRule type="cellIs" dxfId="349" priority="34" operator="greaterThan">
      <formula>$AC9</formula>
    </cfRule>
  </conditionalFormatting>
  <conditionalFormatting sqref="AE9:AE12">
    <cfRule type="expression" dxfId="348" priority="56">
      <formula>$AD9&gt;0</formula>
    </cfRule>
    <cfRule type="cellIs" dxfId="347" priority="13" operator="greaterThan">
      <formula>$AD9</formula>
    </cfRule>
  </conditionalFormatting>
  <conditionalFormatting sqref="AF9:AF12">
    <cfRule type="expression" dxfId="346" priority="26">
      <formula>AND($AC9&gt;0,$S9&gt;0)</formula>
    </cfRule>
    <cfRule type="cellIs" dxfId="345" priority="6" operator="greaterThan">
      <formula>$AC9</formula>
    </cfRule>
  </conditionalFormatting>
  <conditionalFormatting sqref="AG9:AG12">
    <cfRule type="cellIs" dxfId="344" priority="12" operator="greaterThan">
      <formula>$AF9</formula>
    </cfRule>
    <cfRule type="expression" dxfId="343" priority="53">
      <formula>$AF9&gt;0</formula>
    </cfRule>
  </conditionalFormatting>
  <conditionalFormatting sqref="AI9:AI12">
    <cfRule type="expression" dxfId="342" priority="49">
      <formula>AND($AH9&gt;0,$J9&gt;0)</formula>
    </cfRule>
  </conditionalFormatting>
  <conditionalFormatting sqref="AI9:AJ12">
    <cfRule type="cellIs" dxfId="341" priority="5" operator="greaterThan">
      <formula>$AH9</formula>
    </cfRule>
    <cfRule type="expression" dxfId="340" priority="1">
      <formula>$AI9+$AJ9&lt;$AH9</formula>
    </cfRule>
  </conditionalFormatting>
  <conditionalFormatting sqref="AJ9:AJ12">
    <cfRule type="expression" dxfId="339" priority="27">
      <formula>AND($AH9&gt;0,$S9&gt;0)</formula>
    </cfRule>
  </conditionalFormatting>
  <dataValidations count="1">
    <dataValidation type="whole" operator="greaterThanOrEqual" allowBlank="1" showInputMessage="1" showErrorMessage="1" error="整数以外は入力できません。" sqref="H9:AJ12" xr:uid="{00000000-0002-0000-0D00-000000000000}">
      <formula1>0</formula1>
    </dataValidation>
  </dataValidations>
  <pageMargins left="0.59055118110236227" right="0.59055118110236227" top="0.39370078740157483" bottom="0.39370078740157483" header="0.51181102362204722" footer="0.27559055118110237"/>
  <pageSetup paperSize="9" scale="57" orientation="landscape" r:id="rId2"/>
  <headerFooter alignWithMargins="0">
    <oddFooter>&amp;C&amp;10&amp;A&amp;R&amp;8令和６年度児童生徒の問題行動・不登校等生徒指導上の諸課題に関する調査</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69" id="{C9E13743-53D3-4E04-9C74-A627B457D395}">
            <xm:f>OR(基本情報!$D$12="小学校",基本情報!$D$12="義務教育学校")</xm:f>
            <x14:dxf>
              <font>
                <color theme="1"/>
              </font>
              <fill>
                <patternFill>
                  <bgColor rgb="FFFFFF99"/>
                </patternFill>
              </fill>
            </x14:dxf>
          </x14:cfRule>
          <xm:sqref>H9</xm:sqref>
        </x14:conditionalFormatting>
        <x14:conditionalFormatting xmlns:xm="http://schemas.microsoft.com/office/excel/2006/main">
          <x14:cfRule type="expression" priority="7" id="{26F4BD2A-E9B7-451C-8EF8-8DC2C6BFB28D}">
            <xm:f>$H9&gt;学校４頁!$G15</xm:f>
            <x14:dxf>
              <fill>
                <patternFill>
                  <bgColor rgb="FFFF0000"/>
                </patternFill>
              </fill>
            </x14:dxf>
          </x14:cfRule>
          <xm:sqref>H9:H12</xm:sqref>
        </x14:conditionalFormatting>
        <x14:conditionalFormatting xmlns:xm="http://schemas.microsoft.com/office/excel/2006/main">
          <x14:cfRule type="expression" priority="70" id="{74B7A8E6-438C-46A9-8222-28A468900F3B}">
            <xm:f>OR(基本情報!$D$12="中学校",基本情報!$D$12="義務教育学校",基本情報!$D$12="中等教育学校")</xm:f>
            <x14:dxf>
              <font>
                <color theme="1"/>
              </font>
              <fill>
                <patternFill>
                  <bgColor rgb="FFFFFF99"/>
                </patternFill>
              </fill>
            </x14:dxf>
          </x14:cfRule>
          <xm:sqref>H10</xm:sqref>
        </x14:conditionalFormatting>
        <x14:conditionalFormatting xmlns:xm="http://schemas.microsoft.com/office/excel/2006/main">
          <x14:cfRule type="expression" priority="71" id="{A2458A4A-17E5-48AB-AC78-C4F70D714A52}">
            <xm:f>OR(基本情報!$D$12="高等学校",基本情報!$D$12="中等教育学校")</xm:f>
            <x14:dxf>
              <font>
                <color theme="1"/>
              </font>
              <fill>
                <patternFill>
                  <bgColor rgb="FFFFFF99"/>
                </patternFill>
              </fill>
            </x14:dxf>
          </x14:cfRule>
          <xm:sqref>H11</xm:sqref>
        </x14:conditionalFormatting>
        <x14:conditionalFormatting xmlns:xm="http://schemas.microsoft.com/office/excel/2006/main">
          <x14:cfRule type="expression" priority="72" id="{B847EA9A-5557-4168-BC2E-BC6C3E52E259}">
            <xm:f>基本情報!$D$12="特別支援学校"</xm:f>
            <x14:dxf>
              <font>
                <color theme="1"/>
              </font>
              <fill>
                <patternFill>
                  <bgColor rgb="FFFFFF99"/>
                </patternFill>
              </fill>
            </x14:dxf>
          </x14:cfRule>
          <xm:sqref>H12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ECFF"/>
    <pageSetUpPr fitToPage="1"/>
  </sheetPr>
  <dimension ref="A1:AM22"/>
  <sheetViews>
    <sheetView showGridLines="0" view="pageBreakPreview" zoomScaleNormal="100" zoomScaleSheetLayoutView="100" workbookViewId="0">
      <selection activeCell="B9" sqref="B9"/>
    </sheetView>
  </sheetViews>
  <sheetFormatPr defaultColWidth="9" defaultRowHeight="10.8"/>
  <cols>
    <col min="1" max="1" width="15.44140625" style="1" customWidth="1"/>
    <col min="2" max="16" width="11.6640625" style="1" customWidth="1"/>
    <col min="17" max="17" width="9.109375" style="1" customWidth="1"/>
    <col min="18" max="18" width="10.109375" style="1" bestFit="1" customWidth="1"/>
    <col min="19" max="23" width="3.6640625" style="1" customWidth="1"/>
    <col min="24" max="37" width="4.6640625" style="1" hidden="1" customWidth="1"/>
    <col min="38" max="38" width="0" style="1" hidden="1" customWidth="1"/>
    <col min="39" max="16384" width="9" style="1"/>
  </cols>
  <sheetData>
    <row r="1" spans="1:38" ht="23.25" customHeight="1">
      <c r="A1" s="273"/>
    </row>
    <row r="2" spans="1:38" ht="23.25" customHeight="1">
      <c r="A2" s="42" t="s">
        <v>109829</v>
      </c>
      <c r="P2" s="89" t="s">
        <v>109830</v>
      </c>
    </row>
    <row r="3" spans="1:38" ht="93.75" customHeight="1">
      <c r="A3" s="983" t="s">
        <v>109671</v>
      </c>
      <c r="B3" s="1966" t="s">
        <v>109885</v>
      </c>
      <c r="C3" s="1967"/>
      <c r="D3" s="1967"/>
      <c r="E3" s="1967"/>
      <c r="F3" s="1967"/>
      <c r="G3" s="1967"/>
      <c r="H3" s="1967"/>
      <c r="I3" s="1967"/>
      <c r="J3" s="1967"/>
      <c r="K3" s="1967"/>
      <c r="L3" s="1967"/>
      <c r="M3" s="1968"/>
      <c r="N3" s="1982" t="s">
        <v>109886</v>
      </c>
      <c r="O3" s="1983"/>
      <c r="P3" s="1984"/>
      <c r="Q3" s="43"/>
      <c r="R3" s="43"/>
      <c r="S3" s="43"/>
      <c r="T3" s="43"/>
      <c r="W3" s="43"/>
      <c r="X3" s="43"/>
    </row>
    <row r="4" spans="1:38" ht="30" customHeight="1">
      <c r="A4" s="276"/>
      <c r="B4" s="1961" t="s">
        <v>109887</v>
      </c>
      <c r="C4" s="1962"/>
      <c r="D4" s="1962"/>
      <c r="E4" s="1962"/>
      <c r="F4" s="1962"/>
      <c r="G4" s="1963"/>
      <c r="H4" s="1964" t="s">
        <v>109888</v>
      </c>
      <c r="I4" s="1962"/>
      <c r="J4" s="1962"/>
      <c r="K4" s="1962"/>
      <c r="L4" s="1962"/>
      <c r="M4" s="1965"/>
      <c r="N4" s="1976" t="s">
        <v>109889</v>
      </c>
      <c r="O4" s="1977"/>
      <c r="P4" s="1978"/>
      <c r="Q4" s="44"/>
      <c r="R4" s="44"/>
      <c r="S4" s="44"/>
      <c r="T4" s="44"/>
      <c r="W4" s="44"/>
      <c r="X4" s="44"/>
    </row>
    <row r="5" spans="1:38" ht="30" customHeight="1">
      <c r="A5" s="276"/>
      <c r="B5" s="1954" t="s">
        <v>109890</v>
      </c>
      <c r="C5" s="1955"/>
      <c r="D5" s="1955"/>
      <c r="E5" s="1946" t="s">
        <v>109891</v>
      </c>
      <c r="F5" s="1955"/>
      <c r="G5" s="1958"/>
      <c r="H5" s="1970" t="s">
        <v>109892</v>
      </c>
      <c r="I5" s="1970"/>
      <c r="J5" s="1970"/>
      <c r="K5" s="1972" t="s">
        <v>109893</v>
      </c>
      <c r="L5" s="1970"/>
      <c r="M5" s="1973"/>
      <c r="N5" s="1979"/>
      <c r="O5" s="1980"/>
      <c r="P5" s="1981"/>
      <c r="S5" s="119"/>
      <c r="T5" s="119"/>
      <c r="U5" s="119"/>
      <c r="W5" s="119"/>
      <c r="X5" s="119"/>
    </row>
    <row r="6" spans="1:38" ht="30" customHeight="1">
      <c r="A6" s="276"/>
      <c r="B6" s="1956"/>
      <c r="C6" s="1957"/>
      <c r="D6" s="1957"/>
      <c r="E6" s="1947"/>
      <c r="F6" s="1957"/>
      <c r="G6" s="1959"/>
      <c r="H6" s="1971"/>
      <c r="I6" s="1971"/>
      <c r="J6" s="1971"/>
      <c r="K6" s="1974"/>
      <c r="L6" s="1971"/>
      <c r="M6" s="1975"/>
      <c r="N6" s="277"/>
      <c r="O6" s="1946" t="s">
        <v>109844</v>
      </c>
      <c r="P6" s="1949" t="s">
        <v>109845</v>
      </c>
      <c r="S6" s="119"/>
      <c r="T6" s="119"/>
      <c r="U6" s="119"/>
      <c r="W6" s="119"/>
      <c r="X6" s="119"/>
    </row>
    <row r="7" spans="1:38" ht="27.75" customHeight="1">
      <c r="A7" s="276"/>
      <c r="B7" s="278"/>
      <c r="C7" s="1952" t="s">
        <v>109894</v>
      </c>
      <c r="D7" s="1952" t="s">
        <v>109895</v>
      </c>
      <c r="E7" s="279"/>
      <c r="F7" s="1952" t="s">
        <v>109894</v>
      </c>
      <c r="G7" s="1949" t="s">
        <v>109895</v>
      </c>
      <c r="H7" s="280"/>
      <c r="I7" s="1952" t="s">
        <v>109894</v>
      </c>
      <c r="J7" s="1952" t="s">
        <v>109895</v>
      </c>
      <c r="K7" s="279"/>
      <c r="L7" s="1952" t="s">
        <v>109894</v>
      </c>
      <c r="M7" s="1952" t="s">
        <v>109895</v>
      </c>
      <c r="N7" s="277"/>
      <c r="O7" s="1947"/>
      <c r="P7" s="1950"/>
      <c r="S7" s="83"/>
      <c r="T7" s="83"/>
      <c r="U7" s="83"/>
      <c r="W7" s="83"/>
      <c r="X7" s="83"/>
    </row>
    <row r="8" spans="1:38" ht="108" customHeight="1" thickBot="1">
      <c r="A8" s="984"/>
      <c r="B8" s="281"/>
      <c r="C8" s="1953"/>
      <c r="D8" s="1953"/>
      <c r="E8" s="282"/>
      <c r="F8" s="1953"/>
      <c r="G8" s="1951"/>
      <c r="H8" s="283"/>
      <c r="I8" s="1953"/>
      <c r="J8" s="1953"/>
      <c r="K8" s="282"/>
      <c r="L8" s="1953"/>
      <c r="M8" s="1953"/>
      <c r="N8" s="284"/>
      <c r="O8" s="1948"/>
      <c r="P8" s="1951"/>
      <c r="R8" s="405" t="str">
        <f>IF(SUM(AL9:AL12)&gt;0,AL20,"")</f>
        <v/>
      </c>
      <c r="Y8" s="228" t="s">
        <v>149</v>
      </c>
      <c r="Z8" s="228" t="s">
        <v>109856</v>
      </c>
      <c r="AA8" s="228" t="s">
        <v>109857</v>
      </c>
      <c r="AB8" s="230" t="s">
        <v>109896</v>
      </c>
      <c r="AC8" s="230" t="s">
        <v>109897</v>
      </c>
      <c r="AD8" s="230" t="s">
        <v>109898</v>
      </c>
      <c r="AE8" s="230" t="s">
        <v>109899</v>
      </c>
      <c r="AF8" s="230" t="s">
        <v>109896</v>
      </c>
      <c r="AG8" s="230" t="s">
        <v>109897</v>
      </c>
      <c r="AH8" s="230" t="s">
        <v>109898</v>
      </c>
      <c r="AI8" s="230" t="s">
        <v>109899</v>
      </c>
      <c r="AJ8" s="230" t="s">
        <v>109900</v>
      </c>
      <c r="AK8" s="230" t="s">
        <v>109901</v>
      </c>
      <c r="AL8" s="230" t="s">
        <v>109902</v>
      </c>
    </row>
    <row r="9" spans="1:38" ht="40.5" customHeight="1" thickTop="1" thickBot="1">
      <c r="A9" s="985" t="s">
        <v>109551</v>
      </c>
      <c r="B9" s="1345"/>
      <c r="C9" s="1346"/>
      <c r="D9" s="1346"/>
      <c r="E9" s="1347"/>
      <c r="F9" s="1347"/>
      <c r="G9" s="1348"/>
      <c r="H9" s="1349"/>
      <c r="I9" s="1346"/>
      <c r="J9" s="1346"/>
      <c r="K9" s="1347"/>
      <c r="L9" s="1347"/>
      <c r="M9" s="1350"/>
      <c r="N9" s="1351"/>
      <c r="O9" s="1347"/>
      <c r="P9" s="1348"/>
      <c r="Q9" s="408" t="str">
        <f>IF(AND(R8="",R9="",R10="",R11="",R12="",R13="",R14="",R15=""),"","エラー")</f>
        <v/>
      </c>
      <c r="R9" s="49" t="str">
        <f>IF(SUM(Y9:Y12)&gt;0,Y13,"")</f>
        <v/>
      </c>
      <c r="S9" s="30"/>
      <c r="W9" s="30"/>
      <c r="X9" s="26" t="s">
        <v>109515</v>
      </c>
      <c r="Y9" s="978">
        <f>IF(SUM(B9,E9,H9,K9)&lt;&gt;学校12頁!I9,1,0)</f>
        <v>0</v>
      </c>
      <c r="Z9" s="979">
        <f>IF(SUM(C9,F9,I9,L9)&lt;&gt;学校12頁!J9,1,0)</f>
        <v>0</v>
      </c>
      <c r="AA9" s="977">
        <f>IF(SUM(D9,G9,J9,M9)&lt;&gt;学校12頁!S9,1,0)</f>
        <v>0</v>
      </c>
      <c r="AB9" s="979">
        <f>IF(C9+D9&lt;B9,1,0)</f>
        <v>0</v>
      </c>
      <c r="AC9" s="979">
        <f>IF(F9+G9&lt;E9,1,0)</f>
        <v>0</v>
      </c>
      <c r="AD9" s="979">
        <f>IF(I9+J9&lt;H9,1,0)</f>
        <v>0</v>
      </c>
      <c r="AE9" s="979">
        <f>IF(L9+M9&lt;K9,1,0)</f>
        <v>0</v>
      </c>
      <c r="AF9" s="978">
        <f>IF(MAX(C9,D9)&gt;B9,1,0)</f>
        <v>0</v>
      </c>
      <c r="AG9" s="979">
        <f>IF(MAX(F9,G9)&gt;E9,1,0)</f>
        <v>0</v>
      </c>
      <c r="AH9" s="979">
        <f>IF(MAX(I9,J9)&gt;H9,1,0)</f>
        <v>0</v>
      </c>
      <c r="AI9" s="977">
        <f>IF(MAX(L9,M9)&gt;K9,1,0)</f>
        <v>0</v>
      </c>
      <c r="AJ9" s="977">
        <f>IF(O9+P9&lt;N9,1,0)</f>
        <v>0</v>
      </c>
      <c r="AK9" s="977">
        <f>IF(MAX(O9:P9)&gt;N9,1,0)</f>
        <v>0</v>
      </c>
      <c r="AL9" s="975">
        <f>IF(AND(AND(基本情報!$D$12&lt;&gt;"小学校",基本情報!$D$12&lt;&gt;"義務教育学校"),MAX(N9:P9)&gt;0),1,0)</f>
        <v>0</v>
      </c>
    </row>
    <row r="10" spans="1:38" ht="40.5" customHeight="1" thickTop="1">
      <c r="A10" s="285" t="s">
        <v>109660</v>
      </c>
      <c r="B10" s="1352"/>
      <c r="C10" s="1353"/>
      <c r="D10" s="1353"/>
      <c r="E10" s="1353"/>
      <c r="F10" s="1353"/>
      <c r="G10" s="1354"/>
      <c r="H10" s="1355"/>
      <c r="I10" s="1353"/>
      <c r="J10" s="1353"/>
      <c r="K10" s="1353"/>
      <c r="L10" s="1353"/>
      <c r="M10" s="1356"/>
      <c r="N10" s="1357"/>
      <c r="O10" s="1353"/>
      <c r="P10" s="1358"/>
      <c r="R10" s="49" t="str">
        <f>IF(SUM(Z9:Z12)&gt;0,Z14,"")</f>
        <v/>
      </c>
      <c r="S10" s="46"/>
      <c r="W10" s="46"/>
      <c r="X10" s="26" t="s">
        <v>109524</v>
      </c>
      <c r="Y10" s="223">
        <f>IF(SUM(B10,E10,H10,K10)&lt;&gt;学校12頁!I10,1,0)</f>
        <v>0</v>
      </c>
      <c r="Z10" s="1">
        <f>IF(SUM(C10,F10,I10,L10)&lt;&gt;学校12頁!J10,1,0)</f>
        <v>0</v>
      </c>
      <c r="AA10" s="198">
        <f>IF(SUM(D10,G10,J10,M10)&lt;&gt;学校12頁!S10,1,0)</f>
        <v>0</v>
      </c>
      <c r="AB10" s="1">
        <f>IF(C10+D10&lt;B10,1,0)</f>
        <v>0</v>
      </c>
      <c r="AC10" s="1">
        <f>IF(F10+G10&lt;E10,1,0)</f>
        <v>0</v>
      </c>
      <c r="AD10" s="1">
        <f>IF(I10+J10&lt;H10,1,0)</f>
        <v>0</v>
      </c>
      <c r="AE10" s="1">
        <f>IF(L10+M10&lt;K10,1,0)</f>
        <v>0</v>
      </c>
      <c r="AF10" s="223">
        <f>IF(MAX(C10,D10)&gt;B10,1,0)</f>
        <v>0</v>
      </c>
      <c r="AG10" s="1">
        <f>IF(MAX(F10,G10)&gt;E10,1,0)</f>
        <v>0</v>
      </c>
      <c r="AH10" s="1">
        <f>IF(MAX(I10,J10)&gt;H10,1,0)</f>
        <v>0</v>
      </c>
      <c r="AI10" s="198">
        <f>IF(MAX(L10,M10)&gt;K10,1,0)</f>
        <v>0</v>
      </c>
      <c r="AJ10" s="198">
        <f>IF(O10+P10&lt;N10,1,0)</f>
        <v>0</v>
      </c>
      <c r="AK10" s="198">
        <f>IF(MAX(O10:P10)&gt;N10,1,0)</f>
        <v>0</v>
      </c>
      <c r="AL10" s="751">
        <f>IF(AND(AND(基本情報!$D$12&lt;&gt;"中学校",基本情報!$D$12&lt;&gt;"義務教育学校",基本情報!$D$12&lt;&gt;"中等教育学校"),MAX(N10:P10)&gt;0),1,0)</f>
        <v>0</v>
      </c>
    </row>
    <row r="11" spans="1:38" ht="40.5" customHeight="1">
      <c r="A11" s="285" t="s">
        <v>109661</v>
      </c>
      <c r="B11" s="1352"/>
      <c r="C11" s="1353"/>
      <c r="D11" s="1353"/>
      <c r="E11" s="1353"/>
      <c r="F11" s="1353"/>
      <c r="G11" s="1354"/>
      <c r="H11" s="1355"/>
      <c r="I11" s="1353"/>
      <c r="J11" s="1353"/>
      <c r="K11" s="1353"/>
      <c r="L11" s="1353"/>
      <c r="M11" s="1356"/>
      <c r="N11" s="1357"/>
      <c r="O11" s="1353"/>
      <c r="P11" s="1358"/>
      <c r="R11" s="49" t="str">
        <f>IF(SUM(AA9:AA12)&gt;0,AA15,"")</f>
        <v/>
      </c>
      <c r="X11" s="26" t="s">
        <v>109525</v>
      </c>
      <c r="Y11" s="223">
        <f>IF(SUM(B11,E11,H11,K11)&lt;&gt;学校12頁!I11,1,0)</f>
        <v>0</v>
      </c>
      <c r="Z11" s="1">
        <f>IF(SUM(C11,F11,I11,L11)&lt;&gt;学校12頁!J11,1,0)</f>
        <v>0</v>
      </c>
      <c r="AA11" s="198">
        <f>IF(SUM(D11,G11,J11,M11)&lt;&gt;学校12頁!S11,1,0)</f>
        <v>0</v>
      </c>
      <c r="AB11" s="1">
        <f>IF(C11+D11&lt;B11,1,0)</f>
        <v>0</v>
      </c>
      <c r="AC11" s="1">
        <f>IF(F11+G11&lt;E11,1,0)</f>
        <v>0</v>
      </c>
      <c r="AD11" s="1">
        <f>IF(I11+J11&lt;H11,1,0)</f>
        <v>0</v>
      </c>
      <c r="AE11" s="1">
        <f>IF(L11+M11&lt;K11,1,0)</f>
        <v>0</v>
      </c>
      <c r="AF11" s="223">
        <f>IF(MAX(C11,D11)&gt;B11,1,0)</f>
        <v>0</v>
      </c>
      <c r="AG11" s="1">
        <f>IF(MAX(F11,G11)&gt;E11,1,0)</f>
        <v>0</v>
      </c>
      <c r="AH11" s="1">
        <f>IF(MAX(I11,J11)&gt;H11,1,0)</f>
        <v>0</v>
      </c>
      <c r="AI11" s="198">
        <f>IF(MAX(L11,M11)&gt;K11,1,0)</f>
        <v>0</v>
      </c>
      <c r="AJ11" s="198">
        <f>IF(O11+P11&lt;N11,1,0)</f>
        <v>0</v>
      </c>
      <c r="AK11" s="198">
        <f>IF(MAX(O11:P11)&gt;N11,1,0)</f>
        <v>0</v>
      </c>
      <c r="AL11" s="751">
        <f>IF(AND(AND(基本情報!$D$12&lt;&gt;"高等学校",基本情報!$D$12&lt;&gt;"中等教育学校"),MAX(N11:P11)&gt;0),1,0)</f>
        <v>0</v>
      </c>
    </row>
    <row r="12" spans="1:38" ht="40.5" customHeight="1">
      <c r="A12" s="986" t="s">
        <v>106</v>
      </c>
      <c r="B12" s="1359"/>
      <c r="C12" s="1360"/>
      <c r="D12" s="1360"/>
      <c r="E12" s="1360"/>
      <c r="F12" s="1360"/>
      <c r="G12" s="1361"/>
      <c r="H12" s="1362"/>
      <c r="I12" s="1360"/>
      <c r="J12" s="1360"/>
      <c r="K12" s="1360"/>
      <c r="L12" s="1360"/>
      <c r="M12" s="1363"/>
      <c r="N12" s="1364"/>
      <c r="O12" s="1360"/>
      <c r="P12" s="1365"/>
      <c r="R12" s="49" t="str">
        <f>IF(SUM(AB9:AE12)&gt;0,AB16,"")</f>
        <v/>
      </c>
      <c r="X12" s="26" t="s">
        <v>109639</v>
      </c>
      <c r="Y12" s="226">
        <f>IF(SUM(B12,E12,H12,K12)&lt;&gt;学校12頁!I12,1,0)</f>
        <v>0</v>
      </c>
      <c r="Z12" s="194">
        <f>IF(SUM(C12,F12,I12,L12)&lt;&gt;学校12頁!J12,1,0)</f>
        <v>0</v>
      </c>
      <c r="AA12" s="195">
        <f>IF(SUM(D12,G12,J12,M12)&lt;&gt;学校12頁!S12,1,0)</f>
        <v>0</v>
      </c>
      <c r="AB12" s="194">
        <f>IF(C12+D12&lt;B12,1,0)</f>
        <v>0</v>
      </c>
      <c r="AC12" s="194">
        <f>IF(F12+G12&lt;E12,1,0)</f>
        <v>0</v>
      </c>
      <c r="AD12" s="194">
        <f>IF(I12+J12&lt;H12,1,0)</f>
        <v>0</v>
      </c>
      <c r="AE12" s="194">
        <f>IF(L12+M12&lt;K12,1,0)</f>
        <v>0</v>
      </c>
      <c r="AF12" s="226">
        <f>IF(MAX(C12,D12)&gt;B12,1,0)</f>
        <v>0</v>
      </c>
      <c r="AG12" s="194">
        <f>IF(MAX(F12,G12)&gt;E12,1,0)</f>
        <v>0</v>
      </c>
      <c r="AH12" s="194">
        <f>IF(MAX(I12,J12)&gt;H12,1,0)</f>
        <v>0</v>
      </c>
      <c r="AI12" s="195">
        <f>IF(MAX(L12,M12)&gt;K12,1,0)</f>
        <v>0</v>
      </c>
      <c r="AJ12" s="195">
        <f>IF(O12+P12&lt;N12,1,0)</f>
        <v>0</v>
      </c>
      <c r="AK12" s="195">
        <f>IF(MAX(O12:P12)&gt;N12,1,0)</f>
        <v>0</v>
      </c>
      <c r="AL12" s="747">
        <f>IF(AND(基本情報!$D$12&lt;&gt;"特別支援学校",MAX(N12:P12)&gt;0),1,0)</f>
        <v>0</v>
      </c>
    </row>
    <row r="13" spans="1:38" s="26" customFormat="1" ht="50.1" customHeight="1">
      <c r="A13" s="275" t="s">
        <v>109903</v>
      </c>
      <c r="B13" s="1969" t="s">
        <v>109904</v>
      </c>
      <c r="C13" s="1969"/>
      <c r="D13" s="1969"/>
      <c r="E13" s="1969"/>
      <c r="F13" s="1969"/>
      <c r="G13" s="1969"/>
      <c r="H13" s="1969"/>
      <c r="I13" s="1969"/>
      <c r="J13" s="1969"/>
      <c r="K13" s="1969"/>
      <c r="L13" s="1969"/>
      <c r="M13" s="1969"/>
      <c r="N13" s="1969"/>
      <c r="O13" s="1969"/>
      <c r="P13" s="1969"/>
      <c r="R13" s="49" t="str">
        <f>IF(SUM(AF9:AI12)&gt;0,AF17,"")</f>
        <v/>
      </c>
      <c r="Y13" s="227" t="s">
        <v>109905</v>
      </c>
      <c r="Z13" s="227"/>
      <c r="AA13" s="227"/>
      <c r="AB13" s="227"/>
      <c r="AC13" s="227"/>
      <c r="AD13" s="227"/>
      <c r="AE13" s="227"/>
      <c r="AF13" s="227"/>
      <c r="AG13" s="227"/>
      <c r="AH13" s="227"/>
      <c r="AI13" s="227"/>
      <c r="AJ13" s="227"/>
      <c r="AK13" s="227"/>
      <c r="AL13" s="227"/>
    </row>
    <row r="14" spans="1:38" s="26" customFormat="1" ht="30" customHeight="1">
      <c r="A14" s="275"/>
      <c r="B14" s="1960" t="s">
        <v>109906</v>
      </c>
      <c r="C14" s="1960"/>
      <c r="D14" s="1960"/>
      <c r="E14" s="1960"/>
      <c r="F14" s="1960"/>
      <c r="G14" s="1960"/>
      <c r="H14" s="1960"/>
      <c r="I14" s="1960"/>
      <c r="J14" s="1960"/>
      <c r="K14" s="1960"/>
      <c r="L14" s="1960"/>
      <c r="M14" s="1960"/>
      <c r="N14" s="1960"/>
      <c r="O14" s="1960"/>
      <c r="P14" s="1960"/>
      <c r="R14" s="49" t="str">
        <f>IF(SUM(AJ9:AJ12)&gt;0,AJ18,"")</f>
        <v/>
      </c>
      <c r="Y14" s="227"/>
      <c r="Z14" s="227" t="s">
        <v>109907</v>
      </c>
      <c r="AA14" s="227"/>
      <c r="AB14" s="227"/>
      <c r="AC14" s="227"/>
      <c r="AD14" s="227"/>
      <c r="AE14" s="227"/>
      <c r="AF14" s="227"/>
      <c r="AG14" s="227"/>
      <c r="AH14" s="227"/>
      <c r="AI14" s="227"/>
      <c r="AJ14" s="227"/>
      <c r="AK14" s="227"/>
      <c r="AL14" s="227"/>
    </row>
    <row r="15" spans="1:38" s="26" customFormat="1" ht="32.25" customHeight="1">
      <c r="A15" s="275" t="s">
        <v>109908</v>
      </c>
      <c r="B15" s="1960" t="s">
        <v>109909</v>
      </c>
      <c r="C15" s="1960"/>
      <c r="D15" s="1960"/>
      <c r="E15" s="1960"/>
      <c r="F15" s="1960"/>
      <c r="G15" s="1960"/>
      <c r="H15" s="1960"/>
      <c r="I15" s="1960"/>
      <c r="J15" s="1960"/>
      <c r="K15" s="1960"/>
      <c r="L15" s="1960"/>
      <c r="M15" s="1960"/>
      <c r="N15" s="1960"/>
      <c r="O15" s="1960"/>
      <c r="P15" s="1960"/>
      <c r="R15" s="49" t="str">
        <f>IF(SUM(AK9:AK12)&gt;0,AK19,"")</f>
        <v/>
      </c>
      <c r="Y15" s="227"/>
      <c r="Z15" s="35"/>
      <c r="AA15" s="227" t="s">
        <v>109910</v>
      </c>
      <c r="AB15" s="227"/>
      <c r="AC15" s="227"/>
      <c r="AD15" s="227"/>
      <c r="AE15" s="227"/>
      <c r="AF15" s="227"/>
      <c r="AG15" s="227"/>
      <c r="AH15" s="227"/>
      <c r="AI15" s="227"/>
      <c r="AJ15" s="227"/>
      <c r="AK15" s="227"/>
      <c r="AL15" s="227"/>
    </row>
    <row r="16" spans="1:38" s="26" customFormat="1" ht="27.75" customHeight="1">
      <c r="A16" s="47"/>
      <c r="B16" s="1529"/>
      <c r="C16" s="1529"/>
      <c r="D16" s="1529"/>
      <c r="E16" s="1529"/>
      <c r="F16" s="1529"/>
      <c r="G16" s="1529"/>
      <c r="H16" s="1529"/>
      <c r="I16" s="1529"/>
      <c r="J16" s="1529"/>
      <c r="K16" s="1529"/>
      <c r="L16" s="1529"/>
      <c r="M16" s="1529"/>
      <c r="N16" s="1529"/>
      <c r="O16" s="1529"/>
      <c r="P16" s="1529"/>
      <c r="Q16" s="708"/>
      <c r="R16" s="49"/>
      <c r="Y16" s="35"/>
      <c r="Z16" s="227"/>
      <c r="AA16" s="35"/>
      <c r="AB16" s="35" t="s">
        <v>109911</v>
      </c>
      <c r="AC16" s="35"/>
      <c r="AD16" s="35"/>
      <c r="AE16" s="35"/>
    </row>
    <row r="17" spans="1:39" s="26" customFormat="1" ht="17.25" customHeight="1">
      <c r="A17" s="47"/>
      <c r="B17" s="1529"/>
      <c r="C17" s="1529"/>
      <c r="D17" s="1529"/>
      <c r="E17" s="1529"/>
      <c r="F17" s="1529"/>
      <c r="G17" s="1529"/>
      <c r="H17" s="1529"/>
      <c r="I17" s="1529"/>
      <c r="J17" s="1529"/>
      <c r="K17" s="1529"/>
      <c r="L17" s="1529"/>
      <c r="M17" s="1529"/>
      <c r="N17" s="1529"/>
      <c r="O17" s="1529"/>
      <c r="P17" s="1529"/>
      <c r="R17" s="49"/>
      <c r="Y17" s="35"/>
      <c r="Z17" s="35"/>
      <c r="AA17" s="227"/>
      <c r="AB17" s="227"/>
      <c r="AC17" s="227"/>
      <c r="AD17" s="227"/>
      <c r="AE17" s="227"/>
      <c r="AF17" s="227" t="s">
        <v>109912</v>
      </c>
      <c r="AG17" s="35"/>
      <c r="AH17" s="35"/>
      <c r="AI17" s="35"/>
      <c r="AJ17" s="35"/>
      <c r="AK17" s="35"/>
      <c r="AL17" s="227"/>
    </row>
    <row r="18" spans="1:39" s="26" customFormat="1" ht="20.25" customHeight="1">
      <c r="A18" s="47"/>
      <c r="B18" s="1529"/>
      <c r="C18" s="1529"/>
      <c r="D18" s="1529"/>
      <c r="E18" s="1529"/>
      <c r="F18" s="1529"/>
      <c r="G18" s="1529"/>
      <c r="H18" s="1529"/>
      <c r="I18" s="1529"/>
      <c r="J18" s="1529"/>
      <c r="K18" s="1529"/>
      <c r="L18" s="1529"/>
      <c r="M18" s="1529"/>
      <c r="N18" s="1529"/>
      <c r="O18" s="1529"/>
      <c r="P18" s="1529"/>
      <c r="AF18" s="35"/>
      <c r="AG18" s="35"/>
      <c r="AH18" s="35"/>
      <c r="AI18" s="35"/>
      <c r="AJ18" s="26" t="s">
        <v>109913</v>
      </c>
      <c r="AL18" s="227"/>
    </row>
    <row r="19" spans="1:39" s="26" customFormat="1" ht="21.75" customHeight="1">
      <c r="A19" s="47"/>
      <c r="B19" s="1529"/>
      <c r="C19" s="1529"/>
      <c r="D19" s="1529"/>
      <c r="E19" s="1529"/>
      <c r="F19" s="1529"/>
      <c r="G19" s="1529"/>
      <c r="H19" s="1529"/>
      <c r="I19" s="1529"/>
      <c r="J19" s="1529"/>
      <c r="K19" s="1529"/>
      <c r="L19" s="1529"/>
      <c r="M19" s="1529"/>
      <c r="N19" s="1529"/>
      <c r="O19" s="1529"/>
      <c r="P19" s="1529"/>
      <c r="Q19" s="707"/>
      <c r="AK19" s="227" t="s">
        <v>109914</v>
      </c>
    </row>
    <row r="20" spans="1:39" ht="35.25" customHeight="1">
      <c r="A20" s="47"/>
      <c r="B20" s="1529"/>
      <c r="C20" s="1529"/>
      <c r="D20" s="1529"/>
      <c r="E20" s="1529"/>
      <c r="F20" s="1529"/>
      <c r="G20" s="1529"/>
      <c r="H20" s="1529"/>
      <c r="I20" s="1529"/>
      <c r="J20" s="1529"/>
      <c r="K20" s="1529"/>
      <c r="L20" s="1529"/>
      <c r="M20" s="1529"/>
      <c r="N20" s="1529"/>
      <c r="O20" s="1529"/>
      <c r="P20" s="1529"/>
      <c r="R20" s="49"/>
      <c r="AF20" s="26"/>
      <c r="AG20" s="26"/>
      <c r="AH20" s="26"/>
      <c r="AI20" s="26"/>
      <c r="AJ20" s="26"/>
      <c r="AK20" s="26"/>
      <c r="AL20" s="18" t="s">
        <v>109542</v>
      </c>
      <c r="AM20" s="26"/>
    </row>
    <row r="21" spans="1:39" ht="35.25" customHeight="1">
      <c r="A21" s="47"/>
      <c r="B21" s="1529"/>
      <c r="C21" s="1529"/>
      <c r="D21" s="1529"/>
      <c r="E21" s="1529"/>
      <c r="F21" s="1529"/>
      <c r="G21" s="1529"/>
      <c r="H21" s="1529"/>
      <c r="I21" s="1529"/>
      <c r="J21" s="1529"/>
      <c r="K21" s="1529"/>
      <c r="L21" s="1529"/>
      <c r="M21" s="1529"/>
      <c r="N21" s="1529"/>
      <c r="O21" s="1529"/>
      <c r="P21" s="1529"/>
      <c r="AF21" s="26"/>
      <c r="AG21" s="26"/>
      <c r="AH21" s="26"/>
      <c r="AI21" s="26"/>
      <c r="AJ21" s="26"/>
      <c r="AK21" s="26"/>
    </row>
    <row r="22" spans="1:39" ht="29.25" customHeight="1">
      <c r="A22" s="47"/>
      <c r="B22" s="708"/>
      <c r="C22" s="708"/>
      <c r="D22" s="708"/>
      <c r="E22" s="708"/>
      <c r="F22" s="708"/>
      <c r="G22" s="708"/>
      <c r="H22" s="708"/>
      <c r="I22" s="708"/>
      <c r="J22" s="708"/>
      <c r="K22" s="708"/>
      <c r="L22" s="708"/>
      <c r="M22" s="708"/>
      <c r="N22" s="708"/>
      <c r="O22" s="708"/>
      <c r="P22" s="708"/>
      <c r="Q22" s="708"/>
    </row>
  </sheetData>
  <sheetProtection algorithmName="SHA-512" hashValue="iMXQeIye8bURqYzaLj4PIQ3iNIqW/z6XFzlyiu92w/OOESCVlkgsypevPLFjIYdeLH8cdas5848/dLOCb6q8/Q==" saltValue="W+CAhDV99XjqOTVOvniQmw==" spinCount="100000" sheet="1" selectLockedCells="1"/>
  <mergeCells count="28">
    <mergeCell ref="B4:G4"/>
    <mergeCell ref="H4:M4"/>
    <mergeCell ref="B3:M3"/>
    <mergeCell ref="B13:P13"/>
    <mergeCell ref="B17:P17"/>
    <mergeCell ref="B16:P16"/>
    <mergeCell ref="B15:P15"/>
    <mergeCell ref="C7:C8"/>
    <mergeCell ref="F7:F8"/>
    <mergeCell ref="H5:J6"/>
    <mergeCell ref="K5:M6"/>
    <mergeCell ref="I7:I8"/>
    <mergeCell ref="J7:J8"/>
    <mergeCell ref="L7:L8"/>
    <mergeCell ref="N4:P5"/>
    <mergeCell ref="N3:P3"/>
    <mergeCell ref="B21:P21"/>
    <mergeCell ref="B20:P20"/>
    <mergeCell ref="B19:P19"/>
    <mergeCell ref="B18:P18"/>
    <mergeCell ref="O6:O8"/>
    <mergeCell ref="P6:P8"/>
    <mergeCell ref="D7:D8"/>
    <mergeCell ref="G7:G8"/>
    <mergeCell ref="M7:M8"/>
    <mergeCell ref="B5:D6"/>
    <mergeCell ref="E5:G6"/>
    <mergeCell ref="B14:P14"/>
  </mergeCells>
  <phoneticPr fontId="9"/>
  <conditionalFormatting sqref="C9:D12">
    <cfRule type="expression" dxfId="334" priority="4">
      <formula>$C9+$D9&lt;$B9</formula>
    </cfRule>
    <cfRule type="cellIs" dxfId="333" priority="10" operator="greaterThan">
      <formula>$B9</formula>
    </cfRule>
  </conditionalFormatting>
  <conditionalFormatting sqref="F9:G12">
    <cfRule type="expression" dxfId="329" priority="3">
      <formula>$F9+$G9&lt;$E9</formula>
    </cfRule>
    <cfRule type="cellIs" dxfId="328" priority="8" operator="greaterThan">
      <formula>$E9</formula>
    </cfRule>
  </conditionalFormatting>
  <conditionalFormatting sqref="I9:J12">
    <cfRule type="expression" dxfId="325" priority="2">
      <formula>$I9+$J9&lt;$H9</formula>
    </cfRule>
    <cfRule type="cellIs" dxfId="324" priority="7" operator="greaterThan">
      <formula>$H9</formula>
    </cfRule>
  </conditionalFormatting>
  <conditionalFormatting sqref="L9:M12">
    <cfRule type="expression" dxfId="321" priority="1">
      <formula>$L9+$M9&lt;$K9</formula>
    </cfRule>
    <cfRule type="cellIs" dxfId="320" priority="6" operator="greaterThan">
      <formula>$K9</formula>
    </cfRule>
  </conditionalFormatting>
  <conditionalFormatting sqref="O9:P12">
    <cfRule type="expression" dxfId="314" priority="9">
      <formula>$O9+$P9&lt;$N9</formula>
    </cfRule>
    <cfRule type="cellIs" dxfId="313" priority="53" operator="greaterThan">
      <formula>$N9</formula>
    </cfRule>
    <cfRule type="expression" dxfId="312" priority="70">
      <formula>$N9&gt;0</formula>
    </cfRule>
  </conditionalFormatting>
  <dataValidations count="1">
    <dataValidation type="whole" operator="greaterThanOrEqual" allowBlank="1" showInputMessage="1" showErrorMessage="1" error="整数以外は入力できません。" sqref="B9:P12" xr:uid="{00000000-0002-0000-0E00-000000000000}">
      <formula1>0</formula1>
    </dataValidation>
  </dataValidations>
  <pageMargins left="0.59055118110236227" right="0.59055118110236227" top="0.39370078740157483" bottom="0.39370078740157483" header="0.51181102362204722" footer="0.27559055118110237"/>
  <pageSetup paperSize="9" scale="68" orientation="landscape" r:id="rId1"/>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14" id="{8CDB63AE-58A3-453E-8ECE-BF4E57596844}">
            <xm:f>学校12頁!$I9&lt;&gt;SUM($B9,$E9,$H9,$K9)</xm:f>
            <x14:dxf>
              <fill>
                <patternFill>
                  <bgColor rgb="FFFF0000"/>
                </patternFill>
              </fill>
            </x14:dxf>
          </x14:cfRule>
          <x14:cfRule type="expression" priority="23" id="{C8976E26-CAC9-4D5E-9667-972DA87B546F}">
            <xm:f>学校12頁!$I9&gt;0</xm:f>
            <x14:dxf>
              <fill>
                <patternFill>
                  <bgColor rgb="FFFFFF99"/>
                </patternFill>
              </fill>
            </x14:dxf>
          </x14:cfRule>
          <xm:sqref>B9:B12 E9:E12 H9:H12 K9:K12</xm:sqref>
        </x14:conditionalFormatting>
        <x14:conditionalFormatting xmlns:xm="http://schemas.microsoft.com/office/excel/2006/main">
          <x14:cfRule type="expression" priority="11" id="{C34C3F07-7AF2-4FF4-8019-E89918E96E4F}">
            <xm:f>学校12頁!$J9&lt;&gt;SUM($C9,$F9,$I9,$L9)</xm:f>
            <x14:dxf>
              <fill>
                <patternFill>
                  <bgColor rgb="FFFF0000"/>
                </patternFill>
              </fill>
            </x14:dxf>
          </x14:cfRule>
          <xm:sqref>C9:C12 F9:F12 I9:I12 L9:L12</xm:sqref>
        </x14:conditionalFormatting>
        <x14:conditionalFormatting xmlns:xm="http://schemas.microsoft.com/office/excel/2006/main">
          <x14:cfRule type="expression" priority="22" id="{9621615A-C4F8-4A56-A68D-5E6B391A5D02}">
            <xm:f>AND($B9&gt;0,学校12頁!$J9&gt;0)</xm:f>
            <x14:dxf>
              <fill>
                <patternFill>
                  <bgColor rgb="FFFFFF99"/>
                </patternFill>
              </fill>
            </x14:dxf>
          </x14:cfRule>
          <xm:sqref>C9:C12</xm:sqref>
        </x14:conditionalFormatting>
        <x14:conditionalFormatting xmlns:xm="http://schemas.microsoft.com/office/excel/2006/main">
          <x14:cfRule type="expression" priority="5" id="{5D46829A-AEFE-4447-9ED5-38A3928D3A00}">
            <xm:f>学校12頁!$S9&lt;&gt;SUM($D9,$G9,$J9,$M9)</xm:f>
            <x14:dxf>
              <fill>
                <patternFill>
                  <bgColor rgb="FFFF0000"/>
                </patternFill>
              </fill>
            </x14:dxf>
          </x14:cfRule>
          <xm:sqref>D9:D12 G9:G12 J9:J12 M9:M12</xm:sqref>
        </x14:conditionalFormatting>
        <x14:conditionalFormatting xmlns:xm="http://schemas.microsoft.com/office/excel/2006/main">
          <x14:cfRule type="expression" priority="18" id="{C5BFA306-4938-420D-BBEE-F807F068DD3F}">
            <xm:f>AND($B9&gt;0,学校12頁!$S9&gt;0)</xm:f>
            <x14:dxf>
              <fill>
                <patternFill>
                  <bgColor rgb="FFFFFF99"/>
                </patternFill>
              </fill>
            </x14:dxf>
          </x14:cfRule>
          <xm:sqref>D9:D12</xm:sqref>
        </x14:conditionalFormatting>
        <x14:conditionalFormatting xmlns:xm="http://schemas.microsoft.com/office/excel/2006/main">
          <x14:cfRule type="expression" priority="21" id="{185DE420-C8BE-4A5A-8199-C922D2F899B5}">
            <xm:f>AND($E9&gt;0,学校12頁!$J9&gt;0)</xm:f>
            <x14:dxf>
              <fill>
                <patternFill>
                  <bgColor rgb="FFFFFF99"/>
                </patternFill>
              </fill>
            </x14:dxf>
          </x14:cfRule>
          <xm:sqref>F9:F12</xm:sqref>
        </x14:conditionalFormatting>
        <x14:conditionalFormatting xmlns:xm="http://schemas.microsoft.com/office/excel/2006/main">
          <x14:cfRule type="expression" priority="17" id="{2A9711C4-E78D-4BB9-8E15-703A79853114}">
            <xm:f>AND($E9&gt;0,学校12頁!$S9&gt;0)</xm:f>
            <x14:dxf>
              <fill>
                <patternFill>
                  <bgColor rgb="FFFFFF99"/>
                </patternFill>
              </fill>
            </x14:dxf>
          </x14:cfRule>
          <xm:sqref>G9:G12</xm:sqref>
        </x14:conditionalFormatting>
        <x14:conditionalFormatting xmlns:xm="http://schemas.microsoft.com/office/excel/2006/main">
          <x14:cfRule type="expression" priority="20" id="{9945FE88-7068-4AF5-8D9C-C631AE72BBB1}">
            <xm:f>AND($H9&gt;0,学校12頁!$J9&gt;0)</xm:f>
            <x14:dxf>
              <fill>
                <patternFill>
                  <bgColor rgb="FFFFFF99"/>
                </patternFill>
              </fill>
            </x14:dxf>
          </x14:cfRule>
          <xm:sqref>I9:I12</xm:sqref>
        </x14:conditionalFormatting>
        <x14:conditionalFormatting xmlns:xm="http://schemas.microsoft.com/office/excel/2006/main">
          <x14:cfRule type="expression" priority="16" id="{E0686B52-1F27-4306-BEB8-5766C60B88DB}">
            <xm:f>AND($H9&gt;0,学校12頁!$S9&gt;0)</xm:f>
            <x14:dxf>
              <fill>
                <patternFill>
                  <bgColor rgb="FFFFFF99"/>
                </patternFill>
              </fill>
            </x14:dxf>
          </x14:cfRule>
          <xm:sqref>J9:J12</xm:sqref>
        </x14:conditionalFormatting>
        <x14:conditionalFormatting xmlns:xm="http://schemas.microsoft.com/office/excel/2006/main">
          <x14:cfRule type="expression" priority="19" id="{2994C078-F6D0-45D2-BFC5-5DCF7281D44E}">
            <xm:f>AND($K9&gt;0,学校12頁!$J9&gt;0)</xm:f>
            <x14:dxf>
              <fill>
                <patternFill>
                  <bgColor rgb="FFFFFF99"/>
                </patternFill>
              </fill>
            </x14:dxf>
          </x14:cfRule>
          <xm:sqref>L9:L12</xm:sqref>
        </x14:conditionalFormatting>
        <x14:conditionalFormatting xmlns:xm="http://schemas.microsoft.com/office/excel/2006/main">
          <x14:cfRule type="expression" priority="15" id="{D9649729-383F-49F4-9415-C5B8A94C0EE4}">
            <xm:f>AND($K9&gt;0,学校12頁!$S9&gt;0)</xm:f>
            <x14:dxf>
              <fill>
                <patternFill>
                  <bgColor rgb="FFFFFF99"/>
                </patternFill>
              </fill>
            </x14:dxf>
          </x14:cfRule>
          <xm:sqref>M9:M12</xm:sqref>
        </x14:conditionalFormatting>
        <x14:conditionalFormatting xmlns:xm="http://schemas.microsoft.com/office/excel/2006/main">
          <x14:cfRule type="expression" priority="64" id="{2AE70199-8225-4E0B-BD37-4ECB5986753C}">
            <xm:f>OR(基本情報!$D$12="小学校",基本情報!$D$12="義務教育学校")</xm:f>
            <x14:dxf>
              <font>
                <color theme="1"/>
              </font>
              <fill>
                <patternFill>
                  <bgColor rgb="FFFFFF99"/>
                </patternFill>
              </fill>
            </x14:dxf>
          </x14:cfRule>
          <xm:sqref>N9</xm:sqref>
        </x14:conditionalFormatting>
        <x14:conditionalFormatting xmlns:xm="http://schemas.microsoft.com/office/excel/2006/main">
          <x14:cfRule type="expression" priority="65" id="{81CFDC77-6C69-4043-BC7B-13ACD17CCD88}">
            <xm:f>OR(基本情報!$D$12="中学校",基本情報!$D$12="義務教育学校",基本情報!$D$12="中等教育学校")</xm:f>
            <x14:dxf>
              <font>
                <color theme="1"/>
              </font>
              <fill>
                <patternFill>
                  <bgColor rgb="FFFFFF99"/>
                </patternFill>
              </fill>
            </x14:dxf>
          </x14:cfRule>
          <xm:sqref>N10</xm:sqref>
        </x14:conditionalFormatting>
        <x14:conditionalFormatting xmlns:xm="http://schemas.microsoft.com/office/excel/2006/main">
          <x14:cfRule type="expression" priority="66" id="{7BC67AC1-D0CC-4B0D-9333-15C5648D7358}">
            <xm:f>OR(基本情報!$D$12="高等学校",基本情報!$D$12="中等教育学校")</xm:f>
            <x14:dxf>
              <font>
                <color theme="1"/>
              </font>
              <fill>
                <patternFill>
                  <bgColor rgb="FFFFFF99"/>
                </patternFill>
              </fill>
            </x14:dxf>
          </x14:cfRule>
          <xm:sqref>N11</xm:sqref>
        </x14:conditionalFormatting>
        <x14:conditionalFormatting xmlns:xm="http://schemas.microsoft.com/office/excel/2006/main">
          <x14:cfRule type="expression" priority="67" id="{9FF73A33-4FCB-4DA3-A1F2-BA3D54168140}">
            <xm:f>基本情報!$D$12="特別支援学校"</xm:f>
            <x14:dxf>
              <font>
                <color theme="1"/>
              </font>
              <fill>
                <patternFill>
                  <bgColor rgb="FFFFFF99"/>
                </patternFill>
              </fill>
            </x14:dxf>
          </x14:cfRule>
          <xm:sqref>N12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2">
    <tabColor rgb="FFFFCCFF"/>
    <pageSetUpPr fitToPage="1"/>
  </sheetPr>
  <dimension ref="A1:AC45"/>
  <sheetViews>
    <sheetView showGridLines="0" view="pageBreakPreview" zoomScaleNormal="100" zoomScaleSheetLayoutView="100" workbookViewId="0">
      <selection activeCell="H1" sqref="H1"/>
    </sheetView>
  </sheetViews>
  <sheetFormatPr defaultColWidth="9" defaultRowHeight="10.8"/>
  <cols>
    <col min="1" max="1" width="9.88671875" style="1" customWidth="1"/>
    <col min="2" max="2" width="6.33203125" style="1" customWidth="1"/>
    <col min="3" max="5" width="2.109375" style="1" customWidth="1"/>
    <col min="6" max="6" width="49.6640625" style="1" customWidth="1"/>
    <col min="7" max="7" width="9.33203125" style="1" customWidth="1"/>
    <col min="8" max="13" width="14.44140625" style="1" customWidth="1"/>
    <col min="14" max="14" width="10.33203125" style="1" customWidth="1"/>
    <col min="15" max="15" width="5.44140625" style="1" customWidth="1"/>
    <col min="16" max="19" width="5.6640625" style="1" customWidth="1"/>
    <col min="20" max="20" width="8.109375" style="1" customWidth="1"/>
    <col min="21" max="23" width="5.6640625" style="1" customWidth="1"/>
    <col min="24" max="24" width="6.6640625" style="1" customWidth="1"/>
    <col min="25" max="28" width="5.6640625" style="1" customWidth="1"/>
    <col min="29" max="29" width="9" style="1" customWidth="1"/>
    <col min="30" max="30" width="9" style="1"/>
    <col min="31" max="31" width="12.6640625" style="1" customWidth="1"/>
    <col min="32" max="16384" width="9" style="1"/>
  </cols>
  <sheetData>
    <row r="1" spans="1:29" ht="200.1" customHeight="1"/>
    <row r="2" spans="1:29" ht="15" customHeight="1">
      <c r="A2" s="125" t="s">
        <v>109915</v>
      </c>
      <c r="B2" s="35"/>
      <c r="C2" s="35"/>
      <c r="D2" s="35"/>
      <c r="E2" s="35"/>
      <c r="F2" s="35"/>
      <c r="G2" s="35"/>
      <c r="H2" s="35"/>
      <c r="I2" s="35"/>
      <c r="J2" s="35"/>
      <c r="K2" s="35"/>
      <c r="L2" s="35"/>
      <c r="M2" s="35"/>
      <c r="X2" s="1" t="s">
        <v>109916</v>
      </c>
    </row>
    <row r="3" spans="1:29" ht="15" customHeight="1">
      <c r="A3" s="125" t="s">
        <v>109828</v>
      </c>
      <c r="B3" s="35"/>
      <c r="C3" s="35"/>
      <c r="D3" s="35"/>
      <c r="E3" s="35"/>
      <c r="F3" s="35"/>
      <c r="G3" s="35"/>
      <c r="H3" s="35"/>
      <c r="I3" s="35"/>
      <c r="J3" s="35"/>
      <c r="K3" s="35"/>
      <c r="L3" s="35"/>
      <c r="M3" s="35"/>
      <c r="O3" s="49" t="str">
        <f>IF(SUM(X10:AB10)&gt;0,AC10,"")</f>
        <v/>
      </c>
      <c r="T3" s="1" t="s">
        <v>6233</v>
      </c>
      <c r="X3" s="749" t="s">
        <v>109917</v>
      </c>
      <c r="Y3" s="749" t="s">
        <v>109918</v>
      </c>
      <c r="Z3" s="749" t="s">
        <v>109919</v>
      </c>
      <c r="AA3" s="716"/>
      <c r="AB3" s="716"/>
    </row>
    <row r="4" spans="1:29" ht="18" customHeight="1" thickBot="1">
      <c r="A4" s="71" t="s">
        <v>109920</v>
      </c>
      <c r="B4" s="71"/>
      <c r="C4" s="71"/>
      <c r="D4" s="71"/>
      <c r="E4" s="71"/>
      <c r="F4" s="71"/>
      <c r="G4" s="71"/>
      <c r="H4" s="71"/>
      <c r="I4" s="71"/>
      <c r="J4" s="71"/>
      <c r="K4" s="71"/>
      <c r="L4" s="274" t="s">
        <v>109921</v>
      </c>
      <c r="M4" s="35"/>
      <c r="O4" s="49" t="str">
        <f>IF(SUM(X11:AB11)&gt;0,AC11,"")</f>
        <v/>
      </c>
      <c r="T4" s="1" t="s">
        <v>294</v>
      </c>
      <c r="U4" s="1">
        <f>IF(基本情報!T13=1,1,0)</f>
        <v>0</v>
      </c>
      <c r="X4" s="949"/>
      <c r="Y4" s="971">
        <f>IF(AND(U4&gt;0,M11=0),1,0)</f>
        <v>0</v>
      </c>
      <c r="Z4" s="971">
        <f>IF(AND(U4&gt;0,L18=0),1,0)</f>
        <v>0</v>
      </c>
      <c r="AA4" s="971">
        <f>IF(AND(U4&gt;0,L19=0),1,0)</f>
        <v>0</v>
      </c>
      <c r="AB4" s="972">
        <f>IF(AND(U4&gt;0,L20=0),1,0)</f>
        <v>0</v>
      </c>
      <c r="AC4" s="1" t="s">
        <v>109922</v>
      </c>
    </row>
    <row r="5" spans="1:29" ht="35.25" customHeight="1" thickTop="1" thickBot="1">
      <c r="A5" s="1718" t="s">
        <v>109671</v>
      </c>
      <c r="B5" s="1992"/>
      <c r="C5" s="1992"/>
      <c r="D5" s="1992"/>
      <c r="E5" s="1992"/>
      <c r="F5" s="1992"/>
      <c r="G5" s="1992"/>
      <c r="H5" s="987" t="s">
        <v>109923</v>
      </c>
      <c r="I5" s="987" t="s">
        <v>109924</v>
      </c>
      <c r="J5" s="987" t="s">
        <v>109925</v>
      </c>
      <c r="K5" s="987" t="s">
        <v>109926</v>
      </c>
      <c r="L5" s="987" t="s">
        <v>109927</v>
      </c>
      <c r="M5" s="35"/>
      <c r="N5" s="406" t="str">
        <f>IF(AND(O3="",O4="",O5="",O6="",O13="",O19="",O20="",O21="",O22="",O23=""),"","エラー")</f>
        <v/>
      </c>
      <c r="O5" s="49" t="str">
        <f>IF(SUM(X4:AB4)&gt;0,AC4,"")</f>
        <v/>
      </c>
      <c r="T5" s="1" t="s">
        <v>15</v>
      </c>
      <c r="U5" s="1">
        <f>IF(基本情報!T13=2,1,0)</f>
        <v>0</v>
      </c>
      <c r="X5" s="968">
        <f>IF(AND(U5&gt;0,L6=0),1,0)</f>
        <v>0</v>
      </c>
      <c r="Y5" s="988">
        <f>IF(AND(U5&gt;0,M12=0),1,0)</f>
        <v>0</v>
      </c>
      <c r="Z5" s="988">
        <f>IF(AND(U5&gt;0,L21=0),1,0)</f>
        <v>0</v>
      </c>
      <c r="AA5" s="988">
        <f>IF(AND(U5&gt;0,L22=0),1,0)</f>
        <v>0</v>
      </c>
      <c r="AB5" s="970"/>
      <c r="AC5" s="1" t="s">
        <v>109928</v>
      </c>
    </row>
    <row r="6" spans="1:29" ht="20.100000000000001" customHeight="1" thickTop="1">
      <c r="A6" s="1727" t="s">
        <v>109929</v>
      </c>
      <c r="B6" s="1990"/>
      <c r="C6" s="1990"/>
      <c r="D6" s="1990"/>
      <c r="E6" s="1990"/>
      <c r="F6" s="1990"/>
      <c r="G6" s="1991"/>
      <c r="H6" s="294"/>
      <c r="I6" s="294"/>
      <c r="J6" s="294"/>
      <c r="K6" s="294"/>
      <c r="L6" s="989">
        <f>SUM(H6:K6)</f>
        <v>0</v>
      </c>
      <c r="M6" s="35"/>
      <c r="N6" s="196"/>
      <c r="O6" s="49" t="str">
        <f>IF(SUM(X5:AB6)&gt;0,AC5,"")</f>
        <v/>
      </c>
      <c r="T6" s="1" t="s">
        <v>109930</v>
      </c>
      <c r="U6" s="1">
        <f>IF(基本情報!T13=3,1,0)</f>
        <v>0</v>
      </c>
      <c r="X6" s="193">
        <f>IF(AND(U6&gt;0,L6=0),1,0)</f>
        <v>0</v>
      </c>
      <c r="Y6" s="194">
        <f>IF(AND(U6&gt;0,M12=0),1,0)</f>
        <v>0</v>
      </c>
      <c r="Z6" s="194">
        <f>IF(AND(U6&gt;0,L21=0),1,0)</f>
        <v>0</v>
      </c>
      <c r="AA6" s="194">
        <f>IF(AND(U6&gt;0,L22=0),1,0)</f>
        <v>0</v>
      </c>
      <c r="AB6" s="195"/>
    </row>
    <row r="7" spans="1:29" ht="15" customHeight="1">
      <c r="A7" s="35" t="s">
        <v>109931</v>
      </c>
      <c r="B7" s="35"/>
      <c r="C7" s="35"/>
      <c r="D7" s="35"/>
      <c r="E7" s="35"/>
      <c r="F7" s="35"/>
      <c r="G7" s="35"/>
      <c r="H7" s="35"/>
      <c r="I7" s="35"/>
      <c r="J7" s="35"/>
      <c r="K7" s="35"/>
      <c r="L7" s="35"/>
      <c r="M7" s="35"/>
      <c r="O7" s="192" t="str">
        <f>IF(U7=1,AC7,"")</f>
        <v/>
      </c>
      <c r="T7" s="1" t="s">
        <v>109932</v>
      </c>
      <c r="U7" s="1">
        <f>IF(基本情報!T13=4,1,0)</f>
        <v>0</v>
      </c>
      <c r="AC7" s="1" t="s">
        <v>109933</v>
      </c>
    </row>
    <row r="8" spans="1:29" ht="8.25" customHeight="1">
      <c r="A8" s="35"/>
      <c r="B8" s="35"/>
      <c r="C8" s="35"/>
      <c r="D8" s="35"/>
      <c r="E8" s="35"/>
      <c r="F8" s="35"/>
      <c r="G8" s="35"/>
      <c r="H8" s="35"/>
      <c r="I8" s="35"/>
      <c r="J8" s="35"/>
      <c r="K8" s="35"/>
      <c r="L8" s="35"/>
      <c r="M8" s="35"/>
      <c r="U8" s="75"/>
    </row>
    <row r="9" spans="1:29" ht="15" customHeight="1">
      <c r="A9" s="71" t="s">
        <v>109934</v>
      </c>
      <c r="B9" s="71"/>
      <c r="C9" s="71"/>
      <c r="D9" s="71"/>
      <c r="E9" s="71"/>
      <c r="F9" s="71"/>
      <c r="G9" s="71"/>
      <c r="H9" s="71"/>
      <c r="I9" s="71"/>
      <c r="J9" s="71"/>
      <c r="K9" s="71"/>
      <c r="L9" s="286"/>
      <c r="M9" s="286" t="s">
        <v>109935</v>
      </c>
      <c r="U9" s="75"/>
      <c r="X9" s="1" t="s">
        <v>109936</v>
      </c>
    </row>
    <row r="10" spans="1:29" ht="45" customHeight="1">
      <c r="A10" s="1718" t="s">
        <v>109671</v>
      </c>
      <c r="B10" s="1992"/>
      <c r="C10" s="1992"/>
      <c r="D10" s="1992"/>
      <c r="E10" s="1992"/>
      <c r="F10" s="1992"/>
      <c r="G10" s="1992"/>
      <c r="H10" s="987" t="s">
        <v>109937</v>
      </c>
      <c r="I10" s="987" t="s">
        <v>109938</v>
      </c>
      <c r="J10" s="987" t="s">
        <v>109939</v>
      </c>
      <c r="K10" s="987" t="s">
        <v>109940</v>
      </c>
      <c r="L10" s="987" t="s">
        <v>109941</v>
      </c>
      <c r="M10" s="990" t="s">
        <v>109819</v>
      </c>
      <c r="N10" s="34"/>
      <c r="X10" s="949">
        <f>IF(AND(基本情報!$T$13&gt;1,MAX(H11:L11,H18:K20)&gt;0),1,0)</f>
        <v>0</v>
      </c>
      <c r="Y10" s="971"/>
      <c r="Z10" s="971"/>
      <c r="AA10" s="971"/>
      <c r="AB10" s="972"/>
      <c r="AC10" s="1" t="s">
        <v>109942</v>
      </c>
    </row>
    <row r="11" spans="1:29" ht="20.100000000000001" customHeight="1">
      <c r="A11" s="1995" t="s">
        <v>294</v>
      </c>
      <c r="B11" s="1996"/>
      <c r="C11" s="1996"/>
      <c r="D11" s="1996"/>
      <c r="E11" s="1996"/>
      <c r="F11" s="1996"/>
      <c r="G11" s="1997"/>
      <c r="H11" s="991"/>
      <c r="I11" s="991"/>
      <c r="J11" s="992"/>
      <c r="K11" s="991"/>
      <c r="L11" s="991"/>
      <c r="M11" s="993">
        <f>SUM(H11:L11)</f>
        <v>0</v>
      </c>
      <c r="P11" s="123"/>
      <c r="Q11" s="123"/>
      <c r="R11" s="123"/>
      <c r="X11" s="949">
        <f>IF(AND(基本情報!$T$13=1,MAX(H6:K6,H12:L12,H21:K22,H28:H31)&gt;0),1,0)</f>
        <v>0</v>
      </c>
      <c r="Y11" s="971"/>
      <c r="Z11" s="971"/>
      <c r="AA11" s="971"/>
      <c r="AB11" s="972"/>
      <c r="AC11" s="1" t="s">
        <v>109943</v>
      </c>
    </row>
    <row r="12" spans="1:29" ht="20.100000000000001" customHeight="1">
      <c r="A12" s="1727" t="s">
        <v>109929</v>
      </c>
      <c r="B12" s="1990"/>
      <c r="C12" s="1990"/>
      <c r="D12" s="1990"/>
      <c r="E12" s="1990"/>
      <c r="F12" s="1990"/>
      <c r="G12" s="1991"/>
      <c r="H12" s="294"/>
      <c r="I12" s="294"/>
      <c r="J12" s="994"/>
      <c r="K12" s="294"/>
      <c r="L12" s="294"/>
      <c r="M12" s="995">
        <f>SUM(H12:L12)</f>
        <v>0</v>
      </c>
      <c r="X12" s="1" t="s">
        <v>109944</v>
      </c>
      <c r="Y12" s="749"/>
    </row>
    <row r="13" spans="1:29" ht="15" customHeight="1">
      <c r="A13" s="1998" t="s">
        <v>109931</v>
      </c>
      <c r="B13" s="1998"/>
      <c r="C13" s="1998"/>
      <c r="D13" s="1998"/>
      <c r="E13" s="1998"/>
      <c r="F13" s="1998"/>
      <c r="G13" s="1998"/>
      <c r="H13" s="1998"/>
      <c r="I13" s="1998"/>
      <c r="J13" s="1998"/>
      <c r="K13" s="1998"/>
      <c r="L13" s="1998"/>
      <c r="M13" s="1998"/>
      <c r="O13" s="49" t="str">
        <f>IF(X13&lt;&gt;0,Y13,"")</f>
        <v/>
      </c>
      <c r="X13" s="996">
        <f>L6-M12</f>
        <v>0</v>
      </c>
      <c r="Y13" s="1" t="s">
        <v>109945</v>
      </c>
    </row>
    <row r="14" spans="1:29" ht="15" customHeight="1">
      <c r="A14" s="104"/>
      <c r="B14" s="287"/>
      <c r="C14" s="287"/>
      <c r="D14" s="287"/>
      <c r="E14" s="287"/>
      <c r="F14" s="287"/>
      <c r="G14" s="287"/>
      <c r="H14" s="287"/>
      <c r="I14" s="287"/>
      <c r="J14" s="287"/>
      <c r="K14" s="287"/>
      <c r="L14" s="287"/>
      <c r="M14" s="287"/>
      <c r="N14" s="709"/>
      <c r="O14" s="709"/>
      <c r="P14" s="709"/>
      <c r="Q14" s="709"/>
      <c r="R14" s="709"/>
      <c r="S14" s="709"/>
      <c r="T14" s="709"/>
    </row>
    <row r="15" spans="1:29" ht="15" customHeight="1">
      <c r="A15" s="71" t="s">
        <v>109946</v>
      </c>
      <c r="B15" s="71"/>
      <c r="C15" s="71"/>
      <c r="D15" s="71"/>
      <c r="E15" s="71"/>
      <c r="F15" s="71"/>
      <c r="G15" s="71"/>
      <c r="H15" s="71"/>
      <c r="I15" s="71"/>
      <c r="J15" s="71"/>
      <c r="K15" s="71"/>
      <c r="L15" s="274"/>
      <c r="M15" s="274"/>
      <c r="N15"/>
      <c r="O15"/>
      <c r="P15"/>
      <c r="Q15"/>
      <c r="R15"/>
      <c r="S15"/>
      <c r="T15"/>
      <c r="U15"/>
      <c r="V15"/>
      <c r="W15"/>
      <c r="X15"/>
      <c r="Y15"/>
    </row>
    <row r="16" spans="1:29" ht="15" customHeight="1">
      <c r="A16" s="71"/>
      <c r="B16" s="71"/>
      <c r="C16" s="71"/>
      <c r="D16" s="71"/>
      <c r="E16" s="71"/>
      <c r="F16" s="71"/>
      <c r="G16" s="71"/>
      <c r="H16" s="71"/>
      <c r="I16" s="71"/>
      <c r="J16" s="71"/>
      <c r="K16" s="71"/>
      <c r="L16" s="274" t="s">
        <v>109935</v>
      </c>
      <c r="M16" s="274"/>
      <c r="N16"/>
      <c r="O16"/>
      <c r="P16"/>
      <c r="Q16"/>
      <c r="R16"/>
      <c r="S16"/>
      <c r="T16"/>
      <c r="U16"/>
      <c r="V16"/>
      <c r="W16"/>
      <c r="X16"/>
      <c r="Y16"/>
    </row>
    <row r="17" spans="1:25" ht="33" customHeight="1">
      <c r="A17" s="1718" t="s">
        <v>109671</v>
      </c>
      <c r="B17" s="1992"/>
      <c r="C17" s="1992"/>
      <c r="D17" s="1992"/>
      <c r="E17" s="1992"/>
      <c r="F17" s="1992"/>
      <c r="G17" s="1992"/>
      <c r="H17" s="987" t="s">
        <v>109947</v>
      </c>
      <c r="I17" s="987" t="s">
        <v>109948</v>
      </c>
      <c r="J17" s="987" t="s">
        <v>109949</v>
      </c>
      <c r="K17" s="987" t="s">
        <v>109950</v>
      </c>
      <c r="L17" s="990" t="s">
        <v>109927</v>
      </c>
      <c r="M17" s="35"/>
      <c r="N17"/>
      <c r="O17"/>
      <c r="P17"/>
      <c r="Q17"/>
      <c r="R17"/>
      <c r="S17"/>
      <c r="T17"/>
      <c r="U17"/>
      <c r="V17"/>
      <c r="W17"/>
      <c r="X17"/>
      <c r="Y17"/>
    </row>
    <row r="18" spans="1:25" ht="23.25" customHeight="1">
      <c r="A18" s="1985" t="s">
        <v>294</v>
      </c>
      <c r="B18" s="2004" t="s">
        <v>109951</v>
      </c>
      <c r="C18" s="2005"/>
      <c r="D18" s="2005"/>
      <c r="E18" s="2005"/>
      <c r="F18" s="2005"/>
      <c r="G18" s="2006"/>
      <c r="H18" s="991"/>
      <c r="I18" s="991"/>
      <c r="J18" s="991"/>
      <c r="K18" s="991"/>
      <c r="L18" s="997">
        <f>SUM(H18:K18)</f>
        <v>0</v>
      </c>
      <c r="M18" s="288"/>
      <c r="X18" s="1" t="s">
        <v>109944</v>
      </c>
    </row>
    <row r="19" spans="1:25" ht="21.75" customHeight="1">
      <c r="A19" s="2011"/>
      <c r="B19" s="1999" t="s">
        <v>109952</v>
      </c>
      <c r="C19" s="2000"/>
      <c r="D19" s="2000"/>
      <c r="E19" s="2001"/>
      <c r="F19" s="2007" t="s">
        <v>109953</v>
      </c>
      <c r="G19" s="2008"/>
      <c r="H19" s="289"/>
      <c r="I19" s="289"/>
      <c r="J19" s="289"/>
      <c r="K19" s="289"/>
      <c r="L19" s="290">
        <f>SUM(H19:K19)</f>
        <v>0</v>
      </c>
      <c r="M19" s="288"/>
      <c r="N19" s="122"/>
      <c r="O19" s="49" t="str">
        <f>IF(X19&lt;&gt;0,Y19,"")</f>
        <v/>
      </c>
      <c r="R19" s="75"/>
      <c r="X19" s="996">
        <f>M11-L18</f>
        <v>0</v>
      </c>
      <c r="Y19" s="1" t="s">
        <v>109954</v>
      </c>
    </row>
    <row r="20" spans="1:25" ht="21.75" customHeight="1">
      <c r="A20" s="1986"/>
      <c r="B20" s="1851"/>
      <c r="C20" s="2002"/>
      <c r="D20" s="2002"/>
      <c r="E20" s="2003"/>
      <c r="F20" s="2009" t="s">
        <v>109955</v>
      </c>
      <c r="G20" s="2010"/>
      <c r="H20" s="294"/>
      <c r="I20" s="294"/>
      <c r="J20" s="294"/>
      <c r="K20" s="294"/>
      <c r="L20" s="291">
        <f>SUM(H20:K20)</f>
        <v>0</v>
      </c>
      <c r="M20" s="35"/>
      <c r="N20" s="122"/>
      <c r="O20" s="49" t="str">
        <f>IF(X20&lt;&gt;0,Y20,"")</f>
        <v/>
      </c>
      <c r="R20" s="75"/>
      <c r="X20" s="996">
        <f>M11-L19</f>
        <v>0</v>
      </c>
      <c r="Y20" s="1" t="s">
        <v>109954</v>
      </c>
    </row>
    <row r="21" spans="1:25" ht="21" customHeight="1">
      <c r="A21" s="1985" t="s">
        <v>285</v>
      </c>
      <c r="B21" s="1802" t="s">
        <v>109956</v>
      </c>
      <c r="C21" s="1802"/>
      <c r="D21" s="1802"/>
      <c r="E21" s="1802"/>
      <c r="F21" s="1802"/>
      <c r="G21" s="1987"/>
      <c r="H21" s="991"/>
      <c r="I21" s="991"/>
      <c r="J21" s="991"/>
      <c r="K21" s="991"/>
      <c r="L21" s="998">
        <f>SUM(H21:K21)</f>
        <v>0</v>
      </c>
      <c r="M21" s="35"/>
      <c r="O21" s="49" t="str">
        <f>IF(X21&lt;&gt;0,Y21,"")</f>
        <v/>
      </c>
      <c r="R21" s="75"/>
      <c r="X21" s="996">
        <f>M11-L20</f>
        <v>0</v>
      </c>
      <c r="Y21" s="1" t="s">
        <v>109954</v>
      </c>
    </row>
    <row r="22" spans="1:25" ht="19.5" customHeight="1">
      <c r="A22" s="1986"/>
      <c r="B22" s="1988" t="s">
        <v>109952</v>
      </c>
      <c r="C22" s="1988"/>
      <c r="D22" s="1988"/>
      <c r="E22" s="1988"/>
      <c r="F22" s="1988"/>
      <c r="G22" s="1989"/>
      <c r="H22" s="294"/>
      <c r="I22" s="294"/>
      <c r="J22" s="294"/>
      <c r="K22" s="294"/>
      <c r="L22" s="989">
        <f>SUM(H22:K22)</f>
        <v>0</v>
      </c>
      <c r="M22" s="35"/>
      <c r="N22" s="167"/>
      <c r="O22" s="49" t="str">
        <f>IF(X22&lt;&gt;0,Y22,"")</f>
        <v/>
      </c>
      <c r="X22" s="996">
        <f>L6-L21</f>
        <v>0</v>
      </c>
      <c r="Y22" s="1" t="s">
        <v>109945</v>
      </c>
    </row>
    <row r="23" spans="1:25" ht="15" customHeight="1">
      <c r="A23" s="1803" t="s">
        <v>109957</v>
      </c>
      <c r="B23" s="1803"/>
      <c r="C23" s="1803"/>
      <c r="D23" s="1803"/>
      <c r="E23" s="1803"/>
      <c r="F23" s="1803"/>
      <c r="G23" s="1803"/>
      <c r="H23" s="1803"/>
      <c r="I23" s="1803"/>
      <c r="J23" s="1803"/>
      <c r="K23" s="1803"/>
      <c r="L23" s="1803"/>
      <c r="M23" s="1803"/>
      <c r="N23" s="167"/>
      <c r="O23" s="49" t="str">
        <f>IF(X23&lt;&gt;0,Y23,"")</f>
        <v/>
      </c>
      <c r="X23" s="996">
        <f>L6-L22</f>
        <v>0</v>
      </c>
      <c r="Y23" s="1" t="s">
        <v>109945</v>
      </c>
    </row>
    <row r="24" spans="1:25" ht="15" customHeight="1">
      <c r="A24" s="1803" t="s">
        <v>109958</v>
      </c>
      <c r="B24" s="1803"/>
      <c r="C24" s="1803"/>
      <c r="D24" s="1803"/>
      <c r="E24" s="1803"/>
      <c r="F24" s="1803"/>
      <c r="G24" s="1803"/>
      <c r="H24" s="1803"/>
      <c r="I24" s="1803"/>
      <c r="J24" s="1803"/>
      <c r="K24" s="1803"/>
      <c r="L24" s="1803"/>
      <c r="M24" s="1803"/>
      <c r="N24" s="709"/>
      <c r="O24" s="709"/>
      <c r="P24" s="709"/>
      <c r="Q24" s="709"/>
      <c r="R24" s="709"/>
      <c r="S24" s="709"/>
      <c r="T24" s="709"/>
    </row>
    <row r="25" spans="1:25" ht="15" customHeight="1">
      <c r="A25" s="728"/>
      <c r="B25" s="728"/>
      <c r="C25" s="728"/>
      <c r="D25" s="728"/>
      <c r="E25" s="728"/>
      <c r="F25" s="728"/>
      <c r="G25" s="728"/>
      <c r="H25" s="728"/>
      <c r="I25" s="728"/>
      <c r="J25" s="728"/>
      <c r="K25" s="728"/>
      <c r="L25" s="728"/>
      <c r="M25" s="728"/>
      <c r="N25" s="709"/>
    </row>
    <row r="26" spans="1:25" ht="15" customHeight="1">
      <c r="A26" s="431" t="s">
        <v>109959</v>
      </c>
      <c r="B26" s="126"/>
      <c r="C26" s="126"/>
      <c r="D26" s="126"/>
      <c r="E26" s="126"/>
      <c r="F26" s="126"/>
      <c r="G26" s="126"/>
      <c r="H26" s="274"/>
      <c r="I26" s="35"/>
      <c r="J26" s="126"/>
      <c r="K26" s="126"/>
      <c r="L26" s="126"/>
      <c r="M26" s="274"/>
      <c r="N26" s="709"/>
    </row>
    <row r="27" spans="1:25" ht="15" customHeight="1">
      <c r="A27" s="126"/>
      <c r="B27" s="126"/>
      <c r="C27" s="126"/>
      <c r="D27" s="126"/>
      <c r="E27" s="126"/>
      <c r="F27" s="126"/>
      <c r="G27" s="126"/>
      <c r="H27" s="274" t="s">
        <v>109499</v>
      </c>
      <c r="I27" s="35"/>
      <c r="J27" s="126"/>
      <c r="K27" s="126"/>
      <c r="L27" s="126"/>
      <c r="M27" s="274"/>
    </row>
    <row r="28" spans="1:25" ht="20.100000000000001" customHeight="1">
      <c r="A28" s="1660" t="s">
        <v>109960</v>
      </c>
      <c r="B28" s="1992"/>
      <c r="C28" s="1992"/>
      <c r="D28" s="1992"/>
      <c r="E28" s="1992"/>
      <c r="F28" s="1992"/>
      <c r="G28" s="1993"/>
      <c r="H28" s="999"/>
      <c r="I28" s="292"/>
      <c r="J28" s="293"/>
      <c r="K28" s="293"/>
      <c r="L28" s="293"/>
      <c r="M28" s="293"/>
    </row>
    <row r="29" spans="1:25" ht="20.100000000000001" customHeight="1">
      <c r="A29" s="1727" t="s">
        <v>102</v>
      </c>
      <c r="B29" s="1990"/>
      <c r="C29" s="1990"/>
      <c r="D29" s="1990"/>
      <c r="E29" s="1990"/>
      <c r="F29" s="1990"/>
      <c r="G29" s="1991"/>
      <c r="H29" s="294"/>
      <c r="I29" s="292"/>
      <c r="J29" s="293"/>
      <c r="K29" s="293"/>
      <c r="L29" s="293"/>
      <c r="M29" s="293"/>
    </row>
    <row r="30" spans="1:25" ht="20.100000000000001" customHeight="1">
      <c r="A30" s="1727" t="s">
        <v>328</v>
      </c>
      <c r="B30" s="1990"/>
      <c r="C30" s="1990"/>
      <c r="D30" s="1990"/>
      <c r="E30" s="1990"/>
      <c r="F30" s="1990"/>
      <c r="G30" s="1991"/>
      <c r="H30" s="294"/>
      <c r="I30" s="292"/>
      <c r="J30" s="293"/>
      <c r="K30" s="293"/>
      <c r="L30" s="293"/>
      <c r="M30" s="293"/>
    </row>
    <row r="31" spans="1:25" ht="20.100000000000001" customHeight="1">
      <c r="A31" s="1727" t="s">
        <v>329</v>
      </c>
      <c r="B31" s="1990"/>
      <c r="C31" s="1990"/>
      <c r="D31" s="1990"/>
      <c r="E31" s="1990"/>
      <c r="F31" s="1990"/>
      <c r="G31" s="1991"/>
      <c r="H31" s="294"/>
      <c r="I31" s="292"/>
      <c r="J31" s="293"/>
      <c r="K31" s="293"/>
      <c r="L31" s="293"/>
      <c r="M31" s="293"/>
    </row>
    <row r="32" spans="1:25" ht="7.5" customHeight="1">
      <c r="A32" s="35"/>
      <c r="B32" s="35"/>
      <c r="C32" s="35"/>
      <c r="D32" s="35"/>
      <c r="E32" s="35"/>
      <c r="F32" s="35"/>
      <c r="G32" s="35"/>
      <c r="H32" s="35"/>
      <c r="I32" s="35"/>
      <c r="J32" s="35"/>
      <c r="K32" s="35"/>
      <c r="L32" s="35"/>
      <c r="M32" s="35"/>
    </row>
    <row r="33" spans="1:21" ht="21" customHeight="1">
      <c r="A33" s="1741" t="s">
        <v>326</v>
      </c>
      <c r="B33" s="1994"/>
      <c r="C33" s="1994"/>
      <c r="D33" s="1994"/>
      <c r="E33" s="1994"/>
      <c r="F33" s="1994"/>
      <c r="G33" s="1994"/>
      <c r="H33" s="946">
        <f>IF(SUM(H28:H31)&gt;0,1,0)</f>
        <v>0</v>
      </c>
      <c r="I33" s="35" t="s">
        <v>109961</v>
      </c>
      <c r="J33" s="35"/>
      <c r="K33" s="35"/>
      <c r="L33" s="35"/>
      <c r="M33" s="35"/>
      <c r="U33" s="75"/>
    </row>
    <row r="34" spans="1:21" ht="26.25" customHeight="1">
      <c r="A34" s="1657" t="s">
        <v>109962</v>
      </c>
      <c r="B34" s="1657"/>
      <c r="C34" s="1657"/>
      <c r="D34" s="1657"/>
      <c r="E34" s="1657"/>
      <c r="F34" s="1657"/>
      <c r="G34" s="1657"/>
      <c r="H34" s="1657"/>
      <c r="I34" s="1657"/>
      <c r="J34" s="1657"/>
      <c r="K34" s="1657"/>
      <c r="L34" s="1657"/>
      <c r="M34" s="1657"/>
    </row>
    <row r="35" spans="1:21" ht="18.75" customHeight="1">
      <c r="A35" s="1657" t="s">
        <v>109963</v>
      </c>
      <c r="B35" s="1657"/>
      <c r="C35" s="1657"/>
      <c r="D35" s="1657"/>
      <c r="E35" s="1657"/>
      <c r="F35" s="1657"/>
      <c r="G35" s="1657"/>
      <c r="H35" s="1657"/>
      <c r="I35" s="1657"/>
      <c r="J35" s="1657"/>
      <c r="K35" s="1657"/>
      <c r="L35" s="1657"/>
      <c r="M35" s="1657"/>
      <c r="N35" s="1584"/>
    </row>
    <row r="36" spans="1:21" ht="17.25" customHeight="1">
      <c r="A36" s="1657" t="s">
        <v>109964</v>
      </c>
      <c r="B36" s="1657"/>
      <c r="C36" s="1657"/>
      <c r="D36" s="1657"/>
      <c r="E36" s="1657"/>
      <c r="F36" s="1657"/>
      <c r="G36" s="1657"/>
      <c r="H36" s="1657"/>
      <c r="I36" s="1657"/>
      <c r="J36" s="1657"/>
      <c r="K36" s="1657"/>
      <c r="L36" s="1657"/>
      <c r="M36" s="1657"/>
      <c r="N36" s="1584"/>
    </row>
    <row r="45" spans="1:21">
      <c r="A45" s="2"/>
    </row>
  </sheetData>
  <sheetProtection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6">
    <mergeCell ref="B19:E20"/>
    <mergeCell ref="B18:G18"/>
    <mergeCell ref="F19:G19"/>
    <mergeCell ref="F20:G20"/>
    <mergeCell ref="A18:A20"/>
    <mergeCell ref="A5:G5"/>
    <mergeCell ref="A6:G6"/>
    <mergeCell ref="A17:G17"/>
    <mergeCell ref="A10:G10"/>
    <mergeCell ref="A11:G11"/>
    <mergeCell ref="A12:G12"/>
    <mergeCell ref="A13:M13"/>
    <mergeCell ref="N35:N36"/>
    <mergeCell ref="A21:A22"/>
    <mergeCell ref="B21:G21"/>
    <mergeCell ref="B22:G22"/>
    <mergeCell ref="A29:G29"/>
    <mergeCell ref="A34:M34"/>
    <mergeCell ref="A35:M35"/>
    <mergeCell ref="A24:M24"/>
    <mergeCell ref="A23:M23"/>
    <mergeCell ref="A36:M36"/>
    <mergeCell ref="A28:G28"/>
    <mergeCell ref="A30:G30"/>
    <mergeCell ref="A31:G31"/>
    <mergeCell ref="A33:G33"/>
  </mergeCells>
  <phoneticPr fontId="9"/>
  <conditionalFormatting sqref="L6">
    <cfRule type="expression" dxfId="309" priority="21">
      <formula>SUM($X$5:$X$6)&gt;0</formula>
    </cfRule>
  </conditionalFormatting>
  <conditionalFormatting sqref="L18">
    <cfRule type="expression" dxfId="308" priority="4">
      <formula>$Z$4&gt;0</formula>
    </cfRule>
  </conditionalFormatting>
  <conditionalFormatting sqref="L18:L22">
    <cfRule type="expression" dxfId="307" priority="1">
      <formula>$X19&lt;&gt;0</formula>
    </cfRule>
  </conditionalFormatting>
  <conditionalFormatting sqref="L19">
    <cfRule type="expression" dxfId="306" priority="3">
      <formula>$AA$4&gt;0</formula>
    </cfRule>
  </conditionalFormatting>
  <conditionalFormatting sqref="L20">
    <cfRule type="expression" dxfId="305" priority="2">
      <formula>$AB$4&gt;0</formula>
    </cfRule>
  </conditionalFormatting>
  <conditionalFormatting sqref="L21">
    <cfRule type="expression" dxfId="304" priority="10">
      <formula>SUM($Z$5:$Z$6)&gt;0</formula>
    </cfRule>
  </conditionalFormatting>
  <conditionalFormatting sqref="L22">
    <cfRule type="expression" dxfId="303" priority="9">
      <formula>SUM($AA$5:$AA$6)&gt;0</formula>
    </cfRule>
  </conditionalFormatting>
  <conditionalFormatting sqref="M11">
    <cfRule type="expression" dxfId="302" priority="5">
      <formula>$Y$4&gt;0</formula>
    </cfRule>
  </conditionalFormatting>
  <conditionalFormatting sqref="M12">
    <cfRule type="expression" dxfId="301" priority="522">
      <formula>$X$13&lt;&gt;0</formula>
    </cfRule>
    <cfRule type="expression" dxfId="300" priority="523">
      <formula>SUM($Y$5:$Y$6)&gt;0</formula>
    </cfRule>
  </conditionalFormatting>
  <dataValidations count="1">
    <dataValidation type="whole" operator="greaterThanOrEqual" allowBlank="1" showInputMessage="1" showErrorMessage="1" error="整数以外は入力できません。" sqref="H6:K6 H11:L12 H18:K22 H28:H31" xr:uid="{00000000-0002-0000-0F00-000000000000}">
      <formula1>0</formula1>
    </dataValidation>
  </dataValidations>
  <pageMargins left="0.59055118110236227" right="0.59055118110236227" top="0.39370078740157483" bottom="0.39370078740157483" header="0.51181102362204722" footer="0.27559055118110237"/>
  <pageSetup paperSize="9" scale="81" orientation="landscape" r:id="rId2"/>
  <headerFooter alignWithMargins="0">
    <oddFooter>&amp;C&amp;10&amp;A&amp;R&amp;8令和６年度児童生徒の問題行動・不登校等生徒指導上の諸課題に関する調査</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61" id="{A3C7E79F-3D78-4A38-AA19-2BCBC38AD0A1}">
            <xm:f>OR(基本情報!$T$13=2,基本情報!$T$13=3,基本情報!$T$13=4)</xm:f>
            <x14:dxf>
              <fill>
                <patternFill>
                  <bgColor rgb="FFFFFF99"/>
                </patternFill>
              </fill>
            </x14:dxf>
          </x14:cfRule>
          <xm:sqref>H6:K6 H12:L12 H21:K22 H28:H31</xm:sqref>
        </x14:conditionalFormatting>
        <x14:conditionalFormatting xmlns:xm="http://schemas.microsoft.com/office/excel/2006/main">
          <x14:cfRule type="expression" priority="465" id="{8F9F14FF-2FF3-4E6E-BC9A-7AAA45C99B23}">
            <xm:f>基本情報!$T$13=1</xm:f>
            <x14:dxf>
              <fill>
                <patternFill>
                  <bgColor rgb="FFFFFF99"/>
                </patternFill>
              </fill>
            </x14:dxf>
          </x14:cfRule>
          <xm:sqref>H11:L11 H18:K20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3F7C-1C46-459D-BF29-3F8644936EFC}">
  <dimension ref="A1:AU187"/>
  <sheetViews>
    <sheetView zoomScaleNormal="100" workbookViewId="0">
      <selection activeCell="H1" sqref="H1"/>
    </sheetView>
  </sheetViews>
  <sheetFormatPr defaultColWidth="9" defaultRowHeight="13.2"/>
  <cols>
    <col min="1" max="16384" width="9" style="478"/>
  </cols>
  <sheetData>
    <row r="1" spans="1:47">
      <c r="A1" s="488" t="s">
        <v>110847</v>
      </c>
    </row>
    <row r="2" spans="1:47">
      <c r="A2" s="478" t="s">
        <v>797</v>
      </c>
      <c r="B2" s="478" t="s">
        <v>798</v>
      </c>
      <c r="C2" s="478" t="s">
        <v>799</v>
      </c>
      <c r="D2" s="478" t="s">
        <v>800</v>
      </c>
      <c r="E2" s="478" t="s">
        <v>801</v>
      </c>
      <c r="F2" s="479" t="s">
        <v>802</v>
      </c>
      <c r="G2" s="479" t="s">
        <v>803</v>
      </c>
      <c r="H2" s="479" t="s">
        <v>804</v>
      </c>
      <c r="I2" s="479" t="s">
        <v>805</v>
      </c>
      <c r="J2" s="479" t="s">
        <v>806</v>
      </c>
      <c r="K2" s="479" t="s">
        <v>807</v>
      </c>
      <c r="L2" s="479" t="s">
        <v>808</v>
      </c>
      <c r="M2" s="479" t="s">
        <v>809</v>
      </c>
      <c r="N2" s="479" t="s">
        <v>810</v>
      </c>
      <c r="O2" s="479" t="s">
        <v>811</v>
      </c>
      <c r="P2" s="479" t="s">
        <v>812</v>
      </c>
      <c r="Q2" s="479" t="s">
        <v>813</v>
      </c>
      <c r="R2" s="479" t="s">
        <v>814</v>
      </c>
      <c r="S2" s="479" t="s">
        <v>815</v>
      </c>
      <c r="T2" s="479" t="s">
        <v>816</v>
      </c>
      <c r="U2" s="479" t="s">
        <v>817</v>
      </c>
      <c r="V2" s="479" t="s">
        <v>818</v>
      </c>
      <c r="W2" s="479" t="s">
        <v>819</v>
      </c>
      <c r="X2" s="479" t="s">
        <v>820</v>
      </c>
      <c r="Y2" s="479" t="s">
        <v>821</v>
      </c>
      <c r="Z2" s="479" t="s">
        <v>822</v>
      </c>
      <c r="AA2" s="479" t="s">
        <v>823</v>
      </c>
      <c r="AB2" s="479" t="s">
        <v>824</v>
      </c>
      <c r="AC2" s="479" t="s">
        <v>825</v>
      </c>
      <c r="AD2" s="479" t="s">
        <v>826</v>
      </c>
      <c r="AE2" s="479" t="s">
        <v>827</v>
      </c>
      <c r="AF2" s="479" t="s">
        <v>828</v>
      </c>
      <c r="AG2" s="479" t="s">
        <v>829</v>
      </c>
      <c r="AH2" s="479" t="s">
        <v>830</v>
      </c>
      <c r="AI2" s="479" t="s">
        <v>831</v>
      </c>
      <c r="AJ2" s="479" t="s">
        <v>832</v>
      </c>
      <c r="AK2" s="479" t="s">
        <v>833</v>
      </c>
      <c r="AL2" s="479" t="s">
        <v>834</v>
      </c>
      <c r="AM2" s="479" t="s">
        <v>835</v>
      </c>
      <c r="AN2" s="479" t="s">
        <v>836</v>
      </c>
      <c r="AO2" s="479" t="s">
        <v>837</v>
      </c>
      <c r="AP2" s="479" t="s">
        <v>838</v>
      </c>
      <c r="AQ2" s="479" t="s">
        <v>839</v>
      </c>
      <c r="AR2" s="479" t="s">
        <v>840</v>
      </c>
      <c r="AS2" s="479" t="s">
        <v>841</v>
      </c>
      <c r="AT2" s="479" t="s">
        <v>842</v>
      </c>
      <c r="AU2" s="479" t="s">
        <v>843</v>
      </c>
    </row>
    <row r="3" spans="1:47">
      <c r="A3" s="478" t="s">
        <v>844</v>
      </c>
      <c r="B3" s="478" t="s">
        <v>845</v>
      </c>
      <c r="C3" s="478" t="s">
        <v>846</v>
      </c>
      <c r="D3" s="478" t="s">
        <v>847</v>
      </c>
      <c r="E3" s="478" t="s">
        <v>848</v>
      </c>
      <c r="F3" s="478" t="s">
        <v>849</v>
      </c>
      <c r="G3" s="478" t="s">
        <v>850</v>
      </c>
      <c r="H3" s="478" t="s">
        <v>851</v>
      </c>
      <c r="I3" s="478" t="s">
        <v>852</v>
      </c>
      <c r="J3" s="478" t="s">
        <v>853</v>
      </c>
      <c r="K3" s="478" t="s">
        <v>854</v>
      </c>
      <c r="L3" s="478" t="s">
        <v>855</v>
      </c>
      <c r="M3" s="478" t="s">
        <v>856</v>
      </c>
      <c r="N3" s="478" t="s">
        <v>857</v>
      </c>
      <c r="O3" s="478" t="s">
        <v>858</v>
      </c>
      <c r="P3" s="478" t="s">
        <v>859</v>
      </c>
      <c r="Q3" s="478" t="s">
        <v>860</v>
      </c>
      <c r="R3" s="478" t="s">
        <v>861</v>
      </c>
      <c r="S3" s="478" t="s">
        <v>862</v>
      </c>
      <c r="T3" s="478" t="s">
        <v>863</v>
      </c>
      <c r="U3" s="478" t="s">
        <v>864</v>
      </c>
      <c r="V3" s="478" t="s">
        <v>865</v>
      </c>
      <c r="W3" s="478" t="s">
        <v>866</v>
      </c>
      <c r="X3" s="478" t="s">
        <v>867</v>
      </c>
      <c r="Y3" s="478" t="s">
        <v>868</v>
      </c>
      <c r="Z3" s="478" t="s">
        <v>869</v>
      </c>
      <c r="AA3" s="478" t="s">
        <v>870</v>
      </c>
      <c r="AB3" s="478" t="s">
        <v>871</v>
      </c>
      <c r="AC3" s="478" t="s">
        <v>872</v>
      </c>
      <c r="AD3" s="478" t="s">
        <v>873</v>
      </c>
      <c r="AE3" s="478" t="s">
        <v>874</v>
      </c>
      <c r="AF3" s="478" t="s">
        <v>875</v>
      </c>
      <c r="AG3" s="478" t="s">
        <v>876</v>
      </c>
      <c r="AH3" s="478" t="s">
        <v>877</v>
      </c>
      <c r="AI3" s="478" t="s">
        <v>878</v>
      </c>
      <c r="AJ3" s="478" t="s">
        <v>879</v>
      </c>
      <c r="AK3" s="478" t="s">
        <v>880</v>
      </c>
      <c r="AL3" s="478" t="s">
        <v>881</v>
      </c>
      <c r="AM3" s="478" t="s">
        <v>882</v>
      </c>
      <c r="AN3" s="478" t="s">
        <v>883</v>
      </c>
      <c r="AO3" s="478" t="s">
        <v>884</v>
      </c>
      <c r="AP3" s="478" t="s">
        <v>885</v>
      </c>
      <c r="AQ3" s="478" t="s">
        <v>886</v>
      </c>
      <c r="AR3" s="478" t="s">
        <v>887</v>
      </c>
      <c r="AS3" s="478" t="s">
        <v>888</v>
      </c>
      <c r="AT3" s="478" t="s">
        <v>889</v>
      </c>
      <c r="AU3" s="478" t="s">
        <v>890</v>
      </c>
    </row>
    <row r="4" spans="1:47">
      <c r="A4" s="478" t="s">
        <v>891</v>
      </c>
      <c r="B4" s="478" t="s">
        <v>892</v>
      </c>
      <c r="C4" s="478" t="s">
        <v>893</v>
      </c>
      <c r="D4" s="478" t="s">
        <v>894</v>
      </c>
      <c r="E4" s="478" t="s">
        <v>895</v>
      </c>
      <c r="F4" s="478" t="s">
        <v>896</v>
      </c>
      <c r="G4" s="478" t="s">
        <v>897</v>
      </c>
      <c r="H4" s="478" t="s">
        <v>898</v>
      </c>
      <c r="I4" s="478" t="s">
        <v>899</v>
      </c>
      <c r="J4" s="478" t="s">
        <v>900</v>
      </c>
      <c r="K4" s="478" t="s">
        <v>901</v>
      </c>
      <c r="L4" s="478" t="s">
        <v>902</v>
      </c>
      <c r="M4" s="478" t="s">
        <v>903</v>
      </c>
      <c r="N4" s="478" t="s">
        <v>904</v>
      </c>
      <c r="O4" s="478" t="s">
        <v>905</v>
      </c>
      <c r="P4" s="478" t="s">
        <v>906</v>
      </c>
      <c r="Q4" s="478" t="s">
        <v>907</v>
      </c>
      <c r="R4" s="478" t="s">
        <v>908</v>
      </c>
      <c r="S4" s="478" t="s">
        <v>909</v>
      </c>
      <c r="T4" s="478" t="s">
        <v>910</v>
      </c>
      <c r="U4" s="478" t="s">
        <v>911</v>
      </c>
      <c r="V4" s="478" t="s">
        <v>912</v>
      </c>
      <c r="W4" s="478" t="s">
        <v>913</v>
      </c>
      <c r="X4" s="478" t="s">
        <v>914</v>
      </c>
      <c r="Y4" s="478" t="s">
        <v>915</v>
      </c>
      <c r="Z4" s="478" t="s">
        <v>916</v>
      </c>
      <c r="AA4" s="478" t="s">
        <v>917</v>
      </c>
      <c r="AB4" s="478" t="s">
        <v>918</v>
      </c>
      <c r="AC4" s="478" t="s">
        <v>919</v>
      </c>
      <c r="AD4" s="478" t="s">
        <v>920</v>
      </c>
      <c r="AE4" s="478" t="s">
        <v>921</v>
      </c>
      <c r="AF4" s="478" t="s">
        <v>922</v>
      </c>
      <c r="AG4" s="478" t="s">
        <v>923</v>
      </c>
      <c r="AH4" s="478" t="s">
        <v>924</v>
      </c>
      <c r="AI4" s="478" t="s">
        <v>925</v>
      </c>
      <c r="AJ4" s="478" t="s">
        <v>926</v>
      </c>
      <c r="AK4" s="478" t="s">
        <v>927</v>
      </c>
      <c r="AL4" s="478" t="s">
        <v>928</v>
      </c>
      <c r="AM4" s="478" t="s">
        <v>929</v>
      </c>
      <c r="AN4" s="478" t="s">
        <v>930</v>
      </c>
      <c r="AO4" s="478" t="s">
        <v>931</v>
      </c>
      <c r="AP4" s="478" t="s">
        <v>932</v>
      </c>
      <c r="AQ4" s="478" t="s">
        <v>933</v>
      </c>
      <c r="AR4" s="478" t="s">
        <v>934</v>
      </c>
      <c r="AS4" s="478" t="s">
        <v>935</v>
      </c>
      <c r="AT4" s="478" t="s">
        <v>936</v>
      </c>
      <c r="AU4" s="478" t="s">
        <v>937</v>
      </c>
    </row>
    <row r="5" spans="1:47">
      <c r="A5" s="478" t="s">
        <v>938</v>
      </c>
      <c r="B5" s="478" t="s">
        <v>939</v>
      </c>
      <c r="C5" s="478" t="s">
        <v>940</v>
      </c>
      <c r="D5" s="478" t="s">
        <v>941</v>
      </c>
      <c r="E5" s="478" t="s">
        <v>942</v>
      </c>
      <c r="F5" s="478" t="s">
        <v>943</v>
      </c>
      <c r="G5" s="478" t="s">
        <v>944</v>
      </c>
      <c r="H5" s="478" t="s">
        <v>945</v>
      </c>
      <c r="I5" s="478" t="s">
        <v>946</v>
      </c>
      <c r="J5" s="478" t="s">
        <v>947</v>
      </c>
      <c r="K5" s="478" t="s">
        <v>948</v>
      </c>
      <c r="L5" s="478" t="s">
        <v>949</v>
      </c>
      <c r="M5" s="478" t="s">
        <v>950</v>
      </c>
      <c r="N5" s="478" t="s">
        <v>951</v>
      </c>
      <c r="O5" s="478" t="s">
        <v>952</v>
      </c>
      <c r="P5" s="478" t="s">
        <v>953</v>
      </c>
      <c r="Q5" s="478" t="s">
        <v>954</v>
      </c>
      <c r="R5" s="478" t="s">
        <v>955</v>
      </c>
      <c r="S5" s="478" t="s">
        <v>956</v>
      </c>
      <c r="T5" s="478" t="s">
        <v>957</v>
      </c>
      <c r="U5" s="478" t="s">
        <v>958</v>
      </c>
      <c r="V5" s="478" t="s">
        <v>959</v>
      </c>
      <c r="W5" s="478" t="s">
        <v>960</v>
      </c>
      <c r="X5" s="478" t="s">
        <v>961</v>
      </c>
      <c r="Y5" s="478" t="s">
        <v>962</v>
      </c>
      <c r="Z5" s="478" t="s">
        <v>963</v>
      </c>
      <c r="AA5" s="478" t="s">
        <v>964</v>
      </c>
      <c r="AB5" s="478" t="s">
        <v>965</v>
      </c>
      <c r="AC5" s="478" t="s">
        <v>966</v>
      </c>
      <c r="AD5" s="478" t="s">
        <v>967</v>
      </c>
      <c r="AE5" s="478" t="s">
        <v>968</v>
      </c>
      <c r="AF5" s="478" t="s">
        <v>969</v>
      </c>
      <c r="AG5" s="478" t="s">
        <v>970</v>
      </c>
      <c r="AH5" s="478" t="s">
        <v>971</v>
      </c>
      <c r="AI5" s="478" t="s">
        <v>972</v>
      </c>
      <c r="AJ5" s="478" t="s">
        <v>973</v>
      </c>
      <c r="AK5" s="478" t="s">
        <v>974</v>
      </c>
      <c r="AL5" s="478" t="s">
        <v>975</v>
      </c>
      <c r="AM5" s="478" t="s">
        <v>976</v>
      </c>
      <c r="AN5" s="478" t="s">
        <v>977</v>
      </c>
      <c r="AO5" s="478" t="s">
        <v>978</v>
      </c>
      <c r="AP5" s="478" t="s">
        <v>979</v>
      </c>
      <c r="AQ5" s="478" t="s">
        <v>980</v>
      </c>
      <c r="AR5" s="478" t="s">
        <v>981</v>
      </c>
      <c r="AS5" s="478" t="s">
        <v>982</v>
      </c>
      <c r="AT5" s="478" t="s">
        <v>983</v>
      </c>
      <c r="AU5" s="478" t="s">
        <v>984</v>
      </c>
    </row>
    <row r="6" spans="1:47">
      <c r="A6" s="478" t="s">
        <v>985</v>
      </c>
      <c r="B6" s="478" t="s">
        <v>986</v>
      </c>
      <c r="C6" s="478" t="s">
        <v>987</v>
      </c>
      <c r="D6" s="478" t="s">
        <v>988</v>
      </c>
      <c r="E6" s="478" t="s">
        <v>989</v>
      </c>
      <c r="F6" s="478" t="s">
        <v>990</v>
      </c>
      <c r="G6" s="478" t="s">
        <v>991</v>
      </c>
      <c r="H6" s="478" t="s">
        <v>992</v>
      </c>
      <c r="I6" s="478" t="s">
        <v>993</v>
      </c>
      <c r="J6" s="478" t="s">
        <v>994</v>
      </c>
      <c r="K6" s="478" t="s">
        <v>995</v>
      </c>
      <c r="L6" s="478" t="s">
        <v>996</v>
      </c>
      <c r="M6" s="478" t="s">
        <v>997</v>
      </c>
      <c r="N6" s="478" t="s">
        <v>998</v>
      </c>
      <c r="O6" s="478" t="s">
        <v>999</v>
      </c>
      <c r="P6" s="478" t="s">
        <v>1000</v>
      </c>
      <c r="Q6" s="478" t="s">
        <v>1001</v>
      </c>
      <c r="R6" s="478" t="s">
        <v>1002</v>
      </c>
      <c r="S6" s="478" t="s">
        <v>1003</v>
      </c>
      <c r="T6" s="478" t="s">
        <v>1004</v>
      </c>
      <c r="U6" s="478" t="s">
        <v>1005</v>
      </c>
      <c r="V6" s="478" t="s">
        <v>1006</v>
      </c>
      <c r="W6" s="478" t="s">
        <v>1007</v>
      </c>
      <c r="X6" s="478" t="s">
        <v>1008</v>
      </c>
      <c r="Y6" s="478" t="s">
        <v>1009</v>
      </c>
      <c r="Z6" s="478" t="s">
        <v>1010</v>
      </c>
      <c r="AA6" s="478" t="s">
        <v>1011</v>
      </c>
      <c r="AB6" s="478" t="s">
        <v>1012</v>
      </c>
      <c r="AC6" s="478" t="s">
        <v>1013</v>
      </c>
      <c r="AD6" s="478" t="s">
        <v>1014</v>
      </c>
      <c r="AE6" s="478" t="s">
        <v>1015</v>
      </c>
      <c r="AF6" s="478" t="s">
        <v>1016</v>
      </c>
      <c r="AG6" s="478" t="s">
        <v>1017</v>
      </c>
      <c r="AH6" s="478" t="s">
        <v>1018</v>
      </c>
      <c r="AI6" s="478" t="s">
        <v>1019</v>
      </c>
      <c r="AJ6" s="478" t="s">
        <v>1020</v>
      </c>
      <c r="AK6" s="478" t="s">
        <v>1021</v>
      </c>
      <c r="AL6" s="478" t="s">
        <v>1022</v>
      </c>
      <c r="AM6" s="478" t="s">
        <v>1023</v>
      </c>
      <c r="AN6" s="478" t="s">
        <v>1024</v>
      </c>
      <c r="AO6" s="478" t="s">
        <v>1025</v>
      </c>
      <c r="AP6" s="478" t="s">
        <v>1026</v>
      </c>
      <c r="AQ6" s="478" t="s">
        <v>1027</v>
      </c>
      <c r="AR6" s="478" t="s">
        <v>1028</v>
      </c>
      <c r="AS6" s="478" t="s">
        <v>1029</v>
      </c>
      <c r="AT6" s="478" t="s">
        <v>1030</v>
      </c>
      <c r="AU6" s="478" t="s">
        <v>1031</v>
      </c>
    </row>
    <row r="7" spans="1:47">
      <c r="A7" s="478" t="s">
        <v>1032</v>
      </c>
      <c r="B7" s="478" t="s">
        <v>1033</v>
      </c>
      <c r="C7" s="478" t="s">
        <v>1034</v>
      </c>
      <c r="D7" s="478" t="s">
        <v>1035</v>
      </c>
      <c r="E7" s="478" t="s">
        <v>1036</v>
      </c>
      <c r="F7" s="478" t="s">
        <v>1037</v>
      </c>
      <c r="G7" s="478" t="s">
        <v>1038</v>
      </c>
      <c r="H7" s="478" t="s">
        <v>1039</v>
      </c>
      <c r="I7" s="478" t="s">
        <v>1040</v>
      </c>
      <c r="J7" s="478" t="s">
        <v>1041</v>
      </c>
      <c r="K7" s="478" t="s">
        <v>1042</v>
      </c>
      <c r="L7" s="478" t="s">
        <v>1043</v>
      </c>
      <c r="M7" s="478" t="s">
        <v>1044</v>
      </c>
      <c r="N7" s="478" t="s">
        <v>1045</v>
      </c>
      <c r="O7" s="478" t="s">
        <v>1046</v>
      </c>
      <c r="P7" s="478" t="s">
        <v>1047</v>
      </c>
      <c r="Q7" s="478" t="s">
        <v>1048</v>
      </c>
      <c r="R7" s="478" t="s">
        <v>1049</v>
      </c>
      <c r="S7" s="478" t="s">
        <v>1050</v>
      </c>
      <c r="T7" s="478" t="s">
        <v>1051</v>
      </c>
      <c r="U7" s="478" t="s">
        <v>1052</v>
      </c>
      <c r="V7" s="478" t="s">
        <v>1053</v>
      </c>
      <c r="W7" s="478" t="s">
        <v>1054</v>
      </c>
      <c r="X7" s="478" t="s">
        <v>1055</v>
      </c>
      <c r="Y7" s="478" t="s">
        <v>1056</v>
      </c>
      <c r="Z7" s="478" t="s">
        <v>1057</v>
      </c>
      <c r="AA7" s="478" t="s">
        <v>1058</v>
      </c>
      <c r="AB7" s="478" t="s">
        <v>1059</v>
      </c>
      <c r="AC7" s="478" t="s">
        <v>1060</v>
      </c>
      <c r="AD7" s="478" t="s">
        <v>1061</v>
      </c>
      <c r="AE7" s="478" t="s">
        <v>1062</v>
      </c>
      <c r="AF7" s="478" t="s">
        <v>1063</v>
      </c>
      <c r="AG7" s="478" t="s">
        <v>1064</v>
      </c>
      <c r="AH7" s="478" t="s">
        <v>1065</v>
      </c>
      <c r="AI7" s="478" t="s">
        <v>1066</v>
      </c>
      <c r="AJ7" s="478" t="s">
        <v>1067</v>
      </c>
      <c r="AK7" s="478" t="s">
        <v>1068</v>
      </c>
      <c r="AL7" s="478" t="s">
        <v>1069</v>
      </c>
      <c r="AM7" s="478" t="s">
        <v>1070</v>
      </c>
      <c r="AN7" s="478" t="s">
        <v>1071</v>
      </c>
      <c r="AO7" s="478" t="s">
        <v>1072</v>
      </c>
      <c r="AP7" s="478" t="s">
        <v>1073</v>
      </c>
      <c r="AQ7" s="478" t="s">
        <v>1074</v>
      </c>
      <c r="AR7" s="478" t="s">
        <v>1075</v>
      </c>
      <c r="AS7" s="478" t="s">
        <v>1076</v>
      </c>
      <c r="AT7" s="478" t="s">
        <v>1077</v>
      </c>
      <c r="AU7" s="478" t="s">
        <v>1078</v>
      </c>
    </row>
    <row r="8" spans="1:47">
      <c r="A8" s="478" t="s">
        <v>1079</v>
      </c>
      <c r="B8" s="478" t="s">
        <v>1080</v>
      </c>
      <c r="C8" s="478" t="s">
        <v>1081</v>
      </c>
      <c r="D8" s="478" t="s">
        <v>1082</v>
      </c>
      <c r="E8" s="478" t="s">
        <v>1083</v>
      </c>
      <c r="F8" s="478" t="s">
        <v>1084</v>
      </c>
      <c r="G8" s="478" t="s">
        <v>1085</v>
      </c>
      <c r="H8" s="478" t="s">
        <v>1086</v>
      </c>
      <c r="I8" s="478" t="s">
        <v>1087</v>
      </c>
      <c r="J8" s="478" t="s">
        <v>1088</v>
      </c>
      <c r="K8" s="478" t="s">
        <v>1089</v>
      </c>
      <c r="L8" s="478" t="s">
        <v>1090</v>
      </c>
      <c r="M8" s="478" t="s">
        <v>1091</v>
      </c>
      <c r="N8" s="478" t="s">
        <v>1092</v>
      </c>
      <c r="O8" s="478" t="s">
        <v>1093</v>
      </c>
      <c r="P8" s="478" t="s">
        <v>1094</v>
      </c>
      <c r="Q8" s="478" t="s">
        <v>1095</v>
      </c>
      <c r="R8" s="478" t="s">
        <v>1096</v>
      </c>
      <c r="S8" s="478" t="s">
        <v>1097</v>
      </c>
      <c r="T8" s="478" t="s">
        <v>1098</v>
      </c>
      <c r="U8" s="478" t="s">
        <v>1099</v>
      </c>
      <c r="V8" s="478" t="s">
        <v>1100</v>
      </c>
      <c r="W8" s="478" t="s">
        <v>1101</v>
      </c>
      <c r="X8" s="478" t="s">
        <v>1102</v>
      </c>
      <c r="Y8" s="478" t="s">
        <v>1103</v>
      </c>
      <c r="Z8" s="478" t="s">
        <v>1104</v>
      </c>
      <c r="AA8" s="478" t="s">
        <v>1105</v>
      </c>
      <c r="AB8" s="478" t="s">
        <v>1106</v>
      </c>
      <c r="AC8" s="478" t="s">
        <v>1107</v>
      </c>
      <c r="AD8" s="478" t="s">
        <v>1108</v>
      </c>
      <c r="AE8" s="478" t="s">
        <v>1109</v>
      </c>
      <c r="AF8" s="478" t="s">
        <v>1110</v>
      </c>
      <c r="AG8" s="478" t="s">
        <v>1111</v>
      </c>
      <c r="AH8" s="478" t="s">
        <v>1112</v>
      </c>
      <c r="AI8" s="478" t="s">
        <v>1113</v>
      </c>
      <c r="AJ8" s="478" t="s">
        <v>1114</v>
      </c>
      <c r="AK8" s="478" t="s">
        <v>1115</v>
      </c>
      <c r="AL8" s="478" t="s">
        <v>1116</v>
      </c>
      <c r="AM8" s="478" t="s">
        <v>1117</v>
      </c>
      <c r="AN8" s="478" t="s">
        <v>1118</v>
      </c>
      <c r="AO8" s="478" t="s">
        <v>1119</v>
      </c>
      <c r="AP8" s="478" t="s">
        <v>1120</v>
      </c>
      <c r="AQ8" s="478" t="s">
        <v>1121</v>
      </c>
      <c r="AR8" s="478" t="s">
        <v>1122</v>
      </c>
      <c r="AS8" s="478" t="s">
        <v>1123</v>
      </c>
      <c r="AT8" s="478" t="s">
        <v>1124</v>
      </c>
      <c r="AU8" s="478" t="s">
        <v>1125</v>
      </c>
    </row>
    <row r="9" spans="1:47">
      <c r="A9" s="478" t="s">
        <v>1126</v>
      </c>
      <c r="B9" s="478" t="s">
        <v>1127</v>
      </c>
      <c r="C9" s="478" t="s">
        <v>1128</v>
      </c>
      <c r="D9" s="478" t="s">
        <v>1129</v>
      </c>
      <c r="E9" s="478" t="s">
        <v>1130</v>
      </c>
      <c r="F9" s="478" t="s">
        <v>1131</v>
      </c>
      <c r="G9" s="478" t="s">
        <v>1132</v>
      </c>
      <c r="H9" s="478" t="s">
        <v>1133</v>
      </c>
      <c r="I9" s="478" t="s">
        <v>1134</v>
      </c>
      <c r="J9" s="478" t="s">
        <v>1135</v>
      </c>
      <c r="K9" s="478" t="s">
        <v>1136</v>
      </c>
      <c r="L9" s="478" t="s">
        <v>1137</v>
      </c>
      <c r="M9" s="478" t="s">
        <v>1138</v>
      </c>
      <c r="N9" s="478" t="s">
        <v>1139</v>
      </c>
      <c r="O9" s="478" t="s">
        <v>1140</v>
      </c>
      <c r="P9" s="478" t="s">
        <v>1141</v>
      </c>
      <c r="Q9" s="478" t="s">
        <v>1142</v>
      </c>
      <c r="R9" s="478" t="s">
        <v>1143</v>
      </c>
      <c r="S9" s="478" t="s">
        <v>1144</v>
      </c>
      <c r="T9" s="478" t="s">
        <v>1145</v>
      </c>
      <c r="U9" s="478" t="s">
        <v>1146</v>
      </c>
      <c r="V9" s="478" t="s">
        <v>1147</v>
      </c>
      <c r="W9" s="478" t="s">
        <v>1148</v>
      </c>
      <c r="X9" s="478" t="s">
        <v>1149</v>
      </c>
      <c r="Y9" s="478" t="s">
        <v>1150</v>
      </c>
      <c r="Z9" s="478" t="s">
        <v>1151</v>
      </c>
      <c r="AA9" s="478" t="s">
        <v>1152</v>
      </c>
      <c r="AB9" s="478" t="s">
        <v>1153</v>
      </c>
      <c r="AC9" s="478" t="s">
        <v>1154</v>
      </c>
      <c r="AD9" s="478" t="s">
        <v>1155</v>
      </c>
      <c r="AE9" s="478" t="s">
        <v>1156</v>
      </c>
      <c r="AF9" s="478" t="s">
        <v>1157</v>
      </c>
      <c r="AG9" s="478" t="s">
        <v>1158</v>
      </c>
      <c r="AH9" s="478" t="s">
        <v>1159</v>
      </c>
      <c r="AI9" s="478" t="s">
        <v>1160</v>
      </c>
      <c r="AJ9" s="478" t="s">
        <v>1161</v>
      </c>
      <c r="AK9" s="478" t="s">
        <v>1162</v>
      </c>
      <c r="AL9" s="478" t="s">
        <v>1163</v>
      </c>
      <c r="AM9" s="478" t="s">
        <v>1164</v>
      </c>
      <c r="AN9" s="478" t="s">
        <v>1165</v>
      </c>
      <c r="AO9" s="478" t="s">
        <v>1166</v>
      </c>
      <c r="AP9" s="478" t="s">
        <v>1167</v>
      </c>
      <c r="AQ9" s="478" t="s">
        <v>1168</v>
      </c>
      <c r="AR9" s="478" t="s">
        <v>1169</v>
      </c>
      <c r="AS9" s="478" t="s">
        <v>1170</v>
      </c>
      <c r="AT9" s="478" t="s">
        <v>1171</v>
      </c>
      <c r="AU9" s="478" t="s">
        <v>1172</v>
      </c>
    </row>
    <row r="10" spans="1:47">
      <c r="A10" s="478" t="s">
        <v>1173</v>
      </c>
      <c r="B10" s="478" t="s">
        <v>1174</v>
      </c>
      <c r="C10" s="478" t="s">
        <v>1175</v>
      </c>
      <c r="D10" s="478" t="s">
        <v>1176</v>
      </c>
      <c r="E10" s="478" t="s">
        <v>1177</v>
      </c>
      <c r="F10" s="478" t="s">
        <v>1178</v>
      </c>
      <c r="G10" s="478" t="s">
        <v>1179</v>
      </c>
      <c r="H10" s="478" t="s">
        <v>1180</v>
      </c>
      <c r="I10" s="478" t="s">
        <v>1181</v>
      </c>
      <c r="J10" s="478" t="s">
        <v>1182</v>
      </c>
      <c r="K10" s="478" t="s">
        <v>1183</v>
      </c>
      <c r="L10" s="478" t="s">
        <v>1184</v>
      </c>
      <c r="M10" s="478" t="s">
        <v>1185</v>
      </c>
      <c r="N10" s="478" t="s">
        <v>1186</v>
      </c>
      <c r="O10" s="478" t="s">
        <v>1187</v>
      </c>
      <c r="P10" s="478" t="s">
        <v>1188</v>
      </c>
      <c r="Q10" s="478" t="s">
        <v>1189</v>
      </c>
      <c r="R10" s="478" t="s">
        <v>1190</v>
      </c>
      <c r="S10" s="478" t="s">
        <v>1191</v>
      </c>
      <c r="T10" s="478" t="s">
        <v>1192</v>
      </c>
      <c r="U10" s="478" t="s">
        <v>1193</v>
      </c>
      <c r="V10" s="478" t="s">
        <v>1194</v>
      </c>
      <c r="W10" s="478" t="s">
        <v>1195</v>
      </c>
      <c r="X10" s="478" t="s">
        <v>1196</v>
      </c>
      <c r="Y10" s="478" t="s">
        <v>1197</v>
      </c>
      <c r="Z10" s="478" t="s">
        <v>1198</v>
      </c>
      <c r="AA10" s="478" t="s">
        <v>1199</v>
      </c>
      <c r="AB10" s="478" t="s">
        <v>1200</v>
      </c>
      <c r="AC10" s="478" t="s">
        <v>1201</v>
      </c>
      <c r="AD10" s="478" t="s">
        <v>1202</v>
      </c>
      <c r="AE10" s="478" t="s">
        <v>1203</v>
      </c>
      <c r="AF10" s="478" t="s">
        <v>1204</v>
      </c>
      <c r="AG10" s="478" t="s">
        <v>1205</v>
      </c>
      <c r="AH10" s="478" t="s">
        <v>1206</v>
      </c>
      <c r="AI10" s="478" t="s">
        <v>1207</v>
      </c>
      <c r="AJ10" s="478" t="s">
        <v>1208</v>
      </c>
      <c r="AK10" s="478" t="s">
        <v>1209</v>
      </c>
      <c r="AL10" s="478" t="s">
        <v>1210</v>
      </c>
      <c r="AM10" s="478" t="s">
        <v>1211</v>
      </c>
      <c r="AN10" s="478" t="s">
        <v>1212</v>
      </c>
      <c r="AO10" s="478" t="s">
        <v>1213</v>
      </c>
      <c r="AP10" s="478" t="s">
        <v>1214</v>
      </c>
      <c r="AQ10" s="478" t="s">
        <v>1215</v>
      </c>
      <c r="AR10" s="478" t="s">
        <v>1216</v>
      </c>
      <c r="AS10" s="478" t="s">
        <v>1217</v>
      </c>
      <c r="AT10" s="478" t="s">
        <v>1218</v>
      </c>
      <c r="AU10" s="478" t="s">
        <v>1219</v>
      </c>
    </row>
    <row r="11" spans="1:47">
      <c r="A11" s="478" t="s">
        <v>1220</v>
      </c>
      <c r="B11" s="478" t="s">
        <v>1221</v>
      </c>
      <c r="C11" s="478" t="s">
        <v>1222</v>
      </c>
      <c r="D11" s="478" t="s">
        <v>1223</v>
      </c>
      <c r="E11" s="478" t="s">
        <v>1224</v>
      </c>
      <c r="F11" s="478" t="s">
        <v>1225</v>
      </c>
      <c r="G11" s="480" t="s">
        <v>1226</v>
      </c>
      <c r="H11" s="478" t="s">
        <v>1227</v>
      </c>
      <c r="I11" s="478" t="s">
        <v>1228</v>
      </c>
      <c r="J11" s="478" t="s">
        <v>1229</v>
      </c>
      <c r="K11" s="478" t="s">
        <v>1230</v>
      </c>
      <c r="L11" s="478" t="s">
        <v>1231</v>
      </c>
      <c r="M11" s="478" t="s">
        <v>1232</v>
      </c>
      <c r="N11" s="478" t="s">
        <v>1233</v>
      </c>
      <c r="O11" s="478" t="s">
        <v>1234</v>
      </c>
      <c r="P11" s="478" t="s">
        <v>1235</v>
      </c>
      <c r="Q11" s="478" t="s">
        <v>1236</v>
      </c>
      <c r="R11" s="478" t="s">
        <v>1237</v>
      </c>
      <c r="S11" s="478" t="s">
        <v>1238</v>
      </c>
      <c r="T11" s="478" t="s">
        <v>1239</v>
      </c>
      <c r="U11" s="478" t="s">
        <v>1240</v>
      </c>
      <c r="V11" s="478" t="s">
        <v>1241</v>
      </c>
      <c r="W11" s="478" t="s">
        <v>1242</v>
      </c>
      <c r="X11" s="478" t="s">
        <v>1243</v>
      </c>
      <c r="Y11" s="478" t="s">
        <v>1244</v>
      </c>
      <c r="Z11" s="478" t="s">
        <v>1245</v>
      </c>
      <c r="AA11" s="478" t="s">
        <v>1246</v>
      </c>
      <c r="AB11" s="478" t="s">
        <v>1247</v>
      </c>
      <c r="AC11" s="478" t="s">
        <v>1248</v>
      </c>
      <c r="AD11" s="478" t="s">
        <v>1249</v>
      </c>
      <c r="AE11" s="478" t="s">
        <v>1250</v>
      </c>
      <c r="AF11" s="478" t="s">
        <v>1251</v>
      </c>
      <c r="AG11" s="478" t="s">
        <v>1252</v>
      </c>
      <c r="AH11" s="478" t="s">
        <v>1253</v>
      </c>
      <c r="AI11" s="478" t="s">
        <v>1254</v>
      </c>
      <c r="AJ11" s="478" t="s">
        <v>1255</v>
      </c>
      <c r="AK11" s="478" t="s">
        <v>1256</v>
      </c>
      <c r="AL11" s="478" t="s">
        <v>1257</v>
      </c>
      <c r="AM11" s="478" t="s">
        <v>1258</v>
      </c>
      <c r="AN11" s="478" t="s">
        <v>1259</v>
      </c>
      <c r="AO11" s="478" t="s">
        <v>1260</v>
      </c>
      <c r="AP11" s="478" t="s">
        <v>1261</v>
      </c>
      <c r="AQ11" s="478" t="s">
        <v>1262</v>
      </c>
      <c r="AR11" s="478" t="s">
        <v>1263</v>
      </c>
      <c r="AS11" s="478" t="s">
        <v>1264</v>
      </c>
      <c r="AT11" s="478" t="s">
        <v>1265</v>
      </c>
      <c r="AU11" s="478" t="s">
        <v>1266</v>
      </c>
    </row>
    <row r="12" spans="1:47">
      <c r="A12" s="478" t="s">
        <v>1267</v>
      </c>
      <c r="B12" s="478" t="s">
        <v>1268</v>
      </c>
      <c r="C12" s="478" t="s">
        <v>1269</v>
      </c>
      <c r="D12" s="478" t="s">
        <v>1270</v>
      </c>
      <c r="E12" s="478" t="s">
        <v>1271</v>
      </c>
      <c r="F12" s="478" t="s">
        <v>1272</v>
      </c>
      <c r="G12" s="478" t="s">
        <v>1273</v>
      </c>
      <c r="H12" s="478" t="s">
        <v>1274</v>
      </c>
      <c r="I12" s="478" t="s">
        <v>1275</v>
      </c>
      <c r="J12" s="478" t="s">
        <v>1276</v>
      </c>
      <c r="K12" s="478" t="s">
        <v>1277</v>
      </c>
      <c r="L12" s="478" t="s">
        <v>1278</v>
      </c>
      <c r="M12" s="478" t="s">
        <v>1279</v>
      </c>
      <c r="N12" s="478" t="s">
        <v>1280</v>
      </c>
      <c r="O12" s="478" t="s">
        <v>1281</v>
      </c>
      <c r="P12" s="478" t="s">
        <v>1282</v>
      </c>
      <c r="Q12" s="478" t="s">
        <v>1283</v>
      </c>
      <c r="R12" s="478" t="s">
        <v>1284</v>
      </c>
      <c r="S12" s="478" t="s">
        <v>1285</v>
      </c>
      <c r="T12" s="478" t="s">
        <v>1286</v>
      </c>
      <c r="U12" s="478" t="s">
        <v>1287</v>
      </c>
      <c r="V12" s="478" t="s">
        <v>1288</v>
      </c>
      <c r="W12" s="478" t="s">
        <v>1289</v>
      </c>
      <c r="X12" s="478" t="s">
        <v>1290</v>
      </c>
      <c r="Y12" s="478" t="s">
        <v>1291</v>
      </c>
      <c r="Z12" s="478" t="s">
        <v>1292</v>
      </c>
      <c r="AA12" s="478" t="s">
        <v>1293</v>
      </c>
      <c r="AB12" s="478" t="s">
        <v>1294</v>
      </c>
      <c r="AC12" s="478" t="s">
        <v>1295</v>
      </c>
      <c r="AD12" s="478" t="s">
        <v>1296</v>
      </c>
      <c r="AE12" s="478" t="s">
        <v>1297</v>
      </c>
      <c r="AF12" s="478" t="s">
        <v>1298</v>
      </c>
      <c r="AG12" s="478" t="s">
        <v>1299</v>
      </c>
      <c r="AH12" s="478" t="s">
        <v>1300</v>
      </c>
      <c r="AI12" s="478" t="s">
        <v>1301</v>
      </c>
      <c r="AJ12" s="478" t="s">
        <v>1302</v>
      </c>
      <c r="AK12" s="478" t="s">
        <v>1303</v>
      </c>
      <c r="AL12" s="478" t="s">
        <v>1304</v>
      </c>
      <c r="AM12" s="478" t="s">
        <v>1305</v>
      </c>
      <c r="AN12" s="478" t="s">
        <v>1306</v>
      </c>
      <c r="AO12" s="478" t="s">
        <v>1307</v>
      </c>
      <c r="AP12" s="478" t="s">
        <v>1308</v>
      </c>
      <c r="AQ12" s="478" t="s">
        <v>1309</v>
      </c>
      <c r="AR12" s="478" t="s">
        <v>1310</v>
      </c>
      <c r="AS12" s="478" t="s">
        <v>1311</v>
      </c>
      <c r="AT12" s="478" t="s">
        <v>1312</v>
      </c>
      <c r="AU12" s="478" t="s">
        <v>1313</v>
      </c>
    </row>
    <row r="13" spans="1:47">
      <c r="A13" s="478" t="s">
        <v>1314</v>
      </c>
      <c r="B13" s="478" t="s">
        <v>1315</v>
      </c>
      <c r="C13" s="478" t="s">
        <v>1316</v>
      </c>
      <c r="D13" s="478" t="s">
        <v>1317</v>
      </c>
      <c r="E13" s="478" t="s">
        <v>1318</v>
      </c>
      <c r="F13" s="478" t="s">
        <v>1319</v>
      </c>
      <c r="G13" s="478" t="s">
        <v>1320</v>
      </c>
      <c r="H13" s="478" t="s">
        <v>1321</v>
      </c>
      <c r="I13" s="478" t="s">
        <v>1322</v>
      </c>
      <c r="J13" s="478" t="s">
        <v>1323</v>
      </c>
      <c r="K13" s="478" t="s">
        <v>1324</v>
      </c>
      <c r="L13" s="478" t="s">
        <v>1325</v>
      </c>
      <c r="M13" s="478" t="s">
        <v>1326</v>
      </c>
      <c r="N13" s="478" t="s">
        <v>1327</v>
      </c>
      <c r="O13" s="478" t="s">
        <v>1328</v>
      </c>
      <c r="P13" s="478" t="s">
        <v>1329</v>
      </c>
      <c r="Q13" s="478" t="s">
        <v>1330</v>
      </c>
      <c r="R13" s="478" t="s">
        <v>1331</v>
      </c>
      <c r="S13" s="478" t="s">
        <v>1332</v>
      </c>
      <c r="T13" s="478" t="s">
        <v>1333</v>
      </c>
      <c r="U13" s="478" t="s">
        <v>1334</v>
      </c>
      <c r="V13" s="478" t="s">
        <v>1335</v>
      </c>
      <c r="W13" s="478" t="s">
        <v>1336</v>
      </c>
      <c r="X13" s="478" t="s">
        <v>1337</v>
      </c>
      <c r="Y13" s="478" t="s">
        <v>1338</v>
      </c>
      <c r="Z13" s="478" t="s">
        <v>1339</v>
      </c>
      <c r="AA13" s="478" t="s">
        <v>1340</v>
      </c>
      <c r="AB13" s="478" t="s">
        <v>1341</v>
      </c>
      <c r="AC13" s="478" t="s">
        <v>1342</v>
      </c>
      <c r="AD13" s="478" t="s">
        <v>1343</v>
      </c>
      <c r="AE13" s="478" t="s">
        <v>1344</v>
      </c>
      <c r="AF13" s="478" t="s">
        <v>1345</v>
      </c>
      <c r="AG13" s="478" t="s">
        <v>1346</v>
      </c>
      <c r="AH13" s="478" t="s">
        <v>1347</v>
      </c>
      <c r="AI13" s="478" t="s">
        <v>1348</v>
      </c>
      <c r="AJ13" s="478" t="s">
        <v>1349</v>
      </c>
      <c r="AK13" s="478" t="s">
        <v>1350</v>
      </c>
      <c r="AL13" s="478" t="s">
        <v>1351</v>
      </c>
      <c r="AM13" s="478" t="s">
        <v>1352</v>
      </c>
      <c r="AN13" s="478" t="s">
        <v>1353</v>
      </c>
      <c r="AO13" s="478" t="s">
        <v>1354</v>
      </c>
      <c r="AP13" s="478" t="s">
        <v>1355</v>
      </c>
      <c r="AQ13" s="478" t="s">
        <v>1356</v>
      </c>
      <c r="AR13" s="478" t="s">
        <v>1357</v>
      </c>
      <c r="AS13" s="478" t="s">
        <v>1358</v>
      </c>
      <c r="AT13" s="478" t="s">
        <v>1359</v>
      </c>
      <c r="AU13" s="478" t="s">
        <v>1360</v>
      </c>
    </row>
    <row r="14" spans="1:47">
      <c r="A14" s="478" t="s">
        <v>1361</v>
      </c>
      <c r="B14" s="478" t="s">
        <v>1362</v>
      </c>
      <c r="C14" s="478" t="s">
        <v>1363</v>
      </c>
      <c r="D14" s="478" t="s">
        <v>1364</v>
      </c>
      <c r="E14" s="478" t="s">
        <v>1365</v>
      </c>
      <c r="F14" s="478" t="s">
        <v>1366</v>
      </c>
      <c r="G14" s="478" t="s">
        <v>1367</v>
      </c>
      <c r="H14" s="478" t="s">
        <v>1368</v>
      </c>
      <c r="I14" s="478" t="s">
        <v>1369</v>
      </c>
      <c r="J14" s="478" t="s">
        <v>1370</v>
      </c>
      <c r="K14" s="478" t="s">
        <v>1371</v>
      </c>
      <c r="L14" s="478" t="s">
        <v>1372</v>
      </c>
      <c r="M14" s="478" t="s">
        <v>1373</v>
      </c>
      <c r="N14" s="478" t="s">
        <v>1374</v>
      </c>
      <c r="O14" s="478" t="s">
        <v>1375</v>
      </c>
      <c r="P14" s="478" t="s">
        <v>1376</v>
      </c>
      <c r="Q14" s="478" t="s">
        <v>1377</v>
      </c>
      <c r="R14" s="478" t="s">
        <v>1378</v>
      </c>
      <c r="S14" s="478" t="s">
        <v>1379</v>
      </c>
      <c r="T14" s="478" t="s">
        <v>1380</v>
      </c>
      <c r="U14" s="478" t="s">
        <v>1381</v>
      </c>
      <c r="V14" s="478" t="s">
        <v>1382</v>
      </c>
      <c r="W14" s="478" t="s">
        <v>1383</v>
      </c>
      <c r="X14" s="478" t="s">
        <v>1384</v>
      </c>
      <c r="Y14" s="478" t="s">
        <v>1385</v>
      </c>
      <c r="Z14" s="478" t="s">
        <v>1386</v>
      </c>
      <c r="AA14" s="478" t="s">
        <v>1387</v>
      </c>
      <c r="AB14" s="478" t="s">
        <v>1388</v>
      </c>
      <c r="AC14" s="478" t="s">
        <v>1389</v>
      </c>
      <c r="AD14" s="478" t="s">
        <v>1390</v>
      </c>
      <c r="AE14" s="478" t="s">
        <v>1391</v>
      </c>
      <c r="AF14" s="478" t="s">
        <v>1392</v>
      </c>
      <c r="AG14" s="478" t="s">
        <v>1393</v>
      </c>
      <c r="AH14" s="478" t="s">
        <v>1394</v>
      </c>
      <c r="AI14" s="478" t="s">
        <v>1395</v>
      </c>
      <c r="AJ14" s="478" t="s">
        <v>1396</v>
      </c>
      <c r="AK14" s="478" t="s">
        <v>1397</v>
      </c>
      <c r="AL14" s="478" t="s">
        <v>1398</v>
      </c>
      <c r="AM14" s="478" t="s">
        <v>1399</v>
      </c>
      <c r="AN14" s="478" t="s">
        <v>1400</v>
      </c>
      <c r="AO14" s="478" t="s">
        <v>1401</v>
      </c>
      <c r="AP14" s="478" t="s">
        <v>1402</v>
      </c>
      <c r="AQ14" s="478" t="s">
        <v>1403</v>
      </c>
      <c r="AR14" s="478" t="s">
        <v>1404</v>
      </c>
      <c r="AS14" s="478" t="s">
        <v>1405</v>
      </c>
      <c r="AT14" s="478" t="s">
        <v>1406</v>
      </c>
      <c r="AU14" s="478" t="s">
        <v>1407</v>
      </c>
    </row>
    <row r="15" spans="1:47">
      <c r="A15" s="478" t="s">
        <v>1408</v>
      </c>
      <c r="B15" s="478" t="s">
        <v>1409</v>
      </c>
      <c r="C15" s="478" t="s">
        <v>1410</v>
      </c>
      <c r="D15" s="478" t="s">
        <v>1411</v>
      </c>
      <c r="E15" s="478" t="s">
        <v>1412</v>
      </c>
      <c r="F15" s="478" t="s">
        <v>1413</v>
      </c>
      <c r="G15" s="478" t="s">
        <v>1414</v>
      </c>
      <c r="H15" s="478" t="s">
        <v>1415</v>
      </c>
      <c r="I15" s="478" t="s">
        <v>1416</v>
      </c>
      <c r="J15" s="478" t="s">
        <v>1417</v>
      </c>
      <c r="K15" s="478" t="s">
        <v>1418</v>
      </c>
      <c r="L15" s="478" t="s">
        <v>1419</v>
      </c>
      <c r="M15" s="478" t="s">
        <v>1420</v>
      </c>
      <c r="N15" s="478" t="s">
        <v>1421</v>
      </c>
      <c r="O15" s="478" t="s">
        <v>1422</v>
      </c>
      <c r="P15" s="478" t="s">
        <v>1423</v>
      </c>
      <c r="Q15" s="478" t="s">
        <v>1424</v>
      </c>
      <c r="R15" s="478" t="s">
        <v>1425</v>
      </c>
      <c r="S15" s="478" t="s">
        <v>1426</v>
      </c>
      <c r="T15" s="478" t="s">
        <v>1427</v>
      </c>
      <c r="U15" s="478" t="s">
        <v>1428</v>
      </c>
      <c r="V15" s="478" t="s">
        <v>1429</v>
      </c>
      <c r="W15" s="478" t="s">
        <v>1430</v>
      </c>
      <c r="X15" s="478" t="s">
        <v>1431</v>
      </c>
      <c r="Y15" s="478" t="s">
        <v>1432</v>
      </c>
      <c r="Z15" s="478" t="s">
        <v>1433</v>
      </c>
      <c r="AA15" s="478" t="s">
        <v>1434</v>
      </c>
      <c r="AB15" s="478" t="s">
        <v>1435</v>
      </c>
      <c r="AC15" s="478" t="s">
        <v>1436</v>
      </c>
      <c r="AD15" s="478" t="s">
        <v>1437</v>
      </c>
      <c r="AE15" s="478" t="s">
        <v>1438</v>
      </c>
      <c r="AF15" s="478" t="s">
        <v>1439</v>
      </c>
      <c r="AG15" s="478" t="s">
        <v>1440</v>
      </c>
      <c r="AH15" s="478" t="s">
        <v>1441</v>
      </c>
      <c r="AI15" s="478" t="s">
        <v>1442</v>
      </c>
      <c r="AJ15" s="478" t="s">
        <v>1443</v>
      </c>
      <c r="AK15" s="478" t="s">
        <v>1444</v>
      </c>
      <c r="AL15" s="478" t="s">
        <v>1445</v>
      </c>
      <c r="AM15" s="478" t="s">
        <v>1446</v>
      </c>
      <c r="AN15" s="478" t="s">
        <v>1447</v>
      </c>
      <c r="AO15" s="478" t="s">
        <v>1448</v>
      </c>
      <c r="AP15" s="478" t="s">
        <v>1449</v>
      </c>
      <c r="AQ15" s="478" t="s">
        <v>1450</v>
      </c>
      <c r="AR15" s="478" t="s">
        <v>1451</v>
      </c>
      <c r="AS15" s="478" t="s">
        <v>1452</v>
      </c>
      <c r="AT15" s="478" t="s">
        <v>1453</v>
      </c>
      <c r="AU15" s="478" t="s">
        <v>1454</v>
      </c>
    </row>
    <row r="16" spans="1:47">
      <c r="A16" s="478" t="s">
        <v>1455</v>
      </c>
      <c r="B16" s="478" t="s">
        <v>1456</v>
      </c>
      <c r="C16" s="478" t="s">
        <v>110848</v>
      </c>
      <c r="D16" s="478" t="s">
        <v>110849</v>
      </c>
      <c r="E16" s="478" t="s">
        <v>1457</v>
      </c>
      <c r="F16" s="478" t="s">
        <v>1458</v>
      </c>
      <c r="G16" s="478" t="s">
        <v>1459</v>
      </c>
      <c r="H16" s="478" t="s">
        <v>1460</v>
      </c>
      <c r="I16" s="478" t="s">
        <v>1461</v>
      </c>
      <c r="J16" s="478" t="s">
        <v>1462</v>
      </c>
      <c r="K16" s="478" t="s">
        <v>1463</v>
      </c>
      <c r="L16" s="478" t="s">
        <v>1464</v>
      </c>
      <c r="M16" s="478" t="s">
        <v>1465</v>
      </c>
      <c r="N16" s="478" t="s">
        <v>1466</v>
      </c>
      <c r="O16" s="478" t="s">
        <v>1467</v>
      </c>
      <c r="P16" s="478" t="s">
        <v>1468</v>
      </c>
      <c r="Q16" s="478" t="s">
        <v>1469</v>
      </c>
      <c r="R16" s="478" t="s">
        <v>1470</v>
      </c>
      <c r="S16" s="478" t="s">
        <v>1471</v>
      </c>
      <c r="T16" s="478" t="s">
        <v>1472</v>
      </c>
      <c r="U16" s="478" t="s">
        <v>1473</v>
      </c>
      <c r="V16" s="478" t="s">
        <v>1474</v>
      </c>
      <c r="W16" s="478" t="s">
        <v>1475</v>
      </c>
      <c r="X16" s="478" t="s">
        <v>1476</v>
      </c>
      <c r="Y16" s="478" t="s">
        <v>1477</v>
      </c>
      <c r="Z16" s="478" t="s">
        <v>1478</v>
      </c>
      <c r="AA16" s="478" t="s">
        <v>1479</v>
      </c>
      <c r="AB16" s="478" t="s">
        <v>1480</v>
      </c>
      <c r="AC16" s="478" t="s">
        <v>1481</v>
      </c>
      <c r="AD16" s="478" t="s">
        <v>1482</v>
      </c>
      <c r="AE16" s="478" t="s">
        <v>1483</v>
      </c>
      <c r="AF16" s="478" t="s">
        <v>1484</v>
      </c>
      <c r="AG16" s="478" t="s">
        <v>1485</v>
      </c>
      <c r="AH16" s="478" t="s">
        <v>1486</v>
      </c>
      <c r="AI16" s="478" t="s">
        <v>1487</v>
      </c>
      <c r="AJ16" s="478" t="s">
        <v>1488</v>
      </c>
      <c r="AK16" s="478" t="s">
        <v>1489</v>
      </c>
      <c r="AL16" s="478" t="s">
        <v>1490</v>
      </c>
      <c r="AM16" s="478" t="s">
        <v>1491</v>
      </c>
      <c r="AN16" s="478" t="s">
        <v>1492</v>
      </c>
      <c r="AO16" s="478" t="s">
        <v>1493</v>
      </c>
      <c r="AP16" s="478" t="s">
        <v>1494</v>
      </c>
      <c r="AQ16" s="478" t="s">
        <v>1495</v>
      </c>
      <c r="AR16" s="478" t="s">
        <v>1496</v>
      </c>
      <c r="AS16" s="478" t="s">
        <v>1497</v>
      </c>
      <c r="AT16" s="478" t="s">
        <v>1498</v>
      </c>
      <c r="AU16" s="478" t="s">
        <v>1499</v>
      </c>
    </row>
    <row r="17" spans="1:47">
      <c r="A17" s="478" t="s">
        <v>1500</v>
      </c>
      <c r="B17" s="478" t="s">
        <v>1501</v>
      </c>
      <c r="C17" s="478" t="s">
        <v>1502</v>
      </c>
      <c r="D17" s="478" t="s">
        <v>1503</v>
      </c>
      <c r="E17" s="478" t="s">
        <v>1504</v>
      </c>
      <c r="F17" s="478" t="s">
        <v>1505</v>
      </c>
      <c r="G17" s="478" t="s">
        <v>1506</v>
      </c>
      <c r="H17" s="478" t="s">
        <v>1507</v>
      </c>
      <c r="I17" s="478" t="s">
        <v>1508</v>
      </c>
      <c r="J17" s="478" t="s">
        <v>1509</v>
      </c>
      <c r="K17" s="478" t="s">
        <v>1510</v>
      </c>
      <c r="L17" s="478" t="s">
        <v>1511</v>
      </c>
      <c r="M17" s="478" t="s">
        <v>1512</v>
      </c>
      <c r="N17" s="478" t="s">
        <v>1513</v>
      </c>
      <c r="O17" s="478" t="s">
        <v>1514</v>
      </c>
      <c r="P17" s="478" t="s">
        <v>1515</v>
      </c>
      <c r="Q17" s="478" t="s">
        <v>1516</v>
      </c>
      <c r="R17" s="478" t="s">
        <v>1517</v>
      </c>
      <c r="S17" s="478" t="s">
        <v>1518</v>
      </c>
      <c r="T17" s="478" t="s">
        <v>1519</v>
      </c>
      <c r="U17" s="478" t="s">
        <v>1520</v>
      </c>
      <c r="V17" s="478" t="s">
        <v>1521</v>
      </c>
      <c r="W17" s="478" t="s">
        <v>1522</v>
      </c>
      <c r="X17" s="478" t="s">
        <v>1523</v>
      </c>
      <c r="Y17" s="478" t="s">
        <v>1524</v>
      </c>
      <c r="Z17" s="478" t="s">
        <v>1525</v>
      </c>
      <c r="AA17" s="478" t="s">
        <v>1526</v>
      </c>
      <c r="AB17" s="478" t="s">
        <v>1527</v>
      </c>
      <c r="AC17" s="478" t="s">
        <v>1528</v>
      </c>
      <c r="AD17" s="478" t="s">
        <v>1529</v>
      </c>
      <c r="AE17" s="478" t="s">
        <v>1530</v>
      </c>
      <c r="AF17" s="478" t="s">
        <v>1531</v>
      </c>
      <c r="AG17" s="478" t="s">
        <v>1532</v>
      </c>
      <c r="AH17" s="478" t="s">
        <v>1533</v>
      </c>
      <c r="AI17" s="478" t="s">
        <v>1534</v>
      </c>
      <c r="AJ17" s="478" t="s">
        <v>1535</v>
      </c>
      <c r="AK17" s="478" t="s">
        <v>1536</v>
      </c>
      <c r="AL17" s="478" t="s">
        <v>1537</v>
      </c>
      <c r="AM17" s="478" t="s">
        <v>1538</v>
      </c>
      <c r="AN17" s="478" t="s">
        <v>1539</v>
      </c>
      <c r="AO17" s="478" t="s">
        <v>1540</v>
      </c>
      <c r="AP17" s="478" t="s">
        <v>1541</v>
      </c>
      <c r="AQ17" s="478" t="s">
        <v>1542</v>
      </c>
      <c r="AR17" s="478" t="s">
        <v>1543</v>
      </c>
      <c r="AS17" s="478" t="s">
        <v>1544</v>
      </c>
      <c r="AT17" s="478" t="s">
        <v>1545</v>
      </c>
      <c r="AU17" s="478" t="s">
        <v>1546</v>
      </c>
    </row>
    <row r="18" spans="1:47">
      <c r="A18" s="478" t="s">
        <v>1547</v>
      </c>
      <c r="B18" s="478" t="s">
        <v>1548</v>
      </c>
      <c r="C18" s="478" t="s">
        <v>1549</v>
      </c>
      <c r="D18" s="478" t="s">
        <v>1550</v>
      </c>
      <c r="E18" s="478" t="s">
        <v>1551</v>
      </c>
      <c r="F18" s="478" t="s">
        <v>1552</v>
      </c>
      <c r="G18" s="478" t="s">
        <v>1553</v>
      </c>
      <c r="H18" s="478" t="s">
        <v>1554</v>
      </c>
      <c r="I18" s="478" t="s">
        <v>1555</v>
      </c>
      <c r="J18" s="478" t="s">
        <v>1556</v>
      </c>
      <c r="K18" s="478" t="s">
        <v>1557</v>
      </c>
      <c r="L18" s="478" t="s">
        <v>1558</v>
      </c>
      <c r="M18" s="478" t="s">
        <v>1559</v>
      </c>
      <c r="N18" s="478" t="s">
        <v>1560</v>
      </c>
      <c r="O18" s="478" t="s">
        <v>1561</v>
      </c>
      <c r="Q18" s="478" t="s">
        <v>1562</v>
      </c>
      <c r="R18" s="478" t="s">
        <v>1563</v>
      </c>
      <c r="S18" s="478" t="s">
        <v>1564</v>
      </c>
      <c r="T18" s="478" t="s">
        <v>1565</v>
      </c>
      <c r="U18" s="478" t="s">
        <v>1566</v>
      </c>
      <c r="V18" s="478" t="s">
        <v>1567</v>
      </c>
      <c r="W18" s="478" t="s">
        <v>1568</v>
      </c>
      <c r="X18" s="478" t="s">
        <v>1569</v>
      </c>
      <c r="Y18" s="478" t="s">
        <v>1570</v>
      </c>
      <c r="Z18" s="478" t="s">
        <v>1571</v>
      </c>
      <c r="AA18" s="478" t="s">
        <v>1572</v>
      </c>
      <c r="AB18" s="478" t="s">
        <v>1573</v>
      </c>
      <c r="AC18" s="478" t="s">
        <v>1574</v>
      </c>
      <c r="AD18" s="478" t="s">
        <v>1575</v>
      </c>
      <c r="AE18" s="478" t="s">
        <v>1576</v>
      </c>
      <c r="AF18" s="478" t="s">
        <v>1577</v>
      </c>
      <c r="AG18" s="478" t="s">
        <v>1578</v>
      </c>
      <c r="AH18" s="478" t="s">
        <v>1579</v>
      </c>
      <c r="AI18" s="478" t="s">
        <v>1580</v>
      </c>
      <c r="AJ18" s="478" t="s">
        <v>1581</v>
      </c>
      <c r="AK18" s="478" t="s">
        <v>1582</v>
      </c>
      <c r="AL18" s="478" t="s">
        <v>1583</v>
      </c>
      <c r="AM18" s="478" t="s">
        <v>1584</v>
      </c>
      <c r="AN18" s="478" t="s">
        <v>1585</v>
      </c>
      <c r="AO18" s="478" t="s">
        <v>1586</v>
      </c>
      <c r="AP18" s="478" t="s">
        <v>1587</v>
      </c>
      <c r="AQ18" s="478" t="s">
        <v>1588</v>
      </c>
      <c r="AR18" s="478" t="s">
        <v>1589</v>
      </c>
      <c r="AS18" s="478" t="s">
        <v>1590</v>
      </c>
      <c r="AT18" s="478" t="s">
        <v>1591</v>
      </c>
      <c r="AU18" s="478" t="s">
        <v>1592</v>
      </c>
    </row>
    <row r="19" spans="1:47">
      <c r="A19" s="478" t="s">
        <v>1593</v>
      </c>
      <c r="B19" s="478" t="s">
        <v>1594</v>
      </c>
      <c r="C19" s="478" t="s">
        <v>1595</v>
      </c>
      <c r="D19" s="478" t="s">
        <v>1596</v>
      </c>
      <c r="E19" s="478" t="s">
        <v>1597</v>
      </c>
      <c r="F19" s="478" t="s">
        <v>1598</v>
      </c>
      <c r="G19" s="478" t="s">
        <v>1599</v>
      </c>
      <c r="H19" s="478" t="s">
        <v>1600</v>
      </c>
      <c r="I19" s="478" t="s">
        <v>1601</v>
      </c>
      <c r="J19" s="478" t="s">
        <v>1602</v>
      </c>
      <c r="K19" s="478" t="s">
        <v>1603</v>
      </c>
      <c r="L19" s="478" t="s">
        <v>1604</v>
      </c>
      <c r="M19" s="478" t="s">
        <v>1605</v>
      </c>
      <c r="N19" s="478" t="s">
        <v>1606</v>
      </c>
      <c r="O19" s="478" t="s">
        <v>1607</v>
      </c>
      <c r="Q19" s="478" t="s">
        <v>1608</v>
      </c>
      <c r="R19" s="478" t="s">
        <v>1609</v>
      </c>
      <c r="S19" s="478" t="s">
        <v>1530</v>
      </c>
      <c r="T19" s="478" t="s">
        <v>1610</v>
      </c>
      <c r="U19" s="478" t="s">
        <v>1611</v>
      </c>
      <c r="V19" s="478" t="s">
        <v>1612</v>
      </c>
      <c r="W19" s="478" t="s">
        <v>1613</v>
      </c>
      <c r="X19" s="478" t="s">
        <v>1614</v>
      </c>
      <c r="Y19" s="478" t="s">
        <v>1615</v>
      </c>
      <c r="Z19" s="478" t="s">
        <v>1616</v>
      </c>
      <c r="AA19" s="478" t="s">
        <v>1617</v>
      </c>
      <c r="AB19" s="478" t="s">
        <v>1618</v>
      </c>
      <c r="AC19" s="478" t="s">
        <v>1619</v>
      </c>
      <c r="AD19" s="478" t="s">
        <v>1470</v>
      </c>
      <c r="AE19" s="478" t="s">
        <v>1620</v>
      </c>
      <c r="AF19" s="478" t="s">
        <v>1621</v>
      </c>
      <c r="AG19" s="478" t="s">
        <v>1622</v>
      </c>
      <c r="AH19" s="478" t="s">
        <v>1623</v>
      </c>
      <c r="AI19" s="478" t="s">
        <v>1624</v>
      </c>
      <c r="AJ19" s="478" t="s">
        <v>1625</v>
      </c>
      <c r="AK19" s="478" t="s">
        <v>1626</v>
      </c>
      <c r="AL19" s="478" t="s">
        <v>1627</v>
      </c>
      <c r="AM19" s="478" t="s">
        <v>1628</v>
      </c>
      <c r="AN19" s="478" t="s">
        <v>1629</v>
      </c>
      <c r="AO19" s="478" t="s">
        <v>1630</v>
      </c>
      <c r="AP19" s="478" t="s">
        <v>1631</v>
      </c>
      <c r="AQ19" s="478" t="s">
        <v>1632</v>
      </c>
      <c r="AR19" s="478" t="s">
        <v>1633</v>
      </c>
      <c r="AS19" s="478" t="s">
        <v>1634</v>
      </c>
      <c r="AT19" s="478" t="s">
        <v>1635</v>
      </c>
      <c r="AU19" s="478" t="s">
        <v>1636</v>
      </c>
    </row>
    <row r="20" spans="1:47">
      <c r="A20" s="478" t="s">
        <v>1637</v>
      </c>
      <c r="B20" s="478" t="s">
        <v>1638</v>
      </c>
      <c r="C20" s="478" t="s">
        <v>1639</v>
      </c>
      <c r="D20" s="478" t="s">
        <v>1640</v>
      </c>
      <c r="E20" s="478" t="s">
        <v>1641</v>
      </c>
      <c r="F20" s="478" t="s">
        <v>1515</v>
      </c>
      <c r="G20" s="478" t="s">
        <v>1642</v>
      </c>
      <c r="H20" s="478" t="s">
        <v>1643</v>
      </c>
      <c r="I20" s="478" t="s">
        <v>1644</v>
      </c>
      <c r="J20" s="478" t="s">
        <v>1645</v>
      </c>
      <c r="K20" s="478" t="s">
        <v>1646</v>
      </c>
      <c r="L20" s="478" t="s">
        <v>1647</v>
      </c>
      <c r="M20" s="478" t="s">
        <v>1648</v>
      </c>
      <c r="N20" s="478" t="s">
        <v>1649</v>
      </c>
      <c r="O20" s="478" t="s">
        <v>1650</v>
      </c>
      <c r="Q20" s="478" t="s">
        <v>1651</v>
      </c>
      <c r="S20" s="478" t="s">
        <v>1652</v>
      </c>
      <c r="T20" s="478" t="s">
        <v>1653</v>
      </c>
      <c r="U20" s="478" t="s">
        <v>1654</v>
      </c>
      <c r="V20" s="478" t="s">
        <v>1655</v>
      </c>
      <c r="W20" s="478" t="s">
        <v>1656</v>
      </c>
      <c r="X20" s="478" t="s">
        <v>1515</v>
      </c>
      <c r="Y20" s="478" t="s">
        <v>1657</v>
      </c>
      <c r="Z20" s="478" t="s">
        <v>1658</v>
      </c>
      <c r="AA20" s="478" t="s">
        <v>1659</v>
      </c>
      <c r="AB20" s="478" t="s">
        <v>1660</v>
      </c>
      <c r="AC20" s="478" t="s">
        <v>1661</v>
      </c>
      <c r="AD20" s="478" t="s">
        <v>1662</v>
      </c>
      <c r="AE20" s="478" t="s">
        <v>1477</v>
      </c>
      <c r="AF20" s="478" t="s">
        <v>1663</v>
      </c>
      <c r="AG20" s="478" t="s">
        <v>1664</v>
      </c>
      <c r="AH20" s="478" t="s">
        <v>1665</v>
      </c>
      <c r="AI20" s="478" t="s">
        <v>1666</v>
      </c>
      <c r="AJ20" s="478" t="s">
        <v>1667</v>
      </c>
      <c r="AL20" s="478" t="s">
        <v>1668</v>
      </c>
      <c r="AM20" s="478" t="s">
        <v>1669</v>
      </c>
      <c r="AN20" s="478" t="s">
        <v>1670</v>
      </c>
      <c r="AO20" s="478" t="s">
        <v>1671</v>
      </c>
      <c r="AP20" s="478" t="s">
        <v>1672</v>
      </c>
      <c r="AQ20" s="478" t="s">
        <v>1673</v>
      </c>
      <c r="AR20" s="478" t="s">
        <v>1674</v>
      </c>
      <c r="AS20" s="478" t="s">
        <v>1675</v>
      </c>
      <c r="AT20" s="478" t="s">
        <v>1676</v>
      </c>
      <c r="AU20" s="478" t="s">
        <v>1677</v>
      </c>
    </row>
    <row r="21" spans="1:47">
      <c r="A21" s="478" t="s">
        <v>1678</v>
      </c>
      <c r="B21" s="478" t="s">
        <v>1679</v>
      </c>
      <c r="C21" s="478" t="s">
        <v>1680</v>
      </c>
      <c r="D21" s="478" t="s">
        <v>1681</v>
      </c>
      <c r="E21" s="478" t="s">
        <v>1682</v>
      </c>
      <c r="F21" s="478" t="s">
        <v>1683</v>
      </c>
      <c r="G21" s="478" t="s">
        <v>1684</v>
      </c>
      <c r="H21" s="478" t="s">
        <v>1685</v>
      </c>
      <c r="I21" s="478" t="s">
        <v>1686</v>
      </c>
      <c r="J21" s="478" t="s">
        <v>1687</v>
      </c>
      <c r="K21" s="478" t="s">
        <v>1688</v>
      </c>
      <c r="L21" s="478" t="s">
        <v>1689</v>
      </c>
      <c r="M21" s="478" t="s">
        <v>1690</v>
      </c>
      <c r="N21" s="478" t="s">
        <v>1691</v>
      </c>
      <c r="O21" s="478" t="s">
        <v>1692</v>
      </c>
      <c r="Q21" s="478" t="s">
        <v>1693</v>
      </c>
      <c r="S21" s="478" t="s">
        <v>1694</v>
      </c>
      <c r="T21" s="478" t="s">
        <v>1695</v>
      </c>
      <c r="U21" s="478" t="s">
        <v>1696</v>
      </c>
      <c r="V21" s="478" t="s">
        <v>1697</v>
      </c>
      <c r="W21" s="478" t="s">
        <v>1698</v>
      </c>
      <c r="X21" s="478" t="s">
        <v>1699</v>
      </c>
      <c r="Y21" s="478" t="s">
        <v>1700</v>
      </c>
      <c r="Z21" s="478" t="s">
        <v>1701</v>
      </c>
      <c r="AA21" s="478" t="s">
        <v>1702</v>
      </c>
      <c r="AB21" s="478" t="s">
        <v>1703</v>
      </c>
      <c r="AC21" s="478" t="s">
        <v>1704</v>
      </c>
      <c r="AD21" s="478" t="s">
        <v>1705</v>
      </c>
      <c r="AE21" s="478" t="s">
        <v>1706</v>
      </c>
      <c r="AF21" s="478" t="s">
        <v>1707</v>
      </c>
      <c r="AG21" s="478" t="s">
        <v>1708</v>
      </c>
      <c r="AH21" s="478" t="s">
        <v>1709</v>
      </c>
      <c r="AI21" s="478" t="s">
        <v>1710</v>
      </c>
      <c r="AJ21" s="478" t="s">
        <v>1711</v>
      </c>
      <c r="AL21" s="478" t="s">
        <v>1712</v>
      </c>
      <c r="AM21" s="478" t="s">
        <v>1713</v>
      </c>
      <c r="AN21" s="478" t="s">
        <v>1714</v>
      </c>
      <c r="AO21" s="478" t="s">
        <v>1715</v>
      </c>
      <c r="AP21" s="478" t="s">
        <v>1716</v>
      </c>
      <c r="AQ21" s="478" t="s">
        <v>1717</v>
      </c>
      <c r="AS21" s="478" t="s">
        <v>1718</v>
      </c>
      <c r="AT21" s="478" t="s">
        <v>1719</v>
      </c>
      <c r="AU21" s="478" t="s">
        <v>1720</v>
      </c>
    </row>
    <row r="22" spans="1:47">
      <c r="A22" s="478" t="s">
        <v>1721</v>
      </c>
      <c r="B22" s="478" t="s">
        <v>1722</v>
      </c>
      <c r="C22" s="478" t="s">
        <v>1723</v>
      </c>
      <c r="D22" s="478" t="s">
        <v>1724</v>
      </c>
      <c r="E22" s="478" t="s">
        <v>1725</v>
      </c>
      <c r="F22" s="478" t="s">
        <v>1726</v>
      </c>
      <c r="G22" s="478" t="s">
        <v>1727</v>
      </c>
      <c r="H22" s="478" t="s">
        <v>1728</v>
      </c>
      <c r="I22" s="478" t="s">
        <v>1729</v>
      </c>
      <c r="J22" s="478" t="s">
        <v>1730</v>
      </c>
      <c r="K22" s="478" t="s">
        <v>1731</v>
      </c>
      <c r="L22" s="478" t="s">
        <v>1732</v>
      </c>
      <c r="M22" s="478" t="s">
        <v>1733</v>
      </c>
      <c r="N22" s="478" t="s">
        <v>1734</v>
      </c>
      <c r="O22" s="478" t="s">
        <v>1735</v>
      </c>
      <c r="S22" s="478" t="s">
        <v>1736</v>
      </c>
      <c r="T22" s="478" t="s">
        <v>1737</v>
      </c>
      <c r="U22" s="478" t="s">
        <v>1738</v>
      </c>
      <c r="V22" s="478" t="s">
        <v>1739</v>
      </c>
      <c r="W22" s="478" t="s">
        <v>1740</v>
      </c>
      <c r="X22" s="478" t="s">
        <v>1741</v>
      </c>
      <c r="Z22" s="478" t="s">
        <v>1742</v>
      </c>
      <c r="AA22" s="478" t="s">
        <v>1743</v>
      </c>
      <c r="AB22" s="478" t="s">
        <v>1744</v>
      </c>
      <c r="AC22" s="478" t="s">
        <v>1745</v>
      </c>
      <c r="AD22" s="478" t="s">
        <v>1746</v>
      </c>
      <c r="AG22" s="478" t="s">
        <v>1747</v>
      </c>
      <c r="AH22" s="478" t="s">
        <v>1748</v>
      </c>
      <c r="AJ22" s="478" t="s">
        <v>1749</v>
      </c>
      <c r="AL22" s="478" t="s">
        <v>1750</v>
      </c>
      <c r="AM22" s="478" t="s">
        <v>1751</v>
      </c>
      <c r="AN22" s="478" t="s">
        <v>1752</v>
      </c>
      <c r="AO22" s="478" t="s">
        <v>1753</v>
      </c>
      <c r="AP22" s="478" t="s">
        <v>1754</v>
      </c>
      <c r="AQ22" s="478" t="s">
        <v>1755</v>
      </c>
      <c r="AS22" s="478" t="s">
        <v>1756</v>
      </c>
      <c r="AT22" s="478" t="s">
        <v>1757</v>
      </c>
      <c r="AU22" s="478" t="s">
        <v>1758</v>
      </c>
    </row>
    <row r="23" spans="1:47">
      <c r="A23" s="478" t="s">
        <v>1759</v>
      </c>
      <c r="B23" s="478" t="s">
        <v>1760</v>
      </c>
      <c r="C23" s="478" t="s">
        <v>1761</v>
      </c>
      <c r="D23" s="478" t="s">
        <v>1762</v>
      </c>
      <c r="E23" s="478" t="s">
        <v>1763</v>
      </c>
      <c r="F23" s="478" t="s">
        <v>1764</v>
      </c>
      <c r="G23" s="478" t="s">
        <v>1765</v>
      </c>
      <c r="H23" s="478" t="s">
        <v>1766</v>
      </c>
      <c r="I23" s="478" t="s">
        <v>1767</v>
      </c>
      <c r="J23" s="478" t="s">
        <v>1768</v>
      </c>
      <c r="K23" s="478" t="s">
        <v>1769</v>
      </c>
      <c r="L23" s="478" t="s">
        <v>1770</v>
      </c>
      <c r="M23" s="478" t="s">
        <v>1771</v>
      </c>
      <c r="N23" s="478" t="s">
        <v>1772</v>
      </c>
      <c r="O23" s="478" t="s">
        <v>1773</v>
      </c>
      <c r="S23" s="478" t="s">
        <v>1774</v>
      </c>
      <c r="T23" s="478" t="s">
        <v>1775</v>
      </c>
      <c r="U23" s="478" t="s">
        <v>1776</v>
      </c>
      <c r="V23" s="478" t="s">
        <v>1777</v>
      </c>
      <c r="W23" s="478" t="s">
        <v>1778</v>
      </c>
      <c r="X23" s="478" t="s">
        <v>1779</v>
      </c>
      <c r="Z23" s="478" t="s">
        <v>1780</v>
      </c>
      <c r="AA23" s="478" t="s">
        <v>1781</v>
      </c>
      <c r="AB23" s="478" t="s">
        <v>110850</v>
      </c>
      <c r="AC23" s="478" t="s">
        <v>1782</v>
      </c>
      <c r="AD23" s="478" t="s">
        <v>1783</v>
      </c>
      <c r="AG23" s="478" t="s">
        <v>1784</v>
      </c>
      <c r="AH23" s="478" t="s">
        <v>1785</v>
      </c>
      <c r="AJ23" s="478" t="s">
        <v>1786</v>
      </c>
      <c r="AM23" s="478" t="s">
        <v>1787</v>
      </c>
      <c r="AN23" s="478" t="s">
        <v>1788</v>
      </c>
      <c r="AP23" s="478" t="s">
        <v>1789</v>
      </c>
      <c r="AQ23" s="478" t="s">
        <v>1790</v>
      </c>
      <c r="AS23" s="478" t="s">
        <v>1791</v>
      </c>
      <c r="AT23" s="478" t="s">
        <v>1792</v>
      </c>
      <c r="AU23" s="478" t="s">
        <v>1793</v>
      </c>
    </row>
    <row r="24" spans="1:47">
      <c r="A24" s="478" t="s">
        <v>1794</v>
      </c>
      <c r="B24" s="478" t="s">
        <v>1795</v>
      </c>
      <c r="C24" s="478" t="s">
        <v>1796</v>
      </c>
      <c r="D24" s="478" t="s">
        <v>1797</v>
      </c>
      <c r="E24" s="478" t="s">
        <v>1798</v>
      </c>
      <c r="F24" s="478" t="s">
        <v>1799</v>
      </c>
      <c r="G24" s="478" t="s">
        <v>1800</v>
      </c>
      <c r="H24" s="478" t="s">
        <v>1801</v>
      </c>
      <c r="I24" s="478" t="s">
        <v>1802</v>
      </c>
      <c r="J24" s="478" t="s">
        <v>1803</v>
      </c>
      <c r="K24" s="478" t="s">
        <v>1804</v>
      </c>
      <c r="L24" s="478" t="s">
        <v>1805</v>
      </c>
      <c r="M24" s="478" t="s">
        <v>1806</v>
      </c>
      <c r="N24" s="478" t="s">
        <v>1807</v>
      </c>
      <c r="O24" s="478" t="s">
        <v>1808</v>
      </c>
      <c r="S24" s="478" t="s">
        <v>1809</v>
      </c>
      <c r="T24" s="478" t="s">
        <v>1645</v>
      </c>
      <c r="U24" s="478" t="s">
        <v>1810</v>
      </c>
      <c r="V24" s="478" t="s">
        <v>1811</v>
      </c>
      <c r="W24" s="478" t="s">
        <v>1812</v>
      </c>
      <c r="X24" s="478" t="s">
        <v>1813</v>
      </c>
      <c r="Z24" s="478" t="s">
        <v>1814</v>
      </c>
      <c r="AA24" s="478" t="s">
        <v>1815</v>
      </c>
      <c r="AB24" s="478" t="s">
        <v>1816</v>
      </c>
      <c r="AC24" s="478" t="s">
        <v>1817</v>
      </c>
      <c r="AD24" s="478" t="s">
        <v>1818</v>
      </c>
      <c r="AG24" s="478" t="s">
        <v>1819</v>
      </c>
      <c r="AH24" s="478" t="s">
        <v>1820</v>
      </c>
      <c r="AJ24" s="478" t="s">
        <v>1821</v>
      </c>
      <c r="AM24" s="478" t="s">
        <v>1822</v>
      </c>
      <c r="AN24" s="478" t="s">
        <v>1823</v>
      </c>
      <c r="AQ24" s="478" t="s">
        <v>1824</v>
      </c>
      <c r="AS24" s="478" t="s">
        <v>1825</v>
      </c>
      <c r="AT24" s="478" t="s">
        <v>1826</v>
      </c>
      <c r="AU24" s="478" t="s">
        <v>1827</v>
      </c>
    </row>
    <row r="25" spans="1:47">
      <c r="A25" s="478" t="s">
        <v>1828</v>
      </c>
      <c r="B25" s="478" t="s">
        <v>1829</v>
      </c>
      <c r="C25" s="478" t="s">
        <v>1830</v>
      </c>
      <c r="D25" s="478" t="s">
        <v>1831</v>
      </c>
      <c r="E25" s="478" t="s">
        <v>1392</v>
      </c>
      <c r="F25" s="478" t="s">
        <v>1832</v>
      </c>
      <c r="G25" s="478" t="s">
        <v>1833</v>
      </c>
      <c r="H25" s="478" t="s">
        <v>1834</v>
      </c>
      <c r="I25" s="478" t="s">
        <v>1835</v>
      </c>
      <c r="J25" s="478" t="s">
        <v>1836</v>
      </c>
      <c r="K25" s="478" t="s">
        <v>1837</v>
      </c>
      <c r="L25" s="478" t="s">
        <v>1838</v>
      </c>
      <c r="M25" s="478" t="s">
        <v>1839</v>
      </c>
      <c r="N25" s="478" t="s">
        <v>1840</v>
      </c>
      <c r="O25" s="478" t="s">
        <v>1841</v>
      </c>
      <c r="S25" s="478" t="s">
        <v>1842</v>
      </c>
      <c r="T25" s="478" t="s">
        <v>1843</v>
      </c>
      <c r="U25" s="478" t="s">
        <v>1844</v>
      </c>
      <c r="V25" s="478" t="s">
        <v>1845</v>
      </c>
      <c r="W25" s="478" t="s">
        <v>1846</v>
      </c>
      <c r="X25" s="478" t="s">
        <v>1847</v>
      </c>
      <c r="Z25" s="478" t="s">
        <v>1848</v>
      </c>
      <c r="AA25" s="478" t="s">
        <v>1849</v>
      </c>
      <c r="AB25" s="478" t="s">
        <v>1850</v>
      </c>
      <c r="AC25" s="478" t="s">
        <v>1851</v>
      </c>
      <c r="AD25" s="478" t="s">
        <v>1852</v>
      </c>
      <c r="AG25" s="478" t="s">
        <v>1853</v>
      </c>
      <c r="AH25" s="478" t="s">
        <v>1854</v>
      </c>
      <c r="AJ25" s="478" t="s">
        <v>1855</v>
      </c>
      <c r="AM25" s="478" t="s">
        <v>1856</v>
      </c>
      <c r="AN25" s="478" t="s">
        <v>1857</v>
      </c>
      <c r="AQ25" s="478" t="s">
        <v>1858</v>
      </c>
      <c r="AS25" s="478" t="s">
        <v>1392</v>
      </c>
      <c r="AT25" s="478" t="s">
        <v>1859</v>
      </c>
      <c r="AU25" s="478" t="s">
        <v>1860</v>
      </c>
    </row>
    <row r="26" spans="1:47">
      <c r="A26" s="478" t="s">
        <v>1861</v>
      </c>
      <c r="B26" s="478" t="s">
        <v>1862</v>
      </c>
      <c r="C26" s="478" t="s">
        <v>1863</v>
      </c>
      <c r="D26" s="478" t="s">
        <v>1864</v>
      </c>
      <c r="E26" s="478" t="s">
        <v>1865</v>
      </c>
      <c r="F26" s="478" t="s">
        <v>1866</v>
      </c>
      <c r="G26" s="478" t="s">
        <v>1867</v>
      </c>
      <c r="H26" s="478" t="s">
        <v>1868</v>
      </c>
      <c r="I26" s="478" t="s">
        <v>1869</v>
      </c>
      <c r="J26" s="478" t="s">
        <v>1870</v>
      </c>
      <c r="K26" s="478" t="s">
        <v>1871</v>
      </c>
      <c r="L26" s="478" t="s">
        <v>1872</v>
      </c>
      <c r="M26" s="478" t="s">
        <v>1873</v>
      </c>
      <c r="N26" s="478" t="s">
        <v>1874</v>
      </c>
      <c r="O26" s="478" t="s">
        <v>1875</v>
      </c>
      <c r="S26" s="478" t="s">
        <v>1876</v>
      </c>
      <c r="T26" s="478" t="s">
        <v>1877</v>
      </c>
      <c r="U26" s="478" t="s">
        <v>1878</v>
      </c>
      <c r="V26" s="478" t="s">
        <v>1879</v>
      </c>
      <c r="W26" s="478" t="s">
        <v>1880</v>
      </c>
      <c r="X26" s="478" t="s">
        <v>1881</v>
      </c>
      <c r="Z26" s="478" t="s">
        <v>1882</v>
      </c>
      <c r="AA26" s="478" t="s">
        <v>1883</v>
      </c>
      <c r="AB26" s="478" t="s">
        <v>1884</v>
      </c>
      <c r="AC26" s="478" t="s">
        <v>1885</v>
      </c>
      <c r="AD26" s="478" t="s">
        <v>1886</v>
      </c>
      <c r="AG26" s="478" t="s">
        <v>1887</v>
      </c>
      <c r="AJ26" s="478" t="s">
        <v>1888</v>
      </c>
      <c r="AM26" s="478" t="s">
        <v>1889</v>
      </c>
      <c r="AN26" s="478" t="s">
        <v>1890</v>
      </c>
      <c r="AQ26" s="478" t="s">
        <v>1891</v>
      </c>
      <c r="AS26" s="478" t="s">
        <v>1892</v>
      </c>
      <c r="AT26" s="478" t="s">
        <v>1893</v>
      </c>
      <c r="AU26" s="478" t="s">
        <v>1894</v>
      </c>
    </row>
    <row r="27" spans="1:47">
      <c r="A27" s="478" t="s">
        <v>1895</v>
      </c>
      <c r="B27" s="478" t="s">
        <v>1896</v>
      </c>
      <c r="C27" s="478" t="s">
        <v>1897</v>
      </c>
      <c r="D27" s="478" t="s">
        <v>1898</v>
      </c>
      <c r="E27" s="478" t="s">
        <v>1899</v>
      </c>
      <c r="F27" s="478" t="s">
        <v>1900</v>
      </c>
      <c r="G27" s="478" t="s">
        <v>1901</v>
      </c>
      <c r="H27" s="478" t="s">
        <v>1902</v>
      </c>
      <c r="I27" s="478" t="s">
        <v>1903</v>
      </c>
      <c r="J27" s="478" t="s">
        <v>1904</v>
      </c>
      <c r="K27" s="478" t="s">
        <v>1905</v>
      </c>
      <c r="L27" s="478" t="s">
        <v>1906</v>
      </c>
      <c r="M27" s="478" t="s">
        <v>1907</v>
      </c>
      <c r="N27" s="478" t="s">
        <v>1908</v>
      </c>
      <c r="O27" s="478" t="s">
        <v>1909</v>
      </c>
      <c r="S27" s="478" t="s">
        <v>1910</v>
      </c>
      <c r="T27" s="478" t="s">
        <v>1911</v>
      </c>
      <c r="U27" s="478" t="s">
        <v>1912</v>
      </c>
      <c r="V27" s="478" t="s">
        <v>1913</v>
      </c>
      <c r="W27" s="478" t="s">
        <v>1914</v>
      </c>
      <c r="X27" s="478" t="s">
        <v>1915</v>
      </c>
      <c r="Z27" s="478" t="s">
        <v>1916</v>
      </c>
      <c r="AA27" s="478" t="s">
        <v>1917</v>
      </c>
      <c r="AB27" s="478" t="s">
        <v>1918</v>
      </c>
      <c r="AC27" s="478" t="s">
        <v>1919</v>
      </c>
      <c r="AD27" s="478" t="s">
        <v>1920</v>
      </c>
      <c r="AG27" s="478" t="s">
        <v>1921</v>
      </c>
      <c r="AM27" s="478" t="s">
        <v>1922</v>
      </c>
      <c r="AN27" s="478" t="s">
        <v>1923</v>
      </c>
      <c r="AQ27" s="478" t="s">
        <v>1924</v>
      </c>
      <c r="AS27" s="478" t="s">
        <v>1925</v>
      </c>
      <c r="AT27" s="478" t="s">
        <v>1926</v>
      </c>
      <c r="AU27" s="478" t="s">
        <v>1927</v>
      </c>
    </row>
    <row r="28" spans="1:47">
      <c r="A28" s="478" t="s">
        <v>1928</v>
      </c>
      <c r="B28" s="478" t="s">
        <v>1929</v>
      </c>
      <c r="C28" s="478" t="s">
        <v>1930</v>
      </c>
      <c r="D28" s="478" t="s">
        <v>1931</v>
      </c>
      <c r="F28" s="478" t="s">
        <v>1932</v>
      </c>
      <c r="G28" s="478" t="s">
        <v>1933</v>
      </c>
      <c r="H28" s="478" t="s">
        <v>1934</v>
      </c>
      <c r="J28" s="478" t="s">
        <v>1935</v>
      </c>
      <c r="K28" s="478" t="s">
        <v>1936</v>
      </c>
      <c r="L28" s="478" t="s">
        <v>1937</v>
      </c>
      <c r="M28" s="478" t="s">
        <v>1938</v>
      </c>
      <c r="N28" s="478" t="s">
        <v>1939</v>
      </c>
      <c r="O28" s="478" t="s">
        <v>1940</v>
      </c>
      <c r="S28" s="478" t="s">
        <v>1941</v>
      </c>
      <c r="T28" s="478" t="s">
        <v>1942</v>
      </c>
      <c r="U28" s="478" t="s">
        <v>1943</v>
      </c>
      <c r="V28" s="478" t="s">
        <v>1944</v>
      </c>
      <c r="W28" s="478" t="s">
        <v>1945</v>
      </c>
      <c r="X28" s="478" t="s">
        <v>1946</v>
      </c>
      <c r="Z28" s="478" t="s">
        <v>1947</v>
      </c>
      <c r="AA28" s="478" t="s">
        <v>1948</v>
      </c>
      <c r="AB28" s="478" t="s">
        <v>1949</v>
      </c>
      <c r="AC28" s="478" t="s">
        <v>1950</v>
      </c>
      <c r="AD28" s="478" t="s">
        <v>1951</v>
      </c>
      <c r="AG28" s="478" t="s">
        <v>1952</v>
      </c>
      <c r="AM28" s="478" t="s">
        <v>1953</v>
      </c>
      <c r="AN28" s="478" t="s">
        <v>1954</v>
      </c>
      <c r="AQ28" s="478" t="s">
        <v>1955</v>
      </c>
      <c r="AS28" s="478" t="s">
        <v>1956</v>
      </c>
      <c r="AT28" s="478" t="s">
        <v>1957</v>
      </c>
      <c r="AU28" s="478" t="s">
        <v>1958</v>
      </c>
    </row>
    <row r="29" spans="1:47">
      <c r="A29" s="478" t="s">
        <v>1959</v>
      </c>
      <c r="B29" s="478" t="s">
        <v>1960</v>
      </c>
      <c r="C29" s="478" t="s">
        <v>1961</v>
      </c>
      <c r="D29" s="478" t="s">
        <v>1962</v>
      </c>
      <c r="F29" s="478" t="s">
        <v>1963</v>
      </c>
      <c r="G29" s="478" t="s">
        <v>1964</v>
      </c>
      <c r="H29" s="478" t="s">
        <v>1965</v>
      </c>
      <c r="J29" s="478" t="s">
        <v>1966</v>
      </c>
      <c r="K29" s="478" t="s">
        <v>1967</v>
      </c>
      <c r="L29" s="478" t="s">
        <v>1968</v>
      </c>
      <c r="M29" s="478" t="s">
        <v>1969</v>
      </c>
      <c r="N29" s="478" t="s">
        <v>1970</v>
      </c>
      <c r="O29" s="478" t="s">
        <v>1971</v>
      </c>
      <c r="S29" s="478" t="s">
        <v>1972</v>
      </c>
      <c r="T29" s="478" t="s">
        <v>1973</v>
      </c>
      <c r="U29" s="478" t="s">
        <v>1974</v>
      </c>
      <c r="V29" s="478" t="s">
        <v>1975</v>
      </c>
      <c r="W29" s="478" t="s">
        <v>1976</v>
      </c>
      <c r="X29" s="478" t="s">
        <v>1977</v>
      </c>
      <c r="AA29" s="478" t="s">
        <v>1978</v>
      </c>
      <c r="AB29" s="478" t="s">
        <v>1979</v>
      </c>
      <c r="AC29" s="478" t="s">
        <v>1980</v>
      </c>
      <c r="AD29" s="478" t="s">
        <v>1981</v>
      </c>
      <c r="AG29" s="478" t="s">
        <v>1982</v>
      </c>
      <c r="AM29" s="478" t="s">
        <v>1983</v>
      </c>
      <c r="AN29" s="478" t="s">
        <v>1984</v>
      </c>
      <c r="AQ29" s="478" t="s">
        <v>1985</v>
      </c>
      <c r="AT29" s="478" t="s">
        <v>1986</v>
      </c>
      <c r="AU29" s="478" t="s">
        <v>1987</v>
      </c>
    </row>
    <row r="30" spans="1:47">
      <c r="A30" s="478" t="s">
        <v>1988</v>
      </c>
      <c r="B30" s="478" t="s">
        <v>1989</v>
      </c>
      <c r="C30" s="478" t="s">
        <v>1990</v>
      </c>
      <c r="D30" s="478" t="s">
        <v>1991</v>
      </c>
      <c r="F30" s="478" t="s">
        <v>1992</v>
      </c>
      <c r="G30" s="478" t="s">
        <v>1993</v>
      </c>
      <c r="H30" s="478" t="s">
        <v>1994</v>
      </c>
      <c r="J30" s="478" t="s">
        <v>1995</v>
      </c>
      <c r="K30" s="478" t="s">
        <v>1996</v>
      </c>
      <c r="L30" s="478" t="s">
        <v>1997</v>
      </c>
      <c r="M30" s="478" t="s">
        <v>1998</v>
      </c>
      <c r="N30" s="478" t="s">
        <v>1999</v>
      </c>
      <c r="O30" s="478" t="s">
        <v>2000</v>
      </c>
      <c r="T30" s="478" t="s">
        <v>2001</v>
      </c>
      <c r="U30" s="478" t="s">
        <v>2002</v>
      </c>
      <c r="V30" s="478" t="s">
        <v>2003</v>
      </c>
      <c r="W30" s="478" t="s">
        <v>2004</v>
      </c>
      <c r="X30" s="478" t="s">
        <v>2005</v>
      </c>
      <c r="AA30" s="478" t="s">
        <v>2006</v>
      </c>
      <c r="AB30" s="478" t="s">
        <v>2007</v>
      </c>
      <c r="AC30" s="478" t="s">
        <v>2008</v>
      </c>
      <c r="AD30" s="478" t="s">
        <v>2009</v>
      </c>
      <c r="AM30" s="478" t="s">
        <v>2010</v>
      </c>
      <c r="AN30" s="478" t="s">
        <v>2011</v>
      </c>
      <c r="AQ30" s="478" t="s">
        <v>2012</v>
      </c>
      <c r="AT30" s="478" t="s">
        <v>2013</v>
      </c>
      <c r="AU30" s="478" t="s">
        <v>2014</v>
      </c>
    </row>
    <row r="31" spans="1:47">
      <c r="A31" s="478" t="s">
        <v>2015</v>
      </c>
      <c r="B31" s="478" t="s">
        <v>2016</v>
      </c>
      <c r="C31" s="478" t="s">
        <v>2017</v>
      </c>
      <c r="D31" s="478" t="s">
        <v>2018</v>
      </c>
      <c r="F31" s="478" t="s">
        <v>1661</v>
      </c>
      <c r="G31" s="478" t="s">
        <v>2019</v>
      </c>
      <c r="H31" s="478" t="s">
        <v>2020</v>
      </c>
      <c r="J31" s="478" t="s">
        <v>2021</v>
      </c>
      <c r="K31" s="478" t="s">
        <v>2022</v>
      </c>
      <c r="L31" s="478" t="s">
        <v>2023</v>
      </c>
      <c r="M31" s="478" t="s">
        <v>1159</v>
      </c>
      <c r="N31" s="478" t="s">
        <v>2024</v>
      </c>
      <c r="O31" s="478" t="s">
        <v>2025</v>
      </c>
      <c r="T31" s="478" t="s">
        <v>2026</v>
      </c>
      <c r="U31" s="478" t="s">
        <v>2027</v>
      </c>
      <c r="V31" s="478" t="s">
        <v>2028</v>
      </c>
      <c r="W31" s="478" t="s">
        <v>2029</v>
      </c>
      <c r="X31" s="478" t="s">
        <v>2030</v>
      </c>
      <c r="AA31" s="478" t="s">
        <v>2031</v>
      </c>
      <c r="AB31" s="478" t="s">
        <v>2032</v>
      </c>
      <c r="AC31" s="478" t="s">
        <v>2033</v>
      </c>
      <c r="AD31" s="478" t="s">
        <v>2034</v>
      </c>
      <c r="AM31" s="478" t="s">
        <v>2035</v>
      </c>
      <c r="AN31" s="478" t="s">
        <v>110851</v>
      </c>
      <c r="AQ31" s="478" t="s">
        <v>2036</v>
      </c>
      <c r="AT31" s="478" t="s">
        <v>2037</v>
      </c>
      <c r="AU31" s="478" t="s">
        <v>2038</v>
      </c>
    </row>
    <row r="32" spans="1:47">
      <c r="A32" s="478" t="s">
        <v>2039</v>
      </c>
      <c r="B32" s="478" t="s">
        <v>2040</v>
      </c>
      <c r="C32" s="478" t="s">
        <v>2041</v>
      </c>
      <c r="D32" s="478" t="s">
        <v>2042</v>
      </c>
      <c r="F32" s="478" t="s">
        <v>1858</v>
      </c>
      <c r="G32" s="478" t="s">
        <v>2043</v>
      </c>
      <c r="H32" s="478" t="s">
        <v>2044</v>
      </c>
      <c r="J32" s="478" t="s">
        <v>2045</v>
      </c>
      <c r="K32" s="478" t="s">
        <v>2046</v>
      </c>
      <c r="L32" s="478" t="s">
        <v>2047</v>
      </c>
      <c r="M32" s="478" t="s">
        <v>2048</v>
      </c>
      <c r="N32" s="478" t="s">
        <v>2049</v>
      </c>
      <c r="O32" s="478" t="s">
        <v>2050</v>
      </c>
      <c r="T32" s="478" t="s">
        <v>2051</v>
      </c>
      <c r="U32" s="478" t="s">
        <v>2052</v>
      </c>
      <c r="V32" s="478" t="s">
        <v>2053</v>
      </c>
      <c r="W32" s="478" t="s">
        <v>2054</v>
      </c>
      <c r="AA32" s="478" t="s">
        <v>2055</v>
      </c>
      <c r="AB32" s="478" t="s">
        <v>2056</v>
      </c>
      <c r="AC32" s="478" t="s">
        <v>2057</v>
      </c>
      <c r="AD32" s="478" t="s">
        <v>2058</v>
      </c>
      <c r="AM32" s="478" t="s">
        <v>2059</v>
      </c>
      <c r="AN32" s="478" t="s">
        <v>2060</v>
      </c>
      <c r="AQ32" s="478" t="s">
        <v>2061</v>
      </c>
      <c r="AT32" s="478" t="s">
        <v>2062</v>
      </c>
      <c r="AU32" s="478" t="s">
        <v>2063</v>
      </c>
    </row>
    <row r="33" spans="1:47">
      <c r="A33" s="478" t="s">
        <v>2064</v>
      </c>
      <c r="B33" s="478" t="s">
        <v>2065</v>
      </c>
      <c r="C33" s="478" t="s">
        <v>2066</v>
      </c>
      <c r="D33" s="478" t="s">
        <v>2067</v>
      </c>
      <c r="F33" s="478" t="s">
        <v>2068</v>
      </c>
      <c r="G33" s="478" t="s">
        <v>2069</v>
      </c>
      <c r="H33" s="478" t="s">
        <v>2070</v>
      </c>
      <c r="J33" s="478" t="s">
        <v>2071</v>
      </c>
      <c r="K33" s="478" t="s">
        <v>2072</v>
      </c>
      <c r="L33" s="478" t="s">
        <v>2073</v>
      </c>
      <c r="M33" s="478" t="s">
        <v>2074</v>
      </c>
      <c r="N33" s="478" t="s">
        <v>2075</v>
      </c>
      <c r="T33" s="478" t="s">
        <v>2076</v>
      </c>
      <c r="U33" s="478" t="s">
        <v>2077</v>
      </c>
      <c r="V33" s="478" t="s">
        <v>2078</v>
      </c>
      <c r="W33" s="478" t="s">
        <v>2079</v>
      </c>
      <c r="AA33" s="478" t="s">
        <v>2080</v>
      </c>
      <c r="AB33" s="478" t="s">
        <v>2081</v>
      </c>
      <c r="AC33" s="478" t="s">
        <v>2082</v>
      </c>
      <c r="AM33" s="478" t="s">
        <v>2083</v>
      </c>
      <c r="AN33" s="478" t="s">
        <v>2084</v>
      </c>
      <c r="AQ33" s="478" t="s">
        <v>2085</v>
      </c>
      <c r="AT33" s="478" t="s">
        <v>2086</v>
      </c>
      <c r="AU33" s="478" t="s">
        <v>2087</v>
      </c>
    </row>
    <row r="34" spans="1:47">
      <c r="A34" s="478" t="s">
        <v>1367</v>
      </c>
      <c r="B34" s="478" t="s">
        <v>2088</v>
      </c>
      <c r="C34" s="478" t="s">
        <v>2089</v>
      </c>
      <c r="D34" s="478" t="s">
        <v>2090</v>
      </c>
      <c r="F34" s="478" t="s">
        <v>2091</v>
      </c>
      <c r="G34" s="478" t="s">
        <v>1764</v>
      </c>
      <c r="H34" s="478" t="s">
        <v>2092</v>
      </c>
      <c r="J34" s="478" t="s">
        <v>1779</v>
      </c>
      <c r="K34" s="478" t="s">
        <v>2093</v>
      </c>
      <c r="L34" s="478" t="s">
        <v>2094</v>
      </c>
      <c r="M34" s="478" t="s">
        <v>2095</v>
      </c>
      <c r="N34" s="478" t="s">
        <v>2096</v>
      </c>
      <c r="T34" s="478" t="s">
        <v>2097</v>
      </c>
      <c r="U34" s="478" t="s">
        <v>1331</v>
      </c>
      <c r="V34" s="478" t="s">
        <v>2098</v>
      </c>
      <c r="W34" s="478" t="s">
        <v>2099</v>
      </c>
      <c r="AA34" s="478" t="s">
        <v>2100</v>
      </c>
      <c r="AB34" s="478" t="s">
        <v>2101</v>
      </c>
      <c r="AC34" s="478" t="s">
        <v>2102</v>
      </c>
      <c r="AM34" s="478" t="s">
        <v>2103</v>
      </c>
      <c r="AN34" s="478" t="s">
        <v>2104</v>
      </c>
      <c r="AQ34" s="478" t="s">
        <v>2105</v>
      </c>
      <c r="AT34" s="478" t="s">
        <v>2106</v>
      </c>
      <c r="AU34" s="478" t="s">
        <v>2107</v>
      </c>
    </row>
    <row r="35" spans="1:47">
      <c r="A35" s="478" t="s">
        <v>2108</v>
      </c>
      <c r="B35" s="478" t="s">
        <v>2109</v>
      </c>
      <c r="C35" s="478" t="s">
        <v>2110</v>
      </c>
      <c r="D35" s="478" t="s">
        <v>1542</v>
      </c>
      <c r="F35" s="478" t="s">
        <v>2111</v>
      </c>
      <c r="G35" s="478" t="s">
        <v>1995</v>
      </c>
      <c r="H35" s="478" t="s">
        <v>2112</v>
      </c>
      <c r="J35" s="478" t="s">
        <v>2113</v>
      </c>
      <c r="K35" s="478" t="s">
        <v>2114</v>
      </c>
      <c r="L35" s="478" t="s">
        <v>2115</v>
      </c>
      <c r="M35" s="478" t="s">
        <v>2116</v>
      </c>
      <c r="N35" s="478" t="s">
        <v>2117</v>
      </c>
      <c r="T35" s="478" t="s">
        <v>2118</v>
      </c>
      <c r="U35" s="478" t="s">
        <v>2119</v>
      </c>
      <c r="V35" s="478" t="s">
        <v>2120</v>
      </c>
      <c r="W35" s="478" t="s">
        <v>2121</v>
      </c>
      <c r="AA35" s="478" t="s">
        <v>2122</v>
      </c>
      <c r="AB35" s="478" t="s">
        <v>2123</v>
      </c>
      <c r="AC35" s="478" t="s">
        <v>2124</v>
      </c>
      <c r="AM35" s="478" t="s">
        <v>2125</v>
      </c>
      <c r="AN35" s="478" t="s">
        <v>2126</v>
      </c>
      <c r="AQ35" s="478" t="s">
        <v>2127</v>
      </c>
      <c r="AT35" s="478" t="s">
        <v>2128</v>
      </c>
      <c r="AU35" s="478" t="s">
        <v>2129</v>
      </c>
    </row>
    <row r="36" spans="1:47">
      <c r="A36" s="478" t="s">
        <v>2130</v>
      </c>
      <c r="B36" s="478" t="s">
        <v>2131</v>
      </c>
      <c r="D36" s="478" t="s">
        <v>2132</v>
      </c>
      <c r="F36" s="478" t="s">
        <v>2133</v>
      </c>
      <c r="G36" s="478" t="s">
        <v>2134</v>
      </c>
      <c r="H36" s="478" t="s">
        <v>2135</v>
      </c>
      <c r="J36" s="478" t="s">
        <v>2136</v>
      </c>
      <c r="K36" s="478" t="s">
        <v>2137</v>
      </c>
      <c r="L36" s="478" t="s">
        <v>2138</v>
      </c>
      <c r="M36" s="478" t="s">
        <v>2139</v>
      </c>
      <c r="T36" s="478" t="s">
        <v>2140</v>
      </c>
      <c r="U36" s="478" t="s">
        <v>2141</v>
      </c>
      <c r="V36" s="478" t="s">
        <v>2142</v>
      </c>
      <c r="W36" s="478" t="s">
        <v>2143</v>
      </c>
      <c r="AA36" s="478" t="s">
        <v>2144</v>
      </c>
      <c r="AB36" s="478" t="s">
        <v>2145</v>
      </c>
      <c r="AC36" s="478" t="s">
        <v>2146</v>
      </c>
      <c r="AM36" s="478" t="s">
        <v>2147</v>
      </c>
      <c r="AN36" s="478" t="s">
        <v>2148</v>
      </c>
      <c r="AQ36" s="478" t="s">
        <v>2149</v>
      </c>
      <c r="AT36" s="478" t="s">
        <v>2150</v>
      </c>
      <c r="AU36" s="478" t="s">
        <v>2151</v>
      </c>
    </row>
    <row r="37" spans="1:47">
      <c r="A37" s="478" t="s">
        <v>2152</v>
      </c>
      <c r="B37" s="478" t="s">
        <v>2153</v>
      </c>
      <c r="D37" s="478" t="s">
        <v>2154</v>
      </c>
      <c r="F37" s="478" t="s">
        <v>2155</v>
      </c>
      <c r="G37" s="478" t="s">
        <v>2156</v>
      </c>
      <c r="H37" s="478" t="s">
        <v>2157</v>
      </c>
      <c r="J37" s="478" t="s">
        <v>2158</v>
      </c>
      <c r="K37" s="478" t="s">
        <v>2159</v>
      </c>
      <c r="L37" s="478" t="s">
        <v>2160</v>
      </c>
      <c r="M37" s="478" t="s">
        <v>2161</v>
      </c>
      <c r="T37" s="478" t="s">
        <v>2162</v>
      </c>
      <c r="U37" s="478" t="s">
        <v>2163</v>
      </c>
      <c r="V37" s="478" t="s">
        <v>2164</v>
      </c>
      <c r="W37" s="478" t="s">
        <v>2165</v>
      </c>
      <c r="AA37" s="478" t="s">
        <v>2166</v>
      </c>
      <c r="AB37" s="478" t="s">
        <v>2167</v>
      </c>
      <c r="AC37" s="478" t="s">
        <v>2168</v>
      </c>
      <c r="AN37" s="478" t="s">
        <v>2169</v>
      </c>
      <c r="AQ37" s="478" t="s">
        <v>2170</v>
      </c>
      <c r="AT37" s="478" t="s">
        <v>2171</v>
      </c>
      <c r="AU37" s="478" t="s">
        <v>2172</v>
      </c>
    </row>
    <row r="38" spans="1:47">
      <c r="A38" s="478" t="s">
        <v>2173</v>
      </c>
      <c r="B38" s="478" t="s">
        <v>2174</v>
      </c>
      <c r="G38" s="478" t="s">
        <v>2175</v>
      </c>
      <c r="H38" s="478" t="s">
        <v>2176</v>
      </c>
      <c r="K38" s="478" t="s">
        <v>2177</v>
      </c>
      <c r="L38" s="478" t="s">
        <v>2178</v>
      </c>
      <c r="M38" s="478" t="s">
        <v>2179</v>
      </c>
      <c r="T38" s="478" t="s">
        <v>2180</v>
      </c>
      <c r="U38" s="478" t="s">
        <v>2181</v>
      </c>
      <c r="W38" s="478" t="s">
        <v>2182</v>
      </c>
      <c r="AA38" s="478" t="s">
        <v>2183</v>
      </c>
      <c r="AB38" s="478" t="s">
        <v>2184</v>
      </c>
      <c r="AC38" s="478" t="s">
        <v>2185</v>
      </c>
      <c r="AN38" s="478" t="s">
        <v>2186</v>
      </c>
      <c r="AQ38" s="478" t="s">
        <v>2187</v>
      </c>
      <c r="AT38" s="478" t="s">
        <v>2188</v>
      </c>
      <c r="AU38" s="478" t="s">
        <v>2189</v>
      </c>
    </row>
    <row r="39" spans="1:47">
      <c r="A39" s="478" t="s">
        <v>2190</v>
      </c>
      <c r="B39" s="478" t="s">
        <v>2191</v>
      </c>
      <c r="G39" s="478" t="s">
        <v>2192</v>
      </c>
      <c r="H39" s="478" t="s">
        <v>2193</v>
      </c>
      <c r="K39" s="478" t="s">
        <v>2194</v>
      </c>
      <c r="L39" s="478" t="s">
        <v>110852</v>
      </c>
      <c r="M39" s="478" t="s">
        <v>2195</v>
      </c>
      <c r="T39" s="478" t="s">
        <v>2196</v>
      </c>
      <c r="U39" s="478" t="s">
        <v>2197</v>
      </c>
      <c r="W39" s="478" t="s">
        <v>2198</v>
      </c>
      <c r="AA39" s="478" t="s">
        <v>2199</v>
      </c>
      <c r="AB39" s="478" t="s">
        <v>2200</v>
      </c>
      <c r="AC39" s="478" t="s">
        <v>2201</v>
      </c>
      <c r="AN39" s="478" t="s">
        <v>2202</v>
      </c>
      <c r="AQ39" s="478" t="s">
        <v>2203</v>
      </c>
      <c r="AT39" s="478" t="s">
        <v>2204</v>
      </c>
      <c r="AU39" s="478" t="s">
        <v>2205</v>
      </c>
    </row>
    <row r="40" spans="1:47">
      <c r="A40" s="478" t="s">
        <v>1490</v>
      </c>
      <c r="B40" s="478" t="s">
        <v>1530</v>
      </c>
      <c r="G40" s="478" t="s">
        <v>2206</v>
      </c>
      <c r="H40" s="478" t="s">
        <v>2207</v>
      </c>
      <c r="K40" s="478" t="s">
        <v>2208</v>
      </c>
      <c r="L40" s="478" t="s">
        <v>2209</v>
      </c>
      <c r="M40" s="478" t="s">
        <v>2210</v>
      </c>
      <c r="T40" s="478" t="s">
        <v>2211</v>
      </c>
      <c r="U40" s="478" t="s">
        <v>2212</v>
      </c>
      <c r="W40" s="478" t="s">
        <v>2213</v>
      </c>
      <c r="AA40" s="478" t="s">
        <v>2214</v>
      </c>
      <c r="AB40" s="478" t="s">
        <v>2215</v>
      </c>
      <c r="AC40" s="478" t="s">
        <v>1775</v>
      </c>
      <c r="AN40" s="478" t="s">
        <v>2216</v>
      </c>
      <c r="AQ40" s="478" t="s">
        <v>2217</v>
      </c>
      <c r="AT40" s="478" t="s">
        <v>2218</v>
      </c>
      <c r="AU40" s="478" t="s">
        <v>2219</v>
      </c>
    </row>
    <row r="41" spans="1:47">
      <c r="A41" s="478" t="s">
        <v>2220</v>
      </c>
      <c r="B41" s="478" t="s">
        <v>2221</v>
      </c>
      <c r="G41" s="478" t="s">
        <v>2222</v>
      </c>
      <c r="H41" s="478" t="s">
        <v>2223</v>
      </c>
      <c r="K41" s="478" t="s">
        <v>2224</v>
      </c>
      <c r="L41" s="478" t="s">
        <v>2225</v>
      </c>
      <c r="M41" s="478" t="s">
        <v>2226</v>
      </c>
      <c r="T41" s="478" t="s">
        <v>2227</v>
      </c>
      <c r="U41" s="478" t="s">
        <v>2228</v>
      </c>
      <c r="W41" s="478" t="s">
        <v>2229</v>
      </c>
      <c r="AA41" s="478" t="s">
        <v>2230</v>
      </c>
      <c r="AB41" s="478" t="s">
        <v>2231</v>
      </c>
      <c r="AC41" s="478" t="s">
        <v>2232</v>
      </c>
      <c r="AN41" s="478" t="s">
        <v>2233</v>
      </c>
      <c r="AQ41" s="478" t="s">
        <v>2234</v>
      </c>
      <c r="AT41" s="478" t="s">
        <v>2235</v>
      </c>
      <c r="AU41" s="478" t="s">
        <v>2236</v>
      </c>
    </row>
    <row r="42" spans="1:47">
      <c r="A42" s="478" t="s">
        <v>2237</v>
      </c>
      <c r="B42" s="478" t="s">
        <v>2238</v>
      </c>
      <c r="G42" s="478" t="s">
        <v>2239</v>
      </c>
      <c r="H42" s="478" t="s">
        <v>2240</v>
      </c>
      <c r="K42" s="478" t="s">
        <v>110853</v>
      </c>
      <c r="L42" s="478" t="s">
        <v>2241</v>
      </c>
      <c r="M42" s="478" t="s">
        <v>2242</v>
      </c>
      <c r="T42" s="478" t="s">
        <v>2243</v>
      </c>
      <c r="U42" s="478" t="s">
        <v>2244</v>
      </c>
      <c r="W42" s="478" t="s">
        <v>2245</v>
      </c>
      <c r="AA42" s="478" t="s">
        <v>2246</v>
      </c>
      <c r="AB42" s="478" t="s">
        <v>2247</v>
      </c>
      <c r="AN42" s="478" t="s">
        <v>2248</v>
      </c>
      <c r="AQ42" s="478" t="s">
        <v>2249</v>
      </c>
      <c r="AT42" s="478" t="s">
        <v>2250</v>
      </c>
      <c r="AU42" s="478" t="s">
        <v>2251</v>
      </c>
    </row>
    <row r="43" spans="1:47">
      <c r="A43" s="478" t="s">
        <v>2252</v>
      </c>
      <c r="G43" s="478" t="s">
        <v>2253</v>
      </c>
      <c r="H43" s="478" t="s">
        <v>2254</v>
      </c>
      <c r="K43" s="478" t="s">
        <v>2255</v>
      </c>
      <c r="L43" s="478" t="s">
        <v>2256</v>
      </c>
      <c r="M43" s="478" t="s">
        <v>2257</v>
      </c>
      <c r="T43" s="478" t="s">
        <v>1924</v>
      </c>
      <c r="U43" s="478" t="s">
        <v>2258</v>
      </c>
      <c r="W43" s="478" t="s">
        <v>2259</v>
      </c>
      <c r="AA43" s="478" t="s">
        <v>2200</v>
      </c>
      <c r="AB43" s="478" t="s">
        <v>2260</v>
      </c>
      <c r="AN43" s="478" t="s">
        <v>2261</v>
      </c>
      <c r="AQ43" s="478" t="s">
        <v>2262</v>
      </c>
      <c r="AT43" s="478" t="s">
        <v>2263</v>
      </c>
      <c r="AU43" s="478" t="s">
        <v>2264</v>
      </c>
    </row>
    <row r="44" spans="1:47">
      <c r="A44" s="478" t="s">
        <v>2265</v>
      </c>
      <c r="G44" s="478" t="s">
        <v>2266</v>
      </c>
      <c r="H44" s="478" t="s">
        <v>2267</v>
      </c>
      <c r="K44" s="478" t="s">
        <v>2268</v>
      </c>
      <c r="L44" s="478" t="s">
        <v>2269</v>
      </c>
      <c r="M44" s="478" t="s">
        <v>2270</v>
      </c>
      <c r="T44" s="478" t="s">
        <v>2271</v>
      </c>
      <c r="U44" s="478" t="s">
        <v>2272</v>
      </c>
      <c r="W44" s="478" t="s">
        <v>2273</v>
      </c>
      <c r="AA44" s="478" t="s">
        <v>2274</v>
      </c>
      <c r="AN44" s="478" t="s">
        <v>2275</v>
      </c>
      <c r="AQ44" s="478" t="s">
        <v>2276</v>
      </c>
      <c r="AT44" s="478" t="s">
        <v>2277</v>
      </c>
    </row>
    <row r="45" spans="1:47">
      <c r="A45" s="478" t="s">
        <v>2278</v>
      </c>
      <c r="G45" s="478" t="s">
        <v>2279</v>
      </c>
      <c r="H45" s="478" t="s">
        <v>2280</v>
      </c>
      <c r="K45" s="478" t="s">
        <v>2281</v>
      </c>
      <c r="L45" s="478" t="s">
        <v>2282</v>
      </c>
      <c r="M45" s="478" t="s">
        <v>2283</v>
      </c>
      <c r="T45" s="478" t="s">
        <v>2284</v>
      </c>
      <c r="W45" s="478" t="s">
        <v>2285</v>
      </c>
      <c r="AA45" s="478" t="s">
        <v>2286</v>
      </c>
      <c r="AN45" s="478" t="s">
        <v>2287</v>
      </c>
      <c r="AQ45" s="478" t="s">
        <v>2288</v>
      </c>
      <c r="AT45" s="478" t="s">
        <v>2289</v>
      </c>
    </row>
    <row r="46" spans="1:47">
      <c r="A46" s="478" t="s">
        <v>2164</v>
      </c>
      <c r="G46" s="478" t="s">
        <v>2290</v>
      </c>
      <c r="H46" s="478" t="s">
        <v>2291</v>
      </c>
      <c r="K46" s="478" t="s">
        <v>2292</v>
      </c>
      <c r="L46" s="478" t="s">
        <v>2293</v>
      </c>
      <c r="M46" s="478" t="s">
        <v>2294</v>
      </c>
      <c r="T46" s="478" t="s">
        <v>2295</v>
      </c>
      <c r="W46" s="478" t="s">
        <v>2296</v>
      </c>
      <c r="AN46" s="478" t="s">
        <v>2297</v>
      </c>
      <c r="AQ46" s="478" t="s">
        <v>2298</v>
      </c>
    </row>
    <row r="47" spans="1:47">
      <c r="A47" s="478" t="s">
        <v>2299</v>
      </c>
      <c r="G47" s="478" t="s">
        <v>2300</v>
      </c>
      <c r="K47" s="478" t="s">
        <v>2301</v>
      </c>
      <c r="L47" s="478" t="s">
        <v>2302</v>
      </c>
      <c r="M47" s="478" t="s">
        <v>2303</v>
      </c>
      <c r="T47" s="478" t="s">
        <v>2304</v>
      </c>
      <c r="W47" s="478" t="s">
        <v>2305</v>
      </c>
      <c r="AN47" s="478" t="s">
        <v>2306</v>
      </c>
      <c r="AQ47" s="478" t="s">
        <v>2307</v>
      </c>
    </row>
    <row r="48" spans="1:47">
      <c r="A48" s="478" t="s">
        <v>2308</v>
      </c>
      <c r="G48" s="478" t="s">
        <v>2309</v>
      </c>
      <c r="K48" s="478" t="s">
        <v>2310</v>
      </c>
      <c r="L48" s="478" t="s">
        <v>2311</v>
      </c>
      <c r="M48" s="478" t="s">
        <v>2312</v>
      </c>
      <c r="T48" s="478" t="s">
        <v>2313</v>
      </c>
      <c r="W48" s="478" t="s">
        <v>2314</v>
      </c>
      <c r="AN48" s="478" t="s">
        <v>2315</v>
      </c>
    </row>
    <row r="49" spans="1:40">
      <c r="A49" s="478" t="s">
        <v>2316</v>
      </c>
      <c r="G49" s="478" t="s">
        <v>2317</v>
      </c>
      <c r="K49" s="478" t="s">
        <v>2318</v>
      </c>
      <c r="L49" s="478" t="s">
        <v>2319</v>
      </c>
      <c r="M49" s="478" t="s">
        <v>2320</v>
      </c>
      <c r="T49" s="478" t="s">
        <v>2321</v>
      </c>
      <c r="W49" s="478" t="s">
        <v>2322</v>
      </c>
      <c r="AN49" s="478" t="s">
        <v>2323</v>
      </c>
    </row>
    <row r="50" spans="1:40">
      <c r="A50" s="478" t="s">
        <v>2324</v>
      </c>
      <c r="G50" s="478" t="s">
        <v>2325</v>
      </c>
      <c r="K50" s="478" t="s">
        <v>2326</v>
      </c>
      <c r="L50" s="478" t="s">
        <v>2327</v>
      </c>
      <c r="M50" s="478" t="s">
        <v>2328</v>
      </c>
      <c r="T50" s="478" t="s">
        <v>2329</v>
      </c>
      <c r="W50" s="478" t="s">
        <v>2330</v>
      </c>
      <c r="AN50" s="478" t="s">
        <v>1529</v>
      </c>
    </row>
    <row r="51" spans="1:40">
      <c r="A51" s="478" t="s">
        <v>2331</v>
      </c>
      <c r="G51" s="478" t="s">
        <v>2332</v>
      </c>
      <c r="K51" s="478" t="s">
        <v>2333</v>
      </c>
      <c r="L51" s="478" t="s">
        <v>2334</v>
      </c>
      <c r="M51" s="478" t="s">
        <v>2335</v>
      </c>
      <c r="T51" s="478" t="s">
        <v>2336</v>
      </c>
      <c r="W51" s="478" t="s">
        <v>1470</v>
      </c>
      <c r="AN51" s="478" t="s">
        <v>2337</v>
      </c>
    </row>
    <row r="52" spans="1:40">
      <c r="A52" s="478" t="s">
        <v>2338</v>
      </c>
      <c r="G52" s="478" t="s">
        <v>2339</v>
      </c>
      <c r="K52" s="478" t="s">
        <v>2340</v>
      </c>
      <c r="L52" s="478" t="s">
        <v>2341</v>
      </c>
      <c r="M52" s="478" t="s">
        <v>2342</v>
      </c>
      <c r="T52" s="478" t="s">
        <v>2343</v>
      </c>
      <c r="W52" s="478" t="s">
        <v>2344</v>
      </c>
      <c r="AN52" s="478" t="s">
        <v>2345</v>
      </c>
    </row>
    <row r="53" spans="1:40">
      <c r="A53" s="478" t="s">
        <v>2346</v>
      </c>
      <c r="G53" s="478" t="s">
        <v>2347</v>
      </c>
      <c r="K53" s="478" t="s">
        <v>2348</v>
      </c>
      <c r="L53" s="478" t="s">
        <v>2349</v>
      </c>
      <c r="M53" s="478" t="s">
        <v>2350</v>
      </c>
      <c r="T53" s="478" t="s">
        <v>2351</v>
      </c>
      <c r="W53" s="478" t="s">
        <v>2352</v>
      </c>
      <c r="AN53" s="478" t="s">
        <v>2353</v>
      </c>
    </row>
    <row r="54" spans="1:40">
      <c r="A54" s="478" t="s">
        <v>2354</v>
      </c>
      <c r="G54" s="478" t="s">
        <v>2355</v>
      </c>
      <c r="K54" s="478" t="s">
        <v>2356</v>
      </c>
      <c r="L54" s="478" t="s">
        <v>2357</v>
      </c>
      <c r="M54" s="478" t="s">
        <v>2358</v>
      </c>
      <c r="T54" s="478" t="s">
        <v>2359</v>
      </c>
      <c r="W54" s="478" t="s">
        <v>2360</v>
      </c>
      <c r="AN54" s="478" t="s">
        <v>1724</v>
      </c>
    </row>
    <row r="55" spans="1:40">
      <c r="A55" s="478" t="s">
        <v>2361</v>
      </c>
      <c r="G55" s="478" t="s">
        <v>2362</v>
      </c>
      <c r="K55" s="478" t="s">
        <v>2363</v>
      </c>
      <c r="L55" s="478" t="s">
        <v>2364</v>
      </c>
      <c r="M55" s="478" t="s">
        <v>2365</v>
      </c>
      <c r="T55" s="478" t="s">
        <v>2366</v>
      </c>
      <c r="W55" s="478" t="s">
        <v>2367</v>
      </c>
      <c r="AN55" s="478" t="s">
        <v>2368</v>
      </c>
    </row>
    <row r="56" spans="1:40">
      <c r="A56" s="478" t="s">
        <v>2369</v>
      </c>
      <c r="G56" s="478" t="s">
        <v>2370</v>
      </c>
      <c r="K56" s="478" t="s">
        <v>2371</v>
      </c>
      <c r="L56" s="478" t="s">
        <v>2372</v>
      </c>
      <c r="M56" s="478" t="s">
        <v>2373</v>
      </c>
      <c r="T56" s="478" t="s">
        <v>2374</v>
      </c>
      <c r="W56" s="478" t="s">
        <v>2375</v>
      </c>
      <c r="AN56" s="478" t="s">
        <v>2376</v>
      </c>
    </row>
    <row r="57" spans="1:40">
      <c r="A57" s="478" t="s">
        <v>2377</v>
      </c>
      <c r="G57" s="478" t="s">
        <v>2378</v>
      </c>
      <c r="K57" s="478" t="s">
        <v>2379</v>
      </c>
      <c r="M57" s="478" t="s">
        <v>2380</v>
      </c>
      <c r="T57" s="478" t="s">
        <v>2381</v>
      </c>
      <c r="AN57" s="478" t="s">
        <v>2382</v>
      </c>
    </row>
    <row r="58" spans="1:40">
      <c r="A58" s="478" t="s">
        <v>2383</v>
      </c>
      <c r="G58" s="478" t="s">
        <v>2384</v>
      </c>
      <c r="K58" s="478" t="s">
        <v>2385</v>
      </c>
      <c r="M58" s="478" t="s">
        <v>2386</v>
      </c>
      <c r="T58" s="478" t="s">
        <v>2387</v>
      </c>
      <c r="AN58" s="478" t="s">
        <v>2388</v>
      </c>
    </row>
    <row r="59" spans="1:40">
      <c r="A59" s="478" t="s">
        <v>2389</v>
      </c>
      <c r="G59" s="478" t="s">
        <v>2390</v>
      </c>
      <c r="K59" s="478" t="s">
        <v>1542</v>
      </c>
      <c r="M59" s="478" t="s">
        <v>2391</v>
      </c>
      <c r="T59" s="478" t="s">
        <v>2392</v>
      </c>
      <c r="AN59" s="478" t="s">
        <v>2393</v>
      </c>
    </row>
    <row r="60" spans="1:40">
      <c r="A60" s="478" t="s">
        <v>2394</v>
      </c>
      <c r="G60" s="478" t="s">
        <v>2395</v>
      </c>
      <c r="K60" s="478" t="s">
        <v>2396</v>
      </c>
      <c r="M60" s="478" t="s">
        <v>2397</v>
      </c>
      <c r="T60" s="478" t="s">
        <v>2398</v>
      </c>
      <c r="AN60" s="478" t="s">
        <v>2399</v>
      </c>
    </row>
    <row r="61" spans="1:40">
      <c r="A61" s="478" t="s">
        <v>2400</v>
      </c>
      <c r="G61" s="478" t="s">
        <v>2401</v>
      </c>
      <c r="K61" s="478" t="s">
        <v>2402</v>
      </c>
      <c r="M61" s="478" t="s">
        <v>2403</v>
      </c>
      <c r="T61" s="478" t="s">
        <v>2404</v>
      </c>
      <c r="AN61" s="478" t="s">
        <v>2405</v>
      </c>
    </row>
    <row r="62" spans="1:40">
      <c r="A62" s="478" t="s">
        <v>2406</v>
      </c>
      <c r="K62" s="478" t="s">
        <v>2407</v>
      </c>
      <c r="M62" s="478" t="s">
        <v>2408</v>
      </c>
      <c r="T62" s="478" t="s">
        <v>2409</v>
      </c>
      <c r="AN62" s="478" t="s">
        <v>2410</v>
      </c>
    </row>
    <row r="63" spans="1:40">
      <c r="A63" s="478" t="s">
        <v>2411</v>
      </c>
      <c r="K63" s="478" t="s">
        <v>2412</v>
      </c>
      <c r="M63" s="478" t="s">
        <v>2413</v>
      </c>
      <c r="T63" s="478" t="s">
        <v>2414</v>
      </c>
    </row>
    <row r="64" spans="1:40">
      <c r="A64" s="478" t="s">
        <v>2415</v>
      </c>
      <c r="K64" s="478" t="s">
        <v>2416</v>
      </c>
      <c r="M64" s="478" t="s">
        <v>2417</v>
      </c>
      <c r="T64" s="478" t="s">
        <v>2418</v>
      </c>
    </row>
    <row r="65" spans="1:20">
      <c r="A65" s="478" t="s">
        <v>2419</v>
      </c>
      <c r="K65" s="478" t="s">
        <v>2420</v>
      </c>
      <c r="T65" s="478" t="s">
        <v>2421</v>
      </c>
    </row>
    <row r="66" spans="1:20">
      <c r="A66" s="478" t="s">
        <v>2422</v>
      </c>
      <c r="T66" s="478" t="s">
        <v>1331</v>
      </c>
    </row>
    <row r="67" spans="1:20">
      <c r="A67" s="478" t="s">
        <v>2423</v>
      </c>
      <c r="T67" s="478" t="s">
        <v>2424</v>
      </c>
    </row>
    <row r="68" spans="1:20">
      <c r="A68" s="478" t="s">
        <v>2425</v>
      </c>
      <c r="T68" s="478" t="s">
        <v>2426</v>
      </c>
    </row>
    <row r="69" spans="1:20">
      <c r="A69" s="478" t="s">
        <v>2427</v>
      </c>
      <c r="T69" s="478" t="s">
        <v>2428</v>
      </c>
    </row>
    <row r="70" spans="1:20">
      <c r="A70" s="478" t="s">
        <v>2429</v>
      </c>
      <c r="T70" s="478" t="s">
        <v>2430</v>
      </c>
    </row>
    <row r="71" spans="1:20">
      <c r="A71" s="478" t="s">
        <v>2431</v>
      </c>
      <c r="T71" s="478" t="s">
        <v>2432</v>
      </c>
    </row>
    <row r="72" spans="1:20">
      <c r="A72" s="478" t="s">
        <v>2433</v>
      </c>
      <c r="T72" s="478" t="s">
        <v>1870</v>
      </c>
    </row>
    <row r="73" spans="1:20">
      <c r="A73" s="478" t="s">
        <v>2434</v>
      </c>
      <c r="T73" s="478" t="s">
        <v>2435</v>
      </c>
    </row>
    <row r="74" spans="1:20">
      <c r="A74" s="478" t="s">
        <v>2436</v>
      </c>
      <c r="T74" s="478" t="s">
        <v>2437</v>
      </c>
    </row>
    <row r="75" spans="1:20">
      <c r="A75" s="478" t="s">
        <v>2438</v>
      </c>
      <c r="T75" s="478" t="s">
        <v>2439</v>
      </c>
    </row>
    <row r="76" spans="1:20">
      <c r="A76" s="478" t="s">
        <v>2440</v>
      </c>
      <c r="T76" s="478" t="s">
        <v>2441</v>
      </c>
    </row>
    <row r="77" spans="1:20">
      <c r="A77" s="478" t="s">
        <v>2442</v>
      </c>
      <c r="T77" s="478" t="s">
        <v>2443</v>
      </c>
    </row>
    <row r="78" spans="1:20">
      <c r="A78" s="478" t="s">
        <v>2444</v>
      </c>
      <c r="T78" s="478" t="s">
        <v>2445</v>
      </c>
    </row>
    <row r="79" spans="1:20">
      <c r="A79" s="478" t="s">
        <v>2446</v>
      </c>
      <c r="T79" s="478" t="s">
        <v>2447</v>
      </c>
    </row>
    <row r="80" spans="1:20">
      <c r="A80" s="478" t="s">
        <v>2448</v>
      </c>
    </row>
    <row r="81" spans="1:1">
      <c r="A81" s="478" t="s">
        <v>2449</v>
      </c>
    </row>
    <row r="82" spans="1:1">
      <c r="A82" s="478" t="s">
        <v>2450</v>
      </c>
    </row>
    <row r="83" spans="1:1">
      <c r="A83" s="478" t="s">
        <v>2451</v>
      </c>
    </row>
    <row r="84" spans="1:1">
      <c r="A84" s="478" t="s">
        <v>2452</v>
      </c>
    </row>
    <row r="85" spans="1:1">
      <c r="A85" s="478" t="s">
        <v>2453</v>
      </c>
    </row>
    <row r="86" spans="1:1">
      <c r="A86" s="478" t="s">
        <v>2454</v>
      </c>
    </row>
    <row r="87" spans="1:1">
      <c r="A87" s="478" t="s">
        <v>2455</v>
      </c>
    </row>
    <row r="88" spans="1:1">
      <c r="A88" s="478" t="s">
        <v>2456</v>
      </c>
    </row>
    <row r="89" spans="1:1">
      <c r="A89" s="478" t="s">
        <v>2457</v>
      </c>
    </row>
    <row r="90" spans="1:1">
      <c r="A90" s="478" t="s">
        <v>2458</v>
      </c>
    </row>
    <row r="91" spans="1:1">
      <c r="A91" s="478" t="s">
        <v>2459</v>
      </c>
    </row>
    <row r="92" spans="1:1">
      <c r="A92" s="478" t="s">
        <v>2460</v>
      </c>
    </row>
    <row r="93" spans="1:1">
      <c r="A93" s="478" t="s">
        <v>2461</v>
      </c>
    </row>
    <row r="94" spans="1:1">
      <c r="A94" s="478" t="s">
        <v>2462</v>
      </c>
    </row>
    <row r="95" spans="1:1">
      <c r="A95" s="478" t="s">
        <v>2463</v>
      </c>
    </row>
    <row r="96" spans="1:1">
      <c r="A96" s="478" t="s">
        <v>2464</v>
      </c>
    </row>
    <row r="97" spans="1:1">
      <c r="A97" s="478" t="s">
        <v>2465</v>
      </c>
    </row>
    <row r="98" spans="1:1">
      <c r="A98" s="478" t="s">
        <v>2466</v>
      </c>
    </row>
    <row r="99" spans="1:1">
      <c r="A99" s="478" t="s">
        <v>2467</v>
      </c>
    </row>
    <row r="100" spans="1:1">
      <c r="A100" s="478" t="s">
        <v>2468</v>
      </c>
    </row>
    <row r="101" spans="1:1">
      <c r="A101" s="478" t="s">
        <v>2469</v>
      </c>
    </row>
    <row r="102" spans="1:1">
      <c r="A102" s="478" t="s">
        <v>2470</v>
      </c>
    </row>
    <row r="103" spans="1:1">
      <c r="A103" s="478" t="s">
        <v>2471</v>
      </c>
    </row>
    <row r="104" spans="1:1">
      <c r="A104" s="478" t="s">
        <v>2472</v>
      </c>
    </row>
    <row r="105" spans="1:1">
      <c r="A105" s="478" t="s">
        <v>2473</v>
      </c>
    </row>
    <row r="106" spans="1:1">
      <c r="A106" s="478" t="s">
        <v>2474</v>
      </c>
    </row>
    <row r="107" spans="1:1">
      <c r="A107" s="478" t="s">
        <v>2475</v>
      </c>
    </row>
    <row r="108" spans="1:1">
      <c r="A108" s="478" t="s">
        <v>2476</v>
      </c>
    </row>
    <row r="109" spans="1:1">
      <c r="A109" s="478" t="s">
        <v>2477</v>
      </c>
    </row>
    <row r="110" spans="1:1">
      <c r="A110" s="478" t="s">
        <v>2478</v>
      </c>
    </row>
    <row r="111" spans="1:1">
      <c r="A111" s="478" t="s">
        <v>2479</v>
      </c>
    </row>
    <row r="112" spans="1:1">
      <c r="A112" s="478" t="s">
        <v>2480</v>
      </c>
    </row>
    <row r="113" spans="1:1">
      <c r="A113" s="478" t="s">
        <v>2481</v>
      </c>
    </row>
    <row r="114" spans="1:1">
      <c r="A114" s="478" t="s">
        <v>2482</v>
      </c>
    </row>
    <row r="115" spans="1:1">
      <c r="A115" s="478" t="s">
        <v>2483</v>
      </c>
    </row>
    <row r="116" spans="1:1">
      <c r="A116" s="478" t="s">
        <v>2484</v>
      </c>
    </row>
    <row r="117" spans="1:1">
      <c r="A117" s="478" t="s">
        <v>2485</v>
      </c>
    </row>
    <row r="118" spans="1:1">
      <c r="A118" s="478" t="s">
        <v>2486</v>
      </c>
    </row>
    <row r="119" spans="1:1">
      <c r="A119" s="478" t="s">
        <v>2487</v>
      </c>
    </row>
    <row r="120" spans="1:1">
      <c r="A120" s="478" t="s">
        <v>2488</v>
      </c>
    </row>
    <row r="121" spans="1:1">
      <c r="A121" s="478" t="s">
        <v>2489</v>
      </c>
    </row>
    <row r="122" spans="1:1">
      <c r="A122" s="478" t="s">
        <v>2490</v>
      </c>
    </row>
    <row r="123" spans="1:1">
      <c r="A123" s="478" t="s">
        <v>2491</v>
      </c>
    </row>
    <row r="124" spans="1:1">
      <c r="A124" s="478" t="s">
        <v>2492</v>
      </c>
    </row>
    <row r="125" spans="1:1">
      <c r="A125" s="478" t="s">
        <v>2493</v>
      </c>
    </row>
    <row r="126" spans="1:1">
      <c r="A126" s="478" t="s">
        <v>2494</v>
      </c>
    </row>
    <row r="127" spans="1:1">
      <c r="A127" s="478" t="s">
        <v>2495</v>
      </c>
    </row>
    <row r="128" spans="1:1">
      <c r="A128" s="478" t="s">
        <v>2496</v>
      </c>
    </row>
    <row r="129" spans="1:1">
      <c r="A129" s="478" t="s">
        <v>2497</v>
      </c>
    </row>
    <row r="130" spans="1:1">
      <c r="A130" s="478" t="s">
        <v>2498</v>
      </c>
    </row>
    <row r="131" spans="1:1">
      <c r="A131" s="478" t="s">
        <v>2499</v>
      </c>
    </row>
    <row r="132" spans="1:1">
      <c r="A132" s="478" t="s">
        <v>2500</v>
      </c>
    </row>
    <row r="133" spans="1:1">
      <c r="A133" s="478" t="s">
        <v>2501</v>
      </c>
    </row>
    <row r="134" spans="1:1">
      <c r="A134" s="478" t="s">
        <v>2502</v>
      </c>
    </row>
    <row r="135" spans="1:1">
      <c r="A135" s="478" t="s">
        <v>2503</v>
      </c>
    </row>
    <row r="136" spans="1:1">
      <c r="A136" s="478" t="s">
        <v>2504</v>
      </c>
    </row>
    <row r="137" spans="1:1">
      <c r="A137" s="478" t="s">
        <v>2505</v>
      </c>
    </row>
    <row r="138" spans="1:1">
      <c r="A138" s="478" t="s">
        <v>2506</v>
      </c>
    </row>
    <row r="139" spans="1:1">
      <c r="A139" s="478" t="s">
        <v>2507</v>
      </c>
    </row>
    <row r="140" spans="1:1">
      <c r="A140" s="478" t="s">
        <v>2508</v>
      </c>
    </row>
    <row r="141" spans="1:1">
      <c r="A141" s="478" t="s">
        <v>2509</v>
      </c>
    </row>
    <row r="142" spans="1:1">
      <c r="A142" s="478" t="s">
        <v>2510</v>
      </c>
    </row>
    <row r="143" spans="1:1">
      <c r="A143" s="478" t="s">
        <v>2511</v>
      </c>
    </row>
    <row r="144" spans="1:1">
      <c r="A144" s="478" t="s">
        <v>2512</v>
      </c>
    </row>
    <row r="145" spans="1:1">
      <c r="A145" s="478" t="s">
        <v>2513</v>
      </c>
    </row>
    <row r="146" spans="1:1">
      <c r="A146" s="478" t="s">
        <v>1662</v>
      </c>
    </row>
    <row r="147" spans="1:1">
      <c r="A147" s="478" t="s">
        <v>2514</v>
      </c>
    </row>
    <row r="148" spans="1:1">
      <c r="A148" s="478" t="s">
        <v>2515</v>
      </c>
    </row>
    <row r="149" spans="1:1">
      <c r="A149" s="478" t="s">
        <v>2516</v>
      </c>
    </row>
    <row r="150" spans="1:1">
      <c r="A150" s="478" t="s">
        <v>2517</v>
      </c>
    </row>
    <row r="151" spans="1:1">
      <c r="A151" s="478" t="s">
        <v>2518</v>
      </c>
    </row>
    <row r="152" spans="1:1">
      <c r="A152" s="478" t="s">
        <v>2519</v>
      </c>
    </row>
    <row r="153" spans="1:1">
      <c r="A153" s="478" t="s">
        <v>2520</v>
      </c>
    </row>
    <row r="154" spans="1:1">
      <c r="A154" s="478" t="s">
        <v>2521</v>
      </c>
    </row>
    <row r="155" spans="1:1">
      <c r="A155" s="478" t="s">
        <v>2522</v>
      </c>
    </row>
    <row r="156" spans="1:1">
      <c r="A156" s="478" t="s">
        <v>2523</v>
      </c>
    </row>
    <row r="157" spans="1:1">
      <c r="A157" s="478" t="s">
        <v>2524</v>
      </c>
    </row>
    <row r="158" spans="1:1">
      <c r="A158" s="478" t="s">
        <v>2053</v>
      </c>
    </row>
    <row r="159" spans="1:1">
      <c r="A159" s="478" t="s">
        <v>2525</v>
      </c>
    </row>
    <row r="160" spans="1:1">
      <c r="A160" s="478" t="s">
        <v>2526</v>
      </c>
    </row>
    <row r="161" spans="1:1">
      <c r="A161" s="478" t="s">
        <v>2527</v>
      </c>
    </row>
    <row r="162" spans="1:1">
      <c r="A162" s="478" t="s">
        <v>2528</v>
      </c>
    </row>
    <row r="163" spans="1:1">
      <c r="A163" s="478" t="s">
        <v>2529</v>
      </c>
    </row>
    <row r="164" spans="1:1">
      <c r="A164" s="478" t="s">
        <v>2530</v>
      </c>
    </row>
    <row r="165" spans="1:1">
      <c r="A165" s="478" t="s">
        <v>1331</v>
      </c>
    </row>
    <row r="166" spans="1:1">
      <c r="A166" s="478" t="s">
        <v>2531</v>
      </c>
    </row>
    <row r="167" spans="1:1">
      <c r="A167" s="478" t="s">
        <v>2532</v>
      </c>
    </row>
    <row r="168" spans="1:1">
      <c r="A168" s="478" t="s">
        <v>2533</v>
      </c>
    </row>
    <row r="169" spans="1:1">
      <c r="A169" s="478" t="s">
        <v>2534</v>
      </c>
    </row>
    <row r="170" spans="1:1">
      <c r="A170" s="478" t="s">
        <v>2535</v>
      </c>
    </row>
    <row r="171" spans="1:1">
      <c r="A171" s="478" t="s">
        <v>2536</v>
      </c>
    </row>
    <row r="172" spans="1:1">
      <c r="A172" s="478" t="s">
        <v>2537</v>
      </c>
    </row>
    <row r="173" spans="1:1">
      <c r="A173" s="478" t="s">
        <v>2538</v>
      </c>
    </row>
    <row r="174" spans="1:1">
      <c r="A174" s="478" t="s">
        <v>2539</v>
      </c>
    </row>
    <row r="175" spans="1:1">
      <c r="A175" s="478" t="s">
        <v>2540</v>
      </c>
    </row>
    <row r="176" spans="1:1">
      <c r="A176" s="478" t="s">
        <v>2541</v>
      </c>
    </row>
    <row r="177" spans="1:1">
      <c r="A177" s="478" t="s">
        <v>2542</v>
      </c>
    </row>
    <row r="178" spans="1:1">
      <c r="A178" s="478" t="s">
        <v>2543</v>
      </c>
    </row>
    <row r="179" spans="1:1">
      <c r="A179" s="478" t="s">
        <v>2544</v>
      </c>
    </row>
    <row r="180" spans="1:1">
      <c r="A180" s="478" t="s">
        <v>2545</v>
      </c>
    </row>
    <row r="181" spans="1:1">
      <c r="A181" s="478" t="s">
        <v>2546</v>
      </c>
    </row>
    <row r="182" spans="1:1">
      <c r="A182" s="478" t="s">
        <v>110854</v>
      </c>
    </row>
    <row r="183" spans="1:1">
      <c r="A183" s="478" t="s">
        <v>110855</v>
      </c>
    </row>
    <row r="184" spans="1:1">
      <c r="A184" s="478" t="s">
        <v>2547</v>
      </c>
    </row>
    <row r="185" spans="1:1">
      <c r="A185" s="478" t="s">
        <v>2548</v>
      </c>
    </row>
    <row r="186" spans="1:1">
      <c r="A186" s="478" t="s">
        <v>2549</v>
      </c>
    </row>
    <row r="187" spans="1:1">
      <c r="A187" s="478" t="s">
        <v>2550</v>
      </c>
    </row>
  </sheetData>
  <phoneticPr fontId="9"/>
  <pageMargins left="0.7" right="0.7" top="0.75" bottom="0.75" header="0.3" footer="0.3"/>
  <pageSetup paperSize="9" orientation="portrait" r:id="rId1"/>
  <headerFooter>
    <oddHeader>&amp;L【機密性○（取扱制限）】</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3">
    <tabColor rgb="FFCCECFF"/>
    <pageSetUpPr fitToPage="1"/>
  </sheetPr>
  <dimension ref="A1:AF85"/>
  <sheetViews>
    <sheetView showGridLines="0" view="pageBreakPreview" zoomScale="85" zoomScaleNormal="100" zoomScaleSheetLayoutView="85" workbookViewId="0">
      <selection activeCell="C11" sqref="C11"/>
    </sheetView>
  </sheetViews>
  <sheetFormatPr defaultColWidth="9" defaultRowHeight="10.8"/>
  <cols>
    <col min="1" max="1" width="3.6640625" style="1" customWidth="1"/>
    <col min="2" max="2" width="7.6640625" style="1" customWidth="1"/>
    <col min="3" max="22" width="9.44140625" style="1" customWidth="1"/>
    <col min="23" max="27" width="10.6640625" style="1" customWidth="1"/>
    <col min="28" max="28" width="5.88671875" style="1" hidden="1" customWidth="1"/>
    <col min="29" max="29" width="10.6640625" style="1" hidden="1" customWidth="1"/>
    <col min="30" max="30" width="6.6640625" style="1" hidden="1" customWidth="1"/>
    <col min="31" max="31" width="10.6640625" style="1" hidden="1" customWidth="1"/>
    <col min="32" max="32" width="0" style="1" hidden="1" customWidth="1"/>
    <col min="33" max="16384" width="9" style="1"/>
  </cols>
  <sheetData>
    <row r="1" spans="1:31" ht="17.399999999999999" thickTop="1" thickBot="1">
      <c r="A1" s="19"/>
      <c r="C1" s="19"/>
      <c r="D1" s="19"/>
      <c r="U1" s="167"/>
      <c r="V1" s="406" t="str">
        <f>IF(AND(W1="",W2="",W4=""),"","エラー")</f>
        <v/>
      </c>
      <c r="W1" s="49" t="str">
        <f>IF(SUM(AE13:AE14)&gt;0,AE15,"")</f>
        <v/>
      </c>
    </row>
    <row r="2" spans="1:31" ht="16.8" thickTop="1">
      <c r="A2" s="19" t="s">
        <v>109965</v>
      </c>
      <c r="C2" s="19" t="s">
        <v>109966</v>
      </c>
      <c r="D2" s="19"/>
      <c r="U2" s="167"/>
      <c r="W2" s="49" t="str">
        <f>IF(SUM(AC13:AC23)&gt;0,AC24,"")</f>
        <v/>
      </c>
    </row>
    <row r="3" spans="1:31" s="37" customFormat="1" ht="6.75" customHeight="1">
      <c r="W3" s="129"/>
    </row>
    <row r="4" spans="1:31" s="50" customFormat="1" ht="14.1" customHeight="1">
      <c r="A4" s="58" t="s">
        <v>109967</v>
      </c>
      <c r="B4" s="58"/>
      <c r="C4" s="58"/>
      <c r="D4" s="58"/>
      <c r="E4" s="58"/>
      <c r="F4" s="58"/>
      <c r="G4" s="58"/>
      <c r="H4" s="58"/>
      <c r="I4" s="58"/>
      <c r="J4" s="58"/>
      <c r="K4" s="58"/>
      <c r="L4" s="58"/>
      <c r="M4" s="58"/>
      <c r="N4" s="58"/>
      <c r="O4" s="58"/>
      <c r="P4" s="58"/>
      <c r="Q4" s="58"/>
      <c r="R4" s="58"/>
      <c r="S4" s="58"/>
      <c r="T4" s="58"/>
      <c r="U4" s="58"/>
      <c r="V4" s="235" t="s">
        <v>109499</v>
      </c>
      <c r="W4" s="49" t="str">
        <f>IF(SUM(AE18:AF19)&gt;0,AE20,"")</f>
        <v/>
      </c>
    </row>
    <row r="5" spans="1:31" s="37" customFormat="1" ht="18.75" customHeight="1">
      <c r="A5" s="26"/>
      <c r="B5" s="2033" t="s">
        <v>109968</v>
      </c>
      <c r="C5" s="1512" t="s">
        <v>94</v>
      </c>
      <c r="D5" s="1513"/>
      <c r="E5" s="1513"/>
      <c r="F5" s="1513"/>
      <c r="G5" s="1513"/>
      <c r="H5" s="1513"/>
      <c r="I5" s="1513"/>
      <c r="J5" s="1513"/>
      <c r="K5" s="1513"/>
      <c r="L5" s="1513"/>
      <c r="M5" s="2036" t="s">
        <v>102</v>
      </c>
      <c r="N5" s="1513"/>
      <c r="O5" s="1513"/>
      <c r="P5" s="1513"/>
      <c r="Q5" s="1513"/>
      <c r="R5" s="1513"/>
      <c r="S5" s="1513"/>
      <c r="T5" s="1513"/>
      <c r="U5" s="1513"/>
      <c r="V5" s="1514"/>
      <c r="W5" s="26"/>
    </row>
    <row r="6" spans="1:31" s="37" customFormat="1" ht="25.5" customHeight="1">
      <c r="A6" s="26"/>
      <c r="B6" s="2034"/>
      <c r="C6" s="1001" t="s">
        <v>434</v>
      </c>
      <c r="D6" s="1001" t="s">
        <v>109969</v>
      </c>
      <c r="E6" s="2012" t="s">
        <v>109970</v>
      </c>
      <c r="F6" s="2013"/>
      <c r="G6" s="2013"/>
      <c r="H6" s="2013"/>
      <c r="I6" s="2013"/>
      <c r="J6" s="1002"/>
      <c r="K6" s="1001" t="s">
        <v>147</v>
      </c>
      <c r="L6" s="1003" t="s">
        <v>125</v>
      </c>
      <c r="M6" s="1004" t="s">
        <v>434</v>
      </c>
      <c r="N6" s="1001" t="s">
        <v>109969</v>
      </c>
      <c r="O6" s="2012" t="s">
        <v>109970</v>
      </c>
      <c r="P6" s="2013"/>
      <c r="Q6" s="2013"/>
      <c r="R6" s="2013"/>
      <c r="S6" s="2013"/>
      <c r="T6" s="1005"/>
      <c r="U6" s="1001" t="s">
        <v>147</v>
      </c>
      <c r="V6" s="1006" t="s">
        <v>125</v>
      </c>
      <c r="W6" s="26"/>
    </row>
    <row r="7" spans="1:31" s="37" customFormat="1" ht="18.75" customHeight="1">
      <c r="A7" s="26"/>
      <c r="B7" s="2034"/>
      <c r="C7" s="752"/>
      <c r="D7" s="95"/>
      <c r="E7" s="752"/>
      <c r="F7" s="2026" t="s">
        <v>109971</v>
      </c>
      <c r="G7" s="2016" t="s">
        <v>109972</v>
      </c>
      <c r="H7" s="1007"/>
      <c r="I7" s="1008"/>
      <c r="J7" s="1009"/>
      <c r="K7" s="531"/>
      <c r="L7" s="107"/>
      <c r="M7" s="532"/>
      <c r="N7" s="755"/>
      <c r="O7" s="738"/>
      <c r="P7" s="2014" t="s">
        <v>109971</v>
      </c>
      <c r="Q7" s="2016" t="s">
        <v>109972</v>
      </c>
      <c r="R7" s="1003"/>
      <c r="S7" s="1010"/>
      <c r="T7" s="1005"/>
      <c r="U7" s="172"/>
      <c r="V7" s="97"/>
      <c r="W7" s="26"/>
    </row>
    <row r="8" spans="1:31" s="37" customFormat="1" ht="17.25" customHeight="1">
      <c r="A8" s="26"/>
      <c r="B8" s="2034"/>
      <c r="C8" s="98"/>
      <c r="D8" s="99"/>
      <c r="E8" s="752"/>
      <c r="F8" s="2027"/>
      <c r="G8" s="2017"/>
      <c r="H8" s="2019" t="s">
        <v>109973</v>
      </c>
      <c r="I8" s="766"/>
      <c r="J8" s="533"/>
      <c r="K8" s="531"/>
      <c r="L8" s="766"/>
      <c r="M8" s="534"/>
      <c r="N8" s="535"/>
      <c r="O8" s="738"/>
      <c r="P8" s="2015"/>
      <c r="Q8" s="2017"/>
      <c r="R8" s="2021" t="s">
        <v>109973</v>
      </c>
      <c r="S8" s="707"/>
      <c r="T8" s="498"/>
      <c r="U8" s="172"/>
      <c r="V8" s="100"/>
      <c r="W8" s="26"/>
    </row>
    <row r="9" spans="1:31" s="37" customFormat="1" ht="17.25" customHeight="1">
      <c r="A9" s="26"/>
      <c r="B9" s="2034"/>
      <c r="C9" s="98"/>
      <c r="D9" s="99"/>
      <c r="E9" s="752"/>
      <c r="F9" s="2027"/>
      <c r="G9" s="2017"/>
      <c r="H9" s="2032"/>
      <c r="I9" s="2019" t="s">
        <v>109974</v>
      </c>
      <c r="J9" s="1011"/>
      <c r="K9" s="531"/>
      <c r="L9" s="766"/>
      <c r="M9" s="534"/>
      <c r="N9" s="535"/>
      <c r="O9" s="738"/>
      <c r="P9" s="2015"/>
      <c r="Q9" s="2017"/>
      <c r="R9" s="2023"/>
      <c r="S9" s="2021" t="s">
        <v>109974</v>
      </c>
      <c r="T9" s="1012"/>
      <c r="U9" s="172"/>
      <c r="V9" s="100"/>
      <c r="W9" s="26"/>
    </row>
    <row r="10" spans="1:31" s="37" customFormat="1" ht="67.5" customHeight="1">
      <c r="A10" s="26"/>
      <c r="B10" s="2035"/>
      <c r="C10" s="1013"/>
      <c r="D10" s="1014"/>
      <c r="E10" s="1013"/>
      <c r="F10" s="1759"/>
      <c r="G10" s="2018"/>
      <c r="H10" s="2020"/>
      <c r="I10" s="2020"/>
      <c r="J10" s="508" t="s">
        <v>109975</v>
      </c>
      <c r="K10" s="536"/>
      <c r="L10" s="767"/>
      <c r="M10" s="537"/>
      <c r="N10" s="1016"/>
      <c r="O10" s="1017"/>
      <c r="P10" s="1653"/>
      <c r="Q10" s="2018"/>
      <c r="R10" s="2022"/>
      <c r="S10" s="2022"/>
      <c r="T10" s="1018" t="s">
        <v>109975</v>
      </c>
      <c r="U10" s="173"/>
      <c r="V10" s="1019"/>
      <c r="W10" s="26"/>
    </row>
    <row r="11" spans="1:31" s="37" customFormat="1" ht="19.95" customHeight="1">
      <c r="A11" s="26"/>
      <c r="B11" s="1020" t="s">
        <v>109976</v>
      </c>
      <c r="C11" s="1366"/>
      <c r="D11" s="1366"/>
      <c r="E11" s="1367"/>
      <c r="F11" s="1368"/>
      <c r="G11" s="1369"/>
      <c r="H11" s="1370"/>
      <c r="I11" s="1371"/>
      <c r="J11" s="1372"/>
      <c r="K11" s="1373"/>
      <c r="L11" s="499">
        <f t="shared" ref="L11:L17" si="0">SUM(C11+D11+E11+K11)</f>
        <v>0</v>
      </c>
      <c r="M11" s="1385"/>
      <c r="N11" s="1366"/>
      <c r="O11" s="1367"/>
      <c r="P11" s="1386"/>
      <c r="Q11" s="1369"/>
      <c r="R11" s="1370"/>
      <c r="S11" s="1371"/>
      <c r="T11" s="1372"/>
      <c r="U11" s="1366"/>
      <c r="V11" s="1021">
        <f>SUM(M11+N11+O11+U11)</f>
        <v>0</v>
      </c>
      <c r="W11" s="26"/>
    </row>
    <row r="12" spans="1:31" s="37" customFormat="1" ht="19.95" customHeight="1">
      <c r="A12" s="26"/>
      <c r="B12" s="101" t="s">
        <v>109977</v>
      </c>
      <c r="C12" s="1374"/>
      <c r="D12" s="1374"/>
      <c r="E12" s="1291"/>
      <c r="F12" s="1375"/>
      <c r="G12" s="1375"/>
      <c r="H12" s="1376"/>
      <c r="I12" s="1377"/>
      <c r="J12" s="1378"/>
      <c r="K12" s="1379"/>
      <c r="L12" s="500">
        <f t="shared" si="0"/>
        <v>0</v>
      </c>
      <c r="M12" s="1387"/>
      <c r="N12" s="1374"/>
      <c r="O12" s="1291"/>
      <c r="P12" s="1375"/>
      <c r="Q12" s="1375"/>
      <c r="R12" s="1376"/>
      <c r="S12" s="1377"/>
      <c r="T12" s="1378"/>
      <c r="U12" s="1374"/>
      <c r="V12" s="432">
        <f>SUM(M12+N12+O12+U12)</f>
        <v>0</v>
      </c>
      <c r="W12" s="26"/>
      <c r="AB12" s="164"/>
      <c r="AC12" s="164" t="s">
        <v>109978</v>
      </c>
      <c r="AE12" s="21" t="s">
        <v>109512</v>
      </c>
    </row>
    <row r="13" spans="1:31" s="37" customFormat="1" ht="19.95" customHeight="1">
      <c r="A13" s="26"/>
      <c r="B13" s="101" t="s">
        <v>109979</v>
      </c>
      <c r="C13" s="1374"/>
      <c r="D13" s="1374"/>
      <c r="E13" s="1291"/>
      <c r="F13" s="1375"/>
      <c r="G13" s="1375"/>
      <c r="H13" s="1376"/>
      <c r="I13" s="1377"/>
      <c r="J13" s="1378"/>
      <c r="K13" s="1379"/>
      <c r="L13" s="500">
        <f t="shared" si="0"/>
        <v>0</v>
      </c>
      <c r="M13" s="1388"/>
      <c r="N13" s="1276"/>
      <c r="O13" s="1301"/>
      <c r="P13" s="1380"/>
      <c r="Q13" s="1380"/>
      <c r="R13" s="1381"/>
      <c r="S13" s="1382"/>
      <c r="T13" s="1383"/>
      <c r="U13" s="1276"/>
      <c r="V13" s="1022">
        <f>SUM(M13+N13+O13+U13)</f>
        <v>0</v>
      </c>
      <c r="W13" s="26"/>
      <c r="AB13" s="165" t="s">
        <v>109980</v>
      </c>
      <c r="AC13" s="1023">
        <f t="shared" ref="AC13" si="1">IF(AND(E11&gt;=G11,G11&gt;=H11,H11&gt;=I11,I11&gt;=J11),0,1)</f>
        <v>0</v>
      </c>
      <c r="AD13" s="60" t="s">
        <v>109515</v>
      </c>
      <c r="AE13" s="975">
        <f>IF(AND(AND(基本情報!$D$12&lt;&gt;"小学校",基本情報!$D$12&lt;&gt;"義務教育学校"),MAX(C11:K16)&gt;0),1,0)</f>
        <v>0</v>
      </c>
    </row>
    <row r="14" spans="1:31" s="37" customFormat="1" ht="19.95" customHeight="1">
      <c r="A14" s="26"/>
      <c r="B14" s="101" t="s">
        <v>109981</v>
      </c>
      <c r="C14" s="1374"/>
      <c r="D14" s="1374"/>
      <c r="E14" s="1291"/>
      <c r="F14" s="1375"/>
      <c r="G14" s="1375"/>
      <c r="H14" s="1376"/>
      <c r="I14" s="1377"/>
      <c r="J14" s="1378"/>
      <c r="K14" s="1379"/>
      <c r="L14" s="500">
        <f t="shared" si="0"/>
        <v>0</v>
      </c>
      <c r="M14" s="1024"/>
      <c r="N14" s="1025"/>
      <c r="O14" s="1026"/>
      <c r="P14" s="1026"/>
      <c r="Q14" s="1026"/>
      <c r="R14" s="1026"/>
      <c r="S14" s="1026"/>
      <c r="T14" s="1025"/>
      <c r="U14" s="1025"/>
      <c r="V14" s="1027"/>
      <c r="W14" s="26"/>
      <c r="AB14" s="165" t="s">
        <v>109982</v>
      </c>
      <c r="AC14" s="171">
        <f>IF(AND(E12&gt;=G12,E12&gt;=F12,G12&gt;=H12,H12&gt;=I12,I12&gt;=J12),0,1)</f>
        <v>0</v>
      </c>
      <c r="AD14" s="60" t="s">
        <v>109524</v>
      </c>
      <c r="AE14" s="747">
        <f>IF(AND(AND(基本情報!$D$12&lt;&gt;"中学校",基本情報!$D$12&lt;&gt;"義務教育学校",基本情報!$D$12&lt;&gt;"中等教育学校"),MAX(M11:U13)&gt;0),1,0)</f>
        <v>0</v>
      </c>
    </row>
    <row r="15" spans="1:31" s="37" customFormat="1" ht="19.95" customHeight="1">
      <c r="A15" s="26"/>
      <c r="B15" s="101" t="s">
        <v>109983</v>
      </c>
      <c r="C15" s="1374"/>
      <c r="D15" s="1374"/>
      <c r="E15" s="1291"/>
      <c r="F15" s="1375"/>
      <c r="G15" s="1375"/>
      <c r="H15" s="1376"/>
      <c r="I15" s="1377"/>
      <c r="J15" s="1378"/>
      <c r="K15" s="1379"/>
      <c r="L15" s="500">
        <f t="shared" si="0"/>
        <v>0</v>
      </c>
      <c r="M15" s="433"/>
      <c r="N15" s="434"/>
      <c r="O15" s="715"/>
      <c r="P15" s="715"/>
      <c r="Q15" s="715"/>
      <c r="R15" s="715"/>
      <c r="S15" s="715"/>
      <c r="T15" s="434"/>
      <c r="U15" s="434"/>
      <c r="V15" s="435"/>
      <c r="W15" s="26"/>
      <c r="AB15" s="165" t="s">
        <v>109984</v>
      </c>
      <c r="AC15" s="171">
        <f>IF(AND(E13&gt;=G13,E13&gt;=F13,G13&gt;=H13,H13&gt;=I13,I13&gt;=J13),0,1)</f>
        <v>0</v>
      </c>
      <c r="AE15" s="18" t="s">
        <v>109985</v>
      </c>
    </row>
    <row r="16" spans="1:31" s="37" customFormat="1" ht="19.95" customHeight="1">
      <c r="A16" s="26"/>
      <c r="B16" s="1028" t="s">
        <v>109986</v>
      </c>
      <c r="C16" s="1275"/>
      <c r="D16" s="1275"/>
      <c r="E16" s="1294"/>
      <c r="F16" s="1380"/>
      <c r="G16" s="1380"/>
      <c r="H16" s="1381"/>
      <c r="I16" s="1382"/>
      <c r="J16" s="1383"/>
      <c r="K16" s="1384"/>
      <c r="L16" s="501">
        <f t="shared" si="0"/>
        <v>0</v>
      </c>
      <c r="M16" s="436"/>
      <c r="N16" s="437"/>
      <c r="O16" s="1029"/>
      <c r="P16" s="1029"/>
      <c r="Q16" s="1029"/>
      <c r="R16" s="1029"/>
      <c r="S16" s="1029"/>
      <c r="T16" s="437"/>
      <c r="U16" s="437"/>
      <c r="V16" s="1030"/>
      <c r="W16" s="26"/>
      <c r="AB16" s="165" t="s">
        <v>109987</v>
      </c>
      <c r="AC16" s="171">
        <f>IF(AND(E14&gt;=G14,E14&gt;=F14,G14&gt;=H14,H14&gt;=I14,I14&gt;=J14),0,1)</f>
        <v>0</v>
      </c>
      <c r="AE16" s="418" t="s">
        <v>109500</v>
      </c>
    </row>
    <row r="17" spans="1:32" s="37" customFormat="1" ht="19.95" customHeight="1">
      <c r="A17" s="26"/>
      <c r="B17" s="1031" t="s">
        <v>149</v>
      </c>
      <c r="C17" s="440">
        <f>SUM(C11:C16)</f>
        <v>0</v>
      </c>
      <c r="D17" s="440">
        <f t="shared" ref="D17:K17" si="2">SUM(D11:D16)</f>
        <v>0</v>
      </c>
      <c r="E17" s="1032">
        <f>SUM(E11:E16)</f>
        <v>0</v>
      </c>
      <c r="F17" s="1033">
        <f>SUM(F11:F16)</f>
        <v>0</v>
      </c>
      <c r="G17" s="1033">
        <f>SUM(G11:G16)</f>
        <v>0</v>
      </c>
      <c r="H17" s="1034">
        <f t="shared" si="2"/>
        <v>0</v>
      </c>
      <c r="I17" s="1035">
        <f t="shared" si="2"/>
        <v>0</v>
      </c>
      <c r="J17" s="440">
        <f t="shared" si="2"/>
        <v>0</v>
      </c>
      <c r="K17" s="438">
        <f t="shared" si="2"/>
        <v>0</v>
      </c>
      <c r="L17" s="1036">
        <f t="shared" si="0"/>
        <v>0</v>
      </c>
      <c r="M17" s="439">
        <f>SUM(M11:M13)</f>
        <v>0</v>
      </c>
      <c r="N17" s="440">
        <f t="shared" ref="N17:U17" si="3">SUM(N11:N13)</f>
        <v>0</v>
      </c>
      <c r="O17" s="1032">
        <f t="shared" si="3"/>
        <v>0</v>
      </c>
      <c r="P17" s="1033">
        <f t="shared" si="3"/>
        <v>0</v>
      </c>
      <c r="Q17" s="1033">
        <f t="shared" si="3"/>
        <v>0</v>
      </c>
      <c r="R17" s="1034">
        <f t="shared" si="3"/>
        <v>0</v>
      </c>
      <c r="S17" s="1035">
        <f t="shared" si="3"/>
        <v>0</v>
      </c>
      <c r="T17" s="440">
        <f t="shared" si="3"/>
        <v>0</v>
      </c>
      <c r="U17" s="440">
        <f t="shared" si="3"/>
        <v>0</v>
      </c>
      <c r="V17" s="440">
        <f>SUM(M17+N17+O17+U17)</f>
        <v>0</v>
      </c>
      <c r="W17" s="102"/>
      <c r="AB17" s="165" t="s">
        <v>109988</v>
      </c>
      <c r="AC17" s="171">
        <f>IF(AND(E15&gt;=G15,E15&gt;=F15,G15&gt;=H15,H15&gt;=I15,I15&gt;=J15),0,1)</f>
        <v>0</v>
      </c>
      <c r="AE17" s="154" t="s">
        <v>109513</v>
      </c>
      <c r="AF17" s="154" t="s">
        <v>109514</v>
      </c>
    </row>
    <row r="18" spans="1:32" s="37" customFormat="1" ht="20.25" customHeight="1">
      <c r="A18" s="227"/>
      <c r="B18" s="1883" t="s">
        <v>109989</v>
      </c>
      <c r="C18" s="1883"/>
      <c r="D18" s="1883"/>
      <c r="E18" s="1883"/>
      <c r="F18" s="1883"/>
      <c r="G18" s="1883"/>
      <c r="H18" s="1883"/>
      <c r="I18" s="1883"/>
      <c r="J18" s="1883"/>
      <c r="K18" s="1883"/>
      <c r="L18" s="1883"/>
      <c r="M18" s="1883"/>
      <c r="N18" s="1883"/>
      <c r="O18" s="1883"/>
      <c r="P18" s="1883"/>
      <c r="Q18" s="1883"/>
      <c r="R18" s="1883"/>
      <c r="S18" s="1883"/>
      <c r="T18" s="1883"/>
      <c r="U18" s="1883"/>
      <c r="V18" s="1883"/>
      <c r="W18" s="1882"/>
      <c r="X18" s="761"/>
      <c r="AB18" s="165" t="s">
        <v>109990</v>
      </c>
      <c r="AC18" s="171">
        <f>IF(AND(E16&gt;=G16,E16&gt;=F16,G16&gt;=H16,H16&gt;=I16,I16&gt;=J16),0,1)</f>
        <v>0</v>
      </c>
      <c r="AD18" s="60" t="s">
        <v>109515</v>
      </c>
      <c r="AE18" s="1037">
        <f>IF(AND(基本情報!$D$12="義務教育学校",学校４頁!AF19="在籍児童生徒なし",MAX(学校14頁!C11:K16)&gt;0),1,0)</f>
        <v>0</v>
      </c>
      <c r="AF18" s="419"/>
    </row>
    <row r="19" spans="1:32" s="37" customFormat="1" ht="14.1" customHeight="1">
      <c r="A19" s="125" t="s">
        <v>109991</v>
      </c>
      <c r="B19" s="735"/>
      <c r="C19" s="735"/>
      <c r="D19" s="735"/>
      <c r="E19" s="735"/>
      <c r="F19" s="735"/>
      <c r="G19" s="735"/>
      <c r="H19" s="735"/>
      <c r="I19" s="735"/>
      <c r="J19" s="103" t="s">
        <v>109497</v>
      </c>
      <c r="K19" s="103"/>
      <c r="L19" s="735"/>
      <c r="M19" s="735"/>
      <c r="N19" s="735"/>
      <c r="O19" s="735"/>
      <c r="P19" s="735"/>
      <c r="Q19" s="735"/>
      <c r="R19" s="735"/>
      <c r="S19" s="735"/>
      <c r="T19" s="735"/>
      <c r="U19" s="735"/>
      <c r="V19" s="735"/>
      <c r="W19" s="735"/>
      <c r="X19" s="761"/>
      <c r="AB19" s="165"/>
      <c r="AC19" s="171"/>
      <c r="AD19" s="60" t="s">
        <v>109524</v>
      </c>
      <c r="AE19" s="1037">
        <f>IF(AND(基本情報!$D$12="義務教育学校",学校４頁!AG19="在籍児童生徒なし",MAX(学校14頁!M11:U13)&gt;0),1,0)</f>
        <v>0</v>
      </c>
      <c r="AF19" s="1038">
        <f>IF(AND(基本情報!$D$12="中等教育学校",学校４頁!AI19="在籍児童生徒なし",MAX(学校14頁!M11:U13)&gt;0),1,0)</f>
        <v>0</v>
      </c>
    </row>
    <row r="20" spans="1:32" s="37" customFormat="1" ht="20.25" customHeight="1">
      <c r="A20" s="71"/>
      <c r="B20" s="2030" t="s">
        <v>109992</v>
      </c>
      <c r="C20" s="2031"/>
      <c r="D20" s="2025"/>
      <c r="E20" s="1039" t="s">
        <v>94</v>
      </c>
      <c r="F20" s="2024">
        <f>IF(E17&gt;0,1,0)</f>
        <v>0</v>
      </c>
      <c r="G20" s="2025"/>
      <c r="H20" s="1039" t="s">
        <v>102</v>
      </c>
      <c r="I20" s="2024">
        <f>IF(O17&gt;0,1,0)</f>
        <v>0</v>
      </c>
      <c r="J20" s="2025"/>
      <c r="K20" s="107"/>
      <c r="L20" s="735"/>
      <c r="M20" s="735"/>
      <c r="N20" s="735"/>
      <c r="O20" s="735"/>
      <c r="P20" s="735"/>
      <c r="Q20" s="735"/>
      <c r="R20" s="735"/>
      <c r="S20" s="735"/>
      <c r="T20" s="735"/>
      <c r="U20" s="735"/>
      <c r="V20" s="735"/>
      <c r="W20" s="735"/>
      <c r="X20" s="761"/>
      <c r="AB20" s="165"/>
      <c r="AC20" s="171"/>
      <c r="AE20" s="37" t="s">
        <v>109993</v>
      </c>
    </row>
    <row r="21" spans="1:32" ht="9.9" customHeight="1">
      <c r="A21" s="35"/>
      <c r="B21" s="2028"/>
      <c r="C21" s="2029"/>
      <c r="D21" s="2029"/>
      <c r="E21" s="2029"/>
      <c r="F21" s="2029"/>
      <c r="G21" s="2029"/>
      <c r="H21" s="2029"/>
      <c r="I21" s="2029"/>
      <c r="J21" s="2029"/>
      <c r="K21" s="2029"/>
      <c r="L21" s="2029"/>
      <c r="M21" s="2029"/>
      <c r="N21" s="2029"/>
      <c r="O21" s="2029"/>
      <c r="P21" s="742"/>
      <c r="Q21" s="742"/>
      <c r="R21" s="742"/>
      <c r="S21" s="742"/>
      <c r="T21" s="742"/>
      <c r="U21" s="742"/>
      <c r="V21" s="742"/>
      <c r="W21" s="742"/>
      <c r="X21" s="93"/>
      <c r="AB21" s="165" t="s">
        <v>109994</v>
      </c>
      <c r="AC21" s="171">
        <f>IF(AND(O11&gt;=P11,O11&gt;=Q11,Q11&gt;=R11,R11&gt;=S11,S11&gt;=T11),0,1)</f>
        <v>0</v>
      </c>
      <c r="AD21" s="37"/>
      <c r="AE21" s="37"/>
    </row>
    <row r="22" spans="1:32" ht="15" customHeight="1">
      <c r="A22" s="35"/>
      <c r="B22" s="441" t="s">
        <v>109554</v>
      </c>
      <c r="C22" s="1736" t="s">
        <v>109995</v>
      </c>
      <c r="D22" s="1736"/>
      <c r="E22" s="1736"/>
      <c r="F22" s="1736"/>
      <c r="G22" s="1736"/>
      <c r="H22" s="1736"/>
      <c r="I22" s="1736"/>
      <c r="J22" s="1736"/>
      <c r="K22" s="1736"/>
      <c r="L22" s="1736"/>
      <c r="M22" s="1736"/>
      <c r="N22" s="1736"/>
      <c r="O22" s="1736"/>
      <c r="P22" s="1736"/>
      <c r="Q22" s="1736"/>
      <c r="R22" s="1736"/>
      <c r="S22" s="1736"/>
      <c r="T22" s="1736"/>
      <c r="U22" s="1736"/>
      <c r="V22" s="1736"/>
      <c r="W22" s="35"/>
      <c r="AB22" s="165" t="s">
        <v>109996</v>
      </c>
      <c r="AC22" s="171">
        <f>IF(AND(O12&gt;=P12,O12&gt;=Q12,Q12&gt;=R12,R12&gt;=S12,S12&gt;=T12),0,1)</f>
        <v>0</v>
      </c>
      <c r="AD22" s="37"/>
      <c r="AE22" s="37"/>
    </row>
    <row r="23" spans="1:32" ht="34.950000000000003" customHeight="1">
      <c r="A23" s="35"/>
      <c r="B23" s="442" t="s">
        <v>109517</v>
      </c>
      <c r="C23" s="1736" t="s">
        <v>109997</v>
      </c>
      <c r="D23" s="1736"/>
      <c r="E23" s="1736"/>
      <c r="F23" s="1736"/>
      <c r="G23" s="1736"/>
      <c r="H23" s="1736"/>
      <c r="I23" s="1736"/>
      <c r="J23" s="1736"/>
      <c r="K23" s="1736"/>
      <c r="L23" s="1736"/>
      <c r="M23" s="1736"/>
      <c r="N23" s="1736"/>
      <c r="O23" s="1736"/>
      <c r="P23" s="1736"/>
      <c r="Q23" s="1736"/>
      <c r="R23" s="1736"/>
      <c r="S23" s="1736"/>
      <c r="T23" s="1736"/>
      <c r="U23" s="1736"/>
      <c r="V23" s="1736"/>
      <c r="W23" s="35"/>
      <c r="AB23" s="169" t="s">
        <v>109998</v>
      </c>
      <c r="AC23" s="171">
        <f>IF(AND(O13&gt;=P13,O13&gt;=Q13,Q13&gt;=R13,R13&gt;=S13,S13&gt;=T13),0,1)</f>
        <v>0</v>
      </c>
      <c r="AD23" s="37"/>
      <c r="AE23" s="37"/>
    </row>
    <row r="24" spans="1:32" s="33" customFormat="1" ht="15" customHeight="1">
      <c r="A24" s="757"/>
      <c r="B24" s="442" t="s">
        <v>109519</v>
      </c>
      <c r="C24" s="1736" t="s">
        <v>109999</v>
      </c>
      <c r="D24" s="1736"/>
      <c r="E24" s="1736"/>
      <c r="F24" s="1736"/>
      <c r="G24" s="1736"/>
      <c r="H24" s="1736"/>
      <c r="I24" s="1736"/>
      <c r="J24" s="1736"/>
      <c r="K24" s="1736"/>
      <c r="L24" s="1736"/>
      <c r="M24" s="1736"/>
      <c r="N24" s="1736"/>
      <c r="O24" s="1736"/>
      <c r="P24" s="1736"/>
      <c r="Q24" s="1736"/>
      <c r="R24" s="1736"/>
      <c r="S24" s="1736"/>
      <c r="T24" s="1736"/>
      <c r="U24" s="1736"/>
      <c r="V24" s="1736"/>
      <c r="W24" s="757"/>
      <c r="AC24" s="404" t="s">
        <v>110000</v>
      </c>
      <c r="AD24" s="170"/>
      <c r="AE24" s="170"/>
    </row>
    <row r="25" spans="1:32" s="33" customFormat="1" ht="21" customHeight="1">
      <c r="A25" s="757"/>
      <c r="B25" s="442" t="s">
        <v>109521</v>
      </c>
      <c r="C25" s="1881" t="s">
        <v>110001</v>
      </c>
      <c r="D25" s="1881"/>
      <c r="E25" s="1881"/>
      <c r="F25" s="1881"/>
      <c r="G25" s="1881"/>
      <c r="H25" s="1881"/>
      <c r="I25" s="1881"/>
      <c r="J25" s="1881"/>
      <c r="K25" s="1881"/>
      <c r="L25" s="1881"/>
      <c r="M25" s="1881"/>
      <c r="N25" s="1881"/>
      <c r="O25" s="1881"/>
      <c r="P25" s="1881"/>
      <c r="Q25" s="1881"/>
      <c r="R25" s="1881"/>
      <c r="S25" s="1881"/>
      <c r="T25" s="1881"/>
      <c r="U25" s="1881"/>
      <c r="V25" s="1881"/>
      <c r="W25" s="757"/>
      <c r="AC25" s="404"/>
      <c r="AD25" s="170"/>
      <c r="AE25" s="170"/>
    </row>
    <row r="26" spans="1:32" ht="25.2" customHeight="1">
      <c r="A26" s="35"/>
      <c r="B26" s="722"/>
      <c r="C26" s="33" t="s">
        <v>110002</v>
      </c>
      <c r="D26" s="730"/>
      <c r="E26" s="1881" t="s">
        <v>110003</v>
      </c>
      <c r="F26" s="1881"/>
      <c r="G26" s="1881"/>
      <c r="H26" s="1881"/>
      <c r="I26" s="1881"/>
      <c r="J26" s="1881"/>
      <c r="K26" s="1881"/>
      <c r="L26" s="1881"/>
      <c r="M26" s="1881"/>
      <c r="N26" s="1881"/>
      <c r="O26" s="1881"/>
      <c r="P26" s="1881"/>
      <c r="Q26" s="1881"/>
      <c r="R26" s="1881"/>
      <c r="S26" s="1881"/>
      <c r="T26" s="1881"/>
      <c r="U26" s="1881"/>
      <c r="V26" s="1881"/>
      <c r="W26" s="35"/>
      <c r="AC26" s="37"/>
    </row>
    <row r="27" spans="1:32" ht="15" customHeight="1">
      <c r="A27" s="35"/>
      <c r="B27" s="722"/>
      <c r="C27" s="33" t="s">
        <v>110004</v>
      </c>
      <c r="D27" s="730"/>
      <c r="E27" s="1881" t="s">
        <v>110005</v>
      </c>
      <c r="F27" s="1881"/>
      <c r="G27" s="1881"/>
      <c r="H27" s="1881"/>
      <c r="I27" s="1881"/>
      <c r="J27" s="1881"/>
      <c r="K27" s="1881"/>
      <c r="L27" s="1881"/>
      <c r="M27" s="1881"/>
      <c r="N27" s="1881"/>
      <c r="O27" s="1881"/>
      <c r="P27" s="1881"/>
      <c r="Q27" s="1881"/>
      <c r="R27" s="1881"/>
      <c r="S27" s="1881"/>
      <c r="T27" s="1881"/>
      <c r="U27" s="1881"/>
      <c r="V27" s="1881"/>
      <c r="W27" s="35"/>
      <c r="AC27" s="37"/>
    </row>
    <row r="28" spans="1:32" ht="25.2" customHeight="1">
      <c r="A28" s="35"/>
      <c r="B28" s="722"/>
      <c r="C28" s="33" t="s">
        <v>110006</v>
      </c>
      <c r="D28" s="730"/>
      <c r="E28" s="1881" t="s">
        <v>110007</v>
      </c>
      <c r="F28" s="1881"/>
      <c r="G28" s="1881"/>
      <c r="H28" s="1881"/>
      <c r="I28" s="1881"/>
      <c r="J28" s="1881"/>
      <c r="K28" s="1881"/>
      <c r="L28" s="1881"/>
      <c r="M28" s="1881"/>
      <c r="N28" s="1881"/>
      <c r="O28" s="1881"/>
      <c r="P28" s="1881"/>
      <c r="Q28" s="1881"/>
      <c r="R28" s="1881"/>
      <c r="S28" s="1881"/>
      <c r="T28" s="1881"/>
      <c r="U28" s="1881"/>
      <c r="V28" s="1881"/>
      <c r="W28" s="35"/>
      <c r="AC28" s="37"/>
    </row>
    <row r="29" spans="1:32" ht="49.95" customHeight="1">
      <c r="A29" s="35"/>
      <c r="B29" s="722"/>
      <c r="C29" s="33" t="s">
        <v>110008</v>
      </c>
      <c r="D29" s="730"/>
      <c r="E29" s="730"/>
      <c r="F29" s="1881" t="s">
        <v>110009</v>
      </c>
      <c r="G29" s="1881"/>
      <c r="H29" s="1881"/>
      <c r="I29" s="1881"/>
      <c r="J29" s="1881"/>
      <c r="K29" s="1881"/>
      <c r="L29" s="1881"/>
      <c r="M29" s="1881"/>
      <c r="N29" s="1881"/>
      <c r="O29" s="1881"/>
      <c r="P29" s="1881"/>
      <c r="Q29" s="1881"/>
      <c r="R29" s="1881"/>
      <c r="S29" s="1881"/>
      <c r="T29" s="1881"/>
      <c r="U29" s="1881"/>
      <c r="V29" s="1881"/>
      <c r="W29" s="35"/>
      <c r="AC29" s="37"/>
    </row>
    <row r="30" spans="1:32" ht="16.95" customHeight="1">
      <c r="A30" s="35"/>
      <c r="B30" s="722"/>
      <c r="C30" s="33" t="s">
        <v>110010</v>
      </c>
      <c r="D30" s="730"/>
      <c r="E30" s="1881" t="s">
        <v>110011</v>
      </c>
      <c r="F30" s="1881"/>
      <c r="G30" s="1881"/>
      <c r="H30" s="1881"/>
      <c r="I30" s="1881"/>
      <c r="J30" s="1881"/>
      <c r="K30" s="1881"/>
      <c r="L30" s="1881"/>
      <c r="M30" s="1881"/>
      <c r="N30" s="1881"/>
      <c r="O30" s="1881"/>
      <c r="P30" s="1881"/>
      <c r="Q30" s="1881"/>
      <c r="R30" s="1881"/>
      <c r="S30" s="1881"/>
      <c r="T30" s="1881"/>
      <c r="U30" s="1881"/>
      <c r="V30" s="1881"/>
      <c r="W30" s="35"/>
      <c r="AC30" s="37"/>
    </row>
    <row r="31" spans="1:32" ht="62.25" customHeight="1">
      <c r="A31" s="35"/>
      <c r="B31" s="722"/>
      <c r="C31" s="33" t="s">
        <v>110012</v>
      </c>
      <c r="D31" s="730"/>
      <c r="E31" s="730"/>
      <c r="F31" s="1736" t="s">
        <v>110013</v>
      </c>
      <c r="G31" s="1736"/>
      <c r="H31" s="1736"/>
      <c r="I31" s="1736"/>
      <c r="J31" s="1736"/>
      <c r="K31" s="1736"/>
      <c r="L31" s="1736"/>
      <c r="M31" s="1736"/>
      <c r="N31" s="1736"/>
      <c r="O31" s="1736"/>
      <c r="P31" s="1736"/>
      <c r="Q31" s="1736"/>
      <c r="R31" s="1736"/>
      <c r="S31" s="1736"/>
      <c r="T31" s="1736"/>
      <c r="U31" s="1736"/>
      <c r="V31" s="1736"/>
      <c r="W31" s="35"/>
    </row>
    <row r="32" spans="1:32" ht="27.9" customHeight="1">
      <c r="A32" s="35"/>
      <c r="B32" s="441" t="s">
        <v>109610</v>
      </c>
      <c r="C32" s="1736" t="s">
        <v>110014</v>
      </c>
      <c r="D32" s="1736"/>
      <c r="E32" s="1736"/>
      <c r="F32" s="1736"/>
      <c r="G32" s="1736"/>
      <c r="H32" s="1736"/>
      <c r="I32" s="1736"/>
      <c r="J32" s="1736"/>
      <c r="K32" s="1736"/>
      <c r="L32" s="1736"/>
      <c r="M32" s="1736"/>
      <c r="N32" s="1736"/>
      <c r="O32" s="1736"/>
      <c r="P32" s="1736"/>
      <c r="Q32" s="1736"/>
      <c r="R32" s="1736"/>
      <c r="S32" s="1736"/>
      <c r="T32" s="1736"/>
      <c r="U32" s="1736"/>
      <c r="V32" s="1736"/>
      <c r="W32" s="35"/>
    </row>
    <row r="33" spans="2:22" ht="25.5" customHeight="1">
      <c r="B33" s="441" t="s">
        <v>109612</v>
      </c>
      <c r="C33" s="1881" t="s">
        <v>110015</v>
      </c>
      <c r="D33" s="1881"/>
      <c r="E33" s="1881"/>
      <c r="F33" s="1881"/>
      <c r="G33" s="1881"/>
      <c r="H33" s="1881"/>
      <c r="I33" s="1881"/>
      <c r="J33" s="1881"/>
      <c r="K33" s="1881"/>
      <c r="L33" s="1881"/>
      <c r="M33" s="1881"/>
      <c r="N33" s="1881"/>
      <c r="O33" s="1881"/>
      <c r="P33" s="1881"/>
      <c r="Q33" s="1881"/>
      <c r="R33" s="1881"/>
      <c r="S33" s="1881"/>
      <c r="T33" s="1881"/>
      <c r="U33" s="1881"/>
      <c r="V33" s="1881"/>
    </row>
    <row r="57" spans="2:22">
      <c r="B57" s="710"/>
      <c r="C57" s="710"/>
      <c r="D57" s="710"/>
      <c r="E57" s="710"/>
      <c r="F57" s="710"/>
      <c r="G57" s="710"/>
      <c r="H57" s="710"/>
      <c r="I57" s="710"/>
      <c r="J57" s="710"/>
      <c r="K57" s="710"/>
      <c r="L57" s="710"/>
      <c r="M57" s="710"/>
      <c r="N57" s="710"/>
      <c r="O57" s="710"/>
      <c r="P57" s="710"/>
      <c r="Q57" s="710"/>
      <c r="R57" s="710"/>
      <c r="S57" s="710"/>
      <c r="T57" s="710"/>
      <c r="U57" s="710"/>
      <c r="V57" s="710"/>
    </row>
    <row r="58" spans="2:22">
      <c r="B58" s="710"/>
      <c r="C58" s="710"/>
      <c r="D58" s="710"/>
      <c r="E58" s="710"/>
      <c r="F58" s="710"/>
      <c r="G58" s="710"/>
      <c r="H58" s="710"/>
      <c r="I58" s="710"/>
      <c r="J58" s="710"/>
      <c r="K58" s="710"/>
      <c r="L58" s="710"/>
      <c r="M58" s="710"/>
      <c r="N58" s="710"/>
      <c r="O58" s="710"/>
      <c r="P58" s="710"/>
      <c r="Q58" s="710"/>
      <c r="R58" s="710"/>
      <c r="S58" s="710"/>
      <c r="T58" s="710"/>
      <c r="U58" s="710"/>
      <c r="V58" s="710"/>
    </row>
    <row r="59" spans="2:22">
      <c r="B59" s="710"/>
      <c r="C59" s="710"/>
      <c r="D59" s="710"/>
      <c r="E59" s="710"/>
      <c r="F59" s="710"/>
      <c r="G59" s="710"/>
      <c r="H59" s="710"/>
      <c r="I59" s="710"/>
      <c r="J59" s="710"/>
      <c r="K59" s="710"/>
      <c r="L59" s="710"/>
      <c r="M59" s="710"/>
      <c r="N59" s="710"/>
      <c r="O59" s="710"/>
      <c r="P59" s="710"/>
      <c r="Q59" s="710"/>
      <c r="R59" s="710"/>
      <c r="S59" s="710"/>
      <c r="T59" s="710"/>
      <c r="U59" s="710"/>
      <c r="V59" s="710"/>
    </row>
    <row r="60" spans="2:22">
      <c r="B60" s="710"/>
      <c r="C60" s="710"/>
      <c r="D60" s="710"/>
      <c r="E60" s="710"/>
      <c r="F60" s="710"/>
      <c r="G60" s="710"/>
      <c r="H60" s="710"/>
      <c r="I60" s="710"/>
      <c r="J60" s="710"/>
      <c r="K60" s="710"/>
      <c r="L60" s="710"/>
      <c r="M60" s="710"/>
      <c r="N60" s="710"/>
      <c r="O60" s="710"/>
      <c r="P60" s="710"/>
      <c r="Q60" s="710"/>
      <c r="R60" s="710"/>
      <c r="S60" s="710"/>
      <c r="T60" s="710"/>
      <c r="U60" s="710"/>
      <c r="V60" s="710"/>
    </row>
    <row r="61" spans="2:22">
      <c r="B61" s="710"/>
      <c r="C61" s="710"/>
      <c r="D61" s="710"/>
      <c r="E61" s="710"/>
      <c r="F61" s="710"/>
      <c r="G61" s="710"/>
      <c r="H61" s="710"/>
      <c r="I61" s="710"/>
      <c r="J61" s="710"/>
      <c r="K61" s="710"/>
      <c r="L61" s="710"/>
      <c r="M61" s="710"/>
      <c r="N61" s="710"/>
      <c r="O61" s="710"/>
      <c r="P61" s="710"/>
      <c r="Q61" s="710"/>
      <c r="R61" s="710"/>
      <c r="S61" s="710"/>
      <c r="T61" s="710"/>
      <c r="U61" s="710"/>
      <c r="V61" s="710"/>
    </row>
    <row r="62" spans="2:22">
      <c r="B62" s="710"/>
      <c r="C62" s="710"/>
      <c r="D62" s="710"/>
      <c r="E62" s="710"/>
      <c r="F62" s="710"/>
      <c r="G62" s="710"/>
      <c r="H62" s="710"/>
      <c r="I62" s="710"/>
      <c r="J62" s="710"/>
      <c r="K62" s="710"/>
      <c r="L62" s="710"/>
      <c r="M62" s="710"/>
      <c r="N62" s="710"/>
      <c r="O62" s="710"/>
      <c r="P62" s="710"/>
      <c r="Q62" s="710"/>
      <c r="R62" s="710"/>
      <c r="S62" s="710"/>
      <c r="T62" s="710"/>
      <c r="U62" s="710"/>
      <c r="V62" s="710"/>
    </row>
    <row r="63" spans="2:22">
      <c r="B63" s="710"/>
      <c r="C63" s="710"/>
      <c r="D63" s="710"/>
      <c r="E63" s="710"/>
      <c r="F63" s="710"/>
      <c r="G63" s="710"/>
      <c r="H63" s="710"/>
      <c r="I63" s="710"/>
      <c r="J63" s="710"/>
      <c r="K63" s="710"/>
      <c r="L63" s="710"/>
      <c r="M63" s="710"/>
      <c r="N63" s="710"/>
      <c r="O63" s="710"/>
      <c r="P63" s="710"/>
      <c r="Q63" s="710"/>
      <c r="R63" s="710"/>
      <c r="S63" s="710"/>
      <c r="T63" s="710"/>
      <c r="U63" s="710"/>
      <c r="V63" s="710"/>
    </row>
    <row r="64" spans="2:22">
      <c r="B64" s="710"/>
      <c r="C64" s="710"/>
      <c r="D64" s="710"/>
      <c r="E64" s="710"/>
      <c r="F64" s="710"/>
      <c r="G64" s="710"/>
      <c r="H64" s="710"/>
      <c r="I64" s="710"/>
      <c r="J64" s="710"/>
      <c r="K64" s="710"/>
      <c r="L64" s="710"/>
      <c r="M64" s="710"/>
      <c r="N64" s="710"/>
      <c r="O64" s="710"/>
      <c r="P64" s="710"/>
      <c r="Q64" s="710"/>
      <c r="R64" s="710"/>
      <c r="S64" s="710"/>
      <c r="T64" s="710"/>
      <c r="U64" s="710"/>
      <c r="V64" s="710"/>
    </row>
    <row r="65" spans="2:22">
      <c r="B65" s="710"/>
      <c r="C65" s="710"/>
      <c r="D65" s="710"/>
      <c r="E65" s="710"/>
      <c r="F65" s="710"/>
      <c r="G65" s="710"/>
      <c r="H65" s="710"/>
      <c r="I65" s="710"/>
      <c r="J65" s="710"/>
      <c r="K65" s="710"/>
      <c r="L65" s="710"/>
      <c r="M65" s="710"/>
      <c r="N65" s="710"/>
      <c r="O65" s="710"/>
      <c r="P65" s="710"/>
      <c r="Q65" s="710"/>
      <c r="R65" s="710"/>
      <c r="S65" s="710"/>
      <c r="T65" s="710"/>
      <c r="U65" s="710"/>
      <c r="V65" s="710"/>
    </row>
    <row r="66" spans="2:22">
      <c r="B66" s="710"/>
      <c r="C66" s="710"/>
      <c r="D66" s="710"/>
      <c r="E66" s="710"/>
      <c r="F66" s="710"/>
      <c r="G66" s="710"/>
      <c r="H66" s="710"/>
      <c r="I66" s="710"/>
      <c r="J66" s="710"/>
      <c r="K66" s="710"/>
      <c r="L66" s="710"/>
      <c r="M66" s="710"/>
      <c r="N66" s="710"/>
      <c r="O66" s="710"/>
      <c r="P66" s="710"/>
      <c r="Q66" s="710"/>
      <c r="R66" s="710"/>
      <c r="S66" s="710"/>
      <c r="T66" s="710"/>
      <c r="U66" s="710"/>
      <c r="V66" s="710"/>
    </row>
    <row r="67" spans="2:22">
      <c r="B67" s="710"/>
      <c r="C67" s="710"/>
      <c r="D67" s="710"/>
      <c r="E67" s="710"/>
      <c r="F67" s="710"/>
      <c r="G67" s="710"/>
      <c r="H67" s="710"/>
      <c r="I67" s="710"/>
      <c r="J67" s="710"/>
      <c r="K67" s="710"/>
      <c r="L67" s="710"/>
      <c r="M67" s="710"/>
      <c r="N67" s="710"/>
      <c r="O67" s="710"/>
      <c r="P67" s="710"/>
      <c r="Q67" s="710"/>
      <c r="R67" s="710"/>
      <c r="S67" s="710"/>
      <c r="T67" s="710"/>
      <c r="U67" s="710"/>
      <c r="V67" s="710"/>
    </row>
    <row r="68" spans="2:22">
      <c r="B68" s="710"/>
      <c r="C68" s="710"/>
      <c r="D68" s="710"/>
      <c r="E68" s="710"/>
      <c r="F68" s="710"/>
      <c r="G68" s="710"/>
      <c r="H68" s="710"/>
      <c r="I68" s="710"/>
      <c r="J68" s="710"/>
      <c r="K68" s="710"/>
      <c r="L68" s="710"/>
      <c r="M68" s="710"/>
      <c r="N68" s="710"/>
      <c r="O68" s="710"/>
      <c r="P68" s="710"/>
      <c r="Q68" s="710"/>
      <c r="R68" s="710"/>
      <c r="S68" s="710"/>
      <c r="T68" s="710"/>
      <c r="U68" s="710"/>
      <c r="V68" s="710"/>
    </row>
    <row r="69" spans="2:22">
      <c r="B69" s="710"/>
      <c r="C69" s="710"/>
      <c r="D69" s="710"/>
      <c r="E69" s="710"/>
      <c r="F69" s="710"/>
      <c r="G69" s="710"/>
      <c r="H69" s="710"/>
      <c r="I69" s="710"/>
      <c r="J69" s="710"/>
      <c r="K69" s="710"/>
      <c r="L69" s="710"/>
      <c r="M69" s="710"/>
      <c r="N69" s="710"/>
      <c r="O69" s="710"/>
      <c r="P69" s="710"/>
      <c r="Q69" s="710"/>
      <c r="R69" s="710"/>
      <c r="S69" s="710"/>
      <c r="T69" s="710"/>
      <c r="U69" s="710"/>
      <c r="V69" s="710"/>
    </row>
    <row r="70" spans="2:22">
      <c r="B70" s="710"/>
      <c r="C70" s="710"/>
      <c r="D70" s="710"/>
      <c r="E70" s="710"/>
      <c r="F70" s="710"/>
      <c r="G70" s="710"/>
      <c r="H70" s="710"/>
      <c r="I70" s="710"/>
      <c r="J70" s="710"/>
      <c r="K70" s="710"/>
      <c r="L70" s="710"/>
      <c r="M70" s="710"/>
      <c r="N70" s="710"/>
      <c r="O70" s="710"/>
      <c r="P70" s="710"/>
      <c r="Q70" s="710"/>
      <c r="R70" s="710"/>
      <c r="S70" s="710"/>
      <c r="T70" s="710"/>
      <c r="U70" s="710"/>
      <c r="V70" s="710"/>
    </row>
    <row r="71" spans="2:22">
      <c r="B71" s="710"/>
      <c r="C71" s="710"/>
      <c r="D71" s="710"/>
      <c r="E71" s="710"/>
      <c r="F71" s="710"/>
      <c r="G71" s="710"/>
      <c r="H71" s="710"/>
      <c r="I71" s="710"/>
      <c r="J71" s="710"/>
      <c r="K71" s="710"/>
      <c r="L71" s="710"/>
      <c r="M71" s="710"/>
      <c r="N71" s="710"/>
      <c r="O71" s="710"/>
      <c r="P71" s="710"/>
      <c r="Q71" s="710"/>
      <c r="R71" s="710"/>
      <c r="S71" s="710"/>
      <c r="T71" s="710"/>
      <c r="U71" s="710"/>
      <c r="V71" s="710"/>
    </row>
    <row r="72" spans="2:22">
      <c r="B72" s="710"/>
      <c r="C72" s="710"/>
      <c r="D72" s="710"/>
      <c r="E72" s="710"/>
      <c r="F72" s="710"/>
      <c r="G72" s="710"/>
      <c r="H72" s="710"/>
      <c r="I72" s="710"/>
      <c r="J72" s="710"/>
      <c r="K72" s="710"/>
      <c r="L72" s="710"/>
      <c r="M72" s="710"/>
      <c r="N72" s="710"/>
      <c r="O72" s="710"/>
      <c r="P72" s="710"/>
      <c r="Q72" s="710"/>
      <c r="R72" s="710"/>
      <c r="S72" s="710"/>
      <c r="T72" s="710"/>
      <c r="U72" s="710"/>
      <c r="V72" s="710"/>
    </row>
    <row r="73" spans="2:22">
      <c r="B73" s="710"/>
      <c r="C73" s="710"/>
      <c r="D73" s="710"/>
      <c r="E73" s="710"/>
      <c r="F73" s="710"/>
      <c r="G73" s="710"/>
      <c r="H73" s="710"/>
      <c r="I73" s="710"/>
      <c r="J73" s="710"/>
      <c r="K73" s="710"/>
      <c r="L73" s="710"/>
      <c r="M73" s="710"/>
      <c r="N73" s="710"/>
      <c r="O73" s="710"/>
      <c r="P73" s="710"/>
      <c r="Q73" s="710"/>
      <c r="R73" s="710"/>
      <c r="S73" s="710"/>
      <c r="T73" s="710"/>
      <c r="U73" s="710"/>
      <c r="V73" s="710"/>
    </row>
    <row r="74" spans="2:22">
      <c r="B74" s="710"/>
      <c r="C74" s="710"/>
      <c r="D74" s="710"/>
      <c r="E74" s="710"/>
      <c r="F74" s="710"/>
      <c r="G74" s="710"/>
      <c r="H74" s="710"/>
      <c r="I74" s="710"/>
      <c r="J74" s="710"/>
      <c r="K74" s="710"/>
      <c r="L74" s="710"/>
      <c r="M74" s="710"/>
      <c r="N74" s="710"/>
      <c r="O74" s="710"/>
      <c r="P74" s="710"/>
      <c r="Q74" s="710"/>
      <c r="R74" s="710"/>
      <c r="S74" s="710"/>
      <c r="T74" s="710"/>
      <c r="U74" s="710"/>
      <c r="V74" s="710"/>
    </row>
    <row r="75" spans="2:22">
      <c r="B75" s="710"/>
      <c r="C75" s="710"/>
      <c r="D75" s="710"/>
      <c r="E75" s="710"/>
      <c r="F75" s="710"/>
      <c r="G75" s="710"/>
      <c r="H75" s="710"/>
      <c r="I75" s="710"/>
      <c r="J75" s="710"/>
      <c r="K75" s="710"/>
      <c r="L75" s="710"/>
      <c r="M75" s="710"/>
      <c r="N75" s="710"/>
      <c r="O75" s="710"/>
      <c r="P75" s="710"/>
      <c r="Q75" s="710"/>
      <c r="R75" s="710"/>
      <c r="S75" s="710"/>
      <c r="T75" s="710"/>
      <c r="U75" s="710"/>
      <c r="V75" s="710"/>
    </row>
    <row r="76" spans="2:22">
      <c r="B76" s="710"/>
      <c r="C76" s="710"/>
      <c r="D76" s="710"/>
      <c r="E76" s="710"/>
      <c r="F76" s="710"/>
      <c r="G76" s="710"/>
      <c r="H76" s="710"/>
      <c r="I76" s="710"/>
      <c r="J76" s="710"/>
      <c r="K76" s="710"/>
      <c r="L76" s="710"/>
      <c r="M76" s="710"/>
      <c r="N76" s="710"/>
      <c r="O76" s="710"/>
      <c r="P76" s="710"/>
      <c r="Q76" s="710"/>
      <c r="R76" s="710"/>
      <c r="S76" s="710"/>
      <c r="T76" s="710"/>
      <c r="U76" s="710"/>
      <c r="V76" s="710"/>
    </row>
    <row r="77" spans="2:22">
      <c r="B77" s="710"/>
      <c r="C77" s="710"/>
      <c r="D77" s="710"/>
      <c r="E77" s="710"/>
      <c r="F77" s="710"/>
      <c r="G77" s="710"/>
      <c r="H77" s="710"/>
      <c r="I77" s="710"/>
      <c r="J77" s="710"/>
      <c r="K77" s="710"/>
      <c r="L77" s="710"/>
      <c r="M77" s="710"/>
      <c r="N77" s="710"/>
      <c r="O77" s="710"/>
      <c r="P77" s="710"/>
      <c r="Q77" s="710"/>
      <c r="R77" s="710"/>
      <c r="S77" s="710"/>
      <c r="T77" s="710"/>
      <c r="U77" s="710"/>
      <c r="V77" s="710"/>
    </row>
    <row r="78" spans="2:22">
      <c r="B78" s="710"/>
      <c r="C78" s="710"/>
      <c r="D78" s="710"/>
      <c r="E78" s="710"/>
      <c r="F78" s="710"/>
      <c r="G78" s="710"/>
      <c r="H78" s="710"/>
      <c r="I78" s="710"/>
      <c r="J78" s="710"/>
      <c r="K78" s="710"/>
      <c r="L78" s="710"/>
      <c r="M78" s="710"/>
      <c r="N78" s="710"/>
      <c r="O78" s="710"/>
      <c r="P78" s="710"/>
      <c r="Q78" s="710"/>
      <c r="R78" s="710"/>
      <c r="S78" s="710"/>
      <c r="T78" s="710"/>
      <c r="U78" s="710"/>
      <c r="V78" s="710"/>
    </row>
    <row r="79" spans="2:22">
      <c r="B79" s="710"/>
      <c r="C79" s="710"/>
      <c r="D79" s="710"/>
      <c r="E79" s="710"/>
      <c r="F79" s="710"/>
      <c r="G79" s="710"/>
      <c r="H79" s="710"/>
      <c r="I79" s="710"/>
      <c r="J79" s="710"/>
      <c r="K79" s="710"/>
      <c r="L79" s="710"/>
      <c r="M79" s="710"/>
      <c r="N79" s="710"/>
      <c r="O79" s="710"/>
      <c r="P79" s="710"/>
      <c r="Q79" s="710"/>
      <c r="R79" s="710"/>
      <c r="S79" s="710"/>
      <c r="T79" s="710"/>
      <c r="U79" s="710"/>
      <c r="V79" s="710"/>
    </row>
    <row r="80" spans="2:22">
      <c r="B80" s="710"/>
      <c r="C80" s="710"/>
      <c r="D80" s="710"/>
      <c r="E80" s="710"/>
      <c r="F80" s="710"/>
      <c r="G80" s="710"/>
      <c r="H80" s="710"/>
      <c r="I80" s="710"/>
      <c r="J80" s="710"/>
      <c r="K80" s="710"/>
      <c r="L80" s="710"/>
      <c r="M80" s="710"/>
      <c r="N80" s="710"/>
      <c r="O80" s="710"/>
      <c r="P80" s="710"/>
      <c r="Q80" s="710"/>
      <c r="R80" s="710"/>
      <c r="S80" s="710"/>
      <c r="T80" s="710"/>
      <c r="U80" s="710"/>
      <c r="V80" s="710"/>
    </row>
    <row r="81" spans="2:22">
      <c r="B81" s="710"/>
      <c r="C81" s="710"/>
      <c r="D81" s="710"/>
      <c r="E81" s="710"/>
      <c r="F81" s="710"/>
      <c r="G81" s="710"/>
      <c r="H81" s="710"/>
      <c r="I81" s="710"/>
      <c r="J81" s="710"/>
      <c r="K81" s="710"/>
      <c r="L81" s="710"/>
      <c r="M81" s="710"/>
      <c r="N81" s="710"/>
      <c r="O81" s="710"/>
      <c r="P81" s="710"/>
      <c r="Q81" s="710"/>
      <c r="R81" s="710"/>
      <c r="S81" s="710"/>
      <c r="T81" s="710"/>
      <c r="U81" s="710"/>
      <c r="V81" s="710"/>
    </row>
    <row r="82" spans="2:22">
      <c r="B82" s="710"/>
      <c r="C82" s="710"/>
      <c r="D82" s="710"/>
      <c r="E82" s="710"/>
      <c r="F82" s="710"/>
      <c r="G82" s="710"/>
      <c r="H82" s="710"/>
      <c r="I82" s="710"/>
      <c r="J82" s="710"/>
      <c r="K82" s="710"/>
      <c r="L82" s="710"/>
      <c r="M82" s="710"/>
      <c r="N82" s="710"/>
      <c r="O82" s="710"/>
      <c r="P82" s="710"/>
      <c r="Q82" s="710"/>
      <c r="R82" s="710"/>
      <c r="S82" s="710"/>
      <c r="T82" s="710"/>
      <c r="U82" s="710"/>
      <c r="V82" s="710"/>
    </row>
    <row r="83" spans="2:22">
      <c r="B83" s="710"/>
      <c r="C83" s="710"/>
      <c r="D83" s="710"/>
      <c r="E83" s="710"/>
      <c r="F83" s="710"/>
      <c r="G83" s="710"/>
      <c r="H83" s="710"/>
      <c r="I83" s="710"/>
      <c r="J83" s="710"/>
      <c r="K83" s="710"/>
      <c r="L83" s="710"/>
      <c r="M83" s="710"/>
      <c r="N83" s="710"/>
      <c r="O83" s="710"/>
      <c r="P83" s="710"/>
      <c r="Q83" s="710"/>
      <c r="R83" s="710"/>
      <c r="S83" s="710"/>
      <c r="T83" s="710"/>
      <c r="U83" s="710"/>
      <c r="V83" s="710"/>
    </row>
    <row r="84" spans="2:22">
      <c r="B84" s="710"/>
      <c r="C84" s="710"/>
      <c r="D84" s="710"/>
      <c r="E84" s="710"/>
      <c r="F84" s="710"/>
      <c r="G84" s="710"/>
      <c r="H84" s="710"/>
      <c r="I84" s="710"/>
      <c r="J84" s="710"/>
      <c r="K84" s="710"/>
      <c r="L84" s="710"/>
      <c r="M84" s="710"/>
      <c r="N84" s="710"/>
      <c r="O84" s="710"/>
      <c r="P84" s="710"/>
      <c r="Q84" s="710"/>
      <c r="R84" s="710"/>
      <c r="S84" s="710"/>
      <c r="T84" s="710"/>
      <c r="U84" s="710"/>
      <c r="V84" s="710"/>
    </row>
    <row r="85" spans="2:22">
      <c r="B85" s="710"/>
      <c r="C85" s="710"/>
      <c r="D85" s="710"/>
      <c r="E85" s="710"/>
      <c r="F85" s="710"/>
      <c r="G85" s="710"/>
      <c r="H85" s="710"/>
      <c r="I85" s="710"/>
      <c r="J85" s="710"/>
      <c r="K85" s="710"/>
      <c r="L85" s="710"/>
      <c r="M85" s="710"/>
      <c r="N85" s="710"/>
      <c r="O85" s="710"/>
      <c r="P85" s="710"/>
      <c r="Q85" s="710"/>
      <c r="R85" s="710"/>
      <c r="S85" s="710"/>
      <c r="T85" s="710"/>
      <c r="U85" s="710"/>
      <c r="V85" s="710"/>
    </row>
  </sheetData>
  <sheetProtection algorithmName="SHA-512" hashValue="QkLgciSX3pqAGs94Se+kndmOQLP+zyJZbR92j9b+MZVLgLFM8T/HxKtmWZUqu60J4QjdC/4O2ocsNf38eEGshg==" saltValue="yhHJF/OpY0nzjvTDCzLdzA==" spinCount="100000" sheet="1" selectLockedCells="1"/>
  <customSheetViews>
    <customSheetView guid="{317D12FD-EB4D-4851-ACC8-84D64913B1ED}" showPageBreaks="1" printArea="1">
      <selection activeCell="D10" sqref="D1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30">
    <mergeCell ref="C32:V32"/>
    <mergeCell ref="E26:V26"/>
    <mergeCell ref="E27:V27"/>
    <mergeCell ref="E28:V28"/>
    <mergeCell ref="F29:V29"/>
    <mergeCell ref="E30:V30"/>
    <mergeCell ref="F31:V31"/>
    <mergeCell ref="B18:W18"/>
    <mergeCell ref="B20:D20"/>
    <mergeCell ref="H8:H10"/>
    <mergeCell ref="G7:G10"/>
    <mergeCell ref="B5:B10"/>
    <mergeCell ref="C5:L5"/>
    <mergeCell ref="M5:V5"/>
    <mergeCell ref="C33:V33"/>
    <mergeCell ref="O6:S6"/>
    <mergeCell ref="P7:P10"/>
    <mergeCell ref="Q7:Q10"/>
    <mergeCell ref="I9:I10"/>
    <mergeCell ref="S9:S10"/>
    <mergeCell ref="E6:I6"/>
    <mergeCell ref="C22:V22"/>
    <mergeCell ref="C23:V23"/>
    <mergeCell ref="C24:V24"/>
    <mergeCell ref="C25:V25"/>
    <mergeCell ref="R8:R10"/>
    <mergeCell ref="F20:G20"/>
    <mergeCell ref="I20:J20"/>
    <mergeCell ref="F7:F10"/>
    <mergeCell ref="B21:O21"/>
  </mergeCells>
  <phoneticPr fontId="9"/>
  <conditionalFormatting sqref="F11:G16">
    <cfRule type="cellIs" dxfId="298" priority="39" operator="greaterThan">
      <formula>$E11</formula>
    </cfRule>
  </conditionalFormatting>
  <conditionalFormatting sqref="G11:J16 F12:F16">
    <cfRule type="expression" dxfId="297" priority="47">
      <formula>$E11&gt;0</formula>
    </cfRule>
  </conditionalFormatting>
  <conditionalFormatting sqref="H11:H16">
    <cfRule type="cellIs" dxfId="296" priority="38" operator="greaterThan">
      <formula>$G11</formula>
    </cfRule>
  </conditionalFormatting>
  <conditionalFormatting sqref="I11:I16">
    <cfRule type="cellIs" dxfId="295" priority="37" operator="greaterThan">
      <formula>$H11</formula>
    </cfRule>
  </conditionalFormatting>
  <conditionalFormatting sqref="J11:J16">
    <cfRule type="cellIs" dxfId="294" priority="19" operator="greaterThan">
      <formula>$I11</formula>
    </cfRule>
  </conditionalFormatting>
  <conditionalFormatting sqref="P11:Q13">
    <cfRule type="cellIs" dxfId="292" priority="17" operator="greaterThan">
      <formula>$O11</formula>
    </cfRule>
  </conditionalFormatting>
  <conditionalFormatting sqref="P11:T13">
    <cfRule type="expression" dxfId="291" priority="51">
      <formula>$O11&gt;0</formula>
    </cfRule>
  </conditionalFormatting>
  <conditionalFormatting sqref="R11:R13">
    <cfRule type="cellIs" dxfId="290" priority="16" operator="greaterThan">
      <formula>$Q11</formula>
    </cfRule>
  </conditionalFormatting>
  <conditionalFormatting sqref="S11:S13">
    <cfRule type="cellIs" dxfId="289" priority="2" operator="greaterThan">
      <formula>$R11</formula>
    </cfRule>
  </conditionalFormatting>
  <conditionalFormatting sqref="T11:T13">
    <cfRule type="cellIs" dxfId="288" priority="1" operator="greaterThan">
      <formula>$S11</formula>
    </cfRule>
  </conditionalFormatting>
  <dataValidations count="1">
    <dataValidation type="whole" operator="greaterThanOrEqual" allowBlank="1" showInputMessage="1" showErrorMessage="1" error="整数以外は入力できません。" sqref="C11:K16 M11:U13" xr:uid="{00000000-0002-0000-1000-000000000000}">
      <formula1>0</formula1>
    </dataValidation>
  </dataValidations>
  <pageMargins left="0.59055118110236227" right="0.59055118110236227" top="0.39370078740157483" bottom="0.39370078740157483" header="0.51181102362204722" footer="0.27559055118110237"/>
  <pageSetup paperSize="9" scale="68"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351" id="{267A4492-2956-4E2A-A96D-BB1A00E9B118}">
            <xm:f>OR(基本情報!$D$12="小学校",基本情報!$D$12="義務教育学校")</xm:f>
            <x14:dxf>
              <fill>
                <patternFill>
                  <bgColor rgb="FFFFFF99"/>
                </patternFill>
              </fill>
            </x14:dxf>
          </x14:cfRule>
          <xm:sqref>C11:E16 K11:K16</xm:sqref>
        </x14:conditionalFormatting>
        <x14:conditionalFormatting xmlns:xm="http://schemas.microsoft.com/office/excel/2006/main">
          <x14:cfRule type="expression" priority="350" id="{3A24B8C0-A0C9-4689-8F6D-E2D54BA9454A}">
            <xm:f>OR(基本情報!$D$12="中学校",基本情報!$D$12="中等教育学校",基本情報!$D$12="義務教育学校")</xm:f>
            <x14:dxf>
              <fill>
                <patternFill>
                  <bgColor rgb="FFFFFF99"/>
                </patternFill>
              </fill>
            </x14:dxf>
          </x14:cfRule>
          <xm:sqref>M11:O13</xm:sqref>
        </x14:conditionalFormatting>
        <x14:conditionalFormatting xmlns:xm="http://schemas.microsoft.com/office/excel/2006/main">
          <x14:cfRule type="expression" priority="349" id="{E4772845-E858-4124-86EB-AA9822151B85}">
            <xm:f>OR(基本情報!$D$12="中学校",基本情報!$D$12="中等教育学校",基本情報!$D$12="義務教育学校")</xm:f>
            <x14:dxf>
              <font>
                <color theme="1"/>
              </font>
              <fill>
                <patternFill>
                  <bgColor rgb="FFFFFF99"/>
                </patternFill>
              </fill>
            </x14:dxf>
          </x14:cfRule>
          <xm:sqref>U11:U13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D9C30-B148-4A4E-8384-18F3882BFF56}">
  <sheetPr>
    <tabColor rgb="FFCCECFF"/>
    <pageSetUpPr fitToPage="1"/>
  </sheetPr>
  <dimension ref="A1:AC32"/>
  <sheetViews>
    <sheetView showGridLines="0" view="pageBreakPreview" zoomScale="85" zoomScaleNormal="100" zoomScaleSheetLayoutView="85" workbookViewId="0">
      <selection activeCell="D5" sqref="D5"/>
    </sheetView>
  </sheetViews>
  <sheetFormatPr defaultColWidth="9" defaultRowHeight="10.8"/>
  <cols>
    <col min="1" max="1" width="2.109375" style="35" customWidth="1"/>
    <col min="2" max="2" width="16.6640625" style="35" customWidth="1"/>
    <col min="3" max="3" width="40.6640625" style="35" customWidth="1"/>
    <col min="4" max="18" width="7.33203125" style="35" customWidth="1"/>
    <col min="19" max="19" width="6.88671875" style="35" customWidth="1"/>
    <col min="20" max="20" width="12.6640625" style="35" customWidth="1"/>
    <col min="21" max="21" width="20.33203125" style="35" customWidth="1"/>
    <col min="22" max="22" width="3.33203125" style="35" customWidth="1"/>
    <col min="23" max="23" width="70.5546875" style="35" customWidth="1"/>
    <col min="24" max="26" width="5.6640625" style="35" hidden="1" customWidth="1"/>
    <col min="27" max="27" width="5.33203125" style="35" hidden="1" customWidth="1"/>
    <col min="28" max="28" width="10.88671875" style="35" customWidth="1"/>
    <col min="29" max="34" width="5.6640625" style="35" customWidth="1"/>
    <col min="35" max="16384" width="9" style="35"/>
  </cols>
  <sheetData>
    <row r="1" spans="1:29" ht="15" customHeight="1">
      <c r="A1" s="538" t="s">
        <v>110016</v>
      </c>
      <c r="B1" s="520"/>
      <c r="C1" s="726"/>
      <c r="D1" s="94"/>
      <c r="E1" s="94"/>
      <c r="F1" s="94"/>
      <c r="G1" s="94"/>
      <c r="H1" s="94"/>
      <c r="I1" s="94"/>
      <c r="J1" s="94"/>
      <c r="K1" s="94"/>
      <c r="L1" s="94"/>
      <c r="M1" s="94"/>
      <c r="N1" s="94"/>
      <c r="O1" s="94"/>
      <c r="P1" s="94"/>
      <c r="Q1" s="94"/>
      <c r="R1" s="94"/>
      <c r="S1" s="94"/>
      <c r="T1" s="94"/>
    </row>
    <row r="2" spans="1:29" ht="38.25" customHeight="1">
      <c r="B2" s="2037" t="s">
        <v>110017</v>
      </c>
      <c r="C2" s="2038"/>
      <c r="D2" s="2038"/>
      <c r="E2" s="2038"/>
      <c r="F2" s="2038"/>
      <c r="G2" s="2038"/>
      <c r="H2" s="2038"/>
      <c r="I2" s="2038"/>
      <c r="J2" s="2038"/>
      <c r="K2" s="2038"/>
      <c r="L2" s="2038"/>
      <c r="M2" s="2038"/>
      <c r="N2" s="2038"/>
      <c r="O2" s="2038"/>
      <c r="P2" s="2038"/>
      <c r="Q2" s="2038"/>
      <c r="R2" s="2038"/>
      <c r="S2" s="2038"/>
      <c r="T2" s="122"/>
      <c r="U2" s="274"/>
      <c r="V2" s="274"/>
      <c r="W2" s="274"/>
    </row>
    <row r="3" spans="1:29" ht="20.100000000000001" customHeight="1">
      <c r="B3" s="2039"/>
      <c r="C3" s="2040"/>
      <c r="D3" s="1041">
        <v>1</v>
      </c>
      <c r="E3" s="1042">
        <v>2</v>
      </c>
      <c r="F3" s="1042">
        <v>3</v>
      </c>
      <c r="G3" s="1042">
        <v>4</v>
      </c>
      <c r="H3" s="1042">
        <v>5</v>
      </c>
      <c r="I3" s="1042">
        <v>6</v>
      </c>
      <c r="J3" s="1042">
        <v>7</v>
      </c>
      <c r="K3" s="1042">
        <v>8</v>
      </c>
      <c r="L3" s="1042">
        <v>9</v>
      </c>
      <c r="M3" s="1042">
        <v>10</v>
      </c>
      <c r="N3" s="1042">
        <v>11</v>
      </c>
      <c r="O3" s="1042">
        <v>12</v>
      </c>
      <c r="P3" s="1042">
        <v>13</v>
      </c>
      <c r="Q3" s="1040">
        <v>14</v>
      </c>
      <c r="R3" s="1043">
        <v>15</v>
      </c>
      <c r="S3" s="521"/>
      <c r="T3" s="122"/>
      <c r="U3" s="274"/>
      <c r="V3" s="274"/>
      <c r="W3" s="516"/>
      <c r="X3" s="516"/>
      <c r="Y3" s="516"/>
      <c r="Z3" s="516"/>
    </row>
    <row r="4" spans="1:29" ht="212.25" customHeight="1" thickBot="1">
      <c r="B4" s="2041"/>
      <c r="C4" s="2042"/>
      <c r="D4" s="539" t="s">
        <v>110018</v>
      </c>
      <c r="E4" s="540" t="s">
        <v>110019</v>
      </c>
      <c r="F4" s="540" t="s">
        <v>110020</v>
      </c>
      <c r="G4" s="540" t="s">
        <v>110021</v>
      </c>
      <c r="H4" s="540" t="s">
        <v>110022</v>
      </c>
      <c r="I4" s="540" t="s">
        <v>110023</v>
      </c>
      <c r="J4" s="541" t="s">
        <v>110024</v>
      </c>
      <c r="K4" s="1044" t="s">
        <v>110025</v>
      </c>
      <c r="L4" s="1045" t="s">
        <v>110026</v>
      </c>
      <c r="M4" s="1045" t="s">
        <v>110027</v>
      </c>
      <c r="N4" s="1045" t="s">
        <v>110028</v>
      </c>
      <c r="O4" s="1046" t="s">
        <v>110029</v>
      </c>
      <c r="P4" s="1047" t="s">
        <v>110030</v>
      </c>
      <c r="Q4" s="1047" t="s">
        <v>110031</v>
      </c>
      <c r="R4" s="1048" t="s">
        <v>110032</v>
      </c>
      <c r="S4" s="521"/>
      <c r="T4" s="521"/>
      <c r="U4" s="516"/>
      <c r="V4" s="516"/>
      <c r="W4" s="516"/>
      <c r="X4" s="516"/>
      <c r="Y4" s="517" t="s">
        <v>110033</v>
      </c>
      <c r="Z4" s="516"/>
    </row>
    <row r="5" spans="1:29" ht="30.75" customHeight="1" thickTop="1" thickBot="1">
      <c r="B5" s="1049" t="s">
        <v>94</v>
      </c>
      <c r="C5" s="1050" t="s">
        <v>110034</v>
      </c>
      <c r="D5" s="1389"/>
      <c r="E5" s="1390"/>
      <c r="F5" s="1390"/>
      <c r="G5" s="1390"/>
      <c r="H5" s="1390"/>
      <c r="I5" s="1390"/>
      <c r="J5" s="1390"/>
      <c r="K5" s="1390"/>
      <c r="L5" s="1390"/>
      <c r="M5" s="1390"/>
      <c r="N5" s="1390"/>
      <c r="O5" s="1391"/>
      <c r="P5" s="1392"/>
      <c r="Q5" s="1392"/>
      <c r="R5" s="1393"/>
      <c r="S5" s="522"/>
      <c r="T5" s="523" t="str">
        <f>IF(AND(U5="",U8="",U19=""),"","エラー")</f>
        <v/>
      </c>
      <c r="U5" s="49" t="str">
        <f>IF(SUM(Y5:Y6)&gt;0,AA5,"")</f>
        <v/>
      </c>
      <c r="V5" s="518"/>
      <c r="W5" s="518"/>
      <c r="X5" s="518" t="s">
        <v>109515</v>
      </c>
      <c r="Y5" s="1051">
        <f>IF(MAX(D5:R5)&gt;学校14頁!E17,1,0)</f>
        <v>0</v>
      </c>
      <c r="Z5" s="518"/>
      <c r="AA5" s="554" t="s">
        <v>110035</v>
      </c>
    </row>
    <row r="6" spans="1:29" ht="30.75" customHeight="1" thickTop="1">
      <c r="B6" s="1049" t="s">
        <v>102</v>
      </c>
      <c r="C6" s="1050" t="s">
        <v>110036</v>
      </c>
      <c r="D6" s="1389"/>
      <c r="E6" s="1390"/>
      <c r="F6" s="1390"/>
      <c r="G6" s="1390"/>
      <c r="H6" s="1390"/>
      <c r="I6" s="1394"/>
      <c r="J6" s="1394"/>
      <c r="K6" s="1394"/>
      <c r="L6" s="1394"/>
      <c r="M6" s="1390"/>
      <c r="N6" s="1394"/>
      <c r="O6" s="1391"/>
      <c r="P6" s="1392"/>
      <c r="Q6" s="1395"/>
      <c r="R6" s="1393"/>
      <c r="S6" s="522"/>
      <c r="T6" s="522"/>
      <c r="U6" s="49"/>
      <c r="V6" s="518"/>
      <c r="W6" s="518"/>
      <c r="X6" s="518" t="s">
        <v>109524</v>
      </c>
      <c r="Y6" s="1051">
        <f>IF(MAX(D6:R6)&gt;学校14頁!O17,1,0)</f>
        <v>0</v>
      </c>
      <c r="Z6" s="518"/>
      <c r="AA6" s="554"/>
    </row>
    <row r="7" spans="1:29" ht="19.95" customHeight="1">
      <c r="B7" s="2043"/>
      <c r="C7" s="2043"/>
      <c r="D7" s="2043"/>
      <c r="E7" s="2043"/>
      <c r="F7" s="2043"/>
      <c r="G7" s="2043"/>
      <c r="H7" s="2043"/>
      <c r="I7" s="2043"/>
      <c r="J7" s="2043"/>
      <c r="K7" s="2043"/>
      <c r="L7" s="2043"/>
      <c r="M7" s="2043"/>
      <c r="N7" s="2043"/>
      <c r="O7" s="2043"/>
      <c r="P7" s="2043"/>
      <c r="Q7" s="2043"/>
      <c r="R7" s="680"/>
      <c r="S7" s="111"/>
      <c r="T7" s="111"/>
      <c r="U7" s="553"/>
      <c r="V7" s="518"/>
      <c r="W7" s="552"/>
      <c r="X7" s="741"/>
      <c r="Y7" s="1052" t="s">
        <v>110037</v>
      </c>
      <c r="Z7" s="552"/>
      <c r="AA7" s="555"/>
      <c r="AB7" s="552"/>
      <c r="AC7" s="552"/>
    </row>
    <row r="8" spans="1:29" s="227" customFormat="1" ht="28.2" customHeight="1">
      <c r="A8" s="519"/>
      <c r="B8" s="1882" t="s">
        <v>110038</v>
      </c>
      <c r="C8" s="1882"/>
      <c r="D8" s="1882"/>
      <c r="E8" s="1882"/>
      <c r="F8" s="1882"/>
      <c r="G8" s="1882"/>
      <c r="H8" s="1882"/>
      <c r="I8" s="1882"/>
      <c r="J8" s="1882"/>
      <c r="K8" s="1882"/>
      <c r="L8" s="1882"/>
      <c r="M8" s="1882"/>
      <c r="N8" s="1882"/>
      <c r="O8" s="1882"/>
      <c r="P8" s="1882"/>
      <c r="Q8" s="1882"/>
      <c r="R8" s="735"/>
      <c r="S8" s="114"/>
      <c r="T8" s="115"/>
      <c r="U8" s="49" t="str">
        <f>IF(SUM(Y8:Y9)&gt;0,AA8,"")</f>
        <v/>
      </c>
      <c r="V8" s="766"/>
      <c r="W8" s="766"/>
      <c r="X8" s="741" t="s">
        <v>109515</v>
      </c>
      <c r="Y8" s="1051">
        <f>IF(SUM(D5:R5)&lt;学校14頁!E17,1,0)</f>
        <v>0</v>
      </c>
      <c r="Z8" s="766"/>
      <c r="AA8" s="554" t="s">
        <v>110039</v>
      </c>
    </row>
    <row r="9" spans="1:29" s="227" customFormat="1" ht="21" customHeight="1">
      <c r="A9" s="519"/>
      <c r="B9" s="1882" t="s">
        <v>110040</v>
      </c>
      <c r="C9" s="1882"/>
      <c r="D9" s="1882"/>
      <c r="E9" s="1882"/>
      <c r="F9" s="1882"/>
      <c r="G9" s="1882"/>
      <c r="H9" s="1882"/>
      <c r="I9" s="1882"/>
      <c r="J9" s="1882"/>
      <c r="K9" s="1882"/>
      <c r="L9" s="1882"/>
      <c r="M9" s="1882"/>
      <c r="N9" s="1882"/>
      <c r="O9" s="1882"/>
      <c r="P9" s="1882"/>
      <c r="Q9" s="1882"/>
      <c r="R9" s="1882"/>
      <c r="S9" s="1882"/>
      <c r="T9" s="1882"/>
      <c r="U9" s="49"/>
      <c r="X9" s="754" t="s">
        <v>109524</v>
      </c>
      <c r="Y9" s="1051">
        <f>IF(SUM(D6:R6)&lt;学校14頁!O17,1,0)</f>
        <v>0</v>
      </c>
      <c r="AA9" s="554"/>
    </row>
    <row r="10" spans="1:29" s="227" customFormat="1" ht="28.95" customHeight="1">
      <c r="B10" s="1882" t="s">
        <v>110041</v>
      </c>
      <c r="C10" s="1882"/>
      <c r="D10" s="1882"/>
      <c r="E10" s="1882"/>
      <c r="F10" s="1882"/>
      <c r="G10" s="1882"/>
      <c r="H10" s="1882"/>
      <c r="I10" s="1882"/>
      <c r="J10" s="1882"/>
      <c r="K10" s="1882"/>
      <c r="L10" s="1882"/>
      <c r="M10" s="1882"/>
      <c r="N10" s="1882"/>
      <c r="O10" s="1882"/>
      <c r="P10" s="1882"/>
      <c r="Q10" s="1882"/>
      <c r="R10" s="1882"/>
      <c r="S10" s="1882"/>
      <c r="T10" s="1882"/>
      <c r="U10" s="118"/>
      <c r="Y10" s="766"/>
    </row>
    <row r="11" spans="1:29" s="227" customFormat="1" ht="14.1" customHeight="1">
      <c r="B11" s="1882" t="s">
        <v>110042</v>
      </c>
      <c r="C11" s="1882"/>
      <c r="D11" s="1882"/>
      <c r="E11" s="1882"/>
      <c r="F11" s="1882"/>
      <c r="G11" s="1882"/>
      <c r="H11" s="1882"/>
      <c r="I11" s="1882"/>
      <c r="J11" s="1882"/>
      <c r="K11" s="1882"/>
      <c r="L11" s="1882"/>
      <c r="M11" s="1882"/>
      <c r="N11" s="1882"/>
      <c r="O11" s="1882"/>
      <c r="P11" s="1882"/>
      <c r="Q11" s="1882"/>
      <c r="R11" s="1882"/>
      <c r="S11" s="1882"/>
      <c r="T11" s="1882"/>
      <c r="U11" s="49"/>
      <c r="V11" s="735"/>
      <c r="W11" s="735"/>
    </row>
    <row r="12" spans="1:29" s="227" customFormat="1" ht="14.1" customHeight="1">
      <c r="B12" s="227" t="s">
        <v>110043</v>
      </c>
      <c r="C12" s="766"/>
      <c r="D12" s="115"/>
      <c r="E12" s="115"/>
      <c r="F12" s="115"/>
      <c r="G12" s="115"/>
      <c r="H12" s="115"/>
      <c r="I12" s="114"/>
      <c r="J12" s="115"/>
      <c r="K12" s="115"/>
      <c r="L12" s="115"/>
      <c r="M12" s="115"/>
      <c r="N12" s="115"/>
      <c r="O12" s="115"/>
      <c r="P12" s="115"/>
      <c r="Q12" s="115"/>
      <c r="R12" s="115"/>
      <c r="S12" s="115"/>
      <c r="T12" s="115"/>
      <c r="U12" s="550"/>
      <c r="V12" s="766"/>
      <c r="W12" s="766"/>
    </row>
    <row r="13" spans="1:29" s="227" customFormat="1" ht="14.1" customHeight="1">
      <c r="B13" s="227" t="s">
        <v>110044</v>
      </c>
      <c r="C13" s="766"/>
      <c r="D13" s="115"/>
      <c r="E13" s="115"/>
      <c r="F13" s="115"/>
      <c r="G13" s="115"/>
      <c r="H13" s="115"/>
      <c r="I13" s="114"/>
      <c r="J13" s="115"/>
      <c r="K13" s="115"/>
      <c r="L13" s="115"/>
      <c r="M13" s="115"/>
      <c r="N13" s="115"/>
      <c r="O13" s="115"/>
      <c r="P13" s="115"/>
      <c r="Q13" s="115"/>
      <c r="R13" s="115"/>
      <c r="S13" s="114"/>
      <c r="T13" s="114"/>
      <c r="U13" s="551" t="str">
        <f>IF(SUM(Y13:Y14)&gt;0,AA13,"")</f>
        <v/>
      </c>
      <c r="X13" s="741" t="s">
        <v>109515</v>
      </c>
      <c r="Y13" s="1051">
        <f>IF(D5&lt;&gt;学校12頁!S9,1,0)</f>
        <v>0</v>
      </c>
      <c r="Z13" s="766"/>
      <c r="AA13" s="227" t="s">
        <v>110045</v>
      </c>
    </row>
    <row r="14" spans="1:29" s="227" customFormat="1" ht="14.1" customHeight="1">
      <c r="B14" s="227" t="s">
        <v>110046</v>
      </c>
      <c r="C14" s="766"/>
      <c r="D14" s="115"/>
      <c r="E14" s="115"/>
      <c r="F14" s="115"/>
      <c r="G14" s="115"/>
      <c r="H14" s="115"/>
      <c r="I14" s="114"/>
      <c r="J14" s="115"/>
      <c r="K14" s="115"/>
      <c r="L14" s="115"/>
      <c r="M14" s="115"/>
      <c r="N14" s="115"/>
      <c r="O14" s="115"/>
      <c r="P14" s="115"/>
      <c r="Q14" s="115"/>
      <c r="R14" s="115"/>
      <c r="S14" s="114"/>
      <c r="T14" s="114"/>
      <c r="U14" s="313"/>
      <c r="X14" s="741" t="s">
        <v>109524</v>
      </c>
      <c r="Y14" s="1051">
        <f>IF(D6&lt;&gt;学校12頁!S10,1,0)</f>
        <v>0</v>
      </c>
      <c r="Z14" s="766"/>
    </row>
    <row r="15" spans="1:29" s="227" customFormat="1" ht="14.1" customHeight="1">
      <c r="B15" s="227" t="s">
        <v>110047</v>
      </c>
      <c r="C15" s="766"/>
      <c r="D15" s="115"/>
      <c r="E15" s="115"/>
      <c r="F15" s="115"/>
      <c r="G15" s="115"/>
      <c r="H15" s="115"/>
      <c r="I15" s="114"/>
      <c r="J15" s="115"/>
      <c r="K15" s="115"/>
      <c r="L15" s="115"/>
      <c r="M15" s="115"/>
      <c r="N15" s="115"/>
      <c r="O15" s="115"/>
      <c r="P15" s="115"/>
      <c r="Q15" s="115"/>
      <c r="R15" s="115"/>
      <c r="S15" s="114"/>
      <c r="T15" s="114"/>
    </row>
    <row r="16" spans="1:29" s="227" customFormat="1" ht="14.1" customHeight="1">
      <c r="B16" s="227" t="s">
        <v>110048</v>
      </c>
      <c r="C16" s="766"/>
      <c r="D16" s="115"/>
      <c r="E16" s="115"/>
      <c r="F16" s="115"/>
      <c r="G16" s="115"/>
      <c r="H16" s="115"/>
      <c r="I16" s="114"/>
      <c r="J16" s="115"/>
      <c r="K16" s="115"/>
      <c r="L16" s="115"/>
      <c r="M16" s="115"/>
      <c r="N16" s="115"/>
      <c r="O16" s="115"/>
      <c r="P16" s="115"/>
      <c r="Q16" s="115"/>
      <c r="R16" s="115"/>
      <c r="S16" s="114"/>
      <c r="T16" s="114"/>
      <c r="Y16" s="114" t="s">
        <v>110049</v>
      </c>
      <c r="Z16" s="114" t="s">
        <v>110050</v>
      </c>
    </row>
    <row r="17" spans="2:27" s="227" customFormat="1" ht="14.1" customHeight="1">
      <c r="B17" s="227" t="s">
        <v>110051</v>
      </c>
      <c r="C17" s="766"/>
      <c r="D17" s="115"/>
      <c r="E17" s="115"/>
      <c r="F17" s="115"/>
      <c r="G17" s="115"/>
      <c r="H17" s="115"/>
      <c r="I17" s="114"/>
      <c r="J17" s="115"/>
      <c r="K17" s="115"/>
      <c r="L17" s="115"/>
      <c r="M17" s="115"/>
      <c r="N17" s="115"/>
      <c r="O17" s="115"/>
      <c r="P17" s="115"/>
      <c r="Q17" s="115"/>
      <c r="R17" s="115"/>
      <c r="S17" s="114"/>
      <c r="T17" s="114"/>
    </row>
    <row r="18" spans="2:27" s="227" customFormat="1" ht="14.1" customHeight="1">
      <c r="B18" s="227" t="s">
        <v>110052</v>
      </c>
      <c r="C18" s="766"/>
      <c r="D18" s="115"/>
      <c r="E18" s="115"/>
      <c r="F18" s="115"/>
      <c r="G18" s="115"/>
      <c r="H18" s="115"/>
      <c r="I18" s="114"/>
      <c r="J18" s="115"/>
      <c r="K18" s="115"/>
      <c r="L18" s="115"/>
      <c r="M18" s="115"/>
      <c r="N18" s="115"/>
      <c r="O18" s="115"/>
      <c r="P18" s="115"/>
      <c r="Q18" s="115"/>
      <c r="R18" s="115"/>
      <c r="S18" s="114"/>
      <c r="T18" s="114"/>
    </row>
    <row r="19" spans="2:27" s="227" customFormat="1" ht="14.1" customHeight="1">
      <c r="B19" s="227" t="s">
        <v>110053</v>
      </c>
      <c r="C19" s="766"/>
      <c r="D19" s="115"/>
      <c r="E19" s="115"/>
      <c r="F19" s="115"/>
      <c r="G19" s="115"/>
      <c r="H19" s="115"/>
      <c r="I19" s="114"/>
      <c r="J19" s="115"/>
      <c r="K19" s="115"/>
      <c r="L19" s="115"/>
      <c r="M19" s="115"/>
      <c r="N19" s="115"/>
      <c r="O19" s="115"/>
      <c r="P19" s="115"/>
      <c r="Q19" s="115"/>
      <c r="R19" s="115"/>
      <c r="S19" s="114"/>
      <c r="T19" s="114"/>
      <c r="U19" s="49" t="str">
        <f>IF(SUM(Y19,Y20)&gt;0,AA19,"")</f>
        <v/>
      </c>
      <c r="X19" s="754" t="s">
        <v>110809</v>
      </c>
      <c r="Y19" s="1209">
        <f>IF((学校14頁!$E$17-MAX($D$5:$Q$5))&lt;R5,1,0)</f>
        <v>0</v>
      </c>
      <c r="AA19" s="227" t="s">
        <v>110811</v>
      </c>
    </row>
    <row r="20" spans="2:27" s="227" customFormat="1" ht="14.1" customHeight="1">
      <c r="B20" s="227" t="s">
        <v>110054</v>
      </c>
      <c r="C20" s="766"/>
      <c r="D20" s="115"/>
      <c r="E20" s="115"/>
      <c r="F20" s="115"/>
      <c r="G20" s="115"/>
      <c r="H20" s="115"/>
      <c r="I20" s="114"/>
      <c r="J20" s="115"/>
      <c r="K20" s="115"/>
      <c r="L20" s="115"/>
      <c r="M20" s="115"/>
      <c r="N20" s="115"/>
      <c r="O20" s="115"/>
      <c r="P20" s="115"/>
      <c r="Q20" s="115"/>
      <c r="R20" s="115"/>
      <c r="S20" s="114"/>
      <c r="T20" s="114"/>
      <c r="X20" s="754" t="s">
        <v>110810</v>
      </c>
      <c r="Y20" s="1209">
        <f>IF((学校14頁!$O$17-MAX($D$6:$Q$6))&lt;R6,1,0)</f>
        <v>0</v>
      </c>
    </row>
    <row r="21" spans="2:27" s="227" customFormat="1" ht="14.1" customHeight="1">
      <c r="B21" s="227" t="s">
        <v>110055</v>
      </c>
      <c r="C21" s="766"/>
      <c r="D21" s="115"/>
      <c r="E21" s="115"/>
      <c r="F21" s="115"/>
      <c r="G21" s="115"/>
      <c r="H21" s="115"/>
      <c r="I21" s="114"/>
      <c r="J21" s="115"/>
      <c r="K21" s="115"/>
      <c r="L21" s="115"/>
      <c r="M21" s="115"/>
      <c r="N21" s="115"/>
      <c r="O21" s="115"/>
      <c r="P21" s="115"/>
      <c r="Q21" s="115"/>
      <c r="R21" s="115"/>
      <c r="S21" s="114"/>
      <c r="T21" s="114"/>
    </row>
    <row r="22" spans="2:27" s="227" customFormat="1" ht="14.1" customHeight="1">
      <c r="B22" s="227" t="s">
        <v>110056</v>
      </c>
      <c r="C22" s="766"/>
      <c r="D22" s="115"/>
      <c r="E22" s="115"/>
      <c r="F22" s="115"/>
      <c r="G22" s="115"/>
      <c r="H22" s="115"/>
      <c r="I22" s="114"/>
      <c r="J22" s="115"/>
      <c r="K22" s="115"/>
      <c r="L22" s="115"/>
      <c r="M22" s="115"/>
      <c r="N22" s="115"/>
      <c r="O22" s="115"/>
      <c r="P22" s="115"/>
      <c r="Q22" s="115"/>
      <c r="R22" s="115"/>
      <c r="S22" s="114"/>
      <c r="T22" s="114"/>
    </row>
    <row r="23" spans="2:27" s="227" customFormat="1" ht="14.1" customHeight="1">
      <c r="B23" s="227" t="s">
        <v>110057</v>
      </c>
      <c r="C23" s="766"/>
      <c r="D23" s="115"/>
      <c r="E23" s="115"/>
      <c r="F23" s="115"/>
      <c r="G23" s="115"/>
      <c r="H23" s="115"/>
      <c r="I23" s="114"/>
      <c r="J23" s="115"/>
      <c r="K23" s="115"/>
      <c r="L23" s="115"/>
      <c r="M23" s="115"/>
      <c r="N23" s="115"/>
      <c r="O23" s="115"/>
      <c r="P23" s="115"/>
      <c r="Q23" s="115"/>
      <c r="R23" s="115"/>
      <c r="S23" s="114"/>
      <c r="T23" s="114"/>
    </row>
    <row r="24" spans="2:27" s="227" customFormat="1" ht="14.1" customHeight="1">
      <c r="B24" s="227" t="s">
        <v>110058</v>
      </c>
      <c r="C24" s="766"/>
      <c r="D24" s="115"/>
      <c r="E24" s="115"/>
      <c r="F24" s="115"/>
      <c r="G24" s="115"/>
      <c r="H24" s="115"/>
      <c r="I24" s="115"/>
      <c r="J24" s="115"/>
      <c r="K24" s="115"/>
      <c r="L24" s="115"/>
      <c r="M24" s="115"/>
      <c r="N24" s="115"/>
      <c r="O24" s="115"/>
      <c r="P24" s="115"/>
      <c r="Q24" s="115"/>
      <c r="R24" s="115"/>
      <c r="S24" s="114"/>
      <c r="T24" s="114"/>
    </row>
    <row r="25" spans="2:27" s="227" customFormat="1" ht="14.1" customHeight="1">
      <c r="B25" s="227" t="s">
        <v>110059</v>
      </c>
      <c r="C25" s="766"/>
      <c r="D25" s="115"/>
      <c r="E25" s="115"/>
      <c r="F25" s="115"/>
      <c r="G25" s="115"/>
      <c r="H25" s="115"/>
      <c r="I25" s="114"/>
      <c r="J25" s="115"/>
      <c r="K25" s="115"/>
      <c r="L25" s="115"/>
      <c r="M25" s="115"/>
      <c r="N25" s="115"/>
      <c r="O25" s="115"/>
      <c r="P25" s="115"/>
      <c r="Q25" s="115"/>
      <c r="R25" s="115"/>
      <c r="S25" s="114"/>
      <c r="T25" s="114"/>
    </row>
    <row r="26" spans="2:27" s="227" customFormat="1" ht="14.1" customHeight="1">
      <c r="B26" s="114" t="s">
        <v>110060</v>
      </c>
      <c r="C26" s="766"/>
      <c r="D26" s="115"/>
      <c r="E26" s="115"/>
      <c r="F26" s="115"/>
      <c r="G26" s="115"/>
      <c r="H26" s="115"/>
      <c r="I26" s="115"/>
      <c r="J26" s="115"/>
      <c r="K26" s="115"/>
      <c r="L26" s="115"/>
      <c r="M26" s="115"/>
      <c r="N26" s="115"/>
      <c r="O26" s="115"/>
      <c r="P26" s="115"/>
      <c r="Q26" s="115"/>
      <c r="R26" s="115"/>
      <c r="S26" s="114"/>
      <c r="T26" s="114"/>
    </row>
    <row r="27" spans="2:27" s="227" customFormat="1" ht="14.1" customHeight="1">
      <c r="B27" s="114"/>
      <c r="C27" s="115"/>
      <c r="D27" s="115"/>
      <c r="E27" s="115"/>
      <c r="F27" s="115"/>
      <c r="G27" s="115"/>
      <c r="H27" s="115"/>
      <c r="I27" s="114"/>
      <c r="J27" s="115"/>
      <c r="K27" s="115"/>
      <c r="L27" s="115"/>
      <c r="M27" s="115"/>
      <c r="N27" s="115"/>
      <c r="O27" s="115"/>
      <c r="P27" s="115"/>
      <c r="Q27" s="115"/>
      <c r="R27" s="115"/>
      <c r="S27" s="114"/>
      <c r="T27" s="114"/>
    </row>
    <row r="28" spans="2:27">
      <c r="B28" s="94"/>
      <c r="C28" s="111"/>
      <c r="D28" s="111"/>
      <c r="E28" s="111"/>
      <c r="F28" s="111"/>
      <c r="G28" s="111"/>
      <c r="H28" s="111"/>
      <c r="I28" s="94"/>
      <c r="J28" s="111"/>
      <c r="K28" s="111"/>
      <c r="L28" s="111"/>
      <c r="M28" s="111"/>
      <c r="N28" s="111"/>
      <c r="O28" s="111"/>
      <c r="P28" s="111"/>
      <c r="Q28" s="111"/>
      <c r="R28" s="111"/>
      <c r="S28" s="94"/>
      <c r="T28" s="94"/>
    </row>
    <row r="29" spans="2:27">
      <c r="C29" s="104"/>
      <c r="D29" s="104"/>
      <c r="E29" s="104"/>
      <c r="F29" s="104"/>
      <c r="G29" s="104"/>
      <c r="H29" s="104"/>
      <c r="J29" s="104"/>
      <c r="K29" s="104"/>
      <c r="L29" s="104"/>
      <c r="M29" s="104"/>
      <c r="N29" s="104"/>
      <c r="O29" s="104"/>
      <c r="P29" s="104"/>
      <c r="Q29" s="104"/>
      <c r="R29" s="104"/>
    </row>
    <row r="30" spans="2:27">
      <c r="C30" s="104"/>
      <c r="D30" s="104"/>
      <c r="E30" s="104"/>
      <c r="F30" s="104"/>
      <c r="G30" s="104"/>
      <c r="H30" s="104"/>
      <c r="J30" s="104"/>
      <c r="K30" s="104"/>
      <c r="L30" s="104"/>
      <c r="M30" s="104"/>
      <c r="N30" s="104"/>
      <c r="O30" s="104"/>
      <c r="P30" s="104"/>
      <c r="Q30" s="104"/>
      <c r="R30" s="104"/>
    </row>
    <row r="31" spans="2:27">
      <c r="C31" s="104"/>
      <c r="D31" s="104"/>
      <c r="E31" s="104"/>
      <c r="F31" s="104"/>
      <c r="G31" s="104"/>
      <c r="H31" s="104"/>
      <c r="I31" s="104"/>
      <c r="J31" s="104"/>
      <c r="K31" s="104"/>
      <c r="L31" s="104"/>
      <c r="M31" s="104"/>
      <c r="N31" s="104"/>
      <c r="O31" s="104"/>
      <c r="P31" s="104"/>
      <c r="Q31" s="104"/>
      <c r="R31" s="104"/>
    </row>
    <row r="32" spans="2:27" ht="26.25" customHeight="1">
      <c r="B32" s="1657"/>
      <c r="C32" s="1657"/>
      <c r="D32" s="1657"/>
      <c r="E32" s="1657"/>
      <c r="F32" s="1657"/>
      <c r="G32" s="1657"/>
      <c r="H32" s="1657"/>
      <c r="I32" s="1657"/>
      <c r="J32" s="1657"/>
      <c r="K32" s="1657"/>
      <c r="L32" s="1657"/>
      <c r="M32" s="1657"/>
      <c r="N32" s="1657"/>
      <c r="O32" s="1657"/>
      <c r="P32" s="1657"/>
      <c r="Q32" s="1657"/>
      <c r="R32" s="719"/>
    </row>
  </sheetData>
  <sheetProtection algorithmName="SHA-512" hashValue="hAXmWm/rL7nZqz7/Pz9W3EMFkhjhFr1U5UhWCclkRLDkQ1EZ46usZF/CnjtYKcGn5vL0ZWR40pmfRxmafEFDcw==" saltValue="fxW0Sdlbm5PbK+3ULKXC0g==" spinCount="100000" sheet="1" selectLockedCells="1"/>
  <mergeCells count="8">
    <mergeCell ref="B8:Q8"/>
    <mergeCell ref="B9:T9"/>
    <mergeCell ref="B2:S2"/>
    <mergeCell ref="B10:T10"/>
    <mergeCell ref="B32:Q32"/>
    <mergeCell ref="B3:C4"/>
    <mergeCell ref="B7:Q7"/>
    <mergeCell ref="B11:T11"/>
  </mergeCells>
  <phoneticPr fontId="9"/>
  <dataValidations count="1">
    <dataValidation type="whole" operator="greaterThanOrEqual" allowBlank="1" showInputMessage="1" showErrorMessage="1" error="整数以外は入力できません。" sqref="D5:R6" xr:uid="{CC77A414-2D36-4245-A9D0-C9C3D7BD3192}">
      <formula1>0</formula1>
    </dataValidation>
  </dataValidations>
  <pageMargins left="0.59055118110236227" right="0.59055118110236227" top="0.39370078740157483" bottom="0.39370078740157483" header="0.51181102362204722" footer="0.27559055118110237"/>
  <pageSetup paperSize="9" scale="72"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379E6E3E-A9F8-4E31-8856-9DA04D62B7F6}">
            <xm:f>(学校14頁!$E$17-MAX($D$5:$Q$5))&lt;$R$5</xm:f>
            <x14:dxf>
              <fill>
                <patternFill>
                  <bgColor rgb="FFFF0000"/>
                </patternFill>
              </fill>
            </x14:dxf>
          </x14:cfRule>
          <x14:cfRule type="expression" priority="4" id="{6CE5CA73-A516-4B97-BE2E-4C6D9FA058D6}">
            <xm:f>SUM($D$5:$R$5)&lt;学校14頁!$E$17</xm:f>
            <x14:dxf>
              <fill>
                <patternFill>
                  <bgColor rgb="FFFF0000"/>
                </patternFill>
              </fill>
            </x14:dxf>
          </x14:cfRule>
          <x14:cfRule type="expression" priority="9" id="{ADFC9940-12D2-488E-B8B6-7DAE98F8CB18}">
            <xm:f>MAX($D$5:$R$5)&gt;学校14頁!$E$17</xm:f>
            <x14:dxf>
              <fill>
                <patternFill>
                  <bgColor rgb="FFFF0000"/>
                </patternFill>
              </fill>
            </x14:dxf>
          </x14:cfRule>
          <x14:cfRule type="expression" priority="557" id="{C0D4BA24-D936-4A69-9820-8FE630394A1F}">
            <xm:f>学校14頁!$E$17&gt;0</xm:f>
            <x14:dxf>
              <fill>
                <patternFill>
                  <bgColor rgb="FFFFFF99"/>
                </patternFill>
              </fill>
            </x14:dxf>
          </x14:cfRule>
          <xm:sqref>D5:R5</xm:sqref>
        </x14:conditionalFormatting>
        <x14:conditionalFormatting xmlns:xm="http://schemas.microsoft.com/office/excel/2006/main">
          <x14:cfRule type="expression" priority="1" id="{0CBFC350-77D8-467F-9490-A8F6AB3F3B3D}">
            <xm:f>(学校14頁!$O$17-MAX($D$6:$Q$6))&lt;$R$6</xm:f>
            <x14:dxf>
              <fill>
                <patternFill>
                  <bgColor rgb="FFFF0000"/>
                </patternFill>
              </fill>
            </x14:dxf>
          </x14:cfRule>
          <x14:cfRule type="expression" priority="3" id="{BFB28E8C-D300-4062-876A-726CC87E342F}">
            <xm:f>SUM($D$6:$R$6)&lt;学校14頁!$O$17</xm:f>
            <x14:dxf>
              <fill>
                <patternFill>
                  <bgColor rgb="FFFF0000"/>
                </patternFill>
              </fill>
            </x14:dxf>
          </x14:cfRule>
          <x14:cfRule type="expression" priority="10" id="{B2CD3E66-94A1-4695-95ED-6BDEC3072C3D}">
            <xm:f>MAX($D$6:$R$6)&gt;学校14頁!$O$17</xm:f>
            <x14:dxf>
              <fill>
                <patternFill>
                  <bgColor rgb="FFFF0000"/>
                </patternFill>
              </fill>
            </x14:dxf>
          </x14:cfRule>
          <x14:cfRule type="expression" priority="11" id="{38035514-B253-475E-9603-528C724E5F10}">
            <xm:f>学校14頁!$O$17&gt;0</xm:f>
            <x14:dxf>
              <fill>
                <patternFill>
                  <bgColor rgb="FFFFFF99"/>
                </patternFill>
              </fill>
            </x14:dxf>
          </x14:cfRule>
          <xm:sqref>D6:R6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105A-35BA-4216-9B03-131E6CA5E38E}">
  <sheetPr>
    <tabColor rgb="FFCCECFF"/>
    <pageSetUpPr fitToPage="1"/>
  </sheetPr>
  <dimension ref="A1:AP50"/>
  <sheetViews>
    <sheetView showGridLines="0" view="pageBreakPreview" zoomScale="70" zoomScaleNormal="100" zoomScaleSheetLayoutView="70" workbookViewId="0">
      <selection activeCell="E6" sqref="E6"/>
    </sheetView>
  </sheetViews>
  <sheetFormatPr defaultColWidth="9" defaultRowHeight="10.8"/>
  <cols>
    <col min="1" max="2" width="4.6640625" style="1" customWidth="1"/>
    <col min="3" max="3" width="33.6640625" style="1" customWidth="1"/>
    <col min="4" max="4" width="96.109375" style="1" customWidth="1"/>
    <col min="5" max="10" width="10.6640625" style="1" customWidth="1"/>
    <col min="11" max="11" width="9.109375" style="1" customWidth="1"/>
    <col min="12" max="12" width="8.88671875" style="1" customWidth="1"/>
    <col min="13" max="13" width="76.44140625" style="1" customWidth="1"/>
    <col min="14" max="14" width="2.6640625" style="1" customWidth="1"/>
    <col min="15" max="15" width="8.88671875" style="1" customWidth="1"/>
    <col min="16" max="16" width="49.5546875" style="1" hidden="1" customWidth="1"/>
    <col min="17" max="22" width="5.6640625" style="1" hidden="1" customWidth="1"/>
    <col min="23" max="27" width="3" style="1" hidden="1" customWidth="1"/>
    <col min="28" max="32" width="5.6640625" style="1" hidden="1" customWidth="1"/>
    <col min="33" max="33" width="19.44140625" style="1" hidden="1" customWidth="1"/>
    <col min="34" max="37" width="9" style="1" hidden="1" customWidth="1"/>
    <col min="38" max="38" width="4.33203125" style="1" hidden="1" customWidth="1"/>
    <col min="39" max="42" width="9" style="1" hidden="1" customWidth="1"/>
    <col min="43" max="16384" width="9" style="1"/>
  </cols>
  <sheetData>
    <row r="1" spans="1:42" ht="15" customHeight="1">
      <c r="A1" s="58" t="s">
        <v>110061</v>
      </c>
      <c r="B1" s="58"/>
      <c r="C1" s="26"/>
      <c r="D1" s="235"/>
      <c r="E1" s="235"/>
      <c r="F1" s="235"/>
      <c r="G1" s="235"/>
      <c r="H1" s="235"/>
      <c r="I1" s="235"/>
      <c r="K1" s="32"/>
      <c r="M1" s="32"/>
      <c r="N1" s="32"/>
    </row>
    <row r="2" spans="1:42" ht="15" customHeight="1" thickBot="1">
      <c r="A2" s="125" t="s">
        <v>110062</v>
      </c>
      <c r="B2" s="58"/>
      <c r="C2" s="26"/>
      <c r="D2" s="235"/>
      <c r="E2" s="235"/>
      <c r="F2" s="235"/>
      <c r="G2" s="235"/>
      <c r="H2" s="235"/>
      <c r="I2" s="235"/>
      <c r="J2" s="235" t="s">
        <v>109541</v>
      </c>
      <c r="K2" s="32"/>
      <c r="M2" s="32"/>
      <c r="N2" s="32"/>
    </row>
    <row r="3" spans="1:42" ht="24.6" customHeight="1" thickTop="1" thickBot="1">
      <c r="A3" s="2033" t="s">
        <v>109501</v>
      </c>
      <c r="B3" s="2044"/>
      <c r="C3" s="2044"/>
      <c r="D3" s="2045"/>
      <c r="E3" s="2049" t="s">
        <v>109551</v>
      </c>
      <c r="F3" s="2050"/>
      <c r="G3" s="2051"/>
      <c r="H3" s="2049" t="s">
        <v>109552</v>
      </c>
      <c r="I3" s="2050"/>
      <c r="J3" s="2051"/>
      <c r="K3" s="55"/>
      <c r="L3" s="409" t="str">
        <f>IF(AND(M7="",M8="",M9="",M11="",M12="",M13="",M14="",M16="",M17="",M19="",M21="",M27="",M28="",M29="",M30="",M31="",M33="",M34="",M45="",M36=""),"","エラー")</f>
        <v/>
      </c>
      <c r="M3" s="31"/>
      <c r="AH3" s="1" t="s">
        <v>110063</v>
      </c>
      <c r="AM3" s="1" t="s">
        <v>110064</v>
      </c>
    </row>
    <row r="4" spans="1:42" ht="24.6" customHeight="1" thickTop="1">
      <c r="A4" s="2034"/>
      <c r="B4" s="1522"/>
      <c r="C4" s="1522"/>
      <c r="D4" s="2046"/>
      <c r="E4" s="752"/>
      <c r="F4" s="696"/>
      <c r="G4" s="697"/>
      <c r="H4" s="738"/>
      <c r="I4" s="696"/>
      <c r="J4" s="697"/>
      <c r="K4" s="55"/>
      <c r="L4" s="489"/>
      <c r="M4" s="31"/>
    </row>
    <row r="5" spans="1:42" ht="24.9" customHeight="1">
      <c r="A5" s="2035"/>
      <c r="B5" s="2047"/>
      <c r="C5" s="2047"/>
      <c r="D5" s="2048"/>
      <c r="E5" s="496"/>
      <c r="F5" s="737" t="s">
        <v>110065</v>
      </c>
      <c r="G5" s="508" t="s">
        <v>110066</v>
      </c>
      <c r="H5" s="738"/>
      <c r="I5" s="737" t="s">
        <v>110065</v>
      </c>
      <c r="J5" s="508" t="s">
        <v>110066</v>
      </c>
      <c r="K5" s="55"/>
      <c r="M5" s="31"/>
      <c r="Q5" s="716" t="s">
        <v>109515</v>
      </c>
      <c r="R5" s="716"/>
      <c r="S5" s="716"/>
      <c r="T5" s="716" t="s">
        <v>109524</v>
      </c>
      <c r="U5" s="716"/>
      <c r="V5" s="716"/>
      <c r="AH5" s="716" t="s">
        <v>109515</v>
      </c>
      <c r="AI5" s="716"/>
      <c r="AJ5" s="716" t="s">
        <v>109524</v>
      </c>
      <c r="AK5" s="716"/>
      <c r="AM5" s="716" t="s">
        <v>109515</v>
      </c>
      <c r="AN5" s="716"/>
      <c r="AO5" s="716" t="s">
        <v>109524</v>
      </c>
      <c r="AP5" s="716"/>
    </row>
    <row r="6" spans="1:42" ht="24.6" customHeight="1">
      <c r="A6" s="2052" t="s">
        <v>110067</v>
      </c>
      <c r="B6" s="2055" t="s">
        <v>110068</v>
      </c>
      <c r="C6" s="2057" t="s">
        <v>110069</v>
      </c>
      <c r="D6" s="972"/>
      <c r="E6" s="1396"/>
      <c r="F6" s="1397"/>
      <c r="G6" s="1398"/>
      <c r="H6" s="1396"/>
      <c r="I6" s="1397"/>
      <c r="J6" s="1398"/>
      <c r="K6" s="714"/>
      <c r="Q6" s="716" t="s">
        <v>110070</v>
      </c>
      <c r="R6" s="556" t="s">
        <v>110071</v>
      </c>
      <c r="S6" s="716" t="s">
        <v>110072</v>
      </c>
      <c r="T6" s="716" t="s">
        <v>110070</v>
      </c>
      <c r="U6" s="716" t="s">
        <v>110071</v>
      </c>
      <c r="V6" s="716" t="s">
        <v>110073</v>
      </c>
      <c r="AH6" s="1055">
        <f t="shared" ref="AH6:AH32" si="0">IF(E6&lt;F6,1,0)</f>
        <v>0</v>
      </c>
      <c r="AI6" s="1056">
        <f>IF(F6&lt;G6,1,0)</f>
        <v>0</v>
      </c>
      <c r="AJ6" s="988">
        <f>IF(H6&lt;I6,1,0)</f>
        <v>0</v>
      </c>
      <c r="AK6" s="1057">
        <f>IF(I6&lt;J6,1,0)</f>
        <v>0</v>
      </c>
      <c r="AM6" s="1055">
        <f>IF(AND(学校14頁!$E$17=学校14頁!$G$17,E6&lt;&gt;F6),1,0)</f>
        <v>0</v>
      </c>
      <c r="AN6" s="1056">
        <f>IF(AND(学校14頁!$E$17=学校14頁!$H$17,E6&lt;&gt;G6),1,0)</f>
        <v>0</v>
      </c>
      <c r="AO6" s="1056">
        <f>IF(AND(学校14頁!$O$17=学校14頁!$Q$17,H6&lt;&gt;I6),1,0)</f>
        <v>0</v>
      </c>
      <c r="AP6" s="1057">
        <f>IF(AND(学校14頁!$O$17=学校14頁!$R$17,H6&lt;&gt;J6),1,0)</f>
        <v>0</v>
      </c>
    </row>
    <row r="7" spans="1:42" ht="15" customHeight="1">
      <c r="A7" s="2053"/>
      <c r="B7" s="2056"/>
      <c r="C7" s="2058"/>
      <c r="D7" s="1058" t="s">
        <v>110074</v>
      </c>
      <c r="E7" s="1399"/>
      <c r="F7" s="1400"/>
      <c r="G7" s="1401"/>
      <c r="H7" s="1399"/>
      <c r="I7" s="1400"/>
      <c r="J7" s="1401"/>
      <c r="K7" s="714"/>
      <c r="M7" s="49" t="str">
        <f>IF(SUM(Q7:V7)&gt;0,X7,"")</f>
        <v/>
      </c>
      <c r="P7" s="2" t="s">
        <v>110075</v>
      </c>
      <c r="Q7" s="949">
        <f>IF(E26&lt;&gt;学校14頁!$E$17,1,0)</f>
        <v>0</v>
      </c>
      <c r="R7" s="971"/>
      <c r="S7" s="971"/>
      <c r="T7" s="971">
        <f>IF(H26&lt;&gt;学校14頁!$O$17,1,0)</f>
        <v>0</v>
      </c>
      <c r="U7" s="971"/>
      <c r="V7" s="972"/>
      <c r="X7" s="1" t="s">
        <v>110076</v>
      </c>
      <c r="AH7" s="207">
        <f t="shared" si="0"/>
        <v>0</v>
      </c>
      <c r="AI7" s="32">
        <f t="shared" ref="AI7:AI32" si="1">IF(F7&lt;G7,1,0)</f>
        <v>0</v>
      </c>
      <c r="AJ7" s="1">
        <f>IF(H7&lt;I7,1,0)</f>
        <v>0</v>
      </c>
      <c r="AK7" s="208">
        <f>IF(I7&lt;J7,1,0)</f>
        <v>0</v>
      </c>
      <c r="AM7" s="207">
        <f>IF(AND(学校14頁!$E$17=学校14頁!$G$17,E7&lt;&gt;F7),1,0)</f>
        <v>0</v>
      </c>
      <c r="AN7" s="32">
        <f>IF(AND(学校14頁!$E$17=学校14頁!$H$17,E7&lt;&gt;G7),1,0)</f>
        <v>0</v>
      </c>
      <c r="AO7" s="32">
        <f>IF(AND(学校14頁!$O$17=学校14頁!$Q$17,H7&lt;&gt;I7),1,0)</f>
        <v>0</v>
      </c>
      <c r="AP7" s="208">
        <f>IF(AND(学校14頁!$O$17=学校14頁!$R$17,H7&lt;&gt;J7),1,0)</f>
        <v>0</v>
      </c>
    </row>
    <row r="8" spans="1:42" ht="15" customHeight="1">
      <c r="A8" s="2053"/>
      <c r="B8" s="2059"/>
      <c r="C8" s="2060" t="s">
        <v>110077</v>
      </c>
      <c r="D8" s="1059"/>
      <c r="E8" s="1399"/>
      <c r="F8" s="1400"/>
      <c r="G8" s="1401"/>
      <c r="H8" s="1399"/>
      <c r="I8" s="1400"/>
      <c r="J8" s="1401"/>
      <c r="K8" s="714"/>
      <c r="M8" s="49" t="str">
        <f>IF(SUM(Q8:V8)&gt;0,X8,"")</f>
        <v/>
      </c>
      <c r="P8" s="1" t="s">
        <v>110078</v>
      </c>
      <c r="Q8" s="949"/>
      <c r="R8" s="971">
        <f>IF(F26&lt;&gt;学校14頁!$G$17,1,0)</f>
        <v>0</v>
      </c>
      <c r="S8" s="971"/>
      <c r="T8" s="971"/>
      <c r="U8" s="971">
        <f>IF(I26&lt;&gt;学校14頁!$Q$17,1,0)</f>
        <v>0</v>
      </c>
      <c r="V8" s="972"/>
      <c r="X8" s="1" t="s">
        <v>110079</v>
      </c>
      <c r="AH8" s="207">
        <f t="shared" ref="AH8:AH25" si="2">IF(E8&lt;F8,1,0)</f>
        <v>0</v>
      </c>
      <c r="AI8" s="32">
        <f t="shared" ref="AI8:AI25" si="3">IF(F8&lt;G8,1,0)</f>
        <v>0</v>
      </c>
      <c r="AJ8" s="1">
        <f t="shared" ref="AJ8:AJ25" si="4">IF(H8&lt;I8,1,0)</f>
        <v>0</v>
      </c>
      <c r="AK8" s="208">
        <f t="shared" ref="AK8:AK25" si="5">IF(I8&lt;J8,1,0)</f>
        <v>0</v>
      </c>
      <c r="AM8" s="207">
        <f>IF(AND(学校14頁!$E$17=学校14頁!$G$17,E8&lt;&gt;F8),1,0)</f>
        <v>0</v>
      </c>
      <c r="AN8" s="32">
        <f>IF(AND(学校14頁!$E$17=学校14頁!$H$17,E8&lt;&gt;G8),1,0)</f>
        <v>0</v>
      </c>
      <c r="AO8" s="32">
        <f>IF(AND(学校14頁!$O$17=学校14頁!$Q$17,H8&lt;&gt;I8),1,0)</f>
        <v>0</v>
      </c>
      <c r="AP8" s="208">
        <f>IF(AND(学校14頁!$O$17=学校14頁!$R$17,H8&lt;&gt;J8),1,0)</f>
        <v>0</v>
      </c>
    </row>
    <row r="9" spans="1:42" ht="15" customHeight="1">
      <c r="A9" s="2053"/>
      <c r="B9" s="2059"/>
      <c r="C9" s="2061"/>
      <c r="D9" s="1061" t="s">
        <v>110080</v>
      </c>
      <c r="E9" s="1369"/>
      <c r="F9" s="1402"/>
      <c r="G9" s="1403"/>
      <c r="H9" s="1369"/>
      <c r="I9" s="1402"/>
      <c r="J9" s="1403"/>
      <c r="K9" s="714"/>
      <c r="M9" s="49" t="str">
        <f>IF(SUM(Q9:V9)&gt;0,X9,"")</f>
        <v/>
      </c>
      <c r="P9" s="1" t="s">
        <v>110081</v>
      </c>
      <c r="Q9" s="949"/>
      <c r="R9" s="971"/>
      <c r="S9" s="971">
        <f>IF(G26&lt;&gt;学校14頁!$H$17,1,0)</f>
        <v>0</v>
      </c>
      <c r="T9" s="971"/>
      <c r="U9" s="971"/>
      <c r="V9" s="972">
        <f>IF(J26&lt;&gt;学校14頁!$R$17,1,0)</f>
        <v>0</v>
      </c>
      <c r="X9" s="1" t="s">
        <v>110082</v>
      </c>
      <c r="AH9" s="207">
        <f t="shared" si="2"/>
        <v>0</v>
      </c>
      <c r="AI9" s="32">
        <f t="shared" si="3"/>
        <v>0</v>
      </c>
      <c r="AJ9" s="1">
        <f t="shared" si="4"/>
        <v>0</v>
      </c>
      <c r="AK9" s="208">
        <f t="shared" si="5"/>
        <v>0</v>
      </c>
      <c r="AM9" s="207">
        <f>IF(AND(学校14頁!$E$17=学校14頁!$G$17,E9&lt;&gt;F9),1,0)</f>
        <v>0</v>
      </c>
      <c r="AN9" s="32">
        <f>IF(AND(学校14頁!$E$17=学校14頁!$H$17,E9&lt;&gt;G9),1,0)</f>
        <v>0</v>
      </c>
      <c r="AO9" s="32">
        <f>IF(AND(学校14頁!$O$17=学校14頁!$Q$17,H9&lt;&gt;I9),1,0)</f>
        <v>0</v>
      </c>
      <c r="AP9" s="208">
        <f>IF(AND(学校14頁!$O$17=学校14頁!$R$17,H9&lt;&gt;J9),1,0)</f>
        <v>0</v>
      </c>
    </row>
    <row r="10" spans="1:42" ht="15" customHeight="1">
      <c r="A10" s="2053"/>
      <c r="B10" s="2059"/>
      <c r="C10" s="2062"/>
      <c r="D10" s="1062" t="s">
        <v>110083</v>
      </c>
      <c r="E10" s="1404"/>
      <c r="F10" s="1405"/>
      <c r="G10" s="1406"/>
      <c r="H10" s="1404"/>
      <c r="I10" s="1405"/>
      <c r="J10" s="1406"/>
      <c r="K10" s="714"/>
      <c r="M10" s="49"/>
      <c r="AH10" s="207">
        <f t="shared" si="2"/>
        <v>0</v>
      </c>
      <c r="AI10" s="32">
        <f t="shared" si="3"/>
        <v>0</v>
      </c>
      <c r="AJ10" s="1">
        <f t="shared" si="4"/>
        <v>0</v>
      </c>
      <c r="AK10" s="208">
        <f t="shared" si="5"/>
        <v>0</v>
      </c>
      <c r="AM10" s="207">
        <f>IF(AND(学校14頁!$E$17=学校14頁!$G$17,E10&lt;&gt;F10),1,0)</f>
        <v>0</v>
      </c>
      <c r="AN10" s="32">
        <f>IF(AND(学校14頁!$E$17=学校14頁!$H$17,E10&lt;&gt;G10),1,0)</f>
        <v>0</v>
      </c>
      <c r="AO10" s="32">
        <f>IF(AND(学校14頁!$O$17=学校14頁!$Q$17,H10&lt;&gt;I10),1,0)</f>
        <v>0</v>
      </c>
      <c r="AP10" s="208">
        <f>IF(AND(学校14頁!$O$17=学校14頁!$R$17,H10&lt;&gt;J10),1,0)</f>
        <v>0</v>
      </c>
    </row>
    <row r="11" spans="1:42" ht="15" customHeight="1">
      <c r="A11" s="2053"/>
      <c r="B11" s="2063"/>
      <c r="C11" s="2060" t="s">
        <v>110084</v>
      </c>
      <c r="D11" s="1059"/>
      <c r="E11" s="1369"/>
      <c r="F11" s="1402"/>
      <c r="G11" s="1403"/>
      <c r="H11" s="1369"/>
      <c r="I11" s="1402"/>
      <c r="J11" s="1403"/>
      <c r="K11" s="714"/>
      <c r="M11" s="49" t="str">
        <f>IF(SUM(Q11:V11)&gt;0,X11,"")</f>
        <v/>
      </c>
      <c r="P11" s="1" t="s">
        <v>110085</v>
      </c>
      <c r="Q11" s="949">
        <f t="shared" ref="Q11:V12" si="6">IF(E6&lt;MAX(E8,E11,E14,E16,E18,E20,E23),1,0)</f>
        <v>0</v>
      </c>
      <c r="R11" s="971">
        <f t="shared" si="6"/>
        <v>0</v>
      </c>
      <c r="S11" s="971">
        <f t="shared" si="6"/>
        <v>0</v>
      </c>
      <c r="T11" s="971">
        <f t="shared" si="6"/>
        <v>0</v>
      </c>
      <c r="U11" s="971">
        <f t="shared" si="6"/>
        <v>0</v>
      </c>
      <c r="V11" s="972">
        <f t="shared" si="6"/>
        <v>0</v>
      </c>
      <c r="X11" s="1" t="s">
        <v>110086</v>
      </c>
      <c r="AB11" s="155"/>
      <c r="AH11" s="207">
        <f t="shared" si="2"/>
        <v>0</v>
      </c>
      <c r="AI11" s="32">
        <f t="shared" si="3"/>
        <v>0</v>
      </c>
      <c r="AJ11" s="1">
        <f t="shared" si="4"/>
        <v>0</v>
      </c>
      <c r="AK11" s="208">
        <f t="shared" si="5"/>
        <v>0</v>
      </c>
      <c r="AM11" s="207">
        <f>IF(AND(学校14頁!$E$17=学校14頁!$G$17,E11&lt;&gt;F11),1,0)</f>
        <v>0</v>
      </c>
      <c r="AN11" s="32">
        <f>IF(AND(学校14頁!$E$17=学校14頁!$H$17,E11&lt;&gt;G11),1,0)</f>
        <v>0</v>
      </c>
      <c r="AO11" s="32">
        <f>IF(AND(学校14頁!$O$17=学校14頁!$Q$17,H11&lt;&gt;I11),1,0)</f>
        <v>0</v>
      </c>
      <c r="AP11" s="208">
        <f>IF(AND(学校14頁!$O$17=学校14頁!$R$17,H11&lt;&gt;J11),1,0)</f>
        <v>0</v>
      </c>
    </row>
    <row r="12" spans="1:42" ht="15" customHeight="1">
      <c r="A12" s="2053"/>
      <c r="B12" s="2063"/>
      <c r="C12" s="2061"/>
      <c r="D12" s="1063" t="s">
        <v>110080</v>
      </c>
      <c r="E12" s="1369"/>
      <c r="F12" s="1402"/>
      <c r="G12" s="1403"/>
      <c r="H12" s="1369"/>
      <c r="I12" s="1402"/>
      <c r="J12" s="1403"/>
      <c r="K12" s="714"/>
      <c r="M12" s="49" t="str">
        <f>IF(SUM(Q12:V12)&gt;0,X12,"")</f>
        <v/>
      </c>
      <c r="P12" s="1" t="s">
        <v>110087</v>
      </c>
      <c r="Q12" s="949">
        <f t="shared" si="6"/>
        <v>0</v>
      </c>
      <c r="R12" s="971">
        <f t="shared" si="6"/>
        <v>0</v>
      </c>
      <c r="S12" s="971">
        <f t="shared" si="6"/>
        <v>0</v>
      </c>
      <c r="T12" s="971">
        <f t="shared" si="6"/>
        <v>0</v>
      </c>
      <c r="U12" s="971">
        <f t="shared" si="6"/>
        <v>0</v>
      </c>
      <c r="V12" s="972">
        <f t="shared" si="6"/>
        <v>0</v>
      </c>
      <c r="X12" s="1" t="s">
        <v>110088</v>
      </c>
      <c r="AH12" s="207">
        <f t="shared" si="2"/>
        <v>0</v>
      </c>
      <c r="AI12" s="32">
        <f t="shared" si="3"/>
        <v>0</v>
      </c>
      <c r="AJ12" s="1">
        <f t="shared" si="4"/>
        <v>0</v>
      </c>
      <c r="AK12" s="208">
        <f t="shared" si="5"/>
        <v>0</v>
      </c>
      <c r="AM12" s="207">
        <f>IF(AND(学校14頁!$E$17=学校14頁!$G$17,E12&lt;&gt;F12),1,0)</f>
        <v>0</v>
      </c>
      <c r="AN12" s="32">
        <f>IF(AND(学校14頁!$E$17=学校14頁!$H$17,E12&lt;&gt;G12),1,0)</f>
        <v>0</v>
      </c>
      <c r="AO12" s="32">
        <f>IF(AND(学校14頁!$O$17=学校14頁!$Q$17,H12&lt;&gt;I12),1,0)</f>
        <v>0</v>
      </c>
      <c r="AP12" s="208">
        <f>IF(AND(学校14頁!$O$17=学校14頁!$R$17,H12&lt;&gt;J12),1,0)</f>
        <v>0</v>
      </c>
    </row>
    <row r="13" spans="1:42" ht="15" customHeight="1">
      <c r="A13" s="2053"/>
      <c r="B13" s="2063"/>
      <c r="C13" s="2062"/>
      <c r="D13" s="1064" t="s">
        <v>110083</v>
      </c>
      <c r="E13" s="1407"/>
      <c r="F13" s="1408"/>
      <c r="G13" s="1409"/>
      <c r="H13" s="1407"/>
      <c r="I13" s="1408"/>
      <c r="J13" s="1409"/>
      <c r="K13" s="714"/>
      <c r="M13" s="49" t="str">
        <f>IF(SUM(Q13:V13)&gt;0,X13,"")</f>
        <v/>
      </c>
      <c r="P13" s="1" t="s">
        <v>110089</v>
      </c>
      <c r="Q13" s="949">
        <f>IF(OR(E6&lt;E7,E8&lt;E9,E11&lt;E12,E14&lt;E15,E16&lt;E17,E18&lt;E19,E20&lt;E21,E23&lt;E24),1,0)</f>
        <v>0</v>
      </c>
      <c r="R13" s="971">
        <f>IF(OR(F6&lt;F7,F8&lt;F9,F11&lt;F12,F14&lt;F15,F16&lt;F17,F18&lt;F19,F20&lt;F21,F23&lt;F24),1,0)</f>
        <v>0</v>
      </c>
      <c r="S13" s="971">
        <f t="shared" ref="S13:V13" si="7">IF(OR(G6&lt;G7,G8&lt;G9,G11&lt;G12,G14&lt;G15,G16&lt;G17,G18&lt;G19,G20&lt;G21,G23&lt;G24),1,0)</f>
        <v>0</v>
      </c>
      <c r="T13" s="971">
        <f t="shared" si="7"/>
        <v>0</v>
      </c>
      <c r="U13" s="971">
        <f t="shared" si="7"/>
        <v>0</v>
      </c>
      <c r="V13" s="972">
        <f t="shared" si="7"/>
        <v>0</v>
      </c>
      <c r="X13" s="1" t="s">
        <v>110090</v>
      </c>
      <c r="AH13" s="207">
        <f t="shared" si="2"/>
        <v>0</v>
      </c>
      <c r="AI13" s="32">
        <f t="shared" si="3"/>
        <v>0</v>
      </c>
      <c r="AJ13" s="1">
        <f t="shared" si="4"/>
        <v>0</v>
      </c>
      <c r="AK13" s="208">
        <f t="shared" si="5"/>
        <v>0</v>
      </c>
      <c r="AM13" s="207">
        <f>IF(AND(学校14頁!$E$17=学校14頁!$G$17,E13&lt;&gt;F13),1,0)</f>
        <v>0</v>
      </c>
      <c r="AN13" s="32">
        <f>IF(AND(学校14頁!$E$17=学校14頁!$H$17,E13&lt;&gt;G13),1,0)</f>
        <v>0</v>
      </c>
      <c r="AO13" s="32">
        <f>IF(AND(学校14頁!$O$17=学校14頁!$Q$17,H13&lt;&gt;I13),1,0)</f>
        <v>0</v>
      </c>
      <c r="AP13" s="208">
        <f>IF(AND(学校14頁!$O$17=学校14頁!$R$17,H13&lt;&gt;J13),1,0)</f>
        <v>0</v>
      </c>
    </row>
    <row r="14" spans="1:42" ht="15" customHeight="1">
      <c r="A14" s="2053"/>
      <c r="B14" s="2063"/>
      <c r="C14" s="2060" t="s">
        <v>110091</v>
      </c>
      <c r="D14" s="1065"/>
      <c r="E14" s="1399"/>
      <c r="F14" s="1400"/>
      <c r="G14" s="1401"/>
      <c r="H14" s="1399"/>
      <c r="I14" s="1400"/>
      <c r="J14" s="1401"/>
      <c r="K14" s="714"/>
      <c r="M14" s="49" t="str">
        <f>IF(SUM(Q14:V14)&gt;0,X14,"")</f>
        <v/>
      </c>
      <c r="P14" s="1" t="s">
        <v>110092</v>
      </c>
      <c r="Q14" s="949">
        <f t="shared" ref="Q14:V14" si="8">IF(OR(E9&lt;E10,E12&lt;E13,E21&lt;E22),1,0)</f>
        <v>0</v>
      </c>
      <c r="R14" s="971">
        <f t="shared" si="8"/>
        <v>0</v>
      </c>
      <c r="S14" s="971">
        <f t="shared" si="8"/>
        <v>0</v>
      </c>
      <c r="T14" s="971">
        <f t="shared" si="8"/>
        <v>0</v>
      </c>
      <c r="U14" s="971">
        <f t="shared" si="8"/>
        <v>0</v>
      </c>
      <c r="V14" s="972">
        <f t="shared" si="8"/>
        <v>0</v>
      </c>
      <c r="X14" s="1" t="s">
        <v>110093</v>
      </c>
      <c r="AH14" s="207">
        <f t="shared" si="2"/>
        <v>0</v>
      </c>
      <c r="AI14" s="32">
        <f t="shared" si="3"/>
        <v>0</v>
      </c>
      <c r="AJ14" s="1">
        <f t="shared" si="4"/>
        <v>0</v>
      </c>
      <c r="AK14" s="208">
        <f t="shared" si="5"/>
        <v>0</v>
      </c>
      <c r="AM14" s="207">
        <f>IF(AND(学校14頁!$E$17=学校14頁!$G$17,E14&lt;&gt;F14),1,0)</f>
        <v>0</v>
      </c>
      <c r="AN14" s="32">
        <f>IF(AND(学校14頁!$E$17=学校14頁!$H$17,E14&lt;&gt;G14),1,0)</f>
        <v>0</v>
      </c>
      <c r="AO14" s="32">
        <f>IF(AND(学校14頁!$O$17=学校14頁!$Q$17,H14&lt;&gt;I14),1,0)</f>
        <v>0</v>
      </c>
      <c r="AP14" s="208">
        <f>IF(AND(学校14頁!$O$17=学校14頁!$R$17,H14&lt;&gt;J14),1,0)</f>
        <v>0</v>
      </c>
    </row>
    <row r="15" spans="1:42" ht="17.399999999999999" customHeight="1">
      <c r="A15" s="2053"/>
      <c r="B15" s="2063"/>
      <c r="C15" s="2061"/>
      <c r="D15" s="1063" t="s">
        <v>110080</v>
      </c>
      <c r="E15" s="1369"/>
      <c r="F15" s="1402"/>
      <c r="G15" s="1403"/>
      <c r="H15" s="1369"/>
      <c r="I15" s="1402"/>
      <c r="J15" s="1403"/>
      <c r="K15" s="714"/>
      <c r="AH15" s="207">
        <f t="shared" si="2"/>
        <v>0</v>
      </c>
      <c r="AI15" s="32">
        <f t="shared" si="3"/>
        <v>0</v>
      </c>
      <c r="AJ15" s="1">
        <f t="shared" si="4"/>
        <v>0</v>
      </c>
      <c r="AK15" s="208">
        <f t="shared" si="5"/>
        <v>0</v>
      </c>
      <c r="AM15" s="207">
        <f>IF(AND(学校14頁!$E$17=学校14頁!$G$17,E15&lt;&gt;F15),1,0)</f>
        <v>0</v>
      </c>
      <c r="AN15" s="32">
        <f>IF(AND(学校14頁!$E$17=学校14頁!$H$17,E15&lt;&gt;G15),1,0)</f>
        <v>0</v>
      </c>
      <c r="AO15" s="32">
        <f>IF(AND(学校14頁!$O$17=学校14頁!$Q$17,H15&lt;&gt;I15),1,0)</f>
        <v>0</v>
      </c>
      <c r="AP15" s="208">
        <f>IF(AND(学校14頁!$O$17=学校14頁!$R$17,H15&lt;&gt;J15),1,0)</f>
        <v>0</v>
      </c>
    </row>
    <row r="16" spans="1:42" ht="15" customHeight="1">
      <c r="A16" s="2053"/>
      <c r="B16" s="2063"/>
      <c r="C16" s="2060" t="s">
        <v>110094</v>
      </c>
      <c r="D16" s="940"/>
      <c r="E16" s="1369"/>
      <c r="F16" s="1402"/>
      <c r="G16" s="1403"/>
      <c r="H16" s="1369"/>
      <c r="I16" s="1402"/>
      <c r="J16" s="1403"/>
      <c r="K16" s="714"/>
      <c r="M16" s="49" t="str">
        <f>IF(SUM(Q16:V16)&gt;0,X16,"")</f>
        <v/>
      </c>
      <c r="P16" s="211" t="s">
        <v>110095</v>
      </c>
      <c r="Q16" s="949">
        <f t="shared" ref="Q16:V17" si="9">IF(E6&gt;SUM(E8,E11,E14,E16,E18,E20,E23),1,0)</f>
        <v>0</v>
      </c>
      <c r="R16" s="971">
        <f t="shared" si="9"/>
        <v>0</v>
      </c>
      <c r="S16" s="971">
        <f t="shared" si="9"/>
        <v>0</v>
      </c>
      <c r="T16" s="971">
        <f t="shared" si="9"/>
        <v>0</v>
      </c>
      <c r="U16" s="971">
        <f t="shared" si="9"/>
        <v>0</v>
      </c>
      <c r="V16" s="972">
        <f t="shared" si="9"/>
        <v>0</v>
      </c>
      <c r="X16" s="1" t="s">
        <v>110096</v>
      </c>
      <c r="AH16" s="207">
        <f t="shared" si="2"/>
        <v>0</v>
      </c>
      <c r="AI16" s="32">
        <f t="shared" si="3"/>
        <v>0</v>
      </c>
      <c r="AJ16" s="1">
        <f t="shared" si="4"/>
        <v>0</v>
      </c>
      <c r="AK16" s="208">
        <f t="shared" si="5"/>
        <v>0</v>
      </c>
      <c r="AM16" s="207">
        <f>IF(AND(学校14頁!$E$17=学校14頁!$G$17,E16&lt;&gt;F16),1,0)</f>
        <v>0</v>
      </c>
      <c r="AN16" s="32">
        <f>IF(AND(学校14頁!$E$17=学校14頁!$H$17,E16&lt;&gt;G16),1,0)</f>
        <v>0</v>
      </c>
      <c r="AO16" s="32">
        <f>IF(AND(学校14頁!$O$17=学校14頁!$Q$17,H16&lt;&gt;I16),1,0)</f>
        <v>0</v>
      </c>
      <c r="AP16" s="208">
        <f>IF(AND(学校14頁!$O$17=学校14頁!$R$17,H16&lt;&gt;J16),1,0)</f>
        <v>0</v>
      </c>
    </row>
    <row r="17" spans="1:42" ht="15" customHeight="1">
      <c r="A17" s="2053"/>
      <c r="B17" s="2063"/>
      <c r="C17" s="2062"/>
      <c r="D17" s="1063" t="s">
        <v>110080</v>
      </c>
      <c r="E17" s="1399"/>
      <c r="F17" s="1400"/>
      <c r="G17" s="1401"/>
      <c r="H17" s="1399"/>
      <c r="I17" s="1400"/>
      <c r="J17" s="1401"/>
      <c r="K17" s="714"/>
      <c r="M17" s="49" t="str">
        <f>IF(SUM(Q17:V17)&gt;0,X17,"")</f>
        <v/>
      </c>
      <c r="P17" s="211" t="s">
        <v>110097</v>
      </c>
      <c r="Q17" s="949">
        <f t="shared" si="9"/>
        <v>0</v>
      </c>
      <c r="R17" s="971">
        <f t="shared" si="9"/>
        <v>0</v>
      </c>
      <c r="S17" s="971">
        <f t="shared" si="9"/>
        <v>0</v>
      </c>
      <c r="T17" s="971">
        <f t="shared" si="9"/>
        <v>0</v>
      </c>
      <c r="U17" s="971">
        <f t="shared" si="9"/>
        <v>0</v>
      </c>
      <c r="V17" s="972">
        <f t="shared" si="9"/>
        <v>0</v>
      </c>
      <c r="X17" s="1" t="s">
        <v>110098</v>
      </c>
      <c r="Y17" s="120"/>
      <c r="AH17" s="207">
        <f t="shared" si="2"/>
        <v>0</v>
      </c>
      <c r="AI17" s="32">
        <f t="shared" si="3"/>
        <v>0</v>
      </c>
      <c r="AJ17" s="1">
        <f t="shared" si="4"/>
        <v>0</v>
      </c>
      <c r="AK17" s="208">
        <f t="shared" si="5"/>
        <v>0</v>
      </c>
      <c r="AM17" s="207">
        <f>IF(AND(学校14頁!$E$17=学校14頁!$G$17,E17&lt;&gt;F17),1,0)</f>
        <v>0</v>
      </c>
      <c r="AN17" s="32">
        <f>IF(AND(学校14頁!$E$17=学校14頁!$H$17,E17&lt;&gt;G17),1,0)</f>
        <v>0</v>
      </c>
      <c r="AO17" s="32">
        <f>IF(AND(学校14頁!$O$17=学校14頁!$Q$17,H17&lt;&gt;I17),1,0)</f>
        <v>0</v>
      </c>
      <c r="AP17" s="208">
        <f>IF(AND(学校14頁!$O$17=学校14頁!$R$17,H17&lt;&gt;J17),1,0)</f>
        <v>0</v>
      </c>
    </row>
    <row r="18" spans="1:42" ht="15" customHeight="1">
      <c r="A18" s="2053"/>
      <c r="B18" s="2063"/>
      <c r="C18" s="2060" t="s">
        <v>110099</v>
      </c>
      <c r="D18" s="1059"/>
      <c r="E18" s="1399"/>
      <c r="F18" s="1400"/>
      <c r="G18" s="1401"/>
      <c r="H18" s="1399"/>
      <c r="I18" s="1400"/>
      <c r="J18" s="1401"/>
      <c r="K18" s="714"/>
      <c r="P18" s="211" t="s">
        <v>110100</v>
      </c>
      <c r="AG18" s="75"/>
      <c r="AH18" s="207">
        <f t="shared" si="2"/>
        <v>0</v>
      </c>
      <c r="AI18" s="32">
        <f t="shared" si="3"/>
        <v>0</v>
      </c>
      <c r="AJ18" s="1">
        <f t="shared" si="4"/>
        <v>0</v>
      </c>
      <c r="AK18" s="208">
        <f t="shared" si="5"/>
        <v>0</v>
      </c>
      <c r="AM18" s="207">
        <f>IF(AND(学校14頁!$E$17=学校14頁!$G$17,E18&lt;&gt;F18),1,0)</f>
        <v>0</v>
      </c>
      <c r="AN18" s="32">
        <f>IF(AND(学校14頁!$E$17=学校14頁!$H$17,E18&lt;&gt;G18),1,0)</f>
        <v>0</v>
      </c>
      <c r="AO18" s="32">
        <f>IF(AND(学校14頁!$O$17=学校14頁!$Q$17,H18&lt;&gt;I18),1,0)</f>
        <v>0</v>
      </c>
      <c r="AP18" s="208">
        <f>IF(AND(学校14頁!$O$17=学校14頁!$R$17,H18&lt;&gt;J18),1,0)</f>
        <v>0</v>
      </c>
    </row>
    <row r="19" spans="1:42" ht="15" customHeight="1">
      <c r="A19" s="2053"/>
      <c r="B19" s="2063"/>
      <c r="C19" s="2061"/>
      <c r="D19" s="1063" t="s">
        <v>110080</v>
      </c>
      <c r="E19" s="1369"/>
      <c r="F19" s="1402"/>
      <c r="G19" s="1403"/>
      <c r="H19" s="1369"/>
      <c r="I19" s="1402"/>
      <c r="J19" s="1403"/>
      <c r="K19" s="714"/>
      <c r="M19" s="49" t="str">
        <f>IF(SUM(AH6:AK33)&gt;0,AH34,"")</f>
        <v/>
      </c>
      <c r="P19" s="155"/>
      <c r="AG19" s="75"/>
      <c r="AH19" s="207">
        <f t="shared" si="2"/>
        <v>0</v>
      </c>
      <c r="AI19" s="32">
        <f t="shared" si="3"/>
        <v>0</v>
      </c>
      <c r="AJ19" s="1">
        <f t="shared" si="4"/>
        <v>0</v>
      </c>
      <c r="AK19" s="208">
        <f t="shared" si="5"/>
        <v>0</v>
      </c>
      <c r="AM19" s="207">
        <f>IF(AND(学校14頁!$E$17=学校14頁!$G$17,E19&lt;&gt;F19),1,0)</f>
        <v>0</v>
      </c>
      <c r="AN19" s="32">
        <f>IF(AND(学校14頁!$E$17=学校14頁!$H$17,E19&lt;&gt;G19),1,0)</f>
        <v>0</v>
      </c>
      <c r="AO19" s="32">
        <f>IF(AND(学校14頁!$O$17=学校14頁!$Q$17,H19&lt;&gt;I19),1,0)</f>
        <v>0</v>
      </c>
      <c r="AP19" s="208">
        <f>IF(AND(学校14頁!$O$17=学校14頁!$R$17,H19&lt;&gt;J19),1,0)</f>
        <v>0</v>
      </c>
    </row>
    <row r="20" spans="1:42" ht="15" customHeight="1">
      <c r="A20" s="2053"/>
      <c r="B20" s="2063"/>
      <c r="C20" s="2060" t="s">
        <v>110101</v>
      </c>
      <c r="D20" s="1059"/>
      <c r="E20" s="1369"/>
      <c r="F20" s="1402"/>
      <c r="G20" s="1403"/>
      <c r="H20" s="1369"/>
      <c r="I20" s="1402"/>
      <c r="J20" s="1403"/>
      <c r="K20" s="714"/>
      <c r="AG20" s="75"/>
      <c r="AH20" s="207">
        <f t="shared" si="2"/>
        <v>0</v>
      </c>
      <c r="AI20" s="32">
        <f t="shared" si="3"/>
        <v>0</v>
      </c>
      <c r="AJ20" s="1">
        <f t="shared" si="4"/>
        <v>0</v>
      </c>
      <c r="AK20" s="208">
        <f t="shared" si="5"/>
        <v>0</v>
      </c>
      <c r="AM20" s="207">
        <f>IF(AND(学校14頁!$E$17=学校14頁!$G$17,E20&lt;&gt;F20),1,0)</f>
        <v>0</v>
      </c>
      <c r="AN20" s="32">
        <f>IF(AND(学校14頁!$E$17=学校14頁!$H$17,E20&lt;&gt;G20),1,0)</f>
        <v>0</v>
      </c>
      <c r="AO20" s="32">
        <f>IF(AND(学校14頁!$O$17=学校14頁!$Q$17,H20&lt;&gt;I20),1,0)</f>
        <v>0</v>
      </c>
      <c r="AP20" s="208">
        <f>IF(AND(学校14頁!$O$17=学校14頁!$R$17,H20&lt;&gt;J20),1,0)</f>
        <v>0</v>
      </c>
    </row>
    <row r="21" spans="1:42" ht="15" customHeight="1">
      <c r="A21" s="2053"/>
      <c r="B21" s="2063"/>
      <c r="C21" s="2061"/>
      <c r="D21" s="1063" t="s">
        <v>110080</v>
      </c>
      <c r="E21" s="1369"/>
      <c r="F21" s="1402"/>
      <c r="G21" s="1403"/>
      <c r="H21" s="1369"/>
      <c r="I21" s="1402"/>
      <c r="J21" s="1403"/>
      <c r="K21" s="714"/>
      <c r="M21" s="49" t="str">
        <f>IF(SUM(AM6:AP33)&gt;0,AM35,"")</f>
        <v/>
      </c>
      <c r="AG21" s="139"/>
      <c r="AH21" s="207">
        <f t="shared" si="2"/>
        <v>0</v>
      </c>
      <c r="AI21" s="32">
        <f t="shared" si="3"/>
        <v>0</v>
      </c>
      <c r="AJ21" s="1">
        <f t="shared" si="4"/>
        <v>0</v>
      </c>
      <c r="AK21" s="208">
        <f t="shared" si="5"/>
        <v>0</v>
      </c>
      <c r="AM21" s="207">
        <f>IF(AND(学校14頁!$E$17=学校14頁!$G$17,E21&lt;&gt;F21),1,0)</f>
        <v>0</v>
      </c>
      <c r="AN21" s="32">
        <f>IF(AND(学校14頁!$E$17=学校14頁!$H$17,E21&lt;&gt;G21),1,0)</f>
        <v>0</v>
      </c>
      <c r="AO21" s="32">
        <f>IF(AND(学校14頁!$O$17=学校14頁!$Q$17,H21&lt;&gt;I21),1,0)</f>
        <v>0</v>
      </c>
      <c r="AP21" s="208">
        <f>IF(AND(学校14頁!$O$17=学校14頁!$R$17,H21&lt;&gt;J21),1,0)</f>
        <v>0</v>
      </c>
    </row>
    <row r="22" spans="1:42" ht="15" customHeight="1">
      <c r="A22" s="2053"/>
      <c r="B22" s="2063"/>
      <c r="C22" s="2062"/>
      <c r="D22" s="1064" t="s">
        <v>110083</v>
      </c>
      <c r="E22" s="1407"/>
      <c r="F22" s="1408"/>
      <c r="G22" s="1409"/>
      <c r="H22" s="1407"/>
      <c r="I22" s="1408"/>
      <c r="J22" s="1409"/>
      <c r="K22" s="714"/>
      <c r="M22" s="131"/>
      <c r="AB22" s="94"/>
      <c r="AC22" s="94"/>
      <c r="AD22" s="94"/>
      <c r="AE22" s="94"/>
      <c r="AH22" s="207">
        <f t="shared" si="2"/>
        <v>0</v>
      </c>
      <c r="AI22" s="32">
        <f t="shared" si="3"/>
        <v>0</v>
      </c>
      <c r="AJ22" s="1">
        <f t="shared" si="4"/>
        <v>0</v>
      </c>
      <c r="AK22" s="208">
        <f t="shared" si="5"/>
        <v>0</v>
      </c>
      <c r="AM22" s="207">
        <f>IF(AND(学校14頁!$E$17=学校14頁!$G$17,E22&lt;&gt;F22),1,0)</f>
        <v>0</v>
      </c>
      <c r="AN22" s="32">
        <f>IF(AND(学校14頁!$E$17=学校14頁!$H$17,E22&lt;&gt;G22),1,0)</f>
        <v>0</v>
      </c>
      <c r="AO22" s="32">
        <f>IF(AND(学校14頁!$O$17=学校14頁!$Q$17,H22&lt;&gt;I22),1,0)</f>
        <v>0</v>
      </c>
      <c r="AP22" s="208">
        <f>IF(AND(学校14頁!$O$17=学校14頁!$R$17,H22&lt;&gt;J22),1,0)</f>
        <v>0</v>
      </c>
    </row>
    <row r="23" spans="1:42" ht="15" customHeight="1">
      <c r="A23" s="2053"/>
      <c r="B23" s="2063"/>
      <c r="C23" s="2060" t="s">
        <v>110102</v>
      </c>
      <c r="D23" s="1065"/>
      <c r="E23" s="1399"/>
      <c r="F23" s="1400"/>
      <c r="G23" s="1401"/>
      <c r="H23" s="1399"/>
      <c r="I23" s="1400"/>
      <c r="J23" s="1401"/>
      <c r="K23" s="714"/>
      <c r="M23" s="131"/>
      <c r="AB23" s="94"/>
      <c r="AC23" s="94"/>
      <c r="AD23" s="94"/>
      <c r="AE23" s="94"/>
      <c r="AH23" s="207">
        <f t="shared" si="2"/>
        <v>0</v>
      </c>
      <c r="AI23" s="32">
        <f t="shared" si="3"/>
        <v>0</v>
      </c>
      <c r="AJ23" s="1">
        <f t="shared" si="4"/>
        <v>0</v>
      </c>
      <c r="AK23" s="208">
        <f t="shared" si="5"/>
        <v>0</v>
      </c>
      <c r="AM23" s="207">
        <f>IF(AND(学校14頁!$E$17=学校14頁!$G$17,E23&lt;&gt;F23),1,0)</f>
        <v>0</v>
      </c>
      <c r="AN23" s="32">
        <f>IF(AND(学校14頁!$E$17=学校14頁!$H$17,E23&lt;&gt;G23),1,0)</f>
        <v>0</v>
      </c>
      <c r="AO23" s="32">
        <f>IF(AND(学校14頁!$O$17=学校14頁!$Q$17,H23&lt;&gt;I23),1,0)</f>
        <v>0</v>
      </c>
      <c r="AP23" s="208">
        <f>IF(AND(学校14頁!$O$17=学校14頁!$R$17,H23&lt;&gt;J23),1,0)</f>
        <v>0</v>
      </c>
    </row>
    <row r="24" spans="1:42" ht="15" customHeight="1">
      <c r="A24" s="2053"/>
      <c r="B24" s="2063"/>
      <c r="C24" s="2061"/>
      <c r="D24" s="1063" t="s">
        <v>110080</v>
      </c>
      <c r="E24" s="1369"/>
      <c r="F24" s="1397"/>
      <c r="G24" s="1398"/>
      <c r="H24" s="1396"/>
      <c r="I24" s="1397"/>
      <c r="J24" s="1398"/>
      <c r="K24" s="714"/>
      <c r="M24" s="131"/>
      <c r="AB24" s="94"/>
      <c r="AC24" s="94"/>
      <c r="AD24" s="94"/>
      <c r="AE24" s="94"/>
      <c r="AH24" s="207">
        <f t="shared" si="2"/>
        <v>0</v>
      </c>
      <c r="AI24" s="32">
        <f t="shared" si="3"/>
        <v>0</v>
      </c>
      <c r="AJ24" s="1">
        <f t="shared" si="4"/>
        <v>0</v>
      </c>
      <c r="AK24" s="208">
        <f t="shared" si="5"/>
        <v>0</v>
      </c>
      <c r="AM24" s="207">
        <f>IF(AND(学校14頁!$E$17=学校14頁!$G$17,E24&lt;&gt;F24),1,0)</f>
        <v>0</v>
      </c>
      <c r="AN24" s="32">
        <f>IF(AND(学校14頁!$E$17=学校14頁!$H$17,E24&lt;&gt;G24),1,0)</f>
        <v>0</v>
      </c>
      <c r="AO24" s="32">
        <f>IF(AND(学校14頁!$O$17=学校14頁!$Q$17,H24&lt;&gt;I24),1,0)</f>
        <v>0</v>
      </c>
      <c r="AP24" s="208">
        <f>IF(AND(学校14頁!$O$17=学校14頁!$R$17,H24&lt;&gt;J24),1,0)</f>
        <v>0</v>
      </c>
    </row>
    <row r="25" spans="1:42" ht="15" customHeight="1" thickBot="1">
      <c r="A25" s="2053"/>
      <c r="B25" s="2057" t="s">
        <v>110103</v>
      </c>
      <c r="C25" s="2057"/>
      <c r="D25" s="2066"/>
      <c r="E25" s="1396"/>
      <c r="F25" s="1397"/>
      <c r="G25" s="1398"/>
      <c r="H25" s="1396"/>
      <c r="I25" s="1397"/>
      <c r="J25" s="1398"/>
      <c r="K25" s="714"/>
      <c r="M25" s="131"/>
      <c r="AB25" s="35"/>
      <c r="AC25" s="35"/>
      <c r="AD25" s="35"/>
      <c r="AE25" s="35"/>
      <c r="AH25" s="207">
        <f t="shared" si="2"/>
        <v>0</v>
      </c>
      <c r="AI25" s="32">
        <f t="shared" si="3"/>
        <v>0</v>
      </c>
      <c r="AJ25" s="1">
        <f t="shared" si="4"/>
        <v>0</v>
      </c>
      <c r="AK25" s="208">
        <f t="shared" si="5"/>
        <v>0</v>
      </c>
      <c r="AM25" s="207">
        <f>IF(AND(学校14頁!$E$17=学校14頁!$G$17,E25&lt;&gt;F25),1,0)</f>
        <v>0</v>
      </c>
      <c r="AN25" s="32">
        <f>IF(AND(学校14頁!$E$17=学校14頁!$H$17,E25&lt;&gt;G25),1,0)</f>
        <v>0</v>
      </c>
      <c r="AO25" s="32">
        <f>IF(AND(学校14頁!$O$17=学校14頁!$Q$17,H25&lt;&gt;I25),1,0)</f>
        <v>0</v>
      </c>
      <c r="AP25" s="208">
        <f>IF(AND(学校14頁!$O$17=学校14頁!$R$17,H25&lt;&gt;J25),1,0)</f>
        <v>0</v>
      </c>
    </row>
    <row r="26" spans="1:42" ht="15" customHeight="1" thickBot="1">
      <c r="A26" s="2054"/>
      <c r="B26" s="2064" t="s">
        <v>110104</v>
      </c>
      <c r="C26" s="2065"/>
      <c r="D26" s="2065"/>
      <c r="E26" s="144">
        <f t="shared" ref="E26:J26" si="10">SUM(E6,E25)</f>
        <v>0</v>
      </c>
      <c r="F26" s="144">
        <f t="shared" si="10"/>
        <v>0</v>
      </c>
      <c r="G26" s="152">
        <f t="shared" si="10"/>
        <v>0</v>
      </c>
      <c r="H26" s="144">
        <f t="shared" si="10"/>
        <v>0</v>
      </c>
      <c r="I26" s="144">
        <f t="shared" si="10"/>
        <v>0</v>
      </c>
      <c r="J26" s="152">
        <f t="shared" si="10"/>
        <v>0</v>
      </c>
      <c r="K26" s="714"/>
      <c r="M26" s="131"/>
      <c r="AH26" s="207">
        <f t="shared" si="0"/>
        <v>0</v>
      </c>
      <c r="AI26" s="32">
        <f t="shared" si="1"/>
        <v>0</v>
      </c>
      <c r="AJ26" s="1">
        <f t="shared" ref="AJ26:AJ32" si="11">IF(H26&lt;I26,1,0)</f>
        <v>0</v>
      </c>
      <c r="AK26" s="208">
        <f t="shared" ref="AK26:AK32" si="12">IF(I26&lt;J26,1,0)</f>
        <v>0</v>
      </c>
      <c r="AM26" s="207">
        <f>IF(AND(学校14頁!$E$17=学校14頁!$G$17,E26&lt;&gt;F26),1,0)</f>
        <v>0</v>
      </c>
      <c r="AN26" s="32">
        <f>IF(AND(学校14頁!$E$17=学校14頁!$H$17,E26&lt;&gt;G26),1,0)</f>
        <v>0</v>
      </c>
      <c r="AO26" s="32">
        <f>IF(AND(学校14頁!$O$17=学校14頁!$Q$17,H26&lt;&gt;I26),1,0)</f>
        <v>0</v>
      </c>
      <c r="AP26" s="208">
        <f>IF(AND(学校14頁!$O$17=学校14頁!$R$17,H26&lt;&gt;J26),1,0)</f>
        <v>0</v>
      </c>
    </row>
    <row r="27" spans="1:42" ht="15" customHeight="1">
      <c r="A27" s="2053" t="s">
        <v>110105</v>
      </c>
      <c r="B27" s="2069" t="s">
        <v>110106</v>
      </c>
      <c r="C27" s="2070"/>
      <c r="D27" s="2071"/>
      <c r="E27" s="1410"/>
      <c r="F27" s="1411"/>
      <c r="G27" s="1412"/>
      <c r="H27" s="1410"/>
      <c r="I27" s="1411"/>
      <c r="J27" s="1412"/>
      <c r="K27" s="714"/>
      <c r="M27" s="49" t="str">
        <f>IF(SUM(Q27:V27)&gt;0,X27,"")</f>
        <v/>
      </c>
      <c r="P27" s="2" t="s">
        <v>110107</v>
      </c>
      <c r="Q27" s="949">
        <f>IF(E31&lt;&gt;学校14頁!$E$17,1,0)</f>
        <v>0</v>
      </c>
      <c r="R27" s="971"/>
      <c r="S27" s="971"/>
      <c r="T27" s="971">
        <f>IF(H31&lt;&gt;学校14頁!$O$17,1,0)</f>
        <v>0</v>
      </c>
      <c r="U27" s="971"/>
      <c r="V27" s="972"/>
      <c r="X27" s="1" t="s">
        <v>110108</v>
      </c>
      <c r="AH27" s="207">
        <f t="shared" si="0"/>
        <v>0</v>
      </c>
      <c r="AI27" s="32">
        <f t="shared" si="1"/>
        <v>0</v>
      </c>
      <c r="AJ27" s="1">
        <f t="shared" si="11"/>
        <v>0</v>
      </c>
      <c r="AK27" s="208">
        <f t="shared" si="12"/>
        <v>0</v>
      </c>
      <c r="AM27" s="207">
        <f>IF(AND(学校14頁!$E$17=学校14頁!$G$17,E27&lt;&gt;F27),1,0)</f>
        <v>0</v>
      </c>
      <c r="AN27" s="32">
        <f>IF(AND(学校14頁!$E$17=学校14頁!$H$17,E27&lt;&gt;G27),1,0)</f>
        <v>0</v>
      </c>
      <c r="AO27" s="32">
        <f>IF(AND(学校14頁!$O$17=学校14頁!$Q$17,H27&lt;&gt;I27),1,0)</f>
        <v>0</v>
      </c>
      <c r="AP27" s="208">
        <f>IF(AND(学校14頁!$O$17=学校14頁!$R$17,H27&lt;&gt;J27),1,0)</f>
        <v>0</v>
      </c>
    </row>
    <row r="28" spans="1:42" ht="15" customHeight="1">
      <c r="A28" s="2068"/>
      <c r="B28" s="56"/>
      <c r="C28" s="2072" t="s">
        <v>110109</v>
      </c>
      <c r="D28" s="2073"/>
      <c r="E28" s="1396"/>
      <c r="F28" s="1397"/>
      <c r="G28" s="1398"/>
      <c r="H28" s="1396"/>
      <c r="I28" s="1397"/>
      <c r="J28" s="1398"/>
      <c r="K28" s="714"/>
      <c r="M28" s="49" t="str">
        <f>IF(SUM(Q28:V28)&gt;0,X28,"")</f>
        <v/>
      </c>
      <c r="P28" s="1" t="s">
        <v>110110</v>
      </c>
      <c r="Q28" s="949"/>
      <c r="R28" s="971">
        <f>IF(F31&lt;&gt;学校14頁!$G$17,1,0)</f>
        <v>0</v>
      </c>
      <c r="S28" s="971"/>
      <c r="T28" s="971"/>
      <c r="U28" s="971">
        <f>IF(I31&lt;&gt;学校14頁!$Q$17,1,0)</f>
        <v>0</v>
      </c>
      <c r="V28" s="972"/>
      <c r="X28" s="1" t="s">
        <v>110111</v>
      </c>
      <c r="AH28" s="207">
        <f t="shared" si="0"/>
        <v>0</v>
      </c>
      <c r="AI28" s="32">
        <f t="shared" si="1"/>
        <v>0</v>
      </c>
      <c r="AJ28" s="1">
        <f t="shared" si="11"/>
        <v>0</v>
      </c>
      <c r="AK28" s="208">
        <f t="shared" si="12"/>
        <v>0</v>
      </c>
      <c r="AM28" s="207">
        <f>IF(AND(学校14頁!$E$17=学校14頁!$G$17,E28&lt;&gt;F28),1,0)</f>
        <v>0</v>
      </c>
      <c r="AN28" s="32">
        <f>IF(AND(学校14頁!$E$17=学校14頁!$H$17,E28&lt;&gt;G28),1,0)</f>
        <v>0</v>
      </c>
      <c r="AO28" s="32">
        <f>IF(AND(学校14頁!$O$17=学校14頁!$Q$17,H28&lt;&gt;I28),1,0)</f>
        <v>0</v>
      </c>
      <c r="AP28" s="208">
        <f>IF(AND(学校14頁!$O$17=学校14頁!$R$17,H28&lt;&gt;J28),1,0)</f>
        <v>0</v>
      </c>
    </row>
    <row r="29" spans="1:42" ht="15" customHeight="1">
      <c r="A29" s="2068"/>
      <c r="B29" s="56"/>
      <c r="C29" s="2074" t="s">
        <v>110112</v>
      </c>
      <c r="D29" s="2075"/>
      <c r="E29" s="1404"/>
      <c r="F29" s="1405"/>
      <c r="G29" s="1406"/>
      <c r="H29" s="1404"/>
      <c r="I29" s="1405"/>
      <c r="J29" s="1406"/>
      <c r="K29" s="714"/>
      <c r="M29" s="49" t="str">
        <f>IF(SUM(Q29:V29)&gt;0,X29,"")</f>
        <v/>
      </c>
      <c r="P29" s="1" t="s">
        <v>110113</v>
      </c>
      <c r="Q29" s="949"/>
      <c r="R29" s="971"/>
      <c r="S29" s="971">
        <f>IF(G31&lt;&gt;学校14頁!$H$17,1,0)</f>
        <v>0</v>
      </c>
      <c r="T29" s="971"/>
      <c r="U29" s="971"/>
      <c r="V29" s="972">
        <f>IF(J31&lt;&gt;学校14頁!$R$17,1,0)</f>
        <v>0</v>
      </c>
      <c r="X29" s="1" t="s">
        <v>110114</v>
      </c>
      <c r="AH29" s="207">
        <f t="shared" si="0"/>
        <v>0</v>
      </c>
      <c r="AI29" s="32">
        <f t="shared" si="1"/>
        <v>0</v>
      </c>
      <c r="AJ29" s="1">
        <f t="shared" si="11"/>
        <v>0</v>
      </c>
      <c r="AK29" s="208">
        <f t="shared" si="12"/>
        <v>0</v>
      </c>
      <c r="AM29" s="207">
        <f>IF(AND(学校14頁!$E$17=学校14頁!$G$17,E29&lt;&gt;F29),1,0)</f>
        <v>0</v>
      </c>
      <c r="AN29" s="32">
        <f>IF(AND(学校14頁!$E$17=学校14頁!$H$17,E29&lt;&gt;G29),1,0)</f>
        <v>0</v>
      </c>
      <c r="AO29" s="32">
        <f>IF(AND(学校14頁!$O$17=学校14頁!$Q$17,H29&lt;&gt;I29),1,0)</f>
        <v>0</v>
      </c>
      <c r="AP29" s="208">
        <f>IF(AND(学校14頁!$O$17=学校14頁!$R$17,H29&lt;&gt;J29),1,0)</f>
        <v>0</v>
      </c>
    </row>
    <row r="30" spans="1:42" ht="15" customHeight="1" thickBot="1">
      <c r="A30" s="2053"/>
      <c r="B30" s="2076" t="s">
        <v>110115</v>
      </c>
      <c r="C30" s="2057"/>
      <c r="D30" s="2066"/>
      <c r="E30" s="1396"/>
      <c r="F30" s="1397"/>
      <c r="G30" s="1398"/>
      <c r="H30" s="1396"/>
      <c r="I30" s="1397"/>
      <c r="J30" s="1398"/>
      <c r="K30" s="714"/>
      <c r="M30" s="49" t="str">
        <f>IF(SUM(Q30:V30)&gt;0,X30,"")</f>
        <v/>
      </c>
      <c r="P30" s="1" t="s">
        <v>110116</v>
      </c>
      <c r="Q30" s="949">
        <f t="shared" ref="Q30:V30" si="13">IF(E27&lt;MAX(E28:E29),1,0)</f>
        <v>0</v>
      </c>
      <c r="R30" s="971">
        <f t="shared" si="13"/>
        <v>0</v>
      </c>
      <c r="S30" s="971">
        <f t="shared" si="13"/>
        <v>0</v>
      </c>
      <c r="T30" s="971">
        <f t="shared" si="13"/>
        <v>0</v>
      </c>
      <c r="U30" s="971">
        <f t="shared" si="13"/>
        <v>0</v>
      </c>
      <c r="V30" s="972">
        <f t="shared" si="13"/>
        <v>0</v>
      </c>
      <c r="X30" s="1" t="s">
        <v>110117</v>
      </c>
      <c r="AH30" s="207">
        <f t="shared" si="0"/>
        <v>0</v>
      </c>
      <c r="AI30" s="32">
        <f t="shared" si="1"/>
        <v>0</v>
      </c>
      <c r="AJ30" s="1">
        <f t="shared" si="11"/>
        <v>0</v>
      </c>
      <c r="AK30" s="208">
        <f t="shared" si="12"/>
        <v>0</v>
      </c>
      <c r="AM30" s="207">
        <f>IF(AND(学校14頁!$E$17=学校14頁!$G$17,E30&lt;&gt;F30),1,0)</f>
        <v>0</v>
      </c>
      <c r="AN30" s="32">
        <f>IF(AND(学校14頁!$E$17=学校14頁!$H$17,E30&lt;&gt;G30),1,0)</f>
        <v>0</v>
      </c>
      <c r="AO30" s="32">
        <f>IF(AND(学校14頁!$O$17=学校14頁!$Q$17,H30&lt;&gt;I30),1,0)</f>
        <v>0</v>
      </c>
      <c r="AP30" s="208">
        <f>IF(AND(学校14頁!$O$17=学校14頁!$R$17,H30&lt;&gt;J30),1,0)</f>
        <v>0</v>
      </c>
    </row>
    <row r="31" spans="1:42" ht="15" customHeight="1" thickBot="1">
      <c r="A31" s="2068"/>
      <c r="B31" s="2064" t="s">
        <v>110118</v>
      </c>
      <c r="C31" s="2065"/>
      <c r="D31" s="2065"/>
      <c r="E31" s="144">
        <f t="shared" ref="E31:J31" si="14">SUM(E27,E30)</f>
        <v>0</v>
      </c>
      <c r="F31" s="144">
        <f t="shared" si="14"/>
        <v>0</v>
      </c>
      <c r="G31" s="152">
        <f t="shared" si="14"/>
        <v>0</v>
      </c>
      <c r="H31" s="151">
        <f t="shared" si="14"/>
        <v>0</v>
      </c>
      <c r="I31" s="150">
        <f t="shared" si="14"/>
        <v>0</v>
      </c>
      <c r="J31" s="152">
        <f t="shared" si="14"/>
        <v>0</v>
      </c>
      <c r="K31" s="714"/>
      <c r="M31" s="49" t="str">
        <f>IF(SUM(Q31:V31)&gt;0,X31,"")</f>
        <v/>
      </c>
      <c r="P31" s="211" t="s">
        <v>110119</v>
      </c>
      <c r="Q31" s="949">
        <f t="shared" ref="Q31:V31" si="15">IF(E27&gt;SUM(E28:E29),1,0)</f>
        <v>0</v>
      </c>
      <c r="R31" s="971">
        <f t="shared" si="15"/>
        <v>0</v>
      </c>
      <c r="S31" s="971">
        <f t="shared" si="15"/>
        <v>0</v>
      </c>
      <c r="T31" s="971">
        <f t="shared" si="15"/>
        <v>0</v>
      </c>
      <c r="U31" s="971">
        <f t="shared" si="15"/>
        <v>0</v>
      </c>
      <c r="V31" s="972">
        <f t="shared" si="15"/>
        <v>0</v>
      </c>
      <c r="X31" s="1" t="s">
        <v>110120</v>
      </c>
      <c r="AH31" s="207">
        <f t="shared" si="0"/>
        <v>0</v>
      </c>
      <c r="AI31" s="32">
        <f t="shared" si="1"/>
        <v>0</v>
      </c>
      <c r="AJ31" s="1">
        <f t="shared" si="11"/>
        <v>0</v>
      </c>
      <c r="AK31" s="208">
        <f t="shared" si="12"/>
        <v>0</v>
      </c>
      <c r="AM31" s="207">
        <f>IF(AND(学校14頁!$E$17=学校14頁!$G$17,E31&lt;&gt;F31),1,0)</f>
        <v>0</v>
      </c>
      <c r="AN31" s="32">
        <f>IF(AND(学校14頁!$E$17=学校14頁!$H$17,E31&lt;&gt;G31),1,0)</f>
        <v>0</v>
      </c>
      <c r="AO31" s="32">
        <f>IF(AND(学校14頁!$O$17=学校14頁!$Q$17,H31&lt;&gt;I31),1,0)</f>
        <v>0</v>
      </c>
      <c r="AP31" s="208">
        <f>IF(AND(学校14頁!$O$17=学校14頁!$R$17,H31&lt;&gt;J31),1,0)</f>
        <v>0</v>
      </c>
    </row>
    <row r="32" spans="1:42" ht="13.2">
      <c r="A32" s="2077" t="s">
        <v>110121</v>
      </c>
      <c r="B32" s="2078"/>
      <c r="C32" s="2078"/>
      <c r="D32" s="2078"/>
      <c r="E32" s="1407"/>
      <c r="F32" s="1408"/>
      <c r="G32" s="1409"/>
      <c r="H32" s="1407"/>
      <c r="I32" s="1408"/>
      <c r="J32" s="1409"/>
      <c r="K32" s="714"/>
      <c r="P32" s="211" t="s">
        <v>110100</v>
      </c>
      <c r="AH32" s="207">
        <f t="shared" si="0"/>
        <v>0</v>
      </c>
      <c r="AI32" s="32">
        <f t="shared" si="1"/>
        <v>0</v>
      </c>
      <c r="AJ32" s="1">
        <f t="shared" si="11"/>
        <v>0</v>
      </c>
      <c r="AK32" s="208">
        <f t="shared" si="12"/>
        <v>0</v>
      </c>
      <c r="AM32" s="207">
        <f>IF(AND(学校14頁!$E$17=学校14頁!$G$17,E32&lt;&gt;F32),1,0)</f>
        <v>0</v>
      </c>
      <c r="AN32" s="32">
        <f>IF(AND(学校14頁!$E$17=学校14頁!$H$17,E32&lt;&gt;G32),1,0)</f>
        <v>0</v>
      </c>
      <c r="AO32" s="32">
        <f>IF(AND(学校14頁!$O$17=学校14頁!$Q$17,H32&lt;&gt;I32),1,0)</f>
        <v>0</v>
      </c>
      <c r="AP32" s="208">
        <f>IF(AND(学校14頁!$O$17=学校14頁!$R$17,H32&lt;&gt;J32),1,0)</f>
        <v>0</v>
      </c>
    </row>
    <row r="33" spans="1:42" ht="15.75" customHeight="1">
      <c r="A33" s="2067" t="s">
        <v>110122</v>
      </c>
      <c r="B33" s="2067"/>
      <c r="C33" s="1657" t="s">
        <v>110123</v>
      </c>
      <c r="D33" s="1657"/>
      <c r="E33" s="1657"/>
      <c r="F33" s="1657"/>
      <c r="G33" s="1657"/>
      <c r="H33" s="1657"/>
      <c r="I33" s="1657"/>
      <c r="J33" s="1657"/>
      <c r="K33" s="1657"/>
      <c r="L33" s="709"/>
      <c r="M33" s="49" t="str">
        <f>IF(SUM(Q33:V33)&gt;0,X33,"")</f>
        <v/>
      </c>
      <c r="P33" s="1" t="s">
        <v>110124</v>
      </c>
      <c r="Q33" s="949">
        <f t="shared" ref="Q33:V33" si="16">IF(OR(E25&lt;E32,E30&lt;E32),1,0)</f>
        <v>0</v>
      </c>
      <c r="R33" s="971">
        <f t="shared" si="16"/>
        <v>0</v>
      </c>
      <c r="S33" s="971">
        <f t="shared" si="16"/>
        <v>0</v>
      </c>
      <c r="T33" s="971">
        <f t="shared" si="16"/>
        <v>0</v>
      </c>
      <c r="U33" s="971">
        <f t="shared" si="16"/>
        <v>0</v>
      </c>
      <c r="V33" s="972">
        <f t="shared" si="16"/>
        <v>0</v>
      </c>
      <c r="X33" s="1" t="s">
        <v>110125</v>
      </c>
      <c r="AH33" s="209">
        <f>IF(E46&lt;F46,1,0)</f>
        <v>0</v>
      </c>
      <c r="AI33" s="503">
        <f>IF(F46&lt;G46,1,0)</f>
        <v>0</v>
      </c>
      <c r="AJ33" s="194">
        <f>IF(H46&lt;I46,1,0)</f>
        <v>0</v>
      </c>
      <c r="AK33" s="210">
        <f>IF(I46&lt;J46,1,0)</f>
        <v>0</v>
      </c>
      <c r="AM33" s="681">
        <f>IF(AND(学校14頁!$E$17=学校14頁!$G$17,E46&lt;&gt;F46),1,0)</f>
        <v>0</v>
      </c>
      <c r="AN33" s="682">
        <f>IF(AND(学校14頁!$E$17=学校14頁!$H$17,E46&lt;&gt;G46),1,0)</f>
        <v>0</v>
      </c>
      <c r="AO33" s="682">
        <f>IF(AND(学校14頁!$O$17=学校14頁!$Q$17,H46&lt;&gt;I46),1,0)</f>
        <v>0</v>
      </c>
      <c r="AP33" s="683">
        <f>IF(AND(学校14頁!$O$17=学校14頁!$R$17,H46&lt;&gt;J46),1,0)</f>
        <v>0</v>
      </c>
    </row>
    <row r="34" spans="1:42" ht="15.75" customHeight="1">
      <c r="A34" s="2067" t="s">
        <v>110126</v>
      </c>
      <c r="B34" s="2067"/>
      <c r="C34" s="1576" t="s">
        <v>110127</v>
      </c>
      <c r="D34" s="1576"/>
      <c r="E34" s="1576"/>
      <c r="F34" s="1576"/>
      <c r="G34" s="1576"/>
      <c r="H34" s="1576"/>
      <c r="I34" s="1576"/>
      <c r="J34" s="1576"/>
      <c r="K34" s="1576"/>
      <c r="L34" s="709"/>
      <c r="M34" s="49" t="str">
        <f>IF(SUM(Q34:V34)&gt;0,X34,"")</f>
        <v/>
      </c>
      <c r="P34" s="1" t="s">
        <v>110128</v>
      </c>
      <c r="Q34" s="949">
        <f>IF(SUM(E6,E27,E32)&lt;学校14頁!E17,1,0)</f>
        <v>0</v>
      </c>
      <c r="R34" s="971">
        <f>IF(SUM(F6,F27,F32)&lt;学校14頁!G17,1,0)</f>
        <v>0</v>
      </c>
      <c r="S34" s="971">
        <f>IF(SUM(G6,G27,G32)&lt;学校14頁!H17,1,0)</f>
        <v>0</v>
      </c>
      <c r="T34" s="971">
        <f>IF(SUM(H6,H27,H32)&lt;学校14頁!O17,1,0)</f>
        <v>0</v>
      </c>
      <c r="U34" s="971">
        <f>IF(SUM(I6,I27,I32)&lt;学校14頁!Q17,1,0)</f>
        <v>0</v>
      </c>
      <c r="V34" s="972">
        <f>IF(SUM(J6,J27,J32)&lt;学校14頁!R17,1,0)</f>
        <v>0</v>
      </c>
      <c r="X34" s="1" t="s">
        <v>110129</v>
      </c>
      <c r="AH34" s="34" t="s">
        <v>110130</v>
      </c>
    </row>
    <row r="35" spans="1:42" ht="15.75" customHeight="1">
      <c r="A35" s="2067" t="s">
        <v>110131</v>
      </c>
      <c r="B35" s="2067"/>
      <c r="C35" s="1576" t="s">
        <v>110132</v>
      </c>
      <c r="D35" s="1576"/>
      <c r="E35" s="1576"/>
      <c r="F35" s="1576"/>
      <c r="G35" s="1576"/>
      <c r="H35" s="1576"/>
      <c r="I35" s="1576"/>
      <c r="J35" s="1576"/>
      <c r="K35" s="1576"/>
      <c r="L35" s="709"/>
      <c r="M35" s="709"/>
      <c r="N35" s="709"/>
      <c r="AM35" s="1" t="s">
        <v>110133</v>
      </c>
      <c r="AO35" s="211"/>
    </row>
    <row r="36" spans="1:42" s="2" customFormat="1" ht="15" customHeight="1">
      <c r="A36" s="2067" t="s">
        <v>110134</v>
      </c>
      <c r="B36" s="2067"/>
      <c r="C36" s="1576" t="s">
        <v>110135</v>
      </c>
      <c r="D36" s="1576"/>
      <c r="E36" s="1576"/>
      <c r="F36" s="1576"/>
      <c r="G36" s="1576"/>
      <c r="H36" s="1576"/>
      <c r="I36" s="1576"/>
      <c r="J36" s="1576"/>
      <c r="K36" s="1576"/>
      <c r="L36" s="709"/>
      <c r="M36" s="49" t="str">
        <f>IF(SUM(Q36:V36)&gt;0,X36,"")</f>
        <v/>
      </c>
      <c r="N36" s="1"/>
      <c r="O36" s="1"/>
      <c r="P36" s="2" t="s">
        <v>110136</v>
      </c>
      <c r="Q36" s="949">
        <f>IF(E32&lt;E46,1,0)</f>
        <v>0</v>
      </c>
      <c r="R36" s="971">
        <f t="shared" ref="R36:V36" si="17">IF(F32&lt;F46,1,0)</f>
        <v>0</v>
      </c>
      <c r="S36" s="971">
        <f t="shared" si="17"/>
        <v>0</v>
      </c>
      <c r="T36" s="971">
        <f t="shared" si="17"/>
        <v>0</v>
      </c>
      <c r="U36" s="971">
        <f t="shared" si="17"/>
        <v>0</v>
      </c>
      <c r="V36" s="972">
        <f t="shared" si="17"/>
        <v>0</v>
      </c>
      <c r="W36" s="1"/>
      <c r="X36" s="1" t="s">
        <v>110137</v>
      </c>
      <c r="AM36" s="211" t="s">
        <v>110138</v>
      </c>
      <c r="AN36" s="211"/>
    </row>
    <row r="37" spans="1:42" ht="15.6" customHeight="1">
      <c r="A37" s="2067" t="s">
        <v>110139</v>
      </c>
      <c r="B37" s="2067"/>
      <c r="C37" s="1576" t="s">
        <v>110140</v>
      </c>
      <c r="D37" s="1576"/>
      <c r="E37" s="1576"/>
      <c r="F37" s="1576"/>
      <c r="G37" s="1576"/>
      <c r="H37" s="1576"/>
      <c r="I37" s="1576"/>
      <c r="J37" s="1576"/>
      <c r="K37" s="1576"/>
      <c r="L37" s="709"/>
      <c r="M37" s="49"/>
      <c r="Q37" s="988"/>
      <c r="R37" s="988"/>
      <c r="S37" s="988"/>
      <c r="T37" s="988"/>
      <c r="U37" s="988"/>
      <c r="V37" s="988"/>
    </row>
    <row r="38" spans="1:42" ht="15.75" customHeight="1">
      <c r="A38" s="2067" t="s">
        <v>110141</v>
      </c>
      <c r="B38" s="2067"/>
      <c r="C38" s="1576" t="s">
        <v>110142</v>
      </c>
      <c r="D38" s="1576"/>
      <c r="E38" s="1576"/>
      <c r="F38" s="1576"/>
      <c r="G38" s="1576"/>
      <c r="H38" s="1576"/>
      <c r="I38" s="1576"/>
      <c r="J38" s="1576"/>
      <c r="K38" s="1576"/>
      <c r="L38" s="709"/>
    </row>
    <row r="39" spans="1:42" ht="36.6" customHeight="1">
      <c r="A39" s="2067" t="s">
        <v>110143</v>
      </c>
      <c r="B39" s="2067"/>
      <c r="C39" s="1576" t="s">
        <v>110144</v>
      </c>
      <c r="D39" s="1576"/>
      <c r="E39" s="1576"/>
      <c r="F39" s="1576"/>
      <c r="G39" s="1576"/>
      <c r="H39" s="1576"/>
      <c r="I39" s="1576"/>
      <c r="J39" s="1576"/>
      <c r="K39" s="1576"/>
      <c r="L39" s="709"/>
      <c r="M39" s="49"/>
    </row>
    <row r="40" spans="1:42" ht="25.2" customHeight="1">
      <c r="A40" s="2067" t="s">
        <v>110145</v>
      </c>
      <c r="B40" s="2067"/>
      <c r="C40" s="1576" t="s">
        <v>110146</v>
      </c>
      <c r="D40" s="1576"/>
      <c r="E40" s="1576"/>
      <c r="F40" s="1576"/>
      <c r="G40" s="1576"/>
      <c r="H40" s="1576"/>
      <c r="I40" s="1576"/>
      <c r="J40" s="1576"/>
      <c r="K40" s="1576"/>
      <c r="L40" s="34"/>
      <c r="M40" s="49"/>
    </row>
    <row r="41" spans="1:42" ht="9" customHeight="1">
      <c r="L41" s="34"/>
      <c r="P41" s="211"/>
    </row>
    <row r="42" spans="1:42" ht="17.399999999999999" customHeight="1">
      <c r="A42" s="125" t="s">
        <v>110147</v>
      </c>
      <c r="B42" s="744"/>
      <c r="C42" s="710"/>
      <c r="D42" s="710"/>
      <c r="E42" s="710"/>
      <c r="F42" s="710"/>
      <c r="G42" s="710"/>
      <c r="H42" s="710"/>
      <c r="I42" s="710"/>
      <c r="J42" s="502" t="s">
        <v>109541</v>
      </c>
      <c r="K42" s="710"/>
      <c r="L42" s="34"/>
      <c r="M42" s="49"/>
    </row>
    <row r="43" spans="1:42" ht="13.2">
      <c r="A43" s="2080" t="s">
        <v>109501</v>
      </c>
      <c r="B43" s="2081"/>
      <c r="C43" s="2081"/>
      <c r="D43" s="2082"/>
      <c r="E43" s="2016" t="s">
        <v>109551</v>
      </c>
      <c r="F43" s="2089"/>
      <c r="G43" s="2090"/>
      <c r="H43" s="2016" t="s">
        <v>109552</v>
      </c>
      <c r="I43" s="2089"/>
      <c r="J43" s="2090"/>
      <c r="K43" s="719"/>
      <c r="M43" s="49"/>
    </row>
    <row r="44" spans="1:42" ht="12">
      <c r="A44" s="2083"/>
      <c r="B44" s="2084"/>
      <c r="C44" s="2084"/>
      <c r="D44" s="2085"/>
      <c r="E44" s="738"/>
      <c r="F44" s="1066"/>
      <c r="G44" s="1067"/>
      <c r="H44" s="738"/>
      <c r="I44" s="1066"/>
      <c r="J44" s="1067"/>
      <c r="K44" s="719"/>
    </row>
    <row r="45" spans="1:42" ht="24">
      <c r="A45" s="2086"/>
      <c r="B45" s="2087"/>
      <c r="C45" s="2087"/>
      <c r="D45" s="2088"/>
      <c r="E45" s="542"/>
      <c r="F45" s="737" t="s">
        <v>110065</v>
      </c>
      <c r="G45" s="508" t="s">
        <v>110066</v>
      </c>
      <c r="H45" s="543"/>
      <c r="I45" s="737" t="s">
        <v>110065</v>
      </c>
      <c r="J45" s="508" t="s">
        <v>110066</v>
      </c>
      <c r="K45" s="293"/>
      <c r="M45" s="49" t="str">
        <f>IF(SUM(Q45:V45)&gt;0,X45,"")</f>
        <v/>
      </c>
      <c r="P45" s="2" t="s">
        <v>110148</v>
      </c>
      <c r="Q45" s="949">
        <f>IF(AND(E32&gt;0,学校16頁!E46=""),1,0)</f>
        <v>0</v>
      </c>
      <c r="R45" s="971">
        <f>IF(AND(F32&gt;0,学校16頁!F46=""),1,0)</f>
        <v>0</v>
      </c>
      <c r="S45" s="971">
        <f>IF(AND(G32&gt;0,学校16頁!G46=""),1,0)</f>
        <v>0</v>
      </c>
      <c r="T45" s="971">
        <f>IF(AND(H32&gt;0,学校16頁!H46=""),1,0)</f>
        <v>0</v>
      </c>
      <c r="U45" s="971">
        <f>IF(AND(I32&gt;0,学校16頁!I46=""),1,0)</f>
        <v>0</v>
      </c>
      <c r="V45" s="972">
        <f>IF(AND(J32&gt;0,学校16頁!J46=""),1,0)</f>
        <v>0</v>
      </c>
      <c r="X45" s="1" t="s">
        <v>110149</v>
      </c>
    </row>
    <row r="46" spans="1:42" ht="13.2">
      <c r="A46" s="515"/>
      <c r="B46" s="1870" t="s">
        <v>110150</v>
      </c>
      <c r="C46" s="2091"/>
      <c r="D46" s="2091"/>
      <c r="E46" s="1413"/>
      <c r="F46" s="1414"/>
      <c r="G46" s="1415"/>
      <c r="H46" s="1413"/>
      <c r="I46" s="1414"/>
      <c r="J46" s="1415"/>
      <c r="K46" s="719"/>
    </row>
    <row r="47" spans="1:42" ht="13.2">
      <c r="A47" s="2079" t="s">
        <v>110122</v>
      </c>
      <c r="B47" s="2079"/>
      <c r="C47" s="727" t="s">
        <v>110151</v>
      </c>
      <c r="D47" s="727"/>
      <c r="E47" s="293"/>
      <c r="F47" s="293"/>
      <c r="G47" s="293"/>
      <c r="H47" s="293"/>
      <c r="I47" s="293"/>
      <c r="J47" s="293"/>
      <c r="K47" s="719"/>
      <c r="P47" s="2"/>
    </row>
    <row r="48" spans="1:42">
      <c r="A48" s="2079" t="s">
        <v>110126</v>
      </c>
      <c r="B48" s="2079"/>
      <c r="C48" s="1657" t="s">
        <v>110152</v>
      </c>
      <c r="D48" s="1657"/>
      <c r="E48" s="1657"/>
      <c r="F48" s="1657"/>
      <c r="G48" s="1657"/>
      <c r="H48" s="1657"/>
      <c r="I48" s="1657"/>
      <c r="J48" s="1657"/>
      <c r="K48" s="1657"/>
    </row>
    <row r="49" spans="1:11">
      <c r="A49" s="2079" t="s">
        <v>110131</v>
      </c>
      <c r="B49" s="2079"/>
      <c r="C49" s="1657" t="s">
        <v>110153</v>
      </c>
      <c r="D49" s="1657"/>
      <c r="E49" s="1657"/>
      <c r="F49" s="1657"/>
      <c r="G49" s="1657"/>
      <c r="H49" s="1657"/>
      <c r="I49" s="1657"/>
      <c r="J49" s="1657"/>
      <c r="K49" s="1657"/>
    </row>
    <row r="50" spans="1:11">
      <c r="A50" s="2079" t="s">
        <v>110134</v>
      </c>
      <c r="B50" s="2079"/>
      <c r="C50" s="1657" t="s">
        <v>110154</v>
      </c>
      <c r="D50" s="1657"/>
      <c r="E50" s="1657"/>
      <c r="F50" s="1657"/>
      <c r="G50" s="1657"/>
      <c r="H50" s="1657"/>
      <c r="I50" s="1657"/>
      <c r="J50" s="1657"/>
      <c r="K50" s="1657"/>
    </row>
  </sheetData>
  <sheetProtection algorithmName="SHA-512" hashValue="Pc96A/mJ54MnUcdHGF9HIS40HgVowblPch+Ae1LUNYpN8jzAoNacX9S7Lb2xN4mulFS7o20t4bML1mnOxScC1Q==" saltValue="zQ+XLsZsnt/55tKS/Xl4tQ==" spinCount="100000" sheet="1" selectLockedCells="1"/>
  <mergeCells count="56">
    <mergeCell ref="A40:B40"/>
    <mergeCell ref="C40:K40"/>
    <mergeCell ref="A49:B49"/>
    <mergeCell ref="C49:K49"/>
    <mergeCell ref="A50:B50"/>
    <mergeCell ref="C50:K50"/>
    <mergeCell ref="A43:D45"/>
    <mergeCell ref="E43:G43"/>
    <mergeCell ref="H43:J43"/>
    <mergeCell ref="B46:D46"/>
    <mergeCell ref="A48:B48"/>
    <mergeCell ref="C48:K48"/>
    <mergeCell ref="A47:B47"/>
    <mergeCell ref="A39:B39"/>
    <mergeCell ref="C39:K39"/>
    <mergeCell ref="A36:B36"/>
    <mergeCell ref="C36:K36"/>
    <mergeCell ref="A37:B37"/>
    <mergeCell ref="C37:K37"/>
    <mergeCell ref="A38:B38"/>
    <mergeCell ref="C38:K38"/>
    <mergeCell ref="B25:D25"/>
    <mergeCell ref="A35:B35"/>
    <mergeCell ref="C35:K35"/>
    <mergeCell ref="A27:A31"/>
    <mergeCell ref="B27:D27"/>
    <mergeCell ref="C28:D28"/>
    <mergeCell ref="C29:D29"/>
    <mergeCell ref="B30:D30"/>
    <mergeCell ref="B31:D31"/>
    <mergeCell ref="A32:D32"/>
    <mergeCell ref="A33:B33"/>
    <mergeCell ref="C33:K33"/>
    <mergeCell ref="A34:B34"/>
    <mergeCell ref="C34:K34"/>
    <mergeCell ref="C18:C19"/>
    <mergeCell ref="B20:B22"/>
    <mergeCell ref="C20:C22"/>
    <mergeCell ref="B23:B24"/>
    <mergeCell ref="C23:C24"/>
    <mergeCell ref="A3:D5"/>
    <mergeCell ref="E3:G3"/>
    <mergeCell ref="H3:J3"/>
    <mergeCell ref="A6:A26"/>
    <mergeCell ref="B6:B7"/>
    <mergeCell ref="C6:C7"/>
    <mergeCell ref="B8:B10"/>
    <mergeCell ref="C8:C10"/>
    <mergeCell ref="B11:B13"/>
    <mergeCell ref="C11:C13"/>
    <mergeCell ref="B26:D26"/>
    <mergeCell ref="B14:B15"/>
    <mergeCell ref="C14:C15"/>
    <mergeCell ref="B16:B17"/>
    <mergeCell ref="C16:C17"/>
    <mergeCell ref="B18:B19"/>
  </mergeCells>
  <phoneticPr fontId="9"/>
  <conditionalFormatting sqref="E46">
    <cfRule type="expression" dxfId="275" priority="34">
      <formula>AND($E$32&gt;0,$E$46="")</formula>
    </cfRule>
  </conditionalFormatting>
  <conditionalFormatting sqref="E7:J8 E11:J11 E14:J14 E16:J16 E18:J18 E20:J20 E23:J23">
    <cfRule type="cellIs" dxfId="274" priority="41" operator="greaterThan">
      <formula>E$6</formula>
    </cfRule>
  </conditionalFormatting>
  <conditionalFormatting sqref="E9:J9 E12:J12 E15:J15 E17:J17 E19:J19 E21:J21 E24:J24">
    <cfRule type="cellIs" dxfId="273" priority="61" operator="greaterThan">
      <formula>E$7</formula>
    </cfRule>
  </conditionalFormatting>
  <conditionalFormatting sqref="E9:J9">
    <cfRule type="cellIs" dxfId="272" priority="60" operator="greaterThan">
      <formula>E$8</formula>
    </cfRule>
  </conditionalFormatting>
  <conditionalFormatting sqref="E10:J10">
    <cfRule type="cellIs" dxfId="271" priority="59" operator="greaterThan">
      <formula>E$9</formula>
    </cfRule>
  </conditionalFormatting>
  <conditionalFormatting sqref="E12:J12">
    <cfRule type="cellIs" dxfId="270" priority="58" operator="greaterThan">
      <formula>E$11</formula>
    </cfRule>
  </conditionalFormatting>
  <conditionalFormatting sqref="E13:J13">
    <cfRule type="cellIs" dxfId="269" priority="54" operator="greaterThan">
      <formula>E$12</formula>
    </cfRule>
  </conditionalFormatting>
  <conditionalFormatting sqref="E15:J15">
    <cfRule type="cellIs" dxfId="268" priority="1" operator="greaterThan">
      <formula>E$14</formula>
    </cfRule>
  </conditionalFormatting>
  <conditionalFormatting sqref="E17:J17">
    <cfRule type="cellIs" dxfId="267" priority="2" operator="greaterThan">
      <formula>E$16</formula>
    </cfRule>
  </conditionalFormatting>
  <conditionalFormatting sqref="E19:J19">
    <cfRule type="cellIs" dxfId="266" priority="12" operator="greaterThan">
      <formula>E$18</formula>
    </cfRule>
  </conditionalFormatting>
  <conditionalFormatting sqref="E21:J21">
    <cfRule type="cellIs" dxfId="265" priority="53" operator="greaterThan">
      <formula>E$20</formula>
    </cfRule>
  </conditionalFormatting>
  <conditionalFormatting sqref="E22:J22">
    <cfRule type="cellIs" dxfId="264" priority="51" operator="greaterThan">
      <formula>E$21</formula>
    </cfRule>
  </conditionalFormatting>
  <conditionalFormatting sqref="E24:J24">
    <cfRule type="cellIs" dxfId="263" priority="14" operator="greaterThan">
      <formula>E$23</formula>
    </cfRule>
  </conditionalFormatting>
  <conditionalFormatting sqref="E28:J29">
    <cfRule type="cellIs" dxfId="262" priority="62" operator="greaterThan">
      <formula>E$27</formula>
    </cfRule>
  </conditionalFormatting>
  <conditionalFormatting sqref="E32:J32">
    <cfRule type="cellIs" dxfId="261" priority="50" operator="greaterThan">
      <formula>E$25</formula>
    </cfRule>
    <cfRule type="cellIs" dxfId="260" priority="49" operator="greaterThan">
      <formula>E$30</formula>
    </cfRule>
  </conditionalFormatting>
  <conditionalFormatting sqref="E46:J46">
    <cfRule type="cellIs" dxfId="259" priority="35" operator="greaterThan">
      <formula>E$32</formula>
    </cfRule>
  </conditionalFormatting>
  <conditionalFormatting sqref="F6:F25 F27:F30 F32 F46">
    <cfRule type="cellIs" dxfId="258" priority="47" operator="greaterThan">
      <formula>$E6</formula>
    </cfRule>
  </conditionalFormatting>
  <conditionalFormatting sqref="F46">
    <cfRule type="expression" dxfId="254" priority="33">
      <formula>AND($F$32&gt;0,$F$46="")</formula>
    </cfRule>
  </conditionalFormatting>
  <conditionalFormatting sqref="G6:G25 G27:G30 G32 G46">
    <cfRule type="cellIs" dxfId="253" priority="48" operator="greaterThan">
      <formula>$F6</formula>
    </cfRule>
  </conditionalFormatting>
  <conditionalFormatting sqref="G46">
    <cfRule type="expression" dxfId="249" priority="32">
      <formula>AND($G$32&gt;0,$G$46="")</formula>
    </cfRule>
  </conditionalFormatting>
  <conditionalFormatting sqref="H46">
    <cfRule type="expression" dxfId="245" priority="31">
      <formula>AND($H$32&gt;0,$H$46="")</formula>
    </cfRule>
  </conditionalFormatting>
  <conditionalFormatting sqref="I6:I25 I27:I30 I32 I46">
    <cfRule type="cellIs" dxfId="244" priority="43" operator="greaterThan">
      <formula>$H6</formula>
    </cfRule>
  </conditionalFormatting>
  <conditionalFormatting sqref="I46">
    <cfRule type="expression" dxfId="240" priority="21">
      <formula>AND($I$32&gt;0,$I$46="")</formula>
    </cfRule>
  </conditionalFormatting>
  <conditionalFormatting sqref="J6:J25 J27:J30 J32 J46">
    <cfRule type="cellIs" dxfId="239" priority="45" operator="greaterThan">
      <formula>$I6</formula>
    </cfRule>
  </conditionalFormatting>
  <conditionalFormatting sqref="J46">
    <cfRule type="expression" dxfId="235" priority="16">
      <formula>AND($J$32&gt;0,$J$46="")</formula>
    </cfRule>
  </conditionalFormatting>
  <dataValidations count="1">
    <dataValidation type="whole" operator="greaterThanOrEqual" allowBlank="1" showInputMessage="1" showErrorMessage="1" error="整数以外は入力できません。" sqref="E27:J30 E6:J25 E32:J32 E46:J46" xr:uid="{E44F6BA0-2FF6-484A-B79D-A11BA8207D66}">
      <formula1>0</formula1>
    </dataValidation>
  </dataValidations>
  <pageMargins left="0.59055118110236227" right="0.59055118110236227" top="0.39370078740157483" bottom="0.39370078740157483" header="0.51181102362204722" footer="0.27559055118110237"/>
  <pageSetup paperSize="9" scale="61" orientation="landscape" r:id="rId1"/>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76" id="{521F73A2-DDF1-4B11-B9F9-BAD6B872EC1D}">
            <xm:f>学校14頁!$E$17&gt;0</xm:f>
            <x14:dxf>
              <fill>
                <patternFill>
                  <bgColor rgb="FFFFFFCC"/>
                </patternFill>
              </fill>
            </x14:dxf>
          </x14:cfRule>
          <xm:sqref>E9:E10 E12:E13 E15 E17 E19 E21:E22 E24 E7</xm:sqref>
        </x14:conditionalFormatting>
        <x14:conditionalFormatting xmlns:xm="http://schemas.microsoft.com/office/excel/2006/main">
          <x14:cfRule type="cellIs" priority="70" operator="notEqual" id="{2E033CAB-101F-4D17-9F31-AE978C666FF1}">
            <xm:f>学校14頁!$E$17</xm:f>
            <x14:dxf>
              <fill>
                <patternFill>
                  <bgColor rgb="FFFF0000"/>
                </patternFill>
              </fill>
            </x14:dxf>
          </x14:cfRule>
          <xm:sqref>E26 E31</xm:sqref>
        </x14:conditionalFormatting>
        <x14:conditionalFormatting xmlns:xm="http://schemas.microsoft.com/office/excel/2006/main">
          <x14:cfRule type="expression" priority="82" id="{4B7BF70C-F709-457D-B380-E82B662DDFFD}">
            <xm:f>学校14頁!$E$17&gt;0</xm:f>
            <x14:dxf>
              <font>
                <color theme="1"/>
              </font>
              <fill>
                <patternFill>
                  <bgColor rgb="FFFFFF99"/>
                </patternFill>
              </fill>
            </x14:dxf>
          </x14:cfRule>
          <xm:sqref>E27:E30 E32 E8 E11 E14 E16 E18 E20 E23 E46 E6 E25</xm:sqref>
        </x14:conditionalFormatting>
        <x14:conditionalFormatting xmlns:xm="http://schemas.microsoft.com/office/excel/2006/main">
          <x14:cfRule type="expression" priority="75" id="{1AFFF00B-347B-4BC7-834C-E382D930B398}">
            <xm:f>学校14頁!$G$17&gt;0</xm:f>
            <x14:dxf>
              <fill>
                <patternFill>
                  <bgColor rgb="FFFFFFCC"/>
                </patternFill>
              </fill>
            </x14:dxf>
          </x14:cfRule>
          <xm:sqref>F9:F10 F12:F13 F15 F17 F19 F21:F22 F24 F7</xm:sqref>
        </x14:conditionalFormatting>
        <x14:conditionalFormatting xmlns:xm="http://schemas.microsoft.com/office/excel/2006/main">
          <x14:cfRule type="cellIs" priority="69" operator="notEqual" id="{0863A671-A718-462D-8EF2-88456D461C47}">
            <xm:f>学校14頁!$G$17</xm:f>
            <x14:dxf>
              <fill>
                <patternFill>
                  <bgColor rgb="FFFF0000"/>
                </patternFill>
              </fill>
            </x14:dxf>
          </x14:cfRule>
          <xm:sqref>F26 F31</xm:sqref>
        </x14:conditionalFormatting>
        <x14:conditionalFormatting xmlns:xm="http://schemas.microsoft.com/office/excel/2006/main">
          <x14:cfRule type="expression" priority="81" id="{665B7EB6-19B1-4090-925E-12A310F64B7A}">
            <xm:f>学校14頁!$G$17&gt;0</xm:f>
            <x14:dxf>
              <fill>
                <patternFill>
                  <bgColor rgb="FFFFFF99"/>
                </patternFill>
              </fill>
            </x14:dxf>
          </x14:cfRule>
          <xm:sqref>F27:F30 F32 F6 F8 F11 F14 F16 F18 F20 F23 F25 F46</xm:sqref>
        </x14:conditionalFormatting>
        <x14:conditionalFormatting xmlns:xm="http://schemas.microsoft.com/office/excel/2006/main">
          <x14:cfRule type="expression" priority="74" id="{F6D2FC9A-BD95-4717-B019-4D5DB21C5354}">
            <xm:f>学校14頁!$H$17&gt;0</xm:f>
            <x14:dxf>
              <fill>
                <patternFill>
                  <bgColor rgb="FFFFFFCC"/>
                </patternFill>
              </fill>
            </x14:dxf>
          </x14:cfRule>
          <xm:sqref>G9:G10 G12:G13 G15 G17 G19 G21:G22 G24 G7</xm:sqref>
        </x14:conditionalFormatting>
        <x14:conditionalFormatting xmlns:xm="http://schemas.microsoft.com/office/excel/2006/main">
          <x14:cfRule type="cellIs" priority="68" operator="notEqual" id="{4A366BDB-231A-4826-8CCD-E66998B834E8}">
            <xm:f>学校14頁!$H$17</xm:f>
            <x14:dxf>
              <fill>
                <patternFill>
                  <bgColor rgb="FFFF0000"/>
                </patternFill>
              </fill>
            </x14:dxf>
          </x14:cfRule>
          <xm:sqref>G26 G31</xm:sqref>
        </x14:conditionalFormatting>
        <x14:conditionalFormatting xmlns:xm="http://schemas.microsoft.com/office/excel/2006/main">
          <x14:cfRule type="expression" priority="80" id="{3DABB29E-8D50-4E4A-9AC2-F51451CB8BEF}">
            <xm:f>学校14頁!$H$17&gt;0</xm:f>
            <x14:dxf>
              <fill>
                <patternFill>
                  <bgColor rgb="FFFFFF99"/>
                </patternFill>
              </fill>
            </x14:dxf>
          </x14:cfRule>
          <xm:sqref>G27:G30 G32 G6 G8 G11 G14 G16 G18 G20 G23 G25 G46</xm:sqref>
        </x14:conditionalFormatting>
        <x14:conditionalFormatting xmlns:xm="http://schemas.microsoft.com/office/excel/2006/main">
          <x14:cfRule type="expression" priority="73" id="{03C0E7C3-2788-4482-BB68-DCCAA5BBE8AD}">
            <xm:f>学校14頁!$O$17&gt;0</xm:f>
            <x14:dxf>
              <fill>
                <patternFill>
                  <bgColor rgb="FFFFFFCC"/>
                </patternFill>
              </fill>
            </x14:dxf>
          </x14:cfRule>
          <xm:sqref>H9:H10 H12:H13 H15 H17 H19 H21:H22 H24 H7</xm:sqref>
        </x14:conditionalFormatting>
        <x14:conditionalFormatting xmlns:xm="http://schemas.microsoft.com/office/excel/2006/main">
          <x14:cfRule type="cellIs" priority="67" operator="notEqual" id="{71952A16-6FE8-458B-8A10-45BCD358EE9D}">
            <xm:f>学校14頁!$O$17</xm:f>
            <x14:dxf>
              <fill>
                <patternFill>
                  <bgColor rgb="FFFF0000"/>
                </patternFill>
              </fill>
            </x14:dxf>
          </x14:cfRule>
          <xm:sqref>H26 H31</xm:sqref>
        </x14:conditionalFormatting>
        <x14:conditionalFormatting xmlns:xm="http://schemas.microsoft.com/office/excel/2006/main">
          <x14:cfRule type="expression" priority="79" id="{216459B0-C4A3-490D-8A3A-9EE7A6C1E0CD}">
            <xm:f>学校14頁!$O$17&gt;0</xm:f>
            <x14:dxf>
              <fill>
                <patternFill>
                  <bgColor rgb="FFFFFF99"/>
                </patternFill>
              </fill>
            </x14:dxf>
          </x14:cfRule>
          <xm:sqref>H27:H30 H32 H8 H11 H14 H16 H18 H20 H23 H46 H6 H25</xm:sqref>
        </x14:conditionalFormatting>
        <x14:conditionalFormatting xmlns:xm="http://schemas.microsoft.com/office/excel/2006/main">
          <x14:cfRule type="expression" priority="72" id="{6A3C01B2-C2D3-4BC7-9EA6-7DC97D086E89}">
            <xm:f>学校14頁!$Q$17&gt;0</xm:f>
            <x14:dxf>
              <fill>
                <patternFill>
                  <bgColor rgb="FFFFFFCC"/>
                </patternFill>
              </fill>
            </x14:dxf>
          </x14:cfRule>
          <xm:sqref>I9:I10 I12:I13 I15 I17 I19 I21:I22 I24 I7</xm:sqref>
        </x14:conditionalFormatting>
        <x14:conditionalFormatting xmlns:xm="http://schemas.microsoft.com/office/excel/2006/main">
          <x14:cfRule type="cellIs" priority="65" operator="notEqual" id="{E3C96B3D-D098-444E-8F8A-27C3E47A1618}">
            <xm:f>学校14頁!$Q$17</xm:f>
            <x14:dxf>
              <fill>
                <patternFill>
                  <bgColor rgb="FFFF0000"/>
                </patternFill>
              </fill>
            </x14:dxf>
          </x14:cfRule>
          <xm:sqref>I26 I31</xm:sqref>
        </x14:conditionalFormatting>
        <x14:conditionalFormatting xmlns:xm="http://schemas.microsoft.com/office/excel/2006/main">
          <x14:cfRule type="expression" priority="78" id="{A6C2B3F8-8080-4CC5-BFE5-F297F794BDD4}">
            <xm:f>学校14頁!$Q$17&gt;0</xm:f>
            <x14:dxf>
              <fill>
                <patternFill>
                  <bgColor rgb="FFFFFF99"/>
                </patternFill>
              </fill>
            </x14:dxf>
          </x14:cfRule>
          <xm:sqref>I27:I30 I32 I6 I8 I11 I14 I16 I18 I20 I23 I25 I46</xm:sqref>
        </x14:conditionalFormatting>
        <x14:conditionalFormatting xmlns:xm="http://schemas.microsoft.com/office/excel/2006/main">
          <x14:cfRule type="expression" priority="71" id="{A43E1BDA-A075-4B94-A9F4-39D71E3AE84E}">
            <xm:f>学校14頁!$R$17&gt;0</xm:f>
            <x14:dxf>
              <fill>
                <patternFill>
                  <bgColor rgb="FFFFFFCC"/>
                </patternFill>
              </fill>
            </x14:dxf>
          </x14:cfRule>
          <xm:sqref>J9:J10 J12:J13 J15 J17 J19 J21:J22 J24 J7</xm:sqref>
        </x14:conditionalFormatting>
        <x14:conditionalFormatting xmlns:xm="http://schemas.microsoft.com/office/excel/2006/main">
          <x14:cfRule type="cellIs" priority="64" operator="notEqual" id="{D717F02C-FB3A-45BB-B9DE-1944FF91D875}">
            <xm:f>学校14頁!$R$17</xm:f>
            <x14:dxf>
              <fill>
                <patternFill>
                  <bgColor rgb="FFFF0000"/>
                </patternFill>
              </fill>
            </x14:dxf>
          </x14:cfRule>
          <xm:sqref>J26 J31</xm:sqref>
        </x14:conditionalFormatting>
        <x14:conditionalFormatting xmlns:xm="http://schemas.microsoft.com/office/excel/2006/main">
          <x14:cfRule type="expression" priority="77" id="{07A24F24-97D0-470C-B8B7-5CE6AEEC53FA}">
            <xm:f>学校14頁!$R$17&gt;0</xm:f>
            <x14:dxf>
              <fill>
                <patternFill>
                  <bgColor rgb="FFFFFF99"/>
                </patternFill>
              </fill>
            </x14:dxf>
          </x14:cfRule>
          <xm:sqref>J27:J30 J32 J6 J8 J11 J14 J16 J18 J20 J23 J25 J46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454B3-156A-4AA8-91C5-400A5EF00C6D}">
  <sheetPr>
    <tabColor rgb="FFCCECFF"/>
    <pageSetUpPr fitToPage="1"/>
  </sheetPr>
  <dimension ref="A1:T44"/>
  <sheetViews>
    <sheetView showGridLines="0" view="pageBreakPreview" topLeftCell="A6" zoomScale="85" zoomScaleNormal="100" zoomScaleSheetLayoutView="85" workbookViewId="0">
      <selection activeCell="D3" sqref="D3"/>
    </sheetView>
  </sheetViews>
  <sheetFormatPr defaultColWidth="9" defaultRowHeight="10.8"/>
  <cols>
    <col min="1" max="1" width="7.88671875" style="1" customWidth="1"/>
    <col min="2" max="2" width="17" style="1" customWidth="1"/>
    <col min="3" max="3" width="81.44140625" style="1" customWidth="1"/>
    <col min="4" max="4" width="15.109375" style="1" customWidth="1"/>
    <col min="5" max="5" width="16" style="1" customWidth="1"/>
    <col min="6" max="7" width="11.33203125" style="1" customWidth="1"/>
    <col min="8" max="8" width="14.6640625" style="1" customWidth="1"/>
    <col min="9" max="9" width="14.109375" style="1" customWidth="1"/>
    <col min="10" max="10" width="9.88671875" style="1" customWidth="1"/>
    <col min="11" max="11" width="5.6640625" style="1" customWidth="1"/>
    <col min="12" max="12" width="90.44140625" style="1" customWidth="1"/>
    <col min="13" max="15" width="5.6640625" style="1" customWidth="1"/>
    <col min="16" max="16" width="5.6640625" style="1" hidden="1" customWidth="1"/>
    <col min="17" max="17" width="16.88671875" style="1" hidden="1" customWidth="1"/>
    <col min="18" max="20" width="5.6640625" style="1" hidden="1" customWidth="1"/>
    <col min="21" max="21" width="9" style="1" customWidth="1"/>
    <col min="22" max="16384" width="9" style="1"/>
  </cols>
  <sheetData>
    <row r="1" spans="1:20" s="18" customFormat="1" ht="20.100000000000001" customHeight="1">
      <c r="A1" s="71" t="s">
        <v>110155</v>
      </c>
      <c r="B1" s="71"/>
      <c r="C1" s="71"/>
      <c r="D1" s="71"/>
      <c r="E1" s="274"/>
      <c r="F1" s="35" t="s">
        <v>109541</v>
      </c>
      <c r="G1" s="71"/>
      <c r="H1" s="71"/>
      <c r="P1" s="32"/>
      <c r="R1" s="31"/>
      <c r="S1" s="1"/>
    </row>
    <row r="2" spans="1:20" ht="20.100000000000001" customHeight="1" thickBot="1">
      <c r="A2" s="1660" t="s">
        <v>109501</v>
      </c>
      <c r="B2" s="1661"/>
      <c r="C2" s="1662"/>
      <c r="D2" s="943" t="s">
        <v>109563</v>
      </c>
      <c r="E2" s="951" t="s">
        <v>109564</v>
      </c>
      <c r="F2" s="35"/>
      <c r="G2" s="295"/>
      <c r="H2" s="35"/>
      <c r="R2" s="716" t="s">
        <v>109515</v>
      </c>
      <c r="S2" s="716" t="s">
        <v>109524</v>
      </c>
    </row>
    <row r="3" spans="1:20" ht="20.100000000000001" customHeight="1" thickTop="1" thickBot="1">
      <c r="A3" s="1737" t="s">
        <v>110156</v>
      </c>
      <c r="B3" s="1738"/>
      <c r="C3" s="1739"/>
      <c r="D3" s="1421"/>
      <c r="E3" s="1422"/>
      <c r="F3" s="35"/>
      <c r="G3" s="35"/>
      <c r="H3" s="35"/>
      <c r="J3" s="406" t="str">
        <f>IF(AND(L3="",L11="",L12="",L13="",L20="",L23="",L24="",L25="",L26="",L27="",L29="",L30="",L31="",L34="",L38="",L39="",L40="",L41=""),"","エラー")</f>
        <v/>
      </c>
      <c r="L3" s="49" t="str">
        <f>IF(SUM(R3:S3)&gt;0,T3,"")</f>
        <v/>
      </c>
      <c r="R3" s="949">
        <f>IF(D5&lt;&gt;学校14頁!E17,1,0)</f>
        <v>0</v>
      </c>
      <c r="S3" s="972">
        <f>IF(E5&lt;&gt;学校14頁!O17,1,0)</f>
        <v>0</v>
      </c>
      <c r="T3" s="1" t="s">
        <v>110157</v>
      </c>
    </row>
    <row r="4" spans="1:20" ht="20.100000000000001" customHeight="1" thickTop="1">
      <c r="A4" s="2103" t="s">
        <v>110158</v>
      </c>
      <c r="B4" s="2104"/>
      <c r="C4" s="2105"/>
      <c r="D4" s="1423"/>
      <c r="E4" s="1424"/>
      <c r="F4" s="35"/>
      <c r="G4" s="35"/>
      <c r="H4" s="35"/>
    </row>
    <row r="5" spans="1:20" ht="20.100000000000001" customHeight="1">
      <c r="A5" s="1660" t="s">
        <v>149</v>
      </c>
      <c r="B5" s="1661"/>
      <c r="C5" s="1662"/>
      <c r="D5" s="1069">
        <f>SUM(D3:D4)</f>
        <v>0</v>
      </c>
      <c r="E5" s="946">
        <f>SUM(E3:E4)</f>
        <v>0</v>
      </c>
      <c r="F5" s="35"/>
      <c r="G5" s="35"/>
      <c r="H5" s="35"/>
    </row>
    <row r="6" spans="1:20" ht="55.2" customHeight="1">
      <c r="A6" s="444" t="s">
        <v>110803</v>
      </c>
      <c r="B6" s="1657" t="s">
        <v>110159</v>
      </c>
      <c r="C6" s="1657"/>
      <c r="D6" s="1657"/>
      <c r="E6" s="1657"/>
      <c r="F6" s="1657"/>
      <c r="G6" s="1657"/>
      <c r="H6" s="1657"/>
      <c r="J6" s="709"/>
      <c r="K6" s="709"/>
      <c r="L6" s="104"/>
      <c r="M6" s="104"/>
      <c r="N6" s="104"/>
      <c r="O6" s="104"/>
      <c r="P6" s="104"/>
      <c r="Q6" s="104"/>
      <c r="R6" s="104"/>
      <c r="S6" s="104"/>
    </row>
    <row r="7" spans="1:20" ht="15" customHeight="1">
      <c r="A7" s="444" t="s">
        <v>110804</v>
      </c>
      <c r="B7" s="1656" t="s">
        <v>110160</v>
      </c>
      <c r="C7" s="1656"/>
      <c r="D7" s="1656"/>
      <c r="E7" s="1656"/>
      <c r="F7" s="1656"/>
      <c r="G7" s="1656"/>
      <c r="H7" s="1656"/>
      <c r="J7" s="34"/>
    </row>
    <row r="8" spans="1:20" ht="16.95" customHeight="1">
      <c r="A8" s="727"/>
      <c r="B8" s="727"/>
      <c r="C8" s="727"/>
      <c r="D8" s="727"/>
      <c r="E8" s="727"/>
      <c r="F8" s="727"/>
      <c r="G8" s="727"/>
      <c r="H8" s="727"/>
    </row>
    <row r="9" spans="1:20" ht="20.100000000000001" customHeight="1">
      <c r="A9" s="71" t="s">
        <v>110161</v>
      </c>
      <c r="B9" s="71"/>
      <c r="C9" s="35"/>
      <c r="D9" s="35"/>
      <c r="E9" s="274"/>
      <c r="F9" s="35" t="s">
        <v>109499</v>
      </c>
      <c r="G9" s="35"/>
      <c r="H9" s="35"/>
    </row>
    <row r="10" spans="1:20" ht="10.199999999999999" customHeight="1">
      <c r="A10" s="2097" t="s">
        <v>109501</v>
      </c>
      <c r="B10" s="2098"/>
      <c r="C10" s="2098"/>
      <c r="D10" s="2101" t="s">
        <v>109563</v>
      </c>
      <c r="E10" s="2101" t="s">
        <v>109564</v>
      </c>
      <c r="F10" s="35"/>
      <c r="G10" s="35"/>
      <c r="H10" s="35"/>
    </row>
    <row r="11" spans="1:20" ht="11.4" customHeight="1">
      <c r="A11" s="2099"/>
      <c r="B11" s="2100"/>
      <c r="C11" s="2100"/>
      <c r="D11" s="2102"/>
      <c r="E11" s="2102"/>
      <c r="F11" s="35"/>
      <c r="G11" s="35"/>
      <c r="H11" s="35"/>
      <c r="J11" s="721"/>
      <c r="L11" s="49" t="str">
        <f>IF(SUM(R14:S14)&gt;0,T14,"")</f>
        <v/>
      </c>
      <c r="R11" s="716" t="s">
        <v>109515</v>
      </c>
      <c r="S11" s="716" t="s">
        <v>109524</v>
      </c>
    </row>
    <row r="12" spans="1:20" ht="21.9" customHeight="1">
      <c r="A12" s="2103" t="s">
        <v>110856</v>
      </c>
      <c r="B12" s="2104"/>
      <c r="C12" s="2105"/>
      <c r="D12" s="1419"/>
      <c r="E12" s="1419"/>
      <c r="F12" s="35"/>
      <c r="G12" s="35"/>
      <c r="H12" s="35"/>
      <c r="L12" s="49" t="str">
        <f>IF(SUM(R12:S12)&gt;0,T12,"")</f>
        <v/>
      </c>
      <c r="R12" s="949">
        <f>IF(D13&gt;D12,1,0)</f>
        <v>0</v>
      </c>
      <c r="S12" s="972">
        <f>IF(E13&gt;E12,1,0)</f>
        <v>0</v>
      </c>
      <c r="T12" s="1" t="s">
        <v>110858</v>
      </c>
    </row>
    <row r="13" spans="1:20" ht="21.9" customHeight="1">
      <c r="A13" s="1216"/>
      <c r="B13" s="2115" t="s">
        <v>110857</v>
      </c>
      <c r="C13" s="1989"/>
      <c r="D13" s="1420"/>
      <c r="E13" s="1420"/>
      <c r="F13" s="35"/>
      <c r="G13" s="35"/>
      <c r="H13" s="35"/>
      <c r="L13" s="49" t="str">
        <f>IF(SUM(R13:S13)&gt;0,T13,"")</f>
        <v/>
      </c>
      <c r="R13" s="949">
        <f>IF(D13&gt;学校16頁!E7,1,0)</f>
        <v>0</v>
      </c>
      <c r="S13" s="972">
        <f>IF(E13&gt;学校16頁!H7,1,0)</f>
        <v>0</v>
      </c>
      <c r="T13" s="1" t="s">
        <v>110162</v>
      </c>
    </row>
    <row r="14" spans="1:20" ht="22.8" customHeight="1">
      <c r="A14" s="745" t="s">
        <v>110803</v>
      </c>
      <c r="B14" s="1657" t="s">
        <v>110163</v>
      </c>
      <c r="C14" s="1657"/>
      <c r="D14" s="1657"/>
      <c r="E14" s="1657"/>
      <c r="F14" s="1657"/>
      <c r="G14" s="1657"/>
      <c r="H14" s="1657"/>
      <c r="I14" s="709"/>
      <c r="J14" s="709"/>
      <c r="R14" s="949">
        <f>IF(D12&gt;学校14頁!E17,1,0)</f>
        <v>0</v>
      </c>
      <c r="S14" s="972">
        <f>IF(E12&gt;学校14頁!O17,1,0)</f>
        <v>0</v>
      </c>
      <c r="T14" s="1" t="s">
        <v>110164</v>
      </c>
    </row>
    <row r="15" spans="1:20" ht="22.95" customHeight="1">
      <c r="A15" s="745" t="s">
        <v>110804</v>
      </c>
      <c r="B15" s="1657" t="s">
        <v>110872</v>
      </c>
      <c r="C15" s="1657"/>
      <c r="D15" s="1657"/>
      <c r="E15" s="1657"/>
      <c r="F15" s="1657"/>
      <c r="G15" s="1657"/>
      <c r="H15" s="1657"/>
      <c r="I15" s="2"/>
      <c r="J15" s="2"/>
      <c r="L15" s="49"/>
    </row>
    <row r="16" spans="1:20" ht="6" customHeight="1">
      <c r="A16" s="51"/>
      <c r="B16" s="51"/>
    </row>
    <row r="18" spans="1:20">
      <c r="A18" s="690" t="s">
        <v>110165</v>
      </c>
      <c r="B18" s="690"/>
      <c r="C18" s="94"/>
      <c r="D18" s="94"/>
      <c r="E18" s="94"/>
      <c r="F18" s="94" t="s">
        <v>109541</v>
      </c>
      <c r="G18" s="94"/>
      <c r="H18" s="94"/>
      <c r="I18" s="94"/>
    </row>
    <row r="19" spans="1:20" ht="21" customHeight="1">
      <c r="A19" s="2106" t="s">
        <v>109501</v>
      </c>
      <c r="B19" s="2106"/>
      <c r="C19" s="2106"/>
      <c r="D19" s="1070" t="s">
        <v>109563</v>
      </c>
      <c r="E19" s="1071" t="s">
        <v>109564</v>
      </c>
      <c r="F19" s="94"/>
      <c r="G19" s="94"/>
      <c r="H19" s="94"/>
      <c r="I19" s="94"/>
      <c r="R19" s="122" t="s">
        <v>110809</v>
      </c>
      <c r="S19" s="122" t="s">
        <v>110810</v>
      </c>
    </row>
    <row r="20" spans="1:20" ht="28.95" customHeight="1">
      <c r="A20" s="2112" t="s">
        <v>110795</v>
      </c>
      <c r="B20" s="2113"/>
      <c r="C20" s="2114"/>
      <c r="D20" s="1416"/>
      <c r="E20" s="1416"/>
      <c r="F20" s="94"/>
      <c r="G20" s="94"/>
      <c r="H20" s="94"/>
      <c r="I20" s="94"/>
      <c r="L20" s="49" t="str">
        <f>IF(SUM(R20:S20)&gt;0,T20,"")</f>
        <v/>
      </c>
      <c r="P20" s="94" t="s">
        <v>110812</v>
      </c>
      <c r="R20" s="949">
        <f>IF(D20&gt;学校14頁!E17,1,0)</f>
        <v>0</v>
      </c>
      <c r="S20" s="972">
        <f>IF(E20&gt;学校14頁!O17,1,0)</f>
        <v>0</v>
      </c>
      <c r="T20" s="94" t="s">
        <v>110827</v>
      </c>
    </row>
    <row r="21" spans="1:20" ht="15" customHeight="1">
      <c r="A21" s="693"/>
      <c r="B21" s="726"/>
      <c r="C21" s="1072" t="s">
        <v>110932</v>
      </c>
      <c r="D21" s="1417"/>
      <c r="E21" s="1417"/>
      <c r="F21" s="94"/>
      <c r="G21" s="94"/>
      <c r="H21" s="94"/>
      <c r="I21" s="94"/>
    </row>
    <row r="22" spans="1:20" ht="15" customHeight="1">
      <c r="A22" s="693"/>
      <c r="B22" s="691"/>
      <c r="C22" s="1073" t="s">
        <v>110166</v>
      </c>
      <c r="D22" s="1418"/>
      <c r="E22" s="1418"/>
      <c r="F22" s="94"/>
      <c r="G22" s="94"/>
      <c r="H22" s="94"/>
      <c r="I22" s="94"/>
      <c r="L22" s="49"/>
    </row>
    <row r="23" spans="1:20" ht="19.95" customHeight="1">
      <c r="A23" s="694"/>
      <c r="B23" s="2107" t="s">
        <v>110167</v>
      </c>
      <c r="C23" s="692"/>
      <c r="D23" s="1416"/>
      <c r="E23" s="1416"/>
      <c r="F23" s="94"/>
      <c r="G23" s="94"/>
      <c r="H23" s="94"/>
      <c r="I23" s="94"/>
      <c r="L23" s="49" t="str">
        <f>IF(SUM(R23:S23)&gt;0,T23,"")</f>
        <v/>
      </c>
      <c r="P23" s="94" t="s">
        <v>110813</v>
      </c>
      <c r="R23" s="949">
        <f t="shared" ref="R23:S25" si="0">IF(D20&lt;MAX(D23,D26,D29,D32,D35),1,0)</f>
        <v>0</v>
      </c>
      <c r="S23" s="972">
        <f t="shared" si="0"/>
        <v>0</v>
      </c>
      <c r="T23" s="94" t="s">
        <v>110828</v>
      </c>
    </row>
    <row r="24" spans="1:20" ht="15" customHeight="1">
      <c r="A24" s="694"/>
      <c r="B24" s="2108"/>
      <c r="C24" s="1072" t="s">
        <v>110932</v>
      </c>
      <c r="D24" s="1417"/>
      <c r="E24" s="1417"/>
      <c r="F24" s="94"/>
      <c r="G24" s="94"/>
      <c r="H24" s="94"/>
      <c r="I24" s="94"/>
      <c r="L24" s="49" t="str">
        <f t="shared" ref="L24:L31" si="1">IF(SUM(R24:S24)&gt;0,T24,"")</f>
        <v/>
      </c>
      <c r="P24" s="94" t="s">
        <v>110814</v>
      </c>
      <c r="R24" s="1161">
        <f t="shared" si="0"/>
        <v>0</v>
      </c>
      <c r="S24" s="972">
        <f t="shared" si="0"/>
        <v>0</v>
      </c>
      <c r="T24" s="94" t="s">
        <v>110829</v>
      </c>
    </row>
    <row r="25" spans="1:20" ht="15" customHeight="1">
      <c r="A25" s="694"/>
      <c r="B25" s="2109"/>
      <c r="C25" s="1073" t="s">
        <v>110166</v>
      </c>
      <c r="D25" s="1418"/>
      <c r="E25" s="1418"/>
      <c r="F25" s="94"/>
      <c r="G25" s="94"/>
      <c r="H25" s="94"/>
      <c r="I25" s="94"/>
      <c r="L25" s="49" t="str">
        <f t="shared" si="1"/>
        <v/>
      </c>
      <c r="P25" s="94" t="s">
        <v>110815</v>
      </c>
      <c r="R25" s="949">
        <f t="shared" si="0"/>
        <v>0</v>
      </c>
      <c r="S25" s="972">
        <f t="shared" si="0"/>
        <v>0</v>
      </c>
      <c r="T25" s="94" t="s">
        <v>110830</v>
      </c>
    </row>
    <row r="26" spans="1:20" ht="19.95" customHeight="1">
      <c r="A26" s="694"/>
      <c r="B26" s="2094" t="s">
        <v>110788</v>
      </c>
      <c r="C26" s="692"/>
      <c r="D26" s="1416"/>
      <c r="E26" s="1416"/>
      <c r="F26" s="94"/>
      <c r="G26" s="94"/>
      <c r="H26" s="94"/>
      <c r="I26" s="94"/>
      <c r="L26" s="49" t="str">
        <f t="shared" si="1"/>
        <v/>
      </c>
      <c r="P26" s="94" t="s">
        <v>110816</v>
      </c>
      <c r="R26" s="949">
        <f>IF(OR(D20&lt;D21,D23&lt;D24,D26&lt;D27,D29&lt;D30,D32&lt;D33,D35&lt;D36),1,0)</f>
        <v>0</v>
      </c>
      <c r="S26" s="972">
        <f>IF(OR(E20&lt;E21,E23&lt;E24,E26&lt;E27,E29&lt;E30,E32&lt;E33,E35&lt;E36),1,0)</f>
        <v>0</v>
      </c>
      <c r="T26" s="94" t="s">
        <v>110831</v>
      </c>
    </row>
    <row r="27" spans="1:20" ht="15" customHeight="1">
      <c r="A27" s="694"/>
      <c r="B27" s="2110"/>
      <c r="C27" s="1072" t="s">
        <v>110932</v>
      </c>
      <c r="D27" s="1417"/>
      <c r="E27" s="1417"/>
      <c r="F27" s="94"/>
      <c r="G27" s="94"/>
      <c r="H27" s="94"/>
      <c r="I27" s="94"/>
      <c r="L27" s="49" t="str">
        <f t="shared" si="1"/>
        <v/>
      </c>
      <c r="P27" s="94" t="s">
        <v>110817</v>
      </c>
      <c r="R27" s="949">
        <f>IF(OR(D20&lt;D22,D23&lt;D25,D26&lt;D28,D29&lt;D31,D32&lt;D34,D35&lt;D37),1,0)</f>
        <v>0</v>
      </c>
      <c r="S27" s="972">
        <f>IF(OR(E20&lt;E22,E23&lt;E25,E26&lt;E28,E29&lt;E31,E32&lt;E34,E35&lt;E37),1,0)</f>
        <v>0</v>
      </c>
      <c r="T27" s="94" t="s">
        <v>110832</v>
      </c>
    </row>
    <row r="28" spans="1:20" ht="15" customHeight="1">
      <c r="A28" s="694"/>
      <c r="B28" s="2111"/>
      <c r="C28" s="1073" t="s">
        <v>110166</v>
      </c>
      <c r="D28" s="1418"/>
      <c r="E28" s="1418"/>
      <c r="F28" s="94"/>
      <c r="G28" s="94"/>
      <c r="H28" s="94"/>
      <c r="I28" s="94"/>
    </row>
    <row r="29" spans="1:20" ht="19.95" customHeight="1">
      <c r="A29" s="694"/>
      <c r="B29" s="2094" t="s">
        <v>110792</v>
      </c>
      <c r="C29" s="692"/>
      <c r="D29" s="1416"/>
      <c r="E29" s="1416"/>
      <c r="F29" s="94"/>
      <c r="G29" s="94"/>
      <c r="H29" s="94"/>
      <c r="I29" s="94"/>
      <c r="L29" s="49" t="str">
        <f t="shared" si="1"/>
        <v/>
      </c>
      <c r="P29" s="94" t="s">
        <v>110818</v>
      </c>
      <c r="R29" s="949">
        <f t="shared" ref="R29:S31" si="2">IF(D20&gt;SUM(D23,D26,D29,D32,D35),1,0)</f>
        <v>0</v>
      </c>
      <c r="S29" s="972">
        <f t="shared" si="2"/>
        <v>0</v>
      </c>
      <c r="T29" s="94" t="s">
        <v>110833</v>
      </c>
    </row>
    <row r="30" spans="1:20" ht="15" customHeight="1">
      <c r="A30" s="694"/>
      <c r="B30" s="2110"/>
      <c r="C30" s="1072" t="s">
        <v>110932</v>
      </c>
      <c r="D30" s="1417"/>
      <c r="E30" s="1417"/>
      <c r="F30" s="94"/>
      <c r="G30" s="94"/>
      <c r="H30" s="94"/>
      <c r="I30" s="94"/>
      <c r="L30" s="49" t="str">
        <f t="shared" si="1"/>
        <v/>
      </c>
      <c r="P30" s="94" t="s">
        <v>110819</v>
      </c>
      <c r="R30" s="949">
        <f t="shared" si="2"/>
        <v>0</v>
      </c>
      <c r="S30" s="972">
        <f t="shared" si="2"/>
        <v>0</v>
      </c>
      <c r="T30" s="94" t="s">
        <v>110834</v>
      </c>
    </row>
    <row r="31" spans="1:20" ht="15" customHeight="1">
      <c r="A31" s="694"/>
      <c r="B31" s="2111"/>
      <c r="C31" s="1073" t="s">
        <v>110166</v>
      </c>
      <c r="D31" s="1418"/>
      <c r="E31" s="1418"/>
      <c r="F31" s="94"/>
      <c r="G31" s="94"/>
      <c r="H31" s="94"/>
      <c r="I31" s="94"/>
      <c r="L31" s="49" t="str">
        <f t="shared" si="1"/>
        <v/>
      </c>
      <c r="P31" s="94" t="s">
        <v>110820</v>
      </c>
      <c r="R31" s="949">
        <f t="shared" si="2"/>
        <v>0</v>
      </c>
      <c r="S31" s="972">
        <f t="shared" si="2"/>
        <v>0</v>
      </c>
      <c r="T31" s="94" t="s">
        <v>110835</v>
      </c>
    </row>
    <row r="32" spans="1:20" ht="19.95" customHeight="1">
      <c r="A32" s="694"/>
      <c r="B32" s="2094" t="s">
        <v>110796</v>
      </c>
      <c r="C32" s="692"/>
      <c r="D32" s="1416"/>
      <c r="E32" s="1416"/>
      <c r="F32" s="94"/>
      <c r="G32" s="94"/>
      <c r="H32" s="94"/>
      <c r="I32" s="94"/>
      <c r="T32" s="94"/>
    </row>
    <row r="33" spans="1:20" ht="15" customHeight="1">
      <c r="A33" s="694"/>
      <c r="B33" s="2110"/>
      <c r="C33" s="1072" t="s">
        <v>110932</v>
      </c>
      <c r="D33" s="1417"/>
      <c r="E33" s="1417"/>
      <c r="F33" s="94"/>
      <c r="G33" s="94"/>
      <c r="H33" s="94"/>
      <c r="I33" s="94"/>
    </row>
    <row r="34" spans="1:20" ht="15" customHeight="1">
      <c r="A34" s="694"/>
      <c r="B34" s="2111"/>
      <c r="C34" s="1073" t="s">
        <v>110166</v>
      </c>
      <c r="D34" s="1418"/>
      <c r="E34" s="1418"/>
      <c r="F34" s="94"/>
      <c r="G34" s="94"/>
      <c r="H34" s="94"/>
      <c r="I34" s="94"/>
      <c r="L34" s="49" t="str">
        <f t="shared" ref="L34" si="3">IF(SUM(R34:S34)&gt;0,T34,"")</f>
        <v/>
      </c>
      <c r="P34" s="94" t="s">
        <v>110821</v>
      </c>
      <c r="R34" s="949">
        <f>IF(OR(D21+D22&lt;D20,D24+D25&lt;D23,D27+D28&lt;D26,D30+D31&lt;D29,D33+D34&lt;D32,D36+D37&lt;D35),1,0)</f>
        <v>0</v>
      </c>
      <c r="S34" s="972">
        <f>IF(OR(E21+E22&lt;E20,E24+E25&lt;E23,E27+E28&lt;E26,E30+E31&lt;E29,E33+E34&lt;E32,E36+E37&lt;E35),1,0)</f>
        <v>0</v>
      </c>
      <c r="T34" s="94" t="s">
        <v>110836</v>
      </c>
    </row>
    <row r="35" spans="1:20" ht="19.95" customHeight="1">
      <c r="A35" s="701"/>
      <c r="B35" s="2094" t="s">
        <v>110789</v>
      </c>
      <c r="C35" s="1206"/>
      <c r="D35" s="1416"/>
      <c r="E35" s="1416"/>
      <c r="F35" s="94"/>
      <c r="G35" s="94"/>
      <c r="H35" s="94"/>
      <c r="I35" s="94"/>
      <c r="P35" s="94" t="s">
        <v>110100</v>
      </c>
    </row>
    <row r="36" spans="1:20" ht="15" customHeight="1">
      <c r="A36" s="701"/>
      <c r="B36" s="2095"/>
      <c r="C36" s="1072" t="s">
        <v>110932</v>
      </c>
      <c r="D36" s="1417"/>
      <c r="E36" s="1417"/>
      <c r="F36" s="94"/>
      <c r="G36" s="94"/>
      <c r="H36" s="94"/>
      <c r="I36" s="94"/>
      <c r="P36" s="155"/>
    </row>
    <row r="37" spans="1:20" ht="15" customHeight="1">
      <c r="A37" s="702"/>
      <c r="B37" s="2096"/>
      <c r="C37" s="1073" t="s">
        <v>110166</v>
      </c>
      <c r="D37" s="1418"/>
      <c r="E37" s="1418"/>
      <c r="F37" s="94"/>
      <c r="G37" s="94"/>
      <c r="H37" s="94"/>
      <c r="I37" s="94"/>
      <c r="P37" s="94" t="s">
        <v>110822</v>
      </c>
    </row>
    <row r="38" spans="1:20" ht="13.95" customHeight="1">
      <c r="A38" s="1207" t="s">
        <v>110803</v>
      </c>
      <c r="B38" s="2093" t="s">
        <v>110797</v>
      </c>
      <c r="C38" s="2093"/>
      <c r="D38" s="2093"/>
      <c r="E38" s="2093"/>
      <c r="F38" s="2093"/>
      <c r="G38" s="2093"/>
      <c r="H38" s="2093"/>
      <c r="I38" s="94"/>
      <c r="L38" s="49" t="str">
        <f t="shared" ref="L38:L41" si="4">IF(SUM(R38:S38)&gt;0,T38,"")</f>
        <v/>
      </c>
      <c r="P38" s="94" t="s">
        <v>110823</v>
      </c>
      <c r="R38" s="949">
        <f>IF(D26&gt;学校16頁!E8,1,0)</f>
        <v>0</v>
      </c>
      <c r="S38" s="972">
        <f>IF(E26&gt;学校16頁!H8,1,0)</f>
        <v>0</v>
      </c>
      <c r="T38" s="94" t="s">
        <v>110837</v>
      </c>
    </row>
    <row r="39" spans="1:20" ht="12.45" customHeight="1">
      <c r="A39" s="1208" t="s">
        <v>110804</v>
      </c>
      <c r="B39" s="1774" t="s">
        <v>110798</v>
      </c>
      <c r="C39" s="1774"/>
      <c r="D39" s="1774"/>
      <c r="E39" s="1774"/>
      <c r="F39" s="1774"/>
      <c r="G39" s="1774"/>
      <c r="H39" s="1774"/>
      <c r="I39" s="94"/>
      <c r="L39" s="49" t="str">
        <f t="shared" si="4"/>
        <v/>
      </c>
      <c r="P39" s="94" t="s">
        <v>110824</v>
      </c>
      <c r="R39" s="949">
        <f>IF(D29&gt;学校16頁!E11,1,0)</f>
        <v>0</v>
      </c>
      <c r="S39" s="972">
        <f>IF(E29&gt;学校16頁!H11,1,0)</f>
        <v>0</v>
      </c>
      <c r="T39" s="94" t="s">
        <v>110838</v>
      </c>
    </row>
    <row r="40" spans="1:20" s="2" customFormat="1" ht="12.45" customHeight="1">
      <c r="A40" s="685"/>
      <c r="B40" s="2093" t="s">
        <v>110787</v>
      </c>
      <c r="C40" s="2093"/>
      <c r="D40" s="2093"/>
      <c r="E40" s="2093"/>
      <c r="F40" s="2093"/>
      <c r="G40" s="2093"/>
      <c r="H40" s="2093"/>
      <c r="I40" s="111"/>
      <c r="L40" s="49" t="str">
        <f t="shared" si="4"/>
        <v/>
      </c>
      <c r="P40" s="94" t="s">
        <v>110825</v>
      </c>
      <c r="R40" s="1161">
        <f>IF(D32&gt;学校16頁!E20,1,0)</f>
        <v>0</v>
      </c>
      <c r="S40" s="1162">
        <f>IF(E32&gt;学校16頁!H20,1,0)</f>
        <v>0</v>
      </c>
      <c r="T40" s="94" t="s">
        <v>110839</v>
      </c>
    </row>
    <row r="41" spans="1:20" ht="25.2" customHeight="1">
      <c r="A41" s="695" t="s">
        <v>110805</v>
      </c>
      <c r="B41" s="2093" t="s">
        <v>110933</v>
      </c>
      <c r="C41" s="2093"/>
      <c r="D41" s="2093"/>
      <c r="E41" s="2093"/>
      <c r="F41" s="2093"/>
      <c r="G41" s="2093"/>
      <c r="H41" s="2093"/>
      <c r="I41" s="94"/>
      <c r="L41" s="49" t="str">
        <f t="shared" si="4"/>
        <v/>
      </c>
      <c r="P41" s="94" t="s">
        <v>110826</v>
      </c>
      <c r="R41" s="949">
        <f>IF(D35&gt;SUM(学校16頁!E14,学校16頁!E16,学校16頁!E18,学校16頁!E23),1,0)</f>
        <v>0</v>
      </c>
      <c r="S41" s="972">
        <f>IF(E35&gt;SUM(学校16頁!H14,学校16頁!H16,学校16頁!H18,学校16頁!H23),1,0)</f>
        <v>0</v>
      </c>
      <c r="T41" s="94" t="s">
        <v>110840</v>
      </c>
    </row>
    <row r="42" spans="1:20" ht="25.2" customHeight="1">
      <c r="A42" s="695" t="s">
        <v>110806</v>
      </c>
      <c r="B42" s="2093" t="s">
        <v>110802</v>
      </c>
      <c r="C42" s="2093"/>
      <c r="D42" s="2093"/>
      <c r="E42" s="2093"/>
      <c r="F42" s="2093"/>
      <c r="G42" s="2093"/>
      <c r="H42" s="2093"/>
      <c r="I42" s="94"/>
    </row>
    <row r="43" spans="1:20" ht="34.799999999999997" customHeight="1">
      <c r="A43" s="695" t="s">
        <v>110807</v>
      </c>
      <c r="B43" s="2092" t="s">
        <v>110790</v>
      </c>
      <c r="C43" s="2092"/>
      <c r="D43" s="2092"/>
      <c r="E43" s="2092"/>
      <c r="F43" s="2092"/>
      <c r="G43" s="2092"/>
      <c r="H43" s="2092"/>
      <c r="I43" s="94"/>
    </row>
    <row r="44" spans="1:20" ht="25.2" customHeight="1">
      <c r="A44" s="695" t="s">
        <v>110808</v>
      </c>
      <c r="B44" s="2092" t="s">
        <v>110791</v>
      </c>
      <c r="C44" s="2092"/>
      <c r="D44" s="2092"/>
      <c r="E44" s="2092"/>
      <c r="F44" s="2092"/>
      <c r="G44" s="2092"/>
      <c r="H44" s="2092"/>
      <c r="I44" s="94"/>
    </row>
  </sheetData>
  <sheetProtection algorithmName="SHA-512" hashValue="701Ib+iCS3ovAH2FQQ/+FcYMtyxL+td0myekouXLv74JEwJYVVxLTHssStIWM1OpKo+wpOAK5tE38S7UcoKwMg==" saltValue="RqB4Dba5cBu5kbKgLwIthQ==" spinCount="100000" sheet="1" selectLockedCells="1"/>
  <mergeCells count="27">
    <mergeCell ref="A2:C2"/>
    <mergeCell ref="A3:C3"/>
    <mergeCell ref="A4:C4"/>
    <mergeCell ref="A5:C5"/>
    <mergeCell ref="B29:B31"/>
    <mergeCell ref="B6:H6"/>
    <mergeCell ref="B7:H7"/>
    <mergeCell ref="B14:H14"/>
    <mergeCell ref="B15:H15"/>
    <mergeCell ref="B13:C13"/>
    <mergeCell ref="B35:B37"/>
    <mergeCell ref="A10:C11"/>
    <mergeCell ref="D10:D11"/>
    <mergeCell ref="E10:E11"/>
    <mergeCell ref="A12:C12"/>
    <mergeCell ref="A19:C19"/>
    <mergeCell ref="B23:B25"/>
    <mergeCell ref="B26:B28"/>
    <mergeCell ref="B32:B34"/>
    <mergeCell ref="A20:C20"/>
    <mergeCell ref="B43:H43"/>
    <mergeCell ref="B44:H44"/>
    <mergeCell ref="B38:H38"/>
    <mergeCell ref="B39:H39"/>
    <mergeCell ref="B40:H40"/>
    <mergeCell ref="B41:H41"/>
    <mergeCell ref="B42:H42"/>
  </mergeCells>
  <phoneticPr fontId="9"/>
  <conditionalFormatting sqref="D13">
    <cfRule type="expression" dxfId="231" priority="36">
      <formula>$D$13&gt;$D$12</formula>
    </cfRule>
  </conditionalFormatting>
  <conditionalFormatting sqref="D21:D37">
    <cfRule type="cellIs" dxfId="227" priority="25" operator="greaterThan">
      <formula>$D$20</formula>
    </cfRule>
  </conditionalFormatting>
  <conditionalFormatting sqref="D24 D27 D30 D33 D36">
    <cfRule type="cellIs" dxfId="226" priority="24" operator="greaterThan">
      <formula>$D$21</formula>
    </cfRule>
  </conditionalFormatting>
  <conditionalFormatting sqref="D24:D25">
    <cfRule type="cellIs" dxfId="225" priority="22" operator="greaterThan">
      <formula>$D$23</formula>
    </cfRule>
  </conditionalFormatting>
  <conditionalFormatting sqref="D25 D28 D31 D34 D37">
    <cfRule type="cellIs" dxfId="224" priority="23" operator="greaterThan">
      <formula>$D$22</formula>
    </cfRule>
  </conditionalFormatting>
  <conditionalFormatting sqref="D27:D28">
    <cfRule type="cellIs" dxfId="222" priority="21" operator="greaterThan">
      <formula>$D$26</formula>
    </cfRule>
  </conditionalFormatting>
  <conditionalFormatting sqref="D30:D31">
    <cfRule type="cellIs" dxfId="221" priority="20" operator="greaterThan">
      <formula>$D$29</formula>
    </cfRule>
  </conditionalFormatting>
  <conditionalFormatting sqref="D33:D34">
    <cfRule type="cellIs" dxfId="219" priority="19" operator="greaterThan">
      <formula>$D$32</formula>
    </cfRule>
  </conditionalFormatting>
  <conditionalFormatting sqref="D36:D37">
    <cfRule type="cellIs" dxfId="217" priority="18" operator="greaterThan">
      <formula>$D$35</formula>
    </cfRule>
  </conditionalFormatting>
  <conditionalFormatting sqref="E13">
    <cfRule type="expression" dxfId="212" priority="35">
      <formula>$E$13&gt;$E$12</formula>
    </cfRule>
  </conditionalFormatting>
  <conditionalFormatting sqref="E21:E37">
    <cfRule type="cellIs" dxfId="209" priority="16" operator="greaterThan">
      <formula>$E$20</formula>
    </cfRule>
  </conditionalFormatting>
  <conditionalFormatting sqref="E24 E27 E30 E33 E36">
    <cfRule type="cellIs" dxfId="208" priority="15" operator="greaterThan">
      <formula>$E$21</formula>
    </cfRule>
  </conditionalFormatting>
  <conditionalFormatting sqref="E24:E25">
    <cfRule type="cellIs" dxfId="207" priority="13" operator="greaterThan">
      <formula>$E$23</formula>
    </cfRule>
  </conditionalFormatting>
  <conditionalFormatting sqref="E25 E28 E31 E34 E37">
    <cfRule type="cellIs" dxfId="206" priority="14" operator="greaterThan">
      <formula>$E$22</formula>
    </cfRule>
  </conditionalFormatting>
  <conditionalFormatting sqref="E27:E28">
    <cfRule type="cellIs" dxfId="204" priority="12" operator="greaterThan">
      <formula>$E$26</formula>
    </cfRule>
  </conditionalFormatting>
  <conditionalFormatting sqref="E30:E31">
    <cfRule type="cellIs" dxfId="203" priority="11" operator="greaterThan">
      <formula>$E$29</formula>
    </cfRule>
  </conditionalFormatting>
  <conditionalFormatting sqref="E33:E34">
    <cfRule type="cellIs" dxfId="201" priority="10" operator="greaterThan">
      <formula>$E$32</formula>
    </cfRule>
  </conditionalFormatting>
  <conditionalFormatting sqref="E36:E37">
    <cfRule type="cellIs" dxfId="199" priority="9" operator="greaterThan">
      <formula>$E$35</formula>
    </cfRule>
  </conditionalFormatting>
  <dataValidations count="1">
    <dataValidation type="whole" operator="greaterThanOrEqual" allowBlank="1" showInputMessage="1" showErrorMessage="1" error="整数以外は入力できません。" sqref="D3:E4 D12:E13 D20:E37" xr:uid="{A9E7AC1C-FC88-49E9-AE4B-DAF8B0B5A6BE}">
      <formula1>0</formula1>
    </dataValidation>
  </dataValidations>
  <pageMargins left="0.59055118110236227" right="0.59055118110236227" top="0.39370078740157483" bottom="0.39370078740157483" header="0.51181102362204722" footer="0.27559055118110237"/>
  <pageSetup paperSize="9" scale="68"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cellIs" priority="34" operator="notEqual" id="{2BD38316-EEF7-4EC1-A495-0B7AF0543DC8}">
            <xm:f>学校14頁!$E$17</xm:f>
            <x14:dxf>
              <fill>
                <patternFill>
                  <bgColor rgb="FFFF0000"/>
                </patternFill>
              </fill>
            </x14:dxf>
          </x14:cfRule>
          <xm:sqref>D5</xm:sqref>
        </x14:conditionalFormatting>
        <x14:conditionalFormatting xmlns:xm="http://schemas.microsoft.com/office/excel/2006/main">
          <x14:cfRule type="expression" priority="30" id="{684BBE94-A81C-4C17-8C44-4EA1B0E605B2}">
            <xm:f>$D$12&gt;学校14頁!$E$17</xm:f>
            <x14:dxf>
              <fill>
                <patternFill>
                  <bgColor rgb="FFFF0000"/>
                </patternFill>
              </fill>
            </x14:dxf>
          </x14:cfRule>
          <xm:sqref>D12</xm:sqref>
        </x14:conditionalFormatting>
        <x14:conditionalFormatting xmlns:xm="http://schemas.microsoft.com/office/excel/2006/main">
          <x14:cfRule type="expression" priority="38" id="{686FEE45-0F78-46F9-84B5-E5853E2579AB}">
            <xm:f>学校14頁!$E$17&gt;0</xm:f>
            <x14:dxf>
              <fill>
                <patternFill>
                  <bgColor rgb="FFFFFF99"/>
                </patternFill>
              </fill>
            </x14:dxf>
          </x14:cfRule>
          <xm:sqref>D12:D13 D3:D4</xm:sqref>
        </x14:conditionalFormatting>
        <x14:conditionalFormatting xmlns:xm="http://schemas.microsoft.com/office/excel/2006/main">
          <x14:cfRule type="cellIs" priority="32" operator="greaterThan" id="{647D2D26-859F-4C26-AAE4-29F0D3677C82}">
            <xm:f>学校16頁!$E$7</xm:f>
            <x14:dxf>
              <fill>
                <patternFill>
                  <bgColor rgb="FFFF0000"/>
                </patternFill>
              </fill>
            </x14:dxf>
          </x14:cfRule>
          <xm:sqref>D13</xm:sqref>
        </x14:conditionalFormatting>
        <x14:conditionalFormatting xmlns:xm="http://schemas.microsoft.com/office/excel/2006/main">
          <x14:cfRule type="cellIs" priority="26" operator="greaterThan" id="{773B2368-CC44-4B16-90D3-2DF20B7E68ED}">
            <xm:f>学校14頁!$E$17</xm:f>
            <x14:dxf>
              <fill>
                <patternFill>
                  <bgColor rgb="FFFF0000"/>
                </patternFill>
              </fill>
            </x14:dxf>
          </x14:cfRule>
          <xm:sqref>D20</xm:sqref>
        </x14:conditionalFormatting>
        <x14:conditionalFormatting xmlns:xm="http://schemas.microsoft.com/office/excel/2006/main">
          <x14:cfRule type="expression" priority="28" id="{D4D1B4B3-BA6A-4B8B-A8C6-137BF455D777}">
            <xm:f>学校14頁!$E$17&gt;0</xm:f>
            <x14:dxf>
              <fill>
                <patternFill>
                  <bgColor rgb="FFFFFF99"/>
                </patternFill>
              </fill>
            </x14:dxf>
          </x14:cfRule>
          <xm:sqref>D20:D37</xm:sqref>
        </x14:conditionalFormatting>
        <x14:conditionalFormatting xmlns:xm="http://schemas.microsoft.com/office/excel/2006/main">
          <x14:cfRule type="cellIs" priority="8" operator="greaterThan" id="{F64D936D-23B8-442C-8BA5-5E957F92D0DA}">
            <xm:f>学校16頁!E8</xm:f>
            <x14:dxf>
              <fill>
                <patternFill>
                  <bgColor rgb="FFFF0000"/>
                </patternFill>
              </fill>
            </x14:dxf>
          </x14:cfRule>
          <xm:sqref>D26 D29</xm:sqref>
        </x14:conditionalFormatting>
        <x14:conditionalFormatting xmlns:xm="http://schemas.microsoft.com/office/excel/2006/main">
          <x14:cfRule type="cellIs" priority="6" operator="greaterThan" id="{A8F9D426-904D-4B31-B9D0-47FE2655D1EA}">
            <xm:f>学校16頁!$E$20</xm:f>
            <x14:dxf>
              <fill>
                <patternFill>
                  <bgColor rgb="FFFF0000"/>
                </patternFill>
              </fill>
            </x14:dxf>
          </x14:cfRule>
          <xm:sqref>D32</xm:sqref>
        </x14:conditionalFormatting>
        <x14:conditionalFormatting xmlns:xm="http://schemas.microsoft.com/office/excel/2006/main">
          <x14:cfRule type="expression" priority="5" id="{45E82B04-F568-44D7-A22C-5614FB020D8F}">
            <xm:f>$D$35&gt;SUM(学校16頁!$E$14,学校16頁!$E$16,学校16頁!$E$18,学校16頁!$E$23)</xm:f>
            <x14:dxf>
              <fill>
                <patternFill>
                  <bgColor rgb="FFFF0000"/>
                </patternFill>
              </fill>
            </x14:dxf>
          </x14:cfRule>
          <xm:sqref>D35</xm:sqref>
        </x14:conditionalFormatting>
        <x14:conditionalFormatting xmlns:xm="http://schemas.microsoft.com/office/excel/2006/main">
          <x14:cfRule type="cellIs" priority="33" operator="notEqual" id="{6D2235BE-C3AA-4B83-9653-9448C848400E}">
            <xm:f>学校14頁!$O$17</xm:f>
            <x14:dxf>
              <fill>
                <patternFill>
                  <bgColor rgb="FFFF0000"/>
                </patternFill>
              </fill>
            </x14:dxf>
          </x14:cfRule>
          <xm:sqref>E5</xm:sqref>
        </x14:conditionalFormatting>
        <x14:conditionalFormatting xmlns:xm="http://schemas.microsoft.com/office/excel/2006/main">
          <x14:cfRule type="expression" priority="29" id="{D814ADC5-3607-49EF-B966-15CA30E6B475}">
            <xm:f>$E$12&gt;学校14頁!$O$17</xm:f>
            <x14:dxf>
              <fill>
                <patternFill>
                  <bgColor rgb="FFFF0000"/>
                </patternFill>
              </fill>
            </x14:dxf>
          </x14:cfRule>
          <xm:sqref>E12</xm:sqref>
        </x14:conditionalFormatting>
        <x14:conditionalFormatting xmlns:xm="http://schemas.microsoft.com/office/excel/2006/main">
          <x14:cfRule type="expression" priority="37" id="{E133B71E-35EF-412E-81AB-D9DC61D5F462}">
            <xm:f>学校14頁!$O$17&gt;0</xm:f>
            <x14:dxf>
              <fill>
                <patternFill>
                  <bgColor rgb="FFFFFF99"/>
                </patternFill>
              </fill>
            </x14:dxf>
          </x14:cfRule>
          <xm:sqref>E12:E13 E3:E4</xm:sqref>
        </x14:conditionalFormatting>
        <x14:conditionalFormatting xmlns:xm="http://schemas.microsoft.com/office/excel/2006/main">
          <x14:cfRule type="cellIs" priority="31" operator="greaterThan" id="{430B3654-930B-4FFA-A3DE-72AA38CF132F}">
            <xm:f>学校16頁!$H$7</xm:f>
            <x14:dxf>
              <fill>
                <patternFill>
                  <bgColor rgb="FFFF0000"/>
                </patternFill>
              </fill>
            </x14:dxf>
          </x14:cfRule>
          <xm:sqref>E13</xm:sqref>
        </x14:conditionalFormatting>
        <x14:conditionalFormatting xmlns:xm="http://schemas.microsoft.com/office/excel/2006/main">
          <x14:cfRule type="cellIs" priority="17" operator="greaterThan" id="{8DA6D442-1A9D-4E5F-95D6-1406248D0F43}">
            <xm:f>学校14頁!$O$17</xm:f>
            <x14:dxf>
              <fill>
                <patternFill>
                  <bgColor rgb="FFFF0000"/>
                </patternFill>
              </fill>
            </x14:dxf>
          </x14:cfRule>
          <xm:sqref>E20</xm:sqref>
        </x14:conditionalFormatting>
        <x14:conditionalFormatting xmlns:xm="http://schemas.microsoft.com/office/excel/2006/main">
          <x14:cfRule type="expression" priority="27" id="{4608A706-8E2F-4721-89FC-9A6011C68084}">
            <xm:f>学校14頁!$O$17&gt;0</xm:f>
            <x14:dxf>
              <fill>
                <patternFill>
                  <bgColor rgb="FFFFFF99"/>
                </patternFill>
              </fill>
            </x14:dxf>
          </x14:cfRule>
          <xm:sqref>E20:E37</xm:sqref>
        </x14:conditionalFormatting>
        <x14:conditionalFormatting xmlns:xm="http://schemas.microsoft.com/office/excel/2006/main">
          <x14:cfRule type="cellIs" priority="4" operator="greaterThan" id="{2E84FD76-3DE6-423C-903D-712257548D1F}">
            <xm:f>学校16頁!H8</xm:f>
            <x14:dxf>
              <fill>
                <patternFill>
                  <bgColor rgb="FFFF0000"/>
                </patternFill>
              </fill>
            </x14:dxf>
          </x14:cfRule>
          <xm:sqref>E26 E29</xm:sqref>
        </x14:conditionalFormatting>
        <x14:conditionalFormatting xmlns:xm="http://schemas.microsoft.com/office/excel/2006/main">
          <x14:cfRule type="cellIs" priority="2" operator="greaterThan" id="{37A4EBC9-3E57-4545-9FDC-07C618B73D77}">
            <xm:f>学校16頁!$H$20</xm:f>
            <x14:dxf>
              <fill>
                <patternFill>
                  <bgColor rgb="FFFF0000"/>
                </patternFill>
              </fill>
            </x14:dxf>
          </x14:cfRule>
          <xm:sqref>E32</xm:sqref>
        </x14:conditionalFormatting>
        <x14:conditionalFormatting xmlns:xm="http://schemas.microsoft.com/office/excel/2006/main">
          <x14:cfRule type="expression" priority="1" id="{E1F350F9-4A30-4D57-82A1-79E1B0E44E3C}">
            <xm:f>$E$35&gt;SUM(学校16頁!$H$14,学校16頁!$H$16,学校16頁!$H$18,学校16頁!$H$23)</xm:f>
            <x14:dxf>
              <fill>
                <patternFill>
                  <bgColor rgb="FFFF0000"/>
                </patternFill>
              </fill>
            </x14:dxf>
          </x14:cfRule>
          <xm:sqref>E35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CFF"/>
    <pageSetUpPr fitToPage="1"/>
  </sheetPr>
  <dimension ref="A1:T13"/>
  <sheetViews>
    <sheetView showGridLines="0" view="pageBreakPreview" zoomScaleNormal="100" zoomScaleSheetLayoutView="100" workbookViewId="0">
      <selection activeCell="H1" sqref="H1"/>
    </sheetView>
  </sheetViews>
  <sheetFormatPr defaultColWidth="9" defaultRowHeight="10.8"/>
  <cols>
    <col min="1" max="1" width="12.6640625" style="1" customWidth="1"/>
    <col min="2" max="2" width="33.33203125" style="1" customWidth="1"/>
    <col min="3" max="4" width="22.6640625" style="1" customWidth="1"/>
    <col min="5" max="6" width="20.6640625" style="1" customWidth="1"/>
    <col min="7" max="7" width="14.6640625" style="1" customWidth="1"/>
    <col min="8" max="8" width="8.6640625" style="1" customWidth="1"/>
    <col min="9" max="9" width="3.109375" style="1" customWidth="1"/>
    <col min="10" max="13" width="5.6640625" style="1" customWidth="1"/>
    <col min="14" max="14" width="8.44140625" style="1" customWidth="1"/>
    <col min="15" max="20" width="5.6640625" style="1" customWidth="1"/>
    <col min="21" max="21" width="9" style="1" customWidth="1"/>
    <col min="22" max="16384" width="9" style="1"/>
  </cols>
  <sheetData>
    <row r="1" spans="1:20" ht="19.5" customHeight="1">
      <c r="A1" s="18" t="s">
        <v>110168</v>
      </c>
      <c r="Q1" s="1" t="s">
        <v>109916</v>
      </c>
    </row>
    <row r="2" spans="1:20" ht="19.5" customHeight="1">
      <c r="A2" s="18" t="s">
        <v>110895</v>
      </c>
      <c r="D2" s="32"/>
      <c r="J2" s="49" t="str">
        <f>IF(SUM(Q12)&gt;0,T12,"")</f>
        <v/>
      </c>
      <c r="K2" s="76"/>
      <c r="N2" s="1" t="s">
        <v>6233</v>
      </c>
      <c r="Q2" s="716" t="s">
        <v>110169</v>
      </c>
      <c r="R2" s="716" t="s">
        <v>701</v>
      </c>
      <c r="S2" s="716" t="s">
        <v>703</v>
      </c>
    </row>
    <row r="3" spans="1:20" ht="27" customHeight="1" thickBot="1">
      <c r="A3" s="1581" t="s">
        <v>109501</v>
      </c>
      <c r="B3" s="1582"/>
      <c r="C3" s="1060" t="s">
        <v>110170</v>
      </c>
      <c r="D3" s="1060" t="s">
        <v>110171</v>
      </c>
      <c r="J3" s="49" t="str">
        <f>IF(SUM(Q13)&gt;0,T13,"")</f>
        <v/>
      </c>
      <c r="N3" s="1" t="s">
        <v>294</v>
      </c>
      <c r="O3" s="1">
        <f>IF(基本情報!T13=1,1,0)</f>
        <v>0</v>
      </c>
      <c r="Q3" s="949">
        <f>IF(AND(O3&gt;0,C4=""),1,0)</f>
        <v>0</v>
      </c>
      <c r="R3" s="971">
        <f>IF(AND(O3&gt;0,C5=""),1,0)</f>
        <v>0</v>
      </c>
      <c r="S3" s="972">
        <f>IF(AND(O3&gt;0,C6=""),1,0)</f>
        <v>0</v>
      </c>
      <c r="T3" s="1" t="s">
        <v>110172</v>
      </c>
    </row>
    <row r="4" spans="1:20" ht="21.9" customHeight="1" thickTop="1" thickBot="1">
      <c r="A4" s="1581" t="s">
        <v>110173</v>
      </c>
      <c r="B4" s="1583"/>
      <c r="C4" s="1074"/>
      <c r="D4" s="1074"/>
      <c r="H4" s="406" t="str">
        <f>IF(AND(J2="",J3="",J4="",J5="",J7=""),"","エラー")</f>
        <v/>
      </c>
      <c r="J4" s="49" t="str">
        <f>IF(SUM(Q3:S3)&gt;0,T3,"")</f>
        <v/>
      </c>
      <c r="N4" s="1" t="s">
        <v>15</v>
      </c>
      <c r="O4" s="1">
        <f>IF(基本情報!T13=2,1,0)</f>
        <v>0</v>
      </c>
      <c r="Q4" s="968">
        <f>IF(AND(O4&gt;0,D4=""),1,0)</f>
        <v>0</v>
      </c>
      <c r="R4" s="988">
        <f>IF(AND(O4&gt;0,D5=""),1,0)</f>
        <v>0</v>
      </c>
      <c r="S4" s="970">
        <f>IF(AND(O4&gt;0,D6=""),1,0)</f>
        <v>0</v>
      </c>
      <c r="T4" s="1" t="s">
        <v>110174</v>
      </c>
    </row>
    <row r="5" spans="1:20" ht="21.9" customHeight="1" thickTop="1">
      <c r="A5" s="2116" t="s">
        <v>110175</v>
      </c>
      <c r="B5" s="1075" t="s">
        <v>110176</v>
      </c>
      <c r="C5" s="1076"/>
      <c r="D5" s="1076"/>
      <c r="J5" s="49" t="str">
        <f>IF(SUM(Q4:S5)&gt;0,T4,"")</f>
        <v/>
      </c>
      <c r="L5" s="120"/>
      <c r="M5" s="120"/>
      <c r="N5" s="1" t="s">
        <v>109930</v>
      </c>
      <c r="O5" s="1">
        <f>IF(基本情報!T13=3,1,0)</f>
        <v>0</v>
      </c>
      <c r="Q5" s="193">
        <f>IF(AND(O5&gt;0,D4=""),1,0)</f>
        <v>0</v>
      </c>
      <c r="R5" s="194">
        <f>IF(AND(O5&gt;0,D5=""),1,0)</f>
        <v>0</v>
      </c>
      <c r="S5" s="195">
        <f>IF(AND(O5&gt;0,D6=""),1,0)</f>
        <v>0</v>
      </c>
    </row>
    <row r="6" spans="1:20" ht="21.9" customHeight="1">
      <c r="A6" s="2117"/>
      <c r="B6" s="1077" t="s">
        <v>703</v>
      </c>
      <c r="C6" s="1078"/>
      <c r="D6" s="1078"/>
      <c r="J6" s="192" t="str">
        <f>IF(O6=1,T6,"")</f>
        <v/>
      </c>
      <c r="L6" s="120"/>
      <c r="M6" s="120"/>
      <c r="N6" s="1" t="s">
        <v>109932</v>
      </c>
      <c r="O6" s="1">
        <f>IF(基本情報!T13=4,1,0)</f>
        <v>0</v>
      </c>
      <c r="T6" s="1" t="s">
        <v>109933</v>
      </c>
    </row>
    <row r="7" spans="1:20" ht="21.75" customHeight="1">
      <c r="A7" s="2078"/>
      <c r="B7" s="939" t="s">
        <v>149</v>
      </c>
      <c r="C7" s="958">
        <f>SUM(C5:C6)</f>
        <v>0</v>
      </c>
      <c r="D7" s="958">
        <f>SUM(D5:D6)</f>
        <v>0</v>
      </c>
      <c r="J7" s="49" t="str">
        <f>IF(SUM(Q9:R9)&gt;0,T9,"")</f>
        <v/>
      </c>
      <c r="L7" s="120"/>
      <c r="M7" s="120"/>
      <c r="N7" s="120"/>
    </row>
    <row r="8" spans="1:20" ht="41.25" customHeight="1">
      <c r="A8" s="712" t="s">
        <v>109554</v>
      </c>
      <c r="B8" s="1881" t="s">
        <v>110177</v>
      </c>
      <c r="C8" s="1566"/>
      <c r="D8" s="1566"/>
      <c r="E8" s="1566"/>
      <c r="F8" s="1566"/>
      <c r="G8" s="1566"/>
      <c r="H8" s="709"/>
      <c r="Q8" s="716" t="s">
        <v>294</v>
      </c>
      <c r="R8" s="716" t="s">
        <v>285</v>
      </c>
    </row>
    <row r="9" spans="1:20" ht="17.25" customHeight="1">
      <c r="A9" s="713" t="s">
        <v>109610</v>
      </c>
      <c r="B9" s="1881" t="s">
        <v>110178</v>
      </c>
      <c r="C9" s="1566"/>
      <c r="D9" s="1566"/>
      <c r="E9" s="1566"/>
      <c r="F9" s="1566"/>
      <c r="G9" s="1566"/>
      <c r="I9" s="709"/>
      <c r="J9" s="46"/>
      <c r="Q9" s="949">
        <f>IF(AND(C4=0,C7&gt;0),1,0)</f>
        <v>0</v>
      </c>
      <c r="R9" s="972">
        <f>IF(AND(D4=0,D7&gt;0),1,0)</f>
        <v>0</v>
      </c>
      <c r="T9" s="1" t="s">
        <v>110179</v>
      </c>
    </row>
    <row r="10" spans="1:20" ht="38.25" customHeight="1">
      <c r="A10" s="712" t="s">
        <v>109612</v>
      </c>
      <c r="B10" s="1881" t="s">
        <v>110180</v>
      </c>
      <c r="C10" s="1566"/>
      <c r="D10" s="1566"/>
      <c r="E10" s="1566"/>
      <c r="F10" s="1566"/>
      <c r="G10" s="1566"/>
      <c r="H10" s="709"/>
    </row>
    <row r="11" spans="1:20" ht="17.25" customHeight="1">
      <c r="A11" s="713" t="s">
        <v>109614</v>
      </c>
      <c r="B11" s="1881" t="s">
        <v>110181</v>
      </c>
      <c r="C11" s="1566"/>
      <c r="D11" s="1566"/>
      <c r="E11" s="1566"/>
      <c r="F11" s="1566"/>
      <c r="G11" s="1566"/>
      <c r="I11" s="709"/>
      <c r="Q11" s="1" t="s">
        <v>109936</v>
      </c>
    </row>
    <row r="12" spans="1:20" ht="24" customHeight="1">
      <c r="A12" s="713"/>
      <c r="Q12" s="975">
        <f>IF(AND(基本情報!$T$13&gt;1,MAX(C4:C6)&gt;0),1,0)</f>
        <v>0</v>
      </c>
      <c r="T12" s="1" t="s">
        <v>109942</v>
      </c>
    </row>
    <row r="13" spans="1:20">
      <c r="Q13" s="747">
        <f>IF(AND(基本情報!$T$13=1,MAX(D4:D6)&gt;0),1,0)</f>
        <v>0</v>
      </c>
      <c r="T13" s="1" t="s">
        <v>109943</v>
      </c>
    </row>
  </sheetData>
  <sheetProtection selectLockedCells="1"/>
  <mergeCells count="7">
    <mergeCell ref="B10:G10"/>
    <mergeCell ref="B11:G11"/>
    <mergeCell ref="A3:B3"/>
    <mergeCell ref="A4:B4"/>
    <mergeCell ref="A5:A7"/>
    <mergeCell ref="B8:G8"/>
    <mergeCell ref="B9:G9"/>
  </mergeCells>
  <phoneticPr fontId="9"/>
  <conditionalFormatting sqref="C4">
    <cfRule type="expression" dxfId="198" priority="8">
      <formula>$Q$3&gt;0</formula>
    </cfRule>
  </conditionalFormatting>
  <conditionalFormatting sqref="C5">
    <cfRule type="expression" dxfId="196" priority="4">
      <formula>$R$3&gt;0</formula>
    </cfRule>
  </conditionalFormatting>
  <conditionalFormatting sqref="C6">
    <cfRule type="expression" dxfId="195" priority="3">
      <formula>$S$3&gt;0</formula>
    </cfRule>
  </conditionalFormatting>
  <conditionalFormatting sqref="C7">
    <cfRule type="expression" dxfId="194" priority="7">
      <formula>$Q$9&gt;0</formula>
    </cfRule>
  </conditionalFormatting>
  <conditionalFormatting sqref="D4">
    <cfRule type="expression" dxfId="193" priority="6">
      <formula>SUM($Q$4:$Q$5)&gt;0</formula>
    </cfRule>
  </conditionalFormatting>
  <conditionalFormatting sqref="D5">
    <cfRule type="expression" dxfId="191" priority="2">
      <formula>SUM($R$4:$R$5)&gt;0</formula>
    </cfRule>
  </conditionalFormatting>
  <conditionalFormatting sqref="D6">
    <cfRule type="expression" dxfId="190" priority="1">
      <formula>SUM($S$4:$S$5)&gt;0</formula>
    </cfRule>
  </conditionalFormatting>
  <conditionalFormatting sqref="D7">
    <cfRule type="expression" dxfId="189" priority="5">
      <formula>$R$9&gt;0</formula>
    </cfRule>
  </conditionalFormatting>
  <dataValidations count="1">
    <dataValidation type="whole" operator="greaterThanOrEqual" allowBlank="1" showInputMessage="1" showErrorMessage="1" error="整数以外は入力できません。" sqref="C4:D6" xr:uid="{00000000-0002-0000-1400-000000000000}">
      <formula1>0</formula1>
    </dataValidation>
  </dataValidations>
  <pageMargins left="0.59055118110236227" right="0.59055118110236227" top="0.39370078740157483" bottom="0.39370078740157483" header="0.51181102362204722" footer="0.27559055118110237"/>
  <pageSetup paperSize="9" scale="92" orientation="landscape" r:id="rId1"/>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467" id="{BCC080D2-CD10-45E9-A8FA-EC927970EDD6}">
            <xm:f>基本情報!$T$13=1</xm:f>
            <x14:dxf>
              <fill>
                <patternFill>
                  <bgColor rgb="FFFFFF99"/>
                </patternFill>
              </fill>
            </x14:dxf>
          </x14:cfRule>
          <xm:sqref>C4:C6</xm:sqref>
        </x14:conditionalFormatting>
        <x14:conditionalFormatting xmlns:xm="http://schemas.microsoft.com/office/excel/2006/main">
          <x14:cfRule type="expression" priority="468" id="{B6D49B00-2814-4F6F-BBE0-DD5C46813F4B}">
            <xm:f>OR(基本情報!$T$13=2,基本情報!$T$13=3,基本情報!$T$13=4)</xm:f>
            <x14:dxf>
              <fill>
                <patternFill>
                  <bgColor rgb="FFFFFF99"/>
                </patternFill>
              </fill>
            </x14:dxf>
          </x14:cfRule>
          <xm:sqref>D4:D6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0">
    <tabColor rgb="FFCCECFF"/>
    <pageSetUpPr fitToPage="1"/>
  </sheetPr>
  <dimension ref="A1:AO69"/>
  <sheetViews>
    <sheetView showGridLines="0" view="pageBreakPreview" topLeftCell="A10" zoomScaleNormal="85" zoomScaleSheetLayoutView="100" workbookViewId="0">
      <selection activeCell="C11" sqref="C11"/>
    </sheetView>
  </sheetViews>
  <sheetFormatPr defaultColWidth="9" defaultRowHeight="10.8"/>
  <cols>
    <col min="1" max="1" width="3" style="1" customWidth="1"/>
    <col min="2" max="2" width="10.6640625" style="1" customWidth="1"/>
    <col min="3" max="6" width="8.33203125" style="1" customWidth="1"/>
    <col min="7" max="8" width="7.88671875" style="1" customWidth="1"/>
    <col min="9" max="9" width="8.33203125" style="1" customWidth="1"/>
    <col min="10" max="11" width="7.88671875" style="1" customWidth="1"/>
    <col min="12" max="12" width="7.33203125" style="1" customWidth="1"/>
    <col min="13" max="18" width="8.33203125" style="1" customWidth="1"/>
    <col min="19" max="20" width="7.88671875" style="1" customWidth="1"/>
    <col min="21" max="21" width="8.33203125" style="1" customWidth="1"/>
    <col min="22" max="23" width="7.88671875" style="1" customWidth="1"/>
    <col min="24" max="26" width="8.33203125" style="1" customWidth="1"/>
    <col min="27" max="31" width="10.6640625" style="1" customWidth="1"/>
    <col min="32" max="32" width="8.44140625" style="1" hidden="1" customWidth="1"/>
    <col min="33" max="33" width="11.109375" style="1" hidden="1" customWidth="1"/>
    <col min="34" max="34" width="7.109375" style="1" hidden="1" customWidth="1"/>
    <col min="35" max="37" width="10.6640625" style="1" hidden="1" customWidth="1"/>
    <col min="38" max="38" width="2.33203125" style="1" hidden="1" customWidth="1"/>
    <col min="39" max="39" width="10.6640625" style="1" hidden="1" customWidth="1"/>
    <col min="40" max="40" width="7.6640625" style="1" customWidth="1"/>
    <col min="41" max="41" width="5.109375" style="1" customWidth="1"/>
    <col min="42" max="16384" width="9" style="1"/>
  </cols>
  <sheetData>
    <row r="1" spans="1:41" s="36" customFormat="1" ht="18" customHeight="1" thickTop="1" thickBot="1">
      <c r="A1" s="19"/>
      <c r="C1" s="19"/>
      <c r="D1" s="19"/>
      <c r="O1" s="19"/>
      <c r="P1" s="19"/>
      <c r="X1" s="167"/>
      <c r="Y1" s="167"/>
      <c r="Z1" s="409" t="str">
        <f>IF(AND(AA1="",AA2="",AA3="",AA4="",AA5=""),"","エラー")</f>
        <v/>
      </c>
      <c r="AA1" s="49" t="str">
        <f>IF(SUM(AI8)&gt;0,AI11,"")</f>
        <v/>
      </c>
      <c r="AE1" s="106"/>
      <c r="AJ1" s="89"/>
    </row>
    <row r="2" spans="1:41" s="36" customFormat="1" ht="18" customHeight="1" thickTop="1">
      <c r="A2" s="19" t="s">
        <v>110182</v>
      </c>
      <c r="C2" s="19"/>
      <c r="D2" s="19"/>
      <c r="O2" s="19"/>
      <c r="P2" s="19"/>
      <c r="Y2" s="167"/>
      <c r="AA2" s="49" t="str">
        <f>IF(SUM(AJ8:AJ10)&gt;0,AJ12,"")</f>
        <v/>
      </c>
      <c r="AE2" s="106"/>
      <c r="AJ2" s="89"/>
    </row>
    <row r="3" spans="1:41" s="37" customFormat="1" ht="18" customHeight="1">
      <c r="AA3" s="49" t="str">
        <f>IF(SUM(AK8:AK10)&gt;0,AK13,"")</f>
        <v/>
      </c>
    </row>
    <row r="4" spans="1:41" s="50" customFormat="1" ht="18" customHeight="1">
      <c r="A4" s="58" t="s">
        <v>109967</v>
      </c>
      <c r="B4" s="58"/>
      <c r="C4" s="58"/>
      <c r="D4" s="58"/>
      <c r="E4" s="58"/>
      <c r="F4" s="58"/>
      <c r="G4" s="58"/>
      <c r="H4" s="58"/>
      <c r="I4" s="58"/>
      <c r="J4" s="58"/>
      <c r="K4" s="58"/>
      <c r="L4" s="58"/>
      <c r="M4" s="58"/>
      <c r="N4" s="58"/>
      <c r="O4" s="58"/>
      <c r="P4" s="58"/>
      <c r="Q4" s="58"/>
      <c r="R4" s="58"/>
      <c r="S4" s="58"/>
      <c r="T4" s="58"/>
      <c r="U4" s="58"/>
      <c r="V4" s="58"/>
      <c r="W4" s="58"/>
      <c r="X4" s="58"/>
      <c r="Y4" s="58"/>
      <c r="Z4" s="235" t="s">
        <v>109499</v>
      </c>
      <c r="AA4" s="49" t="str">
        <f>IF(SUM(AG8:AG19)&gt;0,AG20,"")</f>
        <v/>
      </c>
    </row>
    <row r="5" spans="1:41" s="37" customFormat="1" ht="18.75" customHeight="1">
      <c r="A5" s="26"/>
      <c r="B5" s="2033" t="s">
        <v>109968</v>
      </c>
      <c r="C5" s="1512" t="s">
        <v>461</v>
      </c>
      <c r="D5" s="1513"/>
      <c r="E5" s="1513"/>
      <c r="F5" s="1513"/>
      <c r="G5" s="1513"/>
      <c r="H5" s="1513"/>
      <c r="I5" s="1513"/>
      <c r="J5" s="1513"/>
      <c r="K5" s="1513"/>
      <c r="L5" s="1513"/>
      <c r="M5" s="1513"/>
      <c r="N5" s="1513"/>
      <c r="O5" s="2036" t="s">
        <v>464</v>
      </c>
      <c r="P5" s="1513"/>
      <c r="Q5" s="1513"/>
      <c r="R5" s="1513"/>
      <c r="S5" s="1513"/>
      <c r="T5" s="1513"/>
      <c r="U5" s="1513"/>
      <c r="V5" s="1513"/>
      <c r="W5" s="1513"/>
      <c r="X5" s="1513"/>
      <c r="Y5" s="1513"/>
      <c r="Z5" s="1514"/>
      <c r="AA5" s="49" t="str">
        <f>IF(SUM(AM8)&gt;0,AM14,"")</f>
        <v/>
      </c>
      <c r="AC5" s="36"/>
      <c r="AD5" s="36"/>
      <c r="AE5" s="36"/>
    </row>
    <row r="6" spans="1:41" s="37" customFormat="1" ht="25.5" customHeight="1">
      <c r="A6" s="26"/>
      <c r="B6" s="2034"/>
      <c r="C6" s="1001" t="s">
        <v>434</v>
      </c>
      <c r="D6" s="1001" t="s">
        <v>109969</v>
      </c>
      <c r="E6" s="2012" t="s">
        <v>110183</v>
      </c>
      <c r="F6" s="2013"/>
      <c r="G6" s="2013"/>
      <c r="H6" s="2013"/>
      <c r="I6" s="2013"/>
      <c r="J6" s="2013"/>
      <c r="K6" s="2013"/>
      <c r="L6" s="1002"/>
      <c r="M6" s="1001" t="s">
        <v>147</v>
      </c>
      <c r="N6" s="1003" t="s">
        <v>125</v>
      </c>
      <c r="O6" s="1004" t="s">
        <v>434</v>
      </c>
      <c r="P6" s="1001" t="s">
        <v>109969</v>
      </c>
      <c r="Q6" s="2012" t="s">
        <v>110183</v>
      </c>
      <c r="R6" s="2013"/>
      <c r="S6" s="2013"/>
      <c r="T6" s="2013"/>
      <c r="U6" s="2013"/>
      <c r="V6" s="2013"/>
      <c r="W6" s="2013"/>
      <c r="X6" s="1002"/>
      <c r="Y6" s="1001" t="s">
        <v>147</v>
      </c>
      <c r="Z6" s="1006" t="s">
        <v>125</v>
      </c>
      <c r="AA6" s="26"/>
      <c r="AM6" s="420" t="s">
        <v>109514</v>
      </c>
    </row>
    <row r="7" spans="1:41" s="37" customFormat="1" ht="18.75" customHeight="1">
      <c r="A7" s="26"/>
      <c r="B7" s="2034"/>
      <c r="C7" s="752"/>
      <c r="D7" s="95"/>
      <c r="E7" s="752"/>
      <c r="F7" s="2049" t="s">
        <v>110184</v>
      </c>
      <c r="G7" s="2049" t="s">
        <v>110185</v>
      </c>
      <c r="H7" s="2049" t="s">
        <v>110186</v>
      </c>
      <c r="I7" s="2016" t="s">
        <v>109972</v>
      </c>
      <c r="J7" s="1007"/>
      <c r="K7" s="1079"/>
      <c r="L7" s="1080"/>
      <c r="M7" s="531"/>
      <c r="N7" s="107"/>
      <c r="O7" s="532"/>
      <c r="P7" s="755"/>
      <c r="Q7" s="738"/>
      <c r="R7" s="2016" t="s">
        <v>110184</v>
      </c>
      <c r="S7" s="2016" t="s">
        <v>110185</v>
      </c>
      <c r="T7" s="2016" t="s">
        <v>110186</v>
      </c>
      <c r="U7" s="2016" t="s">
        <v>109972</v>
      </c>
      <c r="V7" s="1003"/>
      <c r="W7" s="1081"/>
      <c r="X7" s="1082"/>
      <c r="Y7" s="172"/>
      <c r="Z7" s="97"/>
      <c r="AA7" s="26"/>
      <c r="AE7" s="123"/>
      <c r="AG7" s="37" t="s">
        <v>109978</v>
      </c>
      <c r="AI7" s="21" t="s">
        <v>109512</v>
      </c>
      <c r="AJ7" s="1" t="s">
        <v>110187</v>
      </c>
      <c r="AK7" s="1" t="s">
        <v>110188</v>
      </c>
      <c r="AM7" s="418" t="s">
        <v>109500</v>
      </c>
    </row>
    <row r="8" spans="1:41" s="37" customFormat="1" ht="17.25" customHeight="1">
      <c r="A8" s="26"/>
      <c r="B8" s="2034"/>
      <c r="C8" s="98"/>
      <c r="D8" s="99"/>
      <c r="E8" s="752"/>
      <c r="F8" s="2122"/>
      <c r="G8" s="2122"/>
      <c r="H8" s="2122"/>
      <c r="I8" s="2017"/>
      <c r="J8" s="2124" t="s">
        <v>109973</v>
      </c>
      <c r="K8" s="544"/>
      <c r="L8" s="533"/>
      <c r="M8" s="531"/>
      <c r="N8" s="766"/>
      <c r="O8" s="534"/>
      <c r="P8" s="535"/>
      <c r="Q8" s="738"/>
      <c r="R8" s="2017"/>
      <c r="S8" s="2017"/>
      <c r="T8" s="2017"/>
      <c r="U8" s="2017"/>
      <c r="V8" s="2118" t="s">
        <v>109973</v>
      </c>
      <c r="W8" s="504"/>
      <c r="X8" s="498"/>
      <c r="Y8" s="172"/>
      <c r="Z8" s="100"/>
      <c r="AA8" s="26"/>
      <c r="AE8" s="123"/>
      <c r="AF8" s="60" t="s">
        <v>110189</v>
      </c>
      <c r="AG8" s="1083">
        <f>IF(AND(E11&gt;=F11,E11&gt;=G11,E11&gt;=H11,E11&gt;=I11,I11&gt;=J11,J11&gt;=K11,K11&gt;=L11),0,1)</f>
        <v>0</v>
      </c>
      <c r="AI8" s="1037">
        <f>IF(AND(AND(基本情報!$D$12&lt;&gt;"高等学校",基本情報!$D$12&lt;&gt;"中等教育学校"),MAX(C11:M15,O11:Y15)&gt;0),1,0)</f>
        <v>0</v>
      </c>
      <c r="AJ8" s="1037">
        <f>IF(AND(AND(基本情報!$E$26&lt;&gt;"全日制",基本情報!$E$26&lt;&gt;"全定併置",基本情報!$E$26&lt;&gt;"全通併置",基本情報!$E$26&lt;&gt;"全定通併置"),MAX(C11:M15)&gt;0),1,0)</f>
        <v>0</v>
      </c>
      <c r="AK8" s="1037">
        <f>IF(AND(AND(基本情報!$E$27&lt;&gt;"学年制",基本情報!$E$27&lt;&gt;"学年制と単位制を併置"),MAX(C11:M13,O11:Y14)&gt;0),1,0)</f>
        <v>0</v>
      </c>
      <c r="AM8" s="1037">
        <f>IF(AND(基本情報!$D$12="中等教育学校",学校４頁!AJ19="在籍児童生徒なし",MAX(C11:M15,O11:Y15)&gt;0),1,0)</f>
        <v>0</v>
      </c>
    </row>
    <row r="9" spans="1:41" s="37" customFormat="1" ht="17.25" customHeight="1">
      <c r="A9" s="26"/>
      <c r="B9" s="2034"/>
      <c r="C9" s="98"/>
      <c r="D9" s="99"/>
      <c r="E9" s="752"/>
      <c r="F9" s="2122"/>
      <c r="G9" s="2122"/>
      <c r="H9" s="2122"/>
      <c r="I9" s="2017"/>
      <c r="J9" s="2032"/>
      <c r="K9" s="2124" t="s">
        <v>109974</v>
      </c>
      <c r="L9" s="545"/>
      <c r="M9" s="531"/>
      <c r="N9" s="766"/>
      <c r="O9" s="534"/>
      <c r="P9" s="535"/>
      <c r="Q9" s="738"/>
      <c r="R9" s="2017"/>
      <c r="S9" s="2017"/>
      <c r="T9" s="2017"/>
      <c r="U9" s="2017"/>
      <c r="V9" s="2023"/>
      <c r="W9" s="2118" t="s">
        <v>109974</v>
      </c>
      <c r="X9" s="505"/>
      <c r="Y9" s="172"/>
      <c r="Z9" s="100"/>
      <c r="AA9" s="26"/>
      <c r="AE9" s="123"/>
      <c r="AF9" s="60"/>
      <c r="AG9" s="174"/>
      <c r="AJ9" s="1037"/>
      <c r="AK9" s="1037"/>
    </row>
    <row r="10" spans="1:41" s="37" customFormat="1" ht="63" customHeight="1">
      <c r="A10" s="26"/>
      <c r="B10" s="2035"/>
      <c r="C10" s="1013"/>
      <c r="D10" s="1014"/>
      <c r="E10" s="1013"/>
      <c r="F10" s="2123"/>
      <c r="G10" s="2123"/>
      <c r="H10" s="2123"/>
      <c r="I10" s="2018"/>
      <c r="J10" s="2125"/>
      <c r="K10" s="2020"/>
      <c r="L10" s="1084" t="s">
        <v>109975</v>
      </c>
      <c r="M10" s="536"/>
      <c r="N10" s="767"/>
      <c r="O10" s="537"/>
      <c r="P10" s="1016"/>
      <c r="Q10" s="1017"/>
      <c r="R10" s="2018"/>
      <c r="S10" s="2018"/>
      <c r="T10" s="2018"/>
      <c r="U10" s="2018"/>
      <c r="V10" s="2119"/>
      <c r="W10" s="2022"/>
      <c r="X10" s="1085" t="s">
        <v>109975</v>
      </c>
      <c r="Y10" s="173"/>
      <c r="Z10" s="1019"/>
      <c r="AA10" s="26"/>
      <c r="AF10" s="60" t="s">
        <v>110190</v>
      </c>
      <c r="AG10" s="174">
        <f>IF(AND(E12&gt;=F12,E12&gt;=G12,E12&gt;=H12,E12&gt;=I12,I12&gt;=J12,J12&gt;=K12,K12&gt;=L12),0,1)</f>
        <v>0</v>
      </c>
      <c r="AJ10" s="1037">
        <f>IF(AND(AND(基本情報!$E$26&lt;&gt;"定時制",基本情報!$E$26&lt;&gt;"定通併置",基本情報!$E$26&lt;&gt;"全定併置",基本情報!$E$26&lt;&gt;"全定通併置"),MAX(O11:Y15)&gt;0),1,0)</f>
        <v>0</v>
      </c>
      <c r="AK10" s="1037">
        <f>IF(AND(AND(基本情報!$E$27&lt;&gt;"単位制",基本情報!$E$27&lt;&gt;"学年制と単位制を併置"),MAX(C15:M15,O15:Y15)&gt;0),1,0)</f>
        <v>0</v>
      </c>
    </row>
    <row r="11" spans="1:41" s="37" customFormat="1" ht="19.95" customHeight="1">
      <c r="A11" s="26"/>
      <c r="B11" s="1086" t="s">
        <v>109976</v>
      </c>
      <c r="C11" s="1425"/>
      <c r="D11" s="1425"/>
      <c r="E11" s="1426"/>
      <c r="F11" s="1427"/>
      <c r="G11" s="1427"/>
      <c r="H11" s="1427"/>
      <c r="I11" s="1428"/>
      <c r="J11" s="1429"/>
      <c r="K11" s="1430"/>
      <c r="L11" s="1425"/>
      <c r="M11" s="1431"/>
      <c r="N11" s="1087">
        <f>SUM(C11+D11+E11+M11)</f>
        <v>0</v>
      </c>
      <c r="O11" s="1450"/>
      <c r="P11" s="1425"/>
      <c r="Q11" s="1426"/>
      <c r="R11" s="1427"/>
      <c r="S11" s="1427"/>
      <c r="T11" s="1427"/>
      <c r="U11" s="1428"/>
      <c r="V11" s="1429"/>
      <c r="W11" s="1430"/>
      <c r="X11" s="1425"/>
      <c r="Y11" s="1425"/>
      <c r="Z11" s="1088">
        <f t="shared" ref="Z11:Z16" si="0">SUM(O11+P11+Q11+Y11)</f>
        <v>0</v>
      </c>
      <c r="AF11" s="60" t="s">
        <v>110191</v>
      </c>
      <c r="AG11" s="174">
        <f>IF(AND(E13&gt;=F13,E13&gt;=G13,E13&gt;=H13,E13&gt;=I13,I13&gt;=J13,J13&gt;=K13,K13&gt;=L13),0,1)</f>
        <v>0</v>
      </c>
      <c r="AI11" s="18" t="s">
        <v>110192</v>
      </c>
    </row>
    <row r="12" spans="1:41" s="37" customFormat="1" ht="19.95" customHeight="1">
      <c r="A12" s="26"/>
      <c r="B12" s="445" t="s">
        <v>109977</v>
      </c>
      <c r="C12" s="1432"/>
      <c r="D12" s="1432"/>
      <c r="E12" s="1433"/>
      <c r="F12" s="1434"/>
      <c r="G12" s="1434"/>
      <c r="H12" s="1434"/>
      <c r="I12" s="1434"/>
      <c r="J12" s="1435"/>
      <c r="K12" s="1436"/>
      <c r="L12" s="1432"/>
      <c r="M12" s="1437"/>
      <c r="N12" s="141">
        <f>SUM(C12+D12+E12+M12)</f>
        <v>0</v>
      </c>
      <c r="O12" s="1451"/>
      <c r="P12" s="1432"/>
      <c r="Q12" s="1433"/>
      <c r="R12" s="1434"/>
      <c r="S12" s="1434"/>
      <c r="T12" s="1434"/>
      <c r="U12" s="1434"/>
      <c r="V12" s="1435"/>
      <c r="W12" s="1436"/>
      <c r="X12" s="1432"/>
      <c r="Y12" s="1432"/>
      <c r="Z12" s="142">
        <f t="shared" si="0"/>
        <v>0</v>
      </c>
      <c r="AA12" s="26"/>
      <c r="AC12" s="49"/>
      <c r="AF12" s="60"/>
      <c r="AG12" s="174"/>
      <c r="AJ12" s="18" t="s">
        <v>110193</v>
      </c>
    </row>
    <row r="13" spans="1:41" s="37" customFormat="1" ht="19.95" customHeight="1">
      <c r="A13" s="26"/>
      <c r="B13" s="445" t="s">
        <v>109979</v>
      </c>
      <c r="C13" s="1432"/>
      <c r="D13" s="1432"/>
      <c r="E13" s="1433"/>
      <c r="F13" s="1434"/>
      <c r="G13" s="1434"/>
      <c r="H13" s="1434"/>
      <c r="I13" s="1434"/>
      <c r="J13" s="1435"/>
      <c r="K13" s="1436"/>
      <c r="L13" s="1432"/>
      <c r="M13" s="1437"/>
      <c r="N13" s="141">
        <f>SUM(C13+D13+E13+M13)</f>
        <v>0</v>
      </c>
      <c r="O13" s="1451"/>
      <c r="P13" s="1432"/>
      <c r="Q13" s="1433"/>
      <c r="R13" s="1434"/>
      <c r="S13" s="1434"/>
      <c r="T13" s="1434"/>
      <c r="U13" s="1434"/>
      <c r="V13" s="1435"/>
      <c r="W13" s="1436"/>
      <c r="X13" s="1432"/>
      <c r="Y13" s="1432"/>
      <c r="Z13" s="142">
        <f t="shared" si="0"/>
        <v>0</v>
      </c>
      <c r="AA13" s="26"/>
      <c r="AC13" s="49"/>
      <c r="AF13" s="60" t="s">
        <v>110194</v>
      </c>
      <c r="AG13" s="174">
        <f>IF(AND(E15&gt;=F15,E15&gt;=G15,E15&gt;=H15,E15&gt;=I15,I15&gt;=J15,J15&gt;=K15,K15&gt;=L15),0,1)</f>
        <v>0</v>
      </c>
      <c r="AK13" s="18" t="s">
        <v>110195</v>
      </c>
    </row>
    <row r="14" spans="1:41" s="37" customFormat="1" ht="19.95" customHeight="1">
      <c r="A14" s="26"/>
      <c r="B14" s="445" t="s">
        <v>110196</v>
      </c>
      <c r="C14" s="1438"/>
      <c r="D14" s="1438"/>
      <c r="E14" s="1439"/>
      <c r="F14" s="1440"/>
      <c r="G14" s="1440"/>
      <c r="H14" s="1440"/>
      <c r="I14" s="1440"/>
      <c r="J14" s="1441"/>
      <c r="K14" s="1442"/>
      <c r="L14" s="1438"/>
      <c r="M14" s="1443"/>
      <c r="N14" s="158"/>
      <c r="O14" s="1451"/>
      <c r="P14" s="1432"/>
      <c r="Q14" s="1433"/>
      <c r="R14" s="1434"/>
      <c r="S14" s="1434"/>
      <c r="T14" s="1434"/>
      <c r="U14" s="1434"/>
      <c r="V14" s="1435"/>
      <c r="W14" s="1436"/>
      <c r="X14" s="1432"/>
      <c r="Y14" s="1432"/>
      <c r="Z14" s="142">
        <f t="shared" si="0"/>
        <v>0</v>
      </c>
      <c r="AA14" s="26"/>
      <c r="AF14" s="60"/>
      <c r="AG14" s="174"/>
      <c r="AM14" s="1" t="s">
        <v>110197</v>
      </c>
    </row>
    <row r="15" spans="1:41" s="37" customFormat="1" ht="19.95" customHeight="1" thickBot="1">
      <c r="A15" s="26"/>
      <c r="B15" s="446" t="s">
        <v>110198</v>
      </c>
      <c r="C15" s="1444"/>
      <c r="D15" s="1444"/>
      <c r="E15" s="1445"/>
      <c r="F15" s="1446"/>
      <c r="G15" s="1446"/>
      <c r="H15" s="1446"/>
      <c r="I15" s="1446"/>
      <c r="J15" s="1447"/>
      <c r="K15" s="1448"/>
      <c r="L15" s="1444"/>
      <c r="M15" s="1449"/>
      <c r="N15" s="145">
        <f>SUM(C15+D15+E15+M15)</f>
        <v>0</v>
      </c>
      <c r="O15" s="1452"/>
      <c r="P15" s="1444"/>
      <c r="Q15" s="1445"/>
      <c r="R15" s="1446"/>
      <c r="S15" s="1446"/>
      <c r="T15" s="1446"/>
      <c r="U15" s="1446"/>
      <c r="V15" s="1447"/>
      <c r="W15" s="1448"/>
      <c r="X15" s="1444"/>
      <c r="Y15" s="1444"/>
      <c r="Z15" s="146">
        <f t="shared" si="0"/>
        <v>0</v>
      </c>
      <c r="AA15" s="26"/>
      <c r="AF15" s="60" t="s">
        <v>110199</v>
      </c>
      <c r="AG15" s="174">
        <f>IF(AND(Q11&gt;=R11,Q11&gt;=S11,Q11&gt;=T11,Q11&gt;=U11,U11&gt;=V11,V11&gt;=W11,W11&gt;=X11),0,1)</f>
        <v>0</v>
      </c>
      <c r="AH15" s="1"/>
      <c r="AI15" s="1"/>
      <c r="AJ15" s="1"/>
      <c r="AK15" s="1"/>
      <c r="AL15" s="1"/>
    </row>
    <row r="16" spans="1:41" s="37" customFormat="1" ht="19.95" customHeight="1" thickTop="1">
      <c r="A16" s="26"/>
      <c r="B16" s="1089" t="s">
        <v>149</v>
      </c>
      <c r="C16" s="168">
        <f t="shared" ref="C16:M16" si="1">SUM(C11:C15)</f>
        <v>0</v>
      </c>
      <c r="D16" s="168">
        <f t="shared" si="1"/>
        <v>0</v>
      </c>
      <c r="E16" s="1090">
        <f t="shared" si="1"/>
        <v>0</v>
      </c>
      <c r="F16" s="147">
        <f t="shared" si="1"/>
        <v>0</v>
      </c>
      <c r="G16" s="147">
        <f t="shared" si="1"/>
        <v>0</v>
      </c>
      <c r="H16" s="147">
        <f t="shared" si="1"/>
        <v>0</v>
      </c>
      <c r="I16" s="147">
        <f t="shared" si="1"/>
        <v>0</v>
      </c>
      <c r="J16" s="148">
        <f t="shared" si="1"/>
        <v>0</v>
      </c>
      <c r="K16" s="149">
        <f t="shared" si="1"/>
        <v>0</v>
      </c>
      <c r="L16" s="168">
        <f t="shared" si="1"/>
        <v>0</v>
      </c>
      <c r="M16" s="166">
        <f t="shared" si="1"/>
        <v>0</v>
      </c>
      <c r="N16" s="166">
        <f>SUM(C16+D16+E16+M16)</f>
        <v>0</v>
      </c>
      <c r="O16" s="143">
        <f t="shared" ref="O16:Y16" si="2">SUM(O11:O15)</f>
        <v>0</v>
      </c>
      <c r="P16" s="168">
        <f t="shared" si="2"/>
        <v>0</v>
      </c>
      <c r="Q16" s="1090">
        <f t="shared" si="2"/>
        <v>0</v>
      </c>
      <c r="R16" s="147">
        <f t="shared" si="2"/>
        <v>0</v>
      </c>
      <c r="S16" s="147">
        <f t="shared" si="2"/>
        <v>0</v>
      </c>
      <c r="T16" s="147">
        <f t="shared" si="2"/>
        <v>0</v>
      </c>
      <c r="U16" s="147">
        <f t="shared" si="2"/>
        <v>0</v>
      </c>
      <c r="V16" s="148">
        <f t="shared" si="2"/>
        <v>0</v>
      </c>
      <c r="W16" s="149">
        <f t="shared" si="2"/>
        <v>0</v>
      </c>
      <c r="X16" s="168">
        <f t="shared" si="2"/>
        <v>0</v>
      </c>
      <c r="Y16" s="168">
        <f t="shared" si="2"/>
        <v>0</v>
      </c>
      <c r="Z16" s="168">
        <f t="shared" si="0"/>
        <v>0</v>
      </c>
      <c r="AA16" s="26"/>
      <c r="AF16" s="60" t="s">
        <v>110200</v>
      </c>
      <c r="AG16" s="174">
        <f>IF(AND(Q12&gt;=R12,Q12&gt;=S12,Q12&gt;=T12,Q12&gt;=U12,U12&gt;=V12,V12&gt;=W12,W12&gt;=X12),0,1)</f>
        <v>0</v>
      </c>
      <c r="AH16" s="1"/>
      <c r="AI16" s="1"/>
      <c r="AJ16" s="1"/>
      <c r="AK16" s="1"/>
      <c r="AL16" s="1"/>
      <c r="AO16" s="1"/>
    </row>
    <row r="17" spans="1:41" s="37" customFormat="1" ht="12" customHeight="1">
      <c r="A17" s="26"/>
      <c r="B17" s="1883"/>
      <c r="C17" s="1883"/>
      <c r="D17" s="1883"/>
      <c r="E17" s="1883"/>
      <c r="F17" s="1883"/>
      <c r="G17" s="1883"/>
      <c r="H17" s="1883"/>
      <c r="I17" s="1883"/>
      <c r="J17" s="1883"/>
      <c r="K17" s="1883"/>
      <c r="L17" s="1883"/>
      <c r="M17" s="1883"/>
      <c r="N17" s="1883"/>
      <c r="O17" s="1883"/>
      <c r="P17" s="1883"/>
      <c r="Q17" s="1883"/>
      <c r="R17" s="1883"/>
      <c r="S17" s="1883"/>
      <c r="T17" s="1883"/>
      <c r="U17" s="1883"/>
      <c r="V17" s="1883"/>
      <c r="W17" s="1883"/>
      <c r="X17" s="1883"/>
      <c r="Y17" s="1883"/>
      <c r="Z17" s="1883"/>
      <c r="AA17" s="1882"/>
      <c r="AB17" s="761"/>
      <c r="AC17" s="761"/>
      <c r="AD17" s="761"/>
      <c r="AF17" s="60" t="s">
        <v>110201</v>
      </c>
      <c r="AG17" s="174">
        <f>IF(AND(Q13&gt;=R13,Q13&gt;=S13,Q13&gt;=T13,Q13&gt;=U13,U13&gt;=V13,V13&gt;=W13,W13&gt;=X13),0,1)</f>
        <v>0</v>
      </c>
      <c r="AH17" s="1"/>
      <c r="AI17" s="1"/>
      <c r="AJ17" s="1"/>
      <c r="AK17" s="1"/>
      <c r="AL17" s="1"/>
      <c r="AO17" s="1"/>
    </row>
    <row r="18" spans="1:41" s="37" customFormat="1" ht="19.95" customHeight="1">
      <c r="A18" s="58" t="s">
        <v>110202</v>
      </c>
      <c r="B18" s="735"/>
      <c r="C18" s="735"/>
      <c r="D18" s="735"/>
      <c r="E18" s="735"/>
      <c r="F18" s="735"/>
      <c r="G18" s="103" t="s">
        <v>109497</v>
      </c>
      <c r="H18" s="735"/>
      <c r="I18" s="735"/>
      <c r="J18" s="103"/>
      <c r="K18" s="735"/>
      <c r="L18" s="103"/>
      <c r="M18" s="103"/>
      <c r="N18" s="735"/>
      <c r="O18" s="735"/>
      <c r="P18" s="735"/>
      <c r="Q18" s="735"/>
      <c r="R18" s="735"/>
      <c r="S18" s="735"/>
      <c r="T18" s="735"/>
      <c r="U18" s="735"/>
      <c r="V18" s="735"/>
      <c r="W18" s="735"/>
      <c r="X18" s="103"/>
      <c r="Y18" s="103"/>
      <c r="Z18" s="735"/>
      <c r="AA18" s="735"/>
      <c r="AB18" s="761"/>
      <c r="AC18" s="761"/>
      <c r="AD18" s="761"/>
      <c r="AF18" s="60" t="s">
        <v>110203</v>
      </c>
      <c r="AG18" s="174">
        <f>IF(AND(Q14&gt;=R14,Q14&gt;=S14,Q14&gt;=T14,Q14&gt;=U14,U14&gt;=V14,V14&gt;=W14,W14&gt;=X14),0,1)</f>
        <v>0</v>
      </c>
      <c r="AH18" s="1"/>
      <c r="AI18" s="1"/>
      <c r="AJ18" s="1"/>
      <c r="AK18" s="1"/>
      <c r="AL18" s="1"/>
      <c r="AM18" s="1"/>
      <c r="AN18" s="1"/>
      <c r="AO18" s="1"/>
    </row>
    <row r="19" spans="1:41" s="37" customFormat="1" ht="19.95" customHeight="1">
      <c r="A19" s="18"/>
      <c r="B19" s="2121" t="s">
        <v>109992</v>
      </c>
      <c r="C19" s="2121"/>
      <c r="D19" s="2121"/>
      <c r="E19" s="1091" t="s">
        <v>461</v>
      </c>
      <c r="F19" s="2121">
        <f>IF(E16&gt;0,1,0)</f>
        <v>0</v>
      </c>
      <c r="G19" s="2121"/>
      <c r="H19" s="740"/>
      <c r="I19" s="753"/>
      <c r="J19" s="753"/>
      <c r="K19" s="735"/>
      <c r="L19" s="735"/>
      <c r="M19" s="735"/>
      <c r="N19" s="735"/>
      <c r="O19" s="107"/>
      <c r="P19" s="2120"/>
      <c r="Q19" s="2120"/>
      <c r="R19" s="2120"/>
      <c r="S19" s="2120"/>
      <c r="T19" s="107"/>
      <c r="U19" s="2120"/>
      <c r="V19" s="2120"/>
      <c r="W19" s="735"/>
      <c r="X19" s="735"/>
      <c r="Y19" s="735"/>
      <c r="Z19" s="761"/>
      <c r="AA19" s="761"/>
      <c r="AB19" s="761"/>
      <c r="AF19" s="60" t="s">
        <v>110204</v>
      </c>
      <c r="AG19" s="175">
        <f>IF(AND(Q15&gt;=R15,Q15&gt;=S15,Q15&gt;=T15,Q15&gt;=U15,U15&gt;=V15,V15&gt;=W15,W15&gt;=X15),0,1)</f>
        <v>0</v>
      </c>
      <c r="AH19" s="1"/>
      <c r="AI19" s="1"/>
      <c r="AJ19" s="1"/>
      <c r="AK19" s="1"/>
      <c r="AL19" s="1"/>
      <c r="AM19" s="1"/>
      <c r="AN19" s="1"/>
      <c r="AO19" s="1"/>
    </row>
    <row r="20" spans="1:41" s="37" customFormat="1" ht="19.95" customHeight="1">
      <c r="A20" s="18"/>
      <c r="B20" s="2121"/>
      <c r="C20" s="2121"/>
      <c r="D20" s="2121"/>
      <c r="E20" s="1091" t="s">
        <v>464</v>
      </c>
      <c r="F20" s="2121">
        <f>IF(Q16&gt;0,1,0)</f>
        <v>0</v>
      </c>
      <c r="G20" s="2121"/>
      <c r="H20" s="740"/>
      <c r="I20" s="753"/>
      <c r="J20" s="753"/>
      <c r="K20" s="735"/>
      <c r="L20" s="735"/>
      <c r="M20" s="735"/>
      <c r="N20" s="735"/>
      <c r="O20" s="107"/>
      <c r="P20" s="2120"/>
      <c r="Q20" s="2120"/>
      <c r="R20" s="2120"/>
      <c r="S20" s="2120"/>
      <c r="T20" s="107"/>
      <c r="U20" s="2120"/>
      <c r="V20" s="2120"/>
      <c r="W20" s="735"/>
      <c r="X20" s="735"/>
      <c r="Y20" s="735"/>
      <c r="Z20" s="761"/>
      <c r="AA20" s="761"/>
      <c r="AB20" s="761"/>
      <c r="AG20" s="37" t="s">
        <v>110000</v>
      </c>
      <c r="AH20" s="1"/>
      <c r="AI20" s="1"/>
      <c r="AJ20" s="1"/>
      <c r="AK20" s="1"/>
      <c r="AL20" s="1"/>
      <c r="AM20" s="1"/>
      <c r="AN20" s="1"/>
      <c r="AO20" s="1"/>
    </row>
    <row r="21" spans="1:41" ht="9.9" customHeight="1">
      <c r="B21" s="2028"/>
      <c r="C21" s="2029"/>
      <c r="D21" s="2029"/>
      <c r="E21" s="2029"/>
      <c r="F21" s="2029"/>
      <c r="G21" s="2029"/>
      <c r="H21" s="2029"/>
      <c r="I21" s="2029"/>
      <c r="J21" s="2029"/>
      <c r="K21" s="2029"/>
      <c r="L21" s="2029"/>
      <c r="M21" s="2029"/>
      <c r="N21" s="2029"/>
      <c r="O21" s="2029"/>
      <c r="P21" s="2029"/>
      <c r="Q21" s="2029"/>
      <c r="R21" s="2029"/>
      <c r="S21" s="2029"/>
      <c r="T21" s="2029"/>
      <c r="U21" s="2029"/>
      <c r="V21" s="2029"/>
      <c r="W21" s="2029"/>
      <c r="X21" s="2029"/>
      <c r="Y21" s="2029"/>
      <c r="Z21" s="2029"/>
      <c r="AA21" s="93"/>
      <c r="AB21" s="93"/>
      <c r="AC21" s="93"/>
      <c r="AD21" s="93"/>
    </row>
    <row r="22" spans="1:41" ht="15" customHeight="1">
      <c r="B22" s="442" t="s">
        <v>109554</v>
      </c>
      <c r="C22" s="1736" t="s">
        <v>109995</v>
      </c>
      <c r="D22" s="1736"/>
      <c r="E22" s="1736"/>
      <c r="F22" s="1736"/>
      <c r="G22" s="1736"/>
      <c r="H22" s="1736"/>
      <c r="I22" s="1736"/>
      <c r="J22" s="1736"/>
      <c r="K22" s="1736"/>
      <c r="L22" s="1736"/>
      <c r="M22" s="1736"/>
      <c r="N22" s="1736"/>
      <c r="O22" s="1736"/>
      <c r="P22" s="1736"/>
      <c r="Q22" s="1736"/>
      <c r="R22" s="1736"/>
      <c r="S22" s="1736"/>
      <c r="T22" s="1736"/>
      <c r="U22" s="1736"/>
      <c r="V22" s="1736"/>
      <c r="W22" s="1736"/>
      <c r="X22" s="1736"/>
      <c r="Y22" s="1736"/>
      <c r="Z22" s="1736"/>
      <c r="AL22" s="418"/>
      <c r="AM22" s="37"/>
    </row>
    <row r="23" spans="1:41" ht="37.950000000000003" customHeight="1">
      <c r="B23" s="442" t="s">
        <v>109517</v>
      </c>
      <c r="C23" s="1736" t="s">
        <v>110205</v>
      </c>
      <c r="D23" s="1736"/>
      <c r="E23" s="1736"/>
      <c r="F23" s="1736"/>
      <c r="G23" s="1736"/>
      <c r="H23" s="1736"/>
      <c r="I23" s="1736"/>
      <c r="J23" s="1736"/>
      <c r="K23" s="1736"/>
      <c r="L23" s="1736"/>
      <c r="M23" s="1736"/>
      <c r="N23" s="1736"/>
      <c r="O23" s="1736"/>
      <c r="P23" s="1736"/>
      <c r="Q23" s="1736"/>
      <c r="R23" s="1736"/>
      <c r="S23" s="1736"/>
      <c r="T23" s="1736"/>
      <c r="U23" s="1736"/>
      <c r="V23" s="1736"/>
      <c r="W23" s="1736"/>
      <c r="X23" s="1736"/>
      <c r="Y23" s="1736"/>
      <c r="Z23" s="1736"/>
      <c r="AL23" s="154"/>
      <c r="AM23" s="154"/>
    </row>
    <row r="24" spans="1:41" ht="15" customHeight="1">
      <c r="B24" s="442" t="s">
        <v>109519</v>
      </c>
      <c r="C24" s="1736" t="s">
        <v>110206</v>
      </c>
      <c r="D24" s="1736"/>
      <c r="E24" s="1736"/>
      <c r="F24" s="1736"/>
      <c r="G24" s="1736"/>
      <c r="H24" s="1736"/>
      <c r="I24" s="1736"/>
      <c r="J24" s="1736"/>
      <c r="K24" s="1736"/>
      <c r="L24" s="1736"/>
      <c r="M24" s="1736"/>
      <c r="N24" s="1736"/>
      <c r="O24" s="1736"/>
      <c r="P24" s="1736"/>
      <c r="Q24" s="1736"/>
      <c r="R24" s="1736"/>
      <c r="S24" s="1736"/>
      <c r="T24" s="1736"/>
      <c r="U24" s="1736"/>
      <c r="V24" s="1736"/>
      <c r="W24" s="1736"/>
      <c r="X24" s="1736"/>
      <c r="Y24" s="1736"/>
      <c r="Z24" s="1736"/>
      <c r="AL24" s="154"/>
      <c r="AM24" s="154"/>
    </row>
    <row r="25" spans="1:41" ht="15" customHeight="1">
      <c r="B25" s="442" t="s">
        <v>109521</v>
      </c>
      <c r="C25" s="1881" t="s">
        <v>110207</v>
      </c>
      <c r="D25" s="1881"/>
      <c r="E25" s="1881"/>
      <c r="F25" s="1881"/>
      <c r="G25" s="1881"/>
      <c r="H25" s="1881"/>
      <c r="I25" s="1881"/>
      <c r="J25" s="1881"/>
      <c r="K25" s="1881"/>
      <c r="L25" s="1881"/>
      <c r="M25" s="1881"/>
      <c r="N25" s="1881"/>
      <c r="O25" s="1881"/>
      <c r="P25" s="1881"/>
      <c r="Q25" s="1881"/>
      <c r="R25" s="1881"/>
      <c r="S25" s="1881"/>
      <c r="T25" s="1881"/>
      <c r="U25" s="1881"/>
      <c r="V25" s="1881"/>
      <c r="W25" s="1881"/>
      <c r="X25" s="1881"/>
      <c r="Y25" s="1881"/>
      <c r="Z25" s="1881"/>
      <c r="AL25" s="37"/>
      <c r="AM25" s="37"/>
    </row>
    <row r="26" spans="1:41" ht="19.5" customHeight="1">
      <c r="B26" s="442" t="s">
        <v>109523</v>
      </c>
      <c r="C26" s="1881" t="s">
        <v>110208</v>
      </c>
      <c r="D26" s="1881"/>
      <c r="E26" s="1881"/>
      <c r="F26" s="1881"/>
      <c r="G26" s="1881"/>
      <c r="H26" s="1881"/>
      <c r="I26" s="1881"/>
      <c r="J26" s="1881"/>
      <c r="K26" s="1881"/>
      <c r="L26" s="1881"/>
      <c r="M26" s="1881"/>
      <c r="N26" s="1881"/>
      <c r="O26" s="1881"/>
      <c r="P26" s="1881"/>
      <c r="Q26" s="1881"/>
      <c r="R26" s="1881"/>
      <c r="S26" s="1881"/>
      <c r="T26" s="1881"/>
      <c r="U26" s="1881"/>
      <c r="V26" s="1881"/>
      <c r="W26" s="1881"/>
      <c r="X26" s="1881"/>
      <c r="Y26" s="1881"/>
      <c r="Z26" s="1881"/>
      <c r="AL26" s="37"/>
      <c r="AM26" s="37"/>
    </row>
    <row r="27" spans="1:41" ht="25.2" customHeight="1">
      <c r="B27" s="722"/>
      <c r="C27" s="33" t="s">
        <v>110002</v>
      </c>
      <c r="D27" s="730"/>
      <c r="E27" s="33"/>
      <c r="F27" s="1881" t="s">
        <v>110209</v>
      </c>
      <c r="G27" s="1881"/>
      <c r="H27" s="1881"/>
      <c r="I27" s="1881"/>
      <c r="J27" s="1881"/>
      <c r="K27" s="1881"/>
      <c r="L27" s="1881"/>
      <c r="M27" s="1881"/>
      <c r="N27" s="1881"/>
      <c r="O27" s="1881"/>
      <c r="P27" s="1881"/>
      <c r="Q27" s="1881"/>
      <c r="R27" s="1881"/>
      <c r="S27" s="1881"/>
      <c r="T27" s="1881"/>
      <c r="U27" s="1881"/>
      <c r="V27" s="1881"/>
      <c r="W27" s="1881"/>
      <c r="X27" s="1881"/>
      <c r="Y27" s="1881"/>
      <c r="Z27" s="1881"/>
      <c r="AL27" s="37"/>
      <c r="AM27" s="37"/>
    </row>
    <row r="28" spans="1:41" ht="15" customHeight="1">
      <c r="B28" s="722"/>
      <c r="C28" s="33" t="s">
        <v>110004</v>
      </c>
      <c r="D28" s="730"/>
      <c r="E28" s="730"/>
      <c r="F28" s="1769" t="s">
        <v>110210</v>
      </c>
      <c r="G28" s="1769"/>
      <c r="H28" s="1769"/>
      <c r="I28" s="1769"/>
      <c r="J28" s="1769"/>
      <c r="K28" s="1769"/>
      <c r="L28" s="1769"/>
      <c r="M28" s="1769"/>
      <c r="N28" s="1769"/>
      <c r="O28" s="1769"/>
      <c r="P28" s="1769"/>
      <c r="Q28" s="1769"/>
      <c r="R28" s="1769"/>
      <c r="S28" s="1769"/>
      <c r="T28" s="1769"/>
      <c r="U28" s="1769"/>
      <c r="V28" s="1769"/>
      <c r="W28" s="1769"/>
      <c r="X28" s="1769"/>
      <c r="Y28" s="1769"/>
      <c r="Z28" s="1769"/>
      <c r="AL28" s="37"/>
      <c r="AM28" s="37"/>
    </row>
    <row r="29" spans="1:41" ht="22.95" customHeight="1">
      <c r="B29" s="722"/>
      <c r="C29" s="33" t="s">
        <v>110006</v>
      </c>
      <c r="D29" s="730"/>
      <c r="E29" s="730"/>
      <c r="F29" s="1881" t="s">
        <v>110211</v>
      </c>
      <c r="G29" s="1881"/>
      <c r="H29" s="1881"/>
      <c r="I29" s="1881"/>
      <c r="J29" s="1881"/>
      <c r="K29" s="1881"/>
      <c r="L29" s="1881"/>
      <c r="M29" s="1881"/>
      <c r="N29" s="1881"/>
      <c r="O29" s="1881"/>
      <c r="P29" s="1881"/>
      <c r="Q29" s="1881"/>
      <c r="R29" s="1881"/>
      <c r="S29" s="1881"/>
      <c r="T29" s="1881"/>
      <c r="U29" s="1881"/>
      <c r="V29" s="1881"/>
      <c r="W29" s="1881"/>
      <c r="X29" s="1881"/>
      <c r="Y29" s="1881"/>
      <c r="Z29" s="1881"/>
      <c r="AL29" s="37"/>
      <c r="AM29" s="37"/>
    </row>
    <row r="30" spans="1:41" ht="49.95" customHeight="1">
      <c r="B30" s="722"/>
      <c r="C30" s="33" t="s">
        <v>110212</v>
      </c>
      <c r="D30" s="730"/>
      <c r="E30" s="730"/>
      <c r="F30" s="1881" t="s">
        <v>110213</v>
      </c>
      <c r="G30" s="1881"/>
      <c r="H30" s="1881"/>
      <c r="I30" s="1881"/>
      <c r="J30" s="1881"/>
      <c r="K30" s="1881"/>
      <c r="L30" s="1881"/>
      <c r="M30" s="1881"/>
      <c r="N30" s="1881"/>
      <c r="O30" s="1881"/>
      <c r="P30" s="1881"/>
      <c r="Q30" s="1881"/>
      <c r="R30" s="1881"/>
      <c r="S30" s="1881"/>
      <c r="T30" s="1881"/>
      <c r="U30" s="1881"/>
      <c r="V30" s="1881"/>
      <c r="W30" s="1881"/>
      <c r="X30" s="1881"/>
      <c r="Y30" s="1881"/>
      <c r="Z30" s="1881"/>
      <c r="AA30" s="722"/>
      <c r="AL30" s="37"/>
      <c r="AM30" s="37"/>
    </row>
    <row r="31" spans="1:41" ht="19.2" customHeight="1">
      <c r="B31" s="722"/>
      <c r="C31" s="33" t="s">
        <v>110010</v>
      </c>
      <c r="D31" s="730"/>
      <c r="E31" s="730"/>
      <c r="F31" s="1881" t="s">
        <v>110011</v>
      </c>
      <c r="G31" s="1881"/>
      <c r="H31" s="1881"/>
      <c r="I31" s="1881"/>
      <c r="J31" s="1881"/>
      <c r="K31" s="1881"/>
      <c r="L31" s="1881"/>
      <c r="M31" s="1881"/>
      <c r="N31" s="1881"/>
      <c r="O31" s="1881"/>
      <c r="P31" s="1881"/>
      <c r="Q31" s="1881"/>
      <c r="R31" s="1881"/>
      <c r="S31" s="1881"/>
      <c r="T31" s="1881"/>
      <c r="U31" s="1881"/>
      <c r="V31" s="1881"/>
      <c r="W31" s="1881"/>
      <c r="X31" s="1881"/>
      <c r="Y31" s="1881"/>
      <c r="Z31" s="1881"/>
      <c r="AL31" s="37"/>
      <c r="AM31" s="37"/>
    </row>
    <row r="32" spans="1:41" ht="67.5" customHeight="1">
      <c r="B32" s="722"/>
      <c r="C32" s="33" t="s">
        <v>110214</v>
      </c>
      <c r="D32" s="730"/>
      <c r="E32" s="730"/>
      <c r="F32" s="1881" t="s">
        <v>110215</v>
      </c>
      <c r="G32" s="1769"/>
      <c r="H32" s="1769"/>
      <c r="I32" s="1769"/>
      <c r="J32" s="1769"/>
      <c r="K32" s="1769"/>
      <c r="L32" s="1769"/>
      <c r="M32" s="1769"/>
      <c r="N32" s="1769"/>
      <c r="O32" s="1769"/>
      <c r="P32" s="1769"/>
      <c r="Q32" s="1769"/>
      <c r="R32" s="1769"/>
      <c r="S32" s="1769"/>
      <c r="T32" s="1769"/>
      <c r="U32" s="1769"/>
      <c r="V32" s="1769"/>
      <c r="W32" s="1769"/>
      <c r="X32" s="1769"/>
      <c r="Y32" s="1769"/>
      <c r="Z32" s="1769"/>
    </row>
    <row r="33" spans="2:26" ht="16.2" customHeight="1">
      <c r="B33" s="442" t="s">
        <v>109610</v>
      </c>
      <c r="C33" s="1736" t="s">
        <v>110216</v>
      </c>
      <c r="D33" s="1736"/>
      <c r="E33" s="1736"/>
      <c r="F33" s="1736"/>
      <c r="G33" s="1736"/>
      <c r="H33" s="1736"/>
      <c r="I33" s="1736"/>
      <c r="J33" s="1736"/>
      <c r="K33" s="1736"/>
      <c r="L33" s="1736"/>
      <c r="M33" s="1736"/>
      <c r="N33" s="1736"/>
      <c r="O33" s="1736"/>
      <c r="P33" s="1736"/>
      <c r="Q33" s="1736"/>
      <c r="R33" s="1736"/>
      <c r="S33" s="1736"/>
      <c r="T33" s="1736"/>
      <c r="U33" s="1736"/>
      <c r="V33" s="1736"/>
      <c r="W33" s="1736"/>
      <c r="X33" s="1736"/>
      <c r="Y33" s="1736"/>
      <c r="Z33" s="1736"/>
    </row>
    <row r="34" spans="2:26" ht="30" customHeight="1">
      <c r="B34" s="442" t="s">
        <v>109612</v>
      </c>
      <c r="C34" s="1736" t="s">
        <v>110217</v>
      </c>
      <c r="D34" s="1736"/>
      <c r="E34" s="1736"/>
      <c r="F34" s="1736"/>
      <c r="G34" s="1736"/>
      <c r="H34" s="1736"/>
      <c r="I34" s="1736"/>
      <c r="J34" s="1736"/>
      <c r="K34" s="1736"/>
      <c r="L34" s="1736"/>
      <c r="M34" s="1736"/>
      <c r="N34" s="1736"/>
      <c r="O34" s="1736"/>
      <c r="P34" s="1736"/>
      <c r="Q34" s="1736"/>
      <c r="R34" s="1736"/>
      <c r="S34" s="1736"/>
      <c r="T34" s="1736"/>
      <c r="U34" s="1736"/>
      <c r="V34" s="1736"/>
      <c r="W34" s="1736"/>
      <c r="X34" s="1736"/>
      <c r="Y34" s="1736"/>
      <c r="Z34" s="1736"/>
    </row>
    <row r="35" spans="2:26" ht="24.6" customHeight="1">
      <c r="B35" s="442" t="s">
        <v>109614</v>
      </c>
      <c r="C35" s="1881" t="s">
        <v>110218</v>
      </c>
      <c r="D35" s="1881"/>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881"/>
    </row>
    <row r="36" spans="2:26">
      <c r="B36" s="442" t="s">
        <v>109616</v>
      </c>
      <c r="C36" s="1881" t="s">
        <v>110219</v>
      </c>
      <c r="D36" s="1881"/>
      <c r="E36" s="1881"/>
      <c r="F36" s="1881"/>
      <c r="G36" s="1881"/>
      <c r="H36" s="1881"/>
      <c r="I36" s="1881"/>
      <c r="J36" s="1881"/>
      <c r="K36" s="1881"/>
      <c r="L36" s="1881"/>
      <c r="M36" s="1881"/>
      <c r="N36" s="1881"/>
      <c r="O36" s="1881"/>
      <c r="P36" s="1881"/>
      <c r="Q36" s="1881"/>
      <c r="R36" s="1881"/>
      <c r="S36" s="1881"/>
      <c r="T36" s="1881"/>
      <c r="U36" s="1881"/>
      <c r="V36" s="1881"/>
      <c r="W36" s="1881"/>
      <c r="X36" s="1881"/>
      <c r="Y36" s="1881"/>
      <c r="Z36" s="1881"/>
    </row>
    <row r="37" spans="2:26" ht="11.25" customHeight="1">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03"/>
      <c r="Z37" s="703"/>
    </row>
    <row r="38" spans="2:26" ht="11.25" customHeight="1">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03"/>
    </row>
    <row r="39" spans="2:26" ht="11.25" customHeight="1">
      <c r="B39" s="703"/>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03"/>
    </row>
    <row r="40" spans="2:26" ht="11.25" customHeight="1">
      <c r="B40" s="703"/>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row>
    <row r="41" spans="2:26" ht="11.25" customHeight="1">
      <c r="B41" s="703"/>
      <c r="C41" s="703"/>
      <c r="D41" s="703"/>
      <c r="E41" s="703"/>
      <c r="F41" s="703"/>
      <c r="G41" s="703"/>
      <c r="H41" s="703"/>
      <c r="I41" s="703"/>
      <c r="J41" s="703"/>
      <c r="K41" s="703"/>
      <c r="L41" s="703"/>
      <c r="M41" s="703"/>
      <c r="N41" s="703"/>
      <c r="O41" s="703"/>
      <c r="P41" s="703"/>
      <c r="Q41" s="703"/>
      <c r="R41" s="703"/>
      <c r="S41" s="703"/>
      <c r="T41" s="703"/>
      <c r="U41" s="703"/>
      <c r="V41" s="703"/>
      <c r="W41" s="703"/>
      <c r="X41" s="703"/>
      <c r="Y41" s="703"/>
      <c r="Z41" s="703"/>
    </row>
    <row r="42" spans="2:26" ht="11.25" customHeight="1">
      <c r="B42" s="703"/>
      <c r="C42" s="703"/>
      <c r="D42" s="703"/>
      <c r="E42" s="703"/>
      <c r="F42" s="703"/>
      <c r="G42" s="703"/>
      <c r="H42" s="703"/>
      <c r="I42" s="703"/>
      <c r="J42" s="703"/>
      <c r="K42" s="703"/>
      <c r="L42" s="703"/>
      <c r="M42" s="703"/>
      <c r="N42" s="703"/>
      <c r="O42" s="703"/>
      <c r="P42" s="703"/>
      <c r="Q42" s="703"/>
      <c r="R42" s="703"/>
      <c r="S42" s="703"/>
      <c r="T42" s="703"/>
      <c r="U42" s="703"/>
      <c r="V42" s="703"/>
      <c r="W42" s="703"/>
      <c r="X42" s="703"/>
      <c r="Y42" s="703"/>
      <c r="Z42" s="703"/>
    </row>
    <row r="43" spans="2:26" ht="11.25" customHeight="1">
      <c r="B43" s="703"/>
      <c r="C43" s="703"/>
      <c r="D43" s="703"/>
      <c r="E43" s="703"/>
      <c r="F43" s="703"/>
      <c r="G43" s="703"/>
      <c r="H43" s="703"/>
      <c r="I43" s="703"/>
      <c r="J43" s="703"/>
      <c r="K43" s="703"/>
      <c r="L43" s="703"/>
      <c r="M43" s="703"/>
      <c r="N43" s="703"/>
      <c r="O43" s="703"/>
      <c r="P43" s="703"/>
      <c r="Q43" s="703"/>
      <c r="R43" s="703"/>
      <c r="S43" s="703"/>
      <c r="T43" s="703"/>
      <c r="U43" s="703"/>
      <c r="V43" s="703"/>
      <c r="W43" s="703"/>
      <c r="X43" s="703"/>
      <c r="Y43" s="703"/>
      <c r="Z43" s="703"/>
    </row>
    <row r="44" spans="2:26" ht="11.25" customHeight="1">
      <c r="B44" s="703"/>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3"/>
    </row>
    <row r="45" spans="2:26" ht="11.25" customHeight="1">
      <c r="B45" s="703"/>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row>
    <row r="46" spans="2:26" ht="11.25" customHeight="1">
      <c r="B46" s="703"/>
      <c r="C46" s="703"/>
      <c r="D46" s="703"/>
      <c r="E46" s="703"/>
      <c r="F46" s="703"/>
      <c r="G46" s="703"/>
      <c r="H46" s="703"/>
      <c r="I46" s="703"/>
      <c r="J46" s="703"/>
      <c r="K46" s="703"/>
      <c r="L46" s="703"/>
      <c r="M46" s="703"/>
      <c r="N46" s="703"/>
      <c r="O46" s="703"/>
      <c r="P46" s="703"/>
      <c r="Q46" s="703"/>
      <c r="R46" s="703"/>
      <c r="S46" s="703"/>
      <c r="T46" s="703"/>
      <c r="U46" s="703"/>
      <c r="V46" s="703"/>
      <c r="W46" s="703"/>
      <c r="X46" s="703"/>
      <c r="Y46" s="703"/>
      <c r="Z46" s="703"/>
    </row>
    <row r="47" spans="2:26" ht="11.25" customHeight="1">
      <c r="B47" s="703"/>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row>
    <row r="48" spans="2:26" ht="11.25" customHeight="1">
      <c r="B48" s="703"/>
      <c r="C48" s="703"/>
      <c r="D48" s="703"/>
      <c r="E48" s="703"/>
      <c r="F48" s="703"/>
      <c r="G48" s="703"/>
      <c r="H48" s="703"/>
      <c r="I48" s="703"/>
      <c r="J48" s="703"/>
      <c r="K48" s="703"/>
      <c r="L48" s="703"/>
      <c r="M48" s="703"/>
      <c r="N48" s="703"/>
      <c r="O48" s="703"/>
      <c r="P48" s="703"/>
      <c r="Q48" s="703"/>
      <c r="R48" s="703"/>
      <c r="S48" s="703"/>
      <c r="T48" s="703"/>
      <c r="U48" s="703"/>
      <c r="V48" s="703"/>
      <c r="W48" s="703"/>
      <c r="X48" s="703"/>
      <c r="Y48" s="703"/>
      <c r="Z48" s="703"/>
    </row>
    <row r="49" spans="2:26" ht="11.25" customHeight="1">
      <c r="B49" s="703"/>
      <c r="C49" s="703"/>
      <c r="D49" s="703"/>
      <c r="E49" s="703"/>
      <c r="F49" s="703"/>
      <c r="G49" s="703"/>
      <c r="H49" s="703"/>
      <c r="I49" s="703"/>
      <c r="J49" s="703"/>
      <c r="K49" s="703"/>
      <c r="L49" s="703"/>
      <c r="M49" s="703"/>
      <c r="N49" s="703"/>
      <c r="O49" s="703"/>
      <c r="P49" s="703"/>
      <c r="Q49" s="703"/>
      <c r="R49" s="703"/>
      <c r="S49" s="703"/>
      <c r="T49" s="703"/>
      <c r="U49" s="703"/>
      <c r="V49" s="703"/>
      <c r="W49" s="703"/>
      <c r="X49" s="703"/>
      <c r="Y49" s="703"/>
      <c r="Z49" s="703"/>
    </row>
    <row r="50" spans="2:26" ht="11.25" customHeight="1">
      <c r="B50" s="703"/>
      <c r="C50" s="703"/>
      <c r="D50" s="703"/>
      <c r="E50" s="703"/>
      <c r="F50" s="703"/>
      <c r="G50" s="703"/>
      <c r="H50" s="703"/>
      <c r="I50" s="703"/>
      <c r="J50" s="703"/>
      <c r="K50" s="703"/>
      <c r="L50" s="703"/>
      <c r="M50" s="703"/>
      <c r="N50" s="703"/>
      <c r="O50" s="703"/>
      <c r="P50" s="703"/>
      <c r="Q50" s="703"/>
      <c r="R50" s="703"/>
      <c r="S50" s="703"/>
      <c r="T50" s="703"/>
      <c r="U50" s="703"/>
      <c r="V50" s="703"/>
      <c r="W50" s="703"/>
      <c r="X50" s="703"/>
      <c r="Y50" s="703"/>
      <c r="Z50" s="703"/>
    </row>
    <row r="51" spans="2:26" ht="11.25" customHeight="1">
      <c r="B51" s="703"/>
      <c r="C51" s="703"/>
      <c r="D51" s="703"/>
      <c r="E51" s="703"/>
      <c r="F51" s="703"/>
      <c r="G51" s="703"/>
      <c r="H51" s="703"/>
      <c r="I51" s="703"/>
      <c r="J51" s="703"/>
      <c r="K51" s="703"/>
      <c r="L51" s="703"/>
      <c r="M51" s="703"/>
      <c r="N51" s="703"/>
      <c r="O51" s="703"/>
      <c r="P51" s="703"/>
      <c r="Q51" s="703"/>
      <c r="R51" s="703"/>
      <c r="S51" s="703"/>
      <c r="T51" s="703"/>
      <c r="U51" s="703"/>
      <c r="V51" s="703"/>
      <c r="W51" s="703"/>
      <c r="X51" s="703"/>
      <c r="Y51" s="703"/>
      <c r="Z51" s="703"/>
    </row>
    <row r="52" spans="2:26" ht="11.25" customHeight="1">
      <c r="B52" s="703"/>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row>
    <row r="53" spans="2:26" ht="11.25" customHeight="1">
      <c r="B53" s="703"/>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row>
    <row r="54" spans="2:26" ht="11.25" customHeight="1">
      <c r="B54" s="703"/>
      <c r="C54" s="703"/>
      <c r="D54" s="703"/>
      <c r="E54" s="703"/>
      <c r="F54" s="703"/>
      <c r="G54" s="703"/>
      <c r="H54" s="703"/>
      <c r="I54" s="703"/>
      <c r="J54" s="703"/>
      <c r="K54" s="703"/>
      <c r="L54" s="703"/>
      <c r="M54" s="703"/>
      <c r="N54" s="703"/>
      <c r="O54" s="703"/>
      <c r="P54" s="703"/>
      <c r="Q54" s="703"/>
      <c r="R54" s="703"/>
      <c r="S54" s="703"/>
      <c r="T54" s="703"/>
      <c r="U54" s="703"/>
      <c r="V54" s="703"/>
      <c r="W54" s="703"/>
      <c r="X54" s="703"/>
      <c r="Y54" s="703"/>
      <c r="Z54" s="703"/>
    </row>
    <row r="55" spans="2:26" ht="11.25" customHeight="1">
      <c r="B55" s="703"/>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row>
    <row r="56" spans="2:26" ht="11.25" customHeight="1">
      <c r="B56" s="703"/>
      <c r="C56" s="703"/>
      <c r="D56" s="703"/>
      <c r="E56" s="703"/>
      <c r="F56" s="703"/>
      <c r="G56" s="703"/>
      <c r="H56" s="703"/>
      <c r="I56" s="703"/>
      <c r="J56" s="703"/>
      <c r="K56" s="703"/>
      <c r="L56" s="703"/>
      <c r="M56" s="703"/>
      <c r="N56" s="703"/>
      <c r="O56" s="703"/>
      <c r="P56" s="703"/>
      <c r="Q56" s="703"/>
      <c r="R56" s="703"/>
      <c r="S56" s="703"/>
      <c r="T56" s="703"/>
      <c r="U56" s="703"/>
      <c r="V56" s="703"/>
      <c r="W56" s="703"/>
      <c r="X56" s="703"/>
      <c r="Y56" s="703"/>
      <c r="Z56" s="703"/>
    </row>
    <row r="57" spans="2:26" ht="11.25" customHeight="1">
      <c r="B57" s="703"/>
      <c r="C57" s="703"/>
      <c r="D57" s="703"/>
      <c r="E57" s="703"/>
      <c r="F57" s="703"/>
      <c r="G57" s="703"/>
      <c r="H57" s="703"/>
      <c r="I57" s="703"/>
      <c r="J57" s="703"/>
      <c r="K57" s="703"/>
      <c r="L57" s="703"/>
      <c r="M57" s="703"/>
      <c r="N57" s="703"/>
      <c r="O57" s="703"/>
      <c r="P57" s="703"/>
      <c r="Q57" s="703"/>
      <c r="R57" s="703"/>
      <c r="S57" s="703"/>
      <c r="T57" s="703"/>
      <c r="U57" s="703"/>
      <c r="V57" s="703"/>
      <c r="W57" s="703"/>
      <c r="X57" s="703"/>
      <c r="Y57" s="703"/>
      <c r="Z57" s="703"/>
    </row>
    <row r="58" spans="2:26" ht="11.25" customHeight="1">
      <c r="B58" s="703"/>
      <c r="C58" s="703"/>
      <c r="D58" s="703"/>
      <c r="E58" s="703"/>
      <c r="F58" s="703"/>
      <c r="G58" s="703"/>
      <c r="H58" s="703"/>
      <c r="I58" s="703"/>
      <c r="J58" s="703"/>
      <c r="K58" s="703"/>
      <c r="L58" s="703"/>
      <c r="M58" s="703"/>
      <c r="N58" s="703"/>
      <c r="O58" s="703"/>
      <c r="P58" s="703"/>
      <c r="Q58" s="703"/>
      <c r="R58" s="703"/>
      <c r="S58" s="703"/>
      <c r="T58" s="703"/>
      <c r="U58" s="703"/>
      <c r="V58" s="703"/>
      <c r="W58" s="703"/>
      <c r="X58" s="703"/>
      <c r="Y58" s="703"/>
      <c r="Z58" s="703"/>
    </row>
    <row r="59" spans="2:26" ht="11.25" customHeight="1">
      <c r="B59" s="703"/>
      <c r="C59" s="703"/>
      <c r="D59" s="703"/>
      <c r="E59" s="703"/>
      <c r="F59" s="703"/>
      <c r="G59" s="703"/>
      <c r="H59" s="703"/>
      <c r="I59" s="703"/>
      <c r="J59" s="703"/>
      <c r="K59" s="703"/>
      <c r="L59" s="703"/>
      <c r="M59" s="703"/>
      <c r="N59" s="703"/>
      <c r="O59" s="703"/>
      <c r="P59" s="703"/>
      <c r="Q59" s="703"/>
      <c r="R59" s="703"/>
      <c r="S59" s="703"/>
      <c r="T59" s="703"/>
      <c r="U59" s="703"/>
      <c r="V59" s="703"/>
      <c r="W59" s="703"/>
      <c r="X59" s="703"/>
      <c r="Y59" s="703"/>
      <c r="Z59" s="703"/>
    </row>
    <row r="60" spans="2:26" ht="11.25" customHeight="1">
      <c r="B60" s="703"/>
      <c r="C60" s="703"/>
      <c r="D60" s="703"/>
      <c r="E60" s="703"/>
      <c r="F60" s="703"/>
      <c r="G60" s="703"/>
      <c r="H60" s="703"/>
      <c r="I60" s="703"/>
      <c r="J60" s="703"/>
      <c r="K60" s="703"/>
      <c r="L60" s="703"/>
      <c r="M60" s="703"/>
      <c r="N60" s="703"/>
      <c r="O60" s="703"/>
      <c r="P60" s="703"/>
      <c r="Q60" s="703"/>
      <c r="R60" s="703"/>
      <c r="S60" s="703"/>
      <c r="T60" s="703"/>
      <c r="U60" s="703"/>
      <c r="V60" s="703"/>
      <c r="W60" s="703"/>
      <c r="X60" s="703"/>
      <c r="Y60" s="703"/>
      <c r="Z60" s="703"/>
    </row>
    <row r="61" spans="2:26" ht="11.25" customHeight="1">
      <c r="B61" s="703"/>
      <c r="C61" s="703"/>
      <c r="D61" s="703"/>
      <c r="E61" s="703"/>
      <c r="F61" s="703"/>
      <c r="G61" s="703"/>
      <c r="H61" s="703"/>
      <c r="I61" s="703"/>
      <c r="J61" s="703"/>
      <c r="K61" s="703"/>
      <c r="L61" s="703"/>
      <c r="M61" s="703"/>
      <c r="N61" s="703"/>
      <c r="O61" s="703"/>
      <c r="P61" s="703"/>
      <c r="Q61" s="703"/>
      <c r="R61" s="703"/>
      <c r="S61" s="703"/>
      <c r="T61" s="703"/>
      <c r="U61" s="703"/>
      <c r="V61" s="703"/>
      <c r="W61" s="703"/>
      <c r="X61" s="703"/>
      <c r="Y61" s="703"/>
      <c r="Z61" s="703"/>
    </row>
    <row r="62" spans="2:26" ht="11.25" customHeight="1">
      <c r="B62" s="703"/>
      <c r="C62" s="703"/>
      <c r="D62" s="703"/>
      <c r="E62" s="703"/>
      <c r="F62" s="703"/>
      <c r="G62" s="703"/>
      <c r="H62" s="703"/>
      <c r="I62" s="703"/>
      <c r="J62" s="703"/>
      <c r="K62" s="703"/>
      <c r="L62" s="703"/>
      <c r="M62" s="703"/>
      <c r="N62" s="703"/>
      <c r="O62" s="703"/>
      <c r="P62" s="703"/>
      <c r="Q62" s="703"/>
      <c r="R62" s="703"/>
      <c r="S62" s="703"/>
      <c r="T62" s="703"/>
      <c r="U62" s="703"/>
      <c r="V62" s="703"/>
      <c r="W62" s="703"/>
      <c r="X62" s="703"/>
      <c r="Y62" s="703"/>
      <c r="Z62" s="703"/>
    </row>
    <row r="63" spans="2:26" ht="11.25" customHeight="1">
      <c r="B63" s="703"/>
      <c r="C63" s="703"/>
      <c r="D63" s="703"/>
      <c r="E63" s="703"/>
      <c r="F63" s="703"/>
      <c r="G63" s="703"/>
      <c r="H63" s="703"/>
      <c r="I63" s="703"/>
      <c r="J63" s="703"/>
      <c r="K63" s="703"/>
      <c r="L63" s="703"/>
      <c r="M63" s="703"/>
      <c r="N63" s="703"/>
      <c r="O63" s="703"/>
      <c r="P63" s="703"/>
      <c r="Q63" s="703"/>
      <c r="R63" s="703"/>
      <c r="S63" s="703"/>
      <c r="T63" s="703"/>
      <c r="U63" s="703"/>
      <c r="V63" s="703"/>
      <c r="W63" s="703"/>
      <c r="X63" s="703"/>
      <c r="Y63" s="703"/>
      <c r="Z63" s="703"/>
    </row>
    <row r="64" spans="2:26" ht="11.25" customHeight="1">
      <c r="B64" s="703"/>
      <c r="C64" s="703"/>
      <c r="D64" s="703"/>
      <c r="E64" s="703"/>
      <c r="F64" s="703"/>
      <c r="G64" s="703"/>
      <c r="H64" s="703"/>
      <c r="I64" s="703"/>
      <c r="J64" s="703"/>
      <c r="K64" s="703"/>
      <c r="L64" s="703"/>
      <c r="M64" s="703"/>
      <c r="N64" s="703"/>
      <c r="O64" s="703"/>
      <c r="P64" s="703"/>
      <c r="Q64" s="703"/>
      <c r="R64" s="703"/>
      <c r="S64" s="703"/>
      <c r="T64" s="703"/>
      <c r="U64" s="703"/>
      <c r="V64" s="703"/>
      <c r="W64" s="703"/>
      <c r="X64" s="703"/>
      <c r="Y64" s="703"/>
      <c r="Z64" s="703"/>
    </row>
    <row r="65" spans="2:26" ht="11.25" customHeight="1">
      <c r="B65" s="703"/>
      <c r="C65" s="703"/>
      <c r="D65" s="703"/>
      <c r="E65" s="703"/>
      <c r="F65" s="703"/>
      <c r="G65" s="703"/>
      <c r="H65" s="703"/>
      <c r="I65" s="703"/>
      <c r="J65" s="703"/>
      <c r="K65" s="703"/>
      <c r="L65" s="703"/>
      <c r="M65" s="703"/>
      <c r="N65" s="703"/>
      <c r="O65" s="703"/>
      <c r="P65" s="703"/>
      <c r="Q65" s="703"/>
      <c r="R65" s="703"/>
      <c r="S65" s="703"/>
      <c r="T65" s="703"/>
      <c r="U65" s="703"/>
      <c r="V65" s="703"/>
      <c r="W65" s="703"/>
      <c r="X65" s="703"/>
      <c r="Y65" s="703"/>
      <c r="Z65" s="703"/>
    </row>
    <row r="66" spans="2:26" ht="11.25" customHeight="1">
      <c r="B66" s="703"/>
      <c r="C66" s="703"/>
      <c r="D66" s="703"/>
      <c r="E66" s="703"/>
      <c r="F66" s="703"/>
      <c r="G66" s="703"/>
      <c r="H66" s="703"/>
      <c r="I66" s="703"/>
      <c r="J66" s="703"/>
      <c r="K66" s="703"/>
      <c r="L66" s="703"/>
      <c r="M66" s="703"/>
      <c r="N66" s="703"/>
      <c r="O66" s="703"/>
      <c r="P66" s="703"/>
      <c r="Q66" s="703"/>
      <c r="R66" s="703"/>
      <c r="S66" s="703"/>
      <c r="T66" s="703"/>
      <c r="U66" s="703"/>
      <c r="V66" s="703"/>
      <c r="W66" s="703"/>
      <c r="X66" s="703"/>
      <c r="Y66" s="703"/>
      <c r="Z66" s="703"/>
    </row>
    <row r="67" spans="2:26" ht="11.25" customHeight="1">
      <c r="B67" s="703"/>
      <c r="C67" s="703"/>
      <c r="D67" s="703"/>
      <c r="E67" s="703"/>
      <c r="F67" s="703"/>
      <c r="G67" s="703"/>
      <c r="H67" s="703"/>
      <c r="I67" s="703"/>
      <c r="J67" s="703"/>
      <c r="K67" s="703"/>
      <c r="L67" s="703"/>
      <c r="M67" s="703"/>
      <c r="N67" s="703"/>
      <c r="O67" s="703"/>
      <c r="P67" s="703"/>
      <c r="Q67" s="703"/>
      <c r="R67" s="703"/>
      <c r="S67" s="703"/>
      <c r="T67" s="703"/>
      <c r="U67" s="703"/>
      <c r="V67" s="703"/>
      <c r="W67" s="703"/>
      <c r="X67" s="703"/>
      <c r="Y67" s="703"/>
      <c r="Z67" s="703"/>
    </row>
    <row r="68" spans="2:26" ht="11.25" customHeight="1">
      <c r="B68" s="703"/>
      <c r="C68" s="703"/>
      <c r="D68" s="703"/>
      <c r="E68" s="703"/>
      <c r="F68" s="703"/>
      <c r="G68" s="703"/>
      <c r="H68" s="703"/>
      <c r="I68" s="703"/>
      <c r="J68" s="703"/>
      <c r="K68" s="703"/>
      <c r="L68" s="703"/>
      <c r="M68" s="703"/>
      <c r="N68" s="703"/>
      <c r="O68" s="703"/>
      <c r="P68" s="703"/>
      <c r="Q68" s="703"/>
      <c r="R68" s="703"/>
      <c r="S68" s="703"/>
      <c r="T68" s="703"/>
      <c r="U68" s="703"/>
      <c r="V68" s="703"/>
      <c r="W68" s="703"/>
      <c r="X68" s="703"/>
      <c r="Y68" s="703"/>
      <c r="Z68" s="703"/>
    </row>
    <row r="69" spans="2:26" ht="11.25" customHeight="1">
      <c r="B69" s="703"/>
      <c r="C69" s="703"/>
      <c r="D69" s="703"/>
      <c r="E69" s="703"/>
      <c r="F69" s="703"/>
      <c r="G69" s="703"/>
      <c r="H69" s="703"/>
      <c r="I69" s="703"/>
      <c r="J69" s="703"/>
      <c r="K69" s="703"/>
      <c r="L69" s="703"/>
      <c r="M69" s="703"/>
      <c r="N69" s="703"/>
      <c r="O69" s="703"/>
      <c r="P69" s="703"/>
      <c r="Q69" s="703"/>
      <c r="R69" s="703"/>
      <c r="S69" s="703"/>
      <c r="T69" s="703"/>
      <c r="U69" s="703"/>
      <c r="V69" s="703"/>
      <c r="W69" s="703"/>
      <c r="X69" s="703"/>
      <c r="Y69" s="703"/>
      <c r="Z69" s="703"/>
    </row>
  </sheetData>
  <sheetProtection algorithmName="SHA-512" hashValue="x01w1FpQi/4fY50cGiphitdborXm+HMEdIEGSYDmIVD7ih6u17M1E2ZntSkzTUpHeqTh8ZcCUggTiZWdoEtbzw==" saltValue="3SZpaqS9VpLZGIva40Rmog==" spinCount="100000" sheet="1" selectLockedCells="1"/>
  <mergeCells count="41">
    <mergeCell ref="W9:W10"/>
    <mergeCell ref="C26:Z26"/>
    <mergeCell ref="C25:Z25"/>
    <mergeCell ref="C24:Z24"/>
    <mergeCell ref="C22:Z22"/>
    <mergeCell ref="C23:Z23"/>
    <mergeCell ref="H7:H10"/>
    <mergeCell ref="G7:G10"/>
    <mergeCell ref="I7:I10"/>
    <mergeCell ref="J8:J10"/>
    <mergeCell ref="R7:R10"/>
    <mergeCell ref="S7:S10"/>
    <mergeCell ref="T7:T10"/>
    <mergeCell ref="U7:U10"/>
    <mergeCell ref="B5:B10"/>
    <mergeCell ref="C5:N5"/>
    <mergeCell ref="E6:K6"/>
    <mergeCell ref="F7:F10"/>
    <mergeCell ref="K9:K10"/>
    <mergeCell ref="F27:Z27"/>
    <mergeCell ref="F29:Z29"/>
    <mergeCell ref="F30:Z30"/>
    <mergeCell ref="F31:Z31"/>
    <mergeCell ref="O5:Z5"/>
    <mergeCell ref="Q6:W6"/>
    <mergeCell ref="V8:V10"/>
    <mergeCell ref="B21:Z21"/>
    <mergeCell ref="P20:S20"/>
    <mergeCell ref="U20:V20"/>
    <mergeCell ref="B19:D20"/>
    <mergeCell ref="F20:G20"/>
    <mergeCell ref="F19:G19"/>
    <mergeCell ref="B17:AA17"/>
    <mergeCell ref="P19:S19"/>
    <mergeCell ref="U19:V19"/>
    <mergeCell ref="C36:Z36"/>
    <mergeCell ref="C35:Z35"/>
    <mergeCell ref="C34:Z34"/>
    <mergeCell ref="C33:Z33"/>
    <mergeCell ref="F28:Z28"/>
    <mergeCell ref="F32:Z32"/>
  </mergeCells>
  <phoneticPr fontId="9"/>
  <conditionalFormatting sqref="F11:I13 F15:I15">
    <cfRule type="cellIs" dxfId="186" priority="70" operator="greaterThan">
      <formula>$E11</formula>
    </cfRule>
  </conditionalFormatting>
  <conditionalFormatting sqref="F11:L13 F15:L15">
    <cfRule type="expression" dxfId="185" priority="76">
      <formula>$E11&gt;0</formula>
    </cfRule>
  </conditionalFormatting>
  <conditionalFormatting sqref="J11:J13 J15">
    <cfRule type="cellIs" dxfId="184" priority="66" operator="greaterThan">
      <formula>$I11</formula>
    </cfRule>
  </conditionalFormatting>
  <conditionalFormatting sqref="K11:K13 K15">
    <cfRule type="cellIs" dxfId="183" priority="65" operator="greaterThan">
      <formula>$J11</formula>
    </cfRule>
  </conditionalFormatting>
  <conditionalFormatting sqref="L11:L13 L15">
    <cfRule type="cellIs" dxfId="182" priority="40" operator="greaterThan">
      <formula>$K11</formula>
    </cfRule>
  </conditionalFormatting>
  <conditionalFormatting sqref="R11:U15">
    <cfRule type="cellIs" dxfId="179" priority="36" operator="greaterThan">
      <formula>$Q11</formula>
    </cfRule>
  </conditionalFormatting>
  <conditionalFormatting sqref="R11:X15">
    <cfRule type="expression" dxfId="178" priority="72">
      <formula>$Q11&gt;0</formula>
    </cfRule>
  </conditionalFormatting>
  <conditionalFormatting sqref="V11:V15">
    <cfRule type="cellIs" dxfId="177" priority="35" operator="greaterThan">
      <formula>$U11</formula>
    </cfRule>
  </conditionalFormatting>
  <conditionalFormatting sqref="W11:W15">
    <cfRule type="cellIs" dxfId="176" priority="4" operator="greaterThan">
      <formula>$V11</formula>
    </cfRule>
  </conditionalFormatting>
  <conditionalFormatting sqref="X11:X15">
    <cfRule type="cellIs" dxfId="175" priority="3" operator="greaterThan">
      <formula>$W11</formula>
    </cfRule>
  </conditionalFormatting>
  <dataValidations count="1">
    <dataValidation type="whole" operator="greaterThanOrEqual" allowBlank="1" showInputMessage="1" showErrorMessage="1" error="整数以外は入力できません。" sqref="C11:M15 O11:Y15" xr:uid="{00000000-0002-0000-1500-000000000000}">
      <formula1>0</formula1>
    </dataValidation>
  </dataValidations>
  <pageMargins left="0.59055118110236227" right="0.59055118110236227" top="0.39370078740157483" bottom="0.39370078740157483" header="0.51181102362204722" footer="0.27559055118110237"/>
  <pageSetup paperSize="9" scale="64" orientation="landscape" r:id="rId1"/>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365" id="{8B896465-C9FE-4415-B208-4BB0B7105636}">
            <xm:f>AND(OR(基本情報!$E$26="全日制",基本情報!$E$26="全定併置",基本情報!$E$26="全通併置",基本情報!$E$26="全定通併置"),OR(基本情報!$E$27="学年制",基本情報!$E$27="学年制と単位制を併置"))</xm:f>
            <x14:dxf>
              <fill>
                <patternFill>
                  <bgColor rgb="FFFFFF99"/>
                </patternFill>
              </fill>
            </x14:dxf>
          </x14:cfRule>
          <xm:sqref>C11:E13 M11:M13</xm:sqref>
        </x14:conditionalFormatting>
        <x14:conditionalFormatting xmlns:xm="http://schemas.microsoft.com/office/excel/2006/main">
          <x14:cfRule type="expression" priority="2" id="{180D3234-75CF-44E0-86A0-172C7FF1012F}">
            <xm:f>AND(OR(基本情報!$E$26="全日制",基本情報!$E$26="全定併置",基本情報!$E$26="全通併置",基本情報!$E$26="全定通併置"),OR(基本情報!$E$27="単位制",基本情報!$E$27="学年制と単位制を併置"))</xm:f>
            <x14:dxf>
              <fill>
                <patternFill>
                  <bgColor rgb="FFFFFF99"/>
                </patternFill>
              </fill>
            </x14:dxf>
          </x14:cfRule>
          <xm:sqref>C15:E15 M15</xm:sqref>
        </x14:conditionalFormatting>
        <x14:conditionalFormatting xmlns:xm="http://schemas.microsoft.com/office/excel/2006/main">
          <x14:cfRule type="expression" priority="369" id="{979A1450-C52C-4E86-B1EA-066D6DA9E2E8}">
            <xm:f>AND(OR(基本情報!$E$26="定時制",基本情報!$E$26="定通併置",基本情報!$E$26="全定併置",基本情報!$E$26="全定通併置"),OR(基本情報!$E$27="学年制",基本情報!$E$27="学年制と単位制を併置"))</xm:f>
            <x14:dxf>
              <fill>
                <patternFill>
                  <bgColor rgb="FFFFFF99"/>
                </patternFill>
              </fill>
            </x14:dxf>
          </x14:cfRule>
          <xm:sqref>O11:Q14 Y11:Y14</xm:sqref>
        </x14:conditionalFormatting>
        <x14:conditionalFormatting xmlns:xm="http://schemas.microsoft.com/office/excel/2006/main">
          <x14:cfRule type="expression" priority="1" id="{7702B9C0-890B-40B5-AB7D-E2C7D3B2211D}">
            <xm:f>AND(OR(基本情報!$E$26="定時制",基本情報!$E$26="定通併置",基本情報!$E$26="全定併置",基本情報!$E$26="全定通併置"),OR(基本情報!$E$27="単位制",基本情報!$E$27="学年制と単位制を併置"))</xm:f>
            <x14:dxf>
              <fill>
                <patternFill>
                  <bgColor rgb="FFFFFF99"/>
                </patternFill>
              </fill>
            </x14:dxf>
          </x14:cfRule>
          <xm:sqref>O15:Q15 Y15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1">
    <tabColor rgb="FFCCECFF"/>
    <pageSetUpPr fitToPage="1"/>
  </sheetPr>
  <dimension ref="A1:AG46"/>
  <sheetViews>
    <sheetView showGridLines="0" view="pageBreakPreview" zoomScaleNormal="100" zoomScaleSheetLayoutView="100" workbookViewId="0">
      <selection activeCell="D5" sqref="D5"/>
    </sheetView>
  </sheetViews>
  <sheetFormatPr defaultColWidth="9" defaultRowHeight="10.8"/>
  <cols>
    <col min="1" max="1" width="2.109375" style="1" customWidth="1"/>
    <col min="2" max="2" width="12.44140625" style="1" customWidth="1"/>
    <col min="3" max="3" width="36.6640625" style="1" customWidth="1"/>
    <col min="4" max="18" width="10.21875" style="1" customWidth="1"/>
    <col min="19" max="19" width="4.6640625" style="1" customWidth="1"/>
    <col min="20" max="20" width="12.6640625" style="1" customWidth="1"/>
    <col min="21" max="21" width="38.33203125" style="1" customWidth="1"/>
    <col min="22" max="22" width="27.44140625" style="1" customWidth="1"/>
    <col min="23" max="23" width="48.21875" style="1" customWidth="1"/>
    <col min="24" max="25" width="4.44140625" style="1" hidden="1" customWidth="1"/>
    <col min="26" max="26" width="5.44140625" style="1" hidden="1" customWidth="1"/>
    <col min="27" max="27" width="3.33203125" style="1" hidden="1" customWidth="1"/>
    <col min="28" max="30" width="3.33203125" style="1" customWidth="1"/>
    <col min="31" max="41" width="5.6640625" style="1" customWidth="1"/>
    <col min="42" max="16384" width="9" style="1"/>
  </cols>
  <sheetData>
    <row r="1" spans="1:30" ht="15" customHeight="1">
      <c r="A1" s="538" t="s">
        <v>110220</v>
      </c>
      <c r="B1" s="52"/>
      <c r="C1" s="34"/>
    </row>
    <row r="2" spans="1:30" ht="29.25" customHeight="1">
      <c r="B2" s="2037" t="s">
        <v>110221</v>
      </c>
      <c r="C2" s="2038"/>
      <c r="D2" s="2038"/>
      <c r="E2" s="2038"/>
      <c r="F2" s="2038"/>
      <c r="G2" s="2038"/>
      <c r="H2" s="2038"/>
      <c r="I2" s="2038"/>
      <c r="J2" s="2038"/>
      <c r="K2" s="2038"/>
      <c r="L2" s="2038"/>
      <c r="M2" s="2038"/>
      <c r="N2" s="2038"/>
      <c r="O2" s="2038"/>
      <c r="P2" s="2038"/>
      <c r="Q2" s="2038"/>
      <c r="R2" s="2038"/>
      <c r="S2" s="2038"/>
      <c r="T2" s="422"/>
      <c r="U2" s="32"/>
      <c r="V2" s="32"/>
      <c r="W2" s="32"/>
      <c r="X2" s="32"/>
    </row>
    <row r="3" spans="1:30" ht="20.100000000000001" customHeight="1">
      <c r="B3" s="2153"/>
      <c r="C3" s="2154"/>
      <c r="D3" s="1041">
        <v>1</v>
      </c>
      <c r="E3" s="1042">
        <v>2</v>
      </c>
      <c r="F3" s="1042">
        <v>3</v>
      </c>
      <c r="G3" s="1042">
        <v>4</v>
      </c>
      <c r="H3" s="1042">
        <v>5</v>
      </c>
      <c r="I3" s="1040">
        <v>6</v>
      </c>
      <c r="J3" s="1042">
        <v>7</v>
      </c>
      <c r="K3" s="1042">
        <v>8</v>
      </c>
      <c r="L3" s="1092">
        <v>9</v>
      </c>
      <c r="M3" s="1042">
        <v>10</v>
      </c>
      <c r="N3" s="1042">
        <v>11</v>
      </c>
      <c r="O3" s="1042">
        <v>12</v>
      </c>
      <c r="P3" s="1042">
        <v>13</v>
      </c>
      <c r="Q3" s="1040">
        <v>14</v>
      </c>
      <c r="R3" s="1043">
        <v>15</v>
      </c>
      <c r="S3" s="743"/>
      <c r="T3" s="422"/>
      <c r="U3" s="32"/>
      <c r="V3" s="32"/>
      <c r="W3" s="32"/>
      <c r="X3" s="32"/>
    </row>
    <row r="4" spans="1:30" ht="212.25" customHeight="1" thickBot="1">
      <c r="B4" s="2155"/>
      <c r="C4" s="2156"/>
      <c r="D4" s="539" t="s">
        <v>110018</v>
      </c>
      <c r="E4" s="540" t="s">
        <v>110019</v>
      </c>
      <c r="F4" s="540" t="s">
        <v>110020</v>
      </c>
      <c r="G4" s="540" t="s">
        <v>110021</v>
      </c>
      <c r="H4" s="540" t="s">
        <v>110022</v>
      </c>
      <c r="I4" s="546" t="s">
        <v>110023</v>
      </c>
      <c r="J4" s="541" t="s">
        <v>110024</v>
      </c>
      <c r="K4" s="1044" t="s">
        <v>110025</v>
      </c>
      <c r="L4" s="1046" t="s">
        <v>110026</v>
      </c>
      <c r="M4" s="1045" t="s">
        <v>110027</v>
      </c>
      <c r="N4" s="1045" t="s">
        <v>110028</v>
      </c>
      <c r="O4" s="1046" t="s">
        <v>110029</v>
      </c>
      <c r="P4" s="1047" t="s">
        <v>110030</v>
      </c>
      <c r="Q4" s="1047" t="s">
        <v>110031</v>
      </c>
      <c r="R4" s="1048" t="s">
        <v>110032</v>
      </c>
      <c r="S4" s="743"/>
      <c r="T4" s="422"/>
      <c r="U4" s="32"/>
      <c r="V4" s="32"/>
      <c r="W4" s="32"/>
      <c r="X4" s="32"/>
    </row>
    <row r="5" spans="1:30" ht="30.75" customHeight="1" thickTop="1" thickBot="1">
      <c r="B5" s="1020" t="s">
        <v>461</v>
      </c>
      <c r="C5" s="1093" t="s">
        <v>110222</v>
      </c>
      <c r="D5" s="1453"/>
      <c r="E5" s="1454"/>
      <c r="F5" s="1454"/>
      <c r="G5" s="1454"/>
      <c r="H5" s="1454"/>
      <c r="I5" s="1455"/>
      <c r="J5" s="1454"/>
      <c r="K5" s="1454"/>
      <c r="L5" s="1456"/>
      <c r="M5" s="1454"/>
      <c r="N5" s="1454"/>
      <c r="O5" s="1456"/>
      <c r="P5" s="1455"/>
      <c r="Q5" s="1455"/>
      <c r="R5" s="1457"/>
      <c r="S5" s="53"/>
      <c r="T5" s="557" t="str">
        <f>IF(AND(U7="",U10="",U17="",U28="",U35="",U36="",U37=""),"","エラー")</f>
        <v/>
      </c>
      <c r="U5" s="32"/>
      <c r="V5" s="32"/>
      <c r="W5" s="32"/>
      <c r="X5" s="53"/>
      <c r="Y5" s="53"/>
      <c r="Z5" s="53"/>
      <c r="AA5" s="53"/>
    </row>
    <row r="6" spans="1:30" ht="30.75" customHeight="1" thickTop="1">
      <c r="B6" s="1094" t="s">
        <v>464</v>
      </c>
      <c r="C6" s="1095" t="s">
        <v>110223</v>
      </c>
      <c r="D6" s="1458"/>
      <c r="E6" s="1459"/>
      <c r="F6" s="1459"/>
      <c r="G6" s="1459"/>
      <c r="H6" s="1459"/>
      <c r="I6" s="1460"/>
      <c r="J6" s="1459"/>
      <c r="K6" s="1459"/>
      <c r="L6" s="1461"/>
      <c r="M6" s="1459"/>
      <c r="N6" s="1459"/>
      <c r="O6" s="1461"/>
      <c r="P6" s="1460"/>
      <c r="Q6" s="1460"/>
      <c r="R6" s="1457"/>
      <c r="S6" s="53"/>
      <c r="T6" s="53"/>
      <c r="U6" s="53"/>
      <c r="V6" s="53"/>
      <c r="W6" s="53"/>
      <c r="X6" s="53"/>
      <c r="Y6" s="206" t="s">
        <v>110224</v>
      </c>
      <c r="Z6" s="53"/>
    </row>
    <row r="7" spans="1:30" ht="12" customHeight="1">
      <c r="B7" s="1558" t="s">
        <v>110225</v>
      </c>
      <c r="C7" s="1558"/>
      <c r="D7" s="1558"/>
      <c r="E7" s="1558"/>
      <c r="F7" s="1558"/>
      <c r="G7" s="1558"/>
      <c r="H7" s="1558"/>
      <c r="I7" s="1558"/>
      <c r="J7" s="1558"/>
      <c r="K7" s="1558"/>
      <c r="L7" s="1558"/>
      <c r="M7" s="1558"/>
      <c r="N7" s="1558"/>
      <c r="O7" s="1558"/>
      <c r="P7" s="1558"/>
      <c r="Q7" s="1558"/>
      <c r="R7" s="708"/>
      <c r="S7" s="26"/>
      <c r="T7" s="707"/>
      <c r="U7" s="49" t="str">
        <f>IF(SUM(Y7:Y8)&gt;0,AA7,"")</f>
        <v/>
      </c>
      <c r="V7" s="54"/>
      <c r="W7" s="54"/>
      <c r="X7" s="54"/>
      <c r="Y7" s="958">
        <f>IF(MAX(D5:R5)&gt;学校1８頁!E16,1,0)</f>
        <v>0</v>
      </c>
      <c r="Z7" s="54"/>
      <c r="AA7" s="1" t="s">
        <v>110226</v>
      </c>
    </row>
    <row r="8" spans="1:30" ht="14.4" customHeight="1">
      <c r="B8" s="1882" t="s">
        <v>110227</v>
      </c>
      <c r="C8" s="1882"/>
      <c r="D8" s="1882"/>
      <c r="E8" s="1882"/>
      <c r="F8" s="1882"/>
      <c r="G8" s="1882"/>
      <c r="H8" s="1882"/>
      <c r="I8" s="1882"/>
      <c r="J8" s="1882"/>
      <c r="K8" s="1882"/>
      <c r="L8" s="1882"/>
      <c r="M8" s="1882"/>
      <c r="N8" s="1882"/>
      <c r="O8" s="1882"/>
      <c r="P8" s="1882"/>
      <c r="Q8" s="1882"/>
      <c r="R8" s="1882"/>
      <c r="S8" s="1882"/>
      <c r="T8" s="1882"/>
      <c r="U8" s="49"/>
      <c r="V8" s="54"/>
      <c r="W8" s="54"/>
      <c r="X8" s="54"/>
      <c r="Y8" s="958">
        <f>IF(MAX(D6:R6)&gt;学校1８頁!Q16,1,0)</f>
        <v>0</v>
      </c>
      <c r="Z8" s="54"/>
    </row>
    <row r="9" spans="1:30" ht="34.200000000000003" customHeight="1">
      <c r="B9" s="1882" t="s">
        <v>110228</v>
      </c>
      <c r="C9" s="1882"/>
      <c r="D9" s="1882"/>
      <c r="E9" s="1882"/>
      <c r="F9" s="1882"/>
      <c r="G9" s="1882"/>
      <c r="H9" s="1882"/>
      <c r="I9" s="1882"/>
      <c r="J9" s="1882"/>
      <c r="K9" s="1882"/>
      <c r="L9" s="1882"/>
      <c r="M9" s="1882"/>
      <c r="N9" s="1882"/>
      <c r="O9" s="1882"/>
      <c r="P9" s="1882"/>
      <c r="Q9" s="1882"/>
      <c r="R9" s="1882"/>
      <c r="S9" s="1882"/>
      <c r="T9" s="1882"/>
      <c r="U9" s="49"/>
      <c r="V9" s="54"/>
      <c r="W9" s="54"/>
      <c r="X9" s="54"/>
      <c r="Y9" s="1096" t="s">
        <v>110229</v>
      </c>
      <c r="Z9" s="54"/>
    </row>
    <row r="10" spans="1:30" ht="12" customHeight="1">
      <c r="B10" s="1558" t="s">
        <v>110230</v>
      </c>
      <c r="C10" s="1558"/>
      <c r="D10" s="1558"/>
      <c r="E10" s="1558"/>
      <c r="F10" s="1558"/>
      <c r="G10" s="1558"/>
      <c r="H10" s="1558"/>
      <c r="I10" s="1558"/>
      <c r="J10" s="1558"/>
      <c r="K10" s="1558"/>
      <c r="L10" s="1558"/>
      <c r="M10" s="1558"/>
      <c r="N10" s="1558"/>
      <c r="O10" s="1558"/>
      <c r="P10" s="1558"/>
      <c r="Q10" s="1558"/>
      <c r="R10" s="1558"/>
      <c r="S10" s="1558"/>
      <c r="T10" s="1558"/>
      <c r="U10" s="49" t="str">
        <f>IF(SUM(Y10:Y11)&gt;0,AA10,"")</f>
        <v/>
      </c>
      <c r="V10" s="54"/>
      <c r="W10" s="54"/>
      <c r="X10" s="54" t="s">
        <v>110231</v>
      </c>
      <c r="Y10" s="958">
        <f>IF(SUM(D5:R5)&lt;学校1８頁!E16,1,0)</f>
        <v>0</v>
      </c>
      <c r="Z10" s="54"/>
      <c r="AA10" s="1" t="s">
        <v>110232</v>
      </c>
    </row>
    <row r="11" spans="1:30" s="26" customFormat="1" ht="12" customHeight="1">
      <c r="A11" s="112"/>
      <c r="B11" s="227" t="s">
        <v>110233</v>
      </c>
      <c r="C11" s="766"/>
      <c r="D11" s="766"/>
      <c r="E11" s="766"/>
      <c r="F11" s="766"/>
      <c r="G11" s="766"/>
      <c r="H11" s="766"/>
      <c r="I11" s="227"/>
      <c r="J11" s="766"/>
      <c r="K11" s="766"/>
      <c r="L11" s="766"/>
      <c r="M11" s="766"/>
      <c r="N11" s="766"/>
      <c r="O11" s="707"/>
      <c r="P11" s="707"/>
      <c r="Q11" s="707"/>
      <c r="R11" s="707"/>
      <c r="S11" s="707"/>
      <c r="T11" s="707"/>
      <c r="U11" s="49"/>
      <c r="V11" s="707"/>
      <c r="W11" s="707"/>
      <c r="X11" s="234" t="s">
        <v>110234</v>
      </c>
      <c r="Y11" s="958">
        <f>IF(SUM(D6:R6)&lt;学校1８頁!Q16,1,0)</f>
        <v>0</v>
      </c>
      <c r="Z11" s="707"/>
    </row>
    <row r="12" spans="1:30" s="26" customFormat="1" ht="12" customHeight="1">
      <c r="A12" s="112"/>
      <c r="B12" s="227" t="s">
        <v>110044</v>
      </c>
      <c r="C12" s="766"/>
      <c r="D12" s="766"/>
      <c r="E12" s="766"/>
      <c r="F12" s="766"/>
      <c r="G12" s="766"/>
      <c r="H12" s="766"/>
      <c r="I12" s="227"/>
      <c r="J12" s="766"/>
      <c r="K12" s="766"/>
      <c r="L12" s="766"/>
      <c r="M12" s="766"/>
      <c r="N12" s="766"/>
      <c r="O12" s="707"/>
      <c r="P12" s="707"/>
      <c r="Q12" s="707"/>
      <c r="R12" s="707"/>
      <c r="Y12" s="54"/>
    </row>
    <row r="13" spans="1:30" ht="12" customHeight="1">
      <c r="B13" s="227" t="s">
        <v>110046</v>
      </c>
      <c r="C13" s="766"/>
      <c r="D13" s="766"/>
      <c r="E13" s="766"/>
      <c r="F13" s="766"/>
      <c r="G13" s="766"/>
      <c r="H13" s="766"/>
      <c r="I13" s="227"/>
      <c r="J13" s="766"/>
      <c r="K13" s="766"/>
      <c r="L13" s="766"/>
      <c r="M13" s="766"/>
      <c r="N13" s="766"/>
      <c r="O13" s="707"/>
      <c r="P13" s="707"/>
      <c r="Q13" s="707"/>
      <c r="R13" s="707"/>
      <c r="S13" s="26"/>
      <c r="T13" s="26"/>
      <c r="U13" s="707"/>
      <c r="V13" s="707"/>
      <c r="W13" s="707"/>
      <c r="X13" s="234"/>
      <c r="Y13" s="54"/>
      <c r="Z13" s="707"/>
      <c r="AA13" s="26"/>
    </row>
    <row r="14" spans="1:30" ht="12" customHeight="1">
      <c r="B14" s="227" t="s">
        <v>110047</v>
      </c>
      <c r="C14" s="766"/>
      <c r="D14" s="766"/>
      <c r="E14" s="766"/>
      <c r="F14" s="766"/>
      <c r="G14" s="766"/>
      <c r="H14" s="766"/>
      <c r="I14" s="227"/>
      <c r="J14" s="766"/>
      <c r="K14" s="766"/>
      <c r="L14" s="766"/>
      <c r="M14" s="766"/>
      <c r="N14" s="766"/>
      <c r="O14" s="707"/>
      <c r="P14" s="707"/>
      <c r="Q14" s="707"/>
      <c r="R14" s="707"/>
      <c r="S14" s="26"/>
      <c r="T14" s="26"/>
      <c r="U14" s="192" t="str">
        <f>IF(Y14&gt;0,AA14,"")</f>
        <v/>
      </c>
      <c r="V14" s="113"/>
      <c r="W14" s="113"/>
      <c r="X14" s="233"/>
      <c r="Y14" s="958">
        <f>IF(SUM(D5:D6)&lt;&gt;学校12頁!S11,1,0)</f>
        <v>0</v>
      </c>
      <c r="Z14" s="707"/>
      <c r="AA14" s="26" t="s">
        <v>110235</v>
      </c>
      <c r="AB14" s="26"/>
      <c r="AC14" s="26"/>
      <c r="AD14" s="26"/>
    </row>
    <row r="15" spans="1:30" ht="12" customHeight="1">
      <c r="B15" s="227" t="s">
        <v>110048</v>
      </c>
      <c r="C15" s="766"/>
      <c r="D15" s="766"/>
      <c r="E15" s="766"/>
      <c r="F15" s="766"/>
      <c r="G15" s="766"/>
      <c r="H15" s="766"/>
      <c r="I15" s="227"/>
      <c r="J15" s="766"/>
      <c r="K15" s="766"/>
      <c r="L15" s="766"/>
      <c r="M15" s="766"/>
      <c r="N15" s="766"/>
      <c r="O15" s="707"/>
      <c r="P15" s="707"/>
      <c r="Q15" s="707"/>
      <c r="R15" s="707"/>
      <c r="S15" s="26"/>
      <c r="T15" s="26"/>
    </row>
    <row r="16" spans="1:30" ht="12" customHeight="1">
      <c r="B16" s="227" t="s">
        <v>110051</v>
      </c>
      <c r="C16" s="766"/>
      <c r="D16" s="766"/>
      <c r="E16" s="766"/>
      <c r="F16" s="766"/>
      <c r="G16" s="766"/>
      <c r="H16" s="766"/>
      <c r="I16" s="227"/>
      <c r="J16" s="766"/>
      <c r="K16" s="766"/>
      <c r="L16" s="766"/>
      <c r="M16" s="766"/>
      <c r="N16" s="766"/>
      <c r="O16" s="707"/>
      <c r="P16" s="707"/>
      <c r="Q16" s="707"/>
      <c r="R16" s="707"/>
      <c r="S16" s="26"/>
      <c r="T16" s="26"/>
    </row>
    <row r="17" spans="1:27" ht="12" customHeight="1">
      <c r="B17" s="227" t="s">
        <v>110052</v>
      </c>
      <c r="C17" s="766"/>
      <c r="D17" s="766"/>
      <c r="E17" s="766"/>
      <c r="F17" s="766"/>
      <c r="G17" s="766"/>
      <c r="H17" s="766"/>
      <c r="I17" s="227"/>
      <c r="J17" s="766"/>
      <c r="K17" s="766"/>
      <c r="L17" s="766"/>
      <c r="M17" s="766"/>
      <c r="N17" s="766"/>
      <c r="O17" s="707"/>
      <c r="P17" s="707"/>
      <c r="Q17" s="707"/>
      <c r="R17" s="707"/>
      <c r="S17" s="26"/>
      <c r="T17" s="26"/>
      <c r="U17" s="49" t="str">
        <f>IF(SUM(Y17:Y18)&gt;0,AA17,"")</f>
        <v/>
      </c>
      <c r="X17" s="1208" t="s">
        <v>110231</v>
      </c>
      <c r="Y17" s="1210">
        <f>IF((学校1８頁!E16-MAX(学校1９頁!D5:Q5))&lt;学校1９頁!R5,1,0)</f>
        <v>0</v>
      </c>
      <c r="AA17" s="1" t="s">
        <v>110844</v>
      </c>
    </row>
    <row r="18" spans="1:27" ht="12" customHeight="1">
      <c r="B18" s="227" t="s">
        <v>110053</v>
      </c>
      <c r="C18" s="766"/>
      <c r="D18" s="766"/>
      <c r="E18" s="766"/>
      <c r="F18" s="766"/>
      <c r="G18" s="766"/>
      <c r="H18" s="766"/>
      <c r="I18" s="227"/>
      <c r="J18" s="766"/>
      <c r="K18" s="766"/>
      <c r="L18" s="766"/>
      <c r="M18" s="766"/>
      <c r="N18" s="766"/>
      <c r="O18" s="707"/>
      <c r="P18" s="707"/>
      <c r="Q18" s="707"/>
      <c r="R18" s="707"/>
      <c r="S18" s="26"/>
      <c r="T18" s="26"/>
      <c r="X18" s="1208" t="s">
        <v>110240</v>
      </c>
      <c r="Y18" s="1210">
        <f>IF((学校1８頁!Q16-MAX(学校1９頁!D6:Q6))&lt;学校1９頁!R6,1,0)</f>
        <v>0</v>
      </c>
    </row>
    <row r="19" spans="1:27" ht="12" customHeight="1">
      <c r="B19" s="227" t="s">
        <v>110054</v>
      </c>
      <c r="C19" s="766"/>
      <c r="D19" s="766"/>
      <c r="E19" s="766"/>
      <c r="F19" s="766"/>
      <c r="G19" s="766"/>
      <c r="H19" s="766"/>
      <c r="I19" s="227"/>
      <c r="J19" s="766"/>
      <c r="K19" s="766"/>
      <c r="L19" s="766"/>
      <c r="M19" s="766"/>
      <c r="N19" s="766"/>
      <c r="O19" s="707"/>
      <c r="P19" s="707"/>
      <c r="Q19" s="707"/>
      <c r="R19" s="707"/>
      <c r="S19" s="26"/>
      <c r="T19" s="26"/>
    </row>
    <row r="20" spans="1:27" ht="12" customHeight="1">
      <c r="B20" s="227" t="s">
        <v>110055</v>
      </c>
      <c r="C20" s="766"/>
      <c r="D20" s="766"/>
      <c r="E20" s="766"/>
      <c r="F20" s="766"/>
      <c r="G20" s="766"/>
      <c r="H20" s="766"/>
      <c r="I20" s="227"/>
      <c r="J20" s="766"/>
      <c r="K20" s="766"/>
      <c r="L20" s="766"/>
      <c r="M20" s="766"/>
      <c r="N20" s="766"/>
      <c r="O20" s="707"/>
      <c r="P20" s="707"/>
      <c r="Q20" s="707"/>
      <c r="R20" s="707"/>
      <c r="S20" s="26"/>
      <c r="T20" s="26"/>
    </row>
    <row r="21" spans="1:27" ht="12" customHeight="1">
      <c r="B21" s="227" t="s">
        <v>110056</v>
      </c>
      <c r="C21" s="766"/>
      <c r="D21" s="766"/>
      <c r="E21" s="766"/>
      <c r="F21" s="766"/>
      <c r="G21" s="766"/>
      <c r="H21" s="766"/>
      <c r="I21" s="227"/>
      <c r="J21" s="766"/>
      <c r="K21" s="766"/>
      <c r="L21" s="766"/>
      <c r="M21" s="766"/>
      <c r="N21" s="766"/>
      <c r="O21" s="707"/>
      <c r="P21" s="707"/>
      <c r="Q21" s="707"/>
      <c r="R21" s="707"/>
      <c r="S21" s="26"/>
      <c r="T21" s="26"/>
    </row>
    <row r="22" spans="1:27" ht="12" customHeight="1">
      <c r="B22" s="227" t="s">
        <v>110057</v>
      </c>
      <c r="C22" s="766"/>
      <c r="D22" s="766"/>
      <c r="E22" s="766"/>
      <c r="F22" s="766"/>
      <c r="G22" s="766"/>
      <c r="H22" s="766"/>
      <c r="I22" s="227"/>
      <c r="J22" s="766"/>
      <c r="K22" s="766"/>
      <c r="L22" s="766"/>
      <c r="M22" s="766"/>
      <c r="N22" s="766"/>
      <c r="O22" s="707"/>
      <c r="P22" s="707"/>
      <c r="Q22" s="707"/>
      <c r="R22" s="707"/>
      <c r="S22" s="26"/>
      <c r="T22" s="26"/>
    </row>
    <row r="23" spans="1:27" ht="12" customHeight="1">
      <c r="B23" s="227" t="s">
        <v>110058</v>
      </c>
      <c r="C23" s="766"/>
      <c r="D23" s="766"/>
      <c r="E23" s="766"/>
      <c r="F23" s="766"/>
      <c r="G23" s="766"/>
      <c r="H23" s="766"/>
      <c r="I23" s="766"/>
      <c r="J23" s="766"/>
      <c r="K23" s="766"/>
      <c r="L23" s="766"/>
      <c r="M23" s="766"/>
      <c r="N23" s="766"/>
      <c r="O23" s="707"/>
      <c r="P23" s="707"/>
      <c r="Q23" s="707"/>
      <c r="R23" s="707"/>
      <c r="S23" s="26"/>
      <c r="T23" s="26"/>
    </row>
    <row r="24" spans="1:27" ht="12" customHeight="1">
      <c r="B24" s="227" t="s">
        <v>110059</v>
      </c>
      <c r="C24" s="766"/>
      <c r="D24" s="766"/>
      <c r="E24" s="766"/>
      <c r="F24" s="766"/>
      <c r="G24" s="766"/>
      <c r="H24" s="766"/>
      <c r="I24" s="227"/>
      <c r="J24" s="766"/>
      <c r="K24" s="766"/>
      <c r="L24" s="766"/>
      <c r="M24" s="766"/>
      <c r="N24" s="766"/>
      <c r="O24" s="707"/>
      <c r="P24" s="707"/>
      <c r="Q24" s="707"/>
      <c r="R24" s="707"/>
      <c r="S24" s="26"/>
      <c r="T24" s="26"/>
    </row>
    <row r="25" spans="1:27" ht="12" customHeight="1">
      <c r="B25" s="114" t="s">
        <v>110236</v>
      </c>
      <c r="C25" s="766"/>
      <c r="D25" s="766"/>
      <c r="E25" s="766"/>
      <c r="F25" s="766"/>
      <c r="G25" s="766"/>
      <c r="H25" s="766"/>
      <c r="I25" s="227"/>
      <c r="J25" s="766"/>
      <c r="K25" s="766"/>
      <c r="L25" s="766"/>
      <c r="M25" s="766"/>
      <c r="N25" s="766"/>
      <c r="O25" s="707"/>
      <c r="P25" s="707"/>
      <c r="Q25" s="707"/>
      <c r="R25" s="707"/>
      <c r="S25" s="26"/>
      <c r="T25" s="26"/>
    </row>
    <row r="26" spans="1:27" s="18" customFormat="1" ht="24.6" customHeight="1">
      <c r="A26" s="700" t="s">
        <v>110237</v>
      </c>
      <c r="C26" s="71"/>
      <c r="D26" s="71"/>
      <c r="E26" s="71"/>
      <c r="F26" s="71"/>
      <c r="G26" s="71"/>
      <c r="H26" s="71"/>
      <c r="I26" s="71"/>
      <c r="J26" s="71"/>
      <c r="K26" s="71"/>
      <c r="L26" s="274" t="s">
        <v>109541</v>
      </c>
      <c r="M26" s="71"/>
      <c r="N26" s="71"/>
      <c r="O26" s="1"/>
      <c r="P26" s="1"/>
    </row>
    <row r="27" spans="1:27" ht="27" customHeight="1">
      <c r="A27" s="2150" t="s">
        <v>109501</v>
      </c>
      <c r="B27" s="1646"/>
      <c r="C27" s="1646"/>
      <c r="D27" s="1646"/>
      <c r="E27" s="1646"/>
      <c r="F27" s="1646"/>
      <c r="G27" s="1646"/>
      <c r="H27" s="2151"/>
      <c r="I27" s="2150" t="s">
        <v>110238</v>
      </c>
      <c r="J27" s="1646"/>
      <c r="K27" s="2026" t="s">
        <v>110239</v>
      </c>
      <c r="L27" s="2152"/>
      <c r="Y27" s="716" t="s">
        <v>110231</v>
      </c>
      <c r="Z27" s="716" t="s">
        <v>110240</v>
      </c>
    </row>
    <row r="28" spans="1:27" ht="23.25" customHeight="1">
      <c r="A28" s="2060" t="s">
        <v>110241</v>
      </c>
      <c r="B28" s="2157"/>
      <c r="C28" s="1777"/>
      <c r="D28" s="1777"/>
      <c r="E28" s="1777"/>
      <c r="F28" s="1777"/>
      <c r="G28" s="1777"/>
      <c r="H28" s="1778"/>
      <c r="I28" s="2145"/>
      <c r="J28" s="2149"/>
      <c r="K28" s="2145"/>
      <c r="L28" s="2146"/>
      <c r="T28" s="460"/>
      <c r="U28" s="49" t="str">
        <f>IF(SUM(Y28:Z28)&gt;0,AA28,"")</f>
        <v/>
      </c>
      <c r="Y28" s="1211">
        <f>IF(I30&lt;&gt;学校1８頁!E16,1,0)</f>
        <v>0</v>
      </c>
      <c r="Z28" s="1212">
        <f>IF(K30&lt;&gt;学校1８頁!Q16,1,0)</f>
        <v>0</v>
      </c>
      <c r="AA28" s="1" t="s">
        <v>110242</v>
      </c>
    </row>
    <row r="29" spans="1:27" ht="21" customHeight="1">
      <c r="A29" s="2158" t="s">
        <v>110243</v>
      </c>
      <c r="B29" s="2159"/>
      <c r="C29" s="2160"/>
      <c r="D29" s="2160"/>
      <c r="E29" s="2160"/>
      <c r="F29" s="2160"/>
      <c r="G29" s="2160"/>
      <c r="H29" s="2161"/>
      <c r="I29" s="2143"/>
      <c r="J29" s="2148"/>
      <c r="K29" s="2143"/>
      <c r="L29" s="2144"/>
      <c r="U29" s="49"/>
    </row>
    <row r="30" spans="1:27" ht="20.25" customHeight="1">
      <c r="A30" s="1581" t="s">
        <v>149</v>
      </c>
      <c r="B30" s="1582"/>
      <c r="C30" s="1582"/>
      <c r="D30" s="1582"/>
      <c r="E30" s="1582"/>
      <c r="F30" s="1582"/>
      <c r="G30" s="1582"/>
      <c r="H30" s="1583"/>
      <c r="I30" s="2141">
        <f>SUM(I28+I29)</f>
        <v>0</v>
      </c>
      <c r="J30" s="2147"/>
      <c r="K30" s="2141">
        <f>SUM(K28:K29)</f>
        <v>0</v>
      </c>
      <c r="L30" s="2142"/>
      <c r="U30" s="49"/>
    </row>
    <row r="31" spans="1:27" ht="63" customHeight="1">
      <c r="A31" s="761"/>
      <c r="B31" s="447" t="s">
        <v>109554</v>
      </c>
      <c r="C31" s="1882" t="s">
        <v>110244</v>
      </c>
      <c r="D31" s="1882"/>
      <c r="E31" s="1882"/>
      <c r="F31" s="1882"/>
      <c r="G31" s="1882"/>
      <c r="H31" s="1882"/>
      <c r="I31" s="1882"/>
      <c r="J31" s="1882"/>
      <c r="K31" s="1882"/>
      <c r="L31" s="1882"/>
      <c r="M31" s="1882"/>
      <c r="N31" s="1882"/>
      <c r="O31" s="1882"/>
      <c r="P31" s="1882"/>
      <c r="Q31" s="1882"/>
      <c r="R31" s="1882"/>
      <c r="S31" s="1882"/>
      <c r="T31" s="761"/>
      <c r="U31" s="761"/>
    </row>
    <row r="32" spans="1:27" ht="30.75" customHeight="1">
      <c r="A32" s="766"/>
      <c r="B32" s="447" t="s">
        <v>109610</v>
      </c>
      <c r="C32" s="1960" t="s">
        <v>110245</v>
      </c>
      <c r="D32" s="1960"/>
      <c r="E32" s="1960"/>
      <c r="F32" s="1960"/>
      <c r="G32" s="1960"/>
      <c r="H32" s="1960"/>
      <c r="I32" s="1960"/>
      <c r="J32" s="1960"/>
      <c r="K32" s="1960"/>
      <c r="L32" s="1960"/>
      <c r="M32" s="1960"/>
      <c r="N32" s="1960"/>
      <c r="O32" s="1960"/>
      <c r="P32" s="1960"/>
      <c r="Q32" s="1960"/>
      <c r="R32" s="1960"/>
      <c r="S32" s="1960"/>
      <c r="T32" s="766"/>
      <c r="U32" s="766"/>
    </row>
    <row r="33" spans="1:33" ht="13.2">
      <c r="A33" s="520" t="s">
        <v>110246</v>
      </c>
      <c r="B33" s="726"/>
      <c r="C33" s="685"/>
      <c r="D33" s="698"/>
      <c r="E33" s="698"/>
      <c r="F33" s="698"/>
      <c r="G33" s="698"/>
      <c r="H33" s="698"/>
      <c r="I33" s="698"/>
      <c r="J33" s="698"/>
      <c r="K33" s="698"/>
      <c r="L33" s="698"/>
      <c r="M33" s="714"/>
      <c r="N33" s="714"/>
      <c r="O33" s="714"/>
      <c r="P33" s="714"/>
      <c r="Q33" s="714"/>
      <c r="R33" s="714"/>
      <c r="S33" s="714"/>
    </row>
    <row r="34" spans="1:33" ht="18.75" customHeight="1">
      <c r="A34" s="2106" t="s">
        <v>109647</v>
      </c>
      <c r="B34" s="2106"/>
      <c r="C34" s="2106"/>
      <c r="D34" s="2106"/>
      <c r="E34" s="2106"/>
      <c r="F34" s="2106"/>
      <c r="G34" s="2106"/>
      <c r="H34" s="2106"/>
      <c r="I34" s="2127" t="s">
        <v>110247</v>
      </c>
      <c r="J34" s="2128"/>
      <c r="K34" s="2127" t="s">
        <v>110248</v>
      </c>
      <c r="L34" s="2128"/>
      <c r="O34" s="714"/>
      <c r="P34" s="714"/>
      <c r="Q34" s="714"/>
      <c r="R34" s="714"/>
      <c r="S34" s="714"/>
      <c r="T34" s="714"/>
      <c r="U34" s="714"/>
      <c r="V34" s="714"/>
      <c r="W34" s="714"/>
      <c r="X34" s="714"/>
      <c r="Y34" s="714" t="s">
        <v>110845</v>
      </c>
      <c r="Z34" s="1215" t="s">
        <v>110846</v>
      </c>
      <c r="AA34" s="108"/>
      <c r="AB34" s="108"/>
      <c r="AC34" s="108"/>
      <c r="AD34" s="108"/>
      <c r="AE34" s="108"/>
      <c r="AF34" s="2"/>
      <c r="AG34" s="2"/>
    </row>
    <row r="35" spans="1:33" ht="13.2">
      <c r="A35" s="2129" t="s">
        <v>110249</v>
      </c>
      <c r="B35" s="2130"/>
      <c r="C35" s="2130"/>
      <c r="D35" s="2130"/>
      <c r="E35" s="2130"/>
      <c r="F35" s="2130"/>
      <c r="G35" s="2130"/>
      <c r="H35" s="2130"/>
      <c r="I35" s="2136"/>
      <c r="J35" s="2137"/>
      <c r="K35" s="2136"/>
      <c r="L35" s="2137"/>
      <c r="O35" s="2"/>
      <c r="P35" s="2"/>
      <c r="Q35" s="2"/>
      <c r="R35" s="2"/>
      <c r="S35" s="2"/>
      <c r="T35" s="714"/>
      <c r="U35" s="553" t="str">
        <f>IF(SUM(Y35,Z35)&gt;0,AA35,"")</f>
        <v/>
      </c>
      <c r="V35" s="714"/>
      <c r="W35" s="714"/>
      <c r="X35" s="714"/>
      <c r="Y35" s="1213">
        <f>IF(I35&gt;学校1８頁!E16,1,0)</f>
        <v>0</v>
      </c>
      <c r="Z35" s="1213">
        <f>IF(K35&gt;学校1８頁!Q16,1,0)</f>
        <v>0</v>
      </c>
      <c r="AA35" s="1" t="s">
        <v>110841</v>
      </c>
      <c r="AB35" s="2"/>
      <c r="AC35" s="2"/>
      <c r="AD35" s="2"/>
      <c r="AE35" s="2"/>
      <c r="AF35" s="2"/>
      <c r="AG35" s="2"/>
    </row>
    <row r="36" spans="1:33" ht="13.2">
      <c r="A36" s="694"/>
      <c r="B36" s="2131" t="s">
        <v>110250</v>
      </c>
      <c r="C36" s="2113"/>
      <c r="D36" s="2113"/>
      <c r="E36" s="2113"/>
      <c r="F36" s="2113"/>
      <c r="G36" s="2113"/>
      <c r="H36" s="2114"/>
      <c r="I36" s="2132"/>
      <c r="J36" s="2133"/>
      <c r="K36" s="2132"/>
      <c r="L36" s="2133"/>
      <c r="O36" s="2"/>
      <c r="P36" s="2"/>
      <c r="Q36" s="2"/>
      <c r="R36" s="2"/>
      <c r="S36" s="2"/>
      <c r="T36" s="2"/>
      <c r="U36" s="162" t="str">
        <f>IF(SUM(Y36,Z36)&gt;0,AA36,"")</f>
        <v/>
      </c>
      <c r="V36" s="2"/>
      <c r="W36" s="2"/>
      <c r="X36" s="2"/>
      <c r="Y36" s="1213">
        <f>IF(OR(I35&lt;I36,I37&lt;I38),1,0)</f>
        <v>0</v>
      </c>
      <c r="Z36" s="1214">
        <f>IF(OR(K35&lt;K36,K37&lt;K38),1,0)</f>
        <v>0</v>
      </c>
      <c r="AA36" s="1" t="s">
        <v>110842</v>
      </c>
    </row>
    <row r="37" spans="1:33" ht="13.2">
      <c r="A37" s="2129" t="s">
        <v>110251</v>
      </c>
      <c r="B37" s="2130"/>
      <c r="C37" s="2130"/>
      <c r="D37" s="2130"/>
      <c r="E37" s="2130"/>
      <c r="F37" s="2130"/>
      <c r="G37" s="2130"/>
      <c r="H37" s="2130"/>
      <c r="I37" s="2136"/>
      <c r="J37" s="2137"/>
      <c r="K37" s="2136"/>
      <c r="L37" s="2137"/>
      <c r="O37" s="2"/>
      <c r="P37" s="2"/>
      <c r="Q37" s="2"/>
      <c r="R37" s="2"/>
      <c r="S37" s="2"/>
      <c r="T37" s="2"/>
      <c r="U37" s="162" t="str">
        <f>IF(SUM(Y37,Z37)&gt;0,AA37,"")</f>
        <v/>
      </c>
      <c r="V37" s="2"/>
      <c r="W37" s="2"/>
      <c r="X37" s="2"/>
      <c r="Y37" s="1213">
        <f>IF(I37&gt;学校1８頁!E16,1,0)</f>
        <v>0</v>
      </c>
      <c r="Z37" s="1214">
        <f>IF(K37&gt;学校1８頁!Q16,1,0)</f>
        <v>0</v>
      </c>
      <c r="AA37" s="1" t="s">
        <v>110843</v>
      </c>
    </row>
    <row r="38" spans="1:33" ht="13.2">
      <c r="A38" s="699"/>
      <c r="B38" s="2138" t="s">
        <v>110252</v>
      </c>
      <c r="C38" s="2139"/>
      <c r="D38" s="2139"/>
      <c r="E38" s="2139"/>
      <c r="F38" s="2139"/>
      <c r="G38" s="2139"/>
      <c r="H38" s="2140"/>
      <c r="I38" s="2136"/>
      <c r="J38" s="2137"/>
      <c r="K38" s="2136"/>
      <c r="L38" s="2137"/>
      <c r="M38" s="2"/>
      <c r="N38" s="2"/>
      <c r="O38" s="2"/>
      <c r="P38" s="2"/>
      <c r="Q38" s="2"/>
      <c r="R38" s="2"/>
      <c r="S38" s="2"/>
      <c r="T38" s="2"/>
      <c r="U38" s="2"/>
      <c r="V38" s="2"/>
      <c r="W38" s="2"/>
      <c r="X38" s="2"/>
      <c r="Y38" s="2"/>
    </row>
    <row r="39" spans="1:33" ht="28.8" customHeight="1">
      <c r="B39" s="2134" t="s">
        <v>110793</v>
      </c>
      <c r="C39" s="2134"/>
      <c r="D39" s="2134"/>
      <c r="E39" s="2134"/>
      <c r="F39" s="2134"/>
      <c r="G39" s="2134"/>
      <c r="H39" s="2134"/>
      <c r="I39" s="2134"/>
      <c r="J39" s="2134"/>
      <c r="K39" s="2134"/>
      <c r="L39" s="2134"/>
      <c r="M39" s="2134"/>
      <c r="N39" s="2134"/>
      <c r="O39" s="2134"/>
      <c r="P39" s="2134"/>
      <c r="Q39" s="2134"/>
      <c r="R39" s="2134"/>
      <c r="S39" s="2"/>
      <c r="T39" s="2"/>
      <c r="U39" s="2"/>
      <c r="V39" s="2"/>
      <c r="W39" s="2"/>
      <c r="X39" s="2"/>
      <c r="Y39" s="2"/>
    </row>
    <row r="40" spans="1:33">
      <c r="B40" s="2134" t="s">
        <v>110253</v>
      </c>
      <c r="C40" s="2126"/>
      <c r="D40" s="2126"/>
      <c r="E40" s="2126"/>
      <c r="F40" s="2126"/>
      <c r="G40" s="2126"/>
      <c r="H40" s="2126"/>
      <c r="I40" s="2126"/>
      <c r="J40" s="2126"/>
      <c r="K40" s="2126"/>
      <c r="L40" s="2126"/>
      <c r="M40" s="2126"/>
      <c r="N40" s="2126"/>
      <c r="O40" s="2126"/>
      <c r="P40" s="2126"/>
      <c r="Q40" s="2126"/>
      <c r="R40" s="2126"/>
      <c r="S40" s="2126"/>
      <c r="T40" s="2"/>
      <c r="U40" s="2"/>
      <c r="V40" s="2"/>
      <c r="W40" s="2"/>
      <c r="X40" s="2"/>
      <c r="Y40" s="2"/>
    </row>
    <row r="41" spans="1:33">
      <c r="B41" s="2126"/>
      <c r="C41" s="2126"/>
      <c r="D41" s="2126"/>
      <c r="E41" s="2126"/>
      <c r="F41" s="2126"/>
      <c r="G41" s="2126"/>
      <c r="H41" s="2126"/>
      <c r="I41" s="2126"/>
      <c r="J41" s="2126"/>
      <c r="K41" s="2126"/>
      <c r="L41" s="2126"/>
      <c r="M41" s="2126"/>
      <c r="N41" s="2126"/>
      <c r="O41" s="2126"/>
      <c r="P41" s="2126"/>
      <c r="Q41" s="2126"/>
      <c r="R41" s="2126"/>
      <c r="S41" s="2126"/>
      <c r="T41" s="2"/>
      <c r="U41" s="2"/>
      <c r="V41" s="2"/>
      <c r="W41" s="2"/>
      <c r="X41" s="2"/>
      <c r="Y41" s="2"/>
    </row>
    <row r="42" spans="1:33" ht="17.399999999999999" customHeight="1">
      <c r="B42" s="2135" t="s">
        <v>110254</v>
      </c>
      <c r="C42" s="2135"/>
      <c r="D42" s="2135"/>
      <c r="E42" s="2135"/>
      <c r="F42" s="2135"/>
      <c r="G42" s="2135"/>
      <c r="H42" s="2135"/>
      <c r="I42" s="2135"/>
      <c r="J42" s="2135"/>
      <c r="K42" s="2135"/>
      <c r="L42" s="2135"/>
      <c r="M42" s="2135"/>
      <c r="N42" s="2135"/>
      <c r="O42" s="2135"/>
      <c r="P42" s="2135"/>
      <c r="Q42" s="2135"/>
      <c r="R42" s="2135"/>
      <c r="T42" s="710"/>
      <c r="U42" s="710"/>
      <c r="V42" s="710"/>
      <c r="W42" s="710"/>
      <c r="X42" s="710"/>
      <c r="Y42" s="710"/>
    </row>
    <row r="43" spans="1:33">
      <c r="B43" s="2135"/>
      <c r="C43" s="2135"/>
      <c r="D43" s="2135"/>
      <c r="E43" s="2135"/>
      <c r="F43" s="2135"/>
      <c r="G43" s="2135"/>
      <c r="H43" s="2135"/>
      <c r="I43" s="2135"/>
      <c r="J43" s="2135"/>
      <c r="K43" s="2135"/>
      <c r="L43" s="2135"/>
      <c r="M43" s="2135"/>
      <c r="N43" s="2135"/>
      <c r="O43" s="2135"/>
      <c r="P43" s="2135"/>
      <c r="Q43" s="2135"/>
      <c r="R43" s="2135"/>
    </row>
    <row r="44" spans="1:33">
      <c r="B44" s="2135"/>
      <c r="C44" s="2135"/>
      <c r="D44" s="2135"/>
      <c r="E44" s="2135"/>
      <c r="F44" s="2135"/>
      <c r="G44" s="2135"/>
      <c r="H44" s="2135"/>
      <c r="I44" s="2135"/>
      <c r="J44" s="2135"/>
      <c r="K44" s="2135"/>
      <c r="L44" s="2135"/>
      <c r="M44" s="2135"/>
      <c r="N44" s="2135"/>
      <c r="O44" s="2135"/>
      <c r="P44" s="2135"/>
      <c r="Q44" s="2135"/>
      <c r="R44" s="2135"/>
    </row>
    <row r="45" spans="1:33" ht="12">
      <c r="B45" s="2126" t="s">
        <v>110794</v>
      </c>
      <c r="C45" s="2126"/>
      <c r="D45" s="2126"/>
      <c r="E45" s="2126"/>
      <c r="F45" s="2126"/>
      <c r="G45" s="2126"/>
      <c r="H45" s="2126"/>
      <c r="I45" s="2126"/>
      <c r="J45" s="2126"/>
      <c r="K45" s="2126"/>
      <c r="L45" s="2126"/>
      <c r="M45" s="2126"/>
      <c r="N45" s="2126"/>
      <c r="O45" s="2126"/>
      <c r="P45" s="2126"/>
      <c r="Q45" s="2126"/>
      <c r="R45" s="2126"/>
    </row>
    <row r="46" spans="1:33" ht="12">
      <c r="B46" s="114"/>
    </row>
  </sheetData>
  <sheetProtection algorithmName="SHA-512" hashValue="0cqWywv0HpfQeE3opJzcqoMlm3REjBuyv/4WwHVS1QpOz9mnI46msRDLJbEov3Xo6O10HjDntQUS8iR9bbmtNw==" saltValue="etUxZtBfrBFHUiiW8uMgjw==" spinCount="100000" sheet="1" selectLockedCells="1"/>
  <mergeCells count="39">
    <mergeCell ref="K38:L38"/>
    <mergeCell ref="B8:T8"/>
    <mergeCell ref="B9:T9"/>
    <mergeCell ref="B2:S2"/>
    <mergeCell ref="A27:H27"/>
    <mergeCell ref="I27:J27"/>
    <mergeCell ref="K27:L27"/>
    <mergeCell ref="B3:C4"/>
    <mergeCell ref="B7:Q7"/>
    <mergeCell ref="B10:T10"/>
    <mergeCell ref="C32:S32"/>
    <mergeCell ref="I35:J35"/>
    <mergeCell ref="K35:L35"/>
    <mergeCell ref="C31:S31"/>
    <mergeCell ref="A28:H28"/>
    <mergeCell ref="A29:H29"/>
    <mergeCell ref="K30:L30"/>
    <mergeCell ref="K29:L29"/>
    <mergeCell ref="K28:L28"/>
    <mergeCell ref="I30:J30"/>
    <mergeCell ref="A30:H30"/>
    <mergeCell ref="I29:J29"/>
    <mergeCell ref="I28:J28"/>
    <mergeCell ref="B45:R45"/>
    <mergeCell ref="A34:H34"/>
    <mergeCell ref="I34:J34"/>
    <mergeCell ref="K34:L34"/>
    <mergeCell ref="A35:H35"/>
    <mergeCell ref="B36:H36"/>
    <mergeCell ref="I36:J36"/>
    <mergeCell ref="K36:L36"/>
    <mergeCell ref="B39:R39"/>
    <mergeCell ref="B40:S41"/>
    <mergeCell ref="B42:R44"/>
    <mergeCell ref="A37:H37"/>
    <mergeCell ref="I37:J37"/>
    <mergeCell ref="K37:L37"/>
    <mergeCell ref="B38:H38"/>
    <mergeCell ref="I38:J38"/>
  </mergeCells>
  <phoneticPr fontId="9"/>
  <conditionalFormatting sqref="I36">
    <cfRule type="expression" dxfId="164" priority="6">
      <formula>$I$35&lt;$I$36</formula>
    </cfRule>
  </conditionalFormatting>
  <conditionalFormatting sqref="I38">
    <cfRule type="expression" dxfId="163" priority="5">
      <formula>$I$37&lt;$I$38</formula>
    </cfRule>
  </conditionalFormatting>
  <conditionalFormatting sqref="K36">
    <cfRule type="expression" dxfId="158" priority="10">
      <formula>$K$35&lt;$K$36</formula>
    </cfRule>
  </conditionalFormatting>
  <conditionalFormatting sqref="K38">
    <cfRule type="expression" dxfId="157" priority="9">
      <formula>$K$37&lt;$K$38</formula>
    </cfRule>
  </conditionalFormatting>
  <dataValidations count="1">
    <dataValidation type="whole" operator="greaterThanOrEqual" allowBlank="1" showInputMessage="1" showErrorMessage="1" error="整数以外は入力できません。" sqref="I28:L29 D5:R6 I35:L38" xr:uid="{00000000-0002-0000-1600-000000000000}">
      <formula1>0</formula1>
    </dataValidation>
  </dataValidations>
  <pageMargins left="0.59055118110236227" right="0.59055118110236227" top="0.39370078740157483" bottom="0.39370078740157483" header="0.51181102362204722" footer="0.27559055118110237"/>
  <pageSetup paperSize="9" scale="58"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28A22A38-7759-4986-8FEB-E6CEF121FC11}">
            <xm:f>(学校1８頁!$E$16-MAX($D$5:$Q$5))&lt;$R$5</xm:f>
            <x14:dxf>
              <font>
                <color theme="1"/>
              </font>
              <fill>
                <patternFill>
                  <bgColor rgb="FFFF0000"/>
                </patternFill>
              </fill>
            </x14:dxf>
          </x14:cfRule>
          <x14:cfRule type="expression" priority="14" id="{1B80377E-D6D7-4EB4-B3B5-AA48D31F23A3}">
            <xm:f>SUM($D$5:$R$5)&lt;学校1８頁!$E$16</xm:f>
            <x14:dxf>
              <fill>
                <patternFill>
                  <bgColor rgb="FFFF0000"/>
                </patternFill>
              </fill>
            </x14:dxf>
          </x14:cfRule>
          <x14:cfRule type="expression" priority="15" id="{2BD60E84-A7F7-47D9-B00B-C9499F2F44E7}">
            <xm:f>MAX($D$5:$R$5)&gt;学校1８頁!$E$16</xm:f>
            <x14:dxf>
              <fill>
                <patternFill>
                  <bgColor rgb="FFFF0000"/>
                </patternFill>
              </fill>
            </x14:dxf>
          </x14:cfRule>
          <x14:cfRule type="expression" priority="17" id="{2FC9021E-ECAE-40EB-ADF7-1D04B76C8022}">
            <xm:f>学校1８頁!$E$16&gt;0</xm:f>
            <x14:dxf>
              <fill>
                <patternFill>
                  <bgColor rgb="FFFFFF99"/>
                </patternFill>
              </fill>
            </x14:dxf>
          </x14:cfRule>
          <xm:sqref>D5:R5</xm:sqref>
        </x14:conditionalFormatting>
        <x14:conditionalFormatting xmlns:xm="http://schemas.microsoft.com/office/excel/2006/main">
          <x14:cfRule type="expression" priority="2" id="{7D012E54-1DBB-4024-A46B-025AB18083E2}">
            <xm:f>(学校1８頁!$Q$16-MAX($D$6:$Q$6))&lt;$R$6</xm:f>
            <x14:dxf>
              <font>
                <color theme="1"/>
              </font>
              <fill>
                <patternFill>
                  <bgColor rgb="FFFF0000"/>
                </patternFill>
              </fill>
            </x14:dxf>
          </x14:cfRule>
          <x14:cfRule type="expression" priority="13" id="{76129EB5-ACF0-4994-95C0-9A7E64349090}">
            <xm:f>SUM($D$6:$R$6)&lt;学校1８頁!$Q$16</xm:f>
            <x14:dxf>
              <fill>
                <patternFill>
                  <bgColor rgb="FFFF0000"/>
                </patternFill>
              </fill>
            </x14:dxf>
          </x14:cfRule>
          <x14:cfRule type="expression" priority="16" id="{2C5AE92E-C73A-4730-A8A9-411236478AEF}">
            <xm:f>MAX($D$6:$R$6)&gt;学校1８頁!$Q$16</xm:f>
            <x14:dxf>
              <fill>
                <patternFill>
                  <bgColor rgb="FFFF0000"/>
                </patternFill>
              </fill>
            </x14:dxf>
          </x14:cfRule>
          <x14:cfRule type="expression" priority="18" id="{663A60C4-6015-4853-9555-4D5F98AC0DB2}">
            <xm:f>学校1８頁!$Q$16&gt;0</xm:f>
            <x14:dxf>
              <fill>
                <patternFill>
                  <bgColor rgb="FFFFFF99"/>
                </patternFill>
              </fill>
            </x14:dxf>
          </x14:cfRule>
          <xm:sqref>D6:R6</xm:sqref>
        </x14:conditionalFormatting>
        <x14:conditionalFormatting xmlns:xm="http://schemas.microsoft.com/office/excel/2006/main">
          <x14:cfRule type="cellIs" priority="4" operator="greaterThan" id="{96D0C2CF-D947-449F-9EE0-F51B580CD0F7}">
            <xm:f>学校1８頁!$E$16</xm:f>
            <x14:dxf>
              <fill>
                <patternFill>
                  <bgColor rgb="FFFF0000"/>
                </patternFill>
              </fill>
            </x14:dxf>
          </x14:cfRule>
          <x14:cfRule type="expression" priority="12" id="{FFF9ED62-2859-4400-A59A-869522C2A195}">
            <xm:f>学校1８頁!$E$16&gt;0</xm:f>
            <x14:dxf>
              <font>
                <color theme="1"/>
              </font>
              <fill>
                <patternFill>
                  <bgColor rgb="FFFFFF99"/>
                </patternFill>
              </fill>
            </x14:dxf>
          </x14:cfRule>
          <xm:sqref>I35:I38</xm:sqref>
        </x14:conditionalFormatting>
        <x14:conditionalFormatting xmlns:xm="http://schemas.microsoft.com/office/excel/2006/main">
          <x14:cfRule type="expression" priority="55" id="{160F3E69-55AB-419D-A2D5-6ED2C0470124}">
            <xm:f>学校1８頁!$E$16&gt;0</xm:f>
            <x14:dxf>
              <font>
                <color theme="1"/>
              </font>
              <fill>
                <patternFill>
                  <bgColor rgb="FFFFFF99"/>
                </patternFill>
              </fill>
            </x14:dxf>
          </x14:cfRule>
          <xm:sqref>I28:J29</xm:sqref>
        </x14:conditionalFormatting>
        <x14:conditionalFormatting xmlns:xm="http://schemas.microsoft.com/office/excel/2006/main">
          <x14:cfRule type="cellIs" priority="22" operator="notEqual" id="{EA737D3D-840F-47D5-8492-E7AFF063956A}">
            <xm:f>学校1８頁!$E$16</xm:f>
            <x14:dxf>
              <fill>
                <patternFill>
                  <bgColor rgb="FFFF0000"/>
                </patternFill>
              </fill>
            </x14:dxf>
          </x14:cfRule>
          <xm:sqref>I30:J30</xm:sqref>
        </x14:conditionalFormatting>
        <x14:conditionalFormatting xmlns:xm="http://schemas.microsoft.com/office/excel/2006/main">
          <x14:cfRule type="cellIs" priority="3" operator="greaterThan" id="{D7AACAF3-18D8-4F25-86AC-809A8CDB9782}">
            <xm:f>学校1８頁!$Q$16</xm:f>
            <x14:dxf>
              <fill>
                <patternFill>
                  <bgColor rgb="FFFF0000"/>
                </patternFill>
              </fill>
            </x14:dxf>
          </x14:cfRule>
          <x14:cfRule type="expression" priority="11" id="{D5A2178D-E4BE-440C-9F83-01F8AFF61F39}">
            <xm:f>学校1８頁!$Q$16&gt;0</xm:f>
            <x14:dxf>
              <font>
                <color theme="1"/>
              </font>
              <fill>
                <patternFill>
                  <bgColor rgb="FFFFFF99"/>
                </patternFill>
              </fill>
            </x14:dxf>
          </x14:cfRule>
          <xm:sqref>K35:K38</xm:sqref>
        </x14:conditionalFormatting>
        <x14:conditionalFormatting xmlns:xm="http://schemas.microsoft.com/office/excel/2006/main">
          <x14:cfRule type="expression" priority="27" id="{CA9516FD-02C4-4037-BCD7-860150CB8CA2}">
            <xm:f>学校1８頁!$Q$16&gt;0</xm:f>
            <x14:dxf>
              <fill>
                <patternFill>
                  <bgColor rgb="FFFFFF99"/>
                </patternFill>
              </fill>
            </x14:dxf>
          </x14:cfRule>
          <xm:sqref>K28:L29</xm:sqref>
        </x14:conditionalFormatting>
        <x14:conditionalFormatting xmlns:xm="http://schemas.microsoft.com/office/excel/2006/main">
          <x14:cfRule type="cellIs" priority="21" operator="notEqual" id="{B824B49B-29D9-421D-ABCE-769639131FB6}">
            <xm:f>学校1８頁!$Q$16</xm:f>
            <x14:dxf>
              <fill>
                <patternFill>
                  <bgColor rgb="FFFF0000"/>
                </patternFill>
              </fill>
            </x14:dxf>
          </x14:cfRule>
          <xm:sqref>K30:L30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CCECFF"/>
    <pageSetUpPr fitToPage="1"/>
  </sheetPr>
  <dimension ref="A1:AP50"/>
  <sheetViews>
    <sheetView showGridLines="0" view="pageBreakPreview" zoomScale="85" zoomScaleNormal="85" zoomScaleSheetLayoutView="85" workbookViewId="0">
      <selection activeCell="E6" sqref="E6"/>
    </sheetView>
  </sheetViews>
  <sheetFormatPr defaultColWidth="9" defaultRowHeight="10.8"/>
  <cols>
    <col min="1" max="2" width="4.6640625" style="1" customWidth="1"/>
    <col min="3" max="3" width="33.6640625" style="1" customWidth="1"/>
    <col min="4" max="4" width="80.6640625" style="1" customWidth="1"/>
    <col min="5" max="10" width="14.33203125" style="1" customWidth="1"/>
    <col min="11" max="11" width="5.33203125" style="1" customWidth="1"/>
    <col min="12" max="12" width="8.88671875" style="1" customWidth="1"/>
    <col min="13" max="13" width="7.44140625" style="1" customWidth="1"/>
    <col min="14" max="14" width="2.6640625" style="1" customWidth="1"/>
    <col min="15" max="15" width="53.109375" style="1" customWidth="1"/>
    <col min="16" max="16" width="24.44140625" style="1" hidden="1" customWidth="1"/>
    <col min="17" max="22" width="5.6640625" style="1" hidden="1" customWidth="1"/>
    <col min="23" max="27" width="3" style="1" hidden="1" customWidth="1"/>
    <col min="28" max="33" width="5.6640625" style="1" hidden="1" customWidth="1"/>
    <col min="34" max="37" width="9" style="1" hidden="1" customWidth="1"/>
    <col min="38" max="38" width="4.33203125" style="1" hidden="1" customWidth="1"/>
    <col min="39" max="41" width="9" style="1" hidden="1" customWidth="1"/>
    <col min="42" max="42" width="35.44140625" style="1" hidden="1" customWidth="1"/>
    <col min="43" max="16384" width="9" style="1"/>
  </cols>
  <sheetData>
    <row r="1" spans="1:42" ht="15" customHeight="1">
      <c r="A1" s="125" t="s">
        <v>110799</v>
      </c>
      <c r="B1" s="125"/>
      <c r="C1" s="227"/>
      <c r="D1" s="2180" t="s">
        <v>110255</v>
      </c>
      <c r="E1" s="2180"/>
      <c r="F1" s="2180"/>
      <c r="G1" s="2180"/>
      <c r="H1" s="2180"/>
      <c r="I1" s="2180"/>
      <c r="J1" s="2180"/>
      <c r="K1" s="274"/>
      <c r="M1" s="32"/>
      <c r="N1" s="32"/>
    </row>
    <row r="2" spans="1:42" ht="15" customHeight="1" thickBot="1">
      <c r="A2" s="125" t="s">
        <v>110062</v>
      </c>
      <c r="B2" s="125"/>
      <c r="C2" s="227"/>
      <c r="D2" s="506"/>
      <c r="E2" s="506"/>
      <c r="F2" s="506"/>
      <c r="G2" s="506"/>
      <c r="H2" s="506"/>
      <c r="I2" s="506"/>
      <c r="J2" s="506"/>
      <c r="K2" s="274"/>
      <c r="M2" s="32"/>
      <c r="N2" s="32"/>
    </row>
    <row r="3" spans="1:42" ht="21" customHeight="1" thickTop="1" thickBot="1">
      <c r="A3" s="2080" t="s">
        <v>109501</v>
      </c>
      <c r="B3" s="2081"/>
      <c r="C3" s="2081"/>
      <c r="D3" s="2082"/>
      <c r="E3" s="2016" t="s">
        <v>110256</v>
      </c>
      <c r="F3" s="2089"/>
      <c r="G3" s="2089"/>
      <c r="H3" s="2016" t="s">
        <v>110257</v>
      </c>
      <c r="I3" s="2089"/>
      <c r="J3" s="2090"/>
      <c r="K3" s="507"/>
      <c r="L3" s="409" t="str">
        <f>IF(AND(M7="",M8="",M9="",M12="",M13="",M14="",M15="",M17="",M18="",M21="",M23="",M28="",M29="",M30="",M32="",M33="",M35="",M36="",M38="",M43=""),"","エラー")</f>
        <v/>
      </c>
      <c r="M3" s="31"/>
      <c r="AH3" s="1" t="s">
        <v>110258</v>
      </c>
      <c r="AM3" s="1" t="s">
        <v>110259</v>
      </c>
    </row>
    <row r="4" spans="1:42" ht="21" customHeight="1" thickTop="1">
      <c r="A4" s="2083"/>
      <c r="B4" s="2084"/>
      <c r="C4" s="2084"/>
      <c r="D4" s="2085"/>
      <c r="E4" s="738"/>
      <c r="F4" s="1066"/>
      <c r="G4" s="1067"/>
      <c r="H4" s="738"/>
      <c r="I4" s="1066"/>
      <c r="J4" s="1067"/>
      <c r="K4" s="507"/>
      <c r="L4" s="489"/>
      <c r="M4" s="31"/>
    </row>
    <row r="5" spans="1:42" ht="26.25" customHeight="1">
      <c r="A5" s="2086"/>
      <c r="B5" s="2087"/>
      <c r="C5" s="2087"/>
      <c r="D5" s="2088"/>
      <c r="E5" s="1015"/>
      <c r="F5" s="737" t="s">
        <v>110260</v>
      </c>
      <c r="G5" s="1084" t="s">
        <v>110066</v>
      </c>
      <c r="H5" s="226"/>
      <c r="I5" s="737" t="s">
        <v>110260</v>
      </c>
      <c r="J5" s="1084" t="s">
        <v>110066</v>
      </c>
      <c r="K5" s="507"/>
      <c r="M5" s="31"/>
      <c r="Q5" s="716" t="s">
        <v>461</v>
      </c>
      <c r="R5" s="716"/>
      <c r="S5" s="716"/>
      <c r="T5" s="716" t="s">
        <v>110261</v>
      </c>
      <c r="U5" s="716"/>
      <c r="V5" s="716"/>
      <c r="AH5" s="716" t="s">
        <v>461</v>
      </c>
      <c r="AI5" s="716"/>
      <c r="AJ5" s="716" t="s">
        <v>110261</v>
      </c>
      <c r="AK5" s="716"/>
      <c r="AM5" s="716" t="s">
        <v>461</v>
      </c>
      <c r="AN5" s="716"/>
      <c r="AO5" s="716" t="s">
        <v>110261</v>
      </c>
    </row>
    <row r="6" spans="1:42" ht="15" customHeight="1">
      <c r="A6" s="2165" t="s">
        <v>110067</v>
      </c>
      <c r="B6" s="2185" t="s">
        <v>110068</v>
      </c>
      <c r="C6" s="1998" t="s">
        <v>110262</v>
      </c>
      <c r="D6" s="1097"/>
      <c r="E6" s="1463"/>
      <c r="F6" s="1464"/>
      <c r="G6" s="1464"/>
      <c r="H6" s="1463"/>
      <c r="I6" s="1464"/>
      <c r="J6" s="1465"/>
      <c r="K6" s="293"/>
      <c r="Q6" s="716" t="s">
        <v>110070</v>
      </c>
      <c r="R6" s="716" t="s">
        <v>110263</v>
      </c>
      <c r="S6" s="716" t="s">
        <v>110072</v>
      </c>
      <c r="T6" s="716" t="s">
        <v>110070</v>
      </c>
      <c r="U6" s="716" t="s">
        <v>110264</v>
      </c>
      <c r="V6" s="716" t="s">
        <v>110072</v>
      </c>
      <c r="AH6" s="1055">
        <f t="shared" ref="AH6:AH33" si="0">IF(E6&lt;F6,1,0)</f>
        <v>0</v>
      </c>
      <c r="AI6" s="1056">
        <f>IF(F6&lt;G6,1,0)</f>
        <v>0</v>
      </c>
      <c r="AJ6" s="1056">
        <f>IF(H6&lt;I6,1,0)</f>
        <v>0</v>
      </c>
      <c r="AK6" s="1057">
        <f>IF(I6&lt;J6,1,0)</f>
        <v>0</v>
      </c>
      <c r="AM6" s="1055">
        <f>IF(AND(学校1８頁!$E$16=学校1８頁!$I$16,E6&lt;&gt;F6),1,0)</f>
        <v>0</v>
      </c>
      <c r="AN6" s="1056">
        <f>IF(AND(学校1８頁!$E$16=学校1８頁!$J$16,E6&lt;&gt;G6),1,0)</f>
        <v>0</v>
      </c>
      <c r="AO6" s="1056">
        <f>IF(AND(学校1８頁!$Q$16=学校1８頁!$U$16,H6&lt;&gt;I6),1,0)</f>
        <v>0</v>
      </c>
      <c r="AP6" s="1057">
        <f>IF(AND(学校1８頁!$Q$16=学校1８頁!$V$16,H6&lt;&gt;J6),1,0)</f>
        <v>0</v>
      </c>
    </row>
    <row r="7" spans="1:42" ht="15" customHeight="1">
      <c r="A7" s="2166"/>
      <c r="B7" s="2186"/>
      <c r="C7" s="1803"/>
      <c r="D7" s="1098" t="s">
        <v>110074</v>
      </c>
      <c r="E7" s="1463"/>
      <c r="F7" s="1464"/>
      <c r="G7" s="1464"/>
      <c r="H7" s="1463"/>
      <c r="I7" s="1464"/>
      <c r="J7" s="1465"/>
      <c r="K7" s="293"/>
      <c r="M7" s="49" t="str">
        <f>IF(SUM(Q7:V7)&gt;0,X7,"")</f>
        <v/>
      </c>
      <c r="P7" s="2" t="s">
        <v>110265</v>
      </c>
      <c r="Q7" s="949">
        <f>IF(E27&lt;&gt;学校1８頁!E16,1,0)</f>
        <v>0</v>
      </c>
      <c r="R7" s="971"/>
      <c r="S7" s="971"/>
      <c r="T7" s="971">
        <f>IF(H27&lt;&gt;学校1８頁!Q16,1,0)</f>
        <v>0</v>
      </c>
      <c r="U7" s="971"/>
      <c r="V7" s="972"/>
      <c r="X7" s="1" t="s">
        <v>110266</v>
      </c>
      <c r="AH7" s="207">
        <f>IF(E7&lt;F7,1,0)</f>
        <v>0</v>
      </c>
      <c r="AI7" s="32">
        <f>IF(F7&lt;G7,1,0)</f>
        <v>0</v>
      </c>
      <c r="AJ7" s="32">
        <f>IF(H7&lt;I7,1,0)</f>
        <v>0</v>
      </c>
      <c r="AK7" s="208">
        <f>IF(I7&lt;J7,1,0)</f>
        <v>0</v>
      </c>
      <c r="AM7" s="207">
        <f>IF(AND(学校1８頁!$E$16=学校1８頁!$I$16,E7&lt;&gt;F7),1,0)</f>
        <v>0</v>
      </c>
      <c r="AN7" s="32">
        <f>IF(AND(学校1８頁!$E$16=学校1８頁!$J$16,E7&lt;&gt;G7),1,0)</f>
        <v>0</v>
      </c>
      <c r="AO7" s="32">
        <f>IF(AND(学校1８頁!$Q$16=学校1８頁!$U$16,H7&lt;&gt;I7),1,0)</f>
        <v>0</v>
      </c>
      <c r="AP7" s="208">
        <f>IF(AND(学校1８頁!$Q$16=学校1８頁!$V$16,H7&lt;&gt;J7),1,0)</f>
        <v>0</v>
      </c>
    </row>
    <row r="8" spans="1:42" ht="15" customHeight="1">
      <c r="A8" s="2166"/>
      <c r="B8" s="2183"/>
      <c r="C8" s="1878" t="s">
        <v>110077</v>
      </c>
      <c r="D8" s="1068"/>
      <c r="E8" s="1466"/>
      <c r="F8" s="1464"/>
      <c r="G8" s="1464"/>
      <c r="H8" s="1463"/>
      <c r="I8" s="1464"/>
      <c r="J8" s="1465"/>
      <c r="K8" s="293"/>
      <c r="M8" s="49" t="str">
        <f>IF(SUM(Q8:V8)&gt;0,X8,"")</f>
        <v/>
      </c>
      <c r="P8" s="1" t="s">
        <v>110267</v>
      </c>
      <c r="Q8" s="949"/>
      <c r="R8" s="971">
        <f>IF(F27&lt;&gt;学校1８頁!I16,1,0)</f>
        <v>0</v>
      </c>
      <c r="S8" s="971"/>
      <c r="T8" s="971"/>
      <c r="U8" s="971">
        <f>IF(I27&lt;&gt;学校1８頁!U16,1,0)</f>
        <v>0</v>
      </c>
      <c r="V8" s="972"/>
      <c r="X8" s="1" t="s">
        <v>110268</v>
      </c>
      <c r="AH8" s="207">
        <f t="shared" si="0"/>
        <v>0</v>
      </c>
      <c r="AI8" s="32">
        <f t="shared" ref="AI8:AI32" si="1">IF(F8&lt;G8,1,0)</f>
        <v>0</v>
      </c>
      <c r="AJ8" s="32">
        <f t="shared" ref="AJ8:AJ33" si="2">IF(H8&lt;I8,1,0)</f>
        <v>0</v>
      </c>
      <c r="AK8" s="208">
        <f t="shared" ref="AK8:AK33" si="3">IF(I8&lt;J8,1,0)</f>
        <v>0</v>
      </c>
      <c r="AM8" s="207">
        <f>IF(AND(学校1８頁!$E$16=学校1８頁!$I$16,E8&lt;&gt;F8),1,0)</f>
        <v>0</v>
      </c>
      <c r="AN8" s="32">
        <f>IF(AND(学校1８頁!$E$16=学校1８頁!$J$16,E8&lt;&gt;G8),1,0)</f>
        <v>0</v>
      </c>
      <c r="AO8" s="32">
        <f>IF(AND(学校1８頁!$Q$16=学校1８頁!$U$16,H8&lt;&gt;I8),1,0)</f>
        <v>0</v>
      </c>
      <c r="AP8" s="208">
        <f>IF(AND(学校1８頁!$Q$16=学校1８頁!$V$16,H8&lt;&gt;J8),1,0)</f>
        <v>0</v>
      </c>
    </row>
    <row r="9" spans="1:42" ht="15" customHeight="1">
      <c r="A9" s="2166"/>
      <c r="B9" s="2184"/>
      <c r="C9" s="1857"/>
      <c r="D9" s="1099" t="s">
        <v>110080</v>
      </c>
      <c r="E9" s="1463"/>
      <c r="F9" s="1464"/>
      <c r="G9" s="1464"/>
      <c r="H9" s="1463"/>
      <c r="I9" s="1464"/>
      <c r="J9" s="1465"/>
      <c r="K9" s="293"/>
      <c r="M9" s="49" t="str">
        <f>IF(SUM(Q9:V9)&gt;0,X9,"")</f>
        <v/>
      </c>
      <c r="P9" s="1" t="s">
        <v>110269</v>
      </c>
      <c r="Q9" s="949"/>
      <c r="R9" s="971"/>
      <c r="S9" s="971">
        <f>IF(G27&lt;&gt;学校1８頁!J16,1,0)</f>
        <v>0</v>
      </c>
      <c r="T9" s="971"/>
      <c r="U9" s="971"/>
      <c r="V9" s="972">
        <f>IF(J27&lt;&gt;学校1８頁!V16,1,0)</f>
        <v>0</v>
      </c>
      <c r="X9" s="1" t="s">
        <v>110270</v>
      </c>
      <c r="AH9" s="207">
        <f t="shared" si="0"/>
        <v>0</v>
      </c>
      <c r="AI9" s="32">
        <f t="shared" si="1"/>
        <v>0</v>
      </c>
      <c r="AJ9" s="32">
        <f t="shared" si="2"/>
        <v>0</v>
      </c>
      <c r="AK9" s="208">
        <f t="shared" si="3"/>
        <v>0</v>
      </c>
      <c r="AM9" s="207">
        <f>IF(AND(学校1８頁!$E$16=学校1８頁!$I$16,E9&lt;&gt;F9),1,0)</f>
        <v>0</v>
      </c>
      <c r="AN9" s="32">
        <f>IF(AND(学校1８頁!$E$16=学校1８頁!$J$16,E9&lt;&gt;G9),1,0)</f>
        <v>0</v>
      </c>
      <c r="AO9" s="32">
        <f>IF(AND(学校1８頁!$Q$16=学校1８頁!$U$16,H9&lt;&gt;I9),1,0)</f>
        <v>0</v>
      </c>
      <c r="AP9" s="208">
        <f>IF(AND(学校1８頁!$Q$16=学校1８頁!$V$16,H9&lt;&gt;J9),1,0)</f>
        <v>0</v>
      </c>
    </row>
    <row r="10" spans="1:42" ht="15" customHeight="1">
      <c r="A10" s="2166"/>
      <c r="B10" s="2184"/>
      <c r="C10" s="1851"/>
      <c r="D10" s="1100" t="s">
        <v>110083</v>
      </c>
      <c r="E10" s="1467"/>
      <c r="F10" s="1468"/>
      <c r="G10" s="1468"/>
      <c r="H10" s="1467"/>
      <c r="I10" s="1468"/>
      <c r="J10" s="1469"/>
      <c r="K10" s="293"/>
      <c r="AB10" s="155"/>
      <c r="AH10" s="207">
        <f t="shared" si="0"/>
        <v>0</v>
      </c>
      <c r="AI10" s="32">
        <f t="shared" si="1"/>
        <v>0</v>
      </c>
      <c r="AJ10" s="32">
        <f t="shared" si="2"/>
        <v>0</v>
      </c>
      <c r="AK10" s="208">
        <f t="shared" si="3"/>
        <v>0</v>
      </c>
      <c r="AM10" s="207">
        <f>IF(AND(学校1８頁!$E$16=学校1８頁!$I$16,E10&lt;&gt;F10),1,0)</f>
        <v>0</v>
      </c>
      <c r="AN10" s="32">
        <f>IF(AND(学校1８頁!$E$16=学校1８頁!$J$16,E10&lt;&gt;G10),1,0)</f>
        <v>0</v>
      </c>
      <c r="AO10" s="32">
        <f>IF(AND(学校1８頁!$Q$16=学校1８頁!$U$16,H10&lt;&gt;I10),1,0)</f>
        <v>0</v>
      </c>
      <c r="AP10" s="208">
        <f>IF(AND(学校1８頁!$Q$16=学校1８頁!$V$16,H10&lt;&gt;J10),1,0)</f>
        <v>0</v>
      </c>
    </row>
    <row r="11" spans="1:42" ht="15" customHeight="1">
      <c r="A11" s="2166"/>
      <c r="B11" s="2181"/>
      <c r="C11" s="1803" t="s">
        <v>110084</v>
      </c>
      <c r="D11" s="736"/>
      <c r="E11" s="1463"/>
      <c r="F11" s="1464"/>
      <c r="G11" s="1464"/>
      <c r="H11" s="1463"/>
      <c r="I11" s="1464"/>
      <c r="J11" s="1465"/>
      <c r="K11" s="293"/>
      <c r="AH11" s="207">
        <f t="shared" si="0"/>
        <v>0</v>
      </c>
      <c r="AI11" s="32">
        <f t="shared" si="1"/>
        <v>0</v>
      </c>
      <c r="AJ11" s="32">
        <f t="shared" si="2"/>
        <v>0</v>
      </c>
      <c r="AK11" s="208">
        <f t="shared" si="3"/>
        <v>0</v>
      </c>
      <c r="AM11" s="207">
        <f>IF(AND(学校1８頁!$E$16=学校1８頁!$I$16,E11&lt;&gt;F11),1,0)</f>
        <v>0</v>
      </c>
      <c r="AN11" s="32">
        <f>IF(AND(学校1８頁!$E$16=学校1８頁!$J$16,E11&lt;&gt;G11),1,0)</f>
        <v>0</v>
      </c>
      <c r="AO11" s="32">
        <f>IF(AND(学校1８頁!$Q$16=学校1８頁!$U$16,H11&lt;&gt;I11),1,0)</f>
        <v>0</v>
      </c>
      <c r="AP11" s="208">
        <f>IF(AND(学校1８頁!$Q$16=学校1８頁!$V$16,H11&lt;&gt;J11),1,0)</f>
        <v>0</v>
      </c>
    </row>
    <row r="12" spans="1:42" ht="15" customHeight="1">
      <c r="A12" s="2166"/>
      <c r="B12" s="2181"/>
      <c r="C12" s="1803"/>
      <c r="D12" s="1099" t="s">
        <v>110080</v>
      </c>
      <c r="E12" s="1463"/>
      <c r="F12" s="1464"/>
      <c r="G12" s="1464"/>
      <c r="H12" s="1463"/>
      <c r="I12" s="1464"/>
      <c r="J12" s="1465"/>
      <c r="K12" s="293"/>
      <c r="M12" s="49" t="str">
        <f>IF(SUM(Q12:V12)&gt;0,X12,"")</f>
        <v/>
      </c>
      <c r="P12" s="1" t="s">
        <v>110085</v>
      </c>
      <c r="Q12" s="949">
        <f>IF(E6&lt;MAX(E8,E11,E14,E16,E18,E20,E23),1,0)</f>
        <v>0</v>
      </c>
      <c r="R12" s="971">
        <f>IF(F6&lt;MAX(F8,F11,F14,F16,F18,F20,F23),1,0)</f>
        <v>0</v>
      </c>
      <c r="S12" s="971">
        <f>IF(G6&lt;MAX(G8,G11,G14,G16,G18,G20,G23),1,0)</f>
        <v>0</v>
      </c>
      <c r="T12" s="971">
        <f>IF(H6&lt;MAX(H8,H11,H14,H16,H18,H20,H23),1,0)</f>
        <v>0</v>
      </c>
      <c r="U12" s="971">
        <f t="shared" ref="U12:V12" si="4">IF(I6&lt;MAX(I8,I11,I14,I16,I18,I20,I23),1,0)</f>
        <v>0</v>
      </c>
      <c r="V12" s="972">
        <f t="shared" si="4"/>
        <v>0</v>
      </c>
      <c r="X12" s="1" t="s">
        <v>110086</v>
      </c>
      <c r="AH12" s="207">
        <f t="shared" si="0"/>
        <v>0</v>
      </c>
      <c r="AI12" s="32">
        <f t="shared" si="1"/>
        <v>0</v>
      </c>
      <c r="AJ12" s="32">
        <f t="shared" si="2"/>
        <v>0</v>
      </c>
      <c r="AK12" s="208">
        <f t="shared" si="3"/>
        <v>0</v>
      </c>
      <c r="AM12" s="207">
        <f>IF(AND(学校1８頁!$E$16=学校1８頁!$I$16,E12&lt;&gt;F12),1,0)</f>
        <v>0</v>
      </c>
      <c r="AN12" s="32">
        <f>IF(AND(学校1８頁!$E$16=学校1８頁!$J$16,E12&lt;&gt;G12),1,0)</f>
        <v>0</v>
      </c>
      <c r="AO12" s="32">
        <f>IF(AND(学校1８頁!$Q$16=学校1８頁!$U$16,H12&lt;&gt;I12),1,0)</f>
        <v>0</v>
      </c>
      <c r="AP12" s="208">
        <f>IF(AND(学校1８頁!$Q$16=学校1８頁!$V$16,H12&lt;&gt;J12),1,0)</f>
        <v>0</v>
      </c>
    </row>
    <row r="13" spans="1:42" ht="15" customHeight="1">
      <c r="A13" s="2166"/>
      <c r="B13" s="2181"/>
      <c r="C13" s="1803"/>
      <c r="D13" s="1100" t="s">
        <v>110083</v>
      </c>
      <c r="E13" s="1467"/>
      <c r="F13" s="1468"/>
      <c r="G13" s="1468"/>
      <c r="H13" s="1467"/>
      <c r="I13" s="1468"/>
      <c r="J13" s="1469"/>
      <c r="K13" s="293"/>
      <c r="M13" s="49" t="str">
        <f>IF(SUM(Q13:V13)&gt;0,X13,"")</f>
        <v/>
      </c>
      <c r="P13" s="1" t="s">
        <v>110087</v>
      </c>
      <c r="Q13" s="949">
        <f>IF(E7&lt;MAX(E9,E12,E15,E17,E19,E21,E24),1,0)</f>
        <v>0</v>
      </c>
      <c r="R13" s="971">
        <f t="shared" ref="R13:V13" si="5">IF(F7&lt;MAX(F9,F12,F15,F17,F19,F21,F24),1,0)</f>
        <v>0</v>
      </c>
      <c r="S13" s="971">
        <f t="shared" si="5"/>
        <v>0</v>
      </c>
      <c r="T13" s="971">
        <f t="shared" si="5"/>
        <v>0</v>
      </c>
      <c r="U13" s="971">
        <f t="shared" si="5"/>
        <v>0</v>
      </c>
      <c r="V13" s="972">
        <f t="shared" si="5"/>
        <v>0</v>
      </c>
      <c r="X13" s="1" t="s">
        <v>110088</v>
      </c>
      <c r="AH13" s="207">
        <f t="shared" si="0"/>
        <v>0</v>
      </c>
      <c r="AI13" s="32">
        <f t="shared" si="1"/>
        <v>0</v>
      </c>
      <c r="AJ13" s="32">
        <f t="shared" si="2"/>
        <v>0</v>
      </c>
      <c r="AK13" s="208">
        <f t="shared" si="3"/>
        <v>0</v>
      </c>
      <c r="AM13" s="207">
        <f>IF(AND(学校1８頁!$E$16=学校1８頁!$I$16,E13&lt;&gt;F13),1,0)</f>
        <v>0</v>
      </c>
      <c r="AN13" s="32">
        <f>IF(AND(学校1８頁!$E$16=学校1８頁!$J$16,E13&lt;&gt;G13),1,0)</f>
        <v>0</v>
      </c>
      <c r="AO13" s="32">
        <f>IF(AND(学校1８頁!$Q$16=学校1８頁!$U$16,H13&lt;&gt;I13),1,0)</f>
        <v>0</v>
      </c>
      <c r="AP13" s="208">
        <f>IF(AND(学校1８頁!$Q$16=学校1８頁!$V$16,H13&lt;&gt;J13),1,0)</f>
        <v>0</v>
      </c>
    </row>
    <row r="14" spans="1:42" ht="15" customHeight="1">
      <c r="A14" s="2166"/>
      <c r="B14" s="2181"/>
      <c r="C14" s="1878" t="s">
        <v>110091</v>
      </c>
      <c r="D14" s="1068"/>
      <c r="E14" s="1466"/>
      <c r="F14" s="1464"/>
      <c r="G14" s="1464"/>
      <c r="H14" s="1463"/>
      <c r="I14" s="1464"/>
      <c r="J14" s="1465"/>
      <c r="K14" s="293"/>
      <c r="M14" s="49" t="str">
        <f>IF(SUM(Q14:V14)&gt;0,X14,"")</f>
        <v/>
      </c>
      <c r="P14" s="1" t="s">
        <v>110089</v>
      </c>
      <c r="Q14" s="949">
        <f>IF(OR(E6&lt;E7,E8&lt;E9,E11&lt;E12,E14&lt;E15,E16&lt;E17,E18&lt;E19,E20&lt;E21,E23&lt;E24),1,0)</f>
        <v>0</v>
      </c>
      <c r="R14" s="971">
        <f t="shared" ref="R14:V14" si="6">IF(OR(F6&lt;F7,F8&lt;F9,F11&lt;F12,F14&lt;F15,F16&lt;F17,F18&lt;F19,F20&lt;F21,F23&lt;F24),1,0)</f>
        <v>0</v>
      </c>
      <c r="S14" s="971">
        <f t="shared" si="6"/>
        <v>0</v>
      </c>
      <c r="T14" s="971">
        <f t="shared" si="6"/>
        <v>0</v>
      </c>
      <c r="U14" s="971">
        <f t="shared" si="6"/>
        <v>0</v>
      </c>
      <c r="V14" s="972">
        <f t="shared" si="6"/>
        <v>0</v>
      </c>
      <c r="X14" s="1" t="s">
        <v>110271</v>
      </c>
      <c r="AH14" s="207">
        <f t="shared" si="0"/>
        <v>0</v>
      </c>
      <c r="AI14" s="32">
        <f t="shared" si="1"/>
        <v>0</v>
      </c>
      <c r="AJ14" s="32">
        <f t="shared" si="2"/>
        <v>0</v>
      </c>
      <c r="AK14" s="208">
        <f t="shared" si="3"/>
        <v>0</v>
      </c>
      <c r="AM14" s="207">
        <f>IF(AND(学校1８頁!$E$16=学校1８頁!$I$16,E14&lt;&gt;F14),1,0)</f>
        <v>0</v>
      </c>
      <c r="AN14" s="32">
        <f>IF(AND(学校1８頁!$E$16=学校1８頁!$J$16,E14&lt;&gt;G14),1,0)</f>
        <v>0</v>
      </c>
      <c r="AO14" s="32">
        <f>IF(AND(学校1８頁!$Q$16=学校1８頁!$U$16,H14&lt;&gt;I14),1,0)</f>
        <v>0</v>
      </c>
      <c r="AP14" s="208">
        <f>IF(AND(学校1８頁!$Q$16=学校1８頁!$V$16,H14&lt;&gt;J14),1,0)</f>
        <v>0</v>
      </c>
    </row>
    <row r="15" spans="1:42" ht="15" customHeight="1">
      <c r="A15" s="2166"/>
      <c r="B15" s="2181"/>
      <c r="C15" s="1851"/>
      <c r="D15" s="1101" t="s">
        <v>110080</v>
      </c>
      <c r="E15" s="1462"/>
      <c r="F15" s="1470"/>
      <c r="G15" s="1470"/>
      <c r="H15" s="1462"/>
      <c r="I15" s="1470"/>
      <c r="J15" s="1415"/>
      <c r="K15" s="293"/>
      <c r="M15" s="49" t="str">
        <f>IF(SUM(Q15:V15)&gt;0,X15,"")</f>
        <v/>
      </c>
      <c r="P15" s="1" t="s">
        <v>110092</v>
      </c>
      <c r="Q15" s="949">
        <f>IF(OR(E9&lt;E10,E12&lt;E13,E21&lt;E22),1,0)</f>
        <v>0</v>
      </c>
      <c r="R15" s="971">
        <f t="shared" ref="R15:V15" si="7">IF(OR(F9&lt;F10,F12&lt;F13,F21&lt;F22),1,0)</f>
        <v>0</v>
      </c>
      <c r="S15" s="971">
        <f t="shared" si="7"/>
        <v>0</v>
      </c>
      <c r="T15" s="971">
        <f t="shared" si="7"/>
        <v>0</v>
      </c>
      <c r="U15" s="971">
        <f t="shared" si="7"/>
        <v>0</v>
      </c>
      <c r="V15" s="972">
        <f t="shared" si="7"/>
        <v>0</v>
      </c>
      <c r="X15" s="1" t="s">
        <v>110272</v>
      </c>
      <c r="AH15" s="207">
        <f t="shared" si="0"/>
        <v>0</v>
      </c>
      <c r="AI15" s="32">
        <f t="shared" si="1"/>
        <v>0</v>
      </c>
      <c r="AJ15" s="32">
        <f t="shared" si="2"/>
        <v>0</v>
      </c>
      <c r="AK15" s="208">
        <f t="shared" si="3"/>
        <v>0</v>
      </c>
      <c r="AM15" s="207">
        <f>IF(AND(学校1８頁!$E$16=学校1８頁!$I$16,E15&lt;&gt;F15),1,0)</f>
        <v>0</v>
      </c>
      <c r="AN15" s="32">
        <f>IF(AND(学校1８頁!$E$16=学校1８頁!$J$16,E15&lt;&gt;G15),1,0)</f>
        <v>0</v>
      </c>
      <c r="AO15" s="32">
        <f>IF(AND(学校1８頁!$Q$16=学校1８頁!$U$16,H15&lt;&gt;I15),1,0)</f>
        <v>0</v>
      </c>
      <c r="AP15" s="208">
        <f>IF(AND(学校1８頁!$Q$16=学校1８頁!$V$16,H15&lt;&gt;J15),1,0)</f>
        <v>0</v>
      </c>
    </row>
    <row r="16" spans="1:42" ht="15" customHeight="1">
      <c r="A16" s="2166"/>
      <c r="B16" s="2181"/>
      <c r="C16" s="1803" t="s">
        <v>110094</v>
      </c>
      <c r="D16" s="509"/>
      <c r="E16" s="1471"/>
      <c r="F16" s="1472"/>
      <c r="G16" s="1472"/>
      <c r="H16" s="1471"/>
      <c r="I16" s="1472"/>
      <c r="J16" s="1473"/>
      <c r="K16" s="293"/>
      <c r="Y16" s="120"/>
      <c r="AH16" s="207">
        <f t="shared" si="0"/>
        <v>0</v>
      </c>
      <c r="AI16" s="32">
        <f t="shared" si="1"/>
        <v>0</v>
      </c>
      <c r="AJ16" s="32">
        <f t="shared" si="2"/>
        <v>0</v>
      </c>
      <c r="AK16" s="208">
        <f t="shared" si="3"/>
        <v>0</v>
      </c>
      <c r="AM16" s="207">
        <f>IF(AND(学校1８頁!$E$16=学校1８頁!$I$16,E16&lt;&gt;F16),1,0)</f>
        <v>0</v>
      </c>
      <c r="AN16" s="32">
        <f>IF(AND(学校1８頁!$E$16=学校1８頁!$J$16,E16&lt;&gt;G16),1,0)</f>
        <v>0</v>
      </c>
      <c r="AO16" s="32">
        <f>IF(AND(学校1８頁!$Q$16=学校1８頁!$U$16,H16&lt;&gt;I16),1,0)</f>
        <v>0</v>
      </c>
      <c r="AP16" s="208">
        <f>IF(AND(学校1８頁!$Q$16=学校1８頁!$V$16,H16&lt;&gt;J16),1,0)</f>
        <v>0</v>
      </c>
    </row>
    <row r="17" spans="1:42" ht="15" customHeight="1">
      <c r="A17" s="2166"/>
      <c r="B17" s="2181"/>
      <c r="C17" s="1803"/>
      <c r="D17" s="1099" t="s">
        <v>110080</v>
      </c>
      <c r="E17" s="1463"/>
      <c r="F17" s="1464"/>
      <c r="G17" s="1464"/>
      <c r="H17" s="1463"/>
      <c r="I17" s="1464"/>
      <c r="J17" s="1465"/>
      <c r="K17" s="293"/>
      <c r="M17" s="49" t="str">
        <f>IF(SUM(Q17:V17)&gt;0,X17,"")</f>
        <v/>
      </c>
      <c r="P17" s="211" t="s">
        <v>110095</v>
      </c>
      <c r="Q17" s="949">
        <f>IF(E6&gt;SUM(E8,E11,E14,E16,E18,E20,E23),1,0)</f>
        <v>0</v>
      </c>
      <c r="R17" s="971">
        <f t="shared" ref="R17:V17" si="8">IF(F6&gt;SUM(F8,F11,F14,F16,F18,F20,F23),1,0)</f>
        <v>0</v>
      </c>
      <c r="S17" s="971">
        <f t="shared" si="8"/>
        <v>0</v>
      </c>
      <c r="T17" s="971">
        <f t="shared" si="8"/>
        <v>0</v>
      </c>
      <c r="U17" s="971">
        <f t="shared" si="8"/>
        <v>0</v>
      </c>
      <c r="V17" s="972">
        <f t="shared" si="8"/>
        <v>0</v>
      </c>
      <c r="X17" s="1" t="s">
        <v>110096</v>
      </c>
      <c r="AH17" s="207">
        <f t="shared" si="0"/>
        <v>0</v>
      </c>
      <c r="AI17" s="32">
        <f t="shared" si="1"/>
        <v>0</v>
      </c>
      <c r="AJ17" s="32">
        <f t="shared" si="2"/>
        <v>0</v>
      </c>
      <c r="AK17" s="208">
        <f t="shared" si="3"/>
        <v>0</v>
      </c>
      <c r="AM17" s="207">
        <f>IF(AND(学校1８頁!$E$16=学校1８頁!$I$16,E17&lt;&gt;F17),1,0)</f>
        <v>0</v>
      </c>
      <c r="AN17" s="32">
        <f>IF(AND(学校1８頁!$E$16=学校1８頁!$J$16,E17&lt;&gt;G17),1,0)</f>
        <v>0</v>
      </c>
      <c r="AO17" s="32">
        <f>IF(AND(学校1８頁!$Q$16=学校1８頁!$U$16,H17&lt;&gt;I17),1,0)</f>
        <v>0</v>
      </c>
      <c r="AP17" s="208">
        <f>IF(AND(学校1８頁!$Q$16=学校1８頁!$V$16,H17&lt;&gt;J17),1,0)</f>
        <v>0</v>
      </c>
    </row>
    <row r="18" spans="1:42" ht="15" customHeight="1">
      <c r="A18" s="2166"/>
      <c r="B18" s="2181"/>
      <c r="C18" s="1878" t="s">
        <v>110099</v>
      </c>
      <c r="D18" s="1068"/>
      <c r="E18" s="1466"/>
      <c r="F18" s="1464"/>
      <c r="G18" s="1464"/>
      <c r="H18" s="1463"/>
      <c r="I18" s="1464"/>
      <c r="J18" s="1465"/>
      <c r="K18" s="293"/>
      <c r="M18" s="49" t="str">
        <f>IF(SUM(Q18:V18)&gt;0,X18,"")</f>
        <v/>
      </c>
      <c r="P18" s="211" t="s">
        <v>110097</v>
      </c>
      <c r="Q18" s="949">
        <f>IF(E7&gt;SUM(E9,E12,E15,E17,E19,E21,E24),1,0)</f>
        <v>0</v>
      </c>
      <c r="R18" s="971">
        <f t="shared" ref="R18:V18" si="9">IF(F7&gt;SUM(F9,F12,F15,F17,F19,F21,F24),1,0)</f>
        <v>0</v>
      </c>
      <c r="S18" s="971">
        <f t="shared" si="9"/>
        <v>0</v>
      </c>
      <c r="T18" s="971">
        <f t="shared" si="9"/>
        <v>0</v>
      </c>
      <c r="U18" s="971">
        <f t="shared" si="9"/>
        <v>0</v>
      </c>
      <c r="V18" s="972">
        <f t="shared" si="9"/>
        <v>0</v>
      </c>
      <c r="X18" s="1" t="s">
        <v>110098</v>
      </c>
      <c r="AG18" s="75"/>
      <c r="AH18" s="207">
        <f t="shared" si="0"/>
        <v>0</v>
      </c>
      <c r="AI18" s="32">
        <f t="shared" si="1"/>
        <v>0</v>
      </c>
      <c r="AJ18" s="32">
        <f t="shared" si="2"/>
        <v>0</v>
      </c>
      <c r="AK18" s="208">
        <f t="shared" si="3"/>
        <v>0</v>
      </c>
      <c r="AL18" s="75"/>
      <c r="AM18" s="207">
        <f>IF(AND(学校1８頁!$E$16=学校1８頁!$I$16,E18&lt;&gt;F18),1,0)</f>
        <v>0</v>
      </c>
      <c r="AN18" s="32">
        <f>IF(AND(学校1８頁!$E$16=学校1８頁!$J$16,E18&lt;&gt;G18),1,0)</f>
        <v>0</v>
      </c>
      <c r="AO18" s="32">
        <f>IF(AND(学校1８頁!$Q$16=学校1８頁!$U$16,H18&lt;&gt;I18),1,0)</f>
        <v>0</v>
      </c>
      <c r="AP18" s="208">
        <f>IF(AND(学校1８頁!$Q$16=学校1８頁!$V$16,H18&lt;&gt;J18),1,0)</f>
        <v>0</v>
      </c>
    </row>
    <row r="19" spans="1:42" ht="15" customHeight="1">
      <c r="A19" s="2166"/>
      <c r="B19" s="2181"/>
      <c r="C19" s="1851"/>
      <c r="D19" s="1101" t="s">
        <v>110080</v>
      </c>
      <c r="E19" s="1462"/>
      <c r="F19" s="1470"/>
      <c r="G19" s="1470"/>
      <c r="H19" s="1462"/>
      <c r="I19" s="1470"/>
      <c r="J19" s="1415"/>
      <c r="K19" s="293"/>
      <c r="P19" s="211" t="s">
        <v>110100</v>
      </c>
      <c r="AG19" s="75"/>
      <c r="AH19" s="207">
        <f t="shared" si="0"/>
        <v>0</v>
      </c>
      <c r="AI19" s="32">
        <f t="shared" si="1"/>
        <v>0</v>
      </c>
      <c r="AJ19" s="32">
        <f t="shared" si="2"/>
        <v>0</v>
      </c>
      <c r="AK19" s="208">
        <f t="shared" si="3"/>
        <v>0</v>
      </c>
      <c r="AL19" s="75"/>
      <c r="AM19" s="207">
        <f>IF(AND(学校1８頁!$E$16=学校1８頁!$I$16,E19&lt;&gt;F19),1,0)</f>
        <v>0</v>
      </c>
      <c r="AN19" s="32">
        <f>IF(AND(学校1８頁!$E$16=学校1８頁!$J$16,E19&lt;&gt;G19),1,0)</f>
        <v>0</v>
      </c>
      <c r="AO19" s="32">
        <f>IF(AND(学校1８頁!$Q$16=学校1８頁!$U$16,H19&lt;&gt;I19),1,0)</f>
        <v>0</v>
      </c>
      <c r="AP19" s="208">
        <f>IF(AND(学校1８頁!$Q$16=学校1８頁!$V$16,H19&lt;&gt;J19),1,0)</f>
        <v>0</v>
      </c>
    </row>
    <row r="20" spans="1:42" ht="15" customHeight="1">
      <c r="A20" s="2166"/>
      <c r="B20" s="2181"/>
      <c r="C20" s="1803" t="s">
        <v>110101</v>
      </c>
      <c r="D20" s="736"/>
      <c r="E20" s="1471"/>
      <c r="F20" s="1472"/>
      <c r="G20" s="1472"/>
      <c r="H20" s="1471"/>
      <c r="I20" s="1472"/>
      <c r="J20" s="1473"/>
      <c r="K20" s="293"/>
      <c r="AG20" s="75"/>
      <c r="AH20" s="207">
        <f t="shared" si="0"/>
        <v>0</v>
      </c>
      <c r="AI20" s="32">
        <f t="shared" si="1"/>
        <v>0</v>
      </c>
      <c r="AJ20" s="32">
        <f t="shared" si="2"/>
        <v>0</v>
      </c>
      <c r="AK20" s="208">
        <f t="shared" si="3"/>
        <v>0</v>
      </c>
      <c r="AL20" s="75"/>
      <c r="AM20" s="207">
        <f>IF(AND(学校1８頁!$E$16=学校1８頁!$I$16,E20&lt;&gt;F20),1,0)</f>
        <v>0</v>
      </c>
      <c r="AN20" s="32">
        <f>IF(AND(学校1８頁!$E$16=学校1８頁!$J$16,E20&lt;&gt;G20),1,0)</f>
        <v>0</v>
      </c>
      <c r="AO20" s="32">
        <f>IF(AND(学校1８頁!$Q$16=学校1８頁!$U$16,H20&lt;&gt;I20),1,0)</f>
        <v>0</v>
      </c>
      <c r="AP20" s="208">
        <f>IF(AND(学校1８頁!$Q$16=学校1８頁!$V$16,H20&lt;&gt;J20),1,0)</f>
        <v>0</v>
      </c>
    </row>
    <row r="21" spans="1:42" ht="15" customHeight="1">
      <c r="A21" s="2166"/>
      <c r="B21" s="2181"/>
      <c r="C21" s="1803"/>
      <c r="D21" s="1099" t="s">
        <v>110080</v>
      </c>
      <c r="E21" s="1463"/>
      <c r="F21" s="1464"/>
      <c r="G21" s="1464"/>
      <c r="H21" s="1463"/>
      <c r="I21" s="1464"/>
      <c r="J21" s="1465"/>
      <c r="K21" s="293"/>
      <c r="M21" s="49" t="str">
        <f>IF(SUM(AH6:AK34)&gt;0,AH35,"")</f>
        <v/>
      </c>
      <c r="P21" s="155"/>
      <c r="AG21" s="139"/>
      <c r="AH21" s="207">
        <f t="shared" si="0"/>
        <v>0</v>
      </c>
      <c r="AI21" s="32">
        <f t="shared" si="1"/>
        <v>0</v>
      </c>
      <c r="AJ21" s="32">
        <f t="shared" si="2"/>
        <v>0</v>
      </c>
      <c r="AK21" s="208">
        <f t="shared" si="3"/>
        <v>0</v>
      </c>
      <c r="AL21" s="139"/>
      <c r="AM21" s="207">
        <f>IF(AND(学校1８頁!$E$16=学校1８頁!$I$16,E21&lt;&gt;F21),1,0)</f>
        <v>0</v>
      </c>
      <c r="AN21" s="32">
        <f>IF(AND(学校1８頁!$E$16=学校1８頁!$J$16,E21&lt;&gt;G21),1,0)</f>
        <v>0</v>
      </c>
      <c r="AO21" s="32">
        <f>IF(AND(学校1８頁!$Q$16=学校1８頁!$U$16,H21&lt;&gt;I21),1,0)</f>
        <v>0</v>
      </c>
      <c r="AP21" s="208">
        <f>IF(AND(学校1８頁!$Q$16=学校1８頁!$V$16,H21&lt;&gt;J21),1,0)</f>
        <v>0</v>
      </c>
    </row>
    <row r="22" spans="1:42" ht="15" customHeight="1">
      <c r="A22" s="2166"/>
      <c r="B22" s="2181"/>
      <c r="C22" s="1803"/>
      <c r="D22" s="1100" t="s">
        <v>110083</v>
      </c>
      <c r="E22" s="1467"/>
      <c r="F22" s="1468"/>
      <c r="G22" s="1468"/>
      <c r="H22" s="1467"/>
      <c r="I22" s="1468"/>
      <c r="J22" s="1469"/>
      <c r="K22" s="293"/>
      <c r="AB22" s="94"/>
      <c r="AC22" s="94"/>
      <c r="AD22" s="94"/>
      <c r="AE22" s="94"/>
      <c r="AH22" s="207">
        <f t="shared" si="0"/>
        <v>0</v>
      </c>
      <c r="AI22" s="32">
        <f t="shared" si="1"/>
        <v>0</v>
      </c>
      <c r="AJ22" s="32">
        <f t="shared" si="2"/>
        <v>0</v>
      </c>
      <c r="AK22" s="208">
        <f t="shared" si="3"/>
        <v>0</v>
      </c>
      <c r="AM22" s="207">
        <f>IF(AND(学校1８頁!$E$16=学校1８頁!$I$16,E22&lt;&gt;F22),1,0)</f>
        <v>0</v>
      </c>
      <c r="AN22" s="32">
        <f>IF(AND(学校1８頁!$E$16=学校1８頁!$J$16,E22&lt;&gt;G22),1,0)</f>
        <v>0</v>
      </c>
      <c r="AO22" s="32">
        <f>IF(AND(学校1８頁!$Q$16=学校1８頁!$U$16,H22&lt;&gt;I22),1,0)</f>
        <v>0</v>
      </c>
      <c r="AP22" s="208">
        <f>IF(AND(学校1８頁!$Q$16=学校1８頁!$V$16,H22&lt;&gt;J22),1,0)</f>
        <v>0</v>
      </c>
    </row>
    <row r="23" spans="1:42" ht="15" customHeight="1">
      <c r="A23" s="2166"/>
      <c r="B23" s="2181"/>
      <c r="C23" s="1878" t="s">
        <v>110102</v>
      </c>
      <c r="D23" s="1068"/>
      <c r="E23" s="1466"/>
      <c r="F23" s="1464"/>
      <c r="G23" s="1464"/>
      <c r="H23" s="1463"/>
      <c r="I23" s="1464"/>
      <c r="J23" s="1465"/>
      <c r="K23" s="293"/>
      <c r="M23" s="49" t="str">
        <f>IF(SUM(AM6:AP34)&gt;0,AM35,"")</f>
        <v/>
      </c>
      <c r="AB23" s="94"/>
      <c r="AC23" s="94"/>
      <c r="AD23" s="94"/>
      <c r="AE23" s="94"/>
      <c r="AH23" s="207">
        <f t="shared" si="0"/>
        <v>0</v>
      </c>
      <c r="AI23" s="32">
        <f t="shared" si="1"/>
        <v>0</v>
      </c>
      <c r="AJ23" s="32">
        <f t="shared" si="2"/>
        <v>0</v>
      </c>
      <c r="AK23" s="208">
        <f t="shared" si="3"/>
        <v>0</v>
      </c>
      <c r="AM23" s="207">
        <f>IF(AND(学校1８頁!$E$16=学校1８頁!$I$16,E23&lt;&gt;F23),1,0)</f>
        <v>0</v>
      </c>
      <c r="AN23" s="32">
        <f>IF(AND(学校1８頁!$E$16=学校1８頁!$J$16,E23&lt;&gt;G23),1,0)</f>
        <v>0</v>
      </c>
      <c r="AO23" s="32">
        <f>IF(AND(学校1８頁!$Q$16=学校1８頁!$U$16,H23&lt;&gt;I23),1,0)</f>
        <v>0</v>
      </c>
      <c r="AP23" s="208">
        <f>IF(AND(学校1８頁!$Q$16=学校1８頁!$V$16,H23&lt;&gt;J23),1,0)</f>
        <v>0</v>
      </c>
    </row>
    <row r="24" spans="1:42" ht="15" customHeight="1">
      <c r="A24" s="2166"/>
      <c r="B24" s="2181"/>
      <c r="C24" s="1857"/>
      <c r="D24" s="1099" t="s">
        <v>110080</v>
      </c>
      <c r="E24" s="1463"/>
      <c r="F24" s="1464"/>
      <c r="G24" s="1464"/>
      <c r="H24" s="1463"/>
      <c r="I24" s="1464"/>
      <c r="J24" s="1465"/>
      <c r="K24" s="293"/>
      <c r="M24" s="131"/>
      <c r="AB24" s="94"/>
      <c r="AC24" s="94"/>
      <c r="AD24" s="94"/>
      <c r="AE24" s="94"/>
      <c r="AH24" s="207">
        <f t="shared" si="0"/>
        <v>0</v>
      </c>
      <c r="AI24" s="32">
        <f t="shared" si="1"/>
        <v>0</v>
      </c>
      <c r="AJ24" s="32">
        <f t="shared" si="2"/>
        <v>0</v>
      </c>
      <c r="AK24" s="208">
        <f t="shared" si="3"/>
        <v>0</v>
      </c>
      <c r="AM24" s="207">
        <f>IF(AND(学校1８頁!$E$16=学校1８頁!$I$16,E24&lt;&gt;F24),1,0)</f>
        <v>0</v>
      </c>
      <c r="AN24" s="32">
        <f>IF(AND(学校1８頁!$E$16=学校1８頁!$J$16,E24&lt;&gt;G24),1,0)</f>
        <v>0</v>
      </c>
      <c r="AO24" s="32">
        <f>IF(AND(学校1８頁!$Q$16=学校1８頁!$U$16,H24&lt;&gt;I24),1,0)</f>
        <v>0</v>
      </c>
      <c r="AP24" s="208">
        <f>IF(AND(学校1８頁!$Q$16=学校1８頁!$V$16,H24&lt;&gt;J24),1,0)</f>
        <v>0</v>
      </c>
    </row>
    <row r="25" spans="1:42" ht="14.25" customHeight="1">
      <c r="A25" s="2166"/>
      <c r="B25" s="2182" t="s">
        <v>110103</v>
      </c>
      <c r="C25" s="2182"/>
      <c r="D25" s="2182"/>
      <c r="E25" s="1462"/>
      <c r="F25" s="1470"/>
      <c r="G25" s="1470"/>
      <c r="H25" s="1462"/>
      <c r="I25" s="1470"/>
      <c r="J25" s="1415"/>
      <c r="K25" s="293"/>
      <c r="M25" s="131"/>
      <c r="AB25" s="35"/>
      <c r="AC25" s="35"/>
      <c r="AD25" s="35"/>
      <c r="AE25" s="35"/>
      <c r="AH25" s="207">
        <f t="shared" si="0"/>
        <v>0</v>
      </c>
      <c r="AI25" s="32">
        <f t="shared" si="1"/>
        <v>0</v>
      </c>
      <c r="AJ25" s="32">
        <f t="shared" si="2"/>
        <v>0</v>
      </c>
      <c r="AK25" s="208">
        <f t="shared" si="3"/>
        <v>0</v>
      </c>
      <c r="AM25" s="207">
        <f>IF(AND(学校1８頁!$E$16=学校1８頁!$I$16,E25&lt;&gt;F25),1,0)</f>
        <v>0</v>
      </c>
      <c r="AN25" s="32">
        <f>IF(AND(学校1８頁!$E$16=学校1８頁!$J$16,E25&lt;&gt;G25),1,0)</f>
        <v>0</v>
      </c>
      <c r="AO25" s="32">
        <f>IF(AND(学校1８頁!$Q$16=学校1８頁!$U$16,H25&lt;&gt;I25),1,0)</f>
        <v>0</v>
      </c>
      <c r="AP25" s="208">
        <f>IF(AND(学校1８頁!$Q$16=学校1８頁!$V$16,H25&lt;&gt;J25),1,0)</f>
        <v>0</v>
      </c>
    </row>
    <row r="26" spans="1:42" ht="14.25" customHeight="1" thickBot="1">
      <c r="A26" s="2166"/>
      <c r="B26" s="1878" t="s">
        <v>110273</v>
      </c>
      <c r="C26" s="1998"/>
      <c r="D26" s="2164"/>
      <c r="E26" s="1462"/>
      <c r="F26" s="1470"/>
      <c r="G26" s="1470"/>
      <c r="H26" s="1462"/>
      <c r="I26" s="1470"/>
      <c r="J26" s="1415"/>
      <c r="K26" s="293"/>
      <c r="M26" s="131"/>
      <c r="AH26" s="207">
        <f t="shared" si="0"/>
        <v>0</v>
      </c>
      <c r="AI26" s="32">
        <f t="shared" si="1"/>
        <v>0</v>
      </c>
      <c r="AJ26" s="32">
        <f t="shared" si="2"/>
        <v>0</v>
      </c>
      <c r="AK26" s="208">
        <f t="shared" si="3"/>
        <v>0</v>
      </c>
      <c r="AM26" s="207">
        <f>IF(AND(学校1８頁!$E$16=学校1８頁!$I$16,E26&lt;&gt;F26),1,0)</f>
        <v>0</v>
      </c>
      <c r="AN26" s="32">
        <f>IF(AND(学校1８頁!$E$16=学校1８頁!$J$16,E26&lt;&gt;G26),1,0)</f>
        <v>0</v>
      </c>
      <c r="AO26" s="32">
        <f>IF(AND(学校1８頁!$Q$16=学校1８頁!$U$16,H26&lt;&gt;I26),1,0)</f>
        <v>0</v>
      </c>
      <c r="AP26" s="208">
        <f>IF(AND(学校1８頁!$Q$16=学校1８頁!$V$16,H26&lt;&gt;J26),1,0)</f>
        <v>0</v>
      </c>
    </row>
    <row r="27" spans="1:42" ht="14.25" customHeight="1" thickBot="1">
      <c r="A27" s="2167"/>
      <c r="B27" s="2168" t="s">
        <v>110274</v>
      </c>
      <c r="C27" s="2169"/>
      <c r="D27" s="2169"/>
      <c r="E27" s="510">
        <f t="shared" ref="E27:J27" si="10">SUM(E6+E26+E25)</f>
        <v>0</v>
      </c>
      <c r="F27" s="511">
        <f t="shared" si="10"/>
        <v>0</v>
      </c>
      <c r="G27" s="511">
        <f t="shared" si="10"/>
        <v>0</v>
      </c>
      <c r="H27" s="512">
        <f t="shared" si="10"/>
        <v>0</v>
      </c>
      <c r="I27" s="512">
        <f t="shared" si="10"/>
        <v>0</v>
      </c>
      <c r="J27" s="513">
        <f t="shared" si="10"/>
        <v>0</v>
      </c>
      <c r="K27" s="293"/>
      <c r="AH27" s="207">
        <f t="shared" si="0"/>
        <v>0</v>
      </c>
      <c r="AI27" s="32">
        <f t="shared" si="1"/>
        <v>0</v>
      </c>
      <c r="AJ27" s="32">
        <f t="shared" si="2"/>
        <v>0</v>
      </c>
      <c r="AK27" s="208">
        <f t="shared" si="3"/>
        <v>0</v>
      </c>
      <c r="AM27" s="207">
        <f>IF(AND(学校1８頁!$E$16=学校1８頁!$I$16,E27&lt;&gt;F27),1,0)</f>
        <v>0</v>
      </c>
      <c r="AN27" s="32">
        <f>IF(AND(学校1８頁!$E$16=学校1８頁!$J$16,E27&lt;&gt;G27),1,0)</f>
        <v>0</v>
      </c>
      <c r="AO27" s="32">
        <f>IF(AND(学校1８頁!$Q$16=学校1８頁!$U$16,H27&lt;&gt;I27),1,0)</f>
        <v>0</v>
      </c>
      <c r="AP27" s="208">
        <f>IF(AND(学校1８頁!$Q$16=学校1８頁!$V$16,H27&lt;&gt;J27),1,0)</f>
        <v>0</v>
      </c>
    </row>
    <row r="28" spans="1:42" ht="14.25" customHeight="1">
      <c r="A28" s="2173" t="s">
        <v>110105</v>
      </c>
      <c r="B28" s="2002" t="s">
        <v>110275</v>
      </c>
      <c r="C28" s="2002"/>
      <c r="D28" s="2175"/>
      <c r="E28" s="1462"/>
      <c r="F28" s="1470"/>
      <c r="G28" s="1470"/>
      <c r="H28" s="1462"/>
      <c r="I28" s="1470"/>
      <c r="J28" s="1415"/>
      <c r="K28" s="293"/>
      <c r="M28" s="49" t="str">
        <f>IF(SUM(Q28:V28)&gt;0,X28,"")</f>
        <v/>
      </c>
      <c r="P28" s="2" t="s">
        <v>110276</v>
      </c>
      <c r="Q28" s="949">
        <f>IF(E32&lt;&gt;学校1８頁!E16,1,0)</f>
        <v>0</v>
      </c>
      <c r="R28" s="971"/>
      <c r="S28" s="971"/>
      <c r="T28" s="971">
        <f>IF(H32&lt;&gt;学校1８頁!Q16,1,0)</f>
        <v>0</v>
      </c>
      <c r="U28" s="971"/>
      <c r="V28" s="972"/>
      <c r="X28" s="1" t="s">
        <v>110277</v>
      </c>
      <c r="AH28" s="207">
        <f t="shared" si="0"/>
        <v>0</v>
      </c>
      <c r="AI28" s="32">
        <f t="shared" si="1"/>
        <v>0</v>
      </c>
      <c r="AJ28" s="32">
        <f t="shared" si="2"/>
        <v>0</v>
      </c>
      <c r="AK28" s="208">
        <f t="shared" si="3"/>
        <v>0</v>
      </c>
      <c r="AM28" s="207">
        <f>IF(AND(学校1８頁!$E$16=学校1８頁!$I$16,E28&lt;&gt;F28),1,0)</f>
        <v>0</v>
      </c>
      <c r="AN28" s="32">
        <f>IF(AND(学校1８頁!$E$16=学校1８頁!$J$16,E28&lt;&gt;G28),1,0)</f>
        <v>0</v>
      </c>
      <c r="AO28" s="32">
        <f>IF(AND(学校1８頁!$Q$16=学校1８頁!$U$16,H28&lt;&gt;I28),1,0)</f>
        <v>0</v>
      </c>
      <c r="AP28" s="208">
        <f>IF(AND(学校1８頁!$Q$16=学校1８頁!$V$16,H28&lt;&gt;J28),1,0)</f>
        <v>0</v>
      </c>
    </row>
    <row r="29" spans="1:42" ht="14.25" customHeight="1">
      <c r="A29" s="2174"/>
      <c r="B29" s="1102"/>
      <c r="C29" s="2176" t="s">
        <v>110109</v>
      </c>
      <c r="D29" s="2177"/>
      <c r="E29" s="1463"/>
      <c r="F29" s="1464"/>
      <c r="G29" s="1464"/>
      <c r="H29" s="1463"/>
      <c r="I29" s="1464"/>
      <c r="J29" s="1465"/>
      <c r="K29" s="293"/>
      <c r="M29" s="49" t="str">
        <f>IF(SUM(Q29:V29)&gt;0,X29,"")</f>
        <v/>
      </c>
      <c r="P29" s="1" t="s">
        <v>110278</v>
      </c>
      <c r="Q29" s="949"/>
      <c r="R29" s="971">
        <f>IF(F32&lt;&gt;学校1８頁!I16,1,0)</f>
        <v>0</v>
      </c>
      <c r="S29" s="971"/>
      <c r="T29" s="971"/>
      <c r="U29" s="971">
        <f>IF(I32&lt;&gt;学校1８頁!U16,1,0)</f>
        <v>0</v>
      </c>
      <c r="V29" s="972"/>
      <c r="X29" s="1" t="s">
        <v>110279</v>
      </c>
      <c r="AH29" s="207">
        <f t="shared" si="0"/>
        <v>0</v>
      </c>
      <c r="AI29" s="32">
        <f t="shared" si="1"/>
        <v>0</v>
      </c>
      <c r="AJ29" s="32">
        <f t="shared" si="2"/>
        <v>0</v>
      </c>
      <c r="AK29" s="208">
        <f t="shared" si="3"/>
        <v>0</v>
      </c>
      <c r="AM29" s="207">
        <f>IF(AND(学校1８頁!$E$16=学校1８頁!$I$16,E29&lt;&gt;F29),1,0)</f>
        <v>0</v>
      </c>
      <c r="AN29" s="32">
        <f>IF(AND(学校1８頁!$E$16=学校1８頁!$J$16,E29&lt;&gt;G29),1,0)</f>
        <v>0</v>
      </c>
      <c r="AO29" s="32">
        <f>IF(AND(学校1８頁!$Q$16=学校1８頁!$U$16,H29&lt;&gt;I29),1,0)</f>
        <v>0</v>
      </c>
      <c r="AP29" s="208">
        <f>IF(AND(学校1８頁!$Q$16=学校1８頁!$V$16,H29&lt;&gt;J29),1,0)</f>
        <v>0</v>
      </c>
    </row>
    <row r="30" spans="1:42" ht="14.25" customHeight="1">
      <c r="A30" s="2174"/>
      <c r="B30" s="1103"/>
      <c r="C30" s="2178" t="s">
        <v>110112</v>
      </c>
      <c r="D30" s="2179"/>
      <c r="E30" s="1474"/>
      <c r="F30" s="1475"/>
      <c r="G30" s="1475"/>
      <c r="H30" s="1474"/>
      <c r="I30" s="1475"/>
      <c r="J30" s="1476"/>
      <c r="K30" s="293"/>
      <c r="M30" s="49" t="str">
        <f>IF(SUM(Q30:V30)&gt;0,X30,"")</f>
        <v/>
      </c>
      <c r="P30" s="1" t="s">
        <v>110280</v>
      </c>
      <c r="Q30" s="949"/>
      <c r="R30" s="971"/>
      <c r="S30" s="971">
        <f>IF(G32&lt;&gt;学校1８頁!J16,1,0)</f>
        <v>0</v>
      </c>
      <c r="T30" s="971"/>
      <c r="U30" s="971"/>
      <c r="V30" s="972">
        <f>IF(J32&lt;&gt;学校1８頁!V16,1,0)</f>
        <v>0</v>
      </c>
      <c r="X30" s="1" t="s">
        <v>110281</v>
      </c>
      <c r="AH30" s="207">
        <f t="shared" si="0"/>
        <v>0</v>
      </c>
      <c r="AI30" s="32">
        <f t="shared" si="1"/>
        <v>0</v>
      </c>
      <c r="AJ30" s="32">
        <f t="shared" si="2"/>
        <v>0</v>
      </c>
      <c r="AK30" s="208">
        <f t="shared" si="3"/>
        <v>0</v>
      </c>
      <c r="AM30" s="207">
        <f>IF(AND(学校1８頁!$E$16=学校1８頁!$I$16,E30&lt;&gt;F30),1,0)</f>
        <v>0</v>
      </c>
      <c r="AN30" s="32">
        <f>IF(AND(学校1８頁!$E$16=学校1８頁!$J$16,E30&lt;&gt;G30),1,0)</f>
        <v>0</v>
      </c>
      <c r="AO30" s="32">
        <f>IF(AND(学校1８頁!$Q$16=学校1８頁!$U$16,H30&lt;&gt;I30),1,0)</f>
        <v>0</v>
      </c>
      <c r="AP30" s="208">
        <f>IF(AND(学校1８頁!$Q$16=学校1８頁!$V$16,H30&lt;&gt;J30),1,0)</f>
        <v>0</v>
      </c>
    </row>
    <row r="31" spans="1:42" ht="14.25" customHeight="1" thickBot="1">
      <c r="A31" s="2173"/>
      <c r="B31" s="1998" t="s">
        <v>110282</v>
      </c>
      <c r="C31" s="1998"/>
      <c r="D31" s="2164"/>
      <c r="E31" s="1462"/>
      <c r="F31" s="1470"/>
      <c r="G31" s="1470"/>
      <c r="H31" s="1462"/>
      <c r="I31" s="1470"/>
      <c r="J31" s="1415"/>
      <c r="K31" s="293"/>
      <c r="AH31" s="207">
        <f t="shared" si="0"/>
        <v>0</v>
      </c>
      <c r="AI31" s="32">
        <f t="shared" si="1"/>
        <v>0</v>
      </c>
      <c r="AJ31" s="32">
        <f t="shared" si="2"/>
        <v>0</v>
      </c>
      <c r="AK31" s="208">
        <f t="shared" si="3"/>
        <v>0</v>
      </c>
      <c r="AM31" s="207">
        <f>IF(AND(学校1８頁!$E$16=学校1８頁!$I$16,E31&lt;&gt;F31),1,0)</f>
        <v>0</v>
      </c>
      <c r="AN31" s="32">
        <f>IF(AND(学校1８頁!$E$16=学校1８頁!$J$16,E31&lt;&gt;G31),1,0)</f>
        <v>0</v>
      </c>
      <c r="AO31" s="32">
        <f>IF(AND(学校1８頁!$Q$16=学校1８頁!$U$16,H31&lt;&gt;I31),1,0)</f>
        <v>0</v>
      </c>
      <c r="AP31" s="208">
        <f>IF(AND(学校1８頁!$Q$16=学校1８頁!$V$16,H31&lt;&gt;J31),1,0)</f>
        <v>0</v>
      </c>
    </row>
    <row r="32" spans="1:42" ht="14.25" customHeight="1" thickBot="1">
      <c r="A32" s="2174"/>
      <c r="B32" s="2168" t="s">
        <v>110283</v>
      </c>
      <c r="C32" s="2169"/>
      <c r="D32" s="2170"/>
      <c r="E32" s="510">
        <f t="shared" ref="E32:J32" si="11">SUM(E28,E31)</f>
        <v>0</v>
      </c>
      <c r="F32" s="511">
        <f t="shared" si="11"/>
        <v>0</v>
      </c>
      <c r="G32" s="511">
        <f t="shared" si="11"/>
        <v>0</v>
      </c>
      <c r="H32" s="512">
        <f t="shared" si="11"/>
        <v>0</v>
      </c>
      <c r="I32" s="511">
        <f t="shared" si="11"/>
        <v>0</v>
      </c>
      <c r="J32" s="513">
        <f t="shared" si="11"/>
        <v>0</v>
      </c>
      <c r="K32" s="293"/>
      <c r="M32" s="49" t="str">
        <f>IF(SUM(Q32:V32)&gt;0,X32,"")</f>
        <v/>
      </c>
      <c r="P32" s="1" t="s">
        <v>110284</v>
      </c>
      <c r="Q32" s="949">
        <f>IF(E28&lt;MAX(E29:E30),1,0)</f>
        <v>0</v>
      </c>
      <c r="R32" s="971">
        <f t="shared" ref="R32:V32" si="12">IF(F28&lt;MAX(F29:F30),1,0)</f>
        <v>0</v>
      </c>
      <c r="S32" s="971">
        <f t="shared" si="12"/>
        <v>0</v>
      </c>
      <c r="T32" s="971">
        <f t="shared" si="12"/>
        <v>0</v>
      </c>
      <c r="U32" s="971">
        <f t="shared" si="12"/>
        <v>0</v>
      </c>
      <c r="V32" s="972">
        <f t="shared" si="12"/>
        <v>0</v>
      </c>
      <c r="X32" s="1" t="s">
        <v>110285</v>
      </c>
      <c r="AH32" s="207">
        <f t="shared" si="0"/>
        <v>0</v>
      </c>
      <c r="AI32" s="32">
        <f t="shared" si="1"/>
        <v>0</v>
      </c>
      <c r="AJ32" s="32">
        <f t="shared" si="2"/>
        <v>0</v>
      </c>
      <c r="AK32" s="208">
        <f t="shared" si="3"/>
        <v>0</v>
      </c>
      <c r="AM32" s="207">
        <f>IF(AND(学校1８頁!$E$16=学校1８頁!$I$16,E32&lt;&gt;F32),1,0)</f>
        <v>0</v>
      </c>
      <c r="AN32" s="32">
        <f>IF(AND(学校1８頁!$E$16=学校1８頁!$J$16,E32&lt;&gt;G32),1,0)</f>
        <v>0</v>
      </c>
      <c r="AO32" s="32">
        <f>IF(AND(学校1８頁!$Q$16=学校1８頁!$U$16,H32&lt;&gt;I32),1,0)</f>
        <v>0</v>
      </c>
      <c r="AP32" s="208">
        <f>IF(AND(学校1８頁!$Q$16=学校1８頁!$V$16,H32&lt;&gt;J32),1,0)</f>
        <v>0</v>
      </c>
    </row>
    <row r="33" spans="1:42" ht="15" customHeight="1">
      <c r="A33" s="2171" t="s">
        <v>110286</v>
      </c>
      <c r="B33" s="2172"/>
      <c r="C33" s="2172"/>
      <c r="D33" s="2172"/>
      <c r="E33" s="1462"/>
      <c r="F33" s="1470"/>
      <c r="G33" s="1470"/>
      <c r="H33" s="1462"/>
      <c r="I33" s="1470"/>
      <c r="J33" s="1415"/>
      <c r="K33" s="293"/>
      <c r="M33" s="49" t="str">
        <f>IF(SUM(Q33:V33)&gt;0,X33,"")</f>
        <v/>
      </c>
      <c r="P33" s="211" t="s">
        <v>110287</v>
      </c>
      <c r="Q33" s="949">
        <f>IF(E28&gt;SUM(E29:E30),1,0)</f>
        <v>0</v>
      </c>
      <c r="R33" s="971">
        <f t="shared" ref="R33:V33" si="13">IF(F28&gt;SUM(F29:F30),1,0)</f>
        <v>0</v>
      </c>
      <c r="S33" s="971">
        <f t="shared" si="13"/>
        <v>0</v>
      </c>
      <c r="T33" s="971">
        <f t="shared" si="13"/>
        <v>0</v>
      </c>
      <c r="U33" s="971">
        <f t="shared" si="13"/>
        <v>0</v>
      </c>
      <c r="V33" s="972">
        <f t="shared" si="13"/>
        <v>0</v>
      </c>
      <c r="X33" s="1" t="s">
        <v>110288</v>
      </c>
      <c r="AH33" s="207">
        <f t="shared" si="0"/>
        <v>0</v>
      </c>
      <c r="AI33" s="32">
        <f>IF(F33&lt;G33,1,0)</f>
        <v>0</v>
      </c>
      <c r="AJ33" s="32">
        <f t="shared" si="2"/>
        <v>0</v>
      </c>
      <c r="AK33" s="208">
        <f t="shared" si="3"/>
        <v>0</v>
      </c>
      <c r="AM33" s="207">
        <f>IF(AND(学校1８頁!$E$16=学校1８頁!$I$16,E33&lt;&gt;F33),1,0)</f>
        <v>0</v>
      </c>
      <c r="AN33" s="32">
        <f>IF(AND(学校1８頁!$E$16=学校1８頁!$J$16,E33&lt;&gt;G33),1,0)</f>
        <v>0</v>
      </c>
      <c r="AO33" s="32">
        <f>IF(AND(学校1８頁!$Q$16=学校1８頁!$U$16,H33&lt;&gt;I33),1,0)</f>
        <v>0</v>
      </c>
      <c r="AP33" s="208">
        <f>IF(AND(学校1８頁!$Q$16=学校1８頁!$V$16,H33&lt;&gt;J33),1,0)</f>
        <v>0</v>
      </c>
    </row>
    <row r="34" spans="1:42" ht="20.25" customHeight="1">
      <c r="A34" s="2163" t="s">
        <v>109554</v>
      </c>
      <c r="B34" s="2163"/>
      <c r="C34" s="1960" t="s">
        <v>110289</v>
      </c>
      <c r="D34" s="1960"/>
      <c r="E34" s="1960"/>
      <c r="F34" s="1960"/>
      <c r="G34" s="1960"/>
      <c r="H34" s="1960"/>
      <c r="I34" s="1960"/>
      <c r="J34" s="1960"/>
      <c r="K34" s="1960"/>
      <c r="P34" s="211" t="s">
        <v>110100</v>
      </c>
      <c r="AH34" s="193">
        <f>IF(E46&lt;F46,1,0)</f>
        <v>0</v>
      </c>
      <c r="AI34" s="194">
        <f>IF(F46&lt;G46,1,0)</f>
        <v>0</v>
      </c>
      <c r="AJ34" s="194">
        <f>IF(H46&lt;I46,1,0)</f>
        <v>0</v>
      </c>
      <c r="AK34" s="195">
        <f>IF(I46&lt;J46,1,0)</f>
        <v>0</v>
      </c>
      <c r="AM34" s="193">
        <f>IF(AND(学校1８頁!$E$16=学校1８頁!$I$16,E46&lt;&gt;F46),1,0)</f>
        <v>0</v>
      </c>
      <c r="AN34" s="194">
        <f>IF(AND(学校1８頁!$E$16=学校1８頁!$J$16,E46&lt;&gt;G46),1,0)</f>
        <v>0</v>
      </c>
      <c r="AO34" s="194">
        <f>IF(AND(学校1８頁!$Q$16=学校1８頁!$U$16,H46&lt;&gt;I46),1,0)</f>
        <v>0</v>
      </c>
      <c r="AP34" s="195">
        <f>IF(AND(学校1８頁!$Q$16=学校1８頁!$V$16,H46&lt;&gt;J46),1,0)</f>
        <v>0</v>
      </c>
    </row>
    <row r="35" spans="1:42" ht="20.25" customHeight="1">
      <c r="A35" s="2162" t="s">
        <v>109610</v>
      </c>
      <c r="B35" s="2162"/>
      <c r="C35" s="1960" t="s">
        <v>110290</v>
      </c>
      <c r="D35" s="1960"/>
      <c r="E35" s="1960"/>
      <c r="F35" s="1960"/>
      <c r="G35" s="1960"/>
      <c r="H35" s="1960"/>
      <c r="I35" s="1960"/>
      <c r="J35" s="1960"/>
      <c r="K35" s="1960"/>
      <c r="M35" s="49" t="str">
        <f>IF(SUM(Q35:V35)&gt;0,X35,"")</f>
        <v/>
      </c>
      <c r="P35" s="1" t="s">
        <v>110291</v>
      </c>
      <c r="Q35" s="949">
        <f>IF(OR(E25&lt;E33,E31&lt;E33),1,0)</f>
        <v>0</v>
      </c>
      <c r="R35" s="971">
        <f t="shared" ref="R35:V35" si="14">IF(OR(F25&lt;F33,F31&lt;F33),1,0)</f>
        <v>0</v>
      </c>
      <c r="S35" s="971">
        <f t="shared" si="14"/>
        <v>0</v>
      </c>
      <c r="T35" s="971">
        <f t="shared" si="14"/>
        <v>0</v>
      </c>
      <c r="U35" s="971">
        <f t="shared" si="14"/>
        <v>0</v>
      </c>
      <c r="V35" s="972">
        <f t="shared" si="14"/>
        <v>0</v>
      </c>
      <c r="X35" s="1" t="s">
        <v>110292</v>
      </c>
      <c r="AH35" s="34" t="s">
        <v>110293</v>
      </c>
      <c r="AI35" s="34"/>
      <c r="AM35" s="1" t="s">
        <v>110294</v>
      </c>
    </row>
    <row r="36" spans="1:42" ht="40.200000000000003" customHeight="1">
      <c r="A36" s="2162" t="s">
        <v>109612</v>
      </c>
      <c r="B36" s="2162"/>
      <c r="C36" s="1960" t="s">
        <v>110295</v>
      </c>
      <c r="D36" s="1960"/>
      <c r="E36" s="1960"/>
      <c r="F36" s="1960"/>
      <c r="G36" s="1960"/>
      <c r="H36" s="1960"/>
      <c r="I36" s="1960"/>
      <c r="J36" s="1960"/>
      <c r="K36" s="1960"/>
      <c r="M36" s="49" t="str">
        <f>IF(SUM(Q36:V36)&gt;0,X36,"")</f>
        <v/>
      </c>
      <c r="P36" s="1" t="s">
        <v>110296</v>
      </c>
      <c r="Q36" s="949">
        <f>IF(SUM(E6,E26,E28,E33)&lt;学校1８頁!E16,1,0)</f>
        <v>0</v>
      </c>
      <c r="R36" s="971">
        <f>IF(SUM(F6,F26,F28,F33)&lt;学校1８頁!I16,1,0)</f>
        <v>0</v>
      </c>
      <c r="S36" s="971">
        <f>IF(SUM(G6,G26,G28,G33)&lt;学校1８頁!J16,1,0)</f>
        <v>0</v>
      </c>
      <c r="T36" s="971">
        <f>IF(SUM(H6,H26,H28,H33)&lt;学校1８頁!Q16,1,0)</f>
        <v>0</v>
      </c>
      <c r="U36" s="971">
        <f>IF(SUM(I6,I26,I28,I33)&lt;学校1８頁!U16,1,0)</f>
        <v>0</v>
      </c>
      <c r="V36" s="972">
        <f>IF(SUM(J6,J26,J28,J33)&lt;学校1８頁!V16,1,0)</f>
        <v>0</v>
      </c>
      <c r="X36" s="1" t="s">
        <v>110297</v>
      </c>
      <c r="Y36" s="2"/>
      <c r="Z36" s="2"/>
      <c r="AA36" s="2"/>
      <c r="AB36" s="2"/>
      <c r="AC36" s="2"/>
      <c r="AD36" s="2"/>
      <c r="AE36" s="2"/>
      <c r="AF36" s="2"/>
      <c r="AG36" s="2"/>
      <c r="AM36" s="211" t="s">
        <v>110138</v>
      </c>
      <c r="AN36" s="211"/>
    </row>
    <row r="37" spans="1:42" ht="21.75" customHeight="1">
      <c r="A37" s="2162" t="s">
        <v>109614</v>
      </c>
      <c r="B37" s="2162"/>
      <c r="C37" s="1960" t="s">
        <v>110298</v>
      </c>
      <c r="D37" s="1960"/>
      <c r="E37" s="1960"/>
      <c r="F37" s="1960"/>
      <c r="G37" s="1960"/>
      <c r="H37" s="1960"/>
      <c r="I37" s="1960"/>
      <c r="J37" s="1960"/>
      <c r="K37" s="1960"/>
      <c r="M37" s="34"/>
      <c r="N37" s="34"/>
    </row>
    <row r="38" spans="1:42" ht="21.75" customHeight="1">
      <c r="A38" s="2162" t="s">
        <v>109616</v>
      </c>
      <c r="B38" s="2162"/>
      <c r="C38" s="1960" t="s">
        <v>110299</v>
      </c>
      <c r="D38" s="1960"/>
      <c r="E38" s="1960"/>
      <c r="F38" s="1960"/>
      <c r="G38" s="1960"/>
      <c r="H38" s="1960"/>
      <c r="I38" s="1960"/>
      <c r="J38" s="1960"/>
      <c r="K38" s="1960"/>
      <c r="M38" s="49" t="str">
        <f>IF(SUM(Q38:V38)&gt;0,X38,"")</f>
        <v/>
      </c>
      <c r="N38" s="709"/>
      <c r="P38" s="1" t="s">
        <v>110300</v>
      </c>
      <c r="Q38" s="1">
        <f>IF(E33&lt;E46,1,0)</f>
        <v>0</v>
      </c>
      <c r="R38" s="1">
        <f t="shared" ref="R38:V38" si="15">IF(F33&lt;F46,1,0)</f>
        <v>0</v>
      </c>
      <c r="S38" s="1">
        <f t="shared" si="15"/>
        <v>0</v>
      </c>
      <c r="T38" s="1">
        <f t="shared" si="15"/>
        <v>0</v>
      </c>
      <c r="U38" s="1">
        <f t="shared" si="15"/>
        <v>0</v>
      </c>
      <c r="V38" s="1">
        <f t="shared" si="15"/>
        <v>0</v>
      </c>
      <c r="X38" s="1" t="s">
        <v>110301</v>
      </c>
    </row>
    <row r="39" spans="1:42" ht="19.5" customHeight="1">
      <c r="A39" s="2162" t="s">
        <v>110302</v>
      </c>
      <c r="B39" s="2162"/>
      <c r="C39" s="1960" t="s">
        <v>110142</v>
      </c>
      <c r="D39" s="1960"/>
      <c r="E39" s="1960"/>
      <c r="F39" s="1960"/>
      <c r="G39" s="1960"/>
      <c r="H39" s="1960"/>
      <c r="I39" s="1960"/>
      <c r="J39" s="1960"/>
      <c r="K39" s="1960"/>
      <c r="M39"/>
      <c r="N39" s="709"/>
    </row>
    <row r="40" spans="1:42" ht="38.4" customHeight="1">
      <c r="A40" s="2162" t="s">
        <v>110303</v>
      </c>
      <c r="B40" s="2162"/>
      <c r="C40" s="1960" t="s">
        <v>110304</v>
      </c>
      <c r="D40" s="1960"/>
      <c r="E40" s="1960"/>
      <c r="F40" s="1960"/>
      <c r="G40" s="1960"/>
      <c r="H40" s="1960"/>
      <c r="I40" s="1960"/>
      <c r="J40" s="1960"/>
      <c r="K40" s="1960"/>
      <c r="L40" s="704"/>
    </row>
    <row r="41" spans="1:42" ht="37.950000000000003" customHeight="1">
      <c r="A41" s="2162" t="s">
        <v>109745</v>
      </c>
      <c r="B41" s="2162"/>
      <c r="C41" s="1960" t="s">
        <v>110305</v>
      </c>
      <c r="D41" s="1960"/>
      <c r="E41" s="1960"/>
      <c r="F41" s="1960"/>
      <c r="G41" s="1960"/>
      <c r="H41" s="1960"/>
      <c r="I41" s="1960"/>
      <c r="J41" s="1960"/>
      <c r="K41" s="1960"/>
    </row>
    <row r="42" spans="1:42" ht="26.4" customHeight="1">
      <c r="A42" s="128" t="s">
        <v>110306</v>
      </c>
      <c r="B42" s="745"/>
      <c r="C42" s="719"/>
      <c r="D42" s="719"/>
      <c r="E42" s="719"/>
      <c r="F42" s="719"/>
      <c r="G42" s="719"/>
      <c r="H42" s="719"/>
      <c r="I42" s="719"/>
      <c r="J42" s="514" t="s">
        <v>109541</v>
      </c>
      <c r="K42" s="719"/>
    </row>
    <row r="43" spans="1:42" ht="13.2">
      <c r="A43" s="2080" t="s">
        <v>109501</v>
      </c>
      <c r="B43" s="2081"/>
      <c r="C43" s="2081"/>
      <c r="D43" s="2082"/>
      <c r="E43" s="2016" t="s">
        <v>461</v>
      </c>
      <c r="F43" s="2089"/>
      <c r="G43" s="2090"/>
      <c r="H43" s="2016" t="s">
        <v>464</v>
      </c>
      <c r="I43" s="2089"/>
      <c r="J43" s="2090"/>
      <c r="K43" s="719"/>
      <c r="M43" s="49" t="str">
        <f>IF(SUM(Q43:V43)&gt;0,X43,"")</f>
        <v/>
      </c>
      <c r="P43" s="2" t="s">
        <v>110148</v>
      </c>
      <c r="Q43" s="949">
        <f>IF(AND(E33&gt;0,学校２０頁!E46=""),1,0)</f>
        <v>0</v>
      </c>
      <c r="R43" s="971">
        <f>IF(AND(F33&gt;0,学校２０頁!F46=""),1,0)</f>
        <v>0</v>
      </c>
      <c r="S43" s="971">
        <f>IF(AND(G33&gt;0,学校２０頁!G46=""),1,0)</f>
        <v>0</v>
      </c>
      <c r="T43" s="971">
        <f>IF(AND(H33&gt;0,学校２０頁!H46=""),1,0)</f>
        <v>0</v>
      </c>
      <c r="U43" s="971">
        <f>IF(AND(I33&gt;0,学校２０頁!I46=""),1,0)</f>
        <v>0</v>
      </c>
      <c r="V43" s="972">
        <f>IF(AND(J33&gt;0,学校２０頁!J46=""),1,0)</f>
        <v>0</v>
      </c>
      <c r="X43" s="1" t="s">
        <v>110149</v>
      </c>
    </row>
    <row r="44" spans="1:42" ht="12">
      <c r="A44" s="2083"/>
      <c r="B44" s="2084"/>
      <c r="C44" s="2084"/>
      <c r="D44" s="2085"/>
      <c r="E44" s="738"/>
      <c r="F44" s="1066"/>
      <c r="G44" s="1067"/>
      <c r="H44" s="738"/>
      <c r="I44" s="1066"/>
      <c r="J44" s="1067"/>
      <c r="K44" s="719"/>
    </row>
    <row r="45" spans="1:42" ht="24">
      <c r="A45" s="2086"/>
      <c r="B45" s="2087"/>
      <c r="C45" s="2087"/>
      <c r="D45" s="2088"/>
      <c r="E45" s="542"/>
      <c r="F45" s="737" t="s">
        <v>110065</v>
      </c>
      <c r="G45" s="1084" t="s">
        <v>110066</v>
      </c>
      <c r="H45" s="543"/>
      <c r="I45" s="737" t="s">
        <v>110065</v>
      </c>
      <c r="J45" s="1084" t="s">
        <v>110066</v>
      </c>
      <c r="K45" s="293"/>
    </row>
    <row r="46" spans="1:42" ht="13.2">
      <c r="A46" s="515"/>
      <c r="B46" s="1870" t="s">
        <v>110307</v>
      </c>
      <c r="C46" s="2091"/>
      <c r="D46" s="2091"/>
      <c r="E46" s="1413"/>
      <c r="F46" s="1414"/>
      <c r="G46" s="1415"/>
      <c r="H46" s="1413"/>
      <c r="I46" s="1414"/>
      <c r="J46" s="1415"/>
      <c r="K46" s="719"/>
    </row>
    <row r="47" spans="1:42" ht="13.2">
      <c r="A47" s="2079" t="s">
        <v>109554</v>
      </c>
      <c r="B47" s="2079"/>
      <c r="C47" s="727" t="s">
        <v>110308</v>
      </c>
      <c r="D47" s="727"/>
      <c r="E47" s="293"/>
      <c r="F47" s="293"/>
      <c r="G47" s="293"/>
      <c r="H47" s="293"/>
      <c r="I47" s="293"/>
      <c r="J47" s="293"/>
      <c r="K47" s="719"/>
    </row>
    <row r="48" spans="1:42">
      <c r="A48" s="2079" t="s">
        <v>109610</v>
      </c>
      <c r="B48" s="2079"/>
      <c r="C48" s="1657" t="s">
        <v>110152</v>
      </c>
      <c r="D48" s="1657"/>
      <c r="E48" s="1657"/>
      <c r="F48" s="1657"/>
      <c r="G48" s="1657"/>
      <c r="H48" s="1657"/>
      <c r="I48" s="1657"/>
      <c r="J48" s="1657"/>
      <c r="K48" s="1657"/>
    </row>
    <row r="49" spans="1:11">
      <c r="A49" s="2079" t="s">
        <v>109612</v>
      </c>
      <c r="B49" s="2079"/>
      <c r="C49" s="1657" t="s">
        <v>110309</v>
      </c>
      <c r="D49" s="1657"/>
      <c r="E49" s="1657"/>
      <c r="F49" s="1657"/>
      <c r="G49" s="1657"/>
      <c r="H49" s="1657"/>
      <c r="I49" s="1657"/>
      <c r="J49" s="1657"/>
      <c r="K49" s="1657"/>
    </row>
    <row r="50" spans="1:11">
      <c r="A50" s="2079" t="s">
        <v>110134</v>
      </c>
      <c r="B50" s="2079"/>
      <c r="C50" s="1657" t="s">
        <v>110310</v>
      </c>
      <c r="D50" s="1657"/>
      <c r="E50" s="1657"/>
      <c r="F50" s="1657"/>
      <c r="G50" s="1657"/>
      <c r="H50" s="1657"/>
      <c r="I50" s="1657"/>
      <c r="J50" s="1657"/>
      <c r="K50" s="1657"/>
    </row>
  </sheetData>
  <sheetProtection algorithmName="SHA-512" hashValue="5X/nwiIw7l9FLLItnQ0F92wpHlsJcup7/lATUqfcKrsEs8lC1I1E+8IKtx2Q345EPMiiL+FN+MATzvhbZath1A==" saltValue="Ta8PNICSN3VFDeM5iMYhOQ==" spinCount="100000" sheet="1" selectLockedCells="1"/>
  <customSheetViews>
    <customSheetView guid="{317D12FD-EB4D-4851-ACC8-84D64913B1ED}" showPageBreaks="1" printArea="1" topLeftCell="D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58">
    <mergeCell ref="A48:B48"/>
    <mergeCell ref="C48:K48"/>
    <mergeCell ref="A49:B49"/>
    <mergeCell ref="C49:K49"/>
    <mergeCell ref="A50:B50"/>
    <mergeCell ref="C50:K50"/>
    <mergeCell ref="A43:D45"/>
    <mergeCell ref="E43:G43"/>
    <mergeCell ref="H43:J43"/>
    <mergeCell ref="B46:D46"/>
    <mergeCell ref="A47:B47"/>
    <mergeCell ref="A3:D5"/>
    <mergeCell ref="B8:B10"/>
    <mergeCell ref="C8:C10"/>
    <mergeCell ref="C6:C7"/>
    <mergeCell ref="B6:B7"/>
    <mergeCell ref="D1:J1"/>
    <mergeCell ref="E3:G3"/>
    <mergeCell ref="H3:J3"/>
    <mergeCell ref="B27:D27"/>
    <mergeCell ref="B20:B22"/>
    <mergeCell ref="C20:C22"/>
    <mergeCell ref="B16:B17"/>
    <mergeCell ref="C16:C17"/>
    <mergeCell ref="B18:B19"/>
    <mergeCell ref="C18:C19"/>
    <mergeCell ref="B23:B24"/>
    <mergeCell ref="B25:D25"/>
    <mergeCell ref="B14:B15"/>
    <mergeCell ref="C14:C15"/>
    <mergeCell ref="C23:C24"/>
    <mergeCell ref="B11:B13"/>
    <mergeCell ref="B26:D26"/>
    <mergeCell ref="A6:A27"/>
    <mergeCell ref="B31:D31"/>
    <mergeCell ref="B32:D32"/>
    <mergeCell ref="A33:D33"/>
    <mergeCell ref="A28:A32"/>
    <mergeCell ref="B28:D28"/>
    <mergeCell ref="C29:D29"/>
    <mergeCell ref="C30:D30"/>
    <mergeCell ref="C11:C13"/>
    <mergeCell ref="C41:K41"/>
    <mergeCell ref="C40:K40"/>
    <mergeCell ref="C39:K39"/>
    <mergeCell ref="C38:K38"/>
    <mergeCell ref="C37:K37"/>
    <mergeCell ref="C36:K36"/>
    <mergeCell ref="C35:K35"/>
    <mergeCell ref="C34:K34"/>
    <mergeCell ref="A34:B34"/>
    <mergeCell ref="A35:B35"/>
    <mergeCell ref="A36:B36"/>
    <mergeCell ref="A37:B37"/>
    <mergeCell ref="A38:B38"/>
    <mergeCell ref="A39:B39"/>
    <mergeCell ref="A40:B40"/>
    <mergeCell ref="A41:B41"/>
  </mergeCells>
  <phoneticPr fontId="9"/>
  <conditionalFormatting sqref="E46">
    <cfRule type="expression" dxfId="151" priority="6">
      <formula>AND($E$33&gt;0,E46="")</formula>
    </cfRule>
  </conditionalFormatting>
  <conditionalFormatting sqref="E7:J8 E14:J14 E16:J16 E18:J18 E20:J20 E23:J23">
    <cfRule type="cellIs" dxfId="150" priority="15" operator="greaterThan">
      <formula>E$6</formula>
    </cfRule>
  </conditionalFormatting>
  <conditionalFormatting sqref="E9:J9 E12:J12 E15:J15 E17:J17 E19:J19 E21:J21 E24:J24">
    <cfRule type="cellIs" dxfId="149" priority="31" operator="greaterThan">
      <formula>E$7</formula>
    </cfRule>
  </conditionalFormatting>
  <conditionalFormatting sqref="E9:J9">
    <cfRule type="cellIs" dxfId="148" priority="30" operator="greaterThan">
      <formula>E$8</formula>
    </cfRule>
  </conditionalFormatting>
  <conditionalFormatting sqref="E10:J10">
    <cfRule type="cellIs" dxfId="147" priority="23" operator="greaterThan">
      <formula>E$9</formula>
    </cfRule>
  </conditionalFormatting>
  <conditionalFormatting sqref="E11:J11">
    <cfRule type="cellIs" dxfId="146" priority="41" operator="greaterThan">
      <formula>E$6</formula>
    </cfRule>
  </conditionalFormatting>
  <conditionalFormatting sqref="E12:J12">
    <cfRule type="cellIs" dxfId="145" priority="29" operator="greaterThan">
      <formula>E$11</formula>
    </cfRule>
  </conditionalFormatting>
  <conditionalFormatting sqref="E13:J13">
    <cfRule type="cellIs" dxfId="144" priority="22" operator="greaterThan">
      <formula>E$12</formula>
    </cfRule>
  </conditionalFormatting>
  <conditionalFormatting sqref="E15:J15">
    <cfRule type="cellIs" dxfId="143" priority="28" operator="greaterThan">
      <formula>E$14</formula>
    </cfRule>
  </conditionalFormatting>
  <conditionalFormatting sqref="E17:J17">
    <cfRule type="cellIs" dxfId="142" priority="27" operator="greaterThan">
      <formula>E$16</formula>
    </cfRule>
  </conditionalFormatting>
  <conditionalFormatting sqref="E19:J19">
    <cfRule type="cellIs" dxfId="141" priority="26" operator="greaterThan">
      <formula>E$18</formula>
    </cfRule>
  </conditionalFormatting>
  <conditionalFormatting sqref="E21:J21">
    <cfRule type="cellIs" dxfId="140" priority="25" operator="greaterThan">
      <formula>E$20</formula>
    </cfRule>
  </conditionalFormatting>
  <conditionalFormatting sqref="E22:J22">
    <cfRule type="cellIs" dxfId="139" priority="16" operator="greaterThan">
      <formula>E$21</formula>
    </cfRule>
  </conditionalFormatting>
  <conditionalFormatting sqref="E24:J24">
    <cfRule type="cellIs" dxfId="138" priority="24" operator="greaterThan">
      <formula>E$23</formula>
    </cfRule>
  </conditionalFormatting>
  <conditionalFormatting sqref="E29:J30">
    <cfRule type="cellIs" dxfId="137" priority="40" operator="greaterThan">
      <formula>E$28</formula>
    </cfRule>
  </conditionalFormatting>
  <conditionalFormatting sqref="E33:J33">
    <cfRule type="cellIs" dxfId="136" priority="39" operator="greaterThan">
      <formula>E$25</formula>
    </cfRule>
    <cfRule type="cellIs" dxfId="135" priority="38" operator="greaterThan">
      <formula>E$31</formula>
    </cfRule>
  </conditionalFormatting>
  <conditionalFormatting sqref="E46:J46">
    <cfRule type="cellIs" dxfId="134" priority="7" operator="greaterThan">
      <formula>E$33</formula>
    </cfRule>
  </conditionalFormatting>
  <conditionalFormatting sqref="F6:F26 F28:F31 F33 F46">
    <cfRule type="cellIs" dxfId="133" priority="17" operator="greaterThan">
      <formula>$E6</formula>
    </cfRule>
  </conditionalFormatting>
  <conditionalFormatting sqref="F46">
    <cfRule type="expression" dxfId="129" priority="5">
      <formula>AND($F$33&gt;0,F46="")</formula>
    </cfRule>
  </conditionalFormatting>
  <conditionalFormatting sqref="G6:G26 G28:G31 G33 G46">
    <cfRule type="cellIs" dxfId="128" priority="19" operator="greaterThan">
      <formula>$F6</formula>
    </cfRule>
  </conditionalFormatting>
  <conditionalFormatting sqref="G46">
    <cfRule type="expression" dxfId="124" priority="4">
      <formula>AND($G$33&gt;0,G46="")</formula>
    </cfRule>
  </conditionalFormatting>
  <conditionalFormatting sqref="H46">
    <cfRule type="expression" dxfId="120" priority="3">
      <formula>AND($H$33&gt;0,H46="")</formula>
    </cfRule>
  </conditionalFormatting>
  <conditionalFormatting sqref="I6:I26 I28:I31 I33 I46">
    <cfRule type="cellIs" dxfId="119" priority="20" operator="greaterThan">
      <formula>$H6</formula>
    </cfRule>
  </conditionalFormatting>
  <conditionalFormatting sqref="I46">
    <cfRule type="expression" dxfId="115" priority="2">
      <formula>AND($I$33&gt;0,I46="")</formula>
    </cfRule>
  </conditionalFormatting>
  <conditionalFormatting sqref="J6:J26 J28:J31 J33 J46">
    <cfRule type="cellIs" dxfId="114" priority="21" operator="greaterThan">
      <formula>$I6</formula>
    </cfRule>
  </conditionalFormatting>
  <conditionalFormatting sqref="J46">
    <cfRule type="expression" dxfId="110" priority="1">
      <formula>AND($J$33&gt;0,J46="")</formula>
    </cfRule>
  </conditionalFormatting>
  <dataValidations count="1">
    <dataValidation type="whole" operator="greaterThanOrEqual" allowBlank="1" showInputMessage="1" showErrorMessage="1" error="整数以外は入力できません。" sqref="E6:J26 E28:J31 E33:J33 E46:J46" xr:uid="{00000000-0002-0000-1700-000000000000}">
      <formula1>0</formula1>
    </dataValidation>
  </dataValidations>
  <pageMargins left="0.59055118110236227" right="0.59055118110236227" top="0.39370078740157483" bottom="0.39370078740157483" header="0.51181102362204722" footer="0.27559055118110237"/>
  <pageSetup paperSize="9" scale="61"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37" id="{DB12C4A5-83CD-4969-AC5C-D3FED30525F4}">
            <xm:f>学校1８頁!$E$16&gt;0</xm:f>
            <x14:dxf>
              <fill>
                <patternFill>
                  <bgColor rgb="FFFFFFCC"/>
                </patternFill>
              </fill>
            </x14:dxf>
          </x14:cfRule>
          <xm:sqref>E9:E10 E12:E13 E15 E17 E19 E21:E22 E24 E7</xm:sqref>
        </x14:conditionalFormatting>
        <x14:conditionalFormatting xmlns:xm="http://schemas.microsoft.com/office/excel/2006/main">
          <x14:cfRule type="expression" priority="55" id="{28B347CF-BFF0-40CF-8292-C5D2EAFA01EF}">
            <xm:f>学校1８頁!$E$16&gt;0</xm:f>
            <x14:dxf>
              <font>
                <color theme="1"/>
              </font>
              <fill>
                <patternFill>
                  <bgColor rgb="FFFFFF99"/>
                </patternFill>
              </fill>
            </x14:dxf>
          </x14:cfRule>
          <xm:sqref>E11 E28:E31 E33 E8 E14 E16 E18 E20 E23 E46 E6 E25:E26</xm:sqref>
        </x14:conditionalFormatting>
        <x14:conditionalFormatting xmlns:xm="http://schemas.microsoft.com/office/excel/2006/main">
          <x14:cfRule type="cellIs" priority="47" operator="notEqual" id="{D72A2DCB-C53B-4136-987F-51628ABE84E4}">
            <xm:f>学校1８頁!$E$16</xm:f>
            <x14:dxf>
              <fill>
                <patternFill>
                  <bgColor rgb="FFFF0000"/>
                </patternFill>
              </fill>
            </x14:dxf>
          </x14:cfRule>
          <xm:sqref>E27 E32</xm:sqref>
        </x14:conditionalFormatting>
        <x14:conditionalFormatting xmlns:xm="http://schemas.microsoft.com/office/excel/2006/main">
          <x14:cfRule type="expression" priority="36" id="{FFF8F5BE-29D8-48AA-A473-262CF85C1668}">
            <xm:f>学校1８頁!$I$16&gt;0</xm:f>
            <x14:dxf>
              <fill>
                <patternFill>
                  <bgColor rgb="FFFFFFCC"/>
                </patternFill>
              </fill>
            </x14:dxf>
          </x14:cfRule>
          <xm:sqref>F9:F10 F12:F13 F15 F17 F19 F21:F22 F24 F7</xm:sqref>
        </x14:conditionalFormatting>
        <x14:conditionalFormatting xmlns:xm="http://schemas.microsoft.com/office/excel/2006/main">
          <x14:cfRule type="expression" priority="54" id="{99EC9AC1-F597-4494-8A03-E140E2FCC36B}">
            <xm:f>学校1８頁!$I$16&gt;0</xm:f>
            <x14:dxf>
              <font>
                <color theme="1"/>
              </font>
              <fill>
                <patternFill>
                  <bgColor rgb="FFFFFF99"/>
                </patternFill>
              </fill>
            </x14:dxf>
          </x14:cfRule>
          <xm:sqref>F11 F28:F31 F33 F6 F8 F14 F16 F18 F20 F23 F25:F26 F46</xm:sqref>
        </x14:conditionalFormatting>
        <x14:conditionalFormatting xmlns:xm="http://schemas.microsoft.com/office/excel/2006/main">
          <x14:cfRule type="cellIs" priority="46" operator="notEqual" id="{7329C85F-75E6-4B82-AFD2-DBEF8069A801}">
            <xm:f>学校1８頁!$I$16</xm:f>
            <x14:dxf>
              <fill>
                <patternFill>
                  <bgColor rgb="FFFF0000"/>
                </patternFill>
              </fill>
            </x14:dxf>
          </x14:cfRule>
          <xm:sqref>F27 F32</xm:sqref>
        </x14:conditionalFormatting>
        <x14:conditionalFormatting xmlns:xm="http://schemas.microsoft.com/office/excel/2006/main">
          <x14:cfRule type="expression" priority="35" id="{A6812448-A17E-42AE-810F-AFFD4A76D5B5}">
            <xm:f>学校1８頁!$J$16&gt;0</xm:f>
            <x14:dxf>
              <fill>
                <patternFill>
                  <bgColor rgb="FFFFFFCC"/>
                </patternFill>
              </fill>
            </x14:dxf>
          </x14:cfRule>
          <xm:sqref>G9:G10 G12:G13 G15 G17 G19 G21:G22 G24 G7</xm:sqref>
        </x14:conditionalFormatting>
        <x14:conditionalFormatting xmlns:xm="http://schemas.microsoft.com/office/excel/2006/main">
          <x14:cfRule type="expression" priority="53" id="{241CE1D4-339D-4F04-81A7-4B36839DB43C}">
            <xm:f>学校1８頁!$J$16&gt;0</xm:f>
            <x14:dxf>
              <font>
                <color theme="1"/>
              </font>
              <fill>
                <patternFill>
                  <bgColor rgb="FFFFFF99"/>
                </patternFill>
              </fill>
            </x14:dxf>
          </x14:cfRule>
          <xm:sqref>G11 G28:G31 G33 G6 G8 G14 G16 G18 G20 G23 G25:G26 G46</xm:sqref>
        </x14:conditionalFormatting>
        <x14:conditionalFormatting xmlns:xm="http://schemas.microsoft.com/office/excel/2006/main">
          <x14:cfRule type="cellIs" priority="45" operator="notEqual" id="{EF779D62-BE8D-4789-A33F-5836B92E5B81}">
            <xm:f>学校1８頁!$J$16</xm:f>
            <x14:dxf>
              <fill>
                <patternFill>
                  <bgColor rgb="FFFF0000"/>
                </patternFill>
              </fill>
            </x14:dxf>
          </x14:cfRule>
          <xm:sqref>G27 G32</xm:sqref>
        </x14:conditionalFormatting>
        <x14:conditionalFormatting xmlns:xm="http://schemas.microsoft.com/office/excel/2006/main">
          <x14:cfRule type="expression" priority="34" id="{33DD741E-366C-4ACB-A8F6-154BB5268E69}">
            <xm:f>学校1８頁!$Q$16&gt;0</xm:f>
            <x14:dxf>
              <fill>
                <patternFill>
                  <bgColor rgb="FFFFFFCC"/>
                </patternFill>
              </fill>
            </x14:dxf>
          </x14:cfRule>
          <xm:sqref>H9:H10 H12:H13 H15 H17 H19 H21:H22 H24 H7</xm:sqref>
        </x14:conditionalFormatting>
        <x14:conditionalFormatting xmlns:xm="http://schemas.microsoft.com/office/excel/2006/main">
          <x14:cfRule type="expression" priority="52" id="{96A4CD3D-D1F0-4386-A85C-D377BAC81E1D}">
            <xm:f>学校1８頁!$Q$16&gt;0</xm:f>
            <x14:dxf>
              <font>
                <color theme="1"/>
              </font>
              <fill>
                <patternFill>
                  <bgColor rgb="FFFFFF99"/>
                </patternFill>
              </fill>
            </x14:dxf>
          </x14:cfRule>
          <xm:sqref>H11 H28:H31 H33 H8 H14 H16 H18 H20 H23 H46 H6 H25:H26</xm:sqref>
        </x14:conditionalFormatting>
        <x14:conditionalFormatting xmlns:xm="http://schemas.microsoft.com/office/excel/2006/main">
          <x14:cfRule type="cellIs" priority="44" operator="notEqual" id="{AFE15983-E4F1-4827-9C0F-C7FDC4B7F44C}">
            <xm:f>学校1８頁!$Q$16</xm:f>
            <x14:dxf>
              <fill>
                <patternFill>
                  <bgColor rgb="FFFF0000"/>
                </patternFill>
              </fill>
            </x14:dxf>
          </x14:cfRule>
          <xm:sqref>H27 H32</xm:sqref>
        </x14:conditionalFormatting>
        <x14:conditionalFormatting xmlns:xm="http://schemas.microsoft.com/office/excel/2006/main">
          <x14:cfRule type="expression" priority="33" id="{F5608328-D05C-424A-9968-3863F67E16CA}">
            <xm:f>学校1８頁!$U$16&gt;0</xm:f>
            <x14:dxf>
              <fill>
                <patternFill>
                  <bgColor rgb="FFFFFFCC"/>
                </patternFill>
              </fill>
            </x14:dxf>
          </x14:cfRule>
          <xm:sqref>I9:I10 I12:I13 I15 I17 I19 I21:I22 I24 I7</xm:sqref>
        </x14:conditionalFormatting>
        <x14:conditionalFormatting xmlns:xm="http://schemas.microsoft.com/office/excel/2006/main">
          <x14:cfRule type="expression" priority="49" id="{8B442191-823E-4E8A-8C9A-403433FD9250}">
            <xm:f>学校1８頁!$U$16&gt;0</xm:f>
            <x14:dxf>
              <font>
                <color theme="1"/>
              </font>
              <fill>
                <patternFill>
                  <bgColor rgb="FFFFFF99"/>
                </patternFill>
              </fill>
            </x14:dxf>
          </x14:cfRule>
          <xm:sqref>I11 I28:I31 I33 I6 I8 I14 I16 I18 I20 I23 I25:I26 I46</xm:sqref>
        </x14:conditionalFormatting>
        <x14:conditionalFormatting xmlns:xm="http://schemas.microsoft.com/office/excel/2006/main">
          <x14:cfRule type="cellIs" priority="43" operator="notEqual" id="{57BB61E1-527F-4136-88A8-FDD0E920F820}">
            <xm:f>学校1８頁!$U$16</xm:f>
            <x14:dxf>
              <fill>
                <patternFill>
                  <bgColor rgb="FFFF0000"/>
                </patternFill>
              </fill>
            </x14:dxf>
          </x14:cfRule>
          <xm:sqref>I27 I32</xm:sqref>
        </x14:conditionalFormatting>
        <x14:conditionalFormatting xmlns:xm="http://schemas.microsoft.com/office/excel/2006/main">
          <x14:cfRule type="expression" priority="32" id="{C1F481DF-930D-4E6D-9FF7-4810F266C68E}">
            <xm:f>学校1８頁!$V$16&gt;0</xm:f>
            <x14:dxf>
              <fill>
                <patternFill>
                  <bgColor rgb="FFFFFFCC"/>
                </patternFill>
              </fill>
            </x14:dxf>
          </x14:cfRule>
          <xm:sqref>J9:J10 J12:J13 J15 J17 J19 J21:J22 J24 J7</xm:sqref>
        </x14:conditionalFormatting>
        <x14:conditionalFormatting xmlns:xm="http://schemas.microsoft.com/office/excel/2006/main">
          <x14:cfRule type="expression" priority="48" id="{4813A72B-1761-4008-BA3D-32CCAC03CE1B}">
            <xm:f>学校1８頁!$V$16&gt;0</xm:f>
            <x14:dxf>
              <font>
                <color theme="1"/>
              </font>
              <fill>
                <patternFill>
                  <bgColor rgb="FFFFFF99"/>
                </patternFill>
              </fill>
            </x14:dxf>
          </x14:cfRule>
          <xm:sqref>J11 J28:J31 J33 J6 J8 J14 J16 J18 J20 J23 J25:J26 J46</xm:sqref>
        </x14:conditionalFormatting>
        <x14:conditionalFormatting xmlns:xm="http://schemas.microsoft.com/office/excel/2006/main">
          <x14:cfRule type="cellIs" priority="42" operator="notEqual" id="{43329AB0-8872-4D8D-BDC5-6924F432C3A4}">
            <xm:f>学校1８頁!$V$16</xm:f>
            <x14:dxf>
              <fill>
                <patternFill>
                  <bgColor rgb="FFFF0000"/>
                </patternFill>
              </fill>
            </x14:dxf>
          </x14:cfRule>
          <xm:sqref>J27 J32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CCECFF"/>
    <pageSetUpPr fitToPage="1"/>
  </sheetPr>
  <dimension ref="A1:AR52"/>
  <sheetViews>
    <sheetView showGridLines="0" view="pageBreakPreview" zoomScale="115" zoomScaleNormal="100" zoomScaleSheetLayoutView="115" workbookViewId="0">
      <pane xSplit="2" ySplit="6" topLeftCell="C7" activePane="bottomRight" state="frozen"/>
      <selection activeCell="E7" sqref="E7:G7"/>
      <selection pane="topRight" activeCell="E7" sqref="E7:G7"/>
      <selection pane="bottomLeft" activeCell="E7" sqref="E7:G7"/>
      <selection pane="bottomRight" activeCell="C7" sqref="C7"/>
    </sheetView>
  </sheetViews>
  <sheetFormatPr defaultColWidth="9" defaultRowHeight="13.2"/>
  <cols>
    <col min="1" max="1" width="4" style="36" customWidth="1"/>
    <col min="2" max="2" width="9.33203125" style="36" customWidth="1"/>
    <col min="3" max="3" width="9" style="36"/>
    <col min="4" max="4" width="9" style="36" customWidth="1"/>
    <col min="5" max="6" width="8.6640625" style="36" customWidth="1"/>
    <col min="7" max="12" width="7.109375" style="36" customWidth="1"/>
    <col min="13" max="17" width="8.6640625" style="36" customWidth="1"/>
    <col min="18" max="18" width="0.88671875" style="36" customWidth="1"/>
    <col min="19" max="22" width="5.6640625" style="36" customWidth="1"/>
    <col min="23" max="23" width="10.6640625" style="36" customWidth="1"/>
    <col min="24" max="24" width="9" style="49" customWidth="1"/>
    <col min="25" max="29" width="9" style="36" customWidth="1"/>
    <col min="30" max="30" width="5.44140625" style="36" customWidth="1"/>
    <col min="31" max="31" width="5.44140625" style="36" hidden="1" customWidth="1"/>
    <col min="32" max="32" width="10.33203125" style="1" hidden="1" customWidth="1"/>
    <col min="33" max="36" width="4.6640625" style="1" hidden="1" customWidth="1"/>
    <col min="37" max="42" width="9" style="1" hidden="1" customWidth="1"/>
    <col min="43" max="43" width="0" style="1" hidden="1" customWidth="1"/>
    <col min="44" max="16384" width="9" style="36"/>
  </cols>
  <sheetData>
    <row r="1" spans="1:43" s="1" customFormat="1" ht="18" customHeight="1" thickTop="1" thickBot="1">
      <c r="A1" s="296" t="s">
        <v>110311</v>
      </c>
      <c r="B1" s="35"/>
      <c r="C1" s="273" t="s">
        <v>110312</v>
      </c>
      <c r="D1" s="296"/>
      <c r="E1" s="35"/>
      <c r="F1" s="35"/>
      <c r="G1" s="35"/>
      <c r="H1" s="35"/>
      <c r="I1" s="35"/>
      <c r="J1" s="35"/>
      <c r="K1" s="35"/>
      <c r="L1" s="35"/>
      <c r="M1" s="35"/>
      <c r="N1" s="35"/>
      <c r="O1" s="35"/>
      <c r="P1" s="35"/>
      <c r="Q1" s="35"/>
      <c r="R1" s="35"/>
      <c r="S1" s="35"/>
      <c r="T1" s="35"/>
      <c r="U1" s="180"/>
      <c r="V1" s="35"/>
      <c r="W1" s="406" t="str">
        <f>IF(AND(X1="",X2="",X3="",X4="",X6="",X8="",X9="",X11="",X12="",X13="",X14=""),"","エラー")</f>
        <v/>
      </c>
      <c r="X1" s="49" t="str">
        <f>IF(SUM(AG7:AG37)&gt;0,AG39,"")</f>
        <v/>
      </c>
    </row>
    <row r="2" spans="1:43" s="57" customFormat="1" ht="18" customHeight="1" thickTop="1">
      <c r="A2" s="227"/>
      <c r="B2" s="297"/>
      <c r="C2" s="297"/>
      <c r="D2" s="297"/>
      <c r="E2" s="297"/>
      <c r="F2" s="297"/>
      <c r="G2" s="297"/>
      <c r="H2" s="297"/>
      <c r="I2" s="297"/>
      <c r="J2" s="297"/>
      <c r="K2" s="297"/>
      <c r="L2" s="297"/>
      <c r="M2" s="297"/>
      <c r="N2" s="297"/>
      <c r="O2" s="297"/>
      <c r="P2" s="297"/>
      <c r="Q2" s="297"/>
      <c r="R2" s="297"/>
      <c r="S2" s="297"/>
      <c r="T2" s="297"/>
      <c r="U2" s="297"/>
      <c r="V2" s="297"/>
      <c r="X2" s="49" t="str">
        <f>IF(SUM(AH7:AH37)&gt;0,AH40,"")</f>
        <v/>
      </c>
      <c r="AF2" s="413"/>
      <c r="AG2" s="413"/>
      <c r="AH2" s="413"/>
      <c r="AI2" s="413"/>
      <c r="AJ2" s="413"/>
      <c r="AK2" s="413"/>
      <c r="AL2" s="413"/>
      <c r="AM2" s="413"/>
      <c r="AN2" s="413"/>
      <c r="AO2" s="413"/>
      <c r="AP2" s="413"/>
      <c r="AQ2" s="413"/>
    </row>
    <row r="3" spans="1:43" s="58" customFormat="1" ht="18" customHeight="1" thickBot="1">
      <c r="A3" s="125" t="s">
        <v>110313</v>
      </c>
      <c r="B3" s="125"/>
      <c r="C3" s="125"/>
      <c r="D3" s="125"/>
      <c r="E3" s="125"/>
      <c r="F3" s="125"/>
      <c r="G3" s="125"/>
      <c r="H3" s="125"/>
      <c r="I3" s="125"/>
      <c r="J3" s="125"/>
      <c r="K3" s="125"/>
      <c r="L3" s="125"/>
      <c r="M3" s="125"/>
      <c r="N3" s="125"/>
      <c r="O3" s="125"/>
      <c r="P3" s="125"/>
      <c r="Q3" s="298"/>
      <c r="R3" s="125"/>
      <c r="S3" s="125"/>
      <c r="T3" s="125"/>
      <c r="U3" s="298"/>
      <c r="V3" s="754" t="s">
        <v>110314</v>
      </c>
      <c r="W3" s="266"/>
      <c r="X3" s="49" t="str">
        <f>IF(SUM(AI7:AI37)&gt;0,AI41,"")</f>
        <v/>
      </c>
      <c r="AF3" s="18"/>
      <c r="AG3" s="18"/>
      <c r="AH3" s="18"/>
      <c r="AI3" s="18"/>
      <c r="AJ3" s="18"/>
      <c r="AK3" s="18"/>
      <c r="AL3" s="18"/>
      <c r="AM3" s="18"/>
      <c r="AN3" s="18"/>
      <c r="AO3" s="18"/>
      <c r="AP3" s="18"/>
      <c r="AQ3" s="18"/>
    </row>
    <row r="4" spans="1:43" s="59" customFormat="1" ht="14.25" customHeight="1" thickTop="1" thickBot="1">
      <c r="A4" s="2194" t="s">
        <v>110315</v>
      </c>
      <c r="B4" s="2194" t="s">
        <v>109968</v>
      </c>
      <c r="C4" s="2197" t="s">
        <v>110316</v>
      </c>
      <c r="D4" s="2197" t="s">
        <v>551</v>
      </c>
      <c r="E4" s="2089" t="s">
        <v>110317</v>
      </c>
      <c r="F4" s="2089"/>
      <c r="G4" s="2089"/>
      <c r="H4" s="2089"/>
      <c r="I4" s="2089"/>
      <c r="J4" s="2089"/>
      <c r="K4" s="2089"/>
      <c r="L4" s="2089"/>
      <c r="M4" s="2089"/>
      <c r="N4" s="2089"/>
      <c r="O4" s="2089"/>
      <c r="P4" s="2089"/>
      <c r="Q4" s="2090"/>
      <c r="R4" s="299"/>
      <c r="S4" s="2201" t="s">
        <v>110318</v>
      </c>
      <c r="T4" s="2202"/>
      <c r="U4" s="2202"/>
      <c r="V4" s="2203"/>
      <c r="W4" s="154"/>
      <c r="X4" s="49" t="str">
        <f>IF(SUM(AJ7:AJ37)&gt;0,AJ42,"")</f>
        <v/>
      </c>
      <c r="AA4" s="163"/>
      <c r="AF4" s="1"/>
      <c r="AG4" s="1"/>
      <c r="AH4" s="1"/>
      <c r="AI4" s="1"/>
      <c r="AJ4" s="1"/>
      <c r="AK4" s="1"/>
      <c r="AL4" s="1"/>
      <c r="AM4" s="1"/>
      <c r="AN4" s="1"/>
      <c r="AO4" s="1"/>
      <c r="AP4" s="1"/>
      <c r="AQ4" s="1"/>
    </row>
    <row r="5" spans="1:43" s="59" customFormat="1" ht="14.25" customHeight="1" thickTop="1">
      <c r="A5" s="2195"/>
      <c r="B5" s="2195"/>
      <c r="C5" s="2198"/>
      <c r="D5" s="2198"/>
      <c r="E5" s="1741" t="s">
        <v>553</v>
      </c>
      <c r="F5" s="2200" t="s">
        <v>110319</v>
      </c>
      <c r="G5" s="2206" t="s">
        <v>570</v>
      </c>
      <c r="H5" s="2207"/>
      <c r="I5" s="2207"/>
      <c r="J5" s="2207"/>
      <c r="K5" s="2207"/>
      <c r="L5" s="2208"/>
      <c r="M5" s="1718" t="s">
        <v>572</v>
      </c>
      <c r="N5" s="2204" t="s">
        <v>110320</v>
      </c>
      <c r="O5" s="1720" t="s">
        <v>110321</v>
      </c>
      <c r="P5" s="1740" t="s">
        <v>110322</v>
      </c>
      <c r="Q5" s="1740" t="s">
        <v>578</v>
      </c>
      <c r="R5" s="299"/>
      <c r="S5" s="2192" t="s">
        <v>110323</v>
      </c>
      <c r="T5" s="2193" t="s">
        <v>110324</v>
      </c>
      <c r="U5" s="2190" t="s">
        <v>110325</v>
      </c>
      <c r="V5" s="2191" t="s">
        <v>110326</v>
      </c>
      <c r="W5" s="267"/>
      <c r="X5" s="49"/>
      <c r="AF5" s="1"/>
      <c r="AG5" s="1"/>
      <c r="AH5" s="1"/>
      <c r="AI5" s="1"/>
      <c r="AJ5" s="1"/>
      <c r="AK5" s="1"/>
      <c r="AL5" s="1"/>
      <c r="AM5" s="1"/>
      <c r="AN5" s="1"/>
      <c r="AO5" s="1"/>
      <c r="AP5" s="1"/>
      <c r="AQ5" s="1"/>
    </row>
    <row r="6" spans="1:43" s="59" customFormat="1" ht="60" customHeight="1">
      <c r="A6" s="2196"/>
      <c r="B6" s="2196"/>
      <c r="C6" s="2199"/>
      <c r="D6" s="2199"/>
      <c r="E6" s="1741"/>
      <c r="F6" s="2102"/>
      <c r="G6" s="1105" t="s">
        <v>110327</v>
      </c>
      <c r="H6" s="1105" t="s">
        <v>110328</v>
      </c>
      <c r="I6" s="1105" t="s">
        <v>110329</v>
      </c>
      <c r="J6" s="1105" t="s">
        <v>110330</v>
      </c>
      <c r="K6" s="1105" t="s">
        <v>147</v>
      </c>
      <c r="L6" s="1105" t="s">
        <v>110331</v>
      </c>
      <c r="M6" s="1718"/>
      <c r="N6" s="2205"/>
      <c r="O6" s="1720"/>
      <c r="P6" s="1740"/>
      <c r="Q6" s="1740"/>
      <c r="R6" s="299"/>
      <c r="S6" s="2192"/>
      <c r="T6" s="2193"/>
      <c r="U6" s="2190"/>
      <c r="V6" s="2191"/>
      <c r="W6" s="267"/>
      <c r="X6" s="49" t="str">
        <f>IF(SUM(AF7:AF37)&gt;0,AF38,"")</f>
        <v/>
      </c>
      <c r="AF6" s="1" t="s">
        <v>110332</v>
      </c>
      <c r="AG6" s="2" t="s">
        <v>109512</v>
      </c>
      <c r="AH6" s="2" t="s">
        <v>110187</v>
      </c>
      <c r="AI6" s="2" t="s">
        <v>110188</v>
      </c>
      <c r="AJ6" s="421" t="s">
        <v>110333</v>
      </c>
      <c r="AK6" s="2" t="s">
        <v>110334</v>
      </c>
      <c r="AL6" s="2" t="s">
        <v>110335</v>
      </c>
      <c r="AM6" s="2" t="s">
        <v>110336</v>
      </c>
      <c r="AN6" s="2" t="s">
        <v>110337</v>
      </c>
      <c r="AO6" s="2" t="s">
        <v>110338</v>
      </c>
      <c r="AP6" s="1"/>
      <c r="AQ6" s="2" t="s">
        <v>110339</v>
      </c>
    </row>
    <row r="7" spans="1:43" s="59" customFormat="1" ht="15" customHeight="1">
      <c r="A7" s="2187" t="s">
        <v>110340</v>
      </c>
      <c r="B7" s="1049" t="s">
        <v>109976</v>
      </c>
      <c r="C7" s="1477"/>
      <c r="D7" s="1477"/>
      <c r="E7" s="1478"/>
      <c r="F7" s="1478"/>
      <c r="G7" s="1478"/>
      <c r="H7" s="1478"/>
      <c r="I7" s="1478"/>
      <c r="J7" s="1478"/>
      <c r="K7" s="1478"/>
      <c r="L7" s="1106">
        <f>SUM(G7:K7)</f>
        <v>0</v>
      </c>
      <c r="M7" s="1482"/>
      <c r="N7" s="1483"/>
      <c r="O7" s="1484"/>
      <c r="P7" s="1478"/>
      <c r="Q7" s="1478"/>
      <c r="R7" s="300"/>
      <c r="S7" s="1491"/>
      <c r="T7" s="1492"/>
      <c r="U7" s="1493"/>
      <c r="V7" s="1494"/>
      <c r="W7" s="179"/>
      <c r="X7" s="49"/>
      <c r="Z7" s="54"/>
      <c r="AA7" s="54"/>
      <c r="AB7" s="1"/>
      <c r="AC7" s="1"/>
      <c r="AD7" s="124"/>
      <c r="AE7" s="124"/>
      <c r="AF7" s="975"/>
      <c r="AG7" s="970"/>
      <c r="AH7" s="970"/>
      <c r="AI7" s="970"/>
      <c r="AJ7" s="970"/>
      <c r="AK7" s="970">
        <f>IF(D7&gt;C7,1,0)</f>
        <v>0</v>
      </c>
      <c r="AL7" s="975">
        <f>IF(D7&lt;&gt;SUM(E7:F7,L7,M7:Q7),1,0)</f>
        <v>0</v>
      </c>
      <c r="AM7" s="975">
        <f>IF(N7&lt;MAX(S7:V7),1,0)</f>
        <v>0</v>
      </c>
      <c r="AN7" s="975">
        <f>IF(N7&lt;MAX(S7:U7)+V7,1,0)</f>
        <v>0</v>
      </c>
      <c r="AO7" s="975">
        <f>IF(SUM(S7:V7)&lt;N7,1,0)</f>
        <v>0</v>
      </c>
      <c r="AP7" s="1"/>
      <c r="AQ7" s="1"/>
    </row>
    <row r="8" spans="1:43" s="59" customFormat="1" ht="15" customHeight="1">
      <c r="A8" s="2188"/>
      <c r="B8" s="1107" t="s">
        <v>109977</v>
      </c>
      <c r="C8" s="1479"/>
      <c r="D8" s="1479"/>
      <c r="E8" s="1480"/>
      <c r="F8" s="1480"/>
      <c r="G8" s="1480"/>
      <c r="H8" s="1480"/>
      <c r="I8" s="1480"/>
      <c r="J8" s="1480"/>
      <c r="K8" s="1480"/>
      <c r="L8" s="301">
        <f>SUM(G8:K8)</f>
        <v>0</v>
      </c>
      <c r="M8" s="1485"/>
      <c r="N8" s="1486"/>
      <c r="O8" s="1487"/>
      <c r="P8" s="1480"/>
      <c r="Q8" s="1480"/>
      <c r="R8" s="300"/>
      <c r="S8" s="1495"/>
      <c r="T8" s="1496"/>
      <c r="U8" s="1497"/>
      <c r="V8" s="1498"/>
      <c r="W8" s="179"/>
      <c r="X8" s="49" t="str">
        <f>IF(SUM(AK7:AK37)&gt;0,AK43,"")</f>
        <v/>
      </c>
      <c r="Z8" s="54"/>
      <c r="AA8" s="54"/>
      <c r="AB8" s="1"/>
      <c r="AC8" s="1"/>
      <c r="AD8" s="124"/>
      <c r="AE8" s="124"/>
      <c r="AF8" s="751"/>
      <c r="AG8" s="198"/>
      <c r="AH8" s="198"/>
      <c r="AI8" s="198"/>
      <c r="AJ8" s="198"/>
      <c r="AK8" s="198">
        <f>IF(D8&gt;C8,1,0)</f>
        <v>0</v>
      </c>
      <c r="AL8" s="751">
        <f>IF(D8&lt;&gt;SUM(E8:F8,L8,M8:Q8),1,0)</f>
        <v>0</v>
      </c>
      <c r="AM8" s="751">
        <f>IF(N8&lt;MAX(S8:V8),1,0)</f>
        <v>0</v>
      </c>
      <c r="AN8" s="751">
        <f t="shared" ref="AN8:AN37" si="0">IF(N8&lt;MAX(S8:U8)+V8,1,0)</f>
        <v>0</v>
      </c>
      <c r="AO8" s="751">
        <f t="shared" ref="AO8:AO37" si="1">IF(SUM(S8:V8)&lt;N8,1,0)</f>
        <v>0</v>
      </c>
      <c r="AP8" s="1"/>
      <c r="AQ8" s="1"/>
    </row>
    <row r="9" spans="1:43" s="59" customFormat="1" ht="15" customHeight="1">
      <c r="A9" s="2188"/>
      <c r="B9" s="1107" t="s">
        <v>109979</v>
      </c>
      <c r="C9" s="1479"/>
      <c r="D9" s="1479"/>
      <c r="E9" s="1480"/>
      <c r="F9" s="1480"/>
      <c r="G9" s="1480"/>
      <c r="H9" s="1480"/>
      <c r="I9" s="1480"/>
      <c r="J9" s="1480"/>
      <c r="K9" s="1480"/>
      <c r="L9" s="301">
        <f>SUM(G9:K9)</f>
        <v>0</v>
      </c>
      <c r="M9" s="1485"/>
      <c r="N9" s="1486"/>
      <c r="O9" s="1487"/>
      <c r="P9" s="1480"/>
      <c r="Q9" s="1480"/>
      <c r="R9" s="300"/>
      <c r="S9" s="1495"/>
      <c r="T9" s="1496"/>
      <c r="U9" s="1497"/>
      <c r="V9" s="1498"/>
      <c r="W9" s="179"/>
      <c r="X9" s="49" t="str">
        <f>IF(SUM(AL7:AL37)&gt;0,AL44,"")</f>
        <v/>
      </c>
      <c r="Z9" s="54"/>
      <c r="AA9" s="54"/>
      <c r="AB9" s="1"/>
      <c r="AC9" s="1"/>
      <c r="AD9" s="124"/>
      <c r="AE9" s="124"/>
      <c r="AF9" s="751"/>
      <c r="AG9" s="198"/>
      <c r="AH9" s="198"/>
      <c r="AI9" s="198"/>
      <c r="AJ9" s="198"/>
      <c r="AK9" s="198">
        <f>IF(D9&gt;C9,1,0)</f>
        <v>0</v>
      </c>
      <c r="AL9" s="751">
        <f>IF(D9&lt;&gt;SUM(E9:F9,L9,M9:Q9),1,0)</f>
        <v>0</v>
      </c>
      <c r="AM9" s="751">
        <f>IF(N9&lt;MAX(S9:V9),1,0)</f>
        <v>0</v>
      </c>
      <c r="AN9" s="751">
        <f t="shared" si="0"/>
        <v>0</v>
      </c>
      <c r="AO9" s="751">
        <f t="shared" si="1"/>
        <v>0</v>
      </c>
      <c r="AP9" s="1"/>
      <c r="AQ9" s="1"/>
    </row>
    <row r="10" spans="1:43" s="59" customFormat="1" ht="15" customHeight="1">
      <c r="A10" s="2188"/>
      <c r="B10" s="1107" t="s">
        <v>110341</v>
      </c>
      <c r="C10" s="1479"/>
      <c r="D10" s="1479"/>
      <c r="E10" s="1481"/>
      <c r="F10" s="1481"/>
      <c r="G10" s="1481"/>
      <c r="H10" s="1481"/>
      <c r="I10" s="1481"/>
      <c r="J10" s="1481"/>
      <c r="K10" s="1481"/>
      <c r="L10" s="1108">
        <f>SUM(G10:K10)</f>
        <v>0</v>
      </c>
      <c r="M10" s="1488"/>
      <c r="N10" s="1489"/>
      <c r="O10" s="1490"/>
      <c r="P10" s="1481"/>
      <c r="Q10" s="1481"/>
      <c r="R10" s="300"/>
      <c r="S10" s="1495"/>
      <c r="T10" s="1496"/>
      <c r="U10" s="1497"/>
      <c r="V10" s="1498"/>
      <c r="W10" s="179"/>
      <c r="Z10" s="54"/>
      <c r="AA10" s="54"/>
      <c r="AB10" s="1"/>
      <c r="AC10" s="1"/>
      <c r="AD10" s="124"/>
      <c r="AE10" s="124"/>
      <c r="AF10" s="751"/>
      <c r="AG10" s="198"/>
      <c r="AH10" s="198"/>
      <c r="AI10" s="198"/>
      <c r="AJ10" s="198"/>
      <c r="AK10" s="198">
        <f>IF(D10&gt;C10,1,0)</f>
        <v>0</v>
      </c>
      <c r="AL10" s="751">
        <f>IF(D10&lt;&gt;SUM(E10:F10,L10,M10:Q10),1,0)</f>
        <v>0</v>
      </c>
      <c r="AM10" s="751">
        <f>IF(N10&lt;MAX(S10:V10),1,0)</f>
        <v>0</v>
      </c>
      <c r="AN10" s="751">
        <f t="shared" si="0"/>
        <v>0</v>
      </c>
      <c r="AO10" s="751">
        <f t="shared" si="1"/>
        <v>0</v>
      </c>
      <c r="AP10" s="1"/>
      <c r="AQ10" s="1"/>
    </row>
    <row r="11" spans="1:43" s="59" customFormat="1" ht="15" customHeight="1">
      <c r="A11" s="2188"/>
      <c r="B11" s="1049" t="s">
        <v>149</v>
      </c>
      <c r="C11" s="1109">
        <f>SUM(C7:C10)</f>
        <v>0</v>
      </c>
      <c r="D11" s="1109">
        <f>SUM(D7:D10)</f>
        <v>0</v>
      </c>
      <c r="E11" s="1110">
        <f t="shared" ref="E11:Q11" si="2">E7+E8+E9+E10</f>
        <v>0</v>
      </c>
      <c r="F11" s="1110">
        <f t="shared" si="2"/>
        <v>0</v>
      </c>
      <c r="G11" s="1110">
        <f t="shared" si="2"/>
        <v>0</v>
      </c>
      <c r="H11" s="1110">
        <f t="shared" si="2"/>
        <v>0</v>
      </c>
      <c r="I11" s="1110">
        <f t="shared" si="2"/>
        <v>0</v>
      </c>
      <c r="J11" s="1110">
        <f t="shared" si="2"/>
        <v>0</v>
      </c>
      <c r="K11" s="1110">
        <f t="shared" si="2"/>
        <v>0</v>
      </c>
      <c r="L11" s="1110">
        <f t="shared" si="2"/>
        <v>0</v>
      </c>
      <c r="M11" s="1111">
        <f t="shared" si="2"/>
        <v>0</v>
      </c>
      <c r="N11" s="1112">
        <f t="shared" si="2"/>
        <v>0</v>
      </c>
      <c r="O11" s="1113">
        <f t="shared" si="2"/>
        <v>0</v>
      </c>
      <c r="P11" s="1110">
        <f t="shared" si="2"/>
        <v>0</v>
      </c>
      <c r="Q11" s="1110">
        <f t="shared" si="2"/>
        <v>0</v>
      </c>
      <c r="R11" s="300"/>
      <c r="S11" s="1114">
        <f>S7+S8+S9+S10</f>
        <v>0</v>
      </c>
      <c r="T11" s="1110">
        <f>T7+T8+T9+T10</f>
        <v>0</v>
      </c>
      <c r="U11" s="1115">
        <f>U7+U8+U9+U10</f>
        <v>0</v>
      </c>
      <c r="V11" s="1116">
        <f>V7+V8+V9+V10</f>
        <v>0</v>
      </c>
      <c r="W11" s="159"/>
      <c r="X11" s="49" t="str">
        <f>IF(SUM(AM7:AM37)&gt;0,AM45,"")</f>
        <v/>
      </c>
      <c r="Y11" s="120"/>
      <c r="Z11" s="120"/>
      <c r="AA11" s="120"/>
      <c r="AF11" s="751"/>
      <c r="AG11" s="198"/>
      <c r="AH11" s="198"/>
      <c r="AI11" s="198"/>
      <c r="AJ11" s="198"/>
      <c r="AK11" s="198"/>
      <c r="AL11" s="751"/>
      <c r="AM11" s="751"/>
      <c r="AN11" s="751"/>
      <c r="AO11" s="751"/>
      <c r="AP11" s="1"/>
      <c r="AQ11" s="1"/>
    </row>
    <row r="12" spans="1:43" s="59" customFormat="1" ht="15" customHeight="1">
      <c r="A12" s="2187" t="s">
        <v>110342</v>
      </c>
      <c r="B12" s="1049" t="s">
        <v>109976</v>
      </c>
      <c r="C12" s="1477"/>
      <c r="D12" s="1477"/>
      <c r="E12" s="1478"/>
      <c r="F12" s="1478"/>
      <c r="G12" s="1478"/>
      <c r="H12" s="1478"/>
      <c r="I12" s="1478"/>
      <c r="J12" s="1478"/>
      <c r="K12" s="1478"/>
      <c r="L12" s="1106">
        <f>SUM(G12:K12)</f>
        <v>0</v>
      </c>
      <c r="M12" s="1482"/>
      <c r="N12" s="1499"/>
      <c r="O12" s="1484"/>
      <c r="P12" s="1478"/>
      <c r="Q12" s="1478"/>
      <c r="R12" s="300"/>
      <c r="S12" s="1491"/>
      <c r="T12" s="1492"/>
      <c r="U12" s="1493"/>
      <c r="V12" s="1494"/>
      <c r="W12" s="179"/>
      <c r="X12" s="49" t="str">
        <f>IF(SUM(AN7:AN37)&gt;0,AN46,"")</f>
        <v/>
      </c>
      <c r="Z12" s="54"/>
      <c r="AA12" s="54"/>
      <c r="AB12" s="1"/>
      <c r="AC12" s="1"/>
      <c r="AD12" s="124"/>
      <c r="AE12" s="124"/>
      <c r="AF12" s="751"/>
      <c r="AG12" s="198"/>
      <c r="AH12" s="198"/>
      <c r="AI12" s="198"/>
      <c r="AJ12" s="198"/>
      <c r="AK12" s="198">
        <f>IF(D12&gt;C12,1,0)</f>
        <v>0</v>
      </c>
      <c r="AL12" s="751">
        <f>IF(D12&lt;&gt;SUM(E12:F12,L12,M12:Q12),1,0)</f>
        <v>0</v>
      </c>
      <c r="AM12" s="751">
        <f>IF(N12&lt;MAX(S12:V12),1,0)</f>
        <v>0</v>
      </c>
      <c r="AN12" s="751">
        <f t="shared" si="0"/>
        <v>0</v>
      </c>
      <c r="AO12" s="751">
        <f t="shared" si="1"/>
        <v>0</v>
      </c>
      <c r="AP12" s="1"/>
      <c r="AQ12" s="1"/>
    </row>
    <row r="13" spans="1:43" s="59" customFormat="1" ht="15" customHeight="1">
      <c r="A13" s="2188"/>
      <c r="B13" s="1107" t="s">
        <v>109977</v>
      </c>
      <c r="C13" s="1479"/>
      <c r="D13" s="1479"/>
      <c r="E13" s="1480"/>
      <c r="F13" s="1480"/>
      <c r="G13" s="1480"/>
      <c r="H13" s="1480"/>
      <c r="I13" s="1480"/>
      <c r="J13" s="1480"/>
      <c r="K13" s="1480"/>
      <c r="L13" s="301">
        <f>SUM(G13:K13)</f>
        <v>0</v>
      </c>
      <c r="M13" s="1485"/>
      <c r="N13" s="1486"/>
      <c r="O13" s="1487"/>
      <c r="P13" s="1480"/>
      <c r="Q13" s="1480"/>
      <c r="R13" s="300"/>
      <c r="S13" s="1495"/>
      <c r="T13" s="1496"/>
      <c r="U13" s="1497"/>
      <c r="V13" s="1498"/>
      <c r="W13" s="179"/>
      <c r="X13" s="49" t="str">
        <f>IF(SUM(AO7:AO37)&gt;0,AO47,"")</f>
        <v/>
      </c>
      <c r="Z13" s="54"/>
      <c r="AA13" s="54"/>
      <c r="AB13" s="1"/>
      <c r="AC13" s="1"/>
      <c r="AD13" s="124"/>
      <c r="AE13" s="124"/>
      <c r="AF13" s="751"/>
      <c r="AG13" s="198"/>
      <c r="AH13" s="198"/>
      <c r="AI13" s="198"/>
      <c r="AJ13" s="198"/>
      <c r="AK13" s="198">
        <f>IF(D13&gt;C13,1,0)</f>
        <v>0</v>
      </c>
      <c r="AL13" s="751">
        <f>IF(D13&lt;&gt;SUM(E13:F13,L13,M13:Q13),1,0)</f>
        <v>0</v>
      </c>
      <c r="AM13" s="751">
        <f>IF(N13&lt;MAX(S13:V13),1,0)</f>
        <v>0</v>
      </c>
      <c r="AN13" s="751">
        <f t="shared" si="0"/>
        <v>0</v>
      </c>
      <c r="AO13" s="751">
        <f t="shared" si="1"/>
        <v>0</v>
      </c>
      <c r="AP13" s="1"/>
      <c r="AQ13" s="1"/>
    </row>
    <row r="14" spans="1:43" s="59" customFormat="1" ht="15" customHeight="1">
      <c r="A14" s="2188"/>
      <c r="B14" s="1107" t="s">
        <v>109979</v>
      </c>
      <c r="C14" s="1479"/>
      <c r="D14" s="1479"/>
      <c r="E14" s="1480"/>
      <c r="F14" s="1480"/>
      <c r="G14" s="1480"/>
      <c r="H14" s="1480"/>
      <c r="I14" s="1480"/>
      <c r="J14" s="1480"/>
      <c r="K14" s="1480"/>
      <c r="L14" s="301">
        <f>SUM(G14:K14)</f>
        <v>0</v>
      </c>
      <c r="M14" s="1485"/>
      <c r="N14" s="1486"/>
      <c r="O14" s="1487"/>
      <c r="P14" s="1480"/>
      <c r="Q14" s="1480"/>
      <c r="R14" s="300"/>
      <c r="S14" s="1495"/>
      <c r="T14" s="1496"/>
      <c r="U14" s="1497"/>
      <c r="V14" s="1498"/>
      <c r="W14" s="179"/>
      <c r="X14" s="49" t="str">
        <f>IF(SUM(AQ22:AQ32)&gt;0,AQ48,"")</f>
        <v/>
      </c>
      <c r="Z14" s="54"/>
      <c r="AA14" s="54"/>
      <c r="AB14" s="1"/>
      <c r="AC14" s="1"/>
      <c r="AD14" s="124"/>
      <c r="AE14" s="124"/>
      <c r="AF14" s="751"/>
      <c r="AG14" s="198"/>
      <c r="AH14" s="198"/>
      <c r="AI14" s="198"/>
      <c r="AJ14" s="198"/>
      <c r="AK14" s="198">
        <f>IF(D14&gt;C14,1,0)</f>
        <v>0</v>
      </c>
      <c r="AL14" s="751">
        <f>IF(D14&lt;&gt;SUM(E14:F14,L14,M14:Q14),1,0)</f>
        <v>0</v>
      </c>
      <c r="AM14" s="751">
        <f>IF(N14&lt;MAX(S14:V14),1,0)</f>
        <v>0</v>
      </c>
      <c r="AN14" s="751">
        <f t="shared" si="0"/>
        <v>0</v>
      </c>
      <c r="AO14" s="751">
        <f t="shared" si="1"/>
        <v>0</v>
      </c>
      <c r="AP14" s="1"/>
      <c r="AQ14" s="1"/>
    </row>
    <row r="15" spans="1:43" s="59" customFormat="1" ht="15" customHeight="1">
      <c r="A15" s="2188"/>
      <c r="B15" s="1107" t="s">
        <v>110341</v>
      </c>
      <c r="C15" s="1479"/>
      <c r="D15" s="1479"/>
      <c r="E15" s="1481"/>
      <c r="F15" s="1481"/>
      <c r="G15" s="1481"/>
      <c r="H15" s="1481"/>
      <c r="I15" s="1481"/>
      <c r="J15" s="1481"/>
      <c r="K15" s="1481"/>
      <c r="L15" s="1108">
        <f>SUM(G15:K15)</f>
        <v>0</v>
      </c>
      <c r="M15" s="1488"/>
      <c r="N15" s="1489"/>
      <c r="O15" s="1490"/>
      <c r="P15" s="1481"/>
      <c r="Q15" s="1481"/>
      <c r="R15" s="300"/>
      <c r="S15" s="1495"/>
      <c r="T15" s="1496"/>
      <c r="U15" s="1497"/>
      <c r="V15" s="1498"/>
      <c r="W15" s="179"/>
      <c r="X15" s="49"/>
      <c r="Z15" s="54"/>
      <c r="AA15" s="54"/>
      <c r="AB15" s="1"/>
      <c r="AC15" s="1"/>
      <c r="AD15" s="124"/>
      <c r="AE15" s="124"/>
      <c r="AF15" s="751"/>
      <c r="AG15" s="198"/>
      <c r="AH15" s="198"/>
      <c r="AI15" s="198"/>
      <c r="AJ15" s="198"/>
      <c r="AK15" s="198">
        <f>IF(D15&gt;C15,1,0)</f>
        <v>0</v>
      </c>
      <c r="AL15" s="751">
        <f>IF(D15&lt;&gt;SUM(E15:F15,L15,M15:Q15),1,0)</f>
        <v>0</v>
      </c>
      <c r="AM15" s="751">
        <f>IF(N15&lt;MAX(S15:V15),1,0)</f>
        <v>0</v>
      </c>
      <c r="AN15" s="751">
        <f t="shared" si="0"/>
        <v>0</v>
      </c>
      <c r="AO15" s="751">
        <f t="shared" si="1"/>
        <v>0</v>
      </c>
      <c r="AP15" s="1"/>
      <c r="AQ15" s="1"/>
    </row>
    <row r="16" spans="1:43" s="59" customFormat="1" ht="15" customHeight="1">
      <c r="A16" s="2188"/>
      <c r="B16" s="1049" t="s">
        <v>149</v>
      </c>
      <c r="C16" s="1109">
        <f>SUM(C12:C15)</f>
        <v>0</v>
      </c>
      <c r="D16" s="1109">
        <f>SUM(D12:D15)</f>
        <v>0</v>
      </c>
      <c r="E16" s="1110">
        <f t="shared" ref="E16:Q16" si="3">E12+E13+E14+E15</f>
        <v>0</v>
      </c>
      <c r="F16" s="1110">
        <f t="shared" si="3"/>
        <v>0</v>
      </c>
      <c r="G16" s="1110">
        <f t="shared" si="3"/>
        <v>0</v>
      </c>
      <c r="H16" s="1110">
        <f t="shared" si="3"/>
        <v>0</v>
      </c>
      <c r="I16" s="1110">
        <f t="shared" si="3"/>
        <v>0</v>
      </c>
      <c r="J16" s="1110">
        <f t="shared" si="3"/>
        <v>0</v>
      </c>
      <c r="K16" s="1110">
        <f t="shared" si="3"/>
        <v>0</v>
      </c>
      <c r="L16" s="1110">
        <f t="shared" si="3"/>
        <v>0</v>
      </c>
      <c r="M16" s="1111">
        <f t="shared" si="3"/>
        <v>0</v>
      </c>
      <c r="N16" s="1112">
        <f t="shared" si="3"/>
        <v>0</v>
      </c>
      <c r="O16" s="1113">
        <f t="shared" si="3"/>
        <v>0</v>
      </c>
      <c r="P16" s="1110">
        <f t="shared" si="3"/>
        <v>0</v>
      </c>
      <c r="Q16" s="1110">
        <f t="shared" si="3"/>
        <v>0</v>
      </c>
      <c r="R16" s="300"/>
      <c r="S16" s="1114">
        <f>S12+S13+S14+S15</f>
        <v>0</v>
      </c>
      <c r="T16" s="1110">
        <f>T12+T13+T14+T15</f>
        <v>0</v>
      </c>
      <c r="U16" s="1115">
        <f>U12+U13+U14+U15</f>
        <v>0</v>
      </c>
      <c r="V16" s="1116">
        <f>V12+V13+V14+V15</f>
        <v>0</v>
      </c>
      <c r="W16" s="159"/>
      <c r="X16" s="49"/>
      <c r="Z16" s="120"/>
      <c r="AA16" s="120"/>
      <c r="AF16" s="751"/>
      <c r="AG16" s="198"/>
      <c r="AH16" s="198"/>
      <c r="AI16" s="198"/>
      <c r="AJ16" s="198"/>
      <c r="AK16" s="198"/>
      <c r="AL16" s="751"/>
      <c r="AM16" s="751"/>
      <c r="AN16" s="751"/>
      <c r="AO16" s="751"/>
      <c r="AP16" s="1"/>
      <c r="AQ16" s="1"/>
    </row>
    <row r="17" spans="1:43" s="59" customFormat="1" ht="15" customHeight="1">
      <c r="A17" s="2187" t="s">
        <v>110343</v>
      </c>
      <c r="B17" s="1049" t="s">
        <v>109976</v>
      </c>
      <c r="C17" s="1477"/>
      <c r="D17" s="1477"/>
      <c r="E17" s="1478"/>
      <c r="F17" s="1478"/>
      <c r="G17" s="1478"/>
      <c r="H17" s="1478"/>
      <c r="I17" s="1478"/>
      <c r="J17" s="1478"/>
      <c r="K17" s="1478"/>
      <c r="L17" s="1106">
        <f>SUM(G17:K17)</f>
        <v>0</v>
      </c>
      <c r="M17" s="1482"/>
      <c r="N17" s="1499"/>
      <c r="O17" s="1484"/>
      <c r="P17" s="1478"/>
      <c r="Q17" s="1478"/>
      <c r="R17" s="300"/>
      <c r="S17" s="1491"/>
      <c r="T17" s="1492"/>
      <c r="U17" s="1493"/>
      <c r="V17" s="1494"/>
      <c r="W17" s="179"/>
      <c r="X17" s="49"/>
      <c r="Z17" s="54"/>
      <c r="AA17" s="54"/>
      <c r="AB17" s="1"/>
      <c r="AC17" s="1"/>
      <c r="AD17" s="124"/>
      <c r="AE17" s="124"/>
      <c r="AF17" s="751"/>
      <c r="AG17" s="198"/>
      <c r="AH17" s="198"/>
      <c r="AI17" s="198"/>
      <c r="AJ17" s="198"/>
      <c r="AK17" s="198">
        <f>IF(D17&gt;C17,1,0)</f>
        <v>0</v>
      </c>
      <c r="AL17" s="751">
        <f>IF(D17&lt;&gt;SUM(E17:F17,L17,M17:Q17),1,0)</f>
        <v>0</v>
      </c>
      <c r="AM17" s="751">
        <f>IF(N17&lt;MAX(S17:V17),1,0)</f>
        <v>0</v>
      </c>
      <c r="AN17" s="751">
        <f t="shared" si="0"/>
        <v>0</v>
      </c>
      <c r="AO17" s="751">
        <f t="shared" si="1"/>
        <v>0</v>
      </c>
      <c r="AP17" s="1"/>
      <c r="AQ17" s="1"/>
    </row>
    <row r="18" spans="1:43" s="59" customFormat="1" ht="15" customHeight="1">
      <c r="A18" s="2188"/>
      <c r="B18" s="1107" t="s">
        <v>109977</v>
      </c>
      <c r="C18" s="1479"/>
      <c r="D18" s="1479"/>
      <c r="E18" s="1480"/>
      <c r="F18" s="1480"/>
      <c r="G18" s="1480"/>
      <c r="H18" s="1480"/>
      <c r="I18" s="1480"/>
      <c r="J18" s="1480"/>
      <c r="K18" s="1480"/>
      <c r="L18" s="301">
        <f>SUM(G18:K18)</f>
        <v>0</v>
      </c>
      <c r="M18" s="1485"/>
      <c r="N18" s="1486"/>
      <c r="O18" s="1487"/>
      <c r="P18" s="1480"/>
      <c r="Q18" s="1480"/>
      <c r="R18" s="300"/>
      <c r="S18" s="1495"/>
      <c r="T18" s="1496"/>
      <c r="U18" s="1497"/>
      <c r="V18" s="1498"/>
      <c r="W18" s="179"/>
      <c r="X18" s="49"/>
      <c r="Z18" s="54"/>
      <c r="AA18" s="54"/>
      <c r="AB18" s="1"/>
      <c r="AC18" s="1"/>
      <c r="AD18" s="124"/>
      <c r="AE18" s="124"/>
      <c r="AF18" s="751"/>
      <c r="AG18" s="198"/>
      <c r="AH18" s="198"/>
      <c r="AI18" s="198"/>
      <c r="AJ18" s="198"/>
      <c r="AK18" s="198">
        <f>IF(D18&gt;C18,1,0)</f>
        <v>0</v>
      </c>
      <c r="AL18" s="751">
        <f>IF(D18&lt;&gt;SUM(E18:F18,L18,M18:Q18),1,0)</f>
        <v>0</v>
      </c>
      <c r="AM18" s="751">
        <f>IF(N18&lt;MAX(S18:V18),1,0)</f>
        <v>0</v>
      </c>
      <c r="AN18" s="751">
        <f t="shared" si="0"/>
        <v>0</v>
      </c>
      <c r="AO18" s="751">
        <f t="shared" si="1"/>
        <v>0</v>
      </c>
      <c r="AP18" s="1"/>
      <c r="AQ18" s="1"/>
    </row>
    <row r="19" spans="1:43" s="59" customFormat="1" ht="15" customHeight="1">
      <c r="A19" s="2188"/>
      <c r="B19" s="1107" t="s">
        <v>109979</v>
      </c>
      <c r="C19" s="1479"/>
      <c r="D19" s="1479"/>
      <c r="E19" s="1480"/>
      <c r="F19" s="1480"/>
      <c r="G19" s="1480"/>
      <c r="H19" s="1480"/>
      <c r="I19" s="1480"/>
      <c r="J19" s="1480"/>
      <c r="K19" s="1480"/>
      <c r="L19" s="301">
        <f>SUM(G19:K19)</f>
        <v>0</v>
      </c>
      <c r="M19" s="1485"/>
      <c r="N19" s="1486"/>
      <c r="O19" s="1487"/>
      <c r="P19" s="1480"/>
      <c r="Q19" s="1480"/>
      <c r="R19" s="300"/>
      <c r="S19" s="1495"/>
      <c r="T19" s="1496"/>
      <c r="U19" s="1497"/>
      <c r="V19" s="1498"/>
      <c r="W19" s="179"/>
      <c r="X19" s="49"/>
      <c r="Z19" s="54"/>
      <c r="AA19" s="54"/>
      <c r="AB19" s="1"/>
      <c r="AC19" s="1"/>
      <c r="AD19" s="124"/>
      <c r="AE19" s="124"/>
      <c r="AF19" s="751"/>
      <c r="AG19" s="198"/>
      <c r="AH19" s="198"/>
      <c r="AI19" s="198"/>
      <c r="AJ19" s="198"/>
      <c r="AK19" s="198">
        <f>IF(D19&gt;C19,1,0)</f>
        <v>0</v>
      </c>
      <c r="AL19" s="751">
        <f>IF(D19&lt;&gt;SUM(E19:F19,L19,M19:Q19),1,0)</f>
        <v>0</v>
      </c>
      <c r="AM19" s="751">
        <f>IF(N19&lt;MAX(S19:V19),1,0)</f>
        <v>0</v>
      </c>
      <c r="AN19" s="751">
        <f t="shared" si="0"/>
        <v>0</v>
      </c>
      <c r="AO19" s="751">
        <f t="shared" si="1"/>
        <v>0</v>
      </c>
      <c r="AP19" s="1"/>
      <c r="AQ19" s="1"/>
    </row>
    <row r="20" spans="1:43" s="59" customFormat="1" ht="15" customHeight="1">
      <c r="A20" s="2188"/>
      <c r="B20" s="1107" t="s">
        <v>110341</v>
      </c>
      <c r="C20" s="1479"/>
      <c r="D20" s="1479"/>
      <c r="E20" s="1481"/>
      <c r="F20" s="1481"/>
      <c r="G20" s="1481"/>
      <c r="H20" s="1481"/>
      <c r="I20" s="1481"/>
      <c r="J20" s="1481"/>
      <c r="K20" s="1481"/>
      <c r="L20" s="1108">
        <f>SUM(G20:K20)</f>
        <v>0</v>
      </c>
      <c r="M20" s="1488"/>
      <c r="N20" s="1489"/>
      <c r="O20" s="1490"/>
      <c r="P20" s="1481"/>
      <c r="Q20" s="1481"/>
      <c r="R20" s="300"/>
      <c r="S20" s="1495"/>
      <c r="T20" s="1496"/>
      <c r="U20" s="1497"/>
      <c r="V20" s="1498"/>
      <c r="W20" s="179"/>
      <c r="X20" s="49"/>
      <c r="Z20" s="54"/>
      <c r="AA20" s="54"/>
      <c r="AB20" s="1"/>
      <c r="AC20" s="1"/>
      <c r="AD20" s="124"/>
      <c r="AE20" s="124"/>
      <c r="AF20" s="751"/>
      <c r="AG20" s="198"/>
      <c r="AH20" s="198"/>
      <c r="AI20" s="198"/>
      <c r="AJ20" s="198"/>
      <c r="AK20" s="198">
        <f>IF(D20&gt;C20,1,0)</f>
        <v>0</v>
      </c>
      <c r="AL20" s="751">
        <f>IF(D20&lt;&gt;SUM(E20:F20,L20,M20:Q20),1,0)</f>
        <v>0</v>
      </c>
      <c r="AM20" s="751">
        <f>IF(N20&lt;MAX(S20:V20),1,0)</f>
        <v>0</v>
      </c>
      <c r="AN20" s="751">
        <f t="shared" si="0"/>
        <v>0</v>
      </c>
      <c r="AO20" s="751">
        <f t="shared" si="1"/>
        <v>0</v>
      </c>
      <c r="AP20" s="1"/>
      <c r="AQ20" s="1"/>
    </row>
    <row r="21" spans="1:43" s="59" customFormat="1" ht="15" customHeight="1">
      <c r="A21" s="2188"/>
      <c r="B21" s="1049" t="s">
        <v>149</v>
      </c>
      <c r="C21" s="1109">
        <f>SUM(C17:C20)</f>
        <v>0</v>
      </c>
      <c r="D21" s="1109">
        <f>SUM(D17:D20)</f>
        <v>0</v>
      </c>
      <c r="E21" s="1110">
        <f t="shared" ref="E21:Q21" si="4">E17+E18+E19+E20</f>
        <v>0</v>
      </c>
      <c r="F21" s="1110">
        <f t="shared" si="4"/>
        <v>0</v>
      </c>
      <c r="G21" s="1110">
        <f t="shared" si="4"/>
        <v>0</v>
      </c>
      <c r="H21" s="1110">
        <f t="shared" si="4"/>
        <v>0</v>
      </c>
      <c r="I21" s="1110">
        <f t="shared" si="4"/>
        <v>0</v>
      </c>
      <c r="J21" s="1110">
        <f t="shared" si="4"/>
        <v>0</v>
      </c>
      <c r="K21" s="1110">
        <f t="shared" si="4"/>
        <v>0</v>
      </c>
      <c r="L21" s="1110">
        <f t="shared" si="4"/>
        <v>0</v>
      </c>
      <c r="M21" s="1111">
        <f t="shared" si="4"/>
        <v>0</v>
      </c>
      <c r="N21" s="1112">
        <f t="shared" si="4"/>
        <v>0</v>
      </c>
      <c r="O21" s="1113">
        <f t="shared" si="4"/>
        <v>0</v>
      </c>
      <c r="P21" s="1110">
        <f t="shared" si="4"/>
        <v>0</v>
      </c>
      <c r="Q21" s="1110">
        <f t="shared" si="4"/>
        <v>0</v>
      </c>
      <c r="R21" s="300"/>
      <c r="S21" s="1114">
        <f>S17+S18+S19+S20</f>
        <v>0</v>
      </c>
      <c r="T21" s="1110">
        <f>T17+T18+T19+T20</f>
        <v>0</v>
      </c>
      <c r="U21" s="1115">
        <f>U17+U18+U19+U20</f>
        <v>0</v>
      </c>
      <c r="V21" s="1116">
        <f>V17+V18+V19+V20</f>
        <v>0</v>
      </c>
      <c r="W21" s="159"/>
      <c r="X21" s="49"/>
      <c r="Z21" s="120"/>
      <c r="AA21" s="120"/>
      <c r="AF21" s="747"/>
      <c r="AG21" s="195"/>
      <c r="AH21" s="195"/>
      <c r="AI21" s="195"/>
      <c r="AJ21" s="195"/>
      <c r="AK21" s="195"/>
      <c r="AL21" s="747"/>
      <c r="AM21" s="747"/>
      <c r="AN21" s="747"/>
      <c r="AO21" s="747"/>
      <c r="AP21" s="32"/>
      <c r="AQ21" s="194"/>
    </row>
    <row r="22" spans="1:43" s="59" customFormat="1" ht="15" customHeight="1">
      <c r="A22" s="2187" t="s">
        <v>110344</v>
      </c>
      <c r="B22" s="1049" t="s">
        <v>109976</v>
      </c>
      <c r="C22" s="1109">
        <f>SUM(C7,C12,C17)</f>
        <v>0</v>
      </c>
      <c r="D22" s="1109">
        <f t="shared" ref="D22:K22" si="5">SUM(D7,D12,D17)</f>
        <v>0</v>
      </c>
      <c r="E22" s="1106">
        <f t="shared" si="5"/>
        <v>0</v>
      </c>
      <c r="F22" s="1106">
        <f t="shared" si="5"/>
        <v>0</v>
      </c>
      <c r="G22" s="1106">
        <f t="shared" si="5"/>
        <v>0</v>
      </c>
      <c r="H22" s="1106">
        <f t="shared" si="5"/>
        <v>0</v>
      </c>
      <c r="I22" s="1106">
        <f t="shared" si="5"/>
        <v>0</v>
      </c>
      <c r="J22" s="1106">
        <f t="shared" si="5"/>
        <v>0</v>
      </c>
      <c r="K22" s="1106">
        <f t="shared" si="5"/>
        <v>0</v>
      </c>
      <c r="L22" s="1106">
        <f>SUM(G22:K22)</f>
        <v>0</v>
      </c>
      <c r="M22" s="1117">
        <f t="shared" ref="M22:Q23" si="6">SUM(M7,M12,M17)</f>
        <v>0</v>
      </c>
      <c r="N22" s="1118">
        <f t="shared" si="6"/>
        <v>0</v>
      </c>
      <c r="O22" s="1119">
        <f t="shared" si="6"/>
        <v>0</v>
      </c>
      <c r="P22" s="1106">
        <f t="shared" si="6"/>
        <v>0</v>
      </c>
      <c r="Q22" s="1106">
        <f t="shared" si="6"/>
        <v>0</v>
      </c>
      <c r="R22" s="300"/>
      <c r="S22" s="302">
        <f>SUM(S7,S12,S17)</f>
        <v>0</v>
      </c>
      <c r="T22" s="1120">
        <f>SUM(T7,T12,T17)</f>
        <v>0</v>
      </c>
      <c r="U22" s="303">
        <f>SUM(U7,U12,U17)</f>
        <v>0</v>
      </c>
      <c r="V22" s="304">
        <f>SUM(V7,V12,V17)</f>
        <v>0</v>
      </c>
      <c r="W22" s="179"/>
      <c r="X22" s="49"/>
      <c r="Z22" s="54"/>
      <c r="AA22" s="54"/>
      <c r="AB22" s="1"/>
      <c r="AC22" s="1"/>
      <c r="AD22" s="124"/>
      <c r="AE22" s="124"/>
      <c r="AF22" s="751"/>
      <c r="AG22" s="198"/>
      <c r="AH22" s="198"/>
      <c r="AI22" s="198"/>
      <c r="AJ22" s="198"/>
      <c r="AK22" s="198"/>
      <c r="AL22" s="751"/>
      <c r="AM22" s="751"/>
      <c r="AN22" s="751"/>
      <c r="AO22" s="751"/>
      <c r="AP22" s="32" t="s">
        <v>110231</v>
      </c>
      <c r="AQ22" s="975">
        <f>IF(D22&lt;学校1８頁!G11,1,0)</f>
        <v>0</v>
      </c>
    </row>
    <row r="23" spans="1:43" s="59" customFormat="1" ht="15" customHeight="1">
      <c r="A23" s="2188"/>
      <c r="B23" s="1107" t="s">
        <v>109977</v>
      </c>
      <c r="C23" s="1121">
        <f>SUM(C8,C13,C18)</f>
        <v>0</v>
      </c>
      <c r="D23" s="1121">
        <f t="shared" ref="D23:K23" si="7">SUM(D8,D13,D18)</f>
        <v>0</v>
      </c>
      <c r="E23" s="301">
        <f t="shared" si="7"/>
        <v>0</v>
      </c>
      <c r="F23" s="301">
        <f t="shared" si="7"/>
        <v>0</v>
      </c>
      <c r="G23" s="301">
        <f t="shared" si="7"/>
        <v>0</v>
      </c>
      <c r="H23" s="301">
        <f t="shared" si="7"/>
        <v>0</v>
      </c>
      <c r="I23" s="301">
        <f t="shared" si="7"/>
        <v>0</v>
      </c>
      <c r="J23" s="301">
        <f t="shared" si="7"/>
        <v>0</v>
      </c>
      <c r="K23" s="301">
        <f t="shared" si="7"/>
        <v>0</v>
      </c>
      <c r="L23" s="301">
        <f>SUM(G23:K23)</f>
        <v>0</v>
      </c>
      <c r="M23" s="305">
        <f t="shared" si="6"/>
        <v>0</v>
      </c>
      <c r="N23" s="306">
        <f t="shared" si="6"/>
        <v>0</v>
      </c>
      <c r="O23" s="307">
        <f t="shared" si="6"/>
        <v>0</v>
      </c>
      <c r="P23" s="301">
        <f t="shared" si="6"/>
        <v>0</v>
      </c>
      <c r="Q23" s="301">
        <f t="shared" si="6"/>
        <v>0</v>
      </c>
      <c r="R23" s="300"/>
      <c r="S23" s="308">
        <f t="shared" ref="S23:V25" si="8">SUM(S8,S13,S18)</f>
        <v>0</v>
      </c>
      <c r="T23" s="309">
        <f t="shared" si="8"/>
        <v>0</v>
      </c>
      <c r="U23" s="310">
        <f t="shared" si="8"/>
        <v>0</v>
      </c>
      <c r="V23" s="311">
        <f t="shared" si="8"/>
        <v>0</v>
      </c>
      <c r="W23" s="179"/>
      <c r="X23" s="49"/>
      <c r="Z23" s="54"/>
      <c r="AA23" s="54"/>
      <c r="AB23" s="1"/>
      <c r="AC23" s="1"/>
      <c r="AD23" s="124"/>
      <c r="AE23" s="124"/>
      <c r="AF23" s="751"/>
      <c r="AG23" s="198"/>
      <c r="AH23" s="198"/>
      <c r="AI23" s="198"/>
      <c r="AJ23" s="198"/>
      <c r="AK23" s="198"/>
      <c r="AL23" s="751"/>
      <c r="AM23" s="751"/>
      <c r="AN23" s="751"/>
      <c r="AO23" s="751"/>
      <c r="AP23" s="1"/>
      <c r="AQ23" s="751">
        <f>IF(D23&lt;学校1８頁!G12,1,0)</f>
        <v>0</v>
      </c>
    </row>
    <row r="24" spans="1:43" s="59" customFormat="1" ht="15" customHeight="1">
      <c r="A24" s="2188"/>
      <c r="B24" s="1107" t="s">
        <v>109979</v>
      </c>
      <c r="C24" s="1121">
        <f t="shared" ref="C24:S25" si="9">SUM(C9,C14,C19)</f>
        <v>0</v>
      </c>
      <c r="D24" s="1121">
        <f t="shared" si="9"/>
        <v>0</v>
      </c>
      <c r="E24" s="301">
        <f t="shared" si="9"/>
        <v>0</v>
      </c>
      <c r="F24" s="301">
        <f t="shared" si="9"/>
        <v>0</v>
      </c>
      <c r="G24" s="301">
        <f t="shared" si="9"/>
        <v>0</v>
      </c>
      <c r="H24" s="301">
        <f t="shared" si="9"/>
        <v>0</v>
      </c>
      <c r="I24" s="301">
        <f t="shared" si="9"/>
        <v>0</v>
      </c>
      <c r="J24" s="301">
        <f t="shared" si="9"/>
        <v>0</v>
      </c>
      <c r="K24" s="301">
        <f t="shared" si="9"/>
        <v>0</v>
      </c>
      <c r="L24" s="301">
        <f>SUM(G24:K24)</f>
        <v>0</v>
      </c>
      <c r="M24" s="305">
        <f t="shared" si="9"/>
        <v>0</v>
      </c>
      <c r="N24" s="306">
        <f t="shared" si="9"/>
        <v>0</v>
      </c>
      <c r="O24" s="307">
        <f t="shared" si="9"/>
        <v>0</v>
      </c>
      <c r="P24" s="301">
        <f t="shared" si="9"/>
        <v>0</v>
      </c>
      <c r="Q24" s="301">
        <f t="shared" si="9"/>
        <v>0</v>
      </c>
      <c r="R24" s="300"/>
      <c r="S24" s="308">
        <f t="shared" si="9"/>
        <v>0</v>
      </c>
      <c r="T24" s="309">
        <f t="shared" si="8"/>
        <v>0</v>
      </c>
      <c r="U24" s="310">
        <f t="shared" si="8"/>
        <v>0</v>
      </c>
      <c r="V24" s="311">
        <f t="shared" si="8"/>
        <v>0</v>
      </c>
      <c r="W24" s="179"/>
      <c r="X24" s="49"/>
      <c r="Z24" s="54"/>
      <c r="AA24" s="54"/>
      <c r="AB24" s="1"/>
      <c r="AC24" s="1"/>
      <c r="AD24" s="124"/>
      <c r="AE24" s="124"/>
      <c r="AF24" s="751"/>
      <c r="AG24" s="198"/>
      <c r="AH24" s="198"/>
      <c r="AI24" s="198"/>
      <c r="AJ24" s="198"/>
      <c r="AK24" s="198"/>
      <c r="AL24" s="751"/>
      <c r="AM24" s="751"/>
      <c r="AN24" s="751"/>
      <c r="AO24" s="751"/>
      <c r="AP24" s="1"/>
      <c r="AQ24" s="751">
        <f>IF(D24&lt;学校1８頁!G13,1,0)</f>
        <v>0</v>
      </c>
    </row>
    <row r="25" spans="1:43" s="59" customFormat="1" ht="15" customHeight="1">
      <c r="A25" s="2188"/>
      <c r="B25" s="1107" t="s">
        <v>110341</v>
      </c>
      <c r="C25" s="1121">
        <f t="shared" si="9"/>
        <v>0</v>
      </c>
      <c r="D25" s="1121">
        <f t="shared" si="9"/>
        <v>0</v>
      </c>
      <c r="E25" s="1108">
        <f t="shared" si="9"/>
        <v>0</v>
      </c>
      <c r="F25" s="1108">
        <f t="shared" si="9"/>
        <v>0</v>
      </c>
      <c r="G25" s="1108">
        <f t="shared" si="9"/>
        <v>0</v>
      </c>
      <c r="H25" s="1108">
        <f t="shared" si="9"/>
        <v>0</v>
      </c>
      <c r="I25" s="1108">
        <f t="shared" si="9"/>
        <v>0</v>
      </c>
      <c r="J25" s="1108">
        <f t="shared" si="9"/>
        <v>0</v>
      </c>
      <c r="K25" s="1108">
        <f t="shared" si="9"/>
        <v>0</v>
      </c>
      <c r="L25" s="1108">
        <f>SUM(G25:K25)</f>
        <v>0</v>
      </c>
      <c r="M25" s="1122">
        <f t="shared" si="9"/>
        <v>0</v>
      </c>
      <c r="N25" s="1123">
        <f t="shared" si="9"/>
        <v>0</v>
      </c>
      <c r="O25" s="1124">
        <f t="shared" si="9"/>
        <v>0</v>
      </c>
      <c r="P25" s="1108">
        <f t="shared" si="9"/>
        <v>0</v>
      </c>
      <c r="Q25" s="1108">
        <f t="shared" si="9"/>
        <v>0</v>
      </c>
      <c r="R25" s="300"/>
      <c r="S25" s="308">
        <f t="shared" si="9"/>
        <v>0</v>
      </c>
      <c r="T25" s="309">
        <f t="shared" si="8"/>
        <v>0</v>
      </c>
      <c r="U25" s="310">
        <f t="shared" si="8"/>
        <v>0</v>
      </c>
      <c r="V25" s="311">
        <f t="shared" si="8"/>
        <v>0</v>
      </c>
      <c r="W25" s="179"/>
      <c r="X25" s="49"/>
      <c r="Z25" s="54"/>
      <c r="AA25" s="54"/>
      <c r="AB25" s="1"/>
      <c r="AC25" s="1"/>
      <c r="AD25" s="124"/>
      <c r="AE25" s="124"/>
      <c r="AF25" s="751"/>
      <c r="AG25" s="198"/>
      <c r="AH25" s="198"/>
      <c r="AI25" s="198"/>
      <c r="AJ25" s="198"/>
      <c r="AK25" s="198"/>
      <c r="AL25" s="751"/>
      <c r="AM25" s="751"/>
      <c r="AN25" s="751"/>
      <c r="AO25" s="751"/>
      <c r="AP25" s="1"/>
      <c r="AQ25" s="751">
        <f>IF(D25&lt;学校1８頁!G15,1,0)</f>
        <v>0</v>
      </c>
    </row>
    <row r="26" spans="1:43" s="59" customFormat="1" ht="15" customHeight="1">
      <c r="A26" s="2188"/>
      <c r="B26" s="1049" t="s">
        <v>149</v>
      </c>
      <c r="C26" s="1109">
        <f>SUM(C22:C25)</f>
        <v>0</v>
      </c>
      <c r="D26" s="1109">
        <f>SUM(D22:D25)</f>
        <v>0</v>
      </c>
      <c r="E26" s="1110">
        <f t="shared" ref="E26:Q26" si="10">E22+E23+E24+E25</f>
        <v>0</v>
      </c>
      <c r="F26" s="1110">
        <f t="shared" si="10"/>
        <v>0</v>
      </c>
      <c r="G26" s="1110">
        <f t="shared" si="10"/>
        <v>0</v>
      </c>
      <c r="H26" s="1110">
        <f t="shared" si="10"/>
        <v>0</v>
      </c>
      <c r="I26" s="1110">
        <f t="shared" si="10"/>
        <v>0</v>
      </c>
      <c r="J26" s="1110">
        <f t="shared" si="10"/>
        <v>0</v>
      </c>
      <c r="K26" s="1110">
        <f t="shared" si="10"/>
        <v>0</v>
      </c>
      <c r="L26" s="1110">
        <f t="shared" si="10"/>
        <v>0</v>
      </c>
      <c r="M26" s="1111">
        <f t="shared" si="10"/>
        <v>0</v>
      </c>
      <c r="N26" s="1112">
        <f t="shared" si="10"/>
        <v>0</v>
      </c>
      <c r="O26" s="1113">
        <f t="shared" si="10"/>
        <v>0</v>
      </c>
      <c r="P26" s="1110">
        <f t="shared" si="10"/>
        <v>0</v>
      </c>
      <c r="Q26" s="1110">
        <f t="shared" si="10"/>
        <v>0</v>
      </c>
      <c r="R26" s="300"/>
      <c r="S26" s="1114">
        <f>S22+S23+S24+S25</f>
        <v>0</v>
      </c>
      <c r="T26" s="1110">
        <f>T22+T23+T24+T25</f>
        <v>0</v>
      </c>
      <c r="U26" s="1115">
        <f>U22+U23+U24+U25</f>
        <v>0</v>
      </c>
      <c r="V26" s="1116">
        <f>V22+V23+V24+V25</f>
        <v>0</v>
      </c>
      <c r="W26" s="159"/>
      <c r="X26" s="49"/>
      <c r="Z26" s="120"/>
      <c r="AA26" s="120"/>
      <c r="AE26" s="231" t="s">
        <v>110231</v>
      </c>
      <c r="AF26" s="747">
        <f>IF(AND(C26=0,OR(基本情報!$E$26="全日制",基本情報!$E$26="全定併置",基本情報!$E$26="全通併置",基本情報!$E$26="全定通併置"),OR(基本情報!$D$12="高等学校",AND(基本情報!$D$12="中等教育学校",学校４頁!AJ19=""))),1,0)</f>
        <v>0</v>
      </c>
      <c r="AG26" s="195"/>
      <c r="AH26" s="195">
        <f>IF(AND(AND(基本情報!$E$26&lt;&gt;"全日制",基本情報!$E$26&lt;&gt;"全定併置",基本情報!$E$26&lt;&gt;"全通併置",基本情報!$E$26&lt;&gt;"全定通併置"),MAX(C7:V26)&gt;0),1,0)</f>
        <v>0</v>
      </c>
      <c r="AI26" s="195"/>
      <c r="AJ26" s="195"/>
      <c r="AK26" s="195"/>
      <c r="AL26" s="747"/>
      <c r="AM26" s="747"/>
      <c r="AN26" s="747"/>
      <c r="AO26" s="747"/>
      <c r="AP26" s="1"/>
      <c r="AQ26" s="747"/>
    </row>
    <row r="27" spans="1:43" s="59" customFormat="1" ht="15" customHeight="1">
      <c r="A27" s="2187" t="s">
        <v>464</v>
      </c>
      <c r="B27" s="1049" t="s">
        <v>109976</v>
      </c>
      <c r="C27" s="1477"/>
      <c r="D27" s="1477"/>
      <c r="E27" s="1478"/>
      <c r="F27" s="1478"/>
      <c r="G27" s="1478"/>
      <c r="H27" s="1478"/>
      <c r="I27" s="1478"/>
      <c r="J27" s="1478"/>
      <c r="K27" s="1478"/>
      <c r="L27" s="1106">
        <f>SUM(G27:K27)</f>
        <v>0</v>
      </c>
      <c r="M27" s="1482"/>
      <c r="N27" s="1499"/>
      <c r="O27" s="1484"/>
      <c r="P27" s="1478"/>
      <c r="Q27" s="1478"/>
      <c r="R27" s="300"/>
      <c r="S27" s="1491"/>
      <c r="T27" s="1492"/>
      <c r="U27" s="1493"/>
      <c r="V27" s="1494"/>
      <c r="W27" s="179"/>
      <c r="X27" s="49"/>
      <c r="Z27" s="54"/>
      <c r="AA27" s="54"/>
      <c r="AB27" s="1"/>
      <c r="AC27" s="1"/>
      <c r="AD27" s="124"/>
      <c r="AE27" s="124"/>
      <c r="AF27" s="975"/>
      <c r="AG27" s="970"/>
      <c r="AH27" s="970"/>
      <c r="AI27" s="970"/>
      <c r="AJ27" s="970"/>
      <c r="AK27" s="970">
        <f>IF(D27&gt;C27,1,0)</f>
        <v>0</v>
      </c>
      <c r="AL27" s="975">
        <f>IF(D27&lt;&gt;SUM(E27:F27,L27,M27:Q27),1,0)</f>
        <v>0</v>
      </c>
      <c r="AM27" s="975">
        <f>IF(N27&lt;MAX(S27:V27),1,0)</f>
        <v>0</v>
      </c>
      <c r="AN27" s="975">
        <f t="shared" si="0"/>
        <v>0</v>
      </c>
      <c r="AO27" s="975">
        <f t="shared" si="1"/>
        <v>0</v>
      </c>
      <c r="AP27" s="32" t="s">
        <v>110240</v>
      </c>
      <c r="AQ27" s="975">
        <f>IF(D27&lt;学校1８頁!S11,1,0)</f>
        <v>0</v>
      </c>
    </row>
    <row r="28" spans="1:43" s="59" customFormat="1" ht="15" customHeight="1">
      <c r="A28" s="2188"/>
      <c r="B28" s="1107" t="s">
        <v>109977</v>
      </c>
      <c r="C28" s="1479"/>
      <c r="D28" s="1479"/>
      <c r="E28" s="1480"/>
      <c r="F28" s="1480"/>
      <c r="G28" s="1480"/>
      <c r="H28" s="1480"/>
      <c r="I28" s="1480"/>
      <c r="J28" s="1480"/>
      <c r="K28" s="1480"/>
      <c r="L28" s="301">
        <f>SUM(G28:K28)</f>
        <v>0</v>
      </c>
      <c r="M28" s="1485"/>
      <c r="N28" s="1486"/>
      <c r="O28" s="1487"/>
      <c r="P28" s="1480"/>
      <c r="Q28" s="1480"/>
      <c r="R28" s="300"/>
      <c r="S28" s="1495"/>
      <c r="T28" s="1496"/>
      <c r="U28" s="1497"/>
      <c r="V28" s="1498"/>
      <c r="W28" s="179"/>
      <c r="X28" s="49"/>
      <c r="Z28" s="54"/>
      <c r="AA28" s="54"/>
      <c r="AB28" s="1"/>
      <c r="AC28" s="1"/>
      <c r="AD28" s="124"/>
      <c r="AE28" s="124"/>
      <c r="AF28" s="751"/>
      <c r="AG28" s="198"/>
      <c r="AH28" s="198"/>
      <c r="AI28" s="198"/>
      <c r="AJ28" s="198"/>
      <c r="AK28" s="198">
        <f>IF(D28&gt;C28,1,0)</f>
        <v>0</v>
      </c>
      <c r="AL28" s="751">
        <f>IF(D28&lt;&gt;SUM(E28:F28,L28,M28:Q28),1,0)</f>
        <v>0</v>
      </c>
      <c r="AM28" s="751">
        <f>IF(N28&lt;MAX(S28:V28),1,0)</f>
        <v>0</v>
      </c>
      <c r="AN28" s="751">
        <f t="shared" si="0"/>
        <v>0</v>
      </c>
      <c r="AO28" s="751">
        <f t="shared" si="1"/>
        <v>0</v>
      </c>
      <c r="AP28" s="1"/>
      <c r="AQ28" s="751">
        <f>IF(D28&lt;学校1８頁!S12,1,0)</f>
        <v>0</v>
      </c>
    </row>
    <row r="29" spans="1:43" s="59" customFormat="1" ht="15" customHeight="1">
      <c r="A29" s="2188"/>
      <c r="B29" s="1107" t="s">
        <v>109979</v>
      </c>
      <c r="C29" s="1479"/>
      <c r="D29" s="1479"/>
      <c r="E29" s="1480"/>
      <c r="F29" s="1480"/>
      <c r="G29" s="1480"/>
      <c r="H29" s="1480"/>
      <c r="I29" s="1480"/>
      <c r="J29" s="1480"/>
      <c r="K29" s="1480"/>
      <c r="L29" s="301">
        <f>SUM(G29:K29)</f>
        <v>0</v>
      </c>
      <c r="M29" s="1485"/>
      <c r="N29" s="1486"/>
      <c r="O29" s="1487"/>
      <c r="P29" s="1480"/>
      <c r="Q29" s="1480"/>
      <c r="R29" s="300"/>
      <c r="S29" s="1495"/>
      <c r="T29" s="1496"/>
      <c r="U29" s="1497"/>
      <c r="V29" s="1498"/>
      <c r="W29" s="179"/>
      <c r="X29" s="49"/>
      <c r="Z29" s="54"/>
      <c r="AA29" s="54"/>
      <c r="AB29" s="1"/>
      <c r="AC29" s="1"/>
      <c r="AD29" s="124"/>
      <c r="AE29" s="124"/>
      <c r="AF29" s="751"/>
      <c r="AG29" s="198"/>
      <c r="AH29" s="198"/>
      <c r="AI29" s="198"/>
      <c r="AJ29" s="198"/>
      <c r="AK29" s="198">
        <f>IF(D29&gt;C29,1,0)</f>
        <v>0</v>
      </c>
      <c r="AL29" s="751">
        <f>IF(D29&lt;&gt;SUM(E29:F29,L29,M29:Q29),1,0)</f>
        <v>0</v>
      </c>
      <c r="AM29" s="751">
        <f>IF(N29&lt;MAX(S29:V29),1,0)</f>
        <v>0</v>
      </c>
      <c r="AN29" s="751">
        <f t="shared" si="0"/>
        <v>0</v>
      </c>
      <c r="AO29" s="751">
        <f t="shared" si="1"/>
        <v>0</v>
      </c>
      <c r="AP29" s="1"/>
      <c r="AQ29" s="751">
        <f>IF(D29&lt;学校1８頁!S13,1,0)</f>
        <v>0</v>
      </c>
    </row>
    <row r="30" spans="1:43" s="59" customFormat="1" ht="15" customHeight="1">
      <c r="A30" s="2188"/>
      <c r="B30" s="1107" t="s">
        <v>110345</v>
      </c>
      <c r="C30" s="1479"/>
      <c r="D30" s="1479"/>
      <c r="E30" s="1480"/>
      <c r="F30" s="1480"/>
      <c r="G30" s="1480"/>
      <c r="H30" s="1480"/>
      <c r="I30" s="1480"/>
      <c r="J30" s="1480"/>
      <c r="K30" s="1480"/>
      <c r="L30" s="301">
        <f>SUM(G30:K30)</f>
        <v>0</v>
      </c>
      <c r="M30" s="1485"/>
      <c r="N30" s="1486"/>
      <c r="O30" s="1487"/>
      <c r="P30" s="1480"/>
      <c r="Q30" s="1480"/>
      <c r="R30" s="300"/>
      <c r="S30" s="1495"/>
      <c r="T30" s="1496"/>
      <c r="U30" s="1497"/>
      <c r="V30" s="1498"/>
      <c r="W30" s="179"/>
      <c r="X30" s="49"/>
      <c r="Z30" s="54"/>
      <c r="AA30" s="54"/>
      <c r="AB30" s="1"/>
      <c r="AC30" s="1"/>
      <c r="AD30" s="124"/>
      <c r="AE30" s="124"/>
      <c r="AF30" s="751"/>
      <c r="AG30" s="198"/>
      <c r="AH30" s="198"/>
      <c r="AI30" s="198"/>
      <c r="AJ30" s="198"/>
      <c r="AK30" s="198">
        <f>IF(D30&gt;C30,1,0)</f>
        <v>0</v>
      </c>
      <c r="AL30" s="751">
        <f>IF(D30&lt;&gt;SUM(E30:F30,L30,M30:Q30),1,0)</f>
        <v>0</v>
      </c>
      <c r="AM30" s="751">
        <f>IF(N30&lt;MAX(S30:V30),1,0)</f>
        <v>0</v>
      </c>
      <c r="AN30" s="751">
        <f t="shared" si="0"/>
        <v>0</v>
      </c>
      <c r="AO30" s="751">
        <f t="shared" si="1"/>
        <v>0</v>
      </c>
      <c r="AP30" s="1"/>
      <c r="AQ30" s="751">
        <f>IF(D30&lt;学校1８頁!S14,1,0)</f>
        <v>0</v>
      </c>
    </row>
    <row r="31" spans="1:43" s="59" customFormat="1" ht="15" customHeight="1">
      <c r="A31" s="2188"/>
      <c r="B31" s="1107" t="s">
        <v>110341</v>
      </c>
      <c r="C31" s="1479"/>
      <c r="D31" s="1479"/>
      <c r="E31" s="1480"/>
      <c r="F31" s="1480"/>
      <c r="G31" s="1480"/>
      <c r="H31" s="1480"/>
      <c r="I31" s="1480"/>
      <c r="J31" s="1480"/>
      <c r="K31" s="1480"/>
      <c r="L31" s="301">
        <f>SUM(G31:K31)</f>
        <v>0</v>
      </c>
      <c r="M31" s="1485"/>
      <c r="N31" s="1486"/>
      <c r="O31" s="1487"/>
      <c r="P31" s="1480"/>
      <c r="Q31" s="1480"/>
      <c r="R31" s="300"/>
      <c r="S31" s="1495"/>
      <c r="T31" s="1496"/>
      <c r="U31" s="1497"/>
      <c r="V31" s="1498"/>
      <c r="W31" s="179"/>
      <c r="X31" s="49"/>
      <c r="Z31" s="54"/>
      <c r="AA31" s="54"/>
      <c r="AB31" s="1"/>
      <c r="AC31" s="1"/>
      <c r="AD31" s="124"/>
      <c r="AE31" s="124"/>
      <c r="AF31" s="751"/>
      <c r="AG31" s="198"/>
      <c r="AH31" s="198"/>
      <c r="AI31" s="198"/>
      <c r="AJ31" s="198"/>
      <c r="AK31" s="198">
        <f>IF(D31&gt;C31,1,0)</f>
        <v>0</v>
      </c>
      <c r="AL31" s="751">
        <f>IF(D31&lt;&gt;SUM(E31:F31,L31,M31:Q31),1,0)</f>
        <v>0</v>
      </c>
      <c r="AM31" s="751">
        <f>IF(N31&lt;MAX(S31:V31),1,0)</f>
        <v>0</v>
      </c>
      <c r="AN31" s="751">
        <f t="shared" si="0"/>
        <v>0</v>
      </c>
      <c r="AO31" s="751">
        <f t="shared" si="1"/>
        <v>0</v>
      </c>
      <c r="AP31" s="1"/>
      <c r="AQ31" s="751">
        <f>IF(D31&lt;学校1８頁!S15,1,0)</f>
        <v>0</v>
      </c>
    </row>
    <row r="32" spans="1:43" s="59" customFormat="1" ht="15" customHeight="1">
      <c r="A32" s="2188"/>
      <c r="B32" s="1049" t="s">
        <v>149</v>
      </c>
      <c r="C32" s="1109">
        <f>SUM(C27:C31)</f>
        <v>0</v>
      </c>
      <c r="D32" s="1109">
        <f>SUM(D27:D31)</f>
        <v>0</v>
      </c>
      <c r="E32" s="1110">
        <f t="shared" ref="E32:Q32" si="11">E27+E28+E29+E30+E31</f>
        <v>0</v>
      </c>
      <c r="F32" s="1110">
        <f t="shared" si="11"/>
        <v>0</v>
      </c>
      <c r="G32" s="1110">
        <f t="shared" si="11"/>
        <v>0</v>
      </c>
      <c r="H32" s="1110">
        <f t="shared" si="11"/>
        <v>0</v>
      </c>
      <c r="I32" s="1110">
        <f t="shared" si="11"/>
        <v>0</v>
      </c>
      <c r="J32" s="1110">
        <f t="shared" si="11"/>
        <v>0</v>
      </c>
      <c r="K32" s="1110">
        <f t="shared" si="11"/>
        <v>0</v>
      </c>
      <c r="L32" s="1110">
        <f t="shared" si="11"/>
        <v>0</v>
      </c>
      <c r="M32" s="1111">
        <f t="shared" si="11"/>
        <v>0</v>
      </c>
      <c r="N32" s="1112">
        <f t="shared" si="11"/>
        <v>0</v>
      </c>
      <c r="O32" s="1113">
        <f t="shared" si="11"/>
        <v>0</v>
      </c>
      <c r="P32" s="1110">
        <f t="shared" si="11"/>
        <v>0</v>
      </c>
      <c r="Q32" s="1110">
        <f t="shared" si="11"/>
        <v>0</v>
      </c>
      <c r="R32" s="300"/>
      <c r="S32" s="1114">
        <f>S27+S28+S29+S30+S31</f>
        <v>0</v>
      </c>
      <c r="T32" s="1110">
        <f>T27+T28+T29+T30+T31</f>
        <v>0</v>
      </c>
      <c r="U32" s="1115">
        <f>U27+U28+U29+U30+U31</f>
        <v>0</v>
      </c>
      <c r="V32" s="1116">
        <f>V27+V28+V29+V30+V31</f>
        <v>0</v>
      </c>
      <c r="W32" s="159"/>
      <c r="X32" s="49"/>
      <c r="Z32" s="120"/>
      <c r="AA32" s="120"/>
      <c r="AE32" s="231" t="s">
        <v>110240</v>
      </c>
      <c r="AF32" s="747">
        <f>IF(AND(C32=0,OR(基本情報!$E$26="定時制",基本情報!$E$26="定通併置",基本情報!$E$26="全定併置",基本情報!$E$26="全定通併置"),OR(基本情報!$D$12="高等学校",AND(基本情報!$D$12="中等教育学校",学校４頁!AJ19=""))),1,0)</f>
        <v>0</v>
      </c>
      <c r="AG32" s="195"/>
      <c r="AH32" s="195">
        <f>IF(AND(AND(基本情報!$E$26&lt;&gt;"定時制",基本情報!$E$26&lt;&gt;"定通併置",基本情報!$E$26&lt;&gt;"全定併置",基本情報!$E$26&lt;&gt;"全定通併置"),MAX(C27:V31)&gt;0),1,0)</f>
        <v>0</v>
      </c>
      <c r="AI32" s="195"/>
      <c r="AJ32" s="195"/>
      <c r="AK32" s="195"/>
      <c r="AL32" s="747"/>
      <c r="AM32" s="747"/>
      <c r="AN32" s="747"/>
      <c r="AO32" s="747"/>
      <c r="AP32" s="1"/>
      <c r="AQ32" s="747"/>
    </row>
    <row r="33" spans="1:44" s="59" customFormat="1" ht="15" customHeight="1">
      <c r="A33" s="2187" t="s">
        <v>110346</v>
      </c>
      <c r="B33" s="1049" t="s">
        <v>109976</v>
      </c>
      <c r="C33" s="1477"/>
      <c r="D33" s="1477"/>
      <c r="E33" s="1478"/>
      <c r="F33" s="1478"/>
      <c r="G33" s="1478"/>
      <c r="H33" s="1478"/>
      <c r="I33" s="1478"/>
      <c r="J33" s="1478"/>
      <c r="K33" s="1478"/>
      <c r="L33" s="1106">
        <f>SUM(G33:K33)</f>
        <v>0</v>
      </c>
      <c r="M33" s="1482"/>
      <c r="N33" s="1499"/>
      <c r="O33" s="1484"/>
      <c r="P33" s="1478"/>
      <c r="Q33" s="1478"/>
      <c r="R33" s="300"/>
      <c r="S33" s="1491"/>
      <c r="T33" s="1492"/>
      <c r="U33" s="1493"/>
      <c r="V33" s="1494"/>
      <c r="W33" s="179"/>
      <c r="X33" s="49"/>
      <c r="Z33" s="54"/>
      <c r="AA33" s="54"/>
      <c r="AB33" s="1"/>
      <c r="AC33" s="1"/>
      <c r="AD33" s="124"/>
      <c r="AE33" s="124"/>
      <c r="AF33" s="975"/>
      <c r="AG33" s="970"/>
      <c r="AH33" s="970"/>
      <c r="AI33" s="970"/>
      <c r="AJ33" s="970"/>
      <c r="AK33" s="970">
        <f>IF(D33&gt;C33,1,0)</f>
        <v>0</v>
      </c>
      <c r="AL33" s="975">
        <f>IF(D33&lt;&gt;SUM(E33:F33,L33,M33:Q33),1,0)</f>
        <v>0</v>
      </c>
      <c r="AM33" s="975">
        <f>IF(N33&lt;MAX(S33:V33),1,0)</f>
        <v>0</v>
      </c>
      <c r="AN33" s="975">
        <f t="shared" si="0"/>
        <v>0</v>
      </c>
      <c r="AO33" s="975">
        <f t="shared" si="1"/>
        <v>0</v>
      </c>
      <c r="AP33" s="1"/>
      <c r="AQ33" s="1"/>
    </row>
    <row r="34" spans="1:44" s="59" customFormat="1" ht="15" customHeight="1">
      <c r="A34" s="2188"/>
      <c r="B34" s="1107" t="s">
        <v>109977</v>
      </c>
      <c r="C34" s="1479"/>
      <c r="D34" s="1479"/>
      <c r="E34" s="1480"/>
      <c r="F34" s="1480"/>
      <c r="G34" s="1480"/>
      <c r="H34" s="1480"/>
      <c r="I34" s="1480"/>
      <c r="J34" s="1480"/>
      <c r="K34" s="1480"/>
      <c r="L34" s="301">
        <f>SUM(G34:K34)</f>
        <v>0</v>
      </c>
      <c r="M34" s="1485"/>
      <c r="N34" s="1486"/>
      <c r="O34" s="1487"/>
      <c r="P34" s="1480"/>
      <c r="Q34" s="1480"/>
      <c r="R34" s="300"/>
      <c r="S34" s="1495"/>
      <c r="T34" s="1496"/>
      <c r="U34" s="1497"/>
      <c r="V34" s="1498"/>
      <c r="W34" s="179"/>
      <c r="X34" s="49"/>
      <c r="Z34" s="54"/>
      <c r="AA34" s="54"/>
      <c r="AB34" s="1"/>
      <c r="AC34" s="1"/>
      <c r="AD34" s="124"/>
      <c r="AE34" s="124"/>
      <c r="AF34" s="751"/>
      <c r="AG34" s="198"/>
      <c r="AH34" s="198"/>
      <c r="AI34" s="198"/>
      <c r="AJ34" s="198"/>
      <c r="AK34" s="198">
        <f>IF(D34&gt;C34,1,0)</f>
        <v>0</v>
      </c>
      <c r="AL34" s="751">
        <f>IF(D34&lt;&gt;SUM(E34:F34,L34,M34:Q34),1,0)</f>
        <v>0</v>
      </c>
      <c r="AM34" s="751">
        <f>IF(N34&lt;MAX(S34:V34),1,0)</f>
        <v>0</v>
      </c>
      <c r="AN34" s="751">
        <f t="shared" si="0"/>
        <v>0</v>
      </c>
      <c r="AO34" s="751">
        <f t="shared" si="1"/>
        <v>0</v>
      </c>
      <c r="AP34" s="1"/>
      <c r="AQ34" s="1"/>
    </row>
    <row r="35" spans="1:44" s="59" customFormat="1" ht="15" customHeight="1">
      <c r="A35" s="2188"/>
      <c r="B35" s="1107" t="s">
        <v>109979</v>
      </c>
      <c r="C35" s="1479"/>
      <c r="D35" s="1479"/>
      <c r="E35" s="1480"/>
      <c r="F35" s="1480"/>
      <c r="G35" s="1480"/>
      <c r="H35" s="1480"/>
      <c r="I35" s="1480"/>
      <c r="J35" s="1480"/>
      <c r="K35" s="1480"/>
      <c r="L35" s="301">
        <f>SUM(G35:K35)</f>
        <v>0</v>
      </c>
      <c r="M35" s="1485"/>
      <c r="N35" s="1486"/>
      <c r="O35" s="1487"/>
      <c r="P35" s="1480"/>
      <c r="Q35" s="1480"/>
      <c r="R35" s="300"/>
      <c r="S35" s="1495"/>
      <c r="T35" s="1496"/>
      <c r="U35" s="1497"/>
      <c r="V35" s="1498"/>
      <c r="W35" s="179"/>
      <c r="X35" s="49"/>
      <c r="Z35" s="54"/>
      <c r="AA35" s="54"/>
      <c r="AB35" s="1"/>
      <c r="AC35" s="1"/>
      <c r="AD35" s="124"/>
      <c r="AE35" s="124"/>
      <c r="AF35" s="751"/>
      <c r="AG35" s="198"/>
      <c r="AH35" s="198"/>
      <c r="AI35" s="198"/>
      <c r="AJ35" s="198"/>
      <c r="AK35" s="198">
        <f>IF(D35&gt;C35,1,0)</f>
        <v>0</v>
      </c>
      <c r="AL35" s="751">
        <f>IF(D35&lt;&gt;SUM(E35:F35,L35,M35:Q35),1,0)</f>
        <v>0</v>
      </c>
      <c r="AM35" s="751">
        <f>IF(N35&lt;MAX(S35:V35),1,0)</f>
        <v>0</v>
      </c>
      <c r="AN35" s="751">
        <f t="shared" si="0"/>
        <v>0</v>
      </c>
      <c r="AO35" s="751">
        <f t="shared" si="1"/>
        <v>0</v>
      </c>
      <c r="AP35" s="1"/>
      <c r="AQ35" s="1"/>
    </row>
    <row r="36" spans="1:44" s="59" customFormat="1" ht="15" customHeight="1">
      <c r="A36" s="2188"/>
      <c r="B36" s="1107" t="s">
        <v>110345</v>
      </c>
      <c r="C36" s="1479"/>
      <c r="D36" s="1479"/>
      <c r="E36" s="1480"/>
      <c r="F36" s="1480"/>
      <c r="G36" s="1480"/>
      <c r="H36" s="1480"/>
      <c r="I36" s="1480"/>
      <c r="J36" s="1480"/>
      <c r="K36" s="1480"/>
      <c r="L36" s="301">
        <f>SUM(G36:K36)</f>
        <v>0</v>
      </c>
      <c r="M36" s="1485"/>
      <c r="N36" s="1486"/>
      <c r="O36" s="1487"/>
      <c r="P36" s="1480"/>
      <c r="Q36" s="1480"/>
      <c r="R36" s="300"/>
      <c r="S36" s="1495"/>
      <c r="T36" s="1496"/>
      <c r="U36" s="1497"/>
      <c r="V36" s="1498"/>
      <c r="W36" s="179"/>
      <c r="X36" s="49"/>
      <c r="Z36" s="54"/>
      <c r="AA36" s="54"/>
      <c r="AB36" s="1"/>
      <c r="AC36" s="1"/>
      <c r="AD36" s="124"/>
      <c r="AE36" s="124"/>
      <c r="AF36" s="751"/>
      <c r="AG36" s="198"/>
      <c r="AH36" s="198"/>
      <c r="AI36" s="198">
        <f>IF(AND(AND(基本情報!$E$27&lt;&gt;"学年制",基本情報!$E$27&lt;&gt;"学年制と単位制を併置"),MAX(C39:V42)&gt;0),1,0)</f>
        <v>0</v>
      </c>
      <c r="AJ36" s="198"/>
      <c r="AK36" s="198">
        <f t="shared" ref="AK36" si="12">IF(D36&gt;C36,1,0)</f>
        <v>0</v>
      </c>
      <c r="AL36" s="751">
        <f>IF(D36&lt;&gt;SUM(E36:F36,L36,M36:Q36),1,0)</f>
        <v>0</v>
      </c>
      <c r="AM36" s="751">
        <f>IF(N36&lt;MAX(S36:V36),1,0)</f>
        <v>0</v>
      </c>
      <c r="AN36" s="751">
        <f t="shared" si="0"/>
        <v>0</v>
      </c>
      <c r="AO36" s="751">
        <f t="shared" si="1"/>
        <v>0</v>
      </c>
      <c r="AP36" s="1"/>
      <c r="AQ36" s="1"/>
    </row>
    <row r="37" spans="1:44" s="59" customFormat="1" ht="15" customHeight="1">
      <c r="A37" s="2188"/>
      <c r="B37" s="1107" t="s">
        <v>110341</v>
      </c>
      <c r="C37" s="1479"/>
      <c r="D37" s="1479"/>
      <c r="E37" s="1480"/>
      <c r="F37" s="1480"/>
      <c r="G37" s="1480"/>
      <c r="H37" s="1480"/>
      <c r="I37" s="1480"/>
      <c r="J37" s="1480"/>
      <c r="K37" s="1480"/>
      <c r="L37" s="301">
        <f>SUM(G37:K37)</f>
        <v>0</v>
      </c>
      <c r="M37" s="1485"/>
      <c r="N37" s="1486"/>
      <c r="O37" s="1487"/>
      <c r="P37" s="1480"/>
      <c r="Q37" s="1480"/>
      <c r="R37" s="300"/>
      <c r="S37" s="1495"/>
      <c r="T37" s="1496"/>
      <c r="U37" s="1497"/>
      <c r="V37" s="1498"/>
      <c r="W37" s="179"/>
      <c r="X37" s="49"/>
      <c r="Z37" s="54"/>
      <c r="AA37" s="54"/>
      <c r="AB37" s="1"/>
      <c r="AC37" s="1"/>
      <c r="AD37" s="124"/>
      <c r="AE37" s="232" t="s">
        <v>110347</v>
      </c>
      <c r="AF37" s="747">
        <f>IF(AND(C38=0,OR(基本情報!$E$26="通信制",基本情報!$E$26="全通併置",基本情報!$E$26="定通併置",基本情報!$E$26="全定通併置"),OR(基本情報!$D$12="高等学校",AND(基本情報!$D$12="中等教育学校",学校４頁!AJ19=""))),1,0)</f>
        <v>0</v>
      </c>
      <c r="AG37" s="195">
        <f>IF(AND(AND(基本情報!$D$12&lt;&gt;"高等学校",基本情報!$D$12&lt;&gt;"中等教育学校"),MAX(C39:V43)&gt;0),1,0)</f>
        <v>0</v>
      </c>
      <c r="AH37" s="195">
        <f>IF(AND(AND(基本情報!$E$26&lt;&gt;"通信制",基本情報!$E$26&lt;&gt;"全通併置",基本情報!$E$26&lt;&gt;"定通併置",基本情報!$E$26&lt;&gt;"全定通併置"),MAX(C33:V37)&gt;0),1,0)</f>
        <v>0</v>
      </c>
      <c r="AI37" s="195">
        <f>IF(AND(AND(基本情報!$E$27&lt;&gt;"単位制",基本情報!$E$27&lt;&gt;"学年制と単位制を併置"),MAX(C43:V43)&gt;0),1,0)</f>
        <v>0</v>
      </c>
      <c r="AJ37" s="195">
        <f>IF(AND(基本情報!$D$12="中等教育学校",学校４頁!AJ19="在籍児童生徒なし",MAX(C39:V43)&gt;0),1,0)</f>
        <v>0</v>
      </c>
      <c r="AK37" s="195">
        <f>IF(D37&gt;C37,1,0)</f>
        <v>0</v>
      </c>
      <c r="AL37" s="747">
        <f t="shared" ref="AL37" si="13">IF(D37&lt;&gt;SUM(E37:F37,L37,M37:Q37),1,0)</f>
        <v>0</v>
      </c>
      <c r="AM37" s="747">
        <f>IF(N37&lt;MAX(S37:V37),1,0)</f>
        <v>0</v>
      </c>
      <c r="AN37" s="747">
        <f t="shared" si="0"/>
        <v>0</v>
      </c>
      <c r="AO37" s="747">
        <f t="shared" si="1"/>
        <v>0</v>
      </c>
      <c r="AP37" s="1"/>
      <c r="AQ37" s="1"/>
    </row>
    <row r="38" spans="1:44" s="59" customFormat="1" ht="15" customHeight="1">
      <c r="A38" s="2188"/>
      <c r="B38" s="1049" t="s">
        <v>149</v>
      </c>
      <c r="C38" s="1109">
        <f>SUM(C33:C37)</f>
        <v>0</v>
      </c>
      <c r="D38" s="1109">
        <f>SUM(D33:D37)</f>
        <v>0</v>
      </c>
      <c r="E38" s="1106">
        <f t="shared" ref="E38:Q38" si="14">E33+E34+E35+E36+E37</f>
        <v>0</v>
      </c>
      <c r="F38" s="1106">
        <f t="shared" si="14"/>
        <v>0</v>
      </c>
      <c r="G38" s="1106">
        <f t="shared" si="14"/>
        <v>0</v>
      </c>
      <c r="H38" s="1106">
        <f t="shared" si="14"/>
        <v>0</v>
      </c>
      <c r="I38" s="1106">
        <f t="shared" si="14"/>
        <v>0</v>
      </c>
      <c r="J38" s="1106">
        <f t="shared" si="14"/>
        <v>0</v>
      </c>
      <c r="K38" s="1106">
        <f t="shared" si="14"/>
        <v>0</v>
      </c>
      <c r="L38" s="1106">
        <f t="shared" si="14"/>
        <v>0</v>
      </c>
      <c r="M38" s="1117">
        <f t="shared" si="14"/>
        <v>0</v>
      </c>
      <c r="N38" s="1118">
        <f t="shared" si="14"/>
        <v>0</v>
      </c>
      <c r="O38" s="1119">
        <f t="shared" si="14"/>
        <v>0</v>
      </c>
      <c r="P38" s="1106">
        <f t="shared" si="14"/>
        <v>0</v>
      </c>
      <c r="Q38" s="1106">
        <f t="shared" si="14"/>
        <v>0</v>
      </c>
      <c r="R38" s="300"/>
      <c r="S38" s="1125">
        <f>S33+S34+S35+S36+S37</f>
        <v>0</v>
      </c>
      <c r="T38" s="1106">
        <f>T33+T34+T35+T36+T37</f>
        <v>0</v>
      </c>
      <c r="U38" s="1126">
        <f>U33+U34+U35+U36+U37</f>
        <v>0</v>
      </c>
      <c r="V38" s="1127">
        <f>V33+V34+V35+V36+V37</f>
        <v>0</v>
      </c>
      <c r="W38" s="159"/>
      <c r="X38" s="49"/>
      <c r="AF38" s="1" t="s">
        <v>110348</v>
      </c>
      <c r="AG38" s="1"/>
      <c r="AH38" s="1"/>
      <c r="AI38" s="1"/>
      <c r="AJ38" s="1"/>
      <c r="AK38" s="1"/>
      <c r="AL38" s="1"/>
      <c r="AM38" s="1"/>
      <c r="AN38" s="1"/>
      <c r="AO38" s="1"/>
      <c r="AP38" s="1"/>
      <c r="AQ38" s="1"/>
    </row>
    <row r="39" spans="1:44" s="59" customFormat="1" ht="15" customHeight="1">
      <c r="A39" s="2187" t="s">
        <v>149</v>
      </c>
      <c r="B39" s="1049" t="s">
        <v>109976</v>
      </c>
      <c r="C39" s="1109">
        <f>SUM(C22,C27,C33)</f>
        <v>0</v>
      </c>
      <c r="D39" s="1109">
        <f t="shared" ref="D39:K39" si="15">SUM(D22,D27,D33)</f>
        <v>0</v>
      </c>
      <c r="E39" s="1106">
        <f t="shared" si="15"/>
        <v>0</v>
      </c>
      <c r="F39" s="1106">
        <f t="shared" si="15"/>
        <v>0</v>
      </c>
      <c r="G39" s="1106">
        <f t="shared" si="15"/>
        <v>0</v>
      </c>
      <c r="H39" s="1106">
        <f t="shared" si="15"/>
        <v>0</v>
      </c>
      <c r="I39" s="1106">
        <f t="shared" si="15"/>
        <v>0</v>
      </c>
      <c r="J39" s="1106">
        <f t="shared" si="15"/>
        <v>0</v>
      </c>
      <c r="K39" s="1106">
        <f t="shared" si="15"/>
        <v>0</v>
      </c>
      <c r="L39" s="1106">
        <f>SUM(G39:K39)</f>
        <v>0</v>
      </c>
      <c r="M39" s="1117">
        <f t="shared" ref="M39:Q41" si="16">SUM(M22,M27,M33)</f>
        <v>0</v>
      </c>
      <c r="N39" s="1118">
        <f t="shared" si="16"/>
        <v>0</v>
      </c>
      <c r="O39" s="1119">
        <f t="shared" si="16"/>
        <v>0</v>
      </c>
      <c r="P39" s="1106">
        <f t="shared" si="16"/>
        <v>0</v>
      </c>
      <c r="Q39" s="1106">
        <f t="shared" si="16"/>
        <v>0</v>
      </c>
      <c r="R39" s="1128"/>
      <c r="S39" s="302">
        <f t="shared" ref="S39:V41" si="17">SUM(S22,S27,S33)</f>
        <v>0</v>
      </c>
      <c r="T39" s="1120">
        <f t="shared" si="17"/>
        <v>0</v>
      </c>
      <c r="U39" s="303">
        <f t="shared" si="17"/>
        <v>0</v>
      </c>
      <c r="V39" s="304">
        <f t="shared" si="17"/>
        <v>0</v>
      </c>
      <c r="W39" s="179"/>
      <c r="X39" s="49"/>
      <c r="Z39" s="54"/>
      <c r="AA39" s="54"/>
      <c r="AB39" s="1"/>
      <c r="AC39" s="1"/>
      <c r="AD39" s="124"/>
      <c r="AE39" s="124"/>
      <c r="AF39" s="1"/>
      <c r="AG39" s="18" t="s">
        <v>110192</v>
      </c>
      <c r="AH39" s="1"/>
      <c r="AI39" s="1"/>
      <c r="AJ39" s="1"/>
      <c r="AK39" s="1"/>
      <c r="AL39" s="1"/>
      <c r="AM39" s="1"/>
      <c r="AN39" s="1"/>
      <c r="AO39" s="1"/>
      <c r="AP39" s="1"/>
      <c r="AQ39" s="1"/>
    </row>
    <row r="40" spans="1:44" s="59" customFormat="1" ht="15" customHeight="1">
      <c r="A40" s="2188"/>
      <c r="B40" s="1107" t="s">
        <v>109977</v>
      </c>
      <c r="C40" s="1121">
        <f t="shared" ref="C40:K41" si="18">SUM(C23,C28,C34)</f>
        <v>0</v>
      </c>
      <c r="D40" s="1121">
        <f t="shared" si="18"/>
        <v>0</v>
      </c>
      <c r="E40" s="301">
        <f t="shared" si="18"/>
        <v>0</v>
      </c>
      <c r="F40" s="301">
        <f t="shared" si="18"/>
        <v>0</v>
      </c>
      <c r="G40" s="301">
        <f t="shared" si="18"/>
        <v>0</v>
      </c>
      <c r="H40" s="301">
        <f t="shared" si="18"/>
        <v>0</v>
      </c>
      <c r="I40" s="301">
        <f t="shared" si="18"/>
        <v>0</v>
      </c>
      <c r="J40" s="301">
        <f t="shared" si="18"/>
        <v>0</v>
      </c>
      <c r="K40" s="301">
        <f t="shared" si="18"/>
        <v>0</v>
      </c>
      <c r="L40" s="301">
        <f>SUM(G40:K40)</f>
        <v>0</v>
      </c>
      <c r="M40" s="305">
        <f t="shared" si="16"/>
        <v>0</v>
      </c>
      <c r="N40" s="306">
        <f t="shared" si="16"/>
        <v>0</v>
      </c>
      <c r="O40" s="307">
        <f t="shared" si="16"/>
        <v>0</v>
      </c>
      <c r="P40" s="301">
        <f t="shared" si="16"/>
        <v>0</v>
      </c>
      <c r="Q40" s="301">
        <f t="shared" si="16"/>
        <v>0</v>
      </c>
      <c r="R40" s="300"/>
      <c r="S40" s="308">
        <f t="shared" si="17"/>
        <v>0</v>
      </c>
      <c r="T40" s="309">
        <f t="shared" si="17"/>
        <v>0</v>
      </c>
      <c r="U40" s="310">
        <f t="shared" si="17"/>
        <v>0</v>
      </c>
      <c r="V40" s="311">
        <f t="shared" si="17"/>
        <v>0</v>
      </c>
      <c r="W40" s="179"/>
      <c r="X40" s="49"/>
      <c r="Z40" s="54"/>
      <c r="AA40" s="54"/>
      <c r="AB40" s="1"/>
      <c r="AC40" s="1"/>
      <c r="AD40" s="124"/>
      <c r="AE40" s="124"/>
      <c r="AF40" s="1"/>
      <c r="AG40" s="1"/>
      <c r="AH40" s="18" t="s">
        <v>110193</v>
      </c>
      <c r="AI40" s="1"/>
      <c r="AJ40" s="1"/>
      <c r="AK40" s="1"/>
      <c r="AL40" s="1"/>
      <c r="AM40" s="1"/>
      <c r="AN40" s="1"/>
      <c r="AO40" s="1"/>
      <c r="AP40" s="1"/>
      <c r="AQ40" s="1"/>
    </row>
    <row r="41" spans="1:44" s="59" customFormat="1" ht="15" customHeight="1">
      <c r="A41" s="2188"/>
      <c r="B41" s="1107" t="s">
        <v>109979</v>
      </c>
      <c r="C41" s="1121">
        <f t="shared" si="18"/>
        <v>0</v>
      </c>
      <c r="D41" s="1121">
        <f t="shared" si="18"/>
        <v>0</v>
      </c>
      <c r="E41" s="301">
        <f t="shared" si="18"/>
        <v>0</v>
      </c>
      <c r="F41" s="301">
        <f t="shared" si="18"/>
        <v>0</v>
      </c>
      <c r="G41" s="301">
        <f t="shared" si="18"/>
        <v>0</v>
      </c>
      <c r="H41" s="301">
        <f t="shared" si="18"/>
        <v>0</v>
      </c>
      <c r="I41" s="301">
        <f t="shared" si="18"/>
        <v>0</v>
      </c>
      <c r="J41" s="301">
        <f t="shared" si="18"/>
        <v>0</v>
      </c>
      <c r="K41" s="301">
        <f t="shared" si="18"/>
        <v>0</v>
      </c>
      <c r="L41" s="301">
        <f>SUM(G41:K41)</f>
        <v>0</v>
      </c>
      <c r="M41" s="305">
        <f t="shared" si="16"/>
        <v>0</v>
      </c>
      <c r="N41" s="306">
        <f t="shared" si="16"/>
        <v>0</v>
      </c>
      <c r="O41" s="307">
        <f t="shared" si="16"/>
        <v>0</v>
      </c>
      <c r="P41" s="301">
        <f t="shared" si="16"/>
        <v>0</v>
      </c>
      <c r="Q41" s="301">
        <f t="shared" si="16"/>
        <v>0</v>
      </c>
      <c r="R41" s="300"/>
      <c r="S41" s="308">
        <f t="shared" si="17"/>
        <v>0</v>
      </c>
      <c r="T41" s="309">
        <f t="shared" si="17"/>
        <v>0</v>
      </c>
      <c r="U41" s="310">
        <f t="shared" si="17"/>
        <v>0</v>
      </c>
      <c r="V41" s="311">
        <f t="shared" si="17"/>
        <v>0</v>
      </c>
      <c r="W41" s="179"/>
      <c r="X41" s="49"/>
      <c r="Z41" s="54"/>
      <c r="AA41" s="54"/>
      <c r="AB41" s="1"/>
      <c r="AC41" s="1"/>
      <c r="AD41" s="124"/>
      <c r="AE41" s="124"/>
      <c r="AF41" s="1"/>
      <c r="AG41" s="1"/>
      <c r="AH41" s="1"/>
      <c r="AI41" s="18" t="s">
        <v>110195</v>
      </c>
      <c r="AJ41" s="18"/>
      <c r="AK41" s="1"/>
      <c r="AL41" s="1"/>
      <c r="AM41" s="1"/>
      <c r="AN41" s="1"/>
      <c r="AO41" s="1"/>
      <c r="AP41" s="1"/>
      <c r="AQ41" s="1"/>
    </row>
    <row r="42" spans="1:44" s="59" customFormat="1" ht="15" customHeight="1">
      <c r="A42" s="2188"/>
      <c r="B42" s="1107" t="s">
        <v>110345</v>
      </c>
      <c r="C42" s="1121">
        <f>SUM(C30,C36)</f>
        <v>0</v>
      </c>
      <c r="D42" s="1121">
        <f t="shared" ref="D42:K42" si="19">SUM(D30,D36)</f>
        <v>0</v>
      </c>
      <c r="E42" s="301">
        <f t="shared" si="19"/>
        <v>0</v>
      </c>
      <c r="F42" s="301">
        <f t="shared" si="19"/>
        <v>0</v>
      </c>
      <c r="G42" s="301">
        <f t="shared" si="19"/>
        <v>0</v>
      </c>
      <c r="H42" s="301">
        <f t="shared" si="19"/>
        <v>0</v>
      </c>
      <c r="I42" s="301">
        <f t="shared" si="19"/>
        <v>0</v>
      </c>
      <c r="J42" s="301">
        <f t="shared" si="19"/>
        <v>0</v>
      </c>
      <c r="K42" s="301">
        <f t="shared" si="19"/>
        <v>0</v>
      </c>
      <c r="L42" s="301">
        <f>SUM(G42:K42)</f>
        <v>0</v>
      </c>
      <c r="M42" s="305">
        <f>SUM(M30,M36)</f>
        <v>0</v>
      </c>
      <c r="N42" s="306">
        <f>SUM(N30,N36)</f>
        <v>0</v>
      </c>
      <c r="O42" s="307">
        <f>SUM(O30,O36)</f>
        <v>0</v>
      </c>
      <c r="P42" s="301">
        <f>SUM(P30,P36)</f>
        <v>0</v>
      </c>
      <c r="Q42" s="301">
        <f>SUM(Q30,Q36)</f>
        <v>0</v>
      </c>
      <c r="R42" s="300"/>
      <c r="S42" s="308">
        <f>SUM(S30,S36)</f>
        <v>0</v>
      </c>
      <c r="T42" s="309">
        <f>SUM(T30,T36)</f>
        <v>0</v>
      </c>
      <c r="U42" s="310">
        <f>SUM(U30,U36)</f>
        <v>0</v>
      </c>
      <c r="V42" s="311">
        <f>SUM(V30,V36)</f>
        <v>0</v>
      </c>
      <c r="W42" s="179"/>
      <c r="X42" s="49"/>
      <c r="Z42" s="54"/>
      <c r="AA42" s="54"/>
      <c r="AB42" s="1"/>
      <c r="AC42" s="1"/>
      <c r="AD42" s="124"/>
      <c r="AE42" s="124"/>
      <c r="AF42" s="1"/>
      <c r="AG42" s="1"/>
      <c r="AH42" s="1"/>
      <c r="AI42" s="1"/>
      <c r="AJ42" s="1" t="s">
        <v>110349</v>
      </c>
    </row>
    <row r="43" spans="1:44" s="59" customFormat="1" ht="15" customHeight="1">
      <c r="A43" s="2188"/>
      <c r="B43" s="1107" t="s">
        <v>110341</v>
      </c>
      <c r="C43" s="1121">
        <f>SUM(C25,C31,C37)</f>
        <v>0</v>
      </c>
      <c r="D43" s="1121">
        <f t="shared" ref="D43:K43" si="20">SUM(D25,D31,D37)</f>
        <v>0</v>
      </c>
      <c r="E43" s="1108">
        <f t="shared" si="20"/>
        <v>0</v>
      </c>
      <c r="F43" s="1108">
        <f t="shared" si="20"/>
        <v>0</v>
      </c>
      <c r="G43" s="1108">
        <f t="shared" si="20"/>
        <v>0</v>
      </c>
      <c r="H43" s="1108">
        <f t="shared" si="20"/>
        <v>0</v>
      </c>
      <c r="I43" s="1108">
        <f t="shared" si="20"/>
        <v>0</v>
      </c>
      <c r="J43" s="1108">
        <f t="shared" si="20"/>
        <v>0</v>
      </c>
      <c r="K43" s="1108">
        <f t="shared" si="20"/>
        <v>0</v>
      </c>
      <c r="L43" s="1108">
        <f>SUM(G43:K43)</f>
        <v>0</v>
      </c>
      <c r="M43" s="1122">
        <f>SUM(M25,M31,M37)</f>
        <v>0</v>
      </c>
      <c r="N43" s="1123">
        <f>SUM(N25,N31,N37)</f>
        <v>0</v>
      </c>
      <c r="O43" s="1124">
        <f>SUM(O25,O31,O37)</f>
        <v>0</v>
      </c>
      <c r="P43" s="1108">
        <f>SUM(P25,P31,P37)</f>
        <v>0</v>
      </c>
      <c r="Q43" s="1108">
        <f>SUM(Q25,Q31,Q37)</f>
        <v>0</v>
      </c>
      <c r="R43" s="300"/>
      <c r="S43" s="308">
        <f>SUM(S25,S31,S37)</f>
        <v>0</v>
      </c>
      <c r="T43" s="309">
        <f>SUM(T25,T31,T37)</f>
        <v>0</v>
      </c>
      <c r="U43" s="310">
        <f>SUM(U25,U31,U37)</f>
        <v>0</v>
      </c>
      <c r="V43" s="311">
        <f>SUM(V25,V31,V37)</f>
        <v>0</v>
      </c>
      <c r="W43" s="179"/>
      <c r="X43" s="49"/>
      <c r="Z43" s="54"/>
      <c r="AA43" s="54"/>
      <c r="AB43" s="1"/>
      <c r="AC43" s="1"/>
      <c r="AD43" s="124"/>
      <c r="AE43" s="124"/>
      <c r="AF43" s="1"/>
      <c r="AG43" s="1"/>
      <c r="AH43" s="1"/>
      <c r="AI43" s="1"/>
      <c r="AJ43" s="1"/>
      <c r="AK43" s="1" t="s">
        <v>110350</v>
      </c>
      <c r="AL43" s="1"/>
      <c r="AM43" s="1"/>
      <c r="AN43" s="1"/>
      <c r="AO43" s="1"/>
      <c r="AP43" s="1"/>
      <c r="AQ43" s="1"/>
    </row>
    <row r="44" spans="1:44" s="59" customFormat="1" ht="15" customHeight="1" thickBot="1">
      <c r="A44" s="2189"/>
      <c r="B44" s="1129" t="s">
        <v>149</v>
      </c>
      <c r="C44" s="1130">
        <f>SUM(C39:C43)</f>
        <v>0</v>
      </c>
      <c r="D44" s="1130">
        <f t="shared" ref="D44:Q44" si="21">SUM(D39:D43)</f>
        <v>0</v>
      </c>
      <c r="E44" s="1131">
        <f t="shared" si="21"/>
        <v>0</v>
      </c>
      <c r="F44" s="1131">
        <f t="shared" si="21"/>
        <v>0</v>
      </c>
      <c r="G44" s="1131">
        <f t="shared" si="21"/>
        <v>0</v>
      </c>
      <c r="H44" s="1131">
        <f t="shared" si="21"/>
        <v>0</v>
      </c>
      <c r="I44" s="1131">
        <f t="shared" si="21"/>
        <v>0</v>
      </c>
      <c r="J44" s="1131">
        <f t="shared" si="21"/>
        <v>0</v>
      </c>
      <c r="K44" s="1131">
        <f t="shared" si="21"/>
        <v>0</v>
      </c>
      <c r="L44" s="1131">
        <f t="shared" si="21"/>
        <v>0</v>
      </c>
      <c r="M44" s="1111">
        <f t="shared" si="21"/>
        <v>0</v>
      </c>
      <c r="N44" s="1132">
        <f t="shared" si="21"/>
        <v>0</v>
      </c>
      <c r="O44" s="1113">
        <f t="shared" si="21"/>
        <v>0</v>
      </c>
      <c r="P44" s="1131">
        <f t="shared" si="21"/>
        <v>0</v>
      </c>
      <c r="Q44" s="1131">
        <f t="shared" si="21"/>
        <v>0</v>
      </c>
      <c r="R44" s="312"/>
      <c r="S44" s="1114">
        <f>SUM(S39:S43)</f>
        <v>0</v>
      </c>
      <c r="T44" s="1131">
        <f>SUM(T39:T43)</f>
        <v>0</v>
      </c>
      <c r="U44" s="1115">
        <f>SUM(U39:U43)</f>
        <v>0</v>
      </c>
      <c r="V44" s="1116">
        <f>SUM(V39:V43)</f>
        <v>0</v>
      </c>
      <c r="W44" s="159"/>
      <c r="X44" s="49"/>
      <c r="Z44" s="120"/>
      <c r="AA44" s="120"/>
      <c r="AF44" s="1"/>
      <c r="AG44" s="1"/>
      <c r="AH44" s="1"/>
      <c r="AI44" s="1"/>
      <c r="AJ44" s="1"/>
      <c r="AK44" s="1"/>
      <c r="AL44" s="1" t="s">
        <v>110351</v>
      </c>
      <c r="AM44" s="1"/>
      <c r="AN44" s="1"/>
      <c r="AO44" s="1"/>
      <c r="AP44" s="1"/>
      <c r="AQ44" s="1"/>
    </row>
    <row r="45" spans="1:44" ht="15" customHeight="1" thickTop="1">
      <c r="A45" s="313"/>
      <c r="B45" s="227" t="s">
        <v>110352</v>
      </c>
      <c r="C45" s="313"/>
      <c r="D45" s="313"/>
      <c r="E45" s="313"/>
      <c r="F45" s="313"/>
      <c r="G45" s="313"/>
      <c r="H45" s="313"/>
      <c r="I45" s="313"/>
      <c r="J45" s="313"/>
      <c r="K45" s="313"/>
      <c r="L45" s="313"/>
      <c r="M45" s="313"/>
      <c r="N45" s="313"/>
      <c r="O45" s="313"/>
      <c r="P45" s="313"/>
      <c r="Q45" s="313"/>
      <c r="R45" s="313"/>
      <c r="S45" s="313"/>
      <c r="T45" s="313"/>
      <c r="U45" s="313"/>
      <c r="V45" s="313"/>
      <c r="AD45" s="59"/>
      <c r="AM45" s="1" t="s">
        <v>110353</v>
      </c>
      <c r="AR45" s="59"/>
    </row>
    <row r="46" spans="1:44" ht="15" customHeight="1">
      <c r="AD46" s="59"/>
      <c r="AN46" s="1" t="s">
        <v>110354</v>
      </c>
    </row>
    <row r="47" spans="1:44" ht="15" customHeight="1">
      <c r="AD47" s="59"/>
      <c r="AO47" s="1" t="s">
        <v>110355</v>
      </c>
    </row>
    <row r="48" spans="1:44" ht="15" customHeight="1">
      <c r="AD48" s="59"/>
      <c r="AQ48" s="1" t="s">
        <v>110356</v>
      </c>
    </row>
    <row r="49" spans="30:30" ht="15" customHeight="1">
      <c r="AD49" s="59"/>
    </row>
    <row r="50" spans="30:30" ht="15" customHeight="1">
      <c r="AD50" s="59"/>
    </row>
    <row r="51" spans="30:30">
      <c r="AD51" s="59"/>
    </row>
    <row r="52" spans="30:30">
      <c r="AD52" s="59"/>
    </row>
  </sheetData>
  <sheetProtection algorithmName="SHA-512" hashValue="AK4/oQTblVwZydz4QYkCxh5PEjoizPv+6xYRE+sRgQKiqYryacrksKe+avhtxSXJzsPv/DCOdX3CnzhMPUJueQ==" saltValue="XFBkXVU2kJxpq9piizd+uw==" spinCount="100000" sheet="1" selectLockedCells="1"/>
  <mergeCells count="25">
    <mergeCell ref="A17:A21"/>
    <mergeCell ref="A22:A26"/>
    <mergeCell ref="S4:V4"/>
    <mergeCell ref="N5:N6"/>
    <mergeCell ref="O5:O6"/>
    <mergeCell ref="P5:P6"/>
    <mergeCell ref="Q5:Q6"/>
    <mergeCell ref="E4:Q4"/>
    <mergeCell ref="G5:L5"/>
    <mergeCell ref="A39:A44"/>
    <mergeCell ref="U5:U6"/>
    <mergeCell ref="V5:V6"/>
    <mergeCell ref="A7:A11"/>
    <mergeCell ref="A12:A16"/>
    <mergeCell ref="S5:S6"/>
    <mergeCell ref="T5:T6"/>
    <mergeCell ref="A4:A6"/>
    <mergeCell ref="B4:B6"/>
    <mergeCell ref="C4:C6"/>
    <mergeCell ref="D4:D6"/>
    <mergeCell ref="E5:E6"/>
    <mergeCell ref="F5:F6"/>
    <mergeCell ref="M5:M6"/>
    <mergeCell ref="A27:A32"/>
    <mergeCell ref="A33:A38"/>
  </mergeCells>
  <phoneticPr fontId="9"/>
  <conditionalFormatting sqref="D7:D10 D12:D15 D17:D20 D27:D31 D33:D37">
    <cfRule type="cellIs" dxfId="103" priority="9" operator="greaterThan">
      <formula>$C7</formula>
    </cfRule>
  </conditionalFormatting>
  <conditionalFormatting sqref="E7:K10 M7:Q10 E12:K15 M12:Q15 E17:K20 M17:Q20 E27:K31 M27:Q31 E33:K37 M33:Q37">
    <cfRule type="expression" dxfId="99" priority="8">
      <formula>$AL7&gt;0</formula>
    </cfRule>
    <cfRule type="expression" dxfId="98" priority="30">
      <formula>$D7&gt;0</formula>
    </cfRule>
  </conditionalFormatting>
  <conditionalFormatting sqref="S7:V10 S12:V15 S17:V20 S27:V31 S33:V37">
    <cfRule type="expression" dxfId="97" priority="4">
      <formula>$N7&lt;MAX($S7:$U7)+$V7</formula>
    </cfRule>
    <cfRule type="cellIs" dxfId="96" priority="5" operator="greaterThan">
      <formula>$N7</formula>
    </cfRule>
    <cfRule type="expression" dxfId="95" priority="6">
      <formula>SUM($S7:$V7)&lt;$N7</formula>
    </cfRule>
    <cfRule type="expression" dxfId="94" priority="7">
      <formula>$N7&gt;0</formula>
    </cfRule>
  </conditionalFormatting>
  <dataValidations count="1">
    <dataValidation type="whole" operator="greaterThanOrEqual" allowBlank="1" showInputMessage="1" showErrorMessage="1" error="整数以外は入力できません。" sqref="C7:K10 C12:K15 C17:K20 C27:K31 C33:K37 M7:Q10 M12:Q15 M17:Q20 M27:Q31 M33:Q37 S7:V10 S12:V15 S17:V20 S27:V31 S33:V37" xr:uid="{00000000-0002-0000-1800-000000000000}">
      <formula1>0</formula1>
    </dataValidation>
  </dataValidations>
  <pageMargins left="0.59055118110236227" right="0.59055118110236227" top="0.39370078740157483" bottom="0.39370078740157483" header="0.51181102362204722" footer="0.27559055118110237"/>
  <pageSetup paperSize="9" scale="80"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79" id="{CDC04DBA-9A97-4707-B097-C1473F2F930D}">
            <xm:f>AND(OR(基本情報!$E$26="全日制",基本情報!$E$26="全定併置",基本情報!$E$26="全通併置",基本情報!$E$26="全定通併置"),OR(基本情報!$E$27="学年制",基本情報!$E$27="学年制と単位制を併置"))</xm:f>
            <x14:dxf>
              <font>
                <color theme="1"/>
              </font>
              <fill>
                <patternFill>
                  <bgColor rgb="FFFFFF99"/>
                </patternFill>
              </fill>
            </x14:dxf>
          </x14:cfRule>
          <xm:sqref>C7:D9 C12:D14 C17:D19</xm:sqref>
        </x14:conditionalFormatting>
        <x14:conditionalFormatting xmlns:xm="http://schemas.microsoft.com/office/excel/2006/main">
          <x14:cfRule type="expression" priority="12" id="{B7BF101C-ABC6-4B6C-9811-4DCD4D36F62C}">
            <xm:f>AND(OR(基本情報!$E$26="全日制",基本情報!$E$26="全定併置",基本情報!$E$26="全通併置",基本情報!$E$26="全定通併置"),OR(基本情報!$E$27="単位制",基本情報!$E$27="学年制と単位制を併置"))</xm:f>
            <x14:dxf>
              <fill>
                <patternFill>
                  <bgColor rgb="FFFFFF99"/>
                </patternFill>
              </fill>
            </x14:dxf>
          </x14:cfRule>
          <xm:sqref>C10:D10 C15:D15 C20:D20</xm:sqref>
        </x14:conditionalFormatting>
        <x14:conditionalFormatting xmlns:xm="http://schemas.microsoft.com/office/excel/2006/main">
          <x14:cfRule type="expression" priority="382" id="{9A35D6B0-83B2-4F82-BA07-48172D28C0FD}">
            <xm:f>AND(OR(基本情報!$E$26="定時制",基本情報!$E$26="定通併置",基本情報!$E$26="全定併置",基本情報!$E$26="全定通併置"),OR(基本情報!$E$27="学年制",基本情報!$E$27="学年制と単位制を併置"))</xm:f>
            <x14:dxf>
              <font>
                <color theme="1"/>
              </font>
              <fill>
                <patternFill>
                  <bgColor rgb="FFFFFF99"/>
                </patternFill>
              </fill>
            </x14:dxf>
          </x14:cfRule>
          <xm:sqref>C27:D30</xm:sqref>
        </x14:conditionalFormatting>
        <x14:conditionalFormatting xmlns:xm="http://schemas.microsoft.com/office/excel/2006/main">
          <x14:cfRule type="expression" priority="11" id="{04191293-A96F-482C-A5C0-5DBC2B658CCC}">
            <xm:f>AND(OR(基本情報!$E$26="定時制",基本情報!$E$26="定通併置",基本情報!$E$26="全定併置",基本情報!$E$26="全定通併置"),OR(基本情報!$E$27="単位制",基本情報!$E$27="学年制と単位制を併置"))</xm:f>
            <x14:dxf>
              <fill>
                <patternFill>
                  <bgColor rgb="FFFFFF99"/>
                </patternFill>
              </fill>
            </x14:dxf>
          </x14:cfRule>
          <xm:sqref>C31:D31</xm:sqref>
        </x14:conditionalFormatting>
        <x14:conditionalFormatting xmlns:xm="http://schemas.microsoft.com/office/excel/2006/main">
          <x14:cfRule type="expression" priority="383" id="{0473FDD3-AB88-4BCF-998B-ABB61B002FA4}">
            <xm:f>AND(OR(基本情報!$E$26="通信制",基本情報!$E$26="全通併置",基本情報!$E$26="定通併置",基本情報!$E$26="全定通併置"),OR(基本情報!$E$27="学年制",基本情報!$E$27="学年制と単位制を併置"))</xm:f>
            <x14:dxf>
              <font>
                <color theme="1"/>
              </font>
              <fill>
                <patternFill>
                  <bgColor rgb="FFFFFF99"/>
                </patternFill>
              </fill>
            </x14:dxf>
          </x14:cfRule>
          <xm:sqref>C33:D36</xm:sqref>
        </x14:conditionalFormatting>
        <x14:conditionalFormatting xmlns:xm="http://schemas.microsoft.com/office/excel/2006/main">
          <x14:cfRule type="expression" priority="10" id="{6179BD6A-4ECD-4A27-ACA4-5F592F1FBFF7}">
            <xm:f>AND(OR(基本情報!$E$26="通信制",基本情報!$E$26="全通併置",基本情報!$E$26="定通併置",基本情報!$E$26="全定通併置"),OR(基本情報!$E$27="単位制",基本情報!$E$27="学年制と単位制を併置"))</xm:f>
            <x14:dxf>
              <fill>
                <patternFill>
                  <bgColor rgb="FFFFFF99"/>
                </patternFill>
              </fill>
            </x14:dxf>
          </x14:cfRule>
          <xm:sqref>C37:D37</xm:sqref>
        </x14:conditionalFormatting>
        <x14:conditionalFormatting xmlns:xm="http://schemas.microsoft.com/office/excel/2006/main">
          <x14:cfRule type="expression" priority="2" id="{16038456-A514-45CD-A75B-48A1F7E5426B}">
            <xm:f>学校1８頁!$G11&gt;$D22</xm:f>
            <x14:dxf>
              <fill>
                <patternFill>
                  <bgColor rgb="FFFF0000"/>
                </patternFill>
              </fill>
            </x14:dxf>
          </x14:cfRule>
          <xm:sqref>D22:D24</xm:sqref>
        </x14:conditionalFormatting>
        <x14:conditionalFormatting xmlns:xm="http://schemas.microsoft.com/office/excel/2006/main">
          <x14:cfRule type="expression" priority="1" id="{7503DB30-557A-4907-81F0-AE602E720D45}">
            <xm:f>学校1８頁!$G$15&gt;$D$25</xm:f>
            <x14:dxf>
              <fill>
                <patternFill>
                  <bgColor rgb="FFFF0000"/>
                </patternFill>
              </fill>
            </x14:dxf>
          </x14:cfRule>
          <xm:sqref>D25</xm:sqref>
        </x14:conditionalFormatting>
        <x14:conditionalFormatting xmlns:xm="http://schemas.microsoft.com/office/excel/2006/main">
          <x14:cfRule type="expression" priority="3" id="{ED41C1DA-ACC1-4708-8878-91788451376D}">
            <xm:f>学校1８頁!$S11&gt;$D27</xm:f>
            <x14:dxf>
              <fill>
                <patternFill>
                  <bgColor rgb="FFFF0000"/>
                </patternFill>
              </fill>
            </x14:dxf>
          </x14:cfRule>
          <xm:sqref>D27:D31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tabColor rgb="FFCCECFF"/>
    <pageSetUpPr fitToPage="1"/>
  </sheetPr>
  <dimension ref="A1:Y51"/>
  <sheetViews>
    <sheetView showGridLines="0" view="pageBreakPreview" zoomScaleNormal="100" zoomScaleSheetLayoutView="100" workbookViewId="0">
      <selection activeCell="D33" sqref="D33"/>
    </sheetView>
  </sheetViews>
  <sheetFormatPr defaultColWidth="9" defaultRowHeight="15.75" customHeight="1"/>
  <cols>
    <col min="1" max="3" width="5.6640625" style="36" customWidth="1"/>
    <col min="4" max="11" width="16.6640625" style="36" customWidth="1"/>
    <col min="12" max="12" width="30.6640625" style="36" customWidth="1"/>
    <col min="13" max="13" width="2.6640625" style="36" customWidth="1"/>
    <col min="14" max="14" width="10.88671875" style="36" customWidth="1"/>
    <col min="15" max="15" width="3.109375" style="36" customWidth="1"/>
    <col min="16" max="16" width="17.109375" style="36" customWidth="1"/>
    <col min="17" max="18" width="9" style="36"/>
    <col min="19" max="24" width="9" style="36" hidden="1" customWidth="1"/>
    <col min="25" max="16384" width="9" style="36"/>
  </cols>
  <sheetData>
    <row r="1" spans="1:12" ht="21.75" customHeight="1">
      <c r="A1" s="36" t="s">
        <v>110357</v>
      </c>
    </row>
    <row r="2" spans="1:12" ht="30" customHeight="1">
      <c r="A2" s="2213" t="s">
        <v>109554</v>
      </c>
      <c r="B2" s="2214"/>
      <c r="C2" s="1883" t="s">
        <v>110358</v>
      </c>
      <c r="D2" s="1883"/>
      <c r="E2" s="1883"/>
      <c r="F2" s="1883"/>
      <c r="G2" s="1883"/>
      <c r="H2" s="1883"/>
      <c r="I2" s="1883"/>
      <c r="J2" s="1883"/>
      <c r="K2" s="1883"/>
      <c r="L2" s="2218"/>
    </row>
    <row r="3" spans="1:12" ht="15" customHeight="1">
      <c r="A3" s="2211" t="s">
        <v>109610</v>
      </c>
      <c r="B3" s="2212"/>
      <c r="C3" s="1882" t="s">
        <v>110359</v>
      </c>
      <c r="D3" s="1882"/>
      <c r="E3" s="1882"/>
      <c r="F3" s="1882"/>
      <c r="G3" s="1882"/>
      <c r="H3" s="1882"/>
      <c r="I3" s="1882"/>
      <c r="J3" s="1882"/>
      <c r="K3" s="1882"/>
      <c r="L3" s="2219"/>
    </row>
    <row r="4" spans="1:12" ht="15" customHeight="1">
      <c r="A4" s="2211" t="s">
        <v>109612</v>
      </c>
      <c r="B4" s="2212"/>
      <c r="C4" s="1558" t="s">
        <v>110360</v>
      </c>
      <c r="D4" s="1558"/>
      <c r="E4" s="1558"/>
      <c r="F4" s="1558"/>
      <c r="G4" s="1558"/>
      <c r="H4" s="1558"/>
      <c r="I4" s="1558"/>
      <c r="J4" s="1558"/>
      <c r="K4" s="1558"/>
      <c r="L4" s="2220"/>
    </row>
    <row r="5" spans="1:12" ht="15" customHeight="1">
      <c r="A5" s="448"/>
      <c r="B5" s="447" t="s">
        <v>110361</v>
      </c>
      <c r="C5" s="1558" t="s">
        <v>110362</v>
      </c>
      <c r="D5" s="1558"/>
      <c r="E5" s="1558"/>
      <c r="F5" s="1558"/>
      <c r="G5" s="1558"/>
      <c r="H5" s="1558"/>
      <c r="I5" s="1558"/>
      <c r="J5" s="1558"/>
      <c r="K5" s="1558"/>
      <c r="L5" s="2220"/>
    </row>
    <row r="6" spans="1:12" ht="15" customHeight="1">
      <c r="A6" s="448"/>
      <c r="B6" s="447" t="s">
        <v>110361</v>
      </c>
      <c r="C6" s="1558" t="s">
        <v>110363</v>
      </c>
      <c r="D6" s="1558"/>
      <c r="E6" s="1558"/>
      <c r="F6" s="1558"/>
      <c r="G6" s="1558"/>
      <c r="H6" s="1558"/>
      <c r="I6" s="1558"/>
      <c r="J6" s="1558"/>
      <c r="K6" s="1558"/>
      <c r="L6" s="2220"/>
    </row>
    <row r="7" spans="1:12" ht="15" customHeight="1">
      <c r="A7" s="448"/>
      <c r="B7" s="447"/>
      <c r="C7" s="1558" t="s">
        <v>110364</v>
      </c>
      <c r="D7" s="1558"/>
      <c r="E7" s="1558"/>
      <c r="F7" s="1558"/>
      <c r="G7" s="1558"/>
      <c r="H7" s="1558"/>
      <c r="I7" s="1558"/>
      <c r="J7" s="1558"/>
      <c r="K7" s="1558"/>
      <c r="L7" s="2220"/>
    </row>
    <row r="8" spans="1:12" ht="15" customHeight="1">
      <c r="A8" s="448"/>
      <c r="B8" s="447"/>
      <c r="C8" s="491" t="s">
        <v>110365</v>
      </c>
      <c r="D8" s="2209" t="s">
        <v>110366</v>
      </c>
      <c r="E8" s="2209"/>
      <c r="F8" s="2209"/>
      <c r="G8" s="2209"/>
      <c r="H8" s="2209"/>
      <c r="I8" s="2209"/>
      <c r="J8" s="2209"/>
      <c r="K8" s="2209"/>
      <c r="L8" s="2210"/>
    </row>
    <row r="9" spans="1:12" ht="15" customHeight="1">
      <c r="A9" s="448"/>
      <c r="B9" s="447"/>
      <c r="C9" s="491" t="s">
        <v>110365</v>
      </c>
      <c r="D9" s="2209" t="s">
        <v>110367</v>
      </c>
      <c r="E9" s="2209"/>
      <c r="F9" s="2209"/>
      <c r="G9" s="2209"/>
      <c r="H9" s="2209"/>
      <c r="I9" s="2209"/>
      <c r="J9" s="2209"/>
      <c r="K9" s="2209"/>
      <c r="L9" s="2210"/>
    </row>
    <row r="10" spans="1:12" ht="15" customHeight="1">
      <c r="A10" s="448"/>
      <c r="B10" s="447"/>
      <c r="C10" s="491" t="s">
        <v>110365</v>
      </c>
      <c r="D10" s="2209" t="s">
        <v>110368</v>
      </c>
      <c r="E10" s="2209"/>
      <c r="F10" s="2209"/>
      <c r="G10" s="2209"/>
      <c r="H10" s="2209"/>
      <c r="I10" s="2209"/>
      <c r="J10" s="2209"/>
      <c r="K10" s="2209"/>
      <c r="L10" s="2210"/>
    </row>
    <row r="11" spans="1:12" ht="15" customHeight="1">
      <c r="A11" s="448"/>
      <c r="B11" s="447"/>
      <c r="C11" s="491" t="s">
        <v>110365</v>
      </c>
      <c r="D11" s="2209" t="s">
        <v>110369</v>
      </c>
      <c r="E11" s="2209"/>
      <c r="F11" s="2209"/>
      <c r="G11" s="2209"/>
      <c r="H11" s="2209"/>
      <c r="I11" s="2209"/>
      <c r="J11" s="2209"/>
      <c r="K11" s="2209"/>
      <c r="L11" s="2210"/>
    </row>
    <row r="12" spans="1:12" ht="15" customHeight="1">
      <c r="A12" s="448"/>
      <c r="B12" s="447"/>
      <c r="C12" s="491" t="s">
        <v>110365</v>
      </c>
      <c r="D12" s="2209" t="s">
        <v>110370</v>
      </c>
      <c r="E12" s="2209"/>
      <c r="F12" s="2209"/>
      <c r="G12" s="2209"/>
      <c r="H12" s="2209"/>
      <c r="I12" s="2209"/>
      <c r="J12" s="2209"/>
      <c r="K12" s="2209"/>
      <c r="L12" s="2210"/>
    </row>
    <row r="13" spans="1:12" ht="15.75" customHeight="1">
      <c r="A13" s="448"/>
      <c r="B13" s="447" t="s">
        <v>110361</v>
      </c>
      <c r="C13" s="1558" t="s">
        <v>110371</v>
      </c>
      <c r="D13" s="1558"/>
      <c r="E13" s="1558"/>
      <c r="F13" s="1558"/>
      <c r="G13" s="1558"/>
      <c r="H13" s="1558"/>
      <c r="I13" s="1558"/>
      <c r="J13" s="1558"/>
      <c r="K13" s="1558"/>
      <c r="L13" s="2220"/>
    </row>
    <row r="14" spans="1:12" ht="15.75" customHeight="1">
      <c r="A14" s="448"/>
      <c r="B14" s="447"/>
      <c r="C14" s="423" t="s">
        <v>110372</v>
      </c>
      <c r="D14" s="2209" t="s">
        <v>110373</v>
      </c>
      <c r="E14" s="2209"/>
      <c r="F14" s="2209"/>
      <c r="G14" s="2209"/>
      <c r="H14" s="2209"/>
      <c r="I14" s="2209"/>
      <c r="J14" s="2209"/>
      <c r="K14" s="2209"/>
      <c r="L14" s="2210"/>
    </row>
    <row r="15" spans="1:12" ht="30" customHeight="1">
      <c r="A15" s="448"/>
      <c r="B15" s="447"/>
      <c r="C15" s="423" t="s">
        <v>110372</v>
      </c>
      <c r="D15" s="1558" t="s">
        <v>110374</v>
      </c>
      <c r="E15" s="2209"/>
      <c r="F15" s="2209"/>
      <c r="G15" s="2209"/>
      <c r="H15" s="2209"/>
      <c r="I15" s="2209"/>
      <c r="J15" s="2209"/>
      <c r="K15" s="2209"/>
      <c r="L15" s="2210"/>
    </row>
    <row r="16" spans="1:12" ht="15.75" customHeight="1">
      <c r="A16" s="448"/>
      <c r="B16" s="447"/>
      <c r="C16" s="423" t="s">
        <v>110372</v>
      </c>
      <c r="D16" s="2209" t="s">
        <v>110375</v>
      </c>
      <c r="E16" s="2209"/>
      <c r="F16" s="2209"/>
      <c r="G16" s="2209"/>
      <c r="H16" s="2209"/>
      <c r="I16" s="2209"/>
      <c r="J16" s="2209"/>
      <c r="K16" s="2209"/>
      <c r="L16" s="2210"/>
    </row>
    <row r="17" spans="1:23" ht="15.75" customHeight="1">
      <c r="A17" s="448"/>
      <c r="B17" s="447"/>
      <c r="C17" s="423" t="s">
        <v>110372</v>
      </c>
      <c r="D17" s="2209" t="s">
        <v>110376</v>
      </c>
      <c r="E17" s="2209"/>
      <c r="F17" s="2209"/>
      <c r="G17" s="2209"/>
      <c r="H17" s="2209"/>
      <c r="I17" s="2209"/>
      <c r="J17" s="2209"/>
      <c r="K17" s="2209"/>
      <c r="L17" s="2210"/>
    </row>
    <row r="18" spans="1:23" ht="15.75" customHeight="1">
      <c r="A18" s="448"/>
      <c r="B18" s="447"/>
      <c r="C18" s="423" t="s">
        <v>110372</v>
      </c>
      <c r="D18" s="2209" t="s">
        <v>110377</v>
      </c>
      <c r="E18" s="2209"/>
      <c r="F18" s="2209"/>
      <c r="G18" s="2209"/>
      <c r="H18" s="2209"/>
      <c r="I18" s="2209"/>
      <c r="J18" s="2209"/>
      <c r="K18" s="2209"/>
      <c r="L18" s="2210"/>
    </row>
    <row r="19" spans="1:23" ht="15" customHeight="1">
      <c r="A19" s="448"/>
      <c r="B19" s="447" t="s">
        <v>110361</v>
      </c>
      <c r="C19" s="1558" t="s">
        <v>110378</v>
      </c>
      <c r="D19" s="1558"/>
      <c r="E19" s="1558"/>
      <c r="F19" s="1558"/>
      <c r="G19" s="1558"/>
      <c r="H19" s="1558"/>
      <c r="I19" s="1558"/>
      <c r="J19" s="1558"/>
      <c r="K19" s="1558"/>
      <c r="L19" s="2220"/>
    </row>
    <row r="20" spans="1:23" ht="15" customHeight="1">
      <c r="A20" s="448"/>
      <c r="B20" s="447" t="s">
        <v>110361</v>
      </c>
      <c r="C20" s="1558" t="s">
        <v>110379</v>
      </c>
      <c r="D20" s="1558"/>
      <c r="E20" s="1558"/>
      <c r="F20" s="1558"/>
      <c r="G20" s="1558"/>
      <c r="H20" s="1558"/>
      <c r="I20" s="1558"/>
      <c r="J20" s="1558"/>
      <c r="K20" s="1558"/>
      <c r="L20" s="2220"/>
    </row>
    <row r="21" spans="1:23" ht="15" customHeight="1">
      <c r="A21" s="448"/>
      <c r="B21" s="447" t="s">
        <v>110361</v>
      </c>
      <c r="C21" s="1558" t="s">
        <v>110380</v>
      </c>
      <c r="D21" s="1558"/>
      <c r="E21" s="1558"/>
      <c r="F21" s="1558"/>
      <c r="G21" s="1558"/>
      <c r="H21" s="1558"/>
      <c r="I21" s="1558"/>
      <c r="J21" s="1558"/>
      <c r="K21" s="1558"/>
      <c r="L21" s="2220"/>
    </row>
    <row r="22" spans="1:23" ht="15" customHeight="1">
      <c r="A22" s="448"/>
      <c r="B22" s="447" t="s">
        <v>110361</v>
      </c>
      <c r="C22" s="1558" t="s">
        <v>110381</v>
      </c>
      <c r="D22" s="1558"/>
      <c r="E22" s="1558"/>
      <c r="F22" s="1558"/>
      <c r="G22" s="1558"/>
      <c r="H22" s="1558"/>
      <c r="I22" s="1558"/>
      <c r="J22" s="1558"/>
      <c r="K22" s="1558"/>
      <c r="L22" s="2220"/>
    </row>
    <row r="23" spans="1:23" ht="20.100000000000001" customHeight="1">
      <c r="A23" s="448"/>
      <c r="B23" s="447" t="s">
        <v>110361</v>
      </c>
      <c r="C23" s="1558" t="s">
        <v>110382</v>
      </c>
      <c r="D23" s="1558"/>
      <c r="E23" s="1558"/>
      <c r="F23" s="1558"/>
      <c r="G23" s="1558"/>
      <c r="H23" s="1558"/>
      <c r="I23" s="1558"/>
      <c r="J23" s="1558"/>
      <c r="K23" s="1558"/>
      <c r="L23" s="2220"/>
    </row>
    <row r="24" spans="1:23" ht="15.75" customHeight="1">
      <c r="A24" s="2211" t="s">
        <v>109614</v>
      </c>
      <c r="B24" s="2212"/>
      <c r="C24" s="1558" t="s">
        <v>110383</v>
      </c>
      <c r="D24" s="1558"/>
      <c r="E24" s="1558"/>
      <c r="F24" s="1558"/>
      <c r="G24" s="1558"/>
      <c r="H24" s="1558"/>
      <c r="I24" s="1558"/>
      <c r="J24" s="1558"/>
      <c r="K24" s="1558"/>
      <c r="L24" s="2220"/>
    </row>
    <row r="25" spans="1:23" ht="15.75" customHeight="1">
      <c r="A25" s="448"/>
      <c r="B25" s="447"/>
      <c r="C25" s="423" t="s">
        <v>110372</v>
      </c>
      <c r="D25" s="2223" t="s">
        <v>110384</v>
      </c>
      <c r="E25" s="2223"/>
      <c r="F25" s="2223"/>
      <c r="G25" s="2223"/>
      <c r="H25" s="2223"/>
      <c r="I25" s="2223"/>
      <c r="J25" s="2223"/>
      <c r="K25" s="2223"/>
      <c r="L25" s="2224"/>
    </row>
    <row r="26" spans="1:23" ht="30" customHeight="1">
      <c r="A26" s="448"/>
      <c r="B26" s="447"/>
      <c r="C26" s="423" t="s">
        <v>110372</v>
      </c>
      <c r="D26" s="1882" t="s">
        <v>110385</v>
      </c>
      <c r="E26" s="2223"/>
      <c r="F26" s="2223"/>
      <c r="G26" s="2223"/>
      <c r="H26" s="2223"/>
      <c r="I26" s="2223"/>
      <c r="J26" s="2223"/>
      <c r="K26" s="2223"/>
      <c r="L26" s="2224"/>
    </row>
    <row r="27" spans="1:23" ht="15.75" customHeight="1">
      <c r="A27" s="448"/>
      <c r="B27" s="447"/>
      <c r="C27" s="423" t="s">
        <v>110372</v>
      </c>
      <c r="D27" s="2223" t="s">
        <v>110386</v>
      </c>
      <c r="E27" s="2223"/>
      <c r="F27" s="2223"/>
      <c r="G27" s="2223"/>
      <c r="H27" s="2223"/>
      <c r="I27" s="2223"/>
      <c r="J27" s="2223"/>
      <c r="K27" s="2223"/>
      <c r="L27" s="2224"/>
    </row>
    <row r="28" spans="1:23" ht="30" customHeight="1">
      <c r="A28" s="448"/>
      <c r="B28" s="447"/>
      <c r="C28" s="753" t="s">
        <v>110372</v>
      </c>
      <c r="D28" s="1882" t="s">
        <v>110387</v>
      </c>
      <c r="E28" s="1882"/>
      <c r="F28" s="1882"/>
      <c r="G28" s="1882"/>
      <c r="H28" s="1882"/>
      <c r="I28" s="1882"/>
      <c r="J28" s="1882"/>
      <c r="K28" s="1882"/>
      <c r="L28" s="2219"/>
    </row>
    <row r="29" spans="1:23" ht="18" customHeight="1">
      <c r="A29" s="2215" t="s">
        <v>109616</v>
      </c>
      <c r="B29" s="2216"/>
      <c r="C29" s="2221" t="s">
        <v>110388</v>
      </c>
      <c r="D29" s="2221"/>
      <c r="E29" s="2221"/>
      <c r="F29" s="2221"/>
      <c r="G29" s="2221"/>
      <c r="H29" s="2221"/>
      <c r="I29" s="2221"/>
      <c r="J29" s="2221"/>
      <c r="K29" s="2221"/>
      <c r="L29" s="2222"/>
    </row>
    <row r="30" spans="1:23" ht="15.75" customHeight="1">
      <c r="A30" s="313"/>
      <c r="B30" s="313"/>
      <c r="C30" s="313"/>
      <c r="D30" s="313"/>
      <c r="E30" s="313"/>
      <c r="F30" s="313"/>
      <c r="G30" s="313"/>
      <c r="H30" s="313"/>
      <c r="I30" s="313"/>
      <c r="J30" s="313"/>
      <c r="K30" s="313"/>
      <c r="L30" s="313"/>
    </row>
    <row r="31" spans="1:23" s="19" customFormat="1" ht="18" customHeight="1" thickBot="1">
      <c r="A31" s="296" t="s">
        <v>110389</v>
      </c>
      <c r="B31" s="296"/>
      <c r="C31" s="296"/>
      <c r="D31" s="296"/>
      <c r="E31" s="296"/>
      <c r="F31" s="296"/>
      <c r="G31" s="296"/>
      <c r="H31" s="296"/>
      <c r="I31" s="314" t="s">
        <v>110314</v>
      </c>
      <c r="J31" s="296"/>
      <c r="K31" s="296"/>
      <c r="L31" s="295"/>
      <c r="M31" s="18"/>
    </row>
    <row r="32" spans="1:23" s="26" customFormat="1" ht="18" customHeight="1" thickTop="1" thickBot="1">
      <c r="A32" s="2206"/>
      <c r="B32" s="2207"/>
      <c r="C32" s="2208"/>
      <c r="D32" s="1129" t="s">
        <v>110340</v>
      </c>
      <c r="E32" s="1129" t="s">
        <v>110342</v>
      </c>
      <c r="F32" s="1129" t="s">
        <v>110343</v>
      </c>
      <c r="G32" s="1129" t="s">
        <v>464</v>
      </c>
      <c r="H32" s="1129" t="s">
        <v>110346</v>
      </c>
      <c r="I32" s="1129" t="s">
        <v>125</v>
      </c>
      <c r="J32" s="746"/>
      <c r="K32" s="227"/>
      <c r="L32" s="295"/>
      <c r="M32" s="1"/>
      <c r="N32" s="409" t="str">
        <f>IF(AND(P33="",P43=""),"","エラー")</f>
        <v/>
      </c>
      <c r="S32" s="212" t="s">
        <v>110340</v>
      </c>
      <c r="T32" s="212" t="s">
        <v>110342</v>
      </c>
      <c r="U32" s="212" t="s">
        <v>110343</v>
      </c>
      <c r="V32" s="212" t="s">
        <v>464</v>
      </c>
      <c r="W32" s="212" t="s">
        <v>110346</v>
      </c>
    </row>
    <row r="33" spans="1:25" s="26" customFormat="1" ht="18" customHeight="1" thickTop="1">
      <c r="A33" s="2217" t="s">
        <v>110390</v>
      </c>
      <c r="B33" s="2217"/>
      <c r="C33" s="2217"/>
      <c r="D33" s="1500"/>
      <c r="E33" s="1500"/>
      <c r="F33" s="1500"/>
      <c r="G33" s="1500"/>
      <c r="H33" s="1500"/>
      <c r="I33" s="1133">
        <f>SUM(D33:H33)</f>
        <v>0</v>
      </c>
      <c r="J33" s="315"/>
      <c r="K33" s="227"/>
      <c r="L33" s="227"/>
      <c r="P33" s="49" t="str">
        <f>IF(SUM(S33:W33)&gt;0,X33,"")</f>
        <v/>
      </c>
      <c r="S33" s="1134">
        <f>IF(D38&gt;学校2１頁!D11,1,0)</f>
        <v>0</v>
      </c>
      <c r="T33" s="1135">
        <f>IF(E38&gt;学校2１頁!D16,1,0)</f>
        <v>0</v>
      </c>
      <c r="U33" s="1135">
        <f>IF(F38&gt;学校2１頁!D21,1,0)</f>
        <v>0</v>
      </c>
      <c r="V33" s="1135">
        <f>IF(G38&gt;学校2１頁!D32,1,0)</f>
        <v>0</v>
      </c>
      <c r="W33" s="1136">
        <f>IF(H38&gt;学校2１頁!D38,1,0)</f>
        <v>0</v>
      </c>
      <c r="X33" s="26" t="s">
        <v>110391</v>
      </c>
    </row>
    <row r="34" spans="1:25" s="26" customFormat="1" ht="18" customHeight="1">
      <c r="A34" s="2217" t="s">
        <v>110392</v>
      </c>
      <c r="B34" s="2217"/>
      <c r="C34" s="2217"/>
      <c r="D34" s="1500"/>
      <c r="E34" s="1500"/>
      <c r="F34" s="1500"/>
      <c r="G34" s="1500"/>
      <c r="H34" s="1500"/>
      <c r="I34" s="1133">
        <f>SUM(D34:H34)</f>
        <v>0</v>
      </c>
      <c r="J34" s="315"/>
      <c r="K34" s="227"/>
      <c r="L34" s="227"/>
    </row>
    <row r="35" spans="1:25" s="26" customFormat="1" ht="18" customHeight="1">
      <c r="A35" s="2217" t="s">
        <v>110393</v>
      </c>
      <c r="B35" s="2217"/>
      <c r="C35" s="2217"/>
      <c r="D35" s="1500"/>
      <c r="E35" s="1500"/>
      <c r="F35" s="1500"/>
      <c r="G35" s="1500"/>
      <c r="H35" s="1500"/>
      <c r="I35" s="1133">
        <f>SUM(D35:H35)</f>
        <v>0</v>
      </c>
      <c r="J35" s="315"/>
      <c r="K35" s="227"/>
      <c r="L35" s="227"/>
    </row>
    <row r="36" spans="1:25" s="26" customFormat="1" ht="18" customHeight="1">
      <c r="A36" s="2217" t="s">
        <v>110394</v>
      </c>
      <c r="B36" s="2217"/>
      <c r="C36" s="2217"/>
      <c r="D36" s="1501"/>
      <c r="E36" s="1501"/>
      <c r="F36" s="1501"/>
      <c r="G36" s="1500"/>
      <c r="H36" s="1500"/>
      <c r="I36" s="1133">
        <f>SUM(G36:H36)</f>
        <v>0</v>
      </c>
      <c r="J36" s="315"/>
      <c r="K36" s="227"/>
      <c r="L36" s="227"/>
    </row>
    <row r="37" spans="1:25" s="26" customFormat="1" ht="18" customHeight="1">
      <c r="A37" s="2217" t="s">
        <v>110395</v>
      </c>
      <c r="B37" s="2217"/>
      <c r="C37" s="2217"/>
      <c r="D37" s="1500"/>
      <c r="E37" s="1500"/>
      <c r="F37" s="1500"/>
      <c r="G37" s="1500"/>
      <c r="H37" s="1500"/>
      <c r="I37" s="1133">
        <f>SUM(D37:H37)</f>
        <v>0</v>
      </c>
      <c r="J37" s="315"/>
      <c r="K37" s="227"/>
      <c r="L37" s="227"/>
    </row>
    <row r="38" spans="1:25" s="26" customFormat="1" ht="18" customHeight="1">
      <c r="A38" s="2206" t="s">
        <v>110396</v>
      </c>
      <c r="B38" s="2207"/>
      <c r="C38" s="2208"/>
      <c r="D38" s="1133">
        <f>SUM(D33:D37)</f>
        <v>0</v>
      </c>
      <c r="E38" s="1133">
        <f>SUM(E33:E37)</f>
        <v>0</v>
      </c>
      <c r="F38" s="1133">
        <f>SUM(F33:F37)</f>
        <v>0</v>
      </c>
      <c r="G38" s="1133">
        <f>SUM(G33:G37)</f>
        <v>0</v>
      </c>
      <c r="H38" s="1133">
        <f>SUM(H33:H37)</f>
        <v>0</v>
      </c>
      <c r="I38" s="1133">
        <f>SUM(D38:H38)</f>
        <v>0</v>
      </c>
      <c r="J38" s="315"/>
      <c r="K38" s="227"/>
      <c r="L38" s="227"/>
    </row>
    <row r="39" spans="1:25" s="26" customFormat="1" ht="14.25" customHeight="1">
      <c r="A39" s="227" t="s">
        <v>110397</v>
      </c>
      <c r="B39" s="227"/>
      <c r="C39" s="227"/>
      <c r="D39" s="227"/>
      <c r="E39" s="227"/>
      <c r="F39" s="227"/>
      <c r="G39" s="227"/>
      <c r="H39" s="227"/>
      <c r="I39" s="227"/>
      <c r="J39" s="227"/>
      <c r="K39" s="227"/>
      <c r="L39" s="227"/>
    </row>
    <row r="40" spans="1:25" ht="6.75" customHeight="1">
      <c r="A40" s="313"/>
      <c r="B40" s="313"/>
      <c r="C40" s="313"/>
      <c r="D40" s="313"/>
      <c r="E40" s="313"/>
      <c r="F40" s="313"/>
      <c r="G40" s="313"/>
      <c r="H40" s="313"/>
      <c r="I40" s="313"/>
      <c r="J40" s="313"/>
      <c r="K40" s="313"/>
      <c r="L40" s="313"/>
    </row>
    <row r="41" spans="1:25" s="26" customFormat="1" ht="18" customHeight="1">
      <c r="A41" s="296" t="s">
        <v>110398</v>
      </c>
      <c r="B41" s="296"/>
      <c r="C41" s="227"/>
      <c r="D41" s="227"/>
      <c r="E41" s="227"/>
      <c r="F41" s="227"/>
      <c r="G41" s="227"/>
      <c r="H41" s="227"/>
      <c r="I41" s="314" t="s">
        <v>110314</v>
      </c>
      <c r="J41" s="227"/>
      <c r="K41" s="227"/>
      <c r="L41" s="227"/>
      <c r="P41" s="36"/>
      <c r="Q41" s="36"/>
      <c r="R41" s="36"/>
      <c r="S41" s="36"/>
      <c r="T41" s="36"/>
      <c r="U41" s="36"/>
      <c r="V41" s="36"/>
      <c r="W41" s="36"/>
      <c r="X41" s="36"/>
      <c r="Y41" s="36"/>
    </row>
    <row r="42" spans="1:25" s="26" customFormat="1" ht="18" customHeight="1">
      <c r="A42" s="2206"/>
      <c r="B42" s="2207"/>
      <c r="C42" s="2208"/>
      <c r="D42" s="1129" t="s">
        <v>110340</v>
      </c>
      <c r="E42" s="1129" t="s">
        <v>110342</v>
      </c>
      <c r="F42" s="1129" t="s">
        <v>110343</v>
      </c>
      <c r="G42" s="1129" t="s">
        <v>464</v>
      </c>
      <c r="H42" s="1129" t="s">
        <v>110346</v>
      </c>
      <c r="I42" s="1129" t="s">
        <v>125</v>
      </c>
      <c r="J42" s="746"/>
      <c r="K42" s="227"/>
      <c r="L42" s="227"/>
      <c r="S42" s="212" t="s">
        <v>110340</v>
      </c>
      <c r="T42" s="212" t="s">
        <v>110342</v>
      </c>
      <c r="U42" s="212" t="s">
        <v>110343</v>
      </c>
      <c r="V42" s="212" t="s">
        <v>464</v>
      </c>
      <c r="W42" s="212" t="s">
        <v>110346</v>
      </c>
    </row>
    <row r="43" spans="1:25" s="26" customFormat="1" ht="18" customHeight="1">
      <c r="A43" s="2217" t="s">
        <v>110390</v>
      </c>
      <c r="B43" s="2217"/>
      <c r="C43" s="2217"/>
      <c r="D43" s="1500"/>
      <c r="E43" s="1500"/>
      <c r="F43" s="1500"/>
      <c r="G43" s="1500"/>
      <c r="H43" s="1500"/>
      <c r="I43" s="1133">
        <f>SUM(D43:H43)</f>
        <v>0</v>
      </c>
      <c r="J43" s="315"/>
      <c r="K43" s="227"/>
      <c r="L43" s="227"/>
      <c r="P43" s="49" t="str">
        <f>IF(SUM(S43:W43)&gt;0,X43,"")</f>
        <v/>
      </c>
      <c r="S43" s="1134">
        <f>IF(D48&gt;学校2１頁!C11,1,0)</f>
        <v>0</v>
      </c>
      <c r="T43" s="1135">
        <f>IF(E48&gt;学校2１頁!C16,1,0)</f>
        <v>0</v>
      </c>
      <c r="U43" s="1135">
        <f>IF(F48&gt;学校2１頁!C21,1,0)</f>
        <v>0</v>
      </c>
      <c r="V43" s="1135">
        <f>IF(G48&gt;学校2１頁!C32,1,0)</f>
        <v>0</v>
      </c>
      <c r="W43" s="1136">
        <f>IF(H48&gt;学校2１頁!C38,1,0)</f>
        <v>0</v>
      </c>
      <c r="X43" s="26" t="s">
        <v>110399</v>
      </c>
    </row>
    <row r="44" spans="1:25" s="26" customFormat="1" ht="18" customHeight="1">
      <c r="A44" s="2217" t="s">
        <v>110392</v>
      </c>
      <c r="B44" s="2217"/>
      <c r="C44" s="2217"/>
      <c r="D44" s="1500"/>
      <c r="E44" s="1500"/>
      <c r="F44" s="1500"/>
      <c r="G44" s="1500"/>
      <c r="H44" s="1500"/>
      <c r="I44" s="1133">
        <f>SUM(D44:H44)</f>
        <v>0</v>
      </c>
      <c r="J44" s="315"/>
      <c r="K44" s="227"/>
      <c r="L44" s="227"/>
    </row>
    <row r="45" spans="1:25" s="26" customFormat="1" ht="18" customHeight="1">
      <c r="A45" s="2217" t="s">
        <v>110393</v>
      </c>
      <c r="B45" s="2217"/>
      <c r="C45" s="2217"/>
      <c r="D45" s="1500"/>
      <c r="E45" s="1500"/>
      <c r="F45" s="1500"/>
      <c r="G45" s="1500"/>
      <c r="H45" s="1500"/>
      <c r="I45" s="1133">
        <f>SUM(D45:H45)</f>
        <v>0</v>
      </c>
      <c r="J45" s="315"/>
      <c r="K45" s="227"/>
      <c r="L45" s="227"/>
    </row>
    <row r="46" spans="1:25" s="26" customFormat="1" ht="18" customHeight="1">
      <c r="A46" s="2217" t="s">
        <v>110394</v>
      </c>
      <c r="B46" s="2217"/>
      <c r="C46" s="2217"/>
      <c r="D46" s="1501"/>
      <c r="E46" s="1501"/>
      <c r="F46" s="1501"/>
      <c r="G46" s="1500"/>
      <c r="H46" s="1500"/>
      <c r="I46" s="1133">
        <f>SUM(G46:H46)</f>
        <v>0</v>
      </c>
      <c r="J46" s="315"/>
      <c r="K46" s="227"/>
      <c r="L46" s="227"/>
    </row>
    <row r="47" spans="1:25" s="26" customFormat="1" ht="18" customHeight="1">
      <c r="A47" s="2217" t="s">
        <v>110395</v>
      </c>
      <c r="B47" s="2217"/>
      <c r="C47" s="2217"/>
      <c r="D47" s="1500"/>
      <c r="E47" s="1500"/>
      <c r="F47" s="1500"/>
      <c r="G47" s="1500"/>
      <c r="H47" s="1500"/>
      <c r="I47" s="1133">
        <f>SUM(D47:H47)</f>
        <v>0</v>
      </c>
      <c r="J47" s="315"/>
      <c r="K47" s="227"/>
      <c r="L47" s="227"/>
    </row>
    <row r="48" spans="1:25" s="26" customFormat="1" ht="18" customHeight="1">
      <c r="A48" s="2217" t="s">
        <v>110396</v>
      </c>
      <c r="B48" s="2217"/>
      <c r="C48" s="2217"/>
      <c r="D48" s="1133">
        <f>SUM(D43:D47)</f>
        <v>0</v>
      </c>
      <c r="E48" s="1133">
        <f>SUM(E43:E47)</f>
        <v>0</v>
      </c>
      <c r="F48" s="1133">
        <f>SUM(F43:F47)</f>
        <v>0</v>
      </c>
      <c r="G48" s="1133">
        <f>SUM(G43:G47)</f>
        <v>0</v>
      </c>
      <c r="H48" s="1133">
        <f>SUM(H43:H47)</f>
        <v>0</v>
      </c>
      <c r="I48" s="1133">
        <f>SUM(D48:H48)</f>
        <v>0</v>
      </c>
      <c r="J48" s="315"/>
      <c r="K48" s="227"/>
      <c r="L48" s="227"/>
    </row>
    <row r="49" spans="1:12" s="26" customFormat="1" ht="15" customHeight="1">
      <c r="A49" s="227" t="s">
        <v>110400</v>
      </c>
      <c r="B49" s="227"/>
      <c r="C49" s="227"/>
      <c r="D49" s="227"/>
      <c r="E49" s="227"/>
      <c r="F49" s="227"/>
      <c r="G49" s="227"/>
      <c r="H49" s="227"/>
      <c r="I49" s="227"/>
      <c r="J49" s="227"/>
      <c r="K49" s="227"/>
      <c r="L49" s="227"/>
    </row>
    <row r="50" spans="1:12" s="26" customFormat="1" ht="15" customHeight="1">
      <c r="A50" s="26" t="s">
        <v>110401</v>
      </c>
    </row>
    <row r="51" spans="1:12" ht="7.5" customHeight="1"/>
  </sheetData>
  <sheetProtection algorithmName="SHA-512" hashValue="TZWnXUwaZbH2Flu357Zc91oCI9O/RcnAmSJeeIFI8aM/7F5sarVtJh2zsVu/2mTd5yWTBVZ/O8y6ndxvNl95UA==" saltValue="+qVJyEwFV5ysypB531ydWQ==" spinCount="100000" sheet="1"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47">
    <mergeCell ref="D25:L25"/>
    <mergeCell ref="D26:L26"/>
    <mergeCell ref="D27:L27"/>
    <mergeCell ref="D28:L28"/>
    <mergeCell ref="C20:L20"/>
    <mergeCell ref="C21:L21"/>
    <mergeCell ref="C22:L22"/>
    <mergeCell ref="C23:L23"/>
    <mergeCell ref="C24:L24"/>
    <mergeCell ref="C2:L2"/>
    <mergeCell ref="C3:L3"/>
    <mergeCell ref="C4:L4"/>
    <mergeCell ref="C5:L5"/>
    <mergeCell ref="A44:C44"/>
    <mergeCell ref="A32:C32"/>
    <mergeCell ref="A33:C33"/>
    <mergeCell ref="A34:C34"/>
    <mergeCell ref="A35:C35"/>
    <mergeCell ref="A37:C37"/>
    <mergeCell ref="A36:C36"/>
    <mergeCell ref="C6:L6"/>
    <mergeCell ref="C7:L7"/>
    <mergeCell ref="C13:L13"/>
    <mergeCell ref="C19:L19"/>
    <mergeCell ref="C29:L29"/>
    <mergeCell ref="A45:C45"/>
    <mergeCell ref="A47:C47"/>
    <mergeCell ref="A48:C48"/>
    <mergeCell ref="A46:C46"/>
    <mergeCell ref="A38:C38"/>
    <mergeCell ref="A42:C42"/>
    <mergeCell ref="A43:C43"/>
    <mergeCell ref="A4:B4"/>
    <mergeCell ref="A3:B3"/>
    <mergeCell ref="A2:B2"/>
    <mergeCell ref="A29:B29"/>
    <mergeCell ref="A24:B24"/>
    <mergeCell ref="D14:L14"/>
    <mergeCell ref="D15:L15"/>
    <mergeCell ref="D16:L16"/>
    <mergeCell ref="D17:L17"/>
    <mergeCell ref="D18:L18"/>
    <mergeCell ref="D12:L12"/>
    <mergeCell ref="D11:L11"/>
    <mergeCell ref="D8:L8"/>
    <mergeCell ref="D10:L10"/>
    <mergeCell ref="D9:L9"/>
  </mergeCells>
  <phoneticPr fontId="9"/>
  <dataValidations count="1">
    <dataValidation type="whole" operator="greaterThanOrEqual" allowBlank="1" showInputMessage="1" showErrorMessage="1" error="整数以外は入力できません。" sqref="D33:H37 D43:H47" xr:uid="{00000000-0002-0000-1900-000000000000}">
      <formula1>0</formula1>
    </dataValidation>
  </dataValidations>
  <pageMargins left="0.59055118110236227" right="0.59055118110236227" top="0.39370078740157483" bottom="0.39370078740157483" header="0.51181102362204722" footer="0.27559055118110237"/>
  <pageSetup paperSize="9" scale="68" orientation="landscape" r:id="rId2"/>
  <headerFooter alignWithMargins="0">
    <oddFooter>&amp;C&amp;10&amp;A&amp;R&amp;8令和６年度児童生徒の問題行動・不登校等生徒指導上の諸課題に関する調査</oddFooter>
  </headerFooter>
  <ignoredErrors>
    <ignoredError sqref="I36 I46" formula="1"/>
  </ignoredErrors>
  <extLst>
    <ext xmlns:x14="http://schemas.microsoft.com/office/spreadsheetml/2009/9/main" uri="{78C0D931-6437-407d-A8EE-F0AAD7539E65}">
      <x14:conditionalFormattings>
        <x14:conditionalFormatting xmlns:xm="http://schemas.microsoft.com/office/excel/2006/main">
          <x14:cfRule type="expression" priority="13" id="{610496B1-EA57-4C9B-81C4-EBEDF3B82BC0}">
            <xm:f>$D$38&gt;学校2１頁!$D$11</xm:f>
            <x14:dxf>
              <fill>
                <patternFill>
                  <bgColor rgb="FFFF0000"/>
                </patternFill>
              </fill>
            </x14:dxf>
          </x14:cfRule>
          <xm:sqref>D33:D35 D37</xm:sqref>
        </x14:conditionalFormatting>
        <x14:conditionalFormatting xmlns:xm="http://schemas.microsoft.com/office/excel/2006/main">
          <x14:cfRule type="expression" priority="5" id="{C9DF08B1-4457-4709-AA85-464AA0974B93}">
            <xm:f>$D$48&gt;学校2１頁!$C$11</xm:f>
            <x14:dxf>
              <fill>
                <patternFill>
                  <bgColor rgb="FFFF0000"/>
                </patternFill>
              </fill>
            </x14:dxf>
          </x14:cfRule>
          <xm:sqref>D43:D45 D47</xm:sqref>
        </x14:conditionalFormatting>
        <x14:conditionalFormatting xmlns:xm="http://schemas.microsoft.com/office/excel/2006/main">
          <x14:cfRule type="expression" priority="388" id="{83532839-0BBA-4414-9C35-D3446651825D}">
            <xm:f>AND(OR(基本情報!$E$26="全日制",基本情報!$E$26="全定併置",基本情報!$E$26="全通併置",基本情報!$E$26="全定通併置"),OR(基本情報!$E$27="学年制",基本情報!$E$27="学年制と単位制を併置"))</xm:f>
            <x14:dxf>
              <font>
                <color theme="1"/>
              </font>
              <fill>
                <patternFill>
                  <bgColor rgb="FFFFFF99"/>
                </patternFill>
              </fill>
            </x14:dxf>
          </x14:cfRule>
          <xm:sqref>D33:F35 D43:F45</xm:sqref>
        </x14:conditionalFormatting>
        <x14:conditionalFormatting xmlns:xm="http://schemas.microsoft.com/office/excel/2006/main">
          <x14:cfRule type="expression" priority="16" id="{EC442622-94F0-4965-9573-ADFE5FA3FB09}">
            <xm:f>AND(OR(基本情報!$E$26="全日制",基本情報!$E$26="全定併置",基本情報!$E$26="全通併置",基本情報!$E$26="全定通併置"),OR(基本情報!$E$27="単位制",基本情報!$E$27="学年制と単位制を併置"))</xm:f>
            <x14:dxf>
              <fill>
                <patternFill>
                  <bgColor rgb="FFFFFF99"/>
                </patternFill>
              </fill>
            </x14:dxf>
          </x14:cfRule>
          <xm:sqref>D37:F37 D47:F47</xm:sqref>
        </x14:conditionalFormatting>
        <x14:conditionalFormatting xmlns:xm="http://schemas.microsoft.com/office/excel/2006/main">
          <x14:cfRule type="expression" priority="10" id="{A0E76A40-B15F-4CFA-9AC9-E335C13E9B43}">
            <xm:f>$E$38&gt;学校2１頁!$D$16</xm:f>
            <x14:dxf>
              <fill>
                <patternFill>
                  <bgColor rgb="FFFF0000"/>
                </patternFill>
              </fill>
            </x14:dxf>
          </x14:cfRule>
          <xm:sqref>E33:E35 E37</xm:sqref>
        </x14:conditionalFormatting>
        <x14:conditionalFormatting xmlns:xm="http://schemas.microsoft.com/office/excel/2006/main">
          <x14:cfRule type="expression" priority="4" id="{69B8925C-20CB-4327-8528-F9B909C03746}">
            <xm:f>$E$48&gt;学校2１頁!$C$16</xm:f>
            <x14:dxf>
              <fill>
                <patternFill>
                  <bgColor rgb="FFFF0000"/>
                </patternFill>
              </fill>
            </x14:dxf>
          </x14:cfRule>
          <xm:sqref>E43:E45 E47</xm:sqref>
        </x14:conditionalFormatting>
        <x14:conditionalFormatting xmlns:xm="http://schemas.microsoft.com/office/excel/2006/main">
          <x14:cfRule type="expression" priority="9" id="{82FE7D14-3F97-4D11-8058-01A584100F59}">
            <xm:f>$F$38&gt;学校2１頁!$D$21</xm:f>
            <x14:dxf>
              <fill>
                <patternFill>
                  <bgColor rgb="FFFF0000"/>
                </patternFill>
              </fill>
            </x14:dxf>
          </x14:cfRule>
          <xm:sqref>F33:F35 F37</xm:sqref>
        </x14:conditionalFormatting>
        <x14:conditionalFormatting xmlns:xm="http://schemas.microsoft.com/office/excel/2006/main">
          <x14:cfRule type="expression" priority="3" id="{EFC1C4C1-0B0A-429F-B2E1-FD0688A7C712}">
            <xm:f>$F$48&gt;学校2１頁!$C$21</xm:f>
            <x14:dxf>
              <fill>
                <patternFill>
                  <bgColor rgb="FFFF0000"/>
                </patternFill>
              </fill>
            </x14:dxf>
          </x14:cfRule>
          <xm:sqref>F43:F45 F47</xm:sqref>
        </x14:conditionalFormatting>
        <x14:conditionalFormatting xmlns:xm="http://schemas.microsoft.com/office/excel/2006/main">
          <x14:cfRule type="expression" priority="391" id="{21E4C10D-7ED6-4078-942F-5C1C2D2ABAF5}">
            <xm:f>AND(OR(基本情報!$E$26="定時制",基本情報!$E$26="定通併置",基本情報!$E$26="全定併置",基本情報!$E$26="全定通併置"),OR(基本情報!$E$27="学年制",基本情報!$E$27="学年制と単位制を併置"))</xm:f>
            <x14:dxf>
              <font>
                <color theme="1"/>
              </font>
              <fill>
                <patternFill>
                  <bgColor rgb="FFFFFF99"/>
                </patternFill>
              </fill>
            </x14:dxf>
          </x14:cfRule>
          <xm:sqref>G33:G36 G43:G46</xm:sqref>
        </x14:conditionalFormatting>
        <x14:conditionalFormatting xmlns:xm="http://schemas.microsoft.com/office/excel/2006/main">
          <x14:cfRule type="expression" priority="8" id="{C76C90E9-3DAA-4330-B159-7BA9AD16EC14}">
            <xm:f>$G$38&gt;学校2１頁!$D$32</xm:f>
            <x14:dxf>
              <fill>
                <patternFill>
                  <bgColor rgb="FFFF0000"/>
                </patternFill>
              </fill>
            </x14:dxf>
          </x14:cfRule>
          <xm:sqref>G33:G37</xm:sqref>
        </x14:conditionalFormatting>
        <x14:conditionalFormatting xmlns:xm="http://schemas.microsoft.com/office/excel/2006/main">
          <x14:cfRule type="expression" priority="15" id="{7CCA084B-8C6B-4702-B360-6D7EB10EDA21}">
            <xm:f>AND(OR(基本情報!$E$26="定時制",基本情報!$E$26="定通併置",基本情報!$E$26="全定併置",基本情報!$E$26="全定通併置"),OR(基本情報!$E$27="単位制",基本情報!$E$27="学年制と単位制を併置"))</xm:f>
            <x14:dxf>
              <fill>
                <patternFill>
                  <bgColor rgb="FFFFFF99"/>
                </patternFill>
              </fill>
            </x14:dxf>
          </x14:cfRule>
          <xm:sqref>G37 G47</xm:sqref>
        </x14:conditionalFormatting>
        <x14:conditionalFormatting xmlns:xm="http://schemas.microsoft.com/office/excel/2006/main">
          <x14:cfRule type="expression" priority="2" id="{04682E2B-859E-42D7-8748-C442E97ED2B1}">
            <xm:f>$G$48&gt;学校2１頁!$C$32</xm:f>
            <x14:dxf>
              <fill>
                <patternFill>
                  <bgColor rgb="FFFF0000"/>
                </patternFill>
              </fill>
            </x14:dxf>
          </x14:cfRule>
          <xm:sqref>G43:G47</xm:sqref>
        </x14:conditionalFormatting>
        <x14:conditionalFormatting xmlns:xm="http://schemas.microsoft.com/office/excel/2006/main">
          <x14:cfRule type="expression" priority="392" id="{377AA745-1BB7-48D7-8CDD-4A0582C190B6}">
            <xm:f>AND(OR(基本情報!$E$26="通信制",基本情報!$E$26="全通併置",基本情報!$E$26="定通併置",基本情報!$E$26="全定通併置"),OR(基本情報!$E$27="学年制",基本情報!$E$27="学年制と単位制を併置"))</xm:f>
            <x14:dxf>
              <font>
                <color theme="1"/>
              </font>
              <fill>
                <patternFill>
                  <bgColor rgb="FFFFFF99"/>
                </patternFill>
              </fill>
            </x14:dxf>
          </x14:cfRule>
          <xm:sqref>H33:H36 H43:H46</xm:sqref>
        </x14:conditionalFormatting>
        <x14:conditionalFormatting xmlns:xm="http://schemas.microsoft.com/office/excel/2006/main">
          <x14:cfRule type="expression" priority="7" id="{EB913D7D-DFC7-4BAC-9C15-FC62AA767663}">
            <xm:f>$H$38&gt;学校2１頁!$D$38</xm:f>
            <x14:dxf>
              <fill>
                <patternFill>
                  <bgColor rgb="FFFF0000"/>
                </patternFill>
              </fill>
            </x14:dxf>
          </x14:cfRule>
          <xm:sqref>H33:H37</xm:sqref>
        </x14:conditionalFormatting>
        <x14:conditionalFormatting xmlns:xm="http://schemas.microsoft.com/office/excel/2006/main">
          <x14:cfRule type="expression" priority="14" id="{ED88649F-2204-4E5E-B7B8-BE2776597DF4}">
            <xm:f>AND(OR(基本情報!$E$26="通信制",基本情報!$E$26="全通併置",基本情報!$E$26="定通併置",基本情報!$E$26="全定通併置"),OR(基本情報!$E$27="単位制",基本情報!$E$27="学年制と単位制を併置"))</xm:f>
            <x14:dxf>
              <fill>
                <patternFill>
                  <bgColor rgb="FFFFFF99"/>
                </patternFill>
              </fill>
            </x14:dxf>
          </x14:cfRule>
          <xm:sqref>H37 H47</xm:sqref>
        </x14:conditionalFormatting>
        <x14:conditionalFormatting xmlns:xm="http://schemas.microsoft.com/office/excel/2006/main">
          <x14:cfRule type="expression" priority="1" id="{1747A901-722A-4335-B83C-82C0A35834E7}">
            <xm:f>$H$48&gt;学校2１頁!$C$38</xm:f>
            <x14:dxf>
              <fill>
                <patternFill>
                  <bgColor rgb="FFFF0000"/>
                </patternFill>
              </fill>
            </x14:dxf>
          </x14:cfRule>
          <xm:sqref>H43:H47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ABDC0-7A52-451E-8DF5-AA22405EDCE9}">
  <dimension ref="A1:D1857"/>
  <sheetViews>
    <sheetView workbookViewId="0"/>
  </sheetViews>
  <sheetFormatPr defaultColWidth="9" defaultRowHeight="13.2"/>
  <cols>
    <col min="1" max="1" width="15.33203125" style="481" customWidth="1"/>
    <col min="2" max="2" width="47.6640625" style="481" customWidth="1"/>
    <col min="3" max="3" width="8.33203125" style="481" bestFit="1" customWidth="1"/>
    <col min="4" max="16384" width="9" style="481"/>
  </cols>
  <sheetData>
    <row r="1" spans="1:4">
      <c r="A1" s="1511" t="s">
        <v>111696</v>
      </c>
    </row>
    <row r="2" spans="1:4">
      <c r="A2" s="494" t="s">
        <v>2551</v>
      </c>
      <c r="B2" s="481" t="s">
        <v>2552</v>
      </c>
      <c r="C2" s="481" t="s">
        <v>2553</v>
      </c>
      <c r="D2" s="481" t="s">
        <v>2554</v>
      </c>
    </row>
    <row r="3" spans="1:4">
      <c r="A3" s="917" t="s">
        <v>2555</v>
      </c>
      <c r="B3" s="481" t="s">
        <v>2556</v>
      </c>
      <c r="C3" s="481" t="str">
        <f>MID(A3,3,1)</f>
        <v>1</v>
      </c>
      <c r="D3" s="481">
        <v>1</v>
      </c>
    </row>
    <row r="4" spans="1:4">
      <c r="A4" s="917" t="s">
        <v>2557</v>
      </c>
      <c r="B4" s="481" t="s">
        <v>2558</v>
      </c>
      <c r="C4" s="481" t="str">
        <f t="shared" ref="C4:C67" si="0">MID(A4,3,1)</f>
        <v>2</v>
      </c>
      <c r="D4" s="481">
        <v>2</v>
      </c>
    </row>
    <row r="5" spans="1:4">
      <c r="A5" s="494" t="s">
        <v>2559</v>
      </c>
      <c r="B5" s="481" t="s">
        <v>2560</v>
      </c>
      <c r="C5" s="481" t="str">
        <f t="shared" si="0"/>
        <v>2</v>
      </c>
      <c r="D5" s="481">
        <v>3</v>
      </c>
    </row>
    <row r="6" spans="1:4">
      <c r="A6" s="494" t="s">
        <v>2561</v>
      </c>
      <c r="B6" s="481" t="s">
        <v>2562</v>
      </c>
      <c r="C6" s="481" t="str">
        <f t="shared" si="0"/>
        <v>2</v>
      </c>
      <c r="D6" s="481">
        <v>3</v>
      </c>
    </row>
    <row r="7" spans="1:4">
      <c r="A7" s="494" t="s">
        <v>2563</v>
      </c>
      <c r="B7" s="481" t="s">
        <v>2564</v>
      </c>
      <c r="C7" s="481" t="str">
        <f t="shared" si="0"/>
        <v>2</v>
      </c>
      <c r="D7" s="481">
        <v>3</v>
      </c>
    </row>
    <row r="8" spans="1:4">
      <c r="A8" s="494" t="s">
        <v>2565</v>
      </c>
      <c r="B8" s="481" t="s">
        <v>2566</v>
      </c>
      <c r="C8" s="481" t="str">
        <f t="shared" si="0"/>
        <v>2</v>
      </c>
      <c r="D8" s="481">
        <v>3</v>
      </c>
    </row>
    <row r="9" spans="1:4">
      <c r="A9" s="494" t="s">
        <v>2567</v>
      </c>
      <c r="B9" s="481" t="s">
        <v>2568</v>
      </c>
      <c r="C9" s="481" t="str">
        <f t="shared" si="0"/>
        <v>2</v>
      </c>
      <c r="D9" s="481">
        <v>3</v>
      </c>
    </row>
    <row r="10" spans="1:4">
      <c r="A10" s="494" t="s">
        <v>2569</v>
      </c>
      <c r="B10" s="481" t="s">
        <v>2570</v>
      </c>
      <c r="C10" s="481" t="str">
        <f t="shared" si="0"/>
        <v>2</v>
      </c>
      <c r="D10" s="481">
        <v>3</v>
      </c>
    </row>
    <row r="11" spans="1:4">
      <c r="A11" s="494" t="s">
        <v>2571</v>
      </c>
      <c r="B11" s="481" t="s">
        <v>2572</v>
      </c>
      <c r="C11" s="481" t="str">
        <f t="shared" si="0"/>
        <v>2</v>
      </c>
      <c r="D11" s="481">
        <v>3</v>
      </c>
    </row>
    <row r="12" spans="1:4">
      <c r="A12" s="494" t="s">
        <v>2573</v>
      </c>
      <c r="B12" s="481" t="s">
        <v>2574</v>
      </c>
      <c r="C12" s="481" t="str">
        <f t="shared" si="0"/>
        <v>2</v>
      </c>
      <c r="D12" s="481">
        <v>3</v>
      </c>
    </row>
    <row r="13" spans="1:4">
      <c r="A13" s="494" t="s">
        <v>2575</v>
      </c>
      <c r="B13" s="481" t="s">
        <v>2576</v>
      </c>
      <c r="C13" s="481" t="str">
        <f t="shared" si="0"/>
        <v>2</v>
      </c>
      <c r="D13" s="481">
        <v>3</v>
      </c>
    </row>
    <row r="14" spans="1:4">
      <c r="A14" s="494" t="s">
        <v>2577</v>
      </c>
      <c r="B14" s="481" t="s">
        <v>2578</v>
      </c>
      <c r="C14" s="481" t="str">
        <f t="shared" si="0"/>
        <v>2</v>
      </c>
      <c r="D14" s="481">
        <v>3</v>
      </c>
    </row>
    <row r="15" spans="1:4">
      <c r="A15" s="494" t="s">
        <v>2579</v>
      </c>
      <c r="B15" s="481" t="s">
        <v>2580</v>
      </c>
      <c r="C15" s="481" t="str">
        <f t="shared" si="0"/>
        <v>2</v>
      </c>
      <c r="D15" s="481">
        <v>3</v>
      </c>
    </row>
    <row r="16" spans="1:4">
      <c r="A16" s="494" t="s">
        <v>2581</v>
      </c>
      <c r="B16" s="481" t="s">
        <v>2582</v>
      </c>
      <c r="C16" s="481" t="str">
        <f t="shared" si="0"/>
        <v>2</v>
      </c>
      <c r="D16" s="481">
        <v>3</v>
      </c>
    </row>
    <row r="17" spans="1:4">
      <c r="A17" s="494" t="s">
        <v>2583</v>
      </c>
      <c r="B17" s="481" t="s">
        <v>2584</v>
      </c>
      <c r="C17" s="481" t="str">
        <f t="shared" si="0"/>
        <v>2</v>
      </c>
      <c r="D17" s="481">
        <v>3</v>
      </c>
    </row>
    <row r="18" spans="1:4">
      <c r="A18" s="494" t="s">
        <v>2585</v>
      </c>
      <c r="B18" s="481" t="s">
        <v>2586</v>
      </c>
      <c r="C18" s="481" t="str">
        <f t="shared" si="0"/>
        <v>2</v>
      </c>
      <c r="D18" s="481">
        <v>3</v>
      </c>
    </row>
    <row r="19" spans="1:4">
      <c r="A19" s="494" t="s">
        <v>2587</v>
      </c>
      <c r="B19" s="481" t="s">
        <v>2588</v>
      </c>
      <c r="C19" s="481" t="str">
        <f t="shared" si="0"/>
        <v>2</v>
      </c>
      <c r="D19" s="481">
        <v>3</v>
      </c>
    </row>
    <row r="20" spans="1:4">
      <c r="A20" s="494" t="s">
        <v>2589</v>
      </c>
      <c r="B20" s="481" t="s">
        <v>2590</v>
      </c>
      <c r="C20" s="481" t="str">
        <f t="shared" si="0"/>
        <v>2</v>
      </c>
      <c r="D20" s="481">
        <v>3</v>
      </c>
    </row>
    <row r="21" spans="1:4">
      <c r="A21" s="494" t="s">
        <v>2591</v>
      </c>
      <c r="B21" s="481" t="s">
        <v>2592</v>
      </c>
      <c r="C21" s="481" t="str">
        <f t="shared" si="0"/>
        <v>2</v>
      </c>
      <c r="D21" s="481">
        <v>3</v>
      </c>
    </row>
    <row r="22" spans="1:4">
      <c r="A22" s="494" t="s">
        <v>2593</v>
      </c>
      <c r="B22" s="481" t="s">
        <v>2594</v>
      </c>
      <c r="C22" s="481" t="str">
        <f t="shared" si="0"/>
        <v>2</v>
      </c>
      <c r="D22" s="481">
        <v>3</v>
      </c>
    </row>
    <row r="23" spans="1:4">
      <c r="A23" s="494" t="s">
        <v>2595</v>
      </c>
      <c r="B23" s="481" t="s">
        <v>2596</v>
      </c>
      <c r="C23" s="481" t="str">
        <f t="shared" si="0"/>
        <v>2</v>
      </c>
      <c r="D23" s="481">
        <v>3</v>
      </c>
    </row>
    <row r="24" spans="1:4">
      <c r="A24" s="494" t="s">
        <v>2597</v>
      </c>
      <c r="B24" s="481" t="s">
        <v>2598</v>
      </c>
      <c r="C24" s="481" t="str">
        <f t="shared" si="0"/>
        <v>2</v>
      </c>
      <c r="D24" s="481">
        <v>3</v>
      </c>
    </row>
    <row r="25" spans="1:4">
      <c r="A25" s="494" t="s">
        <v>2599</v>
      </c>
      <c r="B25" s="481" t="s">
        <v>2600</v>
      </c>
      <c r="C25" s="481" t="str">
        <f t="shared" si="0"/>
        <v>2</v>
      </c>
      <c r="D25" s="481">
        <v>3</v>
      </c>
    </row>
    <row r="26" spans="1:4">
      <c r="A26" s="494" t="s">
        <v>2601</v>
      </c>
      <c r="B26" s="481" t="s">
        <v>2602</v>
      </c>
      <c r="C26" s="481" t="str">
        <f t="shared" si="0"/>
        <v>2</v>
      </c>
      <c r="D26" s="481">
        <v>3</v>
      </c>
    </row>
    <row r="27" spans="1:4">
      <c r="A27" s="494" t="s">
        <v>2603</v>
      </c>
      <c r="B27" s="481" t="s">
        <v>2604</v>
      </c>
      <c r="C27" s="481" t="str">
        <f t="shared" si="0"/>
        <v>2</v>
      </c>
      <c r="D27" s="481">
        <v>3</v>
      </c>
    </row>
    <row r="28" spans="1:4">
      <c r="A28" s="494" t="s">
        <v>2605</v>
      </c>
      <c r="B28" s="481" t="s">
        <v>2606</v>
      </c>
      <c r="C28" s="481" t="str">
        <f t="shared" si="0"/>
        <v>2</v>
      </c>
      <c r="D28" s="481">
        <v>3</v>
      </c>
    </row>
    <row r="29" spans="1:4">
      <c r="A29" s="494" t="s">
        <v>2607</v>
      </c>
      <c r="B29" s="481" t="s">
        <v>2608</v>
      </c>
      <c r="C29" s="481" t="str">
        <f t="shared" si="0"/>
        <v>2</v>
      </c>
      <c r="D29" s="481">
        <v>3</v>
      </c>
    </row>
    <row r="30" spans="1:4">
      <c r="A30" s="494" t="s">
        <v>2609</v>
      </c>
      <c r="B30" s="481" t="s">
        <v>2610</v>
      </c>
      <c r="C30" s="481" t="str">
        <f t="shared" si="0"/>
        <v>2</v>
      </c>
      <c r="D30" s="481">
        <v>3</v>
      </c>
    </row>
    <row r="31" spans="1:4">
      <c r="A31" s="494" t="s">
        <v>2611</v>
      </c>
      <c r="B31" s="481" t="s">
        <v>2612</v>
      </c>
      <c r="C31" s="481" t="str">
        <f t="shared" si="0"/>
        <v>2</v>
      </c>
      <c r="D31" s="481">
        <v>3</v>
      </c>
    </row>
    <row r="32" spans="1:4">
      <c r="A32" s="494" t="s">
        <v>2613</v>
      </c>
      <c r="B32" s="481" t="s">
        <v>2614</v>
      </c>
      <c r="C32" s="481" t="str">
        <f t="shared" si="0"/>
        <v>2</v>
      </c>
      <c r="D32" s="481">
        <v>3</v>
      </c>
    </row>
    <row r="33" spans="1:4">
      <c r="A33" s="494" t="s">
        <v>2615</v>
      </c>
      <c r="B33" s="481" t="s">
        <v>2616</v>
      </c>
      <c r="C33" s="481" t="str">
        <f t="shared" si="0"/>
        <v>2</v>
      </c>
      <c r="D33" s="481">
        <v>3</v>
      </c>
    </row>
    <row r="34" spans="1:4">
      <c r="A34" s="494" t="s">
        <v>2617</v>
      </c>
      <c r="B34" s="481" t="s">
        <v>2618</v>
      </c>
      <c r="C34" s="481" t="str">
        <f t="shared" si="0"/>
        <v>2</v>
      </c>
      <c r="D34" s="481">
        <v>3</v>
      </c>
    </row>
    <row r="35" spans="1:4">
      <c r="A35" s="494" t="s">
        <v>2619</v>
      </c>
      <c r="B35" s="481" t="s">
        <v>2620</v>
      </c>
      <c r="C35" s="481" t="str">
        <f t="shared" si="0"/>
        <v>2</v>
      </c>
      <c r="D35" s="481">
        <v>3</v>
      </c>
    </row>
    <row r="36" spans="1:4">
      <c r="A36" s="494" t="s">
        <v>2621</v>
      </c>
      <c r="B36" s="481" t="s">
        <v>2622</v>
      </c>
      <c r="C36" s="481" t="str">
        <f t="shared" si="0"/>
        <v>2</v>
      </c>
      <c r="D36" s="481">
        <v>3</v>
      </c>
    </row>
    <row r="37" spans="1:4">
      <c r="A37" s="494" t="s">
        <v>2623</v>
      </c>
      <c r="B37" s="481" t="s">
        <v>2624</v>
      </c>
      <c r="C37" s="481" t="str">
        <f t="shared" si="0"/>
        <v>2</v>
      </c>
      <c r="D37" s="481">
        <v>3</v>
      </c>
    </row>
    <row r="38" spans="1:4">
      <c r="A38" s="494" t="s">
        <v>2625</v>
      </c>
      <c r="B38" s="481" t="s">
        <v>2626</v>
      </c>
      <c r="C38" s="481" t="str">
        <f t="shared" si="0"/>
        <v>2</v>
      </c>
      <c r="D38" s="481">
        <v>3</v>
      </c>
    </row>
    <row r="39" spans="1:4">
      <c r="A39" s="494" t="s">
        <v>2627</v>
      </c>
      <c r="B39" s="481" t="s">
        <v>2628</v>
      </c>
      <c r="C39" s="481" t="str">
        <f t="shared" si="0"/>
        <v>3</v>
      </c>
      <c r="D39" s="481">
        <v>3</v>
      </c>
    </row>
    <row r="40" spans="1:4">
      <c r="A40" s="494" t="s">
        <v>2629</v>
      </c>
      <c r="B40" s="481" t="s">
        <v>2630</v>
      </c>
      <c r="C40" s="481" t="str">
        <f t="shared" si="0"/>
        <v>3</v>
      </c>
      <c r="D40" s="481">
        <v>3</v>
      </c>
    </row>
    <row r="41" spans="1:4">
      <c r="A41" s="494" t="s">
        <v>2631</v>
      </c>
      <c r="B41" s="481" t="s">
        <v>2632</v>
      </c>
      <c r="C41" s="481" t="str">
        <f t="shared" si="0"/>
        <v>3</v>
      </c>
      <c r="D41" s="481">
        <v>3</v>
      </c>
    </row>
    <row r="42" spans="1:4">
      <c r="A42" s="494" t="s">
        <v>2633</v>
      </c>
      <c r="B42" s="481" t="s">
        <v>2634</v>
      </c>
      <c r="C42" s="481" t="str">
        <f t="shared" si="0"/>
        <v>3</v>
      </c>
      <c r="D42" s="481">
        <v>3</v>
      </c>
    </row>
    <row r="43" spans="1:4">
      <c r="A43" s="494" t="s">
        <v>2635</v>
      </c>
      <c r="B43" s="481" t="s">
        <v>2636</v>
      </c>
      <c r="C43" s="481" t="str">
        <f t="shared" si="0"/>
        <v>3</v>
      </c>
      <c r="D43" s="481">
        <v>3</v>
      </c>
    </row>
    <row r="44" spans="1:4">
      <c r="A44" s="494" t="s">
        <v>2637</v>
      </c>
      <c r="B44" s="481" t="s">
        <v>2638</v>
      </c>
      <c r="C44" s="481" t="str">
        <f t="shared" si="0"/>
        <v>3</v>
      </c>
      <c r="D44" s="481">
        <v>3</v>
      </c>
    </row>
    <row r="45" spans="1:4">
      <c r="A45" s="494" t="s">
        <v>2639</v>
      </c>
      <c r="B45" s="481" t="s">
        <v>2640</v>
      </c>
      <c r="C45" s="481" t="str">
        <f t="shared" si="0"/>
        <v>3</v>
      </c>
      <c r="D45" s="481">
        <v>3</v>
      </c>
    </row>
    <row r="46" spans="1:4">
      <c r="A46" s="494" t="s">
        <v>2641</v>
      </c>
      <c r="B46" s="481" t="s">
        <v>2642</v>
      </c>
      <c r="C46" s="481" t="str">
        <f t="shared" si="0"/>
        <v>3</v>
      </c>
      <c r="D46" s="481">
        <v>3</v>
      </c>
    </row>
    <row r="47" spans="1:4">
      <c r="A47" s="494" t="s">
        <v>2643</v>
      </c>
      <c r="B47" s="481" t="s">
        <v>2644</v>
      </c>
      <c r="C47" s="481" t="str">
        <f t="shared" si="0"/>
        <v>3</v>
      </c>
      <c r="D47" s="481">
        <v>3</v>
      </c>
    </row>
    <row r="48" spans="1:4">
      <c r="A48" s="494" t="s">
        <v>2645</v>
      </c>
      <c r="B48" s="481" t="s">
        <v>2646</v>
      </c>
      <c r="C48" s="481" t="str">
        <f t="shared" si="0"/>
        <v>3</v>
      </c>
      <c r="D48" s="481">
        <v>3</v>
      </c>
    </row>
    <row r="49" spans="1:4">
      <c r="A49" s="494" t="s">
        <v>2647</v>
      </c>
      <c r="B49" s="481" t="s">
        <v>2648</v>
      </c>
      <c r="C49" s="481" t="str">
        <f t="shared" si="0"/>
        <v>3</v>
      </c>
      <c r="D49" s="481">
        <v>3</v>
      </c>
    </row>
    <row r="50" spans="1:4">
      <c r="A50" s="494" t="s">
        <v>2649</v>
      </c>
      <c r="B50" s="481" t="s">
        <v>2650</v>
      </c>
      <c r="C50" s="481" t="str">
        <f t="shared" si="0"/>
        <v>3</v>
      </c>
      <c r="D50" s="481">
        <v>3</v>
      </c>
    </row>
    <row r="51" spans="1:4">
      <c r="A51" s="494" t="s">
        <v>2651</v>
      </c>
      <c r="B51" s="481" t="s">
        <v>2652</v>
      </c>
      <c r="C51" s="481" t="str">
        <f t="shared" si="0"/>
        <v>3</v>
      </c>
      <c r="D51" s="481">
        <v>3</v>
      </c>
    </row>
    <row r="52" spans="1:4">
      <c r="A52" s="494" t="s">
        <v>2653</v>
      </c>
      <c r="B52" s="481" t="s">
        <v>2654</v>
      </c>
      <c r="C52" s="481" t="str">
        <f t="shared" si="0"/>
        <v>3</v>
      </c>
      <c r="D52" s="481">
        <v>3</v>
      </c>
    </row>
    <row r="53" spans="1:4">
      <c r="A53" s="494" t="s">
        <v>2655</v>
      </c>
      <c r="B53" s="481" t="s">
        <v>2656</v>
      </c>
      <c r="C53" s="481" t="str">
        <f t="shared" si="0"/>
        <v>3</v>
      </c>
      <c r="D53" s="481">
        <v>3</v>
      </c>
    </row>
    <row r="54" spans="1:4">
      <c r="A54" s="494" t="s">
        <v>2657</v>
      </c>
      <c r="B54" s="481" t="s">
        <v>2658</v>
      </c>
      <c r="C54" s="481" t="str">
        <f t="shared" si="0"/>
        <v>3</v>
      </c>
      <c r="D54" s="481">
        <v>3</v>
      </c>
    </row>
    <row r="55" spans="1:4">
      <c r="A55" s="494" t="s">
        <v>2659</v>
      </c>
      <c r="B55" s="481" t="s">
        <v>2660</v>
      </c>
      <c r="C55" s="481" t="str">
        <f t="shared" si="0"/>
        <v>3</v>
      </c>
      <c r="D55" s="481">
        <v>3</v>
      </c>
    </row>
    <row r="56" spans="1:4">
      <c r="A56" s="494" t="s">
        <v>2661</v>
      </c>
      <c r="B56" s="481" t="s">
        <v>2662</v>
      </c>
      <c r="C56" s="481" t="str">
        <f t="shared" si="0"/>
        <v>3</v>
      </c>
      <c r="D56" s="481">
        <v>3</v>
      </c>
    </row>
    <row r="57" spans="1:4">
      <c r="A57" s="494" t="s">
        <v>2663</v>
      </c>
      <c r="B57" s="481" t="s">
        <v>2664</v>
      </c>
      <c r="C57" s="481" t="str">
        <f t="shared" si="0"/>
        <v>3</v>
      </c>
      <c r="D57" s="481">
        <v>3</v>
      </c>
    </row>
    <row r="58" spans="1:4">
      <c r="A58" s="494" t="s">
        <v>2665</v>
      </c>
      <c r="B58" s="481" t="s">
        <v>2666</v>
      </c>
      <c r="C58" s="481" t="str">
        <f t="shared" si="0"/>
        <v>3</v>
      </c>
      <c r="D58" s="481">
        <v>3</v>
      </c>
    </row>
    <row r="59" spans="1:4">
      <c r="A59" s="494" t="s">
        <v>2667</v>
      </c>
      <c r="B59" s="481" t="s">
        <v>2668</v>
      </c>
      <c r="C59" s="481" t="str">
        <f t="shared" si="0"/>
        <v>3</v>
      </c>
      <c r="D59" s="481">
        <v>3</v>
      </c>
    </row>
    <row r="60" spans="1:4">
      <c r="A60" s="494" t="s">
        <v>2669</v>
      </c>
      <c r="B60" s="481" t="s">
        <v>2670</v>
      </c>
      <c r="C60" s="481" t="str">
        <f t="shared" si="0"/>
        <v>3</v>
      </c>
      <c r="D60" s="481">
        <v>3</v>
      </c>
    </row>
    <row r="61" spans="1:4">
      <c r="A61" s="494" t="s">
        <v>2671</v>
      </c>
      <c r="B61" s="481" t="s">
        <v>2672</v>
      </c>
      <c r="C61" s="481" t="str">
        <f t="shared" si="0"/>
        <v>3</v>
      </c>
      <c r="D61" s="481">
        <v>3</v>
      </c>
    </row>
    <row r="62" spans="1:4">
      <c r="A62" s="494" t="s">
        <v>2673</v>
      </c>
      <c r="B62" s="481" t="s">
        <v>2674</v>
      </c>
      <c r="C62" s="481" t="str">
        <f t="shared" si="0"/>
        <v>3</v>
      </c>
      <c r="D62" s="481">
        <v>3</v>
      </c>
    </row>
    <row r="63" spans="1:4">
      <c r="A63" s="494" t="s">
        <v>2675</v>
      </c>
      <c r="B63" s="481" t="s">
        <v>2676</v>
      </c>
      <c r="C63" s="481" t="str">
        <f t="shared" si="0"/>
        <v>3</v>
      </c>
      <c r="D63" s="481">
        <v>3</v>
      </c>
    </row>
    <row r="64" spans="1:4">
      <c r="A64" s="494" t="s">
        <v>2677</v>
      </c>
      <c r="B64" s="481" t="s">
        <v>2678</v>
      </c>
      <c r="C64" s="481" t="str">
        <f t="shared" si="0"/>
        <v>3</v>
      </c>
      <c r="D64" s="481">
        <v>3</v>
      </c>
    </row>
    <row r="65" spans="1:4">
      <c r="A65" s="494" t="s">
        <v>2679</v>
      </c>
      <c r="B65" s="481" t="s">
        <v>2680</v>
      </c>
      <c r="C65" s="481" t="str">
        <f t="shared" si="0"/>
        <v>3</v>
      </c>
      <c r="D65" s="481">
        <v>3</v>
      </c>
    </row>
    <row r="66" spans="1:4">
      <c r="A66" s="494" t="s">
        <v>2681</v>
      </c>
      <c r="B66" s="481" t="s">
        <v>2682</v>
      </c>
      <c r="C66" s="481" t="str">
        <f t="shared" si="0"/>
        <v>3</v>
      </c>
      <c r="D66" s="481">
        <v>3</v>
      </c>
    </row>
    <row r="67" spans="1:4">
      <c r="A67" s="494" t="s">
        <v>2683</v>
      </c>
      <c r="B67" s="481" t="s">
        <v>2684</v>
      </c>
      <c r="C67" s="481" t="str">
        <f t="shared" si="0"/>
        <v>3</v>
      </c>
      <c r="D67" s="481">
        <v>3</v>
      </c>
    </row>
    <row r="68" spans="1:4">
      <c r="A68" s="494" t="s">
        <v>2685</v>
      </c>
      <c r="B68" s="481" t="s">
        <v>2686</v>
      </c>
      <c r="C68" s="481" t="str">
        <f t="shared" ref="C68:C131" si="1">MID(A68,3,1)</f>
        <v>3</v>
      </c>
      <c r="D68" s="481">
        <v>3</v>
      </c>
    </row>
    <row r="69" spans="1:4">
      <c r="A69" s="494" t="s">
        <v>2687</v>
      </c>
      <c r="B69" s="481" t="s">
        <v>2688</v>
      </c>
      <c r="C69" s="481" t="str">
        <f t="shared" si="1"/>
        <v>3</v>
      </c>
      <c r="D69" s="481">
        <v>3</v>
      </c>
    </row>
    <row r="70" spans="1:4">
      <c r="A70" s="494" t="s">
        <v>2689</v>
      </c>
      <c r="B70" s="481" t="s">
        <v>2690</v>
      </c>
      <c r="C70" s="481" t="str">
        <f t="shared" si="1"/>
        <v>3</v>
      </c>
      <c r="D70" s="481">
        <v>3</v>
      </c>
    </row>
    <row r="71" spans="1:4">
      <c r="A71" s="494" t="s">
        <v>2691</v>
      </c>
      <c r="B71" s="481" t="s">
        <v>2692</v>
      </c>
      <c r="C71" s="481" t="str">
        <f t="shared" si="1"/>
        <v>3</v>
      </c>
      <c r="D71" s="481">
        <v>3</v>
      </c>
    </row>
    <row r="72" spans="1:4">
      <c r="A72" s="494" t="s">
        <v>2693</v>
      </c>
      <c r="B72" s="481" t="s">
        <v>2694</v>
      </c>
      <c r="C72" s="481" t="str">
        <f t="shared" si="1"/>
        <v>3</v>
      </c>
      <c r="D72" s="481">
        <v>3</v>
      </c>
    </row>
    <row r="73" spans="1:4">
      <c r="A73" s="494" t="s">
        <v>2695</v>
      </c>
      <c r="B73" s="481" t="s">
        <v>2696</v>
      </c>
      <c r="C73" s="481" t="str">
        <f t="shared" si="1"/>
        <v>3</v>
      </c>
      <c r="D73" s="481">
        <v>3</v>
      </c>
    </row>
    <row r="74" spans="1:4">
      <c r="A74" s="494" t="s">
        <v>2697</v>
      </c>
      <c r="B74" s="481" t="s">
        <v>2698</v>
      </c>
      <c r="C74" s="481" t="str">
        <f t="shared" si="1"/>
        <v>3</v>
      </c>
      <c r="D74" s="481">
        <v>3</v>
      </c>
    </row>
    <row r="75" spans="1:4">
      <c r="A75" s="494" t="s">
        <v>2699</v>
      </c>
      <c r="B75" s="481" t="s">
        <v>2700</v>
      </c>
      <c r="C75" s="481" t="str">
        <f t="shared" si="1"/>
        <v>3</v>
      </c>
      <c r="D75" s="481">
        <v>3</v>
      </c>
    </row>
    <row r="76" spans="1:4">
      <c r="A76" s="494" t="s">
        <v>2701</v>
      </c>
      <c r="B76" s="481" t="s">
        <v>2702</v>
      </c>
      <c r="C76" s="481" t="str">
        <f t="shared" si="1"/>
        <v>3</v>
      </c>
      <c r="D76" s="481">
        <v>3</v>
      </c>
    </row>
    <row r="77" spans="1:4">
      <c r="A77" s="494" t="s">
        <v>2703</v>
      </c>
      <c r="B77" s="481" t="s">
        <v>2704</v>
      </c>
      <c r="C77" s="481" t="str">
        <f t="shared" si="1"/>
        <v>3</v>
      </c>
      <c r="D77" s="481">
        <v>3</v>
      </c>
    </row>
    <row r="78" spans="1:4">
      <c r="A78" s="494" t="s">
        <v>2705</v>
      </c>
      <c r="B78" s="481" t="s">
        <v>2706</v>
      </c>
      <c r="C78" s="481" t="str">
        <f t="shared" si="1"/>
        <v>3</v>
      </c>
      <c r="D78" s="481">
        <v>3</v>
      </c>
    </row>
    <row r="79" spans="1:4">
      <c r="A79" s="494" t="s">
        <v>2707</v>
      </c>
      <c r="B79" s="481" t="s">
        <v>2708</v>
      </c>
      <c r="C79" s="481" t="str">
        <f t="shared" si="1"/>
        <v>3</v>
      </c>
      <c r="D79" s="481">
        <v>3</v>
      </c>
    </row>
    <row r="80" spans="1:4">
      <c r="A80" s="494" t="s">
        <v>2709</v>
      </c>
      <c r="B80" s="481" t="s">
        <v>2710</v>
      </c>
      <c r="C80" s="481" t="str">
        <f t="shared" si="1"/>
        <v>3</v>
      </c>
      <c r="D80" s="481">
        <v>3</v>
      </c>
    </row>
    <row r="81" spans="1:4">
      <c r="A81" s="494" t="s">
        <v>2711</v>
      </c>
      <c r="B81" s="481" t="s">
        <v>2712</v>
      </c>
      <c r="C81" s="481" t="str">
        <f t="shared" si="1"/>
        <v>3</v>
      </c>
      <c r="D81" s="481">
        <v>3</v>
      </c>
    </row>
    <row r="82" spans="1:4">
      <c r="A82" s="494" t="s">
        <v>2713</v>
      </c>
      <c r="B82" s="481" t="s">
        <v>2714</v>
      </c>
      <c r="C82" s="481" t="str">
        <f t="shared" si="1"/>
        <v>3</v>
      </c>
      <c r="D82" s="481">
        <v>3</v>
      </c>
    </row>
    <row r="83" spans="1:4">
      <c r="A83" s="494" t="s">
        <v>2715</v>
      </c>
      <c r="B83" s="481" t="s">
        <v>2716</v>
      </c>
      <c r="C83" s="481" t="str">
        <f t="shared" si="1"/>
        <v>3</v>
      </c>
      <c r="D83" s="481">
        <v>3</v>
      </c>
    </row>
    <row r="84" spans="1:4">
      <c r="A84" s="494" t="s">
        <v>2717</v>
      </c>
      <c r="B84" s="481" t="s">
        <v>2718</v>
      </c>
      <c r="C84" s="481" t="str">
        <f t="shared" si="1"/>
        <v>3</v>
      </c>
      <c r="D84" s="481">
        <v>3</v>
      </c>
    </row>
    <row r="85" spans="1:4">
      <c r="A85" s="494" t="s">
        <v>2719</v>
      </c>
      <c r="B85" s="481" t="s">
        <v>2720</v>
      </c>
      <c r="C85" s="481" t="str">
        <f t="shared" si="1"/>
        <v>3</v>
      </c>
      <c r="D85" s="481">
        <v>3</v>
      </c>
    </row>
    <row r="86" spans="1:4">
      <c r="A86" s="494" t="s">
        <v>2721</v>
      </c>
      <c r="B86" s="481" t="s">
        <v>2722</v>
      </c>
      <c r="C86" s="481" t="str">
        <f t="shared" si="1"/>
        <v>3</v>
      </c>
      <c r="D86" s="481">
        <v>3</v>
      </c>
    </row>
    <row r="87" spans="1:4">
      <c r="A87" s="494" t="s">
        <v>2723</v>
      </c>
      <c r="B87" s="481" t="s">
        <v>2724</v>
      </c>
      <c r="C87" s="481" t="str">
        <f t="shared" si="1"/>
        <v>3</v>
      </c>
      <c r="D87" s="481">
        <v>3</v>
      </c>
    </row>
    <row r="88" spans="1:4">
      <c r="A88" s="494" t="s">
        <v>2725</v>
      </c>
      <c r="B88" s="481" t="s">
        <v>2726</v>
      </c>
      <c r="C88" s="481" t="str">
        <f t="shared" si="1"/>
        <v>3</v>
      </c>
      <c r="D88" s="481">
        <v>3</v>
      </c>
    </row>
    <row r="89" spans="1:4">
      <c r="A89" s="494" t="s">
        <v>2727</v>
      </c>
      <c r="B89" s="481" t="s">
        <v>2728</v>
      </c>
      <c r="C89" s="481" t="str">
        <f t="shared" si="1"/>
        <v>3</v>
      </c>
      <c r="D89" s="481">
        <v>3</v>
      </c>
    </row>
    <row r="90" spans="1:4">
      <c r="A90" s="494" t="s">
        <v>2729</v>
      </c>
      <c r="B90" s="481" t="s">
        <v>2730</v>
      </c>
      <c r="C90" s="481" t="str">
        <f t="shared" si="1"/>
        <v>3</v>
      </c>
      <c r="D90" s="481">
        <v>3</v>
      </c>
    </row>
    <row r="91" spans="1:4">
      <c r="A91" s="494" t="s">
        <v>2731</v>
      </c>
      <c r="B91" s="481" t="s">
        <v>2732</v>
      </c>
      <c r="C91" s="481" t="str">
        <f t="shared" si="1"/>
        <v>3</v>
      </c>
      <c r="D91" s="481">
        <v>3</v>
      </c>
    </row>
    <row r="92" spans="1:4">
      <c r="A92" s="494" t="s">
        <v>2733</v>
      </c>
      <c r="B92" s="481" t="s">
        <v>2734</v>
      </c>
      <c r="C92" s="481" t="str">
        <f t="shared" si="1"/>
        <v>3</v>
      </c>
      <c r="D92" s="481">
        <v>3</v>
      </c>
    </row>
    <row r="93" spans="1:4">
      <c r="A93" s="494" t="s">
        <v>2735</v>
      </c>
      <c r="B93" s="481" t="s">
        <v>2736</v>
      </c>
      <c r="C93" s="481" t="str">
        <f t="shared" si="1"/>
        <v>3</v>
      </c>
      <c r="D93" s="481">
        <v>3</v>
      </c>
    </row>
    <row r="94" spans="1:4">
      <c r="A94" s="494" t="s">
        <v>2737</v>
      </c>
      <c r="B94" s="481" t="s">
        <v>2738</v>
      </c>
      <c r="C94" s="481" t="str">
        <f t="shared" si="1"/>
        <v>3</v>
      </c>
      <c r="D94" s="481">
        <v>3</v>
      </c>
    </row>
    <row r="95" spans="1:4">
      <c r="A95" s="494" t="s">
        <v>2739</v>
      </c>
      <c r="B95" s="481" t="s">
        <v>2740</v>
      </c>
      <c r="C95" s="481" t="str">
        <f t="shared" si="1"/>
        <v>3</v>
      </c>
      <c r="D95" s="481">
        <v>3</v>
      </c>
    </row>
    <row r="96" spans="1:4">
      <c r="A96" s="494" t="s">
        <v>2741</v>
      </c>
      <c r="B96" s="481" t="s">
        <v>2742</v>
      </c>
      <c r="C96" s="481" t="str">
        <f t="shared" si="1"/>
        <v>3</v>
      </c>
      <c r="D96" s="481">
        <v>3</v>
      </c>
    </row>
    <row r="97" spans="1:4">
      <c r="A97" s="494" t="s">
        <v>2743</v>
      </c>
      <c r="B97" s="481" t="s">
        <v>2744</v>
      </c>
      <c r="C97" s="481" t="str">
        <f t="shared" si="1"/>
        <v>3</v>
      </c>
      <c r="D97" s="481">
        <v>3</v>
      </c>
    </row>
    <row r="98" spans="1:4">
      <c r="A98" s="494" t="s">
        <v>2745</v>
      </c>
      <c r="B98" s="481" t="s">
        <v>2746</v>
      </c>
      <c r="C98" s="481" t="str">
        <f t="shared" si="1"/>
        <v>3</v>
      </c>
      <c r="D98" s="481">
        <v>3</v>
      </c>
    </row>
    <row r="99" spans="1:4">
      <c r="A99" s="494" t="s">
        <v>2747</v>
      </c>
      <c r="B99" s="481" t="s">
        <v>2748</v>
      </c>
      <c r="C99" s="481" t="str">
        <f t="shared" si="1"/>
        <v>3</v>
      </c>
      <c r="D99" s="481">
        <v>3</v>
      </c>
    </row>
    <row r="100" spans="1:4">
      <c r="A100" s="494" t="s">
        <v>2749</v>
      </c>
      <c r="B100" s="481" t="s">
        <v>2750</v>
      </c>
      <c r="C100" s="481" t="str">
        <f t="shared" si="1"/>
        <v>3</v>
      </c>
      <c r="D100" s="481">
        <v>3</v>
      </c>
    </row>
    <row r="101" spans="1:4">
      <c r="A101" s="494" t="s">
        <v>2751</v>
      </c>
      <c r="B101" s="481" t="s">
        <v>2752</v>
      </c>
      <c r="C101" s="481" t="str">
        <f t="shared" si="1"/>
        <v>3</v>
      </c>
      <c r="D101" s="481">
        <v>3</v>
      </c>
    </row>
    <row r="102" spans="1:4">
      <c r="A102" s="494" t="s">
        <v>2753</v>
      </c>
      <c r="B102" s="481" t="s">
        <v>2754</v>
      </c>
      <c r="C102" s="481" t="str">
        <f t="shared" si="1"/>
        <v>3</v>
      </c>
      <c r="D102" s="481">
        <v>3</v>
      </c>
    </row>
    <row r="103" spans="1:4">
      <c r="A103" s="494" t="s">
        <v>2755</v>
      </c>
      <c r="B103" s="481" t="s">
        <v>2756</v>
      </c>
      <c r="C103" s="481" t="str">
        <f t="shared" si="1"/>
        <v>3</v>
      </c>
      <c r="D103" s="481">
        <v>3</v>
      </c>
    </row>
    <row r="104" spans="1:4">
      <c r="A104" s="494" t="s">
        <v>2757</v>
      </c>
      <c r="B104" s="481" t="s">
        <v>2758</v>
      </c>
      <c r="C104" s="481" t="str">
        <f t="shared" si="1"/>
        <v>3</v>
      </c>
      <c r="D104" s="481">
        <v>3</v>
      </c>
    </row>
    <row r="105" spans="1:4">
      <c r="A105" s="494" t="s">
        <v>2759</v>
      </c>
      <c r="B105" s="481" t="s">
        <v>2760</v>
      </c>
      <c r="C105" s="481" t="str">
        <f t="shared" si="1"/>
        <v>3</v>
      </c>
      <c r="D105" s="481">
        <v>3</v>
      </c>
    </row>
    <row r="106" spans="1:4">
      <c r="A106" s="494" t="s">
        <v>2761</v>
      </c>
      <c r="B106" s="481" t="s">
        <v>2762</v>
      </c>
      <c r="C106" s="481" t="str">
        <f t="shared" si="1"/>
        <v>3</v>
      </c>
      <c r="D106" s="481">
        <v>3</v>
      </c>
    </row>
    <row r="107" spans="1:4">
      <c r="A107" s="494" t="s">
        <v>2763</v>
      </c>
      <c r="B107" s="481" t="s">
        <v>2764</v>
      </c>
      <c r="C107" s="481" t="str">
        <f t="shared" si="1"/>
        <v>3</v>
      </c>
      <c r="D107" s="481">
        <v>3</v>
      </c>
    </row>
    <row r="108" spans="1:4">
      <c r="A108" s="494" t="s">
        <v>2765</v>
      </c>
      <c r="B108" s="481" t="s">
        <v>2766</v>
      </c>
      <c r="C108" s="481" t="str">
        <f t="shared" si="1"/>
        <v>3</v>
      </c>
      <c r="D108" s="481">
        <v>3</v>
      </c>
    </row>
    <row r="109" spans="1:4">
      <c r="A109" s="494" t="s">
        <v>2767</v>
      </c>
      <c r="B109" s="481" t="s">
        <v>2768</v>
      </c>
      <c r="C109" s="481" t="str">
        <f t="shared" si="1"/>
        <v>3</v>
      </c>
      <c r="D109" s="481">
        <v>3</v>
      </c>
    </row>
    <row r="110" spans="1:4">
      <c r="A110" s="494" t="s">
        <v>2769</v>
      </c>
      <c r="B110" s="481" t="s">
        <v>2770</v>
      </c>
      <c r="C110" s="481" t="str">
        <f t="shared" si="1"/>
        <v>3</v>
      </c>
      <c r="D110" s="481">
        <v>3</v>
      </c>
    </row>
    <row r="111" spans="1:4">
      <c r="A111" s="494" t="s">
        <v>2771</v>
      </c>
      <c r="B111" s="481" t="s">
        <v>2772</v>
      </c>
      <c r="C111" s="481" t="str">
        <f t="shared" si="1"/>
        <v>3</v>
      </c>
      <c r="D111" s="481">
        <v>3</v>
      </c>
    </row>
    <row r="112" spans="1:4">
      <c r="A112" s="494" t="s">
        <v>2773</v>
      </c>
      <c r="B112" s="481" t="s">
        <v>2774</v>
      </c>
      <c r="C112" s="481" t="str">
        <f t="shared" si="1"/>
        <v>3</v>
      </c>
      <c r="D112" s="481">
        <v>3</v>
      </c>
    </row>
    <row r="113" spans="1:4">
      <c r="A113" s="494" t="s">
        <v>2775</v>
      </c>
      <c r="B113" s="481" t="s">
        <v>2776</v>
      </c>
      <c r="C113" s="481" t="str">
        <f t="shared" si="1"/>
        <v>3</v>
      </c>
      <c r="D113" s="481">
        <v>3</v>
      </c>
    </row>
    <row r="114" spans="1:4">
      <c r="A114" s="494" t="s">
        <v>2777</v>
      </c>
      <c r="B114" s="481" t="s">
        <v>2778</v>
      </c>
      <c r="C114" s="481" t="str">
        <f t="shared" si="1"/>
        <v>3</v>
      </c>
      <c r="D114" s="481">
        <v>3</v>
      </c>
    </row>
    <row r="115" spans="1:4">
      <c r="A115" s="494" t="s">
        <v>2779</v>
      </c>
      <c r="B115" s="481" t="s">
        <v>2780</v>
      </c>
      <c r="C115" s="481" t="str">
        <f t="shared" si="1"/>
        <v>3</v>
      </c>
      <c r="D115" s="481">
        <v>3</v>
      </c>
    </row>
    <row r="116" spans="1:4">
      <c r="A116" s="494" t="s">
        <v>2781</v>
      </c>
      <c r="B116" s="481" t="s">
        <v>2782</v>
      </c>
      <c r="C116" s="481" t="str">
        <f t="shared" si="1"/>
        <v>3</v>
      </c>
      <c r="D116" s="481">
        <v>3</v>
      </c>
    </row>
    <row r="117" spans="1:4">
      <c r="A117" s="494" t="s">
        <v>2783</v>
      </c>
      <c r="B117" s="481" t="s">
        <v>2784</v>
      </c>
      <c r="C117" s="481" t="str">
        <f t="shared" si="1"/>
        <v>3</v>
      </c>
      <c r="D117" s="481">
        <v>3</v>
      </c>
    </row>
    <row r="118" spans="1:4">
      <c r="A118" s="494" t="s">
        <v>2785</v>
      </c>
      <c r="B118" s="481" t="s">
        <v>2786</v>
      </c>
      <c r="C118" s="481" t="str">
        <f t="shared" si="1"/>
        <v>3</v>
      </c>
      <c r="D118" s="481">
        <v>3</v>
      </c>
    </row>
    <row r="119" spans="1:4">
      <c r="A119" s="494" t="s">
        <v>2787</v>
      </c>
      <c r="B119" s="481" t="s">
        <v>2788</v>
      </c>
      <c r="C119" s="481" t="str">
        <f t="shared" si="1"/>
        <v>3</v>
      </c>
      <c r="D119" s="481">
        <v>3</v>
      </c>
    </row>
    <row r="120" spans="1:4">
      <c r="A120" s="494" t="s">
        <v>2789</v>
      </c>
      <c r="B120" s="481" t="s">
        <v>2790</v>
      </c>
      <c r="C120" s="481" t="str">
        <f t="shared" si="1"/>
        <v>3</v>
      </c>
      <c r="D120" s="481">
        <v>3</v>
      </c>
    </row>
    <row r="121" spans="1:4">
      <c r="A121" s="494" t="s">
        <v>2791</v>
      </c>
      <c r="B121" s="481" t="s">
        <v>2792</v>
      </c>
      <c r="C121" s="481" t="str">
        <f t="shared" si="1"/>
        <v>3</v>
      </c>
      <c r="D121" s="481">
        <v>3</v>
      </c>
    </row>
    <row r="122" spans="1:4">
      <c r="A122" s="494" t="s">
        <v>2793</v>
      </c>
      <c r="B122" s="481" t="s">
        <v>2794</v>
      </c>
      <c r="C122" s="481" t="str">
        <f t="shared" si="1"/>
        <v>3</v>
      </c>
      <c r="D122" s="481">
        <v>3</v>
      </c>
    </row>
    <row r="123" spans="1:4">
      <c r="A123" s="494" t="s">
        <v>2795</v>
      </c>
      <c r="B123" s="481" t="s">
        <v>2796</v>
      </c>
      <c r="C123" s="481" t="str">
        <f t="shared" si="1"/>
        <v>3</v>
      </c>
      <c r="D123" s="481">
        <v>3</v>
      </c>
    </row>
    <row r="124" spans="1:4">
      <c r="A124" s="494" t="s">
        <v>2797</v>
      </c>
      <c r="B124" s="481" t="s">
        <v>2798</v>
      </c>
      <c r="C124" s="481" t="str">
        <f t="shared" si="1"/>
        <v>3</v>
      </c>
      <c r="D124" s="481">
        <v>3</v>
      </c>
    </row>
    <row r="125" spans="1:4">
      <c r="A125" s="494" t="s">
        <v>2799</v>
      </c>
      <c r="B125" s="481" t="s">
        <v>2800</v>
      </c>
      <c r="C125" s="481" t="str">
        <f t="shared" si="1"/>
        <v>3</v>
      </c>
      <c r="D125" s="481">
        <v>3</v>
      </c>
    </row>
    <row r="126" spans="1:4">
      <c r="A126" s="494" t="s">
        <v>2801</v>
      </c>
      <c r="B126" s="481" t="s">
        <v>2802</v>
      </c>
      <c r="C126" s="481" t="str">
        <f t="shared" si="1"/>
        <v>3</v>
      </c>
      <c r="D126" s="481">
        <v>3</v>
      </c>
    </row>
    <row r="127" spans="1:4">
      <c r="A127" s="494" t="s">
        <v>2803</v>
      </c>
      <c r="B127" s="481" t="s">
        <v>2804</v>
      </c>
      <c r="C127" s="481" t="str">
        <f t="shared" si="1"/>
        <v>3</v>
      </c>
      <c r="D127" s="481">
        <v>3</v>
      </c>
    </row>
    <row r="128" spans="1:4">
      <c r="A128" s="494" t="s">
        <v>2805</v>
      </c>
      <c r="B128" s="481" t="s">
        <v>2806</v>
      </c>
      <c r="C128" s="481" t="str">
        <f t="shared" si="1"/>
        <v>3</v>
      </c>
      <c r="D128" s="481">
        <v>3</v>
      </c>
    </row>
    <row r="129" spans="1:4">
      <c r="A129" s="494" t="s">
        <v>2807</v>
      </c>
      <c r="B129" s="481" t="s">
        <v>2808</v>
      </c>
      <c r="C129" s="481" t="str">
        <f t="shared" si="1"/>
        <v>3</v>
      </c>
      <c r="D129" s="481">
        <v>3</v>
      </c>
    </row>
    <row r="130" spans="1:4">
      <c r="A130" s="494" t="s">
        <v>2809</v>
      </c>
      <c r="B130" s="481" t="s">
        <v>2810</v>
      </c>
      <c r="C130" s="481" t="str">
        <f t="shared" si="1"/>
        <v>3</v>
      </c>
      <c r="D130" s="481">
        <v>3</v>
      </c>
    </row>
    <row r="131" spans="1:4">
      <c r="A131" s="494" t="s">
        <v>2811</v>
      </c>
      <c r="B131" s="481" t="s">
        <v>2812</v>
      </c>
      <c r="C131" s="481" t="str">
        <f t="shared" si="1"/>
        <v>3</v>
      </c>
      <c r="D131" s="481">
        <v>3</v>
      </c>
    </row>
    <row r="132" spans="1:4">
      <c r="A132" s="494" t="s">
        <v>2813</v>
      </c>
      <c r="B132" s="481" t="s">
        <v>2814</v>
      </c>
      <c r="C132" s="481" t="str">
        <f t="shared" ref="C132:C195" si="2">MID(A132,3,1)</f>
        <v>3</v>
      </c>
      <c r="D132" s="481">
        <v>3</v>
      </c>
    </row>
    <row r="133" spans="1:4">
      <c r="A133" s="494" t="s">
        <v>2815</v>
      </c>
      <c r="B133" s="481" t="s">
        <v>2816</v>
      </c>
      <c r="C133" s="481" t="str">
        <f t="shared" si="2"/>
        <v>3</v>
      </c>
      <c r="D133" s="481">
        <v>3</v>
      </c>
    </row>
    <row r="134" spans="1:4">
      <c r="A134" s="494" t="s">
        <v>2817</v>
      </c>
      <c r="B134" s="481" t="s">
        <v>2818</v>
      </c>
      <c r="C134" s="481" t="str">
        <f t="shared" si="2"/>
        <v>3</v>
      </c>
      <c r="D134" s="481">
        <v>3</v>
      </c>
    </row>
    <row r="135" spans="1:4">
      <c r="A135" s="494" t="s">
        <v>2819</v>
      </c>
      <c r="B135" s="481" t="s">
        <v>2820</v>
      </c>
      <c r="C135" s="481" t="str">
        <f t="shared" si="2"/>
        <v>3</v>
      </c>
      <c r="D135" s="481">
        <v>3</v>
      </c>
    </row>
    <row r="136" spans="1:4">
      <c r="A136" s="494" t="s">
        <v>2821</v>
      </c>
      <c r="B136" s="481" t="s">
        <v>2822</v>
      </c>
      <c r="C136" s="481" t="str">
        <f t="shared" si="2"/>
        <v>3</v>
      </c>
      <c r="D136" s="481">
        <v>3</v>
      </c>
    </row>
    <row r="137" spans="1:4">
      <c r="A137" s="494" t="s">
        <v>2823</v>
      </c>
      <c r="B137" s="481" t="s">
        <v>2824</v>
      </c>
      <c r="C137" s="481" t="str">
        <f t="shared" si="2"/>
        <v>3</v>
      </c>
      <c r="D137" s="481">
        <v>3</v>
      </c>
    </row>
    <row r="138" spans="1:4">
      <c r="A138" s="494" t="s">
        <v>2825</v>
      </c>
      <c r="B138" s="481" t="s">
        <v>2826</v>
      </c>
      <c r="C138" s="481" t="str">
        <f t="shared" si="2"/>
        <v>3</v>
      </c>
      <c r="D138" s="481">
        <v>3</v>
      </c>
    </row>
    <row r="139" spans="1:4">
      <c r="A139" s="494" t="s">
        <v>2827</v>
      </c>
      <c r="B139" s="481" t="s">
        <v>2828</v>
      </c>
      <c r="C139" s="481" t="str">
        <f t="shared" si="2"/>
        <v>3</v>
      </c>
      <c r="D139" s="481">
        <v>3</v>
      </c>
    </row>
    <row r="140" spans="1:4">
      <c r="A140" s="494" t="s">
        <v>2829</v>
      </c>
      <c r="B140" s="481" t="s">
        <v>2830</v>
      </c>
      <c r="C140" s="481" t="str">
        <f t="shared" si="2"/>
        <v>3</v>
      </c>
      <c r="D140" s="481">
        <v>3</v>
      </c>
    </row>
    <row r="141" spans="1:4">
      <c r="A141" s="494" t="s">
        <v>2831</v>
      </c>
      <c r="B141" s="481" t="s">
        <v>2832</v>
      </c>
      <c r="C141" s="481" t="str">
        <f t="shared" si="2"/>
        <v>3</v>
      </c>
      <c r="D141" s="481">
        <v>3</v>
      </c>
    </row>
    <row r="142" spans="1:4">
      <c r="A142" s="494" t="s">
        <v>2833</v>
      </c>
      <c r="B142" s="481" t="s">
        <v>2834</v>
      </c>
      <c r="C142" s="481" t="str">
        <f t="shared" si="2"/>
        <v>3</v>
      </c>
      <c r="D142" s="481">
        <v>3</v>
      </c>
    </row>
    <row r="143" spans="1:4">
      <c r="A143" s="494" t="s">
        <v>2835</v>
      </c>
      <c r="B143" s="481" t="s">
        <v>2836</v>
      </c>
      <c r="C143" s="481" t="str">
        <f t="shared" si="2"/>
        <v>3</v>
      </c>
      <c r="D143" s="481">
        <v>3</v>
      </c>
    </row>
    <row r="144" spans="1:4">
      <c r="A144" s="494" t="s">
        <v>2837</v>
      </c>
      <c r="B144" s="481" t="s">
        <v>2838</v>
      </c>
      <c r="C144" s="481" t="str">
        <f t="shared" si="2"/>
        <v>3</v>
      </c>
      <c r="D144" s="481">
        <v>3</v>
      </c>
    </row>
    <row r="145" spans="1:4">
      <c r="A145" s="494" t="s">
        <v>2839</v>
      </c>
      <c r="B145" s="481" t="s">
        <v>2840</v>
      </c>
      <c r="C145" s="481" t="str">
        <f t="shared" si="2"/>
        <v>3</v>
      </c>
      <c r="D145" s="481">
        <v>3</v>
      </c>
    </row>
    <row r="146" spans="1:4">
      <c r="A146" s="494" t="s">
        <v>2841</v>
      </c>
      <c r="B146" s="481" t="s">
        <v>2842</v>
      </c>
      <c r="C146" s="481" t="str">
        <f t="shared" si="2"/>
        <v>3</v>
      </c>
      <c r="D146" s="481">
        <v>3</v>
      </c>
    </row>
    <row r="147" spans="1:4">
      <c r="A147" s="494" t="s">
        <v>2843</v>
      </c>
      <c r="B147" s="481" t="s">
        <v>2844</v>
      </c>
      <c r="C147" s="481" t="str">
        <f t="shared" si="2"/>
        <v>3</v>
      </c>
      <c r="D147" s="481">
        <v>3</v>
      </c>
    </row>
    <row r="148" spans="1:4">
      <c r="A148" s="494" t="s">
        <v>2845</v>
      </c>
      <c r="B148" s="481" t="s">
        <v>2846</v>
      </c>
      <c r="C148" s="481" t="str">
        <f t="shared" si="2"/>
        <v>3</v>
      </c>
      <c r="D148" s="481">
        <v>3</v>
      </c>
    </row>
    <row r="149" spans="1:4">
      <c r="A149" s="494" t="s">
        <v>2847</v>
      </c>
      <c r="B149" s="481" t="s">
        <v>2848</v>
      </c>
      <c r="C149" s="481" t="str">
        <f t="shared" si="2"/>
        <v>3</v>
      </c>
      <c r="D149" s="481">
        <v>3</v>
      </c>
    </row>
    <row r="150" spans="1:4">
      <c r="A150" s="494" t="s">
        <v>2849</v>
      </c>
      <c r="B150" s="481" t="s">
        <v>2850</v>
      </c>
      <c r="C150" s="481" t="str">
        <f t="shared" si="2"/>
        <v>3</v>
      </c>
      <c r="D150" s="481">
        <v>3</v>
      </c>
    </row>
    <row r="151" spans="1:4">
      <c r="A151" s="494" t="s">
        <v>2851</v>
      </c>
      <c r="B151" s="481" t="s">
        <v>2852</v>
      </c>
      <c r="C151" s="481" t="str">
        <f t="shared" si="2"/>
        <v>3</v>
      </c>
      <c r="D151" s="481">
        <v>3</v>
      </c>
    </row>
    <row r="152" spans="1:4">
      <c r="A152" s="494" t="s">
        <v>2853</v>
      </c>
      <c r="B152" s="481" t="s">
        <v>2854</v>
      </c>
      <c r="C152" s="481" t="str">
        <f t="shared" si="2"/>
        <v>3</v>
      </c>
      <c r="D152" s="481">
        <v>3</v>
      </c>
    </row>
    <row r="153" spans="1:4">
      <c r="A153" s="494" t="s">
        <v>2855</v>
      </c>
      <c r="B153" s="481" t="s">
        <v>2856</v>
      </c>
      <c r="C153" s="481" t="str">
        <f t="shared" si="2"/>
        <v>3</v>
      </c>
      <c r="D153" s="481">
        <v>3</v>
      </c>
    </row>
    <row r="154" spans="1:4">
      <c r="A154" s="494" t="s">
        <v>2857</v>
      </c>
      <c r="B154" s="481" t="s">
        <v>2858</v>
      </c>
      <c r="C154" s="481" t="str">
        <f t="shared" si="2"/>
        <v>3</v>
      </c>
      <c r="D154" s="481">
        <v>3</v>
      </c>
    </row>
    <row r="155" spans="1:4">
      <c r="A155" s="494" t="s">
        <v>2859</v>
      </c>
      <c r="B155" s="481" t="s">
        <v>2860</v>
      </c>
      <c r="C155" s="481" t="str">
        <f t="shared" si="2"/>
        <v>3</v>
      </c>
      <c r="D155" s="481">
        <v>3</v>
      </c>
    </row>
    <row r="156" spans="1:4">
      <c r="A156" s="494" t="s">
        <v>2861</v>
      </c>
      <c r="B156" s="481" t="s">
        <v>2862</v>
      </c>
      <c r="C156" s="481" t="str">
        <f t="shared" si="2"/>
        <v>3</v>
      </c>
      <c r="D156" s="481">
        <v>3</v>
      </c>
    </row>
    <row r="157" spans="1:4">
      <c r="A157" s="494" t="s">
        <v>2863</v>
      </c>
      <c r="B157" s="481" t="s">
        <v>2864</v>
      </c>
      <c r="C157" s="481" t="str">
        <f t="shared" si="2"/>
        <v>3</v>
      </c>
      <c r="D157" s="481">
        <v>3</v>
      </c>
    </row>
    <row r="158" spans="1:4">
      <c r="A158" s="494" t="s">
        <v>2865</v>
      </c>
      <c r="B158" s="481" t="s">
        <v>2866</v>
      </c>
      <c r="C158" s="481" t="str">
        <f t="shared" si="2"/>
        <v>3</v>
      </c>
      <c r="D158" s="481">
        <v>3</v>
      </c>
    </row>
    <row r="159" spans="1:4">
      <c r="A159" s="494" t="s">
        <v>2867</v>
      </c>
      <c r="B159" s="481" t="s">
        <v>2868</v>
      </c>
      <c r="C159" s="481" t="str">
        <f t="shared" si="2"/>
        <v>3</v>
      </c>
      <c r="D159" s="481">
        <v>3</v>
      </c>
    </row>
    <row r="160" spans="1:4">
      <c r="A160" s="494" t="s">
        <v>2869</v>
      </c>
      <c r="B160" s="481" t="s">
        <v>2870</v>
      </c>
      <c r="C160" s="481" t="str">
        <f t="shared" si="2"/>
        <v>3</v>
      </c>
      <c r="D160" s="481">
        <v>3</v>
      </c>
    </row>
    <row r="161" spans="1:4">
      <c r="A161" s="494" t="s">
        <v>2871</v>
      </c>
      <c r="B161" s="481" t="s">
        <v>2872</v>
      </c>
      <c r="C161" s="481" t="str">
        <f t="shared" si="2"/>
        <v>3</v>
      </c>
      <c r="D161" s="481">
        <v>3</v>
      </c>
    </row>
    <row r="162" spans="1:4">
      <c r="A162" s="494" t="s">
        <v>2873</v>
      </c>
      <c r="B162" s="481" t="s">
        <v>2874</v>
      </c>
      <c r="C162" s="481" t="str">
        <f t="shared" si="2"/>
        <v>3</v>
      </c>
      <c r="D162" s="481">
        <v>3</v>
      </c>
    </row>
    <row r="163" spans="1:4">
      <c r="A163" s="494" t="s">
        <v>2875</v>
      </c>
      <c r="B163" s="481" t="s">
        <v>2876</v>
      </c>
      <c r="C163" s="481" t="str">
        <f t="shared" si="2"/>
        <v>3</v>
      </c>
      <c r="D163" s="481">
        <v>3</v>
      </c>
    </row>
    <row r="164" spans="1:4">
      <c r="A164" s="494" t="s">
        <v>2877</v>
      </c>
      <c r="B164" s="481" t="s">
        <v>2878</v>
      </c>
      <c r="C164" s="481" t="str">
        <f t="shared" si="2"/>
        <v>3</v>
      </c>
      <c r="D164" s="481">
        <v>3</v>
      </c>
    </row>
    <row r="165" spans="1:4">
      <c r="A165" s="494" t="s">
        <v>2879</v>
      </c>
      <c r="B165" s="481" t="s">
        <v>2880</v>
      </c>
      <c r="C165" s="481" t="str">
        <f t="shared" si="2"/>
        <v>3</v>
      </c>
      <c r="D165" s="481">
        <v>3</v>
      </c>
    </row>
    <row r="166" spans="1:4">
      <c r="A166" s="494" t="s">
        <v>2881</v>
      </c>
      <c r="B166" s="481" t="s">
        <v>2882</v>
      </c>
      <c r="C166" s="481" t="str">
        <f t="shared" si="2"/>
        <v>3</v>
      </c>
      <c r="D166" s="481">
        <v>3</v>
      </c>
    </row>
    <row r="167" spans="1:4">
      <c r="A167" s="494" t="s">
        <v>2883</v>
      </c>
      <c r="B167" s="481" t="s">
        <v>2884</v>
      </c>
      <c r="C167" s="481" t="str">
        <f t="shared" si="2"/>
        <v>3</v>
      </c>
      <c r="D167" s="481">
        <v>3</v>
      </c>
    </row>
    <row r="168" spans="1:4">
      <c r="A168" s="494" t="s">
        <v>2885</v>
      </c>
      <c r="B168" s="481" t="s">
        <v>2886</v>
      </c>
      <c r="C168" s="481" t="str">
        <f t="shared" si="2"/>
        <v>4</v>
      </c>
      <c r="D168" s="481">
        <v>3</v>
      </c>
    </row>
    <row r="169" spans="1:4">
      <c r="A169" s="494" t="s">
        <v>2887</v>
      </c>
      <c r="B169" s="481" t="s">
        <v>2888</v>
      </c>
      <c r="C169" s="481" t="str">
        <f t="shared" si="2"/>
        <v>4</v>
      </c>
      <c r="D169" s="481">
        <v>3</v>
      </c>
    </row>
    <row r="170" spans="1:4">
      <c r="A170" s="494" t="s">
        <v>2889</v>
      </c>
      <c r="B170" s="481" t="s">
        <v>2890</v>
      </c>
      <c r="C170" s="481" t="str">
        <f t="shared" si="2"/>
        <v>4</v>
      </c>
      <c r="D170" s="481">
        <v>3</v>
      </c>
    </row>
    <row r="171" spans="1:4">
      <c r="A171" s="494" t="s">
        <v>2891</v>
      </c>
      <c r="B171" s="481" t="s">
        <v>2892</v>
      </c>
      <c r="C171" s="481" t="str">
        <f t="shared" si="2"/>
        <v>4</v>
      </c>
      <c r="D171" s="481">
        <v>3</v>
      </c>
    </row>
    <row r="172" spans="1:4">
      <c r="A172" s="494" t="s">
        <v>2893</v>
      </c>
      <c r="B172" s="481" t="s">
        <v>2894</v>
      </c>
      <c r="C172" s="481" t="str">
        <f t="shared" si="2"/>
        <v>4</v>
      </c>
      <c r="D172" s="481">
        <v>3</v>
      </c>
    </row>
    <row r="173" spans="1:4">
      <c r="A173" s="494" t="s">
        <v>2895</v>
      </c>
      <c r="B173" s="481" t="s">
        <v>2896</v>
      </c>
      <c r="C173" s="481" t="str">
        <f t="shared" si="2"/>
        <v>4</v>
      </c>
      <c r="D173" s="481">
        <v>3</v>
      </c>
    </row>
    <row r="174" spans="1:4">
      <c r="A174" s="494" t="s">
        <v>2897</v>
      </c>
      <c r="B174" s="481" t="s">
        <v>2898</v>
      </c>
      <c r="C174" s="481" t="str">
        <f t="shared" si="2"/>
        <v>4</v>
      </c>
      <c r="D174" s="481">
        <v>3</v>
      </c>
    </row>
    <row r="175" spans="1:4">
      <c r="A175" s="494" t="s">
        <v>2899</v>
      </c>
      <c r="B175" s="481" t="s">
        <v>2900</v>
      </c>
      <c r="C175" s="481" t="str">
        <f t="shared" si="2"/>
        <v>4</v>
      </c>
      <c r="D175" s="481">
        <v>3</v>
      </c>
    </row>
    <row r="176" spans="1:4">
      <c r="A176" s="494" t="s">
        <v>2901</v>
      </c>
      <c r="B176" s="481" t="s">
        <v>2902</v>
      </c>
      <c r="C176" s="481" t="str">
        <f t="shared" si="2"/>
        <v>4</v>
      </c>
      <c r="D176" s="481">
        <v>3</v>
      </c>
    </row>
    <row r="177" spans="1:4">
      <c r="A177" s="494" t="s">
        <v>2903</v>
      </c>
      <c r="B177" s="481" t="s">
        <v>2904</v>
      </c>
      <c r="C177" s="481" t="str">
        <f t="shared" si="2"/>
        <v>4</v>
      </c>
      <c r="D177" s="481">
        <v>3</v>
      </c>
    </row>
    <row r="178" spans="1:4">
      <c r="A178" s="494" t="s">
        <v>2905</v>
      </c>
      <c r="B178" s="481" t="s">
        <v>2906</v>
      </c>
      <c r="C178" s="481" t="str">
        <f t="shared" si="2"/>
        <v>4</v>
      </c>
      <c r="D178" s="481">
        <v>3</v>
      </c>
    </row>
    <row r="179" spans="1:4">
      <c r="A179" s="494" t="s">
        <v>2907</v>
      </c>
      <c r="B179" s="481" t="s">
        <v>2908</v>
      </c>
      <c r="C179" s="481" t="str">
        <f t="shared" si="2"/>
        <v>4</v>
      </c>
      <c r="D179" s="481">
        <v>3</v>
      </c>
    </row>
    <row r="180" spans="1:4">
      <c r="A180" s="494" t="s">
        <v>2909</v>
      </c>
      <c r="B180" s="481" t="s">
        <v>2910</v>
      </c>
      <c r="C180" s="481" t="str">
        <f t="shared" si="2"/>
        <v>4</v>
      </c>
      <c r="D180" s="481">
        <v>3</v>
      </c>
    </row>
    <row r="181" spans="1:4">
      <c r="A181" s="494" t="s">
        <v>2911</v>
      </c>
      <c r="B181" s="481" t="s">
        <v>2912</v>
      </c>
      <c r="C181" s="481" t="str">
        <f t="shared" si="2"/>
        <v>4</v>
      </c>
      <c r="D181" s="481">
        <v>3</v>
      </c>
    </row>
    <row r="182" spans="1:4">
      <c r="A182" s="494" t="s">
        <v>2913</v>
      </c>
      <c r="B182" s="481" t="s">
        <v>2914</v>
      </c>
      <c r="C182" s="481" t="str">
        <f t="shared" si="2"/>
        <v>4</v>
      </c>
      <c r="D182" s="481">
        <v>3</v>
      </c>
    </row>
    <row r="183" spans="1:4">
      <c r="A183" s="494" t="s">
        <v>2915</v>
      </c>
      <c r="B183" s="481" t="s">
        <v>2916</v>
      </c>
      <c r="C183" s="481" t="str">
        <f t="shared" si="2"/>
        <v>5</v>
      </c>
      <c r="D183" s="481">
        <v>4</v>
      </c>
    </row>
    <row r="184" spans="1:4">
      <c r="A184" s="494" t="s">
        <v>2917</v>
      </c>
      <c r="B184" s="481" t="s">
        <v>2918</v>
      </c>
      <c r="C184" s="481" t="str">
        <f t="shared" si="2"/>
        <v>5</v>
      </c>
      <c r="D184" s="481">
        <v>4</v>
      </c>
    </row>
    <row r="185" spans="1:4">
      <c r="A185" s="494" t="s">
        <v>2919</v>
      </c>
      <c r="B185" s="481" t="s">
        <v>2920</v>
      </c>
      <c r="C185" s="481" t="str">
        <f t="shared" si="2"/>
        <v>5</v>
      </c>
      <c r="D185" s="481">
        <v>4</v>
      </c>
    </row>
    <row r="186" spans="1:4">
      <c r="A186" s="494" t="s">
        <v>2921</v>
      </c>
      <c r="B186" s="481" t="s">
        <v>2922</v>
      </c>
      <c r="C186" s="481" t="str">
        <f t="shared" si="2"/>
        <v>5</v>
      </c>
      <c r="D186" s="481">
        <v>4</v>
      </c>
    </row>
    <row r="187" spans="1:4">
      <c r="A187" s="494" t="s">
        <v>2923</v>
      </c>
      <c r="B187" s="481" t="s">
        <v>2924</v>
      </c>
      <c r="C187" s="481" t="str">
        <f t="shared" si="2"/>
        <v>5</v>
      </c>
      <c r="D187" s="481">
        <v>4</v>
      </c>
    </row>
    <row r="188" spans="1:4">
      <c r="A188" s="494" t="s">
        <v>2925</v>
      </c>
      <c r="B188" s="481" t="s">
        <v>2926</v>
      </c>
      <c r="C188" s="481" t="str">
        <f t="shared" si="2"/>
        <v>5</v>
      </c>
      <c r="D188" s="481">
        <v>4</v>
      </c>
    </row>
    <row r="189" spans="1:4">
      <c r="A189" s="494" t="s">
        <v>2927</v>
      </c>
      <c r="B189" s="481" t="s">
        <v>2928</v>
      </c>
      <c r="C189" s="481" t="str">
        <f t="shared" si="2"/>
        <v>5</v>
      </c>
      <c r="D189" s="481">
        <v>4</v>
      </c>
    </row>
    <row r="190" spans="1:4">
      <c r="A190" s="494" t="s">
        <v>2929</v>
      </c>
      <c r="B190" s="481" t="s">
        <v>2930</v>
      </c>
      <c r="C190" s="481" t="str">
        <f t="shared" si="2"/>
        <v>5</v>
      </c>
      <c r="D190" s="481">
        <v>4</v>
      </c>
    </row>
    <row r="191" spans="1:4">
      <c r="A191" s="494" t="s">
        <v>2931</v>
      </c>
      <c r="B191" s="481" t="s">
        <v>2932</v>
      </c>
      <c r="C191" s="481" t="str">
        <f t="shared" si="2"/>
        <v>5</v>
      </c>
      <c r="D191" s="481">
        <v>4</v>
      </c>
    </row>
    <row r="192" spans="1:4">
      <c r="A192" s="494" t="s">
        <v>2933</v>
      </c>
      <c r="B192" s="481" t="s">
        <v>2934</v>
      </c>
      <c r="C192" s="481" t="str">
        <f t="shared" si="2"/>
        <v>5</v>
      </c>
      <c r="D192" s="481">
        <v>4</v>
      </c>
    </row>
    <row r="193" spans="1:4">
      <c r="A193" s="494" t="s">
        <v>2935</v>
      </c>
      <c r="B193" s="481" t="s">
        <v>2936</v>
      </c>
      <c r="C193" s="481" t="str">
        <f t="shared" si="2"/>
        <v>7</v>
      </c>
      <c r="D193" s="481">
        <v>4</v>
      </c>
    </row>
    <row r="194" spans="1:4">
      <c r="A194" s="494" t="s">
        <v>2937</v>
      </c>
      <c r="B194" s="481" t="s">
        <v>2938</v>
      </c>
      <c r="C194" s="481" t="str">
        <f t="shared" si="2"/>
        <v>1</v>
      </c>
      <c r="D194" s="481">
        <v>1</v>
      </c>
    </row>
    <row r="195" spans="1:4">
      <c r="A195" s="494" t="s">
        <v>2939</v>
      </c>
      <c r="B195" s="481" t="s">
        <v>2940</v>
      </c>
      <c r="C195" s="481" t="str">
        <f t="shared" si="2"/>
        <v>2</v>
      </c>
      <c r="D195" s="481">
        <v>3</v>
      </c>
    </row>
    <row r="196" spans="1:4">
      <c r="A196" s="494" t="s">
        <v>2941</v>
      </c>
      <c r="B196" s="481" t="s">
        <v>2942</v>
      </c>
      <c r="C196" s="481" t="str">
        <f t="shared" ref="C196:C259" si="3">MID(A196,3,1)</f>
        <v>2</v>
      </c>
      <c r="D196" s="481">
        <v>3</v>
      </c>
    </row>
    <row r="197" spans="1:4">
      <c r="A197" s="494" t="s">
        <v>2943</v>
      </c>
      <c r="B197" s="481" t="s">
        <v>2944</v>
      </c>
      <c r="C197" s="481" t="str">
        <f t="shared" si="3"/>
        <v>2</v>
      </c>
      <c r="D197" s="481">
        <v>3</v>
      </c>
    </row>
    <row r="198" spans="1:4">
      <c r="A198" s="494" t="s">
        <v>2945</v>
      </c>
      <c r="B198" s="481" t="s">
        <v>2946</v>
      </c>
      <c r="C198" s="481" t="str">
        <f t="shared" si="3"/>
        <v>2</v>
      </c>
      <c r="D198" s="481">
        <v>3</v>
      </c>
    </row>
    <row r="199" spans="1:4">
      <c r="A199" s="494" t="s">
        <v>2947</v>
      </c>
      <c r="B199" s="481" t="s">
        <v>2948</v>
      </c>
      <c r="C199" s="481" t="str">
        <f t="shared" si="3"/>
        <v>2</v>
      </c>
      <c r="D199" s="481">
        <v>3</v>
      </c>
    </row>
    <row r="200" spans="1:4">
      <c r="A200" s="494" t="s">
        <v>2949</v>
      </c>
      <c r="B200" s="481" t="s">
        <v>2950</v>
      </c>
      <c r="C200" s="481" t="str">
        <f t="shared" si="3"/>
        <v>2</v>
      </c>
      <c r="D200" s="481">
        <v>3</v>
      </c>
    </row>
    <row r="201" spans="1:4">
      <c r="A201" s="494" t="s">
        <v>2951</v>
      </c>
      <c r="B201" s="481" t="s">
        <v>2952</v>
      </c>
      <c r="C201" s="481" t="str">
        <f t="shared" si="3"/>
        <v>2</v>
      </c>
      <c r="D201" s="481">
        <v>3</v>
      </c>
    </row>
    <row r="202" spans="1:4">
      <c r="A202" s="494" t="s">
        <v>2953</v>
      </c>
      <c r="B202" s="481" t="s">
        <v>2954</v>
      </c>
      <c r="C202" s="481" t="str">
        <f t="shared" si="3"/>
        <v>2</v>
      </c>
      <c r="D202" s="481">
        <v>3</v>
      </c>
    </row>
    <row r="203" spans="1:4">
      <c r="A203" s="494" t="s">
        <v>2955</v>
      </c>
      <c r="B203" s="481" t="s">
        <v>2956</v>
      </c>
      <c r="C203" s="481" t="str">
        <f t="shared" si="3"/>
        <v>2</v>
      </c>
      <c r="D203" s="481">
        <v>3</v>
      </c>
    </row>
    <row r="204" spans="1:4">
      <c r="A204" s="494" t="s">
        <v>2957</v>
      </c>
      <c r="B204" s="481" t="s">
        <v>2958</v>
      </c>
      <c r="C204" s="481" t="str">
        <f t="shared" si="3"/>
        <v>2</v>
      </c>
      <c r="D204" s="481">
        <v>3</v>
      </c>
    </row>
    <row r="205" spans="1:4">
      <c r="A205" s="494" t="s">
        <v>2959</v>
      </c>
      <c r="B205" s="481" t="s">
        <v>2960</v>
      </c>
      <c r="C205" s="481" t="str">
        <f t="shared" si="3"/>
        <v>3</v>
      </c>
      <c r="D205" s="481">
        <v>3</v>
      </c>
    </row>
    <row r="206" spans="1:4">
      <c r="A206" s="494" t="s">
        <v>2961</v>
      </c>
      <c r="B206" s="481" t="s">
        <v>2962</v>
      </c>
      <c r="C206" s="481" t="str">
        <f t="shared" si="3"/>
        <v>3</v>
      </c>
      <c r="D206" s="481">
        <v>3</v>
      </c>
    </row>
    <row r="207" spans="1:4">
      <c r="A207" s="494" t="s">
        <v>2963</v>
      </c>
      <c r="B207" s="481" t="s">
        <v>2964</v>
      </c>
      <c r="C207" s="481" t="str">
        <f t="shared" si="3"/>
        <v>3</v>
      </c>
      <c r="D207" s="481">
        <v>3</v>
      </c>
    </row>
    <row r="208" spans="1:4">
      <c r="A208" s="494" t="s">
        <v>2965</v>
      </c>
      <c r="B208" s="481" t="s">
        <v>2966</v>
      </c>
      <c r="C208" s="481" t="str">
        <f t="shared" si="3"/>
        <v>3</v>
      </c>
      <c r="D208" s="481">
        <v>3</v>
      </c>
    </row>
    <row r="209" spans="1:4">
      <c r="A209" s="494" t="s">
        <v>2967</v>
      </c>
      <c r="B209" s="481" t="s">
        <v>2968</v>
      </c>
      <c r="C209" s="481" t="str">
        <f t="shared" si="3"/>
        <v>3</v>
      </c>
      <c r="D209" s="481">
        <v>3</v>
      </c>
    </row>
    <row r="210" spans="1:4">
      <c r="A210" s="494" t="s">
        <v>2969</v>
      </c>
      <c r="B210" s="481" t="s">
        <v>2970</v>
      </c>
      <c r="C210" s="481" t="str">
        <f t="shared" si="3"/>
        <v>3</v>
      </c>
      <c r="D210" s="481">
        <v>3</v>
      </c>
    </row>
    <row r="211" spans="1:4">
      <c r="A211" s="494" t="s">
        <v>2971</v>
      </c>
      <c r="B211" s="481" t="s">
        <v>2972</v>
      </c>
      <c r="C211" s="481" t="str">
        <f t="shared" si="3"/>
        <v>3</v>
      </c>
      <c r="D211" s="481">
        <v>3</v>
      </c>
    </row>
    <row r="212" spans="1:4">
      <c r="A212" s="494" t="s">
        <v>2973</v>
      </c>
      <c r="B212" s="481" t="s">
        <v>2974</v>
      </c>
      <c r="C212" s="481" t="str">
        <f t="shared" si="3"/>
        <v>3</v>
      </c>
      <c r="D212" s="481">
        <v>3</v>
      </c>
    </row>
    <row r="213" spans="1:4">
      <c r="A213" s="494" t="s">
        <v>2975</v>
      </c>
      <c r="B213" s="481" t="s">
        <v>2976</v>
      </c>
      <c r="C213" s="481" t="str">
        <f t="shared" si="3"/>
        <v>3</v>
      </c>
      <c r="D213" s="481">
        <v>3</v>
      </c>
    </row>
    <row r="214" spans="1:4">
      <c r="A214" s="494" t="s">
        <v>2977</v>
      </c>
      <c r="B214" s="481" t="s">
        <v>2978</v>
      </c>
      <c r="C214" s="481" t="str">
        <f t="shared" si="3"/>
        <v>3</v>
      </c>
      <c r="D214" s="481">
        <v>3</v>
      </c>
    </row>
    <row r="215" spans="1:4">
      <c r="A215" s="494" t="s">
        <v>2979</v>
      </c>
      <c r="B215" s="481" t="s">
        <v>2980</v>
      </c>
      <c r="C215" s="481" t="str">
        <f t="shared" si="3"/>
        <v>3</v>
      </c>
      <c r="D215" s="481">
        <v>3</v>
      </c>
    </row>
    <row r="216" spans="1:4">
      <c r="A216" s="494" t="s">
        <v>2981</v>
      </c>
      <c r="B216" s="481" t="s">
        <v>2982</v>
      </c>
      <c r="C216" s="481" t="str">
        <f t="shared" si="3"/>
        <v>3</v>
      </c>
      <c r="D216" s="481">
        <v>3</v>
      </c>
    </row>
    <row r="217" spans="1:4">
      <c r="A217" s="494" t="s">
        <v>2983</v>
      </c>
      <c r="B217" s="481" t="s">
        <v>2984</v>
      </c>
      <c r="C217" s="481" t="str">
        <f t="shared" si="3"/>
        <v>3</v>
      </c>
      <c r="D217" s="481">
        <v>3</v>
      </c>
    </row>
    <row r="218" spans="1:4">
      <c r="A218" s="494" t="s">
        <v>2985</v>
      </c>
      <c r="B218" s="481" t="s">
        <v>2986</v>
      </c>
      <c r="C218" s="481" t="str">
        <f t="shared" si="3"/>
        <v>3</v>
      </c>
      <c r="D218" s="481">
        <v>3</v>
      </c>
    </row>
    <row r="219" spans="1:4">
      <c r="A219" s="494" t="s">
        <v>2987</v>
      </c>
      <c r="B219" s="481" t="s">
        <v>2988</v>
      </c>
      <c r="C219" s="481" t="str">
        <f t="shared" si="3"/>
        <v>3</v>
      </c>
      <c r="D219" s="481">
        <v>3</v>
      </c>
    </row>
    <row r="220" spans="1:4">
      <c r="A220" s="494" t="s">
        <v>2989</v>
      </c>
      <c r="B220" s="481" t="s">
        <v>2990</v>
      </c>
      <c r="C220" s="481" t="str">
        <f t="shared" si="3"/>
        <v>3</v>
      </c>
      <c r="D220" s="481">
        <v>3</v>
      </c>
    </row>
    <row r="221" spans="1:4">
      <c r="A221" s="494" t="s">
        <v>2991</v>
      </c>
      <c r="B221" s="481" t="s">
        <v>2992</v>
      </c>
      <c r="C221" s="481" t="str">
        <f t="shared" si="3"/>
        <v>3</v>
      </c>
      <c r="D221" s="481">
        <v>3</v>
      </c>
    </row>
    <row r="222" spans="1:4">
      <c r="A222" s="494" t="s">
        <v>2993</v>
      </c>
      <c r="B222" s="481" t="s">
        <v>2994</v>
      </c>
      <c r="C222" s="481" t="str">
        <f t="shared" si="3"/>
        <v>3</v>
      </c>
      <c r="D222" s="481">
        <v>3</v>
      </c>
    </row>
    <row r="223" spans="1:4">
      <c r="A223" s="494" t="s">
        <v>2995</v>
      </c>
      <c r="B223" s="481" t="s">
        <v>2996</v>
      </c>
      <c r="C223" s="481" t="str">
        <f t="shared" si="3"/>
        <v>3</v>
      </c>
      <c r="D223" s="481">
        <v>3</v>
      </c>
    </row>
    <row r="224" spans="1:4">
      <c r="A224" s="494" t="s">
        <v>2997</v>
      </c>
      <c r="B224" s="481" t="s">
        <v>2998</v>
      </c>
      <c r="C224" s="481" t="str">
        <f t="shared" si="3"/>
        <v>3</v>
      </c>
      <c r="D224" s="481">
        <v>3</v>
      </c>
    </row>
    <row r="225" spans="1:4">
      <c r="A225" s="494" t="s">
        <v>2999</v>
      </c>
      <c r="B225" s="481" t="s">
        <v>3000</v>
      </c>
      <c r="C225" s="481" t="str">
        <f t="shared" si="3"/>
        <v>3</v>
      </c>
      <c r="D225" s="481">
        <v>3</v>
      </c>
    </row>
    <row r="226" spans="1:4">
      <c r="A226" s="494" t="s">
        <v>3001</v>
      </c>
      <c r="B226" s="481" t="s">
        <v>3002</v>
      </c>
      <c r="C226" s="481" t="str">
        <f t="shared" si="3"/>
        <v>3</v>
      </c>
      <c r="D226" s="481">
        <v>3</v>
      </c>
    </row>
    <row r="227" spans="1:4">
      <c r="A227" s="494" t="s">
        <v>3003</v>
      </c>
      <c r="B227" s="481" t="s">
        <v>3004</v>
      </c>
      <c r="C227" s="481" t="str">
        <f t="shared" si="3"/>
        <v>4</v>
      </c>
      <c r="D227" s="481">
        <v>3</v>
      </c>
    </row>
    <row r="228" spans="1:4">
      <c r="A228" s="494" t="s">
        <v>3005</v>
      </c>
      <c r="B228" s="481" t="s">
        <v>3006</v>
      </c>
      <c r="C228" s="481" t="str">
        <f t="shared" si="3"/>
        <v>4</v>
      </c>
      <c r="D228" s="481">
        <v>3</v>
      </c>
    </row>
    <row r="229" spans="1:4">
      <c r="A229" s="494" t="s">
        <v>3007</v>
      </c>
      <c r="B229" s="481" t="s">
        <v>3008</v>
      </c>
      <c r="C229" s="481" t="str">
        <f t="shared" si="3"/>
        <v>4</v>
      </c>
      <c r="D229" s="481">
        <v>3</v>
      </c>
    </row>
    <row r="230" spans="1:4">
      <c r="A230" s="494" t="s">
        <v>3009</v>
      </c>
      <c r="B230" s="481" t="s">
        <v>3010</v>
      </c>
      <c r="C230" s="481" t="str">
        <f t="shared" si="3"/>
        <v>4</v>
      </c>
      <c r="D230" s="481">
        <v>3</v>
      </c>
    </row>
    <row r="231" spans="1:4">
      <c r="A231" s="494" t="s">
        <v>3011</v>
      </c>
      <c r="B231" s="481" t="s">
        <v>3012</v>
      </c>
      <c r="C231" s="481" t="str">
        <f t="shared" si="3"/>
        <v>4</v>
      </c>
      <c r="D231" s="481">
        <v>3</v>
      </c>
    </row>
    <row r="232" spans="1:4">
      <c r="A232" s="494" t="s">
        <v>3013</v>
      </c>
      <c r="B232" s="481" t="s">
        <v>3014</v>
      </c>
      <c r="C232" s="481" t="str">
        <f t="shared" si="3"/>
        <v>4</v>
      </c>
      <c r="D232" s="481">
        <v>3</v>
      </c>
    </row>
    <row r="233" spans="1:4">
      <c r="A233" s="494" t="s">
        <v>3015</v>
      </c>
      <c r="B233" s="481" t="s">
        <v>3016</v>
      </c>
      <c r="C233" s="481" t="str">
        <f t="shared" si="3"/>
        <v>4</v>
      </c>
      <c r="D233" s="481">
        <v>3</v>
      </c>
    </row>
    <row r="234" spans="1:4">
      <c r="A234" s="494" t="s">
        <v>3017</v>
      </c>
      <c r="B234" s="481" t="s">
        <v>3018</v>
      </c>
      <c r="C234" s="481" t="str">
        <f t="shared" si="3"/>
        <v>4</v>
      </c>
      <c r="D234" s="481">
        <v>3</v>
      </c>
    </row>
    <row r="235" spans="1:4">
      <c r="A235" s="494" t="s">
        <v>3019</v>
      </c>
      <c r="B235" s="481" t="s">
        <v>3020</v>
      </c>
      <c r="C235" s="481" t="str">
        <f t="shared" si="3"/>
        <v>5</v>
      </c>
      <c r="D235" s="481">
        <v>4</v>
      </c>
    </row>
    <row r="236" spans="1:4">
      <c r="A236" s="494" t="s">
        <v>3021</v>
      </c>
      <c r="B236" s="481" t="s">
        <v>3022</v>
      </c>
      <c r="C236" s="481" t="str">
        <f t="shared" si="3"/>
        <v>5</v>
      </c>
      <c r="D236" s="481">
        <v>4</v>
      </c>
    </row>
    <row r="237" spans="1:4">
      <c r="A237" s="494" t="s">
        <v>3023</v>
      </c>
      <c r="B237" s="481" t="s">
        <v>3024</v>
      </c>
      <c r="C237" s="481" t="str">
        <f t="shared" si="3"/>
        <v>5</v>
      </c>
      <c r="D237" s="481">
        <v>4</v>
      </c>
    </row>
    <row r="238" spans="1:4">
      <c r="A238" s="494" t="s">
        <v>3025</v>
      </c>
      <c r="B238" s="481" t="s">
        <v>3026</v>
      </c>
      <c r="C238" s="481" t="str">
        <f t="shared" si="3"/>
        <v>1</v>
      </c>
      <c r="D238" s="481">
        <v>1</v>
      </c>
    </row>
    <row r="239" spans="1:4">
      <c r="A239" s="494" t="s">
        <v>3027</v>
      </c>
      <c r="B239" s="481" t="s">
        <v>3028</v>
      </c>
      <c r="C239" s="481" t="str">
        <f t="shared" si="3"/>
        <v>2</v>
      </c>
      <c r="D239" s="481">
        <v>3</v>
      </c>
    </row>
    <row r="240" spans="1:4">
      <c r="A240" s="494" t="s">
        <v>3029</v>
      </c>
      <c r="B240" s="481" t="s">
        <v>3030</v>
      </c>
      <c r="C240" s="481" t="str">
        <f t="shared" si="3"/>
        <v>2</v>
      </c>
      <c r="D240" s="481">
        <v>3</v>
      </c>
    </row>
    <row r="241" spans="1:4">
      <c r="A241" s="494" t="s">
        <v>3031</v>
      </c>
      <c r="B241" s="481" t="s">
        <v>3032</v>
      </c>
      <c r="C241" s="481" t="str">
        <f t="shared" si="3"/>
        <v>2</v>
      </c>
      <c r="D241" s="481">
        <v>3</v>
      </c>
    </row>
    <row r="242" spans="1:4">
      <c r="A242" s="494" t="s">
        <v>3033</v>
      </c>
      <c r="B242" s="481" t="s">
        <v>3034</v>
      </c>
      <c r="C242" s="481" t="str">
        <f t="shared" si="3"/>
        <v>2</v>
      </c>
      <c r="D242" s="481">
        <v>3</v>
      </c>
    </row>
    <row r="243" spans="1:4">
      <c r="A243" s="494" t="s">
        <v>3035</v>
      </c>
      <c r="B243" s="481" t="s">
        <v>3036</v>
      </c>
      <c r="C243" s="481" t="str">
        <f t="shared" si="3"/>
        <v>2</v>
      </c>
      <c r="D243" s="481">
        <v>3</v>
      </c>
    </row>
    <row r="244" spans="1:4">
      <c r="A244" s="494" t="s">
        <v>3037</v>
      </c>
      <c r="B244" s="481" t="s">
        <v>3038</v>
      </c>
      <c r="C244" s="481" t="str">
        <f t="shared" si="3"/>
        <v>2</v>
      </c>
      <c r="D244" s="481">
        <v>3</v>
      </c>
    </row>
    <row r="245" spans="1:4">
      <c r="A245" s="494" t="s">
        <v>3039</v>
      </c>
      <c r="B245" s="481" t="s">
        <v>3040</v>
      </c>
      <c r="C245" s="481" t="str">
        <f t="shared" si="3"/>
        <v>2</v>
      </c>
      <c r="D245" s="481">
        <v>3</v>
      </c>
    </row>
    <row r="246" spans="1:4">
      <c r="A246" s="494" t="s">
        <v>3041</v>
      </c>
      <c r="B246" s="481" t="s">
        <v>3042</v>
      </c>
      <c r="C246" s="481" t="str">
        <f t="shared" si="3"/>
        <v>2</v>
      </c>
      <c r="D246" s="481">
        <v>3</v>
      </c>
    </row>
    <row r="247" spans="1:4">
      <c r="A247" s="494" t="s">
        <v>3043</v>
      </c>
      <c r="B247" s="481" t="s">
        <v>3044</v>
      </c>
      <c r="C247" s="481" t="str">
        <f t="shared" si="3"/>
        <v>2</v>
      </c>
      <c r="D247" s="481">
        <v>3</v>
      </c>
    </row>
    <row r="248" spans="1:4">
      <c r="A248" s="494" t="s">
        <v>3045</v>
      </c>
      <c r="B248" s="481" t="s">
        <v>3046</v>
      </c>
      <c r="C248" s="481" t="str">
        <f t="shared" si="3"/>
        <v>2</v>
      </c>
      <c r="D248" s="481">
        <v>3</v>
      </c>
    </row>
    <row r="249" spans="1:4">
      <c r="A249" s="494" t="s">
        <v>3047</v>
      </c>
      <c r="B249" s="481" t="s">
        <v>3048</v>
      </c>
      <c r="C249" s="481" t="str">
        <f t="shared" si="3"/>
        <v>2</v>
      </c>
      <c r="D249" s="481">
        <v>3</v>
      </c>
    </row>
    <row r="250" spans="1:4">
      <c r="A250" s="494" t="s">
        <v>3049</v>
      </c>
      <c r="B250" s="481" t="s">
        <v>3050</v>
      </c>
      <c r="C250" s="481" t="str">
        <f t="shared" si="3"/>
        <v>2</v>
      </c>
      <c r="D250" s="481">
        <v>3</v>
      </c>
    </row>
    <row r="251" spans="1:4">
      <c r="A251" s="494" t="s">
        <v>3051</v>
      </c>
      <c r="B251" s="481" t="s">
        <v>3052</v>
      </c>
      <c r="C251" s="481" t="str">
        <f t="shared" si="3"/>
        <v>2</v>
      </c>
      <c r="D251" s="481">
        <v>3</v>
      </c>
    </row>
    <row r="252" spans="1:4">
      <c r="A252" s="494" t="s">
        <v>3053</v>
      </c>
      <c r="B252" s="481" t="s">
        <v>3054</v>
      </c>
      <c r="C252" s="481" t="str">
        <f t="shared" si="3"/>
        <v>2</v>
      </c>
      <c r="D252" s="481">
        <v>3</v>
      </c>
    </row>
    <row r="253" spans="1:4">
      <c r="A253" s="494" t="s">
        <v>3055</v>
      </c>
      <c r="B253" s="481" t="s">
        <v>3056</v>
      </c>
      <c r="C253" s="481" t="str">
        <f t="shared" si="3"/>
        <v>3</v>
      </c>
      <c r="D253" s="481">
        <v>3</v>
      </c>
    </row>
    <row r="254" spans="1:4">
      <c r="A254" s="494" t="s">
        <v>3057</v>
      </c>
      <c r="B254" s="481" t="s">
        <v>3058</v>
      </c>
      <c r="C254" s="481" t="str">
        <f t="shared" si="3"/>
        <v>3</v>
      </c>
      <c r="D254" s="481">
        <v>3</v>
      </c>
    </row>
    <row r="255" spans="1:4">
      <c r="A255" s="494" t="s">
        <v>3059</v>
      </c>
      <c r="B255" s="481" t="s">
        <v>3060</v>
      </c>
      <c r="C255" s="481" t="str">
        <f t="shared" si="3"/>
        <v>3</v>
      </c>
      <c r="D255" s="481">
        <v>3</v>
      </c>
    </row>
    <row r="256" spans="1:4">
      <c r="A256" s="494" t="s">
        <v>3061</v>
      </c>
      <c r="B256" s="481" t="s">
        <v>3062</v>
      </c>
      <c r="C256" s="481" t="str">
        <f t="shared" si="3"/>
        <v>3</v>
      </c>
      <c r="D256" s="481">
        <v>3</v>
      </c>
    </row>
    <row r="257" spans="1:4">
      <c r="A257" s="494" t="s">
        <v>3063</v>
      </c>
      <c r="B257" s="481" t="s">
        <v>3064</v>
      </c>
      <c r="C257" s="481" t="str">
        <f t="shared" si="3"/>
        <v>3</v>
      </c>
      <c r="D257" s="481">
        <v>3</v>
      </c>
    </row>
    <row r="258" spans="1:4">
      <c r="A258" s="494" t="s">
        <v>3065</v>
      </c>
      <c r="B258" s="481" t="s">
        <v>3066</v>
      </c>
      <c r="C258" s="481" t="str">
        <f t="shared" si="3"/>
        <v>3</v>
      </c>
      <c r="D258" s="481">
        <v>3</v>
      </c>
    </row>
    <row r="259" spans="1:4">
      <c r="A259" s="494" t="s">
        <v>3067</v>
      </c>
      <c r="B259" s="481" t="s">
        <v>3068</v>
      </c>
      <c r="C259" s="481" t="str">
        <f t="shared" si="3"/>
        <v>3</v>
      </c>
      <c r="D259" s="481">
        <v>3</v>
      </c>
    </row>
    <row r="260" spans="1:4">
      <c r="A260" s="494" t="s">
        <v>3069</v>
      </c>
      <c r="B260" s="481" t="s">
        <v>3070</v>
      </c>
      <c r="C260" s="481" t="str">
        <f t="shared" ref="C260:C323" si="4">MID(A260,3,1)</f>
        <v>3</v>
      </c>
      <c r="D260" s="481">
        <v>3</v>
      </c>
    </row>
    <row r="261" spans="1:4">
      <c r="A261" s="494" t="s">
        <v>3071</v>
      </c>
      <c r="B261" s="481" t="s">
        <v>3072</v>
      </c>
      <c r="C261" s="481" t="str">
        <f t="shared" si="4"/>
        <v>3</v>
      </c>
      <c r="D261" s="481">
        <v>3</v>
      </c>
    </row>
    <row r="262" spans="1:4">
      <c r="A262" s="494" t="s">
        <v>3073</v>
      </c>
      <c r="B262" s="481" t="s">
        <v>3074</v>
      </c>
      <c r="C262" s="481" t="str">
        <f t="shared" si="4"/>
        <v>3</v>
      </c>
      <c r="D262" s="481">
        <v>3</v>
      </c>
    </row>
    <row r="263" spans="1:4">
      <c r="A263" s="494" t="s">
        <v>3075</v>
      </c>
      <c r="B263" s="481" t="s">
        <v>3076</v>
      </c>
      <c r="C263" s="481" t="str">
        <f t="shared" si="4"/>
        <v>3</v>
      </c>
      <c r="D263" s="481">
        <v>3</v>
      </c>
    </row>
    <row r="264" spans="1:4">
      <c r="A264" s="494" t="s">
        <v>3077</v>
      </c>
      <c r="B264" s="481" t="s">
        <v>3078</v>
      </c>
      <c r="C264" s="481" t="str">
        <f t="shared" si="4"/>
        <v>3</v>
      </c>
      <c r="D264" s="481">
        <v>3</v>
      </c>
    </row>
    <row r="265" spans="1:4">
      <c r="A265" s="494" t="s">
        <v>3079</v>
      </c>
      <c r="B265" s="481" t="s">
        <v>3080</v>
      </c>
      <c r="C265" s="481" t="str">
        <f t="shared" si="4"/>
        <v>3</v>
      </c>
      <c r="D265" s="481">
        <v>3</v>
      </c>
    </row>
    <row r="266" spans="1:4">
      <c r="A266" s="494" t="s">
        <v>3081</v>
      </c>
      <c r="B266" s="481" t="s">
        <v>3082</v>
      </c>
      <c r="C266" s="481" t="str">
        <f t="shared" si="4"/>
        <v>3</v>
      </c>
      <c r="D266" s="481">
        <v>3</v>
      </c>
    </row>
    <row r="267" spans="1:4">
      <c r="A267" s="494" t="s">
        <v>3083</v>
      </c>
      <c r="B267" s="481" t="s">
        <v>3084</v>
      </c>
      <c r="C267" s="481" t="str">
        <f t="shared" si="4"/>
        <v>3</v>
      </c>
      <c r="D267" s="481">
        <v>3</v>
      </c>
    </row>
    <row r="268" spans="1:4">
      <c r="A268" s="494" t="s">
        <v>3085</v>
      </c>
      <c r="B268" s="481" t="s">
        <v>3086</v>
      </c>
      <c r="C268" s="481" t="str">
        <f t="shared" si="4"/>
        <v>4</v>
      </c>
      <c r="D268" s="481">
        <v>3</v>
      </c>
    </row>
    <row r="269" spans="1:4">
      <c r="A269" s="494" t="s">
        <v>3087</v>
      </c>
      <c r="B269" s="481" t="s">
        <v>3088</v>
      </c>
      <c r="C269" s="481" t="str">
        <f t="shared" si="4"/>
        <v>4</v>
      </c>
      <c r="D269" s="481">
        <v>3</v>
      </c>
    </row>
    <row r="270" spans="1:4">
      <c r="A270" s="494" t="s">
        <v>3089</v>
      </c>
      <c r="B270" s="481" t="s">
        <v>3090</v>
      </c>
      <c r="C270" s="481" t="str">
        <f t="shared" si="4"/>
        <v>4</v>
      </c>
      <c r="D270" s="481">
        <v>3</v>
      </c>
    </row>
    <row r="271" spans="1:4">
      <c r="A271" s="494" t="s">
        <v>3091</v>
      </c>
      <c r="B271" s="481" t="s">
        <v>3092</v>
      </c>
      <c r="C271" s="481" t="str">
        <f t="shared" si="4"/>
        <v>4</v>
      </c>
      <c r="D271" s="481">
        <v>3</v>
      </c>
    </row>
    <row r="272" spans="1:4">
      <c r="A272" s="494" t="s">
        <v>3093</v>
      </c>
      <c r="B272" s="481" t="s">
        <v>3094</v>
      </c>
      <c r="C272" s="481" t="str">
        <f t="shared" si="4"/>
        <v>1</v>
      </c>
      <c r="D272" s="481">
        <v>1</v>
      </c>
    </row>
    <row r="273" spans="1:4">
      <c r="A273" s="494" t="s">
        <v>3095</v>
      </c>
      <c r="B273" s="481" t="s">
        <v>3096</v>
      </c>
      <c r="C273" s="481" t="str">
        <f t="shared" si="4"/>
        <v>2</v>
      </c>
      <c r="D273" s="481">
        <v>2</v>
      </c>
    </row>
    <row r="274" spans="1:4">
      <c r="A274" s="494" t="s">
        <v>3097</v>
      </c>
      <c r="B274" s="481" t="s">
        <v>3098</v>
      </c>
      <c r="C274" s="481" t="str">
        <f t="shared" si="4"/>
        <v>2</v>
      </c>
      <c r="D274" s="481">
        <v>3</v>
      </c>
    </row>
    <row r="275" spans="1:4">
      <c r="A275" s="494" t="s">
        <v>3099</v>
      </c>
      <c r="B275" s="481" t="s">
        <v>3100</v>
      </c>
      <c r="C275" s="481" t="str">
        <f t="shared" si="4"/>
        <v>2</v>
      </c>
      <c r="D275" s="481">
        <v>3</v>
      </c>
    </row>
    <row r="276" spans="1:4">
      <c r="A276" s="494" t="s">
        <v>3101</v>
      </c>
      <c r="B276" s="481" t="s">
        <v>3102</v>
      </c>
      <c r="C276" s="481" t="str">
        <f t="shared" si="4"/>
        <v>2</v>
      </c>
      <c r="D276" s="481">
        <v>3</v>
      </c>
    </row>
    <row r="277" spans="1:4">
      <c r="A277" s="494" t="s">
        <v>3103</v>
      </c>
      <c r="B277" s="481" t="s">
        <v>3104</v>
      </c>
      <c r="C277" s="481" t="str">
        <f t="shared" si="4"/>
        <v>2</v>
      </c>
      <c r="D277" s="481">
        <v>3</v>
      </c>
    </row>
    <row r="278" spans="1:4">
      <c r="A278" s="494" t="s">
        <v>3105</v>
      </c>
      <c r="B278" s="481" t="s">
        <v>3106</v>
      </c>
      <c r="C278" s="481" t="str">
        <f t="shared" si="4"/>
        <v>2</v>
      </c>
      <c r="D278" s="481">
        <v>3</v>
      </c>
    </row>
    <row r="279" spans="1:4">
      <c r="A279" s="494" t="s">
        <v>3107</v>
      </c>
      <c r="B279" s="481" t="s">
        <v>3108</v>
      </c>
      <c r="C279" s="481" t="str">
        <f t="shared" si="4"/>
        <v>2</v>
      </c>
      <c r="D279" s="481">
        <v>3</v>
      </c>
    </row>
    <row r="280" spans="1:4">
      <c r="A280" s="494" t="s">
        <v>3109</v>
      </c>
      <c r="B280" s="481" t="s">
        <v>3110</v>
      </c>
      <c r="C280" s="481" t="str">
        <f t="shared" si="4"/>
        <v>2</v>
      </c>
      <c r="D280" s="481">
        <v>3</v>
      </c>
    </row>
    <row r="281" spans="1:4">
      <c r="A281" s="494" t="s">
        <v>3111</v>
      </c>
      <c r="B281" s="481" t="s">
        <v>3112</v>
      </c>
      <c r="C281" s="481" t="str">
        <f t="shared" si="4"/>
        <v>2</v>
      </c>
      <c r="D281" s="481">
        <v>3</v>
      </c>
    </row>
    <row r="282" spans="1:4">
      <c r="A282" s="494" t="s">
        <v>3113</v>
      </c>
      <c r="B282" s="481" t="s">
        <v>3114</v>
      </c>
      <c r="C282" s="481" t="str">
        <f t="shared" si="4"/>
        <v>2</v>
      </c>
      <c r="D282" s="481">
        <v>3</v>
      </c>
    </row>
    <row r="283" spans="1:4">
      <c r="A283" s="494" t="s">
        <v>3115</v>
      </c>
      <c r="B283" s="481" t="s">
        <v>3116</v>
      </c>
      <c r="C283" s="481" t="str">
        <f t="shared" si="4"/>
        <v>2</v>
      </c>
      <c r="D283" s="481">
        <v>3</v>
      </c>
    </row>
    <row r="284" spans="1:4">
      <c r="A284" s="494" t="s">
        <v>3117</v>
      </c>
      <c r="B284" s="481" t="s">
        <v>3118</v>
      </c>
      <c r="C284" s="481" t="str">
        <f t="shared" si="4"/>
        <v>2</v>
      </c>
      <c r="D284" s="481">
        <v>3</v>
      </c>
    </row>
    <row r="285" spans="1:4">
      <c r="A285" s="494" t="s">
        <v>3119</v>
      </c>
      <c r="B285" s="481" t="s">
        <v>3120</v>
      </c>
      <c r="C285" s="481" t="str">
        <f t="shared" si="4"/>
        <v>2</v>
      </c>
      <c r="D285" s="481">
        <v>3</v>
      </c>
    </row>
    <row r="286" spans="1:4">
      <c r="A286" s="494" t="s">
        <v>3121</v>
      </c>
      <c r="B286" s="481" t="s">
        <v>3122</v>
      </c>
      <c r="C286" s="481" t="str">
        <f t="shared" si="4"/>
        <v>2</v>
      </c>
      <c r="D286" s="481">
        <v>3</v>
      </c>
    </row>
    <row r="287" spans="1:4">
      <c r="A287" s="494" t="s">
        <v>3123</v>
      </c>
      <c r="B287" s="481" t="s">
        <v>3124</v>
      </c>
      <c r="C287" s="481" t="str">
        <f t="shared" si="4"/>
        <v>3</v>
      </c>
      <c r="D287" s="481">
        <v>3</v>
      </c>
    </row>
    <row r="288" spans="1:4">
      <c r="A288" s="494" t="s">
        <v>3125</v>
      </c>
      <c r="B288" s="481" t="s">
        <v>3126</v>
      </c>
      <c r="C288" s="481" t="str">
        <f t="shared" si="4"/>
        <v>3</v>
      </c>
      <c r="D288" s="481">
        <v>3</v>
      </c>
    </row>
    <row r="289" spans="1:4">
      <c r="A289" s="494" t="s">
        <v>3127</v>
      </c>
      <c r="B289" s="481" t="s">
        <v>3128</v>
      </c>
      <c r="C289" s="481" t="str">
        <f t="shared" si="4"/>
        <v>3</v>
      </c>
      <c r="D289" s="481">
        <v>3</v>
      </c>
    </row>
    <row r="290" spans="1:4">
      <c r="A290" s="494" t="s">
        <v>3129</v>
      </c>
      <c r="B290" s="481" t="s">
        <v>3130</v>
      </c>
      <c r="C290" s="481" t="str">
        <f t="shared" si="4"/>
        <v>3</v>
      </c>
      <c r="D290" s="481">
        <v>3</v>
      </c>
    </row>
    <row r="291" spans="1:4">
      <c r="A291" s="494" t="s">
        <v>3131</v>
      </c>
      <c r="B291" s="481" t="s">
        <v>3132</v>
      </c>
      <c r="C291" s="481" t="str">
        <f t="shared" si="4"/>
        <v>3</v>
      </c>
      <c r="D291" s="481">
        <v>3</v>
      </c>
    </row>
    <row r="292" spans="1:4">
      <c r="A292" s="494" t="s">
        <v>3133</v>
      </c>
      <c r="B292" s="481" t="s">
        <v>3134</v>
      </c>
      <c r="C292" s="481" t="str">
        <f t="shared" si="4"/>
        <v>3</v>
      </c>
      <c r="D292" s="481">
        <v>3</v>
      </c>
    </row>
    <row r="293" spans="1:4">
      <c r="A293" s="494" t="s">
        <v>3135</v>
      </c>
      <c r="B293" s="481" t="s">
        <v>3136</v>
      </c>
      <c r="C293" s="481" t="str">
        <f t="shared" si="4"/>
        <v>3</v>
      </c>
      <c r="D293" s="481">
        <v>3</v>
      </c>
    </row>
    <row r="294" spans="1:4">
      <c r="A294" s="494" t="s">
        <v>3137</v>
      </c>
      <c r="B294" s="481" t="s">
        <v>3138</v>
      </c>
      <c r="C294" s="481" t="str">
        <f t="shared" si="4"/>
        <v>3</v>
      </c>
      <c r="D294" s="481">
        <v>3</v>
      </c>
    </row>
    <row r="295" spans="1:4">
      <c r="A295" s="494" t="s">
        <v>3139</v>
      </c>
      <c r="B295" s="481" t="s">
        <v>3140</v>
      </c>
      <c r="C295" s="481" t="str">
        <f t="shared" si="4"/>
        <v>3</v>
      </c>
      <c r="D295" s="481">
        <v>3</v>
      </c>
    </row>
    <row r="296" spans="1:4">
      <c r="A296" s="494" t="s">
        <v>3141</v>
      </c>
      <c r="B296" s="481" t="s">
        <v>3142</v>
      </c>
      <c r="C296" s="481" t="str">
        <f t="shared" si="4"/>
        <v>3</v>
      </c>
      <c r="D296" s="481">
        <v>3</v>
      </c>
    </row>
    <row r="297" spans="1:4">
      <c r="A297" s="494" t="s">
        <v>3143</v>
      </c>
      <c r="B297" s="481" t="s">
        <v>3144</v>
      </c>
      <c r="C297" s="481" t="str">
        <f t="shared" si="4"/>
        <v>3</v>
      </c>
      <c r="D297" s="481">
        <v>3</v>
      </c>
    </row>
    <row r="298" spans="1:4">
      <c r="A298" s="494" t="s">
        <v>3145</v>
      </c>
      <c r="B298" s="481" t="s">
        <v>3146</v>
      </c>
      <c r="C298" s="481" t="str">
        <f t="shared" si="4"/>
        <v>3</v>
      </c>
      <c r="D298" s="481">
        <v>3</v>
      </c>
    </row>
    <row r="299" spans="1:4">
      <c r="A299" s="494" t="s">
        <v>3147</v>
      </c>
      <c r="B299" s="481" t="s">
        <v>3148</v>
      </c>
      <c r="C299" s="481" t="str">
        <f t="shared" si="4"/>
        <v>3</v>
      </c>
      <c r="D299" s="481">
        <v>3</v>
      </c>
    </row>
    <row r="300" spans="1:4">
      <c r="A300" s="494" t="s">
        <v>3149</v>
      </c>
      <c r="B300" s="481" t="s">
        <v>3150</v>
      </c>
      <c r="C300" s="481" t="str">
        <f t="shared" si="4"/>
        <v>3</v>
      </c>
      <c r="D300" s="481">
        <v>3</v>
      </c>
    </row>
    <row r="301" spans="1:4">
      <c r="A301" s="494" t="s">
        <v>3151</v>
      </c>
      <c r="B301" s="481" t="s">
        <v>3152</v>
      </c>
      <c r="C301" s="481" t="str">
        <f t="shared" si="4"/>
        <v>3</v>
      </c>
      <c r="D301" s="481">
        <v>3</v>
      </c>
    </row>
    <row r="302" spans="1:4">
      <c r="A302" s="494" t="s">
        <v>3153</v>
      </c>
      <c r="B302" s="481" t="s">
        <v>3154</v>
      </c>
      <c r="C302" s="481" t="str">
        <f t="shared" si="4"/>
        <v>3</v>
      </c>
      <c r="D302" s="481">
        <v>3</v>
      </c>
    </row>
    <row r="303" spans="1:4">
      <c r="A303" s="494" t="s">
        <v>3155</v>
      </c>
      <c r="B303" s="481" t="s">
        <v>3156</v>
      </c>
      <c r="C303" s="481" t="str">
        <f t="shared" si="4"/>
        <v>3</v>
      </c>
      <c r="D303" s="481">
        <v>3</v>
      </c>
    </row>
    <row r="304" spans="1:4">
      <c r="A304" s="494" t="s">
        <v>3157</v>
      </c>
      <c r="B304" s="481" t="s">
        <v>3158</v>
      </c>
      <c r="C304" s="481" t="str">
        <f t="shared" si="4"/>
        <v>3</v>
      </c>
      <c r="D304" s="481">
        <v>3</v>
      </c>
    </row>
    <row r="305" spans="1:4">
      <c r="A305" s="494" t="s">
        <v>3159</v>
      </c>
      <c r="B305" s="481" t="s">
        <v>3160</v>
      </c>
      <c r="C305" s="481" t="str">
        <f t="shared" si="4"/>
        <v>3</v>
      </c>
      <c r="D305" s="481">
        <v>3</v>
      </c>
    </row>
    <row r="306" spans="1:4">
      <c r="A306" s="494" t="s">
        <v>3161</v>
      </c>
      <c r="B306" s="481" t="s">
        <v>3162</v>
      </c>
      <c r="C306" s="481" t="str">
        <f t="shared" si="4"/>
        <v>3</v>
      </c>
      <c r="D306" s="481">
        <v>3</v>
      </c>
    </row>
    <row r="307" spans="1:4">
      <c r="A307" s="494" t="s">
        <v>3163</v>
      </c>
      <c r="B307" s="481" t="s">
        <v>3164</v>
      </c>
      <c r="C307" s="481" t="str">
        <f t="shared" si="4"/>
        <v>4</v>
      </c>
      <c r="D307" s="481">
        <v>3</v>
      </c>
    </row>
    <row r="308" spans="1:4">
      <c r="A308" s="494" t="s">
        <v>3165</v>
      </c>
      <c r="B308" s="481" t="s">
        <v>3166</v>
      </c>
      <c r="C308" s="481" t="str">
        <f t="shared" si="4"/>
        <v>5</v>
      </c>
      <c r="D308" s="481">
        <v>4</v>
      </c>
    </row>
    <row r="309" spans="1:4">
      <c r="A309" s="494" t="s">
        <v>3167</v>
      </c>
      <c r="B309" s="481" t="s">
        <v>3168</v>
      </c>
      <c r="C309" s="481" t="str">
        <f t="shared" si="4"/>
        <v>5</v>
      </c>
      <c r="D309" s="481">
        <v>4</v>
      </c>
    </row>
    <row r="310" spans="1:4">
      <c r="A310" s="494" t="s">
        <v>3169</v>
      </c>
      <c r="B310" s="481" t="s">
        <v>3170</v>
      </c>
      <c r="C310" s="481" t="str">
        <f t="shared" si="4"/>
        <v>5</v>
      </c>
      <c r="D310" s="481">
        <v>4</v>
      </c>
    </row>
    <row r="311" spans="1:4">
      <c r="A311" s="494" t="s">
        <v>3171</v>
      </c>
      <c r="B311" s="481" t="s">
        <v>3172</v>
      </c>
      <c r="C311" s="481" t="str">
        <f t="shared" si="4"/>
        <v>5</v>
      </c>
      <c r="D311" s="481">
        <v>4</v>
      </c>
    </row>
    <row r="312" spans="1:4">
      <c r="A312" s="494" t="s">
        <v>3173</v>
      </c>
      <c r="B312" s="481" t="s">
        <v>3174</v>
      </c>
      <c r="C312" s="481" t="str">
        <f t="shared" si="4"/>
        <v>1</v>
      </c>
      <c r="D312" s="481">
        <v>1</v>
      </c>
    </row>
    <row r="313" spans="1:4">
      <c r="A313" s="494" t="s">
        <v>3175</v>
      </c>
      <c r="B313" s="481" t="s">
        <v>3176</v>
      </c>
      <c r="C313" s="481" t="str">
        <f t="shared" si="4"/>
        <v>2</v>
      </c>
      <c r="D313" s="481">
        <v>3</v>
      </c>
    </row>
    <row r="314" spans="1:4">
      <c r="A314" s="494" t="s">
        <v>3177</v>
      </c>
      <c r="B314" s="481" t="s">
        <v>3178</v>
      </c>
      <c r="C314" s="481" t="str">
        <f t="shared" si="4"/>
        <v>2</v>
      </c>
      <c r="D314" s="481">
        <v>3</v>
      </c>
    </row>
    <row r="315" spans="1:4">
      <c r="A315" s="494" t="s">
        <v>3179</v>
      </c>
      <c r="B315" s="481" t="s">
        <v>3180</v>
      </c>
      <c r="C315" s="481" t="str">
        <f t="shared" si="4"/>
        <v>2</v>
      </c>
      <c r="D315" s="481">
        <v>3</v>
      </c>
    </row>
    <row r="316" spans="1:4">
      <c r="A316" s="494" t="s">
        <v>3181</v>
      </c>
      <c r="B316" s="481" t="s">
        <v>3182</v>
      </c>
      <c r="C316" s="481" t="str">
        <f t="shared" si="4"/>
        <v>2</v>
      </c>
      <c r="D316" s="481">
        <v>3</v>
      </c>
    </row>
    <row r="317" spans="1:4">
      <c r="A317" s="494" t="s">
        <v>3183</v>
      </c>
      <c r="B317" s="481" t="s">
        <v>3184</v>
      </c>
      <c r="C317" s="481" t="str">
        <f t="shared" si="4"/>
        <v>2</v>
      </c>
      <c r="D317" s="481">
        <v>3</v>
      </c>
    </row>
    <row r="318" spans="1:4">
      <c r="A318" s="494" t="s">
        <v>3185</v>
      </c>
      <c r="B318" s="481" t="s">
        <v>3186</v>
      </c>
      <c r="C318" s="481" t="str">
        <f t="shared" si="4"/>
        <v>2</v>
      </c>
      <c r="D318" s="481">
        <v>3</v>
      </c>
    </row>
    <row r="319" spans="1:4">
      <c r="A319" s="494" t="s">
        <v>3187</v>
      </c>
      <c r="B319" s="481" t="s">
        <v>3188</v>
      </c>
      <c r="C319" s="481" t="str">
        <f t="shared" si="4"/>
        <v>2</v>
      </c>
      <c r="D319" s="481">
        <v>3</v>
      </c>
    </row>
    <row r="320" spans="1:4">
      <c r="A320" s="494" t="s">
        <v>3189</v>
      </c>
      <c r="B320" s="481" t="s">
        <v>3190</v>
      </c>
      <c r="C320" s="481" t="str">
        <f t="shared" si="4"/>
        <v>2</v>
      </c>
      <c r="D320" s="481">
        <v>3</v>
      </c>
    </row>
    <row r="321" spans="1:4">
      <c r="A321" s="494" t="s">
        <v>3191</v>
      </c>
      <c r="B321" s="481" t="s">
        <v>3192</v>
      </c>
      <c r="C321" s="481" t="str">
        <f t="shared" si="4"/>
        <v>2</v>
      </c>
      <c r="D321" s="481">
        <v>3</v>
      </c>
    </row>
    <row r="322" spans="1:4">
      <c r="A322" s="494" t="s">
        <v>3193</v>
      </c>
      <c r="B322" s="481" t="s">
        <v>3194</v>
      </c>
      <c r="C322" s="481" t="str">
        <f t="shared" si="4"/>
        <v>2</v>
      </c>
      <c r="D322" s="481">
        <v>3</v>
      </c>
    </row>
    <row r="323" spans="1:4">
      <c r="A323" s="494" t="s">
        <v>3195</v>
      </c>
      <c r="B323" s="481" t="s">
        <v>3196</v>
      </c>
      <c r="C323" s="481" t="str">
        <f t="shared" si="4"/>
        <v>2</v>
      </c>
      <c r="D323" s="481">
        <v>3</v>
      </c>
    </row>
    <row r="324" spans="1:4">
      <c r="A324" s="494" t="s">
        <v>3197</v>
      </c>
      <c r="B324" s="481" t="s">
        <v>3198</v>
      </c>
      <c r="C324" s="481" t="str">
        <f t="shared" ref="C324:C387" si="5">MID(A324,3,1)</f>
        <v>2</v>
      </c>
      <c r="D324" s="481">
        <v>3</v>
      </c>
    </row>
    <row r="325" spans="1:4">
      <c r="A325" s="494" t="s">
        <v>3199</v>
      </c>
      <c r="B325" s="481" t="s">
        <v>3200</v>
      </c>
      <c r="C325" s="481" t="str">
        <f t="shared" si="5"/>
        <v>2</v>
      </c>
      <c r="D325" s="481">
        <v>3</v>
      </c>
    </row>
    <row r="326" spans="1:4">
      <c r="A326" s="494" t="s">
        <v>3201</v>
      </c>
      <c r="B326" s="481" t="s">
        <v>3202</v>
      </c>
      <c r="C326" s="481" t="str">
        <f t="shared" si="5"/>
        <v>3</v>
      </c>
      <c r="D326" s="481">
        <v>3</v>
      </c>
    </row>
    <row r="327" spans="1:4">
      <c r="A327" s="494" t="s">
        <v>3203</v>
      </c>
      <c r="B327" s="481" t="s">
        <v>3204</v>
      </c>
      <c r="C327" s="481" t="str">
        <f t="shared" si="5"/>
        <v>3</v>
      </c>
      <c r="D327" s="481">
        <v>3</v>
      </c>
    </row>
    <row r="328" spans="1:4">
      <c r="A328" s="494" t="s">
        <v>3205</v>
      </c>
      <c r="B328" s="481" t="s">
        <v>3206</v>
      </c>
      <c r="C328" s="481" t="str">
        <f t="shared" si="5"/>
        <v>3</v>
      </c>
      <c r="D328" s="481">
        <v>3</v>
      </c>
    </row>
    <row r="329" spans="1:4">
      <c r="A329" s="494" t="s">
        <v>3207</v>
      </c>
      <c r="B329" s="481" t="s">
        <v>3208</v>
      </c>
      <c r="C329" s="481" t="str">
        <f t="shared" si="5"/>
        <v>3</v>
      </c>
      <c r="D329" s="481">
        <v>3</v>
      </c>
    </row>
    <row r="330" spans="1:4">
      <c r="A330" s="494" t="s">
        <v>3209</v>
      </c>
      <c r="B330" s="481" t="s">
        <v>3210</v>
      </c>
      <c r="C330" s="481" t="str">
        <f t="shared" si="5"/>
        <v>3</v>
      </c>
      <c r="D330" s="481">
        <v>3</v>
      </c>
    </row>
    <row r="331" spans="1:4">
      <c r="A331" s="494" t="s">
        <v>3211</v>
      </c>
      <c r="B331" s="481" t="s">
        <v>3212</v>
      </c>
      <c r="C331" s="481" t="str">
        <f t="shared" si="5"/>
        <v>3</v>
      </c>
      <c r="D331" s="481">
        <v>3</v>
      </c>
    </row>
    <row r="332" spans="1:4">
      <c r="A332" s="494" t="s">
        <v>3213</v>
      </c>
      <c r="B332" s="481" t="s">
        <v>3214</v>
      </c>
      <c r="C332" s="481" t="str">
        <f t="shared" si="5"/>
        <v>3</v>
      </c>
      <c r="D332" s="481">
        <v>3</v>
      </c>
    </row>
    <row r="333" spans="1:4">
      <c r="A333" s="494" t="s">
        <v>3215</v>
      </c>
      <c r="B333" s="481" t="s">
        <v>3216</v>
      </c>
      <c r="C333" s="481" t="str">
        <f t="shared" si="5"/>
        <v>3</v>
      </c>
      <c r="D333" s="481">
        <v>3</v>
      </c>
    </row>
    <row r="334" spans="1:4">
      <c r="A334" s="494" t="s">
        <v>3217</v>
      </c>
      <c r="B334" s="481" t="s">
        <v>3218</v>
      </c>
      <c r="C334" s="481" t="str">
        <f t="shared" si="5"/>
        <v>3</v>
      </c>
      <c r="D334" s="481">
        <v>3</v>
      </c>
    </row>
    <row r="335" spans="1:4">
      <c r="A335" s="494" t="s">
        <v>3219</v>
      </c>
      <c r="B335" s="481" t="s">
        <v>3220</v>
      </c>
      <c r="C335" s="481" t="str">
        <f t="shared" si="5"/>
        <v>4</v>
      </c>
      <c r="D335" s="481">
        <v>3</v>
      </c>
    </row>
    <row r="336" spans="1:4">
      <c r="A336" s="494" t="s">
        <v>3221</v>
      </c>
      <c r="B336" s="481" t="s">
        <v>3222</v>
      </c>
      <c r="C336" s="481" t="str">
        <f t="shared" si="5"/>
        <v>4</v>
      </c>
      <c r="D336" s="481">
        <v>3</v>
      </c>
    </row>
    <row r="337" spans="1:4">
      <c r="A337" s="494" t="s">
        <v>3223</v>
      </c>
      <c r="B337" s="481" t="s">
        <v>3224</v>
      </c>
      <c r="C337" s="481" t="str">
        <f t="shared" si="5"/>
        <v>4</v>
      </c>
      <c r="D337" s="481">
        <v>3</v>
      </c>
    </row>
    <row r="338" spans="1:4">
      <c r="A338" s="494" t="s">
        <v>3225</v>
      </c>
      <c r="B338" s="481" t="s">
        <v>3226</v>
      </c>
      <c r="C338" s="481" t="str">
        <f t="shared" si="5"/>
        <v>1</v>
      </c>
      <c r="D338" s="481">
        <v>1</v>
      </c>
    </row>
    <row r="339" spans="1:4">
      <c r="A339" s="494" t="s">
        <v>3227</v>
      </c>
      <c r="B339" s="481" t="s">
        <v>3228</v>
      </c>
      <c r="C339" s="481" t="str">
        <f t="shared" si="5"/>
        <v>2</v>
      </c>
      <c r="D339" s="481">
        <v>3</v>
      </c>
    </row>
    <row r="340" spans="1:4">
      <c r="A340" s="494" t="s">
        <v>3229</v>
      </c>
      <c r="B340" s="481" t="s">
        <v>3230</v>
      </c>
      <c r="C340" s="481" t="str">
        <f t="shared" si="5"/>
        <v>2</v>
      </c>
      <c r="D340" s="481">
        <v>3</v>
      </c>
    </row>
    <row r="341" spans="1:4">
      <c r="A341" s="494" t="s">
        <v>3231</v>
      </c>
      <c r="B341" s="481" t="s">
        <v>3232</v>
      </c>
      <c r="C341" s="481" t="str">
        <f t="shared" si="5"/>
        <v>2</v>
      </c>
      <c r="D341" s="481">
        <v>3</v>
      </c>
    </row>
    <row r="342" spans="1:4">
      <c r="A342" s="494" t="s">
        <v>3233</v>
      </c>
      <c r="B342" s="481" t="s">
        <v>3234</v>
      </c>
      <c r="C342" s="481" t="str">
        <f t="shared" si="5"/>
        <v>2</v>
      </c>
      <c r="D342" s="481">
        <v>3</v>
      </c>
    </row>
    <row r="343" spans="1:4">
      <c r="A343" s="494" t="s">
        <v>3235</v>
      </c>
      <c r="B343" s="481" t="s">
        <v>3236</v>
      </c>
      <c r="C343" s="481" t="str">
        <f t="shared" si="5"/>
        <v>2</v>
      </c>
      <c r="D343" s="481">
        <v>3</v>
      </c>
    </row>
    <row r="344" spans="1:4">
      <c r="A344" s="494" t="s">
        <v>3237</v>
      </c>
      <c r="B344" s="481" t="s">
        <v>3238</v>
      </c>
      <c r="C344" s="481" t="str">
        <f t="shared" si="5"/>
        <v>2</v>
      </c>
      <c r="D344" s="481">
        <v>3</v>
      </c>
    </row>
    <row r="345" spans="1:4">
      <c r="A345" s="494" t="s">
        <v>3239</v>
      </c>
      <c r="B345" s="481" t="s">
        <v>3240</v>
      </c>
      <c r="C345" s="481" t="str">
        <f t="shared" si="5"/>
        <v>2</v>
      </c>
      <c r="D345" s="481">
        <v>3</v>
      </c>
    </row>
    <row r="346" spans="1:4">
      <c r="A346" s="494" t="s">
        <v>3241</v>
      </c>
      <c r="B346" s="481" t="s">
        <v>3242</v>
      </c>
      <c r="C346" s="481" t="str">
        <f t="shared" si="5"/>
        <v>2</v>
      </c>
      <c r="D346" s="481">
        <v>3</v>
      </c>
    </row>
    <row r="347" spans="1:4">
      <c r="A347" s="494" t="s">
        <v>3243</v>
      </c>
      <c r="B347" s="481" t="s">
        <v>3244</v>
      </c>
      <c r="C347" s="481" t="str">
        <f t="shared" si="5"/>
        <v>2</v>
      </c>
      <c r="D347" s="481">
        <v>3</v>
      </c>
    </row>
    <row r="348" spans="1:4">
      <c r="A348" s="494" t="s">
        <v>3245</v>
      </c>
      <c r="B348" s="481" t="s">
        <v>3246</v>
      </c>
      <c r="C348" s="481" t="str">
        <f t="shared" si="5"/>
        <v>2</v>
      </c>
      <c r="D348" s="481">
        <v>3</v>
      </c>
    </row>
    <row r="349" spans="1:4">
      <c r="A349" s="494" t="s">
        <v>3247</v>
      </c>
      <c r="B349" s="481" t="s">
        <v>3248</v>
      </c>
      <c r="C349" s="481" t="str">
        <f t="shared" si="5"/>
        <v>2</v>
      </c>
      <c r="D349" s="481">
        <v>3</v>
      </c>
    </row>
    <row r="350" spans="1:4">
      <c r="A350" s="494" t="s">
        <v>3249</v>
      </c>
      <c r="B350" s="481" t="s">
        <v>3250</v>
      </c>
      <c r="C350" s="481" t="str">
        <f t="shared" si="5"/>
        <v>2</v>
      </c>
      <c r="D350" s="481">
        <v>3</v>
      </c>
    </row>
    <row r="351" spans="1:4">
      <c r="A351" s="494" t="s">
        <v>3251</v>
      </c>
      <c r="B351" s="481" t="s">
        <v>3252</v>
      </c>
      <c r="C351" s="481" t="str">
        <f t="shared" si="5"/>
        <v>2</v>
      </c>
      <c r="D351" s="481">
        <v>3</v>
      </c>
    </row>
    <row r="352" spans="1:4">
      <c r="A352" s="494" t="s">
        <v>3253</v>
      </c>
      <c r="B352" s="481" t="s">
        <v>3254</v>
      </c>
      <c r="C352" s="481" t="str">
        <f t="shared" si="5"/>
        <v>3</v>
      </c>
      <c r="D352" s="481">
        <v>3</v>
      </c>
    </row>
    <row r="353" spans="1:4">
      <c r="A353" s="494" t="s">
        <v>3255</v>
      </c>
      <c r="B353" s="481" t="s">
        <v>3256</v>
      </c>
      <c r="C353" s="481" t="str">
        <f t="shared" si="5"/>
        <v>3</v>
      </c>
      <c r="D353" s="481">
        <v>3</v>
      </c>
    </row>
    <row r="354" spans="1:4">
      <c r="A354" s="494" t="s">
        <v>3257</v>
      </c>
      <c r="B354" s="481" t="s">
        <v>3258</v>
      </c>
      <c r="C354" s="481" t="str">
        <f t="shared" si="5"/>
        <v>3</v>
      </c>
      <c r="D354" s="481">
        <v>3</v>
      </c>
    </row>
    <row r="355" spans="1:4">
      <c r="A355" s="494" t="s">
        <v>3259</v>
      </c>
      <c r="B355" s="481" t="s">
        <v>3260</v>
      </c>
      <c r="C355" s="481" t="str">
        <f t="shared" si="5"/>
        <v>3</v>
      </c>
      <c r="D355" s="481">
        <v>3</v>
      </c>
    </row>
    <row r="356" spans="1:4">
      <c r="A356" s="494" t="s">
        <v>3261</v>
      </c>
      <c r="B356" s="481" t="s">
        <v>3262</v>
      </c>
      <c r="C356" s="481" t="str">
        <f t="shared" si="5"/>
        <v>3</v>
      </c>
      <c r="D356" s="481">
        <v>3</v>
      </c>
    </row>
    <row r="357" spans="1:4">
      <c r="A357" s="494" t="s">
        <v>3263</v>
      </c>
      <c r="B357" s="481" t="s">
        <v>3264</v>
      </c>
      <c r="C357" s="481" t="str">
        <f t="shared" si="5"/>
        <v>3</v>
      </c>
      <c r="D357" s="481">
        <v>3</v>
      </c>
    </row>
    <row r="358" spans="1:4">
      <c r="A358" s="494" t="s">
        <v>3265</v>
      </c>
      <c r="B358" s="481" t="s">
        <v>3266</v>
      </c>
      <c r="C358" s="481" t="str">
        <f t="shared" si="5"/>
        <v>3</v>
      </c>
      <c r="D358" s="481">
        <v>3</v>
      </c>
    </row>
    <row r="359" spans="1:4">
      <c r="A359" s="494" t="s">
        <v>3267</v>
      </c>
      <c r="B359" s="481" t="s">
        <v>3268</v>
      </c>
      <c r="C359" s="481" t="str">
        <f t="shared" si="5"/>
        <v>3</v>
      </c>
      <c r="D359" s="481">
        <v>3</v>
      </c>
    </row>
    <row r="360" spans="1:4">
      <c r="A360" s="494" t="s">
        <v>3269</v>
      </c>
      <c r="B360" s="481" t="s">
        <v>3270</v>
      </c>
      <c r="C360" s="481" t="str">
        <f t="shared" si="5"/>
        <v>3</v>
      </c>
      <c r="D360" s="481">
        <v>3</v>
      </c>
    </row>
    <row r="361" spans="1:4">
      <c r="A361" s="494" t="s">
        <v>3271</v>
      </c>
      <c r="B361" s="481" t="s">
        <v>3272</v>
      </c>
      <c r="C361" s="481" t="str">
        <f t="shared" si="5"/>
        <v>3</v>
      </c>
      <c r="D361" s="481">
        <v>3</v>
      </c>
    </row>
    <row r="362" spans="1:4">
      <c r="A362" s="494" t="s">
        <v>3273</v>
      </c>
      <c r="B362" s="481" t="s">
        <v>3274</v>
      </c>
      <c r="C362" s="481" t="str">
        <f t="shared" si="5"/>
        <v>3</v>
      </c>
      <c r="D362" s="481">
        <v>3</v>
      </c>
    </row>
    <row r="363" spans="1:4">
      <c r="A363" s="494" t="s">
        <v>3275</v>
      </c>
      <c r="B363" s="481" t="s">
        <v>3276</v>
      </c>
      <c r="C363" s="481" t="str">
        <f t="shared" si="5"/>
        <v>3</v>
      </c>
      <c r="D363" s="481">
        <v>3</v>
      </c>
    </row>
    <row r="364" spans="1:4">
      <c r="A364" s="494" t="s">
        <v>3277</v>
      </c>
      <c r="B364" s="481" t="s">
        <v>3278</v>
      </c>
      <c r="C364" s="481" t="str">
        <f t="shared" si="5"/>
        <v>3</v>
      </c>
      <c r="D364" s="481">
        <v>3</v>
      </c>
    </row>
    <row r="365" spans="1:4">
      <c r="A365" s="494" t="s">
        <v>3279</v>
      </c>
      <c r="B365" s="481" t="s">
        <v>3280</v>
      </c>
      <c r="C365" s="481" t="str">
        <f t="shared" si="5"/>
        <v>3</v>
      </c>
      <c r="D365" s="481">
        <v>3</v>
      </c>
    </row>
    <row r="366" spans="1:4">
      <c r="A366" s="494" t="s">
        <v>3281</v>
      </c>
      <c r="B366" s="481" t="s">
        <v>3282</v>
      </c>
      <c r="C366" s="481" t="str">
        <f t="shared" si="5"/>
        <v>3</v>
      </c>
      <c r="D366" s="481">
        <v>3</v>
      </c>
    </row>
    <row r="367" spans="1:4">
      <c r="A367" s="494" t="s">
        <v>3283</v>
      </c>
      <c r="B367" s="481" t="s">
        <v>3284</v>
      </c>
      <c r="C367" s="481" t="str">
        <f t="shared" si="5"/>
        <v>3</v>
      </c>
      <c r="D367" s="481">
        <v>3</v>
      </c>
    </row>
    <row r="368" spans="1:4">
      <c r="A368" s="494" t="s">
        <v>3285</v>
      </c>
      <c r="B368" s="481" t="s">
        <v>3286</v>
      </c>
      <c r="C368" s="481" t="str">
        <f t="shared" si="5"/>
        <v>3</v>
      </c>
      <c r="D368" s="481">
        <v>3</v>
      </c>
    </row>
    <row r="369" spans="1:4">
      <c r="A369" s="494" t="s">
        <v>3287</v>
      </c>
      <c r="B369" s="481" t="s">
        <v>3288</v>
      </c>
      <c r="C369" s="481" t="str">
        <f t="shared" si="5"/>
        <v>3</v>
      </c>
      <c r="D369" s="481">
        <v>3</v>
      </c>
    </row>
    <row r="370" spans="1:4">
      <c r="A370" s="494" t="s">
        <v>3289</v>
      </c>
      <c r="B370" s="481" t="s">
        <v>3290</v>
      </c>
      <c r="C370" s="481" t="str">
        <f t="shared" si="5"/>
        <v>3</v>
      </c>
      <c r="D370" s="481">
        <v>3</v>
      </c>
    </row>
    <row r="371" spans="1:4">
      <c r="A371" s="494" t="s">
        <v>3291</v>
      </c>
      <c r="B371" s="481" t="s">
        <v>3292</v>
      </c>
      <c r="C371" s="481" t="str">
        <f t="shared" si="5"/>
        <v>4</v>
      </c>
      <c r="D371" s="481">
        <v>3</v>
      </c>
    </row>
    <row r="372" spans="1:4">
      <c r="A372" s="494" t="s">
        <v>3293</v>
      </c>
      <c r="B372" s="481" t="s">
        <v>3294</v>
      </c>
      <c r="C372" s="481" t="str">
        <f t="shared" si="5"/>
        <v>4</v>
      </c>
      <c r="D372" s="481">
        <v>3</v>
      </c>
    </row>
    <row r="373" spans="1:4">
      <c r="A373" s="494" t="s">
        <v>3295</v>
      </c>
      <c r="B373" s="481" t="s">
        <v>3296</v>
      </c>
      <c r="C373" s="481" t="str">
        <f t="shared" si="5"/>
        <v>4</v>
      </c>
      <c r="D373" s="481">
        <v>3</v>
      </c>
    </row>
    <row r="374" spans="1:4">
      <c r="A374" s="494" t="s">
        <v>3297</v>
      </c>
      <c r="B374" s="481" t="s">
        <v>3298</v>
      </c>
      <c r="C374" s="481" t="str">
        <f t="shared" si="5"/>
        <v>5</v>
      </c>
      <c r="D374" s="481">
        <v>4</v>
      </c>
    </row>
    <row r="375" spans="1:4">
      <c r="A375" s="494" t="s">
        <v>3299</v>
      </c>
      <c r="B375" s="481" t="s">
        <v>3300</v>
      </c>
      <c r="C375" s="481" t="str">
        <f t="shared" si="5"/>
        <v>5</v>
      </c>
      <c r="D375" s="481">
        <v>4</v>
      </c>
    </row>
    <row r="376" spans="1:4">
      <c r="A376" s="494" t="s">
        <v>3301</v>
      </c>
      <c r="B376" s="481" t="s">
        <v>3302</v>
      </c>
      <c r="C376" s="481" t="str">
        <f t="shared" si="5"/>
        <v>1</v>
      </c>
      <c r="D376" s="481">
        <v>1</v>
      </c>
    </row>
    <row r="377" spans="1:4">
      <c r="A377" s="494" t="s">
        <v>3303</v>
      </c>
      <c r="B377" s="481" t="s">
        <v>3304</v>
      </c>
      <c r="C377" s="481" t="str">
        <f t="shared" si="5"/>
        <v>2</v>
      </c>
      <c r="D377" s="481">
        <v>3</v>
      </c>
    </row>
    <row r="378" spans="1:4">
      <c r="A378" s="494" t="s">
        <v>3305</v>
      </c>
      <c r="B378" s="481" t="s">
        <v>3306</v>
      </c>
      <c r="C378" s="481" t="str">
        <f t="shared" si="5"/>
        <v>2</v>
      </c>
      <c r="D378" s="481">
        <v>3</v>
      </c>
    </row>
    <row r="379" spans="1:4">
      <c r="A379" s="494" t="s">
        <v>3307</v>
      </c>
      <c r="B379" s="481" t="s">
        <v>3308</v>
      </c>
      <c r="C379" s="481" t="str">
        <f t="shared" si="5"/>
        <v>2</v>
      </c>
      <c r="D379" s="481">
        <v>3</v>
      </c>
    </row>
    <row r="380" spans="1:4">
      <c r="A380" s="494" t="s">
        <v>3309</v>
      </c>
      <c r="B380" s="481" t="s">
        <v>3310</v>
      </c>
      <c r="C380" s="481" t="str">
        <f t="shared" si="5"/>
        <v>2</v>
      </c>
      <c r="D380" s="481">
        <v>3</v>
      </c>
    </row>
    <row r="381" spans="1:4">
      <c r="A381" s="494" t="s">
        <v>3311</v>
      </c>
      <c r="B381" s="481" t="s">
        <v>3312</v>
      </c>
      <c r="C381" s="481" t="str">
        <f t="shared" si="5"/>
        <v>2</v>
      </c>
      <c r="D381" s="481">
        <v>3</v>
      </c>
    </row>
    <row r="382" spans="1:4">
      <c r="A382" s="494" t="s">
        <v>3313</v>
      </c>
      <c r="B382" s="481" t="s">
        <v>3314</v>
      </c>
      <c r="C382" s="481" t="str">
        <f t="shared" si="5"/>
        <v>2</v>
      </c>
      <c r="D382" s="481">
        <v>3</v>
      </c>
    </row>
    <row r="383" spans="1:4">
      <c r="A383" s="494" t="s">
        <v>3315</v>
      </c>
      <c r="B383" s="481" t="s">
        <v>3316</v>
      </c>
      <c r="C383" s="481" t="str">
        <f t="shared" si="5"/>
        <v>2</v>
      </c>
      <c r="D383" s="481">
        <v>3</v>
      </c>
    </row>
    <row r="384" spans="1:4">
      <c r="A384" s="494" t="s">
        <v>3317</v>
      </c>
      <c r="B384" s="481" t="s">
        <v>3318</v>
      </c>
      <c r="C384" s="481" t="str">
        <f t="shared" si="5"/>
        <v>2</v>
      </c>
      <c r="D384" s="481">
        <v>3</v>
      </c>
    </row>
    <row r="385" spans="1:4">
      <c r="A385" s="494" t="s">
        <v>3319</v>
      </c>
      <c r="B385" s="481" t="s">
        <v>3320</v>
      </c>
      <c r="C385" s="481" t="str">
        <f t="shared" si="5"/>
        <v>2</v>
      </c>
      <c r="D385" s="481">
        <v>3</v>
      </c>
    </row>
    <row r="386" spans="1:4">
      <c r="A386" s="494" t="s">
        <v>3321</v>
      </c>
      <c r="B386" s="481" t="s">
        <v>3322</v>
      </c>
      <c r="C386" s="481" t="str">
        <f t="shared" si="5"/>
        <v>2</v>
      </c>
      <c r="D386" s="481">
        <v>3</v>
      </c>
    </row>
    <row r="387" spans="1:4">
      <c r="A387" s="494" t="s">
        <v>3323</v>
      </c>
      <c r="B387" s="481" t="s">
        <v>3324</v>
      </c>
      <c r="C387" s="481" t="str">
        <f t="shared" si="5"/>
        <v>2</v>
      </c>
      <c r="D387" s="481">
        <v>3</v>
      </c>
    </row>
    <row r="388" spans="1:4">
      <c r="A388" s="494" t="s">
        <v>3325</v>
      </c>
      <c r="B388" s="481" t="s">
        <v>2620</v>
      </c>
      <c r="C388" s="481" t="str">
        <f t="shared" ref="C388:C451" si="6">MID(A388,3,1)</f>
        <v>2</v>
      </c>
      <c r="D388" s="481">
        <v>3</v>
      </c>
    </row>
    <row r="389" spans="1:4">
      <c r="A389" s="494" t="s">
        <v>3326</v>
      </c>
      <c r="B389" s="481" t="s">
        <v>3327</v>
      </c>
      <c r="C389" s="481" t="str">
        <f t="shared" si="6"/>
        <v>2</v>
      </c>
      <c r="D389" s="481">
        <v>3</v>
      </c>
    </row>
    <row r="390" spans="1:4">
      <c r="A390" s="494" t="s">
        <v>3328</v>
      </c>
      <c r="B390" s="481" t="s">
        <v>3329</v>
      </c>
      <c r="C390" s="481" t="str">
        <f t="shared" si="6"/>
        <v>3</v>
      </c>
      <c r="D390" s="481">
        <v>3</v>
      </c>
    </row>
    <row r="391" spans="1:4">
      <c r="A391" s="494" t="s">
        <v>3330</v>
      </c>
      <c r="B391" s="481" t="s">
        <v>3331</v>
      </c>
      <c r="C391" s="481" t="str">
        <f t="shared" si="6"/>
        <v>3</v>
      </c>
      <c r="D391" s="481">
        <v>3</v>
      </c>
    </row>
    <row r="392" spans="1:4">
      <c r="A392" s="494" t="s">
        <v>3332</v>
      </c>
      <c r="B392" s="481" t="s">
        <v>3333</v>
      </c>
      <c r="C392" s="481" t="str">
        <f t="shared" si="6"/>
        <v>3</v>
      </c>
      <c r="D392" s="481">
        <v>3</v>
      </c>
    </row>
    <row r="393" spans="1:4">
      <c r="A393" s="494" t="s">
        <v>3334</v>
      </c>
      <c r="B393" s="481" t="s">
        <v>3335</v>
      </c>
      <c r="C393" s="481" t="str">
        <f t="shared" si="6"/>
        <v>3</v>
      </c>
      <c r="D393" s="481">
        <v>3</v>
      </c>
    </row>
    <row r="394" spans="1:4">
      <c r="A394" s="494" t="s">
        <v>3336</v>
      </c>
      <c r="B394" s="481" t="s">
        <v>3337</v>
      </c>
      <c r="C394" s="481" t="str">
        <f t="shared" si="6"/>
        <v>3</v>
      </c>
      <c r="D394" s="481">
        <v>3</v>
      </c>
    </row>
    <row r="395" spans="1:4">
      <c r="A395" s="494" t="s">
        <v>3338</v>
      </c>
      <c r="B395" s="481" t="s">
        <v>3339</v>
      </c>
      <c r="C395" s="481" t="str">
        <f t="shared" si="6"/>
        <v>3</v>
      </c>
      <c r="D395" s="481">
        <v>3</v>
      </c>
    </row>
    <row r="396" spans="1:4">
      <c r="A396" s="494" t="s">
        <v>3340</v>
      </c>
      <c r="B396" s="481" t="s">
        <v>3341</v>
      </c>
      <c r="C396" s="481" t="str">
        <f t="shared" si="6"/>
        <v>3</v>
      </c>
      <c r="D396" s="481">
        <v>3</v>
      </c>
    </row>
    <row r="397" spans="1:4">
      <c r="A397" s="494" t="s">
        <v>3342</v>
      </c>
      <c r="B397" s="481" t="s">
        <v>3343</v>
      </c>
      <c r="C397" s="481" t="str">
        <f t="shared" si="6"/>
        <v>3</v>
      </c>
      <c r="D397" s="481">
        <v>3</v>
      </c>
    </row>
    <row r="398" spans="1:4">
      <c r="A398" s="494" t="s">
        <v>3344</v>
      </c>
      <c r="B398" s="481" t="s">
        <v>3345</v>
      </c>
      <c r="C398" s="481" t="str">
        <f t="shared" si="6"/>
        <v>3</v>
      </c>
      <c r="D398" s="481">
        <v>3</v>
      </c>
    </row>
    <row r="399" spans="1:4">
      <c r="A399" s="494" t="s">
        <v>3346</v>
      </c>
      <c r="B399" s="481" t="s">
        <v>3347</v>
      </c>
      <c r="C399" s="481" t="str">
        <f t="shared" si="6"/>
        <v>3</v>
      </c>
      <c r="D399" s="481">
        <v>3</v>
      </c>
    </row>
    <row r="400" spans="1:4">
      <c r="A400" s="494" t="s">
        <v>3348</v>
      </c>
      <c r="B400" s="481" t="s">
        <v>3349</v>
      </c>
      <c r="C400" s="481" t="str">
        <f t="shared" si="6"/>
        <v>3</v>
      </c>
      <c r="D400" s="481">
        <v>3</v>
      </c>
    </row>
    <row r="401" spans="1:4">
      <c r="A401" s="494" t="s">
        <v>3350</v>
      </c>
      <c r="B401" s="481" t="s">
        <v>3351</v>
      </c>
      <c r="C401" s="481" t="str">
        <f t="shared" si="6"/>
        <v>3</v>
      </c>
      <c r="D401" s="481">
        <v>3</v>
      </c>
    </row>
    <row r="402" spans="1:4">
      <c r="A402" s="494" t="s">
        <v>3352</v>
      </c>
      <c r="B402" s="481" t="s">
        <v>3353</v>
      </c>
      <c r="C402" s="481" t="str">
        <f t="shared" si="6"/>
        <v>3</v>
      </c>
      <c r="D402" s="481">
        <v>3</v>
      </c>
    </row>
    <row r="403" spans="1:4">
      <c r="A403" s="494" t="s">
        <v>3354</v>
      </c>
      <c r="B403" s="481" t="s">
        <v>3268</v>
      </c>
      <c r="C403" s="481" t="str">
        <f t="shared" si="6"/>
        <v>3</v>
      </c>
      <c r="D403" s="481">
        <v>3</v>
      </c>
    </row>
    <row r="404" spans="1:4">
      <c r="A404" s="494" t="s">
        <v>3355</v>
      </c>
      <c r="B404" s="481" t="s">
        <v>3356</v>
      </c>
      <c r="C404" s="481" t="str">
        <f t="shared" si="6"/>
        <v>3</v>
      </c>
      <c r="D404" s="481">
        <v>3</v>
      </c>
    </row>
    <row r="405" spans="1:4">
      <c r="A405" s="494" t="s">
        <v>3357</v>
      </c>
      <c r="B405" s="481" t="s">
        <v>3358</v>
      </c>
      <c r="C405" s="481" t="str">
        <f t="shared" si="6"/>
        <v>3</v>
      </c>
      <c r="D405" s="481">
        <v>3</v>
      </c>
    </row>
    <row r="406" spans="1:4">
      <c r="A406" s="494" t="s">
        <v>3359</v>
      </c>
      <c r="B406" s="481" t="s">
        <v>3360</v>
      </c>
      <c r="C406" s="481" t="str">
        <f t="shared" si="6"/>
        <v>3</v>
      </c>
      <c r="D406" s="481">
        <v>3</v>
      </c>
    </row>
    <row r="407" spans="1:4">
      <c r="A407" s="494" t="s">
        <v>3361</v>
      </c>
      <c r="B407" s="481" t="s">
        <v>3362</v>
      </c>
      <c r="C407" s="481" t="str">
        <f t="shared" si="6"/>
        <v>3</v>
      </c>
      <c r="D407" s="481">
        <v>3</v>
      </c>
    </row>
    <row r="408" spans="1:4">
      <c r="A408" s="494" t="s">
        <v>3363</v>
      </c>
      <c r="B408" s="481" t="s">
        <v>3364</v>
      </c>
      <c r="C408" s="481" t="str">
        <f t="shared" si="6"/>
        <v>3</v>
      </c>
      <c r="D408" s="481">
        <v>3</v>
      </c>
    </row>
    <row r="409" spans="1:4">
      <c r="A409" s="494" t="s">
        <v>3365</v>
      </c>
      <c r="B409" s="481" t="s">
        <v>3366</v>
      </c>
      <c r="C409" s="481" t="str">
        <f t="shared" si="6"/>
        <v>3</v>
      </c>
      <c r="D409" s="481">
        <v>3</v>
      </c>
    </row>
    <row r="410" spans="1:4">
      <c r="A410" s="494" t="s">
        <v>3367</v>
      </c>
      <c r="B410" s="481" t="s">
        <v>3368</v>
      </c>
      <c r="C410" s="481" t="str">
        <f t="shared" si="6"/>
        <v>3</v>
      </c>
      <c r="D410" s="481">
        <v>3</v>
      </c>
    </row>
    <row r="411" spans="1:4">
      <c r="A411" s="494" t="s">
        <v>3369</v>
      </c>
      <c r="B411" s="481" t="s">
        <v>3370</v>
      </c>
      <c r="C411" s="481" t="str">
        <f t="shared" si="6"/>
        <v>3</v>
      </c>
      <c r="D411" s="481">
        <v>3</v>
      </c>
    </row>
    <row r="412" spans="1:4">
      <c r="A412" s="494" t="s">
        <v>3371</v>
      </c>
      <c r="B412" s="481" t="s">
        <v>3372</v>
      </c>
      <c r="C412" s="481" t="str">
        <f t="shared" si="6"/>
        <v>3</v>
      </c>
      <c r="D412" s="481">
        <v>3</v>
      </c>
    </row>
    <row r="413" spans="1:4">
      <c r="A413" s="494" t="s">
        <v>3373</v>
      </c>
      <c r="B413" s="481" t="s">
        <v>3374</v>
      </c>
      <c r="C413" s="481" t="str">
        <f t="shared" si="6"/>
        <v>3</v>
      </c>
      <c r="D413" s="481">
        <v>3</v>
      </c>
    </row>
    <row r="414" spans="1:4">
      <c r="A414" s="494" t="s">
        <v>3375</v>
      </c>
      <c r="B414" s="481" t="s">
        <v>3376</v>
      </c>
      <c r="C414" s="481" t="str">
        <f t="shared" si="6"/>
        <v>3</v>
      </c>
      <c r="D414" s="481">
        <v>3</v>
      </c>
    </row>
    <row r="415" spans="1:4">
      <c r="A415" s="494" t="s">
        <v>3377</v>
      </c>
      <c r="B415" s="481" t="s">
        <v>3378</v>
      </c>
      <c r="C415" s="481" t="str">
        <f t="shared" si="6"/>
        <v>3</v>
      </c>
      <c r="D415" s="481">
        <v>3</v>
      </c>
    </row>
    <row r="416" spans="1:4">
      <c r="A416" s="494" t="s">
        <v>3379</v>
      </c>
      <c r="B416" s="481" t="s">
        <v>3380</v>
      </c>
      <c r="C416" s="481" t="str">
        <f t="shared" si="6"/>
        <v>3</v>
      </c>
      <c r="D416" s="481">
        <v>3</v>
      </c>
    </row>
    <row r="417" spans="1:4">
      <c r="A417" s="494" t="s">
        <v>3381</v>
      </c>
      <c r="B417" s="481" t="s">
        <v>3382</v>
      </c>
      <c r="C417" s="481" t="str">
        <f t="shared" si="6"/>
        <v>3</v>
      </c>
      <c r="D417" s="481">
        <v>3</v>
      </c>
    </row>
    <row r="418" spans="1:4">
      <c r="A418" s="494" t="s">
        <v>3383</v>
      </c>
      <c r="B418" s="481" t="s">
        <v>3384</v>
      </c>
      <c r="C418" s="481" t="str">
        <f t="shared" si="6"/>
        <v>3</v>
      </c>
      <c r="D418" s="481">
        <v>3</v>
      </c>
    </row>
    <row r="419" spans="1:4">
      <c r="A419" s="494" t="s">
        <v>3385</v>
      </c>
      <c r="B419" s="481" t="s">
        <v>3386</v>
      </c>
      <c r="C419" s="481" t="str">
        <f t="shared" si="6"/>
        <v>3</v>
      </c>
      <c r="D419" s="481">
        <v>3</v>
      </c>
    </row>
    <row r="420" spans="1:4">
      <c r="A420" s="494" t="s">
        <v>3387</v>
      </c>
      <c r="B420" s="481" t="s">
        <v>3388</v>
      </c>
      <c r="C420" s="481" t="str">
        <f t="shared" si="6"/>
        <v>3</v>
      </c>
      <c r="D420" s="481">
        <v>3</v>
      </c>
    </row>
    <row r="421" spans="1:4">
      <c r="A421" s="494" t="s">
        <v>3389</v>
      </c>
      <c r="B421" s="481" t="s">
        <v>3390</v>
      </c>
      <c r="C421" s="481" t="str">
        <f t="shared" si="6"/>
        <v>4</v>
      </c>
      <c r="D421" s="481">
        <v>3</v>
      </c>
    </row>
    <row r="422" spans="1:4">
      <c r="A422" s="494" t="s">
        <v>3391</v>
      </c>
      <c r="B422" s="481" t="s">
        <v>3392</v>
      </c>
      <c r="C422" s="481" t="str">
        <f t="shared" si="6"/>
        <v>4</v>
      </c>
      <c r="D422" s="481">
        <v>3</v>
      </c>
    </row>
    <row r="423" spans="1:4">
      <c r="A423" s="494" t="s">
        <v>3393</v>
      </c>
      <c r="B423" s="481" t="s">
        <v>3394</v>
      </c>
      <c r="C423" s="481" t="str">
        <f t="shared" si="6"/>
        <v>4</v>
      </c>
      <c r="D423" s="481">
        <v>3</v>
      </c>
    </row>
    <row r="424" spans="1:4">
      <c r="A424" s="494" t="s">
        <v>3395</v>
      </c>
      <c r="B424" s="481" t="s">
        <v>3396</v>
      </c>
      <c r="C424" s="481" t="str">
        <f t="shared" si="6"/>
        <v>4</v>
      </c>
      <c r="D424" s="481">
        <v>3</v>
      </c>
    </row>
    <row r="425" spans="1:4">
      <c r="A425" s="494" t="s">
        <v>3397</v>
      </c>
      <c r="B425" s="481" t="s">
        <v>3398</v>
      </c>
      <c r="C425" s="481" t="str">
        <f t="shared" si="6"/>
        <v>4</v>
      </c>
      <c r="D425" s="481">
        <v>3</v>
      </c>
    </row>
    <row r="426" spans="1:4">
      <c r="A426" s="494" t="s">
        <v>3399</v>
      </c>
      <c r="B426" s="481" t="s">
        <v>3400</v>
      </c>
      <c r="C426" s="481" t="str">
        <f t="shared" si="6"/>
        <v>4</v>
      </c>
      <c r="D426" s="481">
        <v>3</v>
      </c>
    </row>
    <row r="427" spans="1:4">
      <c r="A427" s="494" t="s">
        <v>3401</v>
      </c>
      <c r="B427" s="481" t="s">
        <v>3402</v>
      </c>
      <c r="C427" s="481" t="str">
        <f t="shared" si="6"/>
        <v>4</v>
      </c>
      <c r="D427" s="481">
        <v>3</v>
      </c>
    </row>
    <row r="428" spans="1:4">
      <c r="A428" s="494" t="s">
        <v>3403</v>
      </c>
      <c r="B428" s="481" t="s">
        <v>3404</v>
      </c>
      <c r="C428" s="481" t="str">
        <f t="shared" si="6"/>
        <v>4</v>
      </c>
      <c r="D428" s="481">
        <v>3</v>
      </c>
    </row>
    <row r="429" spans="1:4">
      <c r="A429" s="494" t="s">
        <v>3405</v>
      </c>
      <c r="B429" s="481" t="s">
        <v>3406</v>
      </c>
      <c r="C429" s="481" t="str">
        <f t="shared" si="6"/>
        <v>4</v>
      </c>
      <c r="D429" s="481">
        <v>3</v>
      </c>
    </row>
    <row r="430" spans="1:4">
      <c r="A430" s="494" t="s">
        <v>3407</v>
      </c>
      <c r="B430" s="481" t="s">
        <v>3408</v>
      </c>
      <c r="C430" s="481" t="str">
        <f t="shared" si="6"/>
        <v>4</v>
      </c>
      <c r="D430" s="481">
        <v>3</v>
      </c>
    </row>
    <row r="431" spans="1:4">
      <c r="A431" s="494" t="s">
        <v>3409</v>
      </c>
      <c r="B431" s="481" t="s">
        <v>3410</v>
      </c>
      <c r="C431" s="481" t="str">
        <f t="shared" si="6"/>
        <v>4</v>
      </c>
      <c r="D431" s="481">
        <v>3</v>
      </c>
    </row>
    <row r="432" spans="1:4">
      <c r="A432" s="494" t="s">
        <v>3411</v>
      </c>
      <c r="B432" s="481" t="s">
        <v>3412</v>
      </c>
      <c r="C432" s="481" t="str">
        <f t="shared" si="6"/>
        <v>4</v>
      </c>
      <c r="D432" s="481">
        <v>3</v>
      </c>
    </row>
    <row r="433" spans="1:4">
      <c r="A433" s="494" t="s">
        <v>3413</v>
      </c>
      <c r="B433" s="481" t="s">
        <v>3414</v>
      </c>
      <c r="C433" s="481" t="str">
        <f t="shared" si="6"/>
        <v>4</v>
      </c>
      <c r="D433" s="481">
        <v>3</v>
      </c>
    </row>
    <row r="434" spans="1:4">
      <c r="A434" s="494" t="s">
        <v>3415</v>
      </c>
      <c r="B434" s="481" t="s">
        <v>3416</v>
      </c>
      <c r="C434" s="481" t="str">
        <f t="shared" si="6"/>
        <v>4</v>
      </c>
      <c r="D434" s="481">
        <v>3</v>
      </c>
    </row>
    <row r="435" spans="1:4">
      <c r="A435" s="494" t="s">
        <v>3417</v>
      </c>
      <c r="B435" s="481" t="s">
        <v>3418</v>
      </c>
      <c r="C435" s="481" t="str">
        <f t="shared" si="6"/>
        <v>4</v>
      </c>
      <c r="D435" s="481">
        <v>3</v>
      </c>
    </row>
    <row r="436" spans="1:4">
      <c r="A436" s="494" t="s">
        <v>3419</v>
      </c>
      <c r="B436" s="481" t="s">
        <v>3420</v>
      </c>
      <c r="C436" s="481" t="str">
        <f t="shared" si="6"/>
        <v>5</v>
      </c>
      <c r="D436" s="481">
        <v>4</v>
      </c>
    </row>
    <row r="437" spans="1:4">
      <c r="A437" s="494" t="s">
        <v>3421</v>
      </c>
      <c r="B437" s="481" t="s">
        <v>3422</v>
      </c>
      <c r="C437" s="481" t="str">
        <f t="shared" si="6"/>
        <v>1</v>
      </c>
      <c r="D437" s="481">
        <v>1</v>
      </c>
    </row>
    <row r="438" spans="1:4">
      <c r="A438" s="494" t="s">
        <v>3423</v>
      </c>
      <c r="B438" s="481" t="s">
        <v>3424</v>
      </c>
      <c r="C438" s="481" t="str">
        <f t="shared" si="6"/>
        <v>2</v>
      </c>
      <c r="D438" s="481">
        <v>3</v>
      </c>
    </row>
    <row r="439" spans="1:4">
      <c r="A439" s="494" t="s">
        <v>3425</v>
      </c>
      <c r="B439" s="481" t="s">
        <v>3426</v>
      </c>
      <c r="C439" s="481" t="str">
        <f t="shared" si="6"/>
        <v>2</v>
      </c>
      <c r="D439" s="481">
        <v>3</v>
      </c>
    </row>
    <row r="440" spans="1:4">
      <c r="A440" s="494" t="s">
        <v>3427</v>
      </c>
      <c r="B440" s="481" t="s">
        <v>3428</v>
      </c>
      <c r="C440" s="481" t="str">
        <f t="shared" si="6"/>
        <v>2</v>
      </c>
      <c r="D440" s="481">
        <v>3</v>
      </c>
    </row>
    <row r="441" spans="1:4">
      <c r="A441" s="494" t="s">
        <v>3429</v>
      </c>
      <c r="B441" s="481" t="s">
        <v>3430</v>
      </c>
      <c r="C441" s="481" t="str">
        <f t="shared" si="6"/>
        <v>2</v>
      </c>
      <c r="D441" s="481">
        <v>3</v>
      </c>
    </row>
    <row r="442" spans="1:4">
      <c r="A442" s="494" t="s">
        <v>3431</v>
      </c>
      <c r="B442" s="481" t="s">
        <v>3432</v>
      </c>
      <c r="C442" s="481" t="str">
        <f t="shared" si="6"/>
        <v>2</v>
      </c>
      <c r="D442" s="481">
        <v>3</v>
      </c>
    </row>
    <row r="443" spans="1:4">
      <c r="A443" s="494" t="s">
        <v>3433</v>
      </c>
      <c r="B443" s="481" t="s">
        <v>3434</v>
      </c>
      <c r="C443" s="481" t="str">
        <f t="shared" si="6"/>
        <v>2</v>
      </c>
      <c r="D443" s="481">
        <v>3</v>
      </c>
    </row>
    <row r="444" spans="1:4">
      <c r="A444" s="494" t="s">
        <v>3435</v>
      </c>
      <c r="B444" s="481" t="s">
        <v>3436</v>
      </c>
      <c r="C444" s="481" t="str">
        <f t="shared" si="6"/>
        <v>2</v>
      </c>
      <c r="D444" s="481">
        <v>3</v>
      </c>
    </row>
    <row r="445" spans="1:4">
      <c r="A445" s="494" t="s">
        <v>3437</v>
      </c>
      <c r="B445" s="481" t="s">
        <v>3438</v>
      </c>
      <c r="C445" s="481" t="str">
        <f t="shared" si="6"/>
        <v>2</v>
      </c>
      <c r="D445" s="481">
        <v>3</v>
      </c>
    </row>
    <row r="446" spans="1:4">
      <c r="A446" s="494" t="s">
        <v>3439</v>
      </c>
      <c r="B446" s="481" t="s">
        <v>3440</v>
      </c>
      <c r="C446" s="481" t="str">
        <f t="shared" si="6"/>
        <v>2</v>
      </c>
      <c r="D446" s="481">
        <v>3</v>
      </c>
    </row>
    <row r="447" spans="1:4">
      <c r="A447" s="494" t="s">
        <v>3441</v>
      </c>
      <c r="B447" s="481" t="s">
        <v>3442</v>
      </c>
      <c r="C447" s="481" t="str">
        <f t="shared" si="6"/>
        <v>2</v>
      </c>
      <c r="D447" s="481">
        <v>3</v>
      </c>
    </row>
    <row r="448" spans="1:4">
      <c r="A448" s="494" t="s">
        <v>3443</v>
      </c>
      <c r="B448" s="481" t="s">
        <v>3444</v>
      </c>
      <c r="C448" s="481" t="str">
        <f t="shared" si="6"/>
        <v>2</v>
      </c>
      <c r="D448" s="481">
        <v>3</v>
      </c>
    </row>
    <row r="449" spans="1:4">
      <c r="A449" s="494" t="s">
        <v>3445</v>
      </c>
      <c r="B449" s="481" t="s">
        <v>3446</v>
      </c>
      <c r="C449" s="481" t="str">
        <f t="shared" si="6"/>
        <v>2</v>
      </c>
      <c r="D449" s="481">
        <v>3</v>
      </c>
    </row>
    <row r="450" spans="1:4">
      <c r="A450" s="494" t="s">
        <v>3447</v>
      </c>
      <c r="B450" s="481" t="s">
        <v>3448</v>
      </c>
      <c r="C450" s="481" t="str">
        <f t="shared" si="6"/>
        <v>2</v>
      </c>
      <c r="D450" s="481">
        <v>3</v>
      </c>
    </row>
    <row r="451" spans="1:4">
      <c r="A451" s="494" t="s">
        <v>3449</v>
      </c>
      <c r="B451" s="481" t="s">
        <v>3450</v>
      </c>
      <c r="C451" s="481" t="str">
        <f t="shared" si="6"/>
        <v>2</v>
      </c>
      <c r="D451" s="481">
        <v>3</v>
      </c>
    </row>
    <row r="452" spans="1:4">
      <c r="A452" s="494" t="s">
        <v>3451</v>
      </c>
      <c r="B452" s="481" t="s">
        <v>3452</v>
      </c>
      <c r="C452" s="481" t="str">
        <f t="shared" ref="C452:C515" si="7">MID(A452,3,1)</f>
        <v>2</v>
      </c>
      <c r="D452" s="481">
        <v>3</v>
      </c>
    </row>
    <row r="453" spans="1:4">
      <c r="A453" s="494" t="s">
        <v>3453</v>
      </c>
      <c r="B453" s="481" t="s">
        <v>3454</v>
      </c>
      <c r="C453" s="481" t="str">
        <f t="shared" si="7"/>
        <v>2</v>
      </c>
      <c r="D453" s="481">
        <v>3</v>
      </c>
    </row>
    <row r="454" spans="1:4">
      <c r="A454" s="494" t="s">
        <v>3455</v>
      </c>
      <c r="B454" s="481" t="s">
        <v>3456</v>
      </c>
      <c r="C454" s="481" t="str">
        <f t="shared" si="7"/>
        <v>2</v>
      </c>
      <c r="D454" s="481">
        <v>3</v>
      </c>
    </row>
    <row r="455" spans="1:4">
      <c r="A455" s="494" t="s">
        <v>3457</v>
      </c>
      <c r="B455" s="481" t="s">
        <v>3458</v>
      </c>
      <c r="C455" s="481" t="str">
        <f t="shared" si="7"/>
        <v>2</v>
      </c>
      <c r="D455" s="481">
        <v>3</v>
      </c>
    </row>
    <row r="456" spans="1:4">
      <c r="A456" s="494" t="s">
        <v>3459</v>
      </c>
      <c r="B456" s="481" t="s">
        <v>3460</v>
      </c>
      <c r="C456" s="481" t="str">
        <f t="shared" si="7"/>
        <v>2</v>
      </c>
      <c r="D456" s="481">
        <v>3</v>
      </c>
    </row>
    <row r="457" spans="1:4">
      <c r="A457" s="494" t="s">
        <v>3461</v>
      </c>
      <c r="B457" s="481" t="s">
        <v>3462</v>
      </c>
      <c r="C457" s="481" t="str">
        <f t="shared" si="7"/>
        <v>2</v>
      </c>
      <c r="D457" s="481">
        <v>3</v>
      </c>
    </row>
    <row r="458" spans="1:4">
      <c r="A458" s="494" t="s">
        <v>3463</v>
      </c>
      <c r="B458" s="481" t="s">
        <v>3464</v>
      </c>
      <c r="C458" s="481" t="str">
        <f t="shared" si="7"/>
        <v>2</v>
      </c>
      <c r="D458" s="481">
        <v>3</v>
      </c>
    </row>
    <row r="459" spans="1:4">
      <c r="A459" s="494" t="s">
        <v>3465</v>
      </c>
      <c r="B459" s="481" t="s">
        <v>3466</v>
      </c>
      <c r="C459" s="481" t="str">
        <f t="shared" si="7"/>
        <v>2</v>
      </c>
      <c r="D459" s="481">
        <v>3</v>
      </c>
    </row>
    <row r="460" spans="1:4">
      <c r="A460" s="494" t="s">
        <v>3467</v>
      </c>
      <c r="B460" s="481" t="s">
        <v>3468</v>
      </c>
      <c r="C460" s="481" t="str">
        <f t="shared" si="7"/>
        <v>2</v>
      </c>
      <c r="D460" s="481">
        <v>3</v>
      </c>
    </row>
    <row r="461" spans="1:4">
      <c r="A461" s="494" t="s">
        <v>3469</v>
      </c>
      <c r="B461" s="481" t="s">
        <v>3470</v>
      </c>
      <c r="C461" s="481" t="str">
        <f t="shared" si="7"/>
        <v>2</v>
      </c>
      <c r="D461" s="481">
        <v>3</v>
      </c>
    </row>
    <row r="462" spans="1:4">
      <c r="A462" s="494" t="s">
        <v>3471</v>
      </c>
      <c r="B462" s="481" t="s">
        <v>3472</v>
      </c>
      <c r="C462" s="481" t="str">
        <f t="shared" si="7"/>
        <v>2</v>
      </c>
      <c r="D462" s="481">
        <v>3</v>
      </c>
    </row>
    <row r="463" spans="1:4">
      <c r="A463" s="494" t="s">
        <v>3473</v>
      </c>
      <c r="B463" s="481" t="s">
        <v>3474</v>
      </c>
      <c r="C463" s="481" t="str">
        <f t="shared" si="7"/>
        <v>2</v>
      </c>
      <c r="D463" s="481">
        <v>3</v>
      </c>
    </row>
    <row r="464" spans="1:4">
      <c r="A464" s="494" t="s">
        <v>3475</v>
      </c>
      <c r="B464" s="481" t="s">
        <v>3476</v>
      </c>
      <c r="C464" s="481" t="str">
        <f t="shared" si="7"/>
        <v>2</v>
      </c>
      <c r="D464" s="481">
        <v>3</v>
      </c>
    </row>
    <row r="465" spans="1:4">
      <c r="A465" s="494" t="s">
        <v>3477</v>
      </c>
      <c r="B465" s="481" t="s">
        <v>3478</v>
      </c>
      <c r="C465" s="481" t="str">
        <f t="shared" si="7"/>
        <v>2</v>
      </c>
      <c r="D465" s="481">
        <v>3</v>
      </c>
    </row>
    <row r="466" spans="1:4">
      <c r="A466" s="494" t="s">
        <v>3479</v>
      </c>
      <c r="B466" s="481" t="s">
        <v>3480</v>
      </c>
      <c r="C466" s="481" t="str">
        <f t="shared" si="7"/>
        <v>2</v>
      </c>
      <c r="D466" s="481">
        <v>3</v>
      </c>
    </row>
    <row r="467" spans="1:4">
      <c r="A467" s="494" t="s">
        <v>3481</v>
      </c>
      <c r="B467" s="481" t="s">
        <v>3482</v>
      </c>
      <c r="C467" s="481" t="str">
        <f t="shared" si="7"/>
        <v>2</v>
      </c>
      <c r="D467" s="481">
        <v>3</v>
      </c>
    </row>
    <row r="468" spans="1:4">
      <c r="A468" s="494" t="s">
        <v>3483</v>
      </c>
      <c r="B468" s="481" t="s">
        <v>3484</v>
      </c>
      <c r="C468" s="481" t="str">
        <f t="shared" si="7"/>
        <v>2</v>
      </c>
      <c r="D468" s="481">
        <v>3</v>
      </c>
    </row>
    <row r="469" spans="1:4">
      <c r="A469" s="494" t="s">
        <v>3485</v>
      </c>
      <c r="B469" s="481" t="s">
        <v>3486</v>
      </c>
      <c r="C469" s="481" t="str">
        <f t="shared" si="7"/>
        <v>2</v>
      </c>
      <c r="D469" s="481">
        <v>3</v>
      </c>
    </row>
    <row r="470" spans="1:4">
      <c r="A470" s="494" t="s">
        <v>3487</v>
      </c>
      <c r="B470" s="481" t="s">
        <v>3488</v>
      </c>
      <c r="C470" s="481" t="str">
        <f t="shared" si="7"/>
        <v>3</v>
      </c>
      <c r="D470" s="481">
        <v>3</v>
      </c>
    </row>
    <row r="471" spans="1:4">
      <c r="A471" s="494" t="s">
        <v>3489</v>
      </c>
      <c r="B471" s="481" t="s">
        <v>3490</v>
      </c>
      <c r="C471" s="481" t="str">
        <f t="shared" si="7"/>
        <v>3</v>
      </c>
      <c r="D471" s="481">
        <v>3</v>
      </c>
    </row>
    <row r="472" spans="1:4">
      <c r="A472" s="494" t="s">
        <v>3491</v>
      </c>
      <c r="B472" s="481" t="s">
        <v>3492</v>
      </c>
      <c r="C472" s="481" t="str">
        <f t="shared" si="7"/>
        <v>3</v>
      </c>
      <c r="D472" s="481">
        <v>3</v>
      </c>
    </row>
    <row r="473" spans="1:4">
      <c r="A473" s="494" t="s">
        <v>3493</v>
      </c>
      <c r="B473" s="481" t="s">
        <v>3494</v>
      </c>
      <c r="C473" s="481" t="str">
        <f t="shared" si="7"/>
        <v>3</v>
      </c>
      <c r="D473" s="481">
        <v>3</v>
      </c>
    </row>
    <row r="474" spans="1:4">
      <c r="A474" s="494" t="s">
        <v>3495</v>
      </c>
      <c r="B474" s="481" t="s">
        <v>3496</v>
      </c>
      <c r="C474" s="481" t="str">
        <f t="shared" si="7"/>
        <v>3</v>
      </c>
      <c r="D474" s="481">
        <v>3</v>
      </c>
    </row>
    <row r="475" spans="1:4">
      <c r="A475" s="494" t="s">
        <v>3497</v>
      </c>
      <c r="B475" s="481" t="s">
        <v>3498</v>
      </c>
      <c r="C475" s="481" t="str">
        <f t="shared" si="7"/>
        <v>3</v>
      </c>
      <c r="D475" s="481">
        <v>3</v>
      </c>
    </row>
    <row r="476" spans="1:4">
      <c r="A476" s="494" t="s">
        <v>3499</v>
      </c>
      <c r="B476" s="481" t="s">
        <v>3500</v>
      </c>
      <c r="C476" s="481" t="str">
        <f t="shared" si="7"/>
        <v>3</v>
      </c>
      <c r="D476" s="481">
        <v>3</v>
      </c>
    </row>
    <row r="477" spans="1:4">
      <c r="A477" s="494" t="s">
        <v>3501</v>
      </c>
      <c r="B477" s="481" t="s">
        <v>3502</v>
      </c>
      <c r="C477" s="481" t="str">
        <f t="shared" si="7"/>
        <v>3</v>
      </c>
      <c r="D477" s="481">
        <v>3</v>
      </c>
    </row>
    <row r="478" spans="1:4">
      <c r="A478" s="494" t="s">
        <v>3503</v>
      </c>
      <c r="B478" s="481" t="s">
        <v>3504</v>
      </c>
      <c r="C478" s="481" t="str">
        <f t="shared" si="7"/>
        <v>3</v>
      </c>
      <c r="D478" s="481">
        <v>3</v>
      </c>
    </row>
    <row r="479" spans="1:4">
      <c r="A479" s="494" t="s">
        <v>3505</v>
      </c>
      <c r="B479" s="481" t="s">
        <v>3506</v>
      </c>
      <c r="C479" s="481" t="str">
        <f t="shared" si="7"/>
        <v>3</v>
      </c>
      <c r="D479" s="481">
        <v>3</v>
      </c>
    </row>
    <row r="480" spans="1:4">
      <c r="A480" s="494" t="s">
        <v>3507</v>
      </c>
      <c r="B480" s="481" t="s">
        <v>3508</v>
      </c>
      <c r="C480" s="481" t="str">
        <f t="shared" si="7"/>
        <v>4</v>
      </c>
      <c r="D480" s="481">
        <v>3</v>
      </c>
    </row>
    <row r="481" spans="1:4">
      <c r="A481" s="494" t="s">
        <v>3509</v>
      </c>
      <c r="B481" s="481" t="s">
        <v>3510</v>
      </c>
      <c r="C481" s="481" t="str">
        <f t="shared" si="7"/>
        <v>4</v>
      </c>
      <c r="D481" s="481">
        <v>3</v>
      </c>
    </row>
    <row r="482" spans="1:4">
      <c r="A482" s="494" t="s">
        <v>3511</v>
      </c>
      <c r="B482" s="481" t="s">
        <v>3512</v>
      </c>
      <c r="C482" s="481" t="str">
        <f t="shared" si="7"/>
        <v>1</v>
      </c>
      <c r="D482" s="481">
        <v>1</v>
      </c>
    </row>
    <row r="483" spans="1:4">
      <c r="A483" s="494" t="s">
        <v>3513</v>
      </c>
      <c r="B483" s="481" t="s">
        <v>3514</v>
      </c>
      <c r="C483" s="481" t="str">
        <f t="shared" si="7"/>
        <v>2</v>
      </c>
      <c r="D483" s="481">
        <v>3</v>
      </c>
    </row>
    <row r="484" spans="1:4">
      <c r="A484" s="494" t="s">
        <v>3515</v>
      </c>
      <c r="B484" s="481" t="s">
        <v>3516</v>
      </c>
      <c r="C484" s="481" t="str">
        <f t="shared" si="7"/>
        <v>2</v>
      </c>
      <c r="D484" s="481">
        <v>3</v>
      </c>
    </row>
    <row r="485" spans="1:4">
      <c r="A485" s="494" t="s">
        <v>3517</v>
      </c>
      <c r="B485" s="481" t="s">
        <v>3518</v>
      </c>
      <c r="C485" s="481" t="str">
        <f t="shared" si="7"/>
        <v>2</v>
      </c>
      <c r="D485" s="481">
        <v>3</v>
      </c>
    </row>
    <row r="486" spans="1:4">
      <c r="A486" s="494" t="s">
        <v>3519</v>
      </c>
      <c r="B486" s="481" t="s">
        <v>3520</v>
      </c>
      <c r="C486" s="481" t="str">
        <f t="shared" si="7"/>
        <v>2</v>
      </c>
      <c r="D486" s="481">
        <v>3</v>
      </c>
    </row>
    <row r="487" spans="1:4">
      <c r="A487" s="494" t="s">
        <v>3521</v>
      </c>
      <c r="B487" s="481" t="s">
        <v>3522</v>
      </c>
      <c r="C487" s="481" t="str">
        <f t="shared" si="7"/>
        <v>2</v>
      </c>
      <c r="D487" s="481">
        <v>3</v>
      </c>
    </row>
    <row r="488" spans="1:4">
      <c r="A488" s="494" t="s">
        <v>3523</v>
      </c>
      <c r="B488" s="481" t="s">
        <v>3524</v>
      </c>
      <c r="C488" s="481" t="str">
        <f t="shared" si="7"/>
        <v>2</v>
      </c>
      <c r="D488" s="481">
        <v>3</v>
      </c>
    </row>
    <row r="489" spans="1:4">
      <c r="A489" s="494" t="s">
        <v>3525</v>
      </c>
      <c r="B489" s="481" t="s">
        <v>3526</v>
      </c>
      <c r="C489" s="481" t="str">
        <f t="shared" si="7"/>
        <v>2</v>
      </c>
      <c r="D489" s="481">
        <v>3</v>
      </c>
    </row>
    <row r="490" spans="1:4">
      <c r="A490" s="494" t="s">
        <v>3527</v>
      </c>
      <c r="B490" s="481" t="s">
        <v>3528</v>
      </c>
      <c r="C490" s="481" t="str">
        <f t="shared" si="7"/>
        <v>2</v>
      </c>
      <c r="D490" s="481">
        <v>3</v>
      </c>
    </row>
    <row r="491" spans="1:4">
      <c r="A491" s="494" t="s">
        <v>3529</v>
      </c>
      <c r="B491" s="481" t="s">
        <v>3530</v>
      </c>
      <c r="C491" s="481" t="str">
        <f t="shared" si="7"/>
        <v>2</v>
      </c>
      <c r="D491" s="481">
        <v>3</v>
      </c>
    </row>
    <row r="492" spans="1:4">
      <c r="A492" s="494" t="s">
        <v>3531</v>
      </c>
      <c r="B492" s="481" t="s">
        <v>3532</v>
      </c>
      <c r="C492" s="481" t="str">
        <f t="shared" si="7"/>
        <v>2</v>
      </c>
      <c r="D492" s="481">
        <v>3</v>
      </c>
    </row>
    <row r="493" spans="1:4">
      <c r="A493" s="494" t="s">
        <v>3533</v>
      </c>
      <c r="B493" s="481" t="s">
        <v>3534</v>
      </c>
      <c r="C493" s="481" t="str">
        <f t="shared" si="7"/>
        <v>2</v>
      </c>
      <c r="D493" s="481">
        <v>3</v>
      </c>
    </row>
    <row r="494" spans="1:4">
      <c r="A494" s="494" t="s">
        <v>3535</v>
      </c>
      <c r="B494" s="481" t="s">
        <v>3536</v>
      </c>
      <c r="C494" s="481" t="str">
        <f t="shared" si="7"/>
        <v>2</v>
      </c>
      <c r="D494" s="481">
        <v>3</v>
      </c>
    </row>
    <row r="495" spans="1:4">
      <c r="A495" s="494" t="s">
        <v>3537</v>
      </c>
      <c r="B495" s="481" t="s">
        <v>3538</v>
      </c>
      <c r="C495" s="481" t="str">
        <f t="shared" si="7"/>
        <v>2</v>
      </c>
      <c r="D495" s="481">
        <v>3</v>
      </c>
    </row>
    <row r="496" spans="1:4">
      <c r="A496" s="494" t="s">
        <v>3539</v>
      </c>
      <c r="B496" s="481" t="s">
        <v>3540</v>
      </c>
      <c r="C496" s="481" t="str">
        <f t="shared" si="7"/>
        <v>2</v>
      </c>
      <c r="D496" s="481">
        <v>3</v>
      </c>
    </row>
    <row r="497" spans="1:4">
      <c r="A497" s="494" t="s">
        <v>3541</v>
      </c>
      <c r="B497" s="481" t="s">
        <v>3542</v>
      </c>
      <c r="C497" s="481" t="str">
        <f t="shared" si="7"/>
        <v>3</v>
      </c>
      <c r="D497" s="481">
        <v>3</v>
      </c>
    </row>
    <row r="498" spans="1:4">
      <c r="A498" s="494" t="s">
        <v>3543</v>
      </c>
      <c r="B498" s="481" t="s">
        <v>3544</v>
      </c>
      <c r="C498" s="481" t="str">
        <f t="shared" si="7"/>
        <v>3</v>
      </c>
      <c r="D498" s="481">
        <v>3</v>
      </c>
    </row>
    <row r="499" spans="1:4">
      <c r="A499" s="494" t="s">
        <v>3545</v>
      </c>
      <c r="B499" s="481" t="s">
        <v>3546</v>
      </c>
      <c r="C499" s="481" t="str">
        <f t="shared" si="7"/>
        <v>3</v>
      </c>
      <c r="D499" s="481">
        <v>3</v>
      </c>
    </row>
    <row r="500" spans="1:4">
      <c r="A500" s="494" t="s">
        <v>3547</v>
      </c>
      <c r="B500" s="481" t="s">
        <v>3548</v>
      </c>
      <c r="C500" s="481" t="str">
        <f t="shared" si="7"/>
        <v>3</v>
      </c>
      <c r="D500" s="481">
        <v>3</v>
      </c>
    </row>
    <row r="501" spans="1:4">
      <c r="A501" s="494" t="s">
        <v>3549</v>
      </c>
      <c r="B501" s="481" t="s">
        <v>3550</v>
      </c>
      <c r="C501" s="481" t="str">
        <f t="shared" si="7"/>
        <v>3</v>
      </c>
      <c r="D501" s="481">
        <v>3</v>
      </c>
    </row>
    <row r="502" spans="1:4">
      <c r="A502" s="494" t="s">
        <v>3551</v>
      </c>
      <c r="B502" s="481" t="s">
        <v>3552</v>
      </c>
      <c r="C502" s="481" t="str">
        <f t="shared" si="7"/>
        <v>3</v>
      </c>
      <c r="D502" s="481">
        <v>3</v>
      </c>
    </row>
    <row r="503" spans="1:4">
      <c r="A503" s="494" t="s">
        <v>3553</v>
      </c>
      <c r="B503" s="481" t="s">
        <v>3554</v>
      </c>
      <c r="C503" s="481" t="str">
        <f t="shared" si="7"/>
        <v>3</v>
      </c>
      <c r="D503" s="481">
        <v>3</v>
      </c>
    </row>
    <row r="504" spans="1:4">
      <c r="A504" s="494" t="s">
        <v>3555</v>
      </c>
      <c r="B504" s="481" t="s">
        <v>3556</v>
      </c>
      <c r="C504" s="481" t="str">
        <f t="shared" si="7"/>
        <v>3</v>
      </c>
      <c r="D504" s="481">
        <v>3</v>
      </c>
    </row>
    <row r="505" spans="1:4">
      <c r="A505" s="494" t="s">
        <v>3557</v>
      </c>
      <c r="B505" s="481" t="s">
        <v>3558</v>
      </c>
      <c r="C505" s="481" t="str">
        <f t="shared" si="7"/>
        <v>3</v>
      </c>
      <c r="D505" s="481">
        <v>3</v>
      </c>
    </row>
    <row r="506" spans="1:4">
      <c r="A506" s="494" t="s">
        <v>3559</v>
      </c>
      <c r="B506" s="481" t="s">
        <v>3560</v>
      </c>
      <c r="C506" s="481" t="str">
        <f t="shared" si="7"/>
        <v>3</v>
      </c>
      <c r="D506" s="481">
        <v>3</v>
      </c>
    </row>
    <row r="507" spans="1:4">
      <c r="A507" s="494" t="s">
        <v>3561</v>
      </c>
      <c r="B507" s="481" t="s">
        <v>3562</v>
      </c>
      <c r="C507" s="481" t="str">
        <f t="shared" si="7"/>
        <v>3</v>
      </c>
      <c r="D507" s="481">
        <v>3</v>
      </c>
    </row>
    <row r="508" spans="1:4">
      <c r="A508" s="494" t="s">
        <v>3563</v>
      </c>
      <c r="B508" s="481" t="s">
        <v>3564</v>
      </c>
      <c r="C508" s="481" t="str">
        <f t="shared" si="7"/>
        <v>1</v>
      </c>
      <c r="D508" s="481">
        <v>1</v>
      </c>
    </row>
    <row r="509" spans="1:4">
      <c r="A509" s="494" t="s">
        <v>3565</v>
      </c>
      <c r="B509" s="481" t="s">
        <v>3566</v>
      </c>
      <c r="C509" s="481" t="str">
        <f t="shared" si="7"/>
        <v>2</v>
      </c>
      <c r="D509" s="481">
        <v>3</v>
      </c>
    </row>
    <row r="510" spans="1:4">
      <c r="A510" s="494" t="s">
        <v>3567</v>
      </c>
      <c r="B510" s="481" t="s">
        <v>3568</v>
      </c>
      <c r="C510" s="481" t="str">
        <f t="shared" si="7"/>
        <v>2</v>
      </c>
      <c r="D510" s="481">
        <v>3</v>
      </c>
    </row>
    <row r="511" spans="1:4">
      <c r="A511" s="494" t="s">
        <v>3569</v>
      </c>
      <c r="B511" s="481" t="s">
        <v>3570</v>
      </c>
      <c r="C511" s="481" t="str">
        <f t="shared" si="7"/>
        <v>2</v>
      </c>
      <c r="D511" s="481">
        <v>3</v>
      </c>
    </row>
    <row r="512" spans="1:4">
      <c r="A512" s="494" t="s">
        <v>3571</v>
      </c>
      <c r="B512" s="481" t="s">
        <v>3572</v>
      </c>
      <c r="C512" s="481" t="str">
        <f t="shared" si="7"/>
        <v>2</v>
      </c>
      <c r="D512" s="481">
        <v>3</v>
      </c>
    </row>
    <row r="513" spans="1:4">
      <c r="A513" s="494" t="s">
        <v>3573</v>
      </c>
      <c r="B513" s="481" t="s">
        <v>3574</v>
      </c>
      <c r="C513" s="481" t="str">
        <f t="shared" si="7"/>
        <v>2</v>
      </c>
      <c r="D513" s="481">
        <v>3</v>
      </c>
    </row>
    <row r="514" spans="1:4">
      <c r="A514" s="494" t="s">
        <v>3575</v>
      </c>
      <c r="B514" s="481" t="s">
        <v>3576</v>
      </c>
      <c r="C514" s="481" t="str">
        <f t="shared" si="7"/>
        <v>2</v>
      </c>
      <c r="D514" s="481">
        <v>3</v>
      </c>
    </row>
    <row r="515" spans="1:4">
      <c r="A515" s="494" t="s">
        <v>3577</v>
      </c>
      <c r="B515" s="481" t="s">
        <v>3578</v>
      </c>
      <c r="C515" s="481" t="str">
        <f t="shared" si="7"/>
        <v>2</v>
      </c>
      <c r="D515" s="481">
        <v>3</v>
      </c>
    </row>
    <row r="516" spans="1:4">
      <c r="A516" s="494" t="s">
        <v>3579</v>
      </c>
      <c r="B516" s="481" t="s">
        <v>3580</v>
      </c>
      <c r="C516" s="481" t="str">
        <f t="shared" ref="C516:C579" si="8">MID(A516,3,1)</f>
        <v>2</v>
      </c>
      <c r="D516" s="481">
        <v>3</v>
      </c>
    </row>
    <row r="517" spans="1:4">
      <c r="A517" s="494" t="s">
        <v>3581</v>
      </c>
      <c r="B517" s="481" t="s">
        <v>3582</v>
      </c>
      <c r="C517" s="481" t="str">
        <f t="shared" si="8"/>
        <v>2</v>
      </c>
      <c r="D517" s="481">
        <v>3</v>
      </c>
    </row>
    <row r="518" spans="1:4">
      <c r="A518" s="494" t="s">
        <v>3583</v>
      </c>
      <c r="B518" s="481" t="s">
        <v>3584</v>
      </c>
      <c r="C518" s="481" t="str">
        <f t="shared" si="8"/>
        <v>2</v>
      </c>
      <c r="D518" s="481">
        <v>3</v>
      </c>
    </row>
    <row r="519" spans="1:4">
      <c r="A519" s="494" t="s">
        <v>3585</v>
      </c>
      <c r="B519" s="481" t="s">
        <v>3586</v>
      </c>
      <c r="C519" s="481" t="str">
        <f t="shared" si="8"/>
        <v>2</v>
      </c>
      <c r="D519" s="481">
        <v>3</v>
      </c>
    </row>
    <row r="520" spans="1:4">
      <c r="A520" s="494" t="s">
        <v>3587</v>
      </c>
      <c r="B520" s="481" t="s">
        <v>3588</v>
      </c>
      <c r="C520" s="481" t="str">
        <f t="shared" si="8"/>
        <v>2</v>
      </c>
      <c r="D520" s="481">
        <v>3</v>
      </c>
    </row>
    <row r="521" spans="1:4">
      <c r="A521" s="494" t="s">
        <v>3589</v>
      </c>
      <c r="B521" s="481" t="s">
        <v>3590</v>
      </c>
      <c r="C521" s="481" t="str">
        <f t="shared" si="8"/>
        <v>3</v>
      </c>
      <c r="D521" s="481">
        <v>3</v>
      </c>
    </row>
    <row r="522" spans="1:4">
      <c r="A522" s="494" t="s">
        <v>3591</v>
      </c>
      <c r="B522" s="481" t="s">
        <v>3592</v>
      </c>
      <c r="C522" s="481" t="str">
        <f t="shared" si="8"/>
        <v>3</v>
      </c>
      <c r="D522" s="481">
        <v>3</v>
      </c>
    </row>
    <row r="523" spans="1:4">
      <c r="A523" s="494" t="s">
        <v>3593</v>
      </c>
      <c r="B523" s="481" t="s">
        <v>3594</v>
      </c>
      <c r="C523" s="481" t="str">
        <f t="shared" si="8"/>
        <v>3</v>
      </c>
      <c r="D523" s="481">
        <v>3</v>
      </c>
    </row>
    <row r="524" spans="1:4">
      <c r="A524" s="494" t="s">
        <v>3595</v>
      </c>
      <c r="B524" s="481" t="s">
        <v>3596</v>
      </c>
      <c r="C524" s="481" t="str">
        <f t="shared" si="8"/>
        <v>3</v>
      </c>
      <c r="D524" s="481">
        <v>3</v>
      </c>
    </row>
    <row r="525" spans="1:4">
      <c r="A525" s="494" t="s">
        <v>3597</v>
      </c>
      <c r="B525" s="481" t="s">
        <v>3598</v>
      </c>
      <c r="C525" s="481" t="str">
        <f t="shared" si="8"/>
        <v>3</v>
      </c>
      <c r="D525" s="481">
        <v>3</v>
      </c>
    </row>
    <row r="526" spans="1:4">
      <c r="A526" s="494" t="s">
        <v>3599</v>
      </c>
      <c r="B526" s="481" t="s">
        <v>3600</v>
      </c>
      <c r="C526" s="481" t="str">
        <f t="shared" si="8"/>
        <v>3</v>
      </c>
      <c r="D526" s="481">
        <v>3</v>
      </c>
    </row>
    <row r="527" spans="1:4">
      <c r="A527" s="494" t="s">
        <v>3601</v>
      </c>
      <c r="B527" s="481" t="s">
        <v>3602</v>
      </c>
      <c r="C527" s="481" t="str">
        <f t="shared" si="8"/>
        <v>3</v>
      </c>
      <c r="D527" s="481">
        <v>3</v>
      </c>
    </row>
    <row r="528" spans="1:4">
      <c r="A528" s="494" t="s">
        <v>3603</v>
      </c>
      <c r="B528" s="481" t="s">
        <v>3604</v>
      </c>
      <c r="C528" s="481" t="str">
        <f t="shared" si="8"/>
        <v>3</v>
      </c>
      <c r="D528" s="481">
        <v>3</v>
      </c>
    </row>
    <row r="529" spans="1:4">
      <c r="A529" s="494" t="s">
        <v>3605</v>
      </c>
      <c r="B529" s="481" t="s">
        <v>3606</v>
      </c>
      <c r="C529" s="481" t="str">
        <f t="shared" si="8"/>
        <v>3</v>
      </c>
      <c r="D529" s="481">
        <v>3</v>
      </c>
    </row>
    <row r="530" spans="1:4">
      <c r="A530" s="494" t="s">
        <v>3607</v>
      </c>
      <c r="B530" s="481" t="s">
        <v>3608</v>
      </c>
      <c r="C530" s="481" t="str">
        <f t="shared" si="8"/>
        <v>3</v>
      </c>
      <c r="D530" s="481">
        <v>3</v>
      </c>
    </row>
    <row r="531" spans="1:4">
      <c r="A531" s="494" t="s">
        <v>3609</v>
      </c>
      <c r="B531" s="481" t="s">
        <v>3610</v>
      </c>
      <c r="C531" s="481" t="str">
        <f t="shared" si="8"/>
        <v>3</v>
      </c>
      <c r="D531" s="481">
        <v>3</v>
      </c>
    </row>
    <row r="532" spans="1:4">
      <c r="A532" s="494" t="s">
        <v>3611</v>
      </c>
      <c r="B532" s="481" t="s">
        <v>3612</v>
      </c>
      <c r="C532" s="481" t="str">
        <f t="shared" si="8"/>
        <v>3</v>
      </c>
      <c r="D532" s="481">
        <v>3</v>
      </c>
    </row>
    <row r="533" spans="1:4">
      <c r="A533" s="494" t="s">
        <v>3613</v>
      </c>
      <c r="B533" s="481" t="s">
        <v>3614</v>
      </c>
      <c r="C533" s="481" t="str">
        <f t="shared" si="8"/>
        <v>3</v>
      </c>
      <c r="D533" s="481">
        <v>3</v>
      </c>
    </row>
    <row r="534" spans="1:4">
      <c r="A534" s="494" t="s">
        <v>3615</v>
      </c>
      <c r="B534" s="481" t="s">
        <v>3616</v>
      </c>
      <c r="C534" s="481" t="str">
        <f t="shared" si="8"/>
        <v>3</v>
      </c>
      <c r="D534" s="481">
        <v>3</v>
      </c>
    </row>
    <row r="535" spans="1:4">
      <c r="A535" s="494" t="s">
        <v>3617</v>
      </c>
      <c r="B535" s="481" t="s">
        <v>3618</v>
      </c>
      <c r="C535" s="481" t="str">
        <f t="shared" si="8"/>
        <v>3</v>
      </c>
      <c r="D535" s="481">
        <v>3</v>
      </c>
    </row>
    <row r="536" spans="1:4">
      <c r="A536" s="494" t="s">
        <v>3619</v>
      </c>
      <c r="B536" s="481" t="s">
        <v>3620</v>
      </c>
      <c r="C536" s="481" t="str">
        <f t="shared" si="8"/>
        <v>4</v>
      </c>
      <c r="D536" s="481">
        <v>3</v>
      </c>
    </row>
    <row r="537" spans="1:4">
      <c r="A537" s="494" t="s">
        <v>3621</v>
      </c>
      <c r="B537" s="481" t="s">
        <v>3622</v>
      </c>
      <c r="C537" s="481" t="str">
        <f t="shared" si="8"/>
        <v>4</v>
      </c>
      <c r="D537" s="481">
        <v>3</v>
      </c>
    </row>
    <row r="538" spans="1:4">
      <c r="A538" s="494" t="s">
        <v>3623</v>
      </c>
      <c r="B538" s="481" t="s">
        <v>3624</v>
      </c>
      <c r="C538" s="481" t="str">
        <f t="shared" si="8"/>
        <v>4</v>
      </c>
      <c r="D538" s="481">
        <v>3</v>
      </c>
    </row>
    <row r="539" spans="1:4">
      <c r="A539" s="494" t="s">
        <v>3625</v>
      </c>
      <c r="B539" s="481" t="s">
        <v>3626</v>
      </c>
      <c r="C539" s="481" t="str">
        <f t="shared" si="8"/>
        <v>4</v>
      </c>
      <c r="D539" s="481">
        <v>3</v>
      </c>
    </row>
    <row r="540" spans="1:4">
      <c r="A540" s="494" t="s">
        <v>3627</v>
      </c>
      <c r="B540" s="481" t="s">
        <v>3628</v>
      </c>
      <c r="C540" s="481" t="str">
        <f t="shared" si="8"/>
        <v>4</v>
      </c>
      <c r="D540" s="481">
        <v>3</v>
      </c>
    </row>
    <row r="541" spans="1:4">
      <c r="A541" s="494" t="s">
        <v>3629</v>
      </c>
      <c r="B541" s="481" t="s">
        <v>3630</v>
      </c>
      <c r="C541" s="481" t="str">
        <f t="shared" si="8"/>
        <v>4</v>
      </c>
      <c r="D541" s="481">
        <v>3</v>
      </c>
    </row>
    <row r="542" spans="1:4">
      <c r="A542" s="494" t="s">
        <v>3631</v>
      </c>
      <c r="B542" s="481" t="s">
        <v>3632</v>
      </c>
      <c r="C542" s="481" t="str">
        <f t="shared" si="8"/>
        <v>4</v>
      </c>
      <c r="D542" s="481">
        <v>3</v>
      </c>
    </row>
    <row r="543" spans="1:4">
      <c r="A543" s="494" t="s">
        <v>3633</v>
      </c>
      <c r="B543" s="481" t="s">
        <v>3400</v>
      </c>
      <c r="C543" s="481" t="str">
        <f t="shared" si="8"/>
        <v>4</v>
      </c>
      <c r="D543" s="481">
        <v>3</v>
      </c>
    </row>
    <row r="544" spans="1:4">
      <c r="A544" s="494" t="s">
        <v>3634</v>
      </c>
      <c r="B544" s="481" t="s">
        <v>3635</v>
      </c>
      <c r="C544" s="481" t="str">
        <f t="shared" si="8"/>
        <v>5</v>
      </c>
      <c r="D544" s="481">
        <v>4</v>
      </c>
    </row>
    <row r="545" spans="1:4">
      <c r="A545" s="494" t="s">
        <v>3636</v>
      </c>
      <c r="B545" s="481" t="s">
        <v>3637</v>
      </c>
      <c r="C545" s="481" t="str">
        <f t="shared" si="8"/>
        <v>5</v>
      </c>
      <c r="D545" s="481">
        <v>4</v>
      </c>
    </row>
    <row r="546" spans="1:4">
      <c r="A546" s="494" t="s">
        <v>3638</v>
      </c>
      <c r="B546" s="481" t="s">
        <v>3639</v>
      </c>
      <c r="C546" s="481" t="str">
        <f t="shared" si="8"/>
        <v>5</v>
      </c>
      <c r="D546" s="481">
        <v>4</v>
      </c>
    </row>
    <row r="547" spans="1:4">
      <c r="A547" s="494" t="s">
        <v>3640</v>
      </c>
      <c r="B547" s="481" t="s">
        <v>3641</v>
      </c>
      <c r="C547" s="481" t="str">
        <f t="shared" si="8"/>
        <v>1</v>
      </c>
      <c r="D547" s="481">
        <v>1</v>
      </c>
    </row>
    <row r="548" spans="1:4">
      <c r="A548" s="494" t="s">
        <v>3642</v>
      </c>
      <c r="B548" s="481" t="s">
        <v>3643</v>
      </c>
      <c r="C548" s="481" t="str">
        <f t="shared" si="8"/>
        <v>2</v>
      </c>
      <c r="D548" s="481">
        <v>2</v>
      </c>
    </row>
    <row r="549" spans="1:4">
      <c r="A549" s="494" t="s">
        <v>3644</v>
      </c>
      <c r="B549" s="481" t="s">
        <v>3645</v>
      </c>
      <c r="C549" s="481" t="str">
        <f t="shared" si="8"/>
        <v>2</v>
      </c>
      <c r="D549" s="481">
        <v>3</v>
      </c>
    </row>
    <row r="550" spans="1:4">
      <c r="A550" s="494" t="s">
        <v>3646</v>
      </c>
      <c r="B550" s="481" t="s">
        <v>3647</v>
      </c>
      <c r="C550" s="481" t="str">
        <f t="shared" si="8"/>
        <v>2</v>
      </c>
      <c r="D550" s="481">
        <v>3</v>
      </c>
    </row>
    <row r="551" spans="1:4">
      <c r="A551" s="494" t="s">
        <v>3648</v>
      </c>
      <c r="B551" s="481" t="s">
        <v>3649</v>
      </c>
      <c r="C551" s="481" t="str">
        <f t="shared" si="8"/>
        <v>2</v>
      </c>
      <c r="D551" s="481">
        <v>3</v>
      </c>
    </row>
    <row r="552" spans="1:4">
      <c r="A552" s="494" t="s">
        <v>3650</v>
      </c>
      <c r="B552" s="481" t="s">
        <v>3651</v>
      </c>
      <c r="C552" s="481" t="str">
        <f t="shared" si="8"/>
        <v>2</v>
      </c>
      <c r="D552" s="481">
        <v>3</v>
      </c>
    </row>
    <row r="553" spans="1:4">
      <c r="A553" s="494" t="s">
        <v>3652</v>
      </c>
      <c r="B553" s="481" t="s">
        <v>3653</v>
      </c>
      <c r="C553" s="481" t="str">
        <f t="shared" si="8"/>
        <v>2</v>
      </c>
      <c r="D553" s="481">
        <v>3</v>
      </c>
    </row>
    <row r="554" spans="1:4">
      <c r="A554" s="494" t="s">
        <v>3654</v>
      </c>
      <c r="B554" s="481" t="s">
        <v>3655</v>
      </c>
      <c r="C554" s="481" t="str">
        <f t="shared" si="8"/>
        <v>2</v>
      </c>
      <c r="D554" s="481">
        <v>3</v>
      </c>
    </row>
    <row r="555" spans="1:4">
      <c r="A555" s="494" t="s">
        <v>3656</v>
      </c>
      <c r="B555" s="481" t="s">
        <v>3657</v>
      </c>
      <c r="C555" s="481" t="str">
        <f t="shared" si="8"/>
        <v>2</v>
      </c>
      <c r="D555" s="481">
        <v>3</v>
      </c>
    </row>
    <row r="556" spans="1:4">
      <c r="A556" s="494" t="s">
        <v>3658</v>
      </c>
      <c r="B556" s="481" t="s">
        <v>3659</v>
      </c>
      <c r="C556" s="481" t="str">
        <f t="shared" si="8"/>
        <v>2</v>
      </c>
      <c r="D556" s="481">
        <v>3</v>
      </c>
    </row>
    <row r="557" spans="1:4">
      <c r="A557" s="494" t="s">
        <v>3660</v>
      </c>
      <c r="B557" s="481" t="s">
        <v>3661</v>
      </c>
      <c r="C557" s="481" t="str">
        <f t="shared" si="8"/>
        <v>2</v>
      </c>
      <c r="D557" s="481">
        <v>3</v>
      </c>
    </row>
    <row r="558" spans="1:4">
      <c r="A558" s="494" t="s">
        <v>3662</v>
      </c>
      <c r="B558" s="481" t="s">
        <v>3663</v>
      </c>
      <c r="C558" s="481" t="str">
        <f t="shared" si="8"/>
        <v>2</v>
      </c>
      <c r="D558" s="481">
        <v>3</v>
      </c>
    </row>
    <row r="559" spans="1:4">
      <c r="A559" s="494" t="s">
        <v>3664</v>
      </c>
      <c r="B559" s="481" t="s">
        <v>3665</v>
      </c>
      <c r="C559" s="481" t="str">
        <f t="shared" si="8"/>
        <v>2</v>
      </c>
      <c r="D559" s="481">
        <v>3</v>
      </c>
    </row>
    <row r="560" spans="1:4">
      <c r="A560" s="494" t="s">
        <v>3666</v>
      </c>
      <c r="B560" s="481" t="s">
        <v>3667</v>
      </c>
      <c r="C560" s="481" t="str">
        <f t="shared" si="8"/>
        <v>2</v>
      </c>
      <c r="D560" s="481">
        <v>3</v>
      </c>
    </row>
    <row r="561" spans="1:4">
      <c r="A561" s="494" t="s">
        <v>3668</v>
      </c>
      <c r="B561" s="481" t="s">
        <v>3669</v>
      </c>
      <c r="C561" s="481" t="str">
        <f t="shared" si="8"/>
        <v>2</v>
      </c>
      <c r="D561" s="481">
        <v>3</v>
      </c>
    </row>
    <row r="562" spans="1:4">
      <c r="A562" s="494" t="s">
        <v>3670</v>
      </c>
      <c r="B562" s="481" t="s">
        <v>3671</v>
      </c>
      <c r="C562" s="481" t="str">
        <f t="shared" si="8"/>
        <v>2</v>
      </c>
      <c r="D562" s="481">
        <v>3</v>
      </c>
    </row>
    <row r="563" spans="1:4">
      <c r="A563" s="494" t="s">
        <v>3672</v>
      </c>
      <c r="B563" s="481" t="s">
        <v>3673</v>
      </c>
      <c r="C563" s="481" t="str">
        <f t="shared" si="8"/>
        <v>2</v>
      </c>
      <c r="D563" s="481">
        <v>3</v>
      </c>
    </row>
    <row r="564" spans="1:4">
      <c r="A564" s="494" t="s">
        <v>3674</v>
      </c>
      <c r="B564" s="481" t="s">
        <v>3675</v>
      </c>
      <c r="C564" s="481" t="str">
        <f t="shared" si="8"/>
        <v>2</v>
      </c>
      <c r="D564" s="481">
        <v>3</v>
      </c>
    </row>
    <row r="565" spans="1:4">
      <c r="A565" s="494" t="s">
        <v>3676</v>
      </c>
      <c r="B565" s="481" t="s">
        <v>3677</v>
      </c>
      <c r="C565" s="481" t="str">
        <f t="shared" si="8"/>
        <v>2</v>
      </c>
      <c r="D565" s="481">
        <v>3</v>
      </c>
    </row>
    <row r="566" spans="1:4">
      <c r="A566" s="494" t="s">
        <v>3678</v>
      </c>
      <c r="B566" s="481" t="s">
        <v>3679</v>
      </c>
      <c r="C566" s="481" t="str">
        <f t="shared" si="8"/>
        <v>2</v>
      </c>
      <c r="D566" s="481">
        <v>3</v>
      </c>
    </row>
    <row r="567" spans="1:4">
      <c r="A567" s="494" t="s">
        <v>3680</v>
      </c>
      <c r="B567" s="481" t="s">
        <v>3681</v>
      </c>
      <c r="C567" s="481" t="str">
        <f t="shared" si="8"/>
        <v>2</v>
      </c>
      <c r="D567" s="481">
        <v>3</v>
      </c>
    </row>
    <row r="568" spans="1:4">
      <c r="A568" s="494" t="s">
        <v>3682</v>
      </c>
      <c r="B568" s="481" t="s">
        <v>3683</v>
      </c>
      <c r="C568" s="481" t="str">
        <f t="shared" si="8"/>
        <v>2</v>
      </c>
      <c r="D568" s="481">
        <v>3</v>
      </c>
    </row>
    <row r="569" spans="1:4">
      <c r="A569" s="494" t="s">
        <v>3684</v>
      </c>
      <c r="B569" s="481" t="s">
        <v>3685</v>
      </c>
      <c r="C569" s="481" t="str">
        <f t="shared" si="8"/>
        <v>2</v>
      </c>
      <c r="D569" s="481">
        <v>3</v>
      </c>
    </row>
    <row r="570" spans="1:4">
      <c r="A570" s="494" t="s">
        <v>3686</v>
      </c>
      <c r="B570" s="481" t="s">
        <v>3687</v>
      </c>
      <c r="C570" s="481" t="str">
        <f t="shared" si="8"/>
        <v>2</v>
      </c>
      <c r="D570" s="481">
        <v>3</v>
      </c>
    </row>
    <row r="571" spans="1:4">
      <c r="A571" s="494" t="s">
        <v>3688</v>
      </c>
      <c r="B571" s="481" t="s">
        <v>3689</v>
      </c>
      <c r="C571" s="481" t="str">
        <f t="shared" si="8"/>
        <v>2</v>
      </c>
      <c r="D571" s="481">
        <v>3</v>
      </c>
    </row>
    <row r="572" spans="1:4">
      <c r="A572" s="494" t="s">
        <v>3690</v>
      </c>
      <c r="B572" s="481" t="s">
        <v>3691</v>
      </c>
      <c r="C572" s="481" t="str">
        <f t="shared" si="8"/>
        <v>2</v>
      </c>
      <c r="D572" s="481">
        <v>3</v>
      </c>
    </row>
    <row r="573" spans="1:4">
      <c r="A573" s="494" t="s">
        <v>3692</v>
      </c>
      <c r="B573" s="481" t="s">
        <v>3693</v>
      </c>
      <c r="C573" s="481" t="str">
        <f t="shared" si="8"/>
        <v>2</v>
      </c>
      <c r="D573" s="481">
        <v>3</v>
      </c>
    </row>
    <row r="574" spans="1:4">
      <c r="A574" s="494" t="s">
        <v>3694</v>
      </c>
      <c r="B574" s="481" t="s">
        <v>3695</v>
      </c>
      <c r="C574" s="481" t="str">
        <f t="shared" si="8"/>
        <v>2</v>
      </c>
      <c r="D574" s="481">
        <v>3</v>
      </c>
    </row>
    <row r="575" spans="1:4">
      <c r="A575" s="494" t="s">
        <v>3696</v>
      </c>
      <c r="B575" s="481" t="s">
        <v>3697</v>
      </c>
      <c r="C575" s="481" t="str">
        <f t="shared" si="8"/>
        <v>2</v>
      </c>
      <c r="D575" s="481">
        <v>3</v>
      </c>
    </row>
    <row r="576" spans="1:4">
      <c r="A576" s="494" t="s">
        <v>3698</v>
      </c>
      <c r="B576" s="481" t="s">
        <v>3699</v>
      </c>
      <c r="C576" s="481" t="str">
        <f t="shared" si="8"/>
        <v>2</v>
      </c>
      <c r="D576" s="481">
        <v>3</v>
      </c>
    </row>
    <row r="577" spans="1:4">
      <c r="A577" s="494" t="s">
        <v>3700</v>
      </c>
      <c r="B577" s="481" t="s">
        <v>3701</v>
      </c>
      <c r="C577" s="481" t="str">
        <f t="shared" si="8"/>
        <v>2</v>
      </c>
      <c r="D577" s="481">
        <v>3</v>
      </c>
    </row>
    <row r="578" spans="1:4">
      <c r="A578" s="494" t="s">
        <v>3702</v>
      </c>
      <c r="B578" s="481" t="s">
        <v>3703</v>
      </c>
      <c r="C578" s="481" t="str">
        <f t="shared" si="8"/>
        <v>2</v>
      </c>
      <c r="D578" s="481">
        <v>3</v>
      </c>
    </row>
    <row r="579" spans="1:4">
      <c r="A579" s="494" t="s">
        <v>3704</v>
      </c>
      <c r="B579" s="481" t="s">
        <v>3705</v>
      </c>
      <c r="C579" s="481" t="str">
        <f t="shared" si="8"/>
        <v>2</v>
      </c>
      <c r="D579" s="481">
        <v>3</v>
      </c>
    </row>
    <row r="580" spans="1:4">
      <c r="A580" s="494" t="s">
        <v>3706</v>
      </c>
      <c r="B580" s="481" t="s">
        <v>3707</v>
      </c>
      <c r="C580" s="481" t="str">
        <f t="shared" ref="C580:C643" si="9">MID(A580,3,1)</f>
        <v>2</v>
      </c>
      <c r="D580" s="481">
        <v>3</v>
      </c>
    </row>
    <row r="581" spans="1:4">
      <c r="A581" s="494" t="s">
        <v>3708</v>
      </c>
      <c r="B581" s="481" t="s">
        <v>3709</v>
      </c>
      <c r="C581" s="481" t="str">
        <f t="shared" si="9"/>
        <v>2</v>
      </c>
      <c r="D581" s="481">
        <v>3</v>
      </c>
    </row>
    <row r="582" spans="1:4">
      <c r="A582" s="494" t="s">
        <v>3710</v>
      </c>
      <c r="B582" s="481" t="s">
        <v>3711</v>
      </c>
      <c r="C582" s="481" t="str">
        <f t="shared" si="9"/>
        <v>2</v>
      </c>
      <c r="D582" s="481">
        <v>3</v>
      </c>
    </row>
    <row r="583" spans="1:4">
      <c r="A583" s="494" t="s">
        <v>3712</v>
      </c>
      <c r="B583" s="481" t="s">
        <v>3713</v>
      </c>
      <c r="C583" s="481" t="str">
        <f t="shared" si="9"/>
        <v>2</v>
      </c>
      <c r="D583" s="481">
        <v>3</v>
      </c>
    </row>
    <row r="584" spans="1:4">
      <c r="A584" s="494" t="s">
        <v>3714</v>
      </c>
      <c r="B584" s="481" t="s">
        <v>3715</v>
      </c>
      <c r="C584" s="481" t="str">
        <f t="shared" si="9"/>
        <v>2</v>
      </c>
      <c r="D584" s="481">
        <v>3</v>
      </c>
    </row>
    <row r="585" spans="1:4">
      <c r="A585" s="494" t="s">
        <v>3716</v>
      </c>
      <c r="B585" s="481" t="s">
        <v>3717</v>
      </c>
      <c r="C585" s="481" t="str">
        <f t="shared" si="9"/>
        <v>2</v>
      </c>
      <c r="D585" s="481">
        <v>3</v>
      </c>
    </row>
    <row r="586" spans="1:4">
      <c r="A586" s="494" t="s">
        <v>3718</v>
      </c>
      <c r="B586" s="481" t="s">
        <v>3719</v>
      </c>
      <c r="C586" s="481" t="str">
        <f t="shared" si="9"/>
        <v>2</v>
      </c>
      <c r="D586" s="481">
        <v>3</v>
      </c>
    </row>
    <row r="587" spans="1:4">
      <c r="A587" s="494" t="s">
        <v>3720</v>
      </c>
      <c r="B587" s="481" t="s">
        <v>3721</v>
      </c>
      <c r="C587" s="481" t="str">
        <f t="shared" si="9"/>
        <v>2</v>
      </c>
      <c r="D587" s="481">
        <v>3</v>
      </c>
    </row>
    <row r="588" spans="1:4">
      <c r="A588" s="494" t="s">
        <v>3722</v>
      </c>
      <c r="B588" s="481" t="s">
        <v>3723</v>
      </c>
      <c r="C588" s="481" t="str">
        <f t="shared" si="9"/>
        <v>3</v>
      </c>
      <c r="D588" s="481">
        <v>3</v>
      </c>
    </row>
    <row r="589" spans="1:4">
      <c r="A589" s="494" t="s">
        <v>3724</v>
      </c>
      <c r="B589" s="481" t="s">
        <v>3725</v>
      </c>
      <c r="C589" s="481" t="str">
        <f t="shared" si="9"/>
        <v>3</v>
      </c>
      <c r="D589" s="481">
        <v>3</v>
      </c>
    </row>
    <row r="590" spans="1:4">
      <c r="A590" s="494" t="s">
        <v>3726</v>
      </c>
      <c r="B590" s="481" t="s">
        <v>3727</v>
      </c>
      <c r="C590" s="481" t="str">
        <f t="shared" si="9"/>
        <v>3</v>
      </c>
      <c r="D590" s="481">
        <v>3</v>
      </c>
    </row>
    <row r="591" spans="1:4">
      <c r="A591" s="494" t="s">
        <v>3728</v>
      </c>
      <c r="B591" s="481" t="s">
        <v>3729</v>
      </c>
      <c r="C591" s="481" t="str">
        <f t="shared" si="9"/>
        <v>3</v>
      </c>
      <c r="D591" s="481">
        <v>3</v>
      </c>
    </row>
    <row r="592" spans="1:4">
      <c r="A592" s="494" t="s">
        <v>3730</v>
      </c>
      <c r="B592" s="481" t="s">
        <v>3731</v>
      </c>
      <c r="C592" s="481" t="str">
        <f t="shared" si="9"/>
        <v>3</v>
      </c>
      <c r="D592" s="481">
        <v>3</v>
      </c>
    </row>
    <row r="593" spans="1:4">
      <c r="A593" s="494" t="s">
        <v>3732</v>
      </c>
      <c r="B593" s="481" t="s">
        <v>3733</v>
      </c>
      <c r="C593" s="481" t="str">
        <f t="shared" si="9"/>
        <v>3</v>
      </c>
      <c r="D593" s="481">
        <v>3</v>
      </c>
    </row>
    <row r="594" spans="1:4">
      <c r="A594" s="494" t="s">
        <v>3734</v>
      </c>
      <c r="B594" s="481" t="s">
        <v>3735</v>
      </c>
      <c r="C594" s="481" t="str">
        <f t="shared" si="9"/>
        <v>3</v>
      </c>
      <c r="D594" s="481">
        <v>3</v>
      </c>
    </row>
    <row r="595" spans="1:4">
      <c r="A595" s="494" t="s">
        <v>3736</v>
      </c>
      <c r="B595" s="481" t="s">
        <v>3737</v>
      </c>
      <c r="C595" s="481" t="str">
        <f t="shared" si="9"/>
        <v>3</v>
      </c>
      <c r="D595" s="481">
        <v>3</v>
      </c>
    </row>
    <row r="596" spans="1:4">
      <c r="A596" s="494" t="s">
        <v>3738</v>
      </c>
      <c r="B596" s="481" t="s">
        <v>3739</v>
      </c>
      <c r="C596" s="481" t="str">
        <f t="shared" si="9"/>
        <v>3</v>
      </c>
      <c r="D596" s="481">
        <v>3</v>
      </c>
    </row>
    <row r="597" spans="1:4">
      <c r="A597" s="494" t="s">
        <v>3740</v>
      </c>
      <c r="B597" s="481" t="s">
        <v>3741</v>
      </c>
      <c r="C597" s="481" t="str">
        <f t="shared" si="9"/>
        <v>3</v>
      </c>
      <c r="D597" s="481">
        <v>3</v>
      </c>
    </row>
    <row r="598" spans="1:4">
      <c r="A598" s="494" t="s">
        <v>3742</v>
      </c>
      <c r="B598" s="481" t="s">
        <v>3743</v>
      </c>
      <c r="C598" s="481" t="str">
        <f t="shared" si="9"/>
        <v>3</v>
      </c>
      <c r="D598" s="481">
        <v>3</v>
      </c>
    </row>
    <row r="599" spans="1:4">
      <c r="A599" s="494" t="s">
        <v>3744</v>
      </c>
      <c r="B599" s="481" t="s">
        <v>3745</v>
      </c>
      <c r="C599" s="481" t="str">
        <f t="shared" si="9"/>
        <v>3</v>
      </c>
      <c r="D599" s="481">
        <v>3</v>
      </c>
    </row>
    <row r="600" spans="1:4">
      <c r="A600" s="494" t="s">
        <v>3746</v>
      </c>
      <c r="B600" s="481" t="s">
        <v>3747</v>
      </c>
      <c r="C600" s="481" t="str">
        <f t="shared" si="9"/>
        <v>3</v>
      </c>
      <c r="D600" s="481">
        <v>3</v>
      </c>
    </row>
    <row r="601" spans="1:4">
      <c r="A601" s="494" t="s">
        <v>3748</v>
      </c>
      <c r="B601" s="481" t="s">
        <v>3749</v>
      </c>
      <c r="C601" s="481" t="str">
        <f t="shared" si="9"/>
        <v>3</v>
      </c>
      <c r="D601" s="481">
        <v>3</v>
      </c>
    </row>
    <row r="602" spans="1:4">
      <c r="A602" s="494" t="s">
        <v>3750</v>
      </c>
      <c r="B602" s="481" t="s">
        <v>3751</v>
      </c>
      <c r="C602" s="481" t="str">
        <f t="shared" si="9"/>
        <v>3</v>
      </c>
      <c r="D602" s="481">
        <v>3</v>
      </c>
    </row>
    <row r="603" spans="1:4">
      <c r="A603" s="494" t="s">
        <v>3752</v>
      </c>
      <c r="B603" s="481" t="s">
        <v>3158</v>
      </c>
      <c r="C603" s="481" t="str">
        <f t="shared" si="9"/>
        <v>3</v>
      </c>
      <c r="D603" s="481">
        <v>3</v>
      </c>
    </row>
    <row r="604" spans="1:4">
      <c r="A604" s="494" t="s">
        <v>3753</v>
      </c>
      <c r="B604" s="481" t="s">
        <v>3754</v>
      </c>
      <c r="C604" s="481" t="str">
        <f t="shared" si="9"/>
        <v>3</v>
      </c>
      <c r="D604" s="481">
        <v>3</v>
      </c>
    </row>
    <row r="605" spans="1:4">
      <c r="A605" s="494" t="s">
        <v>3755</v>
      </c>
      <c r="B605" s="481" t="s">
        <v>3756</v>
      </c>
      <c r="C605" s="481" t="str">
        <f t="shared" si="9"/>
        <v>3</v>
      </c>
      <c r="D605" s="481">
        <v>3</v>
      </c>
    </row>
    <row r="606" spans="1:4">
      <c r="A606" s="494" t="s">
        <v>3757</v>
      </c>
      <c r="B606" s="481" t="s">
        <v>3758</v>
      </c>
      <c r="C606" s="481" t="str">
        <f t="shared" si="9"/>
        <v>3</v>
      </c>
      <c r="D606" s="481">
        <v>3</v>
      </c>
    </row>
    <row r="607" spans="1:4">
      <c r="A607" s="494" t="s">
        <v>3759</v>
      </c>
      <c r="B607" s="481" t="s">
        <v>3760</v>
      </c>
      <c r="C607" s="481" t="str">
        <f t="shared" si="9"/>
        <v>3</v>
      </c>
      <c r="D607" s="481">
        <v>3</v>
      </c>
    </row>
    <row r="608" spans="1:4">
      <c r="A608" s="494" t="s">
        <v>3761</v>
      </c>
      <c r="B608" s="481" t="s">
        <v>3762</v>
      </c>
      <c r="C608" s="481" t="str">
        <f t="shared" si="9"/>
        <v>3</v>
      </c>
      <c r="D608" s="481">
        <v>3</v>
      </c>
    </row>
    <row r="609" spans="1:4">
      <c r="A609" s="494" t="s">
        <v>3763</v>
      </c>
      <c r="B609" s="481" t="s">
        <v>3764</v>
      </c>
      <c r="C609" s="481" t="str">
        <f t="shared" si="9"/>
        <v>3</v>
      </c>
      <c r="D609" s="481">
        <v>3</v>
      </c>
    </row>
    <row r="610" spans="1:4">
      <c r="A610" s="494" t="s">
        <v>3765</v>
      </c>
      <c r="B610" s="481" t="s">
        <v>3766</v>
      </c>
      <c r="C610" s="481" t="str">
        <f t="shared" si="9"/>
        <v>4</v>
      </c>
      <c r="D610" s="481">
        <v>3</v>
      </c>
    </row>
    <row r="611" spans="1:4">
      <c r="A611" s="494" t="s">
        <v>3767</v>
      </c>
      <c r="B611" s="481" t="s">
        <v>3768</v>
      </c>
      <c r="C611" s="481" t="str">
        <f t="shared" si="9"/>
        <v>5</v>
      </c>
      <c r="D611" s="481">
        <v>4</v>
      </c>
    </row>
    <row r="612" spans="1:4">
      <c r="A612" s="494" t="s">
        <v>3769</v>
      </c>
      <c r="B612" s="481" t="s">
        <v>3770</v>
      </c>
      <c r="C612" s="481" t="str">
        <f t="shared" si="9"/>
        <v>1</v>
      </c>
      <c r="D612" s="481">
        <v>1</v>
      </c>
    </row>
    <row r="613" spans="1:4">
      <c r="A613" s="494" t="s">
        <v>3771</v>
      </c>
      <c r="B613" s="481" t="s">
        <v>3772</v>
      </c>
      <c r="C613" s="481" t="str">
        <f t="shared" si="9"/>
        <v>2</v>
      </c>
      <c r="D613" s="481">
        <v>2</v>
      </c>
    </row>
    <row r="614" spans="1:4">
      <c r="A614" s="494" t="s">
        <v>3773</v>
      </c>
      <c r="B614" s="481" t="s">
        <v>3774</v>
      </c>
      <c r="C614" s="481" t="str">
        <f t="shared" si="9"/>
        <v>2</v>
      </c>
      <c r="D614" s="481">
        <v>3</v>
      </c>
    </row>
    <row r="615" spans="1:4">
      <c r="A615" s="494" t="s">
        <v>3775</v>
      </c>
      <c r="B615" s="481" t="s">
        <v>3776</v>
      </c>
      <c r="C615" s="481" t="str">
        <f t="shared" si="9"/>
        <v>2</v>
      </c>
      <c r="D615" s="481">
        <v>3</v>
      </c>
    </row>
    <row r="616" spans="1:4">
      <c r="A616" s="494" t="s">
        <v>3777</v>
      </c>
      <c r="B616" s="481" t="s">
        <v>3778</v>
      </c>
      <c r="C616" s="481" t="str">
        <f t="shared" si="9"/>
        <v>2</v>
      </c>
      <c r="D616" s="481">
        <v>3</v>
      </c>
    </row>
    <row r="617" spans="1:4">
      <c r="A617" s="494" t="s">
        <v>3779</v>
      </c>
      <c r="B617" s="481" t="s">
        <v>3780</v>
      </c>
      <c r="C617" s="481" t="str">
        <f t="shared" si="9"/>
        <v>2</v>
      </c>
      <c r="D617" s="481">
        <v>3</v>
      </c>
    </row>
    <row r="618" spans="1:4">
      <c r="A618" s="494" t="s">
        <v>3781</v>
      </c>
      <c r="B618" s="481" t="s">
        <v>3782</v>
      </c>
      <c r="C618" s="481" t="str">
        <f t="shared" si="9"/>
        <v>2</v>
      </c>
      <c r="D618" s="481">
        <v>3</v>
      </c>
    </row>
    <row r="619" spans="1:4">
      <c r="A619" s="494" t="s">
        <v>3783</v>
      </c>
      <c r="B619" s="481" t="s">
        <v>3784</v>
      </c>
      <c r="C619" s="481" t="str">
        <f t="shared" si="9"/>
        <v>2</v>
      </c>
      <c r="D619" s="481">
        <v>3</v>
      </c>
    </row>
    <row r="620" spans="1:4">
      <c r="A620" s="494" t="s">
        <v>3785</v>
      </c>
      <c r="B620" s="481" t="s">
        <v>3786</v>
      </c>
      <c r="C620" s="481" t="str">
        <f t="shared" si="9"/>
        <v>2</v>
      </c>
      <c r="D620" s="481">
        <v>3</v>
      </c>
    </row>
    <row r="621" spans="1:4">
      <c r="A621" s="494" t="s">
        <v>3787</v>
      </c>
      <c r="B621" s="481" t="s">
        <v>3788</v>
      </c>
      <c r="C621" s="481" t="str">
        <f t="shared" si="9"/>
        <v>2</v>
      </c>
      <c r="D621" s="481">
        <v>3</v>
      </c>
    </row>
    <row r="622" spans="1:4">
      <c r="A622" s="494" t="s">
        <v>3789</v>
      </c>
      <c r="B622" s="481" t="s">
        <v>3790</v>
      </c>
      <c r="C622" s="481" t="str">
        <f t="shared" si="9"/>
        <v>2</v>
      </c>
      <c r="D622" s="481">
        <v>3</v>
      </c>
    </row>
    <row r="623" spans="1:4">
      <c r="A623" s="494" t="s">
        <v>3791</v>
      </c>
      <c r="B623" s="481" t="s">
        <v>3792</v>
      </c>
      <c r="C623" s="481" t="str">
        <f t="shared" si="9"/>
        <v>2</v>
      </c>
      <c r="D623" s="481">
        <v>3</v>
      </c>
    </row>
    <row r="624" spans="1:4">
      <c r="A624" s="494" t="s">
        <v>3793</v>
      </c>
      <c r="B624" s="481" t="s">
        <v>3794</v>
      </c>
      <c r="C624" s="481" t="str">
        <f t="shared" si="9"/>
        <v>2</v>
      </c>
      <c r="D624" s="481">
        <v>3</v>
      </c>
    </row>
    <row r="625" spans="1:4">
      <c r="A625" s="494" t="s">
        <v>3795</v>
      </c>
      <c r="B625" s="481" t="s">
        <v>3796</v>
      </c>
      <c r="C625" s="481" t="str">
        <f t="shared" si="9"/>
        <v>2</v>
      </c>
      <c r="D625" s="481">
        <v>3</v>
      </c>
    </row>
    <row r="626" spans="1:4">
      <c r="A626" s="494" t="s">
        <v>3797</v>
      </c>
      <c r="B626" s="481" t="s">
        <v>3798</v>
      </c>
      <c r="C626" s="481" t="str">
        <f t="shared" si="9"/>
        <v>2</v>
      </c>
      <c r="D626" s="481">
        <v>3</v>
      </c>
    </row>
    <row r="627" spans="1:4">
      <c r="A627" s="494" t="s">
        <v>3799</v>
      </c>
      <c r="B627" s="481" t="s">
        <v>3800</v>
      </c>
      <c r="C627" s="481" t="str">
        <f t="shared" si="9"/>
        <v>2</v>
      </c>
      <c r="D627" s="481">
        <v>3</v>
      </c>
    </row>
    <row r="628" spans="1:4">
      <c r="A628" s="494" t="s">
        <v>3801</v>
      </c>
      <c r="B628" s="481" t="s">
        <v>3802</v>
      </c>
      <c r="C628" s="481" t="str">
        <f t="shared" si="9"/>
        <v>2</v>
      </c>
      <c r="D628" s="481">
        <v>3</v>
      </c>
    </row>
    <row r="629" spans="1:4">
      <c r="A629" s="494" t="s">
        <v>3803</v>
      </c>
      <c r="B629" s="481" t="s">
        <v>3804</v>
      </c>
      <c r="C629" s="481" t="str">
        <f t="shared" si="9"/>
        <v>2</v>
      </c>
      <c r="D629" s="481">
        <v>3</v>
      </c>
    </row>
    <row r="630" spans="1:4">
      <c r="A630" s="494" t="s">
        <v>3805</v>
      </c>
      <c r="B630" s="481" t="s">
        <v>3806</v>
      </c>
      <c r="C630" s="481" t="str">
        <f t="shared" si="9"/>
        <v>2</v>
      </c>
      <c r="D630" s="481">
        <v>3</v>
      </c>
    </row>
    <row r="631" spans="1:4">
      <c r="A631" s="494" t="s">
        <v>3807</v>
      </c>
      <c r="B631" s="481" t="s">
        <v>3808</v>
      </c>
      <c r="C631" s="481" t="str">
        <f t="shared" si="9"/>
        <v>2</v>
      </c>
      <c r="D631" s="481">
        <v>3</v>
      </c>
    </row>
    <row r="632" spans="1:4">
      <c r="A632" s="494" t="s">
        <v>3809</v>
      </c>
      <c r="B632" s="481" t="s">
        <v>3810</v>
      </c>
      <c r="C632" s="481" t="str">
        <f t="shared" si="9"/>
        <v>2</v>
      </c>
      <c r="D632" s="481">
        <v>3</v>
      </c>
    </row>
    <row r="633" spans="1:4">
      <c r="A633" s="494" t="s">
        <v>3811</v>
      </c>
      <c r="B633" s="481" t="s">
        <v>3812</v>
      </c>
      <c r="C633" s="481" t="str">
        <f t="shared" si="9"/>
        <v>2</v>
      </c>
      <c r="D633" s="481">
        <v>3</v>
      </c>
    </row>
    <row r="634" spans="1:4">
      <c r="A634" s="494" t="s">
        <v>3813</v>
      </c>
      <c r="B634" s="481" t="s">
        <v>3814</v>
      </c>
      <c r="C634" s="481" t="str">
        <f t="shared" si="9"/>
        <v>2</v>
      </c>
      <c r="D634" s="481">
        <v>3</v>
      </c>
    </row>
    <row r="635" spans="1:4">
      <c r="A635" s="494" t="s">
        <v>3815</v>
      </c>
      <c r="B635" s="481" t="s">
        <v>3816</v>
      </c>
      <c r="C635" s="481" t="str">
        <f t="shared" si="9"/>
        <v>2</v>
      </c>
      <c r="D635" s="481">
        <v>3</v>
      </c>
    </row>
    <row r="636" spans="1:4">
      <c r="A636" s="494" t="s">
        <v>3817</v>
      </c>
      <c r="B636" s="481" t="s">
        <v>3818</v>
      </c>
      <c r="C636" s="481" t="str">
        <f t="shared" si="9"/>
        <v>2</v>
      </c>
      <c r="D636" s="481">
        <v>3</v>
      </c>
    </row>
    <row r="637" spans="1:4">
      <c r="A637" s="494" t="s">
        <v>3819</v>
      </c>
      <c r="B637" s="481" t="s">
        <v>3820</v>
      </c>
      <c r="C637" s="481" t="str">
        <f t="shared" si="9"/>
        <v>2</v>
      </c>
      <c r="D637" s="481">
        <v>3</v>
      </c>
    </row>
    <row r="638" spans="1:4">
      <c r="A638" s="494" t="s">
        <v>3821</v>
      </c>
      <c r="B638" s="481" t="s">
        <v>3822</v>
      </c>
      <c r="C638" s="481" t="str">
        <f t="shared" si="9"/>
        <v>2</v>
      </c>
      <c r="D638" s="481">
        <v>3</v>
      </c>
    </row>
    <row r="639" spans="1:4">
      <c r="A639" s="494" t="s">
        <v>3823</v>
      </c>
      <c r="B639" s="481" t="s">
        <v>3824</v>
      </c>
      <c r="C639" s="481" t="str">
        <f t="shared" si="9"/>
        <v>2</v>
      </c>
      <c r="D639" s="481">
        <v>3</v>
      </c>
    </row>
    <row r="640" spans="1:4">
      <c r="A640" s="494" t="s">
        <v>3825</v>
      </c>
      <c r="B640" s="481" t="s">
        <v>3826</v>
      </c>
      <c r="C640" s="481" t="str">
        <f t="shared" si="9"/>
        <v>2</v>
      </c>
      <c r="D640" s="481">
        <v>3</v>
      </c>
    </row>
    <row r="641" spans="1:4">
      <c r="A641" s="494" t="s">
        <v>3827</v>
      </c>
      <c r="B641" s="481" t="s">
        <v>3828</v>
      </c>
      <c r="C641" s="481" t="str">
        <f t="shared" si="9"/>
        <v>2</v>
      </c>
      <c r="D641" s="481">
        <v>3</v>
      </c>
    </row>
    <row r="642" spans="1:4">
      <c r="A642" s="494" t="s">
        <v>3829</v>
      </c>
      <c r="B642" s="481" t="s">
        <v>3830</v>
      </c>
      <c r="C642" s="481" t="str">
        <f t="shared" si="9"/>
        <v>2</v>
      </c>
      <c r="D642" s="481">
        <v>3</v>
      </c>
    </row>
    <row r="643" spans="1:4">
      <c r="A643" s="494" t="s">
        <v>3831</v>
      </c>
      <c r="B643" s="481" t="s">
        <v>3832</v>
      </c>
      <c r="C643" s="481" t="str">
        <f t="shared" si="9"/>
        <v>2</v>
      </c>
      <c r="D643" s="481">
        <v>3</v>
      </c>
    </row>
    <row r="644" spans="1:4">
      <c r="A644" s="494" t="s">
        <v>3833</v>
      </c>
      <c r="B644" s="481" t="s">
        <v>3834</v>
      </c>
      <c r="C644" s="481" t="str">
        <f t="shared" ref="C644:C707" si="10">MID(A644,3,1)</f>
        <v>2</v>
      </c>
      <c r="D644" s="481">
        <v>3</v>
      </c>
    </row>
    <row r="645" spans="1:4">
      <c r="A645" s="494" t="s">
        <v>3835</v>
      </c>
      <c r="B645" s="481" t="s">
        <v>3836</v>
      </c>
      <c r="C645" s="481" t="str">
        <f t="shared" si="10"/>
        <v>2</v>
      </c>
      <c r="D645" s="481">
        <v>3</v>
      </c>
    </row>
    <row r="646" spans="1:4">
      <c r="A646" s="494" t="s">
        <v>3837</v>
      </c>
      <c r="B646" s="481" t="s">
        <v>3838</v>
      </c>
      <c r="C646" s="481" t="str">
        <f t="shared" si="10"/>
        <v>2</v>
      </c>
      <c r="D646" s="481">
        <v>3</v>
      </c>
    </row>
    <row r="647" spans="1:4">
      <c r="A647" s="494" t="s">
        <v>3839</v>
      </c>
      <c r="B647" s="481" t="s">
        <v>3840</v>
      </c>
      <c r="C647" s="481" t="str">
        <f t="shared" si="10"/>
        <v>2</v>
      </c>
      <c r="D647" s="481">
        <v>3</v>
      </c>
    </row>
    <row r="648" spans="1:4">
      <c r="A648" s="494" t="s">
        <v>3841</v>
      </c>
      <c r="B648" s="481" t="s">
        <v>3842</v>
      </c>
      <c r="C648" s="481" t="str">
        <f t="shared" si="10"/>
        <v>2</v>
      </c>
      <c r="D648" s="481">
        <v>3</v>
      </c>
    </row>
    <row r="649" spans="1:4">
      <c r="A649" s="494" t="s">
        <v>3843</v>
      </c>
      <c r="B649" s="481" t="s">
        <v>3844</v>
      </c>
      <c r="C649" s="481" t="str">
        <f t="shared" si="10"/>
        <v>2</v>
      </c>
      <c r="D649" s="481">
        <v>3</v>
      </c>
    </row>
    <row r="650" spans="1:4">
      <c r="A650" s="494" t="s">
        <v>3845</v>
      </c>
      <c r="B650" s="481" t="s">
        <v>3846</v>
      </c>
      <c r="C650" s="481" t="str">
        <f t="shared" si="10"/>
        <v>3</v>
      </c>
      <c r="D650" s="481">
        <v>3</v>
      </c>
    </row>
    <row r="651" spans="1:4">
      <c r="A651" s="494" t="s">
        <v>3847</v>
      </c>
      <c r="B651" s="481" t="s">
        <v>3848</v>
      </c>
      <c r="C651" s="481" t="str">
        <f t="shared" si="10"/>
        <v>3</v>
      </c>
      <c r="D651" s="481">
        <v>3</v>
      </c>
    </row>
    <row r="652" spans="1:4">
      <c r="A652" s="494" t="s">
        <v>3849</v>
      </c>
      <c r="B652" s="481" t="s">
        <v>3850</v>
      </c>
      <c r="C652" s="481" t="str">
        <f t="shared" si="10"/>
        <v>3</v>
      </c>
      <c r="D652" s="481">
        <v>3</v>
      </c>
    </row>
    <row r="653" spans="1:4">
      <c r="A653" s="494" t="s">
        <v>3851</v>
      </c>
      <c r="B653" s="481" t="s">
        <v>3852</v>
      </c>
      <c r="C653" s="481" t="str">
        <f t="shared" si="10"/>
        <v>3</v>
      </c>
      <c r="D653" s="481">
        <v>3</v>
      </c>
    </row>
    <row r="654" spans="1:4">
      <c r="A654" s="494" t="s">
        <v>3853</v>
      </c>
      <c r="B654" s="481" t="s">
        <v>3854</v>
      </c>
      <c r="C654" s="481" t="str">
        <f t="shared" si="10"/>
        <v>3</v>
      </c>
      <c r="D654" s="481">
        <v>3</v>
      </c>
    </row>
    <row r="655" spans="1:4">
      <c r="A655" s="494" t="s">
        <v>3855</v>
      </c>
      <c r="B655" s="481" t="s">
        <v>3856</v>
      </c>
      <c r="C655" s="481" t="str">
        <f t="shared" si="10"/>
        <v>3</v>
      </c>
      <c r="D655" s="481">
        <v>3</v>
      </c>
    </row>
    <row r="656" spans="1:4">
      <c r="A656" s="494" t="s">
        <v>3857</v>
      </c>
      <c r="B656" s="481" t="s">
        <v>3858</v>
      </c>
      <c r="C656" s="481" t="str">
        <f t="shared" si="10"/>
        <v>3</v>
      </c>
      <c r="D656" s="481">
        <v>3</v>
      </c>
    </row>
    <row r="657" spans="1:4">
      <c r="A657" s="494" t="s">
        <v>3859</v>
      </c>
      <c r="B657" s="481" t="s">
        <v>3860</v>
      </c>
      <c r="C657" s="481" t="str">
        <f t="shared" si="10"/>
        <v>3</v>
      </c>
      <c r="D657" s="481">
        <v>3</v>
      </c>
    </row>
    <row r="658" spans="1:4">
      <c r="A658" s="494" t="s">
        <v>3861</v>
      </c>
      <c r="B658" s="481" t="s">
        <v>3862</v>
      </c>
      <c r="C658" s="481" t="str">
        <f t="shared" si="10"/>
        <v>3</v>
      </c>
      <c r="D658" s="481">
        <v>3</v>
      </c>
    </row>
    <row r="659" spans="1:4">
      <c r="A659" s="494" t="s">
        <v>3863</v>
      </c>
      <c r="B659" s="481" t="s">
        <v>3864</v>
      </c>
      <c r="C659" s="481" t="str">
        <f t="shared" si="10"/>
        <v>3</v>
      </c>
      <c r="D659" s="481">
        <v>3</v>
      </c>
    </row>
    <row r="660" spans="1:4">
      <c r="A660" s="494" t="s">
        <v>3865</v>
      </c>
      <c r="B660" s="481" t="s">
        <v>3866</v>
      </c>
      <c r="C660" s="481" t="str">
        <f t="shared" si="10"/>
        <v>3</v>
      </c>
      <c r="D660" s="481">
        <v>3</v>
      </c>
    </row>
    <row r="661" spans="1:4">
      <c r="A661" s="494" t="s">
        <v>3867</v>
      </c>
      <c r="B661" s="481" t="s">
        <v>3868</v>
      </c>
      <c r="C661" s="481" t="str">
        <f t="shared" si="10"/>
        <v>3</v>
      </c>
      <c r="D661" s="481">
        <v>3</v>
      </c>
    </row>
    <row r="662" spans="1:4">
      <c r="A662" s="494" t="s">
        <v>3869</v>
      </c>
      <c r="B662" s="481" t="s">
        <v>3870</v>
      </c>
      <c r="C662" s="481" t="str">
        <f t="shared" si="10"/>
        <v>3</v>
      </c>
      <c r="D662" s="481">
        <v>3</v>
      </c>
    </row>
    <row r="663" spans="1:4">
      <c r="A663" s="494" t="s">
        <v>3871</v>
      </c>
      <c r="B663" s="481" t="s">
        <v>3872</v>
      </c>
      <c r="C663" s="481" t="str">
        <f t="shared" si="10"/>
        <v>3</v>
      </c>
      <c r="D663" s="481">
        <v>3</v>
      </c>
    </row>
    <row r="664" spans="1:4">
      <c r="A664" s="494" t="s">
        <v>3873</v>
      </c>
      <c r="B664" s="481" t="s">
        <v>3874</v>
      </c>
      <c r="C664" s="481" t="str">
        <f t="shared" si="10"/>
        <v>3</v>
      </c>
      <c r="D664" s="481">
        <v>3</v>
      </c>
    </row>
    <row r="665" spans="1:4">
      <c r="A665" s="494" t="s">
        <v>3875</v>
      </c>
      <c r="B665" s="481" t="s">
        <v>3876</v>
      </c>
      <c r="C665" s="481" t="str">
        <f t="shared" si="10"/>
        <v>3</v>
      </c>
      <c r="D665" s="481">
        <v>3</v>
      </c>
    </row>
    <row r="666" spans="1:4">
      <c r="A666" s="494" t="s">
        <v>3877</v>
      </c>
      <c r="B666" s="481" t="s">
        <v>3878</v>
      </c>
      <c r="C666" s="481" t="str">
        <f t="shared" si="10"/>
        <v>4</v>
      </c>
      <c r="D666" s="481">
        <v>3</v>
      </c>
    </row>
    <row r="667" spans="1:4">
      <c r="A667" s="494" t="s">
        <v>3879</v>
      </c>
      <c r="B667" s="481" t="s">
        <v>3880</v>
      </c>
      <c r="C667" s="481" t="str">
        <f t="shared" si="10"/>
        <v>5</v>
      </c>
      <c r="D667" s="481">
        <v>4</v>
      </c>
    </row>
    <row r="668" spans="1:4">
      <c r="A668" s="494" t="s">
        <v>3881</v>
      </c>
      <c r="B668" s="481" t="s">
        <v>3882</v>
      </c>
      <c r="C668" s="481" t="str">
        <f t="shared" si="10"/>
        <v>5</v>
      </c>
      <c r="D668" s="481">
        <v>4</v>
      </c>
    </row>
    <row r="669" spans="1:4">
      <c r="A669" s="494" t="s">
        <v>3883</v>
      </c>
      <c r="B669" s="481" t="s">
        <v>3884</v>
      </c>
      <c r="C669" s="481" t="str">
        <f t="shared" si="10"/>
        <v>5</v>
      </c>
      <c r="D669" s="481">
        <v>4</v>
      </c>
    </row>
    <row r="670" spans="1:4">
      <c r="A670" s="494" t="s">
        <v>3885</v>
      </c>
      <c r="B670" s="481" t="s">
        <v>3886</v>
      </c>
      <c r="C670" s="481" t="str">
        <f t="shared" si="10"/>
        <v>1</v>
      </c>
      <c r="D670" s="481">
        <v>1</v>
      </c>
    </row>
    <row r="671" spans="1:4">
      <c r="A671" s="494" t="s">
        <v>3887</v>
      </c>
      <c r="B671" s="481" t="s">
        <v>3888</v>
      </c>
      <c r="C671" s="481" t="str">
        <f t="shared" si="10"/>
        <v>2</v>
      </c>
      <c r="D671" s="481">
        <v>3</v>
      </c>
    </row>
    <row r="672" spans="1:4">
      <c r="A672" s="494" t="s">
        <v>3889</v>
      </c>
      <c r="B672" s="481" t="s">
        <v>3890</v>
      </c>
      <c r="C672" s="481" t="str">
        <f t="shared" si="10"/>
        <v>2</v>
      </c>
      <c r="D672" s="481">
        <v>3</v>
      </c>
    </row>
    <row r="673" spans="1:4">
      <c r="A673" s="494" t="s">
        <v>3891</v>
      </c>
      <c r="B673" s="481" t="s">
        <v>3892</v>
      </c>
      <c r="C673" s="481" t="str">
        <f t="shared" si="10"/>
        <v>2</v>
      </c>
      <c r="D673" s="481">
        <v>3</v>
      </c>
    </row>
    <row r="674" spans="1:4">
      <c r="A674" s="494" t="s">
        <v>3893</v>
      </c>
      <c r="B674" s="481" t="s">
        <v>3894</v>
      </c>
      <c r="C674" s="481" t="str">
        <f t="shared" si="10"/>
        <v>2</v>
      </c>
      <c r="D674" s="481">
        <v>3</v>
      </c>
    </row>
    <row r="675" spans="1:4">
      <c r="A675" s="494" t="s">
        <v>3895</v>
      </c>
      <c r="B675" s="481" t="s">
        <v>3896</v>
      </c>
      <c r="C675" s="481" t="str">
        <f t="shared" si="10"/>
        <v>2</v>
      </c>
      <c r="D675" s="481">
        <v>3</v>
      </c>
    </row>
    <row r="676" spans="1:4">
      <c r="A676" s="494" t="s">
        <v>3897</v>
      </c>
      <c r="B676" s="481" t="s">
        <v>3898</v>
      </c>
      <c r="C676" s="481" t="str">
        <f t="shared" si="10"/>
        <v>2</v>
      </c>
      <c r="D676" s="481">
        <v>3</v>
      </c>
    </row>
    <row r="677" spans="1:4">
      <c r="A677" s="494" t="s">
        <v>3899</v>
      </c>
      <c r="B677" s="481" t="s">
        <v>3900</v>
      </c>
      <c r="C677" s="481" t="str">
        <f t="shared" si="10"/>
        <v>2</v>
      </c>
      <c r="D677" s="481">
        <v>3</v>
      </c>
    </row>
    <row r="678" spans="1:4">
      <c r="A678" s="494" t="s">
        <v>3901</v>
      </c>
      <c r="B678" s="481" t="s">
        <v>3902</v>
      </c>
      <c r="C678" s="481" t="str">
        <f t="shared" si="10"/>
        <v>2</v>
      </c>
      <c r="D678" s="481">
        <v>3</v>
      </c>
    </row>
    <row r="679" spans="1:4">
      <c r="A679" s="494" t="s">
        <v>3903</v>
      </c>
      <c r="B679" s="481" t="s">
        <v>3904</v>
      </c>
      <c r="C679" s="481" t="str">
        <f t="shared" si="10"/>
        <v>2</v>
      </c>
      <c r="D679" s="481">
        <v>3</v>
      </c>
    </row>
    <row r="680" spans="1:4">
      <c r="A680" s="494" t="s">
        <v>3905</v>
      </c>
      <c r="B680" s="481" t="s">
        <v>3906</v>
      </c>
      <c r="C680" s="481" t="str">
        <f t="shared" si="10"/>
        <v>2</v>
      </c>
      <c r="D680" s="481">
        <v>3</v>
      </c>
    </row>
    <row r="681" spans="1:4">
      <c r="A681" s="494" t="s">
        <v>3907</v>
      </c>
      <c r="B681" s="481" t="s">
        <v>3908</v>
      </c>
      <c r="C681" s="481" t="str">
        <f t="shared" si="10"/>
        <v>2</v>
      </c>
      <c r="D681" s="481">
        <v>3</v>
      </c>
    </row>
    <row r="682" spans="1:4">
      <c r="A682" s="494" t="s">
        <v>3909</v>
      </c>
      <c r="B682" s="481" t="s">
        <v>3910</v>
      </c>
      <c r="C682" s="481" t="str">
        <f t="shared" si="10"/>
        <v>2</v>
      </c>
      <c r="D682" s="481">
        <v>3</v>
      </c>
    </row>
    <row r="683" spans="1:4">
      <c r="A683" s="494" t="s">
        <v>3911</v>
      </c>
      <c r="B683" s="481" t="s">
        <v>3912</v>
      </c>
      <c r="C683" s="481" t="str">
        <f t="shared" si="10"/>
        <v>2</v>
      </c>
      <c r="D683" s="481">
        <v>3</v>
      </c>
    </row>
    <row r="684" spans="1:4">
      <c r="A684" s="494" t="s">
        <v>3913</v>
      </c>
      <c r="B684" s="481" t="s">
        <v>3914</v>
      </c>
      <c r="C684" s="481" t="str">
        <f t="shared" si="10"/>
        <v>2</v>
      </c>
      <c r="D684" s="481">
        <v>3</v>
      </c>
    </row>
    <row r="685" spans="1:4">
      <c r="A685" s="494" t="s">
        <v>3915</v>
      </c>
      <c r="B685" s="481" t="s">
        <v>3916</v>
      </c>
      <c r="C685" s="481" t="str">
        <f t="shared" si="10"/>
        <v>2</v>
      </c>
      <c r="D685" s="481">
        <v>3</v>
      </c>
    </row>
    <row r="686" spans="1:4">
      <c r="A686" s="494" t="s">
        <v>3917</v>
      </c>
      <c r="B686" s="481" t="s">
        <v>3918</v>
      </c>
      <c r="C686" s="481" t="str">
        <f t="shared" si="10"/>
        <v>2</v>
      </c>
      <c r="D686" s="481">
        <v>3</v>
      </c>
    </row>
    <row r="687" spans="1:4">
      <c r="A687" s="494" t="s">
        <v>3919</v>
      </c>
      <c r="B687" s="481" t="s">
        <v>3920</v>
      </c>
      <c r="C687" s="481" t="str">
        <f t="shared" si="10"/>
        <v>2</v>
      </c>
      <c r="D687" s="481">
        <v>3</v>
      </c>
    </row>
    <row r="688" spans="1:4">
      <c r="A688" s="494" t="s">
        <v>3921</v>
      </c>
      <c r="B688" s="481" t="s">
        <v>3922</v>
      </c>
      <c r="C688" s="481" t="str">
        <f t="shared" si="10"/>
        <v>2</v>
      </c>
      <c r="D688" s="481">
        <v>3</v>
      </c>
    </row>
    <row r="689" spans="1:4">
      <c r="A689" s="494" t="s">
        <v>3923</v>
      </c>
      <c r="B689" s="481" t="s">
        <v>3924</v>
      </c>
      <c r="C689" s="481" t="str">
        <f t="shared" si="10"/>
        <v>2</v>
      </c>
      <c r="D689" s="481">
        <v>3</v>
      </c>
    </row>
    <row r="690" spans="1:4">
      <c r="A690" s="494" t="s">
        <v>3925</v>
      </c>
      <c r="B690" s="481" t="s">
        <v>3926</v>
      </c>
      <c r="C690" s="481" t="str">
        <f t="shared" si="10"/>
        <v>2</v>
      </c>
      <c r="D690" s="481">
        <v>3</v>
      </c>
    </row>
    <row r="691" spans="1:4">
      <c r="A691" s="494" t="s">
        <v>3927</v>
      </c>
      <c r="B691" s="481" t="s">
        <v>3928</v>
      </c>
      <c r="C691" s="481" t="str">
        <f t="shared" si="10"/>
        <v>2</v>
      </c>
      <c r="D691" s="481">
        <v>3</v>
      </c>
    </row>
    <row r="692" spans="1:4">
      <c r="A692" s="494" t="s">
        <v>3929</v>
      </c>
      <c r="B692" s="481" t="s">
        <v>3930</v>
      </c>
      <c r="C692" s="481" t="str">
        <f t="shared" si="10"/>
        <v>2</v>
      </c>
      <c r="D692" s="481">
        <v>3</v>
      </c>
    </row>
    <row r="693" spans="1:4">
      <c r="A693" s="494" t="s">
        <v>3931</v>
      </c>
      <c r="B693" s="481" t="s">
        <v>3932</v>
      </c>
      <c r="C693" s="481" t="str">
        <f t="shared" si="10"/>
        <v>2</v>
      </c>
      <c r="D693" s="481">
        <v>3</v>
      </c>
    </row>
    <row r="694" spans="1:4">
      <c r="A694" s="494" t="s">
        <v>3933</v>
      </c>
      <c r="B694" s="481" t="s">
        <v>3934</v>
      </c>
      <c r="C694" s="481" t="str">
        <f t="shared" si="10"/>
        <v>2</v>
      </c>
      <c r="D694" s="481">
        <v>3</v>
      </c>
    </row>
    <row r="695" spans="1:4">
      <c r="A695" s="494" t="s">
        <v>3935</v>
      </c>
      <c r="B695" s="481" t="s">
        <v>3936</v>
      </c>
      <c r="C695" s="481" t="str">
        <f t="shared" si="10"/>
        <v>2</v>
      </c>
      <c r="D695" s="481">
        <v>3</v>
      </c>
    </row>
    <row r="696" spans="1:4">
      <c r="A696" s="494" t="s">
        <v>3937</v>
      </c>
      <c r="B696" s="481" t="s">
        <v>3938</v>
      </c>
      <c r="C696" s="481" t="str">
        <f t="shared" si="10"/>
        <v>2</v>
      </c>
      <c r="D696" s="481">
        <v>3</v>
      </c>
    </row>
    <row r="697" spans="1:4">
      <c r="A697" s="494" t="s">
        <v>3939</v>
      </c>
      <c r="B697" s="481" t="s">
        <v>3940</v>
      </c>
      <c r="C697" s="481" t="str">
        <f t="shared" si="10"/>
        <v>2</v>
      </c>
      <c r="D697" s="481">
        <v>3</v>
      </c>
    </row>
    <row r="698" spans="1:4">
      <c r="A698" s="494" t="s">
        <v>3941</v>
      </c>
      <c r="B698" s="481" t="s">
        <v>3942</v>
      </c>
      <c r="C698" s="481" t="str">
        <f t="shared" si="10"/>
        <v>2</v>
      </c>
      <c r="D698" s="481">
        <v>3</v>
      </c>
    </row>
    <row r="699" spans="1:4">
      <c r="A699" s="494" t="s">
        <v>3943</v>
      </c>
      <c r="B699" s="481" t="s">
        <v>3944</v>
      </c>
      <c r="C699" s="481" t="str">
        <f t="shared" si="10"/>
        <v>2</v>
      </c>
      <c r="D699" s="481">
        <v>3</v>
      </c>
    </row>
    <row r="700" spans="1:4">
      <c r="A700" s="494" t="s">
        <v>3945</v>
      </c>
      <c r="B700" s="481" t="s">
        <v>3946</v>
      </c>
      <c r="C700" s="481" t="str">
        <f t="shared" si="10"/>
        <v>2</v>
      </c>
      <c r="D700" s="481">
        <v>3</v>
      </c>
    </row>
    <row r="701" spans="1:4">
      <c r="A701" s="494" t="s">
        <v>3947</v>
      </c>
      <c r="B701" s="481" t="s">
        <v>3948</v>
      </c>
      <c r="C701" s="481" t="str">
        <f t="shared" si="10"/>
        <v>2</v>
      </c>
      <c r="D701" s="481">
        <v>3</v>
      </c>
    </row>
    <row r="702" spans="1:4">
      <c r="A702" s="494" t="s">
        <v>3949</v>
      </c>
      <c r="B702" s="481" t="s">
        <v>3950</v>
      </c>
      <c r="C702" s="481" t="str">
        <f t="shared" si="10"/>
        <v>2</v>
      </c>
      <c r="D702" s="481">
        <v>3</v>
      </c>
    </row>
    <row r="703" spans="1:4">
      <c r="A703" s="494" t="s">
        <v>3951</v>
      </c>
      <c r="B703" s="481" t="s">
        <v>3952</v>
      </c>
      <c r="C703" s="481" t="str">
        <f t="shared" si="10"/>
        <v>2</v>
      </c>
      <c r="D703" s="481">
        <v>3</v>
      </c>
    </row>
    <row r="704" spans="1:4">
      <c r="A704" s="494" t="s">
        <v>3953</v>
      </c>
      <c r="B704" s="481" t="s">
        <v>3954</v>
      </c>
      <c r="C704" s="481" t="str">
        <f t="shared" si="10"/>
        <v>2</v>
      </c>
      <c r="D704" s="481">
        <v>3</v>
      </c>
    </row>
    <row r="705" spans="1:4">
      <c r="A705" s="494" t="s">
        <v>3955</v>
      </c>
      <c r="B705" s="481" t="s">
        <v>3956</v>
      </c>
      <c r="C705" s="481" t="str">
        <f t="shared" si="10"/>
        <v>2</v>
      </c>
      <c r="D705" s="481">
        <v>3</v>
      </c>
    </row>
    <row r="706" spans="1:4">
      <c r="A706" s="494" t="s">
        <v>3957</v>
      </c>
      <c r="B706" s="481" t="s">
        <v>3958</v>
      </c>
      <c r="C706" s="481" t="str">
        <f t="shared" si="10"/>
        <v>2</v>
      </c>
      <c r="D706" s="481">
        <v>3</v>
      </c>
    </row>
    <row r="707" spans="1:4">
      <c r="A707" s="494" t="s">
        <v>3959</v>
      </c>
      <c r="B707" s="481" t="s">
        <v>3960</v>
      </c>
      <c r="C707" s="481" t="str">
        <f t="shared" si="10"/>
        <v>2</v>
      </c>
      <c r="D707" s="481">
        <v>3</v>
      </c>
    </row>
    <row r="708" spans="1:4">
      <c r="A708" s="494" t="s">
        <v>3961</v>
      </c>
      <c r="B708" s="481" t="s">
        <v>3962</v>
      </c>
      <c r="C708" s="481" t="str">
        <f t="shared" ref="C708:C771" si="11">MID(A708,3,1)</f>
        <v>2</v>
      </c>
      <c r="D708" s="481">
        <v>3</v>
      </c>
    </row>
    <row r="709" spans="1:4">
      <c r="A709" s="494" t="s">
        <v>3963</v>
      </c>
      <c r="B709" s="481" t="s">
        <v>3964</v>
      </c>
      <c r="C709" s="481" t="str">
        <f t="shared" si="11"/>
        <v>2</v>
      </c>
      <c r="D709" s="481">
        <v>3</v>
      </c>
    </row>
    <row r="710" spans="1:4">
      <c r="A710" s="494" t="s">
        <v>3965</v>
      </c>
      <c r="B710" s="481" t="s">
        <v>3966</v>
      </c>
      <c r="C710" s="481" t="str">
        <f t="shared" si="11"/>
        <v>2</v>
      </c>
      <c r="D710" s="481">
        <v>3</v>
      </c>
    </row>
    <row r="711" spans="1:4">
      <c r="A711" s="494" t="s">
        <v>3967</v>
      </c>
      <c r="B711" s="481" t="s">
        <v>3968</v>
      </c>
      <c r="C711" s="481" t="str">
        <f t="shared" si="11"/>
        <v>2</v>
      </c>
      <c r="D711" s="481">
        <v>3</v>
      </c>
    </row>
    <row r="712" spans="1:4">
      <c r="A712" s="494" t="s">
        <v>3969</v>
      </c>
      <c r="B712" s="481" t="s">
        <v>3970</v>
      </c>
      <c r="C712" s="481" t="str">
        <f t="shared" si="11"/>
        <v>2</v>
      </c>
      <c r="D712" s="481">
        <v>3</v>
      </c>
    </row>
    <row r="713" spans="1:4">
      <c r="A713" s="494" t="s">
        <v>3971</v>
      </c>
      <c r="B713" s="481" t="s">
        <v>3972</v>
      </c>
      <c r="C713" s="481" t="str">
        <f t="shared" si="11"/>
        <v>2</v>
      </c>
      <c r="D713" s="481">
        <v>3</v>
      </c>
    </row>
    <row r="714" spans="1:4">
      <c r="A714" s="494" t="s">
        <v>3973</v>
      </c>
      <c r="B714" s="481" t="s">
        <v>3974</v>
      </c>
      <c r="C714" s="481" t="str">
        <f t="shared" si="11"/>
        <v>2</v>
      </c>
      <c r="D714" s="481">
        <v>3</v>
      </c>
    </row>
    <row r="715" spans="1:4">
      <c r="A715" s="494" t="s">
        <v>3975</v>
      </c>
      <c r="B715" s="481" t="s">
        <v>3976</v>
      </c>
      <c r="C715" s="481" t="str">
        <f t="shared" si="11"/>
        <v>2</v>
      </c>
      <c r="D715" s="481">
        <v>3</v>
      </c>
    </row>
    <row r="716" spans="1:4">
      <c r="A716" s="494" t="s">
        <v>3977</v>
      </c>
      <c r="B716" s="481" t="s">
        <v>3978</v>
      </c>
      <c r="C716" s="481" t="str">
        <f t="shared" si="11"/>
        <v>2</v>
      </c>
      <c r="D716" s="481">
        <v>3</v>
      </c>
    </row>
    <row r="717" spans="1:4">
      <c r="A717" s="494" t="s">
        <v>3979</v>
      </c>
      <c r="B717" s="481" t="s">
        <v>3980</v>
      </c>
      <c r="C717" s="481" t="str">
        <f t="shared" si="11"/>
        <v>2</v>
      </c>
      <c r="D717" s="481">
        <v>3</v>
      </c>
    </row>
    <row r="718" spans="1:4">
      <c r="A718" s="494" t="s">
        <v>3981</v>
      </c>
      <c r="B718" s="481" t="s">
        <v>3982</v>
      </c>
      <c r="C718" s="481" t="str">
        <f t="shared" si="11"/>
        <v>2</v>
      </c>
      <c r="D718" s="481">
        <v>3</v>
      </c>
    </row>
    <row r="719" spans="1:4">
      <c r="A719" s="494" t="s">
        <v>3983</v>
      </c>
      <c r="B719" s="481" t="s">
        <v>3984</v>
      </c>
      <c r="C719" s="481" t="str">
        <f t="shared" si="11"/>
        <v>2</v>
      </c>
      <c r="D719" s="481">
        <v>3</v>
      </c>
    </row>
    <row r="720" spans="1:4">
      <c r="A720" s="494" t="s">
        <v>3985</v>
      </c>
      <c r="B720" s="481" t="s">
        <v>3986</v>
      </c>
      <c r="C720" s="481" t="str">
        <f t="shared" si="11"/>
        <v>3</v>
      </c>
      <c r="D720" s="481">
        <v>3</v>
      </c>
    </row>
    <row r="721" spans="1:4">
      <c r="A721" s="494" t="s">
        <v>3987</v>
      </c>
      <c r="B721" s="481" t="s">
        <v>3988</v>
      </c>
      <c r="C721" s="481" t="str">
        <f t="shared" si="11"/>
        <v>3</v>
      </c>
      <c r="D721" s="481">
        <v>3</v>
      </c>
    </row>
    <row r="722" spans="1:4">
      <c r="A722" s="494" t="s">
        <v>3989</v>
      </c>
      <c r="B722" s="481" t="s">
        <v>3990</v>
      </c>
      <c r="C722" s="481" t="str">
        <f t="shared" si="11"/>
        <v>3</v>
      </c>
      <c r="D722" s="481">
        <v>3</v>
      </c>
    </row>
    <row r="723" spans="1:4">
      <c r="A723" s="494" t="s">
        <v>3991</v>
      </c>
      <c r="B723" s="481" t="s">
        <v>3992</v>
      </c>
      <c r="C723" s="481" t="str">
        <f t="shared" si="11"/>
        <v>3</v>
      </c>
      <c r="D723" s="481">
        <v>3</v>
      </c>
    </row>
    <row r="724" spans="1:4">
      <c r="A724" s="494" t="s">
        <v>3993</v>
      </c>
      <c r="B724" s="481" t="s">
        <v>3994</v>
      </c>
      <c r="C724" s="481" t="str">
        <f t="shared" si="11"/>
        <v>3</v>
      </c>
      <c r="D724" s="481">
        <v>3</v>
      </c>
    </row>
    <row r="725" spans="1:4">
      <c r="A725" s="494" t="s">
        <v>3995</v>
      </c>
      <c r="B725" s="481" t="s">
        <v>3996</v>
      </c>
      <c r="C725" s="481" t="str">
        <f t="shared" si="11"/>
        <v>4</v>
      </c>
      <c r="D725" s="481">
        <v>3</v>
      </c>
    </row>
    <row r="726" spans="1:4">
      <c r="A726" s="494" t="s">
        <v>3997</v>
      </c>
      <c r="B726" s="481" t="s">
        <v>3998</v>
      </c>
      <c r="C726" s="481" t="str">
        <f t="shared" si="11"/>
        <v>4</v>
      </c>
      <c r="D726" s="481">
        <v>3</v>
      </c>
    </row>
    <row r="727" spans="1:4">
      <c r="A727" s="494" t="s">
        <v>3999</v>
      </c>
      <c r="B727" s="481" t="s">
        <v>4000</v>
      </c>
      <c r="C727" s="481" t="str">
        <f t="shared" si="11"/>
        <v>4</v>
      </c>
      <c r="D727" s="481">
        <v>3</v>
      </c>
    </row>
    <row r="728" spans="1:4">
      <c r="A728" s="494" t="s">
        <v>4001</v>
      </c>
      <c r="B728" s="481" t="s">
        <v>4002</v>
      </c>
      <c r="C728" s="481" t="str">
        <f t="shared" si="11"/>
        <v>4</v>
      </c>
      <c r="D728" s="481">
        <v>3</v>
      </c>
    </row>
    <row r="729" spans="1:4">
      <c r="A729" s="494" t="s">
        <v>4003</v>
      </c>
      <c r="B729" s="481" t="s">
        <v>4004</v>
      </c>
      <c r="C729" s="481" t="str">
        <f t="shared" si="11"/>
        <v>4</v>
      </c>
      <c r="D729" s="481">
        <v>3</v>
      </c>
    </row>
    <row r="730" spans="1:4">
      <c r="A730" s="494" t="s">
        <v>4005</v>
      </c>
      <c r="B730" s="481" t="s">
        <v>4006</v>
      </c>
      <c r="C730" s="481" t="str">
        <f t="shared" si="11"/>
        <v>4</v>
      </c>
      <c r="D730" s="481">
        <v>3</v>
      </c>
    </row>
    <row r="731" spans="1:4">
      <c r="A731" s="494" t="s">
        <v>4007</v>
      </c>
      <c r="B731" s="481" t="s">
        <v>4008</v>
      </c>
      <c r="C731" s="481" t="str">
        <f t="shared" si="11"/>
        <v>4</v>
      </c>
      <c r="D731" s="481">
        <v>3</v>
      </c>
    </row>
    <row r="732" spans="1:4">
      <c r="A732" s="494" t="s">
        <v>4009</v>
      </c>
      <c r="B732" s="481" t="s">
        <v>4010</v>
      </c>
      <c r="C732" s="481" t="str">
        <f t="shared" si="11"/>
        <v>4</v>
      </c>
      <c r="D732" s="481">
        <v>3</v>
      </c>
    </row>
    <row r="733" spans="1:4">
      <c r="A733" s="494" t="s">
        <v>4011</v>
      </c>
      <c r="B733" s="481" t="s">
        <v>4012</v>
      </c>
      <c r="C733" s="481" t="str">
        <f t="shared" si="11"/>
        <v>5</v>
      </c>
      <c r="D733" s="481">
        <v>4</v>
      </c>
    </row>
    <row r="734" spans="1:4">
      <c r="A734" s="494" t="s">
        <v>4013</v>
      </c>
      <c r="B734" s="481" t="s">
        <v>4014</v>
      </c>
      <c r="C734" s="481" t="str">
        <f t="shared" si="11"/>
        <v>5</v>
      </c>
      <c r="D734" s="481">
        <v>4</v>
      </c>
    </row>
    <row r="735" spans="1:4">
      <c r="A735" s="494" t="s">
        <v>4015</v>
      </c>
      <c r="B735" s="481" t="s">
        <v>4016</v>
      </c>
      <c r="C735" s="481" t="str">
        <f t="shared" si="11"/>
        <v>1</v>
      </c>
      <c r="D735" s="481">
        <v>1</v>
      </c>
    </row>
    <row r="736" spans="1:4">
      <c r="A736" s="494" t="s">
        <v>4017</v>
      </c>
      <c r="B736" s="481" t="s">
        <v>4018</v>
      </c>
      <c r="C736" s="481" t="str">
        <f t="shared" si="11"/>
        <v>2</v>
      </c>
      <c r="D736" s="481">
        <v>2</v>
      </c>
    </row>
    <row r="737" spans="1:4">
      <c r="A737" s="494" t="s">
        <v>4019</v>
      </c>
      <c r="B737" s="481" t="s">
        <v>4020</v>
      </c>
      <c r="C737" s="481" t="str">
        <f t="shared" si="11"/>
        <v>2</v>
      </c>
      <c r="D737" s="481">
        <v>2</v>
      </c>
    </row>
    <row r="738" spans="1:4">
      <c r="A738" s="494" t="s">
        <v>4021</v>
      </c>
      <c r="B738" s="481" t="s">
        <v>4022</v>
      </c>
      <c r="C738" s="481" t="str">
        <f t="shared" si="11"/>
        <v>2</v>
      </c>
      <c r="D738" s="481">
        <v>2</v>
      </c>
    </row>
    <row r="739" spans="1:4">
      <c r="A739" s="494" t="s">
        <v>4023</v>
      </c>
      <c r="B739" s="481" t="s">
        <v>4024</v>
      </c>
      <c r="C739" s="481" t="str">
        <f t="shared" si="11"/>
        <v>2</v>
      </c>
      <c r="D739" s="481">
        <v>3</v>
      </c>
    </row>
    <row r="740" spans="1:4">
      <c r="A740" s="494" t="s">
        <v>4025</v>
      </c>
      <c r="B740" s="481" t="s">
        <v>4026</v>
      </c>
      <c r="C740" s="481" t="str">
        <f t="shared" si="11"/>
        <v>2</v>
      </c>
      <c r="D740" s="481">
        <v>3</v>
      </c>
    </row>
    <row r="741" spans="1:4">
      <c r="A741" s="494" t="s">
        <v>4027</v>
      </c>
      <c r="B741" s="481" t="s">
        <v>4028</v>
      </c>
      <c r="C741" s="481" t="str">
        <f t="shared" si="11"/>
        <v>2</v>
      </c>
      <c r="D741" s="481">
        <v>3</v>
      </c>
    </row>
    <row r="742" spans="1:4">
      <c r="A742" s="494" t="s">
        <v>4029</v>
      </c>
      <c r="B742" s="481" t="s">
        <v>4030</v>
      </c>
      <c r="C742" s="481" t="str">
        <f t="shared" si="11"/>
        <v>2</v>
      </c>
      <c r="D742" s="481">
        <v>3</v>
      </c>
    </row>
    <row r="743" spans="1:4">
      <c r="A743" s="494" t="s">
        <v>4031</v>
      </c>
      <c r="B743" s="481" t="s">
        <v>4032</v>
      </c>
      <c r="C743" s="481" t="str">
        <f t="shared" si="11"/>
        <v>2</v>
      </c>
      <c r="D743" s="481">
        <v>3</v>
      </c>
    </row>
    <row r="744" spans="1:4">
      <c r="A744" s="494" t="s">
        <v>4033</v>
      </c>
      <c r="B744" s="481" t="s">
        <v>4034</v>
      </c>
      <c r="C744" s="481" t="str">
        <f t="shared" si="11"/>
        <v>2</v>
      </c>
      <c r="D744" s="481">
        <v>3</v>
      </c>
    </row>
    <row r="745" spans="1:4">
      <c r="A745" s="494" t="s">
        <v>4035</v>
      </c>
      <c r="B745" s="481" t="s">
        <v>4036</v>
      </c>
      <c r="C745" s="481" t="str">
        <f t="shared" si="11"/>
        <v>2</v>
      </c>
      <c r="D745" s="481">
        <v>3</v>
      </c>
    </row>
    <row r="746" spans="1:4">
      <c r="A746" s="494" t="s">
        <v>4037</v>
      </c>
      <c r="B746" s="481" t="s">
        <v>4038</v>
      </c>
      <c r="C746" s="481" t="str">
        <f t="shared" si="11"/>
        <v>2</v>
      </c>
      <c r="D746" s="481">
        <v>3</v>
      </c>
    </row>
    <row r="747" spans="1:4">
      <c r="A747" s="494" t="s">
        <v>4039</v>
      </c>
      <c r="B747" s="481" t="s">
        <v>4040</v>
      </c>
      <c r="C747" s="481" t="str">
        <f t="shared" si="11"/>
        <v>2</v>
      </c>
      <c r="D747" s="481">
        <v>3</v>
      </c>
    </row>
    <row r="748" spans="1:4">
      <c r="A748" s="494" t="s">
        <v>4041</v>
      </c>
      <c r="B748" s="481" t="s">
        <v>4042</v>
      </c>
      <c r="C748" s="481" t="str">
        <f t="shared" si="11"/>
        <v>2</v>
      </c>
      <c r="D748" s="481">
        <v>3</v>
      </c>
    </row>
    <row r="749" spans="1:4">
      <c r="A749" s="494" t="s">
        <v>4043</v>
      </c>
      <c r="B749" s="481" t="s">
        <v>4044</v>
      </c>
      <c r="C749" s="481" t="str">
        <f t="shared" si="11"/>
        <v>2</v>
      </c>
      <c r="D749" s="481">
        <v>3</v>
      </c>
    </row>
    <row r="750" spans="1:4">
      <c r="A750" s="494" t="s">
        <v>4045</v>
      </c>
      <c r="B750" s="481" t="s">
        <v>4046</v>
      </c>
      <c r="C750" s="481" t="str">
        <f t="shared" si="11"/>
        <v>2</v>
      </c>
      <c r="D750" s="481">
        <v>3</v>
      </c>
    </row>
    <row r="751" spans="1:4">
      <c r="A751" s="494" t="s">
        <v>4047</v>
      </c>
      <c r="B751" s="481" t="s">
        <v>4048</v>
      </c>
      <c r="C751" s="481" t="str">
        <f t="shared" si="11"/>
        <v>2</v>
      </c>
      <c r="D751" s="481">
        <v>3</v>
      </c>
    </row>
    <row r="752" spans="1:4">
      <c r="A752" s="494" t="s">
        <v>4049</v>
      </c>
      <c r="B752" s="481" t="s">
        <v>4050</v>
      </c>
      <c r="C752" s="481" t="str">
        <f t="shared" si="11"/>
        <v>2</v>
      </c>
      <c r="D752" s="481">
        <v>3</v>
      </c>
    </row>
    <row r="753" spans="1:4">
      <c r="A753" s="494" t="s">
        <v>4051</v>
      </c>
      <c r="B753" s="481" t="s">
        <v>4052</v>
      </c>
      <c r="C753" s="481" t="str">
        <f t="shared" si="11"/>
        <v>2</v>
      </c>
      <c r="D753" s="481">
        <v>3</v>
      </c>
    </row>
    <row r="754" spans="1:4">
      <c r="A754" s="494" t="s">
        <v>4053</v>
      </c>
      <c r="B754" s="481" t="s">
        <v>4054</v>
      </c>
      <c r="C754" s="481" t="str">
        <f t="shared" si="11"/>
        <v>2</v>
      </c>
      <c r="D754" s="481">
        <v>3</v>
      </c>
    </row>
    <row r="755" spans="1:4">
      <c r="A755" s="494" t="s">
        <v>4055</v>
      </c>
      <c r="B755" s="481" t="s">
        <v>4056</v>
      </c>
      <c r="C755" s="481" t="str">
        <f t="shared" si="11"/>
        <v>3</v>
      </c>
      <c r="D755" s="481">
        <v>3</v>
      </c>
    </row>
    <row r="756" spans="1:4">
      <c r="A756" s="494" t="s">
        <v>4057</v>
      </c>
      <c r="B756" s="481" t="s">
        <v>4058</v>
      </c>
      <c r="C756" s="481" t="str">
        <f t="shared" si="11"/>
        <v>3</v>
      </c>
      <c r="D756" s="481">
        <v>3</v>
      </c>
    </row>
    <row r="757" spans="1:4">
      <c r="A757" s="494" t="s">
        <v>4059</v>
      </c>
      <c r="B757" s="481" t="s">
        <v>4060</v>
      </c>
      <c r="C757" s="481" t="str">
        <f t="shared" si="11"/>
        <v>3</v>
      </c>
      <c r="D757" s="481">
        <v>3</v>
      </c>
    </row>
    <row r="758" spans="1:4">
      <c r="A758" s="494" t="s">
        <v>4061</v>
      </c>
      <c r="B758" s="481" t="s">
        <v>4062</v>
      </c>
      <c r="C758" s="481" t="str">
        <f t="shared" si="11"/>
        <v>3</v>
      </c>
      <c r="D758" s="481">
        <v>3</v>
      </c>
    </row>
    <row r="759" spans="1:4">
      <c r="A759" s="494" t="s">
        <v>4063</v>
      </c>
      <c r="B759" s="481" t="s">
        <v>4064</v>
      </c>
      <c r="C759" s="481" t="str">
        <f t="shared" si="11"/>
        <v>3</v>
      </c>
      <c r="D759" s="481">
        <v>3</v>
      </c>
    </row>
    <row r="760" spans="1:4">
      <c r="A760" s="494" t="s">
        <v>4065</v>
      </c>
      <c r="B760" s="481" t="s">
        <v>4066</v>
      </c>
      <c r="C760" s="481" t="str">
        <f t="shared" si="11"/>
        <v>3</v>
      </c>
      <c r="D760" s="481">
        <v>3</v>
      </c>
    </row>
    <row r="761" spans="1:4">
      <c r="A761" s="494" t="s">
        <v>4067</v>
      </c>
      <c r="B761" s="481" t="s">
        <v>4068</v>
      </c>
      <c r="C761" s="481" t="str">
        <f t="shared" si="11"/>
        <v>3</v>
      </c>
      <c r="D761" s="481">
        <v>3</v>
      </c>
    </row>
    <row r="762" spans="1:4">
      <c r="A762" s="494" t="s">
        <v>4069</v>
      </c>
      <c r="B762" s="481" t="s">
        <v>4070</v>
      </c>
      <c r="C762" s="481" t="str">
        <f t="shared" si="11"/>
        <v>3</v>
      </c>
      <c r="D762" s="481">
        <v>3</v>
      </c>
    </row>
    <row r="763" spans="1:4">
      <c r="A763" s="494" t="s">
        <v>4071</v>
      </c>
      <c r="B763" s="481" t="s">
        <v>4072</v>
      </c>
      <c r="C763" s="481" t="str">
        <f t="shared" si="11"/>
        <v>3</v>
      </c>
      <c r="D763" s="481">
        <v>3</v>
      </c>
    </row>
    <row r="764" spans="1:4">
      <c r="A764" s="494" t="s">
        <v>4073</v>
      </c>
      <c r="B764" s="481" t="s">
        <v>4074</v>
      </c>
      <c r="C764" s="481" t="str">
        <f t="shared" si="11"/>
        <v>3</v>
      </c>
      <c r="D764" s="481">
        <v>3</v>
      </c>
    </row>
    <row r="765" spans="1:4">
      <c r="A765" s="494" t="s">
        <v>4075</v>
      </c>
      <c r="B765" s="481" t="s">
        <v>4076</v>
      </c>
      <c r="C765" s="481" t="str">
        <f t="shared" si="11"/>
        <v>3</v>
      </c>
      <c r="D765" s="481">
        <v>3</v>
      </c>
    </row>
    <row r="766" spans="1:4">
      <c r="A766" s="494" t="s">
        <v>4077</v>
      </c>
      <c r="B766" s="481" t="s">
        <v>4078</v>
      </c>
      <c r="C766" s="481" t="str">
        <f t="shared" si="11"/>
        <v>3</v>
      </c>
      <c r="D766" s="481">
        <v>3</v>
      </c>
    </row>
    <row r="767" spans="1:4">
      <c r="A767" s="494" t="s">
        <v>4079</v>
      </c>
      <c r="B767" s="481" t="s">
        <v>4080</v>
      </c>
      <c r="C767" s="481" t="str">
        <f t="shared" si="11"/>
        <v>3</v>
      </c>
      <c r="D767" s="481">
        <v>3</v>
      </c>
    </row>
    <row r="768" spans="1:4">
      <c r="A768" s="494" t="s">
        <v>4081</v>
      </c>
      <c r="B768" s="481" t="s">
        <v>4082</v>
      </c>
      <c r="C768" s="481" t="str">
        <f t="shared" si="11"/>
        <v>4</v>
      </c>
      <c r="D768" s="481">
        <v>3</v>
      </c>
    </row>
    <row r="769" spans="1:4">
      <c r="A769" s="494" t="s">
        <v>4083</v>
      </c>
      <c r="B769" s="481" t="s">
        <v>4084</v>
      </c>
      <c r="C769" s="481" t="str">
        <f t="shared" si="11"/>
        <v>1</v>
      </c>
      <c r="D769" s="481">
        <v>1</v>
      </c>
    </row>
    <row r="770" spans="1:4">
      <c r="A770" s="494" t="s">
        <v>4085</v>
      </c>
      <c r="B770" s="481" t="s">
        <v>4086</v>
      </c>
      <c r="C770" s="481" t="str">
        <f t="shared" si="11"/>
        <v>2</v>
      </c>
      <c r="D770" s="481">
        <v>2</v>
      </c>
    </row>
    <row r="771" spans="1:4">
      <c r="A771" s="494" t="s">
        <v>4087</v>
      </c>
      <c r="B771" s="481" t="s">
        <v>4088</v>
      </c>
      <c r="C771" s="481" t="str">
        <f t="shared" si="11"/>
        <v>2</v>
      </c>
      <c r="D771" s="481">
        <v>3</v>
      </c>
    </row>
    <row r="772" spans="1:4">
      <c r="A772" s="494" t="s">
        <v>4089</v>
      </c>
      <c r="B772" s="481" t="s">
        <v>4090</v>
      </c>
      <c r="C772" s="481" t="str">
        <f t="shared" ref="C772:C835" si="12">MID(A772,3,1)</f>
        <v>2</v>
      </c>
      <c r="D772" s="481">
        <v>3</v>
      </c>
    </row>
    <row r="773" spans="1:4">
      <c r="A773" s="494" t="s">
        <v>4091</v>
      </c>
      <c r="B773" s="481" t="s">
        <v>4092</v>
      </c>
      <c r="C773" s="481" t="str">
        <f t="shared" si="12"/>
        <v>2</v>
      </c>
      <c r="D773" s="481">
        <v>3</v>
      </c>
    </row>
    <row r="774" spans="1:4">
      <c r="A774" s="494" t="s">
        <v>4093</v>
      </c>
      <c r="B774" s="481" t="s">
        <v>4094</v>
      </c>
      <c r="C774" s="481" t="str">
        <f t="shared" si="12"/>
        <v>2</v>
      </c>
      <c r="D774" s="481">
        <v>3</v>
      </c>
    </row>
    <row r="775" spans="1:4">
      <c r="A775" s="494" t="s">
        <v>4095</v>
      </c>
      <c r="B775" s="481" t="s">
        <v>4096</v>
      </c>
      <c r="C775" s="481" t="str">
        <f t="shared" si="12"/>
        <v>2</v>
      </c>
      <c r="D775" s="481">
        <v>3</v>
      </c>
    </row>
    <row r="776" spans="1:4">
      <c r="A776" s="494" t="s">
        <v>4097</v>
      </c>
      <c r="B776" s="481" t="s">
        <v>4098</v>
      </c>
      <c r="C776" s="481" t="str">
        <f t="shared" si="12"/>
        <v>2</v>
      </c>
      <c r="D776" s="481">
        <v>3</v>
      </c>
    </row>
    <row r="777" spans="1:4">
      <c r="A777" s="494" t="s">
        <v>4099</v>
      </c>
      <c r="B777" s="481" t="s">
        <v>4100</v>
      </c>
      <c r="C777" s="481" t="str">
        <f t="shared" si="12"/>
        <v>2</v>
      </c>
      <c r="D777" s="481">
        <v>3</v>
      </c>
    </row>
    <row r="778" spans="1:4">
      <c r="A778" s="494" t="s">
        <v>4101</v>
      </c>
      <c r="B778" s="481" t="s">
        <v>4102</v>
      </c>
      <c r="C778" s="481" t="str">
        <f t="shared" si="12"/>
        <v>2</v>
      </c>
      <c r="D778" s="481">
        <v>3</v>
      </c>
    </row>
    <row r="779" spans="1:4">
      <c r="A779" s="494" t="s">
        <v>4103</v>
      </c>
      <c r="B779" s="481" t="s">
        <v>4104</v>
      </c>
      <c r="C779" s="481" t="str">
        <f t="shared" si="12"/>
        <v>2</v>
      </c>
      <c r="D779" s="481">
        <v>3</v>
      </c>
    </row>
    <row r="780" spans="1:4">
      <c r="A780" s="494" t="s">
        <v>4105</v>
      </c>
      <c r="B780" s="481" t="s">
        <v>4106</v>
      </c>
      <c r="C780" s="481" t="str">
        <f t="shared" si="12"/>
        <v>2</v>
      </c>
      <c r="D780" s="481">
        <v>3</v>
      </c>
    </row>
    <row r="781" spans="1:4">
      <c r="A781" s="494" t="s">
        <v>4107</v>
      </c>
      <c r="B781" s="481" t="s">
        <v>4108</v>
      </c>
      <c r="C781" s="481" t="str">
        <f t="shared" si="12"/>
        <v>2</v>
      </c>
      <c r="D781" s="481">
        <v>3</v>
      </c>
    </row>
    <row r="782" spans="1:4">
      <c r="A782" s="494" t="s">
        <v>4109</v>
      </c>
      <c r="B782" s="481" t="s">
        <v>4110</v>
      </c>
      <c r="C782" s="481" t="str">
        <f t="shared" si="12"/>
        <v>2</v>
      </c>
      <c r="D782" s="481">
        <v>3</v>
      </c>
    </row>
    <row r="783" spans="1:4">
      <c r="A783" s="494" t="s">
        <v>4111</v>
      </c>
      <c r="B783" s="481" t="s">
        <v>4112</v>
      </c>
      <c r="C783" s="481" t="str">
        <f t="shared" si="12"/>
        <v>2</v>
      </c>
      <c r="D783" s="481">
        <v>3</v>
      </c>
    </row>
    <row r="784" spans="1:4">
      <c r="A784" s="494" t="s">
        <v>4113</v>
      </c>
      <c r="B784" s="481" t="s">
        <v>4114</v>
      </c>
      <c r="C784" s="481" t="str">
        <f t="shared" si="12"/>
        <v>2</v>
      </c>
      <c r="D784" s="481">
        <v>3</v>
      </c>
    </row>
    <row r="785" spans="1:4">
      <c r="A785" s="494" t="s">
        <v>4115</v>
      </c>
      <c r="B785" s="481" t="s">
        <v>4116</v>
      </c>
      <c r="C785" s="481" t="str">
        <f t="shared" si="12"/>
        <v>2</v>
      </c>
      <c r="D785" s="481">
        <v>3</v>
      </c>
    </row>
    <row r="786" spans="1:4">
      <c r="A786" s="494" t="s">
        <v>4117</v>
      </c>
      <c r="B786" s="481" t="s">
        <v>4118</v>
      </c>
      <c r="C786" s="481" t="str">
        <f t="shared" si="12"/>
        <v>2</v>
      </c>
      <c r="D786" s="481">
        <v>3</v>
      </c>
    </row>
    <row r="787" spans="1:4">
      <c r="A787" s="494" t="s">
        <v>4119</v>
      </c>
      <c r="B787" s="481" t="s">
        <v>4120</v>
      </c>
      <c r="C787" s="481" t="str">
        <f t="shared" si="12"/>
        <v>2</v>
      </c>
      <c r="D787" s="481">
        <v>3</v>
      </c>
    </row>
    <row r="788" spans="1:4">
      <c r="A788" s="494" t="s">
        <v>4121</v>
      </c>
      <c r="B788" s="481" t="s">
        <v>4122</v>
      </c>
      <c r="C788" s="481" t="str">
        <f t="shared" si="12"/>
        <v>2</v>
      </c>
      <c r="D788" s="481">
        <v>3</v>
      </c>
    </row>
    <row r="789" spans="1:4">
      <c r="A789" s="494" t="s">
        <v>4123</v>
      </c>
      <c r="B789" s="481" t="s">
        <v>4124</v>
      </c>
      <c r="C789" s="481" t="str">
        <f t="shared" si="12"/>
        <v>2</v>
      </c>
      <c r="D789" s="481">
        <v>3</v>
      </c>
    </row>
    <row r="790" spans="1:4">
      <c r="A790" s="494" t="s">
        <v>4125</v>
      </c>
      <c r="B790" s="481" t="s">
        <v>4126</v>
      </c>
      <c r="C790" s="481" t="str">
        <f t="shared" si="12"/>
        <v>3</v>
      </c>
      <c r="D790" s="481">
        <v>3</v>
      </c>
    </row>
    <row r="791" spans="1:4">
      <c r="A791" s="494" t="s">
        <v>4127</v>
      </c>
      <c r="B791" s="481" t="s">
        <v>4128</v>
      </c>
      <c r="C791" s="481" t="str">
        <f t="shared" si="12"/>
        <v>3</v>
      </c>
      <c r="D791" s="481">
        <v>3</v>
      </c>
    </row>
    <row r="792" spans="1:4">
      <c r="A792" s="494" t="s">
        <v>4129</v>
      </c>
      <c r="B792" s="481" t="s">
        <v>4130</v>
      </c>
      <c r="C792" s="481" t="str">
        <f t="shared" si="12"/>
        <v>3</v>
      </c>
      <c r="D792" s="481">
        <v>3</v>
      </c>
    </row>
    <row r="793" spans="1:4">
      <c r="A793" s="494" t="s">
        <v>4131</v>
      </c>
      <c r="B793" s="481" t="s">
        <v>4132</v>
      </c>
      <c r="C793" s="481" t="str">
        <f t="shared" si="12"/>
        <v>3</v>
      </c>
      <c r="D793" s="481">
        <v>3</v>
      </c>
    </row>
    <row r="794" spans="1:4">
      <c r="A794" s="494" t="s">
        <v>4133</v>
      </c>
      <c r="B794" s="481" t="s">
        <v>4134</v>
      </c>
      <c r="C794" s="481" t="str">
        <f t="shared" si="12"/>
        <v>3</v>
      </c>
      <c r="D794" s="481">
        <v>3</v>
      </c>
    </row>
    <row r="795" spans="1:4">
      <c r="A795" s="494" t="s">
        <v>4135</v>
      </c>
      <c r="B795" s="481" t="s">
        <v>4136</v>
      </c>
      <c r="C795" s="481" t="str">
        <f t="shared" si="12"/>
        <v>3</v>
      </c>
      <c r="D795" s="481">
        <v>3</v>
      </c>
    </row>
    <row r="796" spans="1:4">
      <c r="A796" s="494" t="s">
        <v>4137</v>
      </c>
      <c r="B796" s="481" t="s">
        <v>4138</v>
      </c>
      <c r="C796" s="481" t="str">
        <f t="shared" si="12"/>
        <v>4</v>
      </c>
      <c r="D796" s="481">
        <v>3</v>
      </c>
    </row>
    <row r="797" spans="1:4">
      <c r="A797" s="494" t="s">
        <v>4139</v>
      </c>
      <c r="B797" s="481" t="s">
        <v>4140</v>
      </c>
      <c r="C797" s="481" t="str">
        <f t="shared" si="12"/>
        <v>4</v>
      </c>
      <c r="D797" s="481">
        <v>3</v>
      </c>
    </row>
    <row r="798" spans="1:4">
      <c r="A798" s="494" t="s">
        <v>4141</v>
      </c>
      <c r="B798" s="481" t="s">
        <v>4142</v>
      </c>
      <c r="C798" s="481" t="str">
        <f t="shared" si="12"/>
        <v>4</v>
      </c>
      <c r="D798" s="481">
        <v>3</v>
      </c>
    </row>
    <row r="799" spans="1:4">
      <c r="A799" s="494" t="s">
        <v>4143</v>
      </c>
      <c r="B799" s="481" t="s">
        <v>4144</v>
      </c>
      <c r="C799" s="481" t="str">
        <f t="shared" si="12"/>
        <v>4</v>
      </c>
      <c r="D799" s="481">
        <v>3</v>
      </c>
    </row>
    <row r="800" spans="1:4">
      <c r="A800" s="494" t="s">
        <v>4145</v>
      </c>
      <c r="B800" s="481" t="s">
        <v>4146</v>
      </c>
      <c r="C800" s="481" t="str">
        <f t="shared" si="12"/>
        <v>1</v>
      </c>
      <c r="D800" s="481">
        <v>1</v>
      </c>
    </row>
    <row r="801" spans="1:4">
      <c r="A801" s="494" t="s">
        <v>4147</v>
      </c>
      <c r="B801" s="481" t="s">
        <v>4148</v>
      </c>
      <c r="C801" s="481" t="str">
        <f t="shared" si="12"/>
        <v>2</v>
      </c>
      <c r="D801" s="481">
        <v>3</v>
      </c>
    </row>
    <row r="802" spans="1:4">
      <c r="A802" s="494" t="s">
        <v>4149</v>
      </c>
      <c r="B802" s="481" t="s">
        <v>4150</v>
      </c>
      <c r="C802" s="481" t="str">
        <f t="shared" si="12"/>
        <v>2</v>
      </c>
      <c r="D802" s="481">
        <v>3</v>
      </c>
    </row>
    <row r="803" spans="1:4">
      <c r="A803" s="494" t="s">
        <v>4151</v>
      </c>
      <c r="B803" s="481" t="s">
        <v>4152</v>
      </c>
      <c r="C803" s="481" t="str">
        <f t="shared" si="12"/>
        <v>2</v>
      </c>
      <c r="D803" s="481">
        <v>3</v>
      </c>
    </row>
    <row r="804" spans="1:4">
      <c r="A804" s="494" t="s">
        <v>4153</v>
      </c>
      <c r="B804" s="481" t="s">
        <v>4154</v>
      </c>
      <c r="C804" s="481" t="str">
        <f t="shared" si="12"/>
        <v>2</v>
      </c>
      <c r="D804" s="481">
        <v>3</v>
      </c>
    </row>
    <row r="805" spans="1:4">
      <c r="A805" s="494" t="s">
        <v>4155</v>
      </c>
      <c r="B805" s="481" t="s">
        <v>4156</v>
      </c>
      <c r="C805" s="481" t="str">
        <f t="shared" si="12"/>
        <v>2</v>
      </c>
      <c r="D805" s="481">
        <v>3</v>
      </c>
    </row>
    <row r="806" spans="1:4">
      <c r="A806" s="494" t="s">
        <v>4157</v>
      </c>
      <c r="B806" s="481" t="s">
        <v>4158</v>
      </c>
      <c r="C806" s="481" t="str">
        <f t="shared" si="12"/>
        <v>2</v>
      </c>
      <c r="D806" s="481">
        <v>3</v>
      </c>
    </row>
    <row r="807" spans="1:4">
      <c r="A807" s="494" t="s">
        <v>4159</v>
      </c>
      <c r="B807" s="481" t="s">
        <v>4160</v>
      </c>
      <c r="C807" s="481" t="str">
        <f t="shared" si="12"/>
        <v>2</v>
      </c>
      <c r="D807" s="481">
        <v>3</v>
      </c>
    </row>
    <row r="808" spans="1:4">
      <c r="A808" s="494" t="s">
        <v>4161</v>
      </c>
      <c r="B808" s="481" t="s">
        <v>4162</v>
      </c>
      <c r="C808" s="481" t="str">
        <f t="shared" si="12"/>
        <v>2</v>
      </c>
      <c r="D808" s="481">
        <v>3</v>
      </c>
    </row>
    <row r="809" spans="1:4">
      <c r="A809" s="494" t="s">
        <v>4163</v>
      </c>
      <c r="B809" s="481" t="s">
        <v>4164</v>
      </c>
      <c r="C809" s="481" t="str">
        <f t="shared" si="12"/>
        <v>2</v>
      </c>
      <c r="D809" s="481">
        <v>3</v>
      </c>
    </row>
    <row r="810" spans="1:4">
      <c r="A810" s="494" t="s">
        <v>4165</v>
      </c>
      <c r="B810" s="481" t="s">
        <v>4166</v>
      </c>
      <c r="C810" s="481" t="str">
        <f t="shared" si="12"/>
        <v>2</v>
      </c>
      <c r="D810" s="481">
        <v>3</v>
      </c>
    </row>
    <row r="811" spans="1:4">
      <c r="A811" s="494" t="s">
        <v>4167</v>
      </c>
      <c r="B811" s="481" t="s">
        <v>4168</v>
      </c>
      <c r="C811" s="481" t="str">
        <f t="shared" si="12"/>
        <v>3</v>
      </c>
      <c r="D811" s="481">
        <v>3</v>
      </c>
    </row>
    <row r="812" spans="1:4">
      <c r="A812" s="494" t="s">
        <v>4169</v>
      </c>
      <c r="B812" s="481" t="s">
        <v>4170</v>
      </c>
      <c r="C812" s="481" t="str">
        <f t="shared" si="12"/>
        <v>3</v>
      </c>
      <c r="D812" s="481">
        <v>3</v>
      </c>
    </row>
    <row r="813" spans="1:4">
      <c r="A813" s="494" t="s">
        <v>4171</v>
      </c>
      <c r="B813" s="481" t="s">
        <v>4172</v>
      </c>
      <c r="C813" s="481" t="str">
        <f t="shared" si="12"/>
        <v>3</v>
      </c>
      <c r="D813" s="481">
        <v>3</v>
      </c>
    </row>
    <row r="814" spans="1:4">
      <c r="A814" s="494" t="s">
        <v>4173</v>
      </c>
      <c r="B814" s="481" t="s">
        <v>3262</v>
      </c>
      <c r="C814" s="481" t="str">
        <f t="shared" si="12"/>
        <v>3</v>
      </c>
      <c r="D814" s="481">
        <v>3</v>
      </c>
    </row>
    <row r="815" spans="1:4">
      <c r="A815" s="494" t="s">
        <v>4174</v>
      </c>
      <c r="B815" s="481" t="s">
        <v>4175</v>
      </c>
      <c r="C815" s="481" t="str">
        <f t="shared" si="12"/>
        <v>4</v>
      </c>
      <c r="D815" s="481">
        <v>3</v>
      </c>
    </row>
    <row r="816" spans="1:4">
      <c r="A816" s="494" t="s">
        <v>4176</v>
      </c>
      <c r="B816" s="481" t="s">
        <v>4177</v>
      </c>
      <c r="C816" s="481" t="str">
        <f t="shared" si="12"/>
        <v>1</v>
      </c>
      <c r="D816" s="481">
        <v>1</v>
      </c>
    </row>
    <row r="817" spans="1:4">
      <c r="A817" s="494" t="s">
        <v>4178</v>
      </c>
      <c r="B817" s="481" t="s">
        <v>4179</v>
      </c>
      <c r="C817" s="481" t="str">
        <f t="shared" si="12"/>
        <v>2</v>
      </c>
      <c r="D817" s="481">
        <v>3</v>
      </c>
    </row>
    <row r="818" spans="1:4">
      <c r="A818" s="494" t="s">
        <v>4180</v>
      </c>
      <c r="B818" s="481" t="s">
        <v>4181</v>
      </c>
      <c r="C818" s="481" t="str">
        <f t="shared" si="12"/>
        <v>2</v>
      </c>
      <c r="D818" s="481">
        <v>3</v>
      </c>
    </row>
    <row r="819" spans="1:4">
      <c r="A819" s="494" t="s">
        <v>4182</v>
      </c>
      <c r="B819" s="481" t="s">
        <v>4183</v>
      </c>
      <c r="C819" s="481" t="str">
        <f t="shared" si="12"/>
        <v>2</v>
      </c>
      <c r="D819" s="481">
        <v>3</v>
      </c>
    </row>
    <row r="820" spans="1:4">
      <c r="A820" s="494" t="s">
        <v>4184</v>
      </c>
      <c r="B820" s="481" t="s">
        <v>4185</v>
      </c>
      <c r="C820" s="481" t="str">
        <f t="shared" si="12"/>
        <v>2</v>
      </c>
      <c r="D820" s="481">
        <v>3</v>
      </c>
    </row>
    <row r="821" spans="1:4">
      <c r="A821" s="494" t="s">
        <v>4186</v>
      </c>
      <c r="B821" s="481" t="s">
        <v>4187</v>
      </c>
      <c r="C821" s="481" t="str">
        <f t="shared" si="12"/>
        <v>2</v>
      </c>
      <c r="D821" s="481">
        <v>3</v>
      </c>
    </row>
    <row r="822" spans="1:4">
      <c r="A822" s="494" t="s">
        <v>4188</v>
      </c>
      <c r="B822" s="481" t="s">
        <v>4189</v>
      </c>
      <c r="C822" s="481" t="str">
        <f t="shared" si="12"/>
        <v>2</v>
      </c>
      <c r="D822" s="481">
        <v>3</v>
      </c>
    </row>
    <row r="823" spans="1:4">
      <c r="A823" s="494" t="s">
        <v>4190</v>
      </c>
      <c r="B823" s="481" t="s">
        <v>4191</v>
      </c>
      <c r="C823" s="481" t="str">
        <f t="shared" si="12"/>
        <v>2</v>
      </c>
      <c r="D823" s="481">
        <v>3</v>
      </c>
    </row>
    <row r="824" spans="1:4">
      <c r="A824" s="494" t="s">
        <v>4192</v>
      </c>
      <c r="B824" s="481" t="s">
        <v>4193</v>
      </c>
      <c r="C824" s="481" t="str">
        <f t="shared" si="12"/>
        <v>2</v>
      </c>
      <c r="D824" s="481">
        <v>3</v>
      </c>
    </row>
    <row r="825" spans="1:4">
      <c r="A825" s="494" t="s">
        <v>4194</v>
      </c>
      <c r="B825" s="481" t="s">
        <v>4195</v>
      </c>
      <c r="C825" s="481" t="str">
        <f t="shared" si="12"/>
        <v>2</v>
      </c>
      <c r="D825" s="481">
        <v>3</v>
      </c>
    </row>
    <row r="826" spans="1:4">
      <c r="A826" s="494" t="s">
        <v>4196</v>
      </c>
      <c r="B826" s="481" t="s">
        <v>4197</v>
      </c>
      <c r="C826" s="481" t="str">
        <f t="shared" si="12"/>
        <v>2</v>
      </c>
      <c r="D826" s="481">
        <v>3</v>
      </c>
    </row>
    <row r="827" spans="1:4">
      <c r="A827" s="494" t="s">
        <v>4198</v>
      </c>
      <c r="B827" s="481" t="s">
        <v>4199</v>
      </c>
      <c r="C827" s="481" t="str">
        <f t="shared" si="12"/>
        <v>2</v>
      </c>
      <c r="D827" s="481">
        <v>3</v>
      </c>
    </row>
    <row r="828" spans="1:4">
      <c r="A828" s="494" t="s">
        <v>4200</v>
      </c>
      <c r="B828" s="481" t="s">
        <v>4201</v>
      </c>
      <c r="C828" s="481" t="str">
        <f t="shared" si="12"/>
        <v>3</v>
      </c>
      <c r="D828" s="481">
        <v>3</v>
      </c>
    </row>
    <row r="829" spans="1:4">
      <c r="A829" s="494" t="s">
        <v>4202</v>
      </c>
      <c r="B829" s="481" t="s">
        <v>4203</v>
      </c>
      <c r="C829" s="481" t="str">
        <f t="shared" si="12"/>
        <v>3</v>
      </c>
      <c r="D829" s="481">
        <v>3</v>
      </c>
    </row>
    <row r="830" spans="1:4">
      <c r="A830" s="494" t="s">
        <v>4204</v>
      </c>
      <c r="B830" s="481" t="s">
        <v>4205</v>
      </c>
      <c r="C830" s="481" t="str">
        <f t="shared" si="12"/>
        <v>3</v>
      </c>
      <c r="D830" s="481">
        <v>3</v>
      </c>
    </row>
    <row r="831" spans="1:4">
      <c r="A831" s="494" t="s">
        <v>4206</v>
      </c>
      <c r="B831" s="481" t="s">
        <v>4207</v>
      </c>
      <c r="C831" s="481" t="str">
        <f t="shared" si="12"/>
        <v>3</v>
      </c>
      <c r="D831" s="481">
        <v>3</v>
      </c>
    </row>
    <row r="832" spans="1:4">
      <c r="A832" s="494" t="s">
        <v>4208</v>
      </c>
      <c r="B832" s="481" t="s">
        <v>4209</v>
      </c>
      <c r="C832" s="481" t="str">
        <f t="shared" si="12"/>
        <v>3</v>
      </c>
      <c r="D832" s="481">
        <v>3</v>
      </c>
    </row>
    <row r="833" spans="1:4">
      <c r="A833" s="494" t="s">
        <v>4210</v>
      </c>
      <c r="B833" s="481" t="s">
        <v>4211</v>
      </c>
      <c r="C833" s="481" t="str">
        <f t="shared" si="12"/>
        <v>3</v>
      </c>
      <c r="D833" s="481">
        <v>3</v>
      </c>
    </row>
    <row r="834" spans="1:4">
      <c r="A834" s="494" t="s">
        <v>4212</v>
      </c>
      <c r="B834" s="481" t="s">
        <v>4213</v>
      </c>
      <c r="C834" s="481" t="str">
        <f t="shared" si="12"/>
        <v>3</v>
      </c>
      <c r="D834" s="481">
        <v>3</v>
      </c>
    </row>
    <row r="835" spans="1:4">
      <c r="A835" s="494" t="s">
        <v>4214</v>
      </c>
      <c r="B835" s="481" t="s">
        <v>4215</v>
      </c>
      <c r="C835" s="481" t="str">
        <f t="shared" si="12"/>
        <v>3</v>
      </c>
      <c r="D835" s="481">
        <v>3</v>
      </c>
    </row>
    <row r="836" spans="1:4">
      <c r="A836" s="494" t="s">
        <v>4216</v>
      </c>
      <c r="B836" s="481" t="s">
        <v>4217</v>
      </c>
      <c r="C836" s="481" t="str">
        <f t="shared" ref="C836:C899" si="13">MID(A836,3,1)</f>
        <v>1</v>
      </c>
      <c r="D836" s="481">
        <v>1</v>
      </c>
    </row>
    <row r="837" spans="1:4">
      <c r="A837" s="494" t="s">
        <v>4218</v>
      </c>
      <c r="B837" s="481" t="s">
        <v>4219</v>
      </c>
      <c r="C837" s="481" t="str">
        <f t="shared" si="13"/>
        <v>2</v>
      </c>
      <c r="D837" s="481">
        <v>3</v>
      </c>
    </row>
    <row r="838" spans="1:4">
      <c r="A838" s="494" t="s">
        <v>4220</v>
      </c>
      <c r="B838" s="481" t="s">
        <v>4221</v>
      </c>
      <c r="C838" s="481" t="str">
        <f t="shared" si="13"/>
        <v>2</v>
      </c>
      <c r="D838" s="481">
        <v>3</v>
      </c>
    </row>
    <row r="839" spans="1:4">
      <c r="A839" s="494" t="s">
        <v>4222</v>
      </c>
      <c r="B839" s="481" t="s">
        <v>4223</v>
      </c>
      <c r="C839" s="481" t="str">
        <f t="shared" si="13"/>
        <v>2</v>
      </c>
      <c r="D839" s="481">
        <v>3</v>
      </c>
    </row>
    <row r="840" spans="1:4">
      <c r="A840" s="494" t="s">
        <v>4224</v>
      </c>
      <c r="B840" s="481" t="s">
        <v>4225</v>
      </c>
      <c r="C840" s="481" t="str">
        <f t="shared" si="13"/>
        <v>2</v>
      </c>
      <c r="D840" s="481">
        <v>3</v>
      </c>
    </row>
    <row r="841" spans="1:4">
      <c r="A841" s="494" t="s">
        <v>4226</v>
      </c>
      <c r="B841" s="481" t="s">
        <v>4227</v>
      </c>
      <c r="C841" s="481" t="str">
        <f t="shared" si="13"/>
        <v>2</v>
      </c>
      <c r="D841" s="481">
        <v>3</v>
      </c>
    </row>
    <row r="842" spans="1:4">
      <c r="A842" s="494" t="s">
        <v>4228</v>
      </c>
      <c r="B842" s="481" t="s">
        <v>4229</v>
      </c>
      <c r="C842" s="481" t="str">
        <f t="shared" si="13"/>
        <v>2</v>
      </c>
      <c r="D842" s="481">
        <v>3</v>
      </c>
    </row>
    <row r="843" spans="1:4">
      <c r="A843" s="494" t="s">
        <v>4230</v>
      </c>
      <c r="B843" s="481" t="s">
        <v>4231</v>
      </c>
      <c r="C843" s="481" t="str">
        <f t="shared" si="13"/>
        <v>2</v>
      </c>
      <c r="D843" s="481">
        <v>3</v>
      </c>
    </row>
    <row r="844" spans="1:4">
      <c r="A844" s="494" t="s">
        <v>4232</v>
      </c>
      <c r="B844" s="481" t="s">
        <v>4233</v>
      </c>
      <c r="C844" s="481" t="str">
        <f t="shared" si="13"/>
        <v>2</v>
      </c>
      <c r="D844" s="481">
        <v>3</v>
      </c>
    </row>
    <row r="845" spans="1:4">
      <c r="A845" s="494" t="s">
        <v>4234</v>
      </c>
      <c r="B845" s="481" t="s">
        <v>4235</v>
      </c>
      <c r="C845" s="481" t="str">
        <f t="shared" si="13"/>
        <v>2</v>
      </c>
      <c r="D845" s="481">
        <v>3</v>
      </c>
    </row>
    <row r="846" spans="1:4">
      <c r="A846" s="494" t="s">
        <v>4236</v>
      </c>
      <c r="B846" s="481" t="s">
        <v>4237</v>
      </c>
      <c r="C846" s="481" t="str">
        <f t="shared" si="13"/>
        <v>3</v>
      </c>
      <c r="D846" s="481">
        <v>3</v>
      </c>
    </row>
    <row r="847" spans="1:4">
      <c r="A847" s="494" t="s">
        <v>4238</v>
      </c>
      <c r="B847" s="481" t="s">
        <v>2854</v>
      </c>
      <c r="C847" s="481" t="str">
        <f t="shared" si="13"/>
        <v>3</v>
      </c>
      <c r="D847" s="481">
        <v>3</v>
      </c>
    </row>
    <row r="848" spans="1:4">
      <c r="A848" s="494" t="s">
        <v>4239</v>
      </c>
      <c r="B848" s="481" t="s">
        <v>4240</v>
      </c>
      <c r="C848" s="481" t="str">
        <f t="shared" si="13"/>
        <v>3</v>
      </c>
      <c r="D848" s="481">
        <v>3</v>
      </c>
    </row>
    <row r="849" spans="1:4">
      <c r="A849" s="494" t="s">
        <v>4241</v>
      </c>
      <c r="B849" s="481" t="s">
        <v>4242</v>
      </c>
      <c r="C849" s="481" t="str">
        <f t="shared" si="13"/>
        <v>3</v>
      </c>
      <c r="D849" s="481">
        <v>3</v>
      </c>
    </row>
    <row r="850" spans="1:4">
      <c r="A850" s="494" t="s">
        <v>4243</v>
      </c>
      <c r="B850" s="481" t="s">
        <v>4244</v>
      </c>
      <c r="C850" s="481" t="str">
        <f t="shared" si="13"/>
        <v>3</v>
      </c>
      <c r="D850" s="481">
        <v>3</v>
      </c>
    </row>
    <row r="851" spans="1:4">
      <c r="A851" s="494" t="s">
        <v>4245</v>
      </c>
      <c r="B851" s="481" t="s">
        <v>4246</v>
      </c>
      <c r="C851" s="481" t="str">
        <f t="shared" si="13"/>
        <v>3</v>
      </c>
      <c r="D851" s="481">
        <v>3</v>
      </c>
    </row>
    <row r="852" spans="1:4">
      <c r="A852" s="494" t="s">
        <v>4247</v>
      </c>
      <c r="B852" s="481" t="s">
        <v>4248</v>
      </c>
      <c r="C852" s="481" t="str">
        <f t="shared" si="13"/>
        <v>3</v>
      </c>
      <c r="D852" s="481">
        <v>3</v>
      </c>
    </row>
    <row r="853" spans="1:4">
      <c r="A853" s="494" t="s">
        <v>4249</v>
      </c>
      <c r="B853" s="481" t="s">
        <v>4250</v>
      </c>
      <c r="C853" s="481" t="str">
        <f t="shared" si="13"/>
        <v>3</v>
      </c>
      <c r="D853" s="481">
        <v>3</v>
      </c>
    </row>
    <row r="854" spans="1:4">
      <c r="A854" s="494" t="s">
        <v>4251</v>
      </c>
      <c r="B854" s="481" t="s">
        <v>4252</v>
      </c>
      <c r="C854" s="481" t="str">
        <f t="shared" si="13"/>
        <v>5</v>
      </c>
      <c r="D854" s="481">
        <v>4</v>
      </c>
    </row>
    <row r="855" spans="1:4">
      <c r="A855" s="494" t="s">
        <v>4253</v>
      </c>
      <c r="B855" s="481" t="s">
        <v>4254</v>
      </c>
      <c r="C855" s="481" t="str">
        <f t="shared" si="13"/>
        <v>1</v>
      </c>
      <c r="D855" s="481">
        <v>1</v>
      </c>
    </row>
    <row r="856" spans="1:4">
      <c r="A856" s="494" t="s">
        <v>4255</v>
      </c>
      <c r="B856" s="481" t="s">
        <v>4256</v>
      </c>
      <c r="C856" s="481" t="str">
        <f t="shared" si="13"/>
        <v>2</v>
      </c>
      <c r="D856" s="481">
        <v>3</v>
      </c>
    </row>
    <row r="857" spans="1:4">
      <c r="A857" s="494" t="s">
        <v>4257</v>
      </c>
      <c r="B857" s="481" t="s">
        <v>4258</v>
      </c>
      <c r="C857" s="481" t="str">
        <f t="shared" si="13"/>
        <v>2</v>
      </c>
      <c r="D857" s="481">
        <v>3</v>
      </c>
    </row>
    <row r="858" spans="1:4">
      <c r="A858" s="494" t="s">
        <v>4259</v>
      </c>
      <c r="B858" s="481" t="s">
        <v>4260</v>
      </c>
      <c r="C858" s="481" t="str">
        <f t="shared" si="13"/>
        <v>2</v>
      </c>
      <c r="D858" s="481">
        <v>3</v>
      </c>
    </row>
    <row r="859" spans="1:4">
      <c r="A859" s="494" t="s">
        <v>4261</v>
      </c>
      <c r="B859" s="481" t="s">
        <v>4262</v>
      </c>
      <c r="C859" s="481" t="str">
        <f t="shared" si="13"/>
        <v>2</v>
      </c>
      <c r="D859" s="481">
        <v>3</v>
      </c>
    </row>
    <row r="860" spans="1:4">
      <c r="A860" s="494" t="s">
        <v>4263</v>
      </c>
      <c r="B860" s="481" t="s">
        <v>4264</v>
      </c>
      <c r="C860" s="481" t="str">
        <f t="shared" si="13"/>
        <v>2</v>
      </c>
      <c r="D860" s="481">
        <v>3</v>
      </c>
    </row>
    <row r="861" spans="1:4">
      <c r="A861" s="494" t="s">
        <v>4265</v>
      </c>
      <c r="B861" s="481" t="s">
        <v>4266</v>
      </c>
      <c r="C861" s="481" t="str">
        <f t="shared" si="13"/>
        <v>2</v>
      </c>
      <c r="D861" s="481">
        <v>3</v>
      </c>
    </row>
    <row r="862" spans="1:4">
      <c r="A862" s="494" t="s">
        <v>4267</v>
      </c>
      <c r="B862" s="481" t="s">
        <v>4268</v>
      </c>
      <c r="C862" s="481" t="str">
        <f t="shared" si="13"/>
        <v>2</v>
      </c>
      <c r="D862" s="481">
        <v>3</v>
      </c>
    </row>
    <row r="863" spans="1:4">
      <c r="A863" s="494" t="s">
        <v>4269</v>
      </c>
      <c r="B863" s="481" t="s">
        <v>4270</v>
      </c>
      <c r="C863" s="481" t="str">
        <f t="shared" si="13"/>
        <v>2</v>
      </c>
      <c r="D863" s="481">
        <v>3</v>
      </c>
    </row>
    <row r="864" spans="1:4">
      <c r="A864" s="494" t="s">
        <v>4271</v>
      </c>
      <c r="B864" s="481" t="s">
        <v>4272</v>
      </c>
      <c r="C864" s="481" t="str">
        <f t="shared" si="13"/>
        <v>2</v>
      </c>
      <c r="D864" s="481">
        <v>3</v>
      </c>
    </row>
    <row r="865" spans="1:4">
      <c r="A865" s="494" t="s">
        <v>4273</v>
      </c>
      <c r="B865" s="481" t="s">
        <v>4274</v>
      </c>
      <c r="C865" s="481" t="str">
        <f t="shared" si="13"/>
        <v>2</v>
      </c>
      <c r="D865" s="481">
        <v>3</v>
      </c>
    </row>
    <row r="866" spans="1:4">
      <c r="A866" s="494" t="s">
        <v>4275</v>
      </c>
      <c r="B866" s="481" t="s">
        <v>4276</v>
      </c>
      <c r="C866" s="481" t="str">
        <f t="shared" si="13"/>
        <v>2</v>
      </c>
      <c r="D866" s="481">
        <v>3</v>
      </c>
    </row>
    <row r="867" spans="1:4">
      <c r="A867" s="494" t="s">
        <v>4277</v>
      </c>
      <c r="B867" s="481" t="s">
        <v>4278</v>
      </c>
      <c r="C867" s="481" t="str">
        <f t="shared" si="13"/>
        <v>2</v>
      </c>
      <c r="D867" s="481">
        <v>3</v>
      </c>
    </row>
    <row r="868" spans="1:4">
      <c r="A868" s="494" t="s">
        <v>4279</v>
      </c>
      <c r="B868" s="481" t="s">
        <v>4280</v>
      </c>
      <c r="C868" s="481" t="str">
        <f t="shared" si="13"/>
        <v>2</v>
      </c>
      <c r="D868" s="481">
        <v>3</v>
      </c>
    </row>
    <row r="869" spans="1:4">
      <c r="A869" s="494" t="s">
        <v>4281</v>
      </c>
      <c r="B869" s="481" t="s">
        <v>4282</v>
      </c>
      <c r="C869" s="481" t="str">
        <f t="shared" si="13"/>
        <v>3</v>
      </c>
      <c r="D869" s="481">
        <v>3</v>
      </c>
    </row>
    <row r="870" spans="1:4">
      <c r="A870" s="494" t="s">
        <v>4283</v>
      </c>
      <c r="B870" s="481" t="s">
        <v>4284</v>
      </c>
      <c r="C870" s="481" t="str">
        <f t="shared" si="13"/>
        <v>3</v>
      </c>
      <c r="D870" s="481">
        <v>3</v>
      </c>
    </row>
    <row r="871" spans="1:4">
      <c r="A871" s="494" t="s">
        <v>4285</v>
      </c>
      <c r="B871" s="481" t="s">
        <v>4286</v>
      </c>
      <c r="C871" s="481" t="str">
        <f t="shared" si="13"/>
        <v>3</v>
      </c>
      <c r="D871" s="481">
        <v>3</v>
      </c>
    </row>
    <row r="872" spans="1:4">
      <c r="A872" s="494" t="s">
        <v>4287</v>
      </c>
      <c r="B872" s="481" t="s">
        <v>3000</v>
      </c>
      <c r="C872" s="481" t="str">
        <f t="shared" si="13"/>
        <v>3</v>
      </c>
      <c r="D872" s="481">
        <v>3</v>
      </c>
    </row>
    <row r="873" spans="1:4">
      <c r="A873" s="494" t="s">
        <v>4288</v>
      </c>
      <c r="B873" s="481" t="s">
        <v>4289</v>
      </c>
      <c r="C873" s="481" t="str">
        <f t="shared" si="13"/>
        <v>3</v>
      </c>
      <c r="D873" s="481">
        <v>3</v>
      </c>
    </row>
    <row r="874" spans="1:4">
      <c r="A874" s="494" t="s">
        <v>4290</v>
      </c>
      <c r="B874" s="481" t="s">
        <v>4291</v>
      </c>
      <c r="C874" s="481" t="str">
        <f t="shared" si="13"/>
        <v>3</v>
      </c>
      <c r="D874" s="481">
        <v>3</v>
      </c>
    </row>
    <row r="875" spans="1:4">
      <c r="A875" s="494" t="s">
        <v>4292</v>
      </c>
      <c r="B875" s="481" t="s">
        <v>4293</v>
      </c>
      <c r="C875" s="481" t="str">
        <f t="shared" si="13"/>
        <v>3</v>
      </c>
      <c r="D875" s="481">
        <v>3</v>
      </c>
    </row>
    <row r="876" spans="1:4">
      <c r="A876" s="494" t="s">
        <v>4294</v>
      </c>
      <c r="B876" s="481" t="s">
        <v>4295</v>
      </c>
      <c r="C876" s="481" t="str">
        <f t="shared" si="13"/>
        <v>3</v>
      </c>
      <c r="D876" s="481">
        <v>3</v>
      </c>
    </row>
    <row r="877" spans="1:4">
      <c r="A877" s="494" t="s">
        <v>4296</v>
      </c>
      <c r="B877" s="481" t="s">
        <v>4297</v>
      </c>
      <c r="C877" s="481" t="str">
        <f t="shared" si="13"/>
        <v>4</v>
      </c>
      <c r="D877" s="481">
        <v>3</v>
      </c>
    </row>
    <row r="878" spans="1:4">
      <c r="A878" s="494" t="s">
        <v>4298</v>
      </c>
      <c r="B878" s="481" t="s">
        <v>4299</v>
      </c>
      <c r="C878" s="481" t="str">
        <f t="shared" si="13"/>
        <v>4</v>
      </c>
      <c r="D878" s="481">
        <v>3</v>
      </c>
    </row>
    <row r="879" spans="1:4">
      <c r="A879" s="494" t="s">
        <v>4300</v>
      </c>
      <c r="B879" s="481" t="s">
        <v>4301</v>
      </c>
      <c r="C879" s="481" t="str">
        <f t="shared" si="13"/>
        <v>4</v>
      </c>
      <c r="D879" s="481">
        <v>3</v>
      </c>
    </row>
    <row r="880" spans="1:4">
      <c r="A880" s="494" t="s">
        <v>4302</v>
      </c>
      <c r="B880" s="481" t="s">
        <v>4303</v>
      </c>
      <c r="C880" s="481" t="str">
        <f t="shared" si="13"/>
        <v>4</v>
      </c>
      <c r="D880" s="481">
        <v>3</v>
      </c>
    </row>
    <row r="881" spans="1:4">
      <c r="A881" s="494" t="s">
        <v>4304</v>
      </c>
      <c r="B881" s="481" t="s">
        <v>4305</v>
      </c>
      <c r="C881" s="481" t="str">
        <f t="shared" si="13"/>
        <v>4</v>
      </c>
      <c r="D881" s="481">
        <v>3</v>
      </c>
    </row>
    <row r="882" spans="1:4">
      <c r="A882" s="494" t="s">
        <v>4306</v>
      </c>
      <c r="B882" s="481" t="s">
        <v>4307</v>
      </c>
      <c r="C882" s="481" t="str">
        <f t="shared" si="13"/>
        <v>4</v>
      </c>
      <c r="D882" s="481">
        <v>3</v>
      </c>
    </row>
    <row r="883" spans="1:4">
      <c r="A883" s="494" t="s">
        <v>4308</v>
      </c>
      <c r="B883" s="481" t="s">
        <v>4309</v>
      </c>
      <c r="C883" s="481" t="str">
        <f t="shared" si="13"/>
        <v>5</v>
      </c>
      <c r="D883" s="481">
        <v>4</v>
      </c>
    </row>
    <row r="884" spans="1:4">
      <c r="A884" s="494" t="s">
        <v>4310</v>
      </c>
      <c r="B884" s="481" t="s">
        <v>4311</v>
      </c>
      <c r="C884" s="481" t="str">
        <f t="shared" si="13"/>
        <v>5</v>
      </c>
      <c r="D884" s="481">
        <v>4</v>
      </c>
    </row>
    <row r="885" spans="1:4">
      <c r="A885" s="494" t="s">
        <v>4312</v>
      </c>
      <c r="B885" s="481" t="s">
        <v>4313</v>
      </c>
      <c r="C885" s="481" t="str">
        <f t="shared" si="13"/>
        <v>1</v>
      </c>
      <c r="D885" s="481">
        <v>1</v>
      </c>
    </row>
    <row r="886" spans="1:4">
      <c r="A886" s="494" t="s">
        <v>4314</v>
      </c>
      <c r="B886" s="481" t="s">
        <v>4315</v>
      </c>
      <c r="C886" s="481" t="str">
        <f t="shared" si="13"/>
        <v>2</v>
      </c>
      <c r="D886" s="481">
        <v>3</v>
      </c>
    </row>
    <row r="887" spans="1:4">
      <c r="A887" s="494" t="s">
        <v>4316</v>
      </c>
      <c r="B887" s="481" t="s">
        <v>4317</v>
      </c>
      <c r="C887" s="481" t="str">
        <f t="shared" si="13"/>
        <v>2</v>
      </c>
      <c r="D887" s="481">
        <v>3</v>
      </c>
    </row>
    <row r="888" spans="1:4">
      <c r="A888" s="494" t="s">
        <v>4318</v>
      </c>
      <c r="B888" s="481" t="s">
        <v>4319</v>
      </c>
      <c r="C888" s="481" t="str">
        <f t="shared" si="13"/>
        <v>2</v>
      </c>
      <c r="D888" s="481">
        <v>3</v>
      </c>
    </row>
    <row r="889" spans="1:4">
      <c r="A889" s="494" t="s">
        <v>4320</v>
      </c>
      <c r="B889" s="481" t="s">
        <v>4321</v>
      </c>
      <c r="C889" s="481" t="str">
        <f t="shared" si="13"/>
        <v>2</v>
      </c>
      <c r="D889" s="481">
        <v>3</v>
      </c>
    </row>
    <row r="890" spans="1:4">
      <c r="A890" s="494" t="s">
        <v>4322</v>
      </c>
      <c r="B890" s="481" t="s">
        <v>4323</v>
      </c>
      <c r="C890" s="481" t="str">
        <f t="shared" si="13"/>
        <v>2</v>
      </c>
      <c r="D890" s="481">
        <v>3</v>
      </c>
    </row>
    <row r="891" spans="1:4">
      <c r="A891" s="494" t="s">
        <v>4324</v>
      </c>
      <c r="B891" s="481" t="s">
        <v>4325</v>
      </c>
      <c r="C891" s="481" t="str">
        <f t="shared" si="13"/>
        <v>2</v>
      </c>
      <c r="D891" s="481">
        <v>3</v>
      </c>
    </row>
    <row r="892" spans="1:4">
      <c r="A892" s="494" t="s">
        <v>4326</v>
      </c>
      <c r="B892" s="481" t="s">
        <v>4327</v>
      </c>
      <c r="C892" s="481" t="str">
        <f t="shared" si="13"/>
        <v>2</v>
      </c>
      <c r="D892" s="481">
        <v>3</v>
      </c>
    </row>
    <row r="893" spans="1:4">
      <c r="A893" s="494" t="s">
        <v>4328</v>
      </c>
      <c r="B893" s="481" t="s">
        <v>4329</v>
      </c>
      <c r="C893" s="481" t="str">
        <f t="shared" si="13"/>
        <v>2</v>
      </c>
      <c r="D893" s="481">
        <v>3</v>
      </c>
    </row>
    <row r="894" spans="1:4">
      <c r="A894" s="494" t="s">
        <v>4330</v>
      </c>
      <c r="B894" s="481" t="s">
        <v>4331</v>
      </c>
      <c r="C894" s="481" t="str">
        <f t="shared" si="13"/>
        <v>2</v>
      </c>
      <c r="D894" s="481">
        <v>3</v>
      </c>
    </row>
    <row r="895" spans="1:4">
      <c r="A895" s="494" t="s">
        <v>4332</v>
      </c>
      <c r="B895" s="481" t="s">
        <v>4333</v>
      </c>
      <c r="C895" s="481" t="str">
        <f t="shared" si="13"/>
        <v>2</v>
      </c>
      <c r="D895" s="481">
        <v>3</v>
      </c>
    </row>
    <row r="896" spans="1:4">
      <c r="A896" s="494" t="s">
        <v>4334</v>
      </c>
      <c r="B896" s="481" t="s">
        <v>4335</v>
      </c>
      <c r="C896" s="481" t="str">
        <f t="shared" si="13"/>
        <v>2</v>
      </c>
      <c r="D896" s="481">
        <v>3</v>
      </c>
    </row>
    <row r="897" spans="1:4">
      <c r="A897" s="494" t="s">
        <v>4336</v>
      </c>
      <c r="B897" s="481" t="s">
        <v>4337</v>
      </c>
      <c r="C897" s="481" t="str">
        <f t="shared" si="13"/>
        <v>2</v>
      </c>
      <c r="D897" s="481">
        <v>3</v>
      </c>
    </row>
    <row r="898" spans="1:4">
      <c r="A898" s="494" t="s">
        <v>4338</v>
      </c>
      <c r="B898" s="481" t="s">
        <v>4339</v>
      </c>
      <c r="C898" s="481" t="str">
        <f t="shared" si="13"/>
        <v>2</v>
      </c>
      <c r="D898" s="481">
        <v>3</v>
      </c>
    </row>
    <row r="899" spans="1:4">
      <c r="A899" s="494" t="s">
        <v>4340</v>
      </c>
      <c r="B899" s="481" t="s">
        <v>4341</v>
      </c>
      <c r="C899" s="481" t="str">
        <f t="shared" si="13"/>
        <v>2</v>
      </c>
      <c r="D899" s="481">
        <v>3</v>
      </c>
    </row>
    <row r="900" spans="1:4">
      <c r="A900" s="494" t="s">
        <v>4342</v>
      </c>
      <c r="B900" s="481" t="s">
        <v>4343</v>
      </c>
      <c r="C900" s="481" t="str">
        <f t="shared" ref="C900:C963" si="14">MID(A900,3,1)</f>
        <v>2</v>
      </c>
      <c r="D900" s="481">
        <v>3</v>
      </c>
    </row>
    <row r="901" spans="1:4">
      <c r="A901" s="494" t="s">
        <v>4344</v>
      </c>
      <c r="B901" s="481" t="s">
        <v>4345</v>
      </c>
      <c r="C901" s="481" t="str">
        <f t="shared" si="14"/>
        <v>2</v>
      </c>
      <c r="D901" s="481">
        <v>3</v>
      </c>
    </row>
    <row r="902" spans="1:4">
      <c r="A902" s="494" t="s">
        <v>4346</v>
      </c>
      <c r="B902" s="481" t="s">
        <v>4347</v>
      </c>
      <c r="C902" s="481" t="str">
        <f t="shared" si="14"/>
        <v>2</v>
      </c>
      <c r="D902" s="481">
        <v>3</v>
      </c>
    </row>
    <row r="903" spans="1:4">
      <c r="A903" s="494" t="s">
        <v>4348</v>
      </c>
      <c r="B903" s="481" t="s">
        <v>4349</v>
      </c>
      <c r="C903" s="481" t="str">
        <f t="shared" si="14"/>
        <v>2</v>
      </c>
      <c r="D903" s="481">
        <v>3</v>
      </c>
    </row>
    <row r="904" spans="1:4">
      <c r="A904" s="494" t="s">
        <v>4350</v>
      </c>
      <c r="B904" s="481" t="s">
        <v>4351</v>
      </c>
      <c r="C904" s="481" t="str">
        <f t="shared" si="14"/>
        <v>2</v>
      </c>
      <c r="D904" s="481">
        <v>3</v>
      </c>
    </row>
    <row r="905" spans="1:4">
      <c r="A905" s="494" t="s">
        <v>4352</v>
      </c>
      <c r="B905" s="481" t="s">
        <v>4353</v>
      </c>
      <c r="C905" s="481" t="str">
        <f t="shared" si="14"/>
        <v>3</v>
      </c>
      <c r="D905" s="481">
        <v>3</v>
      </c>
    </row>
    <row r="906" spans="1:4">
      <c r="A906" s="494" t="s">
        <v>4354</v>
      </c>
      <c r="B906" s="481" t="s">
        <v>4355</v>
      </c>
      <c r="C906" s="481" t="str">
        <f t="shared" si="14"/>
        <v>3</v>
      </c>
      <c r="D906" s="481">
        <v>3</v>
      </c>
    </row>
    <row r="907" spans="1:4">
      <c r="A907" s="494" t="s">
        <v>4356</v>
      </c>
      <c r="B907" s="481" t="s">
        <v>4357</v>
      </c>
      <c r="C907" s="481" t="str">
        <f t="shared" si="14"/>
        <v>3</v>
      </c>
      <c r="D907" s="481">
        <v>3</v>
      </c>
    </row>
    <row r="908" spans="1:4">
      <c r="A908" s="494" t="s">
        <v>4358</v>
      </c>
      <c r="B908" s="481" t="s">
        <v>4359</v>
      </c>
      <c r="C908" s="481" t="str">
        <f t="shared" si="14"/>
        <v>3</v>
      </c>
      <c r="D908" s="481">
        <v>3</v>
      </c>
    </row>
    <row r="909" spans="1:4">
      <c r="A909" s="494" t="s">
        <v>4360</v>
      </c>
      <c r="B909" s="481" t="s">
        <v>4361</v>
      </c>
      <c r="C909" s="481" t="str">
        <f t="shared" si="14"/>
        <v>3</v>
      </c>
      <c r="D909" s="481">
        <v>3</v>
      </c>
    </row>
    <row r="910" spans="1:4">
      <c r="A910" s="494" t="s">
        <v>4362</v>
      </c>
      <c r="B910" s="481" t="s">
        <v>4363</v>
      </c>
      <c r="C910" s="481" t="str">
        <f t="shared" si="14"/>
        <v>3</v>
      </c>
      <c r="D910" s="481">
        <v>3</v>
      </c>
    </row>
    <row r="911" spans="1:4">
      <c r="A911" s="494" t="s">
        <v>4364</v>
      </c>
      <c r="B911" s="481" t="s">
        <v>4365</v>
      </c>
      <c r="C911" s="481" t="str">
        <f t="shared" si="14"/>
        <v>3</v>
      </c>
      <c r="D911" s="481">
        <v>3</v>
      </c>
    </row>
    <row r="912" spans="1:4">
      <c r="A912" s="494" t="s">
        <v>4366</v>
      </c>
      <c r="B912" s="481" t="s">
        <v>4367</v>
      </c>
      <c r="C912" s="481" t="str">
        <f t="shared" si="14"/>
        <v>3</v>
      </c>
      <c r="D912" s="481">
        <v>3</v>
      </c>
    </row>
    <row r="913" spans="1:4">
      <c r="A913" s="494" t="s">
        <v>4368</v>
      </c>
      <c r="B913" s="481" t="s">
        <v>4369</v>
      </c>
      <c r="C913" s="481" t="str">
        <f t="shared" si="14"/>
        <v>3</v>
      </c>
      <c r="D913" s="481">
        <v>3</v>
      </c>
    </row>
    <row r="914" spans="1:4">
      <c r="A914" s="494" t="s">
        <v>4370</v>
      </c>
      <c r="B914" s="481" t="s">
        <v>4371</v>
      </c>
      <c r="C914" s="481" t="str">
        <f t="shared" si="14"/>
        <v>3</v>
      </c>
      <c r="D914" s="481">
        <v>3</v>
      </c>
    </row>
    <row r="915" spans="1:4">
      <c r="A915" s="494" t="s">
        <v>4372</v>
      </c>
      <c r="B915" s="481" t="s">
        <v>4373</v>
      </c>
      <c r="C915" s="481" t="str">
        <f t="shared" si="14"/>
        <v>3</v>
      </c>
      <c r="D915" s="481">
        <v>3</v>
      </c>
    </row>
    <row r="916" spans="1:4">
      <c r="A916" s="494" t="s">
        <v>4374</v>
      </c>
      <c r="B916" s="481" t="s">
        <v>4375</v>
      </c>
      <c r="C916" s="481" t="str">
        <f t="shared" si="14"/>
        <v>3</v>
      </c>
      <c r="D916" s="481">
        <v>3</v>
      </c>
    </row>
    <row r="917" spans="1:4">
      <c r="A917" s="494" t="s">
        <v>4376</v>
      </c>
      <c r="B917" s="481" t="s">
        <v>4377</v>
      </c>
      <c r="C917" s="481" t="str">
        <f t="shared" si="14"/>
        <v>3</v>
      </c>
      <c r="D917" s="481">
        <v>3</v>
      </c>
    </row>
    <row r="918" spans="1:4">
      <c r="A918" s="494" t="s">
        <v>4378</v>
      </c>
      <c r="B918" s="481" t="s">
        <v>4379</v>
      </c>
      <c r="C918" s="481" t="str">
        <f t="shared" si="14"/>
        <v>3</v>
      </c>
      <c r="D918" s="481">
        <v>3</v>
      </c>
    </row>
    <row r="919" spans="1:4">
      <c r="A919" s="494" t="s">
        <v>4380</v>
      </c>
      <c r="B919" s="481" t="s">
        <v>4381</v>
      </c>
      <c r="C919" s="481" t="str">
        <f t="shared" si="14"/>
        <v>3</v>
      </c>
      <c r="D919" s="481">
        <v>3</v>
      </c>
    </row>
    <row r="920" spans="1:4">
      <c r="A920" s="494" t="s">
        <v>4382</v>
      </c>
      <c r="B920" s="481" t="s">
        <v>4383</v>
      </c>
      <c r="C920" s="481" t="str">
        <f t="shared" si="14"/>
        <v>3</v>
      </c>
      <c r="D920" s="481">
        <v>3</v>
      </c>
    </row>
    <row r="921" spans="1:4">
      <c r="A921" s="494" t="s">
        <v>4384</v>
      </c>
      <c r="B921" s="481" t="s">
        <v>4385</v>
      </c>
      <c r="C921" s="481" t="str">
        <f t="shared" si="14"/>
        <v>3</v>
      </c>
      <c r="D921" s="481">
        <v>3</v>
      </c>
    </row>
    <row r="922" spans="1:4">
      <c r="A922" s="494" t="s">
        <v>4386</v>
      </c>
      <c r="B922" s="481" t="s">
        <v>2854</v>
      </c>
      <c r="C922" s="481" t="str">
        <f t="shared" si="14"/>
        <v>3</v>
      </c>
      <c r="D922" s="481">
        <v>3</v>
      </c>
    </row>
    <row r="923" spans="1:4">
      <c r="A923" s="494" t="s">
        <v>4387</v>
      </c>
      <c r="B923" s="481" t="s">
        <v>4388</v>
      </c>
      <c r="C923" s="481" t="str">
        <f t="shared" si="14"/>
        <v>3</v>
      </c>
      <c r="D923" s="481">
        <v>3</v>
      </c>
    </row>
    <row r="924" spans="1:4">
      <c r="A924" s="494" t="s">
        <v>4389</v>
      </c>
      <c r="B924" s="481" t="s">
        <v>4390</v>
      </c>
      <c r="C924" s="481" t="str">
        <f t="shared" si="14"/>
        <v>3</v>
      </c>
      <c r="D924" s="481">
        <v>3</v>
      </c>
    </row>
    <row r="925" spans="1:4">
      <c r="A925" s="494" t="s">
        <v>4391</v>
      </c>
      <c r="B925" s="481" t="s">
        <v>4392</v>
      </c>
      <c r="C925" s="481" t="str">
        <f t="shared" si="14"/>
        <v>3</v>
      </c>
      <c r="D925" s="481">
        <v>3</v>
      </c>
    </row>
    <row r="926" spans="1:4">
      <c r="A926" s="494" t="s">
        <v>4393</v>
      </c>
      <c r="B926" s="481" t="s">
        <v>4394</v>
      </c>
      <c r="C926" s="481" t="str">
        <f t="shared" si="14"/>
        <v>3</v>
      </c>
      <c r="D926" s="481">
        <v>3</v>
      </c>
    </row>
    <row r="927" spans="1:4">
      <c r="A927" s="494" t="s">
        <v>4395</v>
      </c>
      <c r="B927" s="481" t="s">
        <v>4396</v>
      </c>
      <c r="C927" s="481" t="str">
        <f t="shared" si="14"/>
        <v>3</v>
      </c>
      <c r="D927" s="481">
        <v>3</v>
      </c>
    </row>
    <row r="928" spans="1:4">
      <c r="A928" s="494" t="s">
        <v>4397</v>
      </c>
      <c r="B928" s="481" t="s">
        <v>4398</v>
      </c>
      <c r="C928" s="481" t="str">
        <f t="shared" si="14"/>
        <v>4</v>
      </c>
      <c r="D928" s="481">
        <v>3</v>
      </c>
    </row>
    <row r="929" spans="1:4">
      <c r="A929" s="494" t="s">
        <v>4399</v>
      </c>
      <c r="B929" s="481" t="s">
        <v>3624</v>
      </c>
      <c r="C929" s="481" t="str">
        <f t="shared" si="14"/>
        <v>4</v>
      </c>
      <c r="D929" s="481">
        <v>3</v>
      </c>
    </row>
    <row r="930" spans="1:4">
      <c r="A930" s="494" t="s">
        <v>4400</v>
      </c>
      <c r="B930" s="481" t="s">
        <v>4401</v>
      </c>
      <c r="C930" s="481" t="str">
        <f t="shared" si="14"/>
        <v>4</v>
      </c>
      <c r="D930" s="481">
        <v>3</v>
      </c>
    </row>
    <row r="931" spans="1:4">
      <c r="A931" s="494" t="s">
        <v>4402</v>
      </c>
      <c r="B931" s="481" t="s">
        <v>4403</v>
      </c>
      <c r="C931" s="481" t="str">
        <f t="shared" si="14"/>
        <v>4</v>
      </c>
      <c r="D931" s="481">
        <v>3</v>
      </c>
    </row>
    <row r="932" spans="1:4">
      <c r="A932" s="494" t="s">
        <v>4404</v>
      </c>
      <c r="B932" s="481" t="s">
        <v>4405</v>
      </c>
      <c r="C932" s="481" t="str">
        <f t="shared" si="14"/>
        <v>4</v>
      </c>
      <c r="D932" s="481">
        <v>3</v>
      </c>
    </row>
    <row r="933" spans="1:4">
      <c r="A933" s="494" t="s">
        <v>4406</v>
      </c>
      <c r="B933" s="481" t="s">
        <v>4407</v>
      </c>
      <c r="C933" s="481" t="str">
        <f t="shared" si="14"/>
        <v>4</v>
      </c>
      <c r="D933" s="481">
        <v>3</v>
      </c>
    </row>
    <row r="934" spans="1:4">
      <c r="A934" s="494" t="s">
        <v>4408</v>
      </c>
      <c r="B934" s="481" t="s">
        <v>4409</v>
      </c>
      <c r="C934" s="481" t="str">
        <f t="shared" si="14"/>
        <v>4</v>
      </c>
      <c r="D934" s="481">
        <v>3</v>
      </c>
    </row>
    <row r="935" spans="1:4">
      <c r="A935" s="494" t="s">
        <v>4410</v>
      </c>
      <c r="B935" s="481" t="s">
        <v>4411</v>
      </c>
      <c r="C935" s="481" t="str">
        <f t="shared" si="14"/>
        <v>4</v>
      </c>
      <c r="D935" s="481">
        <v>3</v>
      </c>
    </row>
    <row r="936" spans="1:4">
      <c r="A936" s="494" t="s">
        <v>4412</v>
      </c>
      <c r="B936" s="481" t="s">
        <v>4413</v>
      </c>
      <c r="C936" s="481" t="str">
        <f t="shared" si="14"/>
        <v>4</v>
      </c>
      <c r="D936" s="481">
        <v>3</v>
      </c>
    </row>
    <row r="937" spans="1:4">
      <c r="A937" s="494" t="s">
        <v>4414</v>
      </c>
      <c r="B937" s="481" t="s">
        <v>4415</v>
      </c>
      <c r="C937" s="481" t="str">
        <f t="shared" si="14"/>
        <v>4</v>
      </c>
      <c r="D937" s="481">
        <v>3</v>
      </c>
    </row>
    <row r="938" spans="1:4">
      <c r="A938" s="494" t="s">
        <v>4416</v>
      </c>
      <c r="B938" s="481" t="s">
        <v>4417</v>
      </c>
      <c r="C938" s="481" t="str">
        <f t="shared" si="14"/>
        <v>4</v>
      </c>
      <c r="D938" s="481">
        <v>3</v>
      </c>
    </row>
    <row r="939" spans="1:4">
      <c r="A939" s="494" t="s">
        <v>4418</v>
      </c>
      <c r="B939" s="481" t="s">
        <v>4419</v>
      </c>
      <c r="C939" s="481" t="str">
        <f t="shared" si="14"/>
        <v>4</v>
      </c>
      <c r="D939" s="481">
        <v>3</v>
      </c>
    </row>
    <row r="940" spans="1:4">
      <c r="A940" s="494" t="s">
        <v>4420</v>
      </c>
      <c r="B940" s="481" t="s">
        <v>4421</v>
      </c>
      <c r="C940" s="481" t="str">
        <f t="shared" si="14"/>
        <v>4</v>
      </c>
      <c r="D940" s="481">
        <v>3</v>
      </c>
    </row>
    <row r="941" spans="1:4">
      <c r="A941" s="494" t="s">
        <v>4422</v>
      </c>
      <c r="B941" s="481" t="s">
        <v>4423</v>
      </c>
      <c r="C941" s="481" t="str">
        <f t="shared" si="14"/>
        <v>4</v>
      </c>
      <c r="D941" s="481">
        <v>3</v>
      </c>
    </row>
    <row r="942" spans="1:4">
      <c r="A942" s="494" t="s">
        <v>4424</v>
      </c>
      <c r="B942" s="481" t="s">
        <v>4425</v>
      </c>
      <c r="C942" s="481" t="str">
        <f t="shared" si="14"/>
        <v>4</v>
      </c>
      <c r="D942" s="481">
        <v>3</v>
      </c>
    </row>
    <row r="943" spans="1:4">
      <c r="A943" s="494" t="s">
        <v>4426</v>
      </c>
      <c r="B943" s="481" t="s">
        <v>4427</v>
      </c>
      <c r="C943" s="481" t="str">
        <f t="shared" si="14"/>
        <v>4</v>
      </c>
      <c r="D943" s="481">
        <v>3</v>
      </c>
    </row>
    <row r="944" spans="1:4">
      <c r="A944" s="494" t="s">
        <v>4428</v>
      </c>
      <c r="B944" s="481" t="s">
        <v>4429</v>
      </c>
      <c r="C944" s="481" t="str">
        <f t="shared" si="14"/>
        <v>4</v>
      </c>
      <c r="D944" s="481">
        <v>3</v>
      </c>
    </row>
    <row r="945" spans="1:4">
      <c r="A945" s="494" t="s">
        <v>4430</v>
      </c>
      <c r="B945" s="481" t="s">
        <v>4431</v>
      </c>
      <c r="C945" s="481" t="str">
        <f t="shared" si="14"/>
        <v>4</v>
      </c>
      <c r="D945" s="481">
        <v>3</v>
      </c>
    </row>
    <row r="946" spans="1:4">
      <c r="A946" s="494" t="s">
        <v>4432</v>
      </c>
      <c r="B946" s="481" t="s">
        <v>4433</v>
      </c>
      <c r="C946" s="481" t="str">
        <f t="shared" si="14"/>
        <v>4</v>
      </c>
      <c r="D946" s="481">
        <v>3</v>
      </c>
    </row>
    <row r="947" spans="1:4">
      <c r="A947" s="494" t="s">
        <v>4434</v>
      </c>
      <c r="B947" s="481" t="s">
        <v>4435</v>
      </c>
      <c r="C947" s="481" t="str">
        <f t="shared" si="14"/>
        <v>4</v>
      </c>
      <c r="D947" s="481">
        <v>3</v>
      </c>
    </row>
    <row r="948" spans="1:4">
      <c r="A948" s="494" t="s">
        <v>4436</v>
      </c>
      <c r="B948" s="481" t="s">
        <v>4437</v>
      </c>
      <c r="C948" s="481" t="str">
        <f t="shared" si="14"/>
        <v>4</v>
      </c>
      <c r="D948" s="481">
        <v>3</v>
      </c>
    </row>
    <row r="949" spans="1:4">
      <c r="A949" s="494" t="s">
        <v>4438</v>
      </c>
      <c r="B949" s="481" t="s">
        <v>4439</v>
      </c>
      <c r="C949" s="481" t="str">
        <f t="shared" si="14"/>
        <v>4</v>
      </c>
      <c r="D949" s="481">
        <v>3</v>
      </c>
    </row>
    <row r="950" spans="1:4">
      <c r="A950" s="494" t="s">
        <v>4440</v>
      </c>
      <c r="B950" s="481" t="s">
        <v>4441</v>
      </c>
      <c r="C950" s="481" t="str">
        <f t="shared" si="14"/>
        <v>4</v>
      </c>
      <c r="D950" s="481">
        <v>3</v>
      </c>
    </row>
    <row r="951" spans="1:4">
      <c r="A951" s="494" t="s">
        <v>4442</v>
      </c>
      <c r="B951" s="481" t="s">
        <v>4443</v>
      </c>
      <c r="C951" s="481" t="str">
        <f t="shared" si="14"/>
        <v>4</v>
      </c>
      <c r="D951" s="481">
        <v>3</v>
      </c>
    </row>
    <row r="952" spans="1:4">
      <c r="A952" s="494" t="s">
        <v>4444</v>
      </c>
      <c r="B952" s="481" t="s">
        <v>4445</v>
      </c>
      <c r="C952" s="481" t="str">
        <f t="shared" si="14"/>
        <v>4</v>
      </c>
      <c r="D952" s="481">
        <v>3</v>
      </c>
    </row>
    <row r="953" spans="1:4">
      <c r="A953" s="494" t="s">
        <v>4446</v>
      </c>
      <c r="B953" s="481" t="s">
        <v>4447</v>
      </c>
      <c r="C953" s="481" t="str">
        <f t="shared" si="14"/>
        <v>4</v>
      </c>
      <c r="D953" s="481">
        <v>3</v>
      </c>
    </row>
    <row r="954" spans="1:4">
      <c r="A954" s="494" t="s">
        <v>4448</v>
      </c>
      <c r="B954" s="481" t="s">
        <v>4449</v>
      </c>
      <c r="C954" s="481" t="str">
        <f t="shared" si="14"/>
        <v>4</v>
      </c>
      <c r="D954" s="481">
        <v>3</v>
      </c>
    </row>
    <row r="955" spans="1:4">
      <c r="A955" s="494" t="s">
        <v>4450</v>
      </c>
      <c r="B955" s="481" t="s">
        <v>4451</v>
      </c>
      <c r="C955" s="481" t="str">
        <f t="shared" si="14"/>
        <v>4</v>
      </c>
      <c r="D955" s="481">
        <v>3</v>
      </c>
    </row>
    <row r="956" spans="1:4">
      <c r="A956" s="494" t="s">
        <v>4452</v>
      </c>
      <c r="B956" s="481" t="s">
        <v>4453</v>
      </c>
      <c r="C956" s="481" t="str">
        <f t="shared" si="14"/>
        <v>4</v>
      </c>
      <c r="D956" s="481">
        <v>3</v>
      </c>
    </row>
    <row r="957" spans="1:4">
      <c r="A957" s="494" t="s">
        <v>4454</v>
      </c>
      <c r="B957" s="481" t="s">
        <v>4455</v>
      </c>
      <c r="C957" s="481" t="str">
        <f t="shared" si="14"/>
        <v>4</v>
      </c>
      <c r="D957" s="481">
        <v>3</v>
      </c>
    </row>
    <row r="958" spans="1:4">
      <c r="A958" s="494" t="s">
        <v>4456</v>
      </c>
      <c r="B958" s="481" t="s">
        <v>3628</v>
      </c>
      <c r="C958" s="481" t="str">
        <f t="shared" si="14"/>
        <v>4</v>
      </c>
      <c r="D958" s="481">
        <v>3</v>
      </c>
    </row>
    <row r="959" spans="1:4">
      <c r="A959" s="494" t="s">
        <v>4457</v>
      </c>
      <c r="B959" s="481" t="s">
        <v>4458</v>
      </c>
      <c r="C959" s="481" t="str">
        <f t="shared" si="14"/>
        <v>4</v>
      </c>
      <c r="D959" s="481">
        <v>3</v>
      </c>
    </row>
    <row r="960" spans="1:4">
      <c r="A960" s="494" t="s">
        <v>4459</v>
      </c>
      <c r="B960" s="481" t="s">
        <v>4460</v>
      </c>
      <c r="C960" s="481" t="str">
        <f t="shared" si="14"/>
        <v>4</v>
      </c>
      <c r="D960" s="481">
        <v>3</v>
      </c>
    </row>
    <row r="961" spans="1:4">
      <c r="A961" s="494" t="s">
        <v>4461</v>
      </c>
      <c r="B961" s="481" t="s">
        <v>4462</v>
      </c>
      <c r="C961" s="481" t="str">
        <f t="shared" si="14"/>
        <v>4</v>
      </c>
      <c r="D961" s="481">
        <v>3</v>
      </c>
    </row>
    <row r="962" spans="1:4">
      <c r="A962" s="494" t="s">
        <v>4463</v>
      </c>
      <c r="B962" s="481" t="s">
        <v>4464</v>
      </c>
      <c r="C962" s="481" t="str">
        <f t="shared" si="14"/>
        <v>4</v>
      </c>
      <c r="D962" s="481">
        <v>3</v>
      </c>
    </row>
    <row r="963" spans="1:4">
      <c r="A963" s="494" t="s">
        <v>4465</v>
      </c>
      <c r="B963" s="481" t="s">
        <v>4466</v>
      </c>
      <c r="C963" s="481" t="str">
        <f t="shared" si="14"/>
        <v>5</v>
      </c>
      <c r="D963" s="481">
        <v>4</v>
      </c>
    </row>
    <row r="964" spans="1:4">
      <c r="A964" s="494" t="s">
        <v>4467</v>
      </c>
      <c r="B964" s="481" t="s">
        <v>4468</v>
      </c>
      <c r="C964" s="481" t="str">
        <f t="shared" ref="C964:C1027" si="15">MID(A964,3,1)</f>
        <v>5</v>
      </c>
      <c r="D964" s="481">
        <v>4</v>
      </c>
    </row>
    <row r="965" spans="1:4">
      <c r="A965" s="494" t="s">
        <v>4469</v>
      </c>
      <c r="B965" s="481" t="s">
        <v>4470</v>
      </c>
      <c r="C965" s="481" t="str">
        <f t="shared" si="15"/>
        <v>5</v>
      </c>
      <c r="D965" s="481">
        <v>4</v>
      </c>
    </row>
    <row r="966" spans="1:4">
      <c r="A966" s="494" t="s">
        <v>4471</v>
      </c>
      <c r="B966" s="481" t="s">
        <v>4472</v>
      </c>
      <c r="C966" s="481" t="str">
        <f t="shared" si="15"/>
        <v>5</v>
      </c>
      <c r="D966" s="481">
        <v>4</v>
      </c>
    </row>
    <row r="967" spans="1:4">
      <c r="A967" s="494" t="s">
        <v>4473</v>
      </c>
      <c r="B967" s="481" t="s">
        <v>4474</v>
      </c>
      <c r="C967" s="481" t="str">
        <f t="shared" si="15"/>
        <v>5</v>
      </c>
      <c r="D967" s="481">
        <v>4</v>
      </c>
    </row>
    <row r="968" spans="1:4">
      <c r="A968" s="494" t="s">
        <v>4475</v>
      </c>
      <c r="B968" s="481" t="s">
        <v>4476</v>
      </c>
      <c r="C968" s="481" t="str">
        <f t="shared" si="15"/>
        <v>5</v>
      </c>
      <c r="D968" s="481">
        <v>4</v>
      </c>
    </row>
    <row r="969" spans="1:4">
      <c r="A969" s="494" t="s">
        <v>4477</v>
      </c>
      <c r="B969" s="481" t="s">
        <v>4478</v>
      </c>
      <c r="C969" s="481" t="str">
        <f t="shared" si="15"/>
        <v>1</v>
      </c>
      <c r="D969" s="481">
        <v>1</v>
      </c>
    </row>
    <row r="970" spans="1:4">
      <c r="A970" s="494" t="s">
        <v>4479</v>
      </c>
      <c r="B970" s="481" t="s">
        <v>4480</v>
      </c>
      <c r="C970" s="481" t="str">
        <f t="shared" si="15"/>
        <v>2</v>
      </c>
      <c r="D970" s="481">
        <v>3</v>
      </c>
    </row>
    <row r="971" spans="1:4">
      <c r="A971" s="494" t="s">
        <v>4481</v>
      </c>
      <c r="B971" s="481" t="s">
        <v>4482</v>
      </c>
      <c r="C971" s="481" t="str">
        <f t="shared" si="15"/>
        <v>2</v>
      </c>
      <c r="D971" s="481">
        <v>3</v>
      </c>
    </row>
    <row r="972" spans="1:4">
      <c r="A972" s="494" t="s">
        <v>4483</v>
      </c>
      <c r="B972" s="481" t="s">
        <v>4484</v>
      </c>
      <c r="C972" s="481" t="str">
        <f t="shared" si="15"/>
        <v>2</v>
      </c>
      <c r="D972" s="481">
        <v>3</v>
      </c>
    </row>
    <row r="973" spans="1:4">
      <c r="A973" s="494" t="s">
        <v>4485</v>
      </c>
      <c r="B973" s="481" t="s">
        <v>4486</v>
      </c>
      <c r="C973" s="481" t="str">
        <f t="shared" si="15"/>
        <v>2</v>
      </c>
      <c r="D973" s="481">
        <v>3</v>
      </c>
    </row>
    <row r="974" spans="1:4">
      <c r="A974" s="494" t="s">
        <v>4487</v>
      </c>
      <c r="B974" s="481" t="s">
        <v>4488</v>
      </c>
      <c r="C974" s="481" t="str">
        <f t="shared" si="15"/>
        <v>2</v>
      </c>
      <c r="D974" s="481">
        <v>3</v>
      </c>
    </row>
    <row r="975" spans="1:4">
      <c r="A975" s="494" t="s">
        <v>4489</v>
      </c>
      <c r="B975" s="481" t="s">
        <v>4490</v>
      </c>
      <c r="C975" s="481" t="str">
        <f t="shared" si="15"/>
        <v>2</v>
      </c>
      <c r="D975" s="481">
        <v>3</v>
      </c>
    </row>
    <row r="976" spans="1:4">
      <c r="A976" s="494" t="s">
        <v>4491</v>
      </c>
      <c r="B976" s="481" t="s">
        <v>4492</v>
      </c>
      <c r="C976" s="481" t="str">
        <f t="shared" si="15"/>
        <v>2</v>
      </c>
      <c r="D976" s="481">
        <v>3</v>
      </c>
    </row>
    <row r="977" spans="1:4">
      <c r="A977" s="494" t="s">
        <v>4493</v>
      </c>
      <c r="B977" s="481" t="s">
        <v>4494</v>
      </c>
      <c r="C977" s="481" t="str">
        <f t="shared" si="15"/>
        <v>2</v>
      </c>
      <c r="D977" s="481">
        <v>3</v>
      </c>
    </row>
    <row r="978" spans="1:4">
      <c r="A978" s="494" t="s">
        <v>4495</v>
      </c>
      <c r="B978" s="481" t="s">
        <v>4496</v>
      </c>
      <c r="C978" s="481" t="str">
        <f t="shared" si="15"/>
        <v>2</v>
      </c>
      <c r="D978" s="481">
        <v>3</v>
      </c>
    </row>
    <row r="979" spans="1:4">
      <c r="A979" s="494" t="s">
        <v>4497</v>
      </c>
      <c r="B979" s="481" t="s">
        <v>4498</v>
      </c>
      <c r="C979" s="481" t="str">
        <f t="shared" si="15"/>
        <v>2</v>
      </c>
      <c r="D979" s="481">
        <v>3</v>
      </c>
    </row>
    <row r="980" spans="1:4">
      <c r="A980" s="494" t="s">
        <v>4499</v>
      </c>
      <c r="B980" s="481" t="s">
        <v>4500</v>
      </c>
      <c r="C980" s="481" t="str">
        <f t="shared" si="15"/>
        <v>2</v>
      </c>
      <c r="D980" s="481">
        <v>3</v>
      </c>
    </row>
    <row r="981" spans="1:4">
      <c r="A981" s="494" t="s">
        <v>4501</v>
      </c>
      <c r="B981" s="481" t="s">
        <v>4502</v>
      </c>
      <c r="C981" s="481" t="str">
        <f t="shared" si="15"/>
        <v>2</v>
      </c>
      <c r="D981" s="481">
        <v>3</v>
      </c>
    </row>
    <row r="982" spans="1:4">
      <c r="A982" s="494" t="s">
        <v>4503</v>
      </c>
      <c r="B982" s="481" t="s">
        <v>4504</v>
      </c>
      <c r="C982" s="481" t="str">
        <f t="shared" si="15"/>
        <v>2</v>
      </c>
      <c r="D982" s="481">
        <v>3</v>
      </c>
    </row>
    <row r="983" spans="1:4">
      <c r="A983" s="494" t="s">
        <v>4505</v>
      </c>
      <c r="B983" s="481" t="s">
        <v>4506</v>
      </c>
      <c r="C983" s="481" t="str">
        <f t="shared" si="15"/>
        <v>2</v>
      </c>
      <c r="D983" s="481">
        <v>3</v>
      </c>
    </row>
    <row r="984" spans="1:4">
      <c r="A984" s="494" t="s">
        <v>4507</v>
      </c>
      <c r="B984" s="481" t="s">
        <v>4508</v>
      </c>
      <c r="C984" s="481" t="str">
        <f t="shared" si="15"/>
        <v>2</v>
      </c>
      <c r="D984" s="481">
        <v>3</v>
      </c>
    </row>
    <row r="985" spans="1:4">
      <c r="A985" s="494" t="s">
        <v>4509</v>
      </c>
      <c r="B985" s="481" t="s">
        <v>4510</v>
      </c>
      <c r="C985" s="481" t="str">
        <f t="shared" si="15"/>
        <v>2</v>
      </c>
      <c r="D985" s="481">
        <v>3</v>
      </c>
    </row>
    <row r="986" spans="1:4">
      <c r="A986" s="494" t="s">
        <v>4511</v>
      </c>
      <c r="B986" s="481" t="s">
        <v>4512</v>
      </c>
      <c r="C986" s="481" t="str">
        <f t="shared" si="15"/>
        <v>2</v>
      </c>
      <c r="D986" s="481">
        <v>3</v>
      </c>
    </row>
    <row r="987" spans="1:4">
      <c r="A987" s="494" t="s">
        <v>4513</v>
      </c>
      <c r="B987" s="481" t="s">
        <v>4514</v>
      </c>
      <c r="C987" s="481" t="str">
        <f t="shared" si="15"/>
        <v>2</v>
      </c>
      <c r="D987" s="481">
        <v>3</v>
      </c>
    </row>
    <row r="988" spans="1:4">
      <c r="A988" s="494" t="s">
        <v>4515</v>
      </c>
      <c r="B988" s="481" t="s">
        <v>4516</v>
      </c>
      <c r="C988" s="481" t="str">
        <f t="shared" si="15"/>
        <v>2</v>
      </c>
      <c r="D988" s="481">
        <v>3</v>
      </c>
    </row>
    <row r="989" spans="1:4">
      <c r="A989" s="494" t="s">
        <v>4517</v>
      </c>
      <c r="B989" s="481" t="s">
        <v>4518</v>
      </c>
      <c r="C989" s="481" t="str">
        <f t="shared" si="15"/>
        <v>2</v>
      </c>
      <c r="D989" s="481">
        <v>3</v>
      </c>
    </row>
    <row r="990" spans="1:4">
      <c r="A990" s="494" t="s">
        <v>4519</v>
      </c>
      <c r="B990" s="481" t="s">
        <v>4520</v>
      </c>
      <c r="C990" s="481" t="str">
        <f t="shared" si="15"/>
        <v>2</v>
      </c>
      <c r="D990" s="481">
        <v>3</v>
      </c>
    </row>
    <row r="991" spans="1:4">
      <c r="A991" s="494" t="s">
        <v>4521</v>
      </c>
      <c r="B991" s="481" t="s">
        <v>4522</v>
      </c>
      <c r="C991" s="481" t="str">
        <f t="shared" si="15"/>
        <v>3</v>
      </c>
      <c r="D991" s="481">
        <v>3</v>
      </c>
    </row>
    <row r="992" spans="1:4">
      <c r="A992" s="494" t="s">
        <v>4523</v>
      </c>
      <c r="B992" s="481" t="s">
        <v>4524</v>
      </c>
      <c r="C992" s="481" t="str">
        <f t="shared" si="15"/>
        <v>3</v>
      </c>
      <c r="D992" s="481">
        <v>3</v>
      </c>
    </row>
    <row r="993" spans="1:4">
      <c r="A993" s="494" t="s">
        <v>4525</v>
      </c>
      <c r="B993" s="481" t="s">
        <v>4526</v>
      </c>
      <c r="C993" s="481" t="str">
        <f t="shared" si="15"/>
        <v>3</v>
      </c>
      <c r="D993" s="481">
        <v>3</v>
      </c>
    </row>
    <row r="994" spans="1:4">
      <c r="A994" s="494" t="s">
        <v>4527</v>
      </c>
      <c r="B994" s="481" t="s">
        <v>4528</v>
      </c>
      <c r="C994" s="481" t="str">
        <f t="shared" si="15"/>
        <v>3</v>
      </c>
      <c r="D994" s="481">
        <v>3</v>
      </c>
    </row>
    <row r="995" spans="1:4">
      <c r="A995" s="494" t="s">
        <v>4529</v>
      </c>
      <c r="B995" s="481" t="s">
        <v>4530</v>
      </c>
      <c r="C995" s="481" t="str">
        <f t="shared" si="15"/>
        <v>3</v>
      </c>
      <c r="D995" s="481">
        <v>3</v>
      </c>
    </row>
    <row r="996" spans="1:4">
      <c r="A996" s="494" t="s">
        <v>4531</v>
      </c>
      <c r="B996" s="481" t="s">
        <v>4532</v>
      </c>
      <c r="C996" s="481" t="str">
        <f t="shared" si="15"/>
        <v>3</v>
      </c>
      <c r="D996" s="481">
        <v>3</v>
      </c>
    </row>
    <row r="997" spans="1:4">
      <c r="A997" s="494" t="s">
        <v>4533</v>
      </c>
      <c r="B997" s="481" t="s">
        <v>4534</v>
      </c>
      <c r="C997" s="481" t="str">
        <f t="shared" si="15"/>
        <v>3</v>
      </c>
      <c r="D997" s="481">
        <v>3</v>
      </c>
    </row>
    <row r="998" spans="1:4">
      <c r="A998" s="494" t="s">
        <v>4535</v>
      </c>
      <c r="B998" s="481" t="s">
        <v>4536</v>
      </c>
      <c r="C998" s="481" t="str">
        <f t="shared" si="15"/>
        <v>3</v>
      </c>
      <c r="D998" s="481">
        <v>3</v>
      </c>
    </row>
    <row r="999" spans="1:4">
      <c r="A999" s="494" t="s">
        <v>4537</v>
      </c>
      <c r="B999" s="481" t="s">
        <v>2854</v>
      </c>
      <c r="C999" s="481" t="str">
        <f t="shared" si="15"/>
        <v>3</v>
      </c>
      <c r="D999" s="481">
        <v>3</v>
      </c>
    </row>
    <row r="1000" spans="1:4">
      <c r="A1000" s="494" t="s">
        <v>4538</v>
      </c>
      <c r="B1000" s="481" t="s">
        <v>4539</v>
      </c>
      <c r="C1000" s="481" t="str">
        <f t="shared" si="15"/>
        <v>3</v>
      </c>
      <c r="D1000" s="481">
        <v>3</v>
      </c>
    </row>
    <row r="1001" spans="1:4">
      <c r="A1001" s="494" t="s">
        <v>4540</v>
      </c>
      <c r="B1001" s="481" t="s">
        <v>4541</v>
      </c>
      <c r="C1001" s="481" t="str">
        <f t="shared" si="15"/>
        <v>3</v>
      </c>
      <c r="D1001" s="481">
        <v>3</v>
      </c>
    </row>
    <row r="1002" spans="1:4">
      <c r="A1002" s="494" t="s">
        <v>4542</v>
      </c>
      <c r="B1002" s="481" t="s">
        <v>4543</v>
      </c>
      <c r="C1002" s="481" t="str">
        <f t="shared" si="15"/>
        <v>3</v>
      </c>
      <c r="D1002" s="481">
        <v>3</v>
      </c>
    </row>
    <row r="1003" spans="1:4">
      <c r="A1003" s="494" t="s">
        <v>4544</v>
      </c>
      <c r="B1003" s="481" t="s">
        <v>4545</v>
      </c>
      <c r="C1003" s="481" t="str">
        <f t="shared" si="15"/>
        <v>3</v>
      </c>
      <c r="D1003" s="481">
        <v>3</v>
      </c>
    </row>
    <row r="1004" spans="1:4">
      <c r="A1004" s="494" t="s">
        <v>4546</v>
      </c>
      <c r="B1004" s="481" t="s">
        <v>4547</v>
      </c>
      <c r="C1004" s="481" t="str">
        <f t="shared" si="15"/>
        <v>3</v>
      </c>
      <c r="D1004" s="481">
        <v>3</v>
      </c>
    </row>
    <row r="1005" spans="1:4">
      <c r="A1005" s="494" t="s">
        <v>4548</v>
      </c>
      <c r="B1005" s="481" t="s">
        <v>4549</v>
      </c>
      <c r="C1005" s="481" t="str">
        <f t="shared" si="15"/>
        <v>3</v>
      </c>
      <c r="D1005" s="481">
        <v>3</v>
      </c>
    </row>
    <row r="1006" spans="1:4">
      <c r="A1006" s="494" t="s">
        <v>4550</v>
      </c>
      <c r="B1006" s="481" t="s">
        <v>4551</v>
      </c>
      <c r="C1006" s="481" t="str">
        <f t="shared" si="15"/>
        <v>3</v>
      </c>
      <c r="D1006" s="481">
        <v>3</v>
      </c>
    </row>
    <row r="1007" spans="1:4">
      <c r="A1007" s="494" t="s">
        <v>4552</v>
      </c>
      <c r="B1007" s="481" t="s">
        <v>4553</v>
      </c>
      <c r="C1007" s="481" t="str">
        <f t="shared" si="15"/>
        <v>3</v>
      </c>
      <c r="D1007" s="481">
        <v>3</v>
      </c>
    </row>
    <row r="1008" spans="1:4">
      <c r="A1008" s="494" t="s">
        <v>4554</v>
      </c>
      <c r="B1008" s="481" t="s">
        <v>4555</v>
      </c>
      <c r="C1008" s="481" t="str">
        <f t="shared" si="15"/>
        <v>4</v>
      </c>
      <c r="D1008" s="481">
        <v>3</v>
      </c>
    </row>
    <row r="1009" spans="1:4">
      <c r="A1009" s="494" t="s">
        <v>4556</v>
      </c>
      <c r="B1009" s="481" t="s">
        <v>4557</v>
      </c>
      <c r="C1009" s="481" t="str">
        <f t="shared" si="15"/>
        <v>4</v>
      </c>
      <c r="D1009" s="481">
        <v>3</v>
      </c>
    </row>
    <row r="1010" spans="1:4">
      <c r="A1010" s="494" t="s">
        <v>4558</v>
      </c>
      <c r="B1010" s="481" t="s">
        <v>4559</v>
      </c>
      <c r="C1010" s="481" t="str">
        <f t="shared" si="15"/>
        <v>5</v>
      </c>
      <c r="D1010" s="481">
        <v>4</v>
      </c>
    </row>
    <row r="1011" spans="1:4">
      <c r="A1011" s="494" t="s">
        <v>4560</v>
      </c>
      <c r="B1011" s="481" t="s">
        <v>4561</v>
      </c>
      <c r="C1011" s="481" t="str">
        <f t="shared" si="15"/>
        <v>5</v>
      </c>
      <c r="D1011" s="481">
        <v>4</v>
      </c>
    </row>
    <row r="1012" spans="1:4">
      <c r="A1012" s="494" t="s">
        <v>4562</v>
      </c>
      <c r="B1012" s="481" t="s">
        <v>4563</v>
      </c>
      <c r="C1012" s="481" t="str">
        <f t="shared" si="15"/>
        <v>5</v>
      </c>
      <c r="D1012" s="481">
        <v>4</v>
      </c>
    </row>
    <row r="1013" spans="1:4">
      <c r="A1013" s="494" t="s">
        <v>4564</v>
      </c>
      <c r="B1013" s="481" t="s">
        <v>4565</v>
      </c>
      <c r="C1013" s="481" t="str">
        <f t="shared" si="15"/>
        <v>5</v>
      </c>
      <c r="D1013" s="481">
        <v>4</v>
      </c>
    </row>
    <row r="1014" spans="1:4">
      <c r="A1014" s="494" t="s">
        <v>4566</v>
      </c>
      <c r="B1014" s="481" t="s">
        <v>4567</v>
      </c>
      <c r="C1014" s="481" t="str">
        <f t="shared" si="15"/>
        <v>5</v>
      </c>
      <c r="D1014" s="481">
        <v>4</v>
      </c>
    </row>
    <row r="1015" spans="1:4">
      <c r="A1015" s="494" t="s">
        <v>4568</v>
      </c>
      <c r="B1015" s="481" t="s">
        <v>4569</v>
      </c>
      <c r="C1015" s="481" t="str">
        <f t="shared" si="15"/>
        <v>6</v>
      </c>
      <c r="D1015" s="481">
        <v>4</v>
      </c>
    </row>
    <row r="1016" spans="1:4">
      <c r="A1016" s="494" t="s">
        <v>4570</v>
      </c>
      <c r="B1016" s="481" t="s">
        <v>4571</v>
      </c>
      <c r="C1016" s="481" t="str">
        <f t="shared" si="15"/>
        <v>1</v>
      </c>
      <c r="D1016" s="481">
        <v>1</v>
      </c>
    </row>
    <row r="1017" spans="1:4">
      <c r="A1017" s="494" t="s">
        <v>4572</v>
      </c>
      <c r="B1017" s="481" t="s">
        <v>4573</v>
      </c>
      <c r="C1017" s="481" t="str">
        <f t="shared" si="15"/>
        <v>2</v>
      </c>
      <c r="D1017" s="481">
        <v>2</v>
      </c>
    </row>
    <row r="1018" spans="1:4">
      <c r="A1018" s="494" t="s">
        <v>4574</v>
      </c>
      <c r="B1018" s="481" t="s">
        <v>4575</v>
      </c>
      <c r="C1018" s="481" t="str">
        <f t="shared" si="15"/>
        <v>2</v>
      </c>
      <c r="D1018" s="481">
        <v>2</v>
      </c>
    </row>
    <row r="1019" spans="1:4">
      <c r="A1019" s="494" t="s">
        <v>4576</v>
      </c>
      <c r="B1019" s="481" t="s">
        <v>4577</v>
      </c>
      <c r="C1019" s="481" t="str">
        <f t="shared" si="15"/>
        <v>2</v>
      </c>
      <c r="D1019" s="481">
        <v>3</v>
      </c>
    </row>
    <row r="1020" spans="1:4">
      <c r="A1020" s="494" t="s">
        <v>4578</v>
      </c>
      <c r="B1020" s="481" t="s">
        <v>4579</v>
      </c>
      <c r="C1020" s="481" t="str">
        <f t="shared" si="15"/>
        <v>2</v>
      </c>
      <c r="D1020" s="481">
        <v>3</v>
      </c>
    </row>
    <row r="1021" spans="1:4">
      <c r="A1021" s="494" t="s">
        <v>4580</v>
      </c>
      <c r="B1021" s="481" t="s">
        <v>4581</v>
      </c>
      <c r="C1021" s="481" t="str">
        <f t="shared" si="15"/>
        <v>2</v>
      </c>
      <c r="D1021" s="481">
        <v>3</v>
      </c>
    </row>
    <row r="1022" spans="1:4">
      <c r="A1022" s="494" t="s">
        <v>4582</v>
      </c>
      <c r="B1022" s="481" t="s">
        <v>4583</v>
      </c>
      <c r="C1022" s="481" t="str">
        <f t="shared" si="15"/>
        <v>2</v>
      </c>
      <c r="D1022" s="481">
        <v>3</v>
      </c>
    </row>
    <row r="1023" spans="1:4">
      <c r="A1023" s="494" t="s">
        <v>4584</v>
      </c>
      <c r="B1023" s="481" t="s">
        <v>4585</v>
      </c>
      <c r="C1023" s="481" t="str">
        <f t="shared" si="15"/>
        <v>2</v>
      </c>
      <c r="D1023" s="481">
        <v>3</v>
      </c>
    </row>
    <row r="1024" spans="1:4">
      <c r="A1024" s="494" t="s">
        <v>4586</v>
      </c>
      <c r="B1024" s="481" t="s">
        <v>4587</v>
      </c>
      <c r="C1024" s="481" t="str">
        <f t="shared" si="15"/>
        <v>2</v>
      </c>
      <c r="D1024" s="481">
        <v>3</v>
      </c>
    </row>
    <row r="1025" spans="1:4">
      <c r="A1025" s="494" t="s">
        <v>4588</v>
      </c>
      <c r="B1025" s="481" t="s">
        <v>4589</v>
      </c>
      <c r="C1025" s="481" t="str">
        <f t="shared" si="15"/>
        <v>2</v>
      </c>
      <c r="D1025" s="481">
        <v>3</v>
      </c>
    </row>
    <row r="1026" spans="1:4">
      <c r="A1026" s="494" t="s">
        <v>4590</v>
      </c>
      <c r="B1026" s="481" t="s">
        <v>4591</v>
      </c>
      <c r="C1026" s="481" t="str">
        <f t="shared" si="15"/>
        <v>2</v>
      </c>
      <c r="D1026" s="481">
        <v>3</v>
      </c>
    </row>
    <row r="1027" spans="1:4">
      <c r="A1027" s="494" t="s">
        <v>4592</v>
      </c>
      <c r="B1027" s="481" t="s">
        <v>4593</v>
      </c>
      <c r="C1027" s="481" t="str">
        <f t="shared" si="15"/>
        <v>2</v>
      </c>
      <c r="D1027" s="481">
        <v>3</v>
      </c>
    </row>
    <row r="1028" spans="1:4">
      <c r="A1028" s="494" t="s">
        <v>4594</v>
      </c>
      <c r="B1028" s="481" t="s">
        <v>4595</v>
      </c>
      <c r="C1028" s="481" t="str">
        <f t="shared" ref="C1028:C1091" si="16">MID(A1028,3,1)</f>
        <v>2</v>
      </c>
      <c r="D1028" s="481">
        <v>3</v>
      </c>
    </row>
    <row r="1029" spans="1:4">
      <c r="A1029" s="494" t="s">
        <v>4596</v>
      </c>
      <c r="B1029" s="481" t="s">
        <v>4597</v>
      </c>
      <c r="C1029" s="481" t="str">
        <f t="shared" si="16"/>
        <v>2</v>
      </c>
      <c r="D1029" s="481">
        <v>3</v>
      </c>
    </row>
    <row r="1030" spans="1:4">
      <c r="A1030" s="494" t="s">
        <v>4598</v>
      </c>
      <c r="B1030" s="481" t="s">
        <v>4599</v>
      </c>
      <c r="C1030" s="481" t="str">
        <f t="shared" si="16"/>
        <v>2</v>
      </c>
      <c r="D1030" s="481">
        <v>3</v>
      </c>
    </row>
    <row r="1031" spans="1:4">
      <c r="A1031" s="494" t="s">
        <v>4600</v>
      </c>
      <c r="B1031" s="481" t="s">
        <v>4601</v>
      </c>
      <c r="C1031" s="481" t="str">
        <f t="shared" si="16"/>
        <v>2</v>
      </c>
      <c r="D1031" s="481">
        <v>3</v>
      </c>
    </row>
    <row r="1032" spans="1:4">
      <c r="A1032" s="494" t="s">
        <v>4602</v>
      </c>
      <c r="B1032" s="481" t="s">
        <v>4603</v>
      </c>
      <c r="C1032" s="481" t="str">
        <f t="shared" si="16"/>
        <v>2</v>
      </c>
      <c r="D1032" s="481">
        <v>3</v>
      </c>
    </row>
    <row r="1033" spans="1:4">
      <c r="A1033" s="494" t="s">
        <v>4604</v>
      </c>
      <c r="B1033" s="481" t="s">
        <v>4605</v>
      </c>
      <c r="C1033" s="481" t="str">
        <f t="shared" si="16"/>
        <v>2</v>
      </c>
      <c r="D1033" s="481">
        <v>3</v>
      </c>
    </row>
    <row r="1034" spans="1:4">
      <c r="A1034" s="494" t="s">
        <v>4606</v>
      </c>
      <c r="B1034" s="481" t="s">
        <v>4607</v>
      </c>
      <c r="C1034" s="481" t="str">
        <f t="shared" si="16"/>
        <v>2</v>
      </c>
      <c r="D1034" s="481">
        <v>3</v>
      </c>
    </row>
    <row r="1035" spans="1:4">
      <c r="A1035" s="494" t="s">
        <v>4608</v>
      </c>
      <c r="B1035" s="481" t="s">
        <v>4609</v>
      </c>
      <c r="C1035" s="481" t="str">
        <f t="shared" si="16"/>
        <v>2</v>
      </c>
      <c r="D1035" s="481">
        <v>3</v>
      </c>
    </row>
    <row r="1036" spans="1:4">
      <c r="A1036" s="494" t="s">
        <v>4610</v>
      </c>
      <c r="B1036" s="481" t="s">
        <v>4611</v>
      </c>
      <c r="C1036" s="481" t="str">
        <f t="shared" si="16"/>
        <v>2</v>
      </c>
      <c r="D1036" s="481">
        <v>3</v>
      </c>
    </row>
    <row r="1037" spans="1:4">
      <c r="A1037" s="494" t="s">
        <v>4612</v>
      </c>
      <c r="B1037" s="481" t="s">
        <v>4613</v>
      </c>
      <c r="C1037" s="481" t="str">
        <f t="shared" si="16"/>
        <v>2</v>
      </c>
      <c r="D1037" s="481">
        <v>3</v>
      </c>
    </row>
    <row r="1038" spans="1:4">
      <c r="A1038" s="494" t="s">
        <v>4614</v>
      </c>
      <c r="B1038" s="481" t="s">
        <v>4615</v>
      </c>
      <c r="C1038" s="481" t="str">
        <f t="shared" si="16"/>
        <v>2</v>
      </c>
      <c r="D1038" s="481">
        <v>3</v>
      </c>
    </row>
    <row r="1039" spans="1:4">
      <c r="A1039" s="494" t="s">
        <v>4616</v>
      </c>
      <c r="B1039" s="481" t="s">
        <v>4617</v>
      </c>
      <c r="C1039" s="481" t="str">
        <f t="shared" si="16"/>
        <v>2</v>
      </c>
      <c r="D1039" s="481">
        <v>3</v>
      </c>
    </row>
    <row r="1040" spans="1:4">
      <c r="A1040" s="494" t="s">
        <v>4618</v>
      </c>
      <c r="B1040" s="481" t="s">
        <v>4619</v>
      </c>
      <c r="C1040" s="481" t="str">
        <f t="shared" si="16"/>
        <v>3</v>
      </c>
      <c r="D1040" s="481">
        <v>3</v>
      </c>
    </row>
    <row r="1041" spans="1:4">
      <c r="A1041" s="494" t="s">
        <v>4620</v>
      </c>
      <c r="B1041" s="481" t="s">
        <v>4621</v>
      </c>
      <c r="C1041" s="481" t="str">
        <f t="shared" si="16"/>
        <v>3</v>
      </c>
      <c r="D1041" s="481">
        <v>3</v>
      </c>
    </row>
    <row r="1042" spans="1:4">
      <c r="A1042" s="494" t="s">
        <v>4622</v>
      </c>
      <c r="B1042" s="481" t="s">
        <v>4623</v>
      </c>
      <c r="C1042" s="481" t="str">
        <f t="shared" si="16"/>
        <v>3</v>
      </c>
      <c r="D1042" s="481">
        <v>3</v>
      </c>
    </row>
    <row r="1043" spans="1:4">
      <c r="A1043" s="494" t="s">
        <v>4624</v>
      </c>
      <c r="B1043" s="481" t="s">
        <v>4625</v>
      </c>
      <c r="C1043" s="481" t="str">
        <f t="shared" si="16"/>
        <v>3</v>
      </c>
      <c r="D1043" s="481">
        <v>3</v>
      </c>
    </row>
    <row r="1044" spans="1:4">
      <c r="A1044" s="494" t="s">
        <v>4626</v>
      </c>
      <c r="B1044" s="481" t="s">
        <v>4627</v>
      </c>
      <c r="C1044" s="481" t="str">
        <f t="shared" si="16"/>
        <v>3</v>
      </c>
      <c r="D1044" s="481">
        <v>3</v>
      </c>
    </row>
    <row r="1045" spans="1:4">
      <c r="A1045" s="494" t="s">
        <v>4628</v>
      </c>
      <c r="B1045" s="481" t="s">
        <v>4629</v>
      </c>
      <c r="C1045" s="481" t="str">
        <f t="shared" si="16"/>
        <v>3</v>
      </c>
      <c r="D1045" s="481">
        <v>3</v>
      </c>
    </row>
    <row r="1046" spans="1:4">
      <c r="A1046" s="494" t="s">
        <v>4630</v>
      </c>
      <c r="B1046" s="481" t="s">
        <v>2844</v>
      </c>
      <c r="C1046" s="481" t="str">
        <f t="shared" si="16"/>
        <v>3</v>
      </c>
      <c r="D1046" s="481">
        <v>3</v>
      </c>
    </row>
    <row r="1047" spans="1:4">
      <c r="A1047" s="494" t="s">
        <v>4631</v>
      </c>
      <c r="B1047" s="481" t="s">
        <v>4632</v>
      </c>
      <c r="C1047" s="481" t="str">
        <f t="shared" si="16"/>
        <v>3</v>
      </c>
      <c r="D1047" s="481">
        <v>3</v>
      </c>
    </row>
    <row r="1048" spans="1:4">
      <c r="A1048" s="494" t="s">
        <v>4633</v>
      </c>
      <c r="B1048" s="481" t="s">
        <v>4634</v>
      </c>
      <c r="C1048" s="481" t="str">
        <f t="shared" si="16"/>
        <v>3</v>
      </c>
      <c r="D1048" s="481">
        <v>3</v>
      </c>
    </row>
    <row r="1049" spans="1:4">
      <c r="A1049" s="494" t="s">
        <v>4635</v>
      </c>
      <c r="B1049" s="481" t="s">
        <v>4636</v>
      </c>
      <c r="C1049" s="481" t="str">
        <f t="shared" si="16"/>
        <v>3</v>
      </c>
      <c r="D1049" s="481">
        <v>3</v>
      </c>
    </row>
    <row r="1050" spans="1:4">
      <c r="A1050" s="494" t="s">
        <v>4637</v>
      </c>
      <c r="B1050" s="481" t="s">
        <v>4638</v>
      </c>
      <c r="C1050" s="481" t="str">
        <f t="shared" si="16"/>
        <v>3</v>
      </c>
      <c r="D1050" s="481">
        <v>3</v>
      </c>
    </row>
    <row r="1051" spans="1:4">
      <c r="A1051" s="494" t="s">
        <v>4639</v>
      </c>
      <c r="B1051" s="481" t="s">
        <v>2642</v>
      </c>
      <c r="C1051" s="481" t="str">
        <f t="shared" si="16"/>
        <v>3</v>
      </c>
      <c r="D1051" s="481">
        <v>3</v>
      </c>
    </row>
    <row r="1052" spans="1:4">
      <c r="A1052" s="494" t="s">
        <v>4640</v>
      </c>
      <c r="B1052" s="481" t="s">
        <v>4641</v>
      </c>
      <c r="C1052" s="481" t="str">
        <f t="shared" si="16"/>
        <v>5</v>
      </c>
      <c r="D1052" s="481">
        <v>4</v>
      </c>
    </row>
    <row r="1053" spans="1:4">
      <c r="A1053" s="494" t="s">
        <v>4642</v>
      </c>
      <c r="B1053" s="481" t="s">
        <v>4643</v>
      </c>
      <c r="C1053" s="481" t="str">
        <f t="shared" si="16"/>
        <v>5</v>
      </c>
      <c r="D1053" s="481">
        <v>4</v>
      </c>
    </row>
    <row r="1054" spans="1:4">
      <c r="A1054" s="494" t="s">
        <v>4644</v>
      </c>
      <c r="B1054" s="481" t="s">
        <v>4645</v>
      </c>
      <c r="C1054" s="481" t="str">
        <f t="shared" si="16"/>
        <v>5</v>
      </c>
      <c r="D1054" s="481">
        <v>4</v>
      </c>
    </row>
    <row r="1055" spans="1:4">
      <c r="A1055" s="494" t="s">
        <v>4646</v>
      </c>
      <c r="B1055" s="481" t="s">
        <v>4647</v>
      </c>
      <c r="C1055" s="481" t="str">
        <f t="shared" si="16"/>
        <v>1</v>
      </c>
      <c r="D1055" s="481">
        <v>1</v>
      </c>
    </row>
    <row r="1056" spans="1:4">
      <c r="A1056" s="494" t="s">
        <v>4648</v>
      </c>
      <c r="B1056" s="481" t="s">
        <v>4649</v>
      </c>
      <c r="C1056" s="481" t="str">
        <f t="shared" si="16"/>
        <v>2</v>
      </c>
      <c r="D1056" s="481">
        <v>2</v>
      </c>
    </row>
    <row r="1057" spans="1:4">
      <c r="A1057" s="494" t="s">
        <v>4650</v>
      </c>
      <c r="B1057" s="481" t="s">
        <v>4651</v>
      </c>
      <c r="C1057" s="481" t="str">
        <f t="shared" si="16"/>
        <v>2</v>
      </c>
      <c r="D1057" s="481">
        <v>3</v>
      </c>
    </row>
    <row r="1058" spans="1:4">
      <c r="A1058" s="494" t="s">
        <v>4652</v>
      </c>
      <c r="B1058" s="481" t="s">
        <v>4653</v>
      </c>
      <c r="C1058" s="481" t="str">
        <f t="shared" si="16"/>
        <v>2</v>
      </c>
      <c r="D1058" s="481">
        <v>3</v>
      </c>
    </row>
    <row r="1059" spans="1:4">
      <c r="A1059" s="494" t="s">
        <v>4654</v>
      </c>
      <c r="B1059" s="481" t="s">
        <v>4655</v>
      </c>
      <c r="C1059" s="481" t="str">
        <f t="shared" si="16"/>
        <v>2</v>
      </c>
      <c r="D1059" s="481">
        <v>3</v>
      </c>
    </row>
    <row r="1060" spans="1:4">
      <c r="A1060" s="494" t="s">
        <v>4656</v>
      </c>
      <c r="B1060" s="481" t="s">
        <v>4657</v>
      </c>
      <c r="C1060" s="481" t="str">
        <f t="shared" si="16"/>
        <v>2</v>
      </c>
      <c r="D1060" s="481">
        <v>3</v>
      </c>
    </row>
    <row r="1061" spans="1:4">
      <c r="A1061" s="494" t="s">
        <v>4658</v>
      </c>
      <c r="B1061" s="481" t="s">
        <v>4659</v>
      </c>
      <c r="C1061" s="481" t="str">
        <f t="shared" si="16"/>
        <v>2</v>
      </c>
      <c r="D1061" s="481">
        <v>3</v>
      </c>
    </row>
    <row r="1062" spans="1:4">
      <c r="A1062" s="494" t="s">
        <v>4660</v>
      </c>
      <c r="B1062" s="481" t="s">
        <v>4661</v>
      </c>
      <c r="C1062" s="481" t="str">
        <f t="shared" si="16"/>
        <v>2</v>
      </c>
      <c r="D1062" s="481">
        <v>3</v>
      </c>
    </row>
    <row r="1063" spans="1:4">
      <c r="A1063" s="494" t="s">
        <v>4662</v>
      </c>
      <c r="B1063" s="481" t="s">
        <v>4663</v>
      </c>
      <c r="C1063" s="481" t="str">
        <f t="shared" si="16"/>
        <v>2</v>
      </c>
      <c r="D1063" s="481">
        <v>3</v>
      </c>
    </row>
    <row r="1064" spans="1:4">
      <c r="A1064" s="494" t="s">
        <v>4664</v>
      </c>
      <c r="B1064" s="481" t="s">
        <v>4665</v>
      </c>
      <c r="C1064" s="481" t="str">
        <f t="shared" si="16"/>
        <v>2</v>
      </c>
      <c r="D1064" s="481">
        <v>3</v>
      </c>
    </row>
    <row r="1065" spans="1:4">
      <c r="A1065" s="494" t="s">
        <v>4666</v>
      </c>
      <c r="B1065" s="481" t="s">
        <v>4667</v>
      </c>
      <c r="C1065" s="481" t="str">
        <f t="shared" si="16"/>
        <v>2</v>
      </c>
      <c r="D1065" s="481">
        <v>3</v>
      </c>
    </row>
    <row r="1066" spans="1:4">
      <c r="A1066" s="494" t="s">
        <v>4668</v>
      </c>
      <c r="B1066" s="481" t="s">
        <v>4669</v>
      </c>
      <c r="C1066" s="481" t="str">
        <f t="shared" si="16"/>
        <v>2</v>
      </c>
      <c r="D1066" s="481">
        <v>3</v>
      </c>
    </row>
    <row r="1067" spans="1:4">
      <c r="A1067" s="494" t="s">
        <v>4670</v>
      </c>
      <c r="B1067" s="481" t="s">
        <v>4671</v>
      </c>
      <c r="C1067" s="481" t="str">
        <f t="shared" si="16"/>
        <v>2</v>
      </c>
      <c r="D1067" s="481">
        <v>3</v>
      </c>
    </row>
    <row r="1068" spans="1:4">
      <c r="A1068" s="494" t="s">
        <v>4672</v>
      </c>
      <c r="B1068" s="481" t="s">
        <v>4673</v>
      </c>
      <c r="C1068" s="481" t="str">
        <f t="shared" si="16"/>
        <v>2</v>
      </c>
      <c r="D1068" s="481">
        <v>3</v>
      </c>
    </row>
    <row r="1069" spans="1:4">
      <c r="A1069" s="494" t="s">
        <v>4674</v>
      </c>
      <c r="B1069" s="481" t="s">
        <v>4675</v>
      </c>
      <c r="C1069" s="481" t="str">
        <f t="shared" si="16"/>
        <v>2</v>
      </c>
      <c r="D1069" s="481">
        <v>3</v>
      </c>
    </row>
    <row r="1070" spans="1:4">
      <c r="A1070" s="494" t="s">
        <v>4676</v>
      </c>
      <c r="B1070" s="481" t="s">
        <v>4677</v>
      </c>
      <c r="C1070" s="481" t="str">
        <f t="shared" si="16"/>
        <v>2</v>
      </c>
      <c r="D1070" s="481">
        <v>3</v>
      </c>
    </row>
    <row r="1071" spans="1:4">
      <c r="A1071" s="494" t="s">
        <v>4678</v>
      </c>
      <c r="B1071" s="481" t="s">
        <v>4679</v>
      </c>
      <c r="C1071" s="481" t="str">
        <f t="shared" si="16"/>
        <v>2</v>
      </c>
      <c r="D1071" s="481">
        <v>3</v>
      </c>
    </row>
    <row r="1072" spans="1:4">
      <c r="A1072" s="494" t="s">
        <v>4680</v>
      </c>
      <c r="B1072" s="481" t="s">
        <v>4681</v>
      </c>
      <c r="C1072" s="481" t="str">
        <f t="shared" si="16"/>
        <v>2</v>
      </c>
      <c r="D1072" s="481">
        <v>3</v>
      </c>
    </row>
    <row r="1073" spans="1:4">
      <c r="A1073" s="494" t="s">
        <v>4682</v>
      </c>
      <c r="B1073" s="481" t="s">
        <v>4683</v>
      </c>
      <c r="C1073" s="481" t="str">
        <f t="shared" si="16"/>
        <v>2</v>
      </c>
      <c r="D1073" s="481">
        <v>3</v>
      </c>
    </row>
    <row r="1074" spans="1:4">
      <c r="A1074" s="494" t="s">
        <v>4684</v>
      </c>
      <c r="B1074" s="481" t="s">
        <v>4685</v>
      </c>
      <c r="C1074" s="481" t="str">
        <f t="shared" si="16"/>
        <v>2</v>
      </c>
      <c r="D1074" s="481">
        <v>3</v>
      </c>
    </row>
    <row r="1075" spans="1:4">
      <c r="A1075" s="494" t="s">
        <v>4686</v>
      </c>
      <c r="B1075" s="481" t="s">
        <v>4687</v>
      </c>
      <c r="C1075" s="481" t="str">
        <f t="shared" si="16"/>
        <v>2</v>
      </c>
      <c r="D1075" s="481">
        <v>3</v>
      </c>
    </row>
    <row r="1076" spans="1:4">
      <c r="A1076" s="494" t="s">
        <v>4688</v>
      </c>
      <c r="B1076" s="481" t="s">
        <v>4689</v>
      </c>
      <c r="C1076" s="481" t="str">
        <f t="shared" si="16"/>
        <v>2</v>
      </c>
      <c r="D1076" s="481">
        <v>3</v>
      </c>
    </row>
    <row r="1077" spans="1:4">
      <c r="A1077" s="494" t="s">
        <v>4690</v>
      </c>
      <c r="B1077" s="481" t="s">
        <v>4691</v>
      </c>
      <c r="C1077" s="481" t="str">
        <f t="shared" si="16"/>
        <v>2</v>
      </c>
      <c r="D1077" s="481">
        <v>3</v>
      </c>
    </row>
    <row r="1078" spans="1:4">
      <c r="A1078" s="494" t="s">
        <v>4692</v>
      </c>
      <c r="B1078" s="481" t="s">
        <v>4693</v>
      </c>
      <c r="C1078" s="481" t="str">
        <f t="shared" si="16"/>
        <v>2</v>
      </c>
      <c r="D1078" s="481">
        <v>3</v>
      </c>
    </row>
    <row r="1079" spans="1:4">
      <c r="A1079" s="494" t="s">
        <v>4694</v>
      </c>
      <c r="B1079" s="481" t="s">
        <v>4695</v>
      </c>
      <c r="C1079" s="481" t="str">
        <f t="shared" si="16"/>
        <v>2</v>
      </c>
      <c r="D1079" s="481">
        <v>3</v>
      </c>
    </row>
    <row r="1080" spans="1:4">
      <c r="A1080" s="494" t="s">
        <v>4696</v>
      </c>
      <c r="B1080" s="481" t="s">
        <v>4697</v>
      </c>
      <c r="C1080" s="481" t="str">
        <f t="shared" si="16"/>
        <v>2</v>
      </c>
      <c r="D1080" s="481">
        <v>3</v>
      </c>
    </row>
    <row r="1081" spans="1:4">
      <c r="A1081" s="494" t="s">
        <v>4698</v>
      </c>
      <c r="B1081" s="481" t="s">
        <v>4699</v>
      </c>
      <c r="C1081" s="481" t="str">
        <f t="shared" si="16"/>
        <v>2</v>
      </c>
      <c r="D1081" s="481">
        <v>3</v>
      </c>
    </row>
    <row r="1082" spans="1:4">
      <c r="A1082" s="494" t="s">
        <v>4700</v>
      </c>
      <c r="B1082" s="481" t="s">
        <v>4701</v>
      </c>
      <c r="C1082" s="481" t="str">
        <f t="shared" si="16"/>
        <v>2</v>
      </c>
      <c r="D1082" s="481">
        <v>3</v>
      </c>
    </row>
    <row r="1083" spans="1:4">
      <c r="A1083" s="494" t="s">
        <v>4702</v>
      </c>
      <c r="B1083" s="481" t="s">
        <v>4703</v>
      </c>
      <c r="C1083" s="481" t="str">
        <f t="shared" si="16"/>
        <v>2</v>
      </c>
      <c r="D1083" s="481">
        <v>3</v>
      </c>
    </row>
    <row r="1084" spans="1:4">
      <c r="A1084" s="494" t="s">
        <v>4704</v>
      </c>
      <c r="B1084" s="481" t="s">
        <v>4705</v>
      </c>
      <c r="C1084" s="481" t="str">
        <f t="shared" si="16"/>
        <v>2</v>
      </c>
      <c r="D1084" s="481">
        <v>3</v>
      </c>
    </row>
    <row r="1085" spans="1:4">
      <c r="A1085" s="494" t="s">
        <v>4706</v>
      </c>
      <c r="B1085" s="481" t="s">
        <v>4707</v>
      </c>
      <c r="C1085" s="481" t="str">
        <f t="shared" si="16"/>
        <v>2</v>
      </c>
      <c r="D1085" s="481">
        <v>3</v>
      </c>
    </row>
    <row r="1086" spans="1:4">
      <c r="A1086" s="494" t="s">
        <v>4708</v>
      </c>
      <c r="B1086" s="481" t="s">
        <v>4709</v>
      </c>
      <c r="C1086" s="481" t="str">
        <f t="shared" si="16"/>
        <v>2</v>
      </c>
      <c r="D1086" s="481">
        <v>3</v>
      </c>
    </row>
    <row r="1087" spans="1:4">
      <c r="A1087" s="494" t="s">
        <v>4710</v>
      </c>
      <c r="B1087" s="481" t="s">
        <v>4711</v>
      </c>
      <c r="C1087" s="481" t="str">
        <f t="shared" si="16"/>
        <v>2</v>
      </c>
      <c r="D1087" s="481">
        <v>3</v>
      </c>
    </row>
    <row r="1088" spans="1:4">
      <c r="A1088" s="494" t="s">
        <v>4712</v>
      </c>
      <c r="B1088" s="481" t="s">
        <v>4713</v>
      </c>
      <c r="C1088" s="481" t="str">
        <f t="shared" si="16"/>
        <v>2</v>
      </c>
      <c r="D1088" s="481">
        <v>3</v>
      </c>
    </row>
    <row r="1089" spans="1:4">
      <c r="A1089" s="494" t="s">
        <v>4714</v>
      </c>
      <c r="B1089" s="481" t="s">
        <v>4715</v>
      </c>
      <c r="C1089" s="481" t="str">
        <f t="shared" si="16"/>
        <v>2</v>
      </c>
      <c r="D1089" s="481">
        <v>3</v>
      </c>
    </row>
    <row r="1090" spans="1:4">
      <c r="A1090" s="494" t="s">
        <v>4716</v>
      </c>
      <c r="B1090" s="481" t="s">
        <v>4717</v>
      </c>
      <c r="C1090" s="481" t="str">
        <f t="shared" si="16"/>
        <v>2</v>
      </c>
      <c r="D1090" s="481">
        <v>3</v>
      </c>
    </row>
    <row r="1091" spans="1:4">
      <c r="A1091" s="494" t="s">
        <v>4718</v>
      </c>
      <c r="B1091" s="481" t="s">
        <v>4719</v>
      </c>
      <c r="C1091" s="481" t="str">
        <f t="shared" si="16"/>
        <v>2</v>
      </c>
      <c r="D1091" s="481">
        <v>3</v>
      </c>
    </row>
    <row r="1092" spans="1:4">
      <c r="A1092" s="494" t="s">
        <v>4720</v>
      </c>
      <c r="B1092" s="481" t="s">
        <v>4721</v>
      </c>
      <c r="C1092" s="481" t="str">
        <f t="shared" ref="C1092:C1155" si="17">MID(A1092,3,1)</f>
        <v>2</v>
      </c>
      <c r="D1092" s="481">
        <v>3</v>
      </c>
    </row>
    <row r="1093" spans="1:4">
      <c r="A1093" s="494" t="s">
        <v>4722</v>
      </c>
      <c r="B1093" s="481" t="s">
        <v>4723</v>
      </c>
      <c r="C1093" s="481" t="str">
        <f t="shared" si="17"/>
        <v>2</v>
      </c>
      <c r="D1093" s="481">
        <v>3</v>
      </c>
    </row>
    <row r="1094" spans="1:4">
      <c r="A1094" s="494" t="s">
        <v>4724</v>
      </c>
      <c r="B1094" s="481" t="s">
        <v>4725</v>
      </c>
      <c r="C1094" s="481" t="str">
        <f t="shared" si="17"/>
        <v>3</v>
      </c>
      <c r="D1094" s="481">
        <v>3</v>
      </c>
    </row>
    <row r="1095" spans="1:4">
      <c r="A1095" s="494" t="s">
        <v>4726</v>
      </c>
      <c r="B1095" s="481" t="s">
        <v>4727</v>
      </c>
      <c r="C1095" s="481" t="str">
        <f t="shared" si="17"/>
        <v>3</v>
      </c>
      <c r="D1095" s="481">
        <v>3</v>
      </c>
    </row>
    <row r="1096" spans="1:4">
      <c r="A1096" s="494" t="s">
        <v>4728</v>
      </c>
      <c r="B1096" s="481" t="s">
        <v>4729</v>
      </c>
      <c r="C1096" s="481" t="str">
        <f t="shared" si="17"/>
        <v>3</v>
      </c>
      <c r="D1096" s="481">
        <v>3</v>
      </c>
    </row>
    <row r="1097" spans="1:4">
      <c r="A1097" s="494" t="s">
        <v>4730</v>
      </c>
      <c r="B1097" s="481" t="s">
        <v>4731</v>
      </c>
      <c r="C1097" s="481" t="str">
        <f t="shared" si="17"/>
        <v>3</v>
      </c>
      <c r="D1097" s="481">
        <v>3</v>
      </c>
    </row>
    <row r="1098" spans="1:4">
      <c r="A1098" s="494" t="s">
        <v>4732</v>
      </c>
      <c r="B1098" s="481" t="s">
        <v>4733</v>
      </c>
      <c r="C1098" s="481" t="str">
        <f t="shared" si="17"/>
        <v>3</v>
      </c>
      <c r="D1098" s="481">
        <v>3</v>
      </c>
    </row>
    <row r="1099" spans="1:4">
      <c r="A1099" s="494" t="s">
        <v>4734</v>
      </c>
      <c r="B1099" s="481" t="s">
        <v>4735</v>
      </c>
      <c r="C1099" s="481" t="str">
        <f t="shared" si="17"/>
        <v>3</v>
      </c>
      <c r="D1099" s="481">
        <v>3</v>
      </c>
    </row>
    <row r="1100" spans="1:4">
      <c r="A1100" s="494" t="s">
        <v>4736</v>
      </c>
      <c r="B1100" s="481" t="s">
        <v>4737</v>
      </c>
      <c r="C1100" s="481" t="str">
        <f t="shared" si="17"/>
        <v>3</v>
      </c>
      <c r="D1100" s="481">
        <v>3</v>
      </c>
    </row>
    <row r="1101" spans="1:4">
      <c r="A1101" s="494" t="s">
        <v>4738</v>
      </c>
      <c r="B1101" s="481" t="s">
        <v>4739</v>
      </c>
      <c r="C1101" s="481" t="str">
        <f t="shared" si="17"/>
        <v>3</v>
      </c>
      <c r="D1101" s="481">
        <v>3</v>
      </c>
    </row>
    <row r="1102" spans="1:4">
      <c r="A1102" s="494" t="s">
        <v>4740</v>
      </c>
      <c r="B1102" s="481" t="s">
        <v>4741</v>
      </c>
      <c r="C1102" s="481" t="str">
        <f t="shared" si="17"/>
        <v>3</v>
      </c>
      <c r="D1102" s="481">
        <v>3</v>
      </c>
    </row>
    <row r="1103" spans="1:4">
      <c r="A1103" s="494" t="s">
        <v>4742</v>
      </c>
      <c r="B1103" s="481" t="s">
        <v>4244</v>
      </c>
      <c r="C1103" s="481" t="str">
        <f t="shared" si="17"/>
        <v>3</v>
      </c>
      <c r="D1103" s="481">
        <v>3</v>
      </c>
    </row>
    <row r="1104" spans="1:4">
      <c r="A1104" s="494" t="s">
        <v>4743</v>
      </c>
      <c r="B1104" s="481" t="s">
        <v>4744</v>
      </c>
      <c r="C1104" s="481" t="str">
        <f t="shared" si="17"/>
        <v>3</v>
      </c>
      <c r="D1104" s="481">
        <v>3</v>
      </c>
    </row>
    <row r="1105" spans="1:4">
      <c r="A1105" s="494" t="s">
        <v>4745</v>
      </c>
      <c r="B1105" s="481" t="s">
        <v>4746</v>
      </c>
      <c r="C1105" s="481" t="str">
        <f t="shared" si="17"/>
        <v>3</v>
      </c>
      <c r="D1105" s="481">
        <v>3</v>
      </c>
    </row>
    <row r="1106" spans="1:4">
      <c r="A1106" s="494" t="s">
        <v>4747</v>
      </c>
      <c r="B1106" s="481" t="s">
        <v>4748</v>
      </c>
      <c r="C1106" s="481" t="str">
        <f t="shared" si="17"/>
        <v>3</v>
      </c>
      <c r="D1106" s="481">
        <v>3</v>
      </c>
    </row>
    <row r="1107" spans="1:4">
      <c r="A1107" s="494" t="s">
        <v>4749</v>
      </c>
      <c r="B1107" s="481" t="s">
        <v>4750</v>
      </c>
      <c r="C1107" s="481" t="str">
        <f t="shared" si="17"/>
        <v>3</v>
      </c>
      <c r="D1107" s="481">
        <v>3</v>
      </c>
    </row>
    <row r="1108" spans="1:4">
      <c r="A1108" s="494" t="s">
        <v>4751</v>
      </c>
      <c r="B1108" s="481" t="s">
        <v>4752</v>
      </c>
      <c r="C1108" s="481" t="str">
        <f t="shared" si="17"/>
        <v>4</v>
      </c>
      <c r="D1108" s="481">
        <v>3</v>
      </c>
    </row>
    <row r="1109" spans="1:4">
      <c r="A1109" s="494" t="s">
        <v>4753</v>
      </c>
      <c r="B1109" s="481" t="s">
        <v>4754</v>
      </c>
      <c r="C1109" s="481" t="str">
        <f t="shared" si="17"/>
        <v>4</v>
      </c>
      <c r="D1109" s="481">
        <v>3</v>
      </c>
    </row>
    <row r="1110" spans="1:4">
      <c r="A1110" s="494" t="s">
        <v>4755</v>
      </c>
      <c r="B1110" s="481" t="s">
        <v>4756</v>
      </c>
      <c r="C1110" s="481" t="str">
        <f t="shared" si="17"/>
        <v>1</v>
      </c>
      <c r="D1110" s="481">
        <v>1</v>
      </c>
    </row>
    <row r="1111" spans="1:4">
      <c r="A1111" s="494" t="s">
        <v>4757</v>
      </c>
      <c r="B1111" s="481" t="s">
        <v>4758</v>
      </c>
      <c r="C1111" s="481" t="str">
        <f t="shared" si="17"/>
        <v>2</v>
      </c>
      <c r="D1111" s="481">
        <v>3</v>
      </c>
    </row>
    <row r="1112" spans="1:4">
      <c r="A1112" s="494" t="s">
        <v>4759</v>
      </c>
      <c r="B1112" s="481" t="s">
        <v>4760</v>
      </c>
      <c r="C1112" s="481" t="str">
        <f t="shared" si="17"/>
        <v>2</v>
      </c>
      <c r="D1112" s="481">
        <v>3</v>
      </c>
    </row>
    <row r="1113" spans="1:4">
      <c r="A1113" s="494" t="s">
        <v>4761</v>
      </c>
      <c r="B1113" s="481" t="s">
        <v>4762</v>
      </c>
      <c r="C1113" s="481" t="str">
        <f t="shared" si="17"/>
        <v>2</v>
      </c>
      <c r="D1113" s="481">
        <v>3</v>
      </c>
    </row>
    <row r="1114" spans="1:4">
      <c r="A1114" s="494" t="s">
        <v>4763</v>
      </c>
      <c r="B1114" s="481" t="s">
        <v>4764</v>
      </c>
      <c r="C1114" s="481" t="str">
        <f t="shared" si="17"/>
        <v>2</v>
      </c>
      <c r="D1114" s="481">
        <v>3</v>
      </c>
    </row>
    <row r="1115" spans="1:4">
      <c r="A1115" s="494" t="s">
        <v>4765</v>
      </c>
      <c r="B1115" s="481" t="s">
        <v>4766</v>
      </c>
      <c r="C1115" s="481" t="str">
        <f t="shared" si="17"/>
        <v>2</v>
      </c>
      <c r="D1115" s="481">
        <v>3</v>
      </c>
    </row>
    <row r="1116" spans="1:4">
      <c r="A1116" s="494" t="s">
        <v>4767</v>
      </c>
      <c r="B1116" s="481" t="s">
        <v>4768</v>
      </c>
      <c r="C1116" s="481" t="str">
        <f t="shared" si="17"/>
        <v>2</v>
      </c>
      <c r="D1116" s="481">
        <v>3</v>
      </c>
    </row>
    <row r="1117" spans="1:4">
      <c r="A1117" s="494" t="s">
        <v>4769</v>
      </c>
      <c r="B1117" s="481" t="s">
        <v>4770</v>
      </c>
      <c r="C1117" s="481" t="str">
        <f t="shared" si="17"/>
        <v>2</v>
      </c>
      <c r="D1117" s="481">
        <v>3</v>
      </c>
    </row>
    <row r="1118" spans="1:4">
      <c r="A1118" s="494" t="s">
        <v>4771</v>
      </c>
      <c r="B1118" s="481" t="s">
        <v>4772</v>
      </c>
      <c r="C1118" s="481" t="str">
        <f t="shared" si="17"/>
        <v>2</v>
      </c>
      <c r="D1118" s="481">
        <v>3</v>
      </c>
    </row>
    <row r="1119" spans="1:4">
      <c r="A1119" s="494" t="s">
        <v>4773</v>
      </c>
      <c r="B1119" s="481" t="s">
        <v>4774</v>
      </c>
      <c r="C1119" s="481" t="str">
        <f t="shared" si="17"/>
        <v>2</v>
      </c>
      <c r="D1119" s="481">
        <v>3</v>
      </c>
    </row>
    <row r="1120" spans="1:4">
      <c r="A1120" s="494" t="s">
        <v>4775</v>
      </c>
      <c r="B1120" s="481" t="s">
        <v>4776</v>
      </c>
      <c r="C1120" s="481" t="str">
        <f t="shared" si="17"/>
        <v>2</v>
      </c>
      <c r="D1120" s="481">
        <v>3</v>
      </c>
    </row>
    <row r="1121" spans="1:4">
      <c r="A1121" s="494" t="s">
        <v>4777</v>
      </c>
      <c r="B1121" s="481" t="s">
        <v>4778</v>
      </c>
      <c r="C1121" s="481" t="str">
        <f t="shared" si="17"/>
        <v>2</v>
      </c>
      <c r="D1121" s="481">
        <v>3</v>
      </c>
    </row>
    <row r="1122" spans="1:4">
      <c r="A1122" s="494" t="s">
        <v>4779</v>
      </c>
      <c r="B1122" s="481" t="s">
        <v>4780</v>
      </c>
      <c r="C1122" s="481" t="str">
        <f t="shared" si="17"/>
        <v>2</v>
      </c>
      <c r="D1122" s="481">
        <v>3</v>
      </c>
    </row>
    <row r="1123" spans="1:4">
      <c r="A1123" s="494" t="s">
        <v>4781</v>
      </c>
      <c r="B1123" s="481" t="s">
        <v>4782</v>
      </c>
      <c r="C1123" s="481" t="str">
        <f t="shared" si="17"/>
        <v>2</v>
      </c>
      <c r="D1123" s="481">
        <v>3</v>
      </c>
    </row>
    <row r="1124" spans="1:4">
      <c r="A1124" s="494" t="s">
        <v>4783</v>
      </c>
      <c r="B1124" s="481" t="s">
        <v>4784</v>
      </c>
      <c r="C1124" s="481" t="str">
        <f t="shared" si="17"/>
        <v>2</v>
      </c>
      <c r="D1124" s="481">
        <v>3</v>
      </c>
    </row>
    <row r="1125" spans="1:4">
      <c r="A1125" s="494" t="s">
        <v>4785</v>
      </c>
      <c r="B1125" s="481" t="s">
        <v>4786</v>
      </c>
      <c r="C1125" s="481" t="str">
        <f t="shared" si="17"/>
        <v>3</v>
      </c>
      <c r="D1125" s="481">
        <v>3</v>
      </c>
    </row>
    <row r="1126" spans="1:4">
      <c r="A1126" s="494" t="s">
        <v>4787</v>
      </c>
      <c r="B1126" s="481" t="s">
        <v>4788</v>
      </c>
      <c r="C1126" s="481" t="str">
        <f t="shared" si="17"/>
        <v>3</v>
      </c>
      <c r="D1126" s="481">
        <v>3</v>
      </c>
    </row>
    <row r="1127" spans="1:4">
      <c r="A1127" s="494" t="s">
        <v>4789</v>
      </c>
      <c r="B1127" s="481" t="s">
        <v>4790</v>
      </c>
      <c r="C1127" s="481" t="str">
        <f t="shared" si="17"/>
        <v>3</v>
      </c>
      <c r="D1127" s="481">
        <v>3</v>
      </c>
    </row>
    <row r="1128" spans="1:4">
      <c r="A1128" s="494" t="s">
        <v>4791</v>
      </c>
      <c r="B1128" s="481" t="s">
        <v>3262</v>
      </c>
      <c r="C1128" s="481" t="str">
        <f t="shared" si="17"/>
        <v>3</v>
      </c>
      <c r="D1128" s="481">
        <v>3</v>
      </c>
    </row>
    <row r="1129" spans="1:4">
      <c r="A1129" s="494" t="s">
        <v>4792</v>
      </c>
      <c r="B1129" s="481" t="s">
        <v>4793</v>
      </c>
      <c r="C1129" s="481" t="str">
        <f t="shared" si="17"/>
        <v>3</v>
      </c>
      <c r="D1129" s="481">
        <v>3</v>
      </c>
    </row>
    <row r="1130" spans="1:4">
      <c r="A1130" s="494" t="s">
        <v>4794</v>
      </c>
      <c r="B1130" s="481" t="s">
        <v>4795</v>
      </c>
      <c r="C1130" s="481" t="str">
        <f t="shared" si="17"/>
        <v>3</v>
      </c>
      <c r="D1130" s="481">
        <v>3</v>
      </c>
    </row>
    <row r="1131" spans="1:4">
      <c r="A1131" s="494" t="s">
        <v>4796</v>
      </c>
      <c r="B1131" s="481" t="s">
        <v>3612</v>
      </c>
      <c r="C1131" s="481" t="str">
        <f t="shared" si="17"/>
        <v>3</v>
      </c>
      <c r="D1131" s="481">
        <v>3</v>
      </c>
    </row>
    <row r="1132" spans="1:4">
      <c r="A1132" s="494" t="s">
        <v>4797</v>
      </c>
      <c r="B1132" s="481" t="s">
        <v>4798</v>
      </c>
      <c r="C1132" s="481" t="str">
        <f t="shared" si="17"/>
        <v>3</v>
      </c>
      <c r="D1132" s="481">
        <v>3</v>
      </c>
    </row>
    <row r="1133" spans="1:4">
      <c r="A1133" s="494" t="s">
        <v>4799</v>
      </c>
      <c r="B1133" s="481" t="s">
        <v>4800</v>
      </c>
      <c r="C1133" s="481" t="str">
        <f t="shared" si="17"/>
        <v>3</v>
      </c>
      <c r="D1133" s="481">
        <v>3</v>
      </c>
    </row>
    <row r="1134" spans="1:4">
      <c r="A1134" s="494" t="s">
        <v>4801</v>
      </c>
      <c r="B1134" s="481" t="s">
        <v>4802</v>
      </c>
      <c r="C1134" s="481" t="str">
        <f t="shared" si="17"/>
        <v>3</v>
      </c>
      <c r="D1134" s="481">
        <v>3</v>
      </c>
    </row>
    <row r="1135" spans="1:4">
      <c r="A1135" s="494" t="s">
        <v>4803</v>
      </c>
      <c r="B1135" s="481" t="s">
        <v>4804</v>
      </c>
      <c r="C1135" s="481" t="str">
        <f t="shared" si="17"/>
        <v>3</v>
      </c>
      <c r="D1135" s="481">
        <v>3</v>
      </c>
    </row>
    <row r="1136" spans="1:4">
      <c r="A1136" s="494" t="s">
        <v>4805</v>
      </c>
      <c r="B1136" s="481" t="s">
        <v>4806</v>
      </c>
      <c r="C1136" s="481" t="str">
        <f t="shared" si="17"/>
        <v>3</v>
      </c>
      <c r="D1136" s="481">
        <v>3</v>
      </c>
    </row>
    <row r="1137" spans="1:4">
      <c r="A1137" s="494" t="s">
        <v>4807</v>
      </c>
      <c r="B1137" s="481" t="s">
        <v>4808</v>
      </c>
      <c r="C1137" s="481" t="str">
        <f t="shared" si="17"/>
        <v>3</v>
      </c>
      <c r="D1137" s="481">
        <v>3</v>
      </c>
    </row>
    <row r="1138" spans="1:4">
      <c r="A1138" s="494" t="s">
        <v>4809</v>
      </c>
      <c r="B1138" s="481" t="s">
        <v>4810</v>
      </c>
      <c r="C1138" s="481" t="str">
        <f t="shared" si="17"/>
        <v>3</v>
      </c>
      <c r="D1138" s="481">
        <v>3</v>
      </c>
    </row>
    <row r="1139" spans="1:4">
      <c r="A1139" s="494" t="s">
        <v>4811</v>
      </c>
      <c r="B1139" s="481" t="s">
        <v>4812</v>
      </c>
      <c r="C1139" s="481" t="str">
        <f t="shared" si="17"/>
        <v>3</v>
      </c>
      <c r="D1139" s="481">
        <v>3</v>
      </c>
    </row>
    <row r="1140" spans="1:4">
      <c r="A1140" s="494" t="s">
        <v>4813</v>
      </c>
      <c r="B1140" s="481" t="s">
        <v>4814</v>
      </c>
      <c r="C1140" s="481" t="str">
        <f t="shared" si="17"/>
        <v>5</v>
      </c>
      <c r="D1140" s="481">
        <v>4</v>
      </c>
    </row>
    <row r="1141" spans="1:4">
      <c r="A1141" s="494" t="s">
        <v>4815</v>
      </c>
      <c r="B1141" s="481" t="s">
        <v>4816</v>
      </c>
      <c r="C1141" s="481" t="str">
        <f t="shared" si="17"/>
        <v>1</v>
      </c>
      <c r="D1141" s="481">
        <v>1</v>
      </c>
    </row>
    <row r="1142" spans="1:4">
      <c r="A1142" s="494" t="s">
        <v>4817</v>
      </c>
      <c r="B1142" s="481" t="s">
        <v>4818</v>
      </c>
      <c r="C1142" s="481" t="str">
        <f t="shared" si="17"/>
        <v>2</v>
      </c>
      <c r="D1142" s="481">
        <v>3</v>
      </c>
    </row>
    <row r="1143" spans="1:4">
      <c r="A1143" s="494" t="s">
        <v>4819</v>
      </c>
      <c r="B1143" s="481" t="s">
        <v>4820</v>
      </c>
      <c r="C1143" s="481" t="str">
        <f t="shared" si="17"/>
        <v>2</v>
      </c>
      <c r="D1143" s="481">
        <v>3</v>
      </c>
    </row>
    <row r="1144" spans="1:4">
      <c r="A1144" s="494" t="s">
        <v>4821</v>
      </c>
      <c r="B1144" s="481" t="s">
        <v>4822</v>
      </c>
      <c r="C1144" s="481" t="str">
        <f t="shared" si="17"/>
        <v>2</v>
      </c>
      <c r="D1144" s="481">
        <v>3</v>
      </c>
    </row>
    <row r="1145" spans="1:4">
      <c r="A1145" s="494" t="s">
        <v>4823</v>
      </c>
      <c r="B1145" s="481" t="s">
        <v>4824</v>
      </c>
      <c r="C1145" s="481" t="str">
        <f t="shared" si="17"/>
        <v>2</v>
      </c>
      <c r="D1145" s="481">
        <v>3</v>
      </c>
    </row>
    <row r="1146" spans="1:4">
      <c r="A1146" s="494" t="s">
        <v>4825</v>
      </c>
      <c r="B1146" s="481" t="s">
        <v>4826</v>
      </c>
      <c r="C1146" s="481" t="str">
        <f t="shared" si="17"/>
        <v>2</v>
      </c>
      <c r="D1146" s="481">
        <v>3</v>
      </c>
    </row>
    <row r="1147" spans="1:4">
      <c r="A1147" s="494" t="s">
        <v>4827</v>
      </c>
      <c r="B1147" s="481" t="s">
        <v>4828</v>
      </c>
      <c r="C1147" s="481" t="str">
        <f t="shared" si="17"/>
        <v>2</v>
      </c>
      <c r="D1147" s="481">
        <v>3</v>
      </c>
    </row>
    <row r="1148" spans="1:4">
      <c r="A1148" s="494" t="s">
        <v>4829</v>
      </c>
      <c r="B1148" s="481" t="s">
        <v>4830</v>
      </c>
      <c r="C1148" s="481" t="str">
        <f t="shared" si="17"/>
        <v>2</v>
      </c>
      <c r="D1148" s="481">
        <v>3</v>
      </c>
    </row>
    <row r="1149" spans="1:4">
      <c r="A1149" s="494" t="s">
        <v>4831</v>
      </c>
      <c r="B1149" s="481" t="s">
        <v>4832</v>
      </c>
      <c r="C1149" s="481" t="str">
        <f t="shared" si="17"/>
        <v>2</v>
      </c>
      <c r="D1149" s="481">
        <v>3</v>
      </c>
    </row>
    <row r="1150" spans="1:4">
      <c r="A1150" s="494" t="s">
        <v>4833</v>
      </c>
      <c r="B1150" s="481" t="s">
        <v>4834</v>
      </c>
      <c r="C1150" s="481" t="str">
        <f t="shared" si="17"/>
        <v>2</v>
      </c>
      <c r="D1150" s="481">
        <v>3</v>
      </c>
    </row>
    <row r="1151" spans="1:4">
      <c r="A1151" s="494" t="s">
        <v>4835</v>
      </c>
      <c r="B1151" s="481" t="s">
        <v>4836</v>
      </c>
      <c r="C1151" s="481" t="str">
        <f t="shared" si="17"/>
        <v>2</v>
      </c>
      <c r="D1151" s="481">
        <v>3</v>
      </c>
    </row>
    <row r="1152" spans="1:4">
      <c r="A1152" s="494" t="s">
        <v>4837</v>
      </c>
      <c r="B1152" s="481" t="s">
        <v>4838</v>
      </c>
      <c r="C1152" s="481" t="str">
        <f t="shared" si="17"/>
        <v>2</v>
      </c>
      <c r="D1152" s="481">
        <v>3</v>
      </c>
    </row>
    <row r="1153" spans="1:4">
      <c r="A1153" s="494" t="s">
        <v>4839</v>
      </c>
      <c r="B1153" s="481" t="s">
        <v>4840</v>
      </c>
      <c r="C1153" s="481" t="str">
        <f t="shared" si="17"/>
        <v>2</v>
      </c>
      <c r="D1153" s="481">
        <v>3</v>
      </c>
    </row>
    <row r="1154" spans="1:4">
      <c r="A1154" s="494" t="s">
        <v>4841</v>
      </c>
      <c r="B1154" s="481" t="s">
        <v>4842</v>
      </c>
      <c r="C1154" s="481" t="str">
        <f t="shared" si="17"/>
        <v>2</v>
      </c>
      <c r="D1154" s="481">
        <v>3</v>
      </c>
    </row>
    <row r="1155" spans="1:4">
      <c r="A1155" s="494" t="s">
        <v>4843</v>
      </c>
      <c r="B1155" s="481" t="s">
        <v>4844</v>
      </c>
      <c r="C1155" s="481" t="str">
        <f t="shared" si="17"/>
        <v>3</v>
      </c>
      <c r="D1155" s="481">
        <v>3</v>
      </c>
    </row>
    <row r="1156" spans="1:4">
      <c r="A1156" s="494" t="s">
        <v>4845</v>
      </c>
      <c r="B1156" s="481" t="s">
        <v>4846</v>
      </c>
      <c r="C1156" s="481" t="str">
        <f t="shared" ref="C1156:C1219" si="18">MID(A1156,3,1)</f>
        <v>3</v>
      </c>
      <c r="D1156" s="481">
        <v>3</v>
      </c>
    </row>
    <row r="1157" spans="1:4">
      <c r="A1157" s="494" t="s">
        <v>4847</v>
      </c>
      <c r="B1157" s="481" t="s">
        <v>4848</v>
      </c>
      <c r="C1157" s="481" t="str">
        <f t="shared" si="18"/>
        <v>3</v>
      </c>
      <c r="D1157" s="481">
        <v>3</v>
      </c>
    </row>
    <row r="1158" spans="1:4">
      <c r="A1158" s="494" t="s">
        <v>4849</v>
      </c>
      <c r="B1158" s="481" t="s">
        <v>4850</v>
      </c>
      <c r="C1158" s="481" t="str">
        <f t="shared" si="18"/>
        <v>3</v>
      </c>
      <c r="D1158" s="481">
        <v>3</v>
      </c>
    </row>
    <row r="1159" spans="1:4">
      <c r="A1159" s="494" t="s">
        <v>4851</v>
      </c>
      <c r="B1159" s="481" t="s">
        <v>4852</v>
      </c>
      <c r="C1159" s="481" t="str">
        <f t="shared" si="18"/>
        <v>3</v>
      </c>
      <c r="D1159" s="481">
        <v>3</v>
      </c>
    </row>
    <row r="1160" spans="1:4">
      <c r="A1160" s="494" t="s">
        <v>4853</v>
      </c>
      <c r="B1160" s="481" t="s">
        <v>4854</v>
      </c>
      <c r="C1160" s="481" t="str">
        <f t="shared" si="18"/>
        <v>3</v>
      </c>
      <c r="D1160" s="481">
        <v>3</v>
      </c>
    </row>
    <row r="1161" spans="1:4">
      <c r="A1161" s="494" t="s">
        <v>4855</v>
      </c>
      <c r="B1161" s="481" t="s">
        <v>4856</v>
      </c>
      <c r="C1161" s="481" t="str">
        <f t="shared" si="18"/>
        <v>1</v>
      </c>
      <c r="D1161" s="481">
        <v>1</v>
      </c>
    </row>
    <row r="1162" spans="1:4">
      <c r="A1162" s="494" t="s">
        <v>4857</v>
      </c>
      <c r="B1162" s="481" t="s">
        <v>4858</v>
      </c>
      <c r="C1162" s="481" t="str">
        <f t="shared" si="18"/>
        <v>2</v>
      </c>
      <c r="D1162" s="481">
        <v>2</v>
      </c>
    </row>
    <row r="1163" spans="1:4">
      <c r="A1163" s="494" t="s">
        <v>4859</v>
      </c>
      <c r="B1163" s="481" t="s">
        <v>4860</v>
      </c>
      <c r="C1163" s="481" t="str">
        <f t="shared" si="18"/>
        <v>2</v>
      </c>
      <c r="D1163" s="481">
        <v>3</v>
      </c>
    </row>
    <row r="1164" spans="1:4">
      <c r="A1164" s="494" t="s">
        <v>4861</v>
      </c>
      <c r="B1164" s="481" t="s">
        <v>4862</v>
      </c>
      <c r="C1164" s="481" t="str">
        <f t="shared" si="18"/>
        <v>2</v>
      </c>
      <c r="D1164" s="481">
        <v>3</v>
      </c>
    </row>
    <row r="1165" spans="1:4">
      <c r="A1165" s="494" t="s">
        <v>4863</v>
      </c>
      <c r="B1165" s="481" t="s">
        <v>4864</v>
      </c>
      <c r="C1165" s="481" t="str">
        <f t="shared" si="18"/>
        <v>2</v>
      </c>
      <c r="D1165" s="481">
        <v>3</v>
      </c>
    </row>
    <row r="1166" spans="1:4">
      <c r="A1166" s="494" t="s">
        <v>4865</v>
      </c>
      <c r="B1166" s="481" t="s">
        <v>4866</v>
      </c>
      <c r="C1166" s="481" t="str">
        <f t="shared" si="18"/>
        <v>2</v>
      </c>
      <c r="D1166" s="481">
        <v>3</v>
      </c>
    </row>
    <row r="1167" spans="1:4">
      <c r="A1167" s="494" t="s">
        <v>4867</v>
      </c>
      <c r="B1167" s="481" t="s">
        <v>4868</v>
      </c>
      <c r="C1167" s="481" t="str">
        <f t="shared" si="18"/>
        <v>2</v>
      </c>
      <c r="D1167" s="481">
        <v>3</v>
      </c>
    </row>
    <row r="1168" spans="1:4">
      <c r="A1168" s="494" t="s">
        <v>4869</v>
      </c>
      <c r="B1168" s="481" t="s">
        <v>4870</v>
      </c>
      <c r="C1168" s="481" t="str">
        <f t="shared" si="18"/>
        <v>2</v>
      </c>
      <c r="D1168" s="481">
        <v>3</v>
      </c>
    </row>
    <row r="1169" spans="1:4">
      <c r="A1169" s="494" t="s">
        <v>4871</v>
      </c>
      <c r="B1169" s="481" t="s">
        <v>4872</v>
      </c>
      <c r="C1169" s="481" t="str">
        <f t="shared" si="18"/>
        <v>2</v>
      </c>
      <c r="D1169" s="481">
        <v>3</v>
      </c>
    </row>
    <row r="1170" spans="1:4">
      <c r="A1170" s="494" t="s">
        <v>4873</v>
      </c>
      <c r="B1170" s="481" t="s">
        <v>4874</v>
      </c>
      <c r="C1170" s="481" t="str">
        <f t="shared" si="18"/>
        <v>2</v>
      </c>
      <c r="D1170" s="481">
        <v>3</v>
      </c>
    </row>
    <row r="1171" spans="1:4">
      <c r="A1171" s="494" t="s">
        <v>4875</v>
      </c>
      <c r="B1171" s="481" t="s">
        <v>4876</v>
      </c>
      <c r="C1171" s="481" t="str">
        <f t="shared" si="18"/>
        <v>2</v>
      </c>
      <c r="D1171" s="481">
        <v>3</v>
      </c>
    </row>
    <row r="1172" spans="1:4">
      <c r="A1172" s="494" t="s">
        <v>4877</v>
      </c>
      <c r="B1172" s="481" t="s">
        <v>4878</v>
      </c>
      <c r="C1172" s="481" t="str">
        <f t="shared" si="18"/>
        <v>2</v>
      </c>
      <c r="D1172" s="481">
        <v>3</v>
      </c>
    </row>
    <row r="1173" spans="1:4">
      <c r="A1173" s="494" t="s">
        <v>4879</v>
      </c>
      <c r="B1173" s="481" t="s">
        <v>4880</v>
      </c>
      <c r="C1173" s="481" t="str">
        <f t="shared" si="18"/>
        <v>2</v>
      </c>
      <c r="D1173" s="481">
        <v>3</v>
      </c>
    </row>
    <row r="1174" spans="1:4">
      <c r="A1174" s="494" t="s">
        <v>4881</v>
      </c>
      <c r="B1174" s="481" t="s">
        <v>4882</v>
      </c>
      <c r="C1174" s="481" t="str">
        <f t="shared" si="18"/>
        <v>2</v>
      </c>
      <c r="D1174" s="481">
        <v>3</v>
      </c>
    </row>
    <row r="1175" spans="1:4">
      <c r="A1175" s="494" t="s">
        <v>4883</v>
      </c>
      <c r="B1175" s="481" t="s">
        <v>4884</v>
      </c>
      <c r="C1175" s="481" t="str">
        <f t="shared" si="18"/>
        <v>2</v>
      </c>
      <c r="D1175" s="481">
        <v>3</v>
      </c>
    </row>
    <row r="1176" spans="1:4">
      <c r="A1176" s="494" t="s">
        <v>4885</v>
      </c>
      <c r="B1176" s="481" t="s">
        <v>4886</v>
      </c>
      <c r="C1176" s="481" t="str">
        <f t="shared" si="18"/>
        <v>2</v>
      </c>
      <c r="D1176" s="481">
        <v>3</v>
      </c>
    </row>
    <row r="1177" spans="1:4">
      <c r="A1177" s="494" t="s">
        <v>4887</v>
      </c>
      <c r="B1177" s="481" t="s">
        <v>4888</v>
      </c>
      <c r="C1177" s="481" t="str">
        <f t="shared" si="18"/>
        <v>3</v>
      </c>
      <c r="D1177" s="481">
        <v>3</v>
      </c>
    </row>
    <row r="1178" spans="1:4">
      <c r="A1178" s="494" t="s">
        <v>4889</v>
      </c>
      <c r="B1178" s="481" t="s">
        <v>4890</v>
      </c>
      <c r="C1178" s="481" t="str">
        <f t="shared" si="18"/>
        <v>3</v>
      </c>
      <c r="D1178" s="481">
        <v>3</v>
      </c>
    </row>
    <row r="1179" spans="1:4">
      <c r="A1179" s="494" t="s">
        <v>4891</v>
      </c>
      <c r="B1179" s="481" t="s">
        <v>4892</v>
      </c>
      <c r="C1179" s="481" t="str">
        <f t="shared" si="18"/>
        <v>3</v>
      </c>
      <c r="D1179" s="481">
        <v>3</v>
      </c>
    </row>
    <row r="1180" spans="1:4">
      <c r="A1180" s="494" t="s">
        <v>4893</v>
      </c>
      <c r="B1180" s="481" t="s">
        <v>4894</v>
      </c>
      <c r="C1180" s="481" t="str">
        <f t="shared" si="18"/>
        <v>3</v>
      </c>
      <c r="D1180" s="481">
        <v>3</v>
      </c>
    </row>
    <row r="1181" spans="1:4">
      <c r="A1181" s="494" t="s">
        <v>4895</v>
      </c>
      <c r="B1181" s="481" t="s">
        <v>4896</v>
      </c>
      <c r="C1181" s="481" t="str">
        <f t="shared" si="18"/>
        <v>3</v>
      </c>
      <c r="D1181" s="481">
        <v>3</v>
      </c>
    </row>
    <row r="1182" spans="1:4">
      <c r="A1182" s="494" t="s">
        <v>4897</v>
      </c>
      <c r="B1182" s="481" t="s">
        <v>4898</v>
      </c>
      <c r="C1182" s="481" t="str">
        <f t="shared" si="18"/>
        <v>3</v>
      </c>
      <c r="D1182" s="481">
        <v>3</v>
      </c>
    </row>
    <row r="1183" spans="1:4">
      <c r="A1183" s="494" t="s">
        <v>4899</v>
      </c>
      <c r="B1183" s="481" t="s">
        <v>4900</v>
      </c>
      <c r="C1183" s="481" t="str">
        <f t="shared" si="18"/>
        <v>3</v>
      </c>
      <c r="D1183" s="481">
        <v>3</v>
      </c>
    </row>
    <row r="1184" spans="1:4">
      <c r="A1184" s="494" t="s">
        <v>4901</v>
      </c>
      <c r="B1184" s="481" t="s">
        <v>4902</v>
      </c>
      <c r="C1184" s="481" t="str">
        <f t="shared" si="18"/>
        <v>3</v>
      </c>
      <c r="D1184" s="481">
        <v>3</v>
      </c>
    </row>
    <row r="1185" spans="1:4">
      <c r="A1185" s="494" t="s">
        <v>4903</v>
      </c>
      <c r="B1185" s="481" t="s">
        <v>4904</v>
      </c>
      <c r="C1185" s="481" t="str">
        <f t="shared" si="18"/>
        <v>5</v>
      </c>
      <c r="D1185" s="481">
        <v>4</v>
      </c>
    </row>
    <row r="1186" spans="1:4">
      <c r="A1186" s="494" t="s">
        <v>4905</v>
      </c>
      <c r="B1186" s="481" t="s">
        <v>4906</v>
      </c>
      <c r="C1186" s="481" t="str">
        <f t="shared" si="18"/>
        <v>7</v>
      </c>
      <c r="D1186" s="481">
        <v>4</v>
      </c>
    </row>
    <row r="1187" spans="1:4">
      <c r="A1187" s="494" t="s">
        <v>4907</v>
      </c>
      <c r="B1187" s="481" t="s">
        <v>4908</v>
      </c>
      <c r="C1187" s="481" t="str">
        <f t="shared" si="18"/>
        <v>1</v>
      </c>
      <c r="D1187" s="481">
        <v>1</v>
      </c>
    </row>
    <row r="1188" spans="1:4">
      <c r="A1188" s="494" t="s">
        <v>4909</v>
      </c>
      <c r="B1188" s="481" t="s">
        <v>4910</v>
      </c>
      <c r="C1188" s="481" t="str">
        <f t="shared" si="18"/>
        <v>2</v>
      </c>
      <c r="D1188" s="481">
        <v>2</v>
      </c>
    </row>
    <row r="1189" spans="1:4">
      <c r="A1189" s="494" t="s">
        <v>4911</v>
      </c>
      <c r="B1189" s="481" t="s">
        <v>4912</v>
      </c>
      <c r="C1189" s="481" t="str">
        <f t="shared" si="18"/>
        <v>2</v>
      </c>
      <c r="D1189" s="481">
        <v>2</v>
      </c>
    </row>
    <row r="1190" spans="1:4">
      <c r="A1190" s="494" t="s">
        <v>4913</v>
      </c>
      <c r="B1190" s="481" t="s">
        <v>4914</v>
      </c>
      <c r="C1190" s="481" t="str">
        <f t="shared" si="18"/>
        <v>2</v>
      </c>
      <c r="D1190" s="481">
        <v>3</v>
      </c>
    </row>
    <row r="1191" spans="1:4">
      <c r="A1191" s="494" t="s">
        <v>4915</v>
      </c>
      <c r="B1191" s="481" t="s">
        <v>4916</v>
      </c>
      <c r="C1191" s="481" t="str">
        <f t="shared" si="18"/>
        <v>2</v>
      </c>
      <c r="D1191" s="481">
        <v>3</v>
      </c>
    </row>
    <row r="1192" spans="1:4">
      <c r="A1192" s="494" t="s">
        <v>4917</v>
      </c>
      <c r="B1192" s="481" t="s">
        <v>4918</v>
      </c>
      <c r="C1192" s="481" t="str">
        <f t="shared" si="18"/>
        <v>2</v>
      </c>
      <c r="D1192" s="481">
        <v>3</v>
      </c>
    </row>
    <row r="1193" spans="1:4">
      <c r="A1193" s="494" t="s">
        <v>4919</v>
      </c>
      <c r="B1193" s="481" t="s">
        <v>4920</v>
      </c>
      <c r="C1193" s="481" t="str">
        <f t="shared" si="18"/>
        <v>2</v>
      </c>
      <c r="D1193" s="481">
        <v>3</v>
      </c>
    </row>
    <row r="1194" spans="1:4">
      <c r="A1194" s="494" t="s">
        <v>4921</v>
      </c>
      <c r="B1194" s="481" t="s">
        <v>4922</v>
      </c>
      <c r="C1194" s="481" t="str">
        <f t="shared" si="18"/>
        <v>2</v>
      </c>
      <c r="D1194" s="481">
        <v>3</v>
      </c>
    </row>
    <row r="1195" spans="1:4">
      <c r="A1195" s="494" t="s">
        <v>4923</v>
      </c>
      <c r="B1195" s="481" t="s">
        <v>4924</v>
      </c>
      <c r="C1195" s="481" t="str">
        <f t="shared" si="18"/>
        <v>2</v>
      </c>
      <c r="D1195" s="481">
        <v>3</v>
      </c>
    </row>
    <row r="1196" spans="1:4">
      <c r="A1196" s="494" t="s">
        <v>4925</v>
      </c>
      <c r="B1196" s="481" t="s">
        <v>4926</v>
      </c>
      <c r="C1196" s="481" t="str">
        <f t="shared" si="18"/>
        <v>2</v>
      </c>
      <c r="D1196" s="481">
        <v>3</v>
      </c>
    </row>
    <row r="1197" spans="1:4">
      <c r="A1197" s="494" t="s">
        <v>4927</v>
      </c>
      <c r="B1197" s="481" t="s">
        <v>4928</v>
      </c>
      <c r="C1197" s="481" t="str">
        <f t="shared" si="18"/>
        <v>2</v>
      </c>
      <c r="D1197" s="481">
        <v>3</v>
      </c>
    </row>
    <row r="1198" spans="1:4">
      <c r="A1198" s="494" t="s">
        <v>4929</v>
      </c>
      <c r="B1198" s="481" t="s">
        <v>4930</v>
      </c>
      <c r="C1198" s="481" t="str">
        <f t="shared" si="18"/>
        <v>2</v>
      </c>
      <c r="D1198" s="481">
        <v>3</v>
      </c>
    </row>
    <row r="1199" spans="1:4">
      <c r="A1199" s="494" t="s">
        <v>4931</v>
      </c>
      <c r="B1199" s="481" t="s">
        <v>4932</v>
      </c>
      <c r="C1199" s="481" t="str">
        <f t="shared" si="18"/>
        <v>2</v>
      </c>
      <c r="D1199" s="481">
        <v>3</v>
      </c>
    </row>
    <row r="1200" spans="1:4">
      <c r="A1200" s="494" t="s">
        <v>4933</v>
      </c>
      <c r="B1200" s="481" t="s">
        <v>4934</v>
      </c>
      <c r="C1200" s="481" t="str">
        <f t="shared" si="18"/>
        <v>2</v>
      </c>
      <c r="D1200" s="481">
        <v>3</v>
      </c>
    </row>
    <row r="1201" spans="1:4">
      <c r="A1201" s="494" t="s">
        <v>4935</v>
      </c>
      <c r="B1201" s="481" t="s">
        <v>4936</v>
      </c>
      <c r="C1201" s="481" t="str">
        <f t="shared" si="18"/>
        <v>2</v>
      </c>
      <c r="D1201" s="481">
        <v>3</v>
      </c>
    </row>
    <row r="1202" spans="1:4">
      <c r="A1202" s="494" t="s">
        <v>4937</v>
      </c>
      <c r="B1202" s="481" t="s">
        <v>4938</v>
      </c>
      <c r="C1202" s="481" t="str">
        <f t="shared" si="18"/>
        <v>2</v>
      </c>
      <c r="D1202" s="481">
        <v>3</v>
      </c>
    </row>
    <row r="1203" spans="1:4">
      <c r="A1203" s="494" t="s">
        <v>4939</v>
      </c>
      <c r="B1203" s="481" t="s">
        <v>4940</v>
      </c>
      <c r="C1203" s="481" t="str">
        <f t="shared" si="18"/>
        <v>2</v>
      </c>
      <c r="D1203" s="481">
        <v>3</v>
      </c>
    </row>
    <row r="1204" spans="1:4">
      <c r="A1204" s="494" t="s">
        <v>4941</v>
      </c>
      <c r="B1204" s="481" t="s">
        <v>4942</v>
      </c>
      <c r="C1204" s="481" t="str">
        <f t="shared" si="18"/>
        <v>2</v>
      </c>
      <c r="D1204" s="481">
        <v>3</v>
      </c>
    </row>
    <row r="1205" spans="1:4">
      <c r="A1205" s="494" t="s">
        <v>4943</v>
      </c>
      <c r="B1205" s="481" t="s">
        <v>4944</v>
      </c>
      <c r="C1205" s="481" t="str">
        <f t="shared" si="18"/>
        <v>2</v>
      </c>
      <c r="D1205" s="481">
        <v>3</v>
      </c>
    </row>
    <row r="1206" spans="1:4">
      <c r="A1206" s="494" t="s">
        <v>4945</v>
      </c>
      <c r="B1206" s="481" t="s">
        <v>4946</v>
      </c>
      <c r="C1206" s="481" t="str">
        <f t="shared" si="18"/>
        <v>2</v>
      </c>
      <c r="D1206" s="481">
        <v>3</v>
      </c>
    </row>
    <row r="1207" spans="1:4">
      <c r="A1207" s="494" t="s">
        <v>4947</v>
      </c>
      <c r="B1207" s="481" t="s">
        <v>4948</v>
      </c>
      <c r="C1207" s="481" t="str">
        <f t="shared" si="18"/>
        <v>2</v>
      </c>
      <c r="D1207" s="481">
        <v>3</v>
      </c>
    </row>
    <row r="1208" spans="1:4">
      <c r="A1208" s="494" t="s">
        <v>4949</v>
      </c>
      <c r="B1208" s="481" t="s">
        <v>4950</v>
      </c>
      <c r="C1208" s="481" t="str">
        <f t="shared" si="18"/>
        <v>2</v>
      </c>
      <c r="D1208" s="481">
        <v>3</v>
      </c>
    </row>
    <row r="1209" spans="1:4">
      <c r="A1209" s="494" t="s">
        <v>4951</v>
      </c>
      <c r="B1209" s="481" t="s">
        <v>4952</v>
      </c>
      <c r="C1209" s="481" t="str">
        <f t="shared" si="18"/>
        <v>2</v>
      </c>
      <c r="D1209" s="481">
        <v>3</v>
      </c>
    </row>
    <row r="1210" spans="1:4">
      <c r="A1210" s="494" t="s">
        <v>4953</v>
      </c>
      <c r="B1210" s="481" t="s">
        <v>4954</v>
      </c>
      <c r="C1210" s="481" t="str">
        <f t="shared" si="18"/>
        <v>2</v>
      </c>
      <c r="D1210" s="481">
        <v>3</v>
      </c>
    </row>
    <row r="1211" spans="1:4">
      <c r="A1211" s="494" t="s">
        <v>4955</v>
      </c>
      <c r="B1211" s="481" t="s">
        <v>4956</v>
      </c>
      <c r="C1211" s="481" t="str">
        <f t="shared" si="18"/>
        <v>2</v>
      </c>
      <c r="D1211" s="481">
        <v>3</v>
      </c>
    </row>
    <row r="1212" spans="1:4">
      <c r="A1212" s="494" t="s">
        <v>4957</v>
      </c>
      <c r="B1212" s="481" t="s">
        <v>4958</v>
      </c>
      <c r="C1212" s="481" t="str">
        <f t="shared" si="18"/>
        <v>2</v>
      </c>
      <c r="D1212" s="481">
        <v>3</v>
      </c>
    </row>
    <row r="1213" spans="1:4">
      <c r="A1213" s="494" t="s">
        <v>4959</v>
      </c>
      <c r="B1213" s="481" t="s">
        <v>4960</v>
      </c>
      <c r="C1213" s="481" t="str">
        <f t="shared" si="18"/>
        <v>2</v>
      </c>
      <c r="D1213" s="481">
        <v>3</v>
      </c>
    </row>
    <row r="1214" spans="1:4">
      <c r="A1214" s="494" t="s">
        <v>4961</v>
      </c>
      <c r="B1214" s="481" t="s">
        <v>4962</v>
      </c>
      <c r="C1214" s="481" t="str">
        <f t="shared" si="18"/>
        <v>2</v>
      </c>
      <c r="D1214" s="481">
        <v>3</v>
      </c>
    </row>
    <row r="1215" spans="1:4">
      <c r="A1215" s="494" t="s">
        <v>4963</v>
      </c>
      <c r="B1215" s="481" t="s">
        <v>4964</v>
      </c>
      <c r="C1215" s="481" t="str">
        <f t="shared" si="18"/>
        <v>2</v>
      </c>
      <c r="D1215" s="481">
        <v>3</v>
      </c>
    </row>
    <row r="1216" spans="1:4">
      <c r="A1216" s="494" t="s">
        <v>4965</v>
      </c>
      <c r="B1216" s="481" t="s">
        <v>4966</v>
      </c>
      <c r="C1216" s="481" t="str">
        <f t="shared" si="18"/>
        <v>2</v>
      </c>
      <c r="D1216" s="481">
        <v>3</v>
      </c>
    </row>
    <row r="1217" spans="1:4">
      <c r="A1217" s="494" t="s">
        <v>4967</v>
      </c>
      <c r="B1217" s="481" t="s">
        <v>4968</v>
      </c>
      <c r="C1217" s="481" t="str">
        <f t="shared" si="18"/>
        <v>2</v>
      </c>
      <c r="D1217" s="481">
        <v>3</v>
      </c>
    </row>
    <row r="1218" spans="1:4">
      <c r="A1218" s="494" t="s">
        <v>4969</v>
      </c>
      <c r="B1218" s="481" t="s">
        <v>4970</v>
      </c>
      <c r="C1218" s="481" t="str">
        <f t="shared" si="18"/>
        <v>2</v>
      </c>
      <c r="D1218" s="481">
        <v>3</v>
      </c>
    </row>
    <row r="1219" spans="1:4">
      <c r="A1219" s="494" t="s">
        <v>4971</v>
      </c>
      <c r="B1219" s="481" t="s">
        <v>4972</v>
      </c>
      <c r="C1219" s="481" t="str">
        <f t="shared" si="18"/>
        <v>2</v>
      </c>
      <c r="D1219" s="481">
        <v>3</v>
      </c>
    </row>
    <row r="1220" spans="1:4">
      <c r="A1220" s="494" t="s">
        <v>4973</v>
      </c>
      <c r="B1220" s="481" t="s">
        <v>4974</v>
      </c>
      <c r="C1220" s="481" t="str">
        <f t="shared" ref="C1220:C1283" si="19">MID(A1220,3,1)</f>
        <v>2</v>
      </c>
      <c r="D1220" s="481">
        <v>3</v>
      </c>
    </row>
    <row r="1221" spans="1:4">
      <c r="A1221" s="494" t="s">
        <v>4975</v>
      </c>
      <c r="B1221" s="481" t="s">
        <v>4976</v>
      </c>
      <c r="C1221" s="481" t="str">
        <f t="shared" si="19"/>
        <v>3</v>
      </c>
      <c r="D1221" s="481">
        <v>3</v>
      </c>
    </row>
    <row r="1222" spans="1:4">
      <c r="A1222" s="494" t="s">
        <v>4977</v>
      </c>
      <c r="B1222" s="481" t="s">
        <v>4978</v>
      </c>
      <c r="C1222" s="481" t="str">
        <f t="shared" si="19"/>
        <v>3</v>
      </c>
      <c r="D1222" s="481">
        <v>3</v>
      </c>
    </row>
    <row r="1223" spans="1:4">
      <c r="A1223" s="494" t="s">
        <v>4979</v>
      </c>
      <c r="B1223" s="481" t="s">
        <v>4980</v>
      </c>
      <c r="C1223" s="481" t="str">
        <f t="shared" si="19"/>
        <v>3</v>
      </c>
      <c r="D1223" s="481">
        <v>3</v>
      </c>
    </row>
    <row r="1224" spans="1:4">
      <c r="A1224" s="494" t="s">
        <v>4981</v>
      </c>
      <c r="B1224" s="481" t="s">
        <v>4982</v>
      </c>
      <c r="C1224" s="481" t="str">
        <f t="shared" si="19"/>
        <v>3</v>
      </c>
      <c r="D1224" s="481">
        <v>3</v>
      </c>
    </row>
    <row r="1225" spans="1:4">
      <c r="A1225" s="494" t="s">
        <v>4983</v>
      </c>
      <c r="B1225" s="481" t="s">
        <v>4984</v>
      </c>
      <c r="C1225" s="481" t="str">
        <f t="shared" si="19"/>
        <v>3</v>
      </c>
      <c r="D1225" s="481">
        <v>3</v>
      </c>
    </row>
    <row r="1226" spans="1:4">
      <c r="A1226" s="494" t="s">
        <v>4985</v>
      </c>
      <c r="B1226" s="481" t="s">
        <v>4986</v>
      </c>
      <c r="C1226" s="481" t="str">
        <f t="shared" si="19"/>
        <v>3</v>
      </c>
      <c r="D1226" s="481">
        <v>3</v>
      </c>
    </row>
    <row r="1227" spans="1:4">
      <c r="A1227" s="494" t="s">
        <v>4987</v>
      </c>
      <c r="B1227" s="481" t="s">
        <v>4988</v>
      </c>
      <c r="C1227" s="481" t="str">
        <f t="shared" si="19"/>
        <v>3</v>
      </c>
      <c r="D1227" s="481">
        <v>3</v>
      </c>
    </row>
    <row r="1228" spans="1:4">
      <c r="A1228" s="494" t="s">
        <v>4989</v>
      </c>
      <c r="B1228" s="481" t="s">
        <v>4990</v>
      </c>
      <c r="C1228" s="481" t="str">
        <f t="shared" si="19"/>
        <v>3</v>
      </c>
      <c r="D1228" s="481">
        <v>3</v>
      </c>
    </row>
    <row r="1229" spans="1:4">
      <c r="A1229" s="494" t="s">
        <v>4991</v>
      </c>
      <c r="B1229" s="481" t="s">
        <v>4992</v>
      </c>
      <c r="C1229" s="481" t="str">
        <f t="shared" si="19"/>
        <v>3</v>
      </c>
      <c r="D1229" s="481">
        <v>3</v>
      </c>
    </row>
    <row r="1230" spans="1:4">
      <c r="A1230" s="494" t="s">
        <v>4993</v>
      </c>
      <c r="B1230" s="481" t="s">
        <v>4994</v>
      </c>
      <c r="C1230" s="481" t="str">
        <f t="shared" si="19"/>
        <v>4</v>
      </c>
      <c r="D1230" s="481">
        <v>3</v>
      </c>
    </row>
    <row r="1231" spans="1:4">
      <c r="A1231" s="494" t="s">
        <v>4995</v>
      </c>
      <c r="B1231" s="481" t="s">
        <v>4996</v>
      </c>
      <c r="C1231" s="481" t="str">
        <f t="shared" si="19"/>
        <v>5</v>
      </c>
      <c r="D1231" s="481">
        <v>4</v>
      </c>
    </row>
    <row r="1232" spans="1:4">
      <c r="A1232" s="494" t="s">
        <v>4997</v>
      </c>
      <c r="B1232" s="481" t="s">
        <v>4998</v>
      </c>
      <c r="C1232" s="481" t="str">
        <f t="shared" si="19"/>
        <v>1</v>
      </c>
      <c r="D1232" s="481">
        <v>1</v>
      </c>
    </row>
    <row r="1233" spans="1:4">
      <c r="A1233" s="494" t="s">
        <v>4999</v>
      </c>
      <c r="B1233" s="481" t="s">
        <v>5000</v>
      </c>
      <c r="C1233" s="481" t="str">
        <f t="shared" si="19"/>
        <v>2</v>
      </c>
      <c r="D1233" s="481">
        <v>2</v>
      </c>
    </row>
    <row r="1234" spans="1:4">
      <c r="A1234" s="494" t="s">
        <v>5001</v>
      </c>
      <c r="B1234" s="481" t="s">
        <v>5002</v>
      </c>
      <c r="C1234" s="481" t="str">
        <f t="shared" si="19"/>
        <v>2</v>
      </c>
      <c r="D1234" s="481">
        <v>3</v>
      </c>
    </row>
    <row r="1235" spans="1:4">
      <c r="A1235" s="494" t="s">
        <v>5003</v>
      </c>
      <c r="B1235" s="481" t="s">
        <v>5004</v>
      </c>
      <c r="C1235" s="481" t="str">
        <f t="shared" si="19"/>
        <v>2</v>
      </c>
      <c r="D1235" s="481">
        <v>3</v>
      </c>
    </row>
    <row r="1236" spans="1:4">
      <c r="A1236" s="494" t="s">
        <v>5005</v>
      </c>
      <c r="B1236" s="481" t="s">
        <v>5006</v>
      </c>
      <c r="C1236" s="481" t="str">
        <f t="shared" si="19"/>
        <v>2</v>
      </c>
      <c r="D1236" s="481">
        <v>3</v>
      </c>
    </row>
    <row r="1237" spans="1:4">
      <c r="A1237" s="494" t="s">
        <v>5007</v>
      </c>
      <c r="B1237" s="481" t="s">
        <v>5008</v>
      </c>
      <c r="C1237" s="481" t="str">
        <f t="shared" si="19"/>
        <v>2</v>
      </c>
      <c r="D1237" s="481">
        <v>3</v>
      </c>
    </row>
    <row r="1238" spans="1:4">
      <c r="A1238" s="494" t="s">
        <v>5009</v>
      </c>
      <c r="B1238" s="481" t="s">
        <v>5010</v>
      </c>
      <c r="C1238" s="481" t="str">
        <f t="shared" si="19"/>
        <v>2</v>
      </c>
      <c r="D1238" s="481">
        <v>3</v>
      </c>
    </row>
    <row r="1239" spans="1:4">
      <c r="A1239" s="494" t="s">
        <v>5011</v>
      </c>
      <c r="B1239" s="481" t="s">
        <v>5012</v>
      </c>
      <c r="C1239" s="481" t="str">
        <f t="shared" si="19"/>
        <v>2</v>
      </c>
      <c r="D1239" s="481">
        <v>3</v>
      </c>
    </row>
    <row r="1240" spans="1:4">
      <c r="A1240" s="494" t="s">
        <v>5013</v>
      </c>
      <c r="B1240" s="481" t="s">
        <v>5014</v>
      </c>
      <c r="C1240" s="481" t="str">
        <f t="shared" si="19"/>
        <v>2</v>
      </c>
      <c r="D1240" s="481">
        <v>3</v>
      </c>
    </row>
    <row r="1241" spans="1:4">
      <c r="A1241" s="494" t="s">
        <v>5015</v>
      </c>
      <c r="B1241" s="481" t="s">
        <v>5016</v>
      </c>
      <c r="C1241" s="481" t="str">
        <f t="shared" si="19"/>
        <v>2</v>
      </c>
      <c r="D1241" s="481">
        <v>3</v>
      </c>
    </row>
    <row r="1242" spans="1:4">
      <c r="A1242" s="494" t="s">
        <v>5017</v>
      </c>
      <c r="B1242" s="481" t="s">
        <v>5018</v>
      </c>
      <c r="C1242" s="481" t="str">
        <f t="shared" si="19"/>
        <v>2</v>
      </c>
      <c r="D1242" s="481">
        <v>3</v>
      </c>
    </row>
    <row r="1243" spans="1:4">
      <c r="A1243" s="494" t="s">
        <v>5019</v>
      </c>
      <c r="B1243" s="481" t="s">
        <v>5020</v>
      </c>
      <c r="C1243" s="481" t="str">
        <f t="shared" si="19"/>
        <v>2</v>
      </c>
      <c r="D1243" s="481">
        <v>3</v>
      </c>
    </row>
    <row r="1244" spans="1:4">
      <c r="A1244" s="494" t="s">
        <v>5021</v>
      </c>
      <c r="B1244" s="481" t="s">
        <v>5022</v>
      </c>
      <c r="C1244" s="481" t="str">
        <f t="shared" si="19"/>
        <v>2</v>
      </c>
      <c r="D1244" s="481">
        <v>3</v>
      </c>
    </row>
    <row r="1245" spans="1:4">
      <c r="A1245" s="494" t="s">
        <v>5023</v>
      </c>
      <c r="B1245" s="481" t="s">
        <v>5024</v>
      </c>
      <c r="C1245" s="481" t="str">
        <f t="shared" si="19"/>
        <v>2</v>
      </c>
      <c r="D1245" s="481">
        <v>3</v>
      </c>
    </row>
    <row r="1246" spans="1:4">
      <c r="A1246" s="494" t="s">
        <v>5025</v>
      </c>
      <c r="B1246" s="481" t="s">
        <v>5026</v>
      </c>
      <c r="C1246" s="481" t="str">
        <f t="shared" si="19"/>
        <v>2</v>
      </c>
      <c r="D1246" s="481">
        <v>3</v>
      </c>
    </row>
    <row r="1247" spans="1:4">
      <c r="A1247" s="494" t="s">
        <v>5027</v>
      </c>
      <c r="B1247" s="481" t="s">
        <v>5028</v>
      </c>
      <c r="C1247" s="481" t="str">
        <f t="shared" si="19"/>
        <v>2</v>
      </c>
      <c r="D1247" s="481">
        <v>3</v>
      </c>
    </row>
    <row r="1248" spans="1:4">
      <c r="A1248" s="494" t="s">
        <v>5029</v>
      </c>
      <c r="B1248" s="481" t="s">
        <v>5030</v>
      </c>
      <c r="C1248" s="481" t="str">
        <f t="shared" si="19"/>
        <v>2</v>
      </c>
      <c r="D1248" s="481">
        <v>3</v>
      </c>
    </row>
    <row r="1249" spans="1:4">
      <c r="A1249" s="494" t="s">
        <v>5031</v>
      </c>
      <c r="B1249" s="481" t="s">
        <v>5032</v>
      </c>
      <c r="C1249" s="481" t="str">
        <f t="shared" si="19"/>
        <v>2</v>
      </c>
      <c r="D1249" s="481">
        <v>3</v>
      </c>
    </row>
    <row r="1250" spans="1:4">
      <c r="A1250" s="494" t="s">
        <v>5033</v>
      </c>
      <c r="B1250" s="481" t="s">
        <v>5034</v>
      </c>
      <c r="C1250" s="481" t="str">
        <f t="shared" si="19"/>
        <v>2</v>
      </c>
      <c r="D1250" s="481">
        <v>3</v>
      </c>
    </row>
    <row r="1251" spans="1:4">
      <c r="A1251" s="494" t="s">
        <v>5035</v>
      </c>
      <c r="B1251" s="481" t="s">
        <v>5036</v>
      </c>
      <c r="C1251" s="481" t="str">
        <f t="shared" si="19"/>
        <v>2</v>
      </c>
      <c r="D1251" s="481">
        <v>3</v>
      </c>
    </row>
    <row r="1252" spans="1:4">
      <c r="A1252" s="494" t="s">
        <v>5037</v>
      </c>
      <c r="B1252" s="481" t="s">
        <v>5038</v>
      </c>
      <c r="C1252" s="481" t="str">
        <f t="shared" si="19"/>
        <v>2</v>
      </c>
      <c r="D1252" s="481">
        <v>3</v>
      </c>
    </row>
    <row r="1253" spans="1:4">
      <c r="A1253" s="494" t="s">
        <v>5039</v>
      </c>
      <c r="B1253" s="481" t="s">
        <v>5040</v>
      </c>
      <c r="C1253" s="481" t="str">
        <f t="shared" si="19"/>
        <v>2</v>
      </c>
      <c r="D1253" s="481">
        <v>3</v>
      </c>
    </row>
    <row r="1254" spans="1:4">
      <c r="A1254" s="494" t="s">
        <v>5041</v>
      </c>
      <c r="B1254" s="481" t="s">
        <v>5042</v>
      </c>
      <c r="C1254" s="481" t="str">
        <f t="shared" si="19"/>
        <v>2</v>
      </c>
      <c r="D1254" s="481">
        <v>3</v>
      </c>
    </row>
    <row r="1255" spans="1:4">
      <c r="A1255" s="494" t="s">
        <v>5043</v>
      </c>
      <c r="B1255" s="481" t="s">
        <v>5044</v>
      </c>
      <c r="C1255" s="481" t="str">
        <f t="shared" si="19"/>
        <v>2</v>
      </c>
      <c r="D1255" s="481">
        <v>3</v>
      </c>
    </row>
    <row r="1256" spans="1:4">
      <c r="A1256" s="494" t="s">
        <v>5045</v>
      </c>
      <c r="B1256" s="481" t="s">
        <v>5046</v>
      </c>
      <c r="C1256" s="481" t="str">
        <f t="shared" si="19"/>
        <v>2</v>
      </c>
      <c r="D1256" s="481">
        <v>3</v>
      </c>
    </row>
    <row r="1257" spans="1:4">
      <c r="A1257" s="494" t="s">
        <v>5047</v>
      </c>
      <c r="B1257" s="481" t="s">
        <v>5048</v>
      </c>
      <c r="C1257" s="481" t="str">
        <f t="shared" si="19"/>
        <v>2</v>
      </c>
      <c r="D1257" s="481">
        <v>3</v>
      </c>
    </row>
    <row r="1258" spans="1:4">
      <c r="A1258" s="494" t="s">
        <v>5049</v>
      </c>
      <c r="B1258" s="481" t="s">
        <v>5050</v>
      </c>
      <c r="C1258" s="481" t="str">
        <f t="shared" si="19"/>
        <v>2</v>
      </c>
      <c r="D1258" s="481">
        <v>3</v>
      </c>
    </row>
    <row r="1259" spans="1:4">
      <c r="A1259" s="494" t="s">
        <v>5051</v>
      </c>
      <c r="B1259" s="481" t="s">
        <v>5052</v>
      </c>
      <c r="C1259" s="481" t="str">
        <f t="shared" si="19"/>
        <v>2</v>
      </c>
      <c r="D1259" s="481">
        <v>3</v>
      </c>
    </row>
    <row r="1260" spans="1:4">
      <c r="A1260" s="494" t="s">
        <v>5053</v>
      </c>
      <c r="B1260" s="481" t="s">
        <v>5054</v>
      </c>
      <c r="C1260" s="481" t="str">
        <f t="shared" si="19"/>
        <v>2</v>
      </c>
      <c r="D1260" s="481">
        <v>3</v>
      </c>
    </row>
    <row r="1261" spans="1:4">
      <c r="A1261" s="494" t="s">
        <v>5055</v>
      </c>
      <c r="B1261" s="481" t="s">
        <v>5056</v>
      </c>
      <c r="C1261" s="481" t="str">
        <f t="shared" si="19"/>
        <v>2</v>
      </c>
      <c r="D1261" s="481">
        <v>3</v>
      </c>
    </row>
    <row r="1262" spans="1:4">
      <c r="A1262" s="494" t="s">
        <v>5057</v>
      </c>
      <c r="B1262" s="481" t="s">
        <v>5058</v>
      </c>
      <c r="C1262" s="481" t="str">
        <f t="shared" si="19"/>
        <v>3</v>
      </c>
      <c r="D1262" s="481">
        <v>3</v>
      </c>
    </row>
    <row r="1263" spans="1:4">
      <c r="A1263" s="494" t="s">
        <v>5059</v>
      </c>
      <c r="B1263" s="481" t="s">
        <v>5060</v>
      </c>
      <c r="C1263" s="481" t="str">
        <f t="shared" si="19"/>
        <v>3</v>
      </c>
      <c r="D1263" s="481">
        <v>3</v>
      </c>
    </row>
    <row r="1264" spans="1:4">
      <c r="A1264" s="494" t="s">
        <v>5061</v>
      </c>
      <c r="B1264" s="481" t="s">
        <v>5062</v>
      </c>
      <c r="C1264" s="481" t="str">
        <f t="shared" si="19"/>
        <v>3</v>
      </c>
      <c r="D1264" s="481">
        <v>3</v>
      </c>
    </row>
    <row r="1265" spans="1:4">
      <c r="A1265" s="494" t="s">
        <v>5063</v>
      </c>
      <c r="B1265" s="481" t="s">
        <v>5064</v>
      </c>
      <c r="C1265" s="481" t="str">
        <f t="shared" si="19"/>
        <v>3</v>
      </c>
      <c r="D1265" s="481">
        <v>3</v>
      </c>
    </row>
    <row r="1266" spans="1:4">
      <c r="A1266" s="494" t="s">
        <v>5065</v>
      </c>
      <c r="B1266" s="481" t="s">
        <v>5066</v>
      </c>
      <c r="C1266" s="481" t="str">
        <f t="shared" si="19"/>
        <v>3</v>
      </c>
      <c r="D1266" s="481">
        <v>3</v>
      </c>
    </row>
    <row r="1267" spans="1:4">
      <c r="A1267" s="494" t="s">
        <v>5067</v>
      </c>
      <c r="B1267" s="481" t="s">
        <v>5068</v>
      </c>
      <c r="C1267" s="481" t="str">
        <f t="shared" si="19"/>
        <v>3</v>
      </c>
      <c r="D1267" s="481">
        <v>3</v>
      </c>
    </row>
    <row r="1268" spans="1:4">
      <c r="A1268" s="494" t="s">
        <v>5069</v>
      </c>
      <c r="B1268" s="481" t="s">
        <v>5070</v>
      </c>
      <c r="C1268" s="481" t="str">
        <f t="shared" si="19"/>
        <v>3</v>
      </c>
      <c r="D1268" s="481">
        <v>3</v>
      </c>
    </row>
    <row r="1269" spans="1:4">
      <c r="A1269" s="494" t="s">
        <v>5071</v>
      </c>
      <c r="B1269" s="481" t="s">
        <v>4990</v>
      </c>
      <c r="C1269" s="481" t="str">
        <f t="shared" si="19"/>
        <v>3</v>
      </c>
      <c r="D1269" s="481">
        <v>3</v>
      </c>
    </row>
    <row r="1270" spans="1:4">
      <c r="A1270" s="494" t="s">
        <v>5072</v>
      </c>
      <c r="B1270" s="481" t="s">
        <v>5073</v>
      </c>
      <c r="C1270" s="481" t="str">
        <f t="shared" si="19"/>
        <v>3</v>
      </c>
      <c r="D1270" s="481">
        <v>3</v>
      </c>
    </row>
    <row r="1271" spans="1:4">
      <c r="A1271" s="494" t="s">
        <v>5074</v>
      </c>
      <c r="B1271" s="481" t="s">
        <v>5075</v>
      </c>
      <c r="C1271" s="481" t="str">
        <f t="shared" si="19"/>
        <v>3</v>
      </c>
      <c r="D1271" s="481">
        <v>3</v>
      </c>
    </row>
    <row r="1272" spans="1:4">
      <c r="A1272" s="494" t="s">
        <v>5076</v>
      </c>
      <c r="B1272" s="481" t="s">
        <v>5077</v>
      </c>
      <c r="C1272" s="481" t="str">
        <f t="shared" si="19"/>
        <v>3</v>
      </c>
      <c r="D1272" s="481">
        <v>3</v>
      </c>
    </row>
    <row r="1273" spans="1:4">
      <c r="A1273" s="494" t="s">
        <v>5078</v>
      </c>
      <c r="B1273" s="481" t="s">
        <v>5079</v>
      </c>
      <c r="C1273" s="481" t="str">
        <f t="shared" si="19"/>
        <v>3</v>
      </c>
      <c r="D1273" s="481">
        <v>3</v>
      </c>
    </row>
    <row r="1274" spans="1:4">
      <c r="A1274" s="494" t="s">
        <v>5080</v>
      </c>
      <c r="B1274" s="481" t="s">
        <v>5081</v>
      </c>
      <c r="C1274" s="481" t="str">
        <f t="shared" si="19"/>
        <v>5</v>
      </c>
      <c r="D1274" s="481">
        <v>4</v>
      </c>
    </row>
    <row r="1275" spans="1:4">
      <c r="A1275" s="494" t="s">
        <v>5082</v>
      </c>
      <c r="B1275" s="481" t="s">
        <v>5083</v>
      </c>
      <c r="C1275" s="481" t="str">
        <f t="shared" si="19"/>
        <v>5</v>
      </c>
      <c r="D1275" s="481">
        <v>4</v>
      </c>
    </row>
    <row r="1276" spans="1:4">
      <c r="A1276" s="494" t="s">
        <v>5084</v>
      </c>
      <c r="B1276" s="481" t="s">
        <v>5085</v>
      </c>
      <c r="C1276" s="481" t="str">
        <f t="shared" si="19"/>
        <v>5</v>
      </c>
      <c r="D1276" s="481">
        <v>4</v>
      </c>
    </row>
    <row r="1277" spans="1:4">
      <c r="A1277" s="494" t="s">
        <v>5086</v>
      </c>
      <c r="B1277" s="481" t="s">
        <v>5087</v>
      </c>
      <c r="C1277" s="481" t="str">
        <f t="shared" si="19"/>
        <v>1</v>
      </c>
      <c r="D1277" s="481">
        <v>1</v>
      </c>
    </row>
    <row r="1278" spans="1:4">
      <c r="A1278" s="494" t="s">
        <v>5088</v>
      </c>
      <c r="B1278" s="481" t="s">
        <v>5089</v>
      </c>
      <c r="C1278" s="481" t="str">
        <f t="shared" si="19"/>
        <v>2</v>
      </c>
      <c r="D1278" s="481">
        <v>3</v>
      </c>
    </row>
    <row r="1279" spans="1:4">
      <c r="A1279" s="494" t="s">
        <v>5090</v>
      </c>
      <c r="B1279" s="481" t="s">
        <v>5091</v>
      </c>
      <c r="C1279" s="481" t="str">
        <f t="shared" si="19"/>
        <v>2</v>
      </c>
      <c r="D1279" s="481">
        <v>3</v>
      </c>
    </row>
    <row r="1280" spans="1:4">
      <c r="A1280" s="494" t="s">
        <v>5092</v>
      </c>
      <c r="B1280" s="481" t="s">
        <v>5093</v>
      </c>
      <c r="C1280" s="481" t="str">
        <f t="shared" si="19"/>
        <v>2</v>
      </c>
      <c r="D1280" s="481">
        <v>3</v>
      </c>
    </row>
    <row r="1281" spans="1:4">
      <c r="A1281" s="494" t="s">
        <v>5094</v>
      </c>
      <c r="B1281" s="481" t="s">
        <v>5095</v>
      </c>
      <c r="C1281" s="481" t="str">
        <f t="shared" si="19"/>
        <v>2</v>
      </c>
      <c r="D1281" s="481">
        <v>3</v>
      </c>
    </row>
    <row r="1282" spans="1:4">
      <c r="A1282" s="494" t="s">
        <v>5096</v>
      </c>
      <c r="B1282" s="481" t="s">
        <v>5097</v>
      </c>
      <c r="C1282" s="481" t="str">
        <f t="shared" si="19"/>
        <v>2</v>
      </c>
      <c r="D1282" s="481">
        <v>3</v>
      </c>
    </row>
    <row r="1283" spans="1:4">
      <c r="A1283" s="494" t="s">
        <v>5098</v>
      </c>
      <c r="B1283" s="481" t="s">
        <v>5099</v>
      </c>
      <c r="C1283" s="481" t="str">
        <f t="shared" si="19"/>
        <v>2</v>
      </c>
      <c r="D1283" s="481">
        <v>3</v>
      </c>
    </row>
    <row r="1284" spans="1:4">
      <c r="A1284" s="494" t="s">
        <v>5100</v>
      </c>
      <c r="B1284" s="481" t="s">
        <v>5101</v>
      </c>
      <c r="C1284" s="481" t="str">
        <f t="shared" ref="C1284:C1347" si="20">MID(A1284,3,1)</f>
        <v>2</v>
      </c>
      <c r="D1284" s="481">
        <v>3</v>
      </c>
    </row>
    <row r="1285" spans="1:4">
      <c r="A1285" s="494" t="s">
        <v>5102</v>
      </c>
      <c r="B1285" s="481" t="s">
        <v>5103</v>
      </c>
      <c r="C1285" s="481" t="str">
        <f t="shared" si="20"/>
        <v>2</v>
      </c>
      <c r="D1285" s="481">
        <v>3</v>
      </c>
    </row>
    <row r="1286" spans="1:4">
      <c r="A1286" s="494" t="s">
        <v>5104</v>
      </c>
      <c r="B1286" s="481" t="s">
        <v>5105</v>
      </c>
      <c r="C1286" s="481" t="str">
        <f t="shared" si="20"/>
        <v>2</v>
      </c>
      <c r="D1286" s="481">
        <v>3</v>
      </c>
    </row>
    <row r="1287" spans="1:4">
      <c r="A1287" s="494" t="s">
        <v>5106</v>
      </c>
      <c r="B1287" s="481" t="s">
        <v>5107</v>
      </c>
      <c r="C1287" s="481" t="str">
        <f t="shared" si="20"/>
        <v>2</v>
      </c>
      <c r="D1287" s="481">
        <v>3</v>
      </c>
    </row>
    <row r="1288" spans="1:4">
      <c r="A1288" s="494" t="s">
        <v>5108</v>
      </c>
      <c r="B1288" s="481" t="s">
        <v>5109</v>
      </c>
      <c r="C1288" s="481" t="str">
        <f t="shared" si="20"/>
        <v>2</v>
      </c>
      <c r="D1288" s="481">
        <v>3</v>
      </c>
    </row>
    <row r="1289" spans="1:4">
      <c r="A1289" s="494" t="s">
        <v>5110</v>
      </c>
      <c r="B1289" s="481" t="s">
        <v>5111</v>
      </c>
      <c r="C1289" s="481" t="str">
        <f t="shared" si="20"/>
        <v>2</v>
      </c>
      <c r="D1289" s="481">
        <v>3</v>
      </c>
    </row>
    <row r="1290" spans="1:4">
      <c r="A1290" s="494" t="s">
        <v>5112</v>
      </c>
      <c r="B1290" s="481" t="s">
        <v>5113</v>
      </c>
      <c r="C1290" s="481" t="str">
        <f t="shared" si="20"/>
        <v>3</v>
      </c>
      <c r="D1290" s="481">
        <v>3</v>
      </c>
    </row>
    <row r="1291" spans="1:4">
      <c r="A1291" s="494" t="s">
        <v>5114</v>
      </c>
      <c r="B1291" s="481" t="s">
        <v>5115</v>
      </c>
      <c r="C1291" s="481" t="str">
        <f t="shared" si="20"/>
        <v>3</v>
      </c>
      <c r="D1291" s="481">
        <v>3</v>
      </c>
    </row>
    <row r="1292" spans="1:4">
      <c r="A1292" s="494" t="s">
        <v>5116</v>
      </c>
      <c r="B1292" s="481" t="s">
        <v>5117</v>
      </c>
      <c r="C1292" s="481" t="str">
        <f t="shared" si="20"/>
        <v>3</v>
      </c>
      <c r="D1292" s="481">
        <v>3</v>
      </c>
    </row>
    <row r="1293" spans="1:4">
      <c r="A1293" s="494" t="s">
        <v>5118</v>
      </c>
      <c r="B1293" s="481" t="s">
        <v>5119</v>
      </c>
      <c r="C1293" s="481" t="str">
        <f t="shared" si="20"/>
        <v>3</v>
      </c>
      <c r="D1293" s="481">
        <v>3</v>
      </c>
    </row>
    <row r="1294" spans="1:4">
      <c r="A1294" s="494" t="s">
        <v>5120</v>
      </c>
      <c r="B1294" s="481" t="s">
        <v>3278</v>
      </c>
      <c r="C1294" s="481" t="str">
        <f t="shared" si="20"/>
        <v>3</v>
      </c>
      <c r="D1294" s="481">
        <v>3</v>
      </c>
    </row>
    <row r="1295" spans="1:4">
      <c r="A1295" s="494" t="s">
        <v>5121</v>
      </c>
      <c r="B1295" s="481" t="s">
        <v>5122</v>
      </c>
      <c r="C1295" s="481" t="str">
        <f t="shared" si="20"/>
        <v>3</v>
      </c>
      <c r="D1295" s="481">
        <v>3</v>
      </c>
    </row>
    <row r="1296" spans="1:4">
      <c r="A1296" s="494" t="s">
        <v>5123</v>
      </c>
      <c r="B1296" s="481" t="s">
        <v>5124</v>
      </c>
      <c r="C1296" s="481" t="str">
        <f t="shared" si="20"/>
        <v>3</v>
      </c>
      <c r="D1296" s="481">
        <v>3</v>
      </c>
    </row>
    <row r="1297" spans="1:4">
      <c r="A1297" s="494" t="s">
        <v>5125</v>
      </c>
      <c r="B1297" s="481" t="s">
        <v>5126</v>
      </c>
      <c r="C1297" s="481" t="str">
        <f t="shared" si="20"/>
        <v>3</v>
      </c>
      <c r="D1297" s="481">
        <v>3</v>
      </c>
    </row>
    <row r="1298" spans="1:4">
      <c r="A1298" s="494" t="s">
        <v>5127</v>
      </c>
      <c r="B1298" s="481" t="s">
        <v>5128</v>
      </c>
      <c r="C1298" s="481" t="str">
        <f t="shared" si="20"/>
        <v>3</v>
      </c>
      <c r="D1298" s="481">
        <v>3</v>
      </c>
    </row>
    <row r="1299" spans="1:4">
      <c r="A1299" s="494" t="s">
        <v>5129</v>
      </c>
      <c r="B1299" s="481" t="s">
        <v>5130</v>
      </c>
      <c r="C1299" s="481" t="str">
        <f t="shared" si="20"/>
        <v>3</v>
      </c>
      <c r="D1299" s="481">
        <v>3</v>
      </c>
    </row>
    <row r="1300" spans="1:4">
      <c r="A1300" s="494" t="s">
        <v>5131</v>
      </c>
      <c r="B1300" s="481" t="s">
        <v>5132</v>
      </c>
      <c r="C1300" s="481" t="str">
        <f t="shared" si="20"/>
        <v>3</v>
      </c>
      <c r="D1300" s="481">
        <v>3</v>
      </c>
    </row>
    <row r="1301" spans="1:4">
      <c r="A1301" s="494" t="s">
        <v>5133</v>
      </c>
      <c r="B1301" s="481" t="s">
        <v>5134</v>
      </c>
      <c r="C1301" s="481" t="str">
        <f t="shared" si="20"/>
        <v>3</v>
      </c>
      <c r="D1301" s="481">
        <v>3</v>
      </c>
    </row>
    <row r="1302" spans="1:4">
      <c r="A1302" s="494" t="s">
        <v>5135</v>
      </c>
      <c r="B1302" s="481" t="s">
        <v>5136</v>
      </c>
      <c r="C1302" s="481" t="str">
        <f t="shared" si="20"/>
        <v>3</v>
      </c>
      <c r="D1302" s="481">
        <v>3</v>
      </c>
    </row>
    <row r="1303" spans="1:4">
      <c r="A1303" s="494" t="s">
        <v>5137</v>
      </c>
      <c r="B1303" s="481" t="s">
        <v>5138</v>
      </c>
      <c r="C1303" s="481" t="str">
        <f t="shared" si="20"/>
        <v>3</v>
      </c>
      <c r="D1303" s="481">
        <v>3</v>
      </c>
    </row>
    <row r="1304" spans="1:4">
      <c r="A1304" s="494" t="s">
        <v>5139</v>
      </c>
      <c r="B1304" s="481" t="s">
        <v>5140</v>
      </c>
      <c r="C1304" s="481" t="str">
        <f t="shared" si="20"/>
        <v>3</v>
      </c>
      <c r="D1304" s="481">
        <v>3</v>
      </c>
    </row>
    <row r="1305" spans="1:4">
      <c r="A1305" s="494" t="s">
        <v>5141</v>
      </c>
      <c r="B1305" s="481" t="s">
        <v>5142</v>
      </c>
      <c r="C1305" s="481" t="str">
        <f t="shared" si="20"/>
        <v>4</v>
      </c>
      <c r="D1305" s="481">
        <v>3</v>
      </c>
    </row>
    <row r="1306" spans="1:4">
      <c r="A1306" s="494" t="s">
        <v>5143</v>
      </c>
      <c r="B1306" s="481" t="s">
        <v>5144</v>
      </c>
      <c r="C1306" s="481" t="str">
        <f t="shared" si="20"/>
        <v>4</v>
      </c>
      <c r="D1306" s="481">
        <v>3</v>
      </c>
    </row>
    <row r="1307" spans="1:4">
      <c r="A1307" s="494" t="s">
        <v>5145</v>
      </c>
      <c r="B1307" s="481" t="s">
        <v>5146</v>
      </c>
      <c r="C1307" s="481" t="str">
        <f t="shared" si="20"/>
        <v>4</v>
      </c>
      <c r="D1307" s="481">
        <v>3</v>
      </c>
    </row>
    <row r="1308" spans="1:4">
      <c r="A1308" s="494" t="s">
        <v>5147</v>
      </c>
      <c r="B1308" s="481" t="s">
        <v>5148</v>
      </c>
      <c r="C1308" s="481" t="str">
        <f t="shared" si="20"/>
        <v>4</v>
      </c>
      <c r="D1308" s="481">
        <v>3</v>
      </c>
    </row>
    <row r="1309" spans="1:4">
      <c r="A1309" s="494" t="s">
        <v>5149</v>
      </c>
      <c r="B1309" s="481" t="s">
        <v>5150</v>
      </c>
      <c r="C1309" s="481" t="str">
        <f t="shared" si="20"/>
        <v>4</v>
      </c>
      <c r="D1309" s="481">
        <v>3</v>
      </c>
    </row>
    <row r="1310" spans="1:4">
      <c r="A1310" s="494" t="s">
        <v>5151</v>
      </c>
      <c r="B1310" s="481" t="s">
        <v>5152</v>
      </c>
      <c r="C1310" s="481" t="str">
        <f t="shared" si="20"/>
        <v>4</v>
      </c>
      <c r="D1310" s="481">
        <v>3</v>
      </c>
    </row>
    <row r="1311" spans="1:4">
      <c r="A1311" s="494" t="s">
        <v>5153</v>
      </c>
      <c r="B1311" s="481" t="s">
        <v>5154</v>
      </c>
      <c r="C1311" s="481" t="str">
        <f t="shared" si="20"/>
        <v>4</v>
      </c>
      <c r="D1311" s="481">
        <v>3</v>
      </c>
    </row>
    <row r="1312" spans="1:4">
      <c r="A1312" s="494" t="s">
        <v>5155</v>
      </c>
      <c r="B1312" s="481" t="s">
        <v>5156</v>
      </c>
      <c r="C1312" s="481" t="str">
        <f t="shared" si="20"/>
        <v>4</v>
      </c>
      <c r="D1312" s="481">
        <v>3</v>
      </c>
    </row>
    <row r="1313" spans="1:4">
      <c r="A1313" s="494" t="s">
        <v>5157</v>
      </c>
      <c r="B1313" s="481" t="s">
        <v>5158</v>
      </c>
      <c r="C1313" s="481" t="str">
        <f t="shared" si="20"/>
        <v>4</v>
      </c>
      <c r="D1313" s="481">
        <v>3</v>
      </c>
    </row>
    <row r="1314" spans="1:4">
      <c r="A1314" s="494" t="s">
        <v>5159</v>
      </c>
      <c r="B1314" s="481" t="s">
        <v>5160</v>
      </c>
      <c r="C1314" s="481" t="str">
        <f t="shared" si="20"/>
        <v>4</v>
      </c>
      <c r="D1314" s="481">
        <v>3</v>
      </c>
    </row>
    <row r="1315" spans="1:4">
      <c r="A1315" s="494" t="s">
        <v>5161</v>
      </c>
      <c r="B1315" s="481" t="s">
        <v>4398</v>
      </c>
      <c r="C1315" s="481" t="str">
        <f t="shared" si="20"/>
        <v>4</v>
      </c>
      <c r="D1315" s="481">
        <v>3</v>
      </c>
    </row>
    <row r="1316" spans="1:4">
      <c r="A1316" s="494" t="s">
        <v>5162</v>
      </c>
      <c r="B1316" s="481" t="s">
        <v>5163</v>
      </c>
      <c r="C1316" s="481" t="str">
        <f t="shared" si="20"/>
        <v>4</v>
      </c>
      <c r="D1316" s="481">
        <v>3</v>
      </c>
    </row>
    <row r="1317" spans="1:4">
      <c r="A1317" s="494" t="s">
        <v>5164</v>
      </c>
      <c r="B1317" s="481" t="s">
        <v>5165</v>
      </c>
      <c r="C1317" s="481" t="str">
        <f t="shared" si="20"/>
        <v>5</v>
      </c>
      <c r="D1317" s="481">
        <v>4</v>
      </c>
    </row>
    <row r="1318" spans="1:4">
      <c r="A1318" s="494" t="s">
        <v>5166</v>
      </c>
      <c r="B1318" s="481" t="s">
        <v>5167</v>
      </c>
      <c r="C1318" s="481" t="str">
        <f t="shared" si="20"/>
        <v>5</v>
      </c>
      <c r="D1318" s="481">
        <v>4</v>
      </c>
    </row>
    <row r="1319" spans="1:4">
      <c r="A1319" s="494" t="s">
        <v>5168</v>
      </c>
      <c r="B1319" s="481" t="s">
        <v>5169</v>
      </c>
      <c r="C1319" s="481" t="str">
        <f t="shared" si="20"/>
        <v>1</v>
      </c>
      <c r="D1319" s="481">
        <v>1</v>
      </c>
    </row>
    <row r="1320" spans="1:4">
      <c r="A1320" s="494" t="s">
        <v>5170</v>
      </c>
      <c r="B1320" s="481" t="s">
        <v>5171</v>
      </c>
      <c r="C1320" s="481" t="str">
        <f t="shared" si="20"/>
        <v>2</v>
      </c>
      <c r="D1320" s="481">
        <v>3</v>
      </c>
    </row>
    <row r="1321" spans="1:4">
      <c r="A1321" s="494" t="s">
        <v>5172</v>
      </c>
      <c r="B1321" s="481" t="s">
        <v>5173</v>
      </c>
      <c r="C1321" s="481" t="str">
        <f t="shared" si="20"/>
        <v>2</v>
      </c>
      <c r="D1321" s="481">
        <v>3</v>
      </c>
    </row>
    <row r="1322" spans="1:4">
      <c r="A1322" s="494" t="s">
        <v>5174</v>
      </c>
      <c r="B1322" s="481" t="s">
        <v>5175</v>
      </c>
      <c r="C1322" s="481" t="str">
        <f t="shared" si="20"/>
        <v>2</v>
      </c>
      <c r="D1322" s="481">
        <v>3</v>
      </c>
    </row>
    <row r="1323" spans="1:4">
      <c r="A1323" s="494" t="s">
        <v>5176</v>
      </c>
      <c r="B1323" s="481" t="s">
        <v>5177</v>
      </c>
      <c r="C1323" s="481" t="str">
        <f t="shared" si="20"/>
        <v>2</v>
      </c>
      <c r="D1323" s="481">
        <v>3</v>
      </c>
    </row>
    <row r="1324" spans="1:4">
      <c r="A1324" s="494" t="s">
        <v>5178</v>
      </c>
      <c r="B1324" s="481" t="s">
        <v>5179</v>
      </c>
      <c r="C1324" s="481" t="str">
        <f t="shared" si="20"/>
        <v>2</v>
      </c>
      <c r="D1324" s="481">
        <v>3</v>
      </c>
    </row>
    <row r="1325" spans="1:4">
      <c r="A1325" s="494" t="s">
        <v>5180</v>
      </c>
      <c r="B1325" s="481" t="s">
        <v>5181</v>
      </c>
      <c r="C1325" s="481" t="str">
        <f t="shared" si="20"/>
        <v>2</v>
      </c>
      <c r="D1325" s="481">
        <v>3</v>
      </c>
    </row>
    <row r="1326" spans="1:4">
      <c r="A1326" s="494" t="s">
        <v>5182</v>
      </c>
      <c r="B1326" s="481" t="s">
        <v>5183</v>
      </c>
      <c r="C1326" s="481" t="str">
        <f t="shared" si="20"/>
        <v>2</v>
      </c>
      <c r="D1326" s="481">
        <v>3</v>
      </c>
    </row>
    <row r="1327" spans="1:4">
      <c r="A1327" s="494" t="s">
        <v>5184</v>
      </c>
      <c r="B1327" s="481" t="s">
        <v>5185</v>
      </c>
      <c r="C1327" s="481" t="str">
        <f t="shared" si="20"/>
        <v>2</v>
      </c>
      <c r="D1327" s="481">
        <v>3</v>
      </c>
    </row>
    <row r="1328" spans="1:4">
      <c r="A1328" s="494" t="s">
        <v>5186</v>
      </c>
      <c r="B1328" s="481" t="s">
        <v>5187</v>
      </c>
      <c r="C1328" s="481" t="str">
        <f t="shared" si="20"/>
        <v>2</v>
      </c>
      <c r="D1328" s="481">
        <v>3</v>
      </c>
    </row>
    <row r="1329" spans="1:4">
      <c r="A1329" s="494" t="s">
        <v>5188</v>
      </c>
      <c r="B1329" s="481" t="s">
        <v>5189</v>
      </c>
      <c r="C1329" s="481" t="str">
        <f t="shared" si="20"/>
        <v>3</v>
      </c>
      <c r="D1329" s="481">
        <v>3</v>
      </c>
    </row>
    <row r="1330" spans="1:4">
      <c r="A1330" s="494" t="s">
        <v>5190</v>
      </c>
      <c r="B1330" s="481" t="s">
        <v>5191</v>
      </c>
      <c r="C1330" s="481" t="str">
        <f t="shared" si="20"/>
        <v>3</v>
      </c>
      <c r="D1330" s="481">
        <v>3</v>
      </c>
    </row>
    <row r="1331" spans="1:4">
      <c r="A1331" s="494" t="s">
        <v>5192</v>
      </c>
      <c r="B1331" s="481" t="s">
        <v>5193</v>
      </c>
      <c r="C1331" s="481" t="str">
        <f t="shared" si="20"/>
        <v>3</v>
      </c>
      <c r="D1331" s="481">
        <v>3</v>
      </c>
    </row>
    <row r="1332" spans="1:4">
      <c r="A1332" s="494" t="s">
        <v>5194</v>
      </c>
      <c r="B1332" s="481" t="s">
        <v>5195</v>
      </c>
      <c r="C1332" s="481" t="str">
        <f t="shared" si="20"/>
        <v>3</v>
      </c>
      <c r="D1332" s="481">
        <v>3</v>
      </c>
    </row>
    <row r="1333" spans="1:4">
      <c r="A1333" s="494" t="s">
        <v>5196</v>
      </c>
      <c r="B1333" s="481" t="s">
        <v>5197</v>
      </c>
      <c r="C1333" s="481" t="str">
        <f t="shared" si="20"/>
        <v>3</v>
      </c>
      <c r="D1333" s="481">
        <v>3</v>
      </c>
    </row>
    <row r="1334" spans="1:4">
      <c r="A1334" s="494" t="s">
        <v>5198</v>
      </c>
      <c r="B1334" s="481" t="s">
        <v>5199</v>
      </c>
      <c r="C1334" s="481" t="str">
        <f t="shared" si="20"/>
        <v>3</v>
      </c>
      <c r="D1334" s="481">
        <v>3</v>
      </c>
    </row>
    <row r="1335" spans="1:4">
      <c r="A1335" s="494" t="s">
        <v>5200</v>
      </c>
      <c r="B1335" s="481" t="s">
        <v>5201</v>
      </c>
      <c r="C1335" s="481" t="str">
        <f t="shared" si="20"/>
        <v>3</v>
      </c>
      <c r="D1335" s="481">
        <v>3</v>
      </c>
    </row>
    <row r="1336" spans="1:4">
      <c r="A1336" s="494" t="s">
        <v>5202</v>
      </c>
      <c r="B1336" s="481" t="s">
        <v>4244</v>
      </c>
      <c r="C1336" s="481" t="str">
        <f t="shared" si="20"/>
        <v>3</v>
      </c>
      <c r="D1336" s="481">
        <v>3</v>
      </c>
    </row>
    <row r="1337" spans="1:4">
      <c r="A1337" s="494" t="s">
        <v>5203</v>
      </c>
      <c r="B1337" s="481" t="s">
        <v>2820</v>
      </c>
      <c r="C1337" s="481" t="str">
        <f t="shared" si="20"/>
        <v>3</v>
      </c>
      <c r="D1337" s="481">
        <v>3</v>
      </c>
    </row>
    <row r="1338" spans="1:4">
      <c r="A1338" s="494" t="s">
        <v>5204</v>
      </c>
      <c r="B1338" s="481" t="s">
        <v>5205</v>
      </c>
      <c r="C1338" s="481" t="str">
        <f t="shared" si="20"/>
        <v>3</v>
      </c>
      <c r="D1338" s="481">
        <v>3</v>
      </c>
    </row>
    <row r="1339" spans="1:4">
      <c r="A1339" s="494" t="s">
        <v>5206</v>
      </c>
      <c r="B1339" s="481" t="s">
        <v>5207</v>
      </c>
      <c r="C1339" s="481" t="str">
        <f t="shared" si="20"/>
        <v>3</v>
      </c>
      <c r="D1339" s="481">
        <v>3</v>
      </c>
    </row>
    <row r="1340" spans="1:4">
      <c r="A1340" s="494" t="s">
        <v>5208</v>
      </c>
      <c r="B1340" s="481" t="s">
        <v>5209</v>
      </c>
      <c r="C1340" s="481" t="str">
        <f t="shared" si="20"/>
        <v>3</v>
      </c>
      <c r="D1340" s="481">
        <v>3</v>
      </c>
    </row>
    <row r="1341" spans="1:4">
      <c r="A1341" s="494" t="s">
        <v>5210</v>
      </c>
      <c r="B1341" s="481" t="s">
        <v>5211</v>
      </c>
      <c r="C1341" s="481" t="str">
        <f t="shared" si="20"/>
        <v>3</v>
      </c>
      <c r="D1341" s="481">
        <v>3</v>
      </c>
    </row>
    <row r="1342" spans="1:4">
      <c r="A1342" s="494" t="s">
        <v>5212</v>
      </c>
      <c r="B1342" s="481" t="s">
        <v>5213</v>
      </c>
      <c r="C1342" s="481" t="str">
        <f t="shared" si="20"/>
        <v>3</v>
      </c>
      <c r="D1342" s="481">
        <v>3</v>
      </c>
    </row>
    <row r="1343" spans="1:4">
      <c r="A1343" s="494" t="s">
        <v>5214</v>
      </c>
      <c r="B1343" s="481" t="s">
        <v>5215</v>
      </c>
      <c r="C1343" s="481" t="str">
        <f t="shared" si="20"/>
        <v>3</v>
      </c>
      <c r="D1343" s="481">
        <v>3</v>
      </c>
    </row>
    <row r="1344" spans="1:4">
      <c r="A1344" s="494" t="s">
        <v>5216</v>
      </c>
      <c r="B1344" s="481" t="s">
        <v>5217</v>
      </c>
      <c r="C1344" s="481" t="str">
        <f t="shared" si="20"/>
        <v>3</v>
      </c>
      <c r="D1344" s="481">
        <v>3</v>
      </c>
    </row>
    <row r="1345" spans="1:4">
      <c r="A1345" s="494" t="s">
        <v>5218</v>
      </c>
      <c r="B1345" s="481" t="s">
        <v>5219</v>
      </c>
      <c r="C1345" s="481" t="str">
        <f t="shared" si="20"/>
        <v>3</v>
      </c>
      <c r="D1345" s="481">
        <v>3</v>
      </c>
    </row>
    <row r="1346" spans="1:4">
      <c r="A1346" s="494" t="s">
        <v>5220</v>
      </c>
      <c r="B1346" s="481" t="s">
        <v>5221</v>
      </c>
      <c r="C1346" s="481" t="str">
        <f t="shared" si="20"/>
        <v>3</v>
      </c>
      <c r="D1346" s="481">
        <v>3</v>
      </c>
    </row>
    <row r="1347" spans="1:4">
      <c r="A1347" s="494" t="s">
        <v>5222</v>
      </c>
      <c r="B1347" s="481" t="s">
        <v>5223</v>
      </c>
      <c r="C1347" s="481" t="str">
        <f t="shared" si="20"/>
        <v>3</v>
      </c>
      <c r="D1347" s="481">
        <v>3</v>
      </c>
    </row>
    <row r="1348" spans="1:4">
      <c r="A1348" s="494" t="s">
        <v>5224</v>
      </c>
      <c r="B1348" s="481" t="s">
        <v>5225</v>
      </c>
      <c r="C1348" s="481" t="str">
        <f t="shared" ref="C1348:C1411" si="21">MID(A1348,3,1)</f>
        <v>3</v>
      </c>
      <c r="D1348" s="481">
        <v>3</v>
      </c>
    </row>
    <row r="1349" spans="1:4">
      <c r="A1349" s="494" t="s">
        <v>5226</v>
      </c>
      <c r="B1349" s="481" t="s">
        <v>5227</v>
      </c>
      <c r="C1349" s="481" t="str">
        <f t="shared" si="21"/>
        <v>4</v>
      </c>
      <c r="D1349" s="481">
        <v>3</v>
      </c>
    </row>
    <row r="1350" spans="1:4">
      <c r="A1350" s="494" t="s">
        <v>5228</v>
      </c>
      <c r="B1350" s="481" t="s">
        <v>5229</v>
      </c>
      <c r="C1350" s="481" t="str">
        <f t="shared" si="21"/>
        <v>5</v>
      </c>
      <c r="D1350" s="481">
        <v>4</v>
      </c>
    </row>
    <row r="1351" spans="1:4">
      <c r="A1351" s="494" t="s">
        <v>5230</v>
      </c>
      <c r="B1351" s="481" t="s">
        <v>5231</v>
      </c>
      <c r="C1351" s="481" t="str">
        <f t="shared" si="21"/>
        <v>1</v>
      </c>
      <c r="D1351" s="481">
        <v>1</v>
      </c>
    </row>
    <row r="1352" spans="1:4">
      <c r="A1352" s="494" t="s">
        <v>5232</v>
      </c>
      <c r="B1352" s="481" t="s">
        <v>5233</v>
      </c>
      <c r="C1352" s="481" t="str">
        <f t="shared" si="21"/>
        <v>2</v>
      </c>
      <c r="D1352" s="481">
        <v>3</v>
      </c>
    </row>
    <row r="1353" spans="1:4">
      <c r="A1353" s="494" t="s">
        <v>5234</v>
      </c>
      <c r="B1353" s="481" t="s">
        <v>5235</v>
      </c>
      <c r="C1353" s="481" t="str">
        <f t="shared" si="21"/>
        <v>2</v>
      </c>
      <c r="D1353" s="481">
        <v>3</v>
      </c>
    </row>
    <row r="1354" spans="1:4">
      <c r="A1354" s="494" t="s">
        <v>5236</v>
      </c>
      <c r="B1354" s="481" t="s">
        <v>5237</v>
      </c>
      <c r="C1354" s="481" t="str">
        <f t="shared" si="21"/>
        <v>2</v>
      </c>
      <c r="D1354" s="481">
        <v>3</v>
      </c>
    </row>
    <row r="1355" spans="1:4">
      <c r="A1355" s="494" t="s">
        <v>5238</v>
      </c>
      <c r="B1355" s="481" t="s">
        <v>5239</v>
      </c>
      <c r="C1355" s="481" t="str">
        <f t="shared" si="21"/>
        <v>2</v>
      </c>
      <c r="D1355" s="481">
        <v>3</v>
      </c>
    </row>
    <row r="1356" spans="1:4">
      <c r="A1356" s="494" t="s">
        <v>5240</v>
      </c>
      <c r="B1356" s="481" t="s">
        <v>5241</v>
      </c>
      <c r="C1356" s="481" t="str">
        <f t="shared" si="21"/>
        <v>3</v>
      </c>
      <c r="D1356" s="481">
        <v>3</v>
      </c>
    </row>
    <row r="1357" spans="1:4">
      <c r="A1357" s="494" t="s">
        <v>5242</v>
      </c>
      <c r="B1357" s="481" t="s">
        <v>5243</v>
      </c>
      <c r="C1357" s="481" t="str">
        <f t="shared" si="21"/>
        <v>3</v>
      </c>
      <c r="D1357" s="481">
        <v>3</v>
      </c>
    </row>
    <row r="1358" spans="1:4">
      <c r="A1358" s="494" t="s">
        <v>5244</v>
      </c>
      <c r="B1358" s="481" t="s">
        <v>5245</v>
      </c>
      <c r="C1358" s="481" t="str">
        <f t="shared" si="21"/>
        <v>3</v>
      </c>
      <c r="D1358" s="481">
        <v>3</v>
      </c>
    </row>
    <row r="1359" spans="1:4">
      <c r="A1359" s="494" t="s">
        <v>5246</v>
      </c>
      <c r="B1359" s="481" t="s">
        <v>5247</v>
      </c>
      <c r="C1359" s="481" t="str">
        <f t="shared" si="21"/>
        <v>3</v>
      </c>
      <c r="D1359" s="481">
        <v>3</v>
      </c>
    </row>
    <row r="1360" spans="1:4">
      <c r="A1360" s="494" t="s">
        <v>5248</v>
      </c>
      <c r="B1360" s="481" t="s">
        <v>5249</v>
      </c>
      <c r="C1360" s="481" t="str">
        <f t="shared" si="21"/>
        <v>3</v>
      </c>
      <c r="D1360" s="481">
        <v>3</v>
      </c>
    </row>
    <row r="1361" spans="1:4">
      <c r="A1361" s="494" t="s">
        <v>5250</v>
      </c>
      <c r="B1361" s="481" t="s">
        <v>5251</v>
      </c>
      <c r="C1361" s="481" t="str">
        <f t="shared" si="21"/>
        <v>3</v>
      </c>
      <c r="D1361" s="481">
        <v>3</v>
      </c>
    </row>
    <row r="1362" spans="1:4">
      <c r="A1362" s="494" t="s">
        <v>5252</v>
      </c>
      <c r="B1362" s="481" t="s">
        <v>5253</v>
      </c>
      <c r="C1362" s="481" t="str">
        <f t="shared" si="21"/>
        <v>3</v>
      </c>
      <c r="D1362" s="481">
        <v>3</v>
      </c>
    </row>
    <row r="1363" spans="1:4">
      <c r="A1363" s="494" t="s">
        <v>5254</v>
      </c>
      <c r="B1363" s="481" t="s">
        <v>5255</v>
      </c>
      <c r="C1363" s="481" t="str">
        <f t="shared" si="21"/>
        <v>3</v>
      </c>
      <c r="D1363" s="481">
        <v>3</v>
      </c>
    </row>
    <row r="1364" spans="1:4">
      <c r="A1364" s="494" t="s">
        <v>5256</v>
      </c>
      <c r="B1364" s="481" t="s">
        <v>5257</v>
      </c>
      <c r="C1364" s="481" t="str">
        <f t="shared" si="21"/>
        <v>3</v>
      </c>
      <c r="D1364" s="481">
        <v>3</v>
      </c>
    </row>
    <row r="1365" spans="1:4">
      <c r="A1365" s="494" t="s">
        <v>5258</v>
      </c>
      <c r="B1365" s="481" t="s">
        <v>3000</v>
      </c>
      <c r="C1365" s="481" t="str">
        <f t="shared" si="21"/>
        <v>3</v>
      </c>
      <c r="D1365" s="481">
        <v>3</v>
      </c>
    </row>
    <row r="1366" spans="1:4">
      <c r="A1366" s="494" t="s">
        <v>5259</v>
      </c>
      <c r="B1366" s="481" t="s">
        <v>5260</v>
      </c>
      <c r="C1366" s="481" t="str">
        <f t="shared" si="21"/>
        <v>3</v>
      </c>
      <c r="D1366" s="481">
        <v>3</v>
      </c>
    </row>
    <row r="1367" spans="1:4">
      <c r="A1367" s="494" t="s">
        <v>5261</v>
      </c>
      <c r="B1367" s="481" t="s">
        <v>5262</v>
      </c>
      <c r="C1367" s="481" t="str">
        <f t="shared" si="21"/>
        <v>3</v>
      </c>
      <c r="D1367" s="481">
        <v>3</v>
      </c>
    </row>
    <row r="1368" spans="1:4">
      <c r="A1368" s="494" t="s">
        <v>5263</v>
      </c>
      <c r="B1368" s="481" t="s">
        <v>4844</v>
      </c>
      <c r="C1368" s="481" t="str">
        <f t="shared" si="21"/>
        <v>3</v>
      </c>
      <c r="D1368" s="481">
        <v>3</v>
      </c>
    </row>
    <row r="1369" spans="1:4">
      <c r="A1369" s="494" t="s">
        <v>5264</v>
      </c>
      <c r="B1369" s="481" t="s">
        <v>5265</v>
      </c>
      <c r="C1369" s="481" t="str">
        <f t="shared" si="21"/>
        <v>3</v>
      </c>
      <c r="D1369" s="481">
        <v>3</v>
      </c>
    </row>
    <row r="1370" spans="1:4">
      <c r="A1370" s="494" t="s">
        <v>5266</v>
      </c>
      <c r="B1370" s="481" t="s">
        <v>5267</v>
      </c>
      <c r="C1370" s="481" t="str">
        <f t="shared" si="21"/>
        <v>4</v>
      </c>
      <c r="D1370" s="481">
        <v>3</v>
      </c>
    </row>
    <row r="1371" spans="1:4">
      <c r="A1371" s="494" t="s">
        <v>5268</v>
      </c>
      <c r="B1371" s="481" t="s">
        <v>5269</v>
      </c>
      <c r="C1371" s="481" t="str">
        <f t="shared" si="21"/>
        <v>5</v>
      </c>
      <c r="D1371" s="481">
        <v>4</v>
      </c>
    </row>
    <row r="1372" spans="1:4">
      <c r="A1372" s="494" t="s">
        <v>5270</v>
      </c>
      <c r="B1372" s="481" t="s">
        <v>5271</v>
      </c>
      <c r="C1372" s="481" t="str">
        <f t="shared" si="21"/>
        <v>1</v>
      </c>
      <c r="D1372" s="481">
        <v>1</v>
      </c>
    </row>
    <row r="1373" spans="1:4">
      <c r="A1373" s="494" t="s">
        <v>5272</v>
      </c>
      <c r="B1373" s="481" t="s">
        <v>5273</v>
      </c>
      <c r="C1373" s="481" t="str">
        <f t="shared" si="21"/>
        <v>2</v>
      </c>
      <c r="D1373" s="481">
        <v>3</v>
      </c>
    </row>
    <row r="1374" spans="1:4">
      <c r="A1374" s="494" t="s">
        <v>5274</v>
      </c>
      <c r="B1374" s="481" t="s">
        <v>5275</v>
      </c>
      <c r="C1374" s="481" t="str">
        <f t="shared" si="21"/>
        <v>2</v>
      </c>
      <c r="D1374" s="481">
        <v>3</v>
      </c>
    </row>
    <row r="1375" spans="1:4">
      <c r="A1375" s="494" t="s">
        <v>5276</v>
      </c>
      <c r="B1375" s="481" t="s">
        <v>5277</v>
      </c>
      <c r="C1375" s="481" t="str">
        <f t="shared" si="21"/>
        <v>2</v>
      </c>
      <c r="D1375" s="481">
        <v>3</v>
      </c>
    </row>
    <row r="1376" spans="1:4">
      <c r="A1376" s="494" t="s">
        <v>5278</v>
      </c>
      <c r="B1376" s="481" t="s">
        <v>5279</v>
      </c>
      <c r="C1376" s="481" t="str">
        <f t="shared" si="21"/>
        <v>2</v>
      </c>
      <c r="D1376" s="481">
        <v>3</v>
      </c>
    </row>
    <row r="1377" spans="1:4">
      <c r="A1377" s="494" t="s">
        <v>5280</v>
      </c>
      <c r="B1377" s="481" t="s">
        <v>5281</v>
      </c>
      <c r="C1377" s="481" t="str">
        <f t="shared" si="21"/>
        <v>2</v>
      </c>
      <c r="D1377" s="481">
        <v>3</v>
      </c>
    </row>
    <row r="1378" spans="1:4">
      <c r="A1378" s="494" t="s">
        <v>5282</v>
      </c>
      <c r="B1378" s="481" t="s">
        <v>5283</v>
      </c>
      <c r="C1378" s="481" t="str">
        <f t="shared" si="21"/>
        <v>2</v>
      </c>
      <c r="D1378" s="481">
        <v>3</v>
      </c>
    </row>
    <row r="1379" spans="1:4">
      <c r="A1379" s="494" t="s">
        <v>5284</v>
      </c>
      <c r="B1379" s="481" t="s">
        <v>5285</v>
      </c>
      <c r="C1379" s="481" t="str">
        <f t="shared" si="21"/>
        <v>2</v>
      </c>
      <c r="D1379" s="481">
        <v>3</v>
      </c>
    </row>
    <row r="1380" spans="1:4">
      <c r="A1380" s="494" t="s">
        <v>5286</v>
      </c>
      <c r="B1380" s="481" t="s">
        <v>5287</v>
      </c>
      <c r="C1380" s="481" t="str">
        <f t="shared" si="21"/>
        <v>2</v>
      </c>
      <c r="D1380" s="481">
        <v>3</v>
      </c>
    </row>
    <row r="1381" spans="1:4">
      <c r="A1381" s="494" t="s">
        <v>5288</v>
      </c>
      <c r="B1381" s="481" t="s">
        <v>5289</v>
      </c>
      <c r="C1381" s="481" t="str">
        <f t="shared" si="21"/>
        <v>3</v>
      </c>
      <c r="D1381" s="481">
        <v>3</v>
      </c>
    </row>
    <row r="1382" spans="1:4">
      <c r="A1382" s="494" t="s">
        <v>5290</v>
      </c>
      <c r="B1382" s="481" t="s">
        <v>5291</v>
      </c>
      <c r="C1382" s="481" t="str">
        <f t="shared" si="21"/>
        <v>3</v>
      </c>
      <c r="D1382" s="481">
        <v>3</v>
      </c>
    </row>
    <row r="1383" spans="1:4">
      <c r="A1383" s="494" t="s">
        <v>5292</v>
      </c>
      <c r="B1383" s="481" t="s">
        <v>5293</v>
      </c>
      <c r="C1383" s="481" t="str">
        <f t="shared" si="21"/>
        <v>3</v>
      </c>
      <c r="D1383" s="481">
        <v>3</v>
      </c>
    </row>
    <row r="1384" spans="1:4">
      <c r="A1384" s="494" t="s">
        <v>5294</v>
      </c>
      <c r="B1384" s="481" t="s">
        <v>3216</v>
      </c>
      <c r="C1384" s="481" t="str">
        <f t="shared" si="21"/>
        <v>3</v>
      </c>
      <c r="D1384" s="481">
        <v>3</v>
      </c>
    </row>
    <row r="1385" spans="1:4">
      <c r="A1385" s="494" t="s">
        <v>5295</v>
      </c>
      <c r="B1385" s="481" t="s">
        <v>5296</v>
      </c>
      <c r="C1385" s="481" t="str">
        <f t="shared" si="21"/>
        <v>3</v>
      </c>
      <c r="D1385" s="481">
        <v>3</v>
      </c>
    </row>
    <row r="1386" spans="1:4">
      <c r="A1386" s="494" t="s">
        <v>5297</v>
      </c>
      <c r="B1386" s="481" t="s">
        <v>5298</v>
      </c>
      <c r="C1386" s="481" t="str">
        <f t="shared" si="21"/>
        <v>3</v>
      </c>
      <c r="D1386" s="481">
        <v>3</v>
      </c>
    </row>
    <row r="1387" spans="1:4">
      <c r="A1387" s="494" t="s">
        <v>5299</v>
      </c>
      <c r="B1387" s="481" t="s">
        <v>5300</v>
      </c>
      <c r="C1387" s="481" t="str">
        <f t="shared" si="21"/>
        <v>3</v>
      </c>
      <c r="D1387" s="481">
        <v>3</v>
      </c>
    </row>
    <row r="1388" spans="1:4">
      <c r="A1388" s="494" t="s">
        <v>5301</v>
      </c>
      <c r="B1388" s="481" t="s">
        <v>5302</v>
      </c>
      <c r="C1388" s="481" t="str">
        <f t="shared" si="21"/>
        <v>3</v>
      </c>
      <c r="D1388" s="481">
        <v>3</v>
      </c>
    </row>
    <row r="1389" spans="1:4">
      <c r="A1389" s="494" t="s">
        <v>5303</v>
      </c>
      <c r="B1389" s="481" t="s">
        <v>5304</v>
      </c>
      <c r="C1389" s="481" t="str">
        <f t="shared" si="21"/>
        <v>3</v>
      </c>
      <c r="D1389" s="481">
        <v>3</v>
      </c>
    </row>
    <row r="1390" spans="1:4">
      <c r="A1390" s="494" t="s">
        <v>5305</v>
      </c>
      <c r="B1390" s="481" t="s">
        <v>5306</v>
      </c>
      <c r="C1390" s="481" t="str">
        <f t="shared" si="21"/>
        <v>3</v>
      </c>
      <c r="D1390" s="481">
        <v>3</v>
      </c>
    </row>
    <row r="1391" spans="1:4">
      <c r="A1391" s="494" t="s">
        <v>5307</v>
      </c>
      <c r="B1391" s="481" t="s">
        <v>5308</v>
      </c>
      <c r="C1391" s="481" t="str">
        <f t="shared" si="21"/>
        <v>4</v>
      </c>
      <c r="D1391" s="481">
        <v>3</v>
      </c>
    </row>
    <row r="1392" spans="1:4">
      <c r="A1392" s="494" t="s">
        <v>5309</v>
      </c>
      <c r="B1392" s="481" t="s">
        <v>5310</v>
      </c>
      <c r="C1392" s="481" t="str">
        <f t="shared" si="21"/>
        <v>1</v>
      </c>
      <c r="D1392" s="481">
        <v>1</v>
      </c>
    </row>
    <row r="1393" spans="1:4">
      <c r="A1393" s="494" t="s">
        <v>5311</v>
      </c>
      <c r="B1393" s="481" t="s">
        <v>5312</v>
      </c>
      <c r="C1393" s="481" t="str">
        <f t="shared" si="21"/>
        <v>2</v>
      </c>
      <c r="D1393" s="481">
        <v>2</v>
      </c>
    </row>
    <row r="1394" spans="1:4">
      <c r="A1394" s="494" t="s">
        <v>5313</v>
      </c>
      <c r="B1394" s="481" t="s">
        <v>5314</v>
      </c>
      <c r="C1394" s="481" t="str">
        <f t="shared" si="21"/>
        <v>2</v>
      </c>
      <c r="D1394" s="481">
        <v>3</v>
      </c>
    </row>
    <row r="1395" spans="1:4">
      <c r="A1395" s="494" t="s">
        <v>5315</v>
      </c>
      <c r="B1395" s="481" t="s">
        <v>5316</v>
      </c>
      <c r="C1395" s="481" t="str">
        <f t="shared" si="21"/>
        <v>2</v>
      </c>
      <c r="D1395" s="481">
        <v>3</v>
      </c>
    </row>
    <row r="1396" spans="1:4">
      <c r="A1396" s="494" t="s">
        <v>5317</v>
      </c>
      <c r="B1396" s="481" t="s">
        <v>5318</v>
      </c>
      <c r="C1396" s="481" t="str">
        <f t="shared" si="21"/>
        <v>2</v>
      </c>
      <c r="D1396" s="481">
        <v>3</v>
      </c>
    </row>
    <row r="1397" spans="1:4">
      <c r="A1397" s="494" t="s">
        <v>5319</v>
      </c>
      <c r="B1397" s="481" t="s">
        <v>5320</v>
      </c>
      <c r="C1397" s="481" t="str">
        <f t="shared" si="21"/>
        <v>2</v>
      </c>
      <c r="D1397" s="481">
        <v>3</v>
      </c>
    </row>
    <row r="1398" spans="1:4">
      <c r="A1398" s="494" t="s">
        <v>5321</v>
      </c>
      <c r="B1398" s="481" t="s">
        <v>5322</v>
      </c>
      <c r="C1398" s="481" t="str">
        <f t="shared" si="21"/>
        <v>2</v>
      </c>
      <c r="D1398" s="481">
        <v>3</v>
      </c>
    </row>
    <row r="1399" spans="1:4">
      <c r="A1399" s="494" t="s">
        <v>5323</v>
      </c>
      <c r="B1399" s="481" t="s">
        <v>5324</v>
      </c>
      <c r="C1399" s="481" t="str">
        <f t="shared" si="21"/>
        <v>2</v>
      </c>
      <c r="D1399" s="481">
        <v>3</v>
      </c>
    </row>
    <row r="1400" spans="1:4">
      <c r="A1400" s="494" t="s">
        <v>5325</v>
      </c>
      <c r="B1400" s="481" t="s">
        <v>5326</v>
      </c>
      <c r="C1400" s="481" t="str">
        <f t="shared" si="21"/>
        <v>2</v>
      </c>
      <c r="D1400" s="481">
        <v>3</v>
      </c>
    </row>
    <row r="1401" spans="1:4">
      <c r="A1401" s="494" t="s">
        <v>5327</v>
      </c>
      <c r="B1401" s="481" t="s">
        <v>5328</v>
      </c>
      <c r="C1401" s="481" t="str">
        <f t="shared" si="21"/>
        <v>2</v>
      </c>
      <c r="D1401" s="481">
        <v>3</v>
      </c>
    </row>
    <row r="1402" spans="1:4">
      <c r="A1402" s="494" t="s">
        <v>5329</v>
      </c>
      <c r="B1402" s="481" t="s">
        <v>5330</v>
      </c>
      <c r="C1402" s="481" t="str">
        <f t="shared" si="21"/>
        <v>2</v>
      </c>
      <c r="D1402" s="481">
        <v>3</v>
      </c>
    </row>
    <row r="1403" spans="1:4">
      <c r="A1403" s="494" t="s">
        <v>5331</v>
      </c>
      <c r="B1403" s="481" t="s">
        <v>5332</v>
      </c>
      <c r="C1403" s="481" t="str">
        <f t="shared" si="21"/>
        <v>2</v>
      </c>
      <c r="D1403" s="481">
        <v>3</v>
      </c>
    </row>
    <row r="1404" spans="1:4">
      <c r="A1404" s="494" t="s">
        <v>5333</v>
      </c>
      <c r="B1404" s="481" t="s">
        <v>5334</v>
      </c>
      <c r="C1404" s="481" t="str">
        <f t="shared" si="21"/>
        <v>2</v>
      </c>
      <c r="D1404" s="481">
        <v>3</v>
      </c>
    </row>
    <row r="1405" spans="1:4">
      <c r="A1405" s="494" t="s">
        <v>5335</v>
      </c>
      <c r="B1405" s="481" t="s">
        <v>5336</v>
      </c>
      <c r="C1405" s="481" t="str">
        <f t="shared" si="21"/>
        <v>2</v>
      </c>
      <c r="D1405" s="481">
        <v>3</v>
      </c>
    </row>
    <row r="1406" spans="1:4">
      <c r="A1406" s="494" t="s">
        <v>5337</v>
      </c>
      <c r="B1406" s="481" t="s">
        <v>5338</v>
      </c>
      <c r="C1406" s="481" t="str">
        <f t="shared" si="21"/>
        <v>2</v>
      </c>
      <c r="D1406" s="481">
        <v>3</v>
      </c>
    </row>
    <row r="1407" spans="1:4">
      <c r="A1407" s="494" t="s">
        <v>5339</v>
      </c>
      <c r="B1407" s="481" t="s">
        <v>5340</v>
      </c>
      <c r="C1407" s="481" t="str">
        <f t="shared" si="21"/>
        <v>2</v>
      </c>
      <c r="D1407" s="481">
        <v>3</v>
      </c>
    </row>
    <row r="1408" spans="1:4">
      <c r="A1408" s="494" t="s">
        <v>5341</v>
      </c>
      <c r="B1408" s="481" t="s">
        <v>5342</v>
      </c>
      <c r="C1408" s="481" t="str">
        <f t="shared" si="21"/>
        <v>3</v>
      </c>
      <c r="D1408" s="481">
        <v>3</v>
      </c>
    </row>
    <row r="1409" spans="1:4">
      <c r="A1409" s="494" t="s">
        <v>5343</v>
      </c>
      <c r="B1409" s="481" t="s">
        <v>5344</v>
      </c>
      <c r="C1409" s="481" t="str">
        <f t="shared" si="21"/>
        <v>3</v>
      </c>
      <c r="D1409" s="481">
        <v>3</v>
      </c>
    </row>
    <row r="1410" spans="1:4">
      <c r="A1410" s="494" t="s">
        <v>5345</v>
      </c>
      <c r="B1410" s="481" t="s">
        <v>5346</v>
      </c>
      <c r="C1410" s="481" t="str">
        <f t="shared" si="21"/>
        <v>3</v>
      </c>
      <c r="D1410" s="481">
        <v>3</v>
      </c>
    </row>
    <row r="1411" spans="1:4">
      <c r="A1411" s="494" t="s">
        <v>5347</v>
      </c>
      <c r="B1411" s="481" t="s">
        <v>5348</v>
      </c>
      <c r="C1411" s="481" t="str">
        <f t="shared" si="21"/>
        <v>3</v>
      </c>
      <c r="D1411" s="481">
        <v>3</v>
      </c>
    </row>
    <row r="1412" spans="1:4">
      <c r="A1412" s="494" t="s">
        <v>5349</v>
      </c>
      <c r="B1412" s="481" t="s">
        <v>5350</v>
      </c>
      <c r="C1412" s="481" t="str">
        <f t="shared" ref="C1412:C1475" si="22">MID(A1412,3,1)</f>
        <v>3</v>
      </c>
      <c r="D1412" s="481">
        <v>3</v>
      </c>
    </row>
    <row r="1413" spans="1:4">
      <c r="A1413" s="494" t="s">
        <v>5351</v>
      </c>
      <c r="B1413" s="481" t="s">
        <v>5352</v>
      </c>
      <c r="C1413" s="481" t="str">
        <f t="shared" si="22"/>
        <v>3</v>
      </c>
      <c r="D1413" s="481">
        <v>3</v>
      </c>
    </row>
    <row r="1414" spans="1:4">
      <c r="A1414" s="494" t="s">
        <v>5353</v>
      </c>
      <c r="B1414" s="481" t="s">
        <v>5354</v>
      </c>
      <c r="C1414" s="481" t="str">
        <f t="shared" si="22"/>
        <v>3</v>
      </c>
      <c r="D1414" s="481">
        <v>3</v>
      </c>
    </row>
    <row r="1415" spans="1:4">
      <c r="A1415" s="494" t="s">
        <v>5355</v>
      </c>
      <c r="B1415" s="481" t="s">
        <v>5356</v>
      </c>
      <c r="C1415" s="481" t="str">
        <f t="shared" si="22"/>
        <v>3</v>
      </c>
      <c r="D1415" s="481">
        <v>3</v>
      </c>
    </row>
    <row r="1416" spans="1:4">
      <c r="A1416" s="494" t="s">
        <v>5357</v>
      </c>
      <c r="B1416" s="481" t="s">
        <v>5358</v>
      </c>
      <c r="C1416" s="481" t="str">
        <f t="shared" si="22"/>
        <v>3</v>
      </c>
      <c r="D1416" s="481">
        <v>3</v>
      </c>
    </row>
    <row r="1417" spans="1:4">
      <c r="A1417" s="494" t="s">
        <v>5359</v>
      </c>
      <c r="B1417" s="481" t="s">
        <v>5360</v>
      </c>
      <c r="C1417" s="481" t="str">
        <f t="shared" si="22"/>
        <v>3</v>
      </c>
      <c r="D1417" s="481">
        <v>3</v>
      </c>
    </row>
    <row r="1418" spans="1:4">
      <c r="A1418" s="494" t="s">
        <v>5361</v>
      </c>
      <c r="B1418" s="481" t="s">
        <v>5362</v>
      </c>
      <c r="C1418" s="481" t="str">
        <f t="shared" si="22"/>
        <v>4</v>
      </c>
      <c r="D1418" s="481">
        <v>3</v>
      </c>
    </row>
    <row r="1419" spans="1:4">
      <c r="A1419" s="494" t="s">
        <v>5363</v>
      </c>
      <c r="B1419" s="481" t="s">
        <v>5364</v>
      </c>
      <c r="C1419" s="481" t="str">
        <f t="shared" si="22"/>
        <v>4</v>
      </c>
      <c r="D1419" s="481">
        <v>3</v>
      </c>
    </row>
    <row r="1420" spans="1:4">
      <c r="A1420" s="494" t="s">
        <v>5365</v>
      </c>
      <c r="B1420" s="481" t="s">
        <v>5366</v>
      </c>
      <c r="C1420" s="481" t="str">
        <f t="shared" si="22"/>
        <v>5</v>
      </c>
      <c r="D1420" s="481">
        <v>4</v>
      </c>
    </row>
    <row r="1421" spans="1:4">
      <c r="A1421" s="494" t="s">
        <v>5367</v>
      </c>
      <c r="B1421" s="481" t="s">
        <v>5368</v>
      </c>
      <c r="C1421" s="481" t="str">
        <f t="shared" si="22"/>
        <v>1</v>
      </c>
      <c r="D1421" s="481">
        <v>1</v>
      </c>
    </row>
    <row r="1422" spans="1:4">
      <c r="A1422" s="494" t="s">
        <v>5369</v>
      </c>
      <c r="B1422" s="481" t="s">
        <v>5370</v>
      </c>
      <c r="C1422" s="481" t="str">
        <f t="shared" si="22"/>
        <v>2</v>
      </c>
      <c r="D1422" s="481">
        <v>2</v>
      </c>
    </row>
    <row r="1423" spans="1:4">
      <c r="A1423" s="494" t="s">
        <v>5371</v>
      </c>
      <c r="B1423" s="481" t="s">
        <v>5372</v>
      </c>
      <c r="C1423" s="481" t="str">
        <f t="shared" si="22"/>
        <v>2</v>
      </c>
      <c r="D1423" s="481">
        <v>3</v>
      </c>
    </row>
    <row r="1424" spans="1:4">
      <c r="A1424" s="494" t="s">
        <v>5373</v>
      </c>
      <c r="B1424" s="481" t="s">
        <v>5374</v>
      </c>
      <c r="C1424" s="481" t="str">
        <f t="shared" si="22"/>
        <v>2</v>
      </c>
      <c r="D1424" s="481">
        <v>3</v>
      </c>
    </row>
    <row r="1425" spans="1:4">
      <c r="A1425" s="494" t="s">
        <v>5375</v>
      </c>
      <c r="B1425" s="481" t="s">
        <v>5376</v>
      </c>
      <c r="C1425" s="481" t="str">
        <f t="shared" si="22"/>
        <v>2</v>
      </c>
      <c r="D1425" s="481">
        <v>3</v>
      </c>
    </row>
    <row r="1426" spans="1:4">
      <c r="A1426" s="494" t="s">
        <v>5377</v>
      </c>
      <c r="B1426" s="481" t="s">
        <v>5378</v>
      </c>
      <c r="C1426" s="481" t="str">
        <f t="shared" si="22"/>
        <v>2</v>
      </c>
      <c r="D1426" s="481">
        <v>3</v>
      </c>
    </row>
    <row r="1427" spans="1:4">
      <c r="A1427" s="494" t="s">
        <v>5379</v>
      </c>
      <c r="B1427" s="481" t="s">
        <v>5380</v>
      </c>
      <c r="C1427" s="481" t="str">
        <f t="shared" si="22"/>
        <v>2</v>
      </c>
      <c r="D1427" s="481">
        <v>3</v>
      </c>
    </row>
    <row r="1428" spans="1:4">
      <c r="A1428" s="494" t="s">
        <v>5381</v>
      </c>
      <c r="B1428" s="481" t="s">
        <v>3944</v>
      </c>
      <c r="C1428" s="481" t="str">
        <f t="shared" si="22"/>
        <v>2</v>
      </c>
      <c r="D1428" s="481">
        <v>3</v>
      </c>
    </row>
    <row r="1429" spans="1:4">
      <c r="A1429" s="494" t="s">
        <v>5382</v>
      </c>
      <c r="B1429" s="481" t="s">
        <v>5383</v>
      </c>
      <c r="C1429" s="481" t="str">
        <f t="shared" si="22"/>
        <v>2</v>
      </c>
      <c r="D1429" s="481">
        <v>3</v>
      </c>
    </row>
    <row r="1430" spans="1:4">
      <c r="A1430" s="494" t="s">
        <v>5384</v>
      </c>
      <c r="B1430" s="481" t="s">
        <v>5385</v>
      </c>
      <c r="C1430" s="481" t="str">
        <f t="shared" si="22"/>
        <v>2</v>
      </c>
      <c r="D1430" s="481">
        <v>3</v>
      </c>
    </row>
    <row r="1431" spans="1:4">
      <c r="A1431" s="494" t="s">
        <v>5386</v>
      </c>
      <c r="B1431" s="481" t="s">
        <v>5387</v>
      </c>
      <c r="C1431" s="481" t="str">
        <f t="shared" si="22"/>
        <v>2</v>
      </c>
      <c r="D1431" s="481">
        <v>3</v>
      </c>
    </row>
    <row r="1432" spans="1:4">
      <c r="A1432" s="494" t="s">
        <v>5388</v>
      </c>
      <c r="B1432" s="481" t="s">
        <v>5389</v>
      </c>
      <c r="C1432" s="481" t="str">
        <f t="shared" si="22"/>
        <v>2</v>
      </c>
      <c r="D1432" s="481">
        <v>3</v>
      </c>
    </row>
    <row r="1433" spans="1:4">
      <c r="A1433" s="494" t="s">
        <v>5390</v>
      </c>
      <c r="B1433" s="481" t="s">
        <v>5391</v>
      </c>
      <c r="C1433" s="481" t="str">
        <f t="shared" si="22"/>
        <v>2</v>
      </c>
      <c r="D1433" s="481">
        <v>3</v>
      </c>
    </row>
    <row r="1434" spans="1:4">
      <c r="A1434" s="494" t="s">
        <v>5392</v>
      </c>
      <c r="B1434" s="481" t="s">
        <v>5393</v>
      </c>
      <c r="C1434" s="481" t="str">
        <f t="shared" si="22"/>
        <v>2</v>
      </c>
      <c r="D1434" s="481">
        <v>3</v>
      </c>
    </row>
    <row r="1435" spans="1:4">
      <c r="A1435" s="494" t="s">
        <v>5394</v>
      </c>
      <c r="B1435" s="481" t="s">
        <v>5395</v>
      </c>
      <c r="C1435" s="481" t="str">
        <f t="shared" si="22"/>
        <v>2</v>
      </c>
      <c r="D1435" s="481">
        <v>3</v>
      </c>
    </row>
    <row r="1436" spans="1:4">
      <c r="A1436" s="494" t="s">
        <v>5396</v>
      </c>
      <c r="B1436" s="481" t="s">
        <v>5397</v>
      </c>
      <c r="C1436" s="481" t="str">
        <f t="shared" si="22"/>
        <v>3</v>
      </c>
      <c r="D1436" s="481">
        <v>3</v>
      </c>
    </row>
    <row r="1437" spans="1:4">
      <c r="A1437" s="494" t="s">
        <v>5398</v>
      </c>
      <c r="B1437" s="481" t="s">
        <v>5399</v>
      </c>
      <c r="C1437" s="481" t="str">
        <f t="shared" si="22"/>
        <v>3</v>
      </c>
      <c r="D1437" s="481">
        <v>3</v>
      </c>
    </row>
    <row r="1438" spans="1:4">
      <c r="A1438" s="494" t="s">
        <v>5400</v>
      </c>
      <c r="B1438" s="481" t="s">
        <v>5401</v>
      </c>
      <c r="C1438" s="481" t="str">
        <f t="shared" si="22"/>
        <v>3</v>
      </c>
      <c r="D1438" s="481">
        <v>3</v>
      </c>
    </row>
    <row r="1439" spans="1:4">
      <c r="A1439" s="494" t="s">
        <v>5402</v>
      </c>
      <c r="B1439" s="481" t="s">
        <v>5403</v>
      </c>
      <c r="C1439" s="481" t="str">
        <f t="shared" si="22"/>
        <v>3</v>
      </c>
      <c r="D1439" s="481">
        <v>3</v>
      </c>
    </row>
    <row r="1440" spans="1:4">
      <c r="A1440" s="494" t="s">
        <v>5404</v>
      </c>
      <c r="B1440" s="481" t="s">
        <v>5405</v>
      </c>
      <c r="C1440" s="481" t="str">
        <f t="shared" si="22"/>
        <v>3</v>
      </c>
      <c r="D1440" s="481">
        <v>3</v>
      </c>
    </row>
    <row r="1441" spans="1:4">
      <c r="A1441" s="494" t="s">
        <v>5406</v>
      </c>
      <c r="B1441" s="481" t="s">
        <v>5407</v>
      </c>
      <c r="C1441" s="481" t="str">
        <f t="shared" si="22"/>
        <v>3</v>
      </c>
      <c r="D1441" s="481">
        <v>3</v>
      </c>
    </row>
    <row r="1442" spans="1:4">
      <c r="A1442" s="494" t="s">
        <v>5408</v>
      </c>
      <c r="B1442" s="481" t="s">
        <v>5409</v>
      </c>
      <c r="C1442" s="481" t="str">
        <f t="shared" si="22"/>
        <v>3</v>
      </c>
      <c r="D1442" s="481">
        <v>3</v>
      </c>
    </row>
    <row r="1443" spans="1:4">
      <c r="A1443" s="494" t="s">
        <v>5410</v>
      </c>
      <c r="B1443" s="481" t="s">
        <v>5411</v>
      </c>
      <c r="C1443" s="481" t="str">
        <f t="shared" si="22"/>
        <v>3</v>
      </c>
      <c r="D1443" s="481">
        <v>3</v>
      </c>
    </row>
    <row r="1444" spans="1:4">
      <c r="A1444" s="494" t="s">
        <v>5412</v>
      </c>
      <c r="B1444" s="481" t="s">
        <v>5413</v>
      </c>
      <c r="C1444" s="481" t="str">
        <f t="shared" si="22"/>
        <v>3</v>
      </c>
      <c r="D1444" s="481">
        <v>3</v>
      </c>
    </row>
    <row r="1445" spans="1:4">
      <c r="A1445" s="494" t="s">
        <v>5414</v>
      </c>
      <c r="B1445" s="481" t="s">
        <v>5415</v>
      </c>
      <c r="C1445" s="481" t="str">
        <f t="shared" si="22"/>
        <v>1</v>
      </c>
      <c r="D1445" s="481">
        <v>1</v>
      </c>
    </row>
    <row r="1446" spans="1:4">
      <c r="A1446" s="494" t="s">
        <v>5416</v>
      </c>
      <c r="B1446" s="481" t="s">
        <v>5417</v>
      </c>
      <c r="C1446" s="481" t="str">
        <f t="shared" si="22"/>
        <v>2</v>
      </c>
      <c r="D1446" s="481">
        <v>3</v>
      </c>
    </row>
    <row r="1447" spans="1:4">
      <c r="A1447" s="494" t="s">
        <v>5418</v>
      </c>
      <c r="B1447" s="481" t="s">
        <v>5419</v>
      </c>
      <c r="C1447" s="481" t="str">
        <f t="shared" si="22"/>
        <v>2</v>
      </c>
      <c r="D1447" s="481">
        <v>3</v>
      </c>
    </row>
    <row r="1448" spans="1:4">
      <c r="A1448" s="494" t="s">
        <v>5420</v>
      </c>
      <c r="B1448" s="481" t="s">
        <v>5421</v>
      </c>
      <c r="C1448" s="481" t="str">
        <f t="shared" si="22"/>
        <v>2</v>
      </c>
      <c r="D1448" s="481">
        <v>3</v>
      </c>
    </row>
    <row r="1449" spans="1:4">
      <c r="A1449" s="494" t="s">
        <v>5422</v>
      </c>
      <c r="B1449" s="481" t="s">
        <v>5423</v>
      </c>
      <c r="C1449" s="481" t="str">
        <f t="shared" si="22"/>
        <v>2</v>
      </c>
      <c r="D1449" s="481">
        <v>3</v>
      </c>
    </row>
    <row r="1450" spans="1:4">
      <c r="A1450" s="494" t="s">
        <v>5424</v>
      </c>
      <c r="B1450" s="481" t="s">
        <v>5425</v>
      </c>
      <c r="C1450" s="481" t="str">
        <f t="shared" si="22"/>
        <v>2</v>
      </c>
      <c r="D1450" s="481">
        <v>3</v>
      </c>
    </row>
    <row r="1451" spans="1:4">
      <c r="A1451" s="494" t="s">
        <v>5426</v>
      </c>
      <c r="B1451" s="481" t="s">
        <v>5427</v>
      </c>
      <c r="C1451" s="481" t="str">
        <f t="shared" si="22"/>
        <v>2</v>
      </c>
      <c r="D1451" s="481">
        <v>3</v>
      </c>
    </row>
    <row r="1452" spans="1:4">
      <c r="A1452" s="494" t="s">
        <v>5428</v>
      </c>
      <c r="B1452" s="481" t="s">
        <v>5429</v>
      </c>
      <c r="C1452" s="481" t="str">
        <f t="shared" si="22"/>
        <v>2</v>
      </c>
      <c r="D1452" s="481">
        <v>3</v>
      </c>
    </row>
    <row r="1453" spans="1:4">
      <c r="A1453" s="494" t="s">
        <v>5430</v>
      </c>
      <c r="B1453" s="481" t="s">
        <v>5431</v>
      </c>
      <c r="C1453" s="481" t="str">
        <f t="shared" si="22"/>
        <v>2</v>
      </c>
      <c r="D1453" s="481">
        <v>3</v>
      </c>
    </row>
    <row r="1454" spans="1:4">
      <c r="A1454" s="494" t="s">
        <v>5432</v>
      </c>
      <c r="B1454" s="481" t="s">
        <v>5433</v>
      </c>
      <c r="C1454" s="481" t="str">
        <f t="shared" si="22"/>
        <v>2</v>
      </c>
      <c r="D1454" s="481">
        <v>3</v>
      </c>
    </row>
    <row r="1455" spans="1:4">
      <c r="A1455" s="494" t="s">
        <v>5434</v>
      </c>
      <c r="B1455" s="481" t="s">
        <v>5435</v>
      </c>
      <c r="C1455" s="481" t="str">
        <f t="shared" si="22"/>
        <v>2</v>
      </c>
      <c r="D1455" s="481">
        <v>3</v>
      </c>
    </row>
    <row r="1456" spans="1:4">
      <c r="A1456" s="494" t="s">
        <v>5436</v>
      </c>
      <c r="B1456" s="481" t="s">
        <v>5437</v>
      </c>
      <c r="C1456" s="481" t="str">
        <f t="shared" si="22"/>
        <v>2</v>
      </c>
      <c r="D1456" s="481">
        <v>3</v>
      </c>
    </row>
    <row r="1457" spans="1:4">
      <c r="A1457" s="494" t="s">
        <v>5438</v>
      </c>
      <c r="B1457" s="481" t="s">
        <v>5439</v>
      </c>
      <c r="C1457" s="481" t="str">
        <f t="shared" si="22"/>
        <v>2</v>
      </c>
      <c r="D1457" s="481">
        <v>3</v>
      </c>
    </row>
    <row r="1458" spans="1:4">
      <c r="A1458" s="494" t="s">
        <v>5440</v>
      </c>
      <c r="B1458" s="481" t="s">
        <v>5441</v>
      </c>
      <c r="C1458" s="481" t="str">
        <f t="shared" si="22"/>
        <v>2</v>
      </c>
      <c r="D1458" s="481">
        <v>3</v>
      </c>
    </row>
    <row r="1459" spans="1:4">
      <c r="A1459" s="494" t="s">
        <v>5442</v>
      </c>
      <c r="B1459" s="481" t="s">
        <v>5443</v>
      </c>
      <c r="C1459" s="481" t="str">
        <f t="shared" si="22"/>
        <v>3</v>
      </c>
      <c r="D1459" s="481">
        <v>3</v>
      </c>
    </row>
    <row r="1460" spans="1:4">
      <c r="A1460" s="494" t="s">
        <v>5444</v>
      </c>
      <c r="B1460" s="481" t="s">
        <v>5445</v>
      </c>
      <c r="C1460" s="481" t="str">
        <f t="shared" si="22"/>
        <v>3</v>
      </c>
      <c r="D1460" s="481">
        <v>3</v>
      </c>
    </row>
    <row r="1461" spans="1:4">
      <c r="A1461" s="494" t="s">
        <v>5446</v>
      </c>
      <c r="B1461" s="481" t="s">
        <v>5447</v>
      </c>
      <c r="C1461" s="481" t="str">
        <f t="shared" si="22"/>
        <v>3</v>
      </c>
      <c r="D1461" s="481">
        <v>3</v>
      </c>
    </row>
    <row r="1462" spans="1:4">
      <c r="A1462" s="494" t="s">
        <v>5448</v>
      </c>
      <c r="B1462" s="481" t="s">
        <v>5449</v>
      </c>
      <c r="C1462" s="481" t="str">
        <f t="shared" si="22"/>
        <v>3</v>
      </c>
      <c r="D1462" s="481">
        <v>3</v>
      </c>
    </row>
    <row r="1463" spans="1:4">
      <c r="A1463" s="494" t="s">
        <v>5450</v>
      </c>
      <c r="B1463" s="481" t="s">
        <v>5451</v>
      </c>
      <c r="C1463" s="481" t="str">
        <f t="shared" si="22"/>
        <v>3</v>
      </c>
      <c r="D1463" s="481">
        <v>3</v>
      </c>
    </row>
    <row r="1464" spans="1:4">
      <c r="A1464" s="494" t="s">
        <v>5452</v>
      </c>
      <c r="B1464" s="481" t="s">
        <v>5453</v>
      </c>
      <c r="C1464" s="481" t="str">
        <f t="shared" si="22"/>
        <v>3</v>
      </c>
      <c r="D1464" s="481">
        <v>3</v>
      </c>
    </row>
    <row r="1465" spans="1:4">
      <c r="A1465" s="494" t="s">
        <v>5454</v>
      </c>
      <c r="B1465" s="481" t="s">
        <v>5455</v>
      </c>
      <c r="C1465" s="481" t="str">
        <f t="shared" si="22"/>
        <v>1</v>
      </c>
      <c r="D1465" s="481">
        <v>1</v>
      </c>
    </row>
    <row r="1466" spans="1:4">
      <c r="A1466" s="494" t="s">
        <v>5456</v>
      </c>
      <c r="B1466" s="481" t="s">
        <v>5457</v>
      </c>
      <c r="C1466" s="481" t="str">
        <f t="shared" si="22"/>
        <v>2</v>
      </c>
      <c r="D1466" s="481">
        <v>3</v>
      </c>
    </row>
    <row r="1467" spans="1:4">
      <c r="A1467" s="494" t="s">
        <v>5458</v>
      </c>
      <c r="B1467" s="481" t="s">
        <v>5459</v>
      </c>
      <c r="C1467" s="481" t="str">
        <f t="shared" si="22"/>
        <v>2</v>
      </c>
      <c r="D1467" s="481">
        <v>3</v>
      </c>
    </row>
    <row r="1468" spans="1:4">
      <c r="A1468" s="494" t="s">
        <v>5460</v>
      </c>
      <c r="B1468" s="481" t="s">
        <v>5461</v>
      </c>
      <c r="C1468" s="481" t="str">
        <f t="shared" si="22"/>
        <v>2</v>
      </c>
      <c r="D1468" s="481">
        <v>3</v>
      </c>
    </row>
    <row r="1469" spans="1:4">
      <c r="A1469" s="494" t="s">
        <v>5462</v>
      </c>
      <c r="B1469" s="481" t="s">
        <v>5463</v>
      </c>
      <c r="C1469" s="481" t="str">
        <f t="shared" si="22"/>
        <v>2</v>
      </c>
      <c r="D1469" s="481">
        <v>3</v>
      </c>
    </row>
    <row r="1470" spans="1:4">
      <c r="A1470" s="494" t="s">
        <v>5464</v>
      </c>
      <c r="B1470" s="481" t="s">
        <v>5465</v>
      </c>
      <c r="C1470" s="481" t="str">
        <f t="shared" si="22"/>
        <v>2</v>
      </c>
      <c r="D1470" s="481">
        <v>3</v>
      </c>
    </row>
    <row r="1471" spans="1:4">
      <c r="A1471" s="494" t="s">
        <v>5466</v>
      </c>
      <c r="B1471" s="481" t="s">
        <v>5467</v>
      </c>
      <c r="C1471" s="481" t="str">
        <f t="shared" si="22"/>
        <v>2</v>
      </c>
      <c r="D1471" s="481">
        <v>3</v>
      </c>
    </row>
    <row r="1472" spans="1:4">
      <c r="A1472" s="494" t="s">
        <v>5468</v>
      </c>
      <c r="B1472" s="481" t="s">
        <v>5469</v>
      </c>
      <c r="C1472" s="481" t="str">
        <f t="shared" si="22"/>
        <v>2</v>
      </c>
      <c r="D1472" s="481">
        <v>3</v>
      </c>
    </row>
    <row r="1473" spans="1:4">
      <c r="A1473" s="494" t="s">
        <v>5470</v>
      </c>
      <c r="B1473" s="481" t="s">
        <v>5471</v>
      </c>
      <c r="C1473" s="481" t="str">
        <f t="shared" si="22"/>
        <v>2</v>
      </c>
      <c r="D1473" s="481">
        <v>3</v>
      </c>
    </row>
    <row r="1474" spans="1:4">
      <c r="A1474" s="494" t="s">
        <v>5472</v>
      </c>
      <c r="B1474" s="481" t="s">
        <v>5473</v>
      </c>
      <c r="C1474" s="481" t="str">
        <f t="shared" si="22"/>
        <v>3</v>
      </c>
      <c r="D1474" s="481">
        <v>3</v>
      </c>
    </row>
    <row r="1475" spans="1:4">
      <c r="A1475" s="494" t="s">
        <v>5474</v>
      </c>
      <c r="B1475" s="481" t="s">
        <v>5475</v>
      </c>
      <c r="C1475" s="481" t="str">
        <f t="shared" si="22"/>
        <v>3</v>
      </c>
      <c r="D1475" s="481">
        <v>3</v>
      </c>
    </row>
    <row r="1476" spans="1:4">
      <c r="A1476" s="494" t="s">
        <v>5476</v>
      </c>
      <c r="B1476" s="481" t="s">
        <v>5477</v>
      </c>
      <c r="C1476" s="481" t="str">
        <f t="shared" ref="C1476:C1539" si="23">MID(A1476,3,1)</f>
        <v>3</v>
      </c>
      <c r="D1476" s="481">
        <v>3</v>
      </c>
    </row>
    <row r="1477" spans="1:4">
      <c r="A1477" s="494" t="s">
        <v>5478</v>
      </c>
      <c r="B1477" s="481" t="s">
        <v>5479</v>
      </c>
      <c r="C1477" s="481" t="str">
        <f t="shared" si="23"/>
        <v>3</v>
      </c>
      <c r="D1477" s="481">
        <v>3</v>
      </c>
    </row>
    <row r="1478" spans="1:4">
      <c r="A1478" s="494" t="s">
        <v>5480</v>
      </c>
      <c r="B1478" s="481" t="s">
        <v>5481</v>
      </c>
      <c r="C1478" s="481" t="str">
        <f t="shared" si="23"/>
        <v>3</v>
      </c>
      <c r="D1478" s="481">
        <v>3</v>
      </c>
    </row>
    <row r="1479" spans="1:4">
      <c r="A1479" s="494" t="s">
        <v>5482</v>
      </c>
      <c r="B1479" s="481" t="s">
        <v>5483</v>
      </c>
      <c r="C1479" s="481" t="str">
        <f t="shared" si="23"/>
        <v>3</v>
      </c>
      <c r="D1479" s="481">
        <v>3</v>
      </c>
    </row>
    <row r="1480" spans="1:4">
      <c r="A1480" s="494" t="s">
        <v>5484</v>
      </c>
      <c r="B1480" s="481" t="s">
        <v>5485</v>
      </c>
      <c r="C1480" s="481" t="str">
        <f t="shared" si="23"/>
        <v>3</v>
      </c>
      <c r="D1480" s="481">
        <v>3</v>
      </c>
    </row>
    <row r="1481" spans="1:4">
      <c r="A1481" s="494" t="s">
        <v>5486</v>
      </c>
      <c r="B1481" s="481" t="s">
        <v>5487</v>
      </c>
      <c r="C1481" s="481" t="str">
        <f t="shared" si="23"/>
        <v>3</v>
      </c>
      <c r="D1481" s="481">
        <v>3</v>
      </c>
    </row>
    <row r="1482" spans="1:4">
      <c r="A1482" s="494" t="s">
        <v>5488</v>
      </c>
      <c r="B1482" s="481" t="s">
        <v>5489</v>
      </c>
      <c r="C1482" s="481" t="str">
        <f t="shared" si="23"/>
        <v>3</v>
      </c>
      <c r="D1482" s="481">
        <v>3</v>
      </c>
    </row>
    <row r="1483" spans="1:4">
      <c r="A1483" s="494" t="s">
        <v>5490</v>
      </c>
      <c r="B1483" s="481" t="s">
        <v>5491</v>
      </c>
      <c r="C1483" s="481" t="str">
        <f t="shared" si="23"/>
        <v>3</v>
      </c>
      <c r="D1483" s="481">
        <v>3</v>
      </c>
    </row>
    <row r="1484" spans="1:4">
      <c r="A1484" s="494" t="s">
        <v>5492</v>
      </c>
      <c r="B1484" s="481" t="s">
        <v>5493</v>
      </c>
      <c r="C1484" s="481" t="str">
        <f t="shared" si="23"/>
        <v>3</v>
      </c>
      <c r="D1484" s="481">
        <v>3</v>
      </c>
    </row>
    <row r="1485" spans="1:4">
      <c r="A1485" s="494" t="s">
        <v>5494</v>
      </c>
      <c r="B1485" s="481" t="s">
        <v>5495</v>
      </c>
      <c r="C1485" s="481" t="str">
        <f t="shared" si="23"/>
        <v>3</v>
      </c>
      <c r="D1485" s="481">
        <v>3</v>
      </c>
    </row>
    <row r="1486" spans="1:4">
      <c r="A1486" s="494" t="s">
        <v>5496</v>
      </c>
      <c r="B1486" s="481" t="s">
        <v>5497</v>
      </c>
      <c r="C1486" s="481" t="str">
        <f t="shared" si="23"/>
        <v>3</v>
      </c>
      <c r="D1486" s="481">
        <v>3</v>
      </c>
    </row>
    <row r="1487" spans="1:4">
      <c r="A1487" s="494" t="s">
        <v>5498</v>
      </c>
      <c r="B1487" s="481" t="s">
        <v>5499</v>
      </c>
      <c r="C1487" s="481" t="str">
        <f t="shared" si="23"/>
        <v>3</v>
      </c>
      <c r="D1487" s="481">
        <v>3</v>
      </c>
    </row>
    <row r="1488" spans="1:4">
      <c r="A1488" s="494" t="s">
        <v>5500</v>
      </c>
      <c r="B1488" s="481" t="s">
        <v>5501</v>
      </c>
      <c r="C1488" s="481" t="str">
        <f t="shared" si="23"/>
        <v>3</v>
      </c>
      <c r="D1488" s="481">
        <v>3</v>
      </c>
    </row>
    <row r="1489" spans="1:4">
      <c r="A1489" s="494" t="s">
        <v>5502</v>
      </c>
      <c r="B1489" s="481" t="s">
        <v>5503</v>
      </c>
      <c r="C1489" s="481" t="str">
        <f t="shared" si="23"/>
        <v>4</v>
      </c>
      <c r="D1489" s="481">
        <v>3</v>
      </c>
    </row>
    <row r="1490" spans="1:4">
      <c r="A1490" s="494" t="s">
        <v>5504</v>
      </c>
      <c r="B1490" s="481" t="s">
        <v>5505</v>
      </c>
      <c r="C1490" s="481" t="str">
        <f t="shared" si="23"/>
        <v>1</v>
      </c>
      <c r="D1490" s="481">
        <v>1</v>
      </c>
    </row>
    <row r="1491" spans="1:4">
      <c r="A1491" s="494" t="s">
        <v>5506</v>
      </c>
      <c r="B1491" s="481" t="s">
        <v>5507</v>
      </c>
      <c r="C1491" s="481" t="str">
        <f t="shared" si="23"/>
        <v>2</v>
      </c>
      <c r="D1491" s="481">
        <v>3</v>
      </c>
    </row>
    <row r="1492" spans="1:4">
      <c r="A1492" s="494" t="s">
        <v>5508</v>
      </c>
      <c r="B1492" s="481" t="s">
        <v>5509</v>
      </c>
      <c r="C1492" s="481" t="str">
        <f t="shared" si="23"/>
        <v>2</v>
      </c>
      <c r="D1492" s="481">
        <v>3</v>
      </c>
    </row>
    <row r="1493" spans="1:4">
      <c r="A1493" s="494" t="s">
        <v>5510</v>
      </c>
      <c r="B1493" s="481" t="s">
        <v>5511</v>
      </c>
      <c r="C1493" s="481" t="str">
        <f t="shared" si="23"/>
        <v>2</v>
      </c>
      <c r="D1493" s="481">
        <v>3</v>
      </c>
    </row>
    <row r="1494" spans="1:4">
      <c r="A1494" s="494" t="s">
        <v>5512</v>
      </c>
      <c r="B1494" s="481" t="s">
        <v>5513</v>
      </c>
      <c r="C1494" s="481" t="str">
        <f t="shared" si="23"/>
        <v>2</v>
      </c>
      <c r="D1494" s="481">
        <v>3</v>
      </c>
    </row>
    <row r="1495" spans="1:4">
      <c r="A1495" s="494" t="s">
        <v>5514</v>
      </c>
      <c r="B1495" s="481" t="s">
        <v>5515</v>
      </c>
      <c r="C1495" s="481" t="str">
        <f t="shared" si="23"/>
        <v>2</v>
      </c>
      <c r="D1495" s="481">
        <v>3</v>
      </c>
    </row>
    <row r="1496" spans="1:4">
      <c r="A1496" s="494" t="s">
        <v>5516</v>
      </c>
      <c r="B1496" s="481" t="s">
        <v>5517</v>
      </c>
      <c r="C1496" s="481" t="str">
        <f t="shared" si="23"/>
        <v>2</v>
      </c>
      <c r="D1496" s="481">
        <v>3</v>
      </c>
    </row>
    <row r="1497" spans="1:4">
      <c r="A1497" s="494" t="s">
        <v>5518</v>
      </c>
      <c r="B1497" s="481" t="s">
        <v>5519</v>
      </c>
      <c r="C1497" s="481" t="str">
        <f t="shared" si="23"/>
        <v>2</v>
      </c>
      <c r="D1497" s="481">
        <v>3</v>
      </c>
    </row>
    <row r="1498" spans="1:4">
      <c r="A1498" s="494" t="s">
        <v>5520</v>
      </c>
      <c r="B1498" s="481" t="s">
        <v>5521</v>
      </c>
      <c r="C1498" s="481" t="str">
        <f t="shared" si="23"/>
        <v>2</v>
      </c>
      <c r="D1498" s="481">
        <v>3</v>
      </c>
    </row>
    <row r="1499" spans="1:4">
      <c r="A1499" s="494" t="s">
        <v>5522</v>
      </c>
      <c r="B1499" s="481" t="s">
        <v>5523</v>
      </c>
      <c r="C1499" s="481" t="str">
        <f t="shared" si="23"/>
        <v>3</v>
      </c>
      <c r="D1499" s="481">
        <v>3</v>
      </c>
    </row>
    <row r="1500" spans="1:4">
      <c r="A1500" s="494" t="s">
        <v>5524</v>
      </c>
      <c r="B1500" s="481" t="s">
        <v>5525</v>
      </c>
      <c r="C1500" s="481" t="str">
        <f t="shared" si="23"/>
        <v>3</v>
      </c>
      <c r="D1500" s="481">
        <v>3</v>
      </c>
    </row>
    <row r="1501" spans="1:4">
      <c r="A1501" s="494" t="s">
        <v>5526</v>
      </c>
      <c r="B1501" s="481" t="s">
        <v>5527</v>
      </c>
      <c r="C1501" s="481" t="str">
        <f t="shared" si="23"/>
        <v>3</v>
      </c>
      <c r="D1501" s="481">
        <v>3</v>
      </c>
    </row>
    <row r="1502" spans="1:4">
      <c r="A1502" s="494" t="s">
        <v>5528</v>
      </c>
      <c r="B1502" s="481" t="s">
        <v>5529</v>
      </c>
      <c r="C1502" s="481" t="str">
        <f t="shared" si="23"/>
        <v>3</v>
      </c>
      <c r="D1502" s="481">
        <v>3</v>
      </c>
    </row>
    <row r="1503" spans="1:4">
      <c r="A1503" s="494" t="s">
        <v>5530</v>
      </c>
      <c r="B1503" s="481" t="s">
        <v>5531</v>
      </c>
      <c r="C1503" s="481" t="str">
        <f t="shared" si="23"/>
        <v>3</v>
      </c>
      <c r="D1503" s="481">
        <v>3</v>
      </c>
    </row>
    <row r="1504" spans="1:4">
      <c r="A1504" s="494" t="s">
        <v>5532</v>
      </c>
      <c r="B1504" s="481" t="s">
        <v>5533</v>
      </c>
      <c r="C1504" s="481" t="str">
        <f t="shared" si="23"/>
        <v>3</v>
      </c>
      <c r="D1504" s="481">
        <v>3</v>
      </c>
    </row>
    <row r="1505" spans="1:4">
      <c r="A1505" s="494" t="s">
        <v>5534</v>
      </c>
      <c r="B1505" s="481" t="s">
        <v>5535</v>
      </c>
      <c r="C1505" s="481" t="str">
        <f t="shared" si="23"/>
        <v>3</v>
      </c>
      <c r="D1505" s="481">
        <v>3</v>
      </c>
    </row>
    <row r="1506" spans="1:4">
      <c r="A1506" s="494" t="s">
        <v>5536</v>
      </c>
      <c r="B1506" s="481" t="s">
        <v>5537</v>
      </c>
      <c r="C1506" s="481" t="str">
        <f t="shared" si="23"/>
        <v>3</v>
      </c>
      <c r="D1506" s="481">
        <v>3</v>
      </c>
    </row>
    <row r="1507" spans="1:4">
      <c r="A1507" s="494" t="s">
        <v>5538</v>
      </c>
      <c r="B1507" s="481" t="s">
        <v>5539</v>
      </c>
      <c r="C1507" s="481" t="str">
        <f t="shared" si="23"/>
        <v>3</v>
      </c>
      <c r="D1507" s="481">
        <v>3</v>
      </c>
    </row>
    <row r="1508" spans="1:4">
      <c r="A1508" s="494" t="s">
        <v>5540</v>
      </c>
      <c r="B1508" s="481" t="s">
        <v>5541</v>
      </c>
      <c r="C1508" s="481" t="str">
        <f t="shared" si="23"/>
        <v>5</v>
      </c>
      <c r="D1508" s="481">
        <v>4</v>
      </c>
    </row>
    <row r="1509" spans="1:4">
      <c r="A1509" s="494" t="s">
        <v>5542</v>
      </c>
      <c r="B1509" s="481" t="s">
        <v>5543</v>
      </c>
      <c r="C1509" s="481" t="str">
        <f t="shared" si="23"/>
        <v>5</v>
      </c>
      <c r="D1509" s="481">
        <v>4</v>
      </c>
    </row>
    <row r="1510" spans="1:4">
      <c r="A1510" s="494" t="s">
        <v>5544</v>
      </c>
      <c r="B1510" s="481" t="s">
        <v>5545</v>
      </c>
      <c r="C1510" s="481" t="str">
        <f t="shared" si="23"/>
        <v>1</v>
      </c>
      <c r="D1510" s="481">
        <v>1</v>
      </c>
    </row>
    <row r="1511" spans="1:4">
      <c r="A1511" s="494" t="s">
        <v>5546</v>
      </c>
      <c r="B1511" s="481" t="s">
        <v>5547</v>
      </c>
      <c r="C1511" s="481" t="str">
        <f t="shared" si="23"/>
        <v>2</v>
      </c>
      <c r="D1511" s="481">
        <v>3</v>
      </c>
    </row>
    <row r="1512" spans="1:4">
      <c r="A1512" s="494" t="s">
        <v>5548</v>
      </c>
      <c r="B1512" s="481" t="s">
        <v>5549</v>
      </c>
      <c r="C1512" s="481" t="str">
        <f t="shared" si="23"/>
        <v>2</v>
      </c>
      <c r="D1512" s="481">
        <v>3</v>
      </c>
    </row>
    <row r="1513" spans="1:4">
      <c r="A1513" s="494" t="s">
        <v>5550</v>
      </c>
      <c r="B1513" s="481" t="s">
        <v>5551</v>
      </c>
      <c r="C1513" s="481" t="str">
        <f t="shared" si="23"/>
        <v>2</v>
      </c>
      <c r="D1513" s="481">
        <v>3</v>
      </c>
    </row>
    <row r="1514" spans="1:4">
      <c r="A1514" s="494" t="s">
        <v>5552</v>
      </c>
      <c r="B1514" s="481" t="s">
        <v>5553</v>
      </c>
      <c r="C1514" s="481" t="str">
        <f t="shared" si="23"/>
        <v>2</v>
      </c>
      <c r="D1514" s="481">
        <v>3</v>
      </c>
    </row>
    <row r="1515" spans="1:4">
      <c r="A1515" s="494" t="s">
        <v>5554</v>
      </c>
      <c r="B1515" s="481" t="s">
        <v>5555</v>
      </c>
      <c r="C1515" s="481" t="str">
        <f t="shared" si="23"/>
        <v>2</v>
      </c>
      <c r="D1515" s="481">
        <v>3</v>
      </c>
    </row>
    <row r="1516" spans="1:4">
      <c r="A1516" s="494" t="s">
        <v>5556</v>
      </c>
      <c r="B1516" s="481" t="s">
        <v>5557</v>
      </c>
      <c r="C1516" s="481" t="str">
        <f t="shared" si="23"/>
        <v>2</v>
      </c>
      <c r="D1516" s="481">
        <v>3</v>
      </c>
    </row>
    <row r="1517" spans="1:4">
      <c r="A1517" s="494" t="s">
        <v>5558</v>
      </c>
      <c r="B1517" s="481" t="s">
        <v>5559</v>
      </c>
      <c r="C1517" s="481" t="str">
        <f t="shared" si="23"/>
        <v>2</v>
      </c>
      <c r="D1517" s="481">
        <v>3</v>
      </c>
    </row>
    <row r="1518" spans="1:4">
      <c r="A1518" s="494" t="s">
        <v>5560</v>
      </c>
      <c r="B1518" s="481" t="s">
        <v>5561</v>
      </c>
      <c r="C1518" s="481" t="str">
        <f t="shared" si="23"/>
        <v>2</v>
      </c>
      <c r="D1518" s="481">
        <v>3</v>
      </c>
    </row>
    <row r="1519" spans="1:4">
      <c r="A1519" s="494" t="s">
        <v>5562</v>
      </c>
      <c r="B1519" s="481" t="s">
        <v>5563</v>
      </c>
      <c r="C1519" s="481" t="str">
        <f t="shared" si="23"/>
        <v>2</v>
      </c>
      <c r="D1519" s="481">
        <v>3</v>
      </c>
    </row>
    <row r="1520" spans="1:4">
      <c r="A1520" s="494" t="s">
        <v>5564</v>
      </c>
      <c r="B1520" s="481" t="s">
        <v>5565</v>
      </c>
      <c r="C1520" s="481" t="str">
        <f t="shared" si="23"/>
        <v>2</v>
      </c>
      <c r="D1520" s="481">
        <v>3</v>
      </c>
    </row>
    <row r="1521" spans="1:4">
      <c r="A1521" s="494" t="s">
        <v>5566</v>
      </c>
      <c r="B1521" s="481" t="s">
        <v>5567</v>
      </c>
      <c r="C1521" s="481" t="str">
        <f t="shared" si="23"/>
        <v>2</v>
      </c>
      <c r="D1521" s="481">
        <v>3</v>
      </c>
    </row>
    <row r="1522" spans="1:4">
      <c r="A1522" s="494" t="s">
        <v>5568</v>
      </c>
      <c r="B1522" s="481" t="s">
        <v>5569</v>
      </c>
      <c r="C1522" s="481" t="str">
        <f t="shared" si="23"/>
        <v>3</v>
      </c>
      <c r="D1522" s="481">
        <v>3</v>
      </c>
    </row>
    <row r="1523" spans="1:4">
      <c r="A1523" s="494" t="s">
        <v>5570</v>
      </c>
      <c r="B1523" s="481" t="s">
        <v>5571</v>
      </c>
      <c r="C1523" s="481" t="str">
        <f t="shared" si="23"/>
        <v>3</v>
      </c>
      <c r="D1523" s="481">
        <v>3</v>
      </c>
    </row>
    <row r="1524" spans="1:4">
      <c r="A1524" s="494" t="s">
        <v>5572</v>
      </c>
      <c r="B1524" s="481" t="s">
        <v>2630</v>
      </c>
      <c r="C1524" s="481" t="str">
        <f t="shared" si="23"/>
        <v>3</v>
      </c>
      <c r="D1524" s="481">
        <v>3</v>
      </c>
    </row>
    <row r="1525" spans="1:4">
      <c r="A1525" s="494" t="s">
        <v>5573</v>
      </c>
      <c r="B1525" s="481" t="s">
        <v>5574</v>
      </c>
      <c r="C1525" s="481" t="str">
        <f t="shared" si="23"/>
        <v>3</v>
      </c>
      <c r="D1525" s="481">
        <v>3</v>
      </c>
    </row>
    <row r="1526" spans="1:4">
      <c r="A1526" s="494" t="s">
        <v>5575</v>
      </c>
      <c r="B1526" s="481" t="s">
        <v>5576</v>
      </c>
      <c r="C1526" s="481" t="str">
        <f t="shared" si="23"/>
        <v>3</v>
      </c>
      <c r="D1526" s="481">
        <v>3</v>
      </c>
    </row>
    <row r="1527" spans="1:4">
      <c r="A1527" s="494" t="s">
        <v>5577</v>
      </c>
      <c r="B1527" s="481" t="s">
        <v>5578</v>
      </c>
      <c r="C1527" s="481" t="str">
        <f t="shared" si="23"/>
        <v>3</v>
      </c>
      <c r="D1527" s="481">
        <v>3</v>
      </c>
    </row>
    <row r="1528" spans="1:4">
      <c r="A1528" s="494" t="s">
        <v>5579</v>
      </c>
      <c r="B1528" s="481" t="s">
        <v>5580</v>
      </c>
      <c r="C1528" s="481" t="str">
        <f t="shared" si="23"/>
        <v>3</v>
      </c>
      <c r="D1528" s="481">
        <v>3</v>
      </c>
    </row>
    <row r="1529" spans="1:4">
      <c r="A1529" s="494" t="s">
        <v>5581</v>
      </c>
      <c r="B1529" s="481" t="s">
        <v>5582</v>
      </c>
      <c r="C1529" s="481" t="str">
        <f t="shared" si="23"/>
        <v>3</v>
      </c>
      <c r="D1529" s="481">
        <v>3</v>
      </c>
    </row>
    <row r="1530" spans="1:4">
      <c r="A1530" s="494" t="s">
        <v>5583</v>
      </c>
      <c r="B1530" s="481" t="s">
        <v>5584</v>
      </c>
      <c r="C1530" s="481" t="str">
        <f t="shared" si="23"/>
        <v>3</v>
      </c>
      <c r="D1530" s="481">
        <v>3</v>
      </c>
    </row>
    <row r="1531" spans="1:4">
      <c r="A1531" s="494" t="s">
        <v>5585</v>
      </c>
      <c r="B1531" s="481" t="s">
        <v>5586</v>
      </c>
      <c r="C1531" s="481" t="str">
        <f t="shared" si="23"/>
        <v>5</v>
      </c>
      <c r="D1531" s="481">
        <v>4</v>
      </c>
    </row>
    <row r="1532" spans="1:4">
      <c r="A1532" s="494" t="s">
        <v>5587</v>
      </c>
      <c r="B1532" s="481" t="s">
        <v>5588</v>
      </c>
      <c r="C1532" s="481" t="str">
        <f t="shared" si="23"/>
        <v>1</v>
      </c>
      <c r="D1532" s="481">
        <v>1</v>
      </c>
    </row>
    <row r="1533" spans="1:4">
      <c r="A1533" s="494" t="s">
        <v>5589</v>
      </c>
      <c r="B1533" s="481" t="s">
        <v>5590</v>
      </c>
      <c r="C1533" s="481" t="str">
        <f t="shared" si="23"/>
        <v>2</v>
      </c>
      <c r="D1533" s="481">
        <v>3</v>
      </c>
    </row>
    <row r="1534" spans="1:4">
      <c r="A1534" s="494" t="s">
        <v>5591</v>
      </c>
      <c r="B1534" s="481" t="s">
        <v>5592</v>
      </c>
      <c r="C1534" s="481" t="str">
        <f t="shared" si="23"/>
        <v>2</v>
      </c>
      <c r="D1534" s="481">
        <v>3</v>
      </c>
    </row>
    <row r="1535" spans="1:4">
      <c r="A1535" s="494" t="s">
        <v>5593</v>
      </c>
      <c r="B1535" s="481" t="s">
        <v>5594</v>
      </c>
      <c r="C1535" s="481" t="str">
        <f t="shared" si="23"/>
        <v>2</v>
      </c>
      <c r="D1535" s="481">
        <v>3</v>
      </c>
    </row>
    <row r="1536" spans="1:4">
      <c r="A1536" s="494" t="s">
        <v>5595</v>
      </c>
      <c r="B1536" s="481" t="s">
        <v>5596</v>
      </c>
      <c r="C1536" s="481" t="str">
        <f t="shared" si="23"/>
        <v>2</v>
      </c>
      <c r="D1536" s="481">
        <v>3</v>
      </c>
    </row>
    <row r="1537" spans="1:4">
      <c r="A1537" s="494" t="s">
        <v>5597</v>
      </c>
      <c r="B1537" s="481" t="s">
        <v>5598</v>
      </c>
      <c r="C1537" s="481" t="str">
        <f t="shared" si="23"/>
        <v>2</v>
      </c>
      <c r="D1537" s="481">
        <v>3</v>
      </c>
    </row>
    <row r="1538" spans="1:4">
      <c r="A1538" s="494" t="s">
        <v>5599</v>
      </c>
      <c r="B1538" s="481" t="s">
        <v>5600</v>
      </c>
      <c r="C1538" s="481" t="str">
        <f t="shared" si="23"/>
        <v>2</v>
      </c>
      <c r="D1538" s="481">
        <v>3</v>
      </c>
    </row>
    <row r="1539" spans="1:4">
      <c r="A1539" s="494" t="s">
        <v>5601</v>
      </c>
      <c r="B1539" s="481" t="s">
        <v>5602</v>
      </c>
      <c r="C1539" s="481" t="str">
        <f t="shared" si="23"/>
        <v>2</v>
      </c>
      <c r="D1539" s="481">
        <v>3</v>
      </c>
    </row>
    <row r="1540" spans="1:4">
      <c r="A1540" s="494" t="s">
        <v>5603</v>
      </c>
      <c r="B1540" s="481" t="s">
        <v>5604</v>
      </c>
      <c r="C1540" s="481" t="str">
        <f t="shared" ref="C1540:C1603" si="24">MID(A1540,3,1)</f>
        <v>2</v>
      </c>
      <c r="D1540" s="481">
        <v>3</v>
      </c>
    </row>
    <row r="1541" spans="1:4">
      <c r="A1541" s="494" t="s">
        <v>5605</v>
      </c>
      <c r="B1541" s="481" t="s">
        <v>5606</v>
      </c>
      <c r="C1541" s="481" t="str">
        <f t="shared" si="24"/>
        <v>2</v>
      </c>
      <c r="D1541" s="481">
        <v>3</v>
      </c>
    </row>
    <row r="1542" spans="1:4">
      <c r="A1542" s="494" t="s">
        <v>5607</v>
      </c>
      <c r="B1542" s="481" t="s">
        <v>5608</v>
      </c>
      <c r="C1542" s="481" t="str">
        <f t="shared" si="24"/>
        <v>2</v>
      </c>
      <c r="D1542" s="481">
        <v>3</v>
      </c>
    </row>
    <row r="1543" spans="1:4">
      <c r="A1543" s="494" t="s">
        <v>5609</v>
      </c>
      <c r="B1543" s="481" t="s">
        <v>5610</v>
      </c>
      <c r="C1543" s="481" t="str">
        <f t="shared" si="24"/>
        <v>2</v>
      </c>
      <c r="D1543" s="481">
        <v>3</v>
      </c>
    </row>
    <row r="1544" spans="1:4">
      <c r="A1544" s="494" t="s">
        <v>5611</v>
      </c>
      <c r="B1544" s="481" t="s">
        <v>5612</v>
      </c>
      <c r="C1544" s="481" t="str">
        <f t="shared" si="24"/>
        <v>3</v>
      </c>
      <c r="D1544" s="481">
        <v>3</v>
      </c>
    </row>
    <row r="1545" spans="1:4">
      <c r="A1545" s="494" t="s">
        <v>5613</v>
      </c>
      <c r="B1545" s="481" t="s">
        <v>5614</v>
      </c>
      <c r="C1545" s="481" t="str">
        <f t="shared" si="24"/>
        <v>3</v>
      </c>
      <c r="D1545" s="481">
        <v>3</v>
      </c>
    </row>
    <row r="1546" spans="1:4">
      <c r="A1546" s="494" t="s">
        <v>5615</v>
      </c>
      <c r="B1546" s="481" t="s">
        <v>5616</v>
      </c>
      <c r="C1546" s="481" t="str">
        <f t="shared" si="24"/>
        <v>3</v>
      </c>
      <c r="D1546" s="481">
        <v>3</v>
      </c>
    </row>
    <row r="1547" spans="1:4">
      <c r="A1547" s="494" t="s">
        <v>5617</v>
      </c>
      <c r="B1547" s="481" t="s">
        <v>5618</v>
      </c>
      <c r="C1547" s="481" t="str">
        <f t="shared" si="24"/>
        <v>3</v>
      </c>
      <c r="D1547" s="481">
        <v>3</v>
      </c>
    </row>
    <row r="1548" spans="1:4">
      <c r="A1548" s="494" t="s">
        <v>5619</v>
      </c>
      <c r="B1548" s="481" t="s">
        <v>5620</v>
      </c>
      <c r="C1548" s="481" t="str">
        <f t="shared" si="24"/>
        <v>3</v>
      </c>
      <c r="D1548" s="481">
        <v>3</v>
      </c>
    </row>
    <row r="1549" spans="1:4">
      <c r="A1549" s="494" t="s">
        <v>5621</v>
      </c>
      <c r="B1549" s="481" t="s">
        <v>5622</v>
      </c>
      <c r="C1549" s="481" t="str">
        <f t="shared" si="24"/>
        <v>3</v>
      </c>
      <c r="D1549" s="481">
        <v>3</v>
      </c>
    </row>
    <row r="1550" spans="1:4">
      <c r="A1550" s="494" t="s">
        <v>5623</v>
      </c>
      <c r="B1550" s="481" t="s">
        <v>5624</v>
      </c>
      <c r="C1550" s="481" t="str">
        <f t="shared" si="24"/>
        <v>3</v>
      </c>
      <c r="D1550" s="481">
        <v>3</v>
      </c>
    </row>
    <row r="1551" spans="1:4">
      <c r="A1551" s="494" t="s">
        <v>5625</v>
      </c>
      <c r="B1551" s="481" t="s">
        <v>5626</v>
      </c>
      <c r="C1551" s="481" t="str">
        <f t="shared" si="24"/>
        <v>3</v>
      </c>
      <c r="D1551" s="481">
        <v>3</v>
      </c>
    </row>
    <row r="1552" spans="1:4">
      <c r="A1552" s="494" t="s">
        <v>5627</v>
      </c>
      <c r="B1552" s="481" t="s">
        <v>5628</v>
      </c>
      <c r="C1552" s="481" t="str">
        <f t="shared" si="24"/>
        <v>3</v>
      </c>
      <c r="D1552" s="481">
        <v>3</v>
      </c>
    </row>
    <row r="1553" spans="1:4">
      <c r="A1553" s="494" t="s">
        <v>5629</v>
      </c>
      <c r="B1553" s="481" t="s">
        <v>5630</v>
      </c>
      <c r="C1553" s="481" t="str">
        <f t="shared" si="24"/>
        <v>3</v>
      </c>
      <c r="D1553" s="481">
        <v>3</v>
      </c>
    </row>
    <row r="1554" spans="1:4">
      <c r="A1554" s="494" t="s">
        <v>5631</v>
      </c>
      <c r="B1554" s="481" t="s">
        <v>5632</v>
      </c>
      <c r="C1554" s="481" t="str">
        <f t="shared" si="24"/>
        <v>3</v>
      </c>
      <c r="D1554" s="481">
        <v>3</v>
      </c>
    </row>
    <row r="1555" spans="1:4">
      <c r="A1555" s="494" t="s">
        <v>5633</v>
      </c>
      <c r="B1555" s="481" t="s">
        <v>5634</v>
      </c>
      <c r="C1555" s="481" t="str">
        <f t="shared" si="24"/>
        <v>3</v>
      </c>
      <c r="D1555" s="481">
        <v>3</v>
      </c>
    </row>
    <row r="1556" spans="1:4">
      <c r="A1556" s="494" t="s">
        <v>5635</v>
      </c>
      <c r="B1556" s="481" t="s">
        <v>5636</v>
      </c>
      <c r="C1556" s="481" t="str">
        <f t="shared" si="24"/>
        <v>3</v>
      </c>
      <c r="D1556" s="481">
        <v>3</v>
      </c>
    </row>
    <row r="1557" spans="1:4">
      <c r="A1557" s="494" t="s">
        <v>5637</v>
      </c>
      <c r="B1557" s="481" t="s">
        <v>5638</v>
      </c>
      <c r="C1557" s="481" t="str">
        <f t="shared" si="24"/>
        <v>3</v>
      </c>
      <c r="D1557" s="481">
        <v>3</v>
      </c>
    </row>
    <row r="1558" spans="1:4">
      <c r="A1558" s="494" t="s">
        <v>5639</v>
      </c>
      <c r="B1558" s="481" t="s">
        <v>5640</v>
      </c>
      <c r="C1558" s="481" t="str">
        <f t="shared" si="24"/>
        <v>3</v>
      </c>
      <c r="D1558" s="481">
        <v>3</v>
      </c>
    </row>
    <row r="1559" spans="1:4">
      <c r="A1559" s="494" t="s">
        <v>5641</v>
      </c>
      <c r="B1559" s="481" t="s">
        <v>5642</v>
      </c>
      <c r="C1559" s="481" t="str">
        <f t="shared" si="24"/>
        <v>3</v>
      </c>
      <c r="D1559" s="481">
        <v>3</v>
      </c>
    </row>
    <row r="1560" spans="1:4">
      <c r="A1560" s="494" t="s">
        <v>5643</v>
      </c>
      <c r="B1560" s="481" t="s">
        <v>5644</v>
      </c>
      <c r="C1560" s="481" t="str">
        <f t="shared" si="24"/>
        <v>3</v>
      </c>
      <c r="D1560" s="481">
        <v>3</v>
      </c>
    </row>
    <row r="1561" spans="1:4">
      <c r="A1561" s="494" t="s">
        <v>5645</v>
      </c>
      <c r="B1561" s="481" t="s">
        <v>5646</v>
      </c>
      <c r="C1561" s="481" t="str">
        <f t="shared" si="24"/>
        <v>4</v>
      </c>
      <c r="D1561" s="481">
        <v>3</v>
      </c>
    </row>
    <row r="1562" spans="1:4">
      <c r="A1562" s="494" t="s">
        <v>5647</v>
      </c>
      <c r="B1562" s="481" t="s">
        <v>5648</v>
      </c>
      <c r="C1562" s="481" t="str">
        <f t="shared" si="24"/>
        <v>4</v>
      </c>
      <c r="D1562" s="481">
        <v>3</v>
      </c>
    </row>
    <row r="1563" spans="1:4">
      <c r="A1563" s="494" t="s">
        <v>5649</v>
      </c>
      <c r="B1563" s="481" t="s">
        <v>5650</v>
      </c>
      <c r="C1563" s="481" t="str">
        <f t="shared" si="24"/>
        <v>4</v>
      </c>
      <c r="D1563" s="481">
        <v>3</v>
      </c>
    </row>
    <row r="1564" spans="1:4">
      <c r="A1564" s="494" t="s">
        <v>5651</v>
      </c>
      <c r="B1564" s="481" t="s">
        <v>5652</v>
      </c>
      <c r="C1564" s="481" t="str">
        <f t="shared" si="24"/>
        <v>4</v>
      </c>
      <c r="D1564" s="481">
        <v>3</v>
      </c>
    </row>
    <row r="1565" spans="1:4">
      <c r="A1565" s="494" t="s">
        <v>5653</v>
      </c>
      <c r="B1565" s="481" t="s">
        <v>5654</v>
      </c>
      <c r="C1565" s="481" t="str">
        <f t="shared" si="24"/>
        <v>4</v>
      </c>
      <c r="D1565" s="481">
        <v>3</v>
      </c>
    </row>
    <row r="1566" spans="1:4">
      <c r="A1566" s="494" t="s">
        <v>5655</v>
      </c>
      <c r="B1566" s="481" t="s">
        <v>5656</v>
      </c>
      <c r="C1566" s="481" t="str">
        <f t="shared" si="24"/>
        <v>4</v>
      </c>
      <c r="D1566" s="481">
        <v>3</v>
      </c>
    </row>
    <row r="1567" spans="1:4">
      <c r="A1567" s="494" t="s">
        <v>5657</v>
      </c>
      <c r="B1567" s="481" t="s">
        <v>5658</v>
      </c>
      <c r="C1567" s="481" t="str">
        <f t="shared" si="24"/>
        <v>5</v>
      </c>
      <c r="D1567" s="481">
        <v>4</v>
      </c>
    </row>
    <row r="1568" spans="1:4">
      <c r="A1568" s="494" t="s">
        <v>5659</v>
      </c>
      <c r="B1568" s="481" t="s">
        <v>5660</v>
      </c>
      <c r="C1568" s="481" t="str">
        <f t="shared" si="24"/>
        <v>5</v>
      </c>
      <c r="D1568" s="481">
        <v>4</v>
      </c>
    </row>
    <row r="1569" spans="1:4">
      <c r="A1569" s="494" t="s">
        <v>5661</v>
      </c>
      <c r="B1569" s="481" t="s">
        <v>5662</v>
      </c>
      <c r="C1569" s="481" t="str">
        <f t="shared" si="24"/>
        <v>1</v>
      </c>
      <c r="D1569" s="481">
        <v>1</v>
      </c>
    </row>
    <row r="1570" spans="1:4">
      <c r="A1570" s="494" t="s">
        <v>5663</v>
      </c>
      <c r="B1570" s="481" t="s">
        <v>5664</v>
      </c>
      <c r="C1570" s="481" t="str">
        <f t="shared" si="24"/>
        <v>2</v>
      </c>
      <c r="D1570" s="481">
        <v>2</v>
      </c>
    </row>
    <row r="1571" spans="1:4">
      <c r="A1571" s="494" t="s">
        <v>5665</v>
      </c>
      <c r="B1571" s="481" t="s">
        <v>5666</v>
      </c>
      <c r="C1571" s="481" t="str">
        <f t="shared" si="24"/>
        <v>2</v>
      </c>
      <c r="D1571" s="481">
        <v>2</v>
      </c>
    </row>
    <row r="1572" spans="1:4">
      <c r="A1572" s="494" t="s">
        <v>5667</v>
      </c>
      <c r="B1572" s="481" t="s">
        <v>5668</v>
      </c>
      <c r="C1572" s="481" t="str">
        <f t="shared" si="24"/>
        <v>2</v>
      </c>
      <c r="D1572" s="481">
        <v>3</v>
      </c>
    </row>
    <row r="1573" spans="1:4">
      <c r="A1573" s="494" t="s">
        <v>5669</v>
      </c>
      <c r="B1573" s="481" t="s">
        <v>5670</v>
      </c>
      <c r="C1573" s="481" t="str">
        <f t="shared" si="24"/>
        <v>2</v>
      </c>
      <c r="D1573" s="481">
        <v>3</v>
      </c>
    </row>
    <row r="1574" spans="1:4">
      <c r="A1574" s="494" t="s">
        <v>5671</v>
      </c>
      <c r="B1574" s="481" t="s">
        <v>5672</v>
      </c>
      <c r="C1574" s="481" t="str">
        <f t="shared" si="24"/>
        <v>2</v>
      </c>
      <c r="D1574" s="481">
        <v>3</v>
      </c>
    </row>
    <row r="1575" spans="1:4">
      <c r="A1575" s="494" t="s">
        <v>5673</v>
      </c>
      <c r="B1575" s="481" t="s">
        <v>5674</v>
      </c>
      <c r="C1575" s="481" t="str">
        <f t="shared" si="24"/>
        <v>2</v>
      </c>
      <c r="D1575" s="481">
        <v>3</v>
      </c>
    </row>
    <row r="1576" spans="1:4">
      <c r="A1576" s="494" t="s">
        <v>5675</v>
      </c>
      <c r="B1576" s="481" t="s">
        <v>5676</v>
      </c>
      <c r="C1576" s="481" t="str">
        <f t="shared" si="24"/>
        <v>2</v>
      </c>
      <c r="D1576" s="481">
        <v>3</v>
      </c>
    </row>
    <row r="1577" spans="1:4">
      <c r="A1577" s="494" t="s">
        <v>5677</v>
      </c>
      <c r="B1577" s="481" t="s">
        <v>5678</v>
      </c>
      <c r="C1577" s="481" t="str">
        <f t="shared" si="24"/>
        <v>2</v>
      </c>
      <c r="D1577" s="481">
        <v>3</v>
      </c>
    </row>
    <row r="1578" spans="1:4">
      <c r="A1578" s="494" t="s">
        <v>5679</v>
      </c>
      <c r="B1578" s="481" t="s">
        <v>5680</v>
      </c>
      <c r="C1578" s="481" t="str">
        <f t="shared" si="24"/>
        <v>2</v>
      </c>
      <c r="D1578" s="481">
        <v>3</v>
      </c>
    </row>
    <row r="1579" spans="1:4">
      <c r="A1579" s="494" t="s">
        <v>5681</v>
      </c>
      <c r="B1579" s="481" t="s">
        <v>5682</v>
      </c>
      <c r="C1579" s="481" t="str">
        <f t="shared" si="24"/>
        <v>2</v>
      </c>
      <c r="D1579" s="481">
        <v>3</v>
      </c>
    </row>
    <row r="1580" spans="1:4">
      <c r="A1580" s="494" t="s">
        <v>5683</v>
      </c>
      <c r="B1580" s="481" t="s">
        <v>5684</v>
      </c>
      <c r="C1580" s="481" t="str">
        <f t="shared" si="24"/>
        <v>2</v>
      </c>
      <c r="D1580" s="481">
        <v>3</v>
      </c>
    </row>
    <row r="1581" spans="1:4">
      <c r="A1581" s="494" t="s">
        <v>5685</v>
      </c>
      <c r="B1581" s="481" t="s">
        <v>5686</v>
      </c>
      <c r="C1581" s="481" t="str">
        <f t="shared" si="24"/>
        <v>2</v>
      </c>
      <c r="D1581" s="481">
        <v>3</v>
      </c>
    </row>
    <row r="1582" spans="1:4">
      <c r="A1582" s="494" t="s">
        <v>5687</v>
      </c>
      <c r="B1582" s="481" t="s">
        <v>5688</v>
      </c>
      <c r="C1582" s="481" t="str">
        <f t="shared" si="24"/>
        <v>2</v>
      </c>
      <c r="D1582" s="481">
        <v>3</v>
      </c>
    </row>
    <row r="1583" spans="1:4">
      <c r="A1583" s="494" t="s">
        <v>5689</v>
      </c>
      <c r="B1583" s="481" t="s">
        <v>5690</v>
      </c>
      <c r="C1583" s="481" t="str">
        <f t="shared" si="24"/>
        <v>2</v>
      </c>
      <c r="D1583" s="481">
        <v>3</v>
      </c>
    </row>
    <row r="1584" spans="1:4">
      <c r="A1584" s="494" t="s">
        <v>5691</v>
      </c>
      <c r="B1584" s="481" t="s">
        <v>5692</v>
      </c>
      <c r="C1584" s="481" t="str">
        <f t="shared" si="24"/>
        <v>2</v>
      </c>
      <c r="D1584" s="481">
        <v>3</v>
      </c>
    </row>
    <row r="1585" spans="1:4">
      <c r="A1585" s="494" t="s">
        <v>5693</v>
      </c>
      <c r="B1585" s="481" t="s">
        <v>5694</v>
      </c>
      <c r="C1585" s="481" t="str">
        <f t="shared" si="24"/>
        <v>2</v>
      </c>
      <c r="D1585" s="481">
        <v>3</v>
      </c>
    </row>
    <row r="1586" spans="1:4">
      <c r="A1586" s="494" t="s">
        <v>5695</v>
      </c>
      <c r="B1586" s="481" t="s">
        <v>5696</v>
      </c>
      <c r="C1586" s="481" t="str">
        <f t="shared" si="24"/>
        <v>2</v>
      </c>
      <c r="D1586" s="481">
        <v>3</v>
      </c>
    </row>
    <row r="1587" spans="1:4">
      <c r="A1587" s="494" t="s">
        <v>5697</v>
      </c>
      <c r="B1587" s="481" t="s">
        <v>5698</v>
      </c>
      <c r="C1587" s="481" t="str">
        <f t="shared" si="24"/>
        <v>2</v>
      </c>
      <c r="D1587" s="481">
        <v>3</v>
      </c>
    </row>
    <row r="1588" spans="1:4">
      <c r="A1588" s="494" t="s">
        <v>5699</v>
      </c>
      <c r="B1588" s="481" t="s">
        <v>5700</v>
      </c>
      <c r="C1588" s="481" t="str">
        <f t="shared" si="24"/>
        <v>2</v>
      </c>
      <c r="D1588" s="481">
        <v>3</v>
      </c>
    </row>
    <row r="1589" spans="1:4">
      <c r="A1589" s="494" t="s">
        <v>5701</v>
      </c>
      <c r="B1589" s="481" t="s">
        <v>5702</v>
      </c>
      <c r="C1589" s="481" t="str">
        <f t="shared" si="24"/>
        <v>2</v>
      </c>
      <c r="D1589" s="481">
        <v>3</v>
      </c>
    </row>
    <row r="1590" spans="1:4">
      <c r="A1590" s="494" t="s">
        <v>5703</v>
      </c>
      <c r="B1590" s="481" t="s">
        <v>5704</v>
      </c>
      <c r="C1590" s="481" t="str">
        <f t="shared" si="24"/>
        <v>2</v>
      </c>
      <c r="D1590" s="481">
        <v>3</v>
      </c>
    </row>
    <row r="1591" spans="1:4">
      <c r="A1591" s="494" t="s">
        <v>5705</v>
      </c>
      <c r="B1591" s="481" t="s">
        <v>5706</v>
      </c>
      <c r="C1591" s="481" t="str">
        <f t="shared" si="24"/>
        <v>2</v>
      </c>
      <c r="D1591" s="481">
        <v>3</v>
      </c>
    </row>
    <row r="1592" spans="1:4">
      <c r="A1592" s="494" t="s">
        <v>5707</v>
      </c>
      <c r="B1592" s="481" t="s">
        <v>5708</v>
      </c>
      <c r="C1592" s="481" t="str">
        <f t="shared" si="24"/>
        <v>2</v>
      </c>
      <c r="D1592" s="481">
        <v>3</v>
      </c>
    </row>
    <row r="1593" spans="1:4">
      <c r="A1593" s="494" t="s">
        <v>5709</v>
      </c>
      <c r="B1593" s="481" t="s">
        <v>5710</v>
      </c>
      <c r="C1593" s="481" t="str">
        <f t="shared" si="24"/>
        <v>2</v>
      </c>
      <c r="D1593" s="481">
        <v>3</v>
      </c>
    </row>
    <row r="1594" spans="1:4">
      <c r="A1594" s="494" t="s">
        <v>5711</v>
      </c>
      <c r="B1594" s="481" t="s">
        <v>5712</v>
      </c>
      <c r="C1594" s="481" t="str">
        <f t="shared" si="24"/>
        <v>2</v>
      </c>
      <c r="D1594" s="481">
        <v>3</v>
      </c>
    </row>
    <row r="1595" spans="1:4">
      <c r="A1595" s="494" t="s">
        <v>5713</v>
      </c>
      <c r="B1595" s="481" t="s">
        <v>5714</v>
      </c>
      <c r="C1595" s="481" t="str">
        <f t="shared" si="24"/>
        <v>2</v>
      </c>
      <c r="D1595" s="481">
        <v>3</v>
      </c>
    </row>
    <row r="1596" spans="1:4">
      <c r="A1596" s="494" t="s">
        <v>5715</v>
      </c>
      <c r="B1596" s="481" t="s">
        <v>5716</v>
      </c>
      <c r="C1596" s="481" t="str">
        <f t="shared" si="24"/>
        <v>2</v>
      </c>
      <c r="D1596" s="481">
        <v>3</v>
      </c>
    </row>
    <row r="1597" spans="1:4">
      <c r="A1597" s="494" t="s">
        <v>5717</v>
      </c>
      <c r="B1597" s="481" t="s">
        <v>5718</v>
      </c>
      <c r="C1597" s="481" t="str">
        <f t="shared" si="24"/>
        <v>2</v>
      </c>
      <c r="D1597" s="481">
        <v>3</v>
      </c>
    </row>
    <row r="1598" spans="1:4">
      <c r="A1598" s="494" t="s">
        <v>5719</v>
      </c>
      <c r="B1598" s="481" t="s">
        <v>5720</v>
      </c>
      <c r="C1598" s="481" t="str">
        <f t="shared" si="24"/>
        <v>2</v>
      </c>
      <c r="D1598" s="481">
        <v>3</v>
      </c>
    </row>
    <row r="1599" spans="1:4">
      <c r="A1599" s="494" t="s">
        <v>5721</v>
      </c>
      <c r="B1599" s="481" t="s">
        <v>5722</v>
      </c>
      <c r="C1599" s="481" t="str">
        <f t="shared" si="24"/>
        <v>3</v>
      </c>
      <c r="D1599" s="481">
        <v>3</v>
      </c>
    </row>
    <row r="1600" spans="1:4">
      <c r="A1600" s="494" t="s">
        <v>5723</v>
      </c>
      <c r="B1600" s="481" t="s">
        <v>5724</v>
      </c>
      <c r="C1600" s="481" t="str">
        <f t="shared" si="24"/>
        <v>3</v>
      </c>
      <c r="D1600" s="481">
        <v>3</v>
      </c>
    </row>
    <row r="1601" spans="1:4">
      <c r="A1601" s="494" t="s">
        <v>5725</v>
      </c>
      <c r="B1601" s="481" t="s">
        <v>5726</v>
      </c>
      <c r="C1601" s="481" t="str">
        <f t="shared" si="24"/>
        <v>3</v>
      </c>
      <c r="D1601" s="481">
        <v>3</v>
      </c>
    </row>
    <row r="1602" spans="1:4">
      <c r="A1602" s="494" t="s">
        <v>5727</v>
      </c>
      <c r="B1602" s="481" t="s">
        <v>5728</v>
      </c>
      <c r="C1602" s="481" t="str">
        <f t="shared" si="24"/>
        <v>3</v>
      </c>
      <c r="D1602" s="481">
        <v>3</v>
      </c>
    </row>
    <row r="1603" spans="1:4">
      <c r="A1603" s="494" t="s">
        <v>5729</v>
      </c>
      <c r="B1603" s="481" t="s">
        <v>5730</v>
      </c>
      <c r="C1603" s="481" t="str">
        <f t="shared" si="24"/>
        <v>3</v>
      </c>
      <c r="D1603" s="481">
        <v>3</v>
      </c>
    </row>
    <row r="1604" spans="1:4">
      <c r="A1604" s="494" t="s">
        <v>5731</v>
      </c>
      <c r="B1604" s="481" t="s">
        <v>5732</v>
      </c>
      <c r="C1604" s="481" t="str">
        <f t="shared" ref="C1604:C1667" si="25">MID(A1604,3,1)</f>
        <v>3</v>
      </c>
      <c r="D1604" s="481">
        <v>3</v>
      </c>
    </row>
    <row r="1605" spans="1:4">
      <c r="A1605" s="494" t="s">
        <v>5733</v>
      </c>
      <c r="B1605" s="481" t="s">
        <v>5734</v>
      </c>
      <c r="C1605" s="481" t="str">
        <f t="shared" si="25"/>
        <v>3</v>
      </c>
      <c r="D1605" s="481">
        <v>3</v>
      </c>
    </row>
    <row r="1606" spans="1:4">
      <c r="A1606" s="494" t="s">
        <v>5735</v>
      </c>
      <c r="B1606" s="481" t="s">
        <v>5736</v>
      </c>
      <c r="C1606" s="481" t="str">
        <f t="shared" si="25"/>
        <v>3</v>
      </c>
      <c r="D1606" s="481">
        <v>3</v>
      </c>
    </row>
    <row r="1607" spans="1:4">
      <c r="A1607" s="494" t="s">
        <v>5737</v>
      </c>
      <c r="B1607" s="481" t="s">
        <v>5738</v>
      </c>
      <c r="C1607" s="481" t="str">
        <f t="shared" si="25"/>
        <v>3</v>
      </c>
      <c r="D1607" s="481">
        <v>3</v>
      </c>
    </row>
    <row r="1608" spans="1:4">
      <c r="A1608" s="494" t="s">
        <v>5739</v>
      </c>
      <c r="B1608" s="481" t="s">
        <v>5740</v>
      </c>
      <c r="C1608" s="481" t="str">
        <f t="shared" si="25"/>
        <v>3</v>
      </c>
      <c r="D1608" s="481">
        <v>3</v>
      </c>
    </row>
    <row r="1609" spans="1:4">
      <c r="A1609" s="494" t="s">
        <v>5741</v>
      </c>
      <c r="B1609" s="481" t="s">
        <v>5742</v>
      </c>
      <c r="C1609" s="481" t="str">
        <f t="shared" si="25"/>
        <v>3</v>
      </c>
      <c r="D1609" s="481">
        <v>3</v>
      </c>
    </row>
    <row r="1610" spans="1:4">
      <c r="A1610" s="494" t="s">
        <v>5743</v>
      </c>
      <c r="B1610" s="481" t="s">
        <v>5744</v>
      </c>
      <c r="C1610" s="481" t="str">
        <f t="shared" si="25"/>
        <v>3</v>
      </c>
      <c r="D1610" s="481">
        <v>3</v>
      </c>
    </row>
    <row r="1611" spans="1:4">
      <c r="A1611" s="494" t="s">
        <v>5745</v>
      </c>
      <c r="B1611" s="481" t="s">
        <v>5746</v>
      </c>
      <c r="C1611" s="481" t="str">
        <f t="shared" si="25"/>
        <v>3</v>
      </c>
      <c r="D1611" s="481">
        <v>3</v>
      </c>
    </row>
    <row r="1612" spans="1:4">
      <c r="A1612" s="494" t="s">
        <v>5747</v>
      </c>
      <c r="B1612" s="481" t="s">
        <v>5748</v>
      </c>
      <c r="C1612" s="481" t="str">
        <f t="shared" si="25"/>
        <v>3</v>
      </c>
      <c r="D1612" s="481">
        <v>3</v>
      </c>
    </row>
    <row r="1613" spans="1:4">
      <c r="A1613" s="494" t="s">
        <v>5749</v>
      </c>
      <c r="B1613" s="481" t="s">
        <v>5750</v>
      </c>
      <c r="C1613" s="481" t="str">
        <f t="shared" si="25"/>
        <v>3</v>
      </c>
      <c r="D1613" s="481">
        <v>3</v>
      </c>
    </row>
    <row r="1614" spans="1:4">
      <c r="A1614" s="494" t="s">
        <v>5751</v>
      </c>
      <c r="B1614" s="481" t="s">
        <v>5752</v>
      </c>
      <c r="C1614" s="481" t="str">
        <f t="shared" si="25"/>
        <v>3</v>
      </c>
      <c r="D1614" s="481">
        <v>3</v>
      </c>
    </row>
    <row r="1615" spans="1:4">
      <c r="A1615" s="494" t="s">
        <v>5753</v>
      </c>
      <c r="B1615" s="481" t="s">
        <v>5754</v>
      </c>
      <c r="C1615" s="481" t="str">
        <f t="shared" si="25"/>
        <v>3</v>
      </c>
      <c r="D1615" s="481">
        <v>3</v>
      </c>
    </row>
    <row r="1616" spans="1:4">
      <c r="A1616" s="494" t="s">
        <v>5755</v>
      </c>
      <c r="B1616" s="481" t="s">
        <v>5199</v>
      </c>
      <c r="C1616" s="481" t="str">
        <f t="shared" si="25"/>
        <v>3</v>
      </c>
      <c r="D1616" s="481">
        <v>3</v>
      </c>
    </row>
    <row r="1617" spans="1:4">
      <c r="A1617" s="494" t="s">
        <v>5756</v>
      </c>
      <c r="B1617" s="481" t="s">
        <v>5757</v>
      </c>
      <c r="C1617" s="481" t="str">
        <f t="shared" si="25"/>
        <v>3</v>
      </c>
      <c r="D1617" s="481">
        <v>3</v>
      </c>
    </row>
    <row r="1618" spans="1:4">
      <c r="A1618" s="494" t="s">
        <v>5758</v>
      </c>
      <c r="B1618" s="481" t="s">
        <v>5759</v>
      </c>
      <c r="C1618" s="481" t="str">
        <f t="shared" si="25"/>
        <v>3</v>
      </c>
      <c r="D1618" s="481">
        <v>3</v>
      </c>
    </row>
    <row r="1619" spans="1:4">
      <c r="A1619" s="494" t="s">
        <v>5760</v>
      </c>
      <c r="B1619" s="481" t="s">
        <v>5761</v>
      </c>
      <c r="C1619" s="481" t="str">
        <f t="shared" si="25"/>
        <v>3</v>
      </c>
      <c r="D1619" s="481">
        <v>3</v>
      </c>
    </row>
    <row r="1620" spans="1:4">
      <c r="A1620" s="494" t="s">
        <v>5762</v>
      </c>
      <c r="B1620" s="481" t="s">
        <v>3134</v>
      </c>
      <c r="C1620" s="481" t="str">
        <f t="shared" si="25"/>
        <v>3</v>
      </c>
      <c r="D1620" s="481">
        <v>3</v>
      </c>
    </row>
    <row r="1621" spans="1:4">
      <c r="A1621" s="494" t="s">
        <v>5763</v>
      </c>
      <c r="B1621" s="481" t="s">
        <v>5764</v>
      </c>
      <c r="C1621" s="481" t="str">
        <f t="shared" si="25"/>
        <v>3</v>
      </c>
      <c r="D1621" s="481">
        <v>3</v>
      </c>
    </row>
    <row r="1622" spans="1:4">
      <c r="A1622" s="494" t="s">
        <v>5765</v>
      </c>
      <c r="B1622" s="481" t="s">
        <v>5766</v>
      </c>
      <c r="C1622" s="481" t="str">
        <f t="shared" si="25"/>
        <v>3</v>
      </c>
      <c r="D1622" s="481">
        <v>3</v>
      </c>
    </row>
    <row r="1623" spans="1:4">
      <c r="A1623" s="494" t="s">
        <v>5767</v>
      </c>
      <c r="B1623" s="481" t="s">
        <v>5768</v>
      </c>
      <c r="C1623" s="481" t="str">
        <f t="shared" si="25"/>
        <v>3</v>
      </c>
      <c r="D1623" s="481">
        <v>3</v>
      </c>
    </row>
    <row r="1624" spans="1:4">
      <c r="A1624" s="494" t="s">
        <v>5769</v>
      </c>
      <c r="B1624" s="481" t="s">
        <v>5770</v>
      </c>
      <c r="C1624" s="481" t="str">
        <f t="shared" si="25"/>
        <v>3</v>
      </c>
      <c r="D1624" s="481">
        <v>3</v>
      </c>
    </row>
    <row r="1625" spans="1:4">
      <c r="A1625" s="494" t="s">
        <v>5771</v>
      </c>
      <c r="B1625" s="481" t="s">
        <v>5772</v>
      </c>
      <c r="C1625" s="481" t="str">
        <f t="shared" si="25"/>
        <v>3</v>
      </c>
      <c r="D1625" s="481">
        <v>3</v>
      </c>
    </row>
    <row r="1626" spans="1:4">
      <c r="A1626" s="494" t="s">
        <v>5773</v>
      </c>
      <c r="B1626" s="481" t="s">
        <v>5774</v>
      </c>
      <c r="C1626" s="481" t="str">
        <f t="shared" si="25"/>
        <v>3</v>
      </c>
      <c r="D1626" s="481">
        <v>3</v>
      </c>
    </row>
    <row r="1627" spans="1:4">
      <c r="A1627" s="494" t="s">
        <v>5775</v>
      </c>
      <c r="B1627" s="481" t="s">
        <v>5776</v>
      </c>
      <c r="C1627" s="481" t="str">
        <f t="shared" si="25"/>
        <v>3</v>
      </c>
      <c r="D1627" s="481">
        <v>3</v>
      </c>
    </row>
    <row r="1628" spans="1:4">
      <c r="A1628" s="494" t="s">
        <v>5777</v>
      </c>
      <c r="B1628" s="481" t="s">
        <v>5778</v>
      </c>
      <c r="C1628" s="481" t="str">
        <f t="shared" si="25"/>
        <v>4</v>
      </c>
      <c r="D1628" s="481">
        <v>3</v>
      </c>
    </row>
    <row r="1629" spans="1:4">
      <c r="A1629" s="494" t="s">
        <v>5779</v>
      </c>
      <c r="B1629" s="481" t="s">
        <v>5780</v>
      </c>
      <c r="C1629" s="481" t="str">
        <f t="shared" si="25"/>
        <v>4</v>
      </c>
      <c r="D1629" s="481">
        <v>3</v>
      </c>
    </row>
    <row r="1630" spans="1:4">
      <c r="A1630" s="494" t="s">
        <v>5781</v>
      </c>
      <c r="B1630" s="481" t="s">
        <v>5782</v>
      </c>
      <c r="C1630" s="481" t="str">
        <f t="shared" si="25"/>
        <v>5</v>
      </c>
      <c r="D1630" s="481">
        <v>4</v>
      </c>
    </row>
    <row r="1631" spans="1:4">
      <c r="A1631" s="494" t="s">
        <v>5783</v>
      </c>
      <c r="B1631" s="481" t="s">
        <v>5784</v>
      </c>
      <c r="C1631" s="481" t="str">
        <f t="shared" si="25"/>
        <v>5</v>
      </c>
      <c r="D1631" s="481">
        <v>4</v>
      </c>
    </row>
    <row r="1632" spans="1:4">
      <c r="A1632" s="494" t="s">
        <v>5785</v>
      </c>
      <c r="B1632" s="481" t="s">
        <v>5786</v>
      </c>
      <c r="C1632" s="481" t="str">
        <f t="shared" si="25"/>
        <v>5</v>
      </c>
      <c r="D1632" s="481">
        <v>4</v>
      </c>
    </row>
    <row r="1633" spans="1:4">
      <c r="A1633" s="494" t="s">
        <v>5787</v>
      </c>
      <c r="B1633" s="481" t="s">
        <v>5788</v>
      </c>
      <c r="C1633" s="481" t="str">
        <f t="shared" si="25"/>
        <v>1</v>
      </c>
      <c r="D1633" s="481">
        <v>1</v>
      </c>
    </row>
    <row r="1634" spans="1:4">
      <c r="A1634" s="494" t="s">
        <v>5789</v>
      </c>
      <c r="B1634" s="481" t="s">
        <v>5790</v>
      </c>
      <c r="C1634" s="481" t="str">
        <f t="shared" si="25"/>
        <v>2</v>
      </c>
      <c r="D1634" s="481">
        <v>3</v>
      </c>
    </row>
    <row r="1635" spans="1:4">
      <c r="A1635" s="494" t="s">
        <v>5791</v>
      </c>
      <c r="B1635" s="481" t="s">
        <v>5792</v>
      </c>
      <c r="C1635" s="481" t="str">
        <f t="shared" si="25"/>
        <v>2</v>
      </c>
      <c r="D1635" s="481">
        <v>3</v>
      </c>
    </row>
    <row r="1636" spans="1:4">
      <c r="A1636" s="494" t="s">
        <v>5793</v>
      </c>
      <c r="B1636" s="481" t="s">
        <v>5794</v>
      </c>
      <c r="C1636" s="481" t="str">
        <f t="shared" si="25"/>
        <v>2</v>
      </c>
      <c r="D1636" s="481">
        <v>3</v>
      </c>
    </row>
    <row r="1637" spans="1:4">
      <c r="A1637" s="494" t="s">
        <v>5795</v>
      </c>
      <c r="B1637" s="481" t="s">
        <v>5796</v>
      </c>
      <c r="C1637" s="481" t="str">
        <f t="shared" si="25"/>
        <v>2</v>
      </c>
      <c r="D1637" s="481">
        <v>3</v>
      </c>
    </row>
    <row r="1638" spans="1:4">
      <c r="A1638" s="494" t="s">
        <v>5797</v>
      </c>
      <c r="B1638" s="481" t="s">
        <v>5798</v>
      </c>
      <c r="C1638" s="481" t="str">
        <f t="shared" si="25"/>
        <v>2</v>
      </c>
      <c r="D1638" s="481">
        <v>3</v>
      </c>
    </row>
    <row r="1639" spans="1:4">
      <c r="A1639" s="494" t="s">
        <v>5799</v>
      </c>
      <c r="B1639" s="481" t="s">
        <v>5800</v>
      </c>
      <c r="C1639" s="481" t="str">
        <f t="shared" si="25"/>
        <v>2</v>
      </c>
      <c r="D1639" s="481">
        <v>3</v>
      </c>
    </row>
    <row r="1640" spans="1:4">
      <c r="A1640" s="494" t="s">
        <v>5801</v>
      </c>
      <c r="B1640" s="481" t="s">
        <v>5802</v>
      </c>
      <c r="C1640" s="481" t="str">
        <f t="shared" si="25"/>
        <v>2</v>
      </c>
      <c r="D1640" s="481">
        <v>3</v>
      </c>
    </row>
    <row r="1641" spans="1:4">
      <c r="A1641" s="494" t="s">
        <v>5803</v>
      </c>
      <c r="B1641" s="481" t="s">
        <v>5804</v>
      </c>
      <c r="C1641" s="481" t="str">
        <f t="shared" si="25"/>
        <v>2</v>
      </c>
      <c r="D1641" s="481">
        <v>3</v>
      </c>
    </row>
    <row r="1642" spans="1:4">
      <c r="A1642" s="494" t="s">
        <v>5805</v>
      </c>
      <c r="B1642" s="481" t="s">
        <v>5806</v>
      </c>
      <c r="C1642" s="481" t="str">
        <f t="shared" si="25"/>
        <v>2</v>
      </c>
      <c r="D1642" s="481">
        <v>3</v>
      </c>
    </row>
    <row r="1643" spans="1:4">
      <c r="A1643" s="494" t="s">
        <v>5807</v>
      </c>
      <c r="B1643" s="481" t="s">
        <v>5808</v>
      </c>
      <c r="C1643" s="481" t="str">
        <f t="shared" si="25"/>
        <v>2</v>
      </c>
      <c r="D1643" s="481">
        <v>3</v>
      </c>
    </row>
    <row r="1644" spans="1:4">
      <c r="A1644" s="494" t="s">
        <v>5809</v>
      </c>
      <c r="B1644" s="481" t="s">
        <v>5810</v>
      </c>
      <c r="C1644" s="481" t="str">
        <f t="shared" si="25"/>
        <v>3</v>
      </c>
      <c r="D1644" s="481">
        <v>3</v>
      </c>
    </row>
    <row r="1645" spans="1:4">
      <c r="A1645" s="494" t="s">
        <v>5811</v>
      </c>
      <c r="B1645" s="481" t="s">
        <v>5812</v>
      </c>
      <c r="C1645" s="481" t="str">
        <f t="shared" si="25"/>
        <v>3</v>
      </c>
      <c r="D1645" s="481">
        <v>3</v>
      </c>
    </row>
    <row r="1646" spans="1:4">
      <c r="A1646" s="494" t="s">
        <v>5813</v>
      </c>
      <c r="B1646" s="481" t="s">
        <v>5814</v>
      </c>
      <c r="C1646" s="481" t="str">
        <f t="shared" si="25"/>
        <v>3</v>
      </c>
      <c r="D1646" s="481">
        <v>3</v>
      </c>
    </row>
    <row r="1647" spans="1:4">
      <c r="A1647" s="494" t="s">
        <v>5815</v>
      </c>
      <c r="B1647" s="481" t="s">
        <v>5816</v>
      </c>
      <c r="C1647" s="481" t="str">
        <f t="shared" si="25"/>
        <v>3</v>
      </c>
      <c r="D1647" s="481">
        <v>3</v>
      </c>
    </row>
    <row r="1648" spans="1:4">
      <c r="A1648" s="494" t="s">
        <v>5817</v>
      </c>
      <c r="B1648" s="481" t="s">
        <v>5818</v>
      </c>
      <c r="C1648" s="481" t="str">
        <f t="shared" si="25"/>
        <v>3</v>
      </c>
      <c r="D1648" s="481">
        <v>3</v>
      </c>
    </row>
    <row r="1649" spans="1:4">
      <c r="A1649" s="494" t="s">
        <v>5819</v>
      </c>
      <c r="B1649" s="481" t="s">
        <v>5820</v>
      </c>
      <c r="C1649" s="481" t="str">
        <f t="shared" si="25"/>
        <v>3</v>
      </c>
      <c r="D1649" s="481">
        <v>3</v>
      </c>
    </row>
    <row r="1650" spans="1:4">
      <c r="A1650" s="494" t="s">
        <v>5821</v>
      </c>
      <c r="B1650" s="481" t="s">
        <v>5822</v>
      </c>
      <c r="C1650" s="481" t="str">
        <f t="shared" si="25"/>
        <v>3</v>
      </c>
      <c r="D1650" s="481">
        <v>3</v>
      </c>
    </row>
    <row r="1651" spans="1:4">
      <c r="A1651" s="494" t="s">
        <v>5823</v>
      </c>
      <c r="B1651" s="481" t="s">
        <v>5824</v>
      </c>
      <c r="C1651" s="481" t="str">
        <f t="shared" si="25"/>
        <v>3</v>
      </c>
      <c r="D1651" s="481">
        <v>3</v>
      </c>
    </row>
    <row r="1652" spans="1:4">
      <c r="A1652" s="494" t="s">
        <v>5825</v>
      </c>
      <c r="B1652" s="481" t="s">
        <v>5826</v>
      </c>
      <c r="C1652" s="481" t="str">
        <f t="shared" si="25"/>
        <v>3</v>
      </c>
      <c r="D1652" s="481">
        <v>3</v>
      </c>
    </row>
    <row r="1653" spans="1:4">
      <c r="A1653" s="494" t="s">
        <v>5827</v>
      </c>
      <c r="B1653" s="481" t="s">
        <v>5828</v>
      </c>
      <c r="C1653" s="481" t="str">
        <f t="shared" si="25"/>
        <v>3</v>
      </c>
      <c r="D1653" s="481">
        <v>3</v>
      </c>
    </row>
    <row r="1654" spans="1:4">
      <c r="A1654" s="494" t="s">
        <v>5829</v>
      </c>
      <c r="B1654" s="481" t="s">
        <v>5830</v>
      </c>
      <c r="C1654" s="481" t="str">
        <f t="shared" si="25"/>
        <v>1</v>
      </c>
      <c r="D1654" s="481">
        <v>1</v>
      </c>
    </row>
    <row r="1655" spans="1:4">
      <c r="A1655" s="494" t="s">
        <v>5831</v>
      </c>
      <c r="B1655" s="481" t="s">
        <v>5832</v>
      </c>
      <c r="C1655" s="481" t="str">
        <f t="shared" si="25"/>
        <v>2</v>
      </c>
      <c r="D1655" s="481">
        <v>3</v>
      </c>
    </row>
    <row r="1656" spans="1:4">
      <c r="A1656" s="494" t="s">
        <v>5833</v>
      </c>
      <c r="B1656" s="481" t="s">
        <v>5834</v>
      </c>
      <c r="C1656" s="481" t="str">
        <f t="shared" si="25"/>
        <v>2</v>
      </c>
      <c r="D1656" s="481">
        <v>3</v>
      </c>
    </row>
    <row r="1657" spans="1:4">
      <c r="A1657" s="494" t="s">
        <v>5835</v>
      </c>
      <c r="B1657" s="481" t="s">
        <v>5836</v>
      </c>
      <c r="C1657" s="481" t="str">
        <f t="shared" si="25"/>
        <v>2</v>
      </c>
      <c r="D1657" s="481">
        <v>3</v>
      </c>
    </row>
    <row r="1658" spans="1:4">
      <c r="A1658" s="494" t="s">
        <v>5837</v>
      </c>
      <c r="B1658" s="481" t="s">
        <v>5838</v>
      </c>
      <c r="C1658" s="481" t="str">
        <f t="shared" si="25"/>
        <v>2</v>
      </c>
      <c r="D1658" s="481">
        <v>3</v>
      </c>
    </row>
    <row r="1659" spans="1:4">
      <c r="A1659" s="494" t="s">
        <v>5839</v>
      </c>
      <c r="B1659" s="481" t="s">
        <v>5840</v>
      </c>
      <c r="C1659" s="481" t="str">
        <f t="shared" si="25"/>
        <v>2</v>
      </c>
      <c r="D1659" s="481">
        <v>3</v>
      </c>
    </row>
    <row r="1660" spans="1:4">
      <c r="A1660" s="494" t="s">
        <v>5841</v>
      </c>
      <c r="B1660" s="481" t="s">
        <v>5842</v>
      </c>
      <c r="C1660" s="481" t="str">
        <f t="shared" si="25"/>
        <v>2</v>
      </c>
      <c r="D1660" s="481">
        <v>3</v>
      </c>
    </row>
    <row r="1661" spans="1:4">
      <c r="A1661" s="494" t="s">
        <v>5843</v>
      </c>
      <c r="B1661" s="481" t="s">
        <v>5844</v>
      </c>
      <c r="C1661" s="481" t="str">
        <f t="shared" si="25"/>
        <v>2</v>
      </c>
      <c r="D1661" s="481">
        <v>3</v>
      </c>
    </row>
    <row r="1662" spans="1:4">
      <c r="A1662" s="494" t="s">
        <v>5845</v>
      </c>
      <c r="B1662" s="481" t="s">
        <v>5846</v>
      </c>
      <c r="C1662" s="481" t="str">
        <f t="shared" si="25"/>
        <v>2</v>
      </c>
      <c r="D1662" s="481">
        <v>3</v>
      </c>
    </row>
    <row r="1663" spans="1:4">
      <c r="A1663" s="494" t="s">
        <v>5847</v>
      </c>
      <c r="B1663" s="481" t="s">
        <v>5848</v>
      </c>
      <c r="C1663" s="481" t="str">
        <f t="shared" si="25"/>
        <v>2</v>
      </c>
      <c r="D1663" s="481">
        <v>3</v>
      </c>
    </row>
    <row r="1664" spans="1:4">
      <c r="A1664" s="494" t="s">
        <v>5849</v>
      </c>
      <c r="B1664" s="481" t="s">
        <v>5850</v>
      </c>
      <c r="C1664" s="481" t="str">
        <f t="shared" si="25"/>
        <v>2</v>
      </c>
      <c r="D1664" s="481">
        <v>3</v>
      </c>
    </row>
    <row r="1665" spans="1:4">
      <c r="A1665" s="494" t="s">
        <v>5851</v>
      </c>
      <c r="B1665" s="481" t="s">
        <v>5852</v>
      </c>
      <c r="C1665" s="481" t="str">
        <f t="shared" si="25"/>
        <v>2</v>
      </c>
      <c r="D1665" s="481">
        <v>3</v>
      </c>
    </row>
    <row r="1666" spans="1:4">
      <c r="A1666" s="494" t="s">
        <v>5853</v>
      </c>
      <c r="B1666" s="481" t="s">
        <v>5854</v>
      </c>
      <c r="C1666" s="481" t="str">
        <f t="shared" si="25"/>
        <v>2</v>
      </c>
      <c r="D1666" s="481">
        <v>3</v>
      </c>
    </row>
    <row r="1667" spans="1:4">
      <c r="A1667" s="494" t="s">
        <v>5855</v>
      </c>
      <c r="B1667" s="481" t="s">
        <v>5856</v>
      </c>
      <c r="C1667" s="481" t="str">
        <f t="shared" si="25"/>
        <v>2</v>
      </c>
      <c r="D1667" s="481">
        <v>3</v>
      </c>
    </row>
    <row r="1668" spans="1:4">
      <c r="A1668" s="494" t="s">
        <v>5857</v>
      </c>
      <c r="B1668" s="481" t="s">
        <v>5858</v>
      </c>
      <c r="C1668" s="481" t="str">
        <f t="shared" ref="C1668:C1731" si="26">MID(A1668,3,1)</f>
        <v>3</v>
      </c>
      <c r="D1668" s="481">
        <v>3</v>
      </c>
    </row>
    <row r="1669" spans="1:4">
      <c r="A1669" s="494" t="s">
        <v>5859</v>
      </c>
      <c r="B1669" s="481" t="s">
        <v>5860</v>
      </c>
      <c r="C1669" s="481" t="str">
        <f t="shared" si="26"/>
        <v>3</v>
      </c>
      <c r="D1669" s="481">
        <v>3</v>
      </c>
    </row>
    <row r="1670" spans="1:4">
      <c r="A1670" s="494" t="s">
        <v>5861</v>
      </c>
      <c r="B1670" s="481" t="s">
        <v>5862</v>
      </c>
      <c r="C1670" s="481" t="str">
        <f t="shared" si="26"/>
        <v>3</v>
      </c>
      <c r="D1670" s="481">
        <v>3</v>
      </c>
    </row>
    <row r="1671" spans="1:4">
      <c r="A1671" s="494" t="s">
        <v>5863</v>
      </c>
      <c r="B1671" s="481" t="s">
        <v>5864</v>
      </c>
      <c r="C1671" s="481" t="str">
        <f t="shared" si="26"/>
        <v>3</v>
      </c>
      <c r="D1671" s="481">
        <v>3</v>
      </c>
    </row>
    <row r="1672" spans="1:4">
      <c r="A1672" s="494" t="s">
        <v>5865</v>
      </c>
      <c r="B1672" s="481" t="s">
        <v>5866</v>
      </c>
      <c r="C1672" s="481" t="str">
        <f t="shared" si="26"/>
        <v>3</v>
      </c>
      <c r="D1672" s="481">
        <v>3</v>
      </c>
    </row>
    <row r="1673" spans="1:4">
      <c r="A1673" s="494" t="s">
        <v>5867</v>
      </c>
      <c r="B1673" s="481" t="s">
        <v>5868</v>
      </c>
      <c r="C1673" s="481" t="str">
        <f t="shared" si="26"/>
        <v>3</v>
      </c>
      <c r="D1673" s="481">
        <v>3</v>
      </c>
    </row>
    <row r="1674" spans="1:4">
      <c r="A1674" s="494" t="s">
        <v>5869</v>
      </c>
      <c r="B1674" s="481" t="s">
        <v>5870</v>
      </c>
      <c r="C1674" s="481" t="str">
        <f t="shared" si="26"/>
        <v>3</v>
      </c>
      <c r="D1674" s="481">
        <v>3</v>
      </c>
    </row>
    <row r="1675" spans="1:4">
      <c r="A1675" s="494" t="s">
        <v>5871</v>
      </c>
      <c r="B1675" s="481" t="s">
        <v>5872</v>
      </c>
      <c r="C1675" s="481" t="str">
        <f t="shared" si="26"/>
        <v>3</v>
      </c>
      <c r="D1675" s="481">
        <v>3</v>
      </c>
    </row>
    <row r="1676" spans="1:4">
      <c r="A1676" s="494" t="s">
        <v>5873</v>
      </c>
      <c r="B1676" s="481" t="s">
        <v>5874</v>
      </c>
      <c r="C1676" s="481" t="str">
        <f t="shared" si="26"/>
        <v>1</v>
      </c>
      <c r="D1676" s="481">
        <v>1</v>
      </c>
    </row>
    <row r="1677" spans="1:4">
      <c r="A1677" s="494" t="s">
        <v>5875</v>
      </c>
      <c r="B1677" s="481" t="s">
        <v>5876</v>
      </c>
      <c r="C1677" s="481" t="str">
        <f t="shared" si="26"/>
        <v>2</v>
      </c>
      <c r="D1677" s="481">
        <v>2</v>
      </c>
    </row>
    <row r="1678" spans="1:4">
      <c r="A1678" s="494" t="s">
        <v>5877</v>
      </c>
      <c r="B1678" s="481" t="s">
        <v>5878</v>
      </c>
      <c r="C1678" s="481" t="str">
        <f t="shared" si="26"/>
        <v>2</v>
      </c>
      <c r="D1678" s="481">
        <v>3</v>
      </c>
    </row>
    <row r="1679" spans="1:4">
      <c r="A1679" s="494" t="s">
        <v>5879</v>
      </c>
      <c r="B1679" s="481" t="s">
        <v>5880</v>
      </c>
      <c r="C1679" s="481" t="str">
        <f t="shared" si="26"/>
        <v>2</v>
      </c>
      <c r="D1679" s="481">
        <v>3</v>
      </c>
    </row>
    <row r="1680" spans="1:4">
      <c r="A1680" s="494" t="s">
        <v>5881</v>
      </c>
      <c r="B1680" s="481" t="s">
        <v>5882</v>
      </c>
      <c r="C1680" s="481" t="str">
        <f t="shared" si="26"/>
        <v>2</v>
      </c>
      <c r="D1680" s="481">
        <v>3</v>
      </c>
    </row>
    <row r="1681" spans="1:4">
      <c r="A1681" s="494" t="s">
        <v>5883</v>
      </c>
      <c r="B1681" s="481" t="s">
        <v>5884</v>
      </c>
      <c r="C1681" s="481" t="str">
        <f t="shared" si="26"/>
        <v>2</v>
      </c>
      <c r="D1681" s="481">
        <v>3</v>
      </c>
    </row>
    <row r="1682" spans="1:4">
      <c r="A1682" s="494" t="s">
        <v>5885</v>
      </c>
      <c r="B1682" s="481" t="s">
        <v>5886</v>
      </c>
      <c r="C1682" s="481" t="str">
        <f t="shared" si="26"/>
        <v>2</v>
      </c>
      <c r="D1682" s="481">
        <v>3</v>
      </c>
    </row>
    <row r="1683" spans="1:4">
      <c r="A1683" s="494" t="s">
        <v>5887</v>
      </c>
      <c r="B1683" s="481" t="s">
        <v>5888</v>
      </c>
      <c r="C1683" s="481" t="str">
        <f t="shared" si="26"/>
        <v>2</v>
      </c>
      <c r="D1683" s="481">
        <v>3</v>
      </c>
    </row>
    <row r="1684" spans="1:4">
      <c r="A1684" s="494" t="s">
        <v>5889</v>
      </c>
      <c r="B1684" s="481" t="s">
        <v>5890</v>
      </c>
      <c r="C1684" s="481" t="str">
        <f t="shared" si="26"/>
        <v>2</v>
      </c>
      <c r="D1684" s="481">
        <v>3</v>
      </c>
    </row>
    <row r="1685" spans="1:4">
      <c r="A1685" s="494" t="s">
        <v>5891</v>
      </c>
      <c r="B1685" s="481" t="s">
        <v>5892</v>
      </c>
      <c r="C1685" s="481" t="str">
        <f t="shared" si="26"/>
        <v>2</v>
      </c>
      <c r="D1685" s="481">
        <v>3</v>
      </c>
    </row>
    <row r="1686" spans="1:4">
      <c r="A1686" s="494" t="s">
        <v>5893</v>
      </c>
      <c r="B1686" s="481" t="s">
        <v>5894</v>
      </c>
      <c r="C1686" s="481" t="str">
        <f t="shared" si="26"/>
        <v>2</v>
      </c>
      <c r="D1686" s="481">
        <v>3</v>
      </c>
    </row>
    <row r="1687" spans="1:4">
      <c r="A1687" s="494" t="s">
        <v>5895</v>
      </c>
      <c r="B1687" s="481" t="s">
        <v>5896</v>
      </c>
      <c r="C1687" s="481" t="str">
        <f t="shared" si="26"/>
        <v>2</v>
      </c>
      <c r="D1687" s="481">
        <v>3</v>
      </c>
    </row>
    <row r="1688" spans="1:4">
      <c r="A1688" s="494" t="s">
        <v>5897</v>
      </c>
      <c r="B1688" s="481" t="s">
        <v>5898</v>
      </c>
      <c r="C1688" s="481" t="str">
        <f t="shared" si="26"/>
        <v>2</v>
      </c>
      <c r="D1688" s="481">
        <v>3</v>
      </c>
    </row>
    <row r="1689" spans="1:4">
      <c r="A1689" s="494" t="s">
        <v>5899</v>
      </c>
      <c r="B1689" s="481" t="s">
        <v>5900</v>
      </c>
      <c r="C1689" s="481" t="str">
        <f t="shared" si="26"/>
        <v>2</v>
      </c>
      <c r="D1689" s="481">
        <v>3</v>
      </c>
    </row>
    <row r="1690" spans="1:4">
      <c r="A1690" s="494" t="s">
        <v>5901</v>
      </c>
      <c r="B1690" s="481" t="s">
        <v>5902</v>
      </c>
      <c r="C1690" s="481" t="str">
        <f t="shared" si="26"/>
        <v>2</v>
      </c>
      <c r="D1690" s="481">
        <v>3</v>
      </c>
    </row>
    <row r="1691" spans="1:4">
      <c r="A1691" s="494" t="s">
        <v>5903</v>
      </c>
      <c r="B1691" s="481" t="s">
        <v>3158</v>
      </c>
      <c r="C1691" s="481" t="str">
        <f t="shared" si="26"/>
        <v>3</v>
      </c>
      <c r="D1691" s="481">
        <v>3</v>
      </c>
    </row>
    <row r="1692" spans="1:4">
      <c r="A1692" s="494" t="s">
        <v>5904</v>
      </c>
      <c r="B1692" s="481" t="s">
        <v>5905</v>
      </c>
      <c r="C1692" s="481" t="str">
        <f t="shared" si="26"/>
        <v>3</v>
      </c>
      <c r="D1692" s="481">
        <v>3</v>
      </c>
    </row>
    <row r="1693" spans="1:4">
      <c r="A1693" s="494" t="s">
        <v>5906</v>
      </c>
      <c r="B1693" s="481" t="s">
        <v>5907</v>
      </c>
      <c r="C1693" s="481" t="str">
        <f t="shared" si="26"/>
        <v>3</v>
      </c>
      <c r="D1693" s="481">
        <v>3</v>
      </c>
    </row>
    <row r="1694" spans="1:4">
      <c r="A1694" s="494" t="s">
        <v>5908</v>
      </c>
      <c r="B1694" s="481" t="s">
        <v>5909</v>
      </c>
      <c r="C1694" s="481" t="str">
        <f t="shared" si="26"/>
        <v>3</v>
      </c>
      <c r="D1694" s="481">
        <v>3</v>
      </c>
    </row>
    <row r="1695" spans="1:4">
      <c r="A1695" s="494" t="s">
        <v>5910</v>
      </c>
      <c r="B1695" s="481" t="s">
        <v>5911</v>
      </c>
      <c r="C1695" s="481" t="str">
        <f t="shared" si="26"/>
        <v>3</v>
      </c>
      <c r="D1695" s="481">
        <v>3</v>
      </c>
    </row>
    <row r="1696" spans="1:4">
      <c r="A1696" s="494" t="s">
        <v>5912</v>
      </c>
      <c r="B1696" s="481" t="s">
        <v>5913</v>
      </c>
      <c r="C1696" s="481" t="str">
        <f t="shared" si="26"/>
        <v>3</v>
      </c>
      <c r="D1696" s="481">
        <v>3</v>
      </c>
    </row>
    <row r="1697" spans="1:4">
      <c r="A1697" s="494" t="s">
        <v>5914</v>
      </c>
      <c r="B1697" s="481" t="s">
        <v>5915</v>
      </c>
      <c r="C1697" s="481" t="str">
        <f t="shared" si="26"/>
        <v>3</v>
      </c>
      <c r="D1697" s="481">
        <v>3</v>
      </c>
    </row>
    <row r="1698" spans="1:4">
      <c r="A1698" s="494" t="s">
        <v>5916</v>
      </c>
      <c r="B1698" s="481" t="s">
        <v>5917</v>
      </c>
      <c r="C1698" s="481" t="str">
        <f t="shared" si="26"/>
        <v>3</v>
      </c>
      <c r="D1698" s="481">
        <v>3</v>
      </c>
    </row>
    <row r="1699" spans="1:4">
      <c r="A1699" s="494" t="s">
        <v>5918</v>
      </c>
      <c r="B1699" s="481" t="s">
        <v>3280</v>
      </c>
      <c r="C1699" s="481" t="str">
        <f t="shared" si="26"/>
        <v>3</v>
      </c>
      <c r="D1699" s="481">
        <v>3</v>
      </c>
    </row>
    <row r="1700" spans="1:4">
      <c r="A1700" s="494" t="s">
        <v>5919</v>
      </c>
      <c r="B1700" s="481" t="s">
        <v>4377</v>
      </c>
      <c r="C1700" s="481" t="str">
        <f t="shared" si="26"/>
        <v>3</v>
      </c>
      <c r="D1700" s="481">
        <v>3</v>
      </c>
    </row>
    <row r="1701" spans="1:4">
      <c r="A1701" s="494" t="s">
        <v>5920</v>
      </c>
      <c r="B1701" s="481" t="s">
        <v>5921</v>
      </c>
      <c r="C1701" s="481" t="str">
        <f t="shared" si="26"/>
        <v>3</v>
      </c>
      <c r="D1701" s="481">
        <v>3</v>
      </c>
    </row>
    <row r="1702" spans="1:4">
      <c r="A1702" s="494" t="s">
        <v>5922</v>
      </c>
      <c r="B1702" s="481" t="s">
        <v>5923</v>
      </c>
      <c r="C1702" s="481" t="str">
        <f t="shared" si="26"/>
        <v>3</v>
      </c>
      <c r="D1702" s="481">
        <v>3</v>
      </c>
    </row>
    <row r="1703" spans="1:4">
      <c r="A1703" s="494" t="s">
        <v>5924</v>
      </c>
      <c r="B1703" s="481" t="s">
        <v>5925</v>
      </c>
      <c r="C1703" s="481" t="str">
        <f t="shared" si="26"/>
        <v>3</v>
      </c>
      <c r="D1703" s="481">
        <v>3</v>
      </c>
    </row>
    <row r="1704" spans="1:4">
      <c r="A1704" s="494" t="s">
        <v>5926</v>
      </c>
      <c r="B1704" s="481" t="s">
        <v>5927</v>
      </c>
      <c r="C1704" s="481" t="str">
        <f t="shared" si="26"/>
        <v>3</v>
      </c>
      <c r="D1704" s="481">
        <v>3</v>
      </c>
    </row>
    <row r="1705" spans="1:4">
      <c r="A1705" s="494" t="s">
        <v>5928</v>
      </c>
      <c r="B1705" s="481" t="s">
        <v>5929</v>
      </c>
      <c r="C1705" s="481" t="str">
        <f t="shared" si="26"/>
        <v>3</v>
      </c>
      <c r="D1705" s="481">
        <v>3</v>
      </c>
    </row>
    <row r="1706" spans="1:4">
      <c r="A1706" s="494" t="s">
        <v>5930</v>
      </c>
      <c r="B1706" s="481" t="s">
        <v>5931</v>
      </c>
      <c r="C1706" s="481" t="str">
        <f t="shared" si="26"/>
        <v>3</v>
      </c>
      <c r="D1706" s="481">
        <v>3</v>
      </c>
    </row>
    <row r="1707" spans="1:4">
      <c r="A1707" s="494" t="s">
        <v>5932</v>
      </c>
      <c r="B1707" s="481" t="s">
        <v>5933</v>
      </c>
      <c r="C1707" s="481" t="str">
        <f t="shared" si="26"/>
        <v>3</v>
      </c>
      <c r="D1707" s="481">
        <v>3</v>
      </c>
    </row>
    <row r="1708" spans="1:4">
      <c r="A1708" s="494" t="s">
        <v>5934</v>
      </c>
      <c r="B1708" s="481" t="s">
        <v>5935</v>
      </c>
      <c r="C1708" s="481" t="str">
        <f t="shared" si="26"/>
        <v>3</v>
      </c>
      <c r="D1708" s="481">
        <v>3</v>
      </c>
    </row>
    <row r="1709" spans="1:4">
      <c r="A1709" s="494" t="s">
        <v>5936</v>
      </c>
      <c r="B1709" s="481" t="s">
        <v>5937</v>
      </c>
      <c r="C1709" s="481" t="str">
        <f t="shared" si="26"/>
        <v>3</v>
      </c>
      <c r="D1709" s="481">
        <v>3</v>
      </c>
    </row>
    <row r="1710" spans="1:4">
      <c r="A1710" s="494" t="s">
        <v>5938</v>
      </c>
      <c r="B1710" s="481" t="s">
        <v>5939</v>
      </c>
      <c r="C1710" s="481" t="str">
        <f t="shared" si="26"/>
        <v>3</v>
      </c>
      <c r="D1710" s="481">
        <v>3</v>
      </c>
    </row>
    <row r="1711" spans="1:4">
      <c r="A1711" s="494" t="s">
        <v>5940</v>
      </c>
      <c r="B1711" s="481" t="s">
        <v>5941</v>
      </c>
      <c r="C1711" s="481" t="str">
        <f t="shared" si="26"/>
        <v>3</v>
      </c>
      <c r="D1711" s="481">
        <v>3</v>
      </c>
    </row>
    <row r="1712" spans="1:4">
      <c r="A1712" s="494" t="s">
        <v>5942</v>
      </c>
      <c r="B1712" s="481" t="s">
        <v>5943</v>
      </c>
      <c r="C1712" s="481" t="str">
        <f t="shared" si="26"/>
        <v>3</v>
      </c>
      <c r="D1712" s="481">
        <v>3</v>
      </c>
    </row>
    <row r="1713" spans="1:4">
      <c r="A1713" s="494" t="s">
        <v>5944</v>
      </c>
      <c r="B1713" s="481" t="s">
        <v>5945</v>
      </c>
      <c r="C1713" s="481" t="str">
        <f t="shared" si="26"/>
        <v>3</v>
      </c>
      <c r="D1713" s="481">
        <v>3</v>
      </c>
    </row>
    <row r="1714" spans="1:4">
      <c r="A1714" s="494" t="s">
        <v>5946</v>
      </c>
      <c r="B1714" s="481" t="s">
        <v>5947</v>
      </c>
      <c r="C1714" s="481" t="str">
        <f t="shared" si="26"/>
        <v>4</v>
      </c>
      <c r="D1714" s="481">
        <v>3</v>
      </c>
    </row>
    <row r="1715" spans="1:4">
      <c r="A1715" s="494" t="s">
        <v>5948</v>
      </c>
      <c r="B1715" s="481" t="s">
        <v>5949</v>
      </c>
      <c r="C1715" s="481" t="str">
        <f t="shared" si="26"/>
        <v>4</v>
      </c>
      <c r="D1715" s="481">
        <v>3</v>
      </c>
    </row>
    <row r="1716" spans="1:4">
      <c r="A1716" s="494" t="s">
        <v>5950</v>
      </c>
      <c r="B1716" s="481" t="s">
        <v>5951</v>
      </c>
      <c r="C1716" s="481" t="str">
        <f t="shared" si="26"/>
        <v>4</v>
      </c>
      <c r="D1716" s="481">
        <v>3</v>
      </c>
    </row>
    <row r="1717" spans="1:4">
      <c r="A1717" s="494" t="s">
        <v>5952</v>
      </c>
      <c r="B1717" s="481" t="s">
        <v>5953</v>
      </c>
      <c r="C1717" s="481" t="str">
        <f t="shared" si="26"/>
        <v>4</v>
      </c>
      <c r="D1717" s="481">
        <v>3</v>
      </c>
    </row>
    <row r="1718" spans="1:4">
      <c r="A1718" s="494" t="s">
        <v>5954</v>
      </c>
      <c r="B1718" s="481" t="s">
        <v>5955</v>
      </c>
      <c r="C1718" s="481" t="str">
        <f t="shared" si="26"/>
        <v>4</v>
      </c>
      <c r="D1718" s="481">
        <v>3</v>
      </c>
    </row>
    <row r="1719" spans="1:4">
      <c r="A1719" s="494" t="s">
        <v>5956</v>
      </c>
      <c r="B1719" s="481" t="s">
        <v>5957</v>
      </c>
      <c r="C1719" s="481" t="str">
        <f t="shared" si="26"/>
        <v>4</v>
      </c>
      <c r="D1719" s="481">
        <v>3</v>
      </c>
    </row>
    <row r="1720" spans="1:4">
      <c r="A1720" s="494" t="s">
        <v>5958</v>
      </c>
      <c r="B1720" s="481" t="s">
        <v>5959</v>
      </c>
      <c r="C1720" s="481" t="str">
        <f t="shared" si="26"/>
        <v>4</v>
      </c>
      <c r="D1720" s="481">
        <v>3</v>
      </c>
    </row>
    <row r="1721" spans="1:4">
      <c r="A1721" s="494" t="s">
        <v>5960</v>
      </c>
      <c r="B1721" s="481" t="s">
        <v>5961</v>
      </c>
      <c r="C1721" s="481" t="str">
        <f t="shared" si="26"/>
        <v>4</v>
      </c>
      <c r="D1721" s="481">
        <v>3</v>
      </c>
    </row>
    <row r="1722" spans="1:4">
      <c r="A1722" s="494" t="s">
        <v>5962</v>
      </c>
      <c r="B1722" s="481" t="s">
        <v>5963</v>
      </c>
      <c r="C1722" s="481" t="str">
        <f t="shared" si="26"/>
        <v>5</v>
      </c>
      <c r="D1722" s="481">
        <v>4</v>
      </c>
    </row>
    <row r="1723" spans="1:4">
      <c r="A1723" s="494" t="s">
        <v>5964</v>
      </c>
      <c r="B1723" s="481" t="s">
        <v>5965</v>
      </c>
      <c r="C1723" s="481" t="str">
        <f t="shared" si="26"/>
        <v>1</v>
      </c>
      <c r="D1723" s="481">
        <v>1</v>
      </c>
    </row>
    <row r="1724" spans="1:4">
      <c r="A1724" s="494" t="s">
        <v>5966</v>
      </c>
      <c r="B1724" s="481" t="s">
        <v>5967</v>
      </c>
      <c r="C1724" s="481" t="str">
        <f t="shared" si="26"/>
        <v>2</v>
      </c>
      <c r="D1724" s="481">
        <v>3</v>
      </c>
    </row>
    <row r="1725" spans="1:4">
      <c r="A1725" s="494" t="s">
        <v>5968</v>
      </c>
      <c r="B1725" s="481" t="s">
        <v>5969</v>
      </c>
      <c r="C1725" s="481" t="str">
        <f t="shared" si="26"/>
        <v>2</v>
      </c>
      <c r="D1725" s="481">
        <v>3</v>
      </c>
    </row>
    <row r="1726" spans="1:4">
      <c r="A1726" s="494" t="s">
        <v>5970</v>
      </c>
      <c r="B1726" s="481" t="s">
        <v>5971</v>
      </c>
      <c r="C1726" s="481" t="str">
        <f t="shared" si="26"/>
        <v>2</v>
      </c>
      <c r="D1726" s="481">
        <v>3</v>
      </c>
    </row>
    <row r="1727" spans="1:4">
      <c r="A1727" s="494" t="s">
        <v>5972</v>
      </c>
      <c r="B1727" s="481" t="s">
        <v>5973</v>
      </c>
      <c r="C1727" s="481" t="str">
        <f t="shared" si="26"/>
        <v>2</v>
      </c>
      <c r="D1727" s="481">
        <v>3</v>
      </c>
    </row>
    <row r="1728" spans="1:4">
      <c r="A1728" s="494" t="s">
        <v>5974</v>
      </c>
      <c r="B1728" s="481" t="s">
        <v>5975</v>
      </c>
      <c r="C1728" s="481" t="str">
        <f t="shared" si="26"/>
        <v>2</v>
      </c>
      <c r="D1728" s="481">
        <v>3</v>
      </c>
    </row>
    <row r="1729" spans="1:4">
      <c r="A1729" s="494" t="s">
        <v>5976</v>
      </c>
      <c r="B1729" s="481" t="s">
        <v>5977</v>
      </c>
      <c r="C1729" s="481" t="str">
        <f t="shared" si="26"/>
        <v>2</v>
      </c>
      <c r="D1729" s="481">
        <v>3</v>
      </c>
    </row>
    <row r="1730" spans="1:4">
      <c r="A1730" s="494" t="s">
        <v>5978</v>
      </c>
      <c r="B1730" s="481" t="s">
        <v>5979</v>
      </c>
      <c r="C1730" s="481" t="str">
        <f t="shared" si="26"/>
        <v>2</v>
      </c>
      <c r="D1730" s="481">
        <v>3</v>
      </c>
    </row>
    <row r="1731" spans="1:4">
      <c r="A1731" s="494" t="s">
        <v>5980</v>
      </c>
      <c r="B1731" s="481" t="s">
        <v>5981</v>
      </c>
      <c r="C1731" s="481" t="str">
        <f t="shared" si="26"/>
        <v>2</v>
      </c>
      <c r="D1731" s="481">
        <v>3</v>
      </c>
    </row>
    <row r="1732" spans="1:4">
      <c r="A1732" s="494" t="s">
        <v>5982</v>
      </c>
      <c r="B1732" s="481" t="s">
        <v>5983</v>
      </c>
      <c r="C1732" s="481" t="str">
        <f t="shared" ref="C1732:C1795" si="27">MID(A1732,3,1)</f>
        <v>2</v>
      </c>
      <c r="D1732" s="481">
        <v>3</v>
      </c>
    </row>
    <row r="1733" spans="1:4">
      <c r="A1733" s="494" t="s">
        <v>5984</v>
      </c>
      <c r="B1733" s="481" t="s">
        <v>5985</v>
      </c>
      <c r="C1733" s="481" t="str">
        <f t="shared" si="27"/>
        <v>2</v>
      </c>
      <c r="D1733" s="481">
        <v>3</v>
      </c>
    </row>
    <row r="1734" spans="1:4">
      <c r="A1734" s="494" t="s">
        <v>5986</v>
      </c>
      <c r="B1734" s="481" t="s">
        <v>5987</v>
      </c>
      <c r="C1734" s="481" t="str">
        <f t="shared" si="27"/>
        <v>2</v>
      </c>
      <c r="D1734" s="481">
        <v>3</v>
      </c>
    </row>
    <row r="1735" spans="1:4">
      <c r="A1735" s="494" t="s">
        <v>5988</v>
      </c>
      <c r="B1735" s="481" t="s">
        <v>5989</v>
      </c>
      <c r="C1735" s="481" t="str">
        <f t="shared" si="27"/>
        <v>2</v>
      </c>
      <c r="D1735" s="481">
        <v>3</v>
      </c>
    </row>
    <row r="1736" spans="1:4">
      <c r="A1736" s="494" t="s">
        <v>5990</v>
      </c>
      <c r="B1736" s="481" t="s">
        <v>5991</v>
      </c>
      <c r="C1736" s="481" t="str">
        <f t="shared" si="27"/>
        <v>2</v>
      </c>
      <c r="D1736" s="481">
        <v>3</v>
      </c>
    </row>
    <row r="1737" spans="1:4">
      <c r="A1737" s="494" t="s">
        <v>5992</v>
      </c>
      <c r="B1737" s="481" t="s">
        <v>5993</v>
      </c>
      <c r="C1737" s="481" t="str">
        <f t="shared" si="27"/>
        <v>2</v>
      </c>
      <c r="D1737" s="481">
        <v>3</v>
      </c>
    </row>
    <row r="1738" spans="1:4">
      <c r="A1738" s="494" t="s">
        <v>5994</v>
      </c>
      <c r="B1738" s="481" t="s">
        <v>5995</v>
      </c>
      <c r="C1738" s="481" t="str">
        <f t="shared" si="27"/>
        <v>3</v>
      </c>
      <c r="D1738" s="481">
        <v>3</v>
      </c>
    </row>
    <row r="1739" spans="1:4">
      <c r="A1739" s="494" t="s">
        <v>5996</v>
      </c>
      <c r="B1739" s="481" t="s">
        <v>5997</v>
      </c>
      <c r="C1739" s="481" t="str">
        <f t="shared" si="27"/>
        <v>3</v>
      </c>
      <c r="D1739" s="481">
        <v>3</v>
      </c>
    </row>
    <row r="1740" spans="1:4">
      <c r="A1740" s="494" t="s">
        <v>5998</v>
      </c>
      <c r="B1740" s="481" t="s">
        <v>5999</v>
      </c>
      <c r="C1740" s="481" t="str">
        <f t="shared" si="27"/>
        <v>3</v>
      </c>
      <c r="D1740" s="481">
        <v>3</v>
      </c>
    </row>
    <row r="1741" spans="1:4">
      <c r="A1741" s="494" t="s">
        <v>6000</v>
      </c>
      <c r="B1741" s="481" t="s">
        <v>6001</v>
      </c>
      <c r="C1741" s="481" t="str">
        <f t="shared" si="27"/>
        <v>4</v>
      </c>
      <c r="D1741" s="481">
        <v>3</v>
      </c>
    </row>
    <row r="1742" spans="1:4">
      <c r="A1742" s="494" t="s">
        <v>6002</v>
      </c>
      <c r="B1742" s="481" t="s">
        <v>6003</v>
      </c>
      <c r="C1742" s="481" t="str">
        <f t="shared" si="27"/>
        <v>1</v>
      </c>
      <c r="D1742" s="481">
        <v>1</v>
      </c>
    </row>
    <row r="1743" spans="1:4">
      <c r="A1743" s="494" t="s">
        <v>6004</v>
      </c>
      <c r="B1743" s="481" t="s">
        <v>6005</v>
      </c>
      <c r="C1743" s="481" t="str">
        <f t="shared" si="27"/>
        <v>2</v>
      </c>
      <c r="D1743" s="481">
        <v>3</v>
      </c>
    </row>
    <row r="1744" spans="1:4">
      <c r="A1744" s="494" t="s">
        <v>6006</v>
      </c>
      <c r="B1744" s="481" t="s">
        <v>6007</v>
      </c>
      <c r="C1744" s="481" t="str">
        <f t="shared" si="27"/>
        <v>2</v>
      </c>
      <c r="D1744" s="481">
        <v>3</v>
      </c>
    </row>
    <row r="1745" spans="1:4">
      <c r="A1745" s="494" t="s">
        <v>6008</v>
      </c>
      <c r="B1745" s="481" t="s">
        <v>6009</v>
      </c>
      <c r="C1745" s="481" t="str">
        <f t="shared" si="27"/>
        <v>2</v>
      </c>
      <c r="D1745" s="481">
        <v>3</v>
      </c>
    </row>
    <row r="1746" spans="1:4">
      <c r="A1746" s="494" t="s">
        <v>6010</v>
      </c>
      <c r="B1746" s="481" t="s">
        <v>6011</v>
      </c>
      <c r="C1746" s="481" t="str">
        <f t="shared" si="27"/>
        <v>2</v>
      </c>
      <c r="D1746" s="481">
        <v>3</v>
      </c>
    </row>
    <row r="1747" spans="1:4">
      <c r="A1747" s="494" t="s">
        <v>6012</v>
      </c>
      <c r="B1747" s="481" t="s">
        <v>6013</v>
      </c>
      <c r="C1747" s="481" t="str">
        <f t="shared" si="27"/>
        <v>2</v>
      </c>
      <c r="D1747" s="481">
        <v>3</v>
      </c>
    </row>
    <row r="1748" spans="1:4">
      <c r="A1748" s="494" t="s">
        <v>6014</v>
      </c>
      <c r="B1748" s="481" t="s">
        <v>6015</v>
      </c>
      <c r="C1748" s="481" t="str">
        <f t="shared" si="27"/>
        <v>2</v>
      </c>
      <c r="D1748" s="481">
        <v>3</v>
      </c>
    </row>
    <row r="1749" spans="1:4">
      <c r="A1749" s="494" t="s">
        <v>6016</v>
      </c>
      <c r="B1749" s="481" t="s">
        <v>6017</v>
      </c>
      <c r="C1749" s="481" t="str">
        <f t="shared" si="27"/>
        <v>2</v>
      </c>
      <c r="D1749" s="481">
        <v>3</v>
      </c>
    </row>
    <row r="1750" spans="1:4">
      <c r="A1750" s="494" t="s">
        <v>6018</v>
      </c>
      <c r="B1750" s="481" t="s">
        <v>6019</v>
      </c>
      <c r="C1750" s="481" t="str">
        <f t="shared" si="27"/>
        <v>2</v>
      </c>
      <c r="D1750" s="481">
        <v>3</v>
      </c>
    </row>
    <row r="1751" spans="1:4">
      <c r="A1751" s="494" t="s">
        <v>6020</v>
      </c>
      <c r="B1751" s="481" t="s">
        <v>6021</v>
      </c>
      <c r="C1751" s="481" t="str">
        <f t="shared" si="27"/>
        <v>2</v>
      </c>
      <c r="D1751" s="481">
        <v>3</v>
      </c>
    </row>
    <row r="1752" spans="1:4">
      <c r="A1752" s="494" t="s">
        <v>6022</v>
      </c>
      <c r="B1752" s="481" t="s">
        <v>6023</v>
      </c>
      <c r="C1752" s="481" t="str">
        <f t="shared" si="27"/>
        <v>3</v>
      </c>
      <c r="D1752" s="481">
        <v>3</v>
      </c>
    </row>
    <row r="1753" spans="1:4">
      <c r="A1753" s="494" t="s">
        <v>6024</v>
      </c>
      <c r="B1753" s="481" t="s">
        <v>6025</v>
      </c>
      <c r="C1753" s="481" t="str">
        <f t="shared" si="27"/>
        <v>3</v>
      </c>
      <c r="D1753" s="481">
        <v>3</v>
      </c>
    </row>
    <row r="1754" spans="1:4">
      <c r="A1754" s="494" t="s">
        <v>6026</v>
      </c>
      <c r="B1754" s="481" t="s">
        <v>6027</v>
      </c>
      <c r="C1754" s="481" t="str">
        <f t="shared" si="27"/>
        <v>3</v>
      </c>
      <c r="D1754" s="481">
        <v>3</v>
      </c>
    </row>
    <row r="1755" spans="1:4">
      <c r="A1755" s="494" t="s">
        <v>6028</v>
      </c>
      <c r="B1755" s="481" t="s">
        <v>6029</v>
      </c>
      <c r="C1755" s="481" t="str">
        <f t="shared" si="27"/>
        <v>3</v>
      </c>
      <c r="D1755" s="481">
        <v>3</v>
      </c>
    </row>
    <row r="1756" spans="1:4">
      <c r="A1756" s="494" t="s">
        <v>6030</v>
      </c>
      <c r="B1756" s="481" t="s">
        <v>6031</v>
      </c>
      <c r="C1756" s="481" t="str">
        <f t="shared" si="27"/>
        <v>3</v>
      </c>
      <c r="D1756" s="481">
        <v>3</v>
      </c>
    </row>
    <row r="1757" spans="1:4">
      <c r="A1757" s="494" t="s">
        <v>6032</v>
      </c>
      <c r="B1757" s="481" t="s">
        <v>6033</v>
      </c>
      <c r="C1757" s="481" t="str">
        <f t="shared" si="27"/>
        <v>3</v>
      </c>
      <c r="D1757" s="481">
        <v>3</v>
      </c>
    </row>
    <row r="1758" spans="1:4">
      <c r="A1758" s="494" t="s">
        <v>6034</v>
      </c>
      <c r="B1758" s="481" t="s">
        <v>6035</v>
      </c>
      <c r="C1758" s="481" t="str">
        <f t="shared" si="27"/>
        <v>3</v>
      </c>
      <c r="D1758" s="481">
        <v>3</v>
      </c>
    </row>
    <row r="1759" spans="1:4">
      <c r="A1759" s="494" t="s">
        <v>6036</v>
      </c>
      <c r="B1759" s="481" t="s">
        <v>6037</v>
      </c>
      <c r="C1759" s="481" t="str">
        <f t="shared" si="27"/>
        <v>3</v>
      </c>
      <c r="D1759" s="481">
        <v>3</v>
      </c>
    </row>
    <row r="1760" spans="1:4">
      <c r="A1760" s="494" t="s">
        <v>6038</v>
      </c>
      <c r="B1760" s="481" t="s">
        <v>6039</v>
      </c>
      <c r="C1760" s="481" t="str">
        <f t="shared" si="27"/>
        <v>3</v>
      </c>
      <c r="D1760" s="481">
        <v>3</v>
      </c>
    </row>
    <row r="1761" spans="1:4">
      <c r="A1761" s="494" t="s">
        <v>6040</v>
      </c>
      <c r="B1761" s="481" t="s">
        <v>6041</v>
      </c>
      <c r="C1761" s="481" t="str">
        <f t="shared" si="27"/>
        <v>3</v>
      </c>
      <c r="D1761" s="481">
        <v>3</v>
      </c>
    </row>
    <row r="1762" spans="1:4">
      <c r="A1762" s="494" t="s">
        <v>6042</v>
      </c>
      <c r="B1762" s="481" t="s">
        <v>3216</v>
      </c>
      <c r="C1762" s="481" t="str">
        <f t="shared" si="27"/>
        <v>3</v>
      </c>
      <c r="D1762" s="481">
        <v>3</v>
      </c>
    </row>
    <row r="1763" spans="1:4">
      <c r="A1763" s="494" t="s">
        <v>6043</v>
      </c>
      <c r="B1763" s="481" t="s">
        <v>6044</v>
      </c>
      <c r="C1763" s="481" t="str">
        <f t="shared" si="27"/>
        <v>3</v>
      </c>
      <c r="D1763" s="481">
        <v>3</v>
      </c>
    </row>
    <row r="1764" spans="1:4">
      <c r="A1764" s="494" t="s">
        <v>6045</v>
      </c>
      <c r="B1764" s="481" t="s">
        <v>6046</v>
      </c>
      <c r="C1764" s="481" t="str">
        <f t="shared" si="27"/>
        <v>3</v>
      </c>
      <c r="D1764" s="481">
        <v>3</v>
      </c>
    </row>
    <row r="1765" spans="1:4">
      <c r="A1765" s="494" t="s">
        <v>6047</v>
      </c>
      <c r="B1765" s="481" t="s">
        <v>6048</v>
      </c>
      <c r="C1765" s="481" t="str">
        <f t="shared" si="27"/>
        <v>3</v>
      </c>
      <c r="D1765" s="481">
        <v>3</v>
      </c>
    </row>
    <row r="1766" spans="1:4">
      <c r="A1766" s="494" t="s">
        <v>6049</v>
      </c>
      <c r="B1766" s="481" t="s">
        <v>6050</v>
      </c>
      <c r="C1766" s="481" t="str">
        <f t="shared" si="27"/>
        <v>4</v>
      </c>
      <c r="D1766" s="481">
        <v>3</v>
      </c>
    </row>
    <row r="1767" spans="1:4">
      <c r="A1767" s="494" t="s">
        <v>6051</v>
      </c>
      <c r="B1767" s="481" t="s">
        <v>6052</v>
      </c>
      <c r="C1767" s="481" t="str">
        <f t="shared" si="27"/>
        <v>4</v>
      </c>
      <c r="D1767" s="481">
        <v>3</v>
      </c>
    </row>
    <row r="1768" spans="1:4">
      <c r="A1768" s="494" t="s">
        <v>6053</v>
      </c>
      <c r="B1768" s="481" t="s">
        <v>6054</v>
      </c>
      <c r="C1768" s="481" t="str">
        <f t="shared" si="27"/>
        <v>4</v>
      </c>
      <c r="D1768" s="481">
        <v>3</v>
      </c>
    </row>
    <row r="1769" spans="1:4">
      <c r="A1769" s="494" t="s">
        <v>6055</v>
      </c>
      <c r="B1769" s="481" t="s">
        <v>6056</v>
      </c>
      <c r="C1769" s="481" t="str">
        <f t="shared" si="27"/>
        <v>1</v>
      </c>
      <c r="D1769" s="481">
        <v>1</v>
      </c>
    </row>
    <row r="1770" spans="1:4">
      <c r="A1770" s="494" t="s">
        <v>6057</v>
      </c>
      <c r="B1770" s="481" t="s">
        <v>6058</v>
      </c>
      <c r="C1770" s="481" t="str">
        <f t="shared" si="27"/>
        <v>2</v>
      </c>
      <c r="D1770" s="481">
        <v>3</v>
      </c>
    </row>
    <row r="1771" spans="1:4">
      <c r="A1771" s="494" t="s">
        <v>6059</v>
      </c>
      <c r="B1771" s="481" t="s">
        <v>6060</v>
      </c>
      <c r="C1771" s="481" t="str">
        <f t="shared" si="27"/>
        <v>2</v>
      </c>
      <c r="D1771" s="481">
        <v>3</v>
      </c>
    </row>
    <row r="1772" spans="1:4">
      <c r="A1772" s="494" t="s">
        <v>6061</v>
      </c>
      <c r="B1772" s="481" t="s">
        <v>6062</v>
      </c>
      <c r="C1772" s="481" t="str">
        <f t="shared" si="27"/>
        <v>2</v>
      </c>
      <c r="D1772" s="481">
        <v>3</v>
      </c>
    </row>
    <row r="1773" spans="1:4">
      <c r="A1773" s="494" t="s">
        <v>6063</v>
      </c>
      <c r="B1773" s="481" t="s">
        <v>6064</v>
      </c>
      <c r="C1773" s="481" t="str">
        <f t="shared" si="27"/>
        <v>2</v>
      </c>
      <c r="D1773" s="481">
        <v>3</v>
      </c>
    </row>
    <row r="1774" spans="1:4">
      <c r="A1774" s="494" t="s">
        <v>6065</v>
      </c>
      <c r="B1774" s="481" t="s">
        <v>6066</v>
      </c>
      <c r="C1774" s="481" t="str">
        <f t="shared" si="27"/>
        <v>2</v>
      </c>
      <c r="D1774" s="481">
        <v>3</v>
      </c>
    </row>
    <row r="1775" spans="1:4">
      <c r="A1775" s="494" t="s">
        <v>6067</v>
      </c>
      <c r="B1775" s="481" t="s">
        <v>6068</v>
      </c>
      <c r="C1775" s="481" t="str">
        <f t="shared" si="27"/>
        <v>2</v>
      </c>
      <c r="D1775" s="481">
        <v>3</v>
      </c>
    </row>
    <row r="1776" spans="1:4">
      <c r="A1776" s="494" t="s">
        <v>6069</v>
      </c>
      <c r="B1776" s="481" t="s">
        <v>6070</v>
      </c>
      <c r="C1776" s="481" t="str">
        <f t="shared" si="27"/>
        <v>2</v>
      </c>
      <c r="D1776" s="481">
        <v>3</v>
      </c>
    </row>
    <row r="1777" spans="1:4">
      <c r="A1777" s="494" t="s">
        <v>6071</v>
      </c>
      <c r="B1777" s="481" t="s">
        <v>6072</v>
      </c>
      <c r="C1777" s="481" t="str">
        <f t="shared" si="27"/>
        <v>2</v>
      </c>
      <c r="D1777" s="481">
        <v>3</v>
      </c>
    </row>
    <row r="1778" spans="1:4">
      <c r="A1778" s="494" t="s">
        <v>6073</v>
      </c>
      <c r="B1778" s="481" t="s">
        <v>6074</v>
      </c>
      <c r="C1778" s="481" t="str">
        <f t="shared" si="27"/>
        <v>2</v>
      </c>
      <c r="D1778" s="481">
        <v>3</v>
      </c>
    </row>
    <row r="1779" spans="1:4">
      <c r="A1779" s="494" t="s">
        <v>6075</v>
      </c>
      <c r="B1779" s="481" t="s">
        <v>6076</v>
      </c>
      <c r="C1779" s="481" t="str">
        <f t="shared" si="27"/>
        <v>2</v>
      </c>
      <c r="D1779" s="481">
        <v>3</v>
      </c>
    </row>
    <row r="1780" spans="1:4">
      <c r="A1780" s="494" t="s">
        <v>6077</v>
      </c>
      <c r="B1780" s="481" t="s">
        <v>6078</v>
      </c>
      <c r="C1780" s="481" t="str">
        <f t="shared" si="27"/>
        <v>2</v>
      </c>
      <c r="D1780" s="481">
        <v>3</v>
      </c>
    </row>
    <row r="1781" spans="1:4">
      <c r="A1781" s="494" t="s">
        <v>6079</v>
      </c>
      <c r="B1781" s="481" t="s">
        <v>6080</v>
      </c>
      <c r="C1781" s="481" t="str">
        <f t="shared" si="27"/>
        <v>2</v>
      </c>
      <c r="D1781" s="481">
        <v>3</v>
      </c>
    </row>
    <row r="1782" spans="1:4">
      <c r="A1782" s="494" t="s">
        <v>6081</v>
      </c>
      <c r="B1782" s="481" t="s">
        <v>6082</v>
      </c>
      <c r="C1782" s="481" t="str">
        <f t="shared" si="27"/>
        <v>2</v>
      </c>
      <c r="D1782" s="481">
        <v>3</v>
      </c>
    </row>
    <row r="1783" spans="1:4">
      <c r="A1783" s="494" t="s">
        <v>6083</v>
      </c>
      <c r="B1783" s="481" t="s">
        <v>6084</v>
      </c>
      <c r="C1783" s="481" t="str">
        <f t="shared" si="27"/>
        <v>2</v>
      </c>
      <c r="D1783" s="481">
        <v>3</v>
      </c>
    </row>
    <row r="1784" spans="1:4">
      <c r="A1784" s="917" t="s">
        <v>6085</v>
      </c>
      <c r="B1784" s="481" t="s">
        <v>6086</v>
      </c>
      <c r="C1784" s="481" t="str">
        <f t="shared" si="27"/>
        <v>2</v>
      </c>
      <c r="D1784" s="481">
        <v>3</v>
      </c>
    </row>
    <row r="1785" spans="1:4">
      <c r="A1785" s="494" t="s">
        <v>6087</v>
      </c>
      <c r="B1785" s="481" t="s">
        <v>6088</v>
      </c>
      <c r="C1785" s="481" t="str">
        <f t="shared" si="27"/>
        <v>2</v>
      </c>
      <c r="D1785" s="481">
        <v>3</v>
      </c>
    </row>
    <row r="1786" spans="1:4">
      <c r="A1786" s="494" t="s">
        <v>6089</v>
      </c>
      <c r="B1786" s="481" t="s">
        <v>6090</v>
      </c>
      <c r="C1786" s="481" t="str">
        <f t="shared" si="27"/>
        <v>2</v>
      </c>
      <c r="D1786" s="481">
        <v>3</v>
      </c>
    </row>
    <row r="1787" spans="1:4">
      <c r="A1787" s="494" t="s">
        <v>6091</v>
      </c>
      <c r="B1787" s="481" t="s">
        <v>6092</v>
      </c>
      <c r="C1787" s="481" t="str">
        <f t="shared" si="27"/>
        <v>2</v>
      </c>
      <c r="D1787" s="481">
        <v>3</v>
      </c>
    </row>
    <row r="1788" spans="1:4">
      <c r="A1788" s="494" t="s">
        <v>6093</v>
      </c>
      <c r="B1788" s="481" t="s">
        <v>6094</v>
      </c>
      <c r="C1788" s="481" t="str">
        <f t="shared" si="27"/>
        <v>2</v>
      </c>
      <c r="D1788" s="481">
        <v>3</v>
      </c>
    </row>
    <row r="1789" spans="1:4">
      <c r="A1789" s="494" t="s">
        <v>6095</v>
      </c>
      <c r="B1789" s="481" t="s">
        <v>6096</v>
      </c>
      <c r="C1789" s="481" t="str">
        <f t="shared" si="27"/>
        <v>3</v>
      </c>
      <c r="D1789" s="481">
        <v>3</v>
      </c>
    </row>
    <row r="1790" spans="1:4">
      <c r="A1790" s="494" t="s">
        <v>6097</v>
      </c>
      <c r="B1790" s="481" t="s">
        <v>6098</v>
      </c>
      <c r="C1790" s="481" t="str">
        <f t="shared" si="27"/>
        <v>3</v>
      </c>
      <c r="D1790" s="481">
        <v>3</v>
      </c>
    </row>
    <row r="1791" spans="1:4">
      <c r="A1791" s="917" t="s">
        <v>6099</v>
      </c>
      <c r="B1791" s="481" t="s">
        <v>6100</v>
      </c>
      <c r="C1791" s="481" t="str">
        <f t="shared" si="27"/>
        <v>3</v>
      </c>
      <c r="D1791" s="481">
        <v>3</v>
      </c>
    </row>
    <row r="1792" spans="1:4">
      <c r="A1792" s="494" t="s">
        <v>6101</v>
      </c>
      <c r="B1792" s="481" t="s">
        <v>6102</v>
      </c>
      <c r="C1792" s="481" t="str">
        <f t="shared" si="27"/>
        <v>3</v>
      </c>
      <c r="D1792" s="481">
        <v>3</v>
      </c>
    </row>
    <row r="1793" spans="1:4">
      <c r="A1793" s="494" t="s">
        <v>6103</v>
      </c>
      <c r="B1793" s="481" t="s">
        <v>6104</v>
      </c>
      <c r="C1793" s="481" t="str">
        <f t="shared" si="27"/>
        <v>3</v>
      </c>
      <c r="D1793" s="481">
        <v>3</v>
      </c>
    </row>
    <row r="1794" spans="1:4">
      <c r="A1794" s="494" t="s">
        <v>6105</v>
      </c>
      <c r="B1794" s="481" t="s">
        <v>6106</v>
      </c>
      <c r="C1794" s="481" t="str">
        <f t="shared" si="27"/>
        <v>3</v>
      </c>
      <c r="D1794" s="481">
        <v>3</v>
      </c>
    </row>
    <row r="1795" spans="1:4">
      <c r="A1795" s="494" t="s">
        <v>6107</v>
      </c>
      <c r="B1795" s="481" t="s">
        <v>6108</v>
      </c>
      <c r="C1795" s="481" t="str">
        <f t="shared" si="27"/>
        <v>3</v>
      </c>
      <c r="D1795" s="481">
        <v>3</v>
      </c>
    </row>
    <row r="1796" spans="1:4">
      <c r="A1796" s="494" t="s">
        <v>6109</v>
      </c>
      <c r="B1796" s="481" t="s">
        <v>6110</v>
      </c>
      <c r="C1796" s="481" t="str">
        <f t="shared" ref="C1796:C1856" si="28">MID(A1796,3,1)</f>
        <v>3</v>
      </c>
      <c r="D1796" s="481">
        <v>3</v>
      </c>
    </row>
    <row r="1797" spans="1:4">
      <c r="A1797" s="494" t="s">
        <v>6111</v>
      </c>
      <c r="B1797" s="481" t="s">
        <v>6112</v>
      </c>
      <c r="C1797" s="481" t="str">
        <f t="shared" si="28"/>
        <v>3</v>
      </c>
      <c r="D1797" s="481">
        <v>3</v>
      </c>
    </row>
    <row r="1798" spans="1:4">
      <c r="A1798" s="494" t="s">
        <v>6113</v>
      </c>
      <c r="B1798" s="481" t="s">
        <v>6114</v>
      </c>
      <c r="C1798" s="481" t="str">
        <f t="shared" si="28"/>
        <v>3</v>
      </c>
      <c r="D1798" s="481">
        <v>3</v>
      </c>
    </row>
    <row r="1799" spans="1:4">
      <c r="A1799" s="494" t="s">
        <v>6115</v>
      </c>
      <c r="B1799" s="481" t="s">
        <v>6116</v>
      </c>
      <c r="C1799" s="481" t="str">
        <f t="shared" si="28"/>
        <v>3</v>
      </c>
      <c r="D1799" s="481">
        <v>3</v>
      </c>
    </row>
    <row r="1800" spans="1:4">
      <c r="A1800" s="494" t="s">
        <v>6117</v>
      </c>
      <c r="B1800" s="481" t="s">
        <v>6118</v>
      </c>
      <c r="C1800" s="481" t="str">
        <f t="shared" si="28"/>
        <v>3</v>
      </c>
      <c r="D1800" s="481">
        <v>3</v>
      </c>
    </row>
    <row r="1801" spans="1:4">
      <c r="A1801" s="494" t="s">
        <v>6119</v>
      </c>
      <c r="B1801" s="481" t="s">
        <v>6120</v>
      </c>
      <c r="C1801" s="481" t="str">
        <f t="shared" si="28"/>
        <v>3</v>
      </c>
      <c r="D1801" s="481">
        <v>3</v>
      </c>
    </row>
    <row r="1802" spans="1:4">
      <c r="A1802" s="494" t="s">
        <v>6121</v>
      </c>
      <c r="B1802" s="481" t="s">
        <v>6122</v>
      </c>
      <c r="C1802" s="481" t="str">
        <f t="shared" si="28"/>
        <v>3</v>
      </c>
      <c r="D1802" s="481">
        <v>3</v>
      </c>
    </row>
    <row r="1803" spans="1:4">
      <c r="A1803" s="494" t="s">
        <v>6123</v>
      </c>
      <c r="B1803" s="481" t="s">
        <v>6124</v>
      </c>
      <c r="C1803" s="481" t="str">
        <f t="shared" si="28"/>
        <v>3</v>
      </c>
      <c r="D1803" s="481">
        <v>3</v>
      </c>
    </row>
    <row r="1804" spans="1:4">
      <c r="A1804" s="494" t="s">
        <v>6125</v>
      </c>
      <c r="B1804" s="481" t="s">
        <v>6126</v>
      </c>
      <c r="C1804" s="481" t="str">
        <f t="shared" si="28"/>
        <v>3</v>
      </c>
      <c r="D1804" s="481">
        <v>3</v>
      </c>
    </row>
    <row r="1805" spans="1:4">
      <c r="A1805" s="494" t="s">
        <v>6127</v>
      </c>
      <c r="B1805" s="481" t="s">
        <v>6128</v>
      </c>
      <c r="C1805" s="481" t="str">
        <f t="shared" si="28"/>
        <v>3</v>
      </c>
      <c r="D1805" s="481">
        <v>3</v>
      </c>
    </row>
    <row r="1806" spans="1:4">
      <c r="A1806" s="494" t="s">
        <v>6129</v>
      </c>
      <c r="B1806" s="481" t="s">
        <v>6130</v>
      </c>
      <c r="C1806" s="481" t="str">
        <f t="shared" si="28"/>
        <v>3</v>
      </c>
      <c r="D1806" s="481">
        <v>3</v>
      </c>
    </row>
    <row r="1807" spans="1:4">
      <c r="A1807" s="494" t="s">
        <v>6131</v>
      </c>
      <c r="B1807" s="481" t="s">
        <v>6132</v>
      </c>
      <c r="C1807" s="481" t="str">
        <f t="shared" si="28"/>
        <v>3</v>
      </c>
      <c r="D1807" s="481">
        <v>3</v>
      </c>
    </row>
    <row r="1808" spans="1:4">
      <c r="A1808" s="494" t="s">
        <v>6133</v>
      </c>
      <c r="B1808" s="481" t="s">
        <v>6134</v>
      </c>
      <c r="C1808" s="481" t="str">
        <f t="shared" si="28"/>
        <v>3</v>
      </c>
      <c r="D1808" s="481">
        <v>3</v>
      </c>
    </row>
    <row r="1809" spans="1:4">
      <c r="A1809" s="494" t="s">
        <v>6135</v>
      </c>
      <c r="B1809" s="481" t="s">
        <v>6136</v>
      </c>
      <c r="C1809" s="481" t="str">
        <f t="shared" si="28"/>
        <v>4</v>
      </c>
      <c r="D1809" s="481">
        <v>3</v>
      </c>
    </row>
    <row r="1810" spans="1:4">
      <c r="A1810" s="494" t="s">
        <v>6137</v>
      </c>
      <c r="B1810" s="481" t="s">
        <v>6138</v>
      </c>
      <c r="C1810" s="481" t="str">
        <f t="shared" si="28"/>
        <v>4</v>
      </c>
      <c r="D1810" s="481">
        <v>3</v>
      </c>
    </row>
    <row r="1811" spans="1:4">
      <c r="A1811" s="494" t="s">
        <v>6139</v>
      </c>
      <c r="B1811" s="481" t="s">
        <v>6140</v>
      </c>
      <c r="C1811" s="481" t="str">
        <f t="shared" si="28"/>
        <v>4</v>
      </c>
      <c r="D1811" s="481">
        <v>3</v>
      </c>
    </row>
    <row r="1812" spans="1:4">
      <c r="A1812" s="494" t="s">
        <v>6141</v>
      </c>
      <c r="B1812" s="481" t="s">
        <v>6142</v>
      </c>
      <c r="C1812" s="481" t="str">
        <f t="shared" si="28"/>
        <v>4</v>
      </c>
      <c r="D1812" s="481">
        <v>3</v>
      </c>
    </row>
    <row r="1813" spans="1:4">
      <c r="A1813" s="917" t="s">
        <v>6143</v>
      </c>
      <c r="B1813" s="481" t="s">
        <v>6144</v>
      </c>
      <c r="C1813" s="481" t="str">
        <f t="shared" si="28"/>
        <v>5</v>
      </c>
      <c r="D1813" s="481">
        <v>4</v>
      </c>
    </row>
    <row r="1814" spans="1:4">
      <c r="A1814" s="494" t="s">
        <v>6145</v>
      </c>
      <c r="B1814" s="481" t="s">
        <v>6146</v>
      </c>
      <c r="C1814" s="481" t="str">
        <f t="shared" si="28"/>
        <v>1</v>
      </c>
      <c r="D1814" s="481">
        <v>1</v>
      </c>
    </row>
    <row r="1815" spans="1:4">
      <c r="A1815" s="494" t="s">
        <v>6147</v>
      </c>
      <c r="B1815" s="481" t="s">
        <v>6148</v>
      </c>
      <c r="C1815" s="481" t="str">
        <f t="shared" si="28"/>
        <v>2</v>
      </c>
      <c r="D1815" s="481">
        <v>3</v>
      </c>
    </row>
    <row r="1816" spans="1:4">
      <c r="A1816" s="494" t="s">
        <v>6149</v>
      </c>
      <c r="B1816" s="481" t="s">
        <v>6150</v>
      </c>
      <c r="C1816" s="481" t="str">
        <f t="shared" si="28"/>
        <v>2</v>
      </c>
      <c r="D1816" s="481">
        <v>3</v>
      </c>
    </row>
    <row r="1817" spans="1:4">
      <c r="A1817" s="494" t="s">
        <v>6151</v>
      </c>
      <c r="B1817" s="481" t="s">
        <v>6152</v>
      </c>
      <c r="C1817" s="481" t="str">
        <f t="shared" si="28"/>
        <v>2</v>
      </c>
      <c r="D1817" s="481">
        <v>3</v>
      </c>
    </row>
    <row r="1818" spans="1:4">
      <c r="A1818" s="494" t="s">
        <v>6153</v>
      </c>
      <c r="B1818" s="481" t="s">
        <v>6154</v>
      </c>
      <c r="C1818" s="481" t="str">
        <f t="shared" si="28"/>
        <v>2</v>
      </c>
      <c r="D1818" s="481">
        <v>3</v>
      </c>
    </row>
    <row r="1819" spans="1:4">
      <c r="A1819" s="494" t="s">
        <v>6155</v>
      </c>
      <c r="B1819" s="481" t="s">
        <v>6156</v>
      </c>
      <c r="C1819" s="481" t="str">
        <f t="shared" si="28"/>
        <v>2</v>
      </c>
      <c r="D1819" s="481">
        <v>3</v>
      </c>
    </row>
    <row r="1820" spans="1:4">
      <c r="A1820" s="494" t="s">
        <v>6157</v>
      </c>
      <c r="B1820" s="481" t="s">
        <v>6158</v>
      </c>
      <c r="C1820" s="481" t="str">
        <f t="shared" si="28"/>
        <v>2</v>
      </c>
      <c r="D1820" s="481">
        <v>3</v>
      </c>
    </row>
    <row r="1821" spans="1:4">
      <c r="A1821" s="494" t="s">
        <v>6159</v>
      </c>
      <c r="B1821" s="481" t="s">
        <v>6160</v>
      </c>
      <c r="C1821" s="481" t="str">
        <f t="shared" si="28"/>
        <v>2</v>
      </c>
      <c r="D1821" s="481">
        <v>3</v>
      </c>
    </row>
    <row r="1822" spans="1:4">
      <c r="A1822" s="494" t="s">
        <v>6161</v>
      </c>
      <c r="B1822" s="481" t="s">
        <v>6162</v>
      </c>
      <c r="C1822" s="481" t="str">
        <f t="shared" si="28"/>
        <v>2</v>
      </c>
      <c r="D1822" s="481">
        <v>3</v>
      </c>
    </row>
    <row r="1823" spans="1:4">
      <c r="A1823" s="494" t="s">
        <v>6163</v>
      </c>
      <c r="B1823" s="481" t="s">
        <v>6164</v>
      </c>
      <c r="C1823" s="481" t="str">
        <f t="shared" si="28"/>
        <v>2</v>
      </c>
      <c r="D1823" s="481">
        <v>3</v>
      </c>
    </row>
    <row r="1824" spans="1:4">
      <c r="A1824" s="494" t="s">
        <v>6165</v>
      </c>
      <c r="B1824" s="481" t="s">
        <v>6166</v>
      </c>
      <c r="C1824" s="481" t="str">
        <f t="shared" si="28"/>
        <v>2</v>
      </c>
      <c r="D1824" s="481">
        <v>3</v>
      </c>
    </row>
    <row r="1825" spans="1:4">
      <c r="A1825" s="494" t="s">
        <v>6167</v>
      </c>
      <c r="B1825" s="481" t="s">
        <v>6168</v>
      </c>
      <c r="C1825" s="481" t="str">
        <f t="shared" si="28"/>
        <v>2</v>
      </c>
      <c r="D1825" s="481">
        <v>3</v>
      </c>
    </row>
    <row r="1826" spans="1:4">
      <c r="A1826" s="494" t="s">
        <v>6169</v>
      </c>
      <c r="B1826" s="481" t="s">
        <v>6170</v>
      </c>
      <c r="C1826" s="481" t="str">
        <f t="shared" si="28"/>
        <v>3</v>
      </c>
      <c r="D1826" s="481">
        <v>3</v>
      </c>
    </row>
    <row r="1827" spans="1:4">
      <c r="A1827" s="494" t="s">
        <v>6171</v>
      </c>
      <c r="B1827" s="481" t="s">
        <v>6172</v>
      </c>
      <c r="C1827" s="481" t="str">
        <f t="shared" si="28"/>
        <v>3</v>
      </c>
      <c r="D1827" s="481">
        <v>3</v>
      </c>
    </row>
    <row r="1828" spans="1:4">
      <c r="A1828" s="494" t="s">
        <v>6173</v>
      </c>
      <c r="B1828" s="481" t="s">
        <v>6174</v>
      </c>
      <c r="C1828" s="481" t="str">
        <f t="shared" si="28"/>
        <v>3</v>
      </c>
      <c r="D1828" s="481">
        <v>3</v>
      </c>
    </row>
    <row r="1829" spans="1:4">
      <c r="A1829" s="494" t="s">
        <v>6175</v>
      </c>
      <c r="B1829" s="481" t="s">
        <v>6176</v>
      </c>
      <c r="C1829" s="481" t="str">
        <f t="shared" si="28"/>
        <v>3</v>
      </c>
      <c r="D1829" s="481">
        <v>3</v>
      </c>
    </row>
    <row r="1830" spans="1:4">
      <c r="A1830" s="494" t="s">
        <v>6177</v>
      </c>
      <c r="B1830" s="481" t="s">
        <v>6178</v>
      </c>
      <c r="C1830" s="481" t="str">
        <f t="shared" si="28"/>
        <v>3</v>
      </c>
      <c r="D1830" s="481">
        <v>3</v>
      </c>
    </row>
    <row r="1831" spans="1:4">
      <c r="A1831" s="494" t="s">
        <v>6179</v>
      </c>
      <c r="B1831" s="481" t="s">
        <v>6180</v>
      </c>
      <c r="C1831" s="481" t="str">
        <f t="shared" si="28"/>
        <v>3</v>
      </c>
      <c r="D1831" s="481">
        <v>3</v>
      </c>
    </row>
    <row r="1832" spans="1:4">
      <c r="A1832" s="494" t="s">
        <v>6181</v>
      </c>
      <c r="B1832" s="481" t="s">
        <v>6182</v>
      </c>
      <c r="C1832" s="481" t="str">
        <f t="shared" si="28"/>
        <v>3</v>
      </c>
      <c r="D1832" s="481">
        <v>3</v>
      </c>
    </row>
    <row r="1833" spans="1:4">
      <c r="A1833" s="494" t="s">
        <v>6183</v>
      </c>
      <c r="B1833" s="481" t="s">
        <v>6184</v>
      </c>
      <c r="C1833" s="481" t="str">
        <f t="shared" si="28"/>
        <v>3</v>
      </c>
      <c r="D1833" s="481">
        <v>3</v>
      </c>
    </row>
    <row r="1834" spans="1:4">
      <c r="A1834" s="494" t="s">
        <v>6185</v>
      </c>
      <c r="B1834" s="481" t="s">
        <v>6186</v>
      </c>
      <c r="C1834" s="481" t="str">
        <f t="shared" si="28"/>
        <v>3</v>
      </c>
      <c r="D1834" s="481">
        <v>3</v>
      </c>
    </row>
    <row r="1835" spans="1:4">
      <c r="A1835" s="494" t="s">
        <v>6187</v>
      </c>
      <c r="B1835" s="481" t="s">
        <v>6188</v>
      </c>
      <c r="C1835" s="481" t="str">
        <f t="shared" si="28"/>
        <v>3</v>
      </c>
      <c r="D1835" s="481">
        <v>3</v>
      </c>
    </row>
    <row r="1836" spans="1:4">
      <c r="A1836" s="494" t="s">
        <v>6189</v>
      </c>
      <c r="B1836" s="481" t="s">
        <v>6190</v>
      </c>
      <c r="C1836" s="481" t="str">
        <f t="shared" si="28"/>
        <v>3</v>
      </c>
      <c r="D1836" s="481">
        <v>3</v>
      </c>
    </row>
    <row r="1837" spans="1:4">
      <c r="A1837" s="494" t="s">
        <v>6191</v>
      </c>
      <c r="B1837" s="481" t="s">
        <v>6192</v>
      </c>
      <c r="C1837" s="481" t="str">
        <f t="shared" si="28"/>
        <v>4</v>
      </c>
      <c r="D1837" s="481">
        <v>3</v>
      </c>
    </row>
    <row r="1838" spans="1:4">
      <c r="A1838" s="494" t="s">
        <v>6193</v>
      </c>
      <c r="B1838" s="481" t="s">
        <v>6194</v>
      </c>
      <c r="C1838" s="481" t="str">
        <f t="shared" si="28"/>
        <v>4</v>
      </c>
      <c r="D1838" s="481">
        <v>3</v>
      </c>
    </row>
    <row r="1839" spans="1:4">
      <c r="A1839" s="494" t="s">
        <v>6195</v>
      </c>
      <c r="B1839" s="481" t="s">
        <v>6196</v>
      </c>
      <c r="C1839" s="481" t="str">
        <f t="shared" si="28"/>
        <v>4</v>
      </c>
      <c r="D1839" s="481">
        <v>3</v>
      </c>
    </row>
    <row r="1840" spans="1:4">
      <c r="A1840" s="494" t="s">
        <v>6197</v>
      </c>
      <c r="B1840" s="481" t="s">
        <v>6198</v>
      </c>
      <c r="C1840" s="481" t="str">
        <f t="shared" si="28"/>
        <v>4</v>
      </c>
      <c r="D1840" s="481">
        <v>3</v>
      </c>
    </row>
    <row r="1841" spans="1:4">
      <c r="A1841" s="494" t="s">
        <v>6199</v>
      </c>
      <c r="B1841" s="481" t="s">
        <v>6200</v>
      </c>
      <c r="C1841" s="481" t="str">
        <f t="shared" si="28"/>
        <v>4</v>
      </c>
      <c r="D1841" s="481">
        <v>3</v>
      </c>
    </row>
    <row r="1842" spans="1:4">
      <c r="A1842" s="494" t="s">
        <v>6201</v>
      </c>
      <c r="B1842" s="481" t="s">
        <v>6202</v>
      </c>
      <c r="C1842" s="481" t="str">
        <f t="shared" si="28"/>
        <v>4</v>
      </c>
      <c r="D1842" s="481">
        <v>3</v>
      </c>
    </row>
    <row r="1843" spans="1:4">
      <c r="A1843" s="494" t="s">
        <v>6203</v>
      </c>
      <c r="B1843" s="481" t="s">
        <v>6204</v>
      </c>
      <c r="C1843" s="481" t="str">
        <f t="shared" si="28"/>
        <v>4</v>
      </c>
      <c r="D1843" s="481">
        <v>3</v>
      </c>
    </row>
    <row r="1844" spans="1:4">
      <c r="A1844" s="494" t="s">
        <v>6205</v>
      </c>
      <c r="B1844" s="481" t="s">
        <v>6206</v>
      </c>
      <c r="C1844" s="481" t="str">
        <f t="shared" si="28"/>
        <v>4</v>
      </c>
      <c r="D1844" s="481">
        <v>3</v>
      </c>
    </row>
    <row r="1845" spans="1:4">
      <c r="A1845" s="494" t="s">
        <v>6207</v>
      </c>
      <c r="B1845" s="481" t="s">
        <v>6208</v>
      </c>
      <c r="C1845" s="481" t="str">
        <f t="shared" si="28"/>
        <v>4</v>
      </c>
      <c r="D1845" s="481">
        <v>3</v>
      </c>
    </row>
    <row r="1846" spans="1:4">
      <c r="A1846" s="494" t="s">
        <v>6209</v>
      </c>
      <c r="B1846" s="481" t="s">
        <v>6210</v>
      </c>
      <c r="C1846" s="481" t="str">
        <f t="shared" si="28"/>
        <v>4</v>
      </c>
      <c r="D1846" s="481">
        <v>3</v>
      </c>
    </row>
    <row r="1847" spans="1:4">
      <c r="A1847" s="494" t="s">
        <v>6211</v>
      </c>
      <c r="B1847" s="481" t="s">
        <v>6212</v>
      </c>
      <c r="C1847" s="481" t="str">
        <f t="shared" si="28"/>
        <v>4</v>
      </c>
      <c r="D1847" s="481">
        <v>3</v>
      </c>
    </row>
    <row r="1848" spans="1:4">
      <c r="A1848" s="494" t="s">
        <v>6213</v>
      </c>
      <c r="B1848" s="481" t="s">
        <v>6214</v>
      </c>
      <c r="C1848" s="481" t="str">
        <f t="shared" si="28"/>
        <v>4</v>
      </c>
      <c r="D1848" s="481">
        <v>3</v>
      </c>
    </row>
    <row r="1849" spans="1:4">
      <c r="A1849" s="494" t="s">
        <v>6215</v>
      </c>
      <c r="B1849" s="481" t="s">
        <v>6216</v>
      </c>
      <c r="C1849" s="481" t="str">
        <f t="shared" si="28"/>
        <v>4</v>
      </c>
      <c r="D1849" s="481">
        <v>3</v>
      </c>
    </row>
    <row r="1850" spans="1:4">
      <c r="A1850" s="494" t="s">
        <v>6217</v>
      </c>
      <c r="B1850" s="481" t="s">
        <v>6218</v>
      </c>
      <c r="C1850" s="481" t="str">
        <f t="shared" si="28"/>
        <v>4</v>
      </c>
      <c r="D1850" s="481">
        <v>3</v>
      </c>
    </row>
    <row r="1851" spans="1:4">
      <c r="A1851" s="494" t="s">
        <v>6219</v>
      </c>
      <c r="B1851" s="481" t="s">
        <v>6220</v>
      </c>
      <c r="C1851" s="481" t="str">
        <f t="shared" si="28"/>
        <v>4</v>
      </c>
      <c r="D1851" s="481">
        <v>3</v>
      </c>
    </row>
    <row r="1852" spans="1:4">
      <c r="A1852" s="494" t="s">
        <v>6221</v>
      </c>
      <c r="B1852" s="481" t="s">
        <v>6222</v>
      </c>
      <c r="C1852" s="481" t="str">
        <f t="shared" si="28"/>
        <v>4</v>
      </c>
      <c r="D1852" s="481">
        <v>3</v>
      </c>
    </row>
    <row r="1853" spans="1:4">
      <c r="A1853" s="494" t="s">
        <v>6223</v>
      </c>
      <c r="B1853" s="481" t="s">
        <v>6224</v>
      </c>
      <c r="C1853" s="481" t="str">
        <f t="shared" si="28"/>
        <v>4</v>
      </c>
      <c r="D1853" s="481">
        <v>3</v>
      </c>
    </row>
    <row r="1854" spans="1:4">
      <c r="A1854" s="494" t="s">
        <v>6225</v>
      </c>
      <c r="B1854" s="481" t="s">
        <v>6226</v>
      </c>
      <c r="C1854" s="481" t="str">
        <f t="shared" si="28"/>
        <v>4</v>
      </c>
      <c r="D1854" s="481">
        <v>3</v>
      </c>
    </row>
    <row r="1855" spans="1:4">
      <c r="A1855" s="494" t="s">
        <v>6227</v>
      </c>
      <c r="B1855" s="481" t="s">
        <v>6228</v>
      </c>
      <c r="C1855" s="481" t="str">
        <f t="shared" si="28"/>
        <v>4</v>
      </c>
      <c r="D1855" s="481">
        <v>3</v>
      </c>
    </row>
    <row r="1856" spans="1:4">
      <c r="A1856" s="494" t="s">
        <v>6229</v>
      </c>
      <c r="B1856" s="481" t="s">
        <v>6230</v>
      </c>
      <c r="C1856" s="481" t="str">
        <f t="shared" si="28"/>
        <v>5</v>
      </c>
      <c r="D1856" s="481">
        <v>4</v>
      </c>
    </row>
    <row r="1857" spans="1:1">
      <c r="A1857" s="494"/>
    </row>
  </sheetData>
  <autoFilter ref="A2:D1856" xr:uid="{F3ABF2C9-D5E4-4DB5-8FF0-03A66B69368E}"/>
  <phoneticPr fontId="9"/>
  <pageMargins left="0.7" right="0.7" top="0.75" bottom="0.75" header="0.3" footer="0.3"/>
  <pageSetup paperSize="9"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1">
    <tabColor rgb="FFCCECFF"/>
    <pageSetUpPr fitToPage="1"/>
  </sheetPr>
  <dimension ref="A1:AX20"/>
  <sheetViews>
    <sheetView showGridLines="0" view="pageBreakPreview" zoomScale="115" zoomScaleNormal="100" zoomScaleSheetLayoutView="115" workbookViewId="0">
      <selection activeCell="J12" sqref="J12"/>
    </sheetView>
  </sheetViews>
  <sheetFormatPr defaultColWidth="9" defaultRowHeight="10.8"/>
  <cols>
    <col min="1" max="1" width="8.6640625" style="1" customWidth="1"/>
    <col min="2" max="9" width="3.109375" style="1" customWidth="1"/>
    <col min="10" max="30" width="3.6640625" style="1" customWidth="1"/>
    <col min="31" max="31" width="3.109375" style="1" customWidth="1"/>
    <col min="32" max="32" width="1.33203125" style="1" customWidth="1"/>
    <col min="33" max="40" width="3.109375" style="1" customWidth="1"/>
    <col min="41" max="41" width="8.6640625" style="1" customWidth="1"/>
    <col min="42" max="42" width="2.6640625" style="1" customWidth="1"/>
    <col min="43" max="43" width="6.88671875" style="1" customWidth="1"/>
    <col min="44" max="45" width="9" style="1"/>
    <col min="46" max="47" width="0" style="1" hidden="1" customWidth="1"/>
    <col min="48" max="48" width="3" style="1" hidden="1" customWidth="1"/>
    <col min="49" max="50" width="10.6640625" style="1" hidden="1" customWidth="1"/>
    <col min="51" max="16384" width="9" style="1"/>
  </cols>
  <sheetData>
    <row r="1" spans="1:50" ht="6" customHeight="1">
      <c r="A1" s="1564"/>
      <c r="B1" s="1564"/>
    </row>
    <row r="2" spans="1:50" ht="15" customHeight="1">
      <c r="A2" s="35"/>
      <c r="AK2" s="60"/>
    </row>
    <row r="3" spans="1:50" ht="3.75" customHeight="1">
      <c r="AK3" s="60"/>
    </row>
    <row r="4" spans="1:50" ht="14.4">
      <c r="A4" s="42" t="s">
        <v>110402</v>
      </c>
      <c r="B4" s="449"/>
      <c r="C4" s="449" t="s">
        <v>110403</v>
      </c>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row>
    <row r="5" spans="1:50" s="37" customFormat="1" ht="6.75" customHeight="1"/>
    <row r="6" spans="1:50" ht="6.75" customHeight="1" thickBot="1"/>
    <row r="7" spans="1:50" s="18" customFormat="1" ht="19.95" customHeight="1" thickTop="1" thickBot="1">
      <c r="A7" s="19" t="s">
        <v>110404</v>
      </c>
      <c r="AB7" s="2225" t="s">
        <v>110314</v>
      </c>
      <c r="AC7" s="2225"/>
      <c r="AD7" s="2225"/>
      <c r="AO7" s="409" t="str">
        <f>IF(AND(AP7="",AP9=""),"","エラー")</f>
        <v/>
      </c>
      <c r="AP7" s="162" t="str">
        <f>IF(SUM(AU12:AU14)&gt;0,AU15,"")</f>
        <v/>
      </c>
    </row>
    <row r="8" spans="1:50" ht="13.5" customHeight="1" thickTop="1">
      <c r="A8" s="2033" t="s">
        <v>109501</v>
      </c>
      <c r="B8" s="2044"/>
      <c r="C8" s="2044"/>
      <c r="D8" s="2044"/>
      <c r="E8" s="2044"/>
      <c r="F8" s="2044"/>
      <c r="G8" s="2044"/>
      <c r="H8" s="2044"/>
      <c r="I8" s="2045"/>
      <c r="J8" s="1512" t="s">
        <v>110405</v>
      </c>
      <c r="K8" s="1513"/>
      <c r="L8" s="1513"/>
      <c r="M8" s="1513"/>
      <c r="N8" s="1513"/>
      <c r="O8" s="1513"/>
      <c r="P8" s="1513"/>
      <c r="Q8" s="1513"/>
      <c r="R8" s="1513"/>
      <c r="S8" s="1513"/>
      <c r="T8" s="1513"/>
      <c r="U8" s="1513"/>
      <c r="V8" s="1513"/>
      <c r="W8" s="1513"/>
      <c r="X8" s="1513"/>
      <c r="Y8" s="1513"/>
      <c r="Z8" s="1513"/>
      <c r="AA8" s="1513"/>
      <c r="AB8" s="2228" t="s">
        <v>149</v>
      </c>
      <c r="AC8" s="2228"/>
      <c r="AD8" s="2228"/>
    </row>
    <row r="9" spans="1:50" ht="13.5" customHeight="1">
      <c r="A9" s="2034"/>
      <c r="B9" s="1522"/>
      <c r="C9" s="1522"/>
      <c r="D9" s="1522"/>
      <c r="E9" s="1522"/>
      <c r="F9" s="1522"/>
      <c r="G9" s="1522"/>
      <c r="H9" s="1522"/>
      <c r="I9" s="2046"/>
      <c r="J9" s="1512" t="s">
        <v>110406</v>
      </c>
      <c r="K9" s="1513"/>
      <c r="L9" s="1513"/>
      <c r="M9" s="1513"/>
      <c r="N9" s="1513"/>
      <c r="O9" s="1513"/>
      <c r="P9" s="1513"/>
      <c r="Q9" s="1513"/>
      <c r="R9" s="1513"/>
      <c r="S9" s="1513"/>
      <c r="T9" s="1513"/>
      <c r="U9" s="1513"/>
      <c r="V9" s="1513"/>
      <c r="W9" s="1513"/>
      <c r="X9" s="1513"/>
      <c r="Y9" s="1513"/>
      <c r="Z9" s="1513"/>
      <c r="AA9" s="1513"/>
      <c r="AB9" s="2228"/>
      <c r="AC9" s="2228"/>
      <c r="AD9" s="2228"/>
      <c r="AP9" s="130" t="str">
        <f>IF(SUM(AW12:AX14)&gt;0,AW16,"")</f>
        <v/>
      </c>
    </row>
    <row r="10" spans="1:50" ht="13.5" customHeight="1">
      <c r="A10" s="2034"/>
      <c r="B10" s="1522"/>
      <c r="C10" s="1522"/>
      <c r="D10" s="1522"/>
      <c r="E10" s="1522"/>
      <c r="F10" s="1522"/>
      <c r="G10" s="1522"/>
      <c r="H10" s="1522"/>
      <c r="I10" s="2046"/>
      <c r="J10" s="1512" t="s">
        <v>110407</v>
      </c>
      <c r="K10" s="1513"/>
      <c r="L10" s="1514"/>
      <c r="M10" s="1512" t="s">
        <v>109544</v>
      </c>
      <c r="N10" s="1513"/>
      <c r="O10" s="1514"/>
      <c r="P10" s="1512" t="s">
        <v>110408</v>
      </c>
      <c r="Q10" s="1513"/>
      <c r="R10" s="1514"/>
      <c r="S10" s="1512" t="s">
        <v>109546</v>
      </c>
      <c r="T10" s="1513"/>
      <c r="U10" s="1514"/>
      <c r="V10" s="1512" t="s">
        <v>110409</v>
      </c>
      <c r="W10" s="1513"/>
      <c r="X10" s="1514"/>
      <c r="Y10" s="1512" t="s">
        <v>109548</v>
      </c>
      <c r="Z10" s="1513"/>
      <c r="AA10" s="1514"/>
      <c r="AB10" s="2228"/>
      <c r="AC10" s="2228"/>
      <c r="AD10" s="2228"/>
      <c r="AW10" s="21" t="s">
        <v>110410</v>
      </c>
    </row>
    <row r="11" spans="1:50" ht="13.5" customHeight="1">
      <c r="A11" s="2035"/>
      <c r="B11" s="2047"/>
      <c r="C11" s="2047"/>
      <c r="D11" s="2047"/>
      <c r="E11" s="2047"/>
      <c r="F11" s="2047"/>
      <c r="G11" s="2047"/>
      <c r="H11" s="2047"/>
      <c r="I11" s="2048"/>
      <c r="J11" s="1075" t="s">
        <v>110411</v>
      </c>
      <c r="K11" s="1137" t="s">
        <v>110412</v>
      </c>
      <c r="L11" s="1138" t="s">
        <v>149</v>
      </c>
      <c r="M11" s="1075" t="s">
        <v>110411</v>
      </c>
      <c r="N11" s="1137" t="s">
        <v>110412</v>
      </c>
      <c r="O11" s="1138" t="s">
        <v>149</v>
      </c>
      <c r="P11" s="1075" t="s">
        <v>110411</v>
      </c>
      <c r="Q11" s="1137" t="s">
        <v>110412</v>
      </c>
      <c r="R11" s="1138" t="s">
        <v>149</v>
      </c>
      <c r="S11" s="1075" t="s">
        <v>110411</v>
      </c>
      <c r="T11" s="1137" t="s">
        <v>110412</v>
      </c>
      <c r="U11" s="1138" t="s">
        <v>149</v>
      </c>
      <c r="V11" s="1139" t="s">
        <v>110411</v>
      </c>
      <c r="W11" s="938" t="s">
        <v>110412</v>
      </c>
      <c r="X11" s="1138" t="s">
        <v>149</v>
      </c>
      <c r="Y11" s="1075" t="s">
        <v>110411</v>
      </c>
      <c r="Z11" s="1140" t="s">
        <v>110412</v>
      </c>
      <c r="AA11" s="938" t="s">
        <v>149</v>
      </c>
      <c r="AB11" s="939" t="s">
        <v>110411</v>
      </c>
      <c r="AC11" s="1141" t="s">
        <v>110412</v>
      </c>
      <c r="AD11" s="940" t="s">
        <v>149</v>
      </c>
      <c r="AU11" s="1" t="s">
        <v>109512</v>
      </c>
      <c r="AW11" s="55" t="s">
        <v>109513</v>
      </c>
      <c r="AX11" s="55" t="s">
        <v>109514</v>
      </c>
    </row>
    <row r="12" spans="1:50" ht="20.100000000000001" customHeight="1">
      <c r="A12" s="1512" t="s">
        <v>109551</v>
      </c>
      <c r="B12" s="1513"/>
      <c r="C12" s="1513"/>
      <c r="D12" s="2226"/>
      <c r="E12" s="2226"/>
      <c r="F12" s="2226"/>
      <c r="G12" s="2226"/>
      <c r="H12" s="2226"/>
      <c r="I12" s="2227"/>
      <c r="J12" s="1502"/>
      <c r="K12" s="1503"/>
      <c r="L12" s="1142">
        <f>SUM(J12:K12)</f>
        <v>0</v>
      </c>
      <c r="M12" s="1502"/>
      <c r="N12" s="1503"/>
      <c r="O12" s="1142">
        <f>SUM(M12:N12)</f>
        <v>0</v>
      </c>
      <c r="P12" s="1502"/>
      <c r="Q12" s="1503"/>
      <c r="R12" s="1142">
        <f>SUM(P12:Q12)</f>
        <v>0</v>
      </c>
      <c r="S12" s="1502"/>
      <c r="T12" s="1503"/>
      <c r="U12" s="1142">
        <f>SUM(S12:T12)</f>
        <v>0</v>
      </c>
      <c r="V12" s="1508"/>
      <c r="W12" s="1509"/>
      <c r="X12" s="1143">
        <f>SUM(V12:W12)</f>
        <v>0</v>
      </c>
      <c r="Y12" s="1502"/>
      <c r="Z12" s="1510"/>
      <c r="AA12" s="1144">
        <f>SUM(Y12+Z12)</f>
        <v>0</v>
      </c>
      <c r="AB12" s="1145">
        <f>SUM(J12+M12+P12+S12+V12+Y12)</f>
        <v>0</v>
      </c>
      <c r="AC12" s="1146">
        <f>SUM(K12+N12+Q12+T12+W12+Z12)</f>
        <v>0</v>
      </c>
      <c r="AD12" s="1147">
        <f>SUM(AB12:AC12)</f>
        <v>0</v>
      </c>
      <c r="AJ12" s="1" t="s">
        <v>6292</v>
      </c>
      <c r="AT12" s="32" t="s">
        <v>109515</v>
      </c>
      <c r="AU12" s="975">
        <f>IF(AND(AND(基本情報!$D$12&lt;&gt;"小学校",基本情報!$D$12&lt;&gt;"義務教育学校"),MAX(J12:AA12)&gt;0),1,0)</f>
        <v>0</v>
      </c>
      <c r="AW12" s="948">
        <f>IF(AND(基本情報!$D$12="義務教育学校",学校４頁!AF19="在籍児童生徒なし",MAX(J12:AD12)&gt;0),1,0)</f>
        <v>0</v>
      </c>
      <c r="AX12" s="459"/>
    </row>
    <row r="13" spans="1:50" ht="20.100000000000001" customHeight="1">
      <c r="A13" s="1512" t="s">
        <v>109660</v>
      </c>
      <c r="B13" s="1513"/>
      <c r="C13" s="1513"/>
      <c r="D13" s="2226"/>
      <c r="E13" s="2226"/>
      <c r="F13" s="2226"/>
      <c r="G13" s="2226"/>
      <c r="H13" s="2226"/>
      <c r="I13" s="2227"/>
      <c r="J13" s="1502"/>
      <c r="K13" s="1503"/>
      <c r="L13" s="1142">
        <f>SUM(J13:K13)</f>
        <v>0</v>
      </c>
      <c r="M13" s="1502"/>
      <c r="N13" s="1503"/>
      <c r="O13" s="1142">
        <f>SUM(M13:N13)</f>
        <v>0</v>
      </c>
      <c r="P13" s="1502"/>
      <c r="Q13" s="1503"/>
      <c r="R13" s="1142">
        <f>SUM(P13:Q13)</f>
        <v>0</v>
      </c>
      <c r="S13" s="1506"/>
      <c r="T13" s="1507"/>
      <c r="U13" s="451"/>
      <c r="V13" s="452"/>
      <c r="W13" s="453"/>
      <c r="X13" s="451"/>
      <c r="Y13" s="450"/>
      <c r="Z13" s="454"/>
      <c r="AA13" s="455"/>
      <c r="AB13" s="1148">
        <f>SUM(J13+M13+P13)</f>
        <v>0</v>
      </c>
      <c r="AC13" s="1149">
        <f>SUM(K13+N13+Q13)</f>
        <v>0</v>
      </c>
      <c r="AD13" s="1150">
        <f>SUM(AB13:AC13)</f>
        <v>0</v>
      </c>
      <c r="AT13" s="32" t="s">
        <v>109524</v>
      </c>
      <c r="AU13" s="751">
        <f>IF(AND(AND(基本情報!$D$12&lt;&gt;"中学校",基本情報!$D$12&lt;&gt;"義務教育学校",基本情報!$D$12&lt;&gt;"中等教育学校"),MAX(J13:R13)&gt;0),1,0)</f>
        <v>0</v>
      </c>
      <c r="AW13" s="948">
        <f>IF(AND(基本情報!$D$12="義務教育学校",学校４頁!AG19="在籍児童生徒なし",MAX(J13:AD13)&gt;0),1,0)</f>
        <v>0</v>
      </c>
      <c r="AX13" s="948">
        <f>IF(AND(基本情報!$D$12="中等教育学校",学校４頁!AI19="在籍児童生徒なし",MAX(J13:AD13)&gt;0),1,0)</f>
        <v>0</v>
      </c>
    </row>
    <row r="14" spans="1:50" ht="20.100000000000001" customHeight="1">
      <c r="A14" s="1512" t="s">
        <v>109553</v>
      </c>
      <c r="B14" s="1513"/>
      <c r="C14" s="1513"/>
      <c r="D14" s="2226"/>
      <c r="E14" s="2226"/>
      <c r="F14" s="2226"/>
      <c r="G14" s="2226"/>
      <c r="H14" s="2226"/>
      <c r="I14" s="2227"/>
      <c r="J14" s="1504"/>
      <c r="K14" s="1505"/>
      <c r="L14" s="1151">
        <f>SUM(J14:K14)</f>
        <v>0</v>
      </c>
      <c r="M14" s="1504"/>
      <c r="N14" s="1505"/>
      <c r="O14" s="1151">
        <f>SUM(M14:N14)</f>
        <v>0</v>
      </c>
      <c r="P14" s="1504"/>
      <c r="Q14" s="1505"/>
      <c r="R14" s="1151">
        <f>SUM(P14:Q14)</f>
        <v>0</v>
      </c>
      <c r="S14" s="1504"/>
      <c r="T14" s="1505"/>
      <c r="U14" s="1151">
        <f>SUM(S14:T14)</f>
        <v>0</v>
      </c>
      <c r="V14" s="452"/>
      <c r="W14" s="453"/>
      <c r="X14" s="451"/>
      <c r="Y14" s="450"/>
      <c r="Z14" s="454"/>
      <c r="AA14" s="455"/>
      <c r="AB14" s="1152">
        <f>SUM(J14+M14+P14+S14)</f>
        <v>0</v>
      </c>
      <c r="AC14" s="1153">
        <f>SUM(K14+N14+Q14+T14)</f>
        <v>0</v>
      </c>
      <c r="AD14" s="1154">
        <f>SUM(AB14:AC14)</f>
        <v>0</v>
      </c>
      <c r="AT14" s="32" t="s">
        <v>109525</v>
      </c>
      <c r="AU14" s="747">
        <f>IF(AND(AND(基本情報!$D$12&lt;&gt;"高等学校",基本情報!$D$12&lt;&gt;"中等教育学校"),MAX(J14:U14)&gt;0),1,0)</f>
        <v>0</v>
      </c>
      <c r="AW14" s="459"/>
      <c r="AX14" s="948">
        <f>IF(AND(基本情報!$D$12="中等教育学校",学校４頁!AJ19="在籍児童生徒なし",MAX(J14:AD14)&gt;0),1,0)</f>
        <v>0</v>
      </c>
    </row>
    <row r="15" spans="1:50" ht="31.5" customHeight="1">
      <c r="A15" s="719" t="s">
        <v>109526</v>
      </c>
      <c r="B15" s="1657" t="s">
        <v>110413</v>
      </c>
      <c r="C15" s="1657"/>
      <c r="D15" s="1657"/>
      <c r="E15" s="1657"/>
      <c r="F15" s="1657"/>
      <c r="G15" s="1657"/>
      <c r="H15" s="1657"/>
      <c r="I15" s="1657"/>
      <c r="J15" s="1657"/>
      <c r="K15" s="1657"/>
      <c r="L15" s="1657"/>
      <c r="M15" s="1657"/>
      <c r="N15" s="1657"/>
      <c r="O15" s="1657"/>
      <c r="P15" s="1657"/>
      <c r="Q15" s="1657"/>
      <c r="R15" s="1657"/>
      <c r="S15" s="1657"/>
      <c r="T15" s="1657"/>
      <c r="U15" s="1657"/>
      <c r="V15" s="1657"/>
      <c r="W15" s="1657"/>
      <c r="X15" s="1657"/>
      <c r="Y15" s="1657"/>
      <c r="Z15" s="1657"/>
      <c r="AA15" s="1657"/>
      <c r="AB15" s="1657"/>
      <c r="AC15" s="1657"/>
      <c r="AD15" s="1657"/>
      <c r="AE15" s="1657"/>
      <c r="AF15" s="1657"/>
      <c r="AG15" s="1657"/>
      <c r="AH15" s="1657"/>
      <c r="AI15" s="1657"/>
      <c r="AJ15" s="1657"/>
      <c r="AK15" s="1657"/>
      <c r="AL15" s="1657"/>
      <c r="AM15" s="1657"/>
      <c r="AN15" s="1657"/>
      <c r="AO15" s="730"/>
      <c r="AP15"/>
      <c r="AU15" s="18" t="s">
        <v>109542</v>
      </c>
    </row>
    <row r="16" spans="1:50" ht="15" customHeight="1">
      <c r="A16" s="719" t="s">
        <v>109610</v>
      </c>
      <c r="B16" s="1657" t="s">
        <v>110414</v>
      </c>
      <c r="C16" s="1657"/>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c r="AK16" s="1657"/>
      <c r="AL16" s="1657"/>
      <c r="AM16" s="1657"/>
      <c r="AN16" s="1657"/>
      <c r="AO16" s="710"/>
      <c r="AP16"/>
      <c r="AW16" s="1" t="s">
        <v>110415</v>
      </c>
    </row>
    <row r="17" spans="1:40" ht="26.25" customHeight="1">
      <c r="A17" s="719" t="s">
        <v>109534</v>
      </c>
      <c r="B17" s="1657" t="s">
        <v>110416</v>
      </c>
      <c r="C17" s="1657"/>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7"/>
      <c r="Z17" s="1657"/>
      <c r="AA17" s="1657"/>
      <c r="AB17" s="1657"/>
      <c r="AC17" s="1657"/>
      <c r="AD17" s="1657"/>
      <c r="AE17" s="1657"/>
      <c r="AF17" s="1657"/>
      <c r="AG17" s="1657"/>
      <c r="AH17" s="1657"/>
      <c r="AI17" s="1657"/>
      <c r="AJ17" s="1657"/>
      <c r="AK17" s="1657"/>
      <c r="AL17" s="1657"/>
      <c r="AM17" s="1657"/>
      <c r="AN17" s="1657"/>
    </row>
    <row r="18" spans="1:40" ht="30.75" customHeight="1">
      <c r="A18" s="1563" t="s">
        <v>6292</v>
      </c>
      <c r="B18" s="1564"/>
      <c r="C18" s="1564"/>
      <c r="D18" s="1564"/>
      <c r="E18" s="1564"/>
      <c r="F18" s="1564"/>
      <c r="G18" s="1564"/>
      <c r="H18" s="1564"/>
      <c r="I18" s="1564"/>
      <c r="J18" s="1564"/>
      <c r="K18" s="1564"/>
      <c r="L18" s="1564"/>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row>
    <row r="20" spans="1:40" ht="14.4">
      <c r="B20" s="51"/>
    </row>
  </sheetData>
  <sheetProtection algorithmName="SHA-512" hashValue="ygh+rWQd2CxtX2Eu9jviYkP2WQbR8wA4ToMSfQbpHghs89pXUCSsh1b1YGakH7kawva+75zpdT6f05P11nyn/g==" saltValue="wQ7vXg8EgioS5BICrN6KBw==" spinCount="100000" sheet="1" selectLockedCells="1"/>
  <customSheetViews>
    <customSheetView guid="{317D12FD-EB4D-4851-ACC8-84D64913B1ED}" showPageBreaks="1" printArea="1" topLeftCell="A4">
      <selection activeCell="B5" sqref="B5"/>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19">
    <mergeCell ref="Y10:AA10"/>
    <mergeCell ref="A14:I14"/>
    <mergeCell ref="M10:O10"/>
    <mergeCell ref="B17:AN17"/>
    <mergeCell ref="B16:AN16"/>
    <mergeCell ref="B15:AN15"/>
    <mergeCell ref="A1:B1"/>
    <mergeCell ref="A18:AN18"/>
    <mergeCell ref="AB7:AD7"/>
    <mergeCell ref="A12:I12"/>
    <mergeCell ref="A13:I13"/>
    <mergeCell ref="J10:L10"/>
    <mergeCell ref="A8:I11"/>
    <mergeCell ref="V10:X10"/>
    <mergeCell ref="S10:U10"/>
    <mergeCell ref="AB8:AD10"/>
    <mergeCell ref="J9:AA9"/>
    <mergeCell ref="J8:AA8"/>
    <mergeCell ref="P10:R10"/>
  </mergeCells>
  <phoneticPr fontId="9"/>
  <dataValidations count="1">
    <dataValidation type="whole" operator="greaterThanOrEqual" allowBlank="1" showInputMessage="1" showErrorMessage="1" error="整数以外は入力できません。" sqref="J12:K14 M12:N14 P12:Q14 S12:T12 S14:T14 V12:W12 Y12:Z12" xr:uid="{00000000-0002-0000-1A00-000000000000}">
      <formula1>0</formula1>
    </dataValidation>
  </dataValidations>
  <pageMargins left="0.59055118110236227" right="0.59055118110236227" top="0.39370078740157483" bottom="0.39370078740157483" header="0.51181102362204722" footer="0.27559055118110237"/>
  <pageSetup paperSize="9" scale="92"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358" id="{9F1112AB-8D8A-453E-AE8F-F725B28F9A74}">
            <xm:f>OR(基本情報!$D$12="小学校",基本情報!$D$12="義務教育学校")</xm:f>
            <x14:dxf>
              <font>
                <color theme="1"/>
              </font>
              <fill>
                <patternFill>
                  <bgColor rgb="FFFFFF99"/>
                </patternFill>
              </fill>
            </x14:dxf>
          </x14:cfRule>
          <xm:sqref>J12:K12 M12:N12 P12:Q12 S12:T12 V12:W12 Y12:Z12</xm:sqref>
        </x14:conditionalFormatting>
        <x14:conditionalFormatting xmlns:xm="http://schemas.microsoft.com/office/excel/2006/main">
          <x14:cfRule type="expression" priority="364" id="{EE8A8A97-638D-4614-82E9-976A569EC352}">
            <xm:f>OR(基本情報!$D$12="義務教育学校",基本情報!$D$12="中学校",基本情報!$D$12="中等教育学校")</xm:f>
            <x14:dxf>
              <font>
                <color theme="1"/>
              </font>
              <fill>
                <patternFill>
                  <bgColor rgb="FFFFFF99"/>
                </patternFill>
              </fill>
            </x14:dxf>
          </x14:cfRule>
          <xm:sqref>J13:K13 M13:N13 P13:Q13</xm:sqref>
        </x14:conditionalFormatting>
        <x14:conditionalFormatting xmlns:xm="http://schemas.microsoft.com/office/excel/2006/main">
          <x14:cfRule type="expression" priority="367" id="{A1C27226-DFBD-4270-AFAB-E8C1D772D0E7}">
            <xm:f>OR(基本情報!$D$12="中等教育学校",基本情報!$D$12="高等学校")</xm:f>
            <x14:dxf>
              <font>
                <color theme="1"/>
              </font>
              <fill>
                <patternFill>
                  <bgColor rgb="FFFFFF99"/>
                </patternFill>
              </fill>
            </x14:dxf>
          </x14:cfRule>
          <xm:sqref>J14:K14 M14:N14 P14:Q14 S14:T14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7212A-6EEC-4B3B-B798-BD57980872E0}">
  <sheetPr>
    <tabColor rgb="FFCCECFF"/>
    <pageSetUpPr fitToPage="1"/>
  </sheetPr>
  <dimension ref="A1:AB28"/>
  <sheetViews>
    <sheetView showGridLines="0" view="pageBreakPreview" zoomScale="85" zoomScaleNormal="100" zoomScaleSheetLayoutView="85" workbookViewId="0">
      <selection activeCell="H4" sqref="H4:J4"/>
    </sheetView>
  </sheetViews>
  <sheetFormatPr defaultColWidth="9" defaultRowHeight="13.2"/>
  <cols>
    <col min="1" max="5" width="8.6640625" style="1" customWidth="1"/>
    <col min="6" max="6" width="8.5546875" style="1" customWidth="1"/>
    <col min="7" max="7" width="9.33203125" style="1" customWidth="1"/>
    <col min="8" max="16" width="6.6640625" style="1" customWidth="1"/>
    <col min="17" max="17" width="14.33203125" style="1" customWidth="1"/>
    <col min="18" max="18" width="14.44140625" style="1" customWidth="1"/>
    <col min="19" max="19" width="10" style="1" customWidth="1"/>
    <col min="20" max="20" width="81.109375" style="131" customWidth="1"/>
    <col min="21" max="23" width="3.109375" style="1" customWidth="1"/>
    <col min="24" max="24" width="35.88671875" style="1" hidden="1" customWidth="1"/>
    <col min="25" max="25" width="5.88671875" style="1" hidden="1" customWidth="1"/>
    <col min="26" max="26" width="6.33203125" style="1" hidden="1" customWidth="1"/>
    <col min="27" max="27" width="5.5546875" style="1" hidden="1" customWidth="1"/>
    <col min="28" max="28" width="9" style="1" hidden="1" customWidth="1"/>
    <col min="29" max="16384" width="9" style="1"/>
  </cols>
  <sheetData>
    <row r="1" spans="1:28" s="18" customFormat="1" ht="13.5" customHeight="1" thickBot="1">
      <c r="A1" s="71" t="s">
        <v>110417</v>
      </c>
      <c r="B1" s="296"/>
      <c r="C1" s="296"/>
      <c r="D1" s="296"/>
      <c r="E1" s="296"/>
      <c r="F1" s="296"/>
      <c r="G1" s="296"/>
      <c r="H1" s="296"/>
      <c r="I1" s="296"/>
      <c r="J1" s="296"/>
      <c r="K1" s="296"/>
      <c r="L1" s="296"/>
      <c r="M1" s="296"/>
      <c r="N1" s="71"/>
      <c r="O1" s="71"/>
      <c r="P1" s="274"/>
      <c r="Q1" s="72" t="s">
        <v>110801</v>
      </c>
      <c r="R1" s="295"/>
      <c r="S1" s="1"/>
      <c r="T1" s="132"/>
    </row>
    <row r="2" spans="1:28" ht="18" customHeight="1" thickTop="1" thickBot="1">
      <c r="A2" s="2097" t="s">
        <v>110418</v>
      </c>
      <c r="B2" s="2098"/>
      <c r="C2" s="2098"/>
      <c r="D2" s="2098"/>
      <c r="E2" s="2098"/>
      <c r="F2" s="2098"/>
      <c r="G2" s="2240"/>
      <c r="H2" s="2097" t="s">
        <v>109551</v>
      </c>
      <c r="I2" s="2098"/>
      <c r="J2" s="2240"/>
      <c r="K2" s="2097" t="s">
        <v>109552</v>
      </c>
      <c r="L2" s="2098"/>
      <c r="M2" s="2240"/>
      <c r="N2" s="2097" t="s">
        <v>109661</v>
      </c>
      <c r="O2" s="2098"/>
      <c r="P2" s="2240"/>
      <c r="Q2" s="2236" t="s">
        <v>149</v>
      </c>
      <c r="R2" s="104"/>
      <c r="S2" s="406" t="str">
        <f>IF(AND(T3="",T4="",T7=""),"","エラー")</f>
        <v/>
      </c>
      <c r="Y2" s="18" t="s">
        <v>109515</v>
      </c>
      <c r="Z2" s="18" t="s">
        <v>109524</v>
      </c>
      <c r="AA2" s="18" t="s">
        <v>109525</v>
      </c>
    </row>
    <row r="3" spans="1:28" ht="18" customHeight="1" thickTop="1">
      <c r="A3" s="2099"/>
      <c r="B3" s="2100"/>
      <c r="C3" s="2100"/>
      <c r="D3" s="2100"/>
      <c r="E3" s="2100"/>
      <c r="F3" s="2100"/>
      <c r="G3" s="2241"/>
      <c r="H3" s="2099"/>
      <c r="I3" s="2100"/>
      <c r="J3" s="2241"/>
      <c r="K3" s="2099"/>
      <c r="L3" s="2100"/>
      <c r="M3" s="2241"/>
      <c r="N3" s="2099"/>
      <c r="O3" s="2100"/>
      <c r="P3" s="2241"/>
      <c r="Q3" s="2236"/>
      <c r="R3" s="104"/>
      <c r="S3" s="2"/>
      <c r="T3" s="49" t="str">
        <f>IF(SUM(Y3:AA3)&gt;0,AB3,"")</f>
        <v/>
      </c>
      <c r="X3" s="1" t="s">
        <v>110419</v>
      </c>
      <c r="Y3" s="949">
        <f>IF((学校２３頁!AD12&lt;&gt;学校2４頁!H4),1,0)</f>
        <v>0</v>
      </c>
      <c r="Z3" s="949">
        <f>IF((学校２３頁!AD13&lt;&gt;学校2４頁!K4),1,0)</f>
        <v>0</v>
      </c>
      <c r="AA3" s="948">
        <f>IF((学校２３頁!AD14&lt;&gt;学校2４頁!N4),1,0)</f>
        <v>0</v>
      </c>
      <c r="AB3" s="1" t="s">
        <v>110420</v>
      </c>
    </row>
    <row r="4" spans="1:28" ht="15" customHeight="1">
      <c r="A4" s="2242" t="s">
        <v>110421</v>
      </c>
      <c r="B4" s="1680"/>
      <c r="C4" s="1680"/>
      <c r="D4" s="1680"/>
      <c r="E4" s="1680"/>
      <c r="F4" s="1680"/>
      <c r="G4" s="1681"/>
      <c r="H4" s="2243"/>
      <c r="I4" s="2244"/>
      <c r="J4" s="2244"/>
      <c r="K4" s="2243"/>
      <c r="L4" s="2244"/>
      <c r="M4" s="2244"/>
      <c r="N4" s="2243"/>
      <c r="O4" s="2244"/>
      <c r="P4" s="2245"/>
      <c r="Q4" s="1156">
        <f>SUM(H4:P4)</f>
        <v>0</v>
      </c>
      <c r="R4" s="547"/>
      <c r="S4" s="62"/>
      <c r="T4" s="49" t="str">
        <f>IF(SUM(Y4:AA4)&gt;0,AB4,"")</f>
        <v/>
      </c>
      <c r="X4" s="34" t="s">
        <v>110422</v>
      </c>
      <c r="Y4" s="949">
        <f>IF(SUM(H5:J7)&gt;H4,1,0)</f>
        <v>0</v>
      </c>
      <c r="Z4" s="949">
        <f>IF(SUM(K5:M7)&gt;K4,1,0)</f>
        <v>0</v>
      </c>
      <c r="AA4" s="948">
        <f>IF(SUM(N5:P7)&gt;N4,1,0)</f>
        <v>0</v>
      </c>
      <c r="AB4" s="1" t="s">
        <v>110423</v>
      </c>
    </row>
    <row r="5" spans="1:28" ht="15" customHeight="1">
      <c r="A5" s="2246" t="s">
        <v>110424</v>
      </c>
      <c r="B5" s="1858"/>
      <c r="C5" s="1858"/>
      <c r="D5" s="1858"/>
      <c r="E5" s="1858"/>
      <c r="F5" s="1858"/>
      <c r="G5" s="1859"/>
      <c r="H5" s="2250"/>
      <c r="I5" s="2251"/>
      <c r="J5" s="2252"/>
      <c r="K5" s="2250"/>
      <c r="L5" s="2251"/>
      <c r="M5" s="2252"/>
      <c r="N5" s="2250"/>
      <c r="O5" s="2251"/>
      <c r="P5" s="2252"/>
      <c r="Q5" s="1157">
        <f>SUM(H5:P5)</f>
        <v>0</v>
      </c>
      <c r="R5" s="547"/>
      <c r="S5" s="62"/>
      <c r="T5" s="49"/>
      <c r="Y5" s="948"/>
      <c r="Z5" s="948"/>
      <c r="AA5" s="948"/>
    </row>
    <row r="6" spans="1:28" ht="15" customHeight="1">
      <c r="A6" s="2253" t="s">
        <v>110425</v>
      </c>
      <c r="B6" s="2254"/>
      <c r="C6" s="2254"/>
      <c r="D6" s="2254"/>
      <c r="E6" s="2254"/>
      <c r="F6" s="2254"/>
      <c r="G6" s="2255"/>
      <c r="H6" s="2247"/>
      <c r="I6" s="2248"/>
      <c r="J6" s="2249"/>
      <c r="K6" s="2247"/>
      <c r="L6" s="2248"/>
      <c r="M6" s="2249"/>
      <c r="N6" s="2247"/>
      <c r="O6" s="2248"/>
      <c r="P6" s="2249"/>
      <c r="Q6" s="688">
        <f>SUM(H6:P6)</f>
        <v>0</v>
      </c>
      <c r="R6" s="547"/>
      <c r="S6" s="62"/>
      <c r="T6" s="49"/>
      <c r="Y6" s="949"/>
      <c r="Z6" s="949"/>
      <c r="AA6" s="948"/>
    </row>
    <row r="7" spans="1:28" ht="15" customHeight="1">
      <c r="A7" s="2230" t="s">
        <v>110426</v>
      </c>
      <c r="B7" s="2231"/>
      <c r="C7" s="2231"/>
      <c r="D7" s="2231"/>
      <c r="E7" s="2231"/>
      <c r="F7" s="2231"/>
      <c r="G7" s="2232"/>
      <c r="H7" s="2233"/>
      <c r="I7" s="2234"/>
      <c r="J7" s="2235"/>
      <c r="K7" s="2233"/>
      <c r="L7" s="2234"/>
      <c r="M7" s="2235"/>
      <c r="N7" s="2233"/>
      <c r="O7" s="2234"/>
      <c r="P7" s="2235"/>
      <c r="Q7" s="1158">
        <f>SUM(H7:P7)</f>
        <v>0</v>
      </c>
      <c r="R7" s="547"/>
      <c r="S7" s="62"/>
      <c r="T7" s="49" t="str">
        <f>IF(SUM(Y7:AA7)&gt;0,AB7,"")</f>
        <v/>
      </c>
      <c r="X7" s="34" t="s">
        <v>110427</v>
      </c>
      <c r="Y7" s="949">
        <f>IF(AND(H4&lt;&gt;H8,$H$11=""),1,0)</f>
        <v>0</v>
      </c>
      <c r="Z7" s="949">
        <f>IF(AND(K4&lt;&gt;K8,$H$11=""),1,0)</f>
        <v>0</v>
      </c>
      <c r="AA7" s="948">
        <f>IF(AND(N4&lt;&gt;N8,$H$11=""),1,0)</f>
        <v>0</v>
      </c>
      <c r="AB7" s="1" t="s">
        <v>110428</v>
      </c>
    </row>
    <row r="8" spans="1:28" ht="26.4" customHeight="1">
      <c r="A8" s="1868" t="s">
        <v>110429</v>
      </c>
      <c r="B8" s="1869"/>
      <c r="C8" s="1869"/>
      <c r="D8" s="1869"/>
      <c r="E8" s="1869"/>
      <c r="F8" s="1869"/>
      <c r="G8" s="1870"/>
      <c r="H8" s="2250"/>
      <c r="I8" s="2251"/>
      <c r="J8" s="2252"/>
      <c r="K8" s="2250"/>
      <c r="L8" s="2251"/>
      <c r="M8" s="2252"/>
      <c r="N8" s="2250"/>
      <c r="O8" s="2251"/>
      <c r="P8" s="2252"/>
      <c r="Q8" s="1159">
        <f>SUM(H8:P8)</f>
        <v>0</v>
      </c>
      <c r="R8" s="547"/>
      <c r="S8" s="62"/>
    </row>
    <row r="9" spans="1:28" s="131" customFormat="1" ht="5.4" customHeight="1">
      <c r="A9" s="2098"/>
      <c r="B9" s="2098"/>
      <c r="C9" s="2098"/>
      <c r="D9" s="2098"/>
      <c r="E9" s="2098"/>
      <c r="F9" s="2098"/>
      <c r="G9" s="2098"/>
      <c r="H9" s="2257"/>
      <c r="I9" s="2257"/>
      <c r="J9" s="2257"/>
      <c r="K9" s="2257"/>
      <c r="L9" s="2257"/>
      <c r="M9" s="2257"/>
      <c r="N9" s="2257"/>
      <c r="O9" s="2257"/>
      <c r="P9" s="2257"/>
      <c r="Q9" s="684"/>
      <c r="R9" s="548"/>
      <c r="S9" s="62"/>
      <c r="T9" s="49"/>
      <c r="U9" s="1"/>
      <c r="V9" s="1"/>
      <c r="W9" s="1"/>
      <c r="X9" s="1"/>
      <c r="Y9" s="1"/>
      <c r="Z9" s="1"/>
      <c r="AA9" s="1"/>
      <c r="AB9" s="1"/>
    </row>
    <row r="10" spans="1:28" s="131" customFormat="1" ht="5.0999999999999996" customHeight="1">
      <c r="A10" s="35"/>
      <c r="B10" s="35"/>
      <c r="C10" s="35"/>
      <c r="D10" s="35"/>
      <c r="E10" s="35"/>
      <c r="F10" s="35"/>
      <c r="G10" s="35"/>
      <c r="H10" s="35"/>
      <c r="I10" s="35"/>
      <c r="J10" s="35"/>
      <c r="K10" s="35"/>
      <c r="L10" s="35"/>
      <c r="M10" s="35"/>
      <c r="N10" s="35"/>
      <c r="O10" s="35"/>
      <c r="P10" s="35"/>
      <c r="Q10" s="35"/>
      <c r="R10" s="35"/>
      <c r="S10" s="1"/>
      <c r="U10" s="1"/>
      <c r="V10" s="1"/>
      <c r="W10" s="1"/>
      <c r="X10" s="1"/>
      <c r="Y10" s="1"/>
      <c r="Z10" s="1"/>
      <c r="AA10" s="1"/>
      <c r="AB10" s="1"/>
    </row>
    <row r="11" spans="1:28" s="131" customFormat="1" ht="34.200000000000003" customHeight="1">
      <c r="A11" s="1737" t="s">
        <v>110430</v>
      </c>
      <c r="B11" s="1738"/>
      <c r="C11" s="1738"/>
      <c r="D11" s="1738"/>
      <c r="E11" s="1738"/>
      <c r="F11" s="1738"/>
      <c r="G11" s="1738"/>
      <c r="H11" s="2237"/>
      <c r="I11" s="2238"/>
      <c r="J11" s="2238"/>
      <c r="K11" s="2238"/>
      <c r="L11" s="2238"/>
      <c r="M11" s="2238"/>
      <c r="N11" s="2238"/>
      <c r="O11" s="2238"/>
      <c r="P11" s="2239"/>
      <c r="Q11" s="35"/>
      <c r="R11" s="35"/>
      <c r="S11" s="1"/>
      <c r="U11" s="1"/>
      <c r="V11" s="1"/>
      <c r="W11" s="1"/>
      <c r="X11" s="1"/>
      <c r="Y11" s="1"/>
      <c r="Z11" s="1"/>
      <c r="AA11" s="1"/>
      <c r="AB11" s="1"/>
    </row>
    <row r="12" spans="1:28" s="131" customFormat="1" ht="13.2" customHeight="1">
      <c r="A12" s="685" t="s">
        <v>109526</v>
      </c>
      <c r="B12" s="726" t="s">
        <v>110431</v>
      </c>
      <c r="C12" s="728"/>
      <c r="D12" s="728"/>
      <c r="E12" s="728"/>
      <c r="F12" s="728"/>
      <c r="G12" s="722"/>
      <c r="H12" s="722"/>
      <c r="I12" s="722"/>
      <c r="J12" s="722"/>
      <c r="K12" s="722"/>
      <c r="L12" s="722"/>
      <c r="M12" s="722"/>
      <c r="N12" s="722"/>
      <c r="O12" s="722"/>
      <c r="P12" s="722"/>
      <c r="Q12" s="35"/>
      <c r="R12" s="35"/>
      <c r="S12" s="1"/>
      <c r="U12" s="1"/>
      <c r="V12" s="1"/>
      <c r="W12" s="1"/>
      <c r="X12" s="1"/>
      <c r="Y12" s="1"/>
      <c r="Z12" s="1"/>
      <c r="AA12" s="1"/>
      <c r="AB12" s="1"/>
    </row>
    <row r="13" spans="1:28" s="131" customFormat="1" ht="13.2" customHeight="1">
      <c r="A13" s="205" t="s">
        <v>110432</v>
      </c>
      <c r="B13" s="1702" t="s">
        <v>110433</v>
      </c>
      <c r="C13" s="1702"/>
      <c r="D13" s="1702"/>
      <c r="E13" s="1702"/>
      <c r="F13" s="1702"/>
      <c r="G13" s="1702"/>
      <c r="H13" s="1702"/>
      <c r="I13" s="1702"/>
      <c r="J13" s="1702"/>
      <c r="K13" s="1702"/>
      <c r="L13" s="1702"/>
      <c r="M13" s="1702"/>
      <c r="N13" s="1702"/>
      <c r="O13" s="1702"/>
      <c r="P13" s="1702"/>
      <c r="Q13" s="1702"/>
      <c r="R13" s="1702"/>
      <c r="S13" s="1"/>
      <c r="U13" s="1"/>
      <c r="V13" s="1"/>
      <c r="W13" s="1"/>
      <c r="X13" s="1"/>
      <c r="Y13" s="1"/>
      <c r="Z13" s="1"/>
      <c r="AA13" s="1"/>
      <c r="AB13" s="1"/>
    </row>
    <row r="14" spans="1:28" s="131" customFormat="1" ht="34.950000000000003" customHeight="1">
      <c r="A14" s="687" t="s">
        <v>109534</v>
      </c>
      <c r="B14" s="2093" t="s">
        <v>110434</v>
      </c>
      <c r="C14" s="1774"/>
      <c r="D14" s="1774"/>
      <c r="E14" s="1774"/>
      <c r="F14" s="1774"/>
      <c r="G14" s="1774"/>
      <c r="H14" s="1774"/>
      <c r="I14" s="1774"/>
      <c r="J14" s="1774"/>
      <c r="K14" s="1774"/>
      <c r="L14" s="1774"/>
      <c r="M14" s="1774"/>
      <c r="N14" s="1774"/>
      <c r="O14" s="1774"/>
      <c r="P14" s="1774"/>
      <c r="Q14" s="1774"/>
      <c r="R14" s="1774"/>
      <c r="S14" s="1"/>
      <c r="U14" s="1"/>
      <c r="V14" s="1"/>
      <c r="W14" s="1"/>
      <c r="X14" s="1"/>
      <c r="Y14" s="1"/>
      <c r="Z14" s="1"/>
      <c r="AA14" s="1"/>
      <c r="AB14" s="1"/>
    </row>
    <row r="15" spans="1:28" s="131" customFormat="1" ht="13.2" customHeight="1">
      <c r="A15" s="685" t="s">
        <v>109537</v>
      </c>
      <c r="B15" s="94" t="s">
        <v>110435</v>
      </c>
      <c r="S15" s="34"/>
      <c r="U15" s="1"/>
      <c r="V15" s="1"/>
      <c r="W15" s="1"/>
      <c r="X15" s="1"/>
      <c r="Y15" s="1"/>
      <c r="Z15" s="1"/>
      <c r="AA15" s="1"/>
      <c r="AB15" s="1"/>
    </row>
    <row r="16" spans="1:28" s="131" customFormat="1" ht="13.2" customHeight="1">
      <c r="A16" s="458" t="s">
        <v>110436</v>
      </c>
      <c r="B16" s="1702" t="s">
        <v>110437</v>
      </c>
      <c r="C16" s="1702"/>
      <c r="D16" s="1702"/>
      <c r="E16" s="1702"/>
      <c r="F16" s="1702"/>
      <c r="G16" s="1702"/>
      <c r="H16" s="1702"/>
      <c r="I16" s="1702"/>
      <c r="J16" s="1702"/>
      <c r="K16" s="1702"/>
      <c r="L16" s="1702"/>
      <c r="M16" s="1702"/>
      <c r="N16" s="1702"/>
      <c r="O16" s="1702"/>
      <c r="P16" s="1702"/>
      <c r="Q16" s="1702"/>
      <c r="R16" s="1702"/>
      <c r="S16" s="34"/>
      <c r="U16" s="1"/>
      <c r="V16" s="1"/>
      <c r="W16" s="1"/>
      <c r="X16" s="1"/>
      <c r="Y16" s="1"/>
      <c r="Z16" s="1"/>
      <c r="AA16" s="1"/>
      <c r="AB16" s="1"/>
    </row>
    <row r="17" spans="1:28" s="131" customFormat="1" ht="25.95" customHeight="1">
      <c r="A17" s="458" t="s">
        <v>110438</v>
      </c>
      <c r="B17" s="1657" t="s">
        <v>110439</v>
      </c>
      <c r="C17" s="1657"/>
      <c r="D17" s="1657"/>
      <c r="E17" s="1657"/>
      <c r="F17" s="1657"/>
      <c r="G17" s="1657"/>
      <c r="H17" s="1657"/>
      <c r="I17" s="1657"/>
      <c r="J17" s="1657"/>
      <c r="K17" s="1657"/>
      <c r="L17" s="1657"/>
      <c r="M17" s="1657"/>
      <c r="N17" s="1657"/>
      <c r="O17" s="1657"/>
      <c r="P17" s="1657"/>
      <c r="Q17" s="1657"/>
      <c r="R17" s="1657"/>
      <c r="S17" s="34"/>
      <c r="U17" s="1"/>
      <c r="V17" s="1"/>
      <c r="W17" s="1"/>
      <c r="X17" s="1"/>
      <c r="Y17" s="1"/>
      <c r="Z17" s="1"/>
      <c r="AA17" s="1"/>
      <c r="AB17" s="1"/>
    </row>
    <row r="18" spans="1:28" s="131" customFormat="1" ht="37.200000000000003" customHeight="1">
      <c r="A18" s="458" t="s">
        <v>110440</v>
      </c>
      <c r="B18" s="1657" t="s">
        <v>110441</v>
      </c>
      <c r="C18" s="1657"/>
      <c r="D18" s="1657"/>
      <c r="E18" s="1657"/>
      <c r="F18" s="1657"/>
      <c r="G18" s="1657"/>
      <c r="H18" s="1657"/>
      <c r="I18" s="1657"/>
      <c r="J18" s="1657"/>
      <c r="K18" s="1657"/>
      <c r="L18" s="1657"/>
      <c r="M18" s="1657"/>
      <c r="N18" s="1657"/>
      <c r="O18" s="1657"/>
      <c r="P18" s="1657"/>
      <c r="Q18" s="1657"/>
      <c r="R18" s="1657"/>
      <c r="S18" s="34"/>
      <c r="U18" s="1"/>
      <c r="V18" s="1"/>
      <c r="W18" s="1"/>
      <c r="X18" s="1"/>
      <c r="Y18" s="1"/>
      <c r="Z18" s="1"/>
      <c r="AA18" s="1"/>
      <c r="AB18" s="1"/>
    </row>
    <row r="19" spans="1:28" s="131" customFormat="1" ht="13.2" customHeight="1">
      <c r="A19" s="497"/>
      <c r="B19" s="757" t="s">
        <v>110442</v>
      </c>
      <c r="C19" s="679"/>
      <c r="D19" s="679"/>
      <c r="E19" s="679"/>
      <c r="F19" s="679"/>
      <c r="G19" s="679"/>
      <c r="H19" s="679"/>
      <c r="I19" s="679"/>
      <c r="J19" s="679"/>
      <c r="K19" s="679"/>
      <c r="L19" s="679"/>
      <c r="M19" s="679"/>
      <c r="N19" s="679"/>
      <c r="O19" s="679"/>
      <c r="P19" s="679"/>
      <c r="Q19" s="679"/>
      <c r="R19" s="679"/>
      <c r="S19" s="34"/>
      <c r="U19" s="1"/>
      <c r="V19" s="1"/>
      <c r="W19" s="1"/>
      <c r="X19" s="1"/>
      <c r="Y19" s="1"/>
      <c r="Z19" s="1"/>
      <c r="AA19" s="1"/>
      <c r="AB19" s="1"/>
    </row>
    <row r="20" spans="1:28" s="131" customFormat="1" ht="13.2" customHeight="1">
      <c r="A20" s="712"/>
      <c r="B20" s="686" t="s">
        <v>110443</v>
      </c>
      <c r="C20" s="689"/>
      <c r="D20" s="689"/>
      <c r="E20" s="689"/>
      <c r="F20" s="689"/>
      <c r="G20" s="689"/>
      <c r="H20" s="689"/>
      <c r="I20" s="689"/>
      <c r="J20" s="689"/>
      <c r="K20" s="689"/>
      <c r="L20" s="689"/>
      <c r="M20" s="689"/>
      <c r="N20" s="689"/>
      <c r="O20" s="689"/>
      <c r="P20" s="689"/>
      <c r="Q20" s="689"/>
      <c r="R20" s="689"/>
      <c r="S20" s="34"/>
      <c r="U20" s="1"/>
      <c r="V20" s="1"/>
      <c r="W20" s="1"/>
      <c r="X20" s="1"/>
      <c r="Y20" s="1"/>
      <c r="Z20" s="1"/>
      <c r="AA20" s="1"/>
      <c r="AB20" s="1"/>
    </row>
    <row r="21" spans="1:28" s="131" customFormat="1" ht="24.75" customHeight="1">
      <c r="A21" s="712"/>
      <c r="B21" s="2256"/>
      <c r="C21" s="2256"/>
      <c r="D21" s="2256"/>
      <c r="E21" s="2256"/>
      <c r="F21" s="1576"/>
      <c r="G21" s="1576"/>
      <c r="H21" s="1576"/>
      <c r="I21" s="1576"/>
      <c r="J21" s="1576"/>
      <c r="K21" s="1576"/>
      <c r="L21" s="1576"/>
      <c r="M21" s="1576"/>
      <c r="N21" s="1576"/>
      <c r="O21" s="1576"/>
      <c r="P21" s="1576"/>
      <c r="Q21" s="1576"/>
      <c r="R21" s="1576"/>
      <c r="S21" s="34"/>
      <c r="U21" s="1"/>
      <c r="V21" s="1"/>
      <c r="W21" s="1"/>
      <c r="X21" s="1"/>
      <c r="Y21" s="1"/>
      <c r="Z21" s="1"/>
      <c r="AA21" s="1"/>
      <c r="AB21" s="1"/>
    </row>
    <row r="22" spans="1:28" s="131" customFormat="1" ht="25.2" customHeight="1">
      <c r="A22" s="712"/>
      <c r="B22" s="2229"/>
      <c r="C22" s="2229"/>
      <c r="D22" s="2229"/>
      <c r="E22" s="2229"/>
      <c r="F22" s="1881"/>
      <c r="G22" s="1881"/>
      <c r="H22" s="1881"/>
      <c r="I22" s="1881"/>
      <c r="J22" s="1881"/>
      <c r="K22" s="1881"/>
      <c r="L22" s="1881"/>
      <c r="M22" s="1881"/>
      <c r="N22" s="1881"/>
      <c r="O22" s="1881"/>
      <c r="P22" s="1881"/>
      <c r="Q22" s="1881"/>
      <c r="R22" s="1881"/>
      <c r="S22" s="34"/>
      <c r="U22" s="1"/>
      <c r="V22" s="1"/>
      <c r="W22" s="1"/>
      <c r="X22" s="1"/>
      <c r="Y22" s="1"/>
      <c r="Z22" s="1"/>
      <c r="AA22" s="1"/>
      <c r="AB22" s="1"/>
    </row>
    <row r="23" spans="1:28" s="131" customFormat="1" ht="40.200000000000003" customHeight="1">
      <c r="A23" s="712"/>
      <c r="B23" s="2229"/>
      <c r="C23" s="2229"/>
      <c r="D23" s="2229"/>
      <c r="E23" s="2229"/>
      <c r="F23" s="1881"/>
      <c r="G23" s="1881"/>
      <c r="H23" s="1881"/>
      <c r="I23" s="1881"/>
      <c r="J23" s="1881"/>
      <c r="K23" s="1881"/>
      <c r="L23" s="1881"/>
      <c r="M23" s="1881"/>
      <c r="N23" s="1881"/>
      <c r="O23" s="1881"/>
      <c r="P23" s="1881"/>
      <c r="Q23" s="1881"/>
      <c r="R23" s="1881"/>
      <c r="S23" s="34"/>
      <c r="U23" s="1"/>
      <c r="V23" s="1"/>
      <c r="W23" s="1"/>
      <c r="X23" s="1"/>
      <c r="Y23" s="1"/>
      <c r="Z23" s="1"/>
      <c r="AA23" s="1"/>
      <c r="AB23" s="1"/>
    </row>
    <row r="24" spans="1:28" s="131" customFormat="1" ht="15" customHeight="1">
      <c r="A24" s="712"/>
      <c r="B24" s="2229"/>
      <c r="C24" s="2229"/>
      <c r="D24" s="2229"/>
      <c r="E24" s="2229"/>
      <c r="F24" s="1881"/>
      <c r="G24" s="1881"/>
      <c r="H24" s="1881"/>
      <c r="I24" s="1881"/>
      <c r="J24" s="1881"/>
      <c r="K24" s="1881"/>
      <c r="L24" s="1881"/>
      <c r="M24" s="1881"/>
      <c r="N24" s="1881"/>
      <c r="O24" s="1881"/>
      <c r="P24" s="1881"/>
      <c r="Q24" s="1881"/>
      <c r="R24" s="1881"/>
      <c r="S24" s="34"/>
      <c r="U24" s="1"/>
      <c r="V24" s="1"/>
      <c r="W24" s="1"/>
      <c r="X24" s="1"/>
      <c r="Y24" s="1"/>
      <c r="Z24" s="1"/>
      <c r="AA24" s="1"/>
      <c r="AB24" s="1"/>
    </row>
    <row r="25" spans="1:28" s="131" customFormat="1" ht="15" customHeight="1">
      <c r="A25" s="712"/>
      <c r="B25" s="2229"/>
      <c r="C25" s="2229"/>
      <c r="D25" s="2229"/>
      <c r="E25" s="2229"/>
      <c r="F25" s="1881"/>
      <c r="G25" s="1881"/>
      <c r="H25" s="1881"/>
      <c r="I25" s="1881"/>
      <c r="J25" s="1881"/>
      <c r="K25" s="1881"/>
      <c r="L25" s="1881"/>
      <c r="M25" s="1881"/>
      <c r="N25" s="1881"/>
      <c r="O25" s="1881"/>
      <c r="P25" s="1881"/>
      <c r="Q25" s="1881"/>
      <c r="R25" s="1881"/>
      <c r="S25" s="34"/>
      <c r="U25" s="1"/>
      <c r="V25" s="1"/>
      <c r="W25" s="1"/>
      <c r="X25" s="1"/>
      <c r="Y25" s="1"/>
      <c r="Z25" s="1"/>
      <c r="AA25" s="1"/>
      <c r="AB25" s="1"/>
    </row>
    <row r="26" spans="1:28" s="131" customFormat="1" ht="15" customHeight="1">
      <c r="A26" s="712"/>
      <c r="B26" s="2229"/>
      <c r="C26" s="2229"/>
      <c r="D26" s="2229"/>
      <c r="E26" s="2229"/>
      <c r="F26" s="1881"/>
      <c r="G26" s="1881"/>
      <c r="H26" s="1881"/>
      <c r="I26" s="1881"/>
      <c r="J26" s="1881"/>
      <c r="K26" s="1881"/>
      <c r="L26" s="1881"/>
      <c r="M26" s="1881"/>
      <c r="N26" s="1881"/>
      <c r="O26" s="1881"/>
      <c r="P26" s="1881"/>
      <c r="Q26" s="1881"/>
      <c r="R26" s="1881"/>
      <c r="S26" s="34"/>
      <c r="U26" s="1"/>
      <c r="V26" s="1"/>
      <c r="W26" s="1"/>
      <c r="X26" s="1"/>
      <c r="Y26" s="1"/>
      <c r="Z26" s="1"/>
      <c r="AA26" s="1"/>
      <c r="AB26" s="1"/>
    </row>
    <row r="27" spans="1:28" s="131" customFormat="1" ht="15" customHeight="1">
      <c r="A27" s="712"/>
      <c r="B27" s="2229"/>
      <c r="C27" s="2229"/>
      <c r="D27" s="2229"/>
      <c r="E27" s="2229"/>
      <c r="F27" s="1881"/>
      <c r="G27" s="1881"/>
      <c r="H27" s="1881"/>
      <c r="I27" s="1881"/>
      <c r="J27" s="1881"/>
      <c r="K27" s="1881"/>
      <c r="L27" s="1881"/>
      <c r="M27" s="1881"/>
      <c r="N27" s="1881"/>
      <c r="O27" s="1881"/>
      <c r="P27" s="1881"/>
      <c r="Q27" s="1881"/>
      <c r="R27" s="1881"/>
      <c r="S27" s="34"/>
      <c r="U27" s="1"/>
      <c r="V27" s="1"/>
      <c r="W27" s="1"/>
      <c r="X27" s="1"/>
      <c r="Y27" s="1"/>
      <c r="Z27" s="1"/>
      <c r="AA27" s="1"/>
      <c r="AB27" s="1"/>
    </row>
    <row r="28" spans="1:28" s="131" customFormat="1" ht="15" customHeight="1">
      <c r="A28" s="712"/>
      <c r="B28" s="2229"/>
      <c r="C28" s="2229"/>
      <c r="D28" s="2229"/>
      <c r="E28" s="2229"/>
      <c r="F28" s="1881"/>
      <c r="G28" s="1881"/>
      <c r="H28" s="1881"/>
      <c r="I28" s="1881"/>
      <c r="J28" s="1881"/>
      <c r="K28" s="1881"/>
      <c r="L28" s="1881"/>
      <c r="M28" s="1881"/>
      <c r="N28" s="1881"/>
      <c r="O28" s="1881"/>
      <c r="P28" s="1881"/>
      <c r="Q28" s="1881"/>
      <c r="R28" s="1881"/>
      <c r="S28" s="34"/>
      <c r="U28" s="1"/>
      <c r="V28" s="1"/>
      <c r="W28" s="1"/>
      <c r="X28" s="1"/>
      <c r="Y28" s="1"/>
      <c r="Z28" s="1"/>
      <c r="AA28" s="1"/>
      <c r="AB28" s="1"/>
    </row>
  </sheetData>
  <sheetProtection algorithmName="SHA-512" hashValue="SEsXR8loA9ptJpQIUw1/5KTVbMAFpLqV7EniJL7ntmtI45A28IQeILzQ8mDx9a1ZBq6CR6osjdyiNG40x5pTcw==" saltValue="X5sBQjcEk3g7+Ymdp7kuUg==" spinCount="100000" sheet="1" selectLockedCells="1"/>
  <mergeCells count="52">
    <mergeCell ref="H5:J5"/>
    <mergeCell ref="K5:M5"/>
    <mergeCell ref="N5:P5"/>
    <mergeCell ref="A6:G6"/>
    <mergeCell ref="B21:E21"/>
    <mergeCell ref="F21:R21"/>
    <mergeCell ref="B18:R18"/>
    <mergeCell ref="B16:R16"/>
    <mergeCell ref="B14:R14"/>
    <mergeCell ref="B13:R13"/>
    <mergeCell ref="H9:J9"/>
    <mergeCell ref="K9:M9"/>
    <mergeCell ref="N9:P9"/>
    <mergeCell ref="H8:J8"/>
    <mergeCell ref="K8:M8"/>
    <mergeCell ref="N8:P8"/>
    <mergeCell ref="Q2:Q3"/>
    <mergeCell ref="H11:P11"/>
    <mergeCell ref="A11:G11"/>
    <mergeCell ref="A2:G3"/>
    <mergeCell ref="H2:J3"/>
    <mergeCell ref="K2:M3"/>
    <mergeCell ref="N2:P3"/>
    <mergeCell ref="A4:G4"/>
    <mergeCell ref="H4:J4"/>
    <mergeCell ref="K4:M4"/>
    <mergeCell ref="N4:P4"/>
    <mergeCell ref="A5:G5"/>
    <mergeCell ref="H6:J6"/>
    <mergeCell ref="K6:M6"/>
    <mergeCell ref="N6:P6"/>
    <mergeCell ref="A9:G9"/>
    <mergeCell ref="A7:G7"/>
    <mergeCell ref="H7:J7"/>
    <mergeCell ref="K7:M7"/>
    <mergeCell ref="A8:G8"/>
    <mergeCell ref="N7:P7"/>
    <mergeCell ref="B27:E27"/>
    <mergeCell ref="F27:R27"/>
    <mergeCell ref="B28:E28"/>
    <mergeCell ref="F28:R28"/>
    <mergeCell ref="B24:E24"/>
    <mergeCell ref="F24:R24"/>
    <mergeCell ref="B25:E25"/>
    <mergeCell ref="F25:R25"/>
    <mergeCell ref="B26:E26"/>
    <mergeCell ref="F26:R26"/>
    <mergeCell ref="B17:R17"/>
    <mergeCell ref="B22:E22"/>
    <mergeCell ref="F22:R22"/>
    <mergeCell ref="B23:E23"/>
    <mergeCell ref="F23:R23"/>
  </mergeCells>
  <phoneticPr fontId="9"/>
  <conditionalFormatting sqref="H11">
    <cfRule type="expression" dxfId="73" priority="1">
      <formula>AND($N$4&lt;&gt;$N$8,$H$11="")</formula>
    </cfRule>
    <cfRule type="expression" dxfId="72" priority="2">
      <formula>AND($K$4&lt;&gt;$K$8,$H$11="")</formula>
    </cfRule>
    <cfRule type="expression" dxfId="71" priority="3">
      <formula>AND($H$4&lt;&gt;$H$8,$H$11="")</formula>
    </cfRule>
  </conditionalFormatting>
  <conditionalFormatting sqref="H5:J5 H6 H7:J7">
    <cfRule type="expression" dxfId="69" priority="11">
      <formula>SUM($H$5:$J$7)&gt;$H$4</formula>
    </cfRule>
  </conditionalFormatting>
  <conditionalFormatting sqref="K5:M5 K6 K7:M7">
    <cfRule type="expression" dxfId="66" priority="8">
      <formula>SUM($K$5:$M$7)&gt;$K$4</formula>
    </cfRule>
  </conditionalFormatting>
  <conditionalFormatting sqref="N5:P5 N6 N7:P7">
    <cfRule type="expression" dxfId="63" priority="7">
      <formula>SUM($N$5:$P$7)&gt;$N$4</formula>
    </cfRule>
  </conditionalFormatting>
  <dataValidations count="1">
    <dataValidation type="whole" operator="greaterThanOrEqual" allowBlank="1" showInputMessage="1" showErrorMessage="1" error="整数以外は入力できません。" sqref="H4:H8 I7:J8 I4:J5 K4:K8 L7:M8 L4:M5 N4:N8 O4:P5 O7:P8" xr:uid="{82A7823B-D9C6-44F9-B220-4E257263E0FE}">
      <formula1>0</formula1>
    </dataValidation>
  </dataValidations>
  <hyperlinks>
    <hyperlink ref="B20" r:id="rId1" xr:uid="{E587F79E-054F-4B50-B541-0BDDC1965904}"/>
  </hyperlinks>
  <pageMargins left="0.59055118110236227" right="0.59055118110236227" top="0.39370078740157483" bottom="0.39370078740157483" header="0.51181102362204722" footer="0.27559055118110237"/>
  <pageSetup paperSize="9" scale="84"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14" id="{07894D82-4722-4C08-A17D-82ECA27C4FCB}">
            <xm:f>学校２３頁!$AD$12&lt;&gt;$H$4</xm:f>
            <x14:dxf>
              <fill>
                <patternFill>
                  <bgColor rgb="FFFF0000"/>
                </patternFill>
              </fill>
            </x14:dxf>
          </x14:cfRule>
          <xm:sqref>H4</xm:sqref>
        </x14:conditionalFormatting>
        <x14:conditionalFormatting xmlns:xm="http://schemas.microsoft.com/office/excel/2006/main">
          <x14:cfRule type="expression" priority="17" id="{F469DA8D-E3B9-4A4F-8CB8-66C468076817}">
            <xm:f>OR(基本情報!$D$12="小学校",基本情報!$D$12="義務教育学校")</xm:f>
            <x14:dxf>
              <fill>
                <patternFill>
                  <bgColor rgb="FFFFFF99"/>
                </patternFill>
              </fill>
            </x14:dxf>
          </x14:cfRule>
          <xm:sqref>H4:J5 H6 H7:J8 H11</xm:sqref>
        </x14:conditionalFormatting>
        <x14:conditionalFormatting xmlns:xm="http://schemas.microsoft.com/office/excel/2006/main">
          <x14:cfRule type="expression" priority="13" id="{29A375CD-481E-40B9-A20F-C1B8D7E8DAC7}">
            <xm:f>学校２３頁!$AD$13&lt;&gt;$K$4</xm:f>
            <x14:dxf>
              <fill>
                <patternFill>
                  <bgColor rgb="FFFF0000"/>
                </patternFill>
              </fill>
            </x14:dxf>
          </x14:cfRule>
          <xm:sqref>K4</xm:sqref>
        </x14:conditionalFormatting>
        <x14:conditionalFormatting xmlns:xm="http://schemas.microsoft.com/office/excel/2006/main">
          <x14:cfRule type="expression" priority="16" id="{1CEEF9DE-935F-479F-909C-D3F48048DCFC}">
            <xm:f>OR(基本情報!$D$12="義務教育学校",基本情報!$D$12="中学校",基本情報!$D$12="中等教育学校")</xm:f>
            <x14:dxf>
              <fill>
                <patternFill>
                  <bgColor rgb="FFFFFF99"/>
                </patternFill>
              </fill>
            </x14:dxf>
          </x14:cfRule>
          <xm:sqref>K4:M5 K6 K7:M8 H11</xm:sqref>
        </x14:conditionalFormatting>
        <x14:conditionalFormatting xmlns:xm="http://schemas.microsoft.com/office/excel/2006/main">
          <x14:cfRule type="expression" priority="12" id="{2E0C44E9-44AC-43E0-9602-4E3DBD00998E}">
            <xm:f>学校２３頁!$AD$14&lt;&gt;$N$4</xm:f>
            <x14:dxf>
              <fill>
                <patternFill>
                  <bgColor rgb="FFFF0000"/>
                </patternFill>
              </fill>
            </x14:dxf>
          </x14:cfRule>
          <xm:sqref>N4</xm:sqref>
        </x14:conditionalFormatting>
        <x14:conditionalFormatting xmlns:xm="http://schemas.microsoft.com/office/excel/2006/main">
          <x14:cfRule type="expression" priority="15" id="{6E4F9E9B-A3B6-4A03-8EB5-8E7333DC2FFD}">
            <xm:f>OR(基本情報!$D$12="中等教育学校",基本情報!$D$12="高等学校")</xm:f>
            <x14:dxf>
              <fill>
                <patternFill>
                  <bgColor rgb="FFFFFF99"/>
                </patternFill>
              </fill>
            </x14:dxf>
          </x14:cfRule>
          <xm:sqref>N4:P5 N6 N7:P8 H11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tabColor rgb="FFCCECFF"/>
    <pageSetUpPr fitToPage="1"/>
  </sheetPr>
  <dimension ref="A1:AB36"/>
  <sheetViews>
    <sheetView showGridLines="0" view="pageBreakPreview" zoomScaleNormal="100" zoomScaleSheetLayoutView="100" workbookViewId="0">
      <selection activeCell="H4" sqref="H4:J4"/>
    </sheetView>
  </sheetViews>
  <sheetFormatPr defaultColWidth="9" defaultRowHeight="13.2"/>
  <cols>
    <col min="1" max="5" width="8.6640625" style="1" customWidth="1"/>
    <col min="6" max="6" width="3.109375" style="1" customWidth="1"/>
    <col min="7" max="7" width="4.44140625" style="1" customWidth="1"/>
    <col min="8" max="16" width="6.6640625" style="1" customWidth="1"/>
    <col min="17" max="17" width="1.6640625" style="1" customWidth="1"/>
    <col min="18" max="18" width="14.44140625" style="1" customWidth="1"/>
    <col min="19" max="19" width="10" style="1" customWidth="1"/>
    <col min="20" max="20" width="9" style="131"/>
    <col min="21" max="23" width="9" style="1"/>
    <col min="24" max="24" width="32" style="1" hidden="1" customWidth="1"/>
    <col min="25" max="27" width="6.33203125" style="1" hidden="1" customWidth="1"/>
    <col min="28" max="28" width="9" style="1" hidden="1" customWidth="1"/>
    <col min="29" max="16384" width="9" style="1"/>
  </cols>
  <sheetData>
    <row r="1" spans="1:28" s="18" customFormat="1" ht="13.5" customHeight="1" thickBot="1">
      <c r="A1" s="71" t="s">
        <v>110444</v>
      </c>
      <c r="B1" s="19"/>
      <c r="C1" s="19"/>
      <c r="D1" s="19"/>
      <c r="E1" s="19"/>
      <c r="F1" s="19"/>
      <c r="G1" s="19"/>
      <c r="H1" s="19"/>
      <c r="I1" s="19"/>
      <c r="J1" s="19"/>
      <c r="K1" s="19"/>
      <c r="L1" s="19"/>
      <c r="M1" s="19"/>
      <c r="P1" s="32" t="s">
        <v>110314</v>
      </c>
      <c r="R1" s="31"/>
      <c r="S1" s="1"/>
      <c r="T1" s="132"/>
    </row>
    <row r="2" spans="1:28" ht="18" customHeight="1" thickTop="1" thickBot="1">
      <c r="A2" s="2097" t="s">
        <v>110418</v>
      </c>
      <c r="B2" s="2098"/>
      <c r="C2" s="2098"/>
      <c r="D2" s="2098"/>
      <c r="E2" s="2098"/>
      <c r="F2" s="2098"/>
      <c r="G2" s="2240"/>
      <c r="H2" s="2097" t="s">
        <v>109551</v>
      </c>
      <c r="I2" s="2098"/>
      <c r="J2" s="2240"/>
      <c r="K2" s="2097" t="s">
        <v>109552</v>
      </c>
      <c r="L2" s="2098"/>
      <c r="M2" s="2240"/>
      <c r="N2" s="2097" t="s">
        <v>109661</v>
      </c>
      <c r="O2" s="2098"/>
      <c r="P2" s="2240"/>
      <c r="Q2" s="716"/>
      <c r="R2" s="2"/>
      <c r="S2" s="406" t="str">
        <f>IF(AND(T3="",T4="",T5=""),"","エラー")</f>
        <v/>
      </c>
      <c r="Y2" s="18" t="s">
        <v>109515</v>
      </c>
      <c r="Z2" s="18" t="s">
        <v>109524</v>
      </c>
      <c r="AA2" s="18" t="s">
        <v>109525</v>
      </c>
    </row>
    <row r="3" spans="1:28" ht="18" customHeight="1" thickTop="1">
      <c r="A3" s="2099"/>
      <c r="B3" s="2100"/>
      <c r="C3" s="2100"/>
      <c r="D3" s="2100"/>
      <c r="E3" s="2100"/>
      <c r="F3" s="2100"/>
      <c r="G3" s="2241"/>
      <c r="H3" s="2099"/>
      <c r="I3" s="2100"/>
      <c r="J3" s="2241"/>
      <c r="K3" s="2099"/>
      <c r="L3" s="2100"/>
      <c r="M3" s="2241"/>
      <c r="N3" s="2099"/>
      <c r="O3" s="2100"/>
      <c r="P3" s="2241"/>
      <c r="Q3" s="31"/>
      <c r="R3" s="2"/>
      <c r="S3" s="2"/>
      <c r="T3" s="49" t="str">
        <f>IF(SUM(Y3:AA3)&gt;0,AB3,"")</f>
        <v/>
      </c>
      <c r="X3" s="34" t="s">
        <v>110445</v>
      </c>
      <c r="Y3" s="949">
        <f>IF(H18&lt;学校２３頁!AD12,1,0)</f>
        <v>0</v>
      </c>
      <c r="Z3" s="971">
        <f>IF(K18&lt;学校２３頁!AD13,1,0)</f>
        <v>0</v>
      </c>
      <c r="AA3" s="972">
        <f>IF(N18&lt;学校２３頁!AD14,1,0)</f>
        <v>0</v>
      </c>
      <c r="AB3" s="1" t="s">
        <v>110446</v>
      </c>
    </row>
    <row r="4" spans="1:28" ht="15" customHeight="1">
      <c r="A4" s="2282" t="s">
        <v>110447</v>
      </c>
      <c r="B4" s="2283"/>
      <c r="C4" s="2283"/>
      <c r="D4" s="2283"/>
      <c r="E4" s="2283"/>
      <c r="F4" s="2283"/>
      <c r="G4" s="2284"/>
      <c r="H4" s="2276"/>
      <c r="I4" s="2277"/>
      <c r="J4" s="2277"/>
      <c r="K4" s="2276"/>
      <c r="L4" s="2277"/>
      <c r="M4" s="2277"/>
      <c r="N4" s="2276"/>
      <c r="O4" s="2277"/>
      <c r="P4" s="2278"/>
      <c r="Q4" s="711"/>
      <c r="R4" s="61"/>
      <c r="S4" s="62"/>
      <c r="T4" s="49" t="str">
        <f>IF(SUM(Y4:AA4)&gt;0,AB4,"")</f>
        <v/>
      </c>
      <c r="X4" s="34" t="s">
        <v>110448</v>
      </c>
      <c r="Y4" s="949">
        <f>IF(MAX(H4:J17)&gt;学校２３頁!AD12,1,0)</f>
        <v>0</v>
      </c>
      <c r="Z4" s="971">
        <f>IF(MAX(K4:M17)&gt;学校２３頁!AD13,1,0)</f>
        <v>0</v>
      </c>
      <c r="AA4" s="972">
        <f>IF(MAX(N4:P17)&gt;学校２３頁!AD14,1,0)</f>
        <v>0</v>
      </c>
      <c r="AB4" s="1" t="s">
        <v>110449</v>
      </c>
    </row>
    <row r="5" spans="1:28" ht="15" customHeight="1">
      <c r="A5" s="2264" t="s">
        <v>110450</v>
      </c>
      <c r="B5" s="1849"/>
      <c r="C5" s="1849"/>
      <c r="D5" s="1849"/>
      <c r="E5" s="1849"/>
      <c r="F5" s="1849"/>
      <c r="G5" s="1850"/>
      <c r="H5" s="2279"/>
      <c r="I5" s="2280"/>
      <c r="J5" s="2281"/>
      <c r="K5" s="2279"/>
      <c r="L5" s="2280"/>
      <c r="M5" s="2281"/>
      <c r="N5" s="2279"/>
      <c r="O5" s="2280"/>
      <c r="P5" s="2281"/>
      <c r="Q5" s="711"/>
      <c r="R5" s="61"/>
      <c r="S5" s="62"/>
      <c r="T5" s="49" t="str">
        <f>IF(SUM(Y5:AA5)&gt;0,AB5,"")</f>
        <v/>
      </c>
      <c r="X5" s="34" t="s">
        <v>110451</v>
      </c>
      <c r="Y5" s="949">
        <f>IF(AND(H17&gt;0,$G$20=""),1,0)</f>
        <v>0</v>
      </c>
      <c r="Z5" s="971">
        <f>IF(AND(K17&gt;0,$G$20=""),1,0)</f>
        <v>0</v>
      </c>
      <c r="AA5" s="972">
        <f>IF(AND(N17&gt;0,$G$20=""),1,0)</f>
        <v>0</v>
      </c>
      <c r="AB5" s="1" t="s">
        <v>110452</v>
      </c>
    </row>
    <row r="6" spans="1:28" ht="15" customHeight="1">
      <c r="A6" s="2264" t="s">
        <v>110453</v>
      </c>
      <c r="B6" s="1849"/>
      <c r="C6" s="1849"/>
      <c r="D6" s="1849"/>
      <c r="E6" s="1849"/>
      <c r="F6" s="1849"/>
      <c r="G6" s="1850"/>
      <c r="H6" s="2279"/>
      <c r="I6" s="2280"/>
      <c r="J6" s="2281"/>
      <c r="K6" s="2279"/>
      <c r="L6" s="2280"/>
      <c r="M6" s="2281"/>
      <c r="N6" s="2279"/>
      <c r="O6" s="2280"/>
      <c r="P6" s="2281"/>
      <c r="Q6" s="711"/>
      <c r="R6" s="61"/>
      <c r="S6" s="62"/>
    </row>
    <row r="7" spans="1:28" ht="15" customHeight="1">
      <c r="A7" s="2264" t="s">
        <v>110454</v>
      </c>
      <c r="B7" s="1849"/>
      <c r="C7" s="1849"/>
      <c r="D7" s="1849"/>
      <c r="E7" s="1849"/>
      <c r="F7" s="1849"/>
      <c r="G7" s="1850"/>
      <c r="H7" s="2273"/>
      <c r="I7" s="2274"/>
      <c r="J7" s="2275"/>
      <c r="K7" s="2273"/>
      <c r="L7" s="2274"/>
      <c r="M7" s="2275"/>
      <c r="N7" s="2273"/>
      <c r="O7" s="2274"/>
      <c r="P7" s="2275"/>
      <c r="Q7" s="711"/>
      <c r="R7" s="61"/>
      <c r="S7" s="62"/>
    </row>
    <row r="8" spans="1:28" ht="15" customHeight="1">
      <c r="A8" s="2285" t="s">
        <v>110455</v>
      </c>
      <c r="B8" s="1789"/>
      <c r="C8" s="1789"/>
      <c r="D8" s="1789"/>
      <c r="E8" s="1789"/>
      <c r="F8" s="1789"/>
      <c r="G8" s="1790"/>
      <c r="H8" s="2273"/>
      <c r="I8" s="2274"/>
      <c r="J8" s="2275"/>
      <c r="K8" s="2273"/>
      <c r="L8" s="2274"/>
      <c r="M8" s="2275"/>
      <c r="N8" s="2273"/>
      <c r="O8" s="2274"/>
      <c r="P8" s="2275"/>
      <c r="Q8" s="711"/>
      <c r="R8" s="61"/>
      <c r="S8" s="62"/>
      <c r="U8" s="120"/>
      <c r="V8" s="120"/>
      <c r="W8" s="120"/>
    </row>
    <row r="9" spans="1:28" ht="15" customHeight="1">
      <c r="A9" s="1788" t="s">
        <v>110456</v>
      </c>
      <c r="B9" s="2287"/>
      <c r="C9" s="2287"/>
      <c r="D9" s="2287"/>
      <c r="E9" s="2287"/>
      <c r="F9" s="2287"/>
      <c r="G9" s="2288"/>
      <c r="H9" s="2273"/>
      <c r="I9" s="2274"/>
      <c r="J9" s="2275"/>
      <c r="K9" s="2273"/>
      <c r="L9" s="2274"/>
      <c r="M9" s="2275"/>
      <c r="N9" s="2273"/>
      <c r="O9" s="2274"/>
      <c r="P9" s="2275"/>
      <c r="Q9" s="711"/>
      <c r="R9" s="61"/>
      <c r="S9" s="62"/>
      <c r="U9" s="120"/>
      <c r="V9" s="120"/>
      <c r="W9" s="120"/>
    </row>
    <row r="10" spans="1:28" ht="15" customHeight="1">
      <c r="A10" s="2264" t="s">
        <v>110457</v>
      </c>
      <c r="B10" s="1789"/>
      <c r="C10" s="1789"/>
      <c r="D10" s="1789"/>
      <c r="E10" s="1789"/>
      <c r="F10" s="1789"/>
      <c r="G10" s="1790"/>
      <c r="H10" s="2273"/>
      <c r="I10" s="2274"/>
      <c r="J10" s="2275"/>
      <c r="K10" s="2273"/>
      <c r="L10" s="2274"/>
      <c r="M10" s="2275"/>
      <c r="N10" s="2273"/>
      <c r="O10" s="2274"/>
      <c r="P10" s="2275"/>
      <c r="Q10" s="711"/>
      <c r="R10" s="62"/>
      <c r="S10" s="62"/>
      <c r="U10" s="120"/>
      <c r="V10" s="120"/>
      <c r="W10" s="120"/>
    </row>
    <row r="11" spans="1:28" ht="15" customHeight="1">
      <c r="A11" s="2264" t="s">
        <v>110458</v>
      </c>
      <c r="B11" s="1849"/>
      <c r="C11" s="1849"/>
      <c r="D11" s="1849"/>
      <c r="E11" s="1849"/>
      <c r="F11" s="1849"/>
      <c r="G11" s="1850"/>
      <c r="H11" s="2273"/>
      <c r="I11" s="2274"/>
      <c r="J11" s="2275"/>
      <c r="K11" s="2273"/>
      <c r="L11" s="2274"/>
      <c r="M11" s="2275"/>
      <c r="N11" s="2273"/>
      <c r="O11" s="2274"/>
      <c r="P11" s="2275"/>
      <c r="Q11" s="711"/>
      <c r="R11" s="62"/>
      <c r="S11" s="62"/>
    </row>
    <row r="12" spans="1:28" ht="15" customHeight="1">
      <c r="A12" s="2264" t="s">
        <v>110459</v>
      </c>
      <c r="B12" s="1849"/>
      <c r="C12" s="1849"/>
      <c r="D12" s="1849"/>
      <c r="E12" s="1849"/>
      <c r="F12" s="1849"/>
      <c r="G12" s="1850"/>
      <c r="H12" s="2273"/>
      <c r="I12" s="2274"/>
      <c r="J12" s="2275"/>
      <c r="K12" s="2273"/>
      <c r="L12" s="2274"/>
      <c r="M12" s="2275"/>
      <c r="N12" s="2273"/>
      <c r="O12" s="2274"/>
      <c r="P12" s="2275"/>
      <c r="Q12" s="711"/>
      <c r="R12" s="62"/>
      <c r="S12" s="62"/>
    </row>
    <row r="13" spans="1:28" ht="15" customHeight="1">
      <c r="A13" s="2264" t="s">
        <v>110460</v>
      </c>
      <c r="B13" s="1849"/>
      <c r="C13" s="1849"/>
      <c r="D13" s="1849"/>
      <c r="E13" s="1849"/>
      <c r="F13" s="1849"/>
      <c r="G13" s="1850"/>
      <c r="H13" s="2273"/>
      <c r="I13" s="2274"/>
      <c r="J13" s="2275"/>
      <c r="K13" s="2273"/>
      <c r="L13" s="2274"/>
      <c r="M13" s="2275"/>
      <c r="N13" s="2273"/>
      <c r="O13" s="2274"/>
      <c r="P13" s="2275"/>
      <c r="Q13" s="711"/>
      <c r="R13" s="62"/>
      <c r="S13" s="62"/>
      <c r="T13" s="49"/>
    </row>
    <row r="14" spans="1:28" ht="15" customHeight="1">
      <c r="A14" s="2264" t="s">
        <v>110461</v>
      </c>
      <c r="B14" s="1849"/>
      <c r="C14" s="1849"/>
      <c r="D14" s="1849"/>
      <c r="E14" s="1849"/>
      <c r="F14" s="1849"/>
      <c r="G14" s="1850"/>
      <c r="H14" s="2273"/>
      <c r="I14" s="2274"/>
      <c r="J14" s="2275"/>
      <c r="K14" s="2273"/>
      <c r="L14" s="2274"/>
      <c r="M14" s="2275"/>
      <c r="N14" s="2273"/>
      <c r="O14" s="2274"/>
      <c r="P14" s="2275"/>
      <c r="Q14" s="711"/>
      <c r="R14" s="62"/>
      <c r="S14" s="62"/>
      <c r="T14" s="49"/>
    </row>
    <row r="15" spans="1:28" ht="15" customHeight="1">
      <c r="A15" s="2264" t="s">
        <v>110462</v>
      </c>
      <c r="B15" s="1849"/>
      <c r="C15" s="1849"/>
      <c r="D15" s="1849"/>
      <c r="E15" s="1849"/>
      <c r="F15" s="1849"/>
      <c r="G15" s="1850"/>
      <c r="H15" s="2261"/>
      <c r="I15" s="2262"/>
      <c r="J15" s="2263"/>
      <c r="K15" s="2261"/>
      <c r="L15" s="2262"/>
      <c r="M15" s="2263"/>
      <c r="N15" s="2261"/>
      <c r="O15" s="2262"/>
      <c r="P15" s="2263"/>
      <c r="Q15" s="711"/>
      <c r="R15" s="62"/>
      <c r="S15" s="62"/>
    </row>
    <row r="16" spans="1:28" ht="15" customHeight="1">
      <c r="A16" s="2264" t="s">
        <v>110463</v>
      </c>
      <c r="B16" s="2265"/>
      <c r="C16" s="2265"/>
      <c r="D16" s="2265"/>
      <c r="E16" s="2265"/>
      <c r="F16" s="2265"/>
      <c r="G16" s="2266"/>
      <c r="H16" s="2261"/>
      <c r="I16" s="2262"/>
      <c r="J16" s="2263"/>
      <c r="K16" s="2261"/>
      <c r="L16" s="2262"/>
      <c r="M16" s="2263"/>
      <c r="N16" s="2261"/>
      <c r="O16" s="2262"/>
      <c r="P16" s="2263"/>
      <c r="Q16" s="711"/>
      <c r="R16" s="62"/>
      <c r="S16" s="62"/>
      <c r="T16" s="133"/>
    </row>
    <row r="17" spans="1:19" ht="15" customHeight="1">
      <c r="A17" s="2230" t="s">
        <v>147</v>
      </c>
      <c r="B17" s="2231"/>
      <c r="C17" s="2231"/>
      <c r="D17" s="2231"/>
      <c r="E17" s="2231"/>
      <c r="F17" s="2231"/>
      <c r="G17" s="2232"/>
      <c r="H17" s="2267"/>
      <c r="I17" s="2268"/>
      <c r="J17" s="2268"/>
      <c r="K17" s="2267"/>
      <c r="L17" s="2268"/>
      <c r="M17" s="2268"/>
      <c r="N17" s="2267"/>
      <c r="O17" s="2268"/>
      <c r="P17" s="2272"/>
      <c r="Q17" s="711"/>
      <c r="R17" s="62"/>
      <c r="S17" s="62"/>
    </row>
    <row r="18" spans="1:19" ht="15" customHeight="1">
      <c r="A18" s="1660" t="s">
        <v>149</v>
      </c>
      <c r="B18" s="1661"/>
      <c r="C18" s="1661"/>
      <c r="D18" s="1661"/>
      <c r="E18" s="1661"/>
      <c r="F18" s="1661"/>
      <c r="G18" s="1661"/>
      <c r="H18" s="2269">
        <f>SUM(H4:J17)</f>
        <v>0</v>
      </c>
      <c r="I18" s="2270"/>
      <c r="J18" s="2270"/>
      <c r="K18" s="2269">
        <f>SUM(K4:M17)</f>
        <v>0</v>
      </c>
      <c r="L18" s="2270"/>
      <c r="M18" s="2270"/>
      <c r="N18" s="2269">
        <f>SUM(N4:P17)</f>
        <v>0</v>
      </c>
      <c r="O18" s="2270"/>
      <c r="P18" s="2271"/>
      <c r="Q18" s="711"/>
      <c r="R18" s="62"/>
      <c r="S18" s="62"/>
    </row>
    <row r="19" spans="1:19" ht="5.0999999999999996" customHeight="1">
      <c r="A19" s="35"/>
      <c r="B19" s="35"/>
      <c r="C19" s="35"/>
      <c r="D19" s="35"/>
      <c r="E19" s="35"/>
      <c r="F19" s="35"/>
      <c r="G19" s="35"/>
      <c r="H19" s="35"/>
      <c r="I19" s="35"/>
      <c r="J19" s="35"/>
      <c r="K19" s="35"/>
      <c r="L19" s="35"/>
      <c r="M19" s="35"/>
      <c r="N19" s="35"/>
      <c r="O19" s="35"/>
      <c r="P19" s="35"/>
    </row>
    <row r="20" spans="1:19" ht="21" customHeight="1">
      <c r="A20" s="1741" t="s">
        <v>110464</v>
      </c>
      <c r="B20" s="1741"/>
      <c r="C20" s="1741"/>
      <c r="D20" s="1741"/>
      <c r="E20" s="1741"/>
      <c r="F20" s="1741"/>
      <c r="G20" s="2258"/>
      <c r="H20" s="2259"/>
      <c r="I20" s="2259"/>
      <c r="J20" s="2259"/>
      <c r="K20" s="2259"/>
      <c r="L20" s="2259"/>
      <c r="M20" s="2259"/>
      <c r="N20" s="2259"/>
      <c r="O20" s="2259"/>
      <c r="P20" s="2260"/>
    </row>
    <row r="21" spans="1:19" ht="15" customHeight="1">
      <c r="A21" s="716" t="s">
        <v>109526</v>
      </c>
      <c r="B21" s="2286" t="s">
        <v>109592</v>
      </c>
      <c r="C21" s="2286"/>
      <c r="D21" s="2286"/>
      <c r="E21" s="2286"/>
      <c r="F21" s="2286"/>
      <c r="G21" s="2286"/>
      <c r="H21" s="2286"/>
      <c r="I21" s="2286"/>
      <c r="J21" s="2286"/>
      <c r="K21" s="2286"/>
      <c r="L21" s="2286"/>
      <c r="M21" s="2286"/>
      <c r="N21" s="2286"/>
      <c r="O21" s="2286"/>
      <c r="P21" s="2286"/>
      <c r="Q21" s="2286"/>
      <c r="R21" s="2286"/>
    </row>
    <row r="22" spans="1:19" ht="25.2" customHeight="1">
      <c r="A22" s="429" t="s">
        <v>109529</v>
      </c>
      <c r="B22" s="1576" t="s">
        <v>110465</v>
      </c>
      <c r="C22" s="1576"/>
      <c r="D22" s="1576"/>
      <c r="E22" s="1576"/>
      <c r="F22" s="1576"/>
      <c r="G22" s="1576"/>
      <c r="H22" s="1576"/>
      <c r="I22" s="1576"/>
      <c r="J22" s="1576"/>
      <c r="K22" s="1576"/>
      <c r="L22" s="1576"/>
      <c r="M22" s="1576"/>
      <c r="N22" s="1576"/>
      <c r="O22" s="1576"/>
      <c r="P22" s="1576"/>
      <c r="Q22" s="1576"/>
      <c r="R22" s="1576"/>
      <c r="S22" s="34"/>
    </row>
    <row r="23" spans="1:19" ht="15" customHeight="1">
      <c r="A23" s="429" t="s">
        <v>109534</v>
      </c>
      <c r="B23" s="1881" t="s">
        <v>110466</v>
      </c>
      <c r="C23" s="1881"/>
      <c r="D23" s="1881"/>
      <c r="E23" s="1881"/>
      <c r="F23" s="1881"/>
      <c r="G23" s="1881"/>
      <c r="H23" s="1881"/>
      <c r="I23" s="1881"/>
      <c r="J23" s="1881"/>
      <c r="K23" s="1881"/>
      <c r="L23" s="1881"/>
      <c r="M23" s="1881"/>
      <c r="N23" s="1881"/>
      <c r="O23" s="1881"/>
      <c r="P23" s="1881"/>
      <c r="Q23" s="1881"/>
      <c r="R23" s="1881"/>
      <c r="S23" s="34"/>
    </row>
    <row r="24" spans="1:19" ht="15" customHeight="1">
      <c r="A24" s="712" t="s">
        <v>109517</v>
      </c>
      <c r="B24" s="2229" t="s">
        <v>110467</v>
      </c>
      <c r="C24" s="2229"/>
      <c r="D24" s="2229"/>
      <c r="E24" s="2229"/>
      <c r="F24" s="1881" t="s">
        <v>110468</v>
      </c>
      <c r="G24" s="1881"/>
      <c r="H24" s="1881"/>
      <c r="I24" s="1881"/>
      <c r="J24" s="1881"/>
      <c r="K24" s="1881"/>
      <c r="L24" s="1881"/>
      <c r="M24" s="1881"/>
      <c r="N24" s="1881"/>
      <c r="O24" s="1881"/>
      <c r="P24" s="1881"/>
      <c r="Q24" s="1881"/>
      <c r="R24" s="1881"/>
      <c r="S24" s="34"/>
    </row>
    <row r="25" spans="1:19" ht="15" customHeight="1">
      <c r="A25" s="712" t="s">
        <v>109519</v>
      </c>
      <c r="B25" s="2229" t="s">
        <v>110469</v>
      </c>
      <c r="C25" s="2229"/>
      <c r="D25" s="2229"/>
      <c r="E25" s="2229"/>
      <c r="F25" s="1881" t="s">
        <v>110470</v>
      </c>
      <c r="G25" s="1881"/>
      <c r="H25" s="1881"/>
      <c r="I25" s="1881"/>
      <c r="J25" s="1881"/>
      <c r="K25" s="1881"/>
      <c r="L25" s="1881"/>
      <c r="M25" s="1881"/>
      <c r="N25" s="1881"/>
      <c r="O25" s="1881"/>
      <c r="P25" s="1881"/>
      <c r="Q25" s="1881"/>
      <c r="R25" s="1881"/>
      <c r="S25" s="34"/>
    </row>
    <row r="26" spans="1:19" ht="15" customHeight="1">
      <c r="A26" s="712" t="s">
        <v>109521</v>
      </c>
      <c r="B26" s="2229" t="s">
        <v>110471</v>
      </c>
      <c r="C26" s="2229"/>
      <c r="D26" s="2229"/>
      <c r="E26" s="2229"/>
      <c r="F26" s="1881" t="s">
        <v>110472</v>
      </c>
      <c r="G26" s="1881"/>
      <c r="H26" s="1881"/>
      <c r="I26" s="1881"/>
      <c r="J26" s="1881"/>
      <c r="K26" s="1881"/>
      <c r="L26" s="1881"/>
      <c r="M26" s="1881"/>
      <c r="N26" s="1881"/>
      <c r="O26" s="1881"/>
      <c r="P26" s="1881"/>
      <c r="Q26" s="1881"/>
      <c r="R26" s="1881"/>
      <c r="S26" s="34"/>
    </row>
    <row r="27" spans="1:19" ht="25.2" customHeight="1">
      <c r="A27" s="712" t="s">
        <v>109523</v>
      </c>
      <c r="B27" s="2229" t="s">
        <v>110473</v>
      </c>
      <c r="C27" s="2229"/>
      <c r="D27" s="2229"/>
      <c r="E27" s="2229"/>
      <c r="F27" s="1881" t="s">
        <v>110474</v>
      </c>
      <c r="G27" s="1881"/>
      <c r="H27" s="1881"/>
      <c r="I27" s="1881"/>
      <c r="J27" s="1881"/>
      <c r="K27" s="1881"/>
      <c r="L27" s="1881"/>
      <c r="M27" s="1881"/>
      <c r="N27" s="1881"/>
      <c r="O27" s="1881"/>
      <c r="P27" s="1881"/>
      <c r="Q27" s="1881"/>
      <c r="R27" s="1881"/>
      <c r="S27" s="34"/>
    </row>
    <row r="28" spans="1:19" ht="24.75" customHeight="1">
      <c r="A28" s="712" t="s">
        <v>110475</v>
      </c>
      <c r="B28" s="2229" t="s">
        <v>110476</v>
      </c>
      <c r="C28" s="2229"/>
      <c r="D28" s="2229"/>
      <c r="E28" s="2229"/>
      <c r="F28" s="1881" t="s">
        <v>110477</v>
      </c>
      <c r="G28" s="1881"/>
      <c r="H28" s="1881"/>
      <c r="I28" s="1881"/>
      <c r="J28" s="1881"/>
      <c r="K28" s="1881"/>
      <c r="L28" s="1881"/>
      <c r="M28" s="1881"/>
      <c r="N28" s="1881"/>
      <c r="O28" s="1881"/>
      <c r="P28" s="1881"/>
      <c r="Q28" s="1881"/>
      <c r="R28" s="1881"/>
      <c r="S28" s="34"/>
    </row>
    <row r="29" spans="1:19" ht="24.75" customHeight="1">
      <c r="A29" s="712" t="s">
        <v>110478</v>
      </c>
      <c r="B29" s="2256" t="s">
        <v>110456</v>
      </c>
      <c r="C29" s="2256"/>
      <c r="D29" s="2256"/>
      <c r="E29" s="2256"/>
      <c r="F29" s="1576" t="s">
        <v>110479</v>
      </c>
      <c r="G29" s="1576"/>
      <c r="H29" s="1576"/>
      <c r="I29" s="1576"/>
      <c r="J29" s="1576"/>
      <c r="K29" s="1576"/>
      <c r="L29" s="1576"/>
      <c r="M29" s="1576"/>
      <c r="N29" s="1576"/>
      <c r="O29" s="1576"/>
      <c r="P29" s="1576"/>
      <c r="Q29" s="1576"/>
      <c r="R29" s="1576"/>
      <c r="S29" s="34"/>
    </row>
    <row r="30" spans="1:19" ht="25.2" customHeight="1">
      <c r="A30" s="712" t="s">
        <v>110480</v>
      </c>
      <c r="B30" s="2229" t="s">
        <v>110481</v>
      </c>
      <c r="C30" s="2229"/>
      <c r="D30" s="2229"/>
      <c r="E30" s="2229"/>
      <c r="F30" s="1881" t="s">
        <v>110482</v>
      </c>
      <c r="G30" s="1881"/>
      <c r="H30" s="1881"/>
      <c r="I30" s="1881"/>
      <c r="J30" s="1881"/>
      <c r="K30" s="1881"/>
      <c r="L30" s="1881"/>
      <c r="M30" s="1881"/>
      <c r="N30" s="1881"/>
      <c r="O30" s="1881"/>
      <c r="P30" s="1881"/>
      <c r="Q30" s="1881"/>
      <c r="R30" s="1881"/>
      <c r="S30" s="34"/>
    </row>
    <row r="31" spans="1:19" ht="40.200000000000003" customHeight="1">
      <c r="A31" s="712" t="s">
        <v>110483</v>
      </c>
      <c r="B31" s="2229" t="s">
        <v>110484</v>
      </c>
      <c r="C31" s="2229"/>
      <c r="D31" s="2229"/>
      <c r="E31" s="2229"/>
      <c r="F31" s="1881" t="s">
        <v>110485</v>
      </c>
      <c r="G31" s="1881"/>
      <c r="H31" s="1881"/>
      <c r="I31" s="1881"/>
      <c r="J31" s="1881"/>
      <c r="K31" s="1881"/>
      <c r="L31" s="1881"/>
      <c r="M31" s="1881"/>
      <c r="N31" s="1881"/>
      <c r="O31" s="1881"/>
      <c r="P31" s="1881"/>
      <c r="Q31" s="1881"/>
      <c r="R31" s="1881"/>
      <c r="S31" s="34"/>
    </row>
    <row r="32" spans="1:19" ht="15" customHeight="1">
      <c r="A32" s="712" t="s">
        <v>110486</v>
      </c>
      <c r="B32" s="2229" t="s">
        <v>110487</v>
      </c>
      <c r="C32" s="2229"/>
      <c r="D32" s="2229"/>
      <c r="E32" s="2229"/>
      <c r="F32" s="1881" t="s">
        <v>110488</v>
      </c>
      <c r="G32" s="1881"/>
      <c r="H32" s="1881"/>
      <c r="I32" s="1881"/>
      <c r="J32" s="1881"/>
      <c r="K32" s="1881"/>
      <c r="L32" s="1881"/>
      <c r="M32" s="1881"/>
      <c r="N32" s="1881"/>
      <c r="O32" s="1881"/>
      <c r="P32" s="1881"/>
      <c r="Q32" s="1881"/>
      <c r="R32" s="1881"/>
      <c r="S32" s="34"/>
    </row>
    <row r="33" spans="1:19" ht="15" customHeight="1">
      <c r="A33" s="712" t="s">
        <v>110489</v>
      </c>
      <c r="B33" s="2229" t="s">
        <v>110490</v>
      </c>
      <c r="C33" s="2229"/>
      <c r="D33" s="2229"/>
      <c r="E33" s="2229"/>
      <c r="F33" s="1881" t="s">
        <v>110491</v>
      </c>
      <c r="G33" s="1881"/>
      <c r="H33" s="1881"/>
      <c r="I33" s="1881"/>
      <c r="J33" s="1881"/>
      <c r="K33" s="1881"/>
      <c r="L33" s="1881"/>
      <c r="M33" s="1881"/>
      <c r="N33" s="1881"/>
      <c r="O33" s="1881"/>
      <c r="P33" s="1881"/>
      <c r="Q33" s="1881"/>
      <c r="R33" s="1881"/>
      <c r="S33" s="34"/>
    </row>
    <row r="34" spans="1:19" ht="15" customHeight="1">
      <c r="A34" s="712" t="s">
        <v>110492</v>
      </c>
      <c r="B34" s="2229" t="s">
        <v>110493</v>
      </c>
      <c r="C34" s="2229"/>
      <c r="D34" s="2229"/>
      <c r="E34" s="2229"/>
      <c r="F34" s="1881" t="s">
        <v>110494</v>
      </c>
      <c r="G34" s="1881"/>
      <c r="H34" s="1881"/>
      <c r="I34" s="1881"/>
      <c r="J34" s="1881"/>
      <c r="K34" s="1881"/>
      <c r="L34" s="1881"/>
      <c r="M34" s="1881"/>
      <c r="N34" s="1881"/>
      <c r="O34" s="1881"/>
      <c r="P34" s="1881"/>
      <c r="Q34" s="1881"/>
      <c r="R34" s="1881"/>
      <c r="S34" s="34"/>
    </row>
    <row r="35" spans="1:19" ht="15" customHeight="1">
      <c r="A35" s="712" t="s">
        <v>110495</v>
      </c>
      <c r="B35" s="2229" t="s">
        <v>110496</v>
      </c>
      <c r="C35" s="2229"/>
      <c r="D35" s="2229"/>
      <c r="E35" s="2229"/>
      <c r="F35" s="1881" t="s">
        <v>110497</v>
      </c>
      <c r="G35" s="1881"/>
      <c r="H35" s="1881"/>
      <c r="I35" s="1881"/>
      <c r="J35" s="1881"/>
      <c r="K35" s="1881"/>
      <c r="L35" s="1881"/>
      <c r="M35" s="1881"/>
      <c r="N35" s="1881"/>
      <c r="O35" s="1881"/>
      <c r="P35" s="1881"/>
      <c r="Q35" s="1881"/>
      <c r="R35" s="1881"/>
      <c r="S35" s="34"/>
    </row>
    <row r="36" spans="1:19" ht="15" customHeight="1">
      <c r="A36" s="712" t="s">
        <v>110498</v>
      </c>
      <c r="B36" s="2229" t="s">
        <v>110499</v>
      </c>
      <c r="C36" s="2229"/>
      <c r="D36" s="2229"/>
      <c r="E36" s="2229"/>
      <c r="F36" s="1881" t="s">
        <v>110500</v>
      </c>
      <c r="G36" s="1881"/>
      <c r="H36" s="1881"/>
      <c r="I36" s="1881"/>
      <c r="J36" s="1881"/>
      <c r="K36" s="1881"/>
      <c r="L36" s="1881"/>
      <c r="M36" s="1881"/>
      <c r="N36" s="1881"/>
      <c r="O36" s="1881"/>
      <c r="P36" s="1881"/>
      <c r="Q36" s="1881"/>
      <c r="R36" s="1881"/>
      <c r="S36" s="34"/>
    </row>
  </sheetData>
  <sheetProtection algorithmName="SHA-512" hashValue="CyB0z/luJeS28YkBpQU8NfjRvQ/q/4WHpUb86BsmpFeljIFEvzDEpAiGehuX7RliwTWr/bmn/VTlH8QXNo8beQ==" saltValue="1aOyWNaulvntKlmVI42VAA==" spinCount="100000" sheet="1"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95">
    <mergeCell ref="H9:J9"/>
    <mergeCell ref="K9:M9"/>
    <mergeCell ref="N9:P9"/>
    <mergeCell ref="F36:R36"/>
    <mergeCell ref="B36:E36"/>
    <mergeCell ref="B32:E32"/>
    <mergeCell ref="B33:E33"/>
    <mergeCell ref="B34:E34"/>
    <mergeCell ref="B35:E35"/>
    <mergeCell ref="F32:R32"/>
    <mergeCell ref="F33:R33"/>
    <mergeCell ref="F34:R34"/>
    <mergeCell ref="F24:R24"/>
    <mergeCell ref="F25:R25"/>
    <mergeCell ref="F26:R26"/>
    <mergeCell ref="F35:R35"/>
    <mergeCell ref="B22:R22"/>
    <mergeCell ref="B31:E31"/>
    <mergeCell ref="B30:E30"/>
    <mergeCell ref="B24:E24"/>
    <mergeCell ref="B25:E25"/>
    <mergeCell ref="B26:E26"/>
    <mergeCell ref="B27:E27"/>
    <mergeCell ref="B28:E28"/>
    <mergeCell ref="F28:R28"/>
    <mergeCell ref="F30:R30"/>
    <mergeCell ref="F31:R31"/>
    <mergeCell ref="B29:E29"/>
    <mergeCell ref="F29:R29"/>
    <mergeCell ref="B21:R21"/>
    <mergeCell ref="B23:R23"/>
    <mergeCell ref="F27:R27"/>
    <mergeCell ref="N2:P3"/>
    <mergeCell ref="K2:M3"/>
    <mergeCell ref="H2:J3"/>
    <mergeCell ref="H4:J4"/>
    <mergeCell ref="H6:J6"/>
    <mergeCell ref="K4:M4"/>
    <mergeCell ref="H11:J11"/>
    <mergeCell ref="H12:J12"/>
    <mergeCell ref="H13:J13"/>
    <mergeCell ref="H15:J15"/>
    <mergeCell ref="K8:M8"/>
    <mergeCell ref="A13:G13"/>
    <mergeCell ref="A9:G9"/>
    <mergeCell ref="A2:G3"/>
    <mergeCell ref="N15:P15"/>
    <mergeCell ref="N11:P11"/>
    <mergeCell ref="N14:P14"/>
    <mergeCell ref="K13:M13"/>
    <mergeCell ref="A4:G4"/>
    <mergeCell ref="A6:G6"/>
    <mergeCell ref="A7:G7"/>
    <mergeCell ref="A5:G5"/>
    <mergeCell ref="A8:G8"/>
    <mergeCell ref="K5:M5"/>
    <mergeCell ref="K10:M10"/>
    <mergeCell ref="H7:J7"/>
    <mergeCell ref="H8:J8"/>
    <mergeCell ref="A11:G11"/>
    <mergeCell ref="N12:P12"/>
    <mergeCell ref="N13:P13"/>
    <mergeCell ref="N7:P7"/>
    <mergeCell ref="N8:P8"/>
    <mergeCell ref="K12:M12"/>
    <mergeCell ref="N10:P10"/>
    <mergeCell ref="K7:M7"/>
    <mergeCell ref="N4:P4"/>
    <mergeCell ref="N6:P6"/>
    <mergeCell ref="N5:P5"/>
    <mergeCell ref="H5:J5"/>
    <mergeCell ref="K6:M6"/>
    <mergeCell ref="K15:M15"/>
    <mergeCell ref="K17:M17"/>
    <mergeCell ref="A14:G14"/>
    <mergeCell ref="H14:J14"/>
    <mergeCell ref="H10:J10"/>
    <mergeCell ref="K14:M14"/>
    <mergeCell ref="K11:M11"/>
    <mergeCell ref="A15:G15"/>
    <mergeCell ref="A12:G12"/>
    <mergeCell ref="A10:G10"/>
    <mergeCell ref="A20:F20"/>
    <mergeCell ref="G20:P20"/>
    <mergeCell ref="K16:M16"/>
    <mergeCell ref="N16:P16"/>
    <mergeCell ref="A16:G16"/>
    <mergeCell ref="A18:G18"/>
    <mergeCell ref="H17:J17"/>
    <mergeCell ref="A17:G17"/>
    <mergeCell ref="H16:J16"/>
    <mergeCell ref="N18:P18"/>
    <mergeCell ref="H18:J18"/>
    <mergeCell ref="N17:P17"/>
    <mergeCell ref="K18:M18"/>
  </mergeCells>
  <phoneticPr fontId="9"/>
  <conditionalFormatting sqref="G20:P20">
    <cfRule type="expression" dxfId="62" priority="423">
      <formula>OR($H$17&gt;0,$K$17&gt;0,$N$17&gt;0)</formula>
    </cfRule>
  </conditionalFormatting>
  <dataValidations count="1">
    <dataValidation type="whole" operator="greaterThanOrEqual" allowBlank="1" showInputMessage="1" showErrorMessage="1" error="整数以外は入力できません。" sqref="H4:H17 I10:J17 I4:J8 K4:K17 L10:M17 L4:M8 N4:N17 O4:P8 O10:P17" xr:uid="{00000000-0002-0000-1B00-000000000000}">
      <formula1>0</formula1>
    </dataValidation>
  </dataValidations>
  <pageMargins left="0.59055118110236227" right="0.59055118110236227" top="0.39370078740157483" bottom="0.39370078740157483" header="0.51181102362204722" footer="0.27559055118110237"/>
  <pageSetup paperSize="9" scale="94"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cellIs" priority="11" operator="greaterThan" id="{3B82C917-8153-42AC-86AC-4B752D53FFFD}">
            <xm:f>学校２３頁!$AD$12</xm:f>
            <x14:dxf>
              <fill>
                <patternFill>
                  <bgColor rgb="FFFF0000"/>
                </patternFill>
              </fill>
            </x14:dxf>
          </x14:cfRule>
          <xm:sqref>H4:H17</xm:sqref>
        </x14:conditionalFormatting>
        <x14:conditionalFormatting xmlns:xm="http://schemas.microsoft.com/office/excel/2006/main">
          <x14:cfRule type="expression" priority="19" id="{8DD9C777-5205-4188-8B5D-0E4A4850F9D4}">
            <xm:f>学校２３頁!$AD$12&lt;&gt;0</xm:f>
            <x14:dxf>
              <font>
                <color theme="1"/>
              </font>
              <fill>
                <patternFill>
                  <bgColor rgb="FFFFFF99"/>
                </patternFill>
              </fill>
            </x14:dxf>
          </x14:cfRule>
          <xm:sqref>H4:J8 H9 H10:J17</xm:sqref>
        </x14:conditionalFormatting>
        <x14:conditionalFormatting xmlns:xm="http://schemas.microsoft.com/office/excel/2006/main">
          <x14:cfRule type="cellIs" priority="6" operator="lessThan" id="{B8357F32-4E6D-4E02-8A12-C7377359BF2B}">
            <xm:f>学校２３頁!$AD$12</xm:f>
            <x14:dxf>
              <fill>
                <patternFill>
                  <bgColor rgb="FFFF0000"/>
                </patternFill>
              </fill>
            </x14:dxf>
          </x14:cfRule>
          <xm:sqref>H18:J18</xm:sqref>
        </x14:conditionalFormatting>
        <x14:conditionalFormatting xmlns:xm="http://schemas.microsoft.com/office/excel/2006/main">
          <x14:cfRule type="cellIs" priority="10" operator="greaterThan" id="{19FDF2D7-3C87-45B5-A418-913830B53058}">
            <xm:f>学校２３頁!$AD$13</xm:f>
            <x14:dxf>
              <fill>
                <patternFill>
                  <bgColor rgb="FFFF0000"/>
                </patternFill>
              </fill>
            </x14:dxf>
          </x14:cfRule>
          <xm:sqref>K4:K17</xm:sqref>
        </x14:conditionalFormatting>
        <x14:conditionalFormatting xmlns:xm="http://schemas.microsoft.com/office/excel/2006/main">
          <x14:cfRule type="expression" priority="17" id="{B3CF86D5-1E7B-4431-9E5A-F8DBEA74A2BE}">
            <xm:f>学校２３頁!$AD$13&lt;&gt;0</xm:f>
            <x14:dxf>
              <font>
                <color theme="1"/>
              </font>
              <fill>
                <patternFill>
                  <bgColor rgb="FFFFFF99"/>
                </patternFill>
              </fill>
            </x14:dxf>
          </x14:cfRule>
          <xm:sqref>K4:M8 K9 K10:M17</xm:sqref>
        </x14:conditionalFormatting>
        <x14:conditionalFormatting xmlns:xm="http://schemas.microsoft.com/office/excel/2006/main">
          <x14:cfRule type="cellIs" priority="4" operator="lessThan" id="{2977D8E4-5E9E-4DD6-86E9-E49BFDFF7285}">
            <xm:f>学校２３頁!$AD$13</xm:f>
            <x14:dxf>
              <fill>
                <patternFill>
                  <bgColor rgb="FFFF0000"/>
                </patternFill>
              </fill>
            </x14:dxf>
          </x14:cfRule>
          <xm:sqref>K18:M18</xm:sqref>
        </x14:conditionalFormatting>
        <x14:conditionalFormatting xmlns:xm="http://schemas.microsoft.com/office/excel/2006/main">
          <x14:cfRule type="cellIs" priority="8" operator="greaterThan" id="{86BEF74B-61B5-4A20-B8B8-5C9FFDAC36AB}">
            <xm:f>学校２３頁!$AD$14</xm:f>
            <x14:dxf>
              <fill>
                <patternFill>
                  <bgColor rgb="FFFF0000"/>
                </patternFill>
              </fill>
            </x14:dxf>
          </x14:cfRule>
          <xm:sqref>N4:N17</xm:sqref>
        </x14:conditionalFormatting>
        <x14:conditionalFormatting xmlns:xm="http://schemas.microsoft.com/office/excel/2006/main">
          <x14:cfRule type="expression" priority="15" id="{0E7F53EC-178F-4056-B01B-6C8AF4BD5FE6}">
            <xm:f>学校２３頁!$AD$14&lt;&gt;0</xm:f>
            <x14:dxf>
              <font>
                <color theme="1"/>
              </font>
              <fill>
                <patternFill>
                  <bgColor rgb="FFFFFF99"/>
                </patternFill>
              </fill>
            </x14:dxf>
          </x14:cfRule>
          <xm:sqref>N4:P8 N9 N10:P17</xm:sqref>
        </x14:conditionalFormatting>
        <x14:conditionalFormatting xmlns:xm="http://schemas.microsoft.com/office/excel/2006/main">
          <x14:cfRule type="cellIs" priority="2" operator="lessThan" id="{38422DC7-FDFA-41FB-ABFD-019E6FC3BECF}">
            <xm:f>学校２３頁!$AD$14</xm:f>
            <x14:dxf>
              <fill>
                <patternFill>
                  <bgColor rgb="FFFF0000"/>
                </patternFill>
              </fill>
            </x14:dxf>
          </x14:cfRule>
          <xm:sqref>N18:P18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
    <tabColor rgb="FFFFCCFF"/>
    <pageSetUpPr fitToPage="1"/>
  </sheetPr>
  <dimension ref="A1:AP41"/>
  <sheetViews>
    <sheetView showGridLines="0" view="pageBreakPreview" zoomScaleNormal="100" zoomScaleSheetLayoutView="100" workbookViewId="0">
      <selection activeCell="H1" sqref="H1"/>
    </sheetView>
  </sheetViews>
  <sheetFormatPr defaultColWidth="9" defaultRowHeight="10.8"/>
  <cols>
    <col min="1" max="14" width="3.6640625" style="1" customWidth="1"/>
    <col min="15" max="16" width="5.6640625" style="1" customWidth="1"/>
    <col min="17" max="17" width="6.88671875" style="1" customWidth="1"/>
    <col min="18" max="19" width="5.6640625" style="1" customWidth="1"/>
    <col min="20" max="20" width="6.88671875" style="1" customWidth="1"/>
    <col min="21" max="22" width="5.6640625" style="1" customWidth="1"/>
    <col min="23" max="23" width="6.88671875" style="1" customWidth="1"/>
    <col min="24" max="29" width="5.6640625" style="1" customWidth="1"/>
    <col min="30" max="30" width="7.44140625" style="1" customWidth="1"/>
    <col min="31" max="31" width="9.44140625" style="1" customWidth="1"/>
    <col min="32" max="32" width="9" style="1"/>
    <col min="33" max="33" width="3.33203125" style="1" customWidth="1"/>
    <col min="34" max="36" width="9" style="1"/>
    <col min="37" max="37" width="9" style="1" customWidth="1"/>
    <col min="38" max="41" width="5.6640625" style="1" customWidth="1"/>
    <col min="42" max="42" width="9" style="1" customWidth="1"/>
    <col min="43" max="16384" width="9" style="1"/>
  </cols>
  <sheetData>
    <row r="1" spans="1:42" ht="5.25" customHeight="1">
      <c r="A1" s="63"/>
    </row>
    <row r="2" spans="1:42" ht="5.25" customHeight="1">
      <c r="B2" s="35"/>
    </row>
    <row r="3" spans="1:42" ht="5.25" customHeight="1"/>
    <row r="4" spans="1:42" ht="32.25" customHeight="1">
      <c r="A4" s="19" t="s">
        <v>110501</v>
      </c>
      <c r="C4" s="19"/>
      <c r="D4" s="19" t="s">
        <v>110502</v>
      </c>
    </row>
    <row r="5" spans="1:42" ht="6.75" customHeight="1">
      <c r="AD5" s="60"/>
    </row>
    <row r="6" spans="1:42" ht="6.75" customHeight="1">
      <c r="B6" s="21"/>
    </row>
    <row r="7" spans="1:42" ht="6.75" customHeight="1">
      <c r="AG7" s="121"/>
      <c r="AH7" s="121"/>
      <c r="AI7" s="121"/>
    </row>
    <row r="8" spans="1:42" ht="13.5" customHeight="1">
      <c r="B8" s="19" t="s">
        <v>110503</v>
      </c>
      <c r="C8"/>
      <c r="D8"/>
      <c r="E8"/>
      <c r="F8"/>
      <c r="G8"/>
      <c r="H8"/>
      <c r="I8"/>
      <c r="J8"/>
      <c r="K8"/>
      <c r="L8"/>
      <c r="M8"/>
      <c r="N8"/>
      <c r="O8"/>
      <c r="P8"/>
      <c r="Q8"/>
      <c r="R8"/>
      <c r="S8"/>
      <c r="T8"/>
      <c r="U8"/>
      <c r="V8"/>
      <c r="W8"/>
      <c r="X8"/>
      <c r="Y8"/>
      <c r="Z8"/>
      <c r="AA8"/>
      <c r="AB8"/>
      <c r="AC8"/>
      <c r="AD8"/>
      <c r="AG8" s="121"/>
      <c r="AH8" s="121"/>
      <c r="AI8" s="121"/>
      <c r="AK8" s="1" t="s">
        <v>6233</v>
      </c>
      <c r="AN8" s="1" t="s">
        <v>110504</v>
      </c>
    </row>
    <row r="9" spans="1:42" ht="9" customHeight="1" thickBot="1">
      <c r="AN9" s="716" t="s">
        <v>109515</v>
      </c>
      <c r="AO9" s="716" t="s">
        <v>109524</v>
      </c>
    </row>
    <row r="10" spans="1:42" ht="21.9" customHeight="1" thickTop="1" thickBot="1">
      <c r="B10" s="2292" t="s">
        <v>110505</v>
      </c>
      <c r="C10" s="2292"/>
      <c r="D10" s="2292"/>
      <c r="E10" s="2292"/>
      <c r="F10" s="2292"/>
      <c r="G10" s="2292"/>
      <c r="H10" s="2292"/>
      <c r="I10" s="2289"/>
      <c r="J10" s="2290"/>
      <c r="K10" s="2290"/>
      <c r="L10" s="2291"/>
      <c r="AD10" s="46"/>
      <c r="AF10" s="406" t="str">
        <f>IF(AND(AH10="",AH11=""),"","エラー")</f>
        <v/>
      </c>
      <c r="AH10" s="49" t="str">
        <f>IF(SUM(AN10:AO11)&gt;0,AP10,"")</f>
        <v/>
      </c>
      <c r="AK10" s="1" t="s">
        <v>15</v>
      </c>
      <c r="AL10" s="1">
        <f>IF(基本情報!T13=2,1,0)</f>
        <v>0</v>
      </c>
      <c r="AN10" s="968">
        <f>IF(AND(AL10&gt;0,I10=""),1,0)</f>
        <v>0</v>
      </c>
      <c r="AO10" s="970">
        <f>IF(AND(AL10&gt;0,I11=""),1,0)</f>
        <v>0</v>
      </c>
      <c r="AP10" s="1" t="s">
        <v>110506</v>
      </c>
    </row>
    <row r="11" spans="1:42" ht="21.9" customHeight="1" thickTop="1">
      <c r="B11" s="2292" t="s">
        <v>110507</v>
      </c>
      <c r="C11" s="2292"/>
      <c r="D11" s="2292"/>
      <c r="E11" s="2292"/>
      <c r="F11" s="2292"/>
      <c r="G11" s="2292"/>
      <c r="H11" s="2292"/>
      <c r="I11" s="2289"/>
      <c r="J11" s="2290"/>
      <c r="K11" s="2290"/>
      <c r="L11" s="2291"/>
      <c r="AF11" s="118"/>
      <c r="AH11" s="49" t="str">
        <f>IF(SUM(AN15)&gt;0,AP15,"")</f>
        <v/>
      </c>
      <c r="AK11" s="1" t="s">
        <v>109930</v>
      </c>
      <c r="AL11" s="1">
        <f>IF(基本情報!T13=3,1,0)</f>
        <v>0</v>
      </c>
      <c r="AN11" s="193">
        <f>IF(AND(AL11&gt;0,I10=""),1,0)</f>
        <v>0</v>
      </c>
      <c r="AO11" s="195">
        <f>IF(AND(AL11&gt;0,I11=""),1,0)</f>
        <v>0</v>
      </c>
    </row>
    <row r="12" spans="1:42" ht="21.9" customHeight="1">
      <c r="B12" s="2293" t="s">
        <v>110508</v>
      </c>
      <c r="C12" s="2293"/>
      <c r="D12" s="2293"/>
      <c r="E12" s="2293"/>
      <c r="F12" s="2293"/>
      <c r="G12" s="2293"/>
      <c r="H12" s="2293"/>
      <c r="I12" s="2296">
        <f>IF(SUM(I10:L11)&gt;0,1,0)</f>
        <v>0</v>
      </c>
      <c r="J12" s="2297"/>
      <c r="K12" s="2297"/>
      <c r="L12" s="2298"/>
      <c r="AH12" s="192" t="str">
        <f>IF(AL12=1,AP12,"")</f>
        <v/>
      </c>
      <c r="AK12" s="1" t="s">
        <v>109932</v>
      </c>
      <c r="AL12" s="1">
        <f>IF(基本情報!T13=4,1,0)</f>
        <v>0</v>
      </c>
      <c r="AP12" s="1" t="s">
        <v>109933</v>
      </c>
    </row>
    <row r="13" spans="1:42" ht="30" customHeight="1"/>
    <row r="14" spans="1:42" ht="30" customHeight="1">
      <c r="B14" s="2067" t="s">
        <v>109526</v>
      </c>
      <c r="C14" s="2067"/>
      <c r="D14" s="1657" t="s">
        <v>110509</v>
      </c>
      <c r="E14" s="1657"/>
      <c r="F14" s="1657"/>
      <c r="G14" s="1657"/>
      <c r="H14" s="1657"/>
      <c r="I14" s="1657"/>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N14" s="1" t="s">
        <v>109936</v>
      </c>
    </row>
    <row r="15" spans="1:42" ht="13.5" customHeight="1">
      <c r="C15" s="64" t="s">
        <v>110510</v>
      </c>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6"/>
      <c r="AN15" s="948">
        <f>IF(AND(基本情報!$T$13=1,MAX(I10:L11)&gt;0),1,0)</f>
        <v>0</v>
      </c>
      <c r="AP15" s="1" t="s">
        <v>110511</v>
      </c>
    </row>
    <row r="16" spans="1:42" ht="78.75" customHeight="1">
      <c r="B16" s="730"/>
      <c r="C16" s="67"/>
      <c r="D16" s="1576" t="s">
        <v>110512</v>
      </c>
      <c r="E16" s="1576"/>
      <c r="F16" s="1576"/>
      <c r="G16" s="1576"/>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707"/>
    </row>
    <row r="17" spans="2:31" ht="49.95" customHeight="1">
      <c r="B17" s="730"/>
      <c r="C17" s="67"/>
      <c r="D17" s="1576" t="s">
        <v>110513</v>
      </c>
      <c r="E17" s="1530"/>
      <c r="F17" s="1530"/>
      <c r="G17" s="1530"/>
      <c r="H17" s="1530"/>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2294"/>
    </row>
    <row r="18" spans="2:31" ht="34.950000000000003" customHeight="1">
      <c r="B18" s="730"/>
      <c r="C18" s="67"/>
      <c r="D18" s="1657" t="s">
        <v>110514</v>
      </c>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708"/>
    </row>
    <row r="19" spans="2:31" ht="34.950000000000003" customHeight="1">
      <c r="B19" s="730"/>
      <c r="C19" s="68"/>
      <c r="D19" s="1703" t="s">
        <v>110515</v>
      </c>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2295"/>
    </row>
    <row r="20" spans="2:31" ht="15" customHeight="1">
      <c r="B20" s="2299" t="s">
        <v>109529</v>
      </c>
      <c r="C20" s="2299"/>
      <c r="D20" s="1563" t="s">
        <v>110516</v>
      </c>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c r="AD20" s="1563"/>
      <c r="AE20" s="1563"/>
    </row>
    <row r="21" spans="2:31" ht="44.25" customHeight="1">
      <c r="B21" s="2067" t="s">
        <v>109534</v>
      </c>
      <c r="C21" s="2067"/>
      <c r="D21" s="1576" t="s">
        <v>110517</v>
      </c>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row>
    <row r="22" spans="2:31" ht="20.100000000000001" customHeight="1">
      <c r="B22" s="2067" t="s">
        <v>109537</v>
      </c>
      <c r="C22" s="2067"/>
      <c r="D22" s="1575" t="s">
        <v>110518</v>
      </c>
      <c r="E22" s="1575"/>
      <c r="F22" s="1575"/>
      <c r="G22" s="1575"/>
      <c r="H22" s="1575"/>
      <c r="I22" s="1575"/>
      <c r="J22" s="1575"/>
      <c r="K22" s="1575"/>
      <c r="L22" s="1575"/>
      <c r="M22" s="1575"/>
      <c r="N22" s="1575"/>
      <c r="O22" s="1575"/>
      <c r="P22" s="1575"/>
      <c r="Q22" s="1575"/>
      <c r="R22" s="1575"/>
      <c r="S22" s="1575"/>
      <c r="T22" s="1575"/>
      <c r="U22" s="1575"/>
      <c r="V22" s="1575"/>
      <c r="W22" s="1575"/>
      <c r="X22" s="1575"/>
      <c r="Y22" s="1575"/>
      <c r="Z22" s="1575"/>
      <c r="AA22" s="1575"/>
      <c r="AB22" s="1575"/>
      <c r="AC22" s="1575"/>
      <c r="AD22" s="1575"/>
      <c r="AE22" s="1575"/>
    </row>
    <row r="23" spans="2:31" ht="32.25" customHeight="1">
      <c r="B23" s="2067" t="s">
        <v>109596</v>
      </c>
      <c r="C23" s="2067"/>
      <c r="D23" s="1576" t="s">
        <v>110519</v>
      </c>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1576"/>
      <c r="AA23" s="1576"/>
      <c r="AB23" s="1576"/>
      <c r="AC23" s="1576"/>
      <c r="AD23" s="1576"/>
      <c r="AE23" s="1576"/>
    </row>
    <row r="24" spans="2:31" ht="32.25" customHeight="1">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c r="AD24" s="1563"/>
      <c r="AE24" s="1563"/>
    </row>
    <row r="25" spans="2:31" ht="13.5" customHeight="1"/>
    <row r="26" spans="2:31" ht="13.5" customHeight="1"/>
    <row r="27" spans="2:31" ht="13.5" customHeight="1"/>
    <row r="28" spans="2:31" ht="13.5" customHeight="1"/>
    <row r="29" spans="2:31" ht="13.5" customHeight="1"/>
    <row r="30" spans="2:31" ht="13.5" customHeight="1"/>
    <row r="31" spans="2:31" ht="13.5" customHeight="1"/>
    <row r="32" spans="2:31" ht="13.5" customHeight="1"/>
    <row r="33" ht="13.5" customHeight="1"/>
    <row r="34" ht="13.5" customHeight="1"/>
    <row r="35" ht="13.5" customHeight="1"/>
    <row r="36" ht="13.5" customHeight="1"/>
    <row r="37" ht="13.5" customHeight="1"/>
    <row r="38" ht="13.5" customHeight="1"/>
    <row r="39" ht="13.5" customHeight="1"/>
    <row r="40" ht="13.5" customHeight="1"/>
    <row r="41" ht="13.5" customHeight="1"/>
  </sheetData>
  <sheetProtection selectLockedCells="1"/>
  <customSheetViews>
    <customSheetView guid="{317D12FD-EB4D-4851-ACC8-84D64913B1ED}" showPageBreaks="1" printArea="1">
      <selection activeCell="C5" sqref="C5"/>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1">
    <mergeCell ref="D20:AE20"/>
    <mergeCell ref="B20:C20"/>
    <mergeCell ref="B21:C21"/>
    <mergeCell ref="B22:C22"/>
    <mergeCell ref="B23:C23"/>
    <mergeCell ref="I10:L10"/>
    <mergeCell ref="B10:H10"/>
    <mergeCell ref="B24:AE24"/>
    <mergeCell ref="B11:H11"/>
    <mergeCell ref="B12:H12"/>
    <mergeCell ref="D17:AD17"/>
    <mergeCell ref="D19:AD19"/>
    <mergeCell ref="D16:AD16"/>
    <mergeCell ref="I11:L11"/>
    <mergeCell ref="I12:L12"/>
    <mergeCell ref="D18:AD18"/>
    <mergeCell ref="B14:C14"/>
    <mergeCell ref="D14:AE14"/>
    <mergeCell ref="D23:AE23"/>
    <mergeCell ref="D22:AE22"/>
    <mergeCell ref="D21:AE21"/>
  </mergeCells>
  <phoneticPr fontId="9"/>
  <conditionalFormatting sqref="I10">
    <cfRule type="expression" dxfId="52" priority="2">
      <formula>SUM($AN$10:$AN$11)&gt;0</formula>
    </cfRule>
  </conditionalFormatting>
  <conditionalFormatting sqref="I11:L11">
    <cfRule type="expression" dxfId="50" priority="1">
      <formula>SUM($AO$10:$AO$11)&gt;0</formula>
    </cfRule>
  </conditionalFormatting>
  <dataValidations count="1">
    <dataValidation type="whole" operator="greaterThanOrEqual" allowBlank="1" showInputMessage="1" showErrorMessage="1" error="整数以外は入力できません。" sqref="I10:L11" xr:uid="{00000000-0002-0000-1C00-000000000000}">
      <formula1>0</formula1>
    </dataValidation>
  </dataValidations>
  <pageMargins left="0.59055118110236227" right="0.59055118110236227" top="0.39370078740157483" bottom="0.39370078740157483" header="0.51181102362204722" footer="0.27559055118110237"/>
  <pageSetup paperSize="9" scale="87"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471" id="{B3B2F44C-AAA5-4B88-927D-7EF109EB255C}">
            <xm:f>OR(基本情報!$T$13=2,基本情報!$T$13=3,基本情報!$T$13=4)</xm:f>
            <x14:dxf>
              <fill>
                <patternFill>
                  <bgColor rgb="FFFFFF99"/>
                </patternFill>
              </fill>
            </x14:dxf>
          </x14:cfRule>
          <xm:sqref>I10:L11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FFCCFF"/>
    <pageSetUpPr fitToPage="1"/>
  </sheetPr>
  <dimension ref="A1:Y25"/>
  <sheetViews>
    <sheetView showGridLines="0" view="pageBreakPreview" zoomScale="115" zoomScaleNormal="100" zoomScaleSheetLayoutView="115" workbookViewId="0">
      <selection activeCell="H1" sqref="H1"/>
    </sheetView>
  </sheetViews>
  <sheetFormatPr defaultColWidth="9" defaultRowHeight="13.2"/>
  <cols>
    <col min="1" max="1" width="10.6640625" style="1" customWidth="1"/>
    <col min="2" max="7" width="2.6640625" style="1" customWidth="1"/>
    <col min="8" max="13" width="15.109375" style="1" customWidth="1"/>
    <col min="14" max="14" width="13.33203125" style="1" customWidth="1"/>
    <col min="15" max="15" width="5.6640625" style="1" customWidth="1"/>
    <col min="16" max="16" width="9.33203125" style="1" customWidth="1"/>
    <col min="17" max="17" width="2.88671875" style="1" customWidth="1"/>
    <col min="18" max="18" width="5.6640625" style="131" customWidth="1"/>
    <col min="19" max="26" width="5.6640625" style="1" customWidth="1"/>
    <col min="27" max="16384" width="9" style="1"/>
  </cols>
  <sheetData>
    <row r="1" spans="1:25" ht="15" customHeight="1" thickBot="1">
      <c r="A1" s="125" t="s">
        <v>110520</v>
      </c>
      <c r="B1" s="35"/>
      <c r="C1" s="35"/>
      <c r="D1" s="35"/>
      <c r="E1" s="35"/>
      <c r="F1" s="35"/>
      <c r="G1" s="35"/>
      <c r="H1" s="35"/>
      <c r="I1" s="35"/>
      <c r="J1" s="35"/>
      <c r="K1" s="35"/>
      <c r="L1" s="35"/>
      <c r="M1" s="35"/>
      <c r="N1" s="274" t="s">
        <v>109498</v>
      </c>
      <c r="O1" s="32"/>
      <c r="W1" s="716" t="s">
        <v>109515</v>
      </c>
      <c r="X1" s="716" t="s">
        <v>109524</v>
      </c>
    </row>
    <row r="2" spans="1:25" ht="24" customHeight="1" thickTop="1" thickBot="1">
      <c r="A2" s="1718" t="s">
        <v>109501</v>
      </c>
      <c r="B2" s="1719"/>
      <c r="C2" s="1719"/>
      <c r="D2" s="1719"/>
      <c r="E2" s="1719"/>
      <c r="F2" s="1719"/>
      <c r="G2" s="1719"/>
      <c r="H2" s="944" t="s">
        <v>109672</v>
      </c>
      <c r="I2" s="944" t="s">
        <v>109673</v>
      </c>
      <c r="J2" s="944" t="s">
        <v>109674</v>
      </c>
      <c r="K2" s="944" t="s">
        <v>109675</v>
      </c>
      <c r="L2" s="944" t="s">
        <v>109676</v>
      </c>
      <c r="M2" s="944" t="s">
        <v>109677</v>
      </c>
      <c r="N2" s="944" t="s">
        <v>110521</v>
      </c>
      <c r="O2" s="709"/>
      <c r="P2" s="406" t="str">
        <f>IF(AND(R2="",R3="",R9="",R15="",R16="",R17=""),"","エラー")</f>
        <v/>
      </c>
      <c r="R2" s="49" t="str">
        <f>IF(SUM(W2:X2)&gt;0,Y2,"")</f>
        <v/>
      </c>
      <c r="W2" s="949">
        <f>IF(委員会3頁!I10&gt;N3,1,0)</f>
        <v>0</v>
      </c>
      <c r="X2" s="972">
        <f>IF(委員会3頁!I11&gt;N4,1,0)</f>
        <v>0</v>
      </c>
      <c r="Y2" s="1" t="s">
        <v>110522</v>
      </c>
    </row>
    <row r="3" spans="1:25" ht="18" customHeight="1" thickTop="1">
      <c r="A3" s="1660" t="s">
        <v>94</v>
      </c>
      <c r="B3" s="1661"/>
      <c r="C3" s="1661"/>
      <c r="D3" s="1661"/>
      <c r="E3" s="1661"/>
      <c r="F3" s="1661"/>
      <c r="G3" s="1662"/>
      <c r="H3" s="999"/>
      <c r="I3" s="999"/>
      <c r="J3" s="999"/>
      <c r="K3" s="999"/>
      <c r="L3" s="999"/>
      <c r="M3" s="999"/>
      <c r="N3" s="1160">
        <f>SUM(H3:M3)</f>
        <v>0</v>
      </c>
      <c r="O3" s="714"/>
      <c r="P3" s="410"/>
      <c r="R3" s="49" t="str">
        <f>IF(SUM(W3:X3)&gt;0,Y3,"")</f>
        <v/>
      </c>
      <c r="W3" s="1161">
        <f>IF(AND(N3&gt;0,委員会3頁!I10=0),1,0)</f>
        <v>0</v>
      </c>
      <c r="X3" s="1162">
        <f>IF(AND(N4&gt;0,委員会3頁!I11=0),1,0)</f>
        <v>0</v>
      </c>
      <c r="Y3" s="1" t="s">
        <v>110523</v>
      </c>
    </row>
    <row r="4" spans="1:25" ht="18" customHeight="1">
      <c r="A4" s="1660" t="s">
        <v>102</v>
      </c>
      <c r="B4" s="1661"/>
      <c r="C4" s="1661"/>
      <c r="D4" s="1661"/>
      <c r="E4" s="1661"/>
      <c r="F4" s="1661"/>
      <c r="G4" s="1662"/>
      <c r="H4" s="999"/>
      <c r="I4" s="999"/>
      <c r="J4" s="999"/>
      <c r="K4" s="316"/>
      <c r="L4" s="316"/>
      <c r="M4" s="316"/>
      <c r="N4" s="946">
        <f>SUM(H4:J4)</f>
        <v>0</v>
      </c>
      <c r="O4" s="714"/>
    </row>
    <row r="5" spans="1:25" ht="30" customHeight="1">
      <c r="A5" s="457" t="s">
        <v>110524</v>
      </c>
      <c r="B5" s="1736" t="s">
        <v>110525</v>
      </c>
      <c r="C5" s="2309"/>
      <c r="D5" s="2309"/>
      <c r="E5" s="2309"/>
      <c r="F5" s="2309"/>
      <c r="G5" s="2309"/>
      <c r="H5" s="2309"/>
      <c r="I5" s="2309"/>
      <c r="J5" s="2309"/>
      <c r="K5" s="2309"/>
      <c r="L5" s="2309"/>
      <c r="M5" s="2309"/>
      <c r="N5" s="2309"/>
      <c r="O5" s="2309"/>
    </row>
    <row r="6" spans="1:25" ht="13.5" customHeight="1">
      <c r="A6" s="35"/>
      <c r="B6" s="205"/>
      <c r="C6" s="205"/>
      <c r="D6" s="205"/>
      <c r="E6" s="205"/>
      <c r="F6" s="205"/>
      <c r="G6" s="205"/>
      <c r="H6" s="35"/>
      <c r="I6" s="35"/>
      <c r="J6" s="35"/>
      <c r="K6" s="35"/>
      <c r="L6" s="35"/>
      <c r="M6" s="35"/>
      <c r="N6" s="35"/>
    </row>
    <row r="7" spans="1:25" s="18" customFormat="1" ht="15" customHeight="1">
      <c r="A7" s="125" t="s">
        <v>110526</v>
      </c>
      <c r="B7" s="71"/>
      <c r="C7" s="71"/>
      <c r="D7" s="71"/>
      <c r="E7" s="71"/>
      <c r="F7" s="71"/>
      <c r="G7" s="71"/>
      <c r="H7" s="71"/>
      <c r="I7" s="71"/>
      <c r="J7" s="71"/>
      <c r="K7" s="71"/>
      <c r="L7" s="71"/>
      <c r="M7" s="274" t="s">
        <v>109498</v>
      </c>
      <c r="N7" s="71"/>
      <c r="R7" s="132"/>
    </row>
    <row r="8" spans="1:25" ht="18" customHeight="1">
      <c r="A8" s="1660" t="s">
        <v>109501</v>
      </c>
      <c r="B8" s="1661"/>
      <c r="C8" s="1661"/>
      <c r="D8" s="1661"/>
      <c r="E8" s="1661"/>
      <c r="F8" s="1661"/>
      <c r="G8" s="1662"/>
      <c r="H8" s="944" t="s">
        <v>110527</v>
      </c>
      <c r="I8" s="944" t="s">
        <v>110528</v>
      </c>
      <c r="J8" s="944" t="s">
        <v>110529</v>
      </c>
      <c r="K8" s="944" t="s">
        <v>110530</v>
      </c>
      <c r="L8" s="944" t="s">
        <v>110531</v>
      </c>
      <c r="M8" s="944" t="s">
        <v>110532</v>
      </c>
      <c r="N8" s="35"/>
      <c r="P8" s="167"/>
      <c r="W8" s="716" t="s">
        <v>109515</v>
      </c>
      <c r="X8" s="716" t="s">
        <v>109524</v>
      </c>
    </row>
    <row r="9" spans="1:25" ht="20.100000000000001" customHeight="1">
      <c r="A9" s="2306" t="s">
        <v>109551</v>
      </c>
      <c r="B9" s="2307"/>
      <c r="C9" s="2307"/>
      <c r="D9" s="2307"/>
      <c r="E9" s="2307"/>
      <c r="F9" s="2307"/>
      <c r="G9" s="2308"/>
      <c r="H9" s="992"/>
      <c r="I9" s="992"/>
      <c r="J9" s="992"/>
      <c r="K9" s="992"/>
      <c r="L9" s="992"/>
      <c r="M9" s="1160">
        <f>SUM(H9:L9)</f>
        <v>0</v>
      </c>
      <c r="N9" s="35"/>
      <c r="P9" s="31"/>
      <c r="R9" s="49" t="str">
        <f>IF(SUM(W9:X9)&gt;0,Y9,"")</f>
        <v/>
      </c>
      <c r="W9" s="949">
        <f>IF(M9&lt;&gt;N3,1,0)</f>
        <v>0</v>
      </c>
      <c r="X9" s="972">
        <f>IF(M10&lt;&gt;N4,1,0)</f>
        <v>0</v>
      </c>
      <c r="Y9" s="1" t="s">
        <v>110533</v>
      </c>
    </row>
    <row r="10" spans="1:25" ht="20.100000000000001" customHeight="1">
      <c r="A10" s="2300" t="s">
        <v>109660</v>
      </c>
      <c r="B10" s="2301"/>
      <c r="C10" s="2301"/>
      <c r="D10" s="2301"/>
      <c r="E10" s="2301"/>
      <c r="F10" s="2301"/>
      <c r="G10" s="2302"/>
      <c r="H10" s="1163"/>
      <c r="I10" s="1163"/>
      <c r="J10" s="1163"/>
      <c r="K10" s="1163"/>
      <c r="L10" s="1163"/>
      <c r="M10" s="1164">
        <f>SUM(H10:L10)</f>
        <v>0</v>
      </c>
      <c r="N10" s="35"/>
    </row>
    <row r="11" spans="1:25" ht="17.25" customHeight="1">
      <c r="A11" s="1165" t="s">
        <v>109526</v>
      </c>
      <c r="B11" s="1802" t="s">
        <v>110534</v>
      </c>
      <c r="C11" s="1802"/>
      <c r="D11" s="1802"/>
      <c r="E11" s="1802"/>
      <c r="F11" s="1802"/>
      <c r="G11" s="1802"/>
      <c r="H11" s="1802"/>
      <c r="I11" s="1802"/>
      <c r="J11" s="1802"/>
      <c r="K11" s="1802"/>
      <c r="L11" s="1802"/>
      <c r="M11" s="1802"/>
      <c r="N11" s="1802"/>
      <c r="O11" s="1802"/>
    </row>
    <row r="12" spans="1:25" ht="17.25" customHeight="1">
      <c r="A12" s="274" t="s">
        <v>109529</v>
      </c>
      <c r="B12" s="1802" t="s">
        <v>110535</v>
      </c>
      <c r="C12" s="1802"/>
      <c r="D12" s="1802"/>
      <c r="E12" s="1802"/>
      <c r="F12" s="1802"/>
      <c r="G12" s="1802"/>
      <c r="H12" s="1802"/>
      <c r="I12" s="1802"/>
      <c r="J12" s="1802"/>
      <c r="K12" s="1802"/>
      <c r="L12" s="1802"/>
      <c r="M12" s="1802"/>
      <c r="N12" s="1802"/>
      <c r="O12" s="1802"/>
    </row>
    <row r="13" spans="1:25" ht="12.75" customHeight="1">
      <c r="A13" s="35"/>
      <c r="B13" s="205"/>
      <c r="C13" s="205"/>
      <c r="D13" s="205"/>
      <c r="E13" s="205"/>
      <c r="F13" s="205"/>
      <c r="G13" s="205"/>
      <c r="H13" s="35"/>
      <c r="I13" s="35"/>
      <c r="J13" s="35"/>
      <c r="K13" s="35"/>
      <c r="L13" s="35"/>
      <c r="M13" s="35"/>
      <c r="N13" s="35"/>
      <c r="T13" s="120"/>
      <c r="U13" s="120"/>
      <c r="V13" s="120"/>
    </row>
    <row r="14" spans="1:25" ht="15" customHeight="1">
      <c r="A14" s="125" t="s">
        <v>110536</v>
      </c>
      <c r="B14" s="35"/>
      <c r="C14" s="35"/>
      <c r="D14" s="35"/>
      <c r="E14" s="35"/>
      <c r="F14" s="35"/>
      <c r="G14" s="35"/>
      <c r="H14" s="35"/>
      <c r="I14" s="274" t="s">
        <v>109498</v>
      </c>
      <c r="J14" s="35"/>
      <c r="K14" s="35"/>
      <c r="L14" s="35"/>
      <c r="M14" s="35"/>
      <c r="N14" s="35"/>
      <c r="W14" s="716" t="s">
        <v>109515</v>
      </c>
      <c r="X14" s="716" t="s">
        <v>109524</v>
      </c>
    </row>
    <row r="15" spans="1:25" ht="18" customHeight="1">
      <c r="A15" s="1660" t="s">
        <v>109501</v>
      </c>
      <c r="B15" s="1661"/>
      <c r="C15" s="1661"/>
      <c r="D15" s="1661"/>
      <c r="E15" s="1661"/>
      <c r="F15" s="1661"/>
      <c r="G15" s="1662"/>
      <c r="H15" s="951" t="s">
        <v>109551</v>
      </c>
      <c r="I15" s="951" t="s">
        <v>109660</v>
      </c>
      <c r="J15" s="35"/>
      <c r="K15" s="35"/>
      <c r="L15" s="35"/>
      <c r="M15" s="35"/>
      <c r="N15" s="35"/>
      <c r="P15" s="167"/>
      <c r="R15" s="49" t="str">
        <f>IF(SUM(W15:X15)&gt;0,Y15,"")</f>
        <v/>
      </c>
      <c r="W15" s="968">
        <f>IF(N3&gt;H20,1,0)</f>
        <v>0</v>
      </c>
      <c r="X15" s="970">
        <f>IF(N4&gt;I20,1,0)</f>
        <v>0</v>
      </c>
      <c r="Y15" s="1" t="s">
        <v>110537</v>
      </c>
    </row>
    <row r="16" spans="1:25" ht="20.100000000000001" customHeight="1">
      <c r="A16" s="2305" t="s">
        <v>110538</v>
      </c>
      <c r="B16" s="2305"/>
      <c r="C16" s="2305"/>
      <c r="D16" s="2305"/>
      <c r="E16" s="2305"/>
      <c r="F16" s="2305"/>
      <c r="G16" s="2305"/>
      <c r="H16" s="1166"/>
      <c r="I16" s="1166"/>
      <c r="J16" s="35"/>
      <c r="K16" s="35"/>
      <c r="L16" s="35"/>
      <c r="M16" s="35"/>
      <c r="N16" s="35"/>
      <c r="R16" s="49" t="str">
        <f>IF(SUM(W16:X16)&gt;0,Y16,"")</f>
        <v/>
      </c>
      <c r="W16" s="949">
        <f>IF(MAX(H16:H19)&gt;N3,1,0)</f>
        <v>0</v>
      </c>
      <c r="X16" s="972">
        <f>IF(MAX(I16:I19)&gt;N4,1,0)</f>
        <v>0</v>
      </c>
      <c r="Y16" s="1" t="s">
        <v>110539</v>
      </c>
    </row>
    <row r="17" spans="1:25" ht="20.100000000000001" customHeight="1">
      <c r="A17" s="1724" t="s">
        <v>110540</v>
      </c>
      <c r="B17" s="2303"/>
      <c r="C17" s="2303"/>
      <c r="D17" s="2303"/>
      <c r="E17" s="2303"/>
      <c r="F17" s="2303"/>
      <c r="G17" s="2304"/>
      <c r="H17" s="289"/>
      <c r="I17" s="289"/>
      <c r="J17" s="35"/>
      <c r="K17" s="35"/>
      <c r="L17" s="35"/>
      <c r="M17" s="35"/>
      <c r="N17" s="35"/>
      <c r="R17" s="49" t="str">
        <f>IF(SUM(W17:X17)&gt;0,Y17,"")</f>
        <v/>
      </c>
      <c r="W17" s="193">
        <f>IF(AND(H20&gt;0,委員会3頁!I10=0),1,0)</f>
        <v>0</v>
      </c>
      <c r="X17" s="195">
        <f>IF(AND(I20&gt;0,委員会3頁!I11=0),1,0)</f>
        <v>0</v>
      </c>
      <c r="Y17" s="1" t="s">
        <v>110523</v>
      </c>
    </row>
    <row r="18" spans="1:25" ht="20.100000000000001" customHeight="1">
      <c r="A18" s="1724" t="s">
        <v>110541</v>
      </c>
      <c r="B18" s="2303"/>
      <c r="C18" s="2303"/>
      <c r="D18" s="2303"/>
      <c r="E18" s="2303"/>
      <c r="F18" s="2303"/>
      <c r="G18" s="2304"/>
      <c r="H18" s="289"/>
      <c r="I18" s="289"/>
      <c r="J18" s="35"/>
      <c r="K18" s="35"/>
      <c r="L18" s="35"/>
      <c r="M18" s="35"/>
      <c r="N18" s="35"/>
    </row>
    <row r="19" spans="1:25" ht="20.100000000000001" customHeight="1">
      <c r="A19" s="2300" t="s">
        <v>147</v>
      </c>
      <c r="B19" s="2301"/>
      <c r="C19" s="2301"/>
      <c r="D19" s="2301"/>
      <c r="E19" s="2301"/>
      <c r="F19" s="2301"/>
      <c r="G19" s="2302"/>
      <c r="H19" s="1163"/>
      <c r="I19" s="1163"/>
      <c r="J19" s="35"/>
      <c r="K19" s="35"/>
      <c r="L19" s="35"/>
      <c r="M19" s="35"/>
      <c r="N19" s="35"/>
    </row>
    <row r="20" spans="1:25" ht="20.100000000000001" customHeight="1">
      <c r="A20" s="1660" t="s">
        <v>149</v>
      </c>
      <c r="B20" s="1661"/>
      <c r="C20" s="1661"/>
      <c r="D20" s="1661"/>
      <c r="E20" s="1661"/>
      <c r="F20" s="1661"/>
      <c r="G20" s="1662"/>
      <c r="H20" s="946">
        <f>SUM(H16:H19)</f>
        <v>0</v>
      </c>
      <c r="I20" s="946">
        <f>SUM(I16:I19)</f>
        <v>0</v>
      </c>
      <c r="J20" s="35"/>
      <c r="K20" s="35"/>
      <c r="L20" s="35"/>
      <c r="M20" s="35"/>
      <c r="N20" s="35"/>
    </row>
    <row r="21" spans="1:25" ht="20.100000000000001" customHeight="1">
      <c r="A21" s="1165" t="s">
        <v>109526</v>
      </c>
      <c r="B21" s="1802" t="s">
        <v>109592</v>
      </c>
      <c r="C21" s="1802"/>
      <c r="D21" s="1802"/>
      <c r="E21" s="1802"/>
      <c r="F21" s="1802"/>
      <c r="G21" s="1802"/>
      <c r="H21" s="1802"/>
      <c r="I21" s="1802"/>
      <c r="J21" s="1802"/>
      <c r="K21" s="1802"/>
      <c r="L21" s="1802"/>
      <c r="M21" s="1802"/>
      <c r="N21" s="1802"/>
      <c r="O21" s="1802"/>
    </row>
    <row r="22" spans="1:25" s="34" customFormat="1" ht="25.2" customHeight="1">
      <c r="A22" s="456" t="s">
        <v>109529</v>
      </c>
      <c r="B22" s="1657" t="s">
        <v>110542</v>
      </c>
      <c r="C22" s="1657"/>
      <c r="D22" s="1657"/>
      <c r="E22" s="1657"/>
      <c r="F22" s="1657"/>
      <c r="G22" s="1657"/>
      <c r="H22" s="1657"/>
      <c r="I22" s="1657"/>
      <c r="J22" s="1657"/>
      <c r="K22" s="1657"/>
      <c r="L22" s="1657"/>
      <c r="M22" s="1657"/>
      <c r="N22" s="1657"/>
      <c r="O22" s="1657"/>
      <c r="P22" s="709"/>
      <c r="Q22" s="709"/>
      <c r="R22" s="134"/>
    </row>
    <row r="23" spans="1:25" ht="25.2" customHeight="1">
      <c r="A23" s="456" t="s">
        <v>109534</v>
      </c>
      <c r="B23" s="1657" t="s">
        <v>110543</v>
      </c>
      <c r="C23" s="1657"/>
      <c r="D23" s="1657"/>
      <c r="E23" s="1657"/>
      <c r="F23" s="1657"/>
      <c r="G23" s="1657"/>
      <c r="H23" s="1657"/>
      <c r="I23" s="1657"/>
      <c r="J23" s="1657"/>
      <c r="K23" s="1657"/>
      <c r="L23" s="1657"/>
      <c r="M23" s="1657"/>
      <c r="N23" s="1657"/>
      <c r="O23" s="1657"/>
      <c r="P23" s="709"/>
      <c r="Q23" s="709"/>
    </row>
    <row r="25" spans="1:25" ht="11.25" customHeight="1">
      <c r="A25" s="69"/>
    </row>
  </sheetData>
  <sheetProtection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18">
    <mergeCell ref="A2:G2"/>
    <mergeCell ref="A3:G3"/>
    <mergeCell ref="A4:G4"/>
    <mergeCell ref="A18:G18"/>
    <mergeCell ref="A16:G16"/>
    <mergeCell ref="A17:G17"/>
    <mergeCell ref="A8:G8"/>
    <mergeCell ref="A9:G9"/>
    <mergeCell ref="A10:G10"/>
    <mergeCell ref="A15:G15"/>
    <mergeCell ref="B12:O12"/>
    <mergeCell ref="B11:O11"/>
    <mergeCell ref="B5:O5"/>
    <mergeCell ref="A20:G20"/>
    <mergeCell ref="A19:G19"/>
    <mergeCell ref="B23:O23"/>
    <mergeCell ref="B22:O22"/>
    <mergeCell ref="B21:O21"/>
  </mergeCells>
  <phoneticPr fontId="9"/>
  <conditionalFormatting sqref="H16:H19">
    <cfRule type="cellIs" dxfId="48" priority="2" operator="greaterThan">
      <formula>$N$3</formula>
    </cfRule>
  </conditionalFormatting>
  <conditionalFormatting sqref="H20">
    <cfRule type="expression" dxfId="47" priority="4">
      <formula>$W$15&gt;0</formula>
    </cfRule>
  </conditionalFormatting>
  <conditionalFormatting sqref="I16:I19">
    <cfRule type="cellIs" dxfId="45" priority="1" operator="greaterThan">
      <formula>$N$4</formula>
    </cfRule>
  </conditionalFormatting>
  <conditionalFormatting sqref="I20">
    <cfRule type="expression" dxfId="44" priority="3">
      <formula>$X$15&gt;0</formula>
    </cfRule>
  </conditionalFormatting>
  <conditionalFormatting sqref="M9">
    <cfRule type="expression" dxfId="43" priority="6">
      <formula>$W$9&gt;0</formula>
    </cfRule>
  </conditionalFormatting>
  <conditionalFormatting sqref="M10">
    <cfRule type="expression" dxfId="42" priority="5">
      <formula>$X$9&gt;0</formula>
    </cfRule>
  </conditionalFormatting>
  <conditionalFormatting sqref="N3">
    <cfRule type="expression" dxfId="41" priority="8">
      <formula>$W$2&gt;0</formula>
    </cfRule>
  </conditionalFormatting>
  <conditionalFormatting sqref="N4">
    <cfRule type="expression" dxfId="40" priority="7">
      <formula>$X$2&gt;0</formula>
    </cfRule>
  </conditionalFormatting>
  <dataValidations count="1">
    <dataValidation type="whole" operator="greaterThanOrEqual" allowBlank="1" showInputMessage="1" showErrorMessage="1" error="整数以外は入力できません。" sqref="H3:M3 H4:J4 H9:L10 H16:I19" xr:uid="{00000000-0002-0000-1D00-000000000000}">
      <formula1>0</formula1>
    </dataValidation>
  </dataValidations>
  <pageMargins left="0.59055118110236227" right="0.59055118110236227" top="0.39370078740157483" bottom="0.39370078740157483" header="0.51181102362204722" footer="0.27559055118110237"/>
  <pageSetup paperSize="9" orientation="landscape" r:id="rId2"/>
  <headerFooter alignWithMargins="0">
    <oddFooter>&amp;C&amp;10&amp;A&amp;R&amp;8令和６年度児童生徒の問題行動・不登校等生徒指導上の諸課題に関する調査</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0" id="{FB8D3FA8-BD25-4E88-83A2-A67BA29B9D6C}">
            <xm:f>委員会3頁!$I$10&gt;0</xm:f>
            <x14:dxf>
              <fill>
                <patternFill>
                  <bgColor rgb="FFFFFF99"/>
                </patternFill>
              </fill>
            </x14:dxf>
          </x14:cfRule>
          <xm:sqref>H16:H19 H3:M3 H9:L9</xm:sqref>
        </x14:conditionalFormatting>
        <x14:conditionalFormatting xmlns:xm="http://schemas.microsoft.com/office/excel/2006/main">
          <x14:cfRule type="expression" priority="9" id="{2F91229B-71F8-47CA-969D-814903582A52}">
            <xm:f>委員会3頁!$I$11&gt;0</xm:f>
            <x14:dxf>
              <fill>
                <patternFill>
                  <bgColor rgb="FFFFFF99"/>
                </patternFill>
              </fill>
            </x14:dxf>
          </x14:cfRule>
          <xm:sqref>I16:I19 H4:J4 H10:L10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tabColor rgb="FFFFCCFF"/>
    <pageSetUpPr fitToPage="1"/>
  </sheetPr>
  <dimension ref="A1:AP36"/>
  <sheetViews>
    <sheetView showGridLines="0" view="pageBreakPreview" zoomScale="115" zoomScaleNormal="100" zoomScaleSheetLayoutView="115" workbookViewId="0">
      <selection activeCell="H1" sqref="H1"/>
    </sheetView>
  </sheetViews>
  <sheetFormatPr defaultColWidth="9" defaultRowHeight="10.8"/>
  <cols>
    <col min="1" max="1" width="3.6640625" style="1" customWidth="1"/>
    <col min="2" max="2" width="8.6640625" style="1" customWidth="1"/>
    <col min="3" max="3" width="5.33203125" style="1" customWidth="1"/>
    <col min="4" max="4" width="2.6640625" style="1" customWidth="1"/>
    <col min="5" max="10" width="3.109375" style="1" customWidth="1"/>
    <col min="11" max="12" width="4.6640625" style="1" customWidth="1"/>
    <col min="13" max="18" width="5.6640625" style="1" customWidth="1"/>
    <col min="19" max="19" width="2.6640625" style="1" customWidth="1"/>
    <col min="20" max="20" width="8.6640625" style="1" customWidth="1"/>
    <col min="21" max="21" width="2.6640625" style="1" customWidth="1"/>
    <col min="22" max="22" width="8.6640625" style="1" customWidth="1"/>
    <col min="23" max="23" width="2.6640625" style="1" customWidth="1"/>
    <col min="24" max="24" width="8.6640625" style="1" customWidth="1"/>
    <col min="25" max="25" width="2.6640625" style="1" customWidth="1"/>
    <col min="26" max="26" width="8.6640625" style="1" customWidth="1"/>
    <col min="27" max="27" width="2.6640625" style="1" customWidth="1"/>
    <col min="28" max="28" width="8.6640625" style="1" customWidth="1"/>
    <col min="29" max="29" width="6" style="1" customWidth="1"/>
    <col min="30" max="30" width="9" style="1"/>
    <col min="31" max="32" width="2.6640625" style="1" customWidth="1"/>
    <col min="33" max="33" width="9" style="1"/>
    <col min="34" max="34" width="2.109375" style="1" customWidth="1"/>
    <col min="35" max="36" width="9" style="1"/>
    <col min="37" max="42" width="9" style="1" customWidth="1"/>
    <col min="43" max="16384" width="9" style="1"/>
  </cols>
  <sheetData>
    <row r="1" spans="1:42" ht="13.2">
      <c r="A1" s="19" t="s">
        <v>110544</v>
      </c>
      <c r="B1" s="19"/>
      <c r="C1" s="19" t="s">
        <v>110545</v>
      </c>
      <c r="D1" s="19"/>
      <c r="Y1" s="60"/>
      <c r="AA1" s="60"/>
    </row>
    <row r="2" spans="1:42" ht="6.75" customHeight="1">
      <c r="A2" s="18"/>
      <c r="B2" s="18"/>
      <c r="C2" s="19"/>
      <c r="D2" s="19"/>
      <c r="Y2" s="60"/>
      <c r="AA2" s="60"/>
    </row>
    <row r="3" spans="1:42" ht="15" customHeight="1">
      <c r="B3" s="125" t="s">
        <v>110546</v>
      </c>
      <c r="C3" s="71"/>
      <c r="D3" s="287"/>
      <c r="E3" s="287"/>
      <c r="F3" s="287"/>
      <c r="G3" s="287"/>
      <c r="H3" s="287"/>
      <c r="I3" s="287"/>
      <c r="J3" s="287"/>
      <c r="K3" s="287"/>
      <c r="L3" s="287"/>
      <c r="M3" s="287"/>
      <c r="N3" s="287"/>
      <c r="O3" s="287"/>
      <c r="P3" s="287"/>
      <c r="Q3" s="287"/>
      <c r="R3" s="287"/>
      <c r="S3" s="287"/>
      <c r="T3" s="287"/>
      <c r="U3" s="287"/>
      <c r="V3" s="287"/>
      <c r="W3" s="35"/>
      <c r="X3" s="35"/>
      <c r="Y3" s="35"/>
      <c r="Z3" s="35"/>
      <c r="AA3" s="35"/>
      <c r="AB3" s="35"/>
      <c r="AC3" s="35"/>
      <c r="AD3" s="35"/>
      <c r="AE3" s="35"/>
      <c r="AF3" s="35"/>
    </row>
    <row r="4" spans="1:42" ht="3.9" customHeight="1">
      <c r="B4" s="35"/>
      <c r="C4" s="35"/>
      <c r="D4" s="35"/>
      <c r="E4" s="35"/>
      <c r="F4" s="35"/>
      <c r="G4" s="35"/>
      <c r="H4" s="35"/>
      <c r="I4" s="35"/>
      <c r="J4" s="35"/>
      <c r="K4" s="35"/>
      <c r="L4" s="35"/>
      <c r="M4" s="35"/>
      <c r="N4" s="35"/>
      <c r="O4" s="35"/>
      <c r="P4" s="35"/>
      <c r="Q4" s="35"/>
      <c r="R4" s="35"/>
      <c r="S4" s="35"/>
      <c r="T4" s="35"/>
      <c r="U4" s="35"/>
      <c r="V4" s="35"/>
      <c r="W4" s="35"/>
      <c r="X4" s="274"/>
      <c r="Y4" s="35"/>
      <c r="Z4" s="35"/>
      <c r="AA4" s="35"/>
      <c r="AB4" s="35"/>
      <c r="AC4" s="35"/>
      <c r="AD4" s="35"/>
      <c r="AE4" s="35"/>
      <c r="AF4" s="35"/>
    </row>
    <row r="5" spans="1:42" ht="15" customHeight="1" thickBot="1">
      <c r="B5" s="2310" t="s">
        <v>110547</v>
      </c>
      <c r="C5" s="2310"/>
      <c r="D5" s="2310"/>
      <c r="E5" s="2310"/>
      <c r="F5" s="2310"/>
      <c r="G5" s="2310"/>
      <c r="H5" s="2310"/>
      <c r="I5" s="2310"/>
      <c r="J5" s="2310"/>
      <c r="K5" s="2339" t="s">
        <v>110548</v>
      </c>
      <c r="L5" s="2340"/>
      <c r="M5" s="1741" t="s">
        <v>110549</v>
      </c>
      <c r="N5" s="1741"/>
      <c r="O5" s="1741"/>
      <c r="P5" s="1741"/>
      <c r="Q5" s="1741"/>
      <c r="R5" s="1741"/>
      <c r="S5" s="1741" t="s">
        <v>110550</v>
      </c>
      <c r="T5" s="1741"/>
      <c r="U5" s="1741"/>
      <c r="V5" s="1741"/>
      <c r="W5" s="1741"/>
      <c r="X5" s="1741"/>
      <c r="Y5" s="1741"/>
      <c r="Z5" s="1741"/>
      <c r="AA5" s="1741"/>
      <c r="AB5" s="1741"/>
      <c r="AC5" s="1741"/>
      <c r="AD5" s="1741"/>
      <c r="AE5" s="35"/>
      <c r="AF5" s="35"/>
      <c r="AM5" s="1" t="s">
        <v>294</v>
      </c>
      <c r="AN5" s="1" t="s">
        <v>15</v>
      </c>
      <c r="AO5" s="1" t="s">
        <v>109930</v>
      </c>
    </row>
    <row r="6" spans="1:42" ht="30" customHeight="1" thickTop="1" thickBot="1">
      <c r="B6" s="2310"/>
      <c r="C6" s="2310"/>
      <c r="D6" s="2310"/>
      <c r="E6" s="2310"/>
      <c r="F6" s="2310"/>
      <c r="G6" s="2310"/>
      <c r="H6" s="2310"/>
      <c r="I6" s="2310"/>
      <c r="J6" s="2310"/>
      <c r="K6" s="2341" t="s">
        <v>110551</v>
      </c>
      <c r="L6" s="2342"/>
      <c r="M6" s="2337" t="s">
        <v>110552</v>
      </c>
      <c r="N6" s="2337"/>
      <c r="O6" s="2337" t="s">
        <v>110553</v>
      </c>
      <c r="P6" s="2337"/>
      <c r="Q6" s="2337" t="s">
        <v>110554</v>
      </c>
      <c r="R6" s="2337"/>
      <c r="S6" s="2336" t="s">
        <v>110555</v>
      </c>
      <c r="T6" s="2336"/>
      <c r="U6" s="2336" t="s">
        <v>110556</v>
      </c>
      <c r="V6" s="2336"/>
      <c r="W6" s="2336" t="s">
        <v>110557</v>
      </c>
      <c r="X6" s="2336"/>
      <c r="Y6" s="2336" t="s">
        <v>110558</v>
      </c>
      <c r="Z6" s="2336"/>
      <c r="AA6" s="2338" t="s">
        <v>110559</v>
      </c>
      <c r="AB6" s="2338"/>
      <c r="AC6" s="2336" t="s">
        <v>110560</v>
      </c>
      <c r="AD6" s="2336"/>
      <c r="AE6" s="35"/>
      <c r="AF6" s="35"/>
      <c r="AG6" s="406" t="str">
        <f>IF(AND(AI6="",AI7="",AI8="",AI9="",AI10="",AI11=""),"","エラー")</f>
        <v/>
      </c>
      <c r="AI6" s="49" t="str">
        <f>IF(SUM(AM7:AN9)&gt;0,AP7,"")</f>
        <v/>
      </c>
      <c r="AK6" s="1" t="s">
        <v>6233</v>
      </c>
      <c r="AM6" s="1">
        <f>IF(基本情報!T13=1,1,0)</f>
        <v>0</v>
      </c>
      <c r="AN6" s="1">
        <f>IF(基本情報!T13=2,1,0)</f>
        <v>0</v>
      </c>
      <c r="AO6" s="1">
        <f>IF(OR(基本情報!T13=3,基本情報!T13=4),1,0)</f>
        <v>0</v>
      </c>
    </row>
    <row r="7" spans="1:42" ht="15" customHeight="1" thickTop="1">
      <c r="B7" s="1695" t="s">
        <v>672</v>
      </c>
      <c r="C7" s="1698"/>
      <c r="D7" s="1698"/>
      <c r="E7" s="1698"/>
      <c r="F7" s="1698"/>
      <c r="G7" s="1698"/>
      <c r="H7" s="1698"/>
      <c r="I7" s="1698"/>
      <c r="J7" s="1699"/>
      <c r="K7" s="2315"/>
      <c r="L7" s="2315"/>
      <c r="M7" s="2313"/>
      <c r="N7" s="2314"/>
      <c r="O7" s="2313"/>
      <c r="P7" s="2314"/>
      <c r="Q7" s="2269">
        <f>SUM(M7:P7)</f>
        <v>0</v>
      </c>
      <c r="R7" s="2271"/>
      <c r="S7" s="1168" t="s">
        <v>110561</v>
      </c>
      <c r="T7" s="1167"/>
      <c r="U7" s="2313"/>
      <c r="V7" s="2314"/>
      <c r="W7" s="2313"/>
      <c r="X7" s="2314"/>
      <c r="Y7" s="2313"/>
      <c r="Z7" s="2314"/>
      <c r="AA7" s="2313"/>
      <c r="AB7" s="2314"/>
      <c r="AC7" s="2269">
        <f>SUM(T7:AB7)</f>
        <v>0</v>
      </c>
      <c r="AD7" s="2271"/>
      <c r="AE7" s="35"/>
      <c r="AF7" s="35"/>
      <c r="AI7" s="49" t="str">
        <f>IF(SUM(AM11:AN13)&gt;0,AP11,"")</f>
        <v/>
      </c>
      <c r="AK7" s="1" t="s">
        <v>110562</v>
      </c>
      <c r="AM7" s="968">
        <f>IF(AND(AM$6&gt;0,K7=""),1,0)</f>
        <v>0</v>
      </c>
      <c r="AN7" s="970">
        <f>IF(AND(AN$6&gt;0,K7=""),1,0)</f>
        <v>0</v>
      </c>
      <c r="AO7" s="975">
        <f>IF(AND(AO$6&gt;0,N23=""),1,0)</f>
        <v>0</v>
      </c>
      <c r="AP7" s="1" t="s">
        <v>110563</v>
      </c>
    </row>
    <row r="8" spans="1:42" ht="15" customHeight="1">
      <c r="B8" s="2343" t="s">
        <v>110564</v>
      </c>
      <c r="C8" s="2344"/>
      <c r="D8" s="2310" t="s">
        <v>110565</v>
      </c>
      <c r="E8" s="2312"/>
      <c r="F8" s="2312"/>
      <c r="G8" s="2312"/>
      <c r="H8" s="2312"/>
      <c r="I8" s="2312"/>
      <c r="J8" s="2312"/>
      <c r="K8" s="2315"/>
      <c r="L8" s="2315"/>
      <c r="M8" s="2313"/>
      <c r="N8" s="2314"/>
      <c r="O8" s="2313"/>
      <c r="P8" s="2314"/>
      <c r="Q8" s="2269">
        <f>SUM(M8:P8)</f>
        <v>0</v>
      </c>
      <c r="R8" s="2271"/>
      <c r="S8" s="1168" t="s">
        <v>110566</v>
      </c>
      <c r="T8" s="1167"/>
      <c r="U8" s="2313"/>
      <c r="V8" s="2314"/>
      <c r="W8" s="2313"/>
      <c r="X8" s="2314"/>
      <c r="Y8" s="2313"/>
      <c r="Z8" s="2314"/>
      <c r="AA8" s="2313"/>
      <c r="AB8" s="2314"/>
      <c r="AC8" s="2269">
        <f>SUM(T8:AB8)</f>
        <v>0</v>
      </c>
      <c r="AD8" s="2271"/>
      <c r="AE8" s="35"/>
      <c r="AF8" s="35"/>
      <c r="AI8" s="49" t="str">
        <f>IF(SUM(AM17:AN19)&gt;0,AP17,"")</f>
        <v/>
      </c>
      <c r="AM8" s="197">
        <f>IF(AND(AM$6&gt;0,K8=""),1,0)</f>
        <v>0</v>
      </c>
      <c r="AN8" s="198">
        <f>IF(AND(AN$6&gt;0,K8=""),1,0)</f>
        <v>0</v>
      </c>
      <c r="AO8" s="751"/>
    </row>
    <row r="9" spans="1:42" ht="15" customHeight="1">
      <c r="B9" s="2345"/>
      <c r="C9" s="2346"/>
      <c r="D9" s="2310" t="s">
        <v>110567</v>
      </c>
      <c r="E9" s="2312"/>
      <c r="F9" s="2312"/>
      <c r="G9" s="2312"/>
      <c r="H9" s="2312"/>
      <c r="I9" s="2312"/>
      <c r="J9" s="2312"/>
      <c r="K9" s="2315"/>
      <c r="L9" s="2315"/>
      <c r="M9" s="2318"/>
      <c r="N9" s="2319"/>
      <c r="O9" s="2318"/>
      <c r="P9" s="2319"/>
      <c r="Q9" s="2316">
        <f>SUM(M9:P9)</f>
        <v>0</v>
      </c>
      <c r="R9" s="2317"/>
      <c r="S9" s="1168" t="s">
        <v>110568</v>
      </c>
      <c r="T9" s="1167"/>
      <c r="U9" s="2313"/>
      <c r="V9" s="2314"/>
      <c r="W9" s="2313"/>
      <c r="X9" s="2314"/>
      <c r="Y9" s="2313"/>
      <c r="Z9" s="2314"/>
      <c r="AA9" s="2313"/>
      <c r="AB9" s="2314"/>
      <c r="AC9" s="2269">
        <f>SUM(T9:AB9)</f>
        <v>0</v>
      </c>
      <c r="AD9" s="2271"/>
      <c r="AE9" s="35"/>
      <c r="AF9" s="35"/>
      <c r="AI9" s="49" t="str">
        <f>IF(SUM(AM23:AN25)&gt;0,AP23,"")</f>
        <v/>
      </c>
      <c r="AM9" s="193">
        <f>IF(AND(AM$6&gt;0,K9=""),1,0)</f>
        <v>0</v>
      </c>
      <c r="AN9" s="195">
        <f>IF(AND(AN$6&gt;0,K9=""),1,0)</f>
        <v>0</v>
      </c>
      <c r="AO9" s="747"/>
    </row>
    <row r="10" spans="1:42" ht="15" customHeight="1">
      <c r="B10" s="2310" t="s">
        <v>110569</v>
      </c>
      <c r="C10" s="2310"/>
      <c r="D10" s="2310"/>
      <c r="E10" s="2310"/>
      <c r="F10" s="2310"/>
      <c r="G10" s="2310"/>
      <c r="H10" s="2310"/>
      <c r="I10" s="2310"/>
      <c r="J10" s="2310"/>
      <c r="K10" s="2311">
        <f>SUM(K7:L9)</f>
        <v>0</v>
      </c>
      <c r="L10" s="2311"/>
      <c r="M10" s="2269">
        <f>SUM(M7+M8+M9)</f>
        <v>0</v>
      </c>
      <c r="N10" s="2271"/>
      <c r="O10" s="2311">
        <f>SUM(O7+O8+O9)</f>
        <v>0</v>
      </c>
      <c r="P10" s="2311"/>
      <c r="Q10" s="2311">
        <f>SUM(Q7+Q8+Q9)</f>
        <v>0</v>
      </c>
      <c r="R10" s="2311"/>
      <c r="S10" s="1168" t="s">
        <v>110570</v>
      </c>
      <c r="T10" s="1169">
        <f>SUM(T7:T9)</f>
        <v>0</v>
      </c>
      <c r="U10" s="1168" t="s">
        <v>110475</v>
      </c>
      <c r="V10" s="1169">
        <f>SUM(U7:V9)</f>
        <v>0</v>
      </c>
      <c r="W10" s="1168" t="s">
        <v>110478</v>
      </c>
      <c r="X10" s="1169">
        <f>SUM(W7:X9)</f>
        <v>0</v>
      </c>
      <c r="Y10" s="1168" t="s">
        <v>110480</v>
      </c>
      <c r="Z10" s="1169">
        <f>SUM(Y7:Z9)</f>
        <v>0</v>
      </c>
      <c r="AA10" s="1168" t="s">
        <v>110483</v>
      </c>
      <c r="AB10" s="1169">
        <f>SUM(AA7:AB9)</f>
        <v>0</v>
      </c>
      <c r="AC10" s="2269">
        <f>SUM(AC7:AD9)</f>
        <v>0</v>
      </c>
      <c r="AD10" s="2271"/>
      <c r="AE10" s="35"/>
      <c r="AF10" s="35"/>
      <c r="AI10" s="49" t="str">
        <f>IF(SUM(AM27:AN29)&gt;0,AP27,"")</f>
        <v/>
      </c>
    </row>
    <row r="11" spans="1:42" ht="30" customHeight="1">
      <c r="B11" s="947" t="s">
        <v>109526</v>
      </c>
      <c r="C11" s="1657" t="s">
        <v>110571</v>
      </c>
      <c r="D11" s="1657"/>
      <c r="E11" s="1657"/>
      <c r="F11" s="1657"/>
      <c r="G11" s="1657"/>
      <c r="H11" s="1657"/>
      <c r="I11" s="1657"/>
      <c r="J11" s="1657"/>
      <c r="K11" s="1657"/>
      <c r="L11" s="1657"/>
      <c r="M11" s="1657"/>
      <c r="N11" s="1657"/>
      <c r="O11" s="1657"/>
      <c r="P11" s="1657"/>
      <c r="Q11" s="1657"/>
      <c r="R11" s="1657"/>
      <c r="S11" s="1657"/>
      <c r="T11" s="1657"/>
      <c r="U11" s="1657"/>
      <c r="V11" s="1657"/>
      <c r="W11" s="1657"/>
      <c r="X11" s="1657"/>
      <c r="Y11" s="1657"/>
      <c r="Z11" s="1657"/>
      <c r="AA11" s="1657"/>
      <c r="AB11" s="1657"/>
      <c r="AC11" s="1657"/>
      <c r="AD11" s="1657"/>
      <c r="AE11" s="1657"/>
      <c r="AF11" s="1657"/>
      <c r="AI11" s="49" t="str">
        <f>IF(SUM(AM15:AO15)&gt;0,AP15,"")</f>
        <v/>
      </c>
      <c r="AK11" s="1" t="s">
        <v>110572</v>
      </c>
      <c r="AM11" s="968">
        <f>IF(AND(K7&gt;0,OR(M7="",O7="")),1,0)</f>
        <v>0</v>
      </c>
      <c r="AN11" s="970"/>
      <c r="AO11" s="975">
        <f>IF(AND(N23&gt;0,OR(N24="",N25="")),1,0)</f>
        <v>0</v>
      </c>
      <c r="AP11" s="1" t="s">
        <v>110573</v>
      </c>
    </row>
    <row r="12" spans="1:42" s="2" customFormat="1" ht="30" customHeight="1">
      <c r="B12" s="456" t="s">
        <v>109529</v>
      </c>
      <c r="C12" s="1657" t="s">
        <v>110574</v>
      </c>
      <c r="D12" s="1657"/>
      <c r="E12" s="1657"/>
      <c r="F12" s="1657"/>
      <c r="G12" s="1657"/>
      <c r="H12" s="1657"/>
      <c r="I12" s="1657"/>
      <c r="J12" s="1657"/>
      <c r="K12" s="1657"/>
      <c r="L12" s="1657"/>
      <c r="M12" s="1657"/>
      <c r="N12" s="1657"/>
      <c r="O12" s="1657"/>
      <c r="P12" s="1657"/>
      <c r="Q12" s="1657"/>
      <c r="R12" s="1657"/>
      <c r="S12" s="1657"/>
      <c r="T12" s="1657"/>
      <c r="U12" s="1657"/>
      <c r="V12" s="1657"/>
      <c r="W12" s="1657"/>
      <c r="X12" s="1657"/>
      <c r="Y12" s="1657"/>
      <c r="Z12" s="1657"/>
      <c r="AA12" s="1657"/>
      <c r="AB12" s="1657"/>
      <c r="AC12" s="1657"/>
      <c r="AD12" s="1657"/>
      <c r="AE12" s="1657"/>
      <c r="AF12" s="1657"/>
      <c r="AK12" s="1"/>
      <c r="AL12" s="1"/>
      <c r="AM12" s="197">
        <f>IF(AND(K8&gt;0,OR(M8="",O8="")),1,0)</f>
        <v>0</v>
      </c>
      <c r="AN12" s="199"/>
      <c r="AO12" s="201"/>
    </row>
    <row r="13" spans="1:42" s="2" customFormat="1" ht="15" customHeight="1">
      <c r="B13" s="456" t="s">
        <v>109534</v>
      </c>
      <c r="C13" s="1657" t="s">
        <v>110575</v>
      </c>
      <c r="D13" s="1657"/>
      <c r="E13" s="1657"/>
      <c r="F13" s="1657"/>
      <c r="G13" s="1657"/>
      <c r="H13" s="1657"/>
      <c r="I13" s="1657"/>
      <c r="J13" s="1657"/>
      <c r="K13" s="1657"/>
      <c r="L13" s="1657"/>
      <c r="M13" s="1657"/>
      <c r="N13" s="1657"/>
      <c r="O13" s="1657"/>
      <c r="P13" s="1657"/>
      <c r="Q13" s="1657"/>
      <c r="R13" s="1657"/>
      <c r="S13" s="1657"/>
      <c r="T13" s="1657"/>
      <c r="U13" s="1657"/>
      <c r="V13" s="1657"/>
      <c r="W13" s="1657"/>
      <c r="X13" s="1657"/>
      <c r="Y13" s="1657"/>
      <c r="Z13" s="1657"/>
      <c r="AA13" s="1657"/>
      <c r="AB13" s="1657"/>
      <c r="AC13" s="1657"/>
      <c r="AD13" s="1657"/>
      <c r="AE13" s="1657"/>
      <c r="AF13" s="1657"/>
      <c r="AM13" s="193">
        <f>IF(AND(K9&gt;0,OR(M9="",O9="")),1,0)</f>
        <v>0</v>
      </c>
      <c r="AN13" s="200"/>
      <c r="AO13" s="202"/>
    </row>
    <row r="14" spans="1:42" s="2" customFormat="1" ht="15" customHeight="1">
      <c r="B14" s="456" t="s">
        <v>109537</v>
      </c>
      <c r="C14" s="1657" t="s">
        <v>110576</v>
      </c>
      <c r="D14" s="1657"/>
      <c r="E14" s="1657"/>
      <c r="F14" s="1657"/>
      <c r="G14" s="1657"/>
      <c r="H14" s="1657"/>
      <c r="I14" s="1657"/>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F14" s="1657"/>
      <c r="AM14" s="1"/>
    </row>
    <row r="15" spans="1:42" s="2" customFormat="1" ht="15" customHeight="1">
      <c r="B15" s="456" t="s">
        <v>109596</v>
      </c>
      <c r="C15" s="1657" t="s">
        <v>110577</v>
      </c>
      <c r="D15" s="1657"/>
      <c r="E15" s="1657"/>
      <c r="F15" s="1657"/>
      <c r="G15" s="1657"/>
      <c r="H15" s="1657"/>
      <c r="I15" s="1657"/>
      <c r="J15" s="1657"/>
      <c r="K15" s="1657"/>
      <c r="L15" s="1657"/>
      <c r="M15" s="1657"/>
      <c r="N15" s="1657"/>
      <c r="O15" s="1657"/>
      <c r="P15" s="1657"/>
      <c r="Q15" s="1657"/>
      <c r="R15" s="1657"/>
      <c r="S15" s="1657"/>
      <c r="T15" s="1657"/>
      <c r="U15" s="1657"/>
      <c r="V15" s="1657"/>
      <c r="W15" s="1657"/>
      <c r="X15" s="1657"/>
      <c r="Y15" s="1657"/>
      <c r="Z15" s="1657"/>
      <c r="AA15" s="1657"/>
      <c r="AB15" s="1657"/>
      <c r="AC15" s="1657"/>
      <c r="AD15" s="1657"/>
      <c r="AE15" s="1657"/>
      <c r="AF15" s="1657"/>
      <c r="AK15" s="2" t="s">
        <v>109936</v>
      </c>
      <c r="AM15" s="949">
        <f>IF(AND(基本情報!$T$13&gt;=3,MAX(K7:AB9)&gt;0),1,0)</f>
        <v>0</v>
      </c>
      <c r="AN15" s="971"/>
      <c r="AO15" s="972"/>
      <c r="AP15" s="1" t="s">
        <v>110578</v>
      </c>
    </row>
    <row r="16" spans="1:42" s="2" customFormat="1" ht="30" customHeight="1">
      <c r="B16" s="456" t="s">
        <v>109598</v>
      </c>
      <c r="C16" s="1657" t="s">
        <v>110579</v>
      </c>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row>
    <row r="17" spans="2:42" s="2" customFormat="1" ht="34.799999999999997" customHeight="1">
      <c r="B17" s="456" t="s">
        <v>109600</v>
      </c>
      <c r="C17" s="1657" t="s">
        <v>110580</v>
      </c>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7"/>
      <c r="Z17" s="1657"/>
      <c r="AA17" s="1657"/>
      <c r="AB17" s="1657"/>
      <c r="AC17" s="1657"/>
      <c r="AD17" s="1657"/>
      <c r="AE17" s="1657"/>
      <c r="AF17" s="1657"/>
      <c r="AK17" s="1" t="s">
        <v>110581</v>
      </c>
      <c r="AL17" s="1"/>
      <c r="AM17" s="968">
        <f>IF(AND(K7&gt;0,OR(T7="",U7="",W7="",Y7="",AA7="")),1,0)</f>
        <v>0</v>
      </c>
      <c r="AN17" s="970"/>
      <c r="AO17" s="975">
        <f>IF(AND(N23&gt;0,OR(N27="",N28="",N29="",N30="",N31="")),1,0)</f>
        <v>0</v>
      </c>
      <c r="AP17" s="1" t="s">
        <v>110582</v>
      </c>
    </row>
    <row r="18" spans="2:42" s="2" customFormat="1" ht="15" customHeight="1">
      <c r="B18" s="456" t="s">
        <v>109602</v>
      </c>
      <c r="C18" s="1657" t="s">
        <v>110583</v>
      </c>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657"/>
      <c r="AE18" s="1657"/>
      <c r="AF18" s="1657"/>
      <c r="AK18" s="1"/>
      <c r="AL18" s="1"/>
      <c r="AM18" s="197">
        <f>IF(AND(K8&gt;0,OR(T8="",U8="",W8="",Y8="",AA8="")),1,0)</f>
        <v>0</v>
      </c>
      <c r="AN18" s="199"/>
      <c r="AO18" s="201"/>
    </row>
    <row r="19" spans="2:42" s="2" customFormat="1" ht="30" customHeight="1">
      <c r="B19" s="456" t="s">
        <v>109903</v>
      </c>
      <c r="C19" s="1657" t="s">
        <v>110584</v>
      </c>
      <c r="D19" s="1657"/>
      <c r="E19" s="1657"/>
      <c r="F19" s="1657"/>
      <c r="G19" s="1657"/>
      <c r="H19" s="1657"/>
      <c r="I19" s="1657"/>
      <c r="J19" s="1657"/>
      <c r="K19" s="1657"/>
      <c r="L19" s="1657"/>
      <c r="M19" s="1657"/>
      <c r="N19" s="1657"/>
      <c r="O19" s="1657"/>
      <c r="P19" s="1657"/>
      <c r="Q19" s="1657"/>
      <c r="R19" s="1657"/>
      <c r="S19" s="1657"/>
      <c r="T19" s="1657"/>
      <c r="U19" s="1657"/>
      <c r="V19" s="1657"/>
      <c r="W19" s="1657"/>
      <c r="X19" s="1657"/>
      <c r="Y19" s="1657"/>
      <c r="Z19" s="1657"/>
      <c r="AA19" s="1657"/>
      <c r="AB19" s="1657"/>
      <c r="AC19" s="1657"/>
      <c r="AD19" s="1657"/>
      <c r="AE19" s="1657"/>
      <c r="AF19" s="1657"/>
      <c r="AM19" s="193">
        <f>IF(AND(K9&gt;0,OR(T9="",U9="",W9="",Y9="",AA9="")),1,0)</f>
        <v>0</v>
      </c>
      <c r="AN19" s="200"/>
      <c r="AO19" s="202"/>
    </row>
    <row r="20" spans="2:42">
      <c r="AK20" s="2"/>
      <c r="AL20" s="2"/>
      <c r="AM20" s="2"/>
      <c r="AN20" s="2"/>
      <c r="AO20" s="2"/>
      <c r="AP20" s="2"/>
    </row>
    <row r="21" spans="2:42" ht="15" customHeight="1">
      <c r="B21" s="125" t="s">
        <v>110585</v>
      </c>
      <c r="C21" s="71"/>
      <c r="D21" s="71"/>
      <c r="E21" s="71"/>
      <c r="F21" s="71"/>
      <c r="G21" s="71"/>
      <c r="H21" s="71"/>
      <c r="I21" s="71"/>
      <c r="J21" s="71"/>
      <c r="K21" s="71"/>
      <c r="L21" s="71"/>
      <c r="M21" s="71"/>
      <c r="N21" s="71"/>
      <c r="O21" s="71"/>
      <c r="P21" s="71"/>
      <c r="Q21" s="71"/>
      <c r="R21" s="71"/>
      <c r="S21" s="35"/>
      <c r="T21" s="35"/>
      <c r="U21" s="35"/>
      <c r="V21" s="35"/>
      <c r="W21" s="35"/>
      <c r="X21" s="35"/>
      <c r="Y21" s="35"/>
      <c r="Z21" s="35"/>
      <c r="AA21" s="35"/>
      <c r="AB21" s="35"/>
      <c r="AC21" s="35"/>
      <c r="AD21" s="35"/>
      <c r="AE21" s="35"/>
      <c r="AF21" s="35"/>
    </row>
    <row r="22" spans="2:42" ht="6" customHeight="1" thickBot="1">
      <c r="B22" s="71"/>
      <c r="C22" s="71"/>
      <c r="D22" s="71"/>
      <c r="E22" s="71"/>
      <c r="F22" s="71"/>
      <c r="G22" s="71"/>
      <c r="H22" s="71"/>
      <c r="I22" s="71"/>
      <c r="J22" s="71"/>
      <c r="K22" s="71"/>
      <c r="L22" s="71"/>
      <c r="M22" s="71"/>
      <c r="N22" s="71"/>
      <c r="O22" s="71"/>
      <c r="P22" s="71"/>
      <c r="Q22" s="71"/>
      <c r="R22" s="71"/>
      <c r="S22" s="35"/>
      <c r="T22" s="35"/>
      <c r="U22" s="35"/>
      <c r="V22" s="35"/>
      <c r="W22" s="35"/>
      <c r="X22" s="35"/>
      <c r="Y22" s="35"/>
      <c r="Z22" s="35"/>
      <c r="AA22" s="35"/>
      <c r="AB22" s="35"/>
      <c r="AC22" s="35"/>
      <c r="AD22" s="35"/>
      <c r="AE22" s="35"/>
      <c r="AF22" s="35"/>
    </row>
    <row r="23" spans="2:42" ht="15.9" customHeight="1" thickTop="1" thickBot="1">
      <c r="B23" s="1741" t="s">
        <v>110586</v>
      </c>
      <c r="C23" s="1741"/>
      <c r="D23" s="1741"/>
      <c r="E23" s="1741"/>
      <c r="F23" s="1741"/>
      <c r="G23" s="1741"/>
      <c r="H23" s="1741"/>
      <c r="I23" s="1741"/>
      <c r="J23" s="1741"/>
      <c r="K23" s="1741"/>
      <c r="L23" s="1741"/>
      <c r="M23" s="1741"/>
      <c r="N23" s="2348"/>
      <c r="O23" s="2349"/>
      <c r="P23" s="2349"/>
      <c r="Q23" s="2350"/>
      <c r="R23" s="35"/>
      <c r="S23" s="35"/>
      <c r="T23" s="35"/>
      <c r="U23" s="35"/>
      <c r="V23" s="35"/>
      <c r="W23" s="35"/>
      <c r="X23" s="35"/>
      <c r="Y23" s="35"/>
      <c r="Z23" s="35"/>
      <c r="AA23" s="35"/>
      <c r="AB23" s="35"/>
      <c r="AC23" s="35"/>
      <c r="AD23" s="35"/>
      <c r="AE23" s="35"/>
      <c r="AF23" s="35"/>
      <c r="AG23" s="406" t="str">
        <f>IF(AND(AI23="",AI24="",AI25="",AI26="",AI27="",AI28=""),"","エラー")</f>
        <v/>
      </c>
      <c r="AI23" s="49" t="str">
        <f>IF(AO7&gt;0,AP7,"")</f>
        <v/>
      </c>
      <c r="AK23" s="1" t="s">
        <v>110587</v>
      </c>
      <c r="AL23" s="2"/>
      <c r="AM23" s="1170">
        <f>IF(AND(K7=0,Q7&gt;0),1,0)</f>
        <v>0</v>
      </c>
      <c r="AN23" s="1171"/>
      <c r="AO23" s="1172">
        <f>IF(AND(N23=0,N26&gt;0),1,0)</f>
        <v>0</v>
      </c>
      <c r="AP23" s="1" t="s">
        <v>110588</v>
      </c>
    </row>
    <row r="24" spans="2:42" ht="15.9" customHeight="1" thickTop="1">
      <c r="B24" s="1741" t="s">
        <v>110589</v>
      </c>
      <c r="C24" s="1741"/>
      <c r="D24" s="1741"/>
      <c r="E24" s="1741"/>
      <c r="F24" s="1741"/>
      <c r="G24" s="1741"/>
      <c r="H24" s="1741"/>
      <c r="I24" s="1985" t="s">
        <v>110176</v>
      </c>
      <c r="J24" s="1985"/>
      <c r="K24" s="1985"/>
      <c r="L24" s="1985"/>
      <c r="M24" s="1985"/>
      <c r="N24" s="2330"/>
      <c r="O24" s="2331"/>
      <c r="P24" s="2331"/>
      <c r="Q24" s="2332"/>
      <c r="R24" s="35"/>
      <c r="S24" s="35"/>
      <c r="T24" s="35"/>
      <c r="U24" s="35"/>
      <c r="V24" s="35"/>
      <c r="W24" s="35"/>
      <c r="X24" s="35"/>
      <c r="Y24" s="35"/>
      <c r="Z24" s="35"/>
      <c r="AA24" s="35"/>
      <c r="AB24" s="35"/>
      <c r="AC24" s="35"/>
      <c r="AD24" s="35"/>
      <c r="AE24" s="35"/>
      <c r="AF24" s="35"/>
      <c r="AI24" s="49" t="str">
        <f>IF(SUM(AO11:AO13)&gt;0,AP11,"")</f>
        <v/>
      </c>
      <c r="AK24" s="2"/>
      <c r="AL24" s="2"/>
      <c r="AM24" s="203">
        <f>IF(AND(K8=0,Q8&gt;0),1,0)</f>
        <v>0</v>
      </c>
      <c r="AN24" s="199"/>
      <c r="AO24" s="201"/>
      <c r="AP24" s="2"/>
    </row>
    <row r="25" spans="2:42" ht="15.9" customHeight="1">
      <c r="B25" s="1741"/>
      <c r="C25" s="1741"/>
      <c r="D25" s="1741"/>
      <c r="E25" s="1741"/>
      <c r="F25" s="1741"/>
      <c r="G25" s="1741"/>
      <c r="H25" s="1741"/>
      <c r="I25" s="2320" t="s">
        <v>110590</v>
      </c>
      <c r="J25" s="2320"/>
      <c r="K25" s="2320"/>
      <c r="L25" s="2320"/>
      <c r="M25" s="2320"/>
      <c r="N25" s="2333"/>
      <c r="O25" s="2334"/>
      <c r="P25" s="2334"/>
      <c r="Q25" s="2335"/>
      <c r="R25" s="35"/>
      <c r="S25" s="35"/>
      <c r="T25" s="35"/>
      <c r="U25" s="35"/>
      <c r="V25" s="35"/>
      <c r="W25" s="35"/>
      <c r="X25" s="35"/>
      <c r="Y25" s="35"/>
      <c r="Z25" s="35"/>
      <c r="AA25" s="35"/>
      <c r="AB25" s="35"/>
      <c r="AC25" s="35"/>
      <c r="AD25" s="35"/>
      <c r="AE25" s="35"/>
      <c r="AF25" s="35"/>
      <c r="AI25" s="49" t="str">
        <f>IF(SUM(AO17:AO19)&gt;0,AP17,"")</f>
        <v/>
      </c>
      <c r="AK25" s="2"/>
      <c r="AL25" s="2"/>
      <c r="AM25" s="204">
        <f>IF(AND(K9=0,Q9&gt;0),1,0)</f>
        <v>0</v>
      </c>
      <c r="AN25" s="200"/>
      <c r="AO25" s="202"/>
      <c r="AP25" s="2"/>
    </row>
    <row r="26" spans="2:42" ht="15.9" customHeight="1">
      <c r="B26" s="1741"/>
      <c r="C26" s="1741"/>
      <c r="D26" s="1741"/>
      <c r="E26" s="1741"/>
      <c r="F26" s="1741"/>
      <c r="G26" s="1741"/>
      <c r="H26" s="1741"/>
      <c r="I26" s="1741" t="s">
        <v>149</v>
      </c>
      <c r="J26" s="1741"/>
      <c r="K26" s="1741"/>
      <c r="L26" s="1741"/>
      <c r="M26" s="1741"/>
      <c r="N26" s="2324">
        <f>SUM(N24:Q25)</f>
        <v>0</v>
      </c>
      <c r="O26" s="2325"/>
      <c r="P26" s="2325"/>
      <c r="Q26" s="2326"/>
      <c r="R26" s="35"/>
      <c r="S26" s="35"/>
      <c r="T26" s="35"/>
      <c r="U26" s="35"/>
      <c r="V26" s="35"/>
      <c r="W26" s="35"/>
      <c r="X26" s="35"/>
      <c r="Y26" s="35"/>
      <c r="Z26" s="35"/>
      <c r="AA26" s="35"/>
      <c r="AB26" s="35"/>
      <c r="AC26" s="35"/>
      <c r="AD26" s="35"/>
      <c r="AE26" s="35"/>
      <c r="AF26" s="35"/>
      <c r="AI26" s="49" t="str">
        <f>IF(SUM(AO23:AO25)&gt;0,AP23,"")</f>
        <v/>
      </c>
    </row>
    <row r="27" spans="2:42" ht="15.9" customHeight="1">
      <c r="B27" s="1741" t="s">
        <v>110591</v>
      </c>
      <c r="C27" s="1741"/>
      <c r="D27" s="1741"/>
      <c r="E27" s="1741"/>
      <c r="F27" s="1741"/>
      <c r="G27" s="1741"/>
      <c r="H27" s="1741"/>
      <c r="I27" s="1985" t="s">
        <v>110592</v>
      </c>
      <c r="J27" s="1985"/>
      <c r="K27" s="1985"/>
      <c r="L27" s="1985"/>
      <c r="M27" s="1985"/>
      <c r="N27" s="2330"/>
      <c r="O27" s="2331"/>
      <c r="P27" s="2331"/>
      <c r="Q27" s="2332"/>
      <c r="R27" s="35"/>
      <c r="S27" s="35"/>
      <c r="T27" s="35"/>
      <c r="U27" s="35"/>
      <c r="V27" s="35"/>
      <c r="W27" s="35"/>
      <c r="X27" s="35"/>
      <c r="Y27" s="35"/>
      <c r="Z27" s="35"/>
      <c r="AA27" s="35"/>
      <c r="AB27" s="35"/>
      <c r="AC27" s="35"/>
      <c r="AD27" s="35"/>
      <c r="AE27" s="35"/>
      <c r="AF27" s="35"/>
      <c r="AI27" s="49" t="str">
        <f>IF(SUM(AO27:AO29)&gt;0,AP27,"")</f>
        <v/>
      </c>
      <c r="AK27" s="1" t="s">
        <v>110593</v>
      </c>
      <c r="AL27" s="2"/>
      <c r="AM27" s="1170">
        <f>IF(AND(K7=0,AC7&gt;0),1,0)</f>
        <v>0</v>
      </c>
      <c r="AN27" s="1171"/>
      <c r="AO27" s="1172">
        <f>IF(AND(N23=0,N32&gt;0),1,0)</f>
        <v>0</v>
      </c>
      <c r="AP27" s="1" t="s">
        <v>110594</v>
      </c>
    </row>
    <row r="28" spans="2:42" ht="15.9" customHeight="1">
      <c r="B28" s="1741"/>
      <c r="C28" s="1741"/>
      <c r="D28" s="1741"/>
      <c r="E28" s="1741"/>
      <c r="F28" s="1741"/>
      <c r="G28" s="1741"/>
      <c r="H28" s="1741"/>
      <c r="I28" s="2347" t="s">
        <v>110595</v>
      </c>
      <c r="J28" s="2347"/>
      <c r="K28" s="2347"/>
      <c r="L28" s="2347"/>
      <c r="M28" s="2347"/>
      <c r="N28" s="2327"/>
      <c r="O28" s="2328"/>
      <c r="P28" s="2328"/>
      <c r="Q28" s="2329"/>
      <c r="R28" s="35"/>
      <c r="S28" s="35"/>
      <c r="T28" s="35"/>
      <c r="U28" s="35"/>
      <c r="V28" s="35"/>
      <c r="W28" s="35"/>
      <c r="X28" s="35"/>
      <c r="Y28" s="35"/>
      <c r="Z28" s="35"/>
      <c r="AA28" s="35"/>
      <c r="AB28" s="35"/>
      <c r="AC28" s="35"/>
      <c r="AD28" s="35"/>
      <c r="AE28" s="35"/>
      <c r="AF28" s="35"/>
      <c r="AI28" s="49" t="str">
        <f>IF(SUM(AM31:AO31)&gt;0,AP31,"")</f>
        <v/>
      </c>
      <c r="AK28" s="2"/>
      <c r="AL28" s="2"/>
      <c r="AM28" s="203">
        <f>IF(AND(K8=0,AC8&gt;0),1,0)</f>
        <v>0</v>
      </c>
      <c r="AN28" s="199"/>
      <c r="AO28" s="201"/>
      <c r="AP28" s="2"/>
    </row>
    <row r="29" spans="2:42" ht="15.9" customHeight="1">
      <c r="B29" s="1741"/>
      <c r="C29" s="1741"/>
      <c r="D29" s="1741"/>
      <c r="E29" s="1741"/>
      <c r="F29" s="1741"/>
      <c r="G29" s="1741"/>
      <c r="H29" s="1741"/>
      <c r="I29" s="2347" t="s">
        <v>110596</v>
      </c>
      <c r="J29" s="2347"/>
      <c r="K29" s="2347"/>
      <c r="L29" s="2347"/>
      <c r="M29" s="2347"/>
      <c r="N29" s="2327"/>
      <c r="O29" s="2328"/>
      <c r="P29" s="2328"/>
      <c r="Q29" s="2329"/>
      <c r="R29" s="35"/>
      <c r="S29" s="35"/>
      <c r="T29" s="35"/>
      <c r="U29" s="35"/>
      <c r="V29" s="35"/>
      <c r="W29" s="35"/>
      <c r="X29" s="35"/>
      <c r="Y29" s="35"/>
      <c r="Z29" s="35"/>
      <c r="AA29" s="35"/>
      <c r="AB29" s="35"/>
      <c r="AC29" s="35"/>
      <c r="AD29" s="35"/>
      <c r="AE29" s="35"/>
      <c r="AF29" s="35"/>
      <c r="AK29" s="2"/>
      <c r="AL29" s="2"/>
      <c r="AM29" s="204">
        <f>IF(AND(K9=0,AC9&gt;0),1,0)</f>
        <v>0</v>
      </c>
      <c r="AN29" s="200"/>
      <c r="AO29" s="202"/>
      <c r="AP29" s="2"/>
    </row>
    <row r="30" spans="2:42" ht="15.9" customHeight="1">
      <c r="B30" s="1741"/>
      <c r="C30" s="1741"/>
      <c r="D30" s="1741"/>
      <c r="E30" s="1741"/>
      <c r="F30" s="1741"/>
      <c r="G30" s="1741"/>
      <c r="H30" s="1741"/>
      <c r="I30" s="2011" t="s">
        <v>110597</v>
      </c>
      <c r="J30" s="2011"/>
      <c r="K30" s="2011"/>
      <c r="L30" s="2011"/>
      <c r="M30" s="2011"/>
      <c r="N30" s="2327"/>
      <c r="O30" s="2328"/>
      <c r="P30" s="2328"/>
      <c r="Q30" s="2329"/>
      <c r="R30" s="35"/>
      <c r="S30" s="35"/>
      <c r="T30" s="35"/>
      <c r="U30" s="35"/>
      <c r="V30" s="35"/>
      <c r="W30" s="35"/>
      <c r="X30" s="35"/>
      <c r="Y30" s="35"/>
      <c r="Z30" s="35"/>
      <c r="AA30" s="35"/>
      <c r="AB30" s="35"/>
      <c r="AC30" s="35"/>
      <c r="AD30" s="35"/>
      <c r="AE30" s="35"/>
      <c r="AF30" s="35"/>
    </row>
    <row r="31" spans="2:42" ht="15.9" customHeight="1">
      <c r="B31" s="1741"/>
      <c r="C31" s="1741"/>
      <c r="D31" s="1741"/>
      <c r="E31" s="1741"/>
      <c r="F31" s="1741"/>
      <c r="G31" s="1741"/>
      <c r="H31" s="1741"/>
      <c r="I31" s="2320" t="s">
        <v>110598</v>
      </c>
      <c r="J31" s="2320"/>
      <c r="K31" s="2320"/>
      <c r="L31" s="2320"/>
      <c r="M31" s="2320"/>
      <c r="N31" s="2321"/>
      <c r="O31" s="2322"/>
      <c r="P31" s="2322"/>
      <c r="Q31" s="2323"/>
      <c r="R31" s="35"/>
      <c r="S31" s="35"/>
      <c r="T31" s="35"/>
      <c r="U31" s="35"/>
      <c r="V31" s="35"/>
      <c r="W31" s="35"/>
      <c r="X31" s="35"/>
      <c r="Y31" s="35"/>
      <c r="Z31" s="35"/>
      <c r="AA31" s="35"/>
      <c r="AB31" s="35"/>
      <c r="AC31" s="35"/>
      <c r="AD31" s="35"/>
      <c r="AE31" s="35"/>
      <c r="AF31" s="35"/>
      <c r="AK31" s="2" t="s">
        <v>109936</v>
      </c>
      <c r="AL31" s="2"/>
      <c r="AM31" s="949">
        <f>IF(AND(基本情報!$T$13&lt;3,MAX(N23:Q31)&gt;0),1,0)</f>
        <v>0</v>
      </c>
      <c r="AN31" s="971"/>
      <c r="AO31" s="972"/>
      <c r="AP31" s="1" t="s">
        <v>110599</v>
      </c>
    </row>
    <row r="32" spans="2:42" ht="15.9" customHeight="1">
      <c r="B32" s="1741"/>
      <c r="C32" s="1741"/>
      <c r="D32" s="1741"/>
      <c r="E32" s="1741"/>
      <c r="F32" s="1741"/>
      <c r="G32" s="1741"/>
      <c r="H32" s="1741"/>
      <c r="I32" s="1741" t="s">
        <v>149</v>
      </c>
      <c r="J32" s="1741"/>
      <c r="K32" s="1741"/>
      <c r="L32" s="1741"/>
      <c r="M32" s="1741"/>
      <c r="N32" s="2324">
        <f>SUM(N27:Q31)</f>
        <v>0</v>
      </c>
      <c r="O32" s="2325"/>
      <c r="P32" s="2325"/>
      <c r="Q32" s="2326"/>
      <c r="R32" s="35"/>
      <c r="S32" s="35"/>
      <c r="T32" s="35"/>
      <c r="U32" s="35"/>
      <c r="V32" s="35"/>
      <c r="W32" s="35"/>
      <c r="X32" s="35"/>
      <c r="Y32" s="35"/>
      <c r="Z32" s="35"/>
      <c r="AA32" s="35"/>
      <c r="AB32" s="35"/>
      <c r="AC32" s="35"/>
      <c r="AD32" s="35"/>
      <c r="AE32" s="35"/>
      <c r="AF32" s="35"/>
    </row>
    <row r="33" spans="2:33" ht="15" customHeight="1">
      <c r="B33" s="947" t="s">
        <v>109526</v>
      </c>
      <c r="C33" s="1656" t="s">
        <v>110600</v>
      </c>
      <c r="D33" s="1656"/>
      <c r="E33" s="1656"/>
      <c r="F33" s="1656"/>
      <c r="G33" s="1656"/>
      <c r="H33" s="1656"/>
      <c r="I33" s="1656"/>
      <c r="J33" s="1656"/>
      <c r="K33" s="1656"/>
      <c r="L33" s="1656"/>
      <c r="M33" s="1656"/>
      <c r="N33" s="1656"/>
      <c r="O33" s="1656"/>
      <c r="P33" s="1656"/>
      <c r="Q33" s="1656"/>
      <c r="R33" s="1656"/>
      <c r="S33" s="1656"/>
      <c r="T33" s="1656"/>
      <c r="U33" s="1656"/>
      <c r="V33" s="1656"/>
      <c r="W33" s="1656"/>
      <c r="X33" s="1656"/>
      <c r="Y33" s="1656"/>
      <c r="Z33" s="1656"/>
      <c r="AA33" s="1656"/>
      <c r="AB33" s="1656"/>
      <c r="AC33" s="1656"/>
      <c r="AD33" s="1656"/>
      <c r="AE33" s="1656"/>
      <c r="AF33" s="1656"/>
      <c r="AG33" s="709"/>
    </row>
    <row r="34" spans="2:33" ht="15" customHeight="1">
      <c r="B34" s="456" t="s">
        <v>109529</v>
      </c>
      <c r="C34" s="1656" t="s">
        <v>110601</v>
      </c>
      <c r="D34" s="1656"/>
      <c r="E34" s="1656"/>
      <c r="F34" s="1656"/>
      <c r="G34" s="1656"/>
      <c r="H34" s="1656"/>
      <c r="I34" s="1656"/>
      <c r="J34" s="1656"/>
      <c r="K34" s="1656"/>
      <c r="L34" s="1656"/>
      <c r="M34" s="1656"/>
      <c r="N34" s="1656"/>
      <c r="O34" s="1656"/>
      <c r="P34" s="1656"/>
      <c r="Q34" s="1656"/>
      <c r="R34" s="1656"/>
      <c r="S34" s="1656"/>
      <c r="T34" s="1656"/>
      <c r="U34" s="1656"/>
      <c r="V34" s="1656"/>
      <c r="W34" s="1656"/>
      <c r="X34" s="1656"/>
      <c r="Y34" s="1656"/>
      <c r="Z34" s="1656"/>
      <c r="AA34" s="1656"/>
      <c r="AB34" s="1656"/>
      <c r="AC34" s="1656"/>
      <c r="AD34" s="1656"/>
      <c r="AE34" s="1656"/>
      <c r="AF34" s="1656"/>
      <c r="AG34" s="709"/>
    </row>
    <row r="35" spans="2:33" ht="37.200000000000003" customHeight="1">
      <c r="B35" s="456" t="s">
        <v>109534</v>
      </c>
      <c r="C35" s="1657" t="s">
        <v>110602</v>
      </c>
      <c r="D35" s="1657"/>
      <c r="E35" s="1657"/>
      <c r="F35" s="1657"/>
      <c r="G35" s="1657"/>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709"/>
    </row>
    <row r="36" spans="2:33" ht="30" customHeight="1">
      <c r="B36" s="456" t="s">
        <v>109537</v>
      </c>
      <c r="C36" s="1657" t="s">
        <v>110603</v>
      </c>
      <c r="D36" s="1657"/>
      <c r="E36" s="1657"/>
      <c r="F36" s="1657"/>
      <c r="G36" s="1657"/>
      <c r="H36" s="1657"/>
      <c r="I36" s="1657"/>
      <c r="J36" s="1657"/>
      <c r="K36" s="1657"/>
      <c r="L36" s="1657"/>
      <c r="M36" s="1657"/>
      <c r="N36" s="1657"/>
      <c r="O36" s="1657"/>
      <c r="P36" s="1657"/>
      <c r="Q36" s="1657"/>
      <c r="R36" s="1657"/>
      <c r="S36" s="1657"/>
      <c r="T36" s="1657"/>
      <c r="U36" s="1657"/>
      <c r="V36" s="1657"/>
      <c r="W36" s="1657"/>
      <c r="X36" s="1657"/>
      <c r="Y36" s="1657"/>
      <c r="Z36" s="1657"/>
      <c r="AA36" s="1657"/>
      <c r="AB36" s="1657"/>
      <c r="AC36" s="1657"/>
      <c r="AD36" s="1657"/>
      <c r="AE36" s="1657"/>
      <c r="AF36" s="1657"/>
      <c r="AG36" s="709"/>
    </row>
  </sheetData>
  <sheetProtection selectLockedCells="1"/>
  <customSheetViews>
    <customSheetView guid="{317D12FD-EB4D-4851-ACC8-84D64913B1ED}" showPageBreaks="1" printArea="1">
      <selection activeCell="C5" sqref="C5"/>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86">
    <mergeCell ref="C16:AF16"/>
    <mergeCell ref="C17:AF17"/>
    <mergeCell ref="C18:AF18"/>
    <mergeCell ref="C19:AF19"/>
    <mergeCell ref="C36:AF36"/>
    <mergeCell ref="C35:AF35"/>
    <mergeCell ref="C34:AF34"/>
    <mergeCell ref="C33:AF33"/>
    <mergeCell ref="N27:Q27"/>
    <mergeCell ref="I28:M28"/>
    <mergeCell ref="N28:Q28"/>
    <mergeCell ref="I29:M29"/>
    <mergeCell ref="N29:Q29"/>
    <mergeCell ref="N23:Q23"/>
    <mergeCell ref="B24:H26"/>
    <mergeCell ref="I24:M24"/>
    <mergeCell ref="C11:AF11"/>
    <mergeCell ref="C12:AF12"/>
    <mergeCell ref="C13:AF13"/>
    <mergeCell ref="C14:AF14"/>
    <mergeCell ref="C15:AF15"/>
    <mergeCell ref="K5:L5"/>
    <mergeCell ref="B5:J6"/>
    <mergeCell ref="K6:L6"/>
    <mergeCell ref="Y6:Z6"/>
    <mergeCell ref="Y9:Z9"/>
    <mergeCell ref="O9:P9"/>
    <mergeCell ref="W9:X9"/>
    <mergeCell ref="W8:X8"/>
    <mergeCell ref="Q8:R8"/>
    <mergeCell ref="M8:N8"/>
    <mergeCell ref="O8:P8"/>
    <mergeCell ref="U9:V9"/>
    <mergeCell ref="U8:V8"/>
    <mergeCell ref="B8:C9"/>
    <mergeCell ref="D8:J8"/>
    <mergeCell ref="K8:L8"/>
    <mergeCell ref="AC6:AD6"/>
    <mergeCell ref="S5:AD5"/>
    <mergeCell ref="M5:R5"/>
    <mergeCell ref="U6:V6"/>
    <mergeCell ref="W6:X6"/>
    <mergeCell ref="M6:N6"/>
    <mergeCell ref="Q6:R6"/>
    <mergeCell ref="S6:T6"/>
    <mergeCell ref="O6:P6"/>
    <mergeCell ref="AA6:AB6"/>
    <mergeCell ref="B23:M23"/>
    <mergeCell ref="I31:M31"/>
    <mergeCell ref="N31:Q31"/>
    <mergeCell ref="I32:M32"/>
    <mergeCell ref="N32:Q32"/>
    <mergeCell ref="B27:H32"/>
    <mergeCell ref="I27:M27"/>
    <mergeCell ref="I30:M30"/>
    <mergeCell ref="N30:Q30"/>
    <mergeCell ref="N24:Q24"/>
    <mergeCell ref="I25:M25"/>
    <mergeCell ref="N25:Q25"/>
    <mergeCell ref="I26:M26"/>
    <mergeCell ref="N26:Q26"/>
    <mergeCell ref="AC9:AD9"/>
    <mergeCell ref="AC10:AD10"/>
    <mergeCell ref="M10:N10"/>
    <mergeCell ref="O10:P10"/>
    <mergeCell ref="Y8:Z8"/>
    <mergeCell ref="AA8:AB8"/>
    <mergeCell ref="AA9:AB9"/>
    <mergeCell ref="Q9:R9"/>
    <mergeCell ref="M9:N9"/>
    <mergeCell ref="AC8:AD8"/>
    <mergeCell ref="AC7:AD7"/>
    <mergeCell ref="K7:L7"/>
    <mergeCell ref="M7:N7"/>
    <mergeCell ref="O7:P7"/>
    <mergeCell ref="Q7:R7"/>
    <mergeCell ref="U7:V7"/>
    <mergeCell ref="B10:J10"/>
    <mergeCell ref="K10:L10"/>
    <mergeCell ref="D9:J9"/>
    <mergeCell ref="Q10:R10"/>
    <mergeCell ref="AA7:AB7"/>
    <mergeCell ref="K9:L9"/>
    <mergeCell ref="B7:J7"/>
    <mergeCell ref="W7:X7"/>
    <mergeCell ref="Y7:Z7"/>
  </mergeCells>
  <phoneticPr fontId="9"/>
  <conditionalFormatting sqref="K7:L9">
    <cfRule type="expression" dxfId="39" priority="13">
      <formula>$AM27&gt;0</formula>
    </cfRule>
    <cfRule type="expression" dxfId="38" priority="394">
      <formula>$AM23&gt;0</formula>
    </cfRule>
  </conditionalFormatting>
  <conditionalFormatting sqref="M7:P9">
    <cfRule type="expression" dxfId="36" priority="4">
      <formula>AND($K7&gt;0,OR($M7="",$O7=""))</formula>
    </cfRule>
  </conditionalFormatting>
  <conditionalFormatting sqref="N23:Q23">
    <cfRule type="expression" dxfId="35" priority="396">
      <formula>$AO$27&gt;0</formula>
    </cfRule>
    <cfRule type="expression" dxfId="34" priority="397">
      <formula>$AO$23&gt;0</formula>
    </cfRule>
  </conditionalFormatting>
  <conditionalFormatting sqref="N24:Q25">
    <cfRule type="expression" dxfId="32" priority="2">
      <formula>AND($N$23&gt;0,OR($N$24="",$N$25=""))</formula>
    </cfRule>
  </conditionalFormatting>
  <conditionalFormatting sqref="N27:Q31">
    <cfRule type="expression" dxfId="31" priority="1">
      <formula>AND($N$23&gt;0,OR($N$27="",$N$28="",$N$29="",$N$30="",$N$31=""))</formula>
    </cfRule>
  </conditionalFormatting>
  <conditionalFormatting sqref="T7:AB9">
    <cfRule type="expression" dxfId="30" priority="3">
      <formula>AND($K7&gt;0,OR($T7="",$U7="",$W7="",$Y7="",$AA7=""))</formula>
    </cfRule>
  </conditionalFormatting>
  <dataValidations count="1">
    <dataValidation type="whole" operator="greaterThanOrEqual" allowBlank="1" showInputMessage="1" showErrorMessage="1" error="整数以外は入力できません。" sqref="K7:P9 T7:AB9 N23:Q25 N27:Q31" xr:uid="{00000000-0002-0000-1E00-000000000000}">
      <formula1>0</formula1>
    </dataValidation>
  </dataValidations>
  <pageMargins left="0.59055118110236227" right="0.59055118110236227" top="0.39370078740157483" bottom="0.39370078740157483" header="0.51181102362204722" footer="0.27559055118110237"/>
  <pageSetup paperSize="9" scale="85" orientation="landscape" r:id="rId2"/>
  <headerFooter alignWithMargins="0">
    <oddFooter>&amp;C&amp;10&amp;A&amp;R&amp;8令和６年度児童生徒の問題行動・不登校等生徒指導上の諸課題に関する調査</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72" id="{D7111C56-7A68-4810-B873-E9B45AFCD039}">
            <xm:f>OR(基本情報!$T$13=1,基本情報!$T$13=2)</xm:f>
            <x14:dxf>
              <fill>
                <patternFill>
                  <bgColor rgb="FFFFFF99"/>
                </patternFill>
              </fill>
            </x14:dxf>
          </x14:cfRule>
          <xm:sqref>K7:P9 T7:AB9</xm:sqref>
        </x14:conditionalFormatting>
        <x14:conditionalFormatting xmlns:xm="http://schemas.microsoft.com/office/excel/2006/main">
          <x14:cfRule type="expression" priority="474" id="{26BC3964-E6F4-476E-A5D7-9B9B4B77DCF3}">
            <xm:f>OR(基本情報!$T$13=3,基本情報!$T$13=4)</xm:f>
            <x14:dxf>
              <fill>
                <patternFill>
                  <bgColor rgb="FFFFFF99"/>
                </patternFill>
              </fill>
            </x14:dxf>
          </x14:cfRule>
          <xm:sqref>N23:Q25 N27:Q31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FFCCFF"/>
    <pageSetUpPr fitToPage="1"/>
  </sheetPr>
  <dimension ref="A1:Y33"/>
  <sheetViews>
    <sheetView showGridLines="0" view="pageBreakPreview" zoomScaleNormal="100" zoomScaleSheetLayoutView="100" workbookViewId="0">
      <selection activeCell="H1" sqref="H1"/>
    </sheetView>
  </sheetViews>
  <sheetFormatPr defaultColWidth="9" defaultRowHeight="10.8"/>
  <cols>
    <col min="1" max="1" width="3.109375" style="1" customWidth="1"/>
    <col min="2" max="2" width="8.6640625" style="1" customWidth="1"/>
    <col min="3" max="3" width="15.6640625" style="1" customWidth="1"/>
    <col min="4" max="4" width="20" style="1" customWidth="1"/>
    <col min="5" max="9" width="16.6640625" style="1" customWidth="1"/>
    <col min="10" max="10" width="2.109375" style="1" customWidth="1"/>
    <col min="11" max="13" width="11.6640625" style="1" customWidth="1"/>
    <col min="14" max="14" width="9.33203125" style="1" customWidth="1"/>
    <col min="15" max="21" width="5.6640625" style="1" customWidth="1"/>
    <col min="22" max="25" width="6.109375" style="1" customWidth="1"/>
    <col min="26" max="27" width="9" style="1" customWidth="1"/>
    <col min="28" max="16384" width="9" style="1"/>
  </cols>
  <sheetData>
    <row r="1" spans="1:25" s="18" customFormat="1" ht="21" customHeight="1" thickBot="1">
      <c r="A1" s="71" t="s">
        <v>110604</v>
      </c>
      <c r="B1" s="71"/>
      <c r="C1" s="71"/>
      <c r="D1" s="71"/>
      <c r="E1" s="71"/>
      <c r="F1" s="71"/>
      <c r="G1" s="71"/>
      <c r="H1" s="71"/>
      <c r="I1" s="274" t="s">
        <v>110605</v>
      </c>
      <c r="J1" s="71"/>
      <c r="K1" s="295"/>
      <c r="L1" s="35"/>
    </row>
    <row r="2" spans="1:25" ht="20.100000000000001" customHeight="1" thickTop="1" thickBot="1">
      <c r="A2" s="2097" t="s">
        <v>109501</v>
      </c>
      <c r="B2" s="2098"/>
      <c r="C2" s="2098"/>
      <c r="D2" s="2098"/>
      <c r="E2" s="951" t="s">
        <v>110606</v>
      </c>
      <c r="F2" s="951" t="s">
        <v>110607</v>
      </c>
      <c r="G2" s="951" t="s">
        <v>110608</v>
      </c>
      <c r="H2" s="951" t="s">
        <v>110609</v>
      </c>
      <c r="I2" s="951" t="s">
        <v>109927</v>
      </c>
      <c r="J2" s="35"/>
      <c r="K2" s="35"/>
      <c r="L2" s="35"/>
      <c r="M2" s="411" t="str">
        <f>IF(AND(N3="",N4="",N19="",N20=""),"","エラー")</f>
        <v/>
      </c>
    </row>
    <row r="3" spans="1:25" ht="20.100000000000001" customHeight="1" thickTop="1">
      <c r="A3" s="2103" t="s">
        <v>110610</v>
      </c>
      <c r="B3" s="2104"/>
      <c r="C3" s="2104"/>
      <c r="D3" s="2105"/>
      <c r="E3" s="992"/>
      <c r="F3" s="992"/>
      <c r="G3" s="992"/>
      <c r="H3" s="992"/>
      <c r="I3" s="1160">
        <f t="shared" ref="I3:I12" si="0">SUM(E3:H3)</f>
        <v>0</v>
      </c>
      <c r="J3" s="35"/>
      <c r="K3" s="35"/>
      <c r="L3" s="35"/>
      <c r="N3" s="46" t="str">
        <f>IF(SUM(U6:X6)&gt;0,Y6,"")</f>
        <v/>
      </c>
    </row>
    <row r="4" spans="1:25" ht="20.100000000000001" customHeight="1">
      <c r="A4" s="1868" t="s">
        <v>110611</v>
      </c>
      <c r="B4" s="1869"/>
      <c r="C4" s="1869"/>
      <c r="D4" s="1870"/>
      <c r="E4" s="999"/>
      <c r="F4" s="992"/>
      <c r="G4" s="992"/>
      <c r="H4" s="992"/>
      <c r="I4" s="1160">
        <f t="shared" si="0"/>
        <v>0</v>
      </c>
      <c r="J4" s="35"/>
      <c r="K4" s="35"/>
      <c r="L4" s="35"/>
      <c r="N4" s="46" t="str">
        <f>IF(SUM(U9:X9)&gt;0,Y9,"")</f>
        <v/>
      </c>
    </row>
    <row r="5" spans="1:25" ht="20.100000000000001" customHeight="1">
      <c r="A5" s="2357" t="s">
        <v>110612</v>
      </c>
      <c r="B5" s="2358"/>
      <c r="C5" s="2358"/>
      <c r="D5" s="2359"/>
      <c r="E5" s="294"/>
      <c r="F5" s="999"/>
      <c r="G5" s="999"/>
      <c r="H5" s="999"/>
      <c r="I5" s="946">
        <f>SUM(E5:H5)</f>
        <v>0</v>
      </c>
      <c r="J5" s="35"/>
      <c r="K5" s="35"/>
      <c r="L5" s="35"/>
      <c r="U5" s="716" t="s">
        <v>109517</v>
      </c>
      <c r="V5" s="716" t="s">
        <v>109519</v>
      </c>
      <c r="W5" s="716" t="s">
        <v>109521</v>
      </c>
      <c r="X5" s="716" t="s">
        <v>109523</v>
      </c>
    </row>
    <row r="6" spans="1:25" ht="24" customHeight="1">
      <c r="A6" s="2103" t="s">
        <v>110613</v>
      </c>
      <c r="B6" s="1869"/>
      <c r="C6" s="1869"/>
      <c r="D6" s="1870"/>
      <c r="E6" s="946">
        <f>SUM(E3:E5)</f>
        <v>0</v>
      </c>
      <c r="F6" s="946">
        <f>SUM(F3:F5)</f>
        <v>0</v>
      </c>
      <c r="G6" s="946">
        <f>SUM(G3:G5)</f>
        <v>0</v>
      </c>
      <c r="H6" s="946">
        <f>SUM(H3:H5)</f>
        <v>0</v>
      </c>
      <c r="I6" s="946">
        <f t="shared" si="0"/>
        <v>0</v>
      </c>
      <c r="J6" s="35"/>
      <c r="K6" s="35"/>
      <c r="L6" s="35"/>
      <c r="U6" s="1173">
        <f>IF(I3&lt;&gt;委員会5頁!T7,1,0)</f>
        <v>0</v>
      </c>
      <c r="V6" s="959">
        <f>IF(I4&lt;&gt;委員会5頁!T8,1,0)</f>
        <v>0</v>
      </c>
      <c r="W6" s="959">
        <f>IF(I5&lt;&gt;委員会5頁!T9,1,0)</f>
        <v>0</v>
      </c>
      <c r="X6" s="960">
        <f>IF(I6&lt;&gt;委員会5頁!T10,1,0)</f>
        <v>0</v>
      </c>
      <c r="Y6" s="1" t="s">
        <v>110614</v>
      </c>
    </row>
    <row r="7" spans="1:25" ht="20.100000000000001" customHeight="1">
      <c r="A7" s="2364"/>
      <c r="B7" s="2097" t="s">
        <v>110615</v>
      </c>
      <c r="C7" s="2098"/>
      <c r="D7" s="2240"/>
      <c r="E7" s="992"/>
      <c r="F7" s="1166"/>
      <c r="G7" s="1166"/>
      <c r="H7" s="1166"/>
      <c r="I7" s="1160">
        <f t="shared" si="0"/>
        <v>0</v>
      </c>
      <c r="J7" s="35"/>
      <c r="K7" s="35"/>
      <c r="L7" s="35"/>
      <c r="X7" s="78"/>
    </row>
    <row r="8" spans="1:25" ht="20.100000000000001" customHeight="1">
      <c r="A8" s="2364"/>
      <c r="B8" s="1724" t="s">
        <v>110616</v>
      </c>
      <c r="C8" s="1725"/>
      <c r="D8" s="1726"/>
      <c r="E8" s="289"/>
      <c r="F8" s="289"/>
      <c r="G8" s="289"/>
      <c r="H8" s="289"/>
      <c r="I8" s="317">
        <f t="shared" si="0"/>
        <v>0</v>
      </c>
      <c r="J8" s="35"/>
      <c r="K8" s="35"/>
      <c r="L8" s="35"/>
      <c r="U8" s="716" t="s">
        <v>109515</v>
      </c>
      <c r="V8" s="716" t="s">
        <v>109524</v>
      </c>
      <c r="W8" s="716" t="s">
        <v>109525</v>
      </c>
      <c r="X8" s="716" t="s">
        <v>110617</v>
      </c>
    </row>
    <row r="9" spans="1:25" ht="20.100000000000001" customHeight="1">
      <c r="A9" s="2364"/>
      <c r="B9" s="2361" t="s">
        <v>110618</v>
      </c>
      <c r="C9" s="2362"/>
      <c r="D9" s="2363"/>
      <c r="E9" s="289"/>
      <c r="F9" s="289"/>
      <c r="G9" s="289"/>
      <c r="H9" s="289"/>
      <c r="I9" s="317">
        <f t="shared" si="0"/>
        <v>0</v>
      </c>
      <c r="J9" s="35"/>
      <c r="K9" s="35"/>
      <c r="L9" s="35"/>
      <c r="U9" s="949">
        <f>IF(MAX(E7:E12)&gt;E6,1,0)</f>
        <v>0</v>
      </c>
      <c r="V9" s="971">
        <f>IF(MAX(F7:F12)&gt;F6,1,0)</f>
        <v>0</v>
      </c>
      <c r="W9" s="971">
        <f>IF(MAX(G7:G12)&gt;G6,1,0)</f>
        <v>0</v>
      </c>
      <c r="X9" s="972">
        <f>IF(MAX(H7:H12)&gt;H6,1,0)</f>
        <v>0</v>
      </c>
      <c r="Y9" s="1" t="s">
        <v>110619</v>
      </c>
    </row>
    <row r="10" spans="1:25" ht="20.100000000000001" customHeight="1">
      <c r="A10" s="2364"/>
      <c r="B10" s="2361" t="s">
        <v>110620</v>
      </c>
      <c r="C10" s="2362"/>
      <c r="D10" s="2363"/>
      <c r="E10" s="289"/>
      <c r="F10" s="289"/>
      <c r="G10" s="289"/>
      <c r="H10" s="289"/>
      <c r="I10" s="317">
        <f t="shared" si="0"/>
        <v>0</v>
      </c>
      <c r="J10" s="35"/>
      <c r="K10" s="35"/>
      <c r="L10" s="35"/>
      <c r="N10" s="46"/>
      <c r="O10" s="79"/>
      <c r="P10" s="79"/>
      <c r="Q10" s="79"/>
    </row>
    <row r="11" spans="1:25" ht="20.100000000000001" customHeight="1">
      <c r="A11" s="2364"/>
      <c r="B11" s="2361" t="s">
        <v>110621</v>
      </c>
      <c r="C11" s="2362"/>
      <c r="D11" s="2363"/>
      <c r="E11" s="289"/>
      <c r="F11" s="289"/>
      <c r="G11" s="289"/>
      <c r="H11" s="289"/>
      <c r="I11" s="317">
        <f t="shared" si="0"/>
        <v>0</v>
      </c>
      <c r="J11" s="35"/>
      <c r="K11" s="35"/>
      <c r="L11" s="35"/>
      <c r="N11" s="46"/>
      <c r="O11" s="79"/>
      <c r="P11" s="79"/>
      <c r="Q11" s="79"/>
    </row>
    <row r="12" spans="1:25" ht="20.100000000000001" customHeight="1">
      <c r="A12" s="2365"/>
      <c r="B12" s="2360" t="s">
        <v>110622</v>
      </c>
      <c r="C12" s="2360"/>
      <c r="D12" s="2360"/>
      <c r="E12" s="294"/>
      <c r="F12" s="294"/>
      <c r="G12" s="294"/>
      <c r="H12" s="294"/>
      <c r="I12" s="318">
        <f t="shared" si="0"/>
        <v>0</v>
      </c>
      <c r="J12" s="35"/>
      <c r="K12" s="35"/>
      <c r="L12" s="35"/>
    </row>
    <row r="13" spans="1:25" ht="30" customHeight="1">
      <c r="A13" s="728"/>
      <c r="B13" s="458" t="s">
        <v>109526</v>
      </c>
      <c r="C13" s="1657" t="s">
        <v>110623</v>
      </c>
      <c r="D13" s="1657"/>
      <c r="E13" s="1657"/>
      <c r="F13" s="1657"/>
      <c r="G13" s="1657"/>
      <c r="H13" s="1657"/>
      <c r="I13" s="1657"/>
      <c r="J13" s="1657"/>
      <c r="K13" s="1657"/>
      <c r="L13" s="1657"/>
      <c r="M13" s="709"/>
    </row>
    <row r="14" spans="1:25" ht="30" customHeight="1">
      <c r="A14" s="728"/>
      <c r="B14" s="458" t="s">
        <v>109610</v>
      </c>
      <c r="C14" s="1657" t="s">
        <v>110624</v>
      </c>
      <c r="D14" s="1657"/>
      <c r="E14" s="1657"/>
      <c r="F14" s="1657"/>
      <c r="G14" s="1657"/>
      <c r="H14" s="1657"/>
      <c r="I14" s="1657"/>
      <c r="J14" s="1657"/>
      <c r="K14" s="1657"/>
      <c r="L14" s="1657"/>
      <c r="M14" s="709"/>
    </row>
    <row r="15" spans="1:25" ht="7.5" customHeight="1">
      <c r="A15" s="727"/>
      <c r="B15" s="727"/>
      <c r="C15" s="727"/>
      <c r="D15" s="727"/>
      <c r="E15" s="727"/>
      <c r="F15" s="727"/>
      <c r="G15" s="727"/>
      <c r="H15" s="727"/>
      <c r="I15" s="727"/>
      <c r="J15" s="35"/>
      <c r="K15" s="35"/>
      <c r="L15" s="35"/>
    </row>
    <row r="16" spans="1:25" s="127" customFormat="1" ht="19.5" customHeight="1">
      <c r="A16" s="319" t="s">
        <v>110625</v>
      </c>
      <c r="B16" s="319"/>
      <c r="C16" s="319"/>
      <c r="D16" s="319"/>
      <c r="E16" s="319"/>
      <c r="F16" s="319"/>
      <c r="G16" s="319"/>
      <c r="H16" s="319"/>
      <c r="I16" s="319"/>
      <c r="J16" s="319"/>
      <c r="K16" s="320"/>
      <c r="L16" s="320"/>
    </row>
    <row r="17" spans="1:25" s="127" customFormat="1" ht="10.199999999999999" customHeight="1">
      <c r="A17" s="321"/>
      <c r="B17" s="321"/>
      <c r="C17" s="321"/>
      <c r="D17" s="321"/>
      <c r="E17" s="321"/>
      <c r="F17" s="321"/>
      <c r="G17" s="321"/>
      <c r="H17" s="321"/>
      <c r="I17" s="286" t="s">
        <v>110605</v>
      </c>
      <c r="J17" s="319"/>
      <c r="K17" s="320"/>
      <c r="L17" s="320"/>
    </row>
    <row r="18" spans="1:25" ht="20.100000000000001" customHeight="1">
      <c r="A18" s="2097" t="s">
        <v>109501</v>
      </c>
      <c r="B18" s="2098"/>
      <c r="C18" s="2098"/>
      <c r="D18" s="2098"/>
      <c r="E18" s="951" t="s">
        <v>110606</v>
      </c>
      <c r="F18" s="951" t="s">
        <v>110607</v>
      </c>
      <c r="G18" s="951" t="s">
        <v>110608</v>
      </c>
      <c r="H18" s="951" t="s">
        <v>110609</v>
      </c>
      <c r="I18" s="951" t="s">
        <v>109927</v>
      </c>
      <c r="J18" s="35"/>
      <c r="K18" s="35"/>
      <c r="L18" s="35"/>
    </row>
    <row r="19" spans="1:25" ht="20.100000000000001" customHeight="1">
      <c r="A19" s="2306" t="s">
        <v>732</v>
      </c>
      <c r="B19" s="2355"/>
      <c r="C19" s="2355"/>
      <c r="D19" s="2356"/>
      <c r="E19" s="992"/>
      <c r="F19" s="992"/>
      <c r="G19" s="992"/>
      <c r="H19" s="992"/>
      <c r="I19" s="1160">
        <f>SUM(E19:H19)</f>
        <v>0</v>
      </c>
      <c r="J19" s="35"/>
      <c r="K19" s="35"/>
      <c r="L19" s="35"/>
      <c r="M19" s="461"/>
      <c r="N19" s="46" t="str">
        <f>IF(SUM(U20:X20)&gt;0,Y20,"")</f>
        <v/>
      </c>
      <c r="U19" s="716" t="s">
        <v>110475</v>
      </c>
      <c r="V19" s="716" t="s">
        <v>110478</v>
      </c>
      <c r="W19" s="716" t="s">
        <v>110480</v>
      </c>
      <c r="X19" s="716" t="s">
        <v>110483</v>
      </c>
    </row>
    <row r="20" spans="1:25" ht="20.100000000000001" customHeight="1">
      <c r="A20" s="1724" t="s">
        <v>733</v>
      </c>
      <c r="B20" s="1725"/>
      <c r="C20" s="1725"/>
      <c r="D20" s="1726"/>
      <c r="E20" s="289"/>
      <c r="F20" s="289"/>
      <c r="G20" s="289"/>
      <c r="H20" s="289"/>
      <c r="I20" s="317">
        <f>SUM(E20:H20)</f>
        <v>0</v>
      </c>
      <c r="J20" s="35"/>
      <c r="K20" s="35"/>
      <c r="L20" s="35"/>
      <c r="N20" s="46" t="str">
        <f>IF(SUM(U23:X23)&gt;0,Y23,"")</f>
        <v/>
      </c>
      <c r="U20" s="1173">
        <f>IF(I19&lt;&gt;委員会5頁!V10,1,0)</f>
        <v>0</v>
      </c>
      <c r="V20" s="959">
        <f>IF(I20&lt;&gt;委員会5頁!X10,1,0)</f>
        <v>0</v>
      </c>
      <c r="W20" s="959">
        <f>IF(I21&lt;&gt;委員会5頁!Z10,1,0)</f>
        <v>0</v>
      </c>
      <c r="X20" s="960">
        <f>IF(I22&lt;&gt;委員会5頁!AB10,1,0)</f>
        <v>0</v>
      </c>
      <c r="Y20" s="1" t="s">
        <v>110626</v>
      </c>
    </row>
    <row r="21" spans="1:25" ht="20.100000000000001" customHeight="1">
      <c r="A21" s="1724" t="s">
        <v>734</v>
      </c>
      <c r="B21" s="1725"/>
      <c r="C21" s="1725"/>
      <c r="D21" s="1726"/>
      <c r="E21" s="289"/>
      <c r="F21" s="289"/>
      <c r="G21" s="289"/>
      <c r="H21" s="289"/>
      <c r="I21" s="317">
        <f>SUM(E21:H21)</f>
        <v>0</v>
      </c>
      <c r="J21" s="35"/>
      <c r="K21" s="35"/>
      <c r="L21" s="35"/>
    </row>
    <row r="22" spans="1:25" ht="20.100000000000001" customHeight="1">
      <c r="A22" s="2300" t="s">
        <v>110627</v>
      </c>
      <c r="B22" s="2353"/>
      <c r="C22" s="2353"/>
      <c r="D22" s="2354"/>
      <c r="E22" s="294"/>
      <c r="F22" s="294"/>
      <c r="G22" s="294"/>
      <c r="H22" s="294"/>
      <c r="I22" s="318">
        <f>SUM(E22:H22)</f>
        <v>0</v>
      </c>
      <c r="J22" s="35"/>
      <c r="K22" s="35"/>
      <c r="L22" s="35"/>
      <c r="U22" s="32" t="s">
        <v>109515</v>
      </c>
      <c r="V22" s="32" t="s">
        <v>109524</v>
      </c>
      <c r="W22" s="32" t="s">
        <v>109525</v>
      </c>
      <c r="X22" s="32" t="s">
        <v>110617</v>
      </c>
    </row>
    <row r="23" spans="1:25" ht="20.100000000000001" customHeight="1">
      <c r="A23" s="2097" t="s">
        <v>149</v>
      </c>
      <c r="B23" s="1661"/>
      <c r="C23" s="1661"/>
      <c r="D23" s="1662"/>
      <c r="E23" s="322">
        <f>SUM(E19:E22)</f>
        <v>0</v>
      </c>
      <c r="F23" s="322">
        <f>SUM(F19:F22)</f>
        <v>0</v>
      </c>
      <c r="G23" s="322">
        <f>SUM(G19:G22)</f>
        <v>0</v>
      </c>
      <c r="H23" s="322">
        <f>SUM(H19:H22)</f>
        <v>0</v>
      </c>
      <c r="I23" s="322">
        <f>SUM(I19:I22)</f>
        <v>0</v>
      </c>
      <c r="J23" s="35"/>
      <c r="K23" s="35"/>
      <c r="L23" s="35"/>
      <c r="U23" s="949">
        <f>IF(MAX(E24:E29)&gt;E23,1,0)</f>
        <v>0</v>
      </c>
      <c r="V23" s="971">
        <f>IF(MAX(F24:F29)&gt;F23,1,0)</f>
        <v>0</v>
      </c>
      <c r="W23" s="971">
        <f>IF(MAX(G24:G29)&gt;G23,1,0)</f>
        <v>0</v>
      </c>
      <c r="X23" s="972">
        <f>IF(MAX(H24:H29)&gt;H23,1,0)</f>
        <v>0</v>
      </c>
      <c r="Y23" s="1" t="s">
        <v>110619</v>
      </c>
    </row>
    <row r="24" spans="1:25" ht="20.100000000000001" customHeight="1">
      <c r="A24" s="2351" t="s">
        <v>110628</v>
      </c>
      <c r="B24" s="1741" t="s">
        <v>110629</v>
      </c>
      <c r="C24" s="1741"/>
      <c r="D24" s="1741"/>
      <c r="E24" s="999"/>
      <c r="F24" s="999"/>
      <c r="G24" s="999"/>
      <c r="H24" s="999"/>
      <c r="I24" s="946">
        <f t="shared" ref="I24:I29" si="1">SUM(E24:H24)</f>
        <v>0</v>
      </c>
      <c r="J24" s="35"/>
      <c r="K24" s="35"/>
      <c r="L24" s="35"/>
    </row>
    <row r="25" spans="1:25" ht="20.100000000000001" customHeight="1">
      <c r="A25" s="2352"/>
      <c r="B25" s="1741" t="s">
        <v>110630</v>
      </c>
      <c r="C25" s="1741"/>
      <c r="D25" s="1741"/>
      <c r="E25" s="999"/>
      <c r="F25" s="999"/>
      <c r="G25" s="999"/>
      <c r="H25" s="999"/>
      <c r="I25" s="946">
        <f t="shared" si="1"/>
        <v>0</v>
      </c>
      <c r="J25" s="35"/>
      <c r="K25" s="35"/>
      <c r="L25" s="35"/>
    </row>
    <row r="26" spans="1:25" ht="20.100000000000001" customHeight="1">
      <c r="A26" s="2352"/>
      <c r="B26" s="1740" t="s">
        <v>110631</v>
      </c>
      <c r="C26" s="1740"/>
      <c r="D26" s="1740"/>
      <c r="E26" s="999"/>
      <c r="F26" s="999"/>
      <c r="G26" s="999"/>
      <c r="H26" s="999"/>
      <c r="I26" s="946">
        <f t="shared" si="1"/>
        <v>0</v>
      </c>
      <c r="J26" s="35"/>
      <c r="K26" s="35"/>
      <c r="L26" s="35"/>
    </row>
    <row r="27" spans="1:25" ht="20.100000000000001" customHeight="1">
      <c r="A27" s="2352"/>
      <c r="B27" s="1740" t="s">
        <v>110632</v>
      </c>
      <c r="C27" s="1740"/>
      <c r="D27" s="1740"/>
      <c r="E27" s="999"/>
      <c r="F27" s="999"/>
      <c r="G27" s="999"/>
      <c r="H27" s="999"/>
      <c r="I27" s="946">
        <f t="shared" si="1"/>
        <v>0</v>
      </c>
      <c r="J27" s="35"/>
      <c r="K27" s="35"/>
      <c r="L27" s="35"/>
    </row>
    <row r="28" spans="1:25" ht="20.100000000000001" customHeight="1">
      <c r="A28" s="2352"/>
      <c r="B28" s="1740" t="s">
        <v>110633</v>
      </c>
      <c r="C28" s="1740"/>
      <c r="D28" s="1740"/>
      <c r="E28" s="999"/>
      <c r="F28" s="999"/>
      <c r="G28" s="999"/>
      <c r="H28" s="999"/>
      <c r="I28" s="946">
        <f t="shared" si="1"/>
        <v>0</v>
      </c>
      <c r="J28" s="35"/>
      <c r="K28" s="35"/>
      <c r="L28" s="35"/>
    </row>
    <row r="29" spans="1:25" ht="20.100000000000001" customHeight="1">
      <c r="A29" s="2352"/>
      <c r="B29" s="1740" t="s">
        <v>110634</v>
      </c>
      <c r="C29" s="1740"/>
      <c r="D29" s="1740"/>
      <c r="E29" s="999"/>
      <c r="F29" s="999"/>
      <c r="G29" s="999"/>
      <c r="H29" s="999"/>
      <c r="I29" s="946">
        <f t="shared" si="1"/>
        <v>0</v>
      </c>
      <c r="J29" s="35"/>
      <c r="K29" s="35"/>
      <c r="L29" s="35"/>
    </row>
    <row r="30" spans="1:25" ht="1.5" customHeight="1">
      <c r="A30" s="323"/>
      <c r="B30" s="205"/>
      <c r="C30" s="205"/>
      <c r="D30" s="205"/>
      <c r="E30" s="35"/>
      <c r="F30" s="35"/>
      <c r="G30" s="35"/>
      <c r="H30" s="35"/>
      <c r="I30" s="35"/>
      <c r="J30" s="35"/>
      <c r="K30" s="35"/>
      <c r="L30" s="35"/>
    </row>
    <row r="31" spans="1:25" ht="30" customHeight="1">
      <c r="A31" s="728"/>
      <c r="B31" s="458" t="s">
        <v>109526</v>
      </c>
      <c r="C31" s="1657" t="s">
        <v>110635</v>
      </c>
      <c r="D31" s="1657"/>
      <c r="E31" s="1657"/>
      <c r="F31" s="1657"/>
      <c r="G31" s="1657"/>
      <c r="H31" s="1657"/>
      <c r="I31" s="1657"/>
      <c r="J31" s="1657"/>
      <c r="K31" s="1657"/>
      <c r="L31" s="1657"/>
      <c r="M31" s="709"/>
    </row>
    <row r="32" spans="1:25" ht="30" customHeight="1">
      <c r="A32" s="728"/>
      <c r="B32" s="458" t="s">
        <v>109529</v>
      </c>
      <c r="C32" s="1657" t="s">
        <v>110636</v>
      </c>
      <c r="D32" s="1657"/>
      <c r="E32" s="1657"/>
      <c r="F32" s="1657"/>
      <c r="G32" s="1657"/>
      <c r="H32" s="1657"/>
      <c r="I32" s="1657"/>
      <c r="J32" s="1657"/>
      <c r="K32" s="1657"/>
      <c r="L32" s="1657"/>
      <c r="M32" s="709"/>
    </row>
    <row r="33" ht="5.25" customHeight="1"/>
  </sheetData>
  <sheetProtection selectLockedCells="1"/>
  <customSheetViews>
    <customSheetView guid="{317D12FD-EB4D-4851-ACC8-84D64913B1ED}" showPageBreaks="1" printArea="1">
      <selection activeCell="F120" sqref="F120"/>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29">
    <mergeCell ref="C14:L14"/>
    <mergeCell ref="C13:L13"/>
    <mergeCell ref="A2:D2"/>
    <mergeCell ref="A4:D4"/>
    <mergeCell ref="A5:D5"/>
    <mergeCell ref="A6:D6"/>
    <mergeCell ref="B7:D7"/>
    <mergeCell ref="B12:D12"/>
    <mergeCell ref="A3:D3"/>
    <mergeCell ref="B11:D11"/>
    <mergeCell ref="B8:D8"/>
    <mergeCell ref="B9:D9"/>
    <mergeCell ref="B10:D10"/>
    <mergeCell ref="A7:A12"/>
    <mergeCell ref="C32:L32"/>
    <mergeCell ref="C31:L31"/>
    <mergeCell ref="B24:D24"/>
    <mergeCell ref="A18:D18"/>
    <mergeCell ref="A24:A29"/>
    <mergeCell ref="A23:D23"/>
    <mergeCell ref="A22:D22"/>
    <mergeCell ref="A21:D21"/>
    <mergeCell ref="A20:D20"/>
    <mergeCell ref="A19:D19"/>
    <mergeCell ref="B29:D29"/>
    <mergeCell ref="B28:D28"/>
    <mergeCell ref="B27:D27"/>
    <mergeCell ref="B26:D26"/>
    <mergeCell ref="B25:D25"/>
  </mergeCells>
  <phoneticPr fontId="9"/>
  <conditionalFormatting sqref="A31:C31">
    <cfRule type="expression" dxfId="29" priority="1">
      <formula>$I$19&lt;&gt;INDIRECT("４1頁!$V$13")</formula>
    </cfRule>
    <cfRule type="expression" dxfId="28" priority="2">
      <formula>$I$20&lt;&gt;INDIRECT("４1頁!$X$13")</formula>
    </cfRule>
    <cfRule type="expression" dxfId="27" priority="3">
      <formula>$I$21&lt;&gt;INDIRECT("４1頁!$Z$13")</formula>
    </cfRule>
    <cfRule type="expression" dxfId="26" priority="4">
      <formula>$I$22&lt;&gt;INDIRECT("４1頁!$AB$13")</formula>
    </cfRule>
  </conditionalFormatting>
  <conditionalFormatting sqref="E7:H12">
    <cfRule type="cellIs" dxfId="24" priority="6" operator="greaterThan">
      <formula>E$6</formula>
    </cfRule>
  </conditionalFormatting>
  <conditionalFormatting sqref="E24:H29">
    <cfRule type="cellIs" dxfId="23" priority="5" operator="greaterThan">
      <formula>E$23</formula>
    </cfRule>
  </conditionalFormatting>
  <dataValidations count="1">
    <dataValidation type="whole" operator="greaterThanOrEqual" allowBlank="1" showInputMessage="1" showErrorMessage="1" error="整数以外は入力できません。" sqref="E3:H5 E7:H12 E19:H22 E24:H29" xr:uid="{00000000-0002-0000-1F00-000000000000}">
      <formula1>0</formula1>
    </dataValidation>
  </dataValidations>
  <pageMargins left="0.59055118110236227" right="0.59055118110236227" top="0.39370078740157483" bottom="0.39370078740157483" header="0.51181102362204722" footer="0.27559055118110237"/>
  <pageSetup paperSize="9" scale="86" orientation="landscape" r:id="rId2"/>
  <headerFooter alignWithMargins="0">
    <oddFooter>&amp;C&amp;10&amp;A&amp;R&amp;8令和６年度児童生徒の問題行動・不登校等生徒指導上の諸課題に関する調査</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76" id="{FD253693-AEBC-4A33-A3CA-356B3D0903EE}">
            <xm:f>基本情報!$T$13&lt;=2</xm:f>
            <x14:dxf>
              <fill>
                <patternFill>
                  <bgColor rgb="FFFFFF99"/>
                </patternFill>
              </fill>
            </x14:dxf>
          </x14:cfRule>
          <xm:sqref>E7:H12 E24:H29 E3:H5 E19:H22</xm:sqref>
        </x14:conditionalFormatting>
        <x14:conditionalFormatting xmlns:xm="http://schemas.microsoft.com/office/excel/2006/main">
          <x14:cfRule type="expression" priority="31" id="{5CB61EBD-D379-45DB-8BD3-6A57C1D4B566}">
            <xm:f>$I$3&lt;&gt;委員会5頁!$T$7</xm:f>
            <x14:dxf>
              <font>
                <condense val="0"/>
                <extend val="0"/>
                <color indexed="9"/>
              </font>
              <fill>
                <patternFill>
                  <bgColor indexed="10"/>
                </patternFill>
              </fill>
            </x14:dxf>
          </x14:cfRule>
          <xm:sqref>I3</xm:sqref>
        </x14:conditionalFormatting>
        <x14:conditionalFormatting xmlns:xm="http://schemas.microsoft.com/office/excel/2006/main">
          <x14:cfRule type="expression" priority="38" id="{E6400304-0A65-468F-86E0-E7B1F84E3044}">
            <xm:f>$I$4&lt;&gt;委員会5頁!$T$8</xm:f>
            <x14:dxf>
              <font>
                <condense val="0"/>
                <extend val="0"/>
                <color indexed="9"/>
              </font>
              <fill>
                <patternFill>
                  <bgColor indexed="10"/>
                </patternFill>
              </fill>
            </x14:dxf>
          </x14:cfRule>
          <xm:sqref>I4</xm:sqref>
        </x14:conditionalFormatting>
        <x14:conditionalFormatting xmlns:xm="http://schemas.microsoft.com/office/excel/2006/main">
          <x14:cfRule type="expression" priority="39" id="{BE197F55-93A7-45C0-822F-EBD1C8B7FAC6}">
            <xm:f>$I$5&lt;&gt;委員会5頁!$T$9</xm:f>
            <x14:dxf>
              <font>
                <condense val="0"/>
                <extend val="0"/>
                <color indexed="9"/>
              </font>
              <fill>
                <patternFill>
                  <bgColor indexed="10"/>
                </patternFill>
              </fill>
            </x14:dxf>
          </x14:cfRule>
          <xm:sqref>I5</xm:sqref>
        </x14:conditionalFormatting>
        <x14:conditionalFormatting xmlns:xm="http://schemas.microsoft.com/office/excel/2006/main">
          <x14:cfRule type="expression" priority="8" id="{2BE9DEED-94C9-437B-B208-21AFD925C99E}">
            <xm:f>$I$6&lt;&gt;委員会5頁!$T$10</xm:f>
            <x14:dxf>
              <font>
                <color theme="0"/>
              </font>
              <fill>
                <patternFill>
                  <bgColor rgb="FFFF0000"/>
                </patternFill>
              </fill>
            </x14:dxf>
          </x14:cfRule>
          <xm:sqref>I6</xm:sqref>
        </x14:conditionalFormatting>
        <x14:conditionalFormatting xmlns:xm="http://schemas.microsoft.com/office/excel/2006/main">
          <x14:cfRule type="expression" priority="41" id="{49A5C7D6-9760-4563-A716-CDB1146A46D4}">
            <xm:f>$I$19&lt;&gt;委員会5頁!$V$10</xm:f>
            <x14:dxf>
              <font>
                <condense val="0"/>
                <extend val="0"/>
                <color indexed="9"/>
              </font>
              <fill>
                <patternFill>
                  <bgColor indexed="10"/>
                </patternFill>
              </fill>
            </x14:dxf>
          </x14:cfRule>
          <xm:sqref>I19</xm:sqref>
        </x14:conditionalFormatting>
        <x14:conditionalFormatting xmlns:xm="http://schemas.microsoft.com/office/excel/2006/main">
          <x14:cfRule type="expression" priority="42" id="{8B7F9B74-BEE7-4394-9C6E-2D1104484631}">
            <xm:f>$I$20&lt;&gt;委員会5頁!$X$10</xm:f>
            <x14:dxf>
              <font>
                <condense val="0"/>
                <extend val="0"/>
                <color indexed="9"/>
              </font>
              <fill>
                <patternFill>
                  <bgColor indexed="10"/>
                </patternFill>
              </fill>
            </x14:dxf>
          </x14:cfRule>
          <xm:sqref>I20</xm:sqref>
        </x14:conditionalFormatting>
        <x14:conditionalFormatting xmlns:xm="http://schemas.microsoft.com/office/excel/2006/main">
          <x14:cfRule type="expression" priority="27" id="{EA537760-454C-4A23-A9E0-234FBD0C3C95}">
            <xm:f>$I$21&lt;&gt;委員会5頁!$Z$10</xm:f>
            <x14:dxf>
              <font>
                <condense val="0"/>
                <extend val="0"/>
                <color indexed="9"/>
              </font>
              <fill>
                <patternFill>
                  <bgColor indexed="10"/>
                </patternFill>
              </fill>
            </x14:dxf>
          </x14:cfRule>
          <xm:sqref>I21</xm:sqref>
        </x14:conditionalFormatting>
        <x14:conditionalFormatting xmlns:xm="http://schemas.microsoft.com/office/excel/2006/main">
          <x14:cfRule type="expression" priority="43" id="{4624FD74-13DB-45D1-A754-56DE70E92569}">
            <xm:f>$I$22&lt;&gt;委員会5頁!$AB$10</xm:f>
            <x14:dxf>
              <font>
                <condense val="0"/>
                <extend val="0"/>
                <color indexed="9"/>
              </font>
              <fill>
                <patternFill>
                  <bgColor indexed="10"/>
                </patternFill>
              </fill>
            </x14:dxf>
          </x14:cfRule>
          <xm:sqref>I22</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
    <tabColor rgb="FFFFCCFF"/>
    <pageSetUpPr fitToPage="1"/>
  </sheetPr>
  <dimension ref="A1:Z18"/>
  <sheetViews>
    <sheetView view="pageBreakPreview" zoomScaleNormal="100" zoomScaleSheetLayoutView="100" workbookViewId="0">
      <selection activeCell="H1" sqref="H1"/>
    </sheetView>
  </sheetViews>
  <sheetFormatPr defaultColWidth="9" defaultRowHeight="10.8"/>
  <cols>
    <col min="1" max="1" width="3.109375" style="1" customWidth="1"/>
    <col min="2" max="2" width="8.6640625" style="1" customWidth="1"/>
    <col min="3" max="3" width="15.6640625" style="1" customWidth="1"/>
    <col min="4" max="4" width="20" style="1" customWidth="1"/>
    <col min="5" max="9" width="16.6640625" style="1" customWidth="1"/>
    <col min="10" max="10" width="2.109375" style="1" customWidth="1"/>
    <col min="11" max="12" width="11" style="1" customWidth="1"/>
    <col min="13" max="13" width="9" style="1" customWidth="1"/>
    <col min="14" max="14" width="8.6640625" style="1" customWidth="1"/>
    <col min="15" max="15" width="5.6640625" style="1" customWidth="1"/>
    <col min="16" max="17" width="9" style="1" customWidth="1"/>
    <col min="18" max="22" width="5.6640625" style="1" customWidth="1"/>
    <col min="23" max="31" width="9" style="1" customWidth="1"/>
    <col min="32" max="16384" width="9" style="1"/>
  </cols>
  <sheetData>
    <row r="1" spans="1:26" s="18" customFormat="1" ht="27.75" customHeight="1">
      <c r="A1" s="324" t="s">
        <v>110637</v>
      </c>
      <c r="B1" s="324"/>
      <c r="C1" s="324"/>
      <c r="D1" s="324"/>
      <c r="E1" s="324"/>
      <c r="F1" s="324"/>
      <c r="G1" s="324"/>
      <c r="H1" s="324"/>
      <c r="I1" s="325" t="s">
        <v>110605</v>
      </c>
      <c r="J1" s="324"/>
      <c r="K1" s="324"/>
      <c r="L1" s="138"/>
      <c r="Q1" s="1"/>
      <c r="R1" s="1"/>
      <c r="S1" s="1"/>
      <c r="T1" s="1"/>
      <c r="U1" s="1"/>
      <c r="V1" s="1"/>
      <c r="W1" s="1"/>
      <c r="X1" s="1"/>
      <c r="Y1" s="1"/>
      <c r="Z1" s="1"/>
    </row>
    <row r="2" spans="1:26" ht="18.75" customHeight="1" thickBot="1">
      <c r="A2" s="1741" t="s">
        <v>109501</v>
      </c>
      <c r="B2" s="1741"/>
      <c r="C2" s="1741"/>
      <c r="D2" s="1741"/>
      <c r="E2" s="951" t="s">
        <v>110606</v>
      </c>
      <c r="F2" s="951" t="s">
        <v>110607</v>
      </c>
      <c r="G2" s="951" t="s">
        <v>110608</v>
      </c>
      <c r="H2" s="951" t="s">
        <v>110609</v>
      </c>
      <c r="I2" s="951" t="s">
        <v>109927</v>
      </c>
      <c r="J2" s="326"/>
      <c r="K2" s="326"/>
      <c r="L2" s="137"/>
      <c r="Q2" s="160"/>
      <c r="R2" s="161" t="s">
        <v>110486</v>
      </c>
      <c r="S2" s="161" t="s">
        <v>110638</v>
      </c>
      <c r="T2" s="161" t="s">
        <v>110492</v>
      </c>
      <c r="U2" s="161" t="s">
        <v>110495</v>
      </c>
      <c r="V2" s="161" t="s">
        <v>110498</v>
      </c>
      <c r="W2" s="160"/>
      <c r="X2" s="160"/>
      <c r="Y2" s="160"/>
      <c r="Z2" s="160"/>
    </row>
    <row r="3" spans="1:26" ht="21" customHeight="1" thickTop="1" thickBot="1">
      <c r="A3" s="2306" t="s">
        <v>743</v>
      </c>
      <c r="B3" s="2355"/>
      <c r="C3" s="2355"/>
      <c r="D3" s="2356"/>
      <c r="E3" s="1166"/>
      <c r="F3" s="1166"/>
      <c r="G3" s="1166"/>
      <c r="H3" s="1166"/>
      <c r="I3" s="1174">
        <f>SUM(E3:H3)</f>
        <v>0</v>
      </c>
      <c r="J3" s="326"/>
      <c r="K3" s="326"/>
      <c r="L3" s="412" t="str">
        <f>IF(AND(M4="",M5=""),"","エラー")</f>
        <v/>
      </c>
      <c r="R3" s="1175">
        <f>IF(I3&lt;&gt;委員会5頁!N27,1,0)</f>
        <v>0</v>
      </c>
      <c r="S3" s="1176">
        <f>IF(I4&lt;&gt;委員会5頁!N28,1,0)</f>
        <v>0</v>
      </c>
      <c r="T3" s="1176">
        <f>IF(I5&lt;&gt;委員会5頁!N29,1,0)</f>
        <v>0</v>
      </c>
      <c r="U3" s="1176">
        <f>IF(I6&lt;&gt;委員会5頁!N30,1,0)</f>
        <v>0</v>
      </c>
      <c r="V3" s="1177">
        <f>IF(I7&lt;&gt;委員会5頁!N31,1,0)</f>
        <v>0</v>
      </c>
      <c r="W3" s="160" t="s">
        <v>110639</v>
      </c>
    </row>
    <row r="4" spans="1:26" ht="21" customHeight="1" thickTop="1">
      <c r="A4" s="1724" t="s">
        <v>732</v>
      </c>
      <c r="B4" s="1725"/>
      <c r="C4" s="1725"/>
      <c r="D4" s="1726"/>
      <c r="E4" s="289"/>
      <c r="F4" s="289"/>
      <c r="G4" s="289"/>
      <c r="H4" s="289"/>
      <c r="I4" s="317">
        <f>SUM(E4:H4)</f>
        <v>0</v>
      </c>
      <c r="J4" s="326"/>
      <c r="K4" s="326"/>
      <c r="L4" s="137"/>
      <c r="M4" s="49" t="str">
        <f>IF(SUM(R3:V3)&gt;0,W3,"")</f>
        <v/>
      </c>
      <c r="S4" s="160"/>
      <c r="T4" s="160"/>
      <c r="U4" s="160"/>
      <c r="V4" s="160"/>
    </row>
    <row r="5" spans="1:26" ht="21" customHeight="1">
      <c r="A5" s="1724" t="s">
        <v>733</v>
      </c>
      <c r="B5" s="1725"/>
      <c r="C5" s="1725"/>
      <c r="D5" s="1726"/>
      <c r="E5" s="289"/>
      <c r="F5" s="289"/>
      <c r="G5" s="289"/>
      <c r="H5" s="289"/>
      <c r="I5" s="317">
        <f>SUM(E5:H5)</f>
        <v>0</v>
      </c>
      <c r="J5" s="326"/>
      <c r="K5" s="326"/>
      <c r="L5" s="137"/>
      <c r="M5" s="49" t="str">
        <f>IF(SUM(R6:U6)&gt;0,W6,"")</f>
        <v/>
      </c>
      <c r="R5" s="161" t="s">
        <v>109515</v>
      </c>
      <c r="S5" s="161" t="s">
        <v>109524</v>
      </c>
      <c r="T5" s="161" t="s">
        <v>109525</v>
      </c>
      <c r="U5" s="161" t="s">
        <v>110617</v>
      </c>
      <c r="V5" s="160"/>
    </row>
    <row r="6" spans="1:26" ht="21" customHeight="1">
      <c r="A6" s="1724" t="s">
        <v>734</v>
      </c>
      <c r="B6" s="1725"/>
      <c r="C6" s="1725"/>
      <c r="D6" s="1726"/>
      <c r="E6" s="289"/>
      <c r="F6" s="289"/>
      <c r="G6" s="289"/>
      <c r="H6" s="289"/>
      <c r="I6" s="317">
        <f t="shared" ref="I6:I14" si="0">SUM(E6:H6)</f>
        <v>0</v>
      </c>
      <c r="J6" s="326"/>
      <c r="K6" s="326"/>
      <c r="L6" s="137"/>
      <c r="R6" s="1175">
        <f>IF(MAX(E9:E14)&gt;E8,1,0)</f>
        <v>0</v>
      </c>
      <c r="S6" s="1176">
        <f>IF(MAX(F9:F14)&gt;F8,1,0)</f>
        <v>0</v>
      </c>
      <c r="T6" s="1176">
        <f>IF(MAX(G9:G14)&gt;G8,1,0)</f>
        <v>0</v>
      </c>
      <c r="U6" s="1177">
        <f>IF(MAX(H9:H14)&gt;H8,1,0)</f>
        <v>0</v>
      </c>
      <c r="V6" s="160"/>
      <c r="W6" s="160" t="s">
        <v>110619</v>
      </c>
      <c r="X6" s="160"/>
      <c r="Y6" s="160"/>
      <c r="Z6" s="160"/>
    </row>
    <row r="7" spans="1:26" ht="21" customHeight="1">
      <c r="A7" s="2300" t="s">
        <v>110640</v>
      </c>
      <c r="B7" s="2353"/>
      <c r="C7" s="2353"/>
      <c r="D7" s="2354"/>
      <c r="E7" s="1163"/>
      <c r="F7" s="1163"/>
      <c r="G7" s="1163"/>
      <c r="H7" s="1163"/>
      <c r="I7" s="1164">
        <f t="shared" si="0"/>
        <v>0</v>
      </c>
      <c r="J7" s="326"/>
      <c r="K7" s="326"/>
      <c r="L7" s="137"/>
      <c r="N7" s="46"/>
      <c r="S7" s="160"/>
      <c r="T7" s="160"/>
      <c r="U7" s="160"/>
      <c r="V7" s="160"/>
      <c r="W7" s="160"/>
      <c r="X7" s="160"/>
      <c r="Y7" s="160"/>
      <c r="Z7" s="160"/>
    </row>
    <row r="8" spans="1:26" ht="21" customHeight="1">
      <c r="A8" s="2097" t="s">
        <v>149</v>
      </c>
      <c r="B8" s="1661"/>
      <c r="C8" s="1661"/>
      <c r="D8" s="1662"/>
      <c r="E8" s="946">
        <f>SUM(E3:E7)</f>
        <v>0</v>
      </c>
      <c r="F8" s="946">
        <f>SUM(F3:F7)</f>
        <v>0</v>
      </c>
      <c r="G8" s="946">
        <f>SUM(G3:G7)</f>
        <v>0</v>
      </c>
      <c r="H8" s="946">
        <f>SUM(H3:H7)</f>
        <v>0</v>
      </c>
      <c r="I8" s="946">
        <f>SUM(I3:I7)</f>
        <v>0</v>
      </c>
      <c r="J8" s="326"/>
      <c r="K8" s="326"/>
      <c r="L8" s="137"/>
      <c r="N8" s="46"/>
    </row>
    <row r="9" spans="1:26" ht="21" customHeight="1">
      <c r="A9" s="2351" t="s">
        <v>110641</v>
      </c>
      <c r="B9" s="1660" t="s">
        <v>110629</v>
      </c>
      <c r="C9" s="1661"/>
      <c r="D9" s="1662"/>
      <c r="E9" s="999"/>
      <c r="F9" s="999"/>
      <c r="G9" s="999"/>
      <c r="H9" s="999"/>
      <c r="I9" s="946">
        <f t="shared" si="0"/>
        <v>0</v>
      </c>
      <c r="J9" s="326"/>
      <c r="K9" s="326"/>
      <c r="L9" s="137"/>
      <c r="S9" s="160"/>
      <c r="T9" s="160"/>
      <c r="U9" s="160"/>
    </row>
    <row r="10" spans="1:26" ht="21" customHeight="1">
      <c r="A10" s="2352"/>
      <c r="B10" s="1660" t="s">
        <v>110630</v>
      </c>
      <c r="C10" s="1661"/>
      <c r="D10" s="1662"/>
      <c r="E10" s="999"/>
      <c r="F10" s="999"/>
      <c r="G10" s="999"/>
      <c r="H10" s="999"/>
      <c r="I10" s="946">
        <f t="shared" si="0"/>
        <v>0</v>
      </c>
      <c r="J10" s="326"/>
      <c r="K10" s="326"/>
      <c r="L10" s="137"/>
    </row>
    <row r="11" spans="1:26" ht="21" customHeight="1">
      <c r="A11" s="2352"/>
      <c r="B11" s="1718" t="s">
        <v>110618</v>
      </c>
      <c r="C11" s="1719"/>
      <c r="D11" s="1720"/>
      <c r="E11" s="999"/>
      <c r="F11" s="999"/>
      <c r="G11" s="999"/>
      <c r="H11" s="999"/>
      <c r="I11" s="946">
        <f t="shared" si="0"/>
        <v>0</v>
      </c>
      <c r="J11" s="326"/>
      <c r="K11" s="326"/>
      <c r="L11" s="137"/>
    </row>
    <row r="12" spans="1:26" ht="21" customHeight="1">
      <c r="A12" s="2352"/>
      <c r="B12" s="1718" t="s">
        <v>110620</v>
      </c>
      <c r="C12" s="1719"/>
      <c r="D12" s="1720"/>
      <c r="E12" s="999"/>
      <c r="F12" s="999"/>
      <c r="G12" s="999"/>
      <c r="H12" s="999"/>
      <c r="I12" s="946">
        <f>SUM(E12:H12)</f>
        <v>0</v>
      </c>
      <c r="J12" s="326"/>
      <c r="K12" s="326"/>
      <c r="L12" s="137"/>
    </row>
    <row r="13" spans="1:26" ht="21" customHeight="1">
      <c r="A13" s="2352"/>
      <c r="B13" s="1718" t="s">
        <v>110621</v>
      </c>
      <c r="C13" s="1719"/>
      <c r="D13" s="1720"/>
      <c r="E13" s="999"/>
      <c r="F13" s="999"/>
      <c r="G13" s="999"/>
      <c r="H13" s="999"/>
      <c r="I13" s="946">
        <f>SUM(E13:H13)</f>
        <v>0</v>
      </c>
      <c r="J13" s="326"/>
      <c r="K13" s="326"/>
      <c r="L13" s="137"/>
    </row>
    <row r="14" spans="1:26" ht="21" customHeight="1">
      <c r="A14" s="2352"/>
      <c r="B14" s="1660" t="s">
        <v>110622</v>
      </c>
      <c r="C14" s="1661"/>
      <c r="D14" s="1662"/>
      <c r="E14" s="999"/>
      <c r="F14" s="999"/>
      <c r="G14" s="999"/>
      <c r="H14" s="999"/>
      <c r="I14" s="946">
        <f t="shared" si="0"/>
        <v>0</v>
      </c>
      <c r="J14" s="326"/>
      <c r="K14" s="326"/>
      <c r="L14" s="137"/>
    </row>
    <row r="15" spans="1:26">
      <c r="A15" s="327"/>
      <c r="B15" s="328"/>
      <c r="C15" s="328"/>
      <c r="D15" s="328"/>
      <c r="E15" s="326"/>
      <c r="F15" s="326"/>
      <c r="G15" s="326"/>
      <c r="H15" s="326"/>
      <c r="I15" s="326"/>
      <c r="J15" s="326"/>
      <c r="K15" s="326"/>
      <c r="L15" s="137"/>
    </row>
    <row r="16" spans="1:26" ht="30" customHeight="1">
      <c r="A16" s="443"/>
      <c r="B16" s="758" t="s">
        <v>109526</v>
      </c>
      <c r="C16" s="2366" t="s">
        <v>110642</v>
      </c>
      <c r="D16" s="2366"/>
      <c r="E16" s="2366"/>
      <c r="F16" s="2366"/>
      <c r="G16" s="2366"/>
      <c r="H16" s="2366"/>
      <c r="I16" s="2366"/>
      <c r="J16" s="2366"/>
      <c r="K16" s="2366"/>
      <c r="L16" s="157"/>
    </row>
    <row r="17" spans="1:12" ht="41.25" customHeight="1">
      <c r="A17" s="443"/>
      <c r="B17" s="758" t="s">
        <v>109610</v>
      </c>
      <c r="C17" s="2366" t="s">
        <v>110643</v>
      </c>
      <c r="D17" s="2366"/>
      <c r="E17" s="2366"/>
      <c r="F17" s="2366"/>
      <c r="G17" s="2366"/>
      <c r="H17" s="2366"/>
      <c r="I17" s="2366"/>
      <c r="J17" s="2366"/>
      <c r="K17" s="2366"/>
      <c r="L17" s="157"/>
    </row>
    <row r="18" spans="1:12">
      <c r="A18" s="326"/>
      <c r="B18" s="326"/>
      <c r="C18" s="326"/>
      <c r="D18" s="326"/>
      <c r="E18" s="326"/>
      <c r="F18" s="326"/>
      <c r="G18" s="326"/>
      <c r="H18" s="326"/>
      <c r="I18" s="326"/>
      <c r="J18" s="326"/>
      <c r="K18" s="326"/>
      <c r="L18" s="137"/>
    </row>
  </sheetData>
  <sheetProtection selectLockedCells="1"/>
  <mergeCells count="16">
    <mergeCell ref="C17:K17"/>
    <mergeCell ref="C16:K16"/>
    <mergeCell ref="A2:D2"/>
    <mergeCell ref="B9:D9"/>
    <mergeCell ref="A8:D8"/>
    <mergeCell ref="A9:A14"/>
    <mergeCell ref="B14:D14"/>
    <mergeCell ref="B13:D13"/>
    <mergeCell ref="B12:D12"/>
    <mergeCell ref="B11:D11"/>
    <mergeCell ref="B10:D10"/>
    <mergeCell ref="A7:D7"/>
    <mergeCell ref="A6:D6"/>
    <mergeCell ref="A5:D5"/>
    <mergeCell ref="A4:D4"/>
    <mergeCell ref="A3:D3"/>
  </mergeCells>
  <phoneticPr fontId="9"/>
  <conditionalFormatting sqref="E9:H14">
    <cfRule type="cellIs" dxfId="13" priority="1" operator="greaterThan">
      <formula>E$8</formula>
    </cfRule>
  </conditionalFormatting>
  <dataValidations count="1">
    <dataValidation type="whole" operator="greaterThanOrEqual" allowBlank="1" showInputMessage="1" showErrorMessage="1" error="整数以外は入力できません。" sqref="E3:H7 E9:H14" xr:uid="{00000000-0002-0000-2000-000000000000}">
      <formula1>0</formula1>
    </dataValidation>
  </dataValidations>
  <pageMargins left="0.59055118110236227" right="0.59055118110236227" top="0.39370078740157483" bottom="0.39370078740157483" header="0.51181102362204722" footer="0.27559055118110237"/>
  <pageSetup paperSize="9" scale="94"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80" id="{9FCE8144-A5D4-4AAF-BB19-C09D7BE3CDBE}">
            <xm:f>OR(基本情報!$T$13=3,基本情報!$T$13=4)</xm:f>
            <x14:dxf>
              <fill>
                <patternFill>
                  <bgColor rgb="FFFFFF99"/>
                </patternFill>
              </fill>
            </x14:dxf>
          </x14:cfRule>
          <xm:sqref>E9:H14 E3:H7</xm:sqref>
        </x14:conditionalFormatting>
        <x14:conditionalFormatting xmlns:xm="http://schemas.microsoft.com/office/excel/2006/main">
          <x14:cfRule type="expression" priority="2" id="{345CCDCE-BB78-4381-88F5-4078D7847880}">
            <xm:f>$I3&lt;&gt;委員会5頁!$N27</xm:f>
            <x14:dxf>
              <fill>
                <patternFill>
                  <bgColor rgb="FFFF0000"/>
                </patternFill>
              </fill>
            </x14:dxf>
          </x14:cfRule>
          <xm:sqref>I3:I7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tabColor rgb="FFFFCCFF"/>
    <pageSetUpPr fitToPage="1"/>
  </sheetPr>
  <dimension ref="A1:X33"/>
  <sheetViews>
    <sheetView showGridLines="0" view="pageBreakPreview" zoomScaleNormal="100" zoomScaleSheetLayoutView="100" workbookViewId="0">
      <selection activeCell="H1" sqref="H1"/>
    </sheetView>
  </sheetViews>
  <sheetFormatPr defaultColWidth="9" defaultRowHeight="10.8"/>
  <cols>
    <col min="1" max="1" width="8.6640625" style="35" customWidth="1"/>
    <col min="2" max="2" width="15.6640625" style="35" customWidth="1"/>
    <col min="3" max="3" width="3.109375" style="35" customWidth="1"/>
    <col min="4" max="4" width="20" style="35" customWidth="1"/>
    <col min="5" max="9" width="16.6640625" style="35" customWidth="1"/>
    <col min="10" max="10" width="10.6640625" style="35" customWidth="1"/>
    <col min="11" max="11" width="8.33203125" style="35" customWidth="1"/>
    <col min="12" max="12" width="2" style="35" customWidth="1"/>
    <col min="13" max="18" width="5.6640625" style="35" customWidth="1"/>
    <col min="19" max="19" width="10.44140625" style="35" customWidth="1"/>
    <col min="20" max="23" width="5.6640625" style="35" customWidth="1"/>
    <col min="24" max="24" width="9" style="35" customWidth="1"/>
    <col min="25" max="16384" width="9" style="35"/>
  </cols>
  <sheetData>
    <row r="1" spans="1:24" ht="24" customHeight="1" thickBot="1">
      <c r="A1" s="125" t="s">
        <v>110644</v>
      </c>
      <c r="H1" s="72"/>
      <c r="I1" s="126"/>
      <c r="P1" s="73"/>
    </row>
    <row r="2" spans="1:24" ht="21" customHeight="1" thickTop="1" thickBot="1">
      <c r="A2" s="1660" t="s">
        <v>109501</v>
      </c>
      <c r="B2" s="1661"/>
      <c r="C2" s="1661"/>
      <c r="D2" s="1661"/>
      <c r="E2" s="945"/>
      <c r="F2" s="951" t="s">
        <v>109563</v>
      </c>
      <c r="G2" s="950" t="s">
        <v>110645</v>
      </c>
      <c r="H2" s="951" t="s">
        <v>110646</v>
      </c>
      <c r="I2" s="729"/>
      <c r="K2" s="407" t="str">
        <f>IF(AND(M2="",M3="",M19="",M20=""),"","エラー")</f>
        <v/>
      </c>
      <c r="M2" s="49" t="str">
        <f>IF(T2&gt;0,X2,"")</f>
        <v/>
      </c>
      <c r="N2" s="118"/>
      <c r="P2" s="70"/>
      <c r="S2" s="35" t="s">
        <v>110647</v>
      </c>
      <c r="T2" s="1104">
        <f>IF(AND(基本情報!T7&lt;&gt;"",SUM(委員会8頁!F11:H11)=0),1,0)</f>
        <v>0</v>
      </c>
      <c r="X2" s="35" t="s">
        <v>110648</v>
      </c>
    </row>
    <row r="3" spans="1:24" ht="20.100000000000001" customHeight="1" thickTop="1">
      <c r="A3" s="2371" t="s">
        <v>110649</v>
      </c>
      <c r="B3" s="2372"/>
      <c r="C3" s="2372"/>
      <c r="D3" s="2372"/>
      <c r="E3" s="1178"/>
      <c r="F3" s="1179"/>
      <c r="G3" s="1179"/>
      <c r="H3" s="1179"/>
      <c r="I3" s="109"/>
      <c r="M3" s="49" t="str">
        <f>IF(SUM(T4:V4)&gt;0,X4,"")</f>
        <v/>
      </c>
      <c r="N3" s="118"/>
      <c r="T3" s="205" t="s">
        <v>109515</v>
      </c>
      <c r="U3" s="205" t="s">
        <v>109524</v>
      </c>
      <c r="V3" s="205" t="s">
        <v>109525</v>
      </c>
    </row>
    <row r="4" spans="1:24" ht="20.100000000000001" customHeight="1">
      <c r="A4" s="1788" t="s">
        <v>110650</v>
      </c>
      <c r="B4" s="2287"/>
      <c r="C4" s="2287"/>
      <c r="D4" s="2287"/>
      <c r="E4" s="77"/>
      <c r="F4" s="268"/>
      <c r="G4" s="269"/>
      <c r="H4" s="268"/>
      <c r="I4" s="109"/>
      <c r="M4" s="118"/>
      <c r="S4" s="35" t="s">
        <v>110651</v>
      </c>
      <c r="T4" s="1155">
        <f>IF(F11&lt;&gt;F28,1,0)</f>
        <v>0</v>
      </c>
      <c r="U4" s="1180">
        <f>IF(G11&lt;&gt;G28,1,0)</f>
        <v>0</v>
      </c>
      <c r="V4" s="1181">
        <f>IF(H11&lt;&gt;H28,1,0)</f>
        <v>0</v>
      </c>
      <c r="X4" s="35" t="s">
        <v>110652</v>
      </c>
    </row>
    <row r="5" spans="1:24" ht="20.100000000000001" customHeight="1">
      <c r="A5" s="1788" t="s">
        <v>110653</v>
      </c>
      <c r="B5" s="2287"/>
      <c r="C5" s="2287"/>
      <c r="D5" s="2287"/>
      <c r="E5" s="77"/>
      <c r="F5" s="268"/>
      <c r="G5" s="269"/>
      <c r="H5" s="268"/>
      <c r="I5" s="109"/>
      <c r="M5" s="118"/>
    </row>
    <row r="6" spans="1:24" ht="20.100000000000001" customHeight="1">
      <c r="A6" s="1788" t="s">
        <v>110654</v>
      </c>
      <c r="B6" s="2287"/>
      <c r="C6" s="2287"/>
      <c r="D6" s="2287"/>
      <c r="E6" s="77"/>
      <c r="F6" s="268"/>
      <c r="G6" s="269"/>
      <c r="H6" s="268"/>
      <c r="I6" s="109"/>
      <c r="L6" s="35" t="s">
        <v>110655</v>
      </c>
      <c r="M6" s="118"/>
    </row>
    <row r="7" spans="1:24" ht="20.100000000000001" customHeight="1">
      <c r="A7" s="1788" t="s">
        <v>110656</v>
      </c>
      <c r="B7" s="2287"/>
      <c r="C7" s="2287"/>
      <c r="D7" s="2287"/>
      <c r="E7" s="77"/>
      <c r="F7" s="268"/>
      <c r="G7" s="269"/>
      <c r="H7" s="268"/>
      <c r="I7" s="109"/>
      <c r="L7" s="35" t="s">
        <v>110657</v>
      </c>
    </row>
    <row r="8" spans="1:24" ht="20.100000000000001" customHeight="1">
      <c r="A8" s="1788" t="s">
        <v>110658</v>
      </c>
      <c r="B8" s="2287"/>
      <c r="C8" s="2287"/>
      <c r="D8" s="2287"/>
      <c r="E8" s="77"/>
      <c r="F8" s="268"/>
      <c r="G8" s="269"/>
      <c r="H8" s="268"/>
      <c r="I8" s="109"/>
      <c r="L8" s="35" t="s">
        <v>110659</v>
      </c>
    </row>
    <row r="9" spans="1:24" ht="20.100000000000001" customHeight="1">
      <c r="A9" s="1788" t="s">
        <v>110660</v>
      </c>
      <c r="B9" s="2287"/>
      <c r="C9" s="2287"/>
      <c r="D9" s="2287"/>
      <c r="E9" s="77"/>
      <c r="F9" s="268"/>
      <c r="G9" s="269"/>
      <c r="H9" s="268"/>
      <c r="I9" s="109"/>
    </row>
    <row r="10" spans="1:24" ht="20.100000000000001" customHeight="1">
      <c r="A10" s="2368" t="s">
        <v>110661</v>
      </c>
      <c r="B10" s="2369"/>
      <c r="C10" s="2369"/>
      <c r="D10" s="2369"/>
      <c r="E10" s="1182"/>
      <c r="F10" s="1183"/>
      <c r="G10" s="1184"/>
      <c r="H10" s="1183"/>
      <c r="I10" s="109"/>
      <c r="N10" s="49"/>
    </row>
    <row r="11" spans="1:24" ht="20.100000000000001" customHeight="1">
      <c r="A11" s="1660" t="s">
        <v>149</v>
      </c>
      <c r="B11" s="1661"/>
      <c r="C11" s="1661"/>
      <c r="D11" s="1661"/>
      <c r="E11" s="945"/>
      <c r="F11" s="1185">
        <f>SUM(F3:F10)</f>
        <v>0</v>
      </c>
      <c r="G11" s="1185">
        <f>SUM(G3:G10)</f>
        <v>0</v>
      </c>
      <c r="H11" s="1185">
        <f>SUM(H3:H10)</f>
        <v>0</v>
      </c>
      <c r="I11" s="109"/>
      <c r="N11" s="49"/>
    </row>
    <row r="12" spans="1:24" ht="51.75" customHeight="1">
      <c r="A12" s="719" t="s">
        <v>109526</v>
      </c>
      <c r="B12" s="1657" t="s">
        <v>110662</v>
      </c>
      <c r="C12" s="1657"/>
      <c r="D12" s="1657"/>
      <c r="E12" s="1657"/>
      <c r="F12" s="1657"/>
      <c r="G12" s="1657"/>
      <c r="H12" s="1657"/>
      <c r="I12" s="1657"/>
      <c r="J12" s="1657"/>
      <c r="K12" s="728"/>
      <c r="L12" s="728"/>
      <c r="N12" s="120"/>
      <c r="O12" s="120"/>
      <c r="P12" s="120"/>
    </row>
    <row r="13" spans="1:24" ht="25.2" customHeight="1">
      <c r="A13" s="719" t="s">
        <v>109529</v>
      </c>
      <c r="B13" s="1657" t="s">
        <v>110663</v>
      </c>
      <c r="C13" s="1657"/>
      <c r="D13" s="1657"/>
      <c r="E13" s="1657"/>
      <c r="F13" s="1657"/>
      <c r="G13" s="1657"/>
      <c r="H13" s="1657"/>
      <c r="I13" s="1657"/>
      <c r="J13" s="1657"/>
      <c r="K13" s="728"/>
      <c r="L13" s="728"/>
    </row>
    <row r="14" spans="1:24" ht="16.5" customHeight="1">
      <c r="A14" s="718" t="s">
        <v>109534</v>
      </c>
      <c r="B14" s="2367" t="s">
        <v>109772</v>
      </c>
      <c r="C14" s="2367"/>
      <c r="D14" s="2367"/>
      <c r="E14" s="2367"/>
      <c r="F14" s="2367"/>
      <c r="G14" s="2367"/>
      <c r="H14" s="2367"/>
      <c r="I14" s="2367"/>
      <c r="J14" s="2367"/>
      <c r="K14" s="727"/>
      <c r="L14" s="727"/>
    </row>
    <row r="15" spans="1:24" ht="25.2" customHeight="1">
      <c r="A15" s="718" t="s">
        <v>109537</v>
      </c>
      <c r="B15" s="1657" t="s">
        <v>110664</v>
      </c>
      <c r="C15" s="1657"/>
      <c r="D15" s="1657"/>
      <c r="E15" s="1657"/>
      <c r="F15" s="1657"/>
      <c r="G15" s="1657"/>
      <c r="H15" s="1657"/>
      <c r="I15" s="1657"/>
      <c r="J15" s="1657"/>
      <c r="K15" s="727"/>
      <c r="L15" s="727"/>
    </row>
    <row r="16" spans="1:24" ht="6.75" customHeight="1"/>
    <row r="17" spans="1:24" ht="22.5" customHeight="1">
      <c r="A17" s="128" t="s">
        <v>110665</v>
      </c>
    </row>
    <row r="18" spans="1:24" ht="15" customHeight="1">
      <c r="A18" s="71"/>
      <c r="E18" s="21" t="s">
        <v>110666</v>
      </c>
      <c r="H18" s="274" t="s">
        <v>109497</v>
      </c>
      <c r="I18" s="72"/>
      <c r="N18" s="49"/>
    </row>
    <row r="19" spans="1:24" ht="21" customHeight="1">
      <c r="A19" s="1660" t="s">
        <v>109501</v>
      </c>
      <c r="B19" s="1661"/>
      <c r="C19" s="1661"/>
      <c r="D19" s="1662"/>
      <c r="E19" s="1186" t="s">
        <v>110667</v>
      </c>
      <c r="F19" s="952" t="s">
        <v>109563</v>
      </c>
      <c r="G19" s="950" t="s">
        <v>110645</v>
      </c>
      <c r="H19" s="951" t="s">
        <v>110646</v>
      </c>
      <c r="I19" s="729"/>
      <c r="K19" s="462"/>
      <c r="M19" s="49" t="str">
        <f>IF(T20&gt;0,X20,"")</f>
        <v/>
      </c>
      <c r="N19" s="49"/>
    </row>
    <row r="20" spans="1:24" ht="20.100000000000001" customHeight="1">
      <c r="A20" s="2371" t="s">
        <v>110649</v>
      </c>
      <c r="B20" s="2372"/>
      <c r="C20" s="2372"/>
      <c r="D20" s="2373"/>
      <c r="E20" s="270"/>
      <c r="F20" s="1187"/>
      <c r="G20" s="1179"/>
      <c r="H20" s="1179"/>
      <c r="I20" s="109"/>
      <c r="M20" s="49" t="str">
        <f>IF(SUM(T4:V4)&gt;0,X22,"")</f>
        <v/>
      </c>
      <c r="S20" s="35" t="s">
        <v>110647</v>
      </c>
      <c r="T20" s="1104">
        <f>IF(AND(基本情報!T13&lt;&gt;"",SUM(F28:H28)=0),1,0)</f>
        <v>0</v>
      </c>
      <c r="X20" s="35" t="s">
        <v>110668</v>
      </c>
    </row>
    <row r="21" spans="1:24" ht="20.100000000000001" customHeight="1">
      <c r="A21" s="1788" t="s">
        <v>110669</v>
      </c>
      <c r="B21" s="2287"/>
      <c r="C21" s="2287"/>
      <c r="D21" s="2288"/>
      <c r="E21" s="270"/>
      <c r="F21" s="271"/>
      <c r="G21" s="269"/>
      <c r="H21" s="268"/>
      <c r="I21" s="109"/>
      <c r="T21" s="205"/>
      <c r="U21" s="205"/>
      <c r="V21" s="205"/>
    </row>
    <row r="22" spans="1:24" ht="20.100000000000001" customHeight="1">
      <c r="A22" s="1788" t="s">
        <v>110670</v>
      </c>
      <c r="B22" s="2287"/>
      <c r="C22" s="2287"/>
      <c r="D22" s="2288"/>
      <c r="E22" s="270"/>
      <c r="F22" s="271"/>
      <c r="G22" s="269"/>
      <c r="H22" s="268"/>
      <c r="I22" s="109"/>
      <c r="M22" s="192" t="str">
        <f>IF(E28=G28,"",X24)</f>
        <v/>
      </c>
      <c r="X22" s="35" t="s">
        <v>110671</v>
      </c>
    </row>
    <row r="23" spans="1:24" ht="20.100000000000001" customHeight="1">
      <c r="A23" s="1788" t="s">
        <v>110672</v>
      </c>
      <c r="B23" s="2287"/>
      <c r="C23" s="2287"/>
      <c r="D23" s="2288"/>
      <c r="E23" s="270"/>
      <c r="F23" s="271"/>
      <c r="G23" s="269"/>
      <c r="H23" s="268"/>
      <c r="I23" s="109"/>
    </row>
    <row r="24" spans="1:24" ht="20.100000000000001" customHeight="1">
      <c r="A24" s="1788" t="s">
        <v>110673</v>
      </c>
      <c r="B24" s="2287"/>
      <c r="C24" s="2287"/>
      <c r="D24" s="2288"/>
      <c r="E24" s="270"/>
      <c r="F24" s="271"/>
      <c r="G24" s="269"/>
      <c r="H24" s="268"/>
      <c r="I24" s="109"/>
      <c r="S24" s="104" t="s">
        <v>110674</v>
      </c>
      <c r="T24" s="1104">
        <f>IF(E28&lt;&gt;G28,1,0)</f>
        <v>0</v>
      </c>
      <c r="X24" s="35" t="s">
        <v>110675</v>
      </c>
    </row>
    <row r="25" spans="1:24" ht="20.100000000000001" customHeight="1">
      <c r="A25" s="1788" t="s">
        <v>110676</v>
      </c>
      <c r="B25" s="2287"/>
      <c r="C25" s="2287"/>
      <c r="D25" s="2288"/>
      <c r="E25" s="270"/>
      <c r="F25" s="271"/>
      <c r="G25" s="269"/>
      <c r="H25" s="268"/>
      <c r="I25" s="109"/>
    </row>
    <row r="26" spans="1:24" ht="20.100000000000001" customHeight="1">
      <c r="A26" s="1788" t="s">
        <v>110677</v>
      </c>
      <c r="B26" s="2287"/>
      <c r="C26" s="2287"/>
      <c r="D26" s="2288"/>
      <c r="E26" s="270"/>
      <c r="F26" s="271"/>
      <c r="G26" s="269"/>
      <c r="H26" s="268"/>
      <c r="I26" s="109"/>
      <c r="T26" s="136"/>
    </row>
    <row r="27" spans="1:24" ht="20.100000000000001" customHeight="1">
      <c r="A27" s="2368" t="s">
        <v>110661</v>
      </c>
      <c r="B27" s="2369"/>
      <c r="C27" s="2369"/>
      <c r="D27" s="2370"/>
      <c r="E27" s="1188"/>
      <c r="F27" s="1189"/>
      <c r="G27" s="1184"/>
      <c r="H27" s="1183"/>
      <c r="I27" s="109"/>
      <c r="T27" s="136"/>
    </row>
    <row r="28" spans="1:24" ht="20.100000000000001" customHeight="1">
      <c r="A28" s="1660" t="s">
        <v>149</v>
      </c>
      <c r="B28" s="1661"/>
      <c r="C28" s="1661"/>
      <c r="D28" s="1662"/>
      <c r="E28" s="1190">
        <f>SUM(E20:E27)</f>
        <v>0</v>
      </c>
      <c r="F28" s="1191">
        <f>SUM(F20:F27)</f>
        <v>0</v>
      </c>
      <c r="G28" s="1185">
        <f>SUM(G20:G27)</f>
        <v>0</v>
      </c>
      <c r="H28" s="1185">
        <f>SUM(H20:H27)</f>
        <v>0</v>
      </c>
      <c r="I28" s="109"/>
      <c r="N28" s="49"/>
    </row>
    <row r="29" spans="1:24" ht="60" customHeight="1">
      <c r="A29" s="719" t="s">
        <v>109526</v>
      </c>
      <c r="B29" s="1657" t="s">
        <v>110678</v>
      </c>
      <c r="C29" s="1657"/>
      <c r="D29" s="1657"/>
      <c r="E29" s="1657"/>
      <c r="F29" s="1657"/>
      <c r="G29" s="1657"/>
      <c r="H29" s="1657"/>
      <c r="I29" s="1657"/>
      <c r="J29" s="1657"/>
      <c r="K29" s="728"/>
      <c r="L29" s="728"/>
    </row>
    <row r="30" spans="1:24" ht="39.9" customHeight="1">
      <c r="A30" s="719" t="s">
        <v>109610</v>
      </c>
      <c r="B30" s="1657" t="s">
        <v>110679</v>
      </c>
      <c r="C30" s="1657"/>
      <c r="D30" s="1657"/>
      <c r="E30" s="1657"/>
      <c r="F30" s="1657"/>
      <c r="G30" s="1657"/>
      <c r="H30" s="1657"/>
      <c r="I30" s="1657"/>
      <c r="J30" s="1657"/>
      <c r="K30" s="709"/>
      <c r="L30" s="709"/>
    </row>
    <row r="31" spans="1:24" ht="25.2" customHeight="1">
      <c r="A31" s="719" t="s">
        <v>109534</v>
      </c>
      <c r="B31" s="1657" t="s">
        <v>110680</v>
      </c>
      <c r="C31" s="1657"/>
      <c r="D31" s="1657"/>
      <c r="E31" s="1657"/>
      <c r="F31" s="1657"/>
      <c r="G31" s="1657"/>
      <c r="H31" s="1657"/>
      <c r="I31" s="1657"/>
      <c r="J31" s="1657"/>
      <c r="K31" s="728"/>
      <c r="L31" s="728"/>
    </row>
    <row r="32" spans="1:24" ht="15" customHeight="1">
      <c r="A32" s="719" t="s">
        <v>109537</v>
      </c>
      <c r="B32" s="2367" t="s">
        <v>109772</v>
      </c>
      <c r="C32" s="2367"/>
      <c r="D32" s="2367"/>
      <c r="E32" s="2367"/>
      <c r="F32" s="2367"/>
      <c r="G32" s="2367"/>
      <c r="H32" s="2367"/>
      <c r="I32" s="2367"/>
      <c r="J32" s="2367"/>
      <c r="K32" s="727"/>
      <c r="L32" s="727"/>
    </row>
    <row r="33" spans="1:12" ht="25.2" customHeight="1">
      <c r="A33" s="718" t="s">
        <v>109596</v>
      </c>
      <c r="B33" s="1657" t="s">
        <v>110664</v>
      </c>
      <c r="C33" s="1657"/>
      <c r="D33" s="1657"/>
      <c r="E33" s="1657"/>
      <c r="F33" s="1657"/>
      <c r="G33" s="1657"/>
      <c r="H33" s="1657"/>
      <c r="I33" s="1657"/>
      <c r="J33" s="1657"/>
      <c r="K33" s="727"/>
      <c r="L33" s="727"/>
    </row>
  </sheetData>
  <sheetProtection selectLockedCells="1"/>
  <mergeCells count="29">
    <mergeCell ref="B13:J13"/>
    <mergeCell ref="B12:J12"/>
    <mergeCell ref="A2:D2"/>
    <mergeCell ref="A3:D3"/>
    <mergeCell ref="A4:D4"/>
    <mergeCell ref="A5:D5"/>
    <mergeCell ref="A7:D7"/>
    <mergeCell ref="A6:D6"/>
    <mergeCell ref="A25:D25"/>
    <mergeCell ref="A26:D26"/>
    <mergeCell ref="A27:D27"/>
    <mergeCell ref="A28:D28"/>
    <mergeCell ref="A8:D8"/>
    <mergeCell ref="A9:D9"/>
    <mergeCell ref="A10:D10"/>
    <mergeCell ref="A11:D11"/>
    <mergeCell ref="A24:D24"/>
    <mergeCell ref="A19:D19"/>
    <mergeCell ref="A20:D20"/>
    <mergeCell ref="A21:D21"/>
    <mergeCell ref="A22:D22"/>
    <mergeCell ref="A23:D23"/>
    <mergeCell ref="B15:J15"/>
    <mergeCell ref="B14:J14"/>
    <mergeCell ref="B33:J33"/>
    <mergeCell ref="B32:J32"/>
    <mergeCell ref="B31:J31"/>
    <mergeCell ref="B30:J30"/>
    <mergeCell ref="B29:J29"/>
  </mergeCells>
  <phoneticPr fontId="9"/>
  <dataValidations count="1">
    <dataValidation type="whole" operator="greaterThanOrEqual" allowBlank="1" showInputMessage="1" showErrorMessage="1" error="整数以外は入力できません。" sqref="F3:H10 E20:H27" xr:uid="{00000000-0002-0000-2100-000000000000}">
      <formula1>0</formula1>
    </dataValidation>
  </dataValidations>
  <pageMargins left="0.59055118110236227" right="0.59055118110236227" top="0.39370078740157483" bottom="0.39370078740157483" header="0.51181102362204722" footer="0.27559055118110237"/>
  <pageSetup paperSize="9" scale="76"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83" id="{F40A82E6-3898-444D-9C73-F8232FE64737}">
            <xm:f>基本情報!$T$7&lt;&gt;""</xm:f>
            <x14:dxf>
              <fill>
                <patternFill>
                  <bgColor rgb="FFFFFF99"/>
                </patternFill>
              </fill>
            </x14:dxf>
          </x14:cfRule>
          <xm:sqref>F3:H10 E20:H27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tabColor rgb="FFCCECFF"/>
    <pageSetUpPr fitToPage="1"/>
  </sheetPr>
  <dimension ref="A1:AH77"/>
  <sheetViews>
    <sheetView showGridLines="0" view="pageBreakPreview" zoomScaleNormal="100" zoomScaleSheetLayoutView="100" workbookViewId="0">
      <selection activeCell="N14" sqref="N14"/>
    </sheetView>
  </sheetViews>
  <sheetFormatPr defaultColWidth="9" defaultRowHeight="12"/>
  <cols>
    <col min="1" max="1" width="0.88671875" style="26" customWidth="1"/>
    <col min="2" max="2" width="6.44140625" style="26" customWidth="1"/>
    <col min="3" max="3" width="3.44140625" style="26" customWidth="1"/>
    <col min="4" max="4" width="14.33203125" style="26" customWidth="1"/>
    <col min="5" max="6" width="0.88671875" style="26" customWidth="1"/>
    <col min="7" max="7" width="3.109375" style="235" customWidth="1"/>
    <col min="8" max="14" width="7.33203125" style="235" customWidth="1"/>
    <col min="15" max="20" width="7.33203125" style="26" customWidth="1"/>
    <col min="21" max="21" width="3.109375" style="26" customWidth="1"/>
    <col min="22" max="22" width="5.6640625" style="26" customWidth="1"/>
    <col min="23" max="23" width="1.33203125" style="26" customWidth="1"/>
    <col min="24" max="24" width="7.109375" style="26" customWidth="1"/>
    <col min="25" max="25" width="19" style="26" customWidth="1"/>
    <col min="26" max="26" width="9" style="26"/>
    <col min="27" max="33" width="5.6640625" style="26" hidden="1" customWidth="1"/>
    <col min="34" max="34" width="0" style="26" hidden="1" customWidth="1"/>
    <col min="35" max="16384" width="9" style="26"/>
  </cols>
  <sheetData>
    <row r="1" spans="1:34" s="19" customFormat="1" ht="20.100000000000001" customHeight="1">
      <c r="A1" s="132"/>
      <c r="B1" s="463" t="s">
        <v>110681</v>
      </c>
      <c r="G1" s="110"/>
      <c r="H1" s="110"/>
      <c r="I1" s="110"/>
      <c r="J1" s="110"/>
      <c r="K1" s="110"/>
      <c r="L1" s="110"/>
      <c r="M1" s="110"/>
      <c r="N1" s="110"/>
    </row>
    <row r="2" spans="1:34" s="19" customFormat="1" ht="9.9" customHeight="1">
      <c r="A2" s="132"/>
      <c r="B2" s="132"/>
      <c r="G2" s="110"/>
      <c r="H2" s="110"/>
      <c r="I2" s="110"/>
      <c r="J2" s="110"/>
      <c r="K2" s="110"/>
      <c r="L2" s="110"/>
      <c r="M2" s="110"/>
      <c r="N2" s="110"/>
    </row>
    <row r="3" spans="1:34" ht="15" customHeight="1">
      <c r="B3" s="2389" t="s">
        <v>110682</v>
      </c>
      <c r="C3" s="2389"/>
      <c r="D3" s="2389"/>
      <c r="E3" s="241"/>
      <c r="F3" s="242"/>
      <c r="G3" s="2390" t="s">
        <v>110683</v>
      </c>
      <c r="H3" s="2390"/>
      <c r="I3" s="2390"/>
      <c r="J3" s="2390"/>
      <c r="K3" s="2390"/>
      <c r="L3" s="2390"/>
      <c r="M3" s="2390"/>
      <c r="N3" s="2390"/>
      <c r="O3" s="2390"/>
      <c r="P3" s="2390"/>
      <c r="Q3" s="2390"/>
      <c r="R3" s="2390"/>
      <c r="S3" s="2390"/>
      <c r="T3" s="2390"/>
      <c r="U3" s="2390"/>
      <c r="V3" s="2390"/>
    </row>
    <row r="4" spans="1:34" ht="15" customHeight="1">
      <c r="B4" s="2389"/>
      <c r="C4" s="2389"/>
      <c r="D4" s="2389"/>
      <c r="E4" s="241"/>
      <c r="F4" s="242"/>
      <c r="G4" s="2390"/>
      <c r="H4" s="2390"/>
      <c r="I4" s="2390"/>
      <c r="J4" s="2390"/>
      <c r="K4" s="2390"/>
      <c r="L4" s="2390"/>
      <c r="M4" s="2390"/>
      <c r="N4" s="2390"/>
      <c r="O4" s="2390"/>
      <c r="P4" s="2390"/>
      <c r="Q4" s="2390"/>
      <c r="R4" s="2390"/>
      <c r="S4" s="2390"/>
      <c r="T4" s="2390"/>
      <c r="U4" s="2390"/>
      <c r="V4" s="2390"/>
    </row>
    <row r="5" spans="1:34" ht="22.95" customHeight="1">
      <c r="B5" s="2389"/>
      <c r="C5" s="2389"/>
      <c r="D5" s="2389"/>
      <c r="E5" s="243"/>
      <c r="F5" s="242"/>
      <c r="G5" s="2390"/>
      <c r="H5" s="2390"/>
      <c r="I5" s="2390"/>
      <c r="J5" s="2390"/>
      <c r="K5" s="2390"/>
      <c r="L5" s="2390"/>
      <c r="M5" s="2390"/>
      <c r="N5" s="2390"/>
      <c r="O5" s="2390"/>
      <c r="P5" s="2390"/>
      <c r="Q5" s="2390"/>
      <c r="R5" s="2390"/>
      <c r="S5" s="2390"/>
      <c r="T5" s="2390"/>
      <c r="U5" s="2390"/>
      <c r="V5" s="2390"/>
    </row>
    <row r="6" spans="1:34" ht="15" customHeight="1" thickBot="1">
      <c r="B6" s="1512" t="s">
        <v>110684</v>
      </c>
      <c r="C6" s="1514"/>
      <c r="D6" s="1094" t="str">
        <f>IF(基本情報!AB7="","エラーなし","エラーあり")</f>
        <v>エラーあり</v>
      </c>
      <c r="E6" s="243"/>
      <c r="F6" s="242"/>
    </row>
    <row r="7" spans="1:34" ht="15" customHeight="1" thickBot="1">
      <c r="B7" s="1192" t="s">
        <v>110685</v>
      </c>
      <c r="C7" s="1193" t="s">
        <v>110686</v>
      </c>
      <c r="D7" s="1094" t="str">
        <f>IF(学校2頁!U3="","エラーなし","エラーあり")</f>
        <v>エラーなし</v>
      </c>
      <c r="E7" s="243"/>
      <c r="F7" s="242"/>
      <c r="G7" s="1192" t="s">
        <v>110263</v>
      </c>
      <c r="H7" s="2391" t="s">
        <v>110687</v>
      </c>
      <c r="I7" s="2391"/>
      <c r="J7" s="2391"/>
      <c r="K7" s="2391"/>
      <c r="L7" s="2391"/>
      <c r="M7" s="2391"/>
      <c r="N7" s="2391"/>
      <c r="O7" s="2391"/>
      <c r="P7" s="2391"/>
      <c r="Q7" s="2391"/>
      <c r="R7" s="2391"/>
      <c r="S7" s="2391"/>
      <c r="T7" s="2392"/>
      <c r="U7" s="705" t="s">
        <v>110688</v>
      </c>
      <c r="V7" s="256"/>
    </row>
    <row r="8" spans="1:34" ht="15" customHeight="1">
      <c r="B8" s="1192" t="s">
        <v>110689</v>
      </c>
      <c r="C8" s="1193" t="s">
        <v>110686</v>
      </c>
      <c r="D8" s="1094" t="str">
        <f>IF(学校３頁!N3="","エラーなし","エラーあり")</f>
        <v>エラーなし</v>
      </c>
      <c r="E8" s="241"/>
      <c r="F8" s="242"/>
      <c r="G8" s="1194" t="s">
        <v>110263</v>
      </c>
      <c r="H8" s="2374" t="s">
        <v>110690</v>
      </c>
      <c r="I8" s="2374"/>
      <c r="J8" s="2374"/>
      <c r="K8" s="2374"/>
      <c r="L8" s="2374"/>
      <c r="M8" s="2374"/>
      <c r="N8" s="2374"/>
      <c r="O8" s="2374"/>
      <c r="P8" s="2374"/>
      <c r="Q8" s="2374"/>
      <c r="R8" s="2374"/>
      <c r="S8" s="2374"/>
      <c r="T8" s="2375"/>
    </row>
    <row r="9" spans="1:34" ht="18" customHeight="1">
      <c r="B9" s="1192" t="s">
        <v>110691</v>
      </c>
      <c r="C9" s="1193" t="s">
        <v>110686</v>
      </c>
      <c r="D9" s="1094" t="str">
        <f>IF(学校４頁!AD14="","エラーなし","エラーあり")</f>
        <v>エラーなし</v>
      </c>
      <c r="E9" s="244"/>
      <c r="F9" s="245"/>
      <c r="G9" s="238"/>
      <c r="H9" s="2376"/>
      <c r="I9" s="2376"/>
      <c r="J9" s="2376"/>
      <c r="K9" s="2376"/>
      <c r="L9" s="2376"/>
      <c r="M9" s="2376"/>
      <c r="N9" s="2376"/>
      <c r="O9" s="2376"/>
      <c r="P9" s="2376"/>
      <c r="Q9" s="2376"/>
      <c r="R9" s="2376"/>
      <c r="S9" s="2376"/>
      <c r="T9" s="2377"/>
      <c r="U9" s="263"/>
      <c r="V9" s="263"/>
      <c r="W9" s="237"/>
    </row>
    <row r="10" spans="1:34" ht="15" customHeight="1">
      <c r="B10" s="1192" t="s">
        <v>110692</v>
      </c>
      <c r="C10" s="1193" t="s">
        <v>110686</v>
      </c>
      <c r="D10" s="1094" t="str">
        <f>IF(学校５頁!R4="","エラーなし","エラーあり")</f>
        <v>エラーなし</v>
      </c>
      <c r="E10" s="244"/>
      <c r="F10" s="245"/>
      <c r="G10" s="238"/>
      <c r="H10" s="1531" t="s">
        <v>110693</v>
      </c>
      <c r="I10" s="1531"/>
      <c r="J10" s="1531"/>
      <c r="K10" s="1531"/>
      <c r="L10" s="1531"/>
      <c r="M10" s="1531"/>
      <c r="N10" s="1531"/>
      <c r="O10" s="1531"/>
      <c r="P10" s="1531"/>
      <c r="Q10" s="1531"/>
      <c r="R10" s="1531"/>
      <c r="S10" s="1531"/>
      <c r="T10" s="2379"/>
      <c r="U10" s="235"/>
      <c r="V10" s="249"/>
    </row>
    <row r="11" spans="1:34" ht="15" customHeight="1">
      <c r="B11" s="1192" t="s">
        <v>110694</v>
      </c>
      <c r="C11" s="1193" t="s">
        <v>110686</v>
      </c>
      <c r="D11" s="1094" t="str">
        <f>IF(学校６頁!N4="","エラーなし","エラーあり")</f>
        <v>エラーなし</v>
      </c>
      <c r="E11" s="244"/>
      <c r="F11" s="245"/>
      <c r="G11" s="762"/>
      <c r="H11" s="2380"/>
      <c r="I11" s="2380"/>
      <c r="J11" s="2380"/>
      <c r="K11" s="2380"/>
      <c r="L11" s="2380"/>
      <c r="M11" s="2380"/>
      <c r="N11" s="2380"/>
      <c r="O11" s="2380"/>
      <c r="P11" s="2380"/>
      <c r="Q11" s="2380"/>
      <c r="R11" s="2380"/>
      <c r="S11" s="2380"/>
      <c r="T11" s="2381"/>
      <c r="U11" s="235"/>
      <c r="V11" s="249"/>
    </row>
    <row r="12" spans="1:34" ht="15" customHeight="1" thickBot="1">
      <c r="B12" s="1192" t="s">
        <v>110695</v>
      </c>
      <c r="C12" s="1193" t="s">
        <v>110686</v>
      </c>
      <c r="D12" s="1094" t="str">
        <f>IF(学校７頁!M3="","エラーなし","エラーあり")</f>
        <v>エラーなし</v>
      </c>
      <c r="E12" s="244"/>
      <c r="F12" s="245"/>
      <c r="N12" s="2395" t="s">
        <v>94</v>
      </c>
      <c r="O12" s="2395" t="s">
        <v>102</v>
      </c>
      <c r="P12" s="2395" t="s">
        <v>110696</v>
      </c>
      <c r="Q12" s="2395" t="s">
        <v>110697</v>
      </c>
      <c r="R12" s="2395" t="s">
        <v>110698</v>
      </c>
      <c r="S12" s="2395" t="s">
        <v>106</v>
      </c>
      <c r="T12" s="2395" t="s">
        <v>149</v>
      </c>
      <c r="AA12" s="705" t="s">
        <v>109515</v>
      </c>
      <c r="AB12" s="705" t="s">
        <v>109524</v>
      </c>
      <c r="AC12" s="705" t="s">
        <v>110231</v>
      </c>
      <c r="AD12" s="705" t="s">
        <v>110240</v>
      </c>
      <c r="AE12" s="705" t="s">
        <v>110347</v>
      </c>
      <c r="AF12" s="705" t="s">
        <v>109639</v>
      </c>
      <c r="AG12" s="705" t="s">
        <v>149</v>
      </c>
    </row>
    <row r="13" spans="1:34" ht="15" customHeight="1" thickTop="1" thickBot="1">
      <c r="B13" s="1192" t="s">
        <v>110699</v>
      </c>
      <c r="C13" s="1193" t="s">
        <v>110686</v>
      </c>
      <c r="D13" s="1094" t="str">
        <f>IF(学校８頁!N3="","エラーなし","エラーあり")</f>
        <v>エラーなし</v>
      </c>
      <c r="E13" s="246"/>
      <c r="F13" s="245"/>
      <c r="N13" s="2396"/>
      <c r="O13" s="2396"/>
      <c r="P13" s="2396"/>
      <c r="Q13" s="2396"/>
      <c r="R13" s="2396"/>
      <c r="S13" s="2396"/>
      <c r="T13" s="1542"/>
      <c r="X13" s="409" t="str">
        <f>IF(AND(Y13="",Y14="",Y15="",Y16="",Y20="",Y21="",Y42=""),"","エラー")</f>
        <v/>
      </c>
      <c r="Y13" s="162" t="str">
        <f>IF(SUM(AA13:AF13)&gt;0,AH13,"")</f>
        <v/>
      </c>
      <c r="AA13" s="923">
        <f>IF(AND(N14="",OR(基本情報!$D$12="小学校",基本情報!$D$12="義務教育学校")),1,0)</f>
        <v>0</v>
      </c>
      <c r="AB13" s="924">
        <f>IF(AND(O14="",OR(基本情報!$D$12="中学校",基本情報!$D$12="義務教育学校",基本情報!$D$12="中等教育学校")),1,0)</f>
        <v>0</v>
      </c>
      <c r="AC13" s="924">
        <f>IF(AND(P14="",OR(基本情報!$E$26="全日制",基本情報!$E$26="全定併置",基本情報!$E$26="全通併置",基本情報!$E$26="全定通併置")),1,0)</f>
        <v>0</v>
      </c>
      <c r="AD13" s="924">
        <f>IF(AND(Q14="",OR(基本情報!$E$26="定時制",基本情報!$E$26="定通併置",基本情報!$E$26="全定併置",基本情報!$E$26="全定通併置")),1,0)</f>
        <v>0</v>
      </c>
      <c r="AE13" s="924">
        <f>IF(AND(R14="",OR(基本情報!$E$26="通信制",基本情報!$E$26="全通併置",基本情報!$E$26="定通併置",基本情報!$E$26="全定通併置")),1,0)</f>
        <v>0</v>
      </c>
      <c r="AF13" s="925">
        <f>IF(AND(S14="",基本情報!$D$12="特別支援学校"),1,0)</f>
        <v>0</v>
      </c>
      <c r="AG13" s="705"/>
      <c r="AH13" s="26" t="s">
        <v>110700</v>
      </c>
    </row>
    <row r="14" spans="1:34" ht="15" customHeight="1" thickTop="1" thickBot="1">
      <c r="B14" s="1192" t="s">
        <v>110701</v>
      </c>
      <c r="C14" s="1193" t="s">
        <v>110686</v>
      </c>
      <c r="D14" s="1094" t="str">
        <f>IF(学校９頁!Q3="","エラーなし","エラーあり")</f>
        <v>エラーなし</v>
      </c>
      <c r="E14" s="244"/>
      <c r="F14" s="245"/>
      <c r="N14" s="464"/>
      <c r="O14" s="465"/>
      <c r="P14" s="465"/>
      <c r="Q14" s="465"/>
      <c r="R14" s="465"/>
      <c r="S14" s="465"/>
      <c r="T14" s="1195">
        <f>SUM(N14:S14)</f>
        <v>0</v>
      </c>
      <c r="U14" s="26" t="s">
        <v>110702</v>
      </c>
      <c r="X14" s="489"/>
      <c r="Y14" s="162" t="str">
        <f>IF(AG14&gt;0,AH14,"")</f>
        <v/>
      </c>
      <c r="AA14" s="1000"/>
      <c r="AB14" s="1053"/>
      <c r="AC14" s="705"/>
      <c r="AD14" s="705"/>
      <c r="AE14" s="705"/>
      <c r="AF14" s="1054"/>
      <c r="AG14" s="705">
        <f>IF(AND(OR(N14&lt;&gt;"",O14&lt;&gt;"",P14&lt;&gt;"",Q14&lt;&gt;"",R14&lt;&gt;"",S14&lt;&gt;""),T14=0),1,0)</f>
        <v>0</v>
      </c>
      <c r="AH14" s="490" t="s">
        <v>110703</v>
      </c>
    </row>
    <row r="15" spans="1:34" ht="15" customHeight="1">
      <c r="B15" s="1192" t="s">
        <v>110704</v>
      </c>
      <c r="C15" s="1193" t="s">
        <v>110686</v>
      </c>
      <c r="D15" s="1094" t="str">
        <f>IF(学校10頁!M3="","エラーなし","エラーあり")</f>
        <v>エラーなし</v>
      </c>
      <c r="E15" s="244"/>
      <c r="F15" s="245"/>
      <c r="Y15" s="162" t="str">
        <f>IF(SUM(AA15:AF15)&gt;0,AH15,"")</f>
        <v/>
      </c>
      <c r="AA15" s="923">
        <f>IF(AND(AND(基本情報!$D$12&lt;&gt;"小学校",基本情報!$D$12&lt;&gt;"義務教育学校"),MAX(N14)&gt;0),1,0)</f>
        <v>0</v>
      </c>
      <c r="AB15" s="924">
        <f>IF(AND(AND(基本情報!$D$12&lt;&gt;"中学校",基本情報!$D$12&lt;&gt;"義務教育学校",基本情報!$D$12&lt;&gt;"中等教育学校"),MAX(O14)&gt;0),1,0)</f>
        <v>0</v>
      </c>
      <c r="AC15" s="924">
        <f>IF(AND(AND(基本情報!$D$12&lt;&gt;"高等学校",基本情報!$D$12&lt;&gt;"中等教育学校"),MAX(P14:R14)&gt;0),1,0)</f>
        <v>0</v>
      </c>
      <c r="AD15" s="1135"/>
      <c r="AE15" s="1135"/>
      <c r="AF15" s="925">
        <f>IF(AND(基本情報!$D$12&lt;&gt;"特別支援学校",MAX(S14)&gt;0),1,0)</f>
        <v>0</v>
      </c>
      <c r="AG15" s="705"/>
      <c r="AH15" s="26" t="s">
        <v>110705</v>
      </c>
    </row>
    <row r="16" spans="1:34" ht="15" customHeight="1" thickBot="1">
      <c r="B16" s="1192" t="s">
        <v>110706</v>
      </c>
      <c r="C16" s="1193" t="s">
        <v>110686</v>
      </c>
      <c r="D16" s="1094" t="str">
        <f>IF(学校11頁!R4="","エラーなし","エラーあり")</f>
        <v>エラーなし</v>
      </c>
      <c r="E16" s="244"/>
      <c r="F16" s="245"/>
      <c r="G16" s="466" t="s">
        <v>110707</v>
      </c>
      <c r="Y16" s="162" t="str">
        <f>IF(SUM(AA16:AF16)&gt;0,AH16,"")</f>
        <v/>
      </c>
      <c r="AA16" s="1134"/>
      <c r="AB16" s="1135"/>
      <c r="AC16" s="924">
        <f>IF(AND(AND(基本情報!$E$26&lt;&gt;"全日制",基本情報!$E$26&lt;&gt;"全定併置",基本情報!$E$26&lt;&gt;"全通併置",基本情報!$E$26&lt;&gt;"全定通併置"),MAX(P14)&gt;0),1,0)</f>
        <v>0</v>
      </c>
      <c r="AD16" s="924">
        <f>IF(AND(AND(基本情報!$E$26&lt;&gt;"定時制",基本情報!$E$26&lt;&gt;"定通併置",基本情報!$E$26&lt;&gt;"全定併置",基本情報!$E$26&lt;&gt;"全定通併置"),MAX(Q14)&gt;0),1,0)</f>
        <v>0</v>
      </c>
      <c r="AE16" s="924">
        <f>IF(AND(AND(基本情報!$E$26&lt;&gt;"通信制",基本情報!$E$26&lt;&gt;"全通併置",基本情報!$E$26&lt;&gt;"定通併置",基本情報!$E$26&lt;&gt;"全定通併置"),MAX(R14)&gt;0),1,0)</f>
        <v>0</v>
      </c>
      <c r="AF16" s="1136"/>
      <c r="AH16" s="26" t="s">
        <v>110708</v>
      </c>
    </row>
    <row r="17" spans="2:28" ht="15" customHeight="1" thickBot="1">
      <c r="B17" s="1192" t="s">
        <v>110709</v>
      </c>
      <c r="C17" s="1193" t="s">
        <v>110686</v>
      </c>
      <c r="D17" s="1094" t="str">
        <f>IF(学校12頁!AK9="","エラーなし","エラーあり")</f>
        <v>エラーなし</v>
      </c>
      <c r="E17" s="244"/>
      <c r="F17" s="245"/>
      <c r="G17" s="1194" t="s">
        <v>110263</v>
      </c>
      <c r="H17" s="2013" t="s">
        <v>110710</v>
      </c>
      <c r="I17" s="2013"/>
      <c r="J17" s="2013"/>
      <c r="K17" s="2013"/>
      <c r="L17" s="2013"/>
      <c r="M17" s="2013"/>
      <c r="N17" s="2013"/>
      <c r="O17" s="2013"/>
      <c r="P17" s="2013"/>
      <c r="Q17" s="2013"/>
      <c r="R17" s="2013"/>
      <c r="S17" s="2013"/>
      <c r="T17" s="2378"/>
      <c r="U17" s="705" t="s">
        <v>110688</v>
      </c>
      <c r="V17" s="256"/>
    </row>
    <row r="18" spans="2:28" ht="22.2" customHeight="1">
      <c r="B18" s="1192" t="s">
        <v>110711</v>
      </c>
      <c r="C18" s="1193" t="s">
        <v>110686</v>
      </c>
      <c r="D18" s="1094" t="str">
        <f>IF(学校13頁!Q9="","エラーなし","エラーあり")</f>
        <v>エラーなし</v>
      </c>
      <c r="E18" s="244"/>
      <c r="F18" s="245"/>
      <c r="G18" s="739"/>
      <c r="H18" s="1531"/>
      <c r="I18" s="1531"/>
      <c r="J18" s="1531"/>
      <c r="K18" s="1531"/>
      <c r="L18" s="1531"/>
      <c r="M18" s="1531"/>
      <c r="N18" s="1531"/>
      <c r="O18" s="1531"/>
      <c r="P18" s="1531"/>
      <c r="Q18" s="1531"/>
      <c r="R18" s="1531"/>
      <c r="S18" s="1531"/>
      <c r="T18" s="2379"/>
    </row>
    <row r="19" spans="2:28" ht="15" customHeight="1">
      <c r="B19" s="1192" t="s">
        <v>110712</v>
      </c>
      <c r="C19" s="1193" t="s">
        <v>110686</v>
      </c>
      <c r="D19" s="1094" t="str">
        <f>IF(学校14頁!V1="","エラーなし","エラーあり")</f>
        <v>エラーなし</v>
      </c>
      <c r="E19" s="244"/>
      <c r="F19" s="245"/>
      <c r="G19" s="102"/>
      <c r="H19" s="112" t="s">
        <v>110713</v>
      </c>
      <c r="N19" s="1196" t="str">
        <f>IF(T14&lt;&gt;0,SUM(学校2頁!L3,学校2頁!L8,学校2頁!L13)/T14,"－")</f>
        <v>－</v>
      </c>
      <c r="O19" s="26" t="s">
        <v>110714</v>
      </c>
      <c r="T19" s="218"/>
    </row>
    <row r="20" spans="2:28" ht="15" customHeight="1" thickBot="1">
      <c r="B20" s="1192" t="s">
        <v>110715</v>
      </c>
      <c r="C20" s="1193" t="s">
        <v>110686</v>
      </c>
      <c r="D20" s="1094" t="str">
        <f>IF(学校15頁!T5="","エラーなし","エラーあり")</f>
        <v>エラーなし</v>
      </c>
      <c r="E20" s="244"/>
      <c r="F20" s="245"/>
      <c r="G20" s="762"/>
      <c r="H20" s="239" t="s">
        <v>110716</v>
      </c>
      <c r="I20" s="764"/>
      <c r="J20" s="764"/>
      <c r="K20" s="764"/>
      <c r="L20" s="764"/>
      <c r="M20" s="764"/>
      <c r="N20" s="1196" t="str">
        <f>IF(T14&lt;&gt;0,SUM(学校４頁!P15:R18)/T14,"－")</f>
        <v>－</v>
      </c>
      <c r="O20" s="229"/>
      <c r="P20" s="229"/>
      <c r="Q20" s="229"/>
      <c r="R20" s="229"/>
      <c r="S20" s="229"/>
      <c r="T20" s="219"/>
      <c r="Y20" s="162" t="str">
        <f>IF(SUM(AA20)&gt;0,AB20,"")</f>
        <v/>
      </c>
      <c r="AA20" s="919">
        <f>IF(AND(T14&lt;&gt;0,N19&gt;1),1,0)</f>
        <v>0</v>
      </c>
      <c r="AB20" s="26" t="s">
        <v>110717</v>
      </c>
    </row>
    <row r="21" spans="2:28" ht="15" customHeight="1" thickBot="1">
      <c r="B21" s="1192" t="s">
        <v>110718</v>
      </c>
      <c r="C21" s="1193" t="s">
        <v>110686</v>
      </c>
      <c r="D21" s="1094" t="str">
        <f>IF(学校16頁!L3="","エラーなし","エラーあり")</f>
        <v>エラーなし</v>
      </c>
      <c r="E21" s="244"/>
      <c r="F21" s="245"/>
      <c r="G21" s="1194" t="s">
        <v>110263</v>
      </c>
      <c r="H21" s="2393" t="s">
        <v>110719</v>
      </c>
      <c r="I21" s="2393"/>
      <c r="J21" s="2393"/>
      <c r="K21" s="2393"/>
      <c r="L21" s="2393"/>
      <c r="M21" s="2393"/>
      <c r="N21" s="2393"/>
      <c r="O21" s="2393"/>
      <c r="P21" s="2393"/>
      <c r="Q21" s="2393"/>
      <c r="R21" s="2393"/>
      <c r="S21" s="2393"/>
      <c r="T21" s="2394"/>
      <c r="U21" s="705" t="s">
        <v>110688</v>
      </c>
      <c r="V21" s="256"/>
      <c r="Y21" s="162" t="str">
        <f>IF(SUM(AA21)&gt;0,AB21,"")</f>
        <v/>
      </c>
      <c r="AA21" s="919">
        <f>IF(AND(T14&lt;&gt;0,N20&gt;1),1,0)</f>
        <v>0</v>
      </c>
      <c r="AB21" s="26" t="s">
        <v>110720</v>
      </c>
    </row>
    <row r="22" spans="2:28" ht="15" customHeight="1">
      <c r="B22" s="1192" t="s">
        <v>110721</v>
      </c>
      <c r="C22" s="1193" t="s">
        <v>110686</v>
      </c>
      <c r="D22" s="1094" t="str">
        <f>IF('学校17頁 '!J3="","エラーなし","エラーあり")</f>
        <v>エラーなし</v>
      </c>
      <c r="E22" s="244"/>
      <c r="F22" s="245"/>
      <c r="G22" s="739"/>
      <c r="H22" s="1558"/>
      <c r="I22" s="1558"/>
      <c r="J22" s="1558"/>
      <c r="K22" s="1558"/>
      <c r="L22" s="1558"/>
      <c r="M22" s="1558"/>
      <c r="N22" s="1558"/>
      <c r="O22" s="1558"/>
      <c r="P22" s="1558"/>
      <c r="Q22" s="1558"/>
      <c r="R22" s="1558"/>
      <c r="S22" s="1558"/>
      <c r="T22" s="2220"/>
    </row>
    <row r="23" spans="2:28" ht="15" customHeight="1">
      <c r="B23" s="1192" t="s">
        <v>110722</v>
      </c>
      <c r="C23" s="1193" t="s">
        <v>110686</v>
      </c>
      <c r="D23" s="1094" t="str">
        <f>IF(学校1８頁!Z1="","エラーなし","エラーあり")</f>
        <v>エラーなし</v>
      </c>
      <c r="E23" s="244"/>
      <c r="F23" s="245"/>
      <c r="G23" s="739"/>
      <c r="H23" s="1558"/>
      <c r="I23" s="1558"/>
      <c r="J23" s="1558"/>
      <c r="K23" s="1558"/>
      <c r="L23" s="1558"/>
      <c r="M23" s="1558"/>
      <c r="N23" s="1558"/>
      <c r="O23" s="1558"/>
      <c r="P23" s="1558"/>
      <c r="Q23" s="1558"/>
      <c r="R23" s="1558"/>
      <c r="S23" s="1558"/>
      <c r="T23" s="2220"/>
    </row>
    <row r="24" spans="2:28" ht="15" customHeight="1" thickBot="1">
      <c r="B24" s="1192" t="s">
        <v>110723</v>
      </c>
      <c r="C24" s="1193" t="s">
        <v>110686</v>
      </c>
      <c r="D24" s="1094" t="str">
        <f>IF(学校1９頁!T5="","エラーなし","エラーあり")</f>
        <v>エラーなし</v>
      </c>
      <c r="E24" s="244"/>
      <c r="F24" s="245"/>
      <c r="G24" s="467"/>
      <c r="H24" s="239" t="s">
        <v>110724</v>
      </c>
      <c r="I24" s="760"/>
      <c r="J24" s="760"/>
      <c r="K24" s="760"/>
      <c r="L24" s="760"/>
      <c r="M24" s="760"/>
      <c r="N24" s="2386" t="s">
        <v>110725</v>
      </c>
      <c r="O24" s="2385"/>
      <c r="P24" s="1197">
        <f>SUM(学校３頁!H14:J14)</f>
        <v>0</v>
      </c>
      <c r="Q24" s="2384" t="s">
        <v>110726</v>
      </c>
      <c r="R24" s="2385"/>
      <c r="S24" s="1197">
        <f>SUM(学校８頁!H13:K13)</f>
        <v>0</v>
      </c>
      <c r="T24" s="240"/>
    </row>
    <row r="25" spans="2:28" ht="15" customHeight="1" thickBot="1">
      <c r="B25" s="1192" t="s">
        <v>110727</v>
      </c>
      <c r="C25" s="1193" t="s">
        <v>110686</v>
      </c>
      <c r="D25" s="1094" t="str">
        <f>IF(学校２０頁!L3="","エラーなし","エラーあり")</f>
        <v>エラーなし</v>
      </c>
      <c r="E25" s="246"/>
      <c r="F25" s="245"/>
      <c r="G25" s="1194" t="s">
        <v>110263</v>
      </c>
      <c r="H25" s="2013" t="s">
        <v>110728</v>
      </c>
      <c r="I25" s="2013"/>
      <c r="J25" s="2013"/>
      <c r="K25" s="2013"/>
      <c r="L25" s="2013"/>
      <c r="M25" s="2013"/>
      <c r="N25" s="2013"/>
      <c r="O25" s="2013"/>
      <c r="P25" s="2013"/>
      <c r="Q25" s="2013"/>
      <c r="R25" s="2013"/>
      <c r="S25" s="2013"/>
      <c r="T25" s="2378"/>
      <c r="U25" s="705" t="s">
        <v>110688</v>
      </c>
      <c r="V25" s="256"/>
    </row>
    <row r="26" spans="2:28" ht="15" customHeight="1" thickBot="1">
      <c r="B26" s="1192" t="s">
        <v>110729</v>
      </c>
      <c r="C26" s="1193" t="s">
        <v>110686</v>
      </c>
      <c r="D26" s="1094" t="str">
        <f>IF(学校2１頁!W1="","エラーなし","エラーあり")</f>
        <v>エラーなし</v>
      </c>
      <c r="E26" s="246"/>
      <c r="F26" s="245"/>
      <c r="G26" s="762"/>
      <c r="H26" s="2380"/>
      <c r="I26" s="2380"/>
      <c r="J26" s="2380"/>
      <c r="K26" s="2380"/>
      <c r="L26" s="2380"/>
      <c r="M26" s="2380"/>
      <c r="N26" s="2380"/>
      <c r="O26" s="2380"/>
      <c r="P26" s="2380"/>
      <c r="Q26" s="2380"/>
      <c r="R26" s="2380"/>
      <c r="S26" s="2380"/>
      <c r="T26" s="2381"/>
    </row>
    <row r="27" spans="2:28" ht="15" customHeight="1" thickBot="1">
      <c r="B27" s="1192" t="s">
        <v>110730</v>
      </c>
      <c r="C27" s="1193" t="s">
        <v>110686</v>
      </c>
      <c r="D27" s="1094" t="str">
        <f>IF(学校２２頁!N32="","エラーなし","エラーあり")</f>
        <v>エラーなし</v>
      </c>
      <c r="E27" s="246"/>
      <c r="F27" s="245"/>
      <c r="G27" s="1194" t="s">
        <v>110263</v>
      </c>
      <c r="H27" s="2374" t="s">
        <v>110731</v>
      </c>
      <c r="I27" s="2374"/>
      <c r="J27" s="2374"/>
      <c r="K27" s="2374"/>
      <c r="L27" s="2374"/>
      <c r="M27" s="2374"/>
      <c r="N27" s="2374"/>
      <c r="O27" s="2374"/>
      <c r="P27" s="2374"/>
      <c r="Q27" s="2374"/>
      <c r="R27" s="2374"/>
      <c r="S27" s="2374"/>
      <c r="T27" s="2375"/>
      <c r="U27" s="705" t="s">
        <v>110688</v>
      </c>
      <c r="V27" s="256"/>
    </row>
    <row r="28" spans="2:28" ht="15" customHeight="1">
      <c r="B28" s="1192" t="s">
        <v>110732</v>
      </c>
      <c r="C28" s="1193" t="s">
        <v>110686</v>
      </c>
      <c r="D28" s="1094" t="str">
        <f>IF(学校２３頁!AO7="","エラーなし","エラーあり")</f>
        <v>エラーなし</v>
      </c>
      <c r="E28" s="246"/>
      <c r="F28" s="245"/>
      <c r="G28" s="739"/>
      <c r="H28" s="2376"/>
      <c r="I28" s="2376"/>
      <c r="J28" s="2376"/>
      <c r="K28" s="2376"/>
      <c r="L28" s="2376"/>
      <c r="M28" s="2376"/>
      <c r="N28" s="2376"/>
      <c r="O28" s="2376"/>
      <c r="P28" s="2376"/>
      <c r="Q28" s="2376"/>
      <c r="R28" s="2376"/>
      <c r="S28" s="2376"/>
      <c r="T28" s="2377"/>
    </row>
    <row r="29" spans="2:28" ht="15" customHeight="1">
      <c r="B29" s="1192" t="s">
        <v>110733</v>
      </c>
      <c r="C29" s="1193" t="s">
        <v>110686</v>
      </c>
      <c r="D29" s="1094" t="str">
        <f>IF(学校2４頁!S2="","エラーなし","エラーあり")</f>
        <v>エラーなし</v>
      </c>
      <c r="E29" s="246"/>
      <c r="F29" s="245"/>
      <c r="G29" s="739"/>
      <c r="H29" s="2376"/>
      <c r="I29" s="2376"/>
      <c r="J29" s="2376"/>
      <c r="K29" s="2376"/>
      <c r="L29" s="2376"/>
      <c r="M29" s="2376"/>
      <c r="N29" s="2376"/>
      <c r="O29" s="2376"/>
      <c r="P29" s="2376"/>
      <c r="Q29" s="2376"/>
      <c r="R29" s="2376"/>
      <c r="S29" s="2376"/>
      <c r="T29" s="2377"/>
    </row>
    <row r="30" spans="2:28" ht="15" customHeight="1">
      <c r="B30" s="1192" t="s">
        <v>110734</v>
      </c>
      <c r="C30" s="1193" t="s">
        <v>110686</v>
      </c>
      <c r="D30" s="1094" t="str">
        <f>IF(学校2５頁!S2="","エラーなし","エラーあり")</f>
        <v>エラーなし</v>
      </c>
      <c r="E30" s="246"/>
      <c r="F30" s="245"/>
      <c r="G30" s="739"/>
      <c r="H30" s="2376"/>
      <c r="I30" s="2376"/>
      <c r="J30" s="2376"/>
      <c r="K30" s="2376"/>
      <c r="L30" s="2376"/>
      <c r="M30" s="2376"/>
      <c r="N30" s="2376"/>
      <c r="O30" s="2376"/>
      <c r="P30" s="2376"/>
      <c r="Q30" s="2376"/>
      <c r="R30" s="2376"/>
      <c r="S30" s="2376"/>
      <c r="T30" s="2377"/>
    </row>
    <row r="31" spans="2:28" ht="15" customHeight="1">
      <c r="B31" s="1198"/>
      <c r="C31" s="1198"/>
      <c r="D31" s="1198"/>
      <c r="E31" s="241"/>
      <c r="F31" s="242"/>
      <c r="G31" s="238"/>
      <c r="H31" s="2376"/>
      <c r="I31" s="2376"/>
      <c r="J31" s="2376"/>
      <c r="K31" s="2376"/>
      <c r="L31" s="2376"/>
      <c r="M31" s="2376"/>
      <c r="N31" s="2376"/>
      <c r="O31" s="2376"/>
      <c r="P31" s="2376"/>
      <c r="Q31" s="2376"/>
      <c r="R31" s="2376"/>
      <c r="S31" s="2376"/>
      <c r="T31" s="2377"/>
    </row>
    <row r="32" spans="2:28" ht="15" customHeight="1" thickBot="1">
      <c r="B32" s="2387" t="str">
        <f>IF(COUNTIF(D6:D30,"エラーあり")&gt;0,"エラーあり","")</f>
        <v>エラーあり</v>
      </c>
      <c r="C32" s="2387"/>
      <c r="D32" s="2387"/>
      <c r="E32" s="247"/>
      <c r="F32" s="248"/>
      <c r="G32" s="762"/>
      <c r="H32" s="239" t="s">
        <v>110735</v>
      </c>
      <c r="I32" s="760"/>
      <c r="J32" s="760"/>
      <c r="K32" s="760"/>
      <c r="L32" s="760"/>
      <c r="M32" s="760"/>
      <c r="N32" s="764"/>
      <c r="O32" s="763"/>
      <c r="P32" s="1197">
        <f>SUM(学校12頁!I9:I12)</f>
        <v>0</v>
      </c>
      <c r="Q32" s="264" t="s">
        <v>110736</v>
      </c>
      <c r="R32" s="764"/>
      <c r="S32" s="265"/>
      <c r="T32" s="240"/>
    </row>
    <row r="33" spans="2:28" ht="15" customHeight="1" thickBot="1">
      <c r="B33" s="2387"/>
      <c r="C33" s="2387"/>
      <c r="D33" s="2387"/>
      <c r="E33" s="247"/>
      <c r="F33" s="248"/>
      <c r="G33" s="1194" t="s">
        <v>110263</v>
      </c>
      <c r="H33" s="2013" t="s">
        <v>110737</v>
      </c>
      <c r="I33" s="2013"/>
      <c r="J33" s="2013"/>
      <c r="K33" s="2013"/>
      <c r="L33" s="2013"/>
      <c r="M33" s="2013"/>
      <c r="N33" s="2013"/>
      <c r="O33" s="2013"/>
      <c r="P33" s="2013"/>
      <c r="Q33" s="2013"/>
      <c r="R33" s="2013"/>
      <c r="S33" s="2013"/>
      <c r="T33" s="2378"/>
      <c r="U33" s="705" t="s">
        <v>110688</v>
      </c>
      <c r="V33" s="256"/>
    </row>
    <row r="34" spans="2:28" ht="15" customHeight="1">
      <c r="B34" s="2388" t="str">
        <f>IF(COUNTIF(D6:D30,"エラーあり")&gt;0,"上記の頁にエラーがあります。修正してください。","")</f>
        <v>上記の頁にエラーがあります。修正してください。</v>
      </c>
      <c r="C34" s="2388"/>
      <c r="D34" s="2388"/>
      <c r="E34" s="247"/>
      <c r="F34" s="248"/>
      <c r="G34" s="238"/>
      <c r="H34" s="1531"/>
      <c r="I34" s="1531"/>
      <c r="J34" s="1531"/>
      <c r="K34" s="1531"/>
      <c r="L34" s="1531"/>
      <c r="M34" s="1531"/>
      <c r="N34" s="1531"/>
      <c r="O34" s="1531"/>
      <c r="P34" s="1531"/>
      <c r="Q34" s="1531"/>
      <c r="R34" s="1531"/>
      <c r="S34" s="1531"/>
      <c r="T34" s="2379"/>
    </row>
    <row r="35" spans="2:28" ht="15" customHeight="1">
      <c r="B35" s="2388"/>
      <c r="C35" s="2388"/>
      <c r="D35" s="2388"/>
      <c r="E35" s="247"/>
      <c r="F35" s="248"/>
      <c r="G35" s="238"/>
      <c r="H35" s="1531"/>
      <c r="I35" s="1531"/>
      <c r="J35" s="1531"/>
      <c r="K35" s="1531"/>
      <c r="L35" s="1531"/>
      <c r="M35" s="1531"/>
      <c r="N35" s="1531"/>
      <c r="O35" s="1531"/>
      <c r="P35" s="1531"/>
      <c r="Q35" s="1531"/>
      <c r="R35" s="1531"/>
      <c r="S35" s="1531"/>
      <c r="T35" s="2379"/>
    </row>
    <row r="36" spans="2:28" ht="15" customHeight="1">
      <c r="B36" s="765"/>
      <c r="C36" s="765"/>
      <c r="D36" s="765"/>
      <c r="E36" s="247"/>
      <c r="F36" s="248"/>
      <c r="G36" s="762"/>
      <c r="H36" s="239" t="s">
        <v>110738</v>
      </c>
      <c r="I36" s="760"/>
      <c r="J36" s="760"/>
      <c r="K36" s="760"/>
      <c r="L36" s="760"/>
      <c r="M36" s="760"/>
      <c r="N36" s="764"/>
      <c r="O36" s="763"/>
      <c r="P36" s="1197">
        <f>SUM(学校13頁!N9:N12)</f>
        <v>0</v>
      </c>
      <c r="Q36" s="264" t="s">
        <v>110736</v>
      </c>
      <c r="R36" s="764"/>
      <c r="S36" s="265"/>
      <c r="T36" s="240"/>
    </row>
    <row r="37" spans="2:28" ht="15" customHeight="1">
      <c r="B37" s="765"/>
      <c r="C37" s="765"/>
      <c r="D37" s="765"/>
      <c r="E37" s="247"/>
      <c r="F37" s="248"/>
      <c r="H37" s="704"/>
      <c r="I37" s="704"/>
      <c r="J37" s="704"/>
      <c r="K37" s="704"/>
      <c r="L37" s="704"/>
      <c r="M37" s="704"/>
      <c r="N37" s="704"/>
      <c r="O37" s="704"/>
      <c r="P37" s="704"/>
      <c r="Q37" s="704"/>
      <c r="R37" s="704"/>
      <c r="S37" s="704"/>
      <c r="T37" s="704"/>
    </row>
    <row r="38" spans="2:28" ht="24.9" customHeight="1">
      <c r="B38" s="765"/>
      <c r="C38" s="765"/>
      <c r="D38" s="765"/>
      <c r="E38" s="247"/>
      <c r="F38" s="248"/>
      <c r="G38" s="466" t="s">
        <v>110739</v>
      </c>
    </row>
    <row r="39" spans="2:28" ht="24.9" customHeight="1" thickBot="1">
      <c r="B39" s="705"/>
      <c r="C39" s="705"/>
      <c r="D39" s="236"/>
      <c r="E39" s="246"/>
      <c r="F39" s="245"/>
      <c r="G39" s="466" t="s">
        <v>110740</v>
      </c>
    </row>
    <row r="40" spans="2:28" ht="15" customHeight="1" thickBot="1">
      <c r="B40" s="705"/>
      <c r="C40" s="705"/>
      <c r="D40" s="705"/>
      <c r="E40" s="246"/>
      <c r="F40" s="245"/>
      <c r="G40" s="1194" t="s">
        <v>110263</v>
      </c>
      <c r="H40" s="2013" t="s">
        <v>110741</v>
      </c>
      <c r="I40" s="2013"/>
      <c r="J40" s="2013"/>
      <c r="K40" s="2013"/>
      <c r="L40" s="2013"/>
      <c r="M40" s="2013"/>
      <c r="N40" s="2013"/>
      <c r="O40" s="2013"/>
      <c r="P40" s="2013"/>
      <c r="Q40" s="2013"/>
      <c r="R40" s="2013"/>
      <c r="S40" s="2013"/>
      <c r="T40" s="2378"/>
      <c r="U40" s="705" t="s">
        <v>110688</v>
      </c>
      <c r="V40" s="256"/>
    </row>
    <row r="41" spans="2:28" ht="15" customHeight="1" thickBot="1">
      <c r="B41" s="705"/>
      <c r="C41" s="705"/>
      <c r="D41" s="705"/>
      <c r="E41" s="246"/>
      <c r="F41" s="245"/>
      <c r="G41" s="762"/>
      <c r="H41" s="2380"/>
      <c r="I41" s="2380"/>
      <c r="J41" s="2380"/>
      <c r="K41" s="2380"/>
      <c r="L41" s="2380"/>
      <c r="M41" s="2380"/>
      <c r="N41" s="2380"/>
      <c r="O41" s="2380"/>
      <c r="P41" s="2380"/>
      <c r="Q41" s="2380"/>
      <c r="R41" s="2380"/>
      <c r="S41" s="2380"/>
      <c r="T41" s="2381"/>
    </row>
    <row r="42" spans="2:28" ht="15" customHeight="1" thickBot="1">
      <c r="B42" s="705"/>
      <c r="C42" s="705"/>
      <c r="D42" s="705"/>
      <c r="E42" s="246"/>
      <c r="F42" s="245"/>
      <c r="G42" s="1194" t="s">
        <v>110263</v>
      </c>
      <c r="H42" s="2013" t="s">
        <v>110742</v>
      </c>
      <c r="I42" s="2013"/>
      <c r="J42" s="2013"/>
      <c r="K42" s="2013"/>
      <c r="L42" s="2013"/>
      <c r="M42" s="2013"/>
      <c r="N42" s="2013"/>
      <c r="O42" s="2013"/>
      <c r="P42" s="2013"/>
      <c r="Q42" s="2013"/>
      <c r="R42" s="2013"/>
      <c r="S42" s="2013"/>
      <c r="T42" s="2378"/>
      <c r="U42" s="705" t="s">
        <v>110688</v>
      </c>
      <c r="V42" s="256"/>
      <c r="Y42" s="162" t="str">
        <f>IF(SUM(AA42)&gt;0,AB42,"")</f>
        <v/>
      </c>
      <c r="AA42" s="919">
        <f>IF(AND(SUM(N14:Q14)&lt;&gt;0,T45&gt;1),1,0)</f>
        <v>0</v>
      </c>
      <c r="AB42" s="26" t="s">
        <v>110743</v>
      </c>
    </row>
    <row r="43" spans="2:28" ht="15" customHeight="1">
      <c r="B43" s="705"/>
      <c r="C43" s="705"/>
      <c r="D43" s="705"/>
      <c r="E43" s="246"/>
      <c r="F43" s="245"/>
      <c r="G43" s="238"/>
      <c r="H43" s="1531"/>
      <c r="I43" s="1531"/>
      <c r="J43" s="1531"/>
      <c r="K43" s="1531"/>
      <c r="L43" s="1531"/>
      <c r="M43" s="1531"/>
      <c r="N43" s="1531"/>
      <c r="O43" s="1531"/>
      <c r="P43" s="1531"/>
      <c r="Q43" s="1531"/>
      <c r="R43" s="1531"/>
      <c r="S43" s="1531"/>
      <c r="T43" s="2379"/>
    </row>
    <row r="44" spans="2:28" ht="15" customHeight="1">
      <c r="E44" s="241"/>
      <c r="F44" s="242"/>
      <c r="G44" s="238"/>
      <c r="H44" s="112" t="s">
        <v>110744</v>
      </c>
      <c r="J44" s="235" t="s">
        <v>110745</v>
      </c>
      <c r="K44" s="1199">
        <f>SUM(学校14頁!C17,学校14頁!M17,学校1８頁!C16,学校1８頁!O16)</f>
        <v>0</v>
      </c>
      <c r="L44" s="235" t="s">
        <v>110746</v>
      </c>
      <c r="M44" s="1196" t="str">
        <f>IF(SUM(N14:Q14)&lt;&gt;0,K44/SUM(N14:Q14),"－")</f>
        <v>－</v>
      </c>
      <c r="O44" s="112" t="s">
        <v>110747</v>
      </c>
      <c r="P44" s="235"/>
      <c r="Q44" s="235" t="s">
        <v>110745</v>
      </c>
      <c r="R44" s="1199">
        <f>SUM(学校14頁!K17,学校14頁!U17,学校1８頁!M16,学校1８頁!Y16)</f>
        <v>0</v>
      </c>
      <c r="S44" s="235" t="s">
        <v>110746</v>
      </c>
      <c r="T44" s="1196" t="str">
        <f>IF(SUM(N14:Q14)&lt;&gt;0,R44/SUM(N14:Q14),"－")</f>
        <v>－</v>
      </c>
    </row>
    <row r="45" spans="2:28" ht="15" customHeight="1">
      <c r="E45" s="241"/>
      <c r="F45" s="242"/>
      <c r="G45" s="238"/>
      <c r="H45" s="112" t="s">
        <v>110748</v>
      </c>
      <c r="J45" s="235" t="s">
        <v>110745</v>
      </c>
      <c r="K45" s="1199">
        <f>SUM(学校14頁!D17,学校14頁!N17,学校1８頁!D16,学校1８頁!P16)</f>
        <v>0</v>
      </c>
      <c r="L45" s="235" t="s">
        <v>110746</v>
      </c>
      <c r="M45" s="1196" t="str">
        <f>IF(SUM(N14:Q14)&lt;&gt;0,K45/SUM(N14:Q14),"－")</f>
        <v>－</v>
      </c>
      <c r="O45" s="112" t="s">
        <v>110749</v>
      </c>
      <c r="P45" s="235"/>
      <c r="Q45" s="235" t="s">
        <v>110745</v>
      </c>
      <c r="R45" s="1200">
        <f>SUM(学校14頁!L17,学校14頁!V17,学校1８頁!N16,学校1８頁!Z16)</f>
        <v>0</v>
      </c>
      <c r="S45" s="235" t="s">
        <v>110746</v>
      </c>
      <c r="T45" s="1201" t="str">
        <f>IF(SUM(N14:Q14)&lt;&gt;0,R45/SUM(N14:Q14),"－")</f>
        <v>－</v>
      </c>
    </row>
    <row r="46" spans="2:28" ht="15" customHeight="1" thickBot="1">
      <c r="E46" s="241"/>
      <c r="F46" s="242"/>
      <c r="G46" s="762"/>
      <c r="H46" s="239" t="s">
        <v>110750</v>
      </c>
      <c r="I46" s="764"/>
      <c r="J46" s="764" t="s">
        <v>110745</v>
      </c>
      <c r="K46" s="1199">
        <f>SUM(学校14頁!E17,学校14頁!O17,学校1８頁!E16,学校1８頁!Q16)</f>
        <v>0</v>
      </c>
      <c r="L46" s="764" t="s">
        <v>110746</v>
      </c>
      <c r="M46" s="1196" t="str">
        <f>IF(SUM(N14:Q14)&lt;&gt;0,K46/SUM(N14:Q14),"－")</f>
        <v>－</v>
      </c>
      <c r="N46" s="764"/>
      <c r="O46" s="239"/>
      <c r="P46" s="764"/>
      <c r="Q46" s="764"/>
      <c r="R46" s="1202"/>
      <c r="S46" s="764"/>
      <c r="T46" s="1203"/>
    </row>
    <row r="47" spans="2:28" ht="15" customHeight="1" thickBot="1">
      <c r="E47" s="241"/>
      <c r="F47" s="242"/>
      <c r="G47" s="1204" t="s">
        <v>110263</v>
      </c>
      <c r="H47" s="2013" t="s">
        <v>110751</v>
      </c>
      <c r="I47" s="2013"/>
      <c r="J47" s="2013"/>
      <c r="K47" s="2013"/>
      <c r="L47" s="2013"/>
      <c r="M47" s="2013"/>
      <c r="N47" s="2013"/>
      <c r="O47" s="2013"/>
      <c r="P47" s="2013"/>
      <c r="Q47" s="2013"/>
      <c r="R47" s="2013"/>
      <c r="S47" s="2013"/>
      <c r="T47" s="2378"/>
      <c r="U47" s="705" t="s">
        <v>110688</v>
      </c>
      <c r="V47" s="256"/>
    </row>
    <row r="48" spans="2:28" ht="15" customHeight="1">
      <c r="E48" s="241"/>
      <c r="F48" s="242"/>
      <c r="G48" s="238"/>
      <c r="H48" s="1531"/>
      <c r="I48" s="1531"/>
      <c r="J48" s="1531"/>
      <c r="K48" s="1531"/>
      <c r="L48" s="1531"/>
      <c r="M48" s="1531"/>
      <c r="N48" s="1531"/>
      <c r="O48" s="1531"/>
      <c r="P48" s="1531"/>
      <c r="Q48" s="1531"/>
      <c r="R48" s="1531"/>
      <c r="S48" s="1531"/>
      <c r="T48" s="2379"/>
    </row>
    <row r="49" spans="2:22" ht="15" customHeight="1">
      <c r="E49" s="241"/>
      <c r="F49" s="242"/>
      <c r="G49" s="238"/>
      <c r="H49" s="1531"/>
      <c r="I49" s="1531"/>
      <c r="J49" s="1531"/>
      <c r="K49" s="1531"/>
      <c r="L49" s="1531"/>
      <c r="M49" s="1531"/>
      <c r="N49" s="1531"/>
      <c r="O49" s="1531"/>
      <c r="P49" s="1531"/>
      <c r="Q49" s="1531"/>
      <c r="R49" s="1531"/>
      <c r="S49" s="1531"/>
      <c r="T49" s="2379"/>
    </row>
    <row r="50" spans="2:22" ht="15" customHeight="1" thickBot="1">
      <c r="B50" s="765"/>
      <c r="C50" s="765"/>
      <c r="D50" s="765"/>
      <c r="E50" s="247"/>
      <c r="F50" s="248"/>
      <c r="G50" s="762"/>
      <c r="H50" s="239" t="s">
        <v>110752</v>
      </c>
      <c r="I50" s="760"/>
      <c r="J50" s="760"/>
      <c r="K50" s="760"/>
      <c r="L50" s="760"/>
      <c r="M50" s="760"/>
      <c r="N50" s="764"/>
      <c r="O50" s="763"/>
      <c r="P50" s="1197">
        <f>SUM(学校14頁!K17,学校14頁!U17,学校1８頁!M16,学校1８頁!Y16)</f>
        <v>0</v>
      </c>
      <c r="Q50" s="264" t="s">
        <v>110753</v>
      </c>
      <c r="R50" s="764"/>
      <c r="S50" s="265"/>
      <c r="T50" s="240"/>
    </row>
    <row r="51" spans="2:22" ht="15" customHeight="1" thickBot="1">
      <c r="E51" s="241"/>
      <c r="F51" s="242"/>
      <c r="G51" s="1194" t="s">
        <v>110263</v>
      </c>
      <c r="H51" s="2013" t="s">
        <v>110754</v>
      </c>
      <c r="I51" s="2013"/>
      <c r="J51" s="2013"/>
      <c r="K51" s="2013"/>
      <c r="L51" s="2013"/>
      <c r="M51" s="2013"/>
      <c r="N51" s="2013"/>
      <c r="O51" s="2013"/>
      <c r="P51" s="2013"/>
      <c r="Q51" s="2013"/>
      <c r="R51" s="2013"/>
      <c r="S51" s="2013"/>
      <c r="T51" s="2378"/>
      <c r="U51" s="705" t="s">
        <v>110688</v>
      </c>
      <c r="V51" s="256"/>
    </row>
    <row r="52" spans="2:22" ht="15" customHeight="1">
      <c r="E52" s="241"/>
      <c r="F52" s="242"/>
      <c r="G52" s="238"/>
      <c r="H52" s="1531"/>
      <c r="I52" s="1531"/>
      <c r="J52" s="1531"/>
      <c r="K52" s="1531"/>
      <c r="L52" s="1531"/>
      <c r="M52" s="1531"/>
      <c r="N52" s="1531"/>
      <c r="O52" s="1531"/>
      <c r="P52" s="1531"/>
      <c r="Q52" s="1531"/>
      <c r="R52" s="1531"/>
      <c r="S52" s="1531"/>
      <c r="T52" s="2379"/>
      <c r="U52" s="705"/>
    </row>
    <row r="53" spans="2:22" ht="15" customHeight="1" thickBot="1">
      <c r="E53" s="241"/>
      <c r="F53" s="242"/>
      <c r="G53" s="762"/>
      <c r="H53" s="2380"/>
      <c r="I53" s="2380"/>
      <c r="J53" s="2380"/>
      <c r="K53" s="2380"/>
      <c r="L53" s="2380"/>
      <c r="M53" s="2380"/>
      <c r="N53" s="2380"/>
      <c r="O53" s="2380"/>
      <c r="P53" s="2380"/>
      <c r="Q53" s="2380"/>
      <c r="R53" s="2380"/>
      <c r="S53" s="2380"/>
      <c r="T53" s="2381"/>
    </row>
    <row r="54" spans="2:22" ht="15" customHeight="1" thickBot="1">
      <c r="E54" s="241"/>
      <c r="F54" s="242"/>
      <c r="G54" s="1194" t="s">
        <v>110263</v>
      </c>
      <c r="H54" s="2374" t="s">
        <v>110755</v>
      </c>
      <c r="I54" s="2374"/>
      <c r="J54" s="2374"/>
      <c r="K54" s="2374"/>
      <c r="L54" s="2374"/>
      <c r="M54" s="2374"/>
      <c r="N54" s="2374"/>
      <c r="O54" s="2374"/>
      <c r="P54" s="2374"/>
      <c r="Q54" s="2374"/>
      <c r="R54" s="2374"/>
      <c r="S54" s="2374"/>
      <c r="T54" s="2375"/>
      <c r="U54" s="705" t="s">
        <v>110688</v>
      </c>
      <c r="V54" s="256"/>
    </row>
    <row r="55" spans="2:22" ht="15" customHeight="1">
      <c r="E55" s="241"/>
      <c r="F55" s="242"/>
      <c r="G55" s="238"/>
      <c r="H55" s="2376"/>
      <c r="I55" s="2376"/>
      <c r="J55" s="2376"/>
      <c r="K55" s="2376"/>
      <c r="L55" s="2376"/>
      <c r="M55" s="2376"/>
      <c r="N55" s="2376"/>
      <c r="O55" s="2376"/>
      <c r="P55" s="2376"/>
      <c r="Q55" s="2376"/>
      <c r="R55" s="2376"/>
      <c r="S55" s="2376"/>
      <c r="T55" s="2377"/>
      <c r="U55" s="705"/>
    </row>
    <row r="56" spans="2:22" ht="15" customHeight="1">
      <c r="E56" s="241"/>
      <c r="F56" s="242"/>
      <c r="G56" s="238"/>
      <c r="H56" s="2376"/>
      <c r="I56" s="2376"/>
      <c r="J56" s="2376"/>
      <c r="K56" s="2376"/>
      <c r="L56" s="2376"/>
      <c r="M56" s="2376"/>
      <c r="N56" s="2376"/>
      <c r="O56" s="2376"/>
      <c r="P56" s="2376"/>
      <c r="Q56" s="2376"/>
      <c r="R56" s="2376"/>
      <c r="S56" s="2376"/>
      <c r="T56" s="2377"/>
      <c r="U56" s="705"/>
    </row>
    <row r="57" spans="2:22" ht="15" customHeight="1">
      <c r="E57" s="241"/>
      <c r="F57" s="242"/>
      <c r="G57" s="762"/>
      <c r="H57" s="2382"/>
      <c r="I57" s="2382"/>
      <c r="J57" s="2382"/>
      <c r="K57" s="2382"/>
      <c r="L57" s="2382"/>
      <c r="M57" s="2382"/>
      <c r="N57" s="2382"/>
      <c r="O57" s="2382"/>
      <c r="P57" s="2382"/>
      <c r="Q57" s="2382"/>
      <c r="R57" s="2382"/>
      <c r="S57" s="2382"/>
      <c r="T57" s="2383"/>
    </row>
    <row r="58" spans="2:22" ht="15" customHeight="1">
      <c r="E58" s="241"/>
      <c r="F58" s="242"/>
      <c r="H58" s="704"/>
      <c r="I58" s="704"/>
      <c r="J58" s="704"/>
      <c r="K58" s="704"/>
      <c r="L58" s="704"/>
      <c r="M58" s="704"/>
      <c r="N58" s="704"/>
      <c r="O58" s="704"/>
      <c r="P58" s="704"/>
      <c r="Q58" s="704"/>
      <c r="R58" s="704"/>
      <c r="S58" s="704"/>
      <c r="T58" s="704"/>
    </row>
    <row r="59" spans="2:22" ht="24.9" customHeight="1" thickBot="1">
      <c r="E59" s="241"/>
      <c r="F59" s="242"/>
      <c r="G59" s="466" t="s">
        <v>110756</v>
      </c>
    </row>
    <row r="60" spans="2:22" ht="15" customHeight="1" thickBot="1">
      <c r="E60" s="241"/>
      <c r="F60" s="260"/>
      <c r="G60" s="1194" t="s">
        <v>110263</v>
      </c>
      <c r="H60" s="2013" t="s">
        <v>110757</v>
      </c>
      <c r="I60" s="2013"/>
      <c r="J60" s="2013"/>
      <c r="K60" s="2013"/>
      <c r="L60" s="2013"/>
      <c r="M60" s="2013"/>
      <c r="N60" s="2013"/>
      <c r="O60" s="2013"/>
      <c r="P60" s="2013"/>
      <c r="Q60" s="2013"/>
      <c r="R60" s="2013"/>
      <c r="S60" s="2013"/>
      <c r="T60" s="2378"/>
      <c r="U60" s="705" t="s">
        <v>110688</v>
      </c>
      <c r="V60" s="256"/>
    </row>
    <row r="61" spans="2:22" ht="15" customHeight="1">
      <c r="E61" s="241"/>
      <c r="F61" s="260"/>
      <c r="G61" s="739"/>
      <c r="H61" s="1531"/>
      <c r="I61" s="1531"/>
      <c r="J61" s="1531"/>
      <c r="K61" s="1531"/>
      <c r="L61" s="1531"/>
      <c r="M61" s="1531"/>
      <c r="N61" s="1531"/>
      <c r="O61" s="1531"/>
      <c r="P61" s="1531"/>
      <c r="Q61" s="1531"/>
      <c r="R61" s="1531"/>
      <c r="S61" s="1531"/>
      <c r="T61" s="2379"/>
    </row>
    <row r="62" spans="2:22" ht="15" customHeight="1">
      <c r="E62" s="241"/>
      <c r="F62" s="260"/>
      <c r="G62" s="739"/>
      <c r="H62" s="1531"/>
      <c r="I62" s="1531"/>
      <c r="J62" s="1531"/>
      <c r="K62" s="1531"/>
      <c r="L62" s="1531"/>
      <c r="M62" s="1531"/>
      <c r="N62" s="1531"/>
      <c r="O62" s="1531"/>
      <c r="P62" s="1531"/>
      <c r="Q62" s="1531"/>
      <c r="R62" s="1531"/>
      <c r="S62" s="1531"/>
      <c r="T62" s="2379"/>
    </row>
    <row r="63" spans="2:22" ht="15" customHeight="1" thickBot="1">
      <c r="E63" s="241"/>
      <c r="F63" s="260"/>
      <c r="G63" s="220"/>
      <c r="H63" s="239" t="s">
        <v>110758</v>
      </c>
      <c r="I63" s="764"/>
      <c r="J63" s="764"/>
      <c r="K63" s="764"/>
      <c r="L63" s="764"/>
      <c r="M63" s="1205">
        <f>学校2１頁!C44</f>
        <v>0</v>
      </c>
      <c r="N63" s="229" t="s">
        <v>110759</v>
      </c>
      <c r="O63" s="239" t="s">
        <v>110760</v>
      </c>
      <c r="P63" s="229"/>
      <c r="Q63" s="229"/>
      <c r="R63" s="229"/>
      <c r="S63" s="1205">
        <f>SUM(P14:R14)</f>
        <v>0</v>
      </c>
      <c r="T63" s="219" t="s">
        <v>110759</v>
      </c>
    </row>
    <row r="64" spans="2:22" ht="15" customHeight="1" thickBot="1">
      <c r="E64" s="241"/>
      <c r="F64" s="260"/>
      <c r="G64" s="1194" t="s">
        <v>110263</v>
      </c>
      <c r="H64" s="2013" t="s">
        <v>110761</v>
      </c>
      <c r="I64" s="2013"/>
      <c r="J64" s="2013"/>
      <c r="K64" s="2013"/>
      <c r="L64" s="2013"/>
      <c r="M64" s="2013"/>
      <c r="N64" s="2013"/>
      <c r="O64" s="2013"/>
      <c r="P64" s="2013"/>
      <c r="Q64" s="2013"/>
      <c r="R64" s="2013"/>
      <c r="S64" s="2013"/>
      <c r="T64" s="2378"/>
      <c r="U64" s="705" t="s">
        <v>110688</v>
      </c>
      <c r="V64" s="256"/>
    </row>
    <row r="65" spans="5:22" ht="15" customHeight="1">
      <c r="E65" s="241"/>
      <c r="F65" s="260"/>
      <c r="G65" s="739"/>
      <c r="H65" s="1531"/>
      <c r="I65" s="1531"/>
      <c r="J65" s="1531"/>
      <c r="K65" s="1531"/>
      <c r="L65" s="1531"/>
      <c r="M65" s="1531"/>
      <c r="N65" s="1531"/>
      <c r="O65" s="1531"/>
      <c r="P65" s="1531"/>
      <c r="Q65" s="1531"/>
      <c r="R65" s="1531"/>
      <c r="S65" s="1531"/>
      <c r="T65" s="2379"/>
    </row>
    <row r="66" spans="5:22" ht="15" customHeight="1">
      <c r="E66" s="241"/>
      <c r="F66" s="260"/>
      <c r="G66" s="739"/>
      <c r="H66" s="1531"/>
      <c r="I66" s="1531"/>
      <c r="J66" s="1531"/>
      <c r="K66" s="1531"/>
      <c r="L66" s="1531"/>
      <c r="M66" s="1531"/>
      <c r="N66" s="1531"/>
      <c r="O66" s="1531"/>
      <c r="P66" s="1531"/>
      <c r="Q66" s="1531"/>
      <c r="R66" s="1531"/>
      <c r="S66" s="1531"/>
      <c r="T66" s="2379"/>
    </row>
    <row r="67" spans="5:22" ht="15" customHeight="1" thickBot="1">
      <c r="E67" s="241"/>
      <c r="F67" s="260"/>
      <c r="G67" s="220"/>
      <c r="H67" s="239" t="s">
        <v>110762</v>
      </c>
      <c r="I67" s="764"/>
      <c r="J67" s="764"/>
      <c r="K67" s="764"/>
      <c r="L67" s="764"/>
      <c r="M67" s="764"/>
      <c r="N67" s="764"/>
      <c r="O67" s="1196" t="str">
        <f>IF(学校2１頁!C44&lt;&gt;0,学校2１頁!D44/学校2１頁!C44,"－")</f>
        <v>－</v>
      </c>
      <c r="P67" s="229"/>
      <c r="Q67" s="229"/>
      <c r="R67" s="229"/>
      <c r="S67" s="250"/>
      <c r="T67" s="219"/>
    </row>
    <row r="68" spans="5:22" ht="15" customHeight="1" thickBot="1">
      <c r="E68" s="241"/>
      <c r="F68" s="260"/>
      <c r="G68" s="1194" t="s">
        <v>110263</v>
      </c>
      <c r="H68" s="2013" t="s">
        <v>110763</v>
      </c>
      <c r="I68" s="2013"/>
      <c r="J68" s="2013"/>
      <c r="K68" s="2013"/>
      <c r="L68" s="2013"/>
      <c r="M68" s="2013"/>
      <c r="N68" s="2013"/>
      <c r="O68" s="2013"/>
      <c r="P68" s="2013"/>
      <c r="Q68" s="2013"/>
      <c r="R68" s="2013"/>
      <c r="S68" s="2013"/>
      <c r="T68" s="2378"/>
      <c r="U68" s="705" t="s">
        <v>110688</v>
      </c>
      <c r="V68" s="256"/>
    </row>
    <row r="69" spans="5:22" ht="15" customHeight="1">
      <c r="E69" s="241"/>
      <c r="F69" s="260"/>
      <c r="G69" s="739"/>
      <c r="H69" s="1531"/>
      <c r="I69" s="1531"/>
      <c r="J69" s="1531"/>
      <c r="K69" s="1531"/>
      <c r="L69" s="1531"/>
      <c r="M69" s="1531"/>
      <c r="N69" s="1531"/>
      <c r="O69" s="1531"/>
      <c r="P69" s="1531"/>
      <c r="Q69" s="1531"/>
      <c r="R69" s="1531"/>
      <c r="S69" s="1531"/>
      <c r="T69" s="2379"/>
    </row>
    <row r="70" spans="5:22" ht="15" customHeight="1">
      <c r="E70" s="241"/>
      <c r="F70" s="260"/>
      <c r="G70" s="739"/>
      <c r="H70" s="1531"/>
      <c r="I70" s="1531"/>
      <c r="J70" s="1531"/>
      <c r="K70" s="1531"/>
      <c r="L70" s="1531"/>
      <c r="M70" s="1531"/>
      <c r="N70" s="1531"/>
      <c r="O70" s="1531"/>
      <c r="P70" s="1531"/>
      <c r="Q70" s="1531"/>
      <c r="R70" s="1531"/>
      <c r="S70" s="1531"/>
      <c r="T70" s="2379"/>
    </row>
    <row r="71" spans="5:22" ht="15" customHeight="1">
      <c r="E71" s="241"/>
      <c r="F71" s="260"/>
      <c r="G71" s="220"/>
      <c r="H71" s="239" t="s">
        <v>110764</v>
      </c>
      <c r="I71" s="764"/>
      <c r="J71" s="764"/>
      <c r="K71" s="764"/>
      <c r="L71" s="764"/>
      <c r="M71" s="764"/>
      <c r="N71" s="764"/>
      <c r="O71" s="1199">
        <f>学校2１頁!N44</f>
        <v>0</v>
      </c>
      <c r="P71" s="229" t="s">
        <v>110759</v>
      </c>
      <c r="Q71" s="229"/>
      <c r="R71" s="229"/>
      <c r="S71" s="250"/>
      <c r="T71" s="219"/>
    </row>
    <row r="72" spans="5:22" ht="15" customHeight="1">
      <c r="G72" s="26"/>
      <c r="H72" s="112"/>
      <c r="O72" s="468"/>
      <c r="S72" s="253"/>
    </row>
    <row r="73" spans="5:22" ht="15" customHeight="1">
      <c r="G73" s="26"/>
      <c r="H73" s="112"/>
      <c r="O73" s="254"/>
      <c r="S73" s="253"/>
      <c r="V73" s="255">
        <f>COUNTIF(V7:V71,"OK")</f>
        <v>0</v>
      </c>
    </row>
    <row r="74" spans="5:22" ht="15" customHeight="1">
      <c r="G74" s="26"/>
      <c r="H74" s="112"/>
      <c r="O74" s="254"/>
      <c r="S74" s="253"/>
      <c r="V74" s="252" t="str">
        <f>IF(X13&lt;&gt;"","本シートの確認事項にエラーがあるため、次の作業に進むことはできません。右の赤字メッセージを確認し、修正してください。","")</f>
        <v/>
      </c>
    </row>
    <row r="75" spans="5:22" ht="15" customHeight="1">
      <c r="V75" s="252" t="str">
        <f>IF(V73&lt;14,"確認が完了していない項目があります。全項目にＯＫが入力されていないと、次の作業に進むことはできません。","")</f>
        <v>確認が完了していない項目があります。全項目にＯＫが入力されていないと、次の作業に進むことはできません。</v>
      </c>
    </row>
    <row r="76" spans="5:22" ht="15" customHeight="1">
      <c r="V76" s="251" t="str">
        <f>IF(AND(X13="",V73&gt;=14),"全ての項目の確認が完了しました。「02_R6学校提出用ファイル」を開き、提出用ファイルを作成してください。","")</f>
        <v/>
      </c>
    </row>
    <row r="77" spans="5:22">
      <c r="G77" s="26"/>
      <c r="H77" s="26"/>
      <c r="I77" s="26"/>
      <c r="J77" s="26"/>
      <c r="K77" s="26"/>
      <c r="L77" s="26"/>
      <c r="M77" s="26"/>
      <c r="N77" s="26"/>
    </row>
  </sheetData>
  <sheetProtection algorithmName="SHA-512" hashValue="7H3k+4muVyQhpxMABASNkZNdfvPS6Y68HQOJvFdPDEehn+0aYVaEGX8iav1QhSBg5lDz1lsKkK3EoIuJgX7lnA==" saltValue="QBBYz+zCADeI2JnLF7j2aw==" spinCount="100000" sheet="1" selectLockedCells="1"/>
  <mergeCells count="30">
    <mergeCell ref="H68:T70"/>
    <mergeCell ref="B3:D5"/>
    <mergeCell ref="G3:V5"/>
    <mergeCell ref="H10:T11"/>
    <mergeCell ref="H25:T26"/>
    <mergeCell ref="H40:T41"/>
    <mergeCell ref="H7:T7"/>
    <mergeCell ref="H21:T23"/>
    <mergeCell ref="H8:T9"/>
    <mergeCell ref="T12:T13"/>
    <mergeCell ref="S12:S13"/>
    <mergeCell ref="R12:R13"/>
    <mergeCell ref="Q12:Q13"/>
    <mergeCell ref="P12:P13"/>
    <mergeCell ref="O12:O13"/>
    <mergeCell ref="N12:N13"/>
    <mergeCell ref="H27:T31"/>
    <mergeCell ref="B6:C6"/>
    <mergeCell ref="H64:T66"/>
    <mergeCell ref="H17:T18"/>
    <mergeCell ref="H47:T49"/>
    <mergeCell ref="H51:T53"/>
    <mergeCell ref="H54:T57"/>
    <mergeCell ref="H60:T62"/>
    <mergeCell ref="H42:T43"/>
    <mergeCell ref="Q24:R24"/>
    <mergeCell ref="N24:O24"/>
    <mergeCell ref="B32:D33"/>
    <mergeCell ref="H33:T35"/>
    <mergeCell ref="B34:D35"/>
  </mergeCells>
  <phoneticPr fontId="9"/>
  <conditionalFormatting sqref="B32:D33">
    <cfRule type="expression" dxfId="10" priority="1">
      <formula>$B$32="エラーあり"</formula>
    </cfRule>
  </conditionalFormatting>
  <conditionalFormatting sqref="D6:D30">
    <cfRule type="cellIs" dxfId="9" priority="9" operator="equal">
      <formula>"エラーあり"</formula>
    </cfRule>
  </conditionalFormatting>
  <dataValidations count="3">
    <dataValidation type="list" allowBlank="1" showInputMessage="1" showErrorMessage="1" sqref="V21 V25 V40 V7 V17 V42 V47 V51 V60 V64 V27 V68 V33 V54" xr:uid="{00000000-0002-0000-2200-000000000000}">
      <formula1>"OK"</formula1>
    </dataValidation>
    <dataValidation type="whole" operator="greaterThanOrEqual" allowBlank="1" showInputMessage="1" showErrorMessage="1" sqref="U9:V9" xr:uid="{00000000-0002-0000-2200-000001000000}">
      <formula1>0</formula1>
    </dataValidation>
    <dataValidation type="whole" operator="greaterThanOrEqual" allowBlank="1" showInputMessage="1" showErrorMessage="1" error="整数以外は入力できません。" sqref="N14:S14" xr:uid="{D2D18E24-F6D4-4CA8-80C7-A9D0FD53F00A}">
      <formula1>0</formula1>
    </dataValidation>
  </dataValidations>
  <pageMargins left="0.59055118110236227" right="0.59055118110236227" top="0.39370078740157483" bottom="0.39370078740157483" header="0.51181102362204722" footer="0.27559055118110237"/>
  <pageSetup paperSize="9" scale="48" orientation="landscape" r:id="rId1"/>
  <headerFooter alignWithMargins="0">
    <oddFooter>&amp;C&amp;10&amp;A&amp;R&amp;8令和６年度児童生徒の問題行動・不登校等生徒指導上の諸課題に関する調査</oddFooter>
  </headerFooter>
  <rowBreaks count="1" manualBreakCount="1">
    <brk id="58" max="23" man="1"/>
  </rowBreaks>
  <extLst>
    <ext xmlns:x14="http://schemas.microsoft.com/office/spreadsheetml/2009/9/main" uri="{78C0D931-6437-407d-A8EE-F0AAD7539E65}">
      <x14:conditionalFormattings>
        <x14:conditionalFormatting xmlns:xm="http://schemas.microsoft.com/office/excel/2006/main">
          <x14:cfRule type="expression" priority="15" id="{3F9E00A2-5704-455A-A060-D92AC9773842}">
            <xm:f>OR(基本情報!$D$12="小学校",基本情報!$D$12="義務教育学校")</xm:f>
            <x14:dxf>
              <fill>
                <patternFill>
                  <bgColor rgb="FFFFFF99"/>
                </patternFill>
              </fill>
            </x14:dxf>
          </x14:cfRule>
          <xm:sqref>N14</xm:sqref>
        </x14:conditionalFormatting>
        <x14:conditionalFormatting xmlns:xm="http://schemas.microsoft.com/office/excel/2006/main">
          <x14:cfRule type="expression" priority="14" id="{E1CD8744-1BEA-4190-9B4D-0BF1106E2F94}">
            <xm:f>OR(基本情報!$D$12="中学校",基本情報!$D$12="義務教育学校",基本情報!$D$12="中等教育学校")</xm:f>
            <x14:dxf>
              <fill>
                <patternFill>
                  <bgColor rgb="FFFFFF99"/>
                </patternFill>
              </fill>
            </x14:dxf>
          </x14:cfRule>
          <xm:sqref>O14</xm:sqref>
        </x14:conditionalFormatting>
        <x14:conditionalFormatting xmlns:xm="http://schemas.microsoft.com/office/excel/2006/main">
          <x14:cfRule type="expression" priority="12" id="{5AC2553E-7399-40F1-9790-FE6ECEEC1DAD}">
            <xm:f>OR(基本情報!$E$26="全日制",基本情報!$E$26="全定併置",基本情報!$E$26="全通併置",基本情報!$E$26="全定通併置")</xm:f>
            <x14:dxf>
              <fill>
                <patternFill>
                  <bgColor rgb="FFFFFF99"/>
                </patternFill>
              </fill>
            </x14:dxf>
          </x14:cfRule>
          <xm:sqref>P14</xm:sqref>
        </x14:conditionalFormatting>
        <x14:conditionalFormatting xmlns:xm="http://schemas.microsoft.com/office/excel/2006/main">
          <x14:cfRule type="expression" priority="11" id="{6367A34E-E2BC-44E1-9834-8251DC1B6BF5}">
            <xm:f>OR(基本情報!$E$26="定時制",基本情報!$E$26="定通併置",基本情報!$E$26="全定併置",基本情報!$E$26="全定通併置")</xm:f>
            <x14:dxf>
              <fill>
                <patternFill>
                  <bgColor rgb="FFFFFF99"/>
                </patternFill>
              </fill>
            </x14:dxf>
          </x14:cfRule>
          <xm:sqref>Q14</xm:sqref>
        </x14:conditionalFormatting>
        <x14:conditionalFormatting xmlns:xm="http://schemas.microsoft.com/office/excel/2006/main">
          <x14:cfRule type="expression" priority="10" id="{A93F7EF5-7F1F-4DDE-8860-F66142C2E055}">
            <xm:f>OR(基本情報!$E$26="通信制",基本情報!$E$26="全通併置",基本情報!$E$26="定通併置",基本情報!$E$26="全定通併置")</xm:f>
            <x14:dxf>
              <fill>
                <patternFill>
                  <bgColor rgb="FFFFFF99"/>
                </patternFill>
              </fill>
            </x14:dxf>
          </x14:cfRule>
          <xm:sqref>R14</xm:sqref>
        </x14:conditionalFormatting>
        <x14:conditionalFormatting xmlns:xm="http://schemas.microsoft.com/office/excel/2006/main">
          <x14:cfRule type="expression" priority="13" id="{6AF208A2-3EA7-4A79-888A-0FA323AE735F}">
            <xm:f>基本情報!$D$12="特別支援学校"</xm:f>
            <x14:dxf>
              <fill>
                <patternFill>
                  <bgColor rgb="FFFFFF99"/>
                </patternFill>
              </fill>
            </x14:dxf>
          </x14:cfRule>
          <xm:sqref>S14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CCECFF"/>
    <pageSetUpPr fitToPage="1"/>
  </sheetPr>
  <dimension ref="A1:BC74"/>
  <sheetViews>
    <sheetView showGridLines="0" tabSelected="1" view="pageBreakPreview" zoomScale="85" zoomScaleNormal="100" zoomScaleSheetLayoutView="85" workbookViewId="0">
      <selection activeCell="E7" sqref="E7:G7"/>
    </sheetView>
  </sheetViews>
  <sheetFormatPr defaultColWidth="9" defaultRowHeight="12"/>
  <cols>
    <col min="1" max="1" width="5.6640625" style="26" customWidth="1"/>
    <col min="2" max="2" width="11.6640625" style="26" customWidth="1"/>
    <col min="3" max="4" width="8.44140625" style="26" customWidth="1"/>
    <col min="5" max="7" width="6.33203125" style="26" customWidth="1"/>
    <col min="8" max="11" width="4.33203125" style="26" customWidth="1"/>
    <col min="12" max="14" width="5" style="26" customWidth="1"/>
    <col min="15" max="18" width="6.33203125" style="26" customWidth="1"/>
    <col min="19" max="20" width="5.6640625" style="26" customWidth="1"/>
    <col min="21" max="21" width="6.33203125" style="26" customWidth="1"/>
    <col min="22" max="23" width="5.6640625" style="26" customWidth="1"/>
    <col min="24" max="24" width="7.6640625" style="26" customWidth="1"/>
    <col min="25" max="26" width="5.6640625" style="26" customWidth="1"/>
    <col min="27" max="27" width="9" style="26"/>
    <col min="28" max="28" width="10.6640625" style="26" customWidth="1"/>
    <col min="29" max="29" width="58.88671875" style="26" customWidth="1"/>
    <col min="30" max="30" width="3.6640625" style="26" hidden="1" customWidth="1"/>
    <col min="31" max="31" width="18.6640625" style="26" hidden="1" customWidth="1"/>
    <col min="32" max="32" width="3.6640625" style="26" hidden="1" customWidth="1"/>
    <col min="33" max="33" width="16" style="26" hidden="1" customWidth="1"/>
    <col min="34" max="40" width="3.6640625" style="26" hidden="1" customWidth="1"/>
    <col min="41" max="41" width="4.44140625" style="26" hidden="1" customWidth="1"/>
    <col min="42" max="42" width="14" style="26" hidden="1" customWidth="1"/>
    <col min="43" max="43" width="3.6640625" style="26" hidden="1" customWidth="1"/>
    <col min="44" max="44" width="4.44140625" style="26" hidden="1" customWidth="1"/>
    <col min="45" max="45" width="8.6640625" style="26" hidden="1" customWidth="1"/>
    <col min="46" max="46" width="3.6640625" style="26" hidden="1" customWidth="1"/>
    <col min="47" max="47" width="4.44140625" style="26" hidden="1" customWidth="1"/>
    <col min="48" max="48" width="8.6640625" style="26" hidden="1" customWidth="1"/>
    <col min="49" max="49" width="3.6640625" style="26" hidden="1" customWidth="1"/>
    <col min="50" max="50" width="8.6640625" style="26" hidden="1" customWidth="1"/>
    <col min="51" max="51" width="4" style="26" hidden="1" customWidth="1"/>
    <col min="52" max="52" width="5.44140625" style="26" hidden="1" customWidth="1"/>
    <col min="53" max="53" width="21.33203125" style="26" hidden="1" customWidth="1"/>
    <col min="54" max="54" width="9" style="26" customWidth="1"/>
    <col min="55" max="16384" width="9" style="26"/>
  </cols>
  <sheetData>
    <row r="1" spans="1:55" s="1" customFormat="1" ht="204" customHeight="1">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row>
    <row r="2" spans="1:55" ht="65.25" customHeight="1">
      <c r="AC2" s="74"/>
    </row>
    <row r="3" spans="1:55" ht="27.75" customHeight="1">
      <c r="A3" s="524" t="s">
        <v>6231</v>
      </c>
      <c r="AC3" s="74"/>
    </row>
    <row r="4" spans="1:55" ht="12.6" thickBot="1">
      <c r="R4" s="26" t="s">
        <v>6232</v>
      </c>
      <c r="AC4" s="74"/>
      <c r="AE4" s="235"/>
      <c r="AO4" s="55"/>
      <c r="AP4" s="716"/>
      <c r="AR4" s="55"/>
      <c r="AS4" s="716"/>
      <c r="AU4" s="55"/>
      <c r="AV4" s="716"/>
    </row>
    <row r="5" spans="1:55" ht="26.25" customHeight="1" thickTop="1" thickBot="1">
      <c r="A5" s="1533" t="s">
        <v>6233</v>
      </c>
      <c r="B5" s="1534"/>
      <c r="AC5" s="162" t="str">
        <f>IF(SUM(AF5)&gt;0,AG5,"")</f>
        <v>学校の場合は「学校コード」を、教育委員会の場合は「教育委員会コード」を記入してください。</v>
      </c>
      <c r="AE5" s="32" t="s">
        <v>6234</v>
      </c>
      <c r="AF5" s="918">
        <f>IF(AND(E7="",T7=""),1,0)</f>
        <v>1</v>
      </c>
      <c r="AG5" s="26" t="s">
        <v>6235</v>
      </c>
      <c r="AO5" s="55"/>
      <c r="AP5" s="716"/>
      <c r="AR5" s="55"/>
      <c r="AS5" s="716"/>
      <c r="AU5" s="55"/>
      <c r="AV5" s="716"/>
    </row>
    <row r="6" spans="1:55" ht="26.25" customHeight="1" thickTop="1" thickBot="1">
      <c r="A6" s="1535" t="s">
        <v>6236</v>
      </c>
      <c r="B6" s="1535"/>
      <c r="C6" s="1535"/>
      <c r="D6" s="1535"/>
      <c r="E6" s="1535"/>
      <c r="F6" s="1535"/>
      <c r="G6" s="1535"/>
      <c r="H6" s="1535"/>
      <c r="I6" s="1535"/>
      <c r="J6" s="1535"/>
      <c r="K6" s="1535"/>
      <c r="L6" s="1535"/>
      <c r="M6" s="1535"/>
      <c r="N6" s="1535"/>
      <c r="O6" s="1535"/>
      <c r="P6" s="1535"/>
      <c r="Q6" s="1535"/>
      <c r="R6" s="1535"/>
      <c r="S6" s="1535"/>
      <c r="T6" s="1535"/>
      <c r="U6" s="1535"/>
      <c r="V6" s="1535"/>
      <c r="W6" s="1535"/>
      <c r="X6" s="1535"/>
      <c r="Y6" s="1535"/>
      <c r="Z6" s="1535"/>
      <c r="AA6" s="1535"/>
      <c r="AB6" s="485" t="s">
        <v>6237</v>
      </c>
      <c r="AC6" s="30"/>
      <c r="AD6" s="114"/>
      <c r="AE6" s="32"/>
      <c r="AO6" s="55"/>
      <c r="AP6" s="716"/>
      <c r="AR6" s="55"/>
      <c r="AS6" s="716"/>
      <c r="AU6" s="55"/>
      <c r="AV6" s="716"/>
    </row>
    <row r="7" spans="1:55" ht="27" customHeight="1" thickTop="1" thickBot="1">
      <c r="A7" s="1525" t="s">
        <v>3</v>
      </c>
      <c r="B7" s="1525"/>
      <c r="C7" s="1525"/>
      <c r="D7" s="1525"/>
      <c r="E7" s="1536"/>
      <c r="F7" s="1537"/>
      <c r="G7" s="1538"/>
      <c r="P7" s="1525" t="s">
        <v>6238</v>
      </c>
      <c r="Q7" s="1525"/>
      <c r="R7" s="1525"/>
      <c r="S7" s="1525"/>
      <c r="T7" s="1526"/>
      <c r="U7" s="1527"/>
      <c r="V7" s="1528"/>
      <c r="AB7" s="409" t="str">
        <f>IF(AND(AC5="",AC7="",AC11="",AC12="",AC13="",AC14="",AC15="",AC16="",AC17="",AC18="",AC19="",AC21="",AC22="",AC23=""),"","エラー")</f>
        <v>エラー</v>
      </c>
      <c r="AC7" s="495" t="str">
        <f>IF(SUM(AF7)&gt;0,AG7,"")</f>
        <v/>
      </c>
      <c r="AD7" s="475"/>
      <c r="AE7" s="32" t="s">
        <v>6239</v>
      </c>
      <c r="AF7" s="919" cm="1">
        <f t="array" ref="AF7">IF(AND(E7&lt;&gt;"",SUMPRODUCT(ISERROR(C12:L17)*1)&gt;0),1,0)</f>
        <v>0</v>
      </c>
      <c r="AG7" s="26" t="s">
        <v>6240</v>
      </c>
      <c r="AO7" s="55"/>
      <c r="AP7" s="716"/>
      <c r="AR7" s="55"/>
      <c r="AS7" s="716"/>
      <c r="AU7" s="55"/>
      <c r="AV7" s="716"/>
    </row>
    <row r="8" spans="1:55" ht="27" customHeight="1" thickTop="1">
      <c r="A8" s="112" t="s">
        <v>6241</v>
      </c>
      <c r="B8" s="96"/>
      <c r="C8" s="96"/>
      <c r="D8" s="96"/>
      <c r="E8" s="705"/>
      <c r="F8" s="705"/>
      <c r="G8" s="705"/>
      <c r="P8" s="26" t="s">
        <v>6242</v>
      </c>
      <c r="Q8" s="1531" t="s">
        <v>6243</v>
      </c>
      <c r="R8" s="1532"/>
      <c r="S8" s="1532"/>
      <c r="T8" s="1532"/>
      <c r="U8" s="1532"/>
      <c r="V8" s="1532"/>
      <c r="W8" s="1532"/>
      <c r="X8" s="1532"/>
      <c r="Y8" s="1532"/>
      <c r="Z8" s="1532"/>
      <c r="AA8" s="1532"/>
      <c r="AC8" s="495"/>
      <c r="AE8" s="1"/>
    </row>
    <row r="9" spans="1:55" ht="27" customHeight="1">
      <c r="A9" s="112"/>
      <c r="B9" s="1545" t="s">
        <v>6244</v>
      </c>
      <c r="C9" s="1545"/>
      <c r="D9" s="1545"/>
      <c r="E9" s="1545"/>
      <c r="F9" s="1545"/>
      <c r="G9" s="1545"/>
      <c r="Q9" s="1539" t="s">
        <v>6245</v>
      </c>
      <c r="R9" s="1539"/>
      <c r="S9" s="1539"/>
      <c r="T9" s="1539"/>
      <c r="U9" s="1539"/>
      <c r="V9" s="1539"/>
      <c r="W9" s="1539"/>
      <c r="X9" s="106"/>
      <c r="AB9" s="476"/>
      <c r="AC9" s="495" t="str">
        <f>IF(SUM(AF9)&gt;0,AG9,"")</f>
        <v/>
      </c>
      <c r="AE9" s="482" t="s">
        <v>6246</v>
      </c>
      <c r="AF9" s="918" cm="1">
        <f t="array" ref="AF9">IF(AND(T7&lt;&gt;"",SUMPRODUCT(ISERROR(T12:Y14)*1)&gt;0),1,0)</f>
        <v>0</v>
      </c>
      <c r="AG9" s="483" t="s">
        <v>6247</v>
      </c>
      <c r="AH9" s="74"/>
      <c r="AI9" s="74"/>
      <c r="AJ9" s="74"/>
      <c r="AK9" s="74"/>
      <c r="AL9" s="74"/>
      <c r="AM9" s="74"/>
      <c r="AN9" s="74"/>
      <c r="AO9" s="74"/>
      <c r="AP9" s="74"/>
      <c r="AQ9" s="74"/>
      <c r="AR9" s="74"/>
      <c r="AS9" s="74"/>
      <c r="AT9" s="74"/>
      <c r="AU9" s="74"/>
      <c r="AV9" s="74"/>
      <c r="AW9" s="74"/>
      <c r="AX9" s="74"/>
      <c r="AY9" s="74"/>
      <c r="AZ9" s="74"/>
      <c r="BA9" s="74"/>
      <c r="BB9" s="74"/>
      <c r="BC9" s="74"/>
    </row>
    <row r="10" spans="1:55" ht="9.9" customHeight="1">
      <c r="A10" s="181"/>
      <c r="B10" s="181"/>
      <c r="AB10" s="114"/>
      <c r="AC10" s="162"/>
      <c r="AE10" s="482"/>
      <c r="AG10" s="483"/>
    </row>
    <row r="11" spans="1:55" s="74" customFormat="1" ht="52.2" customHeight="1" thickBot="1">
      <c r="A11" s="423" t="s">
        <v>6248</v>
      </c>
      <c r="B11" s="1529" t="s">
        <v>6249</v>
      </c>
      <c r="C11" s="1529"/>
      <c r="D11" s="1529"/>
      <c r="E11" s="1529"/>
      <c r="F11" s="1529"/>
      <c r="G11" s="1529"/>
      <c r="H11" s="1529"/>
      <c r="I11" s="1529"/>
      <c r="J11" s="1529"/>
      <c r="K11" s="1529"/>
      <c r="L11" s="1529"/>
      <c r="M11" s="1529"/>
      <c r="N11" s="1529"/>
      <c r="O11" s="707"/>
      <c r="P11" s="423" t="s">
        <v>6248</v>
      </c>
      <c r="Q11" s="1529" t="s">
        <v>6250</v>
      </c>
      <c r="R11" s="1530"/>
      <c r="S11" s="1530"/>
      <c r="T11" s="1530"/>
      <c r="U11" s="1530"/>
      <c r="V11" s="1530"/>
      <c r="W11" s="1530"/>
      <c r="X11" s="1530"/>
      <c r="Y11" s="1530"/>
      <c r="Z11" s="1530"/>
      <c r="AA11" s="1530"/>
      <c r="AB11" s="486" t="s">
        <v>6251</v>
      </c>
      <c r="AC11" s="162" t="str">
        <f t="shared" ref="AC11:AC19" si="0">IF(SUM(AF11)&gt;0,AG11,"")</f>
        <v/>
      </c>
      <c r="AD11" s="26"/>
      <c r="AE11" s="32" t="s">
        <v>6252</v>
      </c>
      <c r="AF11" s="918">
        <f>_xlfn.IFNA(IF(AND(D14="公立",E20=""),1,0),"0")</f>
        <v>0</v>
      </c>
      <c r="AG11" s="26" t="s">
        <v>6253</v>
      </c>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ht="27" customHeight="1" thickTop="1" thickBot="1">
      <c r="A12" s="1523" t="s">
        <v>7</v>
      </c>
      <c r="B12" s="1523"/>
      <c r="C12" s="920" t="str">
        <f>LEFT(E7,2)</f>
        <v/>
      </c>
      <c r="D12" s="1540" t="str">
        <f>IF(C12="","",VLOOKUP(C12,AO26:AP31,2,FALSE))</f>
        <v/>
      </c>
      <c r="E12" s="1540"/>
      <c r="F12" s="1540"/>
      <c r="G12" s="1540"/>
      <c r="H12" s="96"/>
      <c r="I12" s="96"/>
      <c r="J12" s="96"/>
      <c r="K12" s="96"/>
      <c r="P12" s="1525" t="s">
        <v>6</v>
      </c>
      <c r="Q12" s="1525"/>
      <c r="R12" s="1525"/>
      <c r="S12" s="1525"/>
      <c r="T12" s="1540" t="str">
        <f>IF(T7="","",VLOOKUP($T$7,教育委員会コード!$A$3:$D$1856,2,FALSE))</f>
        <v/>
      </c>
      <c r="U12" s="1540"/>
      <c r="V12" s="1540"/>
      <c r="W12" s="1541"/>
      <c r="X12" s="1541"/>
      <c r="Y12" s="1541"/>
      <c r="Z12" s="134"/>
      <c r="AB12" s="409" t="str">
        <f>IF(AND(AC5="",AC9="",AC25="",AC26="",AC27=""),"","エラー")</f>
        <v>エラー</v>
      </c>
      <c r="AC12" s="162" t="str">
        <f t="shared" si="0"/>
        <v/>
      </c>
      <c r="AE12" s="484" t="s">
        <v>6254</v>
      </c>
      <c r="AF12" s="918">
        <f>_xlfn.IFNA(IF(AND(D14&lt;&gt;"公立",E20&lt;&gt;""),1,0),"0")</f>
        <v>0</v>
      </c>
      <c r="AG12" s="483" t="s">
        <v>6255</v>
      </c>
    </row>
    <row r="13" spans="1:55" ht="27" customHeight="1" thickTop="1">
      <c r="A13" s="1523" t="s">
        <v>6256</v>
      </c>
      <c r="B13" s="1523"/>
      <c r="C13" s="921" t="str">
        <f>MID(E7,3,2)</f>
        <v/>
      </c>
      <c r="D13" s="1540" t="str">
        <f>IF(C13="","",VLOOKUP(C13,AR26:AS72,2,FALSE))</f>
        <v/>
      </c>
      <c r="E13" s="1540"/>
      <c r="F13" s="1540"/>
      <c r="G13" s="1540"/>
      <c r="P13" s="1525" t="s">
        <v>6257</v>
      </c>
      <c r="Q13" s="1525"/>
      <c r="R13" s="1525"/>
      <c r="S13" s="1525"/>
      <c r="T13" s="1518" t="str">
        <f>IF(T7="","",VLOOKUP($T$7,教育委員会コード!$A$3:$D$1856,4,FALSE))</f>
        <v/>
      </c>
      <c r="U13" s="1521"/>
      <c r="V13" s="1518" t="str">
        <f>IF(T13="","",VLOOKUP(T13,AZ26:BA29,2,FALSE))</f>
        <v/>
      </c>
      <c r="W13" s="1519"/>
      <c r="X13" s="1519"/>
      <c r="Y13" s="1520"/>
      <c r="AA13" s="162"/>
      <c r="AC13" s="162" t="str">
        <f t="shared" si="0"/>
        <v/>
      </c>
      <c r="AE13" s="32" t="s">
        <v>6258</v>
      </c>
      <c r="AF13" s="918">
        <f>_xlfn.IFNA(IF(AND(D14="公立",E20="市区町村立学校",E23=""),1,0),"0")</f>
        <v>0</v>
      </c>
      <c r="AG13" s="26" t="s">
        <v>6259</v>
      </c>
    </row>
    <row r="14" spans="1:55" ht="27" customHeight="1">
      <c r="A14" s="1523" t="s">
        <v>10</v>
      </c>
      <c r="B14" s="1523"/>
      <c r="C14" s="922" t="str">
        <f>MID(E7,5,1)</f>
        <v/>
      </c>
      <c r="D14" s="1540" t="str">
        <f>IF(C14="","",VLOOKUP(C14,AU26:AV28,2,FALSE))</f>
        <v/>
      </c>
      <c r="E14" s="1540"/>
      <c r="F14" s="1540"/>
      <c r="G14" s="1540"/>
      <c r="P14" s="1525" t="s">
        <v>6256</v>
      </c>
      <c r="Q14" s="1525"/>
      <c r="R14" s="1525"/>
      <c r="S14" s="1525"/>
      <c r="T14" s="1540" t="str">
        <f>LEFT(T7,2)</f>
        <v/>
      </c>
      <c r="U14" s="1540"/>
      <c r="V14" s="1518" t="str">
        <f>IF(T14="","",VLOOKUP(T14,AR26:AS72,2,FALSE))</f>
        <v/>
      </c>
      <c r="W14" s="1519"/>
      <c r="X14" s="1519"/>
      <c r="Y14" s="1520"/>
      <c r="AC14" s="162" t="str">
        <f t="shared" si="0"/>
        <v/>
      </c>
      <c r="AD14" s="74"/>
      <c r="AE14" s="32" t="s">
        <v>6260</v>
      </c>
      <c r="AF14" s="918">
        <f>_xlfn.IFNA(IF(AND(D14="公立",E20="都道府県立学校",E23&lt;&gt;""),1,0),"0")</f>
        <v>0</v>
      </c>
      <c r="AG14" s="26" t="s">
        <v>6261</v>
      </c>
      <c r="AH14" s="74"/>
      <c r="AI14" s="74"/>
      <c r="AJ14" s="74"/>
      <c r="AK14" s="74"/>
      <c r="AL14" s="74"/>
      <c r="AM14" s="74"/>
      <c r="AN14" s="74"/>
      <c r="AO14" s="74"/>
      <c r="AP14" s="74"/>
      <c r="AQ14" s="74"/>
      <c r="AR14" s="74"/>
      <c r="AS14" s="74"/>
      <c r="AT14" s="74"/>
      <c r="AU14" s="74"/>
      <c r="AV14" s="74"/>
      <c r="AW14" s="74"/>
      <c r="AX14" s="74"/>
      <c r="AY14" s="74"/>
      <c r="AZ14" s="74"/>
      <c r="BA14" s="74"/>
      <c r="BB14" s="74"/>
      <c r="BC14" s="74"/>
    </row>
    <row r="15" spans="1:55" ht="27" customHeight="1">
      <c r="A15" s="1523" t="s">
        <v>11</v>
      </c>
      <c r="B15" s="1523"/>
      <c r="C15" s="921" t="str">
        <f>IF(E7="","",VLOOKUP($E$7,'R6学校コードデータ（抜粋）'!$A$2:$D$35289,2,FALSE))</f>
        <v/>
      </c>
      <c r="D15" s="1540" t="str">
        <f>IF(C15="","",VLOOKUP(C15,AU31:AV32,2,FALSE))</f>
        <v/>
      </c>
      <c r="E15" s="1540"/>
      <c r="F15" s="1540"/>
      <c r="G15" s="1540"/>
      <c r="AC15" s="162" t="str">
        <f t="shared" si="0"/>
        <v/>
      </c>
      <c r="AE15" s="32" t="s">
        <v>6262</v>
      </c>
      <c r="AF15" s="918">
        <f>_xlfn.IFNA(IF(AND(D14&lt;&gt;"公立",E23&lt;&gt;""),1,0),"0")</f>
        <v>0</v>
      </c>
      <c r="AG15" s="26" t="s">
        <v>6263</v>
      </c>
    </row>
    <row r="16" spans="1:55" s="74" customFormat="1" ht="27" customHeight="1">
      <c r="A16" s="1523" t="s">
        <v>4</v>
      </c>
      <c r="B16" s="1523"/>
      <c r="C16" s="1540" t="str">
        <f>IF(E7="","",VLOOKUP($E$7,'R6学校コードデータ（抜粋）'!$A$2:$D$35289,3,FALSE))</f>
        <v/>
      </c>
      <c r="D16" s="1540" t="e">
        <f>VLOOKUP($E$7,'R6学校コードデータ（抜粋）'!$A$2:$D$2,2)</f>
        <v>#N/A</v>
      </c>
      <c r="E16" s="1540" t="e">
        <f>VLOOKUP($E$7,'R6学校コードデータ（抜粋）'!$A$2:$D$2,2)</f>
        <v>#N/A</v>
      </c>
      <c r="F16" s="1540" t="e">
        <f>VLOOKUP($E$7,'R6学校コードデータ（抜粋）'!$A$2:$D$2,2)</f>
        <v>#N/A</v>
      </c>
      <c r="G16" s="1540" t="e">
        <f>VLOOKUP($E$7,'R6学校コードデータ（抜粋）'!$A$2:$D$2,2)</f>
        <v>#N/A</v>
      </c>
      <c r="AC16" s="162" t="str">
        <f t="shared" si="0"/>
        <v/>
      </c>
      <c r="AD16" s="26"/>
      <c r="AE16" s="32" t="s">
        <v>6264</v>
      </c>
      <c r="AF16" s="918">
        <f>_xlfn.IFNA(IF(AND(OR(D12="高等学校",D12="中等教育学校"),E26=""),1,0),"0")</f>
        <v>0</v>
      </c>
      <c r="AG16" s="26" t="s">
        <v>6265</v>
      </c>
      <c r="AH16" s="26"/>
      <c r="AI16" s="26"/>
      <c r="AJ16" s="26"/>
      <c r="AK16" s="26"/>
      <c r="AL16" s="26"/>
      <c r="AM16" s="26"/>
      <c r="AN16" s="26"/>
      <c r="AO16" s="26"/>
      <c r="AP16" s="26"/>
      <c r="AQ16" s="26"/>
      <c r="AR16" s="26"/>
      <c r="AS16" s="26"/>
      <c r="AT16" s="26"/>
      <c r="AU16" s="26"/>
      <c r="AV16" s="26"/>
      <c r="AW16" s="26"/>
      <c r="AX16" s="26"/>
      <c r="AY16" s="26"/>
      <c r="AZ16" s="26"/>
      <c r="BA16" s="26"/>
      <c r="BB16" s="26"/>
      <c r="BC16" s="26"/>
    </row>
    <row r="17" spans="1:53" ht="27" customHeight="1">
      <c r="A17" s="1523" t="s">
        <v>12</v>
      </c>
      <c r="B17" s="1523"/>
      <c r="C17" s="1518" t="str">
        <f>IF(E7="","",VLOOKUP($E$7,'R6学校コードデータ（抜粋）'!$A$2:$D$35289,4,FALSE))</f>
        <v/>
      </c>
      <c r="D17" s="1519" t="e">
        <f>VLOOKUP($E$7,'R6学校コードデータ（抜粋）'!$A$2:$D$2,2)</f>
        <v>#N/A</v>
      </c>
      <c r="E17" s="1519" t="e">
        <f>VLOOKUP($E$7,'R6学校コードデータ（抜粋）'!$A$2:$D$2,2)</f>
        <v>#N/A</v>
      </c>
      <c r="F17" s="1519" t="e">
        <f>VLOOKUP($E$7,'R6学校コードデータ（抜粋）'!$A$2:$D$2,2)</f>
        <v>#N/A</v>
      </c>
      <c r="G17" s="1519" t="e">
        <f>VLOOKUP($E$7,'R6学校コードデータ（抜粋）'!$A$2:$D$2,2)</f>
        <v>#N/A</v>
      </c>
      <c r="H17" s="1519" t="e">
        <f>VLOOKUP($E$7,'R6学校コードデータ（抜粋）'!$A$2:$D$2,3)</f>
        <v>#N/A</v>
      </c>
      <c r="I17" s="1519" t="e">
        <f>VLOOKUP($E$7,'R6学校コードデータ（抜粋）'!$A$2:$D$2,2)</f>
        <v>#N/A</v>
      </c>
      <c r="J17" s="1519" t="e">
        <f>VLOOKUP($E$7,'R6学校コードデータ（抜粋）'!$A$2:$D$2,2)</f>
        <v>#N/A</v>
      </c>
      <c r="K17" s="1519" t="e">
        <f>VLOOKUP($E$7,'R6学校コードデータ（抜粋）'!$A$2:$D$2,2)</f>
        <v>#N/A</v>
      </c>
      <c r="L17" s="1520" t="e">
        <f>VLOOKUP($E$7,'R6学校コードデータ（抜粋）'!$A$2:$D$2,2)</f>
        <v>#N/A</v>
      </c>
      <c r="N17" s="96"/>
      <c r="O17" s="74"/>
      <c r="P17" s="74"/>
      <c r="Q17" s="74"/>
      <c r="R17" s="74"/>
      <c r="S17" s="74"/>
      <c r="T17" s="74"/>
      <c r="U17" s="74"/>
      <c r="V17" s="74"/>
      <c r="W17" s="74"/>
      <c r="X17" s="74"/>
      <c r="Y17" s="74"/>
      <c r="Z17" s="74"/>
      <c r="AA17" s="74"/>
      <c r="AC17" s="162" t="str">
        <f t="shared" si="0"/>
        <v/>
      </c>
      <c r="AE17" s="32" t="s">
        <v>6266</v>
      </c>
      <c r="AF17" s="918">
        <f>_xlfn.IFNA(IF(AND(OR(D12="高等学校",D12="中等教育学校"),E27=""),1,0),"0")</f>
        <v>0</v>
      </c>
      <c r="AG17" s="26" t="s">
        <v>6267</v>
      </c>
    </row>
    <row r="18" spans="1:53" ht="27" customHeight="1">
      <c r="A18" s="112"/>
      <c r="B18" s="705"/>
      <c r="C18" s="705"/>
      <c r="D18" s="705"/>
      <c r="O18" s="96"/>
      <c r="P18" s="96"/>
      <c r="Q18" s="96"/>
      <c r="R18" s="1522"/>
      <c r="S18" s="1522"/>
      <c r="T18" s="1522"/>
      <c r="U18" s="705"/>
      <c r="AC18" s="162" t="str">
        <f t="shared" si="0"/>
        <v/>
      </c>
      <c r="AE18" s="32" t="s">
        <v>6268</v>
      </c>
      <c r="AF18" s="918">
        <f>_xlfn.IFNA(IF(AND(AND($D$12&lt;&gt;"高等学校",$D$12&lt;&gt;"中等教育学校"),E26&lt;&gt;""),1,0),"0")</f>
        <v>0</v>
      </c>
      <c r="AG18" s="26" t="s">
        <v>6269</v>
      </c>
    </row>
    <row r="19" spans="1:53" ht="28.5" customHeight="1">
      <c r="A19" s="1524" t="s">
        <v>6270</v>
      </c>
      <c r="B19" s="1524"/>
      <c r="C19" s="1524"/>
      <c r="D19" s="1524"/>
      <c r="E19" s="1524"/>
      <c r="F19" s="1524"/>
      <c r="G19" s="1524"/>
      <c r="H19" s="1524"/>
      <c r="I19" s="1524"/>
      <c r="J19" s="1524"/>
      <c r="K19" s="1524"/>
      <c r="L19" s="1524"/>
      <c r="M19" s="1524"/>
      <c r="O19" s="96"/>
      <c r="P19" s="96"/>
      <c r="Q19" s="96"/>
      <c r="R19" s="705"/>
      <c r="S19" s="705"/>
      <c r="T19" s="705"/>
      <c r="U19" s="705"/>
      <c r="AC19" s="162" t="str">
        <f t="shared" si="0"/>
        <v/>
      </c>
      <c r="AE19" s="32" t="s">
        <v>6271</v>
      </c>
      <c r="AF19" s="918">
        <f>_xlfn.IFNA(IF(AND(AND($D$12&lt;&gt;"高等学校",$D$12&lt;&gt;"中等教育学校"),E27&lt;&gt;""),1,0),"0")</f>
        <v>0</v>
      </c>
      <c r="AG19" s="26" t="s">
        <v>6272</v>
      </c>
    </row>
    <row r="20" spans="1:53" ht="27" customHeight="1">
      <c r="A20" s="1512" t="s">
        <v>6273</v>
      </c>
      <c r="B20" s="1513"/>
      <c r="C20" s="1513"/>
      <c r="D20" s="1514"/>
      <c r="E20" s="1515"/>
      <c r="F20" s="1516"/>
      <c r="G20" s="1517"/>
      <c r="H20" s="112" t="s">
        <v>6274</v>
      </c>
      <c r="I20" s="477"/>
      <c r="J20" s="477"/>
      <c r="K20" s="477"/>
      <c r="L20" s="477"/>
      <c r="P20" s="1542" t="s">
        <v>6275</v>
      </c>
      <c r="Q20" s="1542"/>
      <c r="R20" s="1542"/>
      <c r="S20" s="1542"/>
      <c r="T20" s="1542"/>
      <c r="U20" s="1542"/>
      <c r="V20" s="1548"/>
      <c r="W20" s="1548"/>
      <c r="X20" s="1548"/>
      <c r="Y20" s="1548"/>
      <c r="AC20" s="74"/>
    </row>
    <row r="21" spans="1:53" ht="27" customHeight="1">
      <c r="A21" s="112"/>
      <c r="B21" s="705"/>
      <c r="C21" s="705"/>
      <c r="D21" s="705"/>
      <c r="P21" s="1542" t="s">
        <v>6276</v>
      </c>
      <c r="Q21" s="1542"/>
      <c r="R21" s="1542"/>
      <c r="S21" s="1542"/>
      <c r="T21" s="1542"/>
      <c r="U21" s="1542"/>
      <c r="V21" s="1548"/>
      <c r="W21" s="1548"/>
      <c r="X21" s="1548"/>
      <c r="Y21" s="1548"/>
      <c r="AC21" s="162" t="str">
        <f>IF(SUM(AF21)&gt;0,AG21,"")</f>
        <v/>
      </c>
      <c r="AE21" s="32" t="s">
        <v>6277</v>
      </c>
      <c r="AF21" s="918">
        <f>IF(AND(AND(E7&lt;&gt;"",T7=""),V20=""),1,0)</f>
        <v>0</v>
      </c>
      <c r="AG21" s="26" t="s">
        <v>6278</v>
      </c>
    </row>
    <row r="22" spans="1:53" ht="27" customHeight="1">
      <c r="A22" s="183" t="s">
        <v>6279</v>
      </c>
      <c r="B22" s="112"/>
      <c r="C22" s="112"/>
      <c r="D22" s="112"/>
      <c r="E22" s="261"/>
      <c r="F22" s="261"/>
      <c r="G22" s="1"/>
      <c r="P22" s="1542" t="s">
        <v>25</v>
      </c>
      <c r="Q22" s="1542"/>
      <c r="R22" s="1542"/>
      <c r="S22" s="1542"/>
      <c r="T22" s="1542"/>
      <c r="U22" s="1542"/>
      <c r="V22" s="1549"/>
      <c r="W22" s="1549"/>
      <c r="X22" s="1549"/>
      <c r="Y22" s="1549"/>
      <c r="AC22" s="162" t="str">
        <f>IF(SUM(AF22)&gt;0,AG22,"")</f>
        <v/>
      </c>
      <c r="AE22" s="32" t="s">
        <v>6280</v>
      </c>
      <c r="AF22" s="918">
        <f>IF(AND(AND(E7&lt;&gt;"",T7=""),V21=""),1,0)</f>
        <v>0</v>
      </c>
      <c r="AG22" s="26" t="s">
        <v>6281</v>
      </c>
    </row>
    <row r="23" spans="1:53" ht="27" customHeight="1">
      <c r="A23" s="1525" t="s">
        <v>14</v>
      </c>
      <c r="B23" s="1525"/>
      <c r="C23" s="1525"/>
      <c r="D23" s="1525"/>
      <c r="E23" s="1547"/>
      <c r="F23" s="1547"/>
      <c r="G23" s="1547"/>
      <c r="H23" s="1540" t="str">
        <f>IF(COUNTIF(AX26:AX45,E23)&gt;0,"指定都市","")</f>
        <v/>
      </c>
      <c r="I23" s="1540"/>
      <c r="J23" s="1540"/>
      <c r="K23" s="1540"/>
      <c r="L23" s="112" t="s">
        <v>6274</v>
      </c>
      <c r="O23" s="96"/>
      <c r="P23" s="96"/>
      <c r="Q23" s="96"/>
      <c r="R23" s="112"/>
      <c r="S23" s="112"/>
      <c r="T23" s="112"/>
      <c r="U23" s="112"/>
      <c r="V23" s="112"/>
      <c r="W23" s="112"/>
      <c r="X23" s="112"/>
      <c r="Y23" s="112"/>
      <c r="AC23" s="162" t="str">
        <f>IF(SUM(AF23)&gt;0,AG23,"")</f>
        <v/>
      </c>
      <c r="AE23" s="32" t="s">
        <v>6282</v>
      </c>
      <c r="AF23" s="918">
        <f>IF(AND(AND(E7&lt;&gt;"",T7=""),V22=""),1,0)</f>
        <v>0</v>
      </c>
      <c r="AG23" s="26" t="s">
        <v>6283</v>
      </c>
    </row>
    <row r="24" spans="1:53" ht="27" customHeight="1">
      <c r="A24" s="1550" t="s">
        <v>6284</v>
      </c>
      <c r="B24" s="1550"/>
      <c r="C24" s="1550"/>
      <c r="D24" s="1550"/>
      <c r="E24" s="1550"/>
      <c r="F24" s="1550"/>
      <c r="G24" s="1550"/>
      <c r="H24" s="1550"/>
      <c r="I24" s="1550"/>
      <c r="J24" s="1550"/>
      <c r="K24" s="1550"/>
      <c r="N24" s="96"/>
      <c r="O24" s="1544" t="s">
        <v>6248</v>
      </c>
      <c r="P24" s="1543" t="s">
        <v>6285</v>
      </c>
      <c r="Q24" s="1543"/>
      <c r="R24" s="1543"/>
      <c r="S24" s="1543"/>
      <c r="T24" s="1543"/>
      <c r="U24" s="1543"/>
      <c r="V24" s="1543"/>
      <c r="W24" s="1543"/>
      <c r="X24" s="1543"/>
      <c r="Y24" s="1543"/>
      <c r="Z24" s="1543"/>
      <c r="AA24" s="1543"/>
    </row>
    <row r="25" spans="1:53" ht="27" customHeight="1">
      <c r="A25" s="36" t="s">
        <v>6286</v>
      </c>
      <c r="O25" s="1544"/>
      <c r="P25" s="1543"/>
      <c r="Q25" s="1543"/>
      <c r="R25" s="1543"/>
      <c r="S25" s="1543"/>
      <c r="T25" s="1543"/>
      <c r="U25" s="1543"/>
      <c r="V25" s="1543"/>
      <c r="W25" s="1543"/>
      <c r="X25" s="1543"/>
      <c r="Y25" s="1543"/>
      <c r="Z25" s="1543"/>
      <c r="AA25" s="1543"/>
      <c r="AC25" s="162" t="str">
        <f>IF(SUM(AF25)&gt;0,AG25,"")</f>
        <v/>
      </c>
      <c r="AE25" s="32" t="s">
        <v>6287</v>
      </c>
      <c r="AF25" s="918">
        <f>IF(AND(AND(T7&lt;&gt;"",E7=""),V20=""),1,0)</f>
        <v>0</v>
      </c>
      <c r="AG25" s="26" t="s">
        <v>6278</v>
      </c>
      <c r="AO25" s="927" t="s">
        <v>6288</v>
      </c>
      <c r="AP25" s="928"/>
      <c r="AR25" s="927" t="s">
        <v>6288</v>
      </c>
      <c r="AS25" s="929" t="s">
        <v>6289</v>
      </c>
      <c r="AU25" s="927" t="s">
        <v>6288</v>
      </c>
      <c r="AV25" s="929"/>
      <c r="AX25" s="930" t="s">
        <v>6290</v>
      </c>
      <c r="AZ25" s="919" t="s">
        <v>6288</v>
      </c>
      <c r="BA25" s="919" t="s">
        <v>19</v>
      </c>
    </row>
    <row r="26" spans="1:53" ht="27" customHeight="1">
      <c r="A26" s="1525" t="s">
        <v>16</v>
      </c>
      <c r="B26" s="1525"/>
      <c r="C26" s="1525"/>
      <c r="D26" s="1546"/>
      <c r="E26" s="1547"/>
      <c r="F26" s="1547"/>
      <c r="G26" s="1547"/>
      <c r="H26" s="1" t="s">
        <v>6291</v>
      </c>
      <c r="N26" s="183" t="s">
        <v>6292</v>
      </c>
      <c r="O26" s="1544"/>
      <c r="P26" s="1543"/>
      <c r="Q26" s="1543"/>
      <c r="R26" s="1543"/>
      <c r="S26" s="1543"/>
      <c r="T26" s="1543"/>
      <c r="U26" s="1543"/>
      <c r="V26" s="1543"/>
      <c r="W26" s="1543"/>
      <c r="X26" s="1543"/>
      <c r="Y26" s="1543"/>
      <c r="Z26" s="1543"/>
      <c r="AA26" s="1543"/>
      <c r="AC26" s="162" t="str">
        <f>IF(SUM(AF26)&gt;0,AG26,"")</f>
        <v/>
      </c>
      <c r="AE26" s="32" t="s">
        <v>6293</v>
      </c>
      <c r="AF26" s="918">
        <f>IF(AND(AND(T7&lt;&gt;"",E7=""),V21=""),1,0)</f>
        <v>0</v>
      </c>
      <c r="AG26" s="26" t="s">
        <v>6281</v>
      </c>
      <c r="AO26" s="931" t="s">
        <v>6294</v>
      </c>
      <c r="AP26" s="932" t="s">
        <v>94</v>
      </c>
      <c r="AQ26" s="74"/>
      <c r="AR26" s="933" t="s">
        <v>6295</v>
      </c>
      <c r="AS26" s="934" t="s">
        <v>6296</v>
      </c>
      <c r="AT26" s="74"/>
      <c r="AU26" s="931" t="s">
        <v>6297</v>
      </c>
      <c r="AV26" s="935" t="s">
        <v>29</v>
      </c>
      <c r="AW26" s="74"/>
      <c r="AX26" s="935" t="s">
        <v>6298</v>
      </c>
      <c r="AZ26" s="919">
        <v>1</v>
      </c>
      <c r="BA26" s="919" t="s">
        <v>6299</v>
      </c>
    </row>
    <row r="27" spans="1:53" ht="27" customHeight="1">
      <c r="A27" s="1525" t="s">
        <v>17</v>
      </c>
      <c r="B27" s="1525"/>
      <c r="C27" s="1525"/>
      <c r="D27" s="1546"/>
      <c r="E27" s="1547"/>
      <c r="F27" s="1547"/>
      <c r="G27" s="1547"/>
      <c r="H27" s="1" t="s">
        <v>6291</v>
      </c>
      <c r="L27" s="262"/>
      <c r="N27" s="183" t="s">
        <v>6292</v>
      </c>
      <c r="O27" s="1544"/>
      <c r="P27" s="1543"/>
      <c r="Q27" s="1543"/>
      <c r="R27" s="1543"/>
      <c r="S27" s="1543"/>
      <c r="T27" s="1543"/>
      <c r="U27" s="1543"/>
      <c r="V27" s="1543"/>
      <c r="W27" s="1543"/>
      <c r="X27" s="1543"/>
      <c r="Y27" s="1543"/>
      <c r="Z27" s="1543"/>
      <c r="AA27" s="1543"/>
      <c r="AC27" s="162" t="str">
        <f>IF(SUM(AF27)&gt;0,AG27,"")</f>
        <v/>
      </c>
      <c r="AE27" s="32" t="s">
        <v>6300</v>
      </c>
      <c r="AF27" s="918">
        <f>IF(AND(AND(T7&lt;&gt;"",E7=""),V22=""),1,0)</f>
        <v>0</v>
      </c>
      <c r="AG27" s="26" t="s">
        <v>6283</v>
      </c>
      <c r="AO27" s="931" t="s">
        <v>6301</v>
      </c>
      <c r="AP27" s="932" t="s">
        <v>102</v>
      </c>
      <c r="AR27" s="931" t="s">
        <v>6302</v>
      </c>
      <c r="AS27" s="935" t="s">
        <v>6303</v>
      </c>
      <c r="AU27" s="931" t="s">
        <v>6304</v>
      </c>
      <c r="AV27" s="935" t="s">
        <v>53</v>
      </c>
      <c r="AX27" s="935" t="s">
        <v>6305</v>
      </c>
      <c r="AZ27" s="919">
        <v>2</v>
      </c>
      <c r="BA27" s="919" t="s">
        <v>6306</v>
      </c>
    </row>
    <row r="28" spans="1:53" ht="39.6" customHeight="1">
      <c r="A28" s="487" t="s">
        <v>6242</v>
      </c>
      <c r="B28" s="1529" t="s">
        <v>110800</v>
      </c>
      <c r="C28" s="1529"/>
      <c r="D28" s="1529"/>
      <c r="E28" s="1529"/>
      <c r="F28" s="1529"/>
      <c r="G28" s="1529"/>
      <c r="H28" s="1529"/>
      <c r="I28" s="1529"/>
      <c r="J28" s="1529"/>
      <c r="K28" s="1529"/>
      <c r="L28" s="1529"/>
      <c r="M28" s="1529"/>
      <c r="N28" s="1529"/>
      <c r="O28" s="36"/>
      <c r="P28" s="36"/>
      <c r="Q28" s="36"/>
      <c r="R28" s="36"/>
      <c r="S28" s="36"/>
      <c r="T28" s="36"/>
      <c r="U28" s="36"/>
      <c r="V28" s="36"/>
      <c r="W28" s="36"/>
      <c r="X28" s="36"/>
      <c r="Y28" s="36"/>
      <c r="Z28" s="36"/>
      <c r="AA28" s="36"/>
      <c r="AO28" s="931" t="s">
        <v>6307</v>
      </c>
      <c r="AP28" s="932" t="s">
        <v>6308</v>
      </c>
      <c r="AR28" s="931" t="s">
        <v>6309</v>
      </c>
      <c r="AS28" s="935" t="s">
        <v>6310</v>
      </c>
      <c r="AU28" s="931" t="s">
        <v>6311</v>
      </c>
      <c r="AV28" s="935" t="s">
        <v>6312</v>
      </c>
      <c r="AX28" s="935" t="s">
        <v>6313</v>
      </c>
      <c r="AZ28" s="919">
        <v>3</v>
      </c>
      <c r="BA28" s="919" t="s">
        <v>6314</v>
      </c>
    </row>
    <row r="29" spans="1:53" ht="15" customHeight="1">
      <c r="F29" s="33"/>
      <c r="N29" s="36"/>
      <c r="O29" s="36"/>
      <c r="P29" s="1"/>
      <c r="Q29" s="36"/>
      <c r="R29" s="36"/>
      <c r="S29" s="36"/>
      <c r="T29" s="36"/>
      <c r="U29" s="36"/>
      <c r="V29" s="36"/>
      <c r="W29" s="36"/>
      <c r="X29" s="36"/>
      <c r="Y29" s="36"/>
      <c r="Z29" s="36"/>
      <c r="AA29" s="36"/>
      <c r="AO29" s="931" t="s">
        <v>6315</v>
      </c>
      <c r="AP29" s="932" t="s">
        <v>104</v>
      </c>
      <c r="AR29" s="931" t="s">
        <v>6316</v>
      </c>
      <c r="AS29" s="935" t="s">
        <v>6317</v>
      </c>
      <c r="AU29" s="182"/>
      <c r="AV29" s="748"/>
      <c r="AX29" s="935" t="s">
        <v>6318</v>
      </c>
      <c r="AZ29" s="919">
        <v>4</v>
      </c>
      <c r="BA29" s="919" t="s">
        <v>6319</v>
      </c>
    </row>
    <row r="30" spans="1:53" ht="15" customHeight="1">
      <c r="N30" s="36"/>
      <c r="AO30" s="931" t="s">
        <v>6320</v>
      </c>
      <c r="AP30" s="932" t="s">
        <v>6321</v>
      </c>
      <c r="AR30" s="931" t="s">
        <v>6322</v>
      </c>
      <c r="AS30" s="935" t="s">
        <v>6323</v>
      </c>
      <c r="AU30" s="927"/>
      <c r="AV30" s="929" t="s">
        <v>11</v>
      </c>
      <c r="AX30" s="935" t="s">
        <v>6324</v>
      </c>
    </row>
    <row r="31" spans="1:53" ht="15" customHeight="1">
      <c r="AO31" s="931" t="s">
        <v>6325</v>
      </c>
      <c r="AP31" s="932" t="s">
        <v>106</v>
      </c>
      <c r="AQ31" s="74"/>
      <c r="AR31" s="931" t="s">
        <v>6326</v>
      </c>
      <c r="AS31" s="935" t="s">
        <v>6327</v>
      </c>
      <c r="AT31" s="74"/>
      <c r="AU31" s="936">
        <v>1</v>
      </c>
      <c r="AV31" s="937" t="s">
        <v>6328</v>
      </c>
      <c r="AX31" s="935" t="s">
        <v>6329</v>
      </c>
    </row>
    <row r="32" spans="1:53" ht="15" customHeight="1">
      <c r="AO32" s="182"/>
      <c r="AP32" s="748"/>
      <c r="AR32" s="931" t="s">
        <v>6330</v>
      </c>
      <c r="AS32" s="935" t="s">
        <v>6331</v>
      </c>
      <c r="AU32" s="936">
        <v>2</v>
      </c>
      <c r="AV32" s="937" t="s">
        <v>6332</v>
      </c>
      <c r="AX32" s="935" t="s">
        <v>6333</v>
      </c>
    </row>
    <row r="33" spans="41:50" ht="15" customHeight="1">
      <c r="AO33" s="182"/>
      <c r="AP33" s="748"/>
      <c r="AR33" s="931" t="s">
        <v>6334</v>
      </c>
      <c r="AS33" s="935" t="s">
        <v>6335</v>
      </c>
      <c r="AU33" s="182"/>
      <c r="AV33" s="748"/>
      <c r="AX33" s="935" t="s">
        <v>6336</v>
      </c>
    </row>
    <row r="34" spans="41:50" ht="15" customHeight="1">
      <c r="AO34" s="182"/>
      <c r="AP34" s="748"/>
      <c r="AR34" s="931" t="s">
        <v>6337</v>
      </c>
      <c r="AS34" s="935" t="s">
        <v>805</v>
      </c>
      <c r="AU34" s="182"/>
      <c r="AV34" s="748"/>
      <c r="AX34" s="935" t="s">
        <v>6338</v>
      </c>
    </row>
    <row r="35" spans="41:50" ht="15" customHeight="1">
      <c r="AO35" s="182"/>
      <c r="AP35" s="748"/>
      <c r="AR35" s="931" t="s">
        <v>6339</v>
      </c>
      <c r="AS35" s="935" t="s">
        <v>6340</v>
      </c>
      <c r="AU35" s="182"/>
      <c r="AV35" s="748"/>
      <c r="AX35" s="935" t="s">
        <v>6341</v>
      </c>
    </row>
    <row r="36" spans="41:50" ht="15" customHeight="1">
      <c r="AO36" s="182"/>
      <c r="AP36" s="748"/>
      <c r="AR36" s="931" t="s">
        <v>6342</v>
      </c>
      <c r="AS36" s="935" t="s">
        <v>6343</v>
      </c>
      <c r="AU36" s="182"/>
      <c r="AV36" s="748"/>
      <c r="AX36" s="935" t="s">
        <v>6344</v>
      </c>
    </row>
    <row r="37" spans="41:50" ht="15" customHeight="1">
      <c r="AO37" s="182"/>
      <c r="AP37" s="748"/>
      <c r="AR37" s="931" t="s">
        <v>6345</v>
      </c>
      <c r="AS37" s="935" t="s">
        <v>6346</v>
      </c>
      <c r="AU37" s="182"/>
      <c r="AV37" s="748"/>
      <c r="AX37" s="935" t="s">
        <v>6347</v>
      </c>
    </row>
    <row r="38" spans="41:50" ht="15" customHeight="1">
      <c r="AO38" s="182"/>
      <c r="AP38" s="748"/>
      <c r="AR38" s="931" t="s">
        <v>6348</v>
      </c>
      <c r="AS38" s="935" t="s">
        <v>6349</v>
      </c>
      <c r="AU38" s="182"/>
      <c r="AV38" s="748"/>
      <c r="AX38" s="935" t="s">
        <v>6350</v>
      </c>
    </row>
    <row r="39" spans="41:50" ht="15" customHeight="1">
      <c r="AO39" s="182"/>
      <c r="AP39" s="748"/>
      <c r="AR39" s="931" t="s">
        <v>6351</v>
      </c>
      <c r="AS39" s="935" t="s">
        <v>6352</v>
      </c>
      <c r="AU39" s="182"/>
      <c r="AV39" s="748"/>
      <c r="AX39" s="935" t="s">
        <v>6353</v>
      </c>
    </row>
    <row r="40" spans="41:50" ht="15" customHeight="1">
      <c r="AO40" s="182"/>
      <c r="AP40" s="748"/>
      <c r="AR40" s="931" t="s">
        <v>6354</v>
      </c>
      <c r="AS40" s="935" t="s">
        <v>6355</v>
      </c>
      <c r="AU40" s="182"/>
      <c r="AV40" s="748"/>
      <c r="AX40" s="935" t="s">
        <v>6356</v>
      </c>
    </row>
    <row r="41" spans="41:50" ht="15" customHeight="1">
      <c r="AO41" s="182"/>
      <c r="AP41" s="748"/>
      <c r="AR41" s="931" t="s">
        <v>6357</v>
      </c>
      <c r="AS41" s="935" t="s">
        <v>6358</v>
      </c>
      <c r="AU41" s="182"/>
      <c r="AV41" s="748"/>
      <c r="AX41" s="935" t="s">
        <v>6359</v>
      </c>
    </row>
    <row r="42" spans="41:50" ht="15" customHeight="1">
      <c r="AO42" s="182"/>
      <c r="AP42" s="748"/>
      <c r="AR42" s="931" t="s">
        <v>6360</v>
      </c>
      <c r="AS42" s="935" t="s">
        <v>6361</v>
      </c>
      <c r="AU42" s="182"/>
      <c r="AV42" s="748"/>
      <c r="AX42" s="935" t="s">
        <v>6362</v>
      </c>
    </row>
    <row r="43" spans="41:50" ht="15" customHeight="1">
      <c r="AO43" s="182"/>
      <c r="AP43" s="748"/>
      <c r="AR43" s="931" t="s">
        <v>6363</v>
      </c>
      <c r="AS43" s="935" t="s">
        <v>6364</v>
      </c>
      <c r="AU43" s="182"/>
      <c r="AV43" s="748"/>
      <c r="AX43" s="935" t="s">
        <v>6365</v>
      </c>
    </row>
    <row r="44" spans="41:50" ht="15" customHeight="1">
      <c r="AO44" s="182"/>
      <c r="AP44" s="748"/>
      <c r="AR44" s="931" t="s">
        <v>6366</v>
      </c>
      <c r="AS44" s="935" t="s">
        <v>6367</v>
      </c>
      <c r="AU44" s="182"/>
      <c r="AV44" s="748"/>
      <c r="AX44" s="935" t="s">
        <v>6368</v>
      </c>
    </row>
    <row r="45" spans="41:50" ht="15" customHeight="1">
      <c r="AO45" s="182"/>
      <c r="AP45" s="748"/>
      <c r="AR45" s="931" t="s">
        <v>6369</v>
      </c>
      <c r="AS45" s="935" t="s">
        <v>6370</v>
      </c>
      <c r="AU45" s="182"/>
      <c r="AV45" s="748"/>
      <c r="AX45" s="935" t="s">
        <v>6371</v>
      </c>
    </row>
    <row r="46" spans="41:50" ht="15" customHeight="1">
      <c r="AO46" s="182"/>
      <c r="AP46" s="748"/>
      <c r="AR46" s="931" t="s">
        <v>6372</v>
      </c>
      <c r="AS46" s="935" t="s">
        <v>6373</v>
      </c>
      <c r="AU46" s="182"/>
      <c r="AV46" s="748"/>
    </row>
    <row r="47" spans="41:50" ht="15" customHeight="1">
      <c r="AO47" s="182"/>
      <c r="AP47" s="748"/>
      <c r="AR47" s="931" t="s">
        <v>6374</v>
      </c>
      <c r="AS47" s="935" t="s">
        <v>6375</v>
      </c>
      <c r="AU47" s="182"/>
      <c r="AV47" s="748"/>
    </row>
    <row r="48" spans="41:50" ht="15" customHeight="1">
      <c r="AO48" s="182"/>
      <c r="AP48" s="748"/>
      <c r="AR48" s="931" t="s">
        <v>6376</v>
      </c>
      <c r="AS48" s="935" t="s">
        <v>6377</v>
      </c>
      <c r="AU48" s="182"/>
      <c r="AV48" s="748"/>
    </row>
    <row r="49" spans="41:48" ht="15" customHeight="1">
      <c r="AO49" s="182"/>
      <c r="AP49" s="748"/>
      <c r="AR49" s="931" t="s">
        <v>6378</v>
      </c>
      <c r="AS49" s="935" t="s">
        <v>6379</v>
      </c>
      <c r="AU49" s="182"/>
      <c r="AV49" s="748"/>
    </row>
    <row r="50" spans="41:48" ht="15" customHeight="1">
      <c r="AO50" s="182"/>
      <c r="AP50" s="748"/>
      <c r="AR50" s="931" t="s">
        <v>6380</v>
      </c>
      <c r="AS50" s="935" t="s">
        <v>6381</v>
      </c>
      <c r="AU50" s="182"/>
      <c r="AV50" s="748"/>
    </row>
    <row r="51" spans="41:48" ht="15" customHeight="1">
      <c r="AO51" s="182"/>
      <c r="AP51" s="748"/>
      <c r="AR51" s="931" t="s">
        <v>6382</v>
      </c>
      <c r="AS51" s="935" t="s">
        <v>6383</v>
      </c>
      <c r="AU51" s="182"/>
      <c r="AV51" s="748"/>
    </row>
    <row r="52" spans="41:48" ht="15" customHeight="1">
      <c r="AO52" s="182"/>
      <c r="AP52" s="748"/>
      <c r="AR52" s="931" t="s">
        <v>6384</v>
      </c>
      <c r="AS52" s="935" t="s">
        <v>6385</v>
      </c>
      <c r="AU52" s="182"/>
      <c r="AV52" s="748"/>
    </row>
    <row r="53" spans="41:48" ht="15" customHeight="1">
      <c r="AO53" s="182"/>
      <c r="AP53" s="748"/>
      <c r="AR53" s="931" t="s">
        <v>6386</v>
      </c>
      <c r="AS53" s="935" t="s">
        <v>6387</v>
      </c>
      <c r="AU53" s="182"/>
      <c r="AV53" s="748"/>
    </row>
    <row r="54" spans="41:48" ht="15" customHeight="1">
      <c r="AO54" s="182"/>
      <c r="AP54" s="748"/>
      <c r="AR54" s="931" t="s">
        <v>6388</v>
      </c>
      <c r="AS54" s="935" t="s">
        <v>6389</v>
      </c>
      <c r="AU54" s="182"/>
      <c r="AV54" s="748"/>
    </row>
    <row r="55" spans="41:48" ht="15" customHeight="1">
      <c r="AO55" s="182"/>
      <c r="AP55" s="748"/>
      <c r="AR55" s="931" t="s">
        <v>6390</v>
      </c>
      <c r="AS55" s="935" t="s">
        <v>6391</v>
      </c>
      <c r="AU55" s="182"/>
      <c r="AV55" s="748"/>
    </row>
    <row r="56" spans="41:48" ht="15" customHeight="1">
      <c r="AO56" s="182"/>
      <c r="AP56" s="748"/>
      <c r="AR56" s="931" t="s">
        <v>6392</v>
      </c>
      <c r="AS56" s="935" t="s">
        <v>6393</v>
      </c>
      <c r="AU56" s="182"/>
      <c r="AV56" s="748"/>
    </row>
    <row r="57" spans="41:48" ht="15" customHeight="1">
      <c r="AO57" s="182"/>
      <c r="AP57" s="748"/>
      <c r="AR57" s="931" t="s">
        <v>6394</v>
      </c>
      <c r="AS57" s="935" t="s">
        <v>6395</v>
      </c>
      <c r="AU57" s="182"/>
      <c r="AV57" s="748"/>
    </row>
    <row r="58" spans="41:48" ht="15" customHeight="1">
      <c r="AO58" s="182"/>
      <c r="AP58" s="748"/>
      <c r="AR58" s="931" t="s">
        <v>6396</v>
      </c>
      <c r="AS58" s="935" t="s">
        <v>6397</v>
      </c>
      <c r="AU58" s="182"/>
      <c r="AV58" s="748"/>
    </row>
    <row r="59" spans="41:48" ht="15" customHeight="1">
      <c r="AO59" s="182"/>
      <c r="AP59" s="748"/>
      <c r="AR59" s="931" t="s">
        <v>6398</v>
      </c>
      <c r="AS59" s="935" t="s">
        <v>6399</v>
      </c>
      <c r="AU59" s="182"/>
      <c r="AV59" s="748"/>
    </row>
    <row r="60" spans="41:48" ht="15" customHeight="1">
      <c r="AO60" s="182"/>
      <c r="AP60" s="748"/>
      <c r="AR60" s="931" t="s">
        <v>6400</v>
      </c>
      <c r="AS60" s="935" t="s">
        <v>6401</v>
      </c>
      <c r="AU60" s="182"/>
      <c r="AV60" s="748"/>
    </row>
    <row r="61" spans="41:48" ht="15" customHeight="1">
      <c r="AO61" s="182"/>
      <c r="AP61" s="748"/>
      <c r="AR61" s="931" t="s">
        <v>6402</v>
      </c>
      <c r="AS61" s="935" t="s">
        <v>6403</v>
      </c>
      <c r="AU61" s="182"/>
      <c r="AV61" s="748"/>
    </row>
    <row r="62" spans="41:48" ht="15" customHeight="1">
      <c r="AO62" s="182"/>
      <c r="AP62" s="748"/>
      <c r="AR62" s="931" t="s">
        <v>6404</v>
      </c>
      <c r="AS62" s="935" t="s">
        <v>6405</v>
      </c>
      <c r="AU62" s="182"/>
      <c r="AV62" s="748"/>
    </row>
    <row r="63" spans="41:48" ht="15" customHeight="1">
      <c r="AO63" s="182"/>
      <c r="AP63" s="748"/>
      <c r="AR63" s="931" t="s">
        <v>6406</v>
      </c>
      <c r="AS63" s="935" t="s">
        <v>6407</v>
      </c>
      <c r="AU63" s="182"/>
      <c r="AV63" s="748"/>
    </row>
    <row r="64" spans="41:48" ht="15" customHeight="1">
      <c r="AO64" s="182"/>
      <c r="AP64" s="748"/>
      <c r="AR64" s="931" t="s">
        <v>6408</v>
      </c>
      <c r="AS64" s="935" t="s">
        <v>6409</v>
      </c>
      <c r="AU64" s="182"/>
      <c r="AV64" s="748"/>
    </row>
    <row r="65" spans="41:48" ht="15" customHeight="1">
      <c r="AO65" s="182"/>
      <c r="AP65" s="748"/>
      <c r="AR65" s="931" t="s">
        <v>6410</v>
      </c>
      <c r="AS65" s="935" t="s">
        <v>6411</v>
      </c>
      <c r="AU65" s="182"/>
      <c r="AV65" s="748"/>
    </row>
    <row r="66" spans="41:48" ht="15" customHeight="1">
      <c r="AO66" s="182"/>
      <c r="AP66" s="748"/>
      <c r="AR66" s="931" t="s">
        <v>6412</v>
      </c>
      <c r="AS66" s="935" t="s">
        <v>6413</v>
      </c>
      <c r="AU66" s="182"/>
      <c r="AV66" s="748"/>
    </row>
    <row r="67" spans="41:48" ht="15" customHeight="1">
      <c r="AO67" s="182"/>
      <c r="AP67" s="748"/>
      <c r="AR67" s="931" t="s">
        <v>6414</v>
      </c>
      <c r="AS67" s="935" t="s">
        <v>6415</v>
      </c>
      <c r="AU67" s="182"/>
      <c r="AV67" s="748"/>
    </row>
    <row r="68" spans="41:48" ht="15" customHeight="1">
      <c r="AO68" s="182"/>
      <c r="AP68" s="748"/>
      <c r="AR68" s="931" t="s">
        <v>6416</v>
      </c>
      <c r="AS68" s="935" t="s">
        <v>6417</v>
      </c>
      <c r="AU68" s="182"/>
      <c r="AV68" s="748"/>
    </row>
    <row r="69" spans="41:48" ht="15" customHeight="1">
      <c r="AO69" s="182"/>
      <c r="AP69" s="748"/>
      <c r="AR69" s="931" t="s">
        <v>6418</v>
      </c>
      <c r="AS69" s="935" t="s">
        <v>6419</v>
      </c>
      <c r="AU69" s="182"/>
      <c r="AV69" s="748"/>
    </row>
    <row r="70" spans="41:48" ht="15" customHeight="1">
      <c r="AO70" s="182"/>
      <c r="AP70" s="748"/>
      <c r="AR70" s="931" t="s">
        <v>6420</v>
      </c>
      <c r="AS70" s="935" t="s">
        <v>6421</v>
      </c>
      <c r="AU70" s="182"/>
      <c r="AV70" s="748"/>
    </row>
    <row r="71" spans="41:48" ht="15" customHeight="1">
      <c r="AO71" s="182"/>
      <c r="AP71" s="748"/>
      <c r="AR71" s="931" t="s">
        <v>6422</v>
      </c>
      <c r="AS71" s="935" t="s">
        <v>6423</v>
      </c>
      <c r="AU71" s="182"/>
      <c r="AV71" s="748"/>
    </row>
    <row r="72" spans="41:48" ht="15" customHeight="1">
      <c r="AO72" s="182"/>
      <c r="AP72" s="748"/>
      <c r="AR72" s="931" t="s">
        <v>6424</v>
      </c>
      <c r="AS72" s="935" t="s">
        <v>6425</v>
      </c>
      <c r="AU72" s="182"/>
      <c r="AV72" s="748"/>
    </row>
    <row r="73" spans="41:48" ht="15" customHeight="1"/>
    <row r="74" spans="41:48" ht="15" customHeight="1"/>
  </sheetData>
  <sheetProtection algorithmName="SHA-512" hashValue="V43V+2z2qrox5veA03wgXZjzeRUA2tuPEPsBF9LK0Rs1Eyt1Udp2LemjbLYB00iWVtxHfmiKkmoZGZcenwKeKg==" saltValue="lEh2OZdMNpTsZLAF6fuDEQ==" spinCount="100000" sheet="1" selectLockedCells="1"/>
  <protectedRanges>
    <protectedRange sqref="D14:E14 V20:Y22 R23:Y23 T12:V13 E23:G23 L27 D12:F13 E22:F22 E26:G27 V14:W14 R18:T19" name="頁０"/>
    <protectedRange sqref="U8:W8 W9:X9" name="頁０_1"/>
  </protectedRanges>
  <mergeCells count="52">
    <mergeCell ref="B28:N28"/>
    <mergeCell ref="B11:N11"/>
    <mergeCell ref="P24:AA27"/>
    <mergeCell ref="O24:O27"/>
    <mergeCell ref="B9:G9"/>
    <mergeCell ref="A27:D27"/>
    <mergeCell ref="E27:G27"/>
    <mergeCell ref="V20:Y20"/>
    <mergeCell ref="V21:Y21"/>
    <mergeCell ref="V22:Y22"/>
    <mergeCell ref="H23:K23"/>
    <mergeCell ref="A26:D26"/>
    <mergeCell ref="A23:D23"/>
    <mergeCell ref="E26:G26"/>
    <mergeCell ref="E23:G23"/>
    <mergeCell ref="A24:K24"/>
    <mergeCell ref="A12:B12"/>
    <mergeCell ref="T12:Y12"/>
    <mergeCell ref="A17:B17"/>
    <mergeCell ref="P21:U21"/>
    <mergeCell ref="P22:U22"/>
    <mergeCell ref="P20:U20"/>
    <mergeCell ref="P14:S14"/>
    <mergeCell ref="T14:U14"/>
    <mergeCell ref="C17:L17"/>
    <mergeCell ref="C16:G16"/>
    <mergeCell ref="D15:G15"/>
    <mergeCell ref="D12:G12"/>
    <mergeCell ref="D13:G13"/>
    <mergeCell ref="D14:G14"/>
    <mergeCell ref="P12:S12"/>
    <mergeCell ref="P13:S13"/>
    <mergeCell ref="P7:S7"/>
    <mergeCell ref="T7:V7"/>
    <mergeCell ref="Q11:AA11"/>
    <mergeCell ref="Q8:AA8"/>
    <mergeCell ref="A5:B5"/>
    <mergeCell ref="A6:AA6"/>
    <mergeCell ref="A7:D7"/>
    <mergeCell ref="E7:G7"/>
    <mergeCell ref="Q9:W9"/>
    <mergeCell ref="A20:D20"/>
    <mergeCell ref="E20:G20"/>
    <mergeCell ref="V14:Y14"/>
    <mergeCell ref="T13:U13"/>
    <mergeCell ref="V13:Y13"/>
    <mergeCell ref="R18:T18"/>
    <mergeCell ref="A15:B15"/>
    <mergeCell ref="A16:B16"/>
    <mergeCell ref="A14:B14"/>
    <mergeCell ref="A13:B13"/>
    <mergeCell ref="A19:M19"/>
  </mergeCells>
  <phoneticPr fontId="9"/>
  <conditionalFormatting sqref="A6">
    <cfRule type="expression" dxfId="513" priority="1">
      <formula>AND(E7="",T7="")</formula>
    </cfRule>
  </conditionalFormatting>
  <conditionalFormatting sqref="E7">
    <cfRule type="expression" dxfId="512" priority="3">
      <formula>$T$7&lt;&gt;""</formula>
    </cfRule>
  </conditionalFormatting>
  <conditionalFormatting sqref="E20">
    <cfRule type="expression" dxfId="511" priority="5">
      <formula>$D$14="公立"</formula>
    </cfRule>
  </conditionalFormatting>
  <conditionalFormatting sqref="E23">
    <cfRule type="expression" dxfId="510" priority="241">
      <formula>$E$20="市区町村立学校"</formula>
    </cfRule>
  </conditionalFormatting>
  <conditionalFormatting sqref="E26:G27">
    <cfRule type="expression" dxfId="509" priority="433">
      <formula>OR($D$12="高等学校",$D$12="中等教育学校")</formula>
    </cfRule>
  </conditionalFormatting>
  <conditionalFormatting sqref="O24:AA24">
    <cfRule type="expression" dxfId="508" priority="488">
      <formula>AND($E$7="",$T$12="")</formula>
    </cfRule>
  </conditionalFormatting>
  <conditionalFormatting sqref="T7">
    <cfRule type="expression" dxfId="507" priority="2">
      <formula>$E$7&lt;&gt;""</formula>
    </cfRule>
  </conditionalFormatting>
  <conditionalFormatting sqref="AB7">
    <cfRule type="expression" dxfId="506" priority="495">
      <formula>$T$7&lt;&gt;""</formula>
    </cfRule>
  </conditionalFormatting>
  <conditionalFormatting sqref="AB12">
    <cfRule type="expression" dxfId="505" priority="489">
      <formula>$E$7&lt;&gt;""</formula>
    </cfRule>
  </conditionalFormatting>
  <dataValidations count="6">
    <dataValidation type="list" allowBlank="1" showInputMessage="1" showErrorMessage="1" sqref="E26:G26" xr:uid="{00000000-0002-0000-0200-000000000000}">
      <formula1>"全日制,定時制,通信制,全定併置,全通併置,定通併置,全定通併置"</formula1>
    </dataValidation>
    <dataValidation type="list" allowBlank="1" showInputMessage="1" showErrorMessage="1" sqref="E27:G27" xr:uid="{00000000-0002-0000-0200-000002000000}">
      <formula1>"学年制,単位制,学年制と単位制を併置"</formula1>
    </dataValidation>
    <dataValidation type="custom" allowBlank="1" showErrorMessage="1" error="半角英数で入力してください。" sqref="V22:Z22 E7:G7" xr:uid="{00000000-0002-0000-0200-000003000000}">
      <formula1>E7=ASC(E7)</formula1>
    </dataValidation>
    <dataValidation type="list" allowBlank="1" showInputMessage="1" showErrorMessage="1" sqref="E20" xr:uid="{00000000-0002-0000-0200-000004000000}">
      <formula1>"都道府県立学校,市区町村立学校"</formula1>
    </dataValidation>
    <dataValidation type="custom" allowBlank="1" showErrorMessage="1" error="半角数字で入力してください。" sqref="T7:V7" xr:uid="{D3B31EC3-EB87-417F-A695-01A8DF8B805E}">
      <formula1>T7=ASC(T7)</formula1>
    </dataValidation>
    <dataValidation type="list" allowBlank="1" showInputMessage="1" showErrorMessage="1" sqref="E23:G23" xr:uid="{1AAC9BEB-D93F-4FA6-8CC1-699FCAA1FD46}">
      <formula1>INDIRECT($D$13)</formula1>
    </dataValidation>
  </dataValidations>
  <hyperlinks>
    <hyperlink ref="B9" r:id="rId1" display="https://www.mext.go.jp/b_menu/toukei/mext_01087.html" xr:uid="{00000000-0004-0000-0200-000000000000}"/>
    <hyperlink ref="Q9:W9" r:id="rId2" display="https://edu-data.jp/eb" xr:uid="{52105F57-6AEB-49C7-AED5-6DE5CDBDFAFE}"/>
    <hyperlink ref="B9:G9" r:id="rId3" display="https://edu-data.jp/" xr:uid="{F9FC8105-B4BE-4F06-AF70-C0233012B0A2}"/>
  </hyperlinks>
  <pageMargins left="0.59055118110236227" right="0.59055118110236227" top="0.39370078740157483" bottom="0.39370078740157483" header="0.51181102362204722" footer="0.27559055118110237"/>
  <pageSetup paperSize="9" scale="74" orientation="landscape" r:id="rId4"/>
  <headerFooter alignWithMargins="0">
    <oddFooter>&amp;C&amp;10&amp;A&amp;R&amp;8令和６年度児童生徒の問題行動・不登校等生徒指導上の諸課題に関する調査</oddFooter>
  </headerFooter>
  <drawing r:id="rId5"/>
  <legacyDrawing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tabColor rgb="FFFFCCFF"/>
    <pageSetUpPr fitToPage="1"/>
  </sheetPr>
  <dimension ref="B1:X42"/>
  <sheetViews>
    <sheetView showGridLines="0" view="pageBreakPreview" zoomScale="85" zoomScaleNormal="85" zoomScaleSheetLayoutView="85" workbookViewId="0">
      <selection activeCell="H1" sqref="H1"/>
    </sheetView>
  </sheetViews>
  <sheetFormatPr defaultColWidth="9" defaultRowHeight="12"/>
  <cols>
    <col min="1" max="1" width="0.88671875" style="26" customWidth="1"/>
    <col min="2" max="2" width="7.6640625" style="26" customWidth="1"/>
    <col min="3" max="3" width="3.44140625" style="26" bestFit="1" customWidth="1"/>
    <col min="4" max="4" width="14.33203125" style="26" customWidth="1"/>
    <col min="5" max="5" width="0.88671875" style="235" customWidth="1"/>
    <col min="6" max="6" width="0.88671875" style="26" customWidth="1"/>
    <col min="7" max="7" width="3.109375" style="26" customWidth="1"/>
    <col min="8" max="20" width="7.109375" style="26" customWidth="1"/>
    <col min="21" max="21" width="3.109375" style="26" customWidth="1"/>
    <col min="22" max="22" width="5.6640625" style="26" customWidth="1"/>
    <col min="23" max="23" width="2.6640625" style="26" customWidth="1"/>
    <col min="24" max="24" width="4" style="26" customWidth="1"/>
    <col min="25" max="16384" width="9" style="26"/>
  </cols>
  <sheetData>
    <row r="1" spans="2:24" ht="20.100000000000001" customHeight="1">
      <c r="B1" s="463" t="s">
        <v>110765</v>
      </c>
      <c r="C1" s="19"/>
      <c r="D1" s="19"/>
    </row>
    <row r="2" spans="2:24" ht="15" customHeight="1">
      <c r="B2" s="132"/>
      <c r="C2" s="19"/>
      <c r="D2" s="19"/>
    </row>
    <row r="3" spans="2:24" ht="15" customHeight="1">
      <c r="B3" s="2389" t="s">
        <v>110766</v>
      </c>
      <c r="C3" s="2389"/>
      <c r="D3" s="2389"/>
      <c r="E3" s="258"/>
      <c r="F3" s="242"/>
      <c r="G3" s="2389" t="s">
        <v>110767</v>
      </c>
      <c r="H3" s="2389"/>
      <c r="I3" s="2389"/>
      <c r="J3" s="2389"/>
      <c r="K3" s="2389"/>
      <c r="L3" s="2389"/>
      <c r="M3" s="2389"/>
      <c r="N3" s="2389"/>
      <c r="O3" s="2389"/>
      <c r="P3" s="2389"/>
      <c r="Q3" s="2389"/>
      <c r="R3" s="2389"/>
      <c r="S3" s="2389"/>
      <c r="T3" s="2389"/>
      <c r="U3" s="2389"/>
      <c r="V3" s="2389"/>
      <c r="W3" s="759"/>
    </row>
    <row r="4" spans="2:24" ht="15" customHeight="1">
      <c r="B4" s="2389"/>
      <c r="C4" s="2389"/>
      <c r="D4" s="2389"/>
      <c r="E4" s="258"/>
      <c r="F4" s="242"/>
      <c r="G4" s="2389"/>
      <c r="H4" s="2389"/>
      <c r="I4" s="2389"/>
      <c r="J4" s="2389"/>
      <c r="K4" s="2389"/>
      <c r="L4" s="2389"/>
      <c r="M4" s="2389"/>
      <c r="N4" s="2389"/>
      <c r="O4" s="2389"/>
      <c r="P4" s="2389"/>
      <c r="Q4" s="2389"/>
      <c r="R4" s="2389"/>
      <c r="S4" s="2389"/>
      <c r="T4" s="2389"/>
      <c r="U4" s="2389"/>
      <c r="V4" s="2389"/>
      <c r="W4" s="759"/>
    </row>
    <row r="5" spans="2:24" ht="15" customHeight="1">
      <c r="B5" s="2389"/>
      <c r="C5" s="2389"/>
      <c r="D5" s="2389"/>
      <c r="E5" s="258"/>
      <c r="F5" s="242"/>
      <c r="G5" s="2389"/>
      <c r="H5" s="2389"/>
      <c r="I5" s="2389"/>
      <c r="J5" s="2389"/>
      <c r="K5" s="2389"/>
      <c r="L5" s="2389"/>
      <c r="M5" s="2389"/>
      <c r="N5" s="2389"/>
      <c r="O5" s="2389"/>
      <c r="P5" s="2389"/>
      <c r="Q5" s="2389"/>
      <c r="R5" s="2389"/>
      <c r="S5" s="2389"/>
      <c r="T5" s="2389"/>
      <c r="U5" s="2389"/>
      <c r="V5" s="2389"/>
      <c r="W5" s="759"/>
    </row>
    <row r="6" spans="2:24" ht="15" customHeight="1">
      <c r="B6" s="1512" t="s">
        <v>110684</v>
      </c>
      <c r="C6" s="1514"/>
      <c r="D6" s="1094" t="str">
        <f>IF(基本情報!AB12="","エラーなし","エラーあり")</f>
        <v>エラーあり</v>
      </c>
      <c r="E6" s="258"/>
      <c r="F6" s="242"/>
      <c r="H6" s="2217" t="s">
        <v>110768</v>
      </c>
      <c r="I6" s="2217"/>
      <c r="J6" s="2217" t="s">
        <v>110769</v>
      </c>
      <c r="K6" s="2217"/>
      <c r="L6" s="2217" t="s">
        <v>110770</v>
      </c>
      <c r="M6" s="2217"/>
      <c r="N6" s="2121" t="s">
        <v>110771</v>
      </c>
      <c r="O6" s="2121"/>
      <c r="P6" s="2121" t="s">
        <v>110772</v>
      </c>
      <c r="Q6" s="2121"/>
    </row>
    <row r="7" spans="2:24" ht="15" customHeight="1">
      <c r="B7" s="1192" t="s">
        <v>110773</v>
      </c>
      <c r="C7" s="1136" t="s">
        <v>110686</v>
      </c>
      <c r="D7" s="1094" t="str">
        <f>IF(委員会1頁!N5="","エラーなし","エラーあり")</f>
        <v>エラーなし</v>
      </c>
      <c r="E7" s="259"/>
      <c r="F7" s="242"/>
      <c r="H7" s="2217"/>
      <c r="I7" s="2217"/>
      <c r="J7" s="2217"/>
      <c r="K7" s="2217"/>
      <c r="L7" s="2217"/>
      <c r="M7" s="2217"/>
      <c r="N7" s="2121"/>
      <c r="O7" s="2121"/>
      <c r="P7" s="2121"/>
      <c r="Q7" s="2121"/>
    </row>
    <row r="8" spans="2:24" ht="15" customHeight="1">
      <c r="B8" s="1192" t="s">
        <v>110774</v>
      </c>
      <c r="C8" s="1136" t="s">
        <v>110686</v>
      </c>
      <c r="D8" s="1094" t="str">
        <f>IF(委員会2頁!H4="","エラーなし","エラーあり")</f>
        <v>エラーなし</v>
      </c>
      <c r="E8" s="259"/>
      <c r="F8" s="242"/>
      <c r="H8" s="2217"/>
      <c r="I8" s="2217"/>
      <c r="J8" s="2217"/>
      <c r="K8" s="2217"/>
      <c r="L8" s="2217"/>
      <c r="M8" s="2217"/>
      <c r="N8" s="2121"/>
      <c r="O8" s="2121"/>
      <c r="P8" s="2121"/>
      <c r="Q8" s="2121"/>
    </row>
    <row r="9" spans="2:24" ht="15" customHeight="1">
      <c r="B9" s="1192" t="s">
        <v>110775</v>
      </c>
      <c r="C9" s="1136" t="s">
        <v>110686</v>
      </c>
      <c r="D9" s="1094" t="str">
        <f>IF(委員会3頁!AF10="","エラーなし","エラーあり")</f>
        <v>エラーなし</v>
      </c>
      <c r="E9" s="259"/>
      <c r="F9" s="242"/>
      <c r="H9" s="2405"/>
      <c r="I9" s="2405"/>
      <c r="J9" s="2405"/>
      <c r="K9" s="2405"/>
      <c r="L9" s="2405"/>
      <c r="M9" s="2405"/>
      <c r="N9" s="2405"/>
      <c r="O9" s="2405"/>
      <c r="P9" s="2405"/>
      <c r="Q9" s="2405"/>
    </row>
    <row r="10" spans="2:24" ht="15" customHeight="1">
      <c r="B10" s="1192" t="s">
        <v>110776</v>
      </c>
      <c r="C10" s="1136" t="s">
        <v>110686</v>
      </c>
      <c r="D10" s="1094" t="str">
        <f>IF(委員会4頁!P2="","エラーなし","エラーあり")</f>
        <v>エラーなし</v>
      </c>
      <c r="E10" s="259"/>
      <c r="F10" s="242"/>
      <c r="H10" s="2405"/>
      <c r="I10" s="2405"/>
      <c r="J10" s="2405"/>
      <c r="K10" s="2405"/>
      <c r="L10" s="2405"/>
      <c r="M10" s="2405"/>
      <c r="N10" s="2405"/>
      <c r="O10" s="2405"/>
      <c r="P10" s="2405"/>
      <c r="Q10" s="2405"/>
      <c r="R10" s="257"/>
      <c r="S10" s="257"/>
      <c r="T10" s="257"/>
      <c r="U10" s="257"/>
      <c r="V10" s="257"/>
      <c r="W10" s="257"/>
    </row>
    <row r="11" spans="2:24" ht="15" customHeight="1">
      <c r="B11" s="1192" t="s">
        <v>110777</v>
      </c>
      <c r="C11" s="1136" t="s">
        <v>110686</v>
      </c>
      <c r="D11" s="1094" t="str">
        <f>IF(AND(委員会5頁!AG6="",委員会5頁!AG23=""),"エラーなし","エラーあり")</f>
        <v>エラーなし</v>
      </c>
      <c r="E11" s="259"/>
      <c r="F11" s="242"/>
      <c r="H11" s="2376" t="s">
        <v>110778</v>
      </c>
      <c r="I11" s="2376"/>
      <c r="J11" s="2376"/>
      <c r="K11" s="2376"/>
      <c r="L11" s="2376"/>
      <c r="M11" s="2376"/>
      <c r="N11" s="2376"/>
      <c r="O11" s="2376"/>
      <c r="P11" s="2376"/>
      <c r="Q11" s="2376"/>
      <c r="R11" s="2376"/>
      <c r="S11" s="2376"/>
      <c r="T11" s="2376"/>
      <c r="U11" s="2376"/>
      <c r="V11" s="2376"/>
      <c r="W11" s="761"/>
      <c r="X11" s="761"/>
    </row>
    <row r="12" spans="2:24" ht="15" customHeight="1">
      <c r="B12" s="1192" t="s">
        <v>110779</v>
      </c>
      <c r="C12" s="1136" t="s">
        <v>110686</v>
      </c>
      <c r="D12" s="1094" t="str">
        <f>IF(委員会6頁!M2="","エラーなし","エラーあり")</f>
        <v>エラーなし</v>
      </c>
      <c r="E12" s="259"/>
      <c r="F12" s="242"/>
      <c r="H12" s="2376"/>
      <c r="I12" s="2376"/>
      <c r="J12" s="2376"/>
      <c r="K12" s="2376"/>
      <c r="L12" s="2376"/>
      <c r="M12" s="2376"/>
      <c r="N12" s="2376"/>
      <c r="O12" s="2376"/>
      <c r="P12" s="2376"/>
      <c r="Q12" s="2376"/>
      <c r="R12" s="2376"/>
      <c r="S12" s="2376"/>
      <c r="T12" s="2376"/>
      <c r="U12" s="2376"/>
      <c r="V12" s="2376"/>
      <c r="W12" s="761"/>
    </row>
    <row r="13" spans="2:24" ht="15" customHeight="1">
      <c r="B13" s="1192" t="s">
        <v>110780</v>
      </c>
      <c r="C13" s="1136" t="s">
        <v>110686</v>
      </c>
      <c r="D13" s="1094" t="str">
        <f>IF(委員会7頁!L3="","エラーなし","エラーあり")</f>
        <v>エラーなし</v>
      </c>
      <c r="E13" s="259"/>
      <c r="F13" s="242"/>
      <c r="H13" s="2376" t="s">
        <v>110781</v>
      </c>
      <c r="I13" s="2376"/>
      <c r="J13" s="2376"/>
      <c r="K13" s="2376"/>
      <c r="L13" s="2376"/>
      <c r="M13" s="2376"/>
      <c r="N13" s="2376"/>
      <c r="O13" s="2376"/>
      <c r="P13" s="2376"/>
      <c r="Q13" s="2376"/>
      <c r="R13" s="2376"/>
      <c r="S13" s="2376"/>
      <c r="T13" s="2376"/>
      <c r="U13" s="2376"/>
      <c r="V13" s="2376"/>
      <c r="W13" s="761"/>
      <c r="X13" s="761"/>
    </row>
    <row r="14" spans="2:24" ht="25.95" customHeight="1">
      <c r="B14" s="1192" t="s">
        <v>110782</v>
      </c>
      <c r="C14" s="1136" t="s">
        <v>110686</v>
      </c>
      <c r="D14" s="1094" t="str">
        <f>IF(委員会8頁!K2="","エラーなし","エラーあり")</f>
        <v>エラーなし</v>
      </c>
      <c r="E14" s="258"/>
      <c r="F14" s="242"/>
      <c r="G14" s="236"/>
      <c r="H14" s="2376"/>
      <c r="I14" s="2376"/>
      <c r="J14" s="2376"/>
      <c r="K14" s="2376"/>
      <c r="L14" s="2376"/>
      <c r="M14" s="2376"/>
      <c r="N14" s="2376"/>
      <c r="O14" s="2376"/>
      <c r="P14" s="2376"/>
      <c r="Q14" s="2376"/>
      <c r="R14" s="2376"/>
      <c r="S14" s="2376"/>
      <c r="T14" s="2376"/>
      <c r="U14" s="2376"/>
      <c r="V14" s="2376"/>
      <c r="W14" s="761"/>
    </row>
    <row r="15" spans="2:24" ht="15" customHeight="1">
      <c r="B15" s="236">
        <f>COUNTIF(D7:D14,"エラーあり")</f>
        <v>0</v>
      </c>
      <c r="E15" s="258"/>
      <c r="F15" s="242"/>
      <c r="G15" s="236"/>
      <c r="H15" s="2376" t="s">
        <v>110783</v>
      </c>
      <c r="I15" s="2376"/>
      <c r="J15" s="2376"/>
      <c r="K15" s="2376"/>
      <c r="L15" s="2376"/>
      <c r="M15" s="2376"/>
      <c r="N15" s="2376"/>
      <c r="O15" s="2376"/>
      <c r="P15" s="2376"/>
      <c r="Q15" s="2376"/>
      <c r="R15" s="2376"/>
      <c r="S15" s="2376"/>
      <c r="T15" s="2376"/>
      <c r="U15" s="2376"/>
      <c r="V15" s="2376"/>
      <c r="W15" s="761"/>
      <c r="X15" s="761"/>
    </row>
    <row r="16" spans="2:24" ht="15" customHeight="1">
      <c r="B16" s="2404" t="str">
        <f>IF(COUNTIF(D6:D14,"エラーあり")&gt;0,"エラーあり","")</f>
        <v>エラーあり</v>
      </c>
      <c r="C16" s="2404"/>
      <c r="D16" s="2404"/>
      <c r="E16" s="258"/>
      <c r="F16" s="242"/>
      <c r="G16" s="236"/>
      <c r="H16" s="2376"/>
      <c r="I16" s="2376"/>
      <c r="J16" s="2376"/>
      <c r="K16" s="2376"/>
      <c r="L16" s="2376"/>
      <c r="M16" s="2376"/>
      <c r="N16" s="2376"/>
      <c r="O16" s="2376"/>
      <c r="P16" s="2376"/>
      <c r="Q16" s="2376"/>
      <c r="R16" s="2376"/>
      <c r="S16" s="2376"/>
      <c r="T16" s="2376"/>
      <c r="U16" s="2376"/>
      <c r="V16" s="2376"/>
      <c r="W16" s="761"/>
    </row>
    <row r="17" spans="2:23" ht="15" customHeight="1">
      <c r="B17" s="2404"/>
      <c r="C17" s="2404"/>
      <c r="D17" s="2404"/>
      <c r="E17" s="258"/>
      <c r="F17" s="242"/>
      <c r="G17" s="236"/>
      <c r="H17" s="2376"/>
      <c r="I17" s="2376"/>
      <c r="J17" s="2376"/>
      <c r="K17" s="2376"/>
      <c r="L17" s="2376"/>
      <c r="M17" s="2376"/>
      <c r="N17" s="2376"/>
      <c r="O17" s="2376"/>
      <c r="P17" s="2376"/>
      <c r="Q17" s="2376"/>
      <c r="R17" s="2376"/>
      <c r="S17" s="2376"/>
      <c r="T17" s="2376"/>
      <c r="U17" s="2376"/>
      <c r="V17" s="2376"/>
      <c r="W17" s="761"/>
    </row>
    <row r="18" spans="2:23" ht="15" customHeight="1">
      <c r="B18" s="2388" t="str">
        <f>IF(COUNTIF(D6:D14,"エラーあり")&gt;0,"上記の頁にエラーがあります。修正してください。","")</f>
        <v>上記の頁にエラーがあります。修正してください。</v>
      </c>
      <c r="C18" s="2388"/>
      <c r="D18" s="2388"/>
      <c r="E18" s="258"/>
      <c r="F18" s="242"/>
    </row>
    <row r="19" spans="2:23" ht="15" customHeight="1">
      <c r="B19" s="2388"/>
      <c r="C19" s="2388"/>
      <c r="D19" s="2388"/>
      <c r="E19" s="258"/>
      <c r="F19" s="242"/>
    </row>
    <row r="20" spans="2:23" ht="15" customHeight="1">
      <c r="E20" s="258"/>
      <c r="F20" s="242"/>
      <c r="G20" s="2403" t="s">
        <v>110784</v>
      </c>
      <c r="H20" s="2403"/>
      <c r="I20" s="2403"/>
      <c r="J20" s="2403"/>
      <c r="K20" s="2403"/>
      <c r="L20" s="2403"/>
      <c r="M20" s="2403"/>
      <c r="N20" s="2403"/>
      <c r="O20" s="2403"/>
      <c r="P20" s="2403"/>
      <c r="Q20" s="2403"/>
      <c r="R20" s="2403"/>
      <c r="S20" s="2403"/>
      <c r="T20" s="2403"/>
      <c r="U20" s="2403"/>
      <c r="V20" s="2403"/>
    </row>
    <row r="21" spans="2:23" ht="15" customHeight="1">
      <c r="E21" s="258"/>
      <c r="F21" s="242"/>
      <c r="G21" s="2403"/>
      <c r="H21" s="2403"/>
      <c r="I21" s="2403"/>
      <c r="J21" s="2403"/>
      <c r="K21" s="2403"/>
      <c r="L21" s="2403"/>
      <c r="M21" s="2403"/>
      <c r="N21" s="2403"/>
      <c r="O21" s="2403"/>
      <c r="P21" s="2403"/>
      <c r="Q21" s="2403"/>
      <c r="R21" s="2403"/>
      <c r="S21" s="2403"/>
      <c r="T21" s="2403"/>
      <c r="U21" s="2403"/>
      <c r="V21" s="2403"/>
    </row>
    <row r="22" spans="2:23" ht="24" customHeight="1">
      <c r="E22" s="258"/>
      <c r="F22" s="242"/>
      <c r="G22" s="2403"/>
      <c r="H22" s="2403"/>
      <c r="I22" s="2403"/>
      <c r="J22" s="2403"/>
      <c r="K22" s="2403"/>
      <c r="L22" s="2403"/>
      <c r="M22" s="2403"/>
      <c r="N22" s="2403"/>
      <c r="O22" s="2403"/>
      <c r="P22" s="2403"/>
      <c r="Q22" s="2403"/>
      <c r="R22" s="2403"/>
      <c r="S22" s="2403"/>
      <c r="T22" s="2403"/>
      <c r="U22" s="2403"/>
      <c r="V22" s="2403"/>
    </row>
    <row r="23" spans="2:23" ht="15" customHeight="1" thickBot="1">
      <c r="E23" s="258"/>
      <c r="F23" s="242"/>
      <c r="G23" s="235"/>
      <c r="H23" s="235"/>
      <c r="I23" s="235"/>
      <c r="J23" s="235"/>
      <c r="K23" s="235"/>
      <c r="L23" s="235"/>
      <c r="M23" s="235"/>
      <c r="N23" s="235"/>
    </row>
    <row r="24" spans="2:23" ht="15" customHeight="1" thickBot="1">
      <c r="E24" s="258"/>
      <c r="F24" s="242"/>
      <c r="G24" s="1192" t="s">
        <v>110263</v>
      </c>
      <c r="H24" s="2391" t="s">
        <v>110687</v>
      </c>
      <c r="I24" s="2391"/>
      <c r="J24" s="2391"/>
      <c r="K24" s="2391"/>
      <c r="L24" s="2391"/>
      <c r="M24" s="2391"/>
      <c r="N24" s="2391"/>
      <c r="O24" s="2391"/>
      <c r="P24" s="2391"/>
      <c r="Q24" s="2391"/>
      <c r="R24" s="2391"/>
      <c r="S24" s="2391"/>
      <c r="T24" s="2392"/>
      <c r="U24" s="705" t="s">
        <v>110688</v>
      </c>
      <c r="V24" s="256"/>
    </row>
    <row r="25" spans="2:23" ht="15" customHeight="1" thickBot="1">
      <c r="E25" s="258"/>
      <c r="F25" s="242"/>
      <c r="G25" s="235"/>
      <c r="H25" s="704"/>
      <c r="I25" s="704"/>
      <c r="J25" s="704"/>
      <c r="K25" s="704"/>
      <c r="L25" s="704"/>
      <c r="M25" s="704"/>
      <c r="N25" s="704"/>
      <c r="O25" s="704"/>
      <c r="P25" s="704"/>
      <c r="Q25" s="704"/>
      <c r="R25" s="704"/>
      <c r="S25" s="704"/>
      <c r="T25" s="704"/>
      <c r="U25" s="235"/>
      <c r="V25" s="249"/>
    </row>
    <row r="26" spans="2:23" ht="15" customHeight="1" thickBot="1">
      <c r="E26" s="258"/>
      <c r="F26" s="242"/>
      <c r="G26" s="1194" t="s">
        <v>110263</v>
      </c>
      <c r="H26" s="2397" t="s">
        <v>110785</v>
      </c>
      <c r="I26" s="2397"/>
      <c r="J26" s="2397"/>
      <c r="K26" s="2397"/>
      <c r="L26" s="2397"/>
      <c r="M26" s="2397"/>
      <c r="N26" s="2397"/>
      <c r="O26" s="2397"/>
      <c r="P26" s="2397"/>
      <c r="Q26" s="2397"/>
      <c r="R26" s="2397"/>
      <c r="S26" s="2397"/>
      <c r="T26" s="2398"/>
      <c r="U26" s="705" t="s">
        <v>110688</v>
      </c>
      <c r="V26" s="256"/>
    </row>
    <row r="27" spans="2:23" ht="15" customHeight="1">
      <c r="E27" s="258"/>
      <c r="F27" s="242"/>
      <c r="G27" s="238"/>
      <c r="H27" s="2399"/>
      <c r="I27" s="2399"/>
      <c r="J27" s="2399"/>
      <c r="K27" s="2399"/>
      <c r="L27" s="2399"/>
      <c r="M27" s="2399"/>
      <c r="N27" s="2399"/>
      <c r="O27" s="2399"/>
      <c r="P27" s="2399"/>
      <c r="Q27" s="2399"/>
      <c r="R27" s="2399"/>
      <c r="S27" s="2399"/>
      <c r="T27" s="2400"/>
    </row>
    <row r="28" spans="2:23" ht="15" customHeight="1">
      <c r="E28" s="258"/>
      <c r="F28" s="260"/>
      <c r="G28" s="102"/>
      <c r="H28" s="2399"/>
      <c r="I28" s="2399"/>
      <c r="J28" s="2399"/>
      <c r="K28" s="2399"/>
      <c r="L28" s="2399"/>
      <c r="M28" s="2399"/>
      <c r="N28" s="2399"/>
      <c r="O28" s="2399"/>
      <c r="P28" s="2399"/>
      <c r="Q28" s="2399"/>
      <c r="R28" s="2399"/>
      <c r="S28" s="2399"/>
      <c r="T28" s="2400"/>
    </row>
    <row r="29" spans="2:23" ht="15" customHeight="1" thickBot="1">
      <c r="E29" s="258"/>
      <c r="F29" s="260"/>
      <c r="G29" s="220"/>
      <c r="H29" s="2401"/>
      <c r="I29" s="2401"/>
      <c r="J29" s="2401"/>
      <c r="K29" s="2401"/>
      <c r="L29" s="2401"/>
      <c r="M29" s="2401"/>
      <c r="N29" s="2401"/>
      <c r="O29" s="2401"/>
      <c r="P29" s="2401"/>
      <c r="Q29" s="2401"/>
      <c r="R29" s="2401"/>
      <c r="S29" s="2401"/>
      <c r="T29" s="2402"/>
    </row>
    <row r="30" spans="2:23" ht="15" customHeight="1" thickBot="1">
      <c r="E30" s="258"/>
      <c r="F30" s="260"/>
      <c r="G30" s="1194" t="s">
        <v>110263</v>
      </c>
      <c r="H30" s="2397" t="s">
        <v>110786</v>
      </c>
      <c r="I30" s="2397"/>
      <c r="J30" s="2397"/>
      <c r="K30" s="2397"/>
      <c r="L30" s="2397"/>
      <c r="M30" s="2397"/>
      <c r="N30" s="2397"/>
      <c r="O30" s="2397"/>
      <c r="P30" s="2397"/>
      <c r="Q30" s="2397"/>
      <c r="R30" s="2397"/>
      <c r="S30" s="2397"/>
      <c r="T30" s="2398"/>
      <c r="U30" s="705" t="s">
        <v>110688</v>
      </c>
      <c r="V30" s="256"/>
    </row>
    <row r="31" spans="2:23" ht="15" customHeight="1">
      <c r="E31" s="258"/>
      <c r="F31" s="260"/>
      <c r="G31" s="238"/>
      <c r="H31" s="2399"/>
      <c r="I31" s="2399"/>
      <c r="J31" s="2399"/>
      <c r="K31" s="2399"/>
      <c r="L31" s="2399"/>
      <c r="M31" s="2399"/>
      <c r="N31" s="2399"/>
      <c r="O31" s="2399"/>
      <c r="P31" s="2399"/>
      <c r="Q31" s="2399"/>
      <c r="R31" s="2399"/>
      <c r="S31" s="2399"/>
      <c r="T31" s="2400"/>
    </row>
    <row r="32" spans="2:23" ht="15" customHeight="1">
      <c r="E32" s="258"/>
      <c r="F32" s="260"/>
      <c r="G32" s="102"/>
      <c r="H32" s="2399"/>
      <c r="I32" s="2399"/>
      <c r="J32" s="2399"/>
      <c r="K32" s="2399"/>
      <c r="L32" s="2399"/>
      <c r="M32" s="2399"/>
      <c r="N32" s="2399"/>
      <c r="O32" s="2399"/>
      <c r="P32" s="2399"/>
      <c r="Q32" s="2399"/>
      <c r="R32" s="2399"/>
      <c r="S32" s="2399"/>
      <c r="T32" s="2400"/>
    </row>
    <row r="33" spans="5:22" ht="15" customHeight="1">
      <c r="E33" s="258"/>
      <c r="F33" s="260"/>
      <c r="G33" s="220"/>
      <c r="H33" s="2401"/>
      <c r="I33" s="2401"/>
      <c r="J33" s="2401"/>
      <c r="K33" s="2401"/>
      <c r="L33" s="2401"/>
      <c r="M33" s="2401"/>
      <c r="N33" s="2401"/>
      <c r="O33" s="2401"/>
      <c r="P33" s="2401"/>
      <c r="Q33" s="2401"/>
      <c r="R33" s="2401"/>
      <c r="S33" s="2401"/>
      <c r="T33" s="2402"/>
    </row>
    <row r="34" spans="5:22" ht="15" customHeight="1">
      <c r="V34" s="255">
        <f>COUNTIF(V24:V33,"OK")</f>
        <v>0</v>
      </c>
    </row>
    <row r="35" spans="5:22" ht="15" customHeight="1">
      <c r="V35" s="252" t="str">
        <f>IF(V34&lt;3,"確認が完了していない項目があります。全項目にＯＫが入力されていないと、次の作業に進むことはできません。","")</f>
        <v>確認が完了していない項目があります。全項目にＯＫが入力されていないと、次の作業に進むことはできません。</v>
      </c>
    </row>
    <row r="36" spans="5:22" ht="15" customHeight="1">
      <c r="V36" s="251" t="str">
        <f>IF(V34&gt;=3,"全ての項目の確認が完了しました。「04_R6委員会提出用ファイル」を開き、提出用ファイルを作成してください。","")</f>
        <v/>
      </c>
    </row>
    <row r="37" spans="5:22" ht="15" customHeight="1"/>
    <row r="38" spans="5:22" ht="15" customHeight="1"/>
    <row r="39" spans="5:22" ht="15" customHeight="1"/>
    <row r="40" spans="5:22" ht="15" customHeight="1"/>
    <row r="41" spans="5:22" ht="15" customHeight="1"/>
    <row r="42" spans="5:22" ht="15" customHeight="1"/>
  </sheetData>
  <sheetProtection selectLockedCells="1"/>
  <mergeCells count="22">
    <mergeCell ref="B3:D5"/>
    <mergeCell ref="B18:D19"/>
    <mergeCell ref="P6:Q8"/>
    <mergeCell ref="N6:O8"/>
    <mergeCell ref="L6:M8"/>
    <mergeCell ref="J6:K8"/>
    <mergeCell ref="H6:I8"/>
    <mergeCell ref="P9:Q10"/>
    <mergeCell ref="N9:O10"/>
    <mergeCell ref="L9:M10"/>
    <mergeCell ref="J9:K10"/>
    <mergeCell ref="H9:I10"/>
    <mergeCell ref="H11:V12"/>
    <mergeCell ref="H13:V14"/>
    <mergeCell ref="G3:V5"/>
    <mergeCell ref="H30:T33"/>
    <mergeCell ref="B6:C6"/>
    <mergeCell ref="G20:V22"/>
    <mergeCell ref="H24:T24"/>
    <mergeCell ref="H15:V17"/>
    <mergeCell ref="H26:T29"/>
    <mergeCell ref="B16:D17"/>
  </mergeCells>
  <phoneticPr fontId="9"/>
  <conditionalFormatting sqref="B16">
    <cfRule type="expression" dxfId="2" priority="1">
      <formula>$B$16="エラーあり"</formula>
    </cfRule>
  </conditionalFormatting>
  <conditionalFormatting sqref="D6">
    <cfRule type="cellIs" dxfId="1" priority="2" operator="equal">
      <formula>"エラーあり"</formula>
    </cfRule>
  </conditionalFormatting>
  <conditionalFormatting sqref="D7:D14">
    <cfRule type="cellIs" dxfId="0" priority="3" operator="equal">
      <formula>"エラーあり"</formula>
    </cfRule>
  </conditionalFormatting>
  <dataValidations count="2">
    <dataValidation type="list" allowBlank="1" showInputMessage="1" showErrorMessage="1" sqref="V24 V26 V30" xr:uid="{00000000-0002-0000-2300-000000000000}">
      <formula1>"OK"</formula1>
    </dataValidation>
    <dataValidation type="whole" operator="greaterThanOrEqual" allowBlank="1" showInputMessage="1" showErrorMessage="1" error="整数以外は入力できません。" sqref="H9:Q10" xr:uid="{E2D48360-D4A6-49CF-AC06-22EB765C7414}">
      <formula1>0</formula1>
    </dataValidation>
  </dataValidations>
  <pageMargins left="0.59055118110236227" right="0.59055118110236227" top="0.39370078740157483" bottom="0.39370078740157483" header="0.51181102362204722" footer="0.27559055118110237"/>
  <pageSetup paperSize="9" orientation="landscape" r:id="rId1"/>
  <headerFooter alignWithMargins="0">
    <oddFooter>&amp;C&amp;10&amp;A&amp;R&amp;8令和６年度児童生徒の問題行動・不登校等生徒指導上の諸課題に関する調査</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R35102"/>
  <sheetViews>
    <sheetView showFormulas="1" view="pageBreakPreview" zoomScaleNormal="100" zoomScaleSheetLayoutView="100" workbookViewId="0">
      <pane xSplit="1" ySplit="1" topLeftCell="B2" activePane="bottomRight" state="frozen"/>
      <selection activeCell="H1" sqref="H1"/>
      <selection pane="topRight" activeCell="H1" sqref="H1"/>
      <selection pane="bottomLeft" activeCell="H1" sqref="H1"/>
      <selection pane="bottomRight" activeCell="C11" sqref="C11"/>
    </sheetView>
  </sheetViews>
  <sheetFormatPr defaultColWidth="9" defaultRowHeight="13.2"/>
  <cols>
    <col min="1" max="1" width="16.33203125" style="215" customWidth="1"/>
    <col min="2" max="2" width="6" style="215" customWidth="1"/>
    <col min="3" max="3" width="40.33203125" style="216" customWidth="1"/>
    <col min="4" max="4" width="34.33203125" style="215" customWidth="1"/>
    <col min="5" max="16384" width="9" style="215"/>
  </cols>
  <sheetData>
    <row r="1" spans="1:18" s="213" customFormat="1" ht="25.5" customHeight="1">
      <c r="A1" s="492" t="s">
        <v>3</v>
      </c>
      <c r="B1" s="492" t="s">
        <v>6426</v>
      </c>
      <c r="C1" s="493" t="s">
        <v>6427</v>
      </c>
      <c r="D1" s="492" t="s">
        <v>12</v>
      </c>
      <c r="E1" s="217"/>
      <c r="F1" s="217"/>
      <c r="G1" s="217"/>
      <c r="H1" s="217"/>
      <c r="I1" s="217"/>
      <c r="J1" s="217"/>
      <c r="K1" s="217"/>
      <c r="L1" s="217"/>
      <c r="M1" s="217"/>
      <c r="N1" s="217"/>
      <c r="O1" s="217"/>
      <c r="P1" s="217"/>
      <c r="Q1" s="217"/>
      <c r="R1" s="217"/>
    </row>
    <row r="2" spans="1:18" s="213" customFormat="1" ht="21.45" customHeight="1">
      <c r="A2" s="214" t="s">
        <v>6428</v>
      </c>
      <c r="B2" s="558">
        <v>1</v>
      </c>
      <c r="C2" s="381" t="s">
        <v>6429</v>
      </c>
      <c r="D2" s="214" t="s">
        <v>6430</v>
      </c>
    </row>
    <row r="3" spans="1:18" s="213" customFormat="1" ht="21.45" customHeight="1">
      <c r="A3" s="214" t="s">
        <v>6431</v>
      </c>
      <c r="B3" s="558">
        <v>1</v>
      </c>
      <c r="C3" s="381" t="s">
        <v>6432</v>
      </c>
      <c r="D3" s="214" t="s">
        <v>6433</v>
      </c>
    </row>
    <row r="4" spans="1:18" s="213" customFormat="1" ht="21.45" customHeight="1">
      <c r="A4" s="214" t="s">
        <v>6434</v>
      </c>
      <c r="B4" s="558">
        <v>1</v>
      </c>
      <c r="C4" s="381" t="s">
        <v>6435</v>
      </c>
      <c r="D4" s="214" t="s">
        <v>6436</v>
      </c>
    </row>
    <row r="5" spans="1:18" s="213" customFormat="1" ht="21.45" customHeight="1">
      <c r="A5" s="214" t="s">
        <v>6437</v>
      </c>
      <c r="B5" s="558">
        <v>1</v>
      </c>
      <c r="C5" s="381" t="s">
        <v>6438</v>
      </c>
      <c r="D5" s="214" t="s">
        <v>6439</v>
      </c>
    </row>
    <row r="6" spans="1:18" s="213" customFormat="1" ht="21.45" customHeight="1">
      <c r="A6" s="214" t="s">
        <v>6440</v>
      </c>
      <c r="B6" s="558">
        <v>1</v>
      </c>
      <c r="C6" s="381" t="s">
        <v>6441</v>
      </c>
      <c r="D6" s="214" t="s">
        <v>6442</v>
      </c>
    </row>
    <row r="7" spans="1:18" s="213" customFormat="1" ht="21.45" customHeight="1">
      <c r="A7" s="214" t="s">
        <v>6443</v>
      </c>
      <c r="B7" s="558">
        <v>1</v>
      </c>
      <c r="C7" s="381" t="s">
        <v>6444</v>
      </c>
      <c r="D7" s="214" t="s">
        <v>6445</v>
      </c>
    </row>
    <row r="8" spans="1:18" s="213" customFormat="1" ht="21.45" customHeight="1">
      <c r="A8" s="214" t="s">
        <v>6446</v>
      </c>
      <c r="B8" s="558">
        <v>1</v>
      </c>
      <c r="C8" s="381" t="s">
        <v>6447</v>
      </c>
      <c r="D8" s="214" t="s">
        <v>6448</v>
      </c>
    </row>
    <row r="9" spans="1:18" s="213" customFormat="1" ht="21.45" customHeight="1">
      <c r="A9" s="214" t="s">
        <v>6449</v>
      </c>
      <c r="B9" s="558">
        <v>1</v>
      </c>
      <c r="C9" s="381" t="s">
        <v>6450</v>
      </c>
      <c r="D9" s="214" t="s">
        <v>6451</v>
      </c>
    </row>
    <row r="10" spans="1:18" s="213" customFormat="1" ht="21.45" customHeight="1">
      <c r="A10" s="214" t="s">
        <v>6452</v>
      </c>
      <c r="B10" s="558">
        <v>1</v>
      </c>
      <c r="C10" s="381" t="s">
        <v>6453</v>
      </c>
      <c r="D10" s="214" t="s">
        <v>6454</v>
      </c>
    </row>
    <row r="11" spans="1:18" s="213" customFormat="1" ht="21.45" customHeight="1">
      <c r="A11" s="214" t="s">
        <v>6455</v>
      </c>
      <c r="B11" s="558">
        <v>1</v>
      </c>
      <c r="C11" s="381" t="s">
        <v>6456</v>
      </c>
      <c r="D11" s="214" t="s">
        <v>6457</v>
      </c>
    </row>
    <row r="12" spans="1:18" s="213" customFormat="1" ht="21.45" customHeight="1">
      <c r="A12" s="214" t="s">
        <v>6458</v>
      </c>
      <c r="B12" s="558">
        <v>1</v>
      </c>
      <c r="C12" s="381" t="s">
        <v>6459</v>
      </c>
      <c r="D12" s="214" t="s">
        <v>6460</v>
      </c>
    </row>
    <row r="13" spans="1:18" s="213" customFormat="1" ht="21.45" customHeight="1">
      <c r="A13" s="214" t="s">
        <v>6461</v>
      </c>
      <c r="B13" s="558">
        <v>1</v>
      </c>
      <c r="C13" s="381" t="s">
        <v>6462</v>
      </c>
      <c r="D13" s="214" t="s">
        <v>6463</v>
      </c>
    </row>
    <row r="14" spans="1:18" s="213" customFormat="1" ht="21.45" customHeight="1">
      <c r="A14" s="214" t="s">
        <v>6464</v>
      </c>
      <c r="B14" s="558">
        <v>1</v>
      </c>
      <c r="C14" s="381" t="s">
        <v>6465</v>
      </c>
      <c r="D14" s="214" t="s">
        <v>6466</v>
      </c>
    </row>
    <row r="15" spans="1:18" s="213" customFormat="1" ht="21.45" customHeight="1">
      <c r="A15" s="214" t="s">
        <v>6467</v>
      </c>
      <c r="B15" s="558">
        <v>1</v>
      </c>
      <c r="C15" s="381" t="s">
        <v>6468</v>
      </c>
      <c r="D15" s="214" t="s">
        <v>6469</v>
      </c>
    </row>
    <row r="16" spans="1:18" s="213" customFormat="1" ht="21.45" customHeight="1">
      <c r="A16" s="214" t="s">
        <v>6470</v>
      </c>
      <c r="B16" s="558">
        <v>1</v>
      </c>
      <c r="C16" s="381" t="s">
        <v>6471</v>
      </c>
      <c r="D16" s="214" t="s">
        <v>6472</v>
      </c>
    </row>
    <row r="17" spans="1:4" s="213" customFormat="1" ht="21.45" customHeight="1">
      <c r="A17" s="214" t="s">
        <v>6473</v>
      </c>
      <c r="B17" s="558">
        <v>1</v>
      </c>
      <c r="C17" s="381" t="s">
        <v>6474</v>
      </c>
      <c r="D17" s="214" t="s">
        <v>6475</v>
      </c>
    </row>
    <row r="18" spans="1:4" s="213" customFormat="1" ht="21.45" customHeight="1">
      <c r="A18" s="214" t="s">
        <v>6476</v>
      </c>
      <c r="B18" s="558">
        <v>1</v>
      </c>
      <c r="C18" s="381" t="s">
        <v>6477</v>
      </c>
      <c r="D18" s="214" t="s">
        <v>6478</v>
      </c>
    </row>
    <row r="19" spans="1:4" s="213" customFormat="1" ht="21.45" customHeight="1">
      <c r="A19" s="214" t="s">
        <v>6479</v>
      </c>
      <c r="B19" s="558">
        <v>1</v>
      </c>
      <c r="C19" s="381" t="s">
        <v>6480</v>
      </c>
      <c r="D19" s="214" t="s">
        <v>6481</v>
      </c>
    </row>
    <row r="20" spans="1:4" s="213" customFormat="1" ht="21.45" customHeight="1">
      <c r="A20" s="214" t="s">
        <v>6482</v>
      </c>
      <c r="B20" s="558">
        <v>1</v>
      </c>
      <c r="C20" s="381" t="s">
        <v>6483</v>
      </c>
      <c r="D20" s="214" t="s">
        <v>6484</v>
      </c>
    </row>
    <row r="21" spans="1:4" s="213" customFormat="1" ht="21.45" customHeight="1">
      <c r="A21" s="214" t="s">
        <v>6485</v>
      </c>
      <c r="B21" s="558">
        <v>1</v>
      </c>
      <c r="C21" s="381" t="s">
        <v>6486</v>
      </c>
      <c r="D21" s="214" t="s">
        <v>6487</v>
      </c>
    </row>
    <row r="22" spans="1:4" s="213" customFormat="1" ht="21.45" customHeight="1">
      <c r="A22" s="214" t="s">
        <v>6488</v>
      </c>
      <c r="B22" s="558">
        <v>1</v>
      </c>
      <c r="C22" s="381" t="s">
        <v>6489</v>
      </c>
      <c r="D22" s="214" t="s">
        <v>6490</v>
      </c>
    </row>
    <row r="23" spans="1:4" s="213" customFormat="1" ht="21.45" customHeight="1">
      <c r="A23" s="214" t="s">
        <v>6491</v>
      </c>
      <c r="B23" s="558">
        <v>1</v>
      </c>
      <c r="C23" s="381" t="s">
        <v>6492</v>
      </c>
      <c r="D23" s="214" t="s">
        <v>6493</v>
      </c>
    </row>
    <row r="24" spans="1:4" s="213" customFormat="1" ht="21.45" customHeight="1">
      <c r="A24" s="214" t="s">
        <v>6494</v>
      </c>
      <c r="B24" s="558">
        <v>1</v>
      </c>
      <c r="C24" s="381" t="s">
        <v>6495</v>
      </c>
      <c r="D24" s="214" t="s">
        <v>6496</v>
      </c>
    </row>
    <row r="25" spans="1:4" s="213" customFormat="1" ht="21.45" customHeight="1">
      <c r="A25" s="214" t="s">
        <v>6497</v>
      </c>
      <c r="B25" s="558">
        <v>1</v>
      </c>
      <c r="C25" s="381" t="s">
        <v>6498</v>
      </c>
      <c r="D25" s="214" t="s">
        <v>6499</v>
      </c>
    </row>
    <row r="26" spans="1:4" s="213" customFormat="1" ht="21.45" customHeight="1">
      <c r="A26" s="214" t="s">
        <v>6500</v>
      </c>
      <c r="B26" s="558">
        <v>1</v>
      </c>
      <c r="C26" s="381" t="s">
        <v>6501</v>
      </c>
      <c r="D26" s="214" t="s">
        <v>6502</v>
      </c>
    </row>
    <row r="27" spans="1:4" s="213" customFormat="1" ht="21.45" customHeight="1">
      <c r="A27" s="214" t="s">
        <v>6503</v>
      </c>
      <c r="B27" s="558">
        <v>1</v>
      </c>
      <c r="C27" s="381" t="s">
        <v>6504</v>
      </c>
      <c r="D27" s="214" t="s">
        <v>6505</v>
      </c>
    </row>
    <row r="28" spans="1:4" s="213" customFormat="1" ht="21.45" customHeight="1">
      <c r="A28" s="214" t="s">
        <v>6506</v>
      </c>
      <c r="B28" s="558">
        <v>1</v>
      </c>
      <c r="C28" s="381" t="s">
        <v>6507</v>
      </c>
      <c r="D28" s="214" t="s">
        <v>6508</v>
      </c>
    </row>
    <row r="29" spans="1:4" s="213" customFormat="1" ht="21.45" customHeight="1">
      <c r="A29" s="214" t="s">
        <v>6509</v>
      </c>
      <c r="B29" s="558">
        <v>1</v>
      </c>
      <c r="C29" s="381" t="s">
        <v>6510</v>
      </c>
      <c r="D29" s="214" t="s">
        <v>6511</v>
      </c>
    </row>
    <row r="30" spans="1:4" s="213" customFormat="1" ht="21.45" customHeight="1">
      <c r="A30" s="214" t="s">
        <v>6512</v>
      </c>
      <c r="B30" s="558">
        <v>1</v>
      </c>
      <c r="C30" s="381" t="s">
        <v>6513</v>
      </c>
      <c r="D30" s="214" t="s">
        <v>6514</v>
      </c>
    </row>
    <row r="31" spans="1:4" s="213" customFormat="1" ht="21.45" customHeight="1">
      <c r="A31" s="214" t="s">
        <v>6515</v>
      </c>
      <c r="B31" s="558">
        <v>1</v>
      </c>
      <c r="C31" s="381" t="s">
        <v>6516</v>
      </c>
      <c r="D31" s="214" t="s">
        <v>6517</v>
      </c>
    </row>
    <row r="32" spans="1:4" s="213" customFormat="1" ht="21.45" customHeight="1">
      <c r="A32" s="214" t="s">
        <v>6518</v>
      </c>
      <c r="B32" s="558">
        <v>1</v>
      </c>
      <c r="C32" s="381" t="s">
        <v>6519</v>
      </c>
      <c r="D32" s="214" t="s">
        <v>6520</v>
      </c>
    </row>
    <row r="33" spans="1:4" s="213" customFormat="1" ht="21.45" customHeight="1">
      <c r="A33" s="214" t="s">
        <v>6521</v>
      </c>
      <c r="B33" s="558">
        <v>1</v>
      </c>
      <c r="C33" s="381" t="s">
        <v>6522</v>
      </c>
      <c r="D33" s="214" t="s">
        <v>6523</v>
      </c>
    </row>
    <row r="34" spans="1:4" s="213" customFormat="1" ht="21.45" customHeight="1">
      <c r="A34" s="214" t="s">
        <v>6524</v>
      </c>
      <c r="B34" s="558">
        <v>1</v>
      </c>
      <c r="C34" s="381" t="s">
        <v>6525</v>
      </c>
      <c r="D34" s="214" t="s">
        <v>6526</v>
      </c>
    </row>
    <row r="35" spans="1:4" s="213" customFormat="1" ht="21.45" customHeight="1">
      <c r="A35" s="214" t="s">
        <v>6527</v>
      </c>
      <c r="B35" s="558">
        <v>1</v>
      </c>
      <c r="C35" s="381" t="s">
        <v>6528</v>
      </c>
      <c r="D35" s="214" t="s">
        <v>6529</v>
      </c>
    </row>
    <row r="36" spans="1:4" s="213" customFormat="1" ht="21.45" customHeight="1">
      <c r="A36" s="214" t="s">
        <v>6530</v>
      </c>
      <c r="B36" s="558">
        <v>1</v>
      </c>
      <c r="C36" s="381" t="s">
        <v>6531</v>
      </c>
      <c r="D36" s="214" t="s">
        <v>6532</v>
      </c>
    </row>
    <row r="37" spans="1:4" s="213" customFormat="1" ht="21.45" customHeight="1">
      <c r="A37" s="214" t="s">
        <v>6533</v>
      </c>
      <c r="B37" s="558">
        <v>1</v>
      </c>
      <c r="C37" s="381" t="s">
        <v>6534</v>
      </c>
      <c r="D37" s="214" t="s">
        <v>6535</v>
      </c>
    </row>
    <row r="38" spans="1:4" s="213" customFormat="1" ht="21.45" customHeight="1">
      <c r="A38" s="214" t="s">
        <v>6536</v>
      </c>
      <c r="B38" s="558">
        <v>1</v>
      </c>
      <c r="C38" s="381" t="s">
        <v>6537</v>
      </c>
      <c r="D38" s="214" t="s">
        <v>6538</v>
      </c>
    </row>
    <row r="39" spans="1:4" s="213" customFormat="1" ht="21.45" customHeight="1">
      <c r="A39" s="214" t="s">
        <v>6539</v>
      </c>
      <c r="B39" s="558">
        <v>1</v>
      </c>
      <c r="C39" s="381" t="s">
        <v>6540</v>
      </c>
      <c r="D39" s="214" t="s">
        <v>6541</v>
      </c>
    </row>
    <row r="40" spans="1:4" s="213" customFormat="1" ht="21.45" customHeight="1">
      <c r="A40" s="214" t="s">
        <v>6542</v>
      </c>
      <c r="B40" s="558">
        <v>1</v>
      </c>
      <c r="C40" s="381" t="s">
        <v>6543</v>
      </c>
      <c r="D40" s="214" t="s">
        <v>6544</v>
      </c>
    </row>
    <row r="41" spans="1:4" s="213" customFormat="1" ht="21.45" customHeight="1">
      <c r="A41" s="214" t="s">
        <v>6545</v>
      </c>
      <c r="B41" s="558">
        <v>1</v>
      </c>
      <c r="C41" s="381" t="s">
        <v>6546</v>
      </c>
      <c r="D41" s="214" t="s">
        <v>6547</v>
      </c>
    </row>
    <row r="42" spans="1:4" s="213" customFormat="1" ht="21.45" customHeight="1">
      <c r="A42" s="214" t="s">
        <v>6548</v>
      </c>
      <c r="B42" s="558">
        <v>1</v>
      </c>
      <c r="C42" s="381" t="s">
        <v>6549</v>
      </c>
      <c r="D42" s="214" t="s">
        <v>6550</v>
      </c>
    </row>
    <row r="43" spans="1:4" s="213" customFormat="1" ht="21.45" customHeight="1">
      <c r="A43" s="214" t="s">
        <v>6551</v>
      </c>
      <c r="B43" s="558">
        <v>1</v>
      </c>
      <c r="C43" s="381" t="s">
        <v>6552</v>
      </c>
      <c r="D43" s="214" t="s">
        <v>6553</v>
      </c>
    </row>
    <row r="44" spans="1:4" s="213" customFormat="1" ht="21.45" customHeight="1">
      <c r="A44" s="214" t="s">
        <v>6554</v>
      </c>
      <c r="B44" s="558">
        <v>1</v>
      </c>
      <c r="C44" s="381" t="s">
        <v>6555</v>
      </c>
      <c r="D44" s="214" t="s">
        <v>6556</v>
      </c>
    </row>
    <row r="45" spans="1:4" s="213" customFormat="1" ht="21.45" customHeight="1">
      <c r="A45" s="214" t="s">
        <v>6557</v>
      </c>
      <c r="B45" s="558">
        <v>1</v>
      </c>
      <c r="C45" s="381" t="s">
        <v>6558</v>
      </c>
      <c r="D45" s="214" t="s">
        <v>6559</v>
      </c>
    </row>
    <row r="46" spans="1:4" s="213" customFormat="1" ht="21.45" customHeight="1">
      <c r="A46" s="214" t="s">
        <v>6560</v>
      </c>
      <c r="B46" s="558">
        <v>1</v>
      </c>
      <c r="C46" s="381" t="s">
        <v>6561</v>
      </c>
      <c r="D46" s="214" t="s">
        <v>6562</v>
      </c>
    </row>
    <row r="47" spans="1:4" s="213" customFormat="1" ht="21.45" customHeight="1">
      <c r="A47" s="214" t="s">
        <v>6563</v>
      </c>
      <c r="B47" s="558">
        <v>1</v>
      </c>
      <c r="C47" s="381" t="s">
        <v>6564</v>
      </c>
      <c r="D47" s="214" t="s">
        <v>6565</v>
      </c>
    </row>
    <row r="48" spans="1:4" s="213" customFormat="1" ht="21.45" customHeight="1">
      <c r="A48" s="214" t="s">
        <v>6566</v>
      </c>
      <c r="B48" s="558">
        <v>1</v>
      </c>
      <c r="C48" s="381" t="s">
        <v>6567</v>
      </c>
      <c r="D48" s="214" t="s">
        <v>6568</v>
      </c>
    </row>
    <row r="49" spans="1:4" s="213" customFormat="1" ht="21.45" customHeight="1">
      <c r="A49" s="214" t="s">
        <v>6569</v>
      </c>
      <c r="B49" s="558">
        <v>1</v>
      </c>
      <c r="C49" s="381" t="s">
        <v>6570</v>
      </c>
      <c r="D49" s="214" t="s">
        <v>6571</v>
      </c>
    </row>
    <row r="50" spans="1:4" s="213" customFormat="1" ht="21.45" customHeight="1">
      <c r="A50" s="214" t="s">
        <v>6572</v>
      </c>
      <c r="B50" s="558">
        <v>2</v>
      </c>
      <c r="C50" s="381" t="s">
        <v>6573</v>
      </c>
      <c r="D50" s="214" t="s">
        <v>6574</v>
      </c>
    </row>
    <row r="51" spans="1:4" s="213" customFormat="1" ht="21.45" customHeight="1">
      <c r="A51" s="214" t="s">
        <v>6575</v>
      </c>
      <c r="B51" s="558">
        <v>1</v>
      </c>
      <c r="C51" s="381" t="s">
        <v>6576</v>
      </c>
      <c r="D51" s="214" t="s">
        <v>6577</v>
      </c>
    </row>
    <row r="52" spans="1:4" s="213" customFormat="1" ht="21.45" customHeight="1">
      <c r="A52" s="214" t="s">
        <v>6578</v>
      </c>
      <c r="B52" s="558">
        <v>1</v>
      </c>
      <c r="C52" s="381" t="s">
        <v>6579</v>
      </c>
      <c r="D52" s="214" t="s">
        <v>6580</v>
      </c>
    </row>
    <row r="53" spans="1:4" s="213" customFormat="1" ht="21.45" customHeight="1">
      <c r="A53" s="214" t="s">
        <v>6581</v>
      </c>
      <c r="B53" s="558">
        <v>1</v>
      </c>
      <c r="C53" s="381" t="s">
        <v>6582</v>
      </c>
      <c r="D53" s="214" t="s">
        <v>6583</v>
      </c>
    </row>
    <row r="54" spans="1:4" s="213" customFormat="1" ht="21.45" customHeight="1">
      <c r="A54" s="214" t="s">
        <v>6584</v>
      </c>
      <c r="B54" s="558">
        <v>1</v>
      </c>
      <c r="C54" s="381" t="s">
        <v>6585</v>
      </c>
      <c r="D54" s="214" t="s">
        <v>6586</v>
      </c>
    </row>
    <row r="55" spans="1:4" s="213" customFormat="1" ht="21.45" customHeight="1">
      <c r="A55" s="214" t="s">
        <v>6587</v>
      </c>
      <c r="B55" s="558">
        <v>1</v>
      </c>
      <c r="C55" s="381" t="s">
        <v>6588</v>
      </c>
      <c r="D55" s="214" t="s">
        <v>6589</v>
      </c>
    </row>
    <row r="56" spans="1:4" s="213" customFormat="1" ht="21.45" customHeight="1">
      <c r="A56" s="214" t="s">
        <v>6590</v>
      </c>
      <c r="B56" s="558">
        <v>1</v>
      </c>
      <c r="C56" s="381" t="s">
        <v>6591</v>
      </c>
      <c r="D56" s="214" t="s">
        <v>6592</v>
      </c>
    </row>
    <row r="57" spans="1:4" s="213" customFormat="1" ht="21.45" customHeight="1">
      <c r="A57" s="214" t="s">
        <v>6593</v>
      </c>
      <c r="B57" s="558">
        <v>1</v>
      </c>
      <c r="C57" s="381" t="s">
        <v>6594</v>
      </c>
      <c r="D57" s="214" t="s">
        <v>6595</v>
      </c>
    </row>
    <row r="58" spans="1:4" s="213" customFormat="1" ht="21.45" customHeight="1">
      <c r="A58" s="214" t="s">
        <v>6596</v>
      </c>
      <c r="B58" s="558">
        <v>1</v>
      </c>
      <c r="C58" s="381" t="s">
        <v>6597</v>
      </c>
      <c r="D58" s="214" t="s">
        <v>6598</v>
      </c>
    </row>
    <row r="59" spans="1:4" s="213" customFormat="1" ht="21.45" customHeight="1">
      <c r="A59" s="214" t="s">
        <v>6599</v>
      </c>
      <c r="B59" s="558">
        <v>1</v>
      </c>
      <c r="C59" s="381" t="s">
        <v>6600</v>
      </c>
      <c r="D59" s="214" t="s">
        <v>6601</v>
      </c>
    </row>
    <row r="60" spans="1:4" s="213" customFormat="1" ht="21.45" customHeight="1">
      <c r="A60" s="214" t="s">
        <v>6602</v>
      </c>
      <c r="B60" s="558">
        <v>1</v>
      </c>
      <c r="C60" s="381" t="s">
        <v>6603</v>
      </c>
      <c r="D60" s="214" t="s">
        <v>6604</v>
      </c>
    </row>
    <row r="61" spans="1:4" s="213" customFormat="1" ht="21.45" customHeight="1">
      <c r="A61" s="214" t="s">
        <v>6605</v>
      </c>
      <c r="B61" s="558">
        <v>1</v>
      </c>
      <c r="C61" s="381" t="s">
        <v>6606</v>
      </c>
      <c r="D61" s="214" t="s">
        <v>6607</v>
      </c>
    </row>
    <row r="62" spans="1:4" s="213" customFormat="1" ht="21.45" customHeight="1">
      <c r="A62" s="214" t="s">
        <v>6608</v>
      </c>
      <c r="B62" s="558">
        <v>1</v>
      </c>
      <c r="C62" s="381" t="s">
        <v>6609</v>
      </c>
      <c r="D62" s="214" t="s">
        <v>6610</v>
      </c>
    </row>
    <row r="63" spans="1:4" s="213" customFormat="1" ht="21.45" customHeight="1">
      <c r="A63" s="214" t="s">
        <v>6611</v>
      </c>
      <c r="B63" s="558">
        <v>1</v>
      </c>
      <c r="C63" s="381" t="s">
        <v>6612</v>
      </c>
      <c r="D63" s="214" t="s">
        <v>6613</v>
      </c>
    </row>
    <row r="64" spans="1:4" s="213" customFormat="1" ht="21.45" customHeight="1">
      <c r="A64" s="214" t="s">
        <v>6614</v>
      </c>
      <c r="B64" s="558">
        <v>1</v>
      </c>
      <c r="C64" s="381" t="s">
        <v>6615</v>
      </c>
      <c r="D64" s="214" t="s">
        <v>6616</v>
      </c>
    </row>
    <row r="65" spans="1:4" s="213" customFormat="1" ht="21.45" customHeight="1">
      <c r="A65" s="214" t="s">
        <v>6617</v>
      </c>
      <c r="B65" s="558">
        <v>1</v>
      </c>
      <c r="C65" s="381" t="s">
        <v>6618</v>
      </c>
      <c r="D65" s="214" t="s">
        <v>6619</v>
      </c>
    </row>
    <row r="66" spans="1:4" s="213" customFormat="1" ht="21.45" customHeight="1">
      <c r="A66" s="214" t="s">
        <v>6620</v>
      </c>
      <c r="B66" s="558">
        <v>1</v>
      </c>
      <c r="C66" s="381" t="s">
        <v>6621</v>
      </c>
      <c r="D66" s="214" t="s">
        <v>6622</v>
      </c>
    </row>
    <row r="67" spans="1:4" s="213" customFormat="1" ht="21.45" customHeight="1">
      <c r="A67" s="214" t="s">
        <v>6623</v>
      </c>
      <c r="B67" s="558">
        <v>1</v>
      </c>
      <c r="C67" s="381" t="s">
        <v>6624</v>
      </c>
      <c r="D67" s="214" t="s">
        <v>6625</v>
      </c>
    </row>
    <row r="68" spans="1:4" s="213" customFormat="1" ht="21.45" customHeight="1">
      <c r="A68" s="214" t="s">
        <v>6626</v>
      </c>
      <c r="B68" s="558">
        <v>1</v>
      </c>
      <c r="C68" s="381" t="s">
        <v>6627</v>
      </c>
      <c r="D68" s="214" t="s">
        <v>6628</v>
      </c>
    </row>
    <row r="69" spans="1:4" s="213" customFormat="1" ht="21.45" customHeight="1">
      <c r="A69" s="214" t="s">
        <v>6629</v>
      </c>
      <c r="B69" s="558">
        <v>1</v>
      </c>
      <c r="C69" s="381" t="s">
        <v>6630</v>
      </c>
      <c r="D69" s="214" t="s">
        <v>6631</v>
      </c>
    </row>
    <row r="70" spans="1:4" s="213" customFormat="1" ht="21.45" customHeight="1">
      <c r="A70" s="214" t="s">
        <v>6632</v>
      </c>
      <c r="B70" s="558">
        <v>1</v>
      </c>
      <c r="C70" s="381" t="s">
        <v>6633</v>
      </c>
      <c r="D70" s="214" t="s">
        <v>6634</v>
      </c>
    </row>
    <row r="71" spans="1:4" s="213" customFormat="1" ht="21.45" customHeight="1">
      <c r="A71" s="214" t="s">
        <v>6635</v>
      </c>
      <c r="B71" s="558">
        <v>1</v>
      </c>
      <c r="C71" s="381" t="s">
        <v>6636</v>
      </c>
      <c r="D71" s="214" t="s">
        <v>6637</v>
      </c>
    </row>
    <row r="72" spans="1:4" s="213" customFormat="1" ht="21.45" customHeight="1">
      <c r="A72" s="214" t="s">
        <v>6638</v>
      </c>
      <c r="B72" s="558">
        <v>1</v>
      </c>
      <c r="C72" s="381" t="s">
        <v>6639</v>
      </c>
      <c r="D72" s="214" t="s">
        <v>6640</v>
      </c>
    </row>
    <row r="73" spans="1:4" s="213" customFormat="1" ht="21.45" customHeight="1">
      <c r="A73" s="214" t="s">
        <v>6641</v>
      </c>
      <c r="B73" s="558">
        <v>1</v>
      </c>
      <c r="C73" s="381" t="s">
        <v>6642</v>
      </c>
      <c r="D73" s="214" t="s">
        <v>6643</v>
      </c>
    </row>
    <row r="74" spans="1:4" s="213" customFormat="1" ht="21.45" customHeight="1">
      <c r="A74" s="214" t="s">
        <v>6644</v>
      </c>
      <c r="B74" s="558">
        <v>1</v>
      </c>
      <c r="C74" s="381" t="s">
        <v>6645</v>
      </c>
      <c r="D74" s="214" t="s">
        <v>6646</v>
      </c>
    </row>
    <row r="75" spans="1:4" s="213" customFormat="1" ht="21.45" customHeight="1">
      <c r="A75" s="214" t="s">
        <v>6647</v>
      </c>
      <c r="B75" s="558">
        <v>1</v>
      </c>
      <c r="C75" s="381" t="s">
        <v>6648</v>
      </c>
      <c r="D75" s="214" t="s">
        <v>6649</v>
      </c>
    </row>
    <row r="76" spans="1:4" s="213" customFormat="1" ht="21.45" customHeight="1">
      <c r="A76" s="214" t="s">
        <v>6650</v>
      </c>
      <c r="B76" s="558">
        <v>1</v>
      </c>
      <c r="C76" s="381" t="s">
        <v>6651</v>
      </c>
      <c r="D76" s="214" t="s">
        <v>6652</v>
      </c>
    </row>
    <row r="77" spans="1:4" s="213" customFormat="1" ht="21.45" customHeight="1">
      <c r="A77" s="214" t="s">
        <v>6653</v>
      </c>
      <c r="B77" s="558">
        <v>1</v>
      </c>
      <c r="C77" s="381" t="s">
        <v>6654</v>
      </c>
      <c r="D77" s="214" t="s">
        <v>6655</v>
      </c>
    </row>
    <row r="78" spans="1:4" s="213" customFormat="1" ht="21.45" customHeight="1">
      <c r="A78" s="214" t="s">
        <v>6656</v>
      </c>
      <c r="B78" s="558">
        <v>1</v>
      </c>
      <c r="C78" s="381" t="s">
        <v>6657</v>
      </c>
      <c r="D78" s="214" t="s">
        <v>6658</v>
      </c>
    </row>
    <row r="79" spans="1:4" s="213" customFormat="1" ht="21.45" customHeight="1">
      <c r="A79" s="214" t="s">
        <v>6659</v>
      </c>
      <c r="B79" s="558">
        <v>1</v>
      </c>
      <c r="C79" s="381" t="s">
        <v>6660</v>
      </c>
      <c r="D79" s="214" t="s">
        <v>6661</v>
      </c>
    </row>
    <row r="80" spans="1:4" s="213" customFormat="1" ht="21.45" customHeight="1">
      <c r="A80" s="214" t="s">
        <v>6662</v>
      </c>
      <c r="B80" s="558">
        <v>1</v>
      </c>
      <c r="C80" s="381" t="s">
        <v>6663</v>
      </c>
      <c r="D80" s="214" t="s">
        <v>6664</v>
      </c>
    </row>
    <row r="81" spans="1:4" s="213" customFormat="1" ht="21.45" customHeight="1">
      <c r="A81" s="214" t="s">
        <v>6665</v>
      </c>
      <c r="B81" s="558">
        <v>1</v>
      </c>
      <c r="C81" s="381" t="s">
        <v>6666</v>
      </c>
      <c r="D81" s="214" t="s">
        <v>6667</v>
      </c>
    </row>
    <row r="82" spans="1:4" s="213" customFormat="1" ht="21.45" customHeight="1">
      <c r="A82" s="214" t="s">
        <v>6668</v>
      </c>
      <c r="B82" s="558">
        <v>1</v>
      </c>
      <c r="C82" s="381" t="s">
        <v>6669</v>
      </c>
      <c r="D82" s="214" t="s">
        <v>6670</v>
      </c>
    </row>
    <row r="83" spans="1:4" s="213" customFormat="1" ht="21.45" customHeight="1">
      <c r="A83" s="214" t="s">
        <v>6671</v>
      </c>
      <c r="B83" s="558">
        <v>1</v>
      </c>
      <c r="C83" s="381" t="s">
        <v>6672</v>
      </c>
      <c r="D83" s="214" t="s">
        <v>6673</v>
      </c>
    </row>
    <row r="84" spans="1:4" s="213" customFormat="1" ht="21.45" customHeight="1">
      <c r="A84" s="214" t="s">
        <v>6674</v>
      </c>
      <c r="B84" s="558">
        <v>1</v>
      </c>
      <c r="C84" s="381" t="s">
        <v>6675</v>
      </c>
      <c r="D84" s="214" t="s">
        <v>6676</v>
      </c>
    </row>
    <row r="85" spans="1:4" s="213" customFormat="1" ht="21.45" customHeight="1">
      <c r="A85" s="214" t="s">
        <v>6677</v>
      </c>
      <c r="B85" s="558">
        <v>1</v>
      </c>
      <c r="C85" s="381" t="s">
        <v>6678</v>
      </c>
      <c r="D85" s="214" t="s">
        <v>6679</v>
      </c>
    </row>
    <row r="86" spans="1:4" s="213" customFormat="1" ht="21.45" customHeight="1">
      <c r="A86" s="214" t="s">
        <v>6680</v>
      </c>
      <c r="B86" s="558">
        <v>1</v>
      </c>
      <c r="C86" s="381" t="s">
        <v>6681</v>
      </c>
      <c r="D86" s="214" t="s">
        <v>6682</v>
      </c>
    </row>
    <row r="87" spans="1:4" s="213" customFormat="1" ht="21.45" customHeight="1">
      <c r="A87" s="214" t="s">
        <v>6683</v>
      </c>
      <c r="B87" s="558">
        <v>1</v>
      </c>
      <c r="C87" s="381" t="s">
        <v>6684</v>
      </c>
      <c r="D87" s="214" t="s">
        <v>6685</v>
      </c>
    </row>
    <row r="88" spans="1:4" s="213" customFormat="1" ht="21.45" customHeight="1">
      <c r="A88" s="214" t="s">
        <v>6686</v>
      </c>
      <c r="B88" s="558">
        <v>1</v>
      </c>
      <c r="C88" s="381" t="s">
        <v>6687</v>
      </c>
      <c r="D88" s="214" t="s">
        <v>6688</v>
      </c>
    </row>
    <row r="89" spans="1:4" s="213" customFormat="1" ht="21.45" customHeight="1">
      <c r="A89" s="214" t="s">
        <v>6689</v>
      </c>
      <c r="B89" s="558">
        <v>1</v>
      </c>
      <c r="C89" s="381" t="s">
        <v>6690</v>
      </c>
      <c r="D89" s="214" t="s">
        <v>6691</v>
      </c>
    </row>
    <row r="90" spans="1:4" s="213" customFormat="1" ht="21.45" customHeight="1">
      <c r="A90" s="214" t="s">
        <v>6692</v>
      </c>
      <c r="B90" s="558">
        <v>1</v>
      </c>
      <c r="C90" s="381" t="s">
        <v>6693</v>
      </c>
      <c r="D90" s="214" t="s">
        <v>6694</v>
      </c>
    </row>
    <row r="91" spans="1:4" s="213" customFormat="1" ht="21.45" customHeight="1">
      <c r="A91" s="214" t="s">
        <v>6695</v>
      </c>
      <c r="B91" s="558">
        <v>1</v>
      </c>
      <c r="C91" s="381" t="s">
        <v>6696</v>
      </c>
      <c r="D91" s="214" t="s">
        <v>6697</v>
      </c>
    </row>
    <row r="92" spans="1:4" s="213" customFormat="1" ht="21.45" customHeight="1">
      <c r="A92" s="214" t="s">
        <v>6698</v>
      </c>
      <c r="B92" s="558">
        <v>1</v>
      </c>
      <c r="C92" s="381" t="s">
        <v>6699</v>
      </c>
      <c r="D92" s="214" t="s">
        <v>6700</v>
      </c>
    </row>
    <row r="93" spans="1:4" s="213" customFormat="1" ht="21.45" customHeight="1">
      <c r="A93" s="214" t="s">
        <v>6701</v>
      </c>
      <c r="B93" s="558">
        <v>1</v>
      </c>
      <c r="C93" s="381" t="s">
        <v>6702</v>
      </c>
      <c r="D93" s="214" t="s">
        <v>6703</v>
      </c>
    </row>
    <row r="94" spans="1:4" s="213" customFormat="1" ht="21.45" customHeight="1">
      <c r="A94" s="214" t="s">
        <v>6704</v>
      </c>
      <c r="B94" s="558">
        <v>1</v>
      </c>
      <c r="C94" s="381" t="s">
        <v>6705</v>
      </c>
      <c r="D94" s="214" t="s">
        <v>6706</v>
      </c>
    </row>
    <row r="95" spans="1:4" s="213" customFormat="1" ht="21.45" customHeight="1">
      <c r="A95" s="214" t="s">
        <v>6707</v>
      </c>
      <c r="B95" s="558">
        <v>1</v>
      </c>
      <c r="C95" s="381" t="s">
        <v>6708</v>
      </c>
      <c r="D95" s="214" t="s">
        <v>6709</v>
      </c>
    </row>
    <row r="96" spans="1:4" s="213" customFormat="1" ht="21.45" customHeight="1">
      <c r="A96" s="214" t="s">
        <v>6710</v>
      </c>
      <c r="B96" s="558">
        <v>1</v>
      </c>
      <c r="C96" s="381" t="s">
        <v>6711</v>
      </c>
      <c r="D96" s="214" t="s">
        <v>6712</v>
      </c>
    </row>
    <row r="97" spans="1:4" s="213" customFormat="1" ht="21.45" customHeight="1">
      <c r="A97" s="214" t="s">
        <v>6713</v>
      </c>
      <c r="B97" s="558">
        <v>1</v>
      </c>
      <c r="C97" s="381" t="s">
        <v>6714</v>
      </c>
      <c r="D97" s="214" t="s">
        <v>6715</v>
      </c>
    </row>
    <row r="98" spans="1:4" s="213" customFormat="1" ht="21.45" customHeight="1">
      <c r="A98" s="214" t="s">
        <v>6716</v>
      </c>
      <c r="B98" s="558">
        <v>1</v>
      </c>
      <c r="C98" s="381" t="s">
        <v>6717</v>
      </c>
      <c r="D98" s="214" t="s">
        <v>6718</v>
      </c>
    </row>
    <row r="99" spans="1:4" s="213" customFormat="1" ht="21.45" customHeight="1">
      <c r="A99" s="214" t="s">
        <v>6719</v>
      </c>
      <c r="B99" s="558">
        <v>1</v>
      </c>
      <c r="C99" s="381" t="s">
        <v>6720</v>
      </c>
      <c r="D99" s="214" t="s">
        <v>6721</v>
      </c>
    </row>
    <row r="100" spans="1:4" s="213" customFormat="1" ht="21.45" customHeight="1">
      <c r="A100" s="214" t="s">
        <v>6722</v>
      </c>
      <c r="B100" s="558">
        <v>1</v>
      </c>
      <c r="C100" s="381" t="s">
        <v>6723</v>
      </c>
      <c r="D100" s="214" t="s">
        <v>6724</v>
      </c>
    </row>
    <row r="101" spans="1:4" s="213" customFormat="1" ht="21.45" customHeight="1">
      <c r="A101" s="214" t="s">
        <v>6725</v>
      </c>
      <c r="B101" s="558">
        <v>1</v>
      </c>
      <c r="C101" s="381" t="s">
        <v>6726</v>
      </c>
      <c r="D101" s="214" t="s">
        <v>6727</v>
      </c>
    </row>
    <row r="102" spans="1:4" s="213" customFormat="1" ht="21.45" customHeight="1">
      <c r="A102" s="214" t="s">
        <v>6728</v>
      </c>
      <c r="B102" s="558">
        <v>1</v>
      </c>
      <c r="C102" s="381" t="s">
        <v>6729</v>
      </c>
      <c r="D102" s="214" t="s">
        <v>6730</v>
      </c>
    </row>
    <row r="103" spans="1:4" s="213" customFormat="1" ht="21.45" customHeight="1">
      <c r="A103" s="214" t="s">
        <v>6731</v>
      </c>
      <c r="B103" s="558">
        <v>1</v>
      </c>
      <c r="C103" s="381" t="s">
        <v>6732</v>
      </c>
      <c r="D103" s="214" t="s">
        <v>6733</v>
      </c>
    </row>
    <row r="104" spans="1:4" s="213" customFormat="1" ht="21.45" customHeight="1">
      <c r="A104" s="214" t="s">
        <v>6734</v>
      </c>
      <c r="B104" s="558">
        <v>1</v>
      </c>
      <c r="C104" s="381" t="s">
        <v>6735</v>
      </c>
      <c r="D104" s="214" t="s">
        <v>6736</v>
      </c>
    </row>
    <row r="105" spans="1:4" s="213" customFormat="1" ht="21.45" customHeight="1">
      <c r="A105" s="214" t="s">
        <v>6737</v>
      </c>
      <c r="B105" s="558">
        <v>1</v>
      </c>
      <c r="C105" s="381" t="s">
        <v>6738</v>
      </c>
      <c r="D105" s="214" t="s">
        <v>6739</v>
      </c>
    </row>
    <row r="106" spans="1:4" s="213" customFormat="1" ht="21.45" customHeight="1">
      <c r="A106" s="214" t="s">
        <v>6740</v>
      </c>
      <c r="B106" s="558">
        <v>1</v>
      </c>
      <c r="C106" s="381" t="s">
        <v>6741</v>
      </c>
      <c r="D106" s="214" t="s">
        <v>6742</v>
      </c>
    </row>
    <row r="107" spans="1:4" s="213" customFormat="1" ht="21.45" customHeight="1">
      <c r="A107" s="214" t="s">
        <v>6743</v>
      </c>
      <c r="B107" s="558">
        <v>1</v>
      </c>
      <c r="C107" s="381" t="s">
        <v>6744</v>
      </c>
      <c r="D107" s="214" t="s">
        <v>6745</v>
      </c>
    </row>
    <row r="108" spans="1:4" s="213" customFormat="1" ht="21.45" customHeight="1">
      <c r="A108" s="214" t="s">
        <v>6746</v>
      </c>
      <c r="B108" s="558">
        <v>1</v>
      </c>
      <c r="C108" s="381" t="s">
        <v>6747</v>
      </c>
      <c r="D108" s="214" t="s">
        <v>6748</v>
      </c>
    </row>
    <row r="109" spans="1:4" s="213" customFormat="1" ht="21.45" customHeight="1">
      <c r="A109" s="214" t="s">
        <v>6749</v>
      </c>
      <c r="B109" s="558">
        <v>1</v>
      </c>
      <c r="C109" s="381" t="s">
        <v>6750</v>
      </c>
      <c r="D109" s="214" t="s">
        <v>6751</v>
      </c>
    </row>
    <row r="110" spans="1:4" s="213" customFormat="1" ht="21.45" customHeight="1">
      <c r="A110" s="214" t="s">
        <v>6752</v>
      </c>
      <c r="B110" s="558">
        <v>1</v>
      </c>
      <c r="C110" s="381" t="s">
        <v>6753</v>
      </c>
      <c r="D110" s="214" t="s">
        <v>6754</v>
      </c>
    </row>
    <row r="111" spans="1:4" s="213" customFormat="1" ht="21.45" customHeight="1">
      <c r="A111" s="214" t="s">
        <v>6755</v>
      </c>
      <c r="B111" s="558">
        <v>1</v>
      </c>
      <c r="C111" s="381" t="s">
        <v>6756</v>
      </c>
      <c r="D111" s="214" t="s">
        <v>6757</v>
      </c>
    </row>
    <row r="112" spans="1:4" s="213" customFormat="1" ht="21.45" customHeight="1">
      <c r="A112" s="214" t="s">
        <v>6758</v>
      </c>
      <c r="B112" s="558">
        <v>1</v>
      </c>
      <c r="C112" s="381" t="s">
        <v>6759</v>
      </c>
      <c r="D112" s="214" t="s">
        <v>6760</v>
      </c>
    </row>
    <row r="113" spans="1:4" s="213" customFormat="1" ht="21.45" customHeight="1">
      <c r="A113" s="214" t="s">
        <v>6761</v>
      </c>
      <c r="B113" s="558">
        <v>1</v>
      </c>
      <c r="C113" s="381" t="s">
        <v>6762</v>
      </c>
      <c r="D113" s="214" t="s">
        <v>6763</v>
      </c>
    </row>
    <row r="114" spans="1:4" s="213" customFormat="1" ht="21.45" customHeight="1">
      <c r="A114" s="214" t="s">
        <v>6764</v>
      </c>
      <c r="B114" s="558">
        <v>1</v>
      </c>
      <c r="C114" s="381" t="s">
        <v>6765</v>
      </c>
      <c r="D114" s="214" t="s">
        <v>6766</v>
      </c>
    </row>
    <row r="115" spans="1:4" s="213" customFormat="1" ht="21.45" customHeight="1">
      <c r="A115" s="214" t="s">
        <v>6767</v>
      </c>
      <c r="B115" s="558">
        <v>1</v>
      </c>
      <c r="C115" s="381" t="s">
        <v>6768</v>
      </c>
      <c r="D115" s="214" t="s">
        <v>6769</v>
      </c>
    </row>
    <row r="116" spans="1:4" s="213" customFormat="1" ht="21.45" customHeight="1">
      <c r="A116" s="214" t="s">
        <v>6770</v>
      </c>
      <c r="B116" s="558">
        <v>1</v>
      </c>
      <c r="C116" s="381" t="s">
        <v>6771</v>
      </c>
      <c r="D116" s="214" t="s">
        <v>6772</v>
      </c>
    </row>
    <row r="117" spans="1:4" s="213" customFormat="1" ht="21.45" customHeight="1">
      <c r="A117" s="214" t="s">
        <v>6773</v>
      </c>
      <c r="B117" s="558">
        <v>1</v>
      </c>
      <c r="C117" s="381" t="s">
        <v>6774</v>
      </c>
      <c r="D117" s="214" t="s">
        <v>6775</v>
      </c>
    </row>
    <row r="118" spans="1:4" s="213" customFormat="1" ht="21.45" customHeight="1">
      <c r="A118" s="214" t="s">
        <v>6776</v>
      </c>
      <c r="B118" s="558">
        <v>1</v>
      </c>
      <c r="C118" s="381" t="s">
        <v>6777</v>
      </c>
      <c r="D118" s="214" t="s">
        <v>6778</v>
      </c>
    </row>
    <row r="119" spans="1:4" s="213" customFormat="1" ht="21.45" customHeight="1">
      <c r="A119" s="214" t="s">
        <v>6779</v>
      </c>
      <c r="B119" s="558">
        <v>2</v>
      </c>
      <c r="C119" s="381" t="s">
        <v>6780</v>
      </c>
      <c r="D119" s="214" t="s">
        <v>6781</v>
      </c>
    </row>
    <row r="120" spans="1:4" s="213" customFormat="1" ht="21.45" customHeight="1">
      <c r="A120" s="214" t="s">
        <v>6782</v>
      </c>
      <c r="B120" s="558">
        <v>1</v>
      </c>
      <c r="C120" s="381" t="s">
        <v>6783</v>
      </c>
      <c r="D120" s="214" t="s">
        <v>6784</v>
      </c>
    </row>
    <row r="121" spans="1:4" s="213" customFormat="1" ht="21.45" customHeight="1">
      <c r="A121" s="214" t="s">
        <v>6785</v>
      </c>
      <c r="B121" s="558">
        <v>1</v>
      </c>
      <c r="C121" s="381" t="s">
        <v>6786</v>
      </c>
      <c r="D121" s="214" t="s">
        <v>6787</v>
      </c>
    </row>
    <row r="122" spans="1:4" s="213" customFormat="1" ht="21.45" customHeight="1">
      <c r="A122" s="214" t="s">
        <v>6788</v>
      </c>
      <c r="B122" s="558">
        <v>1</v>
      </c>
      <c r="C122" s="381" t="s">
        <v>6789</v>
      </c>
      <c r="D122" s="214" t="s">
        <v>6790</v>
      </c>
    </row>
    <row r="123" spans="1:4" s="213" customFormat="1" ht="21.45" customHeight="1">
      <c r="A123" s="214" t="s">
        <v>6791</v>
      </c>
      <c r="B123" s="558">
        <v>1</v>
      </c>
      <c r="C123" s="381" t="s">
        <v>6792</v>
      </c>
      <c r="D123" s="214" t="s">
        <v>6793</v>
      </c>
    </row>
    <row r="124" spans="1:4" s="213" customFormat="1" ht="21.45" customHeight="1">
      <c r="A124" s="214" t="s">
        <v>6794</v>
      </c>
      <c r="B124" s="558">
        <v>1</v>
      </c>
      <c r="C124" s="381" t="s">
        <v>6795</v>
      </c>
      <c r="D124" s="214" t="s">
        <v>6796</v>
      </c>
    </row>
    <row r="125" spans="1:4" s="213" customFormat="1" ht="21.45" customHeight="1">
      <c r="A125" s="214" t="s">
        <v>6797</v>
      </c>
      <c r="B125" s="558">
        <v>1</v>
      </c>
      <c r="C125" s="381" t="s">
        <v>6798</v>
      </c>
      <c r="D125" s="214" t="s">
        <v>6799</v>
      </c>
    </row>
    <row r="126" spans="1:4" s="213" customFormat="1" ht="21.45" customHeight="1">
      <c r="A126" s="214" t="s">
        <v>6800</v>
      </c>
      <c r="B126" s="558">
        <v>1</v>
      </c>
      <c r="C126" s="381" t="s">
        <v>6801</v>
      </c>
      <c r="D126" s="214" t="s">
        <v>6802</v>
      </c>
    </row>
    <row r="127" spans="1:4" s="213" customFormat="1" ht="21.45" customHeight="1">
      <c r="A127" s="214" t="s">
        <v>6803</v>
      </c>
      <c r="B127" s="558">
        <v>1</v>
      </c>
      <c r="C127" s="381" t="s">
        <v>6804</v>
      </c>
      <c r="D127" s="214" t="s">
        <v>6805</v>
      </c>
    </row>
    <row r="128" spans="1:4" s="213" customFormat="1" ht="21.45" customHeight="1">
      <c r="A128" s="214" t="s">
        <v>6806</v>
      </c>
      <c r="B128" s="558">
        <v>1</v>
      </c>
      <c r="C128" s="381" t="s">
        <v>6807</v>
      </c>
      <c r="D128" s="214" t="s">
        <v>6808</v>
      </c>
    </row>
    <row r="129" spans="1:4" s="213" customFormat="1" ht="21.45" customHeight="1">
      <c r="A129" s="214" t="s">
        <v>6809</v>
      </c>
      <c r="B129" s="558">
        <v>1</v>
      </c>
      <c r="C129" s="381" t="s">
        <v>6810</v>
      </c>
      <c r="D129" s="214" t="s">
        <v>6811</v>
      </c>
    </row>
    <row r="130" spans="1:4" s="213" customFormat="1" ht="21.45" customHeight="1">
      <c r="A130" s="214" t="s">
        <v>6812</v>
      </c>
      <c r="B130" s="558">
        <v>1</v>
      </c>
      <c r="C130" s="381" t="s">
        <v>6813</v>
      </c>
      <c r="D130" s="214" t="s">
        <v>6814</v>
      </c>
    </row>
    <row r="131" spans="1:4" s="213" customFormat="1" ht="21.45" customHeight="1">
      <c r="A131" s="214" t="s">
        <v>6815</v>
      </c>
      <c r="B131" s="558">
        <v>1</v>
      </c>
      <c r="C131" s="381" t="s">
        <v>6816</v>
      </c>
      <c r="D131" s="214" t="s">
        <v>6817</v>
      </c>
    </row>
    <row r="132" spans="1:4" s="213" customFormat="1" ht="21.45" customHeight="1">
      <c r="A132" s="214" t="s">
        <v>6818</v>
      </c>
      <c r="B132" s="558">
        <v>1</v>
      </c>
      <c r="C132" s="381" t="s">
        <v>6819</v>
      </c>
      <c r="D132" s="214" t="s">
        <v>6820</v>
      </c>
    </row>
    <row r="133" spans="1:4" s="213" customFormat="1" ht="21.45" customHeight="1">
      <c r="A133" s="214" t="s">
        <v>6821</v>
      </c>
      <c r="B133" s="558">
        <v>1</v>
      </c>
      <c r="C133" s="381" t="s">
        <v>6822</v>
      </c>
      <c r="D133" s="214" t="s">
        <v>6823</v>
      </c>
    </row>
    <row r="134" spans="1:4" s="213" customFormat="1" ht="21.45" customHeight="1">
      <c r="A134" s="214" t="s">
        <v>6824</v>
      </c>
      <c r="B134" s="558">
        <v>1</v>
      </c>
      <c r="C134" s="381" t="s">
        <v>6825</v>
      </c>
      <c r="D134" s="214" t="s">
        <v>6826</v>
      </c>
    </row>
    <row r="135" spans="1:4" s="213" customFormat="1" ht="21.45" customHeight="1">
      <c r="A135" s="214" t="s">
        <v>6827</v>
      </c>
      <c r="B135" s="558">
        <v>1</v>
      </c>
      <c r="C135" s="381" t="s">
        <v>6828</v>
      </c>
      <c r="D135" s="214" t="s">
        <v>6829</v>
      </c>
    </row>
    <row r="136" spans="1:4" s="213" customFormat="1" ht="21.45" customHeight="1">
      <c r="A136" s="214" t="s">
        <v>6830</v>
      </c>
      <c r="B136" s="558">
        <v>1</v>
      </c>
      <c r="C136" s="381" t="s">
        <v>6831</v>
      </c>
      <c r="D136" s="214" t="s">
        <v>6832</v>
      </c>
    </row>
    <row r="137" spans="1:4" s="213" customFormat="1" ht="21.45" customHeight="1">
      <c r="A137" s="214" t="s">
        <v>6833</v>
      </c>
      <c r="B137" s="558">
        <v>1</v>
      </c>
      <c r="C137" s="381" t="s">
        <v>6834</v>
      </c>
      <c r="D137" s="214" t="s">
        <v>6835</v>
      </c>
    </row>
    <row r="138" spans="1:4" s="213" customFormat="1" ht="21.45" customHeight="1">
      <c r="A138" s="214" t="s">
        <v>6836</v>
      </c>
      <c r="B138" s="558">
        <v>1</v>
      </c>
      <c r="C138" s="381" t="s">
        <v>6837</v>
      </c>
      <c r="D138" s="214" t="s">
        <v>6838</v>
      </c>
    </row>
    <row r="139" spans="1:4" s="213" customFormat="1" ht="21.45" customHeight="1">
      <c r="A139" s="214" t="s">
        <v>6839</v>
      </c>
      <c r="B139" s="558">
        <v>1</v>
      </c>
      <c r="C139" s="381" t="s">
        <v>6840</v>
      </c>
      <c r="D139" s="214" t="s">
        <v>6841</v>
      </c>
    </row>
    <row r="140" spans="1:4" s="213" customFormat="1" ht="21.45" customHeight="1">
      <c r="A140" s="214" t="s">
        <v>6842</v>
      </c>
      <c r="B140" s="558">
        <v>1</v>
      </c>
      <c r="C140" s="381" t="s">
        <v>6843</v>
      </c>
      <c r="D140" s="214" t="s">
        <v>6844</v>
      </c>
    </row>
    <row r="141" spans="1:4" s="213" customFormat="1" ht="21.45" customHeight="1">
      <c r="A141" s="214" t="s">
        <v>6845</v>
      </c>
      <c r="B141" s="558">
        <v>1</v>
      </c>
      <c r="C141" s="381" t="s">
        <v>6846</v>
      </c>
      <c r="D141" s="214" t="s">
        <v>6847</v>
      </c>
    </row>
    <row r="142" spans="1:4" s="213" customFormat="1" ht="21.45" customHeight="1">
      <c r="A142" s="214" t="s">
        <v>6848</v>
      </c>
      <c r="B142" s="558">
        <v>1</v>
      </c>
      <c r="C142" s="381" t="s">
        <v>6849</v>
      </c>
      <c r="D142" s="214" t="s">
        <v>6850</v>
      </c>
    </row>
    <row r="143" spans="1:4" s="213" customFormat="1" ht="21.45" customHeight="1">
      <c r="A143" s="214" t="s">
        <v>6851</v>
      </c>
      <c r="B143" s="558">
        <v>1</v>
      </c>
      <c r="C143" s="381" t="s">
        <v>6852</v>
      </c>
      <c r="D143" s="214" t="s">
        <v>6853</v>
      </c>
    </row>
    <row r="144" spans="1:4" s="213" customFormat="1" ht="21.45" customHeight="1">
      <c r="A144" s="214" t="s">
        <v>6854</v>
      </c>
      <c r="B144" s="558">
        <v>1</v>
      </c>
      <c r="C144" s="381" t="s">
        <v>6855</v>
      </c>
      <c r="D144" s="214" t="s">
        <v>6856</v>
      </c>
    </row>
    <row r="145" spans="1:4" s="213" customFormat="1" ht="21.45" customHeight="1">
      <c r="A145" s="214" t="s">
        <v>6857</v>
      </c>
      <c r="B145" s="558">
        <v>1</v>
      </c>
      <c r="C145" s="381" t="s">
        <v>6858</v>
      </c>
      <c r="D145" s="214" t="s">
        <v>6859</v>
      </c>
    </row>
    <row r="146" spans="1:4" s="213" customFormat="1" ht="21.45" customHeight="1">
      <c r="A146" s="214" t="s">
        <v>6860</v>
      </c>
      <c r="B146" s="558">
        <v>1</v>
      </c>
      <c r="C146" s="381" t="s">
        <v>6861</v>
      </c>
      <c r="D146" s="214" t="s">
        <v>6862</v>
      </c>
    </row>
    <row r="147" spans="1:4" s="213" customFormat="1" ht="21.45" customHeight="1">
      <c r="A147" s="214" t="s">
        <v>6863</v>
      </c>
      <c r="B147" s="558">
        <v>1</v>
      </c>
      <c r="C147" s="381" t="s">
        <v>6864</v>
      </c>
      <c r="D147" s="214" t="s">
        <v>6865</v>
      </c>
    </row>
    <row r="148" spans="1:4" s="213" customFormat="1" ht="21.45" customHeight="1">
      <c r="A148" s="214" t="s">
        <v>6866</v>
      </c>
      <c r="B148" s="558">
        <v>1</v>
      </c>
      <c r="C148" s="381" t="s">
        <v>6867</v>
      </c>
      <c r="D148" s="214" t="s">
        <v>6868</v>
      </c>
    </row>
    <row r="149" spans="1:4" s="213" customFormat="1" ht="21.45" customHeight="1">
      <c r="A149" s="214" t="s">
        <v>6869</v>
      </c>
      <c r="B149" s="558">
        <v>1</v>
      </c>
      <c r="C149" s="381" t="s">
        <v>6870</v>
      </c>
      <c r="D149" s="214" t="s">
        <v>6871</v>
      </c>
    </row>
    <row r="150" spans="1:4" s="213" customFormat="1" ht="21.45" customHeight="1">
      <c r="A150" s="214" t="s">
        <v>6872</v>
      </c>
      <c r="B150" s="558">
        <v>1</v>
      </c>
      <c r="C150" s="381" t="s">
        <v>6873</v>
      </c>
      <c r="D150" s="214" t="s">
        <v>6874</v>
      </c>
    </row>
    <row r="151" spans="1:4" s="213" customFormat="1" ht="21.45" customHeight="1">
      <c r="A151" s="214" t="s">
        <v>6875</v>
      </c>
      <c r="B151" s="558">
        <v>1</v>
      </c>
      <c r="C151" s="381" t="s">
        <v>6876</v>
      </c>
      <c r="D151" s="214" t="s">
        <v>6877</v>
      </c>
    </row>
    <row r="152" spans="1:4" s="213" customFormat="1" ht="21.45" customHeight="1">
      <c r="A152" s="214" t="s">
        <v>6878</v>
      </c>
      <c r="B152" s="558">
        <v>1</v>
      </c>
      <c r="C152" s="381" t="s">
        <v>6879</v>
      </c>
      <c r="D152" s="214" t="s">
        <v>6880</v>
      </c>
    </row>
    <row r="153" spans="1:4" s="213" customFormat="1" ht="21.45" customHeight="1">
      <c r="A153" s="214" t="s">
        <v>6881</v>
      </c>
      <c r="B153" s="558">
        <v>1</v>
      </c>
      <c r="C153" s="381" t="s">
        <v>6882</v>
      </c>
      <c r="D153" s="214" t="s">
        <v>6883</v>
      </c>
    </row>
    <row r="154" spans="1:4" s="213" customFormat="1" ht="21.45" customHeight="1">
      <c r="A154" s="214" t="s">
        <v>6884</v>
      </c>
      <c r="B154" s="558">
        <v>1</v>
      </c>
      <c r="C154" s="381" t="s">
        <v>6885</v>
      </c>
      <c r="D154" s="214" t="s">
        <v>6886</v>
      </c>
    </row>
    <row r="155" spans="1:4" s="213" customFormat="1" ht="21.45" customHeight="1">
      <c r="A155" s="214" t="s">
        <v>6887</v>
      </c>
      <c r="B155" s="558">
        <v>1</v>
      </c>
      <c r="C155" s="381" t="s">
        <v>6888</v>
      </c>
      <c r="D155" s="214" t="s">
        <v>6889</v>
      </c>
    </row>
    <row r="156" spans="1:4" s="213" customFormat="1" ht="21.45" customHeight="1">
      <c r="A156" s="214" t="s">
        <v>6890</v>
      </c>
      <c r="B156" s="558">
        <v>1</v>
      </c>
      <c r="C156" s="381" t="s">
        <v>6891</v>
      </c>
      <c r="D156" s="214" t="s">
        <v>6892</v>
      </c>
    </row>
    <row r="157" spans="1:4" s="213" customFormat="1" ht="21.45" customHeight="1">
      <c r="A157" s="214" t="s">
        <v>6893</v>
      </c>
      <c r="B157" s="558">
        <v>1</v>
      </c>
      <c r="C157" s="381" t="s">
        <v>6894</v>
      </c>
      <c r="D157" s="214" t="s">
        <v>6895</v>
      </c>
    </row>
    <row r="158" spans="1:4" s="213" customFormat="1" ht="21.45" customHeight="1">
      <c r="A158" s="214" t="s">
        <v>6896</v>
      </c>
      <c r="B158" s="558">
        <v>1</v>
      </c>
      <c r="C158" s="381" t="s">
        <v>6897</v>
      </c>
      <c r="D158" s="214" t="s">
        <v>6898</v>
      </c>
    </row>
    <row r="159" spans="1:4" s="213" customFormat="1" ht="21.45" customHeight="1">
      <c r="A159" s="214" t="s">
        <v>6899</v>
      </c>
      <c r="B159" s="558">
        <v>1</v>
      </c>
      <c r="C159" s="381" t="s">
        <v>6900</v>
      </c>
      <c r="D159" s="214" t="s">
        <v>6901</v>
      </c>
    </row>
    <row r="160" spans="1:4" s="213" customFormat="1" ht="21.45" customHeight="1">
      <c r="A160" s="214" t="s">
        <v>6902</v>
      </c>
      <c r="B160" s="558">
        <v>1</v>
      </c>
      <c r="C160" s="381" t="s">
        <v>6903</v>
      </c>
      <c r="D160" s="214" t="s">
        <v>6904</v>
      </c>
    </row>
    <row r="161" spans="1:4" s="213" customFormat="1" ht="21.45" customHeight="1">
      <c r="A161" s="214" t="s">
        <v>6905</v>
      </c>
      <c r="B161" s="558">
        <v>1</v>
      </c>
      <c r="C161" s="381" t="s">
        <v>6906</v>
      </c>
      <c r="D161" s="214" t="s">
        <v>6907</v>
      </c>
    </row>
    <row r="162" spans="1:4" s="213" customFormat="1" ht="21.45" customHeight="1">
      <c r="A162" s="214" t="s">
        <v>6908</v>
      </c>
      <c r="B162" s="558">
        <v>1</v>
      </c>
      <c r="C162" s="381" t="s">
        <v>6909</v>
      </c>
      <c r="D162" s="214" t="s">
        <v>6910</v>
      </c>
    </row>
    <row r="163" spans="1:4" s="213" customFormat="1" ht="21.45" customHeight="1">
      <c r="A163" s="214" t="s">
        <v>6911</v>
      </c>
      <c r="B163" s="558">
        <v>1</v>
      </c>
      <c r="C163" s="381" t="s">
        <v>6912</v>
      </c>
      <c r="D163" s="214" t="s">
        <v>6913</v>
      </c>
    </row>
    <row r="164" spans="1:4" s="213" customFormat="1" ht="21.45" customHeight="1">
      <c r="A164" s="214" t="s">
        <v>6914</v>
      </c>
      <c r="B164" s="558">
        <v>1</v>
      </c>
      <c r="C164" s="381" t="s">
        <v>6915</v>
      </c>
      <c r="D164" s="214" t="s">
        <v>6916</v>
      </c>
    </row>
    <row r="165" spans="1:4" s="213" customFormat="1" ht="21.45" customHeight="1">
      <c r="A165" s="214" t="s">
        <v>6917</v>
      </c>
      <c r="B165" s="558">
        <v>1</v>
      </c>
      <c r="C165" s="381" t="s">
        <v>6918</v>
      </c>
      <c r="D165" s="214" t="s">
        <v>6919</v>
      </c>
    </row>
    <row r="166" spans="1:4" s="213" customFormat="1" ht="21.45" customHeight="1">
      <c r="A166" s="214" t="s">
        <v>6920</v>
      </c>
      <c r="B166" s="558">
        <v>1</v>
      </c>
      <c r="C166" s="381" t="s">
        <v>6921</v>
      </c>
      <c r="D166" s="214" t="s">
        <v>6922</v>
      </c>
    </row>
    <row r="167" spans="1:4" s="213" customFormat="1" ht="21.45" customHeight="1">
      <c r="A167" s="214" t="s">
        <v>6923</v>
      </c>
      <c r="B167" s="558">
        <v>1</v>
      </c>
      <c r="C167" s="381" t="s">
        <v>6924</v>
      </c>
      <c r="D167" s="214" t="s">
        <v>6925</v>
      </c>
    </row>
    <row r="168" spans="1:4" s="213" customFormat="1" ht="21.45" customHeight="1">
      <c r="A168" s="214" t="s">
        <v>6926</v>
      </c>
      <c r="B168" s="558">
        <v>1</v>
      </c>
      <c r="C168" s="381" t="s">
        <v>6927</v>
      </c>
      <c r="D168" s="214" t="s">
        <v>6928</v>
      </c>
    </row>
    <row r="169" spans="1:4" s="213" customFormat="1" ht="21.45" customHeight="1">
      <c r="A169" s="214" t="s">
        <v>6929</v>
      </c>
      <c r="B169" s="558">
        <v>1</v>
      </c>
      <c r="C169" s="381" t="s">
        <v>6930</v>
      </c>
      <c r="D169" s="214" t="s">
        <v>6931</v>
      </c>
    </row>
    <row r="170" spans="1:4" s="213" customFormat="1" ht="21.45" customHeight="1">
      <c r="A170" s="214" t="s">
        <v>6932</v>
      </c>
      <c r="B170" s="558">
        <v>1</v>
      </c>
      <c r="C170" s="381" t="s">
        <v>6933</v>
      </c>
      <c r="D170" s="214" t="s">
        <v>6934</v>
      </c>
    </row>
    <row r="171" spans="1:4" s="213" customFormat="1" ht="21.45" customHeight="1">
      <c r="A171" s="214" t="s">
        <v>6935</v>
      </c>
      <c r="B171" s="558">
        <v>1</v>
      </c>
      <c r="C171" s="381" t="s">
        <v>6936</v>
      </c>
      <c r="D171" s="214" t="s">
        <v>6937</v>
      </c>
    </row>
    <row r="172" spans="1:4" s="213" customFormat="1" ht="21.45" customHeight="1">
      <c r="A172" s="214" t="s">
        <v>6938</v>
      </c>
      <c r="B172" s="558">
        <v>1</v>
      </c>
      <c r="C172" s="381" t="s">
        <v>6939</v>
      </c>
      <c r="D172" s="214" t="s">
        <v>6940</v>
      </c>
    </row>
    <row r="173" spans="1:4" s="213" customFormat="1" ht="21.45" customHeight="1">
      <c r="A173" s="214" t="s">
        <v>6941</v>
      </c>
      <c r="B173" s="558">
        <v>1</v>
      </c>
      <c r="C173" s="381" t="s">
        <v>6942</v>
      </c>
      <c r="D173" s="214" t="s">
        <v>6943</v>
      </c>
    </row>
    <row r="174" spans="1:4" s="213" customFormat="1" ht="21.45" customHeight="1">
      <c r="A174" s="214" t="s">
        <v>6944</v>
      </c>
      <c r="B174" s="558">
        <v>1</v>
      </c>
      <c r="C174" s="381" t="s">
        <v>6945</v>
      </c>
      <c r="D174" s="214" t="s">
        <v>6946</v>
      </c>
    </row>
    <row r="175" spans="1:4" s="213" customFormat="1" ht="21.45" customHeight="1">
      <c r="A175" s="214" t="s">
        <v>6947</v>
      </c>
      <c r="B175" s="558">
        <v>1</v>
      </c>
      <c r="C175" s="381" t="s">
        <v>6948</v>
      </c>
      <c r="D175" s="214" t="s">
        <v>6949</v>
      </c>
    </row>
    <row r="176" spans="1:4" s="213" customFormat="1" ht="21.45" customHeight="1">
      <c r="A176" s="214" t="s">
        <v>6950</v>
      </c>
      <c r="B176" s="558">
        <v>1</v>
      </c>
      <c r="C176" s="381" t="s">
        <v>6951</v>
      </c>
      <c r="D176" s="214" t="s">
        <v>6952</v>
      </c>
    </row>
    <row r="177" spans="1:4" s="213" customFormat="1" ht="21.45" customHeight="1">
      <c r="A177" s="214" t="s">
        <v>6953</v>
      </c>
      <c r="B177" s="558">
        <v>1</v>
      </c>
      <c r="C177" s="381" t="s">
        <v>6954</v>
      </c>
      <c r="D177" s="214" t="s">
        <v>6955</v>
      </c>
    </row>
    <row r="178" spans="1:4" s="213" customFormat="1" ht="21.45" customHeight="1">
      <c r="A178" s="214" t="s">
        <v>6956</v>
      </c>
      <c r="B178" s="558">
        <v>1</v>
      </c>
      <c r="C178" s="381" t="s">
        <v>6957</v>
      </c>
      <c r="D178" s="214" t="s">
        <v>6958</v>
      </c>
    </row>
    <row r="179" spans="1:4" s="213" customFormat="1" ht="21.45" customHeight="1">
      <c r="A179" s="214" t="s">
        <v>6959</v>
      </c>
      <c r="B179" s="558">
        <v>1</v>
      </c>
      <c r="C179" s="381" t="s">
        <v>6960</v>
      </c>
      <c r="D179" s="214" t="s">
        <v>6961</v>
      </c>
    </row>
    <row r="180" spans="1:4" s="213" customFormat="1" ht="21.45" customHeight="1">
      <c r="A180" s="214" t="s">
        <v>6962</v>
      </c>
      <c r="B180" s="558">
        <v>1</v>
      </c>
      <c r="C180" s="381" t="s">
        <v>6963</v>
      </c>
      <c r="D180" s="214" t="s">
        <v>6964</v>
      </c>
    </row>
    <row r="181" spans="1:4" s="213" customFormat="1" ht="21.45" customHeight="1">
      <c r="A181" s="214" t="s">
        <v>6965</v>
      </c>
      <c r="B181" s="558">
        <v>1</v>
      </c>
      <c r="C181" s="381" t="s">
        <v>6966</v>
      </c>
      <c r="D181" s="214" t="s">
        <v>6967</v>
      </c>
    </row>
    <row r="182" spans="1:4" s="213" customFormat="1" ht="21.45" customHeight="1">
      <c r="A182" s="214" t="s">
        <v>6968</v>
      </c>
      <c r="B182" s="558">
        <v>1</v>
      </c>
      <c r="C182" s="381" t="s">
        <v>6969</v>
      </c>
      <c r="D182" s="214" t="s">
        <v>6970</v>
      </c>
    </row>
    <row r="183" spans="1:4" s="213" customFormat="1" ht="21.45" customHeight="1">
      <c r="A183" s="214" t="s">
        <v>6971</v>
      </c>
      <c r="B183" s="558">
        <v>1</v>
      </c>
      <c r="C183" s="381" t="s">
        <v>6972</v>
      </c>
      <c r="D183" s="214" t="s">
        <v>6973</v>
      </c>
    </row>
    <row r="184" spans="1:4" s="213" customFormat="1" ht="21.45" customHeight="1">
      <c r="A184" s="214" t="s">
        <v>6974</v>
      </c>
      <c r="B184" s="558">
        <v>1</v>
      </c>
      <c r="C184" s="381" t="s">
        <v>6975</v>
      </c>
      <c r="D184" s="214" t="s">
        <v>6976</v>
      </c>
    </row>
    <row r="185" spans="1:4" s="213" customFormat="1" ht="21.45" customHeight="1">
      <c r="A185" s="214" t="s">
        <v>6977</v>
      </c>
      <c r="B185" s="558">
        <v>1</v>
      </c>
      <c r="C185" s="381" t="s">
        <v>6978</v>
      </c>
      <c r="D185" s="214" t="s">
        <v>6979</v>
      </c>
    </row>
    <row r="186" spans="1:4" s="213" customFormat="1" ht="21.45" customHeight="1">
      <c r="A186" s="214" t="s">
        <v>6980</v>
      </c>
      <c r="B186" s="558">
        <v>1</v>
      </c>
      <c r="C186" s="381" t="s">
        <v>6981</v>
      </c>
      <c r="D186" s="214" t="s">
        <v>6982</v>
      </c>
    </row>
    <row r="187" spans="1:4" s="213" customFormat="1" ht="21.45" customHeight="1">
      <c r="A187" s="214" t="s">
        <v>6983</v>
      </c>
      <c r="B187" s="558">
        <v>1</v>
      </c>
      <c r="C187" s="381" t="s">
        <v>6984</v>
      </c>
      <c r="D187" s="214" t="s">
        <v>6985</v>
      </c>
    </row>
    <row r="188" spans="1:4" s="213" customFormat="1" ht="21.45" customHeight="1">
      <c r="A188" s="214" t="s">
        <v>6986</v>
      </c>
      <c r="B188" s="558">
        <v>1</v>
      </c>
      <c r="C188" s="381" t="s">
        <v>6987</v>
      </c>
      <c r="D188" s="214" t="s">
        <v>6988</v>
      </c>
    </row>
    <row r="189" spans="1:4" s="213" customFormat="1" ht="21.45" customHeight="1">
      <c r="A189" s="214" t="s">
        <v>6989</v>
      </c>
      <c r="B189" s="558">
        <v>1</v>
      </c>
      <c r="C189" s="381" t="s">
        <v>6990</v>
      </c>
      <c r="D189" s="214" t="s">
        <v>6991</v>
      </c>
    </row>
    <row r="190" spans="1:4" s="213" customFormat="1" ht="21.45" customHeight="1">
      <c r="A190" s="214" t="s">
        <v>6992</v>
      </c>
      <c r="B190" s="558">
        <v>1</v>
      </c>
      <c r="C190" s="381" t="s">
        <v>6993</v>
      </c>
      <c r="D190" s="214" t="s">
        <v>6994</v>
      </c>
    </row>
    <row r="191" spans="1:4" s="213" customFormat="1" ht="21.45" customHeight="1">
      <c r="A191" s="214" t="s">
        <v>6995</v>
      </c>
      <c r="B191" s="558">
        <v>1</v>
      </c>
      <c r="C191" s="381" t="s">
        <v>6996</v>
      </c>
      <c r="D191" s="214" t="s">
        <v>6997</v>
      </c>
    </row>
    <row r="192" spans="1:4" s="213" customFormat="1" ht="21.45" customHeight="1">
      <c r="A192" s="214" t="s">
        <v>6998</v>
      </c>
      <c r="B192" s="558">
        <v>1</v>
      </c>
      <c r="C192" s="381" t="s">
        <v>6999</v>
      </c>
      <c r="D192" s="214" t="s">
        <v>7000</v>
      </c>
    </row>
    <row r="193" spans="1:4" s="213" customFormat="1" ht="21.45" customHeight="1">
      <c r="A193" s="214" t="s">
        <v>7001</v>
      </c>
      <c r="B193" s="558">
        <v>1</v>
      </c>
      <c r="C193" s="381" t="s">
        <v>7002</v>
      </c>
      <c r="D193" s="214" t="s">
        <v>7003</v>
      </c>
    </row>
    <row r="194" spans="1:4" s="213" customFormat="1" ht="21.45" customHeight="1">
      <c r="A194" s="214" t="s">
        <v>7004</v>
      </c>
      <c r="B194" s="558">
        <v>1</v>
      </c>
      <c r="C194" s="381" t="s">
        <v>7005</v>
      </c>
      <c r="D194" s="214" t="s">
        <v>7006</v>
      </c>
    </row>
    <row r="195" spans="1:4" s="213" customFormat="1" ht="21.45" customHeight="1">
      <c r="A195" s="214" t="s">
        <v>7007</v>
      </c>
      <c r="B195" s="558">
        <v>1</v>
      </c>
      <c r="C195" s="381" t="s">
        <v>7008</v>
      </c>
      <c r="D195" s="214" t="s">
        <v>7009</v>
      </c>
    </row>
    <row r="196" spans="1:4" s="213" customFormat="1" ht="21.45" customHeight="1">
      <c r="A196" s="214" t="s">
        <v>7010</v>
      </c>
      <c r="B196" s="558">
        <v>1</v>
      </c>
      <c r="C196" s="381" t="s">
        <v>7011</v>
      </c>
      <c r="D196" s="214" t="s">
        <v>7012</v>
      </c>
    </row>
    <row r="197" spans="1:4" s="213" customFormat="1" ht="21.45" customHeight="1">
      <c r="A197" s="214" t="s">
        <v>7013</v>
      </c>
      <c r="B197" s="558">
        <v>1</v>
      </c>
      <c r="C197" s="381" t="s">
        <v>7014</v>
      </c>
      <c r="D197" s="214" t="s">
        <v>7015</v>
      </c>
    </row>
    <row r="198" spans="1:4" s="213" customFormat="1" ht="21.45" customHeight="1">
      <c r="A198" s="214" t="s">
        <v>7016</v>
      </c>
      <c r="B198" s="558">
        <v>1</v>
      </c>
      <c r="C198" s="381" t="s">
        <v>7017</v>
      </c>
      <c r="D198" s="214" t="s">
        <v>7018</v>
      </c>
    </row>
    <row r="199" spans="1:4" s="213" customFormat="1" ht="21.45" customHeight="1">
      <c r="A199" s="214" t="s">
        <v>7019</v>
      </c>
      <c r="B199" s="558">
        <v>1</v>
      </c>
      <c r="C199" s="381" t="s">
        <v>7020</v>
      </c>
      <c r="D199" s="214" t="s">
        <v>7021</v>
      </c>
    </row>
    <row r="200" spans="1:4" s="213" customFormat="1" ht="21.45" customHeight="1">
      <c r="A200" s="214" t="s">
        <v>7022</v>
      </c>
      <c r="B200" s="558">
        <v>1</v>
      </c>
      <c r="C200" s="381" t="s">
        <v>7023</v>
      </c>
      <c r="D200" s="214" t="s">
        <v>7024</v>
      </c>
    </row>
    <row r="201" spans="1:4" s="213" customFormat="1" ht="21.45" customHeight="1">
      <c r="A201" s="214" t="s">
        <v>7025</v>
      </c>
      <c r="B201" s="558">
        <v>1</v>
      </c>
      <c r="C201" s="381" t="s">
        <v>7026</v>
      </c>
      <c r="D201" s="214" t="s">
        <v>7027</v>
      </c>
    </row>
    <row r="202" spans="1:4" s="213" customFormat="1" ht="21.45" customHeight="1">
      <c r="A202" s="214" t="s">
        <v>7028</v>
      </c>
      <c r="B202" s="558">
        <v>1</v>
      </c>
      <c r="C202" s="381" t="s">
        <v>7029</v>
      </c>
      <c r="D202" s="214" t="s">
        <v>7030</v>
      </c>
    </row>
    <row r="203" spans="1:4" s="213" customFormat="1" ht="21.45" customHeight="1">
      <c r="A203" s="214" t="s">
        <v>7031</v>
      </c>
      <c r="B203" s="558">
        <v>1</v>
      </c>
      <c r="C203" s="381" t="s">
        <v>7032</v>
      </c>
      <c r="D203" s="214" t="s">
        <v>7033</v>
      </c>
    </row>
    <row r="204" spans="1:4" s="213" customFormat="1" ht="21.45" customHeight="1">
      <c r="A204" s="214" t="s">
        <v>7034</v>
      </c>
      <c r="B204" s="558">
        <v>1</v>
      </c>
      <c r="C204" s="381" t="s">
        <v>7035</v>
      </c>
      <c r="D204" s="214" t="s">
        <v>7036</v>
      </c>
    </row>
    <row r="205" spans="1:4" s="213" customFormat="1" ht="21.45" customHeight="1">
      <c r="A205" s="214" t="s">
        <v>7037</v>
      </c>
      <c r="B205" s="558">
        <v>1</v>
      </c>
      <c r="C205" s="381" t="s">
        <v>7038</v>
      </c>
      <c r="D205" s="214" t="s">
        <v>7039</v>
      </c>
    </row>
    <row r="206" spans="1:4" s="213" customFormat="1" ht="21.45" customHeight="1">
      <c r="A206" s="214" t="s">
        <v>7040</v>
      </c>
      <c r="B206" s="558">
        <v>1</v>
      </c>
      <c r="C206" s="381" t="s">
        <v>7041</v>
      </c>
      <c r="D206" s="214" t="s">
        <v>7042</v>
      </c>
    </row>
    <row r="207" spans="1:4" s="213" customFormat="1" ht="21.45" customHeight="1">
      <c r="A207" s="214" t="s">
        <v>7043</v>
      </c>
      <c r="B207" s="558">
        <v>1</v>
      </c>
      <c r="C207" s="381" t="s">
        <v>7044</v>
      </c>
      <c r="D207" s="214" t="s">
        <v>7045</v>
      </c>
    </row>
    <row r="208" spans="1:4" s="213" customFormat="1" ht="21.45" customHeight="1">
      <c r="A208" s="214" t="s">
        <v>7046</v>
      </c>
      <c r="B208" s="558">
        <v>1</v>
      </c>
      <c r="C208" s="381" t="s">
        <v>7047</v>
      </c>
      <c r="D208" s="214" t="s">
        <v>7048</v>
      </c>
    </row>
    <row r="209" spans="1:4" s="213" customFormat="1" ht="21.45" customHeight="1">
      <c r="A209" s="214" t="s">
        <v>7049</v>
      </c>
      <c r="B209" s="558">
        <v>1</v>
      </c>
      <c r="C209" s="381" t="s">
        <v>7050</v>
      </c>
      <c r="D209" s="214" t="s">
        <v>7051</v>
      </c>
    </row>
    <row r="210" spans="1:4" s="213" customFormat="1" ht="21.45" customHeight="1">
      <c r="A210" s="214" t="s">
        <v>7052</v>
      </c>
      <c r="B210" s="558">
        <v>1</v>
      </c>
      <c r="C210" s="381" t="s">
        <v>7053</v>
      </c>
      <c r="D210" s="214" t="s">
        <v>7054</v>
      </c>
    </row>
    <row r="211" spans="1:4" s="213" customFormat="1" ht="21.45" customHeight="1">
      <c r="A211" s="214" t="s">
        <v>7055</v>
      </c>
      <c r="B211" s="558">
        <v>1</v>
      </c>
      <c r="C211" s="381" t="s">
        <v>7056</v>
      </c>
      <c r="D211" s="214" t="s">
        <v>7057</v>
      </c>
    </row>
    <row r="212" spans="1:4" s="213" customFormat="1" ht="21.45" customHeight="1">
      <c r="A212" s="214" t="s">
        <v>7058</v>
      </c>
      <c r="B212" s="558">
        <v>1</v>
      </c>
      <c r="C212" s="381" t="s">
        <v>7059</v>
      </c>
      <c r="D212" s="214" t="s">
        <v>7060</v>
      </c>
    </row>
    <row r="213" spans="1:4" s="213" customFormat="1" ht="21.45" customHeight="1">
      <c r="A213" s="214" t="s">
        <v>7061</v>
      </c>
      <c r="B213" s="558">
        <v>1</v>
      </c>
      <c r="C213" s="381" t="s">
        <v>7062</v>
      </c>
      <c r="D213" s="214" t="s">
        <v>7063</v>
      </c>
    </row>
    <row r="214" spans="1:4" s="213" customFormat="1" ht="21.45" customHeight="1">
      <c r="A214" s="214" t="s">
        <v>7064</v>
      </c>
      <c r="B214" s="558">
        <v>1</v>
      </c>
      <c r="C214" s="381" t="s">
        <v>7065</v>
      </c>
      <c r="D214" s="214" t="s">
        <v>7066</v>
      </c>
    </row>
    <row r="215" spans="1:4" s="213" customFormat="1" ht="21.45" customHeight="1">
      <c r="A215" s="214" t="s">
        <v>7067</v>
      </c>
      <c r="B215" s="558">
        <v>1</v>
      </c>
      <c r="C215" s="381" t="s">
        <v>7068</v>
      </c>
      <c r="D215" s="214" t="s">
        <v>7069</v>
      </c>
    </row>
    <row r="216" spans="1:4" s="213" customFormat="1" ht="21.45" customHeight="1">
      <c r="A216" s="214" t="s">
        <v>7070</v>
      </c>
      <c r="B216" s="558">
        <v>1</v>
      </c>
      <c r="C216" s="381" t="s">
        <v>7071</v>
      </c>
      <c r="D216" s="214" t="s">
        <v>7072</v>
      </c>
    </row>
    <row r="217" spans="1:4" s="213" customFormat="1" ht="21.45" customHeight="1">
      <c r="A217" s="214" t="s">
        <v>7073</v>
      </c>
      <c r="B217" s="558">
        <v>1</v>
      </c>
      <c r="C217" s="381" t="s">
        <v>7074</v>
      </c>
      <c r="D217" s="214" t="s">
        <v>7075</v>
      </c>
    </row>
    <row r="218" spans="1:4" s="213" customFormat="1" ht="21.45" customHeight="1">
      <c r="A218" s="214" t="s">
        <v>7076</v>
      </c>
      <c r="B218" s="558">
        <v>1</v>
      </c>
      <c r="C218" s="381" t="s">
        <v>7077</v>
      </c>
      <c r="D218" s="214" t="s">
        <v>7078</v>
      </c>
    </row>
    <row r="219" spans="1:4" s="213" customFormat="1" ht="21.45" customHeight="1">
      <c r="A219" s="214" t="s">
        <v>7079</v>
      </c>
      <c r="B219" s="558">
        <v>1</v>
      </c>
      <c r="C219" s="381" t="s">
        <v>7080</v>
      </c>
      <c r="D219" s="214" t="s">
        <v>7081</v>
      </c>
    </row>
    <row r="220" spans="1:4" s="213" customFormat="1" ht="21.45" customHeight="1">
      <c r="A220" s="214" t="s">
        <v>7082</v>
      </c>
      <c r="B220" s="558">
        <v>1</v>
      </c>
      <c r="C220" s="381" t="s">
        <v>7083</v>
      </c>
      <c r="D220" s="214" t="s">
        <v>7084</v>
      </c>
    </row>
    <row r="221" spans="1:4" s="213" customFormat="1" ht="21.45" customHeight="1">
      <c r="A221" s="214" t="s">
        <v>7085</v>
      </c>
      <c r="B221" s="558">
        <v>1</v>
      </c>
      <c r="C221" s="381" t="s">
        <v>7086</v>
      </c>
      <c r="D221" s="214" t="s">
        <v>7087</v>
      </c>
    </row>
    <row r="222" spans="1:4" s="213" customFormat="1" ht="21.45" customHeight="1">
      <c r="A222" s="214" t="s">
        <v>7088</v>
      </c>
      <c r="B222" s="558">
        <v>1</v>
      </c>
      <c r="C222" s="381" t="s">
        <v>7089</v>
      </c>
      <c r="D222" s="214" t="s">
        <v>7090</v>
      </c>
    </row>
    <row r="223" spans="1:4" s="213" customFormat="1" ht="21.45" customHeight="1">
      <c r="A223" s="214" t="s">
        <v>7091</v>
      </c>
      <c r="B223" s="558">
        <v>1</v>
      </c>
      <c r="C223" s="381" t="s">
        <v>7092</v>
      </c>
      <c r="D223" s="214" t="s">
        <v>7093</v>
      </c>
    </row>
    <row r="224" spans="1:4" s="213" customFormat="1" ht="21.45" customHeight="1">
      <c r="A224" s="214" t="s">
        <v>7094</v>
      </c>
      <c r="B224" s="558">
        <v>1</v>
      </c>
      <c r="C224" s="381" t="s">
        <v>7095</v>
      </c>
      <c r="D224" s="214" t="s">
        <v>7096</v>
      </c>
    </row>
    <row r="225" spans="1:4" s="213" customFormat="1" ht="21.45" customHeight="1">
      <c r="A225" s="214" t="s">
        <v>7097</v>
      </c>
      <c r="B225" s="558">
        <v>1</v>
      </c>
      <c r="C225" s="381" t="s">
        <v>7098</v>
      </c>
      <c r="D225" s="214" t="s">
        <v>7099</v>
      </c>
    </row>
    <row r="226" spans="1:4" s="213" customFormat="1" ht="21.45" customHeight="1">
      <c r="A226" s="214" t="s">
        <v>7100</v>
      </c>
      <c r="B226" s="558">
        <v>1</v>
      </c>
      <c r="C226" s="381" t="s">
        <v>7101</v>
      </c>
      <c r="D226" s="214" t="s">
        <v>7102</v>
      </c>
    </row>
    <row r="227" spans="1:4" s="213" customFormat="1" ht="21.45" customHeight="1">
      <c r="A227" s="214" t="s">
        <v>7103</v>
      </c>
      <c r="B227" s="558">
        <v>1</v>
      </c>
      <c r="C227" s="381" t="s">
        <v>7104</v>
      </c>
      <c r="D227" s="214" t="s">
        <v>7105</v>
      </c>
    </row>
    <row r="228" spans="1:4" s="213" customFormat="1" ht="21.45" customHeight="1">
      <c r="A228" s="214" t="s">
        <v>7106</v>
      </c>
      <c r="B228" s="558">
        <v>1</v>
      </c>
      <c r="C228" s="381" t="s">
        <v>7107</v>
      </c>
      <c r="D228" s="214" t="s">
        <v>7108</v>
      </c>
    </row>
    <row r="229" spans="1:4" s="213" customFormat="1" ht="21.45" customHeight="1">
      <c r="A229" s="214" t="s">
        <v>7109</v>
      </c>
      <c r="B229" s="558">
        <v>1</v>
      </c>
      <c r="C229" s="381" t="s">
        <v>7110</v>
      </c>
      <c r="D229" s="214" t="s">
        <v>7111</v>
      </c>
    </row>
    <row r="230" spans="1:4" s="213" customFormat="1" ht="21.45" customHeight="1">
      <c r="A230" s="214" t="s">
        <v>7112</v>
      </c>
      <c r="B230" s="558">
        <v>1</v>
      </c>
      <c r="C230" s="381" t="s">
        <v>7113</v>
      </c>
      <c r="D230" s="214" t="s">
        <v>7114</v>
      </c>
    </row>
    <row r="231" spans="1:4" s="213" customFormat="1" ht="21.45" customHeight="1">
      <c r="A231" s="214" t="s">
        <v>7115</v>
      </c>
      <c r="B231" s="558">
        <v>1</v>
      </c>
      <c r="C231" s="381" t="s">
        <v>7116</v>
      </c>
      <c r="D231" s="214" t="s">
        <v>7117</v>
      </c>
    </row>
    <row r="232" spans="1:4" s="213" customFormat="1" ht="21.45" customHeight="1">
      <c r="A232" s="214" t="s">
        <v>7118</v>
      </c>
      <c r="B232" s="558">
        <v>1</v>
      </c>
      <c r="C232" s="381" t="s">
        <v>7119</v>
      </c>
      <c r="D232" s="214" t="s">
        <v>7120</v>
      </c>
    </row>
    <row r="233" spans="1:4" s="213" customFormat="1" ht="21.45" customHeight="1">
      <c r="A233" s="214" t="s">
        <v>7121</v>
      </c>
      <c r="B233" s="558">
        <v>1</v>
      </c>
      <c r="C233" s="381" t="s">
        <v>7122</v>
      </c>
      <c r="D233" s="214" t="s">
        <v>7123</v>
      </c>
    </row>
    <row r="234" spans="1:4" s="213" customFormat="1" ht="21.45" customHeight="1">
      <c r="A234" s="214" t="s">
        <v>7124</v>
      </c>
      <c r="B234" s="558">
        <v>1</v>
      </c>
      <c r="C234" s="381" t="s">
        <v>7125</v>
      </c>
      <c r="D234" s="214" t="s">
        <v>7126</v>
      </c>
    </row>
    <row r="235" spans="1:4" s="213" customFormat="1" ht="21.45" customHeight="1">
      <c r="A235" s="214" t="s">
        <v>7127</v>
      </c>
      <c r="B235" s="558">
        <v>1</v>
      </c>
      <c r="C235" s="381" t="s">
        <v>7128</v>
      </c>
      <c r="D235" s="214" t="s">
        <v>7129</v>
      </c>
    </row>
    <row r="236" spans="1:4" s="213" customFormat="1" ht="21.45" customHeight="1">
      <c r="A236" s="214" t="s">
        <v>7130</v>
      </c>
      <c r="B236" s="558">
        <v>1</v>
      </c>
      <c r="C236" s="381" t="s">
        <v>7131</v>
      </c>
      <c r="D236" s="214" t="s">
        <v>7132</v>
      </c>
    </row>
    <row r="237" spans="1:4" s="213" customFormat="1" ht="21.45" customHeight="1">
      <c r="A237" s="214" t="s">
        <v>7133</v>
      </c>
      <c r="B237" s="558">
        <v>1</v>
      </c>
      <c r="C237" s="381" t="s">
        <v>7134</v>
      </c>
      <c r="D237" s="214" t="s">
        <v>7135</v>
      </c>
    </row>
    <row r="238" spans="1:4" s="213" customFormat="1" ht="21.45" customHeight="1">
      <c r="A238" s="214" t="s">
        <v>7136</v>
      </c>
      <c r="B238" s="558">
        <v>1</v>
      </c>
      <c r="C238" s="381" t="s">
        <v>7137</v>
      </c>
      <c r="D238" s="214" t="s">
        <v>7138</v>
      </c>
    </row>
    <row r="239" spans="1:4" s="213" customFormat="1" ht="21.45" customHeight="1">
      <c r="A239" s="214" t="s">
        <v>7139</v>
      </c>
      <c r="B239" s="558">
        <v>1</v>
      </c>
      <c r="C239" s="381" t="s">
        <v>7140</v>
      </c>
      <c r="D239" s="214" t="s">
        <v>7141</v>
      </c>
    </row>
    <row r="240" spans="1:4" s="213" customFormat="1" ht="21.45" customHeight="1">
      <c r="A240" s="214" t="s">
        <v>7142</v>
      </c>
      <c r="B240" s="558">
        <v>1</v>
      </c>
      <c r="C240" s="381" t="s">
        <v>7143</v>
      </c>
      <c r="D240" s="214" t="s">
        <v>7144</v>
      </c>
    </row>
    <row r="241" spans="1:4" s="213" customFormat="1" ht="21.45" customHeight="1">
      <c r="A241" s="214" t="s">
        <v>7145</v>
      </c>
      <c r="B241" s="558">
        <v>1</v>
      </c>
      <c r="C241" s="381" t="s">
        <v>7146</v>
      </c>
      <c r="D241" s="214" t="s">
        <v>7147</v>
      </c>
    </row>
    <row r="242" spans="1:4" s="213" customFormat="1" ht="21.45" customHeight="1">
      <c r="A242" s="214" t="s">
        <v>7148</v>
      </c>
      <c r="B242" s="558">
        <v>1</v>
      </c>
      <c r="C242" s="381" t="s">
        <v>7149</v>
      </c>
      <c r="D242" s="214" t="s">
        <v>7150</v>
      </c>
    </row>
    <row r="243" spans="1:4" s="213" customFormat="1" ht="21.45" customHeight="1">
      <c r="A243" s="214" t="s">
        <v>7151</v>
      </c>
      <c r="B243" s="558">
        <v>1</v>
      </c>
      <c r="C243" s="381" t="s">
        <v>7152</v>
      </c>
      <c r="D243" s="214" t="s">
        <v>7153</v>
      </c>
    </row>
    <row r="244" spans="1:4" s="213" customFormat="1" ht="21.45" customHeight="1">
      <c r="A244" s="214" t="s">
        <v>7154</v>
      </c>
      <c r="B244" s="558">
        <v>1</v>
      </c>
      <c r="C244" s="381" t="s">
        <v>7155</v>
      </c>
      <c r="D244" s="214" t="s">
        <v>7156</v>
      </c>
    </row>
    <row r="245" spans="1:4" s="213" customFormat="1" ht="21.45" customHeight="1">
      <c r="A245" s="214" t="s">
        <v>7157</v>
      </c>
      <c r="B245" s="558">
        <v>1</v>
      </c>
      <c r="C245" s="381" t="s">
        <v>7158</v>
      </c>
      <c r="D245" s="214" t="s">
        <v>7159</v>
      </c>
    </row>
    <row r="246" spans="1:4" s="213" customFormat="1" ht="21.45" customHeight="1">
      <c r="A246" s="214" t="s">
        <v>7160</v>
      </c>
      <c r="B246" s="558">
        <v>1</v>
      </c>
      <c r="C246" s="381" t="s">
        <v>7161</v>
      </c>
      <c r="D246" s="214" t="s">
        <v>7162</v>
      </c>
    </row>
    <row r="247" spans="1:4" s="213" customFormat="1" ht="21.45" customHeight="1">
      <c r="A247" s="214" t="s">
        <v>7163</v>
      </c>
      <c r="B247" s="558">
        <v>1</v>
      </c>
      <c r="C247" s="381" t="s">
        <v>7164</v>
      </c>
      <c r="D247" s="214" t="s">
        <v>7165</v>
      </c>
    </row>
    <row r="248" spans="1:4" s="213" customFormat="1" ht="21.45" customHeight="1">
      <c r="A248" s="214" t="s">
        <v>7166</v>
      </c>
      <c r="B248" s="558">
        <v>1</v>
      </c>
      <c r="C248" s="381" t="s">
        <v>7167</v>
      </c>
      <c r="D248" s="214" t="s">
        <v>7168</v>
      </c>
    </row>
    <row r="249" spans="1:4" s="213" customFormat="1" ht="21.45" customHeight="1">
      <c r="A249" s="214" t="s">
        <v>7169</v>
      </c>
      <c r="B249" s="558">
        <v>1</v>
      </c>
      <c r="C249" s="381" t="s">
        <v>7170</v>
      </c>
      <c r="D249" s="214" t="s">
        <v>7171</v>
      </c>
    </row>
    <row r="250" spans="1:4" s="213" customFormat="1" ht="21.45" customHeight="1">
      <c r="A250" s="214" t="s">
        <v>7172</v>
      </c>
      <c r="B250" s="558">
        <v>1</v>
      </c>
      <c r="C250" s="381" t="s">
        <v>7173</v>
      </c>
      <c r="D250" s="214" t="s">
        <v>7174</v>
      </c>
    </row>
    <row r="251" spans="1:4" s="213" customFormat="1" ht="21.45" customHeight="1">
      <c r="A251" s="214" t="s">
        <v>7175</v>
      </c>
      <c r="B251" s="558">
        <v>1</v>
      </c>
      <c r="C251" s="381" t="s">
        <v>7176</v>
      </c>
      <c r="D251" s="214" t="s">
        <v>7177</v>
      </c>
    </row>
    <row r="252" spans="1:4" s="213" customFormat="1" ht="21.45" customHeight="1">
      <c r="A252" s="214" t="s">
        <v>7178</v>
      </c>
      <c r="B252" s="558">
        <v>1</v>
      </c>
      <c r="C252" s="381" t="s">
        <v>7179</v>
      </c>
      <c r="D252" s="214" t="s">
        <v>7180</v>
      </c>
    </row>
    <row r="253" spans="1:4" s="213" customFormat="1" ht="21.45" customHeight="1">
      <c r="A253" s="214" t="s">
        <v>7181</v>
      </c>
      <c r="B253" s="558">
        <v>1</v>
      </c>
      <c r="C253" s="381" t="s">
        <v>7182</v>
      </c>
      <c r="D253" s="214" t="s">
        <v>7183</v>
      </c>
    </row>
    <row r="254" spans="1:4" s="213" customFormat="1" ht="21.45" customHeight="1">
      <c r="A254" s="214" t="s">
        <v>7184</v>
      </c>
      <c r="B254" s="558">
        <v>1</v>
      </c>
      <c r="C254" s="381" t="s">
        <v>7185</v>
      </c>
      <c r="D254" s="214" t="s">
        <v>7186</v>
      </c>
    </row>
    <row r="255" spans="1:4" s="213" customFormat="1" ht="21.45" customHeight="1">
      <c r="A255" s="214" t="s">
        <v>7187</v>
      </c>
      <c r="B255" s="558">
        <v>1</v>
      </c>
      <c r="C255" s="381" t="s">
        <v>7188</v>
      </c>
      <c r="D255" s="214" t="s">
        <v>7189</v>
      </c>
    </row>
    <row r="256" spans="1:4" s="213" customFormat="1" ht="21.45" customHeight="1">
      <c r="A256" s="214" t="s">
        <v>7190</v>
      </c>
      <c r="B256" s="558">
        <v>1</v>
      </c>
      <c r="C256" s="381" t="s">
        <v>7191</v>
      </c>
      <c r="D256" s="214" t="s">
        <v>7192</v>
      </c>
    </row>
    <row r="257" spans="1:4" s="213" customFormat="1" ht="21.45" customHeight="1">
      <c r="A257" s="214" t="s">
        <v>7193</v>
      </c>
      <c r="B257" s="558">
        <v>1</v>
      </c>
      <c r="C257" s="381" t="s">
        <v>7194</v>
      </c>
      <c r="D257" s="214" t="s">
        <v>7195</v>
      </c>
    </row>
    <row r="258" spans="1:4" s="213" customFormat="1" ht="21.45" customHeight="1">
      <c r="A258" s="214" t="s">
        <v>7196</v>
      </c>
      <c r="B258" s="558">
        <v>1</v>
      </c>
      <c r="C258" s="381" t="s">
        <v>7197</v>
      </c>
      <c r="D258" s="214" t="s">
        <v>7198</v>
      </c>
    </row>
    <row r="259" spans="1:4" s="213" customFormat="1" ht="21.45" customHeight="1">
      <c r="A259" s="214" t="s">
        <v>7199</v>
      </c>
      <c r="B259" s="558">
        <v>1</v>
      </c>
      <c r="C259" s="381" t="s">
        <v>7200</v>
      </c>
      <c r="D259" s="214" t="s">
        <v>7201</v>
      </c>
    </row>
    <row r="260" spans="1:4" s="213" customFormat="1" ht="21.45" customHeight="1">
      <c r="A260" s="214" t="s">
        <v>7202</v>
      </c>
      <c r="B260" s="558">
        <v>1</v>
      </c>
      <c r="C260" s="381" t="s">
        <v>7203</v>
      </c>
      <c r="D260" s="214" t="s">
        <v>7204</v>
      </c>
    </row>
    <row r="261" spans="1:4" s="213" customFormat="1" ht="21.45" customHeight="1">
      <c r="A261" s="214" t="s">
        <v>7205</v>
      </c>
      <c r="B261" s="558">
        <v>1</v>
      </c>
      <c r="C261" s="381" t="s">
        <v>7206</v>
      </c>
      <c r="D261" s="214" t="s">
        <v>7207</v>
      </c>
    </row>
    <row r="262" spans="1:4" s="213" customFormat="1" ht="21.45" customHeight="1">
      <c r="A262" s="214" t="s">
        <v>7208</v>
      </c>
      <c r="B262" s="558">
        <v>1</v>
      </c>
      <c r="C262" s="381" t="s">
        <v>7209</v>
      </c>
      <c r="D262" s="214" t="s">
        <v>7210</v>
      </c>
    </row>
    <row r="263" spans="1:4" s="213" customFormat="1" ht="21.45" customHeight="1">
      <c r="A263" s="214" t="s">
        <v>7211</v>
      </c>
      <c r="B263" s="558">
        <v>1</v>
      </c>
      <c r="C263" s="381" t="s">
        <v>7212</v>
      </c>
      <c r="D263" s="214" t="s">
        <v>7213</v>
      </c>
    </row>
    <row r="264" spans="1:4" s="213" customFormat="1" ht="21.45" customHeight="1">
      <c r="A264" s="214" t="s">
        <v>7214</v>
      </c>
      <c r="B264" s="558">
        <v>1</v>
      </c>
      <c r="C264" s="381" t="s">
        <v>7215</v>
      </c>
      <c r="D264" s="214" t="s">
        <v>7216</v>
      </c>
    </row>
    <row r="265" spans="1:4" s="213" customFormat="1" ht="21.45" customHeight="1">
      <c r="A265" s="214" t="s">
        <v>7217</v>
      </c>
      <c r="B265" s="558">
        <v>1</v>
      </c>
      <c r="C265" s="381" t="s">
        <v>7218</v>
      </c>
      <c r="D265" s="214" t="s">
        <v>7219</v>
      </c>
    </row>
    <row r="266" spans="1:4" s="213" customFormat="1" ht="21.45" customHeight="1">
      <c r="A266" s="214" t="s">
        <v>7220</v>
      </c>
      <c r="B266" s="558">
        <v>1</v>
      </c>
      <c r="C266" s="381" t="s">
        <v>7221</v>
      </c>
      <c r="D266" s="214" t="s">
        <v>7222</v>
      </c>
    </row>
    <row r="267" spans="1:4" s="213" customFormat="1" ht="21.45" customHeight="1">
      <c r="A267" s="214" t="s">
        <v>7223</v>
      </c>
      <c r="B267" s="558">
        <v>1</v>
      </c>
      <c r="C267" s="381" t="s">
        <v>7224</v>
      </c>
      <c r="D267" s="214" t="s">
        <v>7225</v>
      </c>
    </row>
    <row r="268" spans="1:4" s="213" customFormat="1" ht="21.45" customHeight="1">
      <c r="A268" s="214" t="s">
        <v>7226</v>
      </c>
      <c r="B268" s="558">
        <v>1</v>
      </c>
      <c r="C268" s="381" t="s">
        <v>7227</v>
      </c>
      <c r="D268" s="214" t="s">
        <v>7228</v>
      </c>
    </row>
    <row r="269" spans="1:4" s="213" customFormat="1" ht="21.45" customHeight="1">
      <c r="A269" s="214" t="s">
        <v>7229</v>
      </c>
      <c r="B269" s="558">
        <v>1</v>
      </c>
      <c r="C269" s="381" t="s">
        <v>7230</v>
      </c>
      <c r="D269" s="214" t="s">
        <v>7231</v>
      </c>
    </row>
    <row r="270" spans="1:4" s="213" customFormat="1" ht="21.45" customHeight="1">
      <c r="A270" s="214" t="s">
        <v>7232</v>
      </c>
      <c r="B270" s="558">
        <v>1</v>
      </c>
      <c r="C270" s="381" t="s">
        <v>7233</v>
      </c>
      <c r="D270" s="214" t="s">
        <v>7234</v>
      </c>
    </row>
    <row r="271" spans="1:4" s="213" customFormat="1" ht="21.45" customHeight="1">
      <c r="A271" s="214" t="s">
        <v>7235</v>
      </c>
      <c r="B271" s="558">
        <v>1</v>
      </c>
      <c r="C271" s="381" t="s">
        <v>7236</v>
      </c>
      <c r="D271" s="214" t="s">
        <v>7237</v>
      </c>
    </row>
    <row r="272" spans="1:4" s="213" customFormat="1" ht="21.45" customHeight="1">
      <c r="A272" s="214" t="s">
        <v>7238</v>
      </c>
      <c r="B272" s="558">
        <v>1</v>
      </c>
      <c r="C272" s="381" t="s">
        <v>7239</v>
      </c>
      <c r="D272" s="214" t="s">
        <v>7240</v>
      </c>
    </row>
    <row r="273" spans="1:4" s="213" customFormat="1" ht="21.45" customHeight="1">
      <c r="A273" s="214" t="s">
        <v>7241</v>
      </c>
      <c r="B273" s="558">
        <v>1</v>
      </c>
      <c r="C273" s="381" t="s">
        <v>7242</v>
      </c>
      <c r="D273" s="214" t="s">
        <v>7243</v>
      </c>
    </row>
    <row r="274" spans="1:4" s="213" customFormat="1" ht="21.45" customHeight="1">
      <c r="A274" s="214" t="s">
        <v>7244</v>
      </c>
      <c r="B274" s="558">
        <v>1</v>
      </c>
      <c r="C274" s="381" t="s">
        <v>7245</v>
      </c>
      <c r="D274" s="214" t="s">
        <v>7246</v>
      </c>
    </row>
    <row r="275" spans="1:4" s="213" customFormat="1" ht="21.45" customHeight="1">
      <c r="A275" s="214" t="s">
        <v>7247</v>
      </c>
      <c r="B275" s="558">
        <v>1</v>
      </c>
      <c r="C275" s="381" t="s">
        <v>7248</v>
      </c>
      <c r="D275" s="214" t="s">
        <v>7249</v>
      </c>
    </row>
    <row r="276" spans="1:4" s="213" customFormat="1" ht="21.45" customHeight="1">
      <c r="A276" s="214" t="s">
        <v>7250</v>
      </c>
      <c r="B276" s="558">
        <v>1</v>
      </c>
      <c r="C276" s="381" t="s">
        <v>7251</v>
      </c>
      <c r="D276" s="214" t="s">
        <v>7252</v>
      </c>
    </row>
    <row r="277" spans="1:4" s="213" customFormat="1" ht="21.45" customHeight="1">
      <c r="A277" s="214" t="s">
        <v>7253</v>
      </c>
      <c r="B277" s="558">
        <v>1</v>
      </c>
      <c r="C277" s="381" t="s">
        <v>7254</v>
      </c>
      <c r="D277" s="214" t="s">
        <v>7255</v>
      </c>
    </row>
    <row r="278" spans="1:4" s="213" customFormat="1" ht="21.45" customHeight="1">
      <c r="A278" s="214" t="s">
        <v>7256</v>
      </c>
      <c r="B278" s="558">
        <v>1</v>
      </c>
      <c r="C278" s="381" t="s">
        <v>7257</v>
      </c>
      <c r="D278" s="214" t="s">
        <v>7258</v>
      </c>
    </row>
    <row r="279" spans="1:4" s="213" customFormat="1" ht="21.45" customHeight="1">
      <c r="A279" s="214" t="s">
        <v>7259</v>
      </c>
      <c r="B279" s="558">
        <v>1</v>
      </c>
      <c r="C279" s="381" t="s">
        <v>7260</v>
      </c>
      <c r="D279" s="214" t="s">
        <v>7261</v>
      </c>
    </row>
    <row r="280" spans="1:4" s="213" customFormat="1" ht="21.45" customHeight="1">
      <c r="A280" s="214" t="s">
        <v>7262</v>
      </c>
      <c r="B280" s="558">
        <v>1</v>
      </c>
      <c r="C280" s="381" t="s">
        <v>7263</v>
      </c>
      <c r="D280" s="214" t="s">
        <v>7264</v>
      </c>
    </row>
    <row r="281" spans="1:4" s="213" customFormat="1" ht="21.45" customHeight="1">
      <c r="A281" s="214" t="s">
        <v>7265</v>
      </c>
      <c r="B281" s="558">
        <v>1</v>
      </c>
      <c r="C281" s="381" t="s">
        <v>7266</v>
      </c>
      <c r="D281" s="214" t="s">
        <v>7267</v>
      </c>
    </row>
    <row r="282" spans="1:4" s="213" customFormat="1" ht="21.45" customHeight="1">
      <c r="A282" s="214" t="s">
        <v>7268</v>
      </c>
      <c r="B282" s="558">
        <v>1</v>
      </c>
      <c r="C282" s="381" t="s">
        <v>7269</v>
      </c>
      <c r="D282" s="214" t="s">
        <v>7270</v>
      </c>
    </row>
    <row r="283" spans="1:4" s="213" customFormat="1" ht="21.45" customHeight="1">
      <c r="A283" s="214" t="s">
        <v>7271</v>
      </c>
      <c r="B283" s="558">
        <v>1</v>
      </c>
      <c r="C283" s="381" t="s">
        <v>7272</v>
      </c>
      <c r="D283" s="214" t="s">
        <v>7273</v>
      </c>
    </row>
    <row r="284" spans="1:4" s="213" customFormat="1" ht="21.45" customHeight="1">
      <c r="A284" s="214" t="s">
        <v>7274</v>
      </c>
      <c r="B284" s="558">
        <v>1</v>
      </c>
      <c r="C284" s="381" t="s">
        <v>7275</v>
      </c>
      <c r="D284" s="214" t="s">
        <v>7276</v>
      </c>
    </row>
    <row r="285" spans="1:4" s="213" customFormat="1" ht="21.45" customHeight="1">
      <c r="A285" s="214" t="s">
        <v>7277</v>
      </c>
      <c r="B285" s="558">
        <v>1</v>
      </c>
      <c r="C285" s="381" t="s">
        <v>7278</v>
      </c>
      <c r="D285" s="214" t="s">
        <v>7279</v>
      </c>
    </row>
    <row r="286" spans="1:4" s="213" customFormat="1" ht="21.45" customHeight="1">
      <c r="A286" s="214" t="s">
        <v>7280</v>
      </c>
      <c r="B286" s="558">
        <v>1</v>
      </c>
      <c r="C286" s="381" t="s">
        <v>7281</v>
      </c>
      <c r="D286" s="214" t="s">
        <v>7282</v>
      </c>
    </row>
    <row r="287" spans="1:4" s="213" customFormat="1" ht="21.45" customHeight="1">
      <c r="A287" s="214" t="s">
        <v>7283</v>
      </c>
      <c r="B287" s="558">
        <v>1</v>
      </c>
      <c r="C287" s="381" t="s">
        <v>7284</v>
      </c>
      <c r="D287" s="214" t="s">
        <v>7285</v>
      </c>
    </row>
    <row r="288" spans="1:4" s="213" customFormat="1" ht="21.45" customHeight="1">
      <c r="A288" s="214" t="s">
        <v>7286</v>
      </c>
      <c r="B288" s="558">
        <v>1</v>
      </c>
      <c r="C288" s="381" t="s">
        <v>7287</v>
      </c>
      <c r="D288" s="214" t="s">
        <v>7288</v>
      </c>
    </row>
    <row r="289" spans="1:4" s="213" customFormat="1" ht="21.45" customHeight="1">
      <c r="A289" s="214" t="s">
        <v>7289</v>
      </c>
      <c r="B289" s="558">
        <v>1</v>
      </c>
      <c r="C289" s="381" t="s">
        <v>7290</v>
      </c>
      <c r="D289" s="214" t="s">
        <v>7291</v>
      </c>
    </row>
    <row r="290" spans="1:4" s="213" customFormat="1" ht="21.45" customHeight="1">
      <c r="A290" s="214" t="s">
        <v>7292</v>
      </c>
      <c r="B290" s="558">
        <v>1</v>
      </c>
      <c r="C290" s="381" t="s">
        <v>7293</v>
      </c>
      <c r="D290" s="214" t="s">
        <v>7294</v>
      </c>
    </row>
    <row r="291" spans="1:4" s="213" customFormat="1" ht="21.45" customHeight="1">
      <c r="A291" s="214" t="s">
        <v>7295</v>
      </c>
      <c r="B291" s="558">
        <v>1</v>
      </c>
      <c r="C291" s="381" t="s">
        <v>7296</v>
      </c>
      <c r="D291" s="214" t="s">
        <v>7297</v>
      </c>
    </row>
    <row r="292" spans="1:4" s="213" customFormat="1" ht="21.45" customHeight="1">
      <c r="A292" s="214" t="s">
        <v>7298</v>
      </c>
      <c r="B292" s="558">
        <v>1</v>
      </c>
      <c r="C292" s="381" t="s">
        <v>7299</v>
      </c>
      <c r="D292" s="214" t="s">
        <v>7300</v>
      </c>
    </row>
    <row r="293" spans="1:4" s="213" customFormat="1" ht="21.45" customHeight="1">
      <c r="A293" s="214" t="s">
        <v>7301</v>
      </c>
      <c r="B293" s="558">
        <v>1</v>
      </c>
      <c r="C293" s="381" t="s">
        <v>7302</v>
      </c>
      <c r="D293" s="214" t="s">
        <v>7303</v>
      </c>
    </row>
    <row r="294" spans="1:4" s="213" customFormat="1" ht="21.45" customHeight="1">
      <c r="A294" s="214" t="s">
        <v>7304</v>
      </c>
      <c r="B294" s="558">
        <v>1</v>
      </c>
      <c r="C294" s="381" t="s">
        <v>7305</v>
      </c>
      <c r="D294" s="214" t="s">
        <v>7306</v>
      </c>
    </row>
    <row r="295" spans="1:4" s="213" customFormat="1" ht="21.45" customHeight="1">
      <c r="A295" s="214" t="s">
        <v>7307</v>
      </c>
      <c r="B295" s="558">
        <v>1</v>
      </c>
      <c r="C295" s="381" t="s">
        <v>7308</v>
      </c>
      <c r="D295" s="214" t="s">
        <v>7309</v>
      </c>
    </row>
    <row r="296" spans="1:4" s="213" customFormat="1" ht="21.45" customHeight="1">
      <c r="A296" s="214" t="s">
        <v>7310</v>
      </c>
      <c r="B296" s="558">
        <v>1</v>
      </c>
      <c r="C296" s="381" t="s">
        <v>7311</v>
      </c>
      <c r="D296" s="214" t="s">
        <v>7312</v>
      </c>
    </row>
    <row r="297" spans="1:4" s="213" customFormat="1" ht="21.45" customHeight="1">
      <c r="A297" s="214" t="s">
        <v>7313</v>
      </c>
      <c r="B297" s="558">
        <v>1</v>
      </c>
      <c r="C297" s="381" t="s">
        <v>7314</v>
      </c>
      <c r="D297" s="214" t="s">
        <v>7315</v>
      </c>
    </row>
    <row r="298" spans="1:4" s="213" customFormat="1" ht="21.45" customHeight="1">
      <c r="A298" s="214" t="s">
        <v>7316</v>
      </c>
      <c r="B298" s="558">
        <v>1</v>
      </c>
      <c r="C298" s="381" t="s">
        <v>7317</v>
      </c>
      <c r="D298" s="214" t="s">
        <v>7318</v>
      </c>
    </row>
    <row r="299" spans="1:4" s="213" customFormat="1" ht="21.45" customHeight="1">
      <c r="A299" s="214" t="s">
        <v>7319</v>
      </c>
      <c r="B299" s="558">
        <v>1</v>
      </c>
      <c r="C299" s="381" t="s">
        <v>7320</v>
      </c>
      <c r="D299" s="214" t="s">
        <v>7321</v>
      </c>
    </row>
    <row r="300" spans="1:4" s="213" customFormat="1" ht="21.45" customHeight="1">
      <c r="A300" s="214" t="s">
        <v>7322</v>
      </c>
      <c r="B300" s="558">
        <v>1</v>
      </c>
      <c r="C300" s="381" t="s">
        <v>7323</v>
      </c>
      <c r="D300" s="214" t="s">
        <v>7324</v>
      </c>
    </row>
    <row r="301" spans="1:4" s="213" customFormat="1" ht="21.45" customHeight="1">
      <c r="A301" s="214" t="s">
        <v>7325</v>
      </c>
      <c r="B301" s="558">
        <v>1</v>
      </c>
      <c r="C301" s="381" t="s">
        <v>7326</v>
      </c>
      <c r="D301" s="214" t="s">
        <v>7327</v>
      </c>
    </row>
    <row r="302" spans="1:4" s="213" customFormat="1" ht="21.45" customHeight="1">
      <c r="A302" s="214" t="s">
        <v>7328</v>
      </c>
      <c r="B302" s="558">
        <v>1</v>
      </c>
      <c r="C302" s="381" t="s">
        <v>7329</v>
      </c>
      <c r="D302" s="214" t="s">
        <v>7330</v>
      </c>
    </row>
    <row r="303" spans="1:4" s="213" customFormat="1" ht="21.45" customHeight="1">
      <c r="A303" s="214" t="s">
        <v>7331</v>
      </c>
      <c r="B303" s="558">
        <v>1</v>
      </c>
      <c r="C303" s="381" t="s">
        <v>7332</v>
      </c>
      <c r="D303" s="214" t="s">
        <v>7333</v>
      </c>
    </row>
    <row r="304" spans="1:4" s="213" customFormat="1" ht="21.45" customHeight="1">
      <c r="A304" s="214" t="s">
        <v>7334</v>
      </c>
      <c r="B304" s="558">
        <v>1</v>
      </c>
      <c r="C304" s="381" t="s">
        <v>7335</v>
      </c>
      <c r="D304" s="214" t="s">
        <v>7336</v>
      </c>
    </row>
    <row r="305" spans="1:4" s="213" customFormat="1" ht="21.45" customHeight="1">
      <c r="A305" s="214" t="s">
        <v>7337</v>
      </c>
      <c r="B305" s="558">
        <v>1</v>
      </c>
      <c r="C305" s="381" t="s">
        <v>7338</v>
      </c>
      <c r="D305" s="214" t="s">
        <v>7339</v>
      </c>
    </row>
    <row r="306" spans="1:4" s="213" customFormat="1" ht="21.45" customHeight="1">
      <c r="A306" s="214" t="s">
        <v>7340</v>
      </c>
      <c r="B306" s="558">
        <v>1</v>
      </c>
      <c r="C306" s="381" t="s">
        <v>7341</v>
      </c>
      <c r="D306" s="214" t="s">
        <v>7342</v>
      </c>
    </row>
    <row r="307" spans="1:4" s="213" customFormat="1" ht="21.45" customHeight="1">
      <c r="A307" s="214" t="s">
        <v>7343</v>
      </c>
      <c r="B307" s="558">
        <v>1</v>
      </c>
      <c r="C307" s="381" t="s">
        <v>7344</v>
      </c>
      <c r="D307" s="214" t="s">
        <v>7345</v>
      </c>
    </row>
    <row r="308" spans="1:4" s="213" customFormat="1" ht="21.45" customHeight="1">
      <c r="A308" s="214" t="s">
        <v>7346</v>
      </c>
      <c r="B308" s="558">
        <v>1</v>
      </c>
      <c r="C308" s="381" t="s">
        <v>7347</v>
      </c>
      <c r="D308" s="214" t="s">
        <v>7348</v>
      </c>
    </row>
    <row r="309" spans="1:4" s="213" customFormat="1" ht="21.45" customHeight="1">
      <c r="A309" s="214" t="s">
        <v>7349</v>
      </c>
      <c r="B309" s="558">
        <v>1</v>
      </c>
      <c r="C309" s="381" t="s">
        <v>7350</v>
      </c>
      <c r="D309" s="214" t="s">
        <v>7351</v>
      </c>
    </row>
    <row r="310" spans="1:4" s="213" customFormat="1" ht="21.45" customHeight="1">
      <c r="A310" s="214" t="s">
        <v>7352</v>
      </c>
      <c r="B310" s="558">
        <v>1</v>
      </c>
      <c r="C310" s="381" t="s">
        <v>7353</v>
      </c>
      <c r="D310" s="214" t="s">
        <v>7354</v>
      </c>
    </row>
    <row r="311" spans="1:4" s="213" customFormat="1" ht="21.45" customHeight="1">
      <c r="A311" s="214" t="s">
        <v>7355</v>
      </c>
      <c r="B311" s="558">
        <v>1</v>
      </c>
      <c r="C311" s="381" t="s">
        <v>7356</v>
      </c>
      <c r="D311" s="214" t="s">
        <v>7357</v>
      </c>
    </row>
    <row r="312" spans="1:4" s="213" customFormat="1" ht="21.45" customHeight="1">
      <c r="A312" s="214" t="s">
        <v>7358</v>
      </c>
      <c r="B312" s="558">
        <v>1</v>
      </c>
      <c r="C312" s="381" t="s">
        <v>7359</v>
      </c>
      <c r="D312" s="214" t="s">
        <v>7360</v>
      </c>
    </row>
    <row r="313" spans="1:4" s="213" customFormat="1" ht="21.45" customHeight="1">
      <c r="A313" s="214" t="s">
        <v>7361</v>
      </c>
      <c r="B313" s="558">
        <v>1</v>
      </c>
      <c r="C313" s="381" t="s">
        <v>7362</v>
      </c>
      <c r="D313" s="214" t="s">
        <v>7363</v>
      </c>
    </row>
    <row r="314" spans="1:4" s="213" customFormat="1" ht="21.45" customHeight="1">
      <c r="A314" s="214" t="s">
        <v>7364</v>
      </c>
      <c r="B314" s="558">
        <v>1</v>
      </c>
      <c r="C314" s="381" t="s">
        <v>7365</v>
      </c>
      <c r="D314" s="214" t="s">
        <v>7366</v>
      </c>
    </row>
    <row r="315" spans="1:4" s="213" customFormat="1" ht="21.45" customHeight="1">
      <c r="A315" s="214" t="s">
        <v>7367</v>
      </c>
      <c r="B315" s="558">
        <v>1</v>
      </c>
      <c r="C315" s="381" t="s">
        <v>7368</v>
      </c>
      <c r="D315" s="214" t="s">
        <v>7369</v>
      </c>
    </row>
    <row r="316" spans="1:4" s="213" customFormat="1" ht="21.45" customHeight="1">
      <c r="A316" s="214" t="s">
        <v>7370</v>
      </c>
      <c r="B316" s="558">
        <v>1</v>
      </c>
      <c r="C316" s="381" t="s">
        <v>7371</v>
      </c>
      <c r="D316" s="214" t="s">
        <v>7372</v>
      </c>
    </row>
    <row r="317" spans="1:4" s="213" customFormat="1" ht="21.45" customHeight="1">
      <c r="A317" s="214" t="s">
        <v>7373</v>
      </c>
      <c r="B317" s="558">
        <v>1</v>
      </c>
      <c r="C317" s="381" t="s">
        <v>7374</v>
      </c>
      <c r="D317" s="214" t="s">
        <v>7375</v>
      </c>
    </row>
    <row r="318" spans="1:4" s="213" customFormat="1" ht="21.45" customHeight="1">
      <c r="A318" s="214" t="s">
        <v>7376</v>
      </c>
      <c r="B318" s="558">
        <v>1</v>
      </c>
      <c r="C318" s="381" t="s">
        <v>7377</v>
      </c>
      <c r="D318" s="214" t="s">
        <v>7378</v>
      </c>
    </row>
    <row r="319" spans="1:4" s="213" customFormat="1" ht="21.45" customHeight="1">
      <c r="A319" s="214" t="s">
        <v>7379</v>
      </c>
      <c r="B319" s="558">
        <v>1</v>
      </c>
      <c r="C319" s="381" t="s">
        <v>7380</v>
      </c>
      <c r="D319" s="214" t="s">
        <v>7381</v>
      </c>
    </row>
    <row r="320" spans="1:4" s="213" customFormat="1" ht="21.45" customHeight="1">
      <c r="A320" s="214" t="s">
        <v>7382</v>
      </c>
      <c r="B320" s="558">
        <v>1</v>
      </c>
      <c r="C320" s="381" t="s">
        <v>7383</v>
      </c>
      <c r="D320" s="214" t="s">
        <v>7384</v>
      </c>
    </row>
    <row r="321" spans="1:4" s="213" customFormat="1" ht="21.45" customHeight="1">
      <c r="A321" s="214" t="s">
        <v>7385</v>
      </c>
      <c r="B321" s="558">
        <v>1</v>
      </c>
      <c r="C321" s="381" t="s">
        <v>7386</v>
      </c>
      <c r="D321" s="214" t="s">
        <v>7387</v>
      </c>
    </row>
    <row r="322" spans="1:4" s="213" customFormat="1" ht="21.45" customHeight="1">
      <c r="A322" s="214" t="s">
        <v>7388</v>
      </c>
      <c r="B322" s="558">
        <v>1</v>
      </c>
      <c r="C322" s="381" t="s">
        <v>7389</v>
      </c>
      <c r="D322" s="214" t="s">
        <v>7390</v>
      </c>
    </row>
    <row r="323" spans="1:4" s="213" customFormat="1" ht="21.45" customHeight="1">
      <c r="A323" s="214" t="s">
        <v>7391</v>
      </c>
      <c r="B323" s="558">
        <v>1</v>
      </c>
      <c r="C323" s="381" t="s">
        <v>7392</v>
      </c>
      <c r="D323" s="214" t="s">
        <v>7393</v>
      </c>
    </row>
    <row r="324" spans="1:4" s="213" customFormat="1" ht="21.45" customHeight="1">
      <c r="A324" s="214" t="s">
        <v>7394</v>
      </c>
      <c r="B324" s="558">
        <v>1</v>
      </c>
      <c r="C324" s="381" t="s">
        <v>7395</v>
      </c>
      <c r="D324" s="214" t="s">
        <v>7396</v>
      </c>
    </row>
    <row r="325" spans="1:4" s="213" customFormat="1" ht="21.45" customHeight="1">
      <c r="A325" s="214" t="s">
        <v>7397</v>
      </c>
      <c r="B325" s="558">
        <v>1</v>
      </c>
      <c r="C325" s="381" t="s">
        <v>7398</v>
      </c>
      <c r="D325" s="214" t="s">
        <v>7399</v>
      </c>
    </row>
    <row r="326" spans="1:4" s="213" customFormat="1" ht="21.45" customHeight="1">
      <c r="A326" s="214" t="s">
        <v>7400</v>
      </c>
      <c r="B326" s="558">
        <v>1</v>
      </c>
      <c r="C326" s="381" t="s">
        <v>7401</v>
      </c>
      <c r="D326" s="214" t="s">
        <v>7402</v>
      </c>
    </row>
    <row r="327" spans="1:4" s="213" customFormat="1" ht="21.45" customHeight="1">
      <c r="A327" s="214" t="s">
        <v>7403</v>
      </c>
      <c r="B327" s="558">
        <v>1</v>
      </c>
      <c r="C327" s="381" t="s">
        <v>7404</v>
      </c>
      <c r="D327" s="214" t="s">
        <v>7405</v>
      </c>
    </row>
    <row r="328" spans="1:4" s="213" customFormat="1" ht="21.45" customHeight="1">
      <c r="A328" s="214" t="s">
        <v>7406</v>
      </c>
      <c r="B328" s="558">
        <v>1</v>
      </c>
      <c r="C328" s="381" t="s">
        <v>7407</v>
      </c>
      <c r="D328" s="214" t="s">
        <v>7408</v>
      </c>
    </row>
    <row r="329" spans="1:4" s="213" customFormat="1" ht="21.45" customHeight="1">
      <c r="A329" s="214" t="s">
        <v>7409</v>
      </c>
      <c r="B329" s="558">
        <v>1</v>
      </c>
      <c r="C329" s="381" t="s">
        <v>7410</v>
      </c>
      <c r="D329" s="214" t="s">
        <v>7411</v>
      </c>
    </row>
    <row r="330" spans="1:4" s="213" customFormat="1" ht="21.45" customHeight="1">
      <c r="A330" s="214" t="s">
        <v>7412</v>
      </c>
      <c r="B330" s="558">
        <v>1</v>
      </c>
      <c r="C330" s="381" t="s">
        <v>7413</v>
      </c>
      <c r="D330" s="214" t="s">
        <v>7414</v>
      </c>
    </row>
    <row r="331" spans="1:4" s="213" customFormat="1" ht="21.45" customHeight="1">
      <c r="A331" s="214" t="s">
        <v>7415</v>
      </c>
      <c r="B331" s="558">
        <v>1</v>
      </c>
      <c r="C331" s="381" t="s">
        <v>7416</v>
      </c>
      <c r="D331" s="214" t="s">
        <v>7417</v>
      </c>
    </row>
    <row r="332" spans="1:4" s="213" customFormat="1" ht="21.45" customHeight="1">
      <c r="A332" s="214" t="s">
        <v>7418</v>
      </c>
      <c r="B332" s="558">
        <v>1</v>
      </c>
      <c r="C332" s="381" t="s">
        <v>7419</v>
      </c>
      <c r="D332" s="214" t="s">
        <v>7420</v>
      </c>
    </row>
    <row r="333" spans="1:4" s="213" customFormat="1" ht="21.45" customHeight="1">
      <c r="A333" s="214" t="s">
        <v>7421</v>
      </c>
      <c r="B333" s="558">
        <v>1</v>
      </c>
      <c r="C333" s="381" t="s">
        <v>7422</v>
      </c>
      <c r="D333" s="214" t="s">
        <v>7423</v>
      </c>
    </row>
    <row r="334" spans="1:4" s="213" customFormat="1" ht="21.45" customHeight="1">
      <c r="A334" s="214" t="s">
        <v>7424</v>
      </c>
      <c r="B334" s="558">
        <v>1</v>
      </c>
      <c r="C334" s="381" t="s">
        <v>7425</v>
      </c>
      <c r="D334" s="214" t="s">
        <v>7426</v>
      </c>
    </row>
    <row r="335" spans="1:4" s="213" customFormat="1" ht="21.45" customHeight="1">
      <c r="A335" s="214" t="s">
        <v>7427</v>
      </c>
      <c r="B335" s="558">
        <v>1</v>
      </c>
      <c r="C335" s="381" t="s">
        <v>7428</v>
      </c>
      <c r="D335" s="214" t="s">
        <v>7429</v>
      </c>
    </row>
    <row r="336" spans="1:4" s="213" customFormat="1" ht="21.45" customHeight="1">
      <c r="A336" s="214" t="s">
        <v>7430</v>
      </c>
      <c r="B336" s="558">
        <v>1</v>
      </c>
      <c r="C336" s="381" t="s">
        <v>7431</v>
      </c>
      <c r="D336" s="214" t="s">
        <v>7432</v>
      </c>
    </row>
    <row r="337" spans="1:4" s="213" customFormat="1" ht="21.45" customHeight="1">
      <c r="A337" s="214" t="s">
        <v>7433</v>
      </c>
      <c r="B337" s="558">
        <v>1</v>
      </c>
      <c r="C337" s="381" t="s">
        <v>7434</v>
      </c>
      <c r="D337" s="214" t="s">
        <v>7435</v>
      </c>
    </row>
    <row r="338" spans="1:4" s="213" customFormat="1" ht="21.45" customHeight="1">
      <c r="A338" s="214" t="s">
        <v>7436</v>
      </c>
      <c r="B338" s="558">
        <v>1</v>
      </c>
      <c r="C338" s="381" t="s">
        <v>7437</v>
      </c>
      <c r="D338" s="214" t="s">
        <v>7438</v>
      </c>
    </row>
    <row r="339" spans="1:4" s="213" customFormat="1" ht="21.45" customHeight="1">
      <c r="A339" s="214" t="s">
        <v>7439</v>
      </c>
      <c r="B339" s="558">
        <v>1</v>
      </c>
      <c r="C339" s="381" t="s">
        <v>7440</v>
      </c>
      <c r="D339" s="214" t="s">
        <v>7441</v>
      </c>
    </row>
    <row r="340" spans="1:4" s="213" customFormat="1" ht="21.45" customHeight="1">
      <c r="A340" s="214" t="s">
        <v>7442</v>
      </c>
      <c r="B340" s="558">
        <v>1</v>
      </c>
      <c r="C340" s="381" t="s">
        <v>7443</v>
      </c>
      <c r="D340" s="214" t="s">
        <v>7444</v>
      </c>
    </row>
    <row r="341" spans="1:4" s="213" customFormat="1" ht="21.45" customHeight="1">
      <c r="A341" s="214" t="s">
        <v>7445</v>
      </c>
      <c r="B341" s="558">
        <v>1</v>
      </c>
      <c r="C341" s="381" t="s">
        <v>7446</v>
      </c>
      <c r="D341" s="214" t="s">
        <v>7447</v>
      </c>
    </row>
    <row r="342" spans="1:4" s="213" customFormat="1" ht="21.45" customHeight="1">
      <c r="A342" s="214" t="s">
        <v>7448</v>
      </c>
      <c r="B342" s="558">
        <v>1</v>
      </c>
      <c r="C342" s="381" t="s">
        <v>7449</v>
      </c>
      <c r="D342" s="214" t="s">
        <v>7450</v>
      </c>
    </row>
    <row r="343" spans="1:4" s="213" customFormat="1" ht="21.45" customHeight="1">
      <c r="A343" s="214" t="s">
        <v>7451</v>
      </c>
      <c r="B343" s="558">
        <v>1</v>
      </c>
      <c r="C343" s="381" t="s">
        <v>7452</v>
      </c>
      <c r="D343" s="214" t="s">
        <v>7453</v>
      </c>
    </row>
    <row r="344" spans="1:4" s="213" customFormat="1" ht="21.45" customHeight="1">
      <c r="A344" s="214" t="s">
        <v>7454</v>
      </c>
      <c r="B344" s="558">
        <v>1</v>
      </c>
      <c r="C344" s="381" t="s">
        <v>7455</v>
      </c>
      <c r="D344" s="214" t="s">
        <v>7456</v>
      </c>
    </row>
    <row r="345" spans="1:4" s="213" customFormat="1" ht="21.45" customHeight="1">
      <c r="A345" s="214" t="s">
        <v>7457</v>
      </c>
      <c r="B345" s="558">
        <v>1</v>
      </c>
      <c r="C345" s="381" t="s">
        <v>7458</v>
      </c>
      <c r="D345" s="214" t="s">
        <v>7459</v>
      </c>
    </row>
    <row r="346" spans="1:4" s="213" customFormat="1" ht="21.45" customHeight="1">
      <c r="A346" s="214" t="s">
        <v>7460</v>
      </c>
      <c r="B346" s="558">
        <v>1</v>
      </c>
      <c r="C346" s="381" t="s">
        <v>7461</v>
      </c>
      <c r="D346" s="214" t="s">
        <v>7462</v>
      </c>
    </row>
    <row r="347" spans="1:4" s="213" customFormat="1" ht="21.45" customHeight="1">
      <c r="A347" s="214" t="s">
        <v>7463</v>
      </c>
      <c r="B347" s="558">
        <v>1</v>
      </c>
      <c r="C347" s="381" t="s">
        <v>7464</v>
      </c>
      <c r="D347" s="214" t="s">
        <v>7465</v>
      </c>
    </row>
    <row r="348" spans="1:4" s="213" customFormat="1" ht="21.45" customHeight="1">
      <c r="A348" s="214" t="s">
        <v>7466</v>
      </c>
      <c r="B348" s="558">
        <v>1</v>
      </c>
      <c r="C348" s="381" t="s">
        <v>7467</v>
      </c>
      <c r="D348" s="214" t="s">
        <v>7468</v>
      </c>
    </row>
    <row r="349" spans="1:4" s="213" customFormat="1" ht="21.45" customHeight="1">
      <c r="A349" s="214" t="s">
        <v>7469</v>
      </c>
      <c r="B349" s="558">
        <v>1</v>
      </c>
      <c r="C349" s="381" t="s">
        <v>7470</v>
      </c>
      <c r="D349" s="214" t="s">
        <v>7471</v>
      </c>
    </row>
    <row r="350" spans="1:4" s="213" customFormat="1" ht="21.45" customHeight="1">
      <c r="A350" s="214" t="s">
        <v>7472</v>
      </c>
      <c r="B350" s="558">
        <v>1</v>
      </c>
      <c r="C350" s="381" t="s">
        <v>7473</v>
      </c>
      <c r="D350" s="214" t="s">
        <v>7474</v>
      </c>
    </row>
    <row r="351" spans="1:4" s="213" customFormat="1" ht="21.45" customHeight="1">
      <c r="A351" s="214" t="s">
        <v>7475</v>
      </c>
      <c r="B351" s="558">
        <v>1</v>
      </c>
      <c r="C351" s="381" t="s">
        <v>7476</v>
      </c>
      <c r="D351" s="214" t="s">
        <v>7477</v>
      </c>
    </row>
    <row r="352" spans="1:4" s="213" customFormat="1" ht="21.45" customHeight="1">
      <c r="A352" s="214" t="s">
        <v>7478</v>
      </c>
      <c r="B352" s="558">
        <v>1</v>
      </c>
      <c r="C352" s="381" t="s">
        <v>7479</v>
      </c>
      <c r="D352" s="214" t="s">
        <v>7480</v>
      </c>
    </row>
    <row r="353" spans="1:4" s="213" customFormat="1" ht="21.45" customHeight="1">
      <c r="A353" s="214" t="s">
        <v>7481</v>
      </c>
      <c r="B353" s="558">
        <v>1</v>
      </c>
      <c r="C353" s="381" t="s">
        <v>7482</v>
      </c>
      <c r="D353" s="214" t="s">
        <v>7483</v>
      </c>
    </row>
    <row r="354" spans="1:4" s="213" customFormat="1" ht="21.45" customHeight="1">
      <c r="A354" s="214" t="s">
        <v>7484</v>
      </c>
      <c r="B354" s="558">
        <v>1</v>
      </c>
      <c r="C354" s="381" t="s">
        <v>7485</v>
      </c>
      <c r="D354" s="214" t="s">
        <v>7486</v>
      </c>
    </row>
    <row r="355" spans="1:4" s="213" customFormat="1" ht="21.45" customHeight="1">
      <c r="A355" s="214" t="s">
        <v>7487</v>
      </c>
      <c r="B355" s="558">
        <v>1</v>
      </c>
      <c r="C355" s="381" t="s">
        <v>7488</v>
      </c>
      <c r="D355" s="214" t="s">
        <v>7489</v>
      </c>
    </row>
    <row r="356" spans="1:4" s="213" customFormat="1" ht="21.45" customHeight="1">
      <c r="A356" s="214" t="s">
        <v>7490</v>
      </c>
      <c r="B356" s="558">
        <v>1</v>
      </c>
      <c r="C356" s="381" t="s">
        <v>7491</v>
      </c>
      <c r="D356" s="214" t="s">
        <v>7492</v>
      </c>
    </row>
    <row r="357" spans="1:4" s="213" customFormat="1" ht="21.45" customHeight="1">
      <c r="A357" s="214" t="s">
        <v>7493</v>
      </c>
      <c r="B357" s="558">
        <v>1</v>
      </c>
      <c r="C357" s="381" t="s">
        <v>7494</v>
      </c>
      <c r="D357" s="214" t="s">
        <v>7495</v>
      </c>
    </row>
    <row r="358" spans="1:4" s="213" customFormat="1" ht="21.45" customHeight="1">
      <c r="A358" s="214" t="s">
        <v>7496</v>
      </c>
      <c r="B358" s="558">
        <v>1</v>
      </c>
      <c r="C358" s="381" t="s">
        <v>7497</v>
      </c>
      <c r="D358" s="214" t="s">
        <v>7498</v>
      </c>
    </row>
    <row r="359" spans="1:4" s="213" customFormat="1" ht="21.45" customHeight="1">
      <c r="A359" s="214" t="s">
        <v>7499</v>
      </c>
      <c r="B359" s="558">
        <v>1</v>
      </c>
      <c r="C359" s="381" t="s">
        <v>7500</v>
      </c>
      <c r="D359" s="214" t="s">
        <v>7501</v>
      </c>
    </row>
    <row r="360" spans="1:4" s="213" customFormat="1" ht="21.45" customHeight="1">
      <c r="A360" s="214" t="s">
        <v>7502</v>
      </c>
      <c r="B360" s="558">
        <v>1</v>
      </c>
      <c r="C360" s="381" t="s">
        <v>7503</v>
      </c>
      <c r="D360" s="214" t="s">
        <v>7504</v>
      </c>
    </row>
    <row r="361" spans="1:4" s="213" customFormat="1" ht="21.45" customHeight="1">
      <c r="A361" s="214" t="s">
        <v>7505</v>
      </c>
      <c r="B361" s="558">
        <v>1</v>
      </c>
      <c r="C361" s="381" t="s">
        <v>7506</v>
      </c>
      <c r="D361" s="214" t="s">
        <v>7507</v>
      </c>
    </row>
    <row r="362" spans="1:4" s="213" customFormat="1" ht="21.45" customHeight="1">
      <c r="A362" s="214" t="s">
        <v>7508</v>
      </c>
      <c r="B362" s="558">
        <v>1</v>
      </c>
      <c r="C362" s="381" t="s">
        <v>7509</v>
      </c>
      <c r="D362" s="214" t="s">
        <v>7510</v>
      </c>
    </row>
    <row r="363" spans="1:4" s="213" customFormat="1" ht="21.45" customHeight="1">
      <c r="A363" s="214" t="s">
        <v>7511</v>
      </c>
      <c r="B363" s="558">
        <v>1</v>
      </c>
      <c r="C363" s="381" t="s">
        <v>7512</v>
      </c>
      <c r="D363" s="214" t="s">
        <v>7513</v>
      </c>
    </row>
    <row r="364" spans="1:4" s="213" customFormat="1" ht="21.45" customHeight="1">
      <c r="A364" s="214" t="s">
        <v>7514</v>
      </c>
      <c r="B364" s="558">
        <v>1</v>
      </c>
      <c r="C364" s="381" t="s">
        <v>7515</v>
      </c>
      <c r="D364" s="214" t="s">
        <v>7516</v>
      </c>
    </row>
    <row r="365" spans="1:4" s="213" customFormat="1" ht="21.45" customHeight="1">
      <c r="A365" s="214" t="s">
        <v>7517</v>
      </c>
      <c r="B365" s="558">
        <v>1</v>
      </c>
      <c r="C365" s="381" t="s">
        <v>7518</v>
      </c>
      <c r="D365" s="214" t="s">
        <v>7519</v>
      </c>
    </row>
    <row r="366" spans="1:4" s="213" customFormat="1" ht="21.45" customHeight="1">
      <c r="A366" s="214" t="s">
        <v>7520</v>
      </c>
      <c r="B366" s="558">
        <v>1</v>
      </c>
      <c r="C366" s="381" t="s">
        <v>7521</v>
      </c>
      <c r="D366" s="214" t="s">
        <v>7522</v>
      </c>
    </row>
    <row r="367" spans="1:4" s="213" customFormat="1" ht="21.45" customHeight="1">
      <c r="A367" s="214" t="s">
        <v>7523</v>
      </c>
      <c r="B367" s="558">
        <v>1</v>
      </c>
      <c r="C367" s="381" t="s">
        <v>7524</v>
      </c>
      <c r="D367" s="214" t="s">
        <v>7525</v>
      </c>
    </row>
    <row r="368" spans="1:4" s="213" customFormat="1" ht="21.45" customHeight="1">
      <c r="A368" s="214" t="s">
        <v>7526</v>
      </c>
      <c r="B368" s="558">
        <v>1</v>
      </c>
      <c r="C368" s="381" t="s">
        <v>7527</v>
      </c>
      <c r="D368" s="214" t="s">
        <v>7528</v>
      </c>
    </row>
    <row r="369" spans="1:4" s="213" customFormat="1" ht="21.45" customHeight="1">
      <c r="A369" s="214" t="s">
        <v>7529</v>
      </c>
      <c r="B369" s="558">
        <v>1</v>
      </c>
      <c r="C369" s="381" t="s">
        <v>7530</v>
      </c>
      <c r="D369" s="214" t="s">
        <v>7531</v>
      </c>
    </row>
    <row r="370" spans="1:4" s="213" customFormat="1" ht="21.45" customHeight="1">
      <c r="A370" s="214" t="s">
        <v>7532</v>
      </c>
      <c r="B370" s="558">
        <v>1</v>
      </c>
      <c r="C370" s="381" t="s">
        <v>7533</v>
      </c>
      <c r="D370" s="214" t="s">
        <v>7534</v>
      </c>
    </row>
    <row r="371" spans="1:4" s="213" customFormat="1" ht="21.45" customHeight="1">
      <c r="A371" s="214" t="s">
        <v>7535</v>
      </c>
      <c r="B371" s="558">
        <v>1</v>
      </c>
      <c r="C371" s="381" t="s">
        <v>7536</v>
      </c>
      <c r="D371" s="214" t="s">
        <v>7537</v>
      </c>
    </row>
    <row r="372" spans="1:4" s="213" customFormat="1" ht="21.45" customHeight="1">
      <c r="A372" s="214" t="s">
        <v>7538</v>
      </c>
      <c r="B372" s="558">
        <v>1</v>
      </c>
      <c r="C372" s="381" t="s">
        <v>7539</v>
      </c>
      <c r="D372" s="214" t="s">
        <v>7540</v>
      </c>
    </row>
    <row r="373" spans="1:4" s="213" customFormat="1" ht="21.45" customHeight="1">
      <c r="A373" s="214" t="s">
        <v>7541</v>
      </c>
      <c r="B373" s="558">
        <v>1</v>
      </c>
      <c r="C373" s="381" t="s">
        <v>7542</v>
      </c>
      <c r="D373" s="214" t="s">
        <v>7543</v>
      </c>
    </row>
    <row r="374" spans="1:4" s="213" customFormat="1" ht="21.45" customHeight="1">
      <c r="A374" s="214" t="s">
        <v>7544</v>
      </c>
      <c r="B374" s="558">
        <v>1</v>
      </c>
      <c r="C374" s="381" t="s">
        <v>7545</v>
      </c>
      <c r="D374" s="214" t="s">
        <v>7546</v>
      </c>
    </row>
    <row r="375" spans="1:4" s="213" customFormat="1" ht="21.45" customHeight="1">
      <c r="A375" s="214" t="s">
        <v>7547</v>
      </c>
      <c r="B375" s="558">
        <v>1</v>
      </c>
      <c r="C375" s="381" t="s">
        <v>7548</v>
      </c>
      <c r="D375" s="214" t="s">
        <v>7549</v>
      </c>
    </row>
    <row r="376" spans="1:4" s="213" customFormat="1" ht="21.45" customHeight="1">
      <c r="A376" s="214" t="s">
        <v>7550</v>
      </c>
      <c r="B376" s="558">
        <v>1</v>
      </c>
      <c r="C376" s="381" t="s">
        <v>7551</v>
      </c>
      <c r="D376" s="214" t="s">
        <v>7552</v>
      </c>
    </row>
    <row r="377" spans="1:4" s="213" customFormat="1" ht="21.45" customHeight="1">
      <c r="A377" s="214" t="s">
        <v>7553</v>
      </c>
      <c r="B377" s="558">
        <v>1</v>
      </c>
      <c r="C377" s="381" t="s">
        <v>7554</v>
      </c>
      <c r="D377" s="214" t="s">
        <v>7555</v>
      </c>
    </row>
    <row r="378" spans="1:4" s="213" customFormat="1" ht="21.45" customHeight="1">
      <c r="A378" s="214" t="s">
        <v>7556</v>
      </c>
      <c r="B378" s="558">
        <v>1</v>
      </c>
      <c r="C378" s="381" t="s">
        <v>7557</v>
      </c>
      <c r="D378" s="214" t="s">
        <v>7558</v>
      </c>
    </row>
    <row r="379" spans="1:4" s="213" customFormat="1" ht="21.45" customHeight="1">
      <c r="A379" s="214" t="s">
        <v>7559</v>
      </c>
      <c r="B379" s="558">
        <v>1</v>
      </c>
      <c r="C379" s="381" t="s">
        <v>7560</v>
      </c>
      <c r="D379" s="214" t="s">
        <v>7561</v>
      </c>
    </row>
    <row r="380" spans="1:4" s="213" customFormat="1" ht="21.45" customHeight="1">
      <c r="A380" s="214" t="s">
        <v>7562</v>
      </c>
      <c r="B380" s="558">
        <v>1</v>
      </c>
      <c r="C380" s="381" t="s">
        <v>7563</v>
      </c>
      <c r="D380" s="214" t="s">
        <v>7564</v>
      </c>
    </row>
    <row r="381" spans="1:4" s="213" customFormat="1" ht="21.45" customHeight="1">
      <c r="A381" s="214" t="s">
        <v>7565</v>
      </c>
      <c r="B381" s="558">
        <v>1</v>
      </c>
      <c r="C381" s="381" t="s">
        <v>7566</v>
      </c>
      <c r="D381" s="214" t="s">
        <v>7567</v>
      </c>
    </row>
    <row r="382" spans="1:4" s="213" customFormat="1" ht="21.45" customHeight="1">
      <c r="A382" s="214" t="s">
        <v>7568</v>
      </c>
      <c r="B382" s="558">
        <v>1</v>
      </c>
      <c r="C382" s="381" t="s">
        <v>7569</v>
      </c>
      <c r="D382" s="214" t="s">
        <v>7570</v>
      </c>
    </row>
    <row r="383" spans="1:4" s="213" customFormat="1" ht="21.45" customHeight="1">
      <c r="A383" s="214" t="s">
        <v>7571</v>
      </c>
      <c r="B383" s="558">
        <v>1</v>
      </c>
      <c r="C383" s="381" t="s">
        <v>7572</v>
      </c>
      <c r="D383" s="214" t="s">
        <v>7573</v>
      </c>
    </row>
    <row r="384" spans="1:4" s="213" customFormat="1" ht="21.45" customHeight="1">
      <c r="A384" s="214" t="s">
        <v>7574</v>
      </c>
      <c r="B384" s="558">
        <v>1</v>
      </c>
      <c r="C384" s="381" t="s">
        <v>7575</v>
      </c>
      <c r="D384" s="214" t="s">
        <v>7576</v>
      </c>
    </row>
    <row r="385" spans="1:4" s="213" customFormat="1" ht="21.45" customHeight="1">
      <c r="A385" s="214" t="s">
        <v>7577</v>
      </c>
      <c r="B385" s="558">
        <v>1</v>
      </c>
      <c r="C385" s="381" t="s">
        <v>7578</v>
      </c>
      <c r="D385" s="214" t="s">
        <v>7579</v>
      </c>
    </row>
    <row r="386" spans="1:4" s="213" customFormat="1" ht="21.45" customHeight="1">
      <c r="A386" s="214" t="s">
        <v>7580</v>
      </c>
      <c r="B386" s="558">
        <v>1</v>
      </c>
      <c r="C386" s="381" t="s">
        <v>7581</v>
      </c>
      <c r="D386" s="214" t="s">
        <v>7582</v>
      </c>
    </row>
    <row r="387" spans="1:4" s="213" customFormat="1" ht="21.45" customHeight="1">
      <c r="A387" s="214" t="s">
        <v>7583</v>
      </c>
      <c r="B387" s="558">
        <v>1</v>
      </c>
      <c r="C387" s="381" t="s">
        <v>7584</v>
      </c>
      <c r="D387" s="214" t="s">
        <v>7585</v>
      </c>
    </row>
    <row r="388" spans="1:4" s="213" customFormat="1" ht="21.45" customHeight="1">
      <c r="A388" s="214" t="s">
        <v>7586</v>
      </c>
      <c r="B388" s="558">
        <v>1</v>
      </c>
      <c r="C388" s="381" t="s">
        <v>7587</v>
      </c>
      <c r="D388" s="214" t="s">
        <v>7588</v>
      </c>
    </row>
    <row r="389" spans="1:4" s="213" customFormat="1" ht="21.45" customHeight="1">
      <c r="A389" s="214" t="s">
        <v>7589</v>
      </c>
      <c r="B389" s="558">
        <v>1</v>
      </c>
      <c r="C389" s="381" t="s">
        <v>7590</v>
      </c>
      <c r="D389" s="214" t="s">
        <v>7591</v>
      </c>
    </row>
    <row r="390" spans="1:4" s="213" customFormat="1" ht="21.45" customHeight="1">
      <c r="A390" s="214" t="s">
        <v>7592</v>
      </c>
      <c r="B390" s="558">
        <v>1</v>
      </c>
      <c r="C390" s="381" t="s">
        <v>7593</v>
      </c>
      <c r="D390" s="214" t="s">
        <v>7594</v>
      </c>
    </row>
    <row r="391" spans="1:4" s="213" customFormat="1" ht="21.45" customHeight="1">
      <c r="A391" s="214" t="s">
        <v>7595</v>
      </c>
      <c r="B391" s="558">
        <v>1</v>
      </c>
      <c r="C391" s="381" t="s">
        <v>7596</v>
      </c>
      <c r="D391" s="214" t="s">
        <v>7597</v>
      </c>
    </row>
    <row r="392" spans="1:4" s="213" customFormat="1" ht="21.45" customHeight="1">
      <c r="A392" s="214" t="s">
        <v>7598</v>
      </c>
      <c r="B392" s="558">
        <v>1</v>
      </c>
      <c r="C392" s="381" t="s">
        <v>7599</v>
      </c>
      <c r="D392" s="214" t="s">
        <v>7600</v>
      </c>
    </row>
    <row r="393" spans="1:4" s="213" customFormat="1" ht="21.45" customHeight="1">
      <c r="A393" s="214" t="s">
        <v>7601</v>
      </c>
      <c r="B393" s="558">
        <v>1</v>
      </c>
      <c r="C393" s="381" t="s">
        <v>7602</v>
      </c>
      <c r="D393" s="214" t="s">
        <v>7603</v>
      </c>
    </row>
    <row r="394" spans="1:4" s="213" customFormat="1" ht="21.45" customHeight="1">
      <c r="A394" s="214" t="s">
        <v>7604</v>
      </c>
      <c r="B394" s="558">
        <v>1</v>
      </c>
      <c r="C394" s="381" t="s">
        <v>7605</v>
      </c>
      <c r="D394" s="214" t="s">
        <v>7606</v>
      </c>
    </row>
    <row r="395" spans="1:4" s="213" customFormat="1" ht="21.45" customHeight="1">
      <c r="A395" s="214" t="s">
        <v>7607</v>
      </c>
      <c r="B395" s="558">
        <v>1</v>
      </c>
      <c r="C395" s="381" t="s">
        <v>7608</v>
      </c>
      <c r="D395" s="214" t="s">
        <v>7609</v>
      </c>
    </row>
    <row r="396" spans="1:4" s="213" customFormat="1" ht="21.45" customHeight="1">
      <c r="A396" s="214" t="s">
        <v>7610</v>
      </c>
      <c r="B396" s="558">
        <v>1</v>
      </c>
      <c r="C396" s="381" t="s">
        <v>7611</v>
      </c>
      <c r="D396" s="214" t="s">
        <v>7612</v>
      </c>
    </row>
    <row r="397" spans="1:4" s="213" customFormat="1" ht="21.45" customHeight="1">
      <c r="A397" s="214" t="s">
        <v>7613</v>
      </c>
      <c r="B397" s="558">
        <v>1</v>
      </c>
      <c r="C397" s="381" t="s">
        <v>7614</v>
      </c>
      <c r="D397" s="214" t="s">
        <v>7615</v>
      </c>
    </row>
    <row r="398" spans="1:4" s="213" customFormat="1" ht="21.45" customHeight="1">
      <c r="A398" s="214" t="s">
        <v>7616</v>
      </c>
      <c r="B398" s="558">
        <v>1</v>
      </c>
      <c r="C398" s="381" t="s">
        <v>7617</v>
      </c>
      <c r="D398" s="214" t="s">
        <v>7618</v>
      </c>
    </row>
    <row r="399" spans="1:4" s="213" customFormat="1" ht="21.45" customHeight="1">
      <c r="A399" s="214" t="s">
        <v>7619</v>
      </c>
      <c r="B399" s="558">
        <v>1</v>
      </c>
      <c r="C399" s="381" t="s">
        <v>7620</v>
      </c>
      <c r="D399" s="214" t="s">
        <v>7621</v>
      </c>
    </row>
    <row r="400" spans="1:4" s="213" customFormat="1" ht="21.45" customHeight="1">
      <c r="A400" s="214" t="s">
        <v>7622</v>
      </c>
      <c r="B400" s="558">
        <v>1</v>
      </c>
      <c r="C400" s="381" t="s">
        <v>7623</v>
      </c>
      <c r="D400" s="214" t="s">
        <v>7624</v>
      </c>
    </row>
    <row r="401" spans="1:4" s="213" customFormat="1" ht="21.45" customHeight="1">
      <c r="A401" s="214" t="s">
        <v>7625</v>
      </c>
      <c r="B401" s="558">
        <v>1</v>
      </c>
      <c r="C401" s="381" t="s">
        <v>7626</v>
      </c>
      <c r="D401" s="214" t="s">
        <v>7627</v>
      </c>
    </row>
    <row r="402" spans="1:4" s="213" customFormat="1" ht="21.45" customHeight="1">
      <c r="A402" s="214" t="s">
        <v>7628</v>
      </c>
      <c r="B402" s="558">
        <v>1</v>
      </c>
      <c r="C402" s="381" t="s">
        <v>7629</v>
      </c>
      <c r="D402" s="214" t="s">
        <v>7630</v>
      </c>
    </row>
    <row r="403" spans="1:4" s="213" customFormat="1" ht="21.45" customHeight="1">
      <c r="A403" s="214" t="s">
        <v>7631</v>
      </c>
      <c r="B403" s="558">
        <v>1</v>
      </c>
      <c r="C403" s="381" t="s">
        <v>7632</v>
      </c>
      <c r="D403" s="214" t="s">
        <v>7633</v>
      </c>
    </row>
    <row r="404" spans="1:4" s="213" customFormat="1" ht="21.45" customHeight="1">
      <c r="A404" s="214" t="s">
        <v>7634</v>
      </c>
      <c r="B404" s="558">
        <v>1</v>
      </c>
      <c r="C404" s="381" t="s">
        <v>7635</v>
      </c>
      <c r="D404" s="214" t="s">
        <v>7636</v>
      </c>
    </row>
    <row r="405" spans="1:4" s="213" customFormat="1" ht="21.45" customHeight="1">
      <c r="A405" s="214" t="s">
        <v>7637</v>
      </c>
      <c r="B405" s="558">
        <v>1</v>
      </c>
      <c r="C405" s="381" t="s">
        <v>7638</v>
      </c>
      <c r="D405" s="214" t="s">
        <v>7639</v>
      </c>
    </row>
    <row r="406" spans="1:4" s="213" customFormat="1" ht="21.45" customHeight="1">
      <c r="A406" s="214" t="s">
        <v>7640</v>
      </c>
      <c r="B406" s="558">
        <v>1</v>
      </c>
      <c r="C406" s="381" t="s">
        <v>7641</v>
      </c>
      <c r="D406" s="214" t="s">
        <v>7642</v>
      </c>
    </row>
    <row r="407" spans="1:4" s="213" customFormat="1" ht="21.45" customHeight="1">
      <c r="A407" s="214" t="s">
        <v>7643</v>
      </c>
      <c r="B407" s="558">
        <v>1</v>
      </c>
      <c r="C407" s="381" t="s">
        <v>7644</v>
      </c>
      <c r="D407" s="214" t="s">
        <v>7645</v>
      </c>
    </row>
    <row r="408" spans="1:4" s="213" customFormat="1" ht="21.45" customHeight="1">
      <c r="A408" s="214" t="s">
        <v>7646</v>
      </c>
      <c r="B408" s="558">
        <v>1</v>
      </c>
      <c r="C408" s="381" t="s">
        <v>7647</v>
      </c>
      <c r="D408" s="214" t="s">
        <v>7648</v>
      </c>
    </row>
    <row r="409" spans="1:4" s="213" customFormat="1" ht="21.45" customHeight="1">
      <c r="A409" s="214" t="s">
        <v>7649</v>
      </c>
      <c r="B409" s="558">
        <v>1</v>
      </c>
      <c r="C409" s="381" t="s">
        <v>7650</v>
      </c>
      <c r="D409" s="214" t="s">
        <v>7651</v>
      </c>
    </row>
    <row r="410" spans="1:4" s="213" customFormat="1" ht="21.45" customHeight="1">
      <c r="A410" s="214" t="s">
        <v>7652</v>
      </c>
      <c r="B410" s="558">
        <v>1</v>
      </c>
      <c r="C410" s="381" t="s">
        <v>7653</v>
      </c>
      <c r="D410" s="214" t="s">
        <v>7654</v>
      </c>
    </row>
    <row r="411" spans="1:4" s="213" customFormat="1" ht="21.45" customHeight="1">
      <c r="A411" s="214" t="s">
        <v>7655</v>
      </c>
      <c r="B411" s="558">
        <v>1</v>
      </c>
      <c r="C411" s="381" t="s">
        <v>7656</v>
      </c>
      <c r="D411" s="214" t="s">
        <v>7657</v>
      </c>
    </row>
    <row r="412" spans="1:4" s="213" customFormat="1" ht="21.45" customHeight="1">
      <c r="A412" s="214" t="s">
        <v>7658</v>
      </c>
      <c r="B412" s="558">
        <v>1</v>
      </c>
      <c r="C412" s="381" t="s">
        <v>7659</v>
      </c>
      <c r="D412" s="214" t="s">
        <v>7660</v>
      </c>
    </row>
    <row r="413" spans="1:4" s="213" customFormat="1" ht="21.45" customHeight="1">
      <c r="A413" s="214" t="s">
        <v>7661</v>
      </c>
      <c r="B413" s="558">
        <v>1</v>
      </c>
      <c r="C413" s="381" t="s">
        <v>7662</v>
      </c>
      <c r="D413" s="214" t="s">
        <v>7663</v>
      </c>
    </row>
    <row r="414" spans="1:4" s="213" customFormat="1" ht="21.45" customHeight="1">
      <c r="A414" s="214" t="s">
        <v>7664</v>
      </c>
      <c r="B414" s="558">
        <v>1</v>
      </c>
      <c r="C414" s="381" t="s">
        <v>7665</v>
      </c>
      <c r="D414" s="214" t="s">
        <v>7666</v>
      </c>
    </row>
    <row r="415" spans="1:4" s="213" customFormat="1" ht="21.45" customHeight="1">
      <c r="A415" s="214" t="s">
        <v>7667</v>
      </c>
      <c r="B415" s="558">
        <v>1</v>
      </c>
      <c r="C415" s="381" t="s">
        <v>7668</v>
      </c>
      <c r="D415" s="214" t="s">
        <v>7669</v>
      </c>
    </row>
    <row r="416" spans="1:4" s="213" customFormat="1" ht="21.45" customHeight="1">
      <c r="A416" s="214" t="s">
        <v>7670</v>
      </c>
      <c r="B416" s="558">
        <v>1</v>
      </c>
      <c r="C416" s="381" t="s">
        <v>7671</v>
      </c>
      <c r="D416" s="214" t="s">
        <v>7672</v>
      </c>
    </row>
    <row r="417" spans="1:4" s="213" customFormat="1" ht="21.45" customHeight="1">
      <c r="A417" s="214" t="s">
        <v>7673</v>
      </c>
      <c r="B417" s="558">
        <v>1</v>
      </c>
      <c r="C417" s="381" t="s">
        <v>7674</v>
      </c>
      <c r="D417" s="214" t="s">
        <v>7675</v>
      </c>
    </row>
    <row r="418" spans="1:4" s="213" customFormat="1" ht="21.45" customHeight="1">
      <c r="A418" s="214" t="s">
        <v>7676</v>
      </c>
      <c r="B418" s="558">
        <v>1</v>
      </c>
      <c r="C418" s="381" t="s">
        <v>7677</v>
      </c>
      <c r="D418" s="214" t="s">
        <v>7678</v>
      </c>
    </row>
    <row r="419" spans="1:4" s="213" customFormat="1" ht="21.45" customHeight="1">
      <c r="A419" s="214" t="s">
        <v>7679</v>
      </c>
      <c r="B419" s="558">
        <v>1</v>
      </c>
      <c r="C419" s="381" t="s">
        <v>7680</v>
      </c>
      <c r="D419" s="214" t="s">
        <v>7681</v>
      </c>
    </row>
    <row r="420" spans="1:4" s="213" customFormat="1" ht="21.45" customHeight="1">
      <c r="A420" s="214" t="s">
        <v>7682</v>
      </c>
      <c r="B420" s="558">
        <v>1</v>
      </c>
      <c r="C420" s="381" t="s">
        <v>7683</v>
      </c>
      <c r="D420" s="214" t="s">
        <v>7684</v>
      </c>
    </row>
    <row r="421" spans="1:4" s="213" customFormat="1" ht="21.45" customHeight="1">
      <c r="A421" s="214" t="s">
        <v>7685</v>
      </c>
      <c r="B421" s="558">
        <v>1</v>
      </c>
      <c r="C421" s="381" t="s">
        <v>7686</v>
      </c>
      <c r="D421" s="214" t="s">
        <v>7687</v>
      </c>
    </row>
    <row r="422" spans="1:4" s="213" customFormat="1" ht="21.45" customHeight="1">
      <c r="A422" s="214" t="s">
        <v>7688</v>
      </c>
      <c r="B422" s="558">
        <v>1</v>
      </c>
      <c r="C422" s="381" t="s">
        <v>7689</v>
      </c>
      <c r="D422" s="214" t="s">
        <v>7690</v>
      </c>
    </row>
    <row r="423" spans="1:4" s="213" customFormat="1" ht="21.45" customHeight="1">
      <c r="A423" s="214" t="s">
        <v>7691</v>
      </c>
      <c r="B423" s="558">
        <v>1</v>
      </c>
      <c r="C423" s="381" t="s">
        <v>7692</v>
      </c>
      <c r="D423" s="214" t="s">
        <v>7693</v>
      </c>
    </row>
    <row r="424" spans="1:4" s="213" customFormat="1" ht="21.45" customHeight="1">
      <c r="A424" s="214" t="s">
        <v>7694</v>
      </c>
      <c r="B424" s="558">
        <v>1</v>
      </c>
      <c r="C424" s="381" t="s">
        <v>7695</v>
      </c>
      <c r="D424" s="214" t="s">
        <v>7696</v>
      </c>
    </row>
    <row r="425" spans="1:4" s="213" customFormat="1" ht="21.45" customHeight="1">
      <c r="A425" s="214" t="s">
        <v>7697</v>
      </c>
      <c r="B425" s="558">
        <v>1</v>
      </c>
      <c r="C425" s="381" t="s">
        <v>7698</v>
      </c>
      <c r="D425" s="214" t="s">
        <v>7699</v>
      </c>
    </row>
    <row r="426" spans="1:4" s="213" customFormat="1" ht="21.45" customHeight="1">
      <c r="A426" s="214" t="s">
        <v>7700</v>
      </c>
      <c r="B426" s="558">
        <v>1</v>
      </c>
      <c r="C426" s="381" t="s">
        <v>7701</v>
      </c>
      <c r="D426" s="214" t="s">
        <v>7702</v>
      </c>
    </row>
    <row r="427" spans="1:4" s="213" customFormat="1" ht="21.45" customHeight="1">
      <c r="A427" s="214" t="s">
        <v>7703</v>
      </c>
      <c r="B427" s="558">
        <v>1</v>
      </c>
      <c r="C427" s="381" t="s">
        <v>7704</v>
      </c>
      <c r="D427" s="214" t="s">
        <v>7705</v>
      </c>
    </row>
    <row r="428" spans="1:4" s="213" customFormat="1" ht="21.45" customHeight="1">
      <c r="A428" s="214" t="s">
        <v>7706</v>
      </c>
      <c r="B428" s="558">
        <v>1</v>
      </c>
      <c r="C428" s="381" t="s">
        <v>7707</v>
      </c>
      <c r="D428" s="214" t="s">
        <v>7708</v>
      </c>
    </row>
    <row r="429" spans="1:4" s="213" customFormat="1" ht="21.45" customHeight="1">
      <c r="A429" s="214" t="s">
        <v>7709</v>
      </c>
      <c r="B429" s="558">
        <v>1</v>
      </c>
      <c r="C429" s="381" t="s">
        <v>7710</v>
      </c>
      <c r="D429" s="214" t="s">
        <v>7711</v>
      </c>
    </row>
    <row r="430" spans="1:4" s="213" customFormat="1" ht="21.45" customHeight="1">
      <c r="A430" s="214" t="s">
        <v>7712</v>
      </c>
      <c r="B430" s="558">
        <v>1</v>
      </c>
      <c r="C430" s="381" t="s">
        <v>7713</v>
      </c>
      <c r="D430" s="214" t="s">
        <v>7714</v>
      </c>
    </row>
    <row r="431" spans="1:4" s="213" customFormat="1" ht="21.45" customHeight="1">
      <c r="A431" s="214" t="s">
        <v>7715</v>
      </c>
      <c r="B431" s="558">
        <v>1</v>
      </c>
      <c r="C431" s="381" t="s">
        <v>7716</v>
      </c>
      <c r="D431" s="214" t="s">
        <v>7717</v>
      </c>
    </row>
    <row r="432" spans="1:4" s="213" customFormat="1" ht="21.45" customHeight="1">
      <c r="A432" s="382" t="s">
        <v>7718</v>
      </c>
      <c r="B432" s="558">
        <v>1</v>
      </c>
      <c r="C432" s="381" t="s">
        <v>7719</v>
      </c>
      <c r="D432" s="214" t="s">
        <v>7720</v>
      </c>
    </row>
    <row r="433" spans="1:4" s="213" customFormat="1" ht="21.45" customHeight="1">
      <c r="A433" s="214" t="s">
        <v>7721</v>
      </c>
      <c r="B433" s="558">
        <v>1</v>
      </c>
      <c r="C433" s="381" t="s">
        <v>7722</v>
      </c>
      <c r="D433" s="214" t="s">
        <v>7723</v>
      </c>
    </row>
    <row r="434" spans="1:4" s="213" customFormat="1" ht="21.45" customHeight="1">
      <c r="A434" s="214" t="s">
        <v>7724</v>
      </c>
      <c r="B434" s="558">
        <v>1</v>
      </c>
      <c r="C434" s="381" t="s">
        <v>7725</v>
      </c>
      <c r="D434" s="214" t="s">
        <v>7726</v>
      </c>
    </row>
    <row r="435" spans="1:4" s="213" customFormat="1" ht="21.45" customHeight="1">
      <c r="A435" s="214" t="s">
        <v>7727</v>
      </c>
      <c r="B435" s="558">
        <v>1</v>
      </c>
      <c r="C435" s="381" t="s">
        <v>7728</v>
      </c>
      <c r="D435" s="214" t="s">
        <v>7729</v>
      </c>
    </row>
    <row r="436" spans="1:4" s="213" customFormat="1" ht="21.45" customHeight="1">
      <c r="A436" s="214" t="s">
        <v>7730</v>
      </c>
      <c r="B436" s="558">
        <v>1</v>
      </c>
      <c r="C436" s="381" t="s">
        <v>7731</v>
      </c>
      <c r="D436" s="214" t="s">
        <v>7732</v>
      </c>
    </row>
    <row r="437" spans="1:4" s="213" customFormat="1" ht="21.45" customHeight="1">
      <c r="A437" s="214" t="s">
        <v>7733</v>
      </c>
      <c r="B437" s="558">
        <v>1</v>
      </c>
      <c r="C437" s="381" t="s">
        <v>7734</v>
      </c>
      <c r="D437" s="214" t="s">
        <v>7735</v>
      </c>
    </row>
    <row r="438" spans="1:4" s="213" customFormat="1" ht="21.45" customHeight="1">
      <c r="A438" s="214" t="s">
        <v>7736</v>
      </c>
      <c r="B438" s="558">
        <v>1</v>
      </c>
      <c r="C438" s="381" t="s">
        <v>7737</v>
      </c>
      <c r="D438" s="214" t="s">
        <v>7738</v>
      </c>
    </row>
    <row r="439" spans="1:4" s="213" customFormat="1" ht="21.45" customHeight="1">
      <c r="A439" s="214" t="s">
        <v>7739</v>
      </c>
      <c r="B439" s="558">
        <v>1</v>
      </c>
      <c r="C439" s="381" t="s">
        <v>7740</v>
      </c>
      <c r="D439" s="214" t="s">
        <v>7741</v>
      </c>
    </row>
    <row r="440" spans="1:4" s="213" customFormat="1" ht="21.45" customHeight="1">
      <c r="A440" s="214" t="s">
        <v>7742</v>
      </c>
      <c r="B440" s="558">
        <v>1</v>
      </c>
      <c r="C440" s="381" t="s">
        <v>7743</v>
      </c>
      <c r="D440" s="214" t="s">
        <v>7744</v>
      </c>
    </row>
    <row r="441" spans="1:4" s="213" customFormat="1" ht="21.45" customHeight="1">
      <c r="A441" s="214" t="s">
        <v>7745</v>
      </c>
      <c r="B441" s="558">
        <v>1</v>
      </c>
      <c r="C441" s="381" t="s">
        <v>7746</v>
      </c>
      <c r="D441" s="214" t="s">
        <v>7747</v>
      </c>
    </row>
    <row r="442" spans="1:4" s="213" customFormat="1" ht="21.45" customHeight="1">
      <c r="A442" s="214" t="s">
        <v>7748</v>
      </c>
      <c r="B442" s="558">
        <v>1</v>
      </c>
      <c r="C442" s="381" t="s">
        <v>7749</v>
      </c>
      <c r="D442" s="214" t="s">
        <v>7750</v>
      </c>
    </row>
    <row r="443" spans="1:4" s="213" customFormat="1" ht="21.45" customHeight="1">
      <c r="A443" s="214" t="s">
        <v>7751</v>
      </c>
      <c r="B443" s="558">
        <v>1</v>
      </c>
      <c r="C443" s="381" t="s">
        <v>7752</v>
      </c>
      <c r="D443" s="214" t="s">
        <v>7753</v>
      </c>
    </row>
    <row r="444" spans="1:4" s="213" customFormat="1" ht="21.45" customHeight="1">
      <c r="A444" s="214" t="s">
        <v>7754</v>
      </c>
      <c r="B444" s="558">
        <v>1</v>
      </c>
      <c r="C444" s="381" t="s">
        <v>7755</v>
      </c>
      <c r="D444" s="214" t="s">
        <v>7756</v>
      </c>
    </row>
    <row r="445" spans="1:4" s="213" customFormat="1" ht="21.45" customHeight="1">
      <c r="A445" s="214" t="s">
        <v>7757</v>
      </c>
      <c r="B445" s="558">
        <v>1</v>
      </c>
      <c r="C445" s="381" t="s">
        <v>7758</v>
      </c>
      <c r="D445" s="214" t="s">
        <v>7759</v>
      </c>
    </row>
    <row r="446" spans="1:4" s="213" customFormat="1" ht="21.45" customHeight="1">
      <c r="A446" s="214" t="s">
        <v>7760</v>
      </c>
      <c r="B446" s="558">
        <v>1</v>
      </c>
      <c r="C446" s="381" t="s">
        <v>7761</v>
      </c>
      <c r="D446" s="214" t="s">
        <v>7762</v>
      </c>
    </row>
    <row r="447" spans="1:4" s="213" customFormat="1" ht="21.45" customHeight="1">
      <c r="A447" s="214" t="s">
        <v>7763</v>
      </c>
      <c r="B447" s="558">
        <v>1</v>
      </c>
      <c r="C447" s="381" t="s">
        <v>7764</v>
      </c>
      <c r="D447" s="214" t="s">
        <v>7765</v>
      </c>
    </row>
    <row r="448" spans="1:4" s="213" customFormat="1" ht="21.45" customHeight="1">
      <c r="A448" s="382" t="s">
        <v>7766</v>
      </c>
      <c r="B448" s="558">
        <v>1</v>
      </c>
      <c r="C448" s="381" t="s">
        <v>7767</v>
      </c>
      <c r="D448" s="214" t="s">
        <v>7768</v>
      </c>
    </row>
    <row r="449" spans="1:4" s="213" customFormat="1" ht="21.45" customHeight="1">
      <c r="A449" s="214" t="s">
        <v>7769</v>
      </c>
      <c r="B449" s="558">
        <v>1</v>
      </c>
      <c r="C449" s="381" t="s">
        <v>7770</v>
      </c>
      <c r="D449" s="214" t="s">
        <v>7771</v>
      </c>
    </row>
    <row r="450" spans="1:4" s="213" customFormat="1" ht="21.45" customHeight="1">
      <c r="A450" s="214" t="s">
        <v>7772</v>
      </c>
      <c r="B450" s="558">
        <v>1</v>
      </c>
      <c r="C450" s="381" t="s">
        <v>7773</v>
      </c>
      <c r="D450" s="214" t="s">
        <v>7774</v>
      </c>
    </row>
    <row r="451" spans="1:4" s="213" customFormat="1" ht="21.45" customHeight="1">
      <c r="A451" s="214" t="s">
        <v>7775</v>
      </c>
      <c r="B451" s="558">
        <v>1</v>
      </c>
      <c r="C451" s="381" t="s">
        <v>7776</v>
      </c>
      <c r="D451" s="214" t="s">
        <v>7777</v>
      </c>
    </row>
    <row r="452" spans="1:4" s="213" customFormat="1" ht="21.45" customHeight="1">
      <c r="A452" s="214" t="s">
        <v>7778</v>
      </c>
      <c r="B452" s="558">
        <v>1</v>
      </c>
      <c r="C452" s="381" t="s">
        <v>7779</v>
      </c>
      <c r="D452" s="214" t="s">
        <v>7780</v>
      </c>
    </row>
    <row r="453" spans="1:4" s="213" customFormat="1" ht="21.45" customHeight="1">
      <c r="A453" s="214" t="s">
        <v>7781</v>
      </c>
      <c r="B453" s="558">
        <v>1</v>
      </c>
      <c r="C453" s="381" t="s">
        <v>7782</v>
      </c>
      <c r="D453" s="214" t="s">
        <v>7783</v>
      </c>
    </row>
    <row r="454" spans="1:4" s="213" customFormat="1" ht="21.45" customHeight="1">
      <c r="A454" s="214" t="s">
        <v>7784</v>
      </c>
      <c r="B454" s="558">
        <v>1</v>
      </c>
      <c r="C454" s="381" t="s">
        <v>7785</v>
      </c>
      <c r="D454" s="214" t="s">
        <v>7786</v>
      </c>
    </row>
    <row r="455" spans="1:4" s="213" customFormat="1" ht="21.45" customHeight="1">
      <c r="A455" s="214" t="s">
        <v>7787</v>
      </c>
      <c r="B455" s="558">
        <v>1</v>
      </c>
      <c r="C455" s="381" t="s">
        <v>7788</v>
      </c>
      <c r="D455" s="214" t="s">
        <v>7789</v>
      </c>
    </row>
    <row r="456" spans="1:4" s="213" customFormat="1" ht="21.45" customHeight="1">
      <c r="A456" s="214" t="s">
        <v>7790</v>
      </c>
      <c r="B456" s="558">
        <v>1</v>
      </c>
      <c r="C456" s="381" t="s">
        <v>7791</v>
      </c>
      <c r="D456" s="214" t="s">
        <v>7792</v>
      </c>
    </row>
    <row r="457" spans="1:4" s="213" customFormat="1" ht="21.45" customHeight="1">
      <c r="A457" s="214" t="s">
        <v>7793</v>
      </c>
      <c r="B457" s="558">
        <v>1</v>
      </c>
      <c r="C457" s="381" t="s">
        <v>7794</v>
      </c>
      <c r="D457" s="214" t="s">
        <v>7795</v>
      </c>
    </row>
    <row r="458" spans="1:4" s="213" customFormat="1" ht="21.45" customHeight="1">
      <c r="A458" s="214" t="s">
        <v>7796</v>
      </c>
      <c r="B458" s="558">
        <v>1</v>
      </c>
      <c r="C458" s="381" t="s">
        <v>7797</v>
      </c>
      <c r="D458" s="214" t="s">
        <v>7798</v>
      </c>
    </row>
    <row r="459" spans="1:4" s="213" customFormat="1" ht="21.45" customHeight="1">
      <c r="A459" s="214" t="s">
        <v>7799</v>
      </c>
      <c r="B459" s="558">
        <v>1</v>
      </c>
      <c r="C459" s="381" t="s">
        <v>7800</v>
      </c>
      <c r="D459" s="214" t="s">
        <v>7801</v>
      </c>
    </row>
    <row r="460" spans="1:4" s="213" customFormat="1" ht="21.45" customHeight="1">
      <c r="A460" s="214" t="s">
        <v>7802</v>
      </c>
      <c r="B460" s="558">
        <v>1</v>
      </c>
      <c r="C460" s="381" t="s">
        <v>7803</v>
      </c>
      <c r="D460" s="214" t="s">
        <v>7804</v>
      </c>
    </row>
    <row r="461" spans="1:4" s="213" customFormat="1" ht="21.45" customHeight="1">
      <c r="A461" s="214" t="s">
        <v>7805</v>
      </c>
      <c r="B461" s="558">
        <v>1</v>
      </c>
      <c r="C461" s="381" t="s">
        <v>7806</v>
      </c>
      <c r="D461" s="214" t="s">
        <v>7807</v>
      </c>
    </row>
    <row r="462" spans="1:4" s="213" customFormat="1" ht="21.45" customHeight="1">
      <c r="A462" s="214" t="s">
        <v>7808</v>
      </c>
      <c r="B462" s="558">
        <v>1</v>
      </c>
      <c r="C462" s="381" t="s">
        <v>7809</v>
      </c>
      <c r="D462" s="214" t="s">
        <v>7810</v>
      </c>
    </row>
    <row r="463" spans="1:4" s="213" customFormat="1" ht="21.45" customHeight="1">
      <c r="A463" s="214" t="s">
        <v>7811</v>
      </c>
      <c r="B463" s="558">
        <v>1</v>
      </c>
      <c r="C463" s="381" t="s">
        <v>7812</v>
      </c>
      <c r="D463" s="214" t="s">
        <v>7813</v>
      </c>
    </row>
    <row r="464" spans="1:4" s="213" customFormat="1" ht="21.45" customHeight="1">
      <c r="A464" s="214" t="s">
        <v>7814</v>
      </c>
      <c r="B464" s="558">
        <v>1</v>
      </c>
      <c r="C464" s="381" t="s">
        <v>7815</v>
      </c>
      <c r="D464" s="214" t="s">
        <v>7816</v>
      </c>
    </row>
    <row r="465" spans="1:4" s="213" customFormat="1" ht="21.45" customHeight="1">
      <c r="A465" s="214" t="s">
        <v>7817</v>
      </c>
      <c r="B465" s="558">
        <v>1</v>
      </c>
      <c r="C465" s="381" t="s">
        <v>7818</v>
      </c>
      <c r="D465" s="214" t="s">
        <v>7819</v>
      </c>
    </row>
    <row r="466" spans="1:4" s="213" customFormat="1" ht="21.45" customHeight="1">
      <c r="A466" s="214" t="s">
        <v>7820</v>
      </c>
      <c r="B466" s="558">
        <v>1</v>
      </c>
      <c r="C466" s="381" t="s">
        <v>7821</v>
      </c>
      <c r="D466" s="214" t="s">
        <v>7822</v>
      </c>
    </row>
    <row r="467" spans="1:4" s="213" customFormat="1" ht="21.45" customHeight="1">
      <c r="A467" s="214" t="s">
        <v>7823</v>
      </c>
      <c r="B467" s="558">
        <v>1</v>
      </c>
      <c r="C467" s="381" t="s">
        <v>7824</v>
      </c>
      <c r="D467" s="214" t="s">
        <v>7825</v>
      </c>
    </row>
    <row r="468" spans="1:4" s="213" customFormat="1" ht="21.45" customHeight="1">
      <c r="A468" s="214" t="s">
        <v>7826</v>
      </c>
      <c r="B468" s="558">
        <v>1</v>
      </c>
      <c r="C468" s="381" t="s">
        <v>7827</v>
      </c>
      <c r="D468" s="214" t="s">
        <v>7828</v>
      </c>
    </row>
    <row r="469" spans="1:4" s="213" customFormat="1" ht="21.45" customHeight="1">
      <c r="A469" s="214" t="s">
        <v>7829</v>
      </c>
      <c r="B469" s="558">
        <v>1</v>
      </c>
      <c r="C469" s="381" t="s">
        <v>7830</v>
      </c>
      <c r="D469" s="214" t="s">
        <v>7831</v>
      </c>
    </row>
    <row r="470" spans="1:4" s="213" customFormat="1" ht="21.45" customHeight="1">
      <c r="A470" s="214" t="s">
        <v>7832</v>
      </c>
      <c r="B470" s="558">
        <v>1</v>
      </c>
      <c r="C470" s="381" t="s">
        <v>7833</v>
      </c>
      <c r="D470" s="214" t="s">
        <v>7834</v>
      </c>
    </row>
    <row r="471" spans="1:4" s="213" customFormat="1" ht="21.45" customHeight="1">
      <c r="A471" s="214" t="s">
        <v>7835</v>
      </c>
      <c r="B471" s="558">
        <v>1</v>
      </c>
      <c r="C471" s="381" t="s">
        <v>7836</v>
      </c>
      <c r="D471" s="214" t="s">
        <v>7837</v>
      </c>
    </row>
    <row r="472" spans="1:4" s="213" customFormat="1" ht="21.45" customHeight="1">
      <c r="A472" s="214" t="s">
        <v>7838</v>
      </c>
      <c r="B472" s="558">
        <v>1</v>
      </c>
      <c r="C472" s="381" t="s">
        <v>7839</v>
      </c>
      <c r="D472" s="214" t="s">
        <v>7840</v>
      </c>
    </row>
    <row r="473" spans="1:4" s="213" customFormat="1" ht="21.45" customHeight="1">
      <c r="A473" s="214" t="s">
        <v>7841</v>
      </c>
      <c r="B473" s="558">
        <v>1</v>
      </c>
      <c r="C473" s="381" t="s">
        <v>7842</v>
      </c>
      <c r="D473" s="214" t="s">
        <v>7843</v>
      </c>
    </row>
    <row r="474" spans="1:4" s="213" customFormat="1" ht="21.45" customHeight="1">
      <c r="A474" s="214" t="s">
        <v>7844</v>
      </c>
      <c r="B474" s="558">
        <v>1</v>
      </c>
      <c r="C474" s="381" t="s">
        <v>7845</v>
      </c>
      <c r="D474" s="214" t="s">
        <v>7846</v>
      </c>
    </row>
    <row r="475" spans="1:4" s="213" customFormat="1" ht="21.45" customHeight="1">
      <c r="A475" s="214" t="s">
        <v>7847</v>
      </c>
      <c r="B475" s="558">
        <v>1</v>
      </c>
      <c r="C475" s="381" t="s">
        <v>7848</v>
      </c>
      <c r="D475" s="214" t="s">
        <v>7849</v>
      </c>
    </row>
    <row r="476" spans="1:4" s="213" customFormat="1" ht="21.45" customHeight="1">
      <c r="A476" s="214" t="s">
        <v>7850</v>
      </c>
      <c r="B476" s="558">
        <v>1</v>
      </c>
      <c r="C476" s="381" t="s">
        <v>7851</v>
      </c>
      <c r="D476" s="214" t="s">
        <v>7852</v>
      </c>
    </row>
    <row r="477" spans="1:4" s="213" customFormat="1" ht="21.45" customHeight="1">
      <c r="A477" s="214" t="s">
        <v>7853</v>
      </c>
      <c r="B477" s="558">
        <v>1</v>
      </c>
      <c r="C477" s="381" t="s">
        <v>7854</v>
      </c>
      <c r="D477" s="214" t="s">
        <v>7855</v>
      </c>
    </row>
    <row r="478" spans="1:4" s="213" customFormat="1" ht="21.45" customHeight="1">
      <c r="A478" s="214" t="s">
        <v>7856</v>
      </c>
      <c r="B478" s="558">
        <v>1</v>
      </c>
      <c r="C478" s="381" t="s">
        <v>7857</v>
      </c>
      <c r="D478" s="214" t="s">
        <v>7858</v>
      </c>
    </row>
    <row r="479" spans="1:4" s="213" customFormat="1" ht="21.45" customHeight="1">
      <c r="A479" s="214" t="s">
        <v>7859</v>
      </c>
      <c r="B479" s="558">
        <v>1</v>
      </c>
      <c r="C479" s="381" t="s">
        <v>7860</v>
      </c>
      <c r="D479" s="214" t="s">
        <v>7861</v>
      </c>
    </row>
    <row r="480" spans="1:4" s="213" customFormat="1" ht="21.45" customHeight="1">
      <c r="A480" s="214" t="s">
        <v>7862</v>
      </c>
      <c r="B480" s="558">
        <v>1</v>
      </c>
      <c r="C480" s="381" t="s">
        <v>7863</v>
      </c>
      <c r="D480" s="214" t="s">
        <v>7864</v>
      </c>
    </row>
    <row r="481" spans="1:4" s="213" customFormat="1" ht="21.45" customHeight="1">
      <c r="A481" s="214" t="s">
        <v>7865</v>
      </c>
      <c r="B481" s="558">
        <v>1</v>
      </c>
      <c r="C481" s="381" t="s">
        <v>7866</v>
      </c>
      <c r="D481" s="214" t="s">
        <v>7867</v>
      </c>
    </row>
    <row r="482" spans="1:4" s="213" customFormat="1" ht="21.45" customHeight="1">
      <c r="A482" s="214" t="s">
        <v>7868</v>
      </c>
      <c r="B482" s="558">
        <v>1</v>
      </c>
      <c r="C482" s="381" t="s">
        <v>7869</v>
      </c>
      <c r="D482" s="214" t="s">
        <v>7870</v>
      </c>
    </row>
    <row r="483" spans="1:4" s="213" customFormat="1" ht="21.45" customHeight="1">
      <c r="A483" s="214" t="s">
        <v>7871</v>
      </c>
      <c r="B483" s="558">
        <v>1</v>
      </c>
      <c r="C483" s="381" t="s">
        <v>7872</v>
      </c>
      <c r="D483" s="214" t="s">
        <v>7873</v>
      </c>
    </row>
    <row r="484" spans="1:4" s="213" customFormat="1" ht="21.45" customHeight="1">
      <c r="A484" s="214" t="s">
        <v>7874</v>
      </c>
      <c r="B484" s="558">
        <v>1</v>
      </c>
      <c r="C484" s="381" t="s">
        <v>7875</v>
      </c>
      <c r="D484" s="214" t="s">
        <v>7876</v>
      </c>
    </row>
    <row r="485" spans="1:4" s="213" customFormat="1" ht="21.45" customHeight="1">
      <c r="A485" s="214" t="s">
        <v>7877</v>
      </c>
      <c r="B485" s="558">
        <v>1</v>
      </c>
      <c r="C485" s="381" t="s">
        <v>7878</v>
      </c>
      <c r="D485" s="214" t="s">
        <v>7879</v>
      </c>
    </row>
    <row r="486" spans="1:4" s="213" customFormat="1" ht="21.45" customHeight="1">
      <c r="A486" s="214" t="s">
        <v>7880</v>
      </c>
      <c r="B486" s="558">
        <v>1</v>
      </c>
      <c r="C486" s="381" t="s">
        <v>7881</v>
      </c>
      <c r="D486" s="214" t="s">
        <v>7882</v>
      </c>
    </row>
    <row r="487" spans="1:4" s="213" customFormat="1" ht="21.45" customHeight="1">
      <c r="A487" s="214" t="s">
        <v>7883</v>
      </c>
      <c r="B487" s="558">
        <v>1</v>
      </c>
      <c r="C487" s="381" t="s">
        <v>7884</v>
      </c>
      <c r="D487" s="214" t="s">
        <v>7885</v>
      </c>
    </row>
    <row r="488" spans="1:4" s="213" customFormat="1" ht="21.45" customHeight="1">
      <c r="A488" s="214" t="s">
        <v>7886</v>
      </c>
      <c r="B488" s="558">
        <v>1</v>
      </c>
      <c r="C488" s="381" t="s">
        <v>7887</v>
      </c>
      <c r="D488" s="214" t="s">
        <v>7888</v>
      </c>
    </row>
    <row r="489" spans="1:4" s="213" customFormat="1" ht="21.45" customHeight="1">
      <c r="A489" s="214" t="s">
        <v>7889</v>
      </c>
      <c r="B489" s="558">
        <v>1</v>
      </c>
      <c r="C489" s="381" t="s">
        <v>7890</v>
      </c>
      <c r="D489" s="214" t="s">
        <v>7891</v>
      </c>
    </row>
    <row r="490" spans="1:4" s="213" customFormat="1" ht="21.45" customHeight="1">
      <c r="A490" s="214" t="s">
        <v>7892</v>
      </c>
      <c r="B490" s="558">
        <v>1</v>
      </c>
      <c r="C490" s="381" t="s">
        <v>7893</v>
      </c>
      <c r="D490" s="214" t="s">
        <v>7894</v>
      </c>
    </row>
    <row r="491" spans="1:4" s="213" customFormat="1" ht="21.45" customHeight="1">
      <c r="A491" s="214" t="s">
        <v>7895</v>
      </c>
      <c r="B491" s="558">
        <v>1</v>
      </c>
      <c r="C491" s="381" t="s">
        <v>7896</v>
      </c>
      <c r="D491" s="214" t="s">
        <v>7897</v>
      </c>
    </row>
    <row r="492" spans="1:4" s="213" customFormat="1" ht="21.45" customHeight="1">
      <c r="A492" s="214" t="s">
        <v>7898</v>
      </c>
      <c r="B492" s="558">
        <v>1</v>
      </c>
      <c r="C492" s="381" t="s">
        <v>7899</v>
      </c>
      <c r="D492" s="214" t="s">
        <v>7900</v>
      </c>
    </row>
    <row r="493" spans="1:4" s="213" customFormat="1" ht="21.45" customHeight="1">
      <c r="A493" s="214" t="s">
        <v>7901</v>
      </c>
      <c r="B493" s="558">
        <v>1</v>
      </c>
      <c r="C493" s="381" t="s">
        <v>7902</v>
      </c>
      <c r="D493" s="214" t="s">
        <v>7903</v>
      </c>
    </row>
    <row r="494" spans="1:4" s="213" customFormat="1" ht="21.45" customHeight="1">
      <c r="A494" s="214" t="s">
        <v>7904</v>
      </c>
      <c r="B494" s="558">
        <v>1</v>
      </c>
      <c r="C494" s="381" t="s">
        <v>7905</v>
      </c>
      <c r="D494" s="214" t="s">
        <v>7906</v>
      </c>
    </row>
    <row r="495" spans="1:4" s="213" customFormat="1" ht="21.45" customHeight="1">
      <c r="A495" s="214" t="s">
        <v>7908</v>
      </c>
      <c r="B495" s="558">
        <v>1</v>
      </c>
      <c r="C495" s="381" t="s">
        <v>7909</v>
      </c>
      <c r="D495" s="214" t="s">
        <v>7910</v>
      </c>
    </row>
    <row r="496" spans="1:4" s="213" customFormat="1" ht="21.45" customHeight="1">
      <c r="A496" s="214" t="s">
        <v>7911</v>
      </c>
      <c r="B496" s="558">
        <v>1</v>
      </c>
      <c r="C496" s="381" t="s">
        <v>7912</v>
      </c>
      <c r="D496" s="214" t="s">
        <v>7913</v>
      </c>
    </row>
    <row r="497" spans="1:4" s="213" customFormat="1" ht="21.45" customHeight="1">
      <c r="A497" s="214" t="s">
        <v>7914</v>
      </c>
      <c r="B497" s="558">
        <v>1</v>
      </c>
      <c r="C497" s="381" t="s">
        <v>7915</v>
      </c>
      <c r="D497" s="214" t="s">
        <v>7916</v>
      </c>
    </row>
    <row r="498" spans="1:4" s="213" customFormat="1" ht="21.45" customHeight="1">
      <c r="A498" s="214" t="s">
        <v>7917</v>
      </c>
      <c r="B498" s="558">
        <v>1</v>
      </c>
      <c r="C498" s="381" t="s">
        <v>7918</v>
      </c>
      <c r="D498" s="214" t="s">
        <v>7919</v>
      </c>
    </row>
    <row r="499" spans="1:4" s="213" customFormat="1" ht="21.45" customHeight="1">
      <c r="A499" s="214" t="s">
        <v>7920</v>
      </c>
      <c r="B499" s="558">
        <v>1</v>
      </c>
      <c r="C499" s="381" t="s">
        <v>7921</v>
      </c>
      <c r="D499" s="214" t="s">
        <v>7922</v>
      </c>
    </row>
    <row r="500" spans="1:4" s="213" customFormat="1" ht="21.45" customHeight="1">
      <c r="A500" s="214" t="s">
        <v>7923</v>
      </c>
      <c r="B500" s="558">
        <v>1</v>
      </c>
      <c r="C500" s="381" t="s">
        <v>7924</v>
      </c>
      <c r="D500" s="214" t="s">
        <v>7925</v>
      </c>
    </row>
    <row r="501" spans="1:4" s="213" customFormat="1" ht="21.45" customHeight="1">
      <c r="A501" s="214" t="s">
        <v>7926</v>
      </c>
      <c r="B501" s="558">
        <v>1</v>
      </c>
      <c r="C501" s="381" t="s">
        <v>7927</v>
      </c>
      <c r="D501" s="214" t="s">
        <v>7928</v>
      </c>
    </row>
    <row r="502" spans="1:4" s="213" customFormat="1" ht="21.45" customHeight="1">
      <c r="A502" s="214" t="s">
        <v>7929</v>
      </c>
      <c r="B502" s="558">
        <v>1</v>
      </c>
      <c r="C502" s="381" t="s">
        <v>7930</v>
      </c>
      <c r="D502" s="214" t="s">
        <v>7931</v>
      </c>
    </row>
    <row r="503" spans="1:4" s="213" customFormat="1" ht="21.45" customHeight="1">
      <c r="A503" s="214" t="s">
        <v>7932</v>
      </c>
      <c r="B503" s="558">
        <v>1</v>
      </c>
      <c r="C503" s="381" t="s">
        <v>7933</v>
      </c>
      <c r="D503" s="214" t="s">
        <v>7934</v>
      </c>
    </row>
    <row r="504" spans="1:4" s="213" customFormat="1" ht="21.45" customHeight="1">
      <c r="A504" s="214" t="s">
        <v>7935</v>
      </c>
      <c r="B504" s="558">
        <v>1</v>
      </c>
      <c r="C504" s="381" t="s">
        <v>7936</v>
      </c>
      <c r="D504" s="214" t="s">
        <v>7937</v>
      </c>
    </row>
    <row r="505" spans="1:4" s="213" customFormat="1" ht="21.45" customHeight="1">
      <c r="A505" s="214" t="s">
        <v>7938</v>
      </c>
      <c r="B505" s="558">
        <v>1</v>
      </c>
      <c r="C505" s="381" t="s">
        <v>7939</v>
      </c>
      <c r="D505" s="214" t="s">
        <v>7940</v>
      </c>
    </row>
    <row r="506" spans="1:4" s="213" customFormat="1" ht="21.45" customHeight="1">
      <c r="A506" s="214" t="s">
        <v>7941</v>
      </c>
      <c r="B506" s="558">
        <v>1</v>
      </c>
      <c r="C506" s="381" t="s">
        <v>7942</v>
      </c>
      <c r="D506" s="214" t="s">
        <v>7943</v>
      </c>
    </row>
    <row r="507" spans="1:4" s="213" customFormat="1" ht="21.45" customHeight="1">
      <c r="A507" s="214" t="s">
        <v>7944</v>
      </c>
      <c r="B507" s="558">
        <v>1</v>
      </c>
      <c r="C507" s="381" t="s">
        <v>7945</v>
      </c>
      <c r="D507" s="214" t="s">
        <v>7946</v>
      </c>
    </row>
    <row r="508" spans="1:4" s="213" customFormat="1" ht="21.45" customHeight="1">
      <c r="A508" s="214" t="s">
        <v>7947</v>
      </c>
      <c r="B508" s="558">
        <v>1</v>
      </c>
      <c r="C508" s="381" t="s">
        <v>7948</v>
      </c>
      <c r="D508" s="214" t="s">
        <v>7949</v>
      </c>
    </row>
    <row r="509" spans="1:4" s="213" customFormat="1" ht="21.45" customHeight="1">
      <c r="A509" s="214" t="s">
        <v>7950</v>
      </c>
      <c r="B509" s="558">
        <v>1</v>
      </c>
      <c r="C509" s="381" t="s">
        <v>7951</v>
      </c>
      <c r="D509" s="214" t="s">
        <v>7952</v>
      </c>
    </row>
    <row r="510" spans="1:4" s="213" customFormat="1" ht="21.45" customHeight="1">
      <c r="A510" s="214" t="s">
        <v>7953</v>
      </c>
      <c r="B510" s="558">
        <v>1</v>
      </c>
      <c r="C510" s="381" t="s">
        <v>7954</v>
      </c>
      <c r="D510" s="214" t="s">
        <v>7955</v>
      </c>
    </row>
    <row r="511" spans="1:4" s="213" customFormat="1" ht="21.45" customHeight="1">
      <c r="A511" s="214" t="s">
        <v>7956</v>
      </c>
      <c r="B511" s="558">
        <v>1</v>
      </c>
      <c r="C511" s="381" t="s">
        <v>7957</v>
      </c>
      <c r="D511" s="214" t="s">
        <v>7958</v>
      </c>
    </row>
    <row r="512" spans="1:4" s="213" customFormat="1" ht="21.45" customHeight="1">
      <c r="A512" s="214" t="s">
        <v>7959</v>
      </c>
      <c r="B512" s="558">
        <v>1</v>
      </c>
      <c r="C512" s="381" t="s">
        <v>7960</v>
      </c>
      <c r="D512" s="214" t="s">
        <v>7961</v>
      </c>
    </row>
    <row r="513" spans="1:4" s="213" customFormat="1" ht="21.45" customHeight="1">
      <c r="A513" s="214" t="s">
        <v>7962</v>
      </c>
      <c r="B513" s="558">
        <v>1</v>
      </c>
      <c r="C513" s="381" t="s">
        <v>7963</v>
      </c>
      <c r="D513" s="214" t="s">
        <v>7964</v>
      </c>
    </row>
    <row r="514" spans="1:4" s="213" customFormat="1" ht="21.45" customHeight="1">
      <c r="A514" s="214" t="s">
        <v>7965</v>
      </c>
      <c r="B514" s="558">
        <v>1</v>
      </c>
      <c r="C514" s="381" t="s">
        <v>7966</v>
      </c>
      <c r="D514" s="214" t="s">
        <v>7967</v>
      </c>
    </row>
    <row r="515" spans="1:4" s="213" customFormat="1" ht="21.45" customHeight="1">
      <c r="A515" s="214" t="s">
        <v>7968</v>
      </c>
      <c r="B515" s="558">
        <v>1</v>
      </c>
      <c r="C515" s="381" t="s">
        <v>7969</v>
      </c>
      <c r="D515" s="214" t="s">
        <v>7970</v>
      </c>
    </row>
    <row r="516" spans="1:4" s="213" customFormat="1" ht="21.45" customHeight="1">
      <c r="A516" s="214" t="s">
        <v>7971</v>
      </c>
      <c r="B516" s="558">
        <v>1</v>
      </c>
      <c r="C516" s="381" t="s">
        <v>7972</v>
      </c>
      <c r="D516" s="214" t="s">
        <v>7973</v>
      </c>
    </row>
    <row r="517" spans="1:4" s="213" customFormat="1" ht="21.45" customHeight="1">
      <c r="A517" s="214" t="s">
        <v>7974</v>
      </c>
      <c r="B517" s="558">
        <v>1</v>
      </c>
      <c r="C517" s="381" t="s">
        <v>7975</v>
      </c>
      <c r="D517" s="214" t="s">
        <v>7976</v>
      </c>
    </row>
    <row r="518" spans="1:4" s="213" customFormat="1" ht="21.45" customHeight="1">
      <c r="A518" s="214" t="s">
        <v>7977</v>
      </c>
      <c r="B518" s="558">
        <v>1</v>
      </c>
      <c r="C518" s="381" t="s">
        <v>7978</v>
      </c>
      <c r="D518" s="214" t="s">
        <v>7979</v>
      </c>
    </row>
    <row r="519" spans="1:4" s="213" customFormat="1" ht="21.45" customHeight="1">
      <c r="A519" s="214" t="s">
        <v>7980</v>
      </c>
      <c r="B519" s="558">
        <v>1</v>
      </c>
      <c r="C519" s="381" t="s">
        <v>7981</v>
      </c>
      <c r="D519" s="214" t="s">
        <v>7982</v>
      </c>
    </row>
    <row r="520" spans="1:4" s="213" customFormat="1" ht="21.45" customHeight="1">
      <c r="A520" s="214" t="s">
        <v>7983</v>
      </c>
      <c r="B520" s="558">
        <v>1</v>
      </c>
      <c r="C520" s="381" t="s">
        <v>7984</v>
      </c>
      <c r="D520" s="214" t="s">
        <v>7985</v>
      </c>
    </row>
    <row r="521" spans="1:4" s="213" customFormat="1" ht="21.45" customHeight="1">
      <c r="A521" s="214" t="s">
        <v>7986</v>
      </c>
      <c r="B521" s="558">
        <v>1</v>
      </c>
      <c r="C521" s="381" t="s">
        <v>7987</v>
      </c>
      <c r="D521" s="214" t="s">
        <v>7988</v>
      </c>
    </row>
    <row r="522" spans="1:4" s="213" customFormat="1" ht="21.45" customHeight="1">
      <c r="A522" s="214" t="s">
        <v>7989</v>
      </c>
      <c r="B522" s="558">
        <v>1</v>
      </c>
      <c r="C522" s="381" t="s">
        <v>7990</v>
      </c>
      <c r="D522" s="214" t="s">
        <v>7991</v>
      </c>
    </row>
    <row r="523" spans="1:4" s="213" customFormat="1" ht="21.45" customHeight="1">
      <c r="A523" s="214" t="s">
        <v>7992</v>
      </c>
      <c r="B523" s="558">
        <v>1</v>
      </c>
      <c r="C523" s="381" t="s">
        <v>7993</v>
      </c>
      <c r="D523" s="214" t="s">
        <v>7994</v>
      </c>
    </row>
    <row r="524" spans="1:4" s="213" customFormat="1" ht="21.45" customHeight="1">
      <c r="A524" s="214" t="s">
        <v>7995</v>
      </c>
      <c r="B524" s="558">
        <v>1</v>
      </c>
      <c r="C524" s="381" t="s">
        <v>7996</v>
      </c>
      <c r="D524" s="214" t="s">
        <v>7997</v>
      </c>
    </row>
    <row r="525" spans="1:4" s="213" customFormat="1" ht="21.45" customHeight="1">
      <c r="A525" s="214" t="s">
        <v>7998</v>
      </c>
      <c r="B525" s="558">
        <v>1</v>
      </c>
      <c r="C525" s="381" t="s">
        <v>7999</v>
      </c>
      <c r="D525" s="214" t="s">
        <v>8000</v>
      </c>
    </row>
    <row r="526" spans="1:4" s="213" customFormat="1" ht="21.45" customHeight="1">
      <c r="A526" s="214" t="s">
        <v>8001</v>
      </c>
      <c r="B526" s="558">
        <v>1</v>
      </c>
      <c r="C526" s="381" t="s">
        <v>8002</v>
      </c>
      <c r="D526" s="214" t="s">
        <v>8003</v>
      </c>
    </row>
    <row r="527" spans="1:4" s="213" customFormat="1" ht="21.45" customHeight="1">
      <c r="A527" s="214" t="s">
        <v>8004</v>
      </c>
      <c r="B527" s="558">
        <v>1</v>
      </c>
      <c r="C527" s="381" t="s">
        <v>8005</v>
      </c>
      <c r="D527" s="214" t="s">
        <v>8006</v>
      </c>
    </row>
    <row r="528" spans="1:4" s="213" customFormat="1" ht="21.45" customHeight="1">
      <c r="A528" s="214" t="s">
        <v>8007</v>
      </c>
      <c r="B528" s="558">
        <v>1</v>
      </c>
      <c r="C528" s="381" t="s">
        <v>8008</v>
      </c>
      <c r="D528" s="214" t="s">
        <v>8009</v>
      </c>
    </row>
    <row r="529" spans="1:4" s="213" customFormat="1" ht="21.45" customHeight="1">
      <c r="A529" s="214" t="s">
        <v>8010</v>
      </c>
      <c r="B529" s="558">
        <v>1</v>
      </c>
      <c r="C529" s="381" t="s">
        <v>8011</v>
      </c>
      <c r="D529" s="214" t="s">
        <v>8012</v>
      </c>
    </row>
    <row r="530" spans="1:4" s="213" customFormat="1" ht="21.45" customHeight="1">
      <c r="A530" s="214" t="s">
        <v>8013</v>
      </c>
      <c r="B530" s="558">
        <v>1</v>
      </c>
      <c r="C530" s="381" t="s">
        <v>8014</v>
      </c>
      <c r="D530" s="214" t="s">
        <v>8015</v>
      </c>
    </row>
    <row r="531" spans="1:4" s="213" customFormat="1" ht="21.45" customHeight="1">
      <c r="A531" s="214" t="s">
        <v>8016</v>
      </c>
      <c r="B531" s="558">
        <v>1</v>
      </c>
      <c r="C531" s="381" t="s">
        <v>8017</v>
      </c>
      <c r="D531" s="214" t="s">
        <v>8018</v>
      </c>
    </row>
    <row r="532" spans="1:4" s="213" customFormat="1" ht="21.45" customHeight="1">
      <c r="A532" s="214" t="s">
        <v>8019</v>
      </c>
      <c r="B532" s="558">
        <v>1</v>
      </c>
      <c r="C532" s="381" t="s">
        <v>8020</v>
      </c>
      <c r="D532" s="214" t="s">
        <v>8021</v>
      </c>
    </row>
    <row r="533" spans="1:4" s="213" customFormat="1" ht="21.45" customHeight="1">
      <c r="A533" s="214" t="s">
        <v>8022</v>
      </c>
      <c r="B533" s="558">
        <v>1</v>
      </c>
      <c r="C533" s="381" t="s">
        <v>8023</v>
      </c>
      <c r="D533" s="214" t="s">
        <v>8024</v>
      </c>
    </row>
    <row r="534" spans="1:4" s="213" customFormat="1" ht="21.45" customHeight="1">
      <c r="A534" s="214" t="s">
        <v>8025</v>
      </c>
      <c r="B534" s="558">
        <v>1</v>
      </c>
      <c r="C534" s="381" t="s">
        <v>8026</v>
      </c>
      <c r="D534" s="214" t="s">
        <v>8027</v>
      </c>
    </row>
    <row r="535" spans="1:4" s="213" customFormat="1" ht="21.45" customHeight="1">
      <c r="A535" s="214" t="s">
        <v>8028</v>
      </c>
      <c r="B535" s="558">
        <v>1</v>
      </c>
      <c r="C535" s="381" t="s">
        <v>8029</v>
      </c>
      <c r="D535" s="214" t="s">
        <v>8030</v>
      </c>
    </row>
    <row r="536" spans="1:4" s="213" customFormat="1" ht="21.45" customHeight="1">
      <c r="A536" s="214" t="s">
        <v>8031</v>
      </c>
      <c r="B536" s="558">
        <v>1</v>
      </c>
      <c r="C536" s="381" t="s">
        <v>8032</v>
      </c>
      <c r="D536" s="214" t="s">
        <v>8033</v>
      </c>
    </row>
    <row r="537" spans="1:4" s="213" customFormat="1" ht="21.45" customHeight="1">
      <c r="A537" s="214" t="s">
        <v>8034</v>
      </c>
      <c r="B537" s="558">
        <v>1</v>
      </c>
      <c r="C537" s="381" t="s">
        <v>8035</v>
      </c>
      <c r="D537" s="214" t="s">
        <v>8036</v>
      </c>
    </row>
    <row r="538" spans="1:4" s="213" customFormat="1" ht="21.45" customHeight="1">
      <c r="A538" s="214" t="s">
        <v>8037</v>
      </c>
      <c r="B538" s="558">
        <v>1</v>
      </c>
      <c r="C538" s="381" t="s">
        <v>8038</v>
      </c>
      <c r="D538" s="214" t="s">
        <v>8039</v>
      </c>
    </row>
    <row r="539" spans="1:4" s="213" customFormat="1" ht="21.45" customHeight="1">
      <c r="A539" s="214" t="s">
        <v>8040</v>
      </c>
      <c r="B539" s="558">
        <v>1</v>
      </c>
      <c r="C539" s="381" t="s">
        <v>8041</v>
      </c>
      <c r="D539" s="214" t="s">
        <v>8042</v>
      </c>
    </row>
    <row r="540" spans="1:4" s="213" customFormat="1" ht="21.45" customHeight="1">
      <c r="A540" s="214" t="s">
        <v>8043</v>
      </c>
      <c r="B540" s="558">
        <v>1</v>
      </c>
      <c r="C540" s="381" t="s">
        <v>8044</v>
      </c>
      <c r="D540" s="214" t="s">
        <v>8045</v>
      </c>
    </row>
    <row r="541" spans="1:4" s="213" customFormat="1" ht="21.45" customHeight="1">
      <c r="A541" s="214" t="s">
        <v>8046</v>
      </c>
      <c r="B541" s="558">
        <v>1</v>
      </c>
      <c r="C541" s="381" t="s">
        <v>8047</v>
      </c>
      <c r="D541" s="214" t="s">
        <v>8048</v>
      </c>
    </row>
    <row r="542" spans="1:4" s="213" customFormat="1" ht="21.45" customHeight="1">
      <c r="A542" s="214" t="s">
        <v>8049</v>
      </c>
      <c r="B542" s="558">
        <v>1</v>
      </c>
      <c r="C542" s="381" t="s">
        <v>8050</v>
      </c>
      <c r="D542" s="214" t="s">
        <v>8051</v>
      </c>
    </row>
    <row r="543" spans="1:4" s="213" customFormat="1" ht="21.45" customHeight="1">
      <c r="A543" s="214" t="s">
        <v>8052</v>
      </c>
      <c r="B543" s="558">
        <v>1</v>
      </c>
      <c r="C543" s="381" t="s">
        <v>8053</v>
      </c>
      <c r="D543" s="214" t="s">
        <v>8054</v>
      </c>
    </row>
    <row r="544" spans="1:4" s="213" customFormat="1" ht="21.45" customHeight="1">
      <c r="A544" s="214" t="s">
        <v>8055</v>
      </c>
      <c r="B544" s="558">
        <v>1</v>
      </c>
      <c r="C544" s="381" t="s">
        <v>8056</v>
      </c>
      <c r="D544" s="214" t="s">
        <v>8057</v>
      </c>
    </row>
    <row r="545" spans="1:4" s="213" customFormat="1" ht="21.45" customHeight="1">
      <c r="A545" s="214" t="s">
        <v>8058</v>
      </c>
      <c r="B545" s="558">
        <v>1</v>
      </c>
      <c r="C545" s="381" t="s">
        <v>8059</v>
      </c>
      <c r="D545" s="214" t="s">
        <v>8060</v>
      </c>
    </row>
    <row r="546" spans="1:4" s="213" customFormat="1" ht="21.45" customHeight="1">
      <c r="A546" s="214" t="s">
        <v>8061</v>
      </c>
      <c r="B546" s="558">
        <v>1</v>
      </c>
      <c r="C546" s="381" t="s">
        <v>8062</v>
      </c>
      <c r="D546" s="214" t="s">
        <v>8063</v>
      </c>
    </row>
    <row r="547" spans="1:4" s="213" customFormat="1" ht="21.45" customHeight="1">
      <c r="A547" s="214" t="s">
        <v>8064</v>
      </c>
      <c r="B547" s="558">
        <v>1</v>
      </c>
      <c r="C547" s="381" t="s">
        <v>8065</v>
      </c>
      <c r="D547" s="214" t="s">
        <v>8066</v>
      </c>
    </row>
    <row r="548" spans="1:4" s="213" customFormat="1" ht="21.45" customHeight="1">
      <c r="A548" s="214" t="s">
        <v>8067</v>
      </c>
      <c r="B548" s="558">
        <v>1</v>
      </c>
      <c r="C548" s="381" t="s">
        <v>8068</v>
      </c>
      <c r="D548" s="214" t="s">
        <v>8069</v>
      </c>
    </row>
    <row r="549" spans="1:4" s="213" customFormat="1" ht="21.45" customHeight="1">
      <c r="A549" s="214" t="s">
        <v>8070</v>
      </c>
      <c r="B549" s="558">
        <v>1</v>
      </c>
      <c r="C549" s="381" t="s">
        <v>8071</v>
      </c>
      <c r="D549" s="214" t="s">
        <v>8072</v>
      </c>
    </row>
    <row r="550" spans="1:4" s="213" customFormat="1" ht="21.45" customHeight="1">
      <c r="A550" s="214" t="s">
        <v>8073</v>
      </c>
      <c r="B550" s="558">
        <v>1</v>
      </c>
      <c r="C550" s="381" t="s">
        <v>8074</v>
      </c>
      <c r="D550" s="214" t="s">
        <v>8075</v>
      </c>
    </row>
    <row r="551" spans="1:4" s="213" customFormat="1" ht="21.45" customHeight="1">
      <c r="A551" s="214" t="s">
        <v>8076</v>
      </c>
      <c r="B551" s="558">
        <v>1</v>
      </c>
      <c r="C551" s="381" t="s">
        <v>8077</v>
      </c>
      <c r="D551" s="214" t="s">
        <v>8078</v>
      </c>
    </row>
    <row r="552" spans="1:4" s="213" customFormat="1" ht="21.45" customHeight="1">
      <c r="A552" s="214" t="s">
        <v>8079</v>
      </c>
      <c r="B552" s="558">
        <v>1</v>
      </c>
      <c r="C552" s="381" t="s">
        <v>8080</v>
      </c>
      <c r="D552" s="214" t="s">
        <v>8081</v>
      </c>
    </row>
    <row r="553" spans="1:4" s="213" customFormat="1" ht="21.45" customHeight="1">
      <c r="A553" s="214" t="s">
        <v>8082</v>
      </c>
      <c r="B553" s="558">
        <v>1</v>
      </c>
      <c r="C553" s="381" t="s">
        <v>8083</v>
      </c>
      <c r="D553" s="214" t="s">
        <v>8084</v>
      </c>
    </row>
    <row r="554" spans="1:4" s="213" customFormat="1" ht="21.45" customHeight="1">
      <c r="A554" s="214" t="s">
        <v>8085</v>
      </c>
      <c r="B554" s="558">
        <v>1</v>
      </c>
      <c r="C554" s="381" t="s">
        <v>8086</v>
      </c>
      <c r="D554" s="214" t="s">
        <v>8087</v>
      </c>
    </row>
    <row r="555" spans="1:4" s="213" customFormat="1" ht="21.45" customHeight="1">
      <c r="A555" s="214" t="s">
        <v>8088</v>
      </c>
      <c r="B555" s="558">
        <v>1</v>
      </c>
      <c r="C555" s="381" t="s">
        <v>8089</v>
      </c>
      <c r="D555" s="214" t="s">
        <v>8090</v>
      </c>
    </row>
    <row r="556" spans="1:4" s="213" customFormat="1" ht="21.45" customHeight="1">
      <c r="A556" s="214" t="s">
        <v>8091</v>
      </c>
      <c r="B556" s="558">
        <v>1</v>
      </c>
      <c r="C556" s="381" t="s">
        <v>8092</v>
      </c>
      <c r="D556" s="214" t="s">
        <v>8093</v>
      </c>
    </row>
    <row r="557" spans="1:4" s="213" customFormat="1" ht="21.45" customHeight="1">
      <c r="A557" s="214" t="s">
        <v>8094</v>
      </c>
      <c r="B557" s="558">
        <v>1</v>
      </c>
      <c r="C557" s="381" t="s">
        <v>8095</v>
      </c>
      <c r="D557" s="214" t="s">
        <v>8096</v>
      </c>
    </row>
    <row r="558" spans="1:4" s="213" customFormat="1" ht="21.45" customHeight="1">
      <c r="A558" s="214" t="s">
        <v>8097</v>
      </c>
      <c r="B558" s="558">
        <v>1</v>
      </c>
      <c r="C558" s="381" t="s">
        <v>8098</v>
      </c>
      <c r="D558" s="214" t="s">
        <v>8099</v>
      </c>
    </row>
    <row r="559" spans="1:4" s="213" customFormat="1" ht="21.45" customHeight="1">
      <c r="A559" s="214" t="s">
        <v>8100</v>
      </c>
      <c r="B559" s="558">
        <v>1</v>
      </c>
      <c r="C559" s="381" t="s">
        <v>8101</v>
      </c>
      <c r="D559" s="214" t="s">
        <v>8102</v>
      </c>
    </row>
    <row r="560" spans="1:4" s="213" customFormat="1" ht="21.45" customHeight="1">
      <c r="A560" s="214" t="s">
        <v>8103</v>
      </c>
      <c r="B560" s="558">
        <v>1</v>
      </c>
      <c r="C560" s="381" t="s">
        <v>8104</v>
      </c>
      <c r="D560" s="214" t="s">
        <v>8105</v>
      </c>
    </row>
    <row r="561" spans="1:4" s="213" customFormat="1" ht="21.45" customHeight="1">
      <c r="A561" s="214" t="s">
        <v>8106</v>
      </c>
      <c r="B561" s="558">
        <v>1</v>
      </c>
      <c r="C561" s="381" t="s">
        <v>8107</v>
      </c>
      <c r="D561" s="214" t="s">
        <v>8108</v>
      </c>
    </row>
    <row r="562" spans="1:4" s="213" customFormat="1" ht="21.45" customHeight="1">
      <c r="A562" s="214" t="s">
        <v>8109</v>
      </c>
      <c r="B562" s="558">
        <v>1</v>
      </c>
      <c r="C562" s="381" t="s">
        <v>8110</v>
      </c>
      <c r="D562" s="214" t="s">
        <v>8111</v>
      </c>
    </row>
    <row r="563" spans="1:4" s="213" customFormat="1" ht="21.45" customHeight="1">
      <c r="A563" s="214" t="s">
        <v>8112</v>
      </c>
      <c r="B563" s="558">
        <v>1</v>
      </c>
      <c r="C563" s="381" t="s">
        <v>8113</v>
      </c>
      <c r="D563" s="214" t="s">
        <v>8114</v>
      </c>
    </row>
    <row r="564" spans="1:4" s="213" customFormat="1" ht="21.45" customHeight="1">
      <c r="A564" s="214" t="s">
        <v>8115</v>
      </c>
      <c r="B564" s="558">
        <v>2</v>
      </c>
      <c r="C564" s="381" t="s">
        <v>8116</v>
      </c>
      <c r="D564" s="214" t="s">
        <v>8117</v>
      </c>
    </row>
    <row r="565" spans="1:4" s="213" customFormat="1" ht="21.45" customHeight="1">
      <c r="A565" s="214" t="s">
        <v>8118</v>
      </c>
      <c r="B565" s="558">
        <v>1</v>
      </c>
      <c r="C565" s="381" t="s">
        <v>8119</v>
      </c>
      <c r="D565" s="214" t="s">
        <v>8120</v>
      </c>
    </row>
    <row r="566" spans="1:4" s="213" customFormat="1" ht="21.45" customHeight="1">
      <c r="A566" s="214" t="s">
        <v>8121</v>
      </c>
      <c r="B566" s="558">
        <v>1</v>
      </c>
      <c r="C566" s="381" t="s">
        <v>8122</v>
      </c>
      <c r="D566" s="214" t="s">
        <v>8123</v>
      </c>
    </row>
    <row r="567" spans="1:4" s="213" customFormat="1" ht="21.45" customHeight="1">
      <c r="A567" s="214" t="s">
        <v>8124</v>
      </c>
      <c r="B567" s="558">
        <v>1</v>
      </c>
      <c r="C567" s="381" t="s">
        <v>8125</v>
      </c>
      <c r="D567" s="214" t="s">
        <v>8126</v>
      </c>
    </row>
    <row r="568" spans="1:4" s="213" customFormat="1" ht="21.45" customHeight="1">
      <c r="A568" s="214" t="s">
        <v>8127</v>
      </c>
      <c r="B568" s="558">
        <v>1</v>
      </c>
      <c r="C568" s="381" t="s">
        <v>8128</v>
      </c>
      <c r="D568" s="214" t="s">
        <v>8129</v>
      </c>
    </row>
    <row r="569" spans="1:4" s="213" customFormat="1" ht="21.45" customHeight="1">
      <c r="A569" s="214" t="s">
        <v>8130</v>
      </c>
      <c r="B569" s="558">
        <v>1</v>
      </c>
      <c r="C569" s="381" t="s">
        <v>8131</v>
      </c>
      <c r="D569" s="214" t="s">
        <v>8132</v>
      </c>
    </row>
    <row r="570" spans="1:4" s="213" customFormat="1" ht="21.45" customHeight="1">
      <c r="A570" s="214" t="s">
        <v>8133</v>
      </c>
      <c r="B570" s="558">
        <v>1</v>
      </c>
      <c r="C570" s="381" t="s">
        <v>8134</v>
      </c>
      <c r="D570" s="214" t="s">
        <v>8135</v>
      </c>
    </row>
    <row r="571" spans="1:4" s="213" customFormat="1" ht="21.45" customHeight="1">
      <c r="A571" s="214" t="s">
        <v>8136</v>
      </c>
      <c r="B571" s="558">
        <v>1</v>
      </c>
      <c r="C571" s="381" t="s">
        <v>8137</v>
      </c>
      <c r="D571" s="214" t="s">
        <v>8138</v>
      </c>
    </row>
    <row r="572" spans="1:4" s="213" customFormat="1" ht="21.45" customHeight="1">
      <c r="A572" s="214" t="s">
        <v>8139</v>
      </c>
      <c r="B572" s="558">
        <v>1</v>
      </c>
      <c r="C572" s="381" t="s">
        <v>8140</v>
      </c>
      <c r="D572" s="214" t="s">
        <v>8141</v>
      </c>
    </row>
    <row r="573" spans="1:4" s="213" customFormat="1" ht="21.45" customHeight="1">
      <c r="A573" s="214" t="s">
        <v>8142</v>
      </c>
      <c r="B573" s="558">
        <v>1</v>
      </c>
      <c r="C573" s="381" t="s">
        <v>8143</v>
      </c>
      <c r="D573" s="214" t="s">
        <v>8144</v>
      </c>
    </row>
    <row r="574" spans="1:4" s="213" customFormat="1" ht="21.45" customHeight="1">
      <c r="A574" s="214" t="s">
        <v>8145</v>
      </c>
      <c r="B574" s="558">
        <v>1</v>
      </c>
      <c r="C574" s="381" t="s">
        <v>8146</v>
      </c>
      <c r="D574" s="214" t="s">
        <v>8147</v>
      </c>
    </row>
    <row r="575" spans="1:4" s="213" customFormat="1" ht="21.45" customHeight="1">
      <c r="A575" s="214" t="s">
        <v>8148</v>
      </c>
      <c r="B575" s="558">
        <v>1</v>
      </c>
      <c r="C575" s="381" t="s">
        <v>8149</v>
      </c>
      <c r="D575" s="214" t="s">
        <v>8150</v>
      </c>
    </row>
    <row r="576" spans="1:4" s="213" customFormat="1" ht="21.45" customHeight="1">
      <c r="A576" s="214" t="s">
        <v>8151</v>
      </c>
      <c r="B576" s="558">
        <v>1</v>
      </c>
      <c r="C576" s="381" t="s">
        <v>8152</v>
      </c>
      <c r="D576" s="214" t="s">
        <v>8153</v>
      </c>
    </row>
    <row r="577" spans="1:4" s="213" customFormat="1" ht="21.45" customHeight="1">
      <c r="A577" s="214" t="s">
        <v>8154</v>
      </c>
      <c r="B577" s="558">
        <v>1</v>
      </c>
      <c r="C577" s="381" t="s">
        <v>8155</v>
      </c>
      <c r="D577" s="214" t="s">
        <v>8156</v>
      </c>
    </row>
    <row r="578" spans="1:4" s="213" customFormat="1" ht="21.45" customHeight="1">
      <c r="A578" s="214" t="s">
        <v>8157</v>
      </c>
      <c r="B578" s="558">
        <v>1</v>
      </c>
      <c r="C578" s="381" t="s">
        <v>8158</v>
      </c>
      <c r="D578" s="214" t="s">
        <v>8159</v>
      </c>
    </row>
    <row r="579" spans="1:4" s="213" customFormat="1" ht="21.45" customHeight="1">
      <c r="A579" s="214" t="s">
        <v>8160</v>
      </c>
      <c r="B579" s="558">
        <v>1</v>
      </c>
      <c r="C579" s="381" t="s">
        <v>8161</v>
      </c>
      <c r="D579" s="214" t="s">
        <v>8162</v>
      </c>
    </row>
    <row r="580" spans="1:4" s="213" customFormat="1" ht="21.45" customHeight="1">
      <c r="A580" s="214" t="s">
        <v>8163</v>
      </c>
      <c r="B580" s="558">
        <v>1</v>
      </c>
      <c r="C580" s="381" t="s">
        <v>8164</v>
      </c>
      <c r="D580" s="214" t="s">
        <v>8165</v>
      </c>
    </row>
    <row r="581" spans="1:4" s="213" customFormat="1" ht="21.45" customHeight="1">
      <c r="A581" s="214" t="s">
        <v>8166</v>
      </c>
      <c r="B581" s="558">
        <v>1</v>
      </c>
      <c r="C581" s="381" t="s">
        <v>8167</v>
      </c>
      <c r="D581" s="214" t="s">
        <v>8168</v>
      </c>
    </row>
    <row r="582" spans="1:4" s="213" customFormat="1" ht="21.45" customHeight="1">
      <c r="A582" s="214" t="s">
        <v>8169</v>
      </c>
      <c r="B582" s="558">
        <v>1</v>
      </c>
      <c r="C582" s="381" t="s">
        <v>8170</v>
      </c>
      <c r="D582" s="214" t="s">
        <v>8171</v>
      </c>
    </row>
    <row r="583" spans="1:4" s="213" customFormat="1" ht="21.45" customHeight="1">
      <c r="A583" s="214" t="s">
        <v>8172</v>
      </c>
      <c r="B583" s="558">
        <v>1</v>
      </c>
      <c r="C583" s="381" t="s">
        <v>8173</v>
      </c>
      <c r="D583" s="214" t="s">
        <v>8174</v>
      </c>
    </row>
    <row r="584" spans="1:4" s="213" customFormat="1" ht="21.45" customHeight="1">
      <c r="A584" s="214" t="s">
        <v>8175</v>
      </c>
      <c r="B584" s="558">
        <v>1</v>
      </c>
      <c r="C584" s="381" t="s">
        <v>8176</v>
      </c>
      <c r="D584" s="214" t="s">
        <v>8177</v>
      </c>
    </row>
    <row r="585" spans="1:4" s="213" customFormat="1" ht="21.45" customHeight="1">
      <c r="A585" s="214" t="s">
        <v>8178</v>
      </c>
      <c r="B585" s="558">
        <v>1</v>
      </c>
      <c r="C585" s="381" t="s">
        <v>8179</v>
      </c>
      <c r="D585" s="214" t="s">
        <v>8180</v>
      </c>
    </row>
    <row r="586" spans="1:4" s="213" customFormat="1" ht="21.45" customHeight="1">
      <c r="A586" s="214" t="s">
        <v>8181</v>
      </c>
      <c r="B586" s="558">
        <v>1</v>
      </c>
      <c r="C586" s="381" t="s">
        <v>8182</v>
      </c>
      <c r="D586" s="214" t="s">
        <v>8183</v>
      </c>
    </row>
    <row r="587" spans="1:4" s="213" customFormat="1" ht="21.45" customHeight="1">
      <c r="A587" s="214" t="s">
        <v>8184</v>
      </c>
      <c r="B587" s="558">
        <v>1</v>
      </c>
      <c r="C587" s="381" t="s">
        <v>8185</v>
      </c>
      <c r="D587" s="214" t="s">
        <v>8186</v>
      </c>
    </row>
    <row r="588" spans="1:4" s="213" customFormat="1" ht="21.45" customHeight="1">
      <c r="A588" s="214" t="s">
        <v>8187</v>
      </c>
      <c r="B588" s="558">
        <v>1</v>
      </c>
      <c r="C588" s="381" t="s">
        <v>8188</v>
      </c>
      <c r="D588" s="214" t="s">
        <v>8189</v>
      </c>
    </row>
    <row r="589" spans="1:4" s="213" customFormat="1" ht="21.45" customHeight="1">
      <c r="A589" s="214" t="s">
        <v>8190</v>
      </c>
      <c r="B589" s="558">
        <v>1</v>
      </c>
      <c r="C589" s="381" t="s">
        <v>8191</v>
      </c>
      <c r="D589" s="214" t="s">
        <v>8192</v>
      </c>
    </row>
    <row r="590" spans="1:4" s="213" customFormat="1" ht="21.45" customHeight="1">
      <c r="A590" s="214" t="s">
        <v>8193</v>
      </c>
      <c r="B590" s="558">
        <v>1</v>
      </c>
      <c r="C590" s="381" t="s">
        <v>8194</v>
      </c>
      <c r="D590" s="214" t="s">
        <v>8195</v>
      </c>
    </row>
    <row r="591" spans="1:4" s="213" customFormat="1" ht="21.45" customHeight="1">
      <c r="A591" s="214" t="s">
        <v>8196</v>
      </c>
      <c r="B591" s="558">
        <v>1</v>
      </c>
      <c r="C591" s="381" t="s">
        <v>8197</v>
      </c>
      <c r="D591" s="214" t="s">
        <v>8198</v>
      </c>
    </row>
    <row r="592" spans="1:4" s="213" customFormat="1" ht="21.45" customHeight="1">
      <c r="A592" s="214" t="s">
        <v>8199</v>
      </c>
      <c r="B592" s="558">
        <v>1</v>
      </c>
      <c r="C592" s="381" t="s">
        <v>8200</v>
      </c>
      <c r="D592" s="214" t="s">
        <v>8201</v>
      </c>
    </row>
    <row r="593" spans="1:4" s="213" customFormat="1" ht="21.45" customHeight="1">
      <c r="A593" s="214" t="s">
        <v>8202</v>
      </c>
      <c r="B593" s="558">
        <v>1</v>
      </c>
      <c r="C593" s="381" t="s">
        <v>8203</v>
      </c>
      <c r="D593" s="214" t="s">
        <v>8204</v>
      </c>
    </row>
    <row r="594" spans="1:4" s="213" customFormat="1" ht="21.45" customHeight="1">
      <c r="A594" s="214" t="s">
        <v>8205</v>
      </c>
      <c r="B594" s="558">
        <v>1</v>
      </c>
      <c r="C594" s="381" t="s">
        <v>8206</v>
      </c>
      <c r="D594" s="214" t="s">
        <v>8207</v>
      </c>
    </row>
    <row r="595" spans="1:4" s="213" customFormat="1" ht="21.45" customHeight="1">
      <c r="A595" s="214" t="s">
        <v>8208</v>
      </c>
      <c r="B595" s="558">
        <v>1</v>
      </c>
      <c r="C595" s="381" t="s">
        <v>8209</v>
      </c>
      <c r="D595" s="214" t="s">
        <v>8210</v>
      </c>
    </row>
    <row r="596" spans="1:4" s="213" customFormat="1" ht="21.45" customHeight="1">
      <c r="A596" s="214" t="s">
        <v>8211</v>
      </c>
      <c r="B596" s="558">
        <v>1</v>
      </c>
      <c r="C596" s="381" t="s">
        <v>8212</v>
      </c>
      <c r="D596" s="214" t="s">
        <v>8213</v>
      </c>
    </row>
    <row r="597" spans="1:4" s="213" customFormat="1" ht="21.45" customHeight="1">
      <c r="A597" s="214" t="s">
        <v>8214</v>
      </c>
      <c r="B597" s="558">
        <v>1</v>
      </c>
      <c r="C597" s="381" t="s">
        <v>8215</v>
      </c>
      <c r="D597" s="214" t="s">
        <v>8216</v>
      </c>
    </row>
    <row r="598" spans="1:4" s="213" customFormat="1" ht="21.45" customHeight="1">
      <c r="A598" s="214" t="s">
        <v>8217</v>
      </c>
      <c r="B598" s="558">
        <v>1</v>
      </c>
      <c r="C598" s="381" t="s">
        <v>8218</v>
      </c>
      <c r="D598" s="214" t="s">
        <v>8219</v>
      </c>
    </row>
    <row r="599" spans="1:4" s="213" customFormat="1" ht="21.45" customHeight="1">
      <c r="A599" s="214" t="s">
        <v>8220</v>
      </c>
      <c r="B599" s="558">
        <v>1</v>
      </c>
      <c r="C599" s="381" t="s">
        <v>8221</v>
      </c>
      <c r="D599" s="214" t="s">
        <v>8222</v>
      </c>
    </row>
    <row r="600" spans="1:4" s="213" customFormat="1" ht="21.45" customHeight="1">
      <c r="A600" s="214" t="s">
        <v>8223</v>
      </c>
      <c r="B600" s="558">
        <v>1</v>
      </c>
      <c r="C600" s="381" t="s">
        <v>8224</v>
      </c>
      <c r="D600" s="214" t="s">
        <v>8225</v>
      </c>
    </row>
    <row r="601" spans="1:4" s="213" customFormat="1" ht="21.45" customHeight="1">
      <c r="A601" s="214" t="s">
        <v>8226</v>
      </c>
      <c r="B601" s="558">
        <v>1</v>
      </c>
      <c r="C601" s="381" t="s">
        <v>8227</v>
      </c>
      <c r="D601" s="214" t="s">
        <v>8228</v>
      </c>
    </row>
    <row r="602" spans="1:4" s="213" customFormat="1" ht="21.45" customHeight="1">
      <c r="A602" s="214" t="s">
        <v>8229</v>
      </c>
      <c r="B602" s="558">
        <v>1</v>
      </c>
      <c r="C602" s="381" t="s">
        <v>8230</v>
      </c>
      <c r="D602" s="214" t="s">
        <v>8231</v>
      </c>
    </row>
    <row r="603" spans="1:4" s="213" customFormat="1" ht="21.45" customHeight="1">
      <c r="A603" s="214" t="s">
        <v>8232</v>
      </c>
      <c r="B603" s="558">
        <v>1</v>
      </c>
      <c r="C603" s="381" t="s">
        <v>8233</v>
      </c>
      <c r="D603" s="214" t="s">
        <v>8234</v>
      </c>
    </row>
    <row r="604" spans="1:4" s="213" customFormat="1" ht="21.45" customHeight="1">
      <c r="A604" s="214" t="s">
        <v>8235</v>
      </c>
      <c r="B604" s="558">
        <v>1</v>
      </c>
      <c r="C604" s="381" t="s">
        <v>8236</v>
      </c>
      <c r="D604" s="214" t="s">
        <v>8237</v>
      </c>
    </row>
    <row r="605" spans="1:4" s="213" customFormat="1" ht="21.45" customHeight="1">
      <c r="A605" s="214" t="s">
        <v>8238</v>
      </c>
      <c r="B605" s="558">
        <v>1</v>
      </c>
      <c r="C605" s="381" t="s">
        <v>8239</v>
      </c>
      <c r="D605" s="214" t="s">
        <v>8240</v>
      </c>
    </row>
    <row r="606" spans="1:4" s="213" customFormat="1" ht="21.45" customHeight="1">
      <c r="A606" s="214" t="s">
        <v>8241</v>
      </c>
      <c r="B606" s="558">
        <v>1</v>
      </c>
      <c r="C606" s="381" t="s">
        <v>8242</v>
      </c>
      <c r="D606" s="214" t="s">
        <v>8243</v>
      </c>
    </row>
    <row r="607" spans="1:4" s="213" customFormat="1" ht="21.45" customHeight="1">
      <c r="A607" s="214" t="s">
        <v>8244</v>
      </c>
      <c r="B607" s="558">
        <v>1</v>
      </c>
      <c r="C607" s="381" t="s">
        <v>8245</v>
      </c>
      <c r="D607" s="214" t="s">
        <v>8246</v>
      </c>
    </row>
    <row r="608" spans="1:4" s="213" customFormat="1" ht="21.45" customHeight="1">
      <c r="A608" s="214" t="s">
        <v>8247</v>
      </c>
      <c r="B608" s="558">
        <v>1</v>
      </c>
      <c r="C608" s="381" t="s">
        <v>8248</v>
      </c>
      <c r="D608" s="214" t="s">
        <v>8249</v>
      </c>
    </row>
    <row r="609" spans="1:4" s="213" customFormat="1" ht="21.45" customHeight="1">
      <c r="A609" s="214" t="s">
        <v>8250</v>
      </c>
      <c r="B609" s="558">
        <v>1</v>
      </c>
      <c r="C609" s="381" t="s">
        <v>8251</v>
      </c>
      <c r="D609" s="214" t="s">
        <v>8252</v>
      </c>
    </row>
    <row r="610" spans="1:4" s="213" customFormat="1" ht="21.45" customHeight="1">
      <c r="A610" s="214" t="s">
        <v>8253</v>
      </c>
      <c r="B610" s="558">
        <v>1</v>
      </c>
      <c r="C610" s="381" t="s">
        <v>8254</v>
      </c>
      <c r="D610" s="214" t="s">
        <v>8255</v>
      </c>
    </row>
    <row r="611" spans="1:4" s="213" customFormat="1" ht="21.45" customHeight="1">
      <c r="A611" s="214" t="s">
        <v>8256</v>
      </c>
      <c r="B611" s="558">
        <v>1</v>
      </c>
      <c r="C611" s="381" t="s">
        <v>8257</v>
      </c>
      <c r="D611" s="214" t="s">
        <v>8258</v>
      </c>
    </row>
    <row r="612" spans="1:4" s="213" customFormat="1" ht="21.45" customHeight="1">
      <c r="A612" s="214" t="s">
        <v>8259</v>
      </c>
      <c r="B612" s="558">
        <v>1</v>
      </c>
      <c r="C612" s="381" t="s">
        <v>8260</v>
      </c>
      <c r="D612" s="214" t="s">
        <v>8261</v>
      </c>
    </row>
    <row r="613" spans="1:4" s="213" customFormat="1" ht="21.45" customHeight="1">
      <c r="A613" s="214" t="s">
        <v>8262</v>
      </c>
      <c r="B613" s="558">
        <v>1</v>
      </c>
      <c r="C613" s="381" t="s">
        <v>8263</v>
      </c>
      <c r="D613" s="214" t="s">
        <v>8264</v>
      </c>
    </row>
    <row r="614" spans="1:4" s="213" customFormat="1" ht="21.45" customHeight="1">
      <c r="A614" s="214" t="s">
        <v>8265</v>
      </c>
      <c r="B614" s="558">
        <v>1</v>
      </c>
      <c r="C614" s="381" t="s">
        <v>8266</v>
      </c>
      <c r="D614" s="214" t="s">
        <v>8267</v>
      </c>
    </row>
    <row r="615" spans="1:4" s="213" customFormat="1" ht="21.45" customHeight="1">
      <c r="A615" s="214" t="s">
        <v>8268</v>
      </c>
      <c r="B615" s="558">
        <v>1</v>
      </c>
      <c r="C615" s="381" t="s">
        <v>8269</v>
      </c>
      <c r="D615" s="214" t="s">
        <v>8270</v>
      </c>
    </row>
    <row r="616" spans="1:4" s="213" customFormat="1" ht="21.45" customHeight="1">
      <c r="A616" s="214" t="s">
        <v>8271</v>
      </c>
      <c r="B616" s="558">
        <v>1</v>
      </c>
      <c r="C616" s="381" t="s">
        <v>8272</v>
      </c>
      <c r="D616" s="214" t="s">
        <v>8273</v>
      </c>
    </row>
    <row r="617" spans="1:4" s="213" customFormat="1" ht="21.45" customHeight="1">
      <c r="A617" s="214" t="s">
        <v>8274</v>
      </c>
      <c r="B617" s="558">
        <v>1</v>
      </c>
      <c r="C617" s="381" t="s">
        <v>8275</v>
      </c>
      <c r="D617" s="214" t="s">
        <v>8276</v>
      </c>
    </row>
    <row r="618" spans="1:4" s="213" customFormat="1" ht="21.45" customHeight="1">
      <c r="A618" s="214" t="s">
        <v>8277</v>
      </c>
      <c r="B618" s="558">
        <v>1</v>
      </c>
      <c r="C618" s="381" t="s">
        <v>8278</v>
      </c>
      <c r="D618" s="214" t="s">
        <v>8279</v>
      </c>
    </row>
    <row r="619" spans="1:4" s="213" customFormat="1" ht="21.45" customHeight="1">
      <c r="A619" s="214" t="s">
        <v>8280</v>
      </c>
      <c r="B619" s="558">
        <v>1</v>
      </c>
      <c r="C619" s="381" t="s">
        <v>8281</v>
      </c>
      <c r="D619" s="214" t="s">
        <v>8282</v>
      </c>
    </row>
    <row r="620" spans="1:4" s="213" customFormat="1" ht="21.45" customHeight="1">
      <c r="A620" s="214" t="s">
        <v>8283</v>
      </c>
      <c r="B620" s="558">
        <v>1</v>
      </c>
      <c r="C620" s="381" t="s">
        <v>8284</v>
      </c>
      <c r="D620" s="214" t="s">
        <v>8285</v>
      </c>
    </row>
    <row r="621" spans="1:4" s="213" customFormat="1" ht="21.45" customHeight="1">
      <c r="A621" s="214" t="s">
        <v>8286</v>
      </c>
      <c r="B621" s="558">
        <v>1</v>
      </c>
      <c r="C621" s="381" t="s">
        <v>8287</v>
      </c>
      <c r="D621" s="214" t="s">
        <v>8288</v>
      </c>
    </row>
    <row r="622" spans="1:4" s="213" customFormat="1" ht="21.45" customHeight="1">
      <c r="A622" s="214" t="s">
        <v>8289</v>
      </c>
      <c r="B622" s="558">
        <v>1</v>
      </c>
      <c r="C622" s="381" t="s">
        <v>8290</v>
      </c>
      <c r="D622" s="214" t="s">
        <v>8291</v>
      </c>
    </row>
    <row r="623" spans="1:4" s="213" customFormat="1" ht="21.45" customHeight="1">
      <c r="A623" s="214" t="s">
        <v>8292</v>
      </c>
      <c r="B623" s="558">
        <v>1</v>
      </c>
      <c r="C623" s="381" t="s">
        <v>8293</v>
      </c>
      <c r="D623" s="214" t="s">
        <v>8294</v>
      </c>
    </row>
    <row r="624" spans="1:4" s="213" customFormat="1" ht="21.45" customHeight="1">
      <c r="A624" s="214" t="s">
        <v>8295</v>
      </c>
      <c r="B624" s="558">
        <v>1</v>
      </c>
      <c r="C624" s="381" t="s">
        <v>8296</v>
      </c>
      <c r="D624" s="214" t="s">
        <v>8297</v>
      </c>
    </row>
    <row r="625" spans="1:4" s="213" customFormat="1" ht="21.45" customHeight="1">
      <c r="A625" s="214" t="s">
        <v>8298</v>
      </c>
      <c r="B625" s="558">
        <v>1</v>
      </c>
      <c r="C625" s="381" t="s">
        <v>8299</v>
      </c>
      <c r="D625" s="214" t="s">
        <v>8300</v>
      </c>
    </row>
    <row r="626" spans="1:4" s="213" customFormat="1" ht="21.45" customHeight="1">
      <c r="A626" s="214" t="s">
        <v>8301</v>
      </c>
      <c r="B626" s="558">
        <v>1</v>
      </c>
      <c r="C626" s="381" t="s">
        <v>8302</v>
      </c>
      <c r="D626" s="214" t="s">
        <v>8303</v>
      </c>
    </row>
    <row r="627" spans="1:4" s="213" customFormat="1" ht="21.45" customHeight="1">
      <c r="A627" s="214" t="s">
        <v>8304</v>
      </c>
      <c r="B627" s="558">
        <v>1</v>
      </c>
      <c r="C627" s="381" t="s">
        <v>8305</v>
      </c>
      <c r="D627" s="214" t="s">
        <v>8306</v>
      </c>
    </row>
    <row r="628" spans="1:4" s="213" customFormat="1" ht="21.45" customHeight="1">
      <c r="A628" s="214" t="s">
        <v>8307</v>
      </c>
      <c r="B628" s="558">
        <v>1</v>
      </c>
      <c r="C628" s="381" t="s">
        <v>8308</v>
      </c>
      <c r="D628" s="214" t="s">
        <v>8309</v>
      </c>
    </row>
    <row r="629" spans="1:4" s="213" customFormat="1" ht="21.45" customHeight="1">
      <c r="A629" s="214" t="s">
        <v>8310</v>
      </c>
      <c r="B629" s="558">
        <v>1</v>
      </c>
      <c r="C629" s="381" t="s">
        <v>8311</v>
      </c>
      <c r="D629" s="214" t="s">
        <v>8312</v>
      </c>
    </row>
    <row r="630" spans="1:4" s="213" customFormat="1" ht="21.45" customHeight="1">
      <c r="A630" s="214" t="s">
        <v>8313</v>
      </c>
      <c r="B630" s="558">
        <v>1</v>
      </c>
      <c r="C630" s="381" t="s">
        <v>8314</v>
      </c>
      <c r="D630" s="214" t="s">
        <v>8315</v>
      </c>
    </row>
    <row r="631" spans="1:4" s="213" customFormat="1" ht="21.45" customHeight="1">
      <c r="A631" s="214" t="s">
        <v>8316</v>
      </c>
      <c r="B631" s="558">
        <v>1</v>
      </c>
      <c r="C631" s="381" t="s">
        <v>8317</v>
      </c>
      <c r="D631" s="214" t="s">
        <v>8318</v>
      </c>
    </row>
    <row r="632" spans="1:4" s="213" customFormat="1" ht="21.45" customHeight="1">
      <c r="A632" s="214" t="s">
        <v>8319</v>
      </c>
      <c r="B632" s="558">
        <v>1</v>
      </c>
      <c r="C632" s="381" t="s">
        <v>8320</v>
      </c>
      <c r="D632" s="214" t="s">
        <v>8321</v>
      </c>
    </row>
    <row r="633" spans="1:4" s="213" customFormat="1" ht="21.45" customHeight="1">
      <c r="A633" s="214" t="s">
        <v>8322</v>
      </c>
      <c r="B633" s="558">
        <v>1</v>
      </c>
      <c r="C633" s="381" t="s">
        <v>8323</v>
      </c>
      <c r="D633" s="214" t="s">
        <v>8324</v>
      </c>
    </row>
    <row r="634" spans="1:4" s="213" customFormat="1" ht="21.45" customHeight="1">
      <c r="A634" s="214" t="s">
        <v>8325</v>
      </c>
      <c r="B634" s="558">
        <v>1</v>
      </c>
      <c r="C634" s="381" t="s">
        <v>8326</v>
      </c>
      <c r="D634" s="214" t="s">
        <v>8327</v>
      </c>
    </row>
    <row r="635" spans="1:4" s="213" customFormat="1" ht="21.45" customHeight="1">
      <c r="A635" s="214" t="s">
        <v>8328</v>
      </c>
      <c r="B635" s="558">
        <v>1</v>
      </c>
      <c r="C635" s="381" t="s">
        <v>8329</v>
      </c>
      <c r="D635" s="214" t="s">
        <v>8330</v>
      </c>
    </row>
    <row r="636" spans="1:4" s="213" customFormat="1" ht="21.45" customHeight="1">
      <c r="A636" s="214" t="s">
        <v>8331</v>
      </c>
      <c r="B636" s="558">
        <v>1</v>
      </c>
      <c r="C636" s="381" t="s">
        <v>8332</v>
      </c>
      <c r="D636" s="214" t="s">
        <v>8333</v>
      </c>
    </row>
    <row r="637" spans="1:4" s="213" customFormat="1" ht="21.45" customHeight="1">
      <c r="A637" s="214" t="s">
        <v>8334</v>
      </c>
      <c r="B637" s="558">
        <v>1</v>
      </c>
      <c r="C637" s="381" t="s">
        <v>8335</v>
      </c>
      <c r="D637" s="214" t="s">
        <v>8336</v>
      </c>
    </row>
    <row r="638" spans="1:4" s="213" customFormat="1" ht="21.45" customHeight="1">
      <c r="A638" s="214" t="s">
        <v>8337</v>
      </c>
      <c r="B638" s="558">
        <v>1</v>
      </c>
      <c r="C638" s="381" t="s">
        <v>8338</v>
      </c>
      <c r="D638" s="214" t="s">
        <v>8339</v>
      </c>
    </row>
    <row r="639" spans="1:4" s="213" customFormat="1" ht="21.45" customHeight="1">
      <c r="A639" s="214" t="s">
        <v>8340</v>
      </c>
      <c r="B639" s="558">
        <v>1</v>
      </c>
      <c r="C639" s="381" t="s">
        <v>8341</v>
      </c>
      <c r="D639" s="214" t="s">
        <v>8342</v>
      </c>
    </row>
    <row r="640" spans="1:4" s="213" customFormat="1" ht="21.45" customHeight="1">
      <c r="A640" s="214" t="s">
        <v>8343</v>
      </c>
      <c r="B640" s="558">
        <v>1</v>
      </c>
      <c r="C640" s="381" t="s">
        <v>8344</v>
      </c>
      <c r="D640" s="214" t="s">
        <v>8345</v>
      </c>
    </row>
    <row r="641" spans="1:4" s="213" customFormat="1" ht="21.45" customHeight="1">
      <c r="A641" s="214" t="s">
        <v>8346</v>
      </c>
      <c r="B641" s="558">
        <v>1</v>
      </c>
      <c r="C641" s="381" t="s">
        <v>8347</v>
      </c>
      <c r="D641" s="214" t="s">
        <v>8348</v>
      </c>
    </row>
    <row r="642" spans="1:4" s="213" customFormat="1" ht="21.45" customHeight="1">
      <c r="A642" s="214" t="s">
        <v>8349</v>
      </c>
      <c r="B642" s="558">
        <v>1</v>
      </c>
      <c r="C642" s="381" t="s">
        <v>8350</v>
      </c>
      <c r="D642" s="214" t="s">
        <v>8351</v>
      </c>
    </row>
    <row r="643" spans="1:4" s="213" customFormat="1" ht="21.45" customHeight="1">
      <c r="A643" s="214" t="s">
        <v>8352</v>
      </c>
      <c r="B643" s="558">
        <v>1</v>
      </c>
      <c r="C643" s="381" t="s">
        <v>8353</v>
      </c>
      <c r="D643" s="214" t="s">
        <v>8354</v>
      </c>
    </row>
    <row r="644" spans="1:4" s="213" customFormat="1" ht="21.45" customHeight="1">
      <c r="A644" s="214" t="s">
        <v>8355</v>
      </c>
      <c r="B644" s="558">
        <v>1</v>
      </c>
      <c r="C644" s="381" t="s">
        <v>8356</v>
      </c>
      <c r="D644" s="214" t="s">
        <v>8357</v>
      </c>
    </row>
    <row r="645" spans="1:4" s="213" customFormat="1" ht="21.45" customHeight="1">
      <c r="A645" s="214" t="s">
        <v>8358</v>
      </c>
      <c r="B645" s="558">
        <v>1</v>
      </c>
      <c r="C645" s="381" t="s">
        <v>8359</v>
      </c>
      <c r="D645" s="214" t="s">
        <v>8360</v>
      </c>
    </row>
    <row r="646" spans="1:4" s="213" customFormat="1" ht="21.45" customHeight="1">
      <c r="A646" s="214" t="s">
        <v>8361</v>
      </c>
      <c r="B646" s="558">
        <v>1</v>
      </c>
      <c r="C646" s="381" t="s">
        <v>8362</v>
      </c>
      <c r="D646" s="214" t="s">
        <v>8363</v>
      </c>
    </row>
    <row r="647" spans="1:4" s="213" customFormat="1" ht="21.45" customHeight="1">
      <c r="A647" s="214" t="s">
        <v>8364</v>
      </c>
      <c r="B647" s="558">
        <v>1</v>
      </c>
      <c r="C647" s="381" t="s">
        <v>8365</v>
      </c>
      <c r="D647" s="214" t="s">
        <v>8366</v>
      </c>
    </row>
    <row r="648" spans="1:4" s="213" customFormat="1" ht="21.45" customHeight="1">
      <c r="A648" s="214" t="s">
        <v>8367</v>
      </c>
      <c r="B648" s="558">
        <v>1</v>
      </c>
      <c r="C648" s="381" t="s">
        <v>8368</v>
      </c>
      <c r="D648" s="214" t="s">
        <v>8369</v>
      </c>
    </row>
    <row r="649" spans="1:4" s="213" customFormat="1" ht="21.45" customHeight="1">
      <c r="A649" s="214" t="s">
        <v>8370</v>
      </c>
      <c r="B649" s="558">
        <v>1</v>
      </c>
      <c r="C649" s="381" t="s">
        <v>8371</v>
      </c>
      <c r="D649" s="214" t="s">
        <v>8372</v>
      </c>
    </row>
    <row r="650" spans="1:4" s="213" customFormat="1" ht="21.45" customHeight="1">
      <c r="A650" s="214" t="s">
        <v>8373</v>
      </c>
      <c r="B650" s="558">
        <v>2</v>
      </c>
      <c r="C650" s="381" t="s">
        <v>8374</v>
      </c>
      <c r="D650" s="214" t="s">
        <v>8375</v>
      </c>
    </row>
    <row r="651" spans="1:4" s="213" customFormat="1" ht="21.45" customHeight="1">
      <c r="A651" s="214" t="s">
        <v>8376</v>
      </c>
      <c r="B651" s="558">
        <v>1</v>
      </c>
      <c r="C651" s="381" t="s">
        <v>8377</v>
      </c>
      <c r="D651" s="214" t="s">
        <v>8378</v>
      </c>
    </row>
    <row r="652" spans="1:4" s="213" customFormat="1" ht="21.45" customHeight="1">
      <c r="A652" s="214" t="s">
        <v>8379</v>
      </c>
      <c r="B652" s="558">
        <v>1</v>
      </c>
      <c r="C652" s="381" t="s">
        <v>8380</v>
      </c>
      <c r="D652" s="214" t="s">
        <v>8381</v>
      </c>
    </row>
    <row r="653" spans="1:4" s="213" customFormat="1" ht="21.45" customHeight="1">
      <c r="A653" s="214" t="s">
        <v>8382</v>
      </c>
      <c r="B653" s="558">
        <v>1</v>
      </c>
      <c r="C653" s="383" t="s">
        <v>8383</v>
      </c>
      <c r="D653" s="214" t="s">
        <v>8384</v>
      </c>
    </row>
    <row r="654" spans="1:4" s="213" customFormat="1" ht="21.45" customHeight="1">
      <c r="A654" s="214" t="s">
        <v>8385</v>
      </c>
      <c r="B654" s="558">
        <v>1</v>
      </c>
      <c r="C654" s="381" t="s">
        <v>8386</v>
      </c>
      <c r="D654" s="214" t="s">
        <v>8387</v>
      </c>
    </row>
    <row r="655" spans="1:4" s="213" customFormat="1" ht="21.45" customHeight="1">
      <c r="A655" s="214" t="s">
        <v>8388</v>
      </c>
      <c r="B655" s="558">
        <v>1</v>
      </c>
      <c r="C655" s="381" t="s">
        <v>8389</v>
      </c>
      <c r="D655" s="214" t="s">
        <v>8390</v>
      </c>
    </row>
    <row r="656" spans="1:4" s="213" customFormat="1" ht="21.45" customHeight="1">
      <c r="A656" s="214" t="s">
        <v>8391</v>
      </c>
      <c r="B656" s="558">
        <v>1</v>
      </c>
      <c r="C656" s="381" t="s">
        <v>8392</v>
      </c>
      <c r="D656" s="214" t="s">
        <v>8393</v>
      </c>
    </row>
    <row r="657" spans="1:4" s="213" customFormat="1" ht="21.45" customHeight="1">
      <c r="A657" s="214" t="s">
        <v>8394</v>
      </c>
      <c r="B657" s="558">
        <v>1</v>
      </c>
      <c r="C657" s="381" t="s">
        <v>8395</v>
      </c>
      <c r="D657" s="214" t="s">
        <v>8396</v>
      </c>
    </row>
    <row r="658" spans="1:4" s="213" customFormat="1" ht="21.45" customHeight="1">
      <c r="A658" s="214" t="s">
        <v>8397</v>
      </c>
      <c r="B658" s="558">
        <v>1</v>
      </c>
      <c r="C658" s="381" t="s">
        <v>8398</v>
      </c>
      <c r="D658" s="214" t="s">
        <v>8399</v>
      </c>
    </row>
    <row r="659" spans="1:4" s="213" customFormat="1" ht="21.45" customHeight="1">
      <c r="A659" s="214" t="s">
        <v>8400</v>
      </c>
      <c r="B659" s="558">
        <v>1</v>
      </c>
      <c r="C659" s="381" t="s">
        <v>8401</v>
      </c>
      <c r="D659" s="214" t="s">
        <v>8402</v>
      </c>
    </row>
    <row r="660" spans="1:4" s="213" customFormat="1" ht="21.45" customHeight="1">
      <c r="A660" s="214" t="s">
        <v>8403</v>
      </c>
      <c r="B660" s="558">
        <v>1</v>
      </c>
      <c r="C660" s="381" t="s">
        <v>8404</v>
      </c>
      <c r="D660" s="214" t="s">
        <v>8405</v>
      </c>
    </row>
    <row r="661" spans="1:4" s="213" customFormat="1" ht="21.45" customHeight="1">
      <c r="A661" s="214" t="s">
        <v>8406</v>
      </c>
      <c r="B661" s="558">
        <v>1</v>
      </c>
      <c r="C661" s="381" t="s">
        <v>8407</v>
      </c>
      <c r="D661" s="214" t="s">
        <v>8408</v>
      </c>
    </row>
    <row r="662" spans="1:4" s="213" customFormat="1" ht="21.45" customHeight="1">
      <c r="A662" s="214" t="s">
        <v>8409</v>
      </c>
      <c r="B662" s="558">
        <v>1</v>
      </c>
      <c r="C662" s="381" t="s">
        <v>8410</v>
      </c>
      <c r="D662" s="214" t="s">
        <v>8411</v>
      </c>
    </row>
    <row r="663" spans="1:4" s="213" customFormat="1" ht="21.45" customHeight="1">
      <c r="A663" s="214" t="s">
        <v>8412</v>
      </c>
      <c r="B663" s="558">
        <v>1</v>
      </c>
      <c r="C663" s="381" t="s">
        <v>8413</v>
      </c>
      <c r="D663" s="214" t="s">
        <v>8414</v>
      </c>
    </row>
    <row r="664" spans="1:4" s="213" customFormat="1" ht="21.45" customHeight="1">
      <c r="A664" s="214" t="s">
        <v>8415</v>
      </c>
      <c r="B664" s="558">
        <v>1</v>
      </c>
      <c r="C664" s="381" t="s">
        <v>8416</v>
      </c>
      <c r="D664" s="214" t="s">
        <v>8417</v>
      </c>
    </row>
    <row r="665" spans="1:4" s="213" customFormat="1" ht="21.45" customHeight="1">
      <c r="A665" s="214" t="s">
        <v>8418</v>
      </c>
      <c r="B665" s="558">
        <v>1</v>
      </c>
      <c r="C665" s="381" t="s">
        <v>8419</v>
      </c>
      <c r="D665" s="214" t="s">
        <v>8420</v>
      </c>
    </row>
    <row r="666" spans="1:4" s="213" customFormat="1" ht="21.45" customHeight="1">
      <c r="A666" s="214" t="s">
        <v>8421</v>
      </c>
      <c r="B666" s="558">
        <v>1</v>
      </c>
      <c r="C666" s="381" t="s">
        <v>8422</v>
      </c>
      <c r="D666" s="214" t="s">
        <v>8423</v>
      </c>
    </row>
    <row r="667" spans="1:4" s="213" customFormat="1" ht="21.45" customHeight="1">
      <c r="A667" s="214" t="s">
        <v>8424</v>
      </c>
      <c r="B667" s="558">
        <v>1</v>
      </c>
      <c r="C667" s="381" t="s">
        <v>8425</v>
      </c>
      <c r="D667" s="214" t="s">
        <v>8426</v>
      </c>
    </row>
    <row r="668" spans="1:4" s="213" customFormat="1" ht="21.45" customHeight="1">
      <c r="A668" s="214" t="s">
        <v>8427</v>
      </c>
      <c r="B668" s="558">
        <v>1</v>
      </c>
      <c r="C668" s="381" t="s">
        <v>8428</v>
      </c>
      <c r="D668" s="214" t="s">
        <v>8429</v>
      </c>
    </row>
    <row r="669" spans="1:4" s="213" customFormat="1" ht="21.45" customHeight="1">
      <c r="A669" s="214" t="s">
        <v>8430</v>
      </c>
      <c r="B669" s="558">
        <v>1</v>
      </c>
      <c r="C669" s="381" t="s">
        <v>8431</v>
      </c>
      <c r="D669" s="214" t="s">
        <v>8432</v>
      </c>
    </row>
    <row r="670" spans="1:4" s="213" customFormat="1" ht="21.45" customHeight="1">
      <c r="A670" s="214" t="s">
        <v>8433</v>
      </c>
      <c r="B670" s="558">
        <v>1</v>
      </c>
      <c r="C670" s="384" t="s">
        <v>8434</v>
      </c>
      <c r="D670" s="214" t="s">
        <v>8435</v>
      </c>
    </row>
    <row r="671" spans="1:4" s="213" customFormat="1" ht="21.45" customHeight="1">
      <c r="A671" s="214" t="s">
        <v>8436</v>
      </c>
      <c r="B671" s="558">
        <v>1</v>
      </c>
      <c r="C671" s="381" t="s">
        <v>8437</v>
      </c>
      <c r="D671" s="214" t="s">
        <v>8438</v>
      </c>
    </row>
    <row r="672" spans="1:4" s="213" customFormat="1" ht="21.45" customHeight="1">
      <c r="A672" s="214" t="s">
        <v>8439</v>
      </c>
      <c r="B672" s="558">
        <v>1</v>
      </c>
      <c r="C672" s="381" t="s">
        <v>8440</v>
      </c>
      <c r="D672" s="214" t="s">
        <v>8441</v>
      </c>
    </row>
    <row r="673" spans="1:4" s="213" customFormat="1" ht="21.45" customHeight="1">
      <c r="A673" s="214" t="s">
        <v>8442</v>
      </c>
      <c r="B673" s="558">
        <v>1</v>
      </c>
      <c r="C673" s="381" t="s">
        <v>8443</v>
      </c>
      <c r="D673" s="214" t="s">
        <v>8444</v>
      </c>
    </row>
    <row r="674" spans="1:4" s="213" customFormat="1" ht="21.45" customHeight="1">
      <c r="A674" s="214" t="s">
        <v>8445</v>
      </c>
      <c r="B674" s="558">
        <v>1</v>
      </c>
      <c r="C674" s="381" t="s">
        <v>8446</v>
      </c>
      <c r="D674" s="214" t="s">
        <v>8447</v>
      </c>
    </row>
    <row r="675" spans="1:4" s="213" customFormat="1" ht="21.45" customHeight="1">
      <c r="A675" s="214" t="s">
        <v>8448</v>
      </c>
      <c r="B675" s="558">
        <v>1</v>
      </c>
      <c r="C675" s="381" t="s">
        <v>8449</v>
      </c>
      <c r="D675" s="214" t="s">
        <v>8450</v>
      </c>
    </row>
    <row r="676" spans="1:4" s="213" customFormat="1" ht="21.45" customHeight="1">
      <c r="A676" s="214" t="s">
        <v>8451</v>
      </c>
      <c r="B676" s="558">
        <v>1</v>
      </c>
      <c r="C676" s="381" t="s">
        <v>8452</v>
      </c>
      <c r="D676" s="214" t="s">
        <v>8453</v>
      </c>
    </row>
    <row r="677" spans="1:4" s="213" customFormat="1" ht="21.45" customHeight="1">
      <c r="A677" s="214" t="s">
        <v>8454</v>
      </c>
      <c r="B677" s="558">
        <v>1</v>
      </c>
      <c r="C677" s="381" t="s">
        <v>8455</v>
      </c>
      <c r="D677" s="214" t="s">
        <v>8456</v>
      </c>
    </row>
    <row r="678" spans="1:4" s="213" customFormat="1" ht="21.45" customHeight="1">
      <c r="A678" s="214" t="s">
        <v>8457</v>
      </c>
      <c r="B678" s="558">
        <v>1</v>
      </c>
      <c r="C678" s="381" t="s">
        <v>8458</v>
      </c>
      <c r="D678" s="214" t="s">
        <v>8459</v>
      </c>
    </row>
    <row r="679" spans="1:4" s="213" customFormat="1" ht="21.45" customHeight="1">
      <c r="A679" s="214" t="s">
        <v>8460</v>
      </c>
      <c r="B679" s="558">
        <v>1</v>
      </c>
      <c r="C679" s="381" t="s">
        <v>8461</v>
      </c>
      <c r="D679" s="214" t="s">
        <v>8462</v>
      </c>
    </row>
    <row r="680" spans="1:4" s="213" customFormat="1" ht="21.45" customHeight="1">
      <c r="A680" s="214" t="s">
        <v>8463</v>
      </c>
      <c r="B680" s="558">
        <v>1</v>
      </c>
      <c r="C680" s="381" t="s">
        <v>8464</v>
      </c>
      <c r="D680" s="214" t="s">
        <v>8465</v>
      </c>
    </row>
    <row r="681" spans="1:4" s="213" customFormat="1" ht="21.45" customHeight="1">
      <c r="A681" s="214" t="s">
        <v>8466</v>
      </c>
      <c r="B681" s="558">
        <v>1</v>
      </c>
      <c r="C681" s="381" t="s">
        <v>8467</v>
      </c>
      <c r="D681" s="214" t="s">
        <v>8468</v>
      </c>
    </row>
    <row r="682" spans="1:4" s="213" customFormat="1" ht="21.45" customHeight="1">
      <c r="A682" s="214" t="s">
        <v>8469</v>
      </c>
      <c r="B682" s="558">
        <v>1</v>
      </c>
      <c r="C682" s="381" t="s">
        <v>8470</v>
      </c>
      <c r="D682" s="214" t="s">
        <v>8471</v>
      </c>
    </row>
    <row r="683" spans="1:4" s="213" customFormat="1" ht="21.45" customHeight="1">
      <c r="A683" s="214" t="s">
        <v>8472</v>
      </c>
      <c r="B683" s="558">
        <v>1</v>
      </c>
      <c r="C683" s="381" t="s">
        <v>8473</v>
      </c>
      <c r="D683" s="214" t="s">
        <v>8474</v>
      </c>
    </row>
    <row r="684" spans="1:4" s="213" customFormat="1" ht="21.45" customHeight="1">
      <c r="A684" s="214" t="s">
        <v>8475</v>
      </c>
      <c r="B684" s="558">
        <v>1</v>
      </c>
      <c r="C684" s="381" t="s">
        <v>8476</v>
      </c>
      <c r="D684" s="214" t="s">
        <v>8477</v>
      </c>
    </row>
    <row r="685" spans="1:4" s="213" customFormat="1" ht="21.45" customHeight="1">
      <c r="A685" s="214" t="s">
        <v>8478</v>
      </c>
      <c r="B685" s="558">
        <v>1</v>
      </c>
      <c r="C685" s="381" t="s">
        <v>8479</v>
      </c>
      <c r="D685" s="214" t="s">
        <v>8480</v>
      </c>
    </row>
    <row r="686" spans="1:4" s="213" customFormat="1" ht="21.45" customHeight="1">
      <c r="A686" s="214" t="s">
        <v>8481</v>
      </c>
      <c r="B686" s="558">
        <v>1</v>
      </c>
      <c r="C686" s="381" t="s">
        <v>8482</v>
      </c>
      <c r="D686" s="214" t="s">
        <v>8483</v>
      </c>
    </row>
    <row r="687" spans="1:4" s="213" customFormat="1" ht="21.45" customHeight="1">
      <c r="A687" s="214" t="s">
        <v>8484</v>
      </c>
      <c r="B687" s="558">
        <v>1</v>
      </c>
      <c r="C687" s="381" t="s">
        <v>8485</v>
      </c>
      <c r="D687" s="214" t="s">
        <v>8486</v>
      </c>
    </row>
    <row r="688" spans="1:4" s="213" customFormat="1" ht="21.45" customHeight="1">
      <c r="A688" s="214" t="s">
        <v>8487</v>
      </c>
      <c r="B688" s="558">
        <v>1</v>
      </c>
      <c r="C688" s="381" t="s">
        <v>8488</v>
      </c>
      <c r="D688" s="214" t="s">
        <v>8489</v>
      </c>
    </row>
    <row r="689" spans="1:4" s="213" customFormat="1" ht="21.45" customHeight="1">
      <c r="A689" s="214" t="s">
        <v>8490</v>
      </c>
      <c r="B689" s="558">
        <v>1</v>
      </c>
      <c r="C689" s="381" t="s">
        <v>8491</v>
      </c>
      <c r="D689" s="214" t="s">
        <v>8492</v>
      </c>
    </row>
    <row r="690" spans="1:4" s="213" customFormat="1" ht="21.45" customHeight="1">
      <c r="A690" s="214" t="s">
        <v>8493</v>
      </c>
      <c r="B690" s="558">
        <v>1</v>
      </c>
      <c r="C690" s="381" t="s">
        <v>8494</v>
      </c>
      <c r="D690" s="214" t="s">
        <v>8495</v>
      </c>
    </row>
    <row r="691" spans="1:4" s="213" customFormat="1" ht="21.45" customHeight="1">
      <c r="A691" s="214" t="s">
        <v>8496</v>
      </c>
      <c r="B691" s="558">
        <v>1</v>
      </c>
      <c r="C691" s="381" t="s">
        <v>8497</v>
      </c>
      <c r="D691" s="214" t="s">
        <v>8498</v>
      </c>
    </row>
    <row r="692" spans="1:4" s="213" customFormat="1" ht="21.45" customHeight="1">
      <c r="A692" s="214" t="s">
        <v>8499</v>
      </c>
      <c r="B692" s="558">
        <v>1</v>
      </c>
      <c r="C692" s="381" t="s">
        <v>8500</v>
      </c>
      <c r="D692" s="214" t="s">
        <v>8501</v>
      </c>
    </row>
    <row r="693" spans="1:4" s="213" customFormat="1" ht="21.45" customHeight="1">
      <c r="A693" s="214" t="s">
        <v>8502</v>
      </c>
      <c r="B693" s="558">
        <v>1</v>
      </c>
      <c r="C693" s="381" t="s">
        <v>8503</v>
      </c>
      <c r="D693" s="214" t="s">
        <v>8504</v>
      </c>
    </row>
    <row r="694" spans="1:4" s="213" customFormat="1" ht="21.45" customHeight="1">
      <c r="A694" s="214" t="s">
        <v>8505</v>
      </c>
      <c r="B694" s="558">
        <v>1</v>
      </c>
      <c r="C694" s="381" t="s">
        <v>8506</v>
      </c>
      <c r="D694" s="214" t="s">
        <v>8507</v>
      </c>
    </row>
    <row r="695" spans="1:4" s="213" customFormat="1" ht="21.45" customHeight="1">
      <c r="A695" s="214" t="s">
        <v>8508</v>
      </c>
      <c r="B695" s="558">
        <v>1</v>
      </c>
      <c r="C695" s="381" t="s">
        <v>8509</v>
      </c>
      <c r="D695" s="214" t="s">
        <v>8510</v>
      </c>
    </row>
    <row r="696" spans="1:4" s="213" customFormat="1" ht="21.45" customHeight="1">
      <c r="A696" s="214" t="s">
        <v>8511</v>
      </c>
      <c r="B696" s="558">
        <v>1</v>
      </c>
      <c r="C696" s="381" t="s">
        <v>8512</v>
      </c>
      <c r="D696" s="214" t="s">
        <v>8513</v>
      </c>
    </row>
    <row r="697" spans="1:4" s="213" customFormat="1" ht="21.45" customHeight="1">
      <c r="A697" s="214" t="s">
        <v>8514</v>
      </c>
      <c r="B697" s="558">
        <v>1</v>
      </c>
      <c r="C697" s="381" t="s">
        <v>8515</v>
      </c>
      <c r="D697" s="214" t="s">
        <v>8516</v>
      </c>
    </row>
    <row r="698" spans="1:4" s="213" customFormat="1" ht="21.45" customHeight="1">
      <c r="A698" s="214" t="s">
        <v>8517</v>
      </c>
      <c r="B698" s="558">
        <v>1</v>
      </c>
      <c r="C698" s="381" t="s">
        <v>8518</v>
      </c>
      <c r="D698" s="214" t="s">
        <v>8519</v>
      </c>
    </row>
    <row r="699" spans="1:4" s="213" customFormat="1" ht="21.45" customHeight="1">
      <c r="A699" s="214" t="s">
        <v>8520</v>
      </c>
      <c r="B699" s="558">
        <v>1</v>
      </c>
      <c r="C699" s="381" t="s">
        <v>8521</v>
      </c>
      <c r="D699" s="214" t="s">
        <v>8522</v>
      </c>
    </row>
    <row r="700" spans="1:4" s="213" customFormat="1" ht="21.45" customHeight="1">
      <c r="A700" s="214" t="s">
        <v>8523</v>
      </c>
      <c r="B700" s="558">
        <v>1</v>
      </c>
      <c r="C700" s="381" t="s">
        <v>8524</v>
      </c>
      <c r="D700" s="214" t="s">
        <v>8525</v>
      </c>
    </row>
    <row r="701" spans="1:4" s="213" customFormat="1" ht="21.45" customHeight="1">
      <c r="A701" s="214" t="s">
        <v>8526</v>
      </c>
      <c r="B701" s="558">
        <v>1</v>
      </c>
      <c r="C701" s="381" t="s">
        <v>8527</v>
      </c>
      <c r="D701" s="214" t="s">
        <v>8528</v>
      </c>
    </row>
    <row r="702" spans="1:4" s="213" customFormat="1" ht="21.45" customHeight="1">
      <c r="A702" s="214" t="s">
        <v>8529</v>
      </c>
      <c r="B702" s="558">
        <v>1</v>
      </c>
      <c r="C702" s="381" t="s">
        <v>8530</v>
      </c>
      <c r="D702" s="214" t="s">
        <v>8531</v>
      </c>
    </row>
    <row r="703" spans="1:4" s="213" customFormat="1" ht="21.45" customHeight="1">
      <c r="A703" s="214" t="s">
        <v>8532</v>
      </c>
      <c r="B703" s="558">
        <v>1</v>
      </c>
      <c r="C703" s="381" t="s">
        <v>8533</v>
      </c>
      <c r="D703" s="214" t="s">
        <v>8534</v>
      </c>
    </row>
    <row r="704" spans="1:4" s="213" customFormat="1" ht="21.45" customHeight="1">
      <c r="A704" s="214" t="s">
        <v>8535</v>
      </c>
      <c r="B704" s="558">
        <v>1</v>
      </c>
      <c r="C704" s="381" t="s">
        <v>8536</v>
      </c>
      <c r="D704" s="214" t="s">
        <v>8537</v>
      </c>
    </row>
    <row r="705" spans="1:4" s="213" customFormat="1" ht="21.45" customHeight="1">
      <c r="A705" s="214" t="s">
        <v>8538</v>
      </c>
      <c r="B705" s="558">
        <v>1</v>
      </c>
      <c r="C705" s="381" t="s">
        <v>8539</v>
      </c>
      <c r="D705" s="214" t="s">
        <v>8540</v>
      </c>
    </row>
    <row r="706" spans="1:4" s="213" customFormat="1" ht="21.45" customHeight="1">
      <c r="A706" s="214" t="s">
        <v>8541</v>
      </c>
      <c r="B706" s="558">
        <v>1</v>
      </c>
      <c r="C706" s="381" t="s">
        <v>8542</v>
      </c>
      <c r="D706" s="214" t="s">
        <v>8543</v>
      </c>
    </row>
    <row r="707" spans="1:4" s="213" customFormat="1" ht="21.45" customHeight="1">
      <c r="A707" s="214" t="s">
        <v>8544</v>
      </c>
      <c r="B707" s="558">
        <v>1</v>
      </c>
      <c r="C707" s="381" t="s">
        <v>8545</v>
      </c>
      <c r="D707" s="214" t="s">
        <v>8546</v>
      </c>
    </row>
    <row r="708" spans="1:4" s="213" customFormat="1" ht="21.45" customHeight="1">
      <c r="A708" s="214" t="s">
        <v>8547</v>
      </c>
      <c r="B708" s="558">
        <v>1</v>
      </c>
      <c r="C708" s="381" t="s">
        <v>8548</v>
      </c>
      <c r="D708" s="214" t="s">
        <v>8549</v>
      </c>
    </row>
    <row r="709" spans="1:4" s="213" customFormat="1" ht="21.45" customHeight="1">
      <c r="A709" s="214" t="s">
        <v>8550</v>
      </c>
      <c r="B709" s="558">
        <v>1</v>
      </c>
      <c r="C709" s="381" t="s">
        <v>8551</v>
      </c>
      <c r="D709" s="214" t="s">
        <v>8552</v>
      </c>
    </row>
    <row r="710" spans="1:4" s="213" customFormat="1" ht="21.45" customHeight="1">
      <c r="A710" s="214" t="s">
        <v>8553</v>
      </c>
      <c r="B710" s="558">
        <v>1</v>
      </c>
      <c r="C710" s="381" t="s">
        <v>8554</v>
      </c>
      <c r="D710" s="214" t="s">
        <v>8555</v>
      </c>
    </row>
    <row r="711" spans="1:4" s="213" customFormat="1" ht="21.45" customHeight="1">
      <c r="A711" s="214" t="s">
        <v>8556</v>
      </c>
      <c r="B711" s="558">
        <v>1</v>
      </c>
      <c r="C711" s="381" t="s">
        <v>8557</v>
      </c>
      <c r="D711" s="214" t="s">
        <v>8558</v>
      </c>
    </row>
    <row r="712" spans="1:4" s="213" customFormat="1" ht="21.45" customHeight="1">
      <c r="A712" s="214" t="s">
        <v>8559</v>
      </c>
      <c r="B712" s="558">
        <v>1</v>
      </c>
      <c r="C712" s="381" t="s">
        <v>8560</v>
      </c>
      <c r="D712" s="214" t="s">
        <v>8561</v>
      </c>
    </row>
    <row r="713" spans="1:4" s="213" customFormat="1" ht="21.45" customHeight="1">
      <c r="A713" s="214" t="s">
        <v>8562</v>
      </c>
      <c r="B713" s="558">
        <v>1</v>
      </c>
      <c r="C713" s="381" t="s">
        <v>8563</v>
      </c>
      <c r="D713" s="214" t="s">
        <v>8564</v>
      </c>
    </row>
    <row r="714" spans="1:4" s="213" customFormat="1" ht="21.45" customHeight="1">
      <c r="A714" s="214" t="s">
        <v>8565</v>
      </c>
      <c r="B714" s="558">
        <v>1</v>
      </c>
      <c r="C714" s="381" t="s">
        <v>8566</v>
      </c>
      <c r="D714" s="214" t="s">
        <v>8567</v>
      </c>
    </row>
    <row r="715" spans="1:4" s="213" customFormat="1" ht="21.45" customHeight="1">
      <c r="A715" s="214" t="s">
        <v>8568</v>
      </c>
      <c r="B715" s="558">
        <v>1</v>
      </c>
      <c r="C715" s="381" t="s">
        <v>8569</v>
      </c>
      <c r="D715" s="214" t="s">
        <v>8570</v>
      </c>
    </row>
    <row r="716" spans="1:4" s="213" customFormat="1" ht="21.45" customHeight="1">
      <c r="A716" s="214" t="s">
        <v>8571</v>
      </c>
      <c r="B716" s="558">
        <v>1</v>
      </c>
      <c r="C716" s="381" t="s">
        <v>8572</v>
      </c>
      <c r="D716" s="214" t="s">
        <v>8573</v>
      </c>
    </row>
    <row r="717" spans="1:4" s="213" customFormat="1" ht="21.45" customHeight="1">
      <c r="A717" s="214" t="s">
        <v>8574</v>
      </c>
      <c r="B717" s="558">
        <v>1</v>
      </c>
      <c r="C717" s="381" t="s">
        <v>8575</v>
      </c>
      <c r="D717" s="214" t="s">
        <v>8576</v>
      </c>
    </row>
    <row r="718" spans="1:4" s="213" customFormat="1" ht="21.45" customHeight="1">
      <c r="A718" s="214" t="s">
        <v>8577</v>
      </c>
      <c r="B718" s="558">
        <v>1</v>
      </c>
      <c r="C718" s="381" t="s">
        <v>8578</v>
      </c>
      <c r="D718" s="214" t="s">
        <v>8579</v>
      </c>
    </row>
    <row r="719" spans="1:4" s="213" customFormat="1" ht="21.45" customHeight="1">
      <c r="A719" s="214" t="s">
        <v>8580</v>
      </c>
      <c r="B719" s="558">
        <v>1</v>
      </c>
      <c r="C719" s="381" t="s">
        <v>8581</v>
      </c>
      <c r="D719" s="214" t="s">
        <v>8582</v>
      </c>
    </row>
    <row r="720" spans="1:4" s="213" customFormat="1" ht="21.45" customHeight="1">
      <c r="A720" s="214" t="s">
        <v>8583</v>
      </c>
      <c r="B720" s="558">
        <v>1</v>
      </c>
      <c r="C720" s="381" t="s">
        <v>8584</v>
      </c>
      <c r="D720" s="214" t="s">
        <v>8585</v>
      </c>
    </row>
    <row r="721" spans="1:4" s="213" customFormat="1" ht="21.45" customHeight="1">
      <c r="A721" s="214" t="s">
        <v>8586</v>
      </c>
      <c r="B721" s="558">
        <v>1</v>
      </c>
      <c r="C721" s="381" t="s">
        <v>8587</v>
      </c>
      <c r="D721" s="214" t="s">
        <v>8588</v>
      </c>
    </row>
    <row r="722" spans="1:4" s="213" customFormat="1" ht="21.45" customHeight="1">
      <c r="A722" s="214" t="s">
        <v>8589</v>
      </c>
      <c r="B722" s="558">
        <v>1</v>
      </c>
      <c r="C722" s="381" t="s">
        <v>8590</v>
      </c>
      <c r="D722" s="214" t="s">
        <v>8591</v>
      </c>
    </row>
    <row r="723" spans="1:4" s="213" customFormat="1" ht="21.45" customHeight="1">
      <c r="A723" s="214" t="s">
        <v>8592</v>
      </c>
      <c r="B723" s="558">
        <v>1</v>
      </c>
      <c r="C723" s="381" t="s">
        <v>8593</v>
      </c>
      <c r="D723" s="214" t="s">
        <v>8594</v>
      </c>
    </row>
    <row r="724" spans="1:4" s="213" customFormat="1" ht="21.45" customHeight="1">
      <c r="A724" s="214" t="s">
        <v>8595</v>
      </c>
      <c r="B724" s="558">
        <v>1</v>
      </c>
      <c r="C724" s="381" t="s">
        <v>8596</v>
      </c>
      <c r="D724" s="214" t="s">
        <v>8597</v>
      </c>
    </row>
    <row r="725" spans="1:4" s="213" customFormat="1" ht="21.45" customHeight="1">
      <c r="A725" s="214" t="s">
        <v>8598</v>
      </c>
      <c r="B725" s="558">
        <v>1</v>
      </c>
      <c r="C725" s="381" t="s">
        <v>8599</v>
      </c>
      <c r="D725" s="214" t="s">
        <v>8600</v>
      </c>
    </row>
    <row r="726" spans="1:4" s="213" customFormat="1" ht="21.45" customHeight="1">
      <c r="A726" s="214" t="s">
        <v>8601</v>
      </c>
      <c r="B726" s="558">
        <v>1</v>
      </c>
      <c r="C726" s="381" t="s">
        <v>8602</v>
      </c>
      <c r="D726" s="214" t="s">
        <v>8603</v>
      </c>
    </row>
    <row r="727" spans="1:4" s="213" customFormat="1" ht="21.45" customHeight="1">
      <c r="A727" s="214" t="s">
        <v>8604</v>
      </c>
      <c r="B727" s="558">
        <v>1</v>
      </c>
      <c r="C727" s="381" t="s">
        <v>8605</v>
      </c>
      <c r="D727" s="214" t="s">
        <v>8606</v>
      </c>
    </row>
    <row r="728" spans="1:4" s="213" customFormat="1" ht="21.45" customHeight="1">
      <c r="A728" s="214" t="s">
        <v>8607</v>
      </c>
      <c r="B728" s="558">
        <v>1</v>
      </c>
      <c r="C728" s="381" t="s">
        <v>8608</v>
      </c>
      <c r="D728" s="214" t="s">
        <v>8609</v>
      </c>
    </row>
    <row r="729" spans="1:4" s="213" customFormat="1" ht="21.45" customHeight="1">
      <c r="A729" s="214" t="s">
        <v>8610</v>
      </c>
      <c r="B729" s="558">
        <v>1</v>
      </c>
      <c r="C729" s="381" t="s">
        <v>8611</v>
      </c>
      <c r="D729" s="214" t="s">
        <v>8612</v>
      </c>
    </row>
    <row r="730" spans="1:4" s="213" customFormat="1" ht="21.45" customHeight="1">
      <c r="A730" s="214" t="s">
        <v>8613</v>
      </c>
      <c r="B730" s="558">
        <v>1</v>
      </c>
      <c r="C730" s="381" t="s">
        <v>8614</v>
      </c>
      <c r="D730" s="214" t="s">
        <v>8615</v>
      </c>
    </row>
    <row r="731" spans="1:4" s="213" customFormat="1" ht="21.45" customHeight="1">
      <c r="A731" s="214" t="s">
        <v>8616</v>
      </c>
      <c r="B731" s="558">
        <v>1</v>
      </c>
      <c r="C731" s="381" t="s">
        <v>8617</v>
      </c>
      <c r="D731" s="214" t="s">
        <v>8618</v>
      </c>
    </row>
    <row r="732" spans="1:4" s="213" customFormat="1" ht="21.45" customHeight="1">
      <c r="A732" s="214" t="s">
        <v>8619</v>
      </c>
      <c r="B732" s="558">
        <v>1</v>
      </c>
      <c r="C732" s="381" t="s">
        <v>8620</v>
      </c>
      <c r="D732" s="214" t="s">
        <v>8621</v>
      </c>
    </row>
    <row r="733" spans="1:4" s="213" customFormat="1" ht="21.45" customHeight="1">
      <c r="A733" s="214" t="s">
        <v>8622</v>
      </c>
      <c r="B733" s="558">
        <v>1</v>
      </c>
      <c r="C733" s="381" t="s">
        <v>8623</v>
      </c>
      <c r="D733" s="214" t="s">
        <v>8624</v>
      </c>
    </row>
    <row r="734" spans="1:4" s="213" customFormat="1" ht="21.45" customHeight="1">
      <c r="A734" s="214" t="s">
        <v>8625</v>
      </c>
      <c r="B734" s="558">
        <v>1</v>
      </c>
      <c r="C734" s="381" t="s">
        <v>8626</v>
      </c>
      <c r="D734" s="214" t="s">
        <v>8627</v>
      </c>
    </row>
    <row r="735" spans="1:4" s="213" customFormat="1" ht="21.45" customHeight="1">
      <c r="A735" s="214" t="s">
        <v>8628</v>
      </c>
      <c r="B735" s="558">
        <v>1</v>
      </c>
      <c r="C735" s="381" t="s">
        <v>8629</v>
      </c>
      <c r="D735" s="214" t="s">
        <v>8630</v>
      </c>
    </row>
    <row r="736" spans="1:4" s="213" customFormat="1" ht="21.45" customHeight="1">
      <c r="A736" s="214" t="s">
        <v>8631</v>
      </c>
      <c r="B736" s="558">
        <v>1</v>
      </c>
      <c r="C736" s="381" t="s">
        <v>8632</v>
      </c>
      <c r="D736" s="214" t="s">
        <v>8633</v>
      </c>
    </row>
    <row r="737" spans="1:4" s="213" customFormat="1" ht="21.45" customHeight="1">
      <c r="A737" s="214" t="s">
        <v>8634</v>
      </c>
      <c r="B737" s="558">
        <v>1</v>
      </c>
      <c r="C737" s="381" t="s">
        <v>8635</v>
      </c>
      <c r="D737" s="214" t="s">
        <v>8636</v>
      </c>
    </row>
    <row r="738" spans="1:4" s="213" customFormat="1" ht="21.45" customHeight="1">
      <c r="A738" s="214" t="s">
        <v>8637</v>
      </c>
      <c r="B738" s="558">
        <v>1</v>
      </c>
      <c r="C738" s="381" t="s">
        <v>8638</v>
      </c>
      <c r="D738" s="214" t="s">
        <v>8639</v>
      </c>
    </row>
    <row r="739" spans="1:4" s="213" customFormat="1" ht="21.45" customHeight="1">
      <c r="A739" s="214" t="s">
        <v>8640</v>
      </c>
      <c r="B739" s="558">
        <v>1</v>
      </c>
      <c r="C739" s="381" t="s">
        <v>8641</v>
      </c>
      <c r="D739" s="214" t="s">
        <v>8642</v>
      </c>
    </row>
    <row r="740" spans="1:4" s="213" customFormat="1" ht="21.45" customHeight="1">
      <c r="A740" s="385" t="s">
        <v>8643</v>
      </c>
      <c r="B740" s="558">
        <v>1</v>
      </c>
      <c r="C740" s="381" t="s">
        <v>8644</v>
      </c>
      <c r="D740" s="214" t="s">
        <v>8645</v>
      </c>
    </row>
    <row r="741" spans="1:4" s="213" customFormat="1" ht="21.45" customHeight="1">
      <c r="A741" s="214" t="s">
        <v>8646</v>
      </c>
      <c r="B741" s="558">
        <v>1</v>
      </c>
      <c r="C741" s="381" t="s">
        <v>8647</v>
      </c>
      <c r="D741" s="214" t="s">
        <v>8648</v>
      </c>
    </row>
    <row r="742" spans="1:4" s="213" customFormat="1" ht="21.45" customHeight="1">
      <c r="A742" s="214" t="s">
        <v>8649</v>
      </c>
      <c r="B742" s="558">
        <v>1</v>
      </c>
      <c r="C742" s="381" t="s">
        <v>8650</v>
      </c>
      <c r="D742" s="214" t="s">
        <v>8651</v>
      </c>
    </row>
    <row r="743" spans="1:4" s="213" customFormat="1" ht="21.45" customHeight="1">
      <c r="A743" s="214" t="s">
        <v>8652</v>
      </c>
      <c r="B743" s="558">
        <v>1</v>
      </c>
      <c r="C743" s="381" t="s">
        <v>8653</v>
      </c>
      <c r="D743" s="214" t="s">
        <v>8654</v>
      </c>
    </row>
    <row r="744" spans="1:4" s="213" customFormat="1" ht="21.45" customHeight="1">
      <c r="A744" s="214" t="s">
        <v>8655</v>
      </c>
      <c r="B744" s="558">
        <v>1</v>
      </c>
      <c r="C744" s="381" t="s">
        <v>8656</v>
      </c>
      <c r="D744" s="214" t="s">
        <v>8657</v>
      </c>
    </row>
    <row r="745" spans="1:4" s="213" customFormat="1" ht="21.45" customHeight="1">
      <c r="A745" s="214" t="s">
        <v>8658</v>
      </c>
      <c r="B745" s="558">
        <v>1</v>
      </c>
      <c r="C745" s="381" t="s">
        <v>8659</v>
      </c>
      <c r="D745" s="214" t="s">
        <v>8660</v>
      </c>
    </row>
    <row r="746" spans="1:4" s="213" customFormat="1" ht="21.45" customHeight="1">
      <c r="A746" s="214" t="s">
        <v>8661</v>
      </c>
      <c r="B746" s="558">
        <v>1</v>
      </c>
      <c r="C746" s="381" t="s">
        <v>8662</v>
      </c>
      <c r="D746" s="214" t="s">
        <v>8663</v>
      </c>
    </row>
    <row r="747" spans="1:4" s="213" customFormat="1" ht="21.45" customHeight="1">
      <c r="A747" s="214" t="s">
        <v>8664</v>
      </c>
      <c r="B747" s="558">
        <v>1</v>
      </c>
      <c r="C747" s="381" t="s">
        <v>8665</v>
      </c>
      <c r="D747" s="214" t="s">
        <v>8666</v>
      </c>
    </row>
    <row r="748" spans="1:4" s="213" customFormat="1" ht="21.45" customHeight="1">
      <c r="A748" s="214" t="s">
        <v>8667</v>
      </c>
      <c r="B748" s="558">
        <v>1</v>
      </c>
      <c r="C748" s="381" t="s">
        <v>8668</v>
      </c>
      <c r="D748" s="214" t="s">
        <v>8669</v>
      </c>
    </row>
    <row r="749" spans="1:4" s="213" customFormat="1" ht="21.45" customHeight="1">
      <c r="A749" s="214" t="s">
        <v>8670</v>
      </c>
      <c r="B749" s="558">
        <v>1</v>
      </c>
      <c r="C749" s="381" t="s">
        <v>8671</v>
      </c>
      <c r="D749" s="214" t="s">
        <v>8672</v>
      </c>
    </row>
    <row r="750" spans="1:4" s="213" customFormat="1" ht="21.45" customHeight="1">
      <c r="A750" s="214" t="s">
        <v>8673</v>
      </c>
      <c r="B750" s="558">
        <v>1</v>
      </c>
      <c r="C750" s="381" t="s">
        <v>8674</v>
      </c>
      <c r="D750" s="214" t="s">
        <v>8675</v>
      </c>
    </row>
    <row r="751" spans="1:4" s="213" customFormat="1" ht="21.45" customHeight="1">
      <c r="A751" s="214" t="s">
        <v>8676</v>
      </c>
      <c r="B751" s="558">
        <v>1</v>
      </c>
      <c r="C751" s="381" t="s">
        <v>8677</v>
      </c>
      <c r="D751" s="214" t="s">
        <v>8678</v>
      </c>
    </row>
    <row r="752" spans="1:4" s="213" customFormat="1" ht="21.45" customHeight="1">
      <c r="A752" s="214" t="s">
        <v>8679</v>
      </c>
      <c r="B752" s="558">
        <v>1</v>
      </c>
      <c r="C752" s="381" t="s">
        <v>8680</v>
      </c>
      <c r="D752" s="214" t="s">
        <v>8681</v>
      </c>
    </row>
    <row r="753" spans="1:4" s="213" customFormat="1" ht="21.45" customHeight="1">
      <c r="A753" s="214" t="s">
        <v>8682</v>
      </c>
      <c r="B753" s="558">
        <v>1</v>
      </c>
      <c r="C753" s="381" t="s">
        <v>8683</v>
      </c>
      <c r="D753" s="214" t="s">
        <v>8684</v>
      </c>
    </row>
    <row r="754" spans="1:4" s="213" customFormat="1" ht="21.45" customHeight="1">
      <c r="A754" s="214" t="s">
        <v>8685</v>
      </c>
      <c r="B754" s="558">
        <v>1</v>
      </c>
      <c r="C754" s="381" t="s">
        <v>8686</v>
      </c>
      <c r="D754" s="214" t="s">
        <v>8687</v>
      </c>
    </row>
    <row r="755" spans="1:4" s="213" customFormat="1" ht="21.45" customHeight="1">
      <c r="A755" s="214" t="s">
        <v>8688</v>
      </c>
      <c r="B755" s="558">
        <v>1</v>
      </c>
      <c r="C755" s="381" t="s">
        <v>8689</v>
      </c>
      <c r="D755" s="214" t="s">
        <v>8690</v>
      </c>
    </row>
    <row r="756" spans="1:4" s="213" customFormat="1" ht="21.45" customHeight="1">
      <c r="A756" s="214" t="s">
        <v>8691</v>
      </c>
      <c r="B756" s="558">
        <v>1</v>
      </c>
      <c r="C756" s="381" t="s">
        <v>8692</v>
      </c>
      <c r="D756" s="214" t="s">
        <v>8693</v>
      </c>
    </row>
    <row r="757" spans="1:4" s="213" customFormat="1" ht="21.45" customHeight="1">
      <c r="A757" s="214" t="s">
        <v>8694</v>
      </c>
      <c r="B757" s="558">
        <v>1</v>
      </c>
      <c r="C757" s="381" t="s">
        <v>8695</v>
      </c>
      <c r="D757" s="214" t="s">
        <v>8696</v>
      </c>
    </row>
    <row r="758" spans="1:4" s="213" customFormat="1" ht="21.45" customHeight="1">
      <c r="A758" s="214" t="s">
        <v>8697</v>
      </c>
      <c r="B758" s="558">
        <v>1</v>
      </c>
      <c r="C758" s="381" t="s">
        <v>8698</v>
      </c>
      <c r="D758" s="214" t="s">
        <v>8699</v>
      </c>
    </row>
    <row r="759" spans="1:4" s="213" customFormat="1" ht="21.45" customHeight="1">
      <c r="A759" s="214" t="s">
        <v>8700</v>
      </c>
      <c r="B759" s="558">
        <v>1</v>
      </c>
      <c r="C759" s="381" t="s">
        <v>8701</v>
      </c>
      <c r="D759" s="214" t="s">
        <v>8702</v>
      </c>
    </row>
    <row r="760" spans="1:4" s="213" customFormat="1" ht="21.45" customHeight="1">
      <c r="A760" s="214" t="s">
        <v>8703</v>
      </c>
      <c r="B760" s="558">
        <v>1</v>
      </c>
      <c r="C760" s="381" t="s">
        <v>8704</v>
      </c>
      <c r="D760" s="214" t="s">
        <v>8705</v>
      </c>
    </row>
    <row r="761" spans="1:4" s="213" customFormat="1" ht="21.45" customHeight="1">
      <c r="A761" s="214" t="s">
        <v>8706</v>
      </c>
      <c r="B761" s="558">
        <v>1</v>
      </c>
      <c r="C761" s="381" t="s">
        <v>8707</v>
      </c>
      <c r="D761" s="214" t="s">
        <v>8708</v>
      </c>
    </row>
    <row r="762" spans="1:4" s="213" customFormat="1" ht="21.45" customHeight="1">
      <c r="A762" s="214" t="s">
        <v>8709</v>
      </c>
      <c r="B762" s="558">
        <v>1</v>
      </c>
      <c r="C762" s="381" t="s">
        <v>8710</v>
      </c>
      <c r="D762" s="214" t="s">
        <v>8711</v>
      </c>
    </row>
    <row r="763" spans="1:4" s="213" customFormat="1" ht="21.45" customHeight="1">
      <c r="A763" s="214" t="s">
        <v>8712</v>
      </c>
      <c r="B763" s="558">
        <v>1</v>
      </c>
      <c r="C763" s="381" t="s">
        <v>8713</v>
      </c>
      <c r="D763" s="214" t="s">
        <v>8714</v>
      </c>
    </row>
    <row r="764" spans="1:4" s="213" customFormat="1" ht="21.45" customHeight="1">
      <c r="A764" s="214" t="s">
        <v>8715</v>
      </c>
      <c r="B764" s="558">
        <v>1</v>
      </c>
      <c r="C764" s="381" t="s">
        <v>8716</v>
      </c>
      <c r="D764" s="214" t="s">
        <v>8717</v>
      </c>
    </row>
    <row r="765" spans="1:4" s="213" customFormat="1" ht="21.45" customHeight="1">
      <c r="A765" s="214" t="s">
        <v>8718</v>
      </c>
      <c r="B765" s="558">
        <v>1</v>
      </c>
      <c r="C765" s="381" t="s">
        <v>8719</v>
      </c>
      <c r="D765" s="214" t="s">
        <v>8720</v>
      </c>
    </row>
    <row r="766" spans="1:4" s="213" customFormat="1" ht="21.45" customHeight="1">
      <c r="A766" s="214" t="s">
        <v>8721</v>
      </c>
      <c r="B766" s="558">
        <v>1</v>
      </c>
      <c r="C766" s="381" t="s">
        <v>8722</v>
      </c>
      <c r="D766" s="214" t="s">
        <v>8723</v>
      </c>
    </row>
    <row r="767" spans="1:4" s="213" customFormat="1" ht="21.45" customHeight="1">
      <c r="A767" s="214" t="s">
        <v>8724</v>
      </c>
      <c r="B767" s="558">
        <v>1</v>
      </c>
      <c r="C767" s="381" t="s">
        <v>8725</v>
      </c>
      <c r="D767" s="214" t="s">
        <v>8726</v>
      </c>
    </row>
    <row r="768" spans="1:4" s="213" customFormat="1" ht="21.45" customHeight="1">
      <c r="A768" s="214" t="s">
        <v>8727</v>
      </c>
      <c r="B768" s="558">
        <v>1</v>
      </c>
      <c r="C768" s="381" t="s">
        <v>8728</v>
      </c>
      <c r="D768" s="214" t="s">
        <v>8729</v>
      </c>
    </row>
    <row r="769" spans="1:4" s="213" customFormat="1" ht="21.45" customHeight="1">
      <c r="A769" s="214" t="s">
        <v>8730</v>
      </c>
      <c r="B769" s="558">
        <v>1</v>
      </c>
      <c r="C769" s="381" t="s">
        <v>8731</v>
      </c>
      <c r="D769" s="214" t="s">
        <v>8732</v>
      </c>
    </row>
    <row r="770" spans="1:4" s="213" customFormat="1" ht="21.45" customHeight="1">
      <c r="A770" s="214" t="s">
        <v>8733</v>
      </c>
      <c r="B770" s="558">
        <v>1</v>
      </c>
      <c r="C770" s="381" t="s">
        <v>8734</v>
      </c>
      <c r="D770" s="214" t="s">
        <v>8735</v>
      </c>
    </row>
    <row r="771" spans="1:4" s="213" customFormat="1" ht="21.45" customHeight="1">
      <c r="A771" s="214" t="s">
        <v>8736</v>
      </c>
      <c r="B771" s="558">
        <v>1</v>
      </c>
      <c r="C771" s="381" t="s">
        <v>8737</v>
      </c>
      <c r="D771" s="214" t="s">
        <v>8738</v>
      </c>
    </row>
    <row r="772" spans="1:4" s="213" customFormat="1" ht="21.45" customHeight="1">
      <c r="A772" s="214" t="s">
        <v>8739</v>
      </c>
      <c r="B772" s="558">
        <v>1</v>
      </c>
      <c r="C772" s="381" t="s">
        <v>8740</v>
      </c>
      <c r="D772" s="214" t="s">
        <v>8741</v>
      </c>
    </row>
    <row r="773" spans="1:4" s="213" customFormat="1" ht="21.45" customHeight="1">
      <c r="A773" s="214" t="s">
        <v>8742</v>
      </c>
      <c r="B773" s="558">
        <v>1</v>
      </c>
      <c r="C773" s="381" t="s">
        <v>8743</v>
      </c>
      <c r="D773" s="214" t="s">
        <v>8744</v>
      </c>
    </row>
    <row r="774" spans="1:4" s="213" customFormat="1" ht="21.45" customHeight="1">
      <c r="A774" s="214" t="s">
        <v>8745</v>
      </c>
      <c r="B774" s="558">
        <v>1</v>
      </c>
      <c r="C774" s="381" t="s">
        <v>8746</v>
      </c>
      <c r="D774" s="214" t="s">
        <v>8747</v>
      </c>
    </row>
    <row r="775" spans="1:4" s="213" customFormat="1" ht="21.45" customHeight="1">
      <c r="A775" s="214" t="s">
        <v>8748</v>
      </c>
      <c r="B775" s="558">
        <v>1</v>
      </c>
      <c r="C775" s="381" t="s">
        <v>8749</v>
      </c>
      <c r="D775" s="214" t="s">
        <v>8750</v>
      </c>
    </row>
    <row r="776" spans="1:4" s="213" customFormat="1" ht="21.45" customHeight="1">
      <c r="A776" s="214" t="s">
        <v>8751</v>
      </c>
      <c r="B776" s="558">
        <v>1</v>
      </c>
      <c r="C776" s="381" t="s">
        <v>8752</v>
      </c>
      <c r="D776" s="214" t="s">
        <v>8753</v>
      </c>
    </row>
    <row r="777" spans="1:4" s="213" customFormat="1" ht="21.45" customHeight="1">
      <c r="A777" s="214" t="s">
        <v>8754</v>
      </c>
      <c r="B777" s="558">
        <v>1</v>
      </c>
      <c r="C777" s="381" t="s">
        <v>8755</v>
      </c>
      <c r="D777" s="214" t="s">
        <v>8756</v>
      </c>
    </row>
    <row r="778" spans="1:4" s="213" customFormat="1" ht="21.45" customHeight="1">
      <c r="A778" s="214" t="s">
        <v>8757</v>
      </c>
      <c r="B778" s="558">
        <v>1</v>
      </c>
      <c r="C778" s="381" t="s">
        <v>8758</v>
      </c>
      <c r="D778" s="214" t="s">
        <v>8759</v>
      </c>
    </row>
    <row r="779" spans="1:4" s="213" customFormat="1" ht="21.45" customHeight="1">
      <c r="A779" s="214" t="s">
        <v>8760</v>
      </c>
      <c r="B779" s="558">
        <v>1</v>
      </c>
      <c r="C779" s="381" t="s">
        <v>8761</v>
      </c>
      <c r="D779" s="214" t="s">
        <v>8762</v>
      </c>
    </row>
    <row r="780" spans="1:4" s="213" customFormat="1" ht="21.45" customHeight="1">
      <c r="A780" s="214" t="s">
        <v>8763</v>
      </c>
      <c r="B780" s="558">
        <v>1</v>
      </c>
      <c r="C780" s="381" t="s">
        <v>8764</v>
      </c>
      <c r="D780" s="214" t="s">
        <v>8765</v>
      </c>
    </row>
    <row r="781" spans="1:4" s="213" customFormat="1" ht="21.45" customHeight="1">
      <c r="A781" s="214" t="s">
        <v>8766</v>
      </c>
      <c r="B781" s="558">
        <v>2</v>
      </c>
      <c r="C781" s="381" t="s">
        <v>8767</v>
      </c>
      <c r="D781" s="214" t="s">
        <v>8768</v>
      </c>
    </row>
    <row r="782" spans="1:4" s="213" customFormat="1" ht="21.45" customHeight="1">
      <c r="A782" s="214" t="s">
        <v>8769</v>
      </c>
      <c r="B782" s="558">
        <v>1</v>
      </c>
      <c r="C782" s="381" t="s">
        <v>8770</v>
      </c>
      <c r="D782" s="214" t="s">
        <v>8771</v>
      </c>
    </row>
    <row r="783" spans="1:4" s="213" customFormat="1" ht="21.45" customHeight="1">
      <c r="A783" s="214" t="s">
        <v>8772</v>
      </c>
      <c r="B783" s="558">
        <v>1</v>
      </c>
      <c r="C783" s="381" t="s">
        <v>8773</v>
      </c>
      <c r="D783" s="214" t="s">
        <v>8774</v>
      </c>
    </row>
    <row r="784" spans="1:4" s="213" customFormat="1" ht="21.45" customHeight="1">
      <c r="A784" s="214" t="s">
        <v>8775</v>
      </c>
      <c r="B784" s="558">
        <v>1</v>
      </c>
      <c r="C784" s="381" t="s">
        <v>8776</v>
      </c>
      <c r="D784" s="214" t="s">
        <v>8777</v>
      </c>
    </row>
    <row r="785" spans="1:4" s="213" customFormat="1" ht="21.45" customHeight="1">
      <c r="A785" s="214" t="s">
        <v>8778</v>
      </c>
      <c r="B785" s="558">
        <v>1</v>
      </c>
      <c r="C785" s="381" t="s">
        <v>8779</v>
      </c>
      <c r="D785" s="214" t="s">
        <v>8780</v>
      </c>
    </row>
    <row r="786" spans="1:4" s="213" customFormat="1" ht="21.45" customHeight="1">
      <c r="A786" s="214" t="s">
        <v>8781</v>
      </c>
      <c r="B786" s="558">
        <v>1</v>
      </c>
      <c r="C786" s="381" t="s">
        <v>8782</v>
      </c>
      <c r="D786" s="214" t="s">
        <v>8783</v>
      </c>
    </row>
    <row r="787" spans="1:4" s="213" customFormat="1" ht="21.45" customHeight="1">
      <c r="A787" s="214" t="s">
        <v>8784</v>
      </c>
      <c r="B787" s="558">
        <v>1</v>
      </c>
      <c r="C787" s="381" t="s">
        <v>8785</v>
      </c>
      <c r="D787" s="214" t="s">
        <v>8786</v>
      </c>
    </row>
    <row r="788" spans="1:4" s="213" customFormat="1" ht="21.45" customHeight="1">
      <c r="A788" s="214" t="s">
        <v>8787</v>
      </c>
      <c r="B788" s="558">
        <v>1</v>
      </c>
      <c r="C788" s="381" t="s">
        <v>8788</v>
      </c>
      <c r="D788" s="214" t="s">
        <v>8789</v>
      </c>
    </row>
    <row r="789" spans="1:4" s="213" customFormat="1" ht="21.45" customHeight="1">
      <c r="A789" s="214" t="s">
        <v>8790</v>
      </c>
      <c r="B789" s="558">
        <v>1</v>
      </c>
      <c r="C789" s="381" t="s">
        <v>8791</v>
      </c>
      <c r="D789" s="214" t="s">
        <v>8792</v>
      </c>
    </row>
    <row r="790" spans="1:4" s="213" customFormat="1" ht="21.45" customHeight="1">
      <c r="A790" s="214" t="s">
        <v>8793</v>
      </c>
      <c r="B790" s="558">
        <v>1</v>
      </c>
      <c r="C790" s="381" t="s">
        <v>8794</v>
      </c>
      <c r="D790" s="214" t="s">
        <v>8795</v>
      </c>
    </row>
    <row r="791" spans="1:4" s="213" customFormat="1" ht="21.45" customHeight="1">
      <c r="A791" s="214" t="s">
        <v>8796</v>
      </c>
      <c r="B791" s="558">
        <v>1</v>
      </c>
      <c r="C791" s="381" t="s">
        <v>8797</v>
      </c>
      <c r="D791" s="214" t="s">
        <v>8798</v>
      </c>
    </row>
    <row r="792" spans="1:4" s="213" customFormat="1" ht="21.45" customHeight="1">
      <c r="A792" s="214" t="s">
        <v>8799</v>
      </c>
      <c r="B792" s="558">
        <v>1</v>
      </c>
      <c r="C792" s="381" t="s">
        <v>8800</v>
      </c>
      <c r="D792" s="214" t="s">
        <v>8801</v>
      </c>
    </row>
    <row r="793" spans="1:4" s="213" customFormat="1" ht="21.45" customHeight="1">
      <c r="A793" s="214" t="s">
        <v>8802</v>
      </c>
      <c r="B793" s="558">
        <v>1</v>
      </c>
      <c r="C793" s="381" t="s">
        <v>8803</v>
      </c>
      <c r="D793" s="214" t="s">
        <v>8804</v>
      </c>
    </row>
    <row r="794" spans="1:4" s="213" customFormat="1" ht="21.45" customHeight="1">
      <c r="A794" s="214" t="s">
        <v>8805</v>
      </c>
      <c r="B794" s="558">
        <v>1</v>
      </c>
      <c r="C794" s="381" t="s">
        <v>8806</v>
      </c>
      <c r="D794" s="214" t="s">
        <v>8807</v>
      </c>
    </row>
    <row r="795" spans="1:4" s="213" customFormat="1" ht="21.45" customHeight="1">
      <c r="A795" s="214" t="s">
        <v>8808</v>
      </c>
      <c r="B795" s="558">
        <v>1</v>
      </c>
      <c r="C795" s="381" t="s">
        <v>8809</v>
      </c>
      <c r="D795" s="214" t="s">
        <v>8810</v>
      </c>
    </row>
    <row r="796" spans="1:4" s="213" customFormat="1" ht="21.45" customHeight="1">
      <c r="A796" s="214" t="s">
        <v>8811</v>
      </c>
      <c r="B796" s="558">
        <v>1</v>
      </c>
      <c r="C796" s="381" t="s">
        <v>8812</v>
      </c>
      <c r="D796" s="214" t="s">
        <v>8813</v>
      </c>
    </row>
    <row r="797" spans="1:4" s="213" customFormat="1" ht="21.45" customHeight="1">
      <c r="A797" s="214" t="s">
        <v>8814</v>
      </c>
      <c r="B797" s="558">
        <v>1</v>
      </c>
      <c r="C797" s="381" t="s">
        <v>8815</v>
      </c>
      <c r="D797" s="214" t="s">
        <v>8816</v>
      </c>
    </row>
    <row r="798" spans="1:4" s="213" customFormat="1" ht="21.45" customHeight="1">
      <c r="A798" s="214" t="s">
        <v>8817</v>
      </c>
      <c r="B798" s="558">
        <v>1</v>
      </c>
      <c r="C798" s="381" t="s">
        <v>8818</v>
      </c>
      <c r="D798" s="214" t="s">
        <v>8819</v>
      </c>
    </row>
    <row r="799" spans="1:4" s="213" customFormat="1" ht="21.45" customHeight="1">
      <c r="A799" s="214" t="s">
        <v>8820</v>
      </c>
      <c r="B799" s="558">
        <v>1</v>
      </c>
      <c r="C799" s="381" t="s">
        <v>8821</v>
      </c>
      <c r="D799" s="214" t="s">
        <v>8822</v>
      </c>
    </row>
    <row r="800" spans="1:4" s="213" customFormat="1" ht="21.45" customHeight="1">
      <c r="A800" s="214" t="s">
        <v>8823</v>
      </c>
      <c r="B800" s="558">
        <v>1</v>
      </c>
      <c r="C800" s="381" t="s">
        <v>8824</v>
      </c>
      <c r="D800" s="214" t="s">
        <v>8825</v>
      </c>
    </row>
    <row r="801" spans="1:4" s="213" customFormat="1" ht="21.45" customHeight="1">
      <c r="A801" s="214" t="s">
        <v>8826</v>
      </c>
      <c r="B801" s="558">
        <v>1</v>
      </c>
      <c r="C801" s="381" t="s">
        <v>8827</v>
      </c>
      <c r="D801" s="214" t="s">
        <v>8828</v>
      </c>
    </row>
    <row r="802" spans="1:4" s="213" customFormat="1" ht="21.45" customHeight="1">
      <c r="A802" s="214" t="s">
        <v>8829</v>
      </c>
      <c r="B802" s="558">
        <v>1</v>
      </c>
      <c r="C802" s="381" t="s">
        <v>8830</v>
      </c>
      <c r="D802" s="214" t="s">
        <v>8831</v>
      </c>
    </row>
    <row r="803" spans="1:4" s="213" customFormat="1" ht="21.45" customHeight="1">
      <c r="A803" s="214" t="s">
        <v>8832</v>
      </c>
      <c r="B803" s="558">
        <v>1</v>
      </c>
      <c r="C803" s="381" t="s">
        <v>8833</v>
      </c>
      <c r="D803" s="214" t="s">
        <v>8834</v>
      </c>
    </row>
    <row r="804" spans="1:4" s="213" customFormat="1" ht="21.45" customHeight="1">
      <c r="A804" s="214" t="s">
        <v>8835</v>
      </c>
      <c r="B804" s="558">
        <v>1</v>
      </c>
      <c r="C804" s="381" t="s">
        <v>8836</v>
      </c>
      <c r="D804" s="214" t="s">
        <v>8837</v>
      </c>
    </row>
    <row r="805" spans="1:4" s="213" customFormat="1" ht="21.45" customHeight="1">
      <c r="A805" s="214" t="s">
        <v>8838</v>
      </c>
      <c r="B805" s="558">
        <v>1</v>
      </c>
      <c r="C805" s="381" t="s">
        <v>8839</v>
      </c>
      <c r="D805" s="214" t="s">
        <v>8840</v>
      </c>
    </row>
    <row r="806" spans="1:4" s="213" customFormat="1" ht="21.45" customHeight="1">
      <c r="A806" s="214" t="s">
        <v>8841</v>
      </c>
      <c r="B806" s="558">
        <v>1</v>
      </c>
      <c r="C806" s="381" t="s">
        <v>8842</v>
      </c>
      <c r="D806" s="214" t="s">
        <v>8843</v>
      </c>
    </row>
    <row r="807" spans="1:4" s="213" customFormat="1" ht="21.45" customHeight="1">
      <c r="A807" s="214" t="s">
        <v>8844</v>
      </c>
      <c r="B807" s="558">
        <v>1</v>
      </c>
      <c r="C807" s="381" t="s">
        <v>8845</v>
      </c>
      <c r="D807" s="214" t="s">
        <v>8846</v>
      </c>
    </row>
    <row r="808" spans="1:4" s="213" customFormat="1" ht="21.45" customHeight="1">
      <c r="A808" s="214" t="s">
        <v>8847</v>
      </c>
      <c r="B808" s="558">
        <v>1</v>
      </c>
      <c r="C808" s="381" t="s">
        <v>8848</v>
      </c>
      <c r="D808" s="214" t="s">
        <v>8849</v>
      </c>
    </row>
    <row r="809" spans="1:4" s="213" customFormat="1" ht="21.45" customHeight="1">
      <c r="A809" s="214" t="s">
        <v>8850</v>
      </c>
      <c r="B809" s="558">
        <v>1</v>
      </c>
      <c r="C809" s="381" t="s">
        <v>8851</v>
      </c>
      <c r="D809" s="214" t="s">
        <v>8852</v>
      </c>
    </row>
    <row r="810" spans="1:4" s="213" customFormat="1" ht="21.45" customHeight="1">
      <c r="A810" s="214" t="s">
        <v>8853</v>
      </c>
      <c r="B810" s="558">
        <v>1</v>
      </c>
      <c r="C810" s="381" t="s">
        <v>8854</v>
      </c>
      <c r="D810" s="214" t="s">
        <v>8855</v>
      </c>
    </row>
    <row r="811" spans="1:4" s="213" customFormat="1" ht="21.45" customHeight="1">
      <c r="A811" s="214" t="s">
        <v>8856</v>
      </c>
      <c r="B811" s="558">
        <v>1</v>
      </c>
      <c r="C811" s="381" t="s">
        <v>8857</v>
      </c>
      <c r="D811" s="214" t="s">
        <v>8858</v>
      </c>
    </row>
    <row r="812" spans="1:4" s="213" customFormat="1" ht="21.45" customHeight="1">
      <c r="A812" s="214" t="s">
        <v>8859</v>
      </c>
      <c r="B812" s="558">
        <v>1</v>
      </c>
      <c r="C812" s="381" t="s">
        <v>8860</v>
      </c>
      <c r="D812" s="214" t="s">
        <v>8861</v>
      </c>
    </row>
    <row r="813" spans="1:4" s="213" customFormat="1" ht="21.45" customHeight="1">
      <c r="A813" s="214" t="s">
        <v>8862</v>
      </c>
      <c r="B813" s="558">
        <v>1</v>
      </c>
      <c r="C813" s="381" t="s">
        <v>8863</v>
      </c>
      <c r="D813" s="214" t="s">
        <v>8864</v>
      </c>
    </row>
    <row r="814" spans="1:4" s="213" customFormat="1" ht="21.45" customHeight="1">
      <c r="A814" s="214" t="s">
        <v>8865</v>
      </c>
      <c r="B814" s="558">
        <v>1</v>
      </c>
      <c r="C814" s="381" t="s">
        <v>8866</v>
      </c>
      <c r="D814" s="214" t="s">
        <v>8867</v>
      </c>
    </row>
    <row r="815" spans="1:4" s="213" customFormat="1" ht="21.45" customHeight="1">
      <c r="A815" s="214" t="s">
        <v>8868</v>
      </c>
      <c r="B815" s="558">
        <v>1</v>
      </c>
      <c r="C815" s="381" t="s">
        <v>8869</v>
      </c>
      <c r="D815" s="214" t="s">
        <v>8870</v>
      </c>
    </row>
    <row r="816" spans="1:4" s="213" customFormat="1" ht="21.45" customHeight="1">
      <c r="A816" s="214" t="s">
        <v>8871</v>
      </c>
      <c r="B816" s="558">
        <v>1</v>
      </c>
      <c r="C816" s="381" t="s">
        <v>8872</v>
      </c>
      <c r="D816" s="214" t="s">
        <v>8873</v>
      </c>
    </row>
    <row r="817" spans="1:4" s="213" customFormat="1" ht="21.45" customHeight="1">
      <c r="A817" s="214" t="s">
        <v>8874</v>
      </c>
      <c r="B817" s="558">
        <v>1</v>
      </c>
      <c r="C817" s="381" t="s">
        <v>8875</v>
      </c>
      <c r="D817" s="214" t="s">
        <v>8876</v>
      </c>
    </row>
    <row r="818" spans="1:4" s="213" customFormat="1" ht="21.45" customHeight="1">
      <c r="A818" s="214" t="s">
        <v>8877</v>
      </c>
      <c r="B818" s="558">
        <v>1</v>
      </c>
      <c r="C818" s="381" t="s">
        <v>8878</v>
      </c>
      <c r="D818" s="214" t="s">
        <v>8879</v>
      </c>
    </row>
    <row r="819" spans="1:4" s="213" customFormat="1" ht="21.45" customHeight="1">
      <c r="A819" s="214" t="s">
        <v>8880</v>
      </c>
      <c r="B819" s="558">
        <v>1</v>
      </c>
      <c r="C819" s="381" t="s">
        <v>8881</v>
      </c>
      <c r="D819" s="214" t="s">
        <v>8882</v>
      </c>
    </row>
    <row r="820" spans="1:4" s="213" customFormat="1" ht="21.45" customHeight="1">
      <c r="A820" s="214" t="s">
        <v>8883</v>
      </c>
      <c r="B820" s="558">
        <v>1</v>
      </c>
      <c r="C820" s="381" t="s">
        <v>8884</v>
      </c>
      <c r="D820" s="214" t="s">
        <v>8885</v>
      </c>
    </row>
    <row r="821" spans="1:4" s="213" customFormat="1" ht="21.45" customHeight="1">
      <c r="A821" s="214" t="s">
        <v>8886</v>
      </c>
      <c r="B821" s="558">
        <v>1</v>
      </c>
      <c r="C821" s="381" t="s">
        <v>8887</v>
      </c>
      <c r="D821" s="214" t="s">
        <v>8888</v>
      </c>
    </row>
    <row r="822" spans="1:4" s="213" customFormat="1" ht="21.45" customHeight="1">
      <c r="A822" s="214" t="s">
        <v>8889</v>
      </c>
      <c r="B822" s="558">
        <v>1</v>
      </c>
      <c r="C822" s="381" t="s">
        <v>8890</v>
      </c>
      <c r="D822" s="214" t="s">
        <v>8891</v>
      </c>
    </row>
    <row r="823" spans="1:4" s="213" customFormat="1" ht="21.45" customHeight="1">
      <c r="A823" s="214" t="s">
        <v>8892</v>
      </c>
      <c r="B823" s="558">
        <v>1</v>
      </c>
      <c r="C823" s="381" t="s">
        <v>8893</v>
      </c>
      <c r="D823" s="214" t="s">
        <v>8894</v>
      </c>
    </row>
    <row r="824" spans="1:4" s="213" customFormat="1" ht="21.45" customHeight="1">
      <c r="A824" s="214" t="s">
        <v>8895</v>
      </c>
      <c r="B824" s="558">
        <v>1</v>
      </c>
      <c r="C824" s="381" t="s">
        <v>8896</v>
      </c>
      <c r="D824" s="214" t="s">
        <v>8897</v>
      </c>
    </row>
    <row r="825" spans="1:4" s="213" customFormat="1" ht="21.45" customHeight="1">
      <c r="A825" s="214" t="s">
        <v>8898</v>
      </c>
      <c r="B825" s="558">
        <v>1</v>
      </c>
      <c r="C825" s="381" t="s">
        <v>8899</v>
      </c>
      <c r="D825" s="214" t="s">
        <v>8900</v>
      </c>
    </row>
    <row r="826" spans="1:4" s="213" customFormat="1" ht="21.45" customHeight="1">
      <c r="A826" s="214" t="s">
        <v>8901</v>
      </c>
      <c r="B826" s="558">
        <v>1</v>
      </c>
      <c r="C826" s="381" t="s">
        <v>8902</v>
      </c>
      <c r="D826" s="214" t="s">
        <v>8903</v>
      </c>
    </row>
    <row r="827" spans="1:4" s="213" customFormat="1" ht="21.45" customHeight="1">
      <c r="A827" s="214" t="s">
        <v>8904</v>
      </c>
      <c r="B827" s="558">
        <v>1</v>
      </c>
      <c r="C827" s="381" t="s">
        <v>8905</v>
      </c>
      <c r="D827" s="214" t="s">
        <v>8906</v>
      </c>
    </row>
    <row r="828" spans="1:4" s="213" customFormat="1" ht="21.45" customHeight="1">
      <c r="A828" s="214" t="s">
        <v>8907</v>
      </c>
      <c r="B828" s="558">
        <v>1</v>
      </c>
      <c r="C828" s="381" t="s">
        <v>8908</v>
      </c>
      <c r="D828" s="214" t="s">
        <v>8909</v>
      </c>
    </row>
    <row r="829" spans="1:4" s="213" customFormat="1" ht="21.45" customHeight="1">
      <c r="A829" s="214" t="s">
        <v>8910</v>
      </c>
      <c r="B829" s="558">
        <v>1</v>
      </c>
      <c r="C829" s="381" t="s">
        <v>8911</v>
      </c>
      <c r="D829" s="214" t="s">
        <v>8912</v>
      </c>
    </row>
    <row r="830" spans="1:4" s="213" customFormat="1" ht="21.45" customHeight="1">
      <c r="A830" s="214" t="s">
        <v>8913</v>
      </c>
      <c r="B830" s="558">
        <v>1</v>
      </c>
      <c r="C830" s="381" t="s">
        <v>8914</v>
      </c>
      <c r="D830" s="214" t="s">
        <v>8915</v>
      </c>
    </row>
    <row r="831" spans="1:4" s="213" customFormat="1" ht="21.45" customHeight="1">
      <c r="A831" s="214" t="s">
        <v>8916</v>
      </c>
      <c r="B831" s="558">
        <v>1</v>
      </c>
      <c r="C831" s="381" t="s">
        <v>8917</v>
      </c>
      <c r="D831" s="214" t="s">
        <v>8918</v>
      </c>
    </row>
    <row r="832" spans="1:4" s="213" customFormat="1" ht="21.45" customHeight="1">
      <c r="A832" s="214" t="s">
        <v>8919</v>
      </c>
      <c r="B832" s="558">
        <v>1</v>
      </c>
      <c r="C832" s="381" t="s">
        <v>8920</v>
      </c>
      <c r="D832" s="214" t="s">
        <v>8921</v>
      </c>
    </row>
    <row r="833" spans="1:4" s="213" customFormat="1" ht="21.45" customHeight="1">
      <c r="A833" s="214" t="s">
        <v>8922</v>
      </c>
      <c r="B833" s="558">
        <v>1</v>
      </c>
      <c r="C833" s="381" t="s">
        <v>8923</v>
      </c>
      <c r="D833" s="214" t="s">
        <v>8924</v>
      </c>
    </row>
    <row r="834" spans="1:4" s="213" customFormat="1" ht="21.45" customHeight="1">
      <c r="A834" s="214" t="s">
        <v>8925</v>
      </c>
      <c r="B834" s="558">
        <v>1</v>
      </c>
      <c r="C834" s="381" t="s">
        <v>8926</v>
      </c>
      <c r="D834" s="214" t="s">
        <v>8927</v>
      </c>
    </row>
    <row r="835" spans="1:4" s="213" customFormat="1" ht="21.45" customHeight="1">
      <c r="A835" s="214" t="s">
        <v>8928</v>
      </c>
      <c r="B835" s="558">
        <v>1</v>
      </c>
      <c r="C835" s="381" t="s">
        <v>8929</v>
      </c>
      <c r="D835" s="214" t="s">
        <v>8930</v>
      </c>
    </row>
    <row r="836" spans="1:4" s="213" customFormat="1" ht="21.45" customHeight="1">
      <c r="A836" s="214" t="s">
        <v>8931</v>
      </c>
      <c r="B836" s="558">
        <v>1</v>
      </c>
      <c r="C836" s="381" t="s">
        <v>8932</v>
      </c>
      <c r="D836" s="214" t="s">
        <v>8933</v>
      </c>
    </row>
    <row r="837" spans="1:4" s="213" customFormat="1" ht="21.45" customHeight="1">
      <c r="A837" s="214" t="s">
        <v>8934</v>
      </c>
      <c r="B837" s="558">
        <v>1</v>
      </c>
      <c r="C837" s="381" t="s">
        <v>8935</v>
      </c>
      <c r="D837" s="214" t="s">
        <v>8936</v>
      </c>
    </row>
    <row r="838" spans="1:4" s="213" customFormat="1" ht="21.45" customHeight="1">
      <c r="A838" s="214" t="s">
        <v>8937</v>
      </c>
      <c r="B838" s="558">
        <v>1</v>
      </c>
      <c r="C838" s="381" t="s">
        <v>8938</v>
      </c>
      <c r="D838" s="214" t="s">
        <v>8939</v>
      </c>
    </row>
    <row r="839" spans="1:4" s="213" customFormat="1" ht="21.45" customHeight="1">
      <c r="A839" s="214" t="s">
        <v>8940</v>
      </c>
      <c r="B839" s="558">
        <v>1</v>
      </c>
      <c r="C839" s="381" t="s">
        <v>8941</v>
      </c>
      <c r="D839" s="214" t="s">
        <v>8942</v>
      </c>
    </row>
    <row r="840" spans="1:4" s="213" customFormat="1" ht="21.45" customHeight="1">
      <c r="A840" s="214" t="s">
        <v>8943</v>
      </c>
      <c r="B840" s="558">
        <v>1</v>
      </c>
      <c r="C840" s="381" t="s">
        <v>8944</v>
      </c>
      <c r="D840" s="214" t="s">
        <v>8945</v>
      </c>
    </row>
    <row r="841" spans="1:4" s="213" customFormat="1" ht="21.45" customHeight="1">
      <c r="A841" s="214" t="s">
        <v>8946</v>
      </c>
      <c r="B841" s="558">
        <v>1</v>
      </c>
      <c r="C841" s="381" t="s">
        <v>8947</v>
      </c>
      <c r="D841" s="214" t="s">
        <v>8948</v>
      </c>
    </row>
    <row r="842" spans="1:4" s="213" customFormat="1" ht="21.45" customHeight="1">
      <c r="A842" s="214" t="s">
        <v>8949</v>
      </c>
      <c r="B842" s="558">
        <v>1</v>
      </c>
      <c r="C842" s="381" t="s">
        <v>8950</v>
      </c>
      <c r="D842" s="214" t="s">
        <v>8951</v>
      </c>
    </row>
    <row r="843" spans="1:4" s="213" customFormat="1" ht="21.45" customHeight="1">
      <c r="A843" s="214" t="s">
        <v>8952</v>
      </c>
      <c r="B843" s="558">
        <v>1</v>
      </c>
      <c r="C843" s="381" t="s">
        <v>8953</v>
      </c>
      <c r="D843" s="214" t="s">
        <v>8954</v>
      </c>
    </row>
    <row r="844" spans="1:4" s="213" customFormat="1" ht="21.45" customHeight="1">
      <c r="A844" s="214" t="s">
        <v>8955</v>
      </c>
      <c r="B844" s="558">
        <v>1</v>
      </c>
      <c r="C844" s="381" t="s">
        <v>8956</v>
      </c>
      <c r="D844" s="214" t="s">
        <v>8957</v>
      </c>
    </row>
    <row r="845" spans="1:4" s="213" customFormat="1" ht="21.45" customHeight="1">
      <c r="A845" s="214" t="s">
        <v>8958</v>
      </c>
      <c r="B845" s="558">
        <v>1</v>
      </c>
      <c r="C845" s="381" t="s">
        <v>8959</v>
      </c>
      <c r="D845" s="214" t="s">
        <v>8960</v>
      </c>
    </row>
    <row r="846" spans="1:4" s="213" customFormat="1" ht="21.45" customHeight="1">
      <c r="A846" s="214" t="s">
        <v>8961</v>
      </c>
      <c r="B846" s="558">
        <v>1</v>
      </c>
      <c r="C846" s="381" t="s">
        <v>8962</v>
      </c>
      <c r="D846" s="214" t="s">
        <v>8963</v>
      </c>
    </row>
    <row r="847" spans="1:4" s="213" customFormat="1" ht="21.45" customHeight="1">
      <c r="A847" s="214" t="s">
        <v>8964</v>
      </c>
      <c r="B847" s="558">
        <v>1</v>
      </c>
      <c r="C847" s="381" t="s">
        <v>8965</v>
      </c>
      <c r="D847" s="214" t="s">
        <v>8966</v>
      </c>
    </row>
    <row r="848" spans="1:4" s="213" customFormat="1" ht="21.45" customHeight="1">
      <c r="A848" s="214" t="s">
        <v>8967</v>
      </c>
      <c r="B848" s="558">
        <v>1</v>
      </c>
      <c r="C848" s="381" t="s">
        <v>8968</v>
      </c>
      <c r="D848" s="214" t="s">
        <v>8969</v>
      </c>
    </row>
    <row r="849" spans="1:7" s="213" customFormat="1" ht="21.45" customHeight="1">
      <c r="A849" s="214" t="s">
        <v>8970</v>
      </c>
      <c r="B849" s="558">
        <v>1</v>
      </c>
      <c r="C849" s="381" t="s">
        <v>8971</v>
      </c>
      <c r="D849" s="214" t="s">
        <v>8972</v>
      </c>
    </row>
    <row r="850" spans="1:7" s="213" customFormat="1" ht="21.45" customHeight="1">
      <c r="A850" s="214" t="s">
        <v>8973</v>
      </c>
      <c r="B850" s="558">
        <v>1</v>
      </c>
      <c r="C850" s="381" t="s">
        <v>8974</v>
      </c>
      <c r="D850" s="214" t="s">
        <v>8975</v>
      </c>
    </row>
    <row r="851" spans="1:7" s="213" customFormat="1" ht="21.45" customHeight="1">
      <c r="A851" s="214" t="s">
        <v>8976</v>
      </c>
      <c r="B851" s="558">
        <v>1</v>
      </c>
      <c r="C851" s="381" t="s">
        <v>8977</v>
      </c>
      <c r="D851" s="214" t="s">
        <v>8978</v>
      </c>
    </row>
    <row r="852" spans="1:7" s="213" customFormat="1" ht="21.45" customHeight="1">
      <c r="A852" s="214" t="s">
        <v>8979</v>
      </c>
      <c r="B852" s="558">
        <v>1</v>
      </c>
      <c r="C852" s="381" t="s">
        <v>8980</v>
      </c>
      <c r="D852" s="214" t="s">
        <v>8981</v>
      </c>
    </row>
    <row r="853" spans="1:7" s="213" customFormat="1" ht="21.45" customHeight="1">
      <c r="A853" s="214" t="s">
        <v>8982</v>
      </c>
      <c r="B853" s="558">
        <v>1</v>
      </c>
      <c r="C853" s="381" t="s">
        <v>8983</v>
      </c>
      <c r="D853" s="214" t="s">
        <v>8984</v>
      </c>
    </row>
    <row r="854" spans="1:7" s="386" customFormat="1" ht="21.45" customHeight="1">
      <c r="A854" s="214" t="s">
        <v>8985</v>
      </c>
      <c r="B854" s="558">
        <v>1</v>
      </c>
      <c r="C854" s="381" t="s">
        <v>8986</v>
      </c>
      <c r="D854" s="214" t="s">
        <v>8987</v>
      </c>
      <c r="E854" s="213"/>
      <c r="F854" s="213"/>
      <c r="G854" s="213"/>
    </row>
    <row r="855" spans="1:7" s="213" customFormat="1" ht="21.45" customHeight="1">
      <c r="A855" s="214" t="s">
        <v>8988</v>
      </c>
      <c r="B855" s="558">
        <v>1</v>
      </c>
      <c r="C855" s="381" t="s">
        <v>8989</v>
      </c>
      <c r="D855" s="214" t="s">
        <v>8990</v>
      </c>
    </row>
    <row r="856" spans="1:7" s="213" customFormat="1" ht="21.45" customHeight="1">
      <c r="A856" s="214" t="s">
        <v>8991</v>
      </c>
      <c r="B856" s="558">
        <v>1</v>
      </c>
      <c r="C856" s="381" t="s">
        <v>8992</v>
      </c>
      <c r="D856" s="214" t="s">
        <v>8993</v>
      </c>
    </row>
    <row r="857" spans="1:7" s="213" customFormat="1" ht="21.45" customHeight="1">
      <c r="A857" s="214" t="s">
        <v>8994</v>
      </c>
      <c r="B857" s="558">
        <v>1</v>
      </c>
      <c r="C857" s="381" t="s">
        <v>8995</v>
      </c>
      <c r="D857" s="214" t="s">
        <v>8996</v>
      </c>
    </row>
    <row r="858" spans="1:7" s="213" customFormat="1" ht="21.45" customHeight="1">
      <c r="A858" s="214" t="s">
        <v>8997</v>
      </c>
      <c r="B858" s="558">
        <v>1</v>
      </c>
      <c r="C858" s="381" t="s">
        <v>8998</v>
      </c>
      <c r="D858" s="214" t="s">
        <v>8999</v>
      </c>
    </row>
    <row r="859" spans="1:7" s="213" customFormat="1" ht="21.45" customHeight="1">
      <c r="A859" s="214" t="s">
        <v>9000</v>
      </c>
      <c r="B859" s="558">
        <v>1</v>
      </c>
      <c r="C859" s="381" t="s">
        <v>9001</v>
      </c>
      <c r="D859" s="214" t="s">
        <v>9002</v>
      </c>
    </row>
    <row r="860" spans="1:7" s="213" customFormat="1" ht="21.45" customHeight="1">
      <c r="A860" s="214" t="s">
        <v>9003</v>
      </c>
      <c r="B860" s="558">
        <v>1</v>
      </c>
      <c r="C860" s="381" t="s">
        <v>9004</v>
      </c>
      <c r="D860" s="214" t="s">
        <v>9005</v>
      </c>
    </row>
    <row r="861" spans="1:7" s="213" customFormat="1" ht="21.45" customHeight="1">
      <c r="A861" s="214" t="s">
        <v>9006</v>
      </c>
      <c r="B861" s="558">
        <v>1</v>
      </c>
      <c r="C861" s="381" t="s">
        <v>9007</v>
      </c>
      <c r="D861" s="214" t="s">
        <v>9008</v>
      </c>
    </row>
    <row r="862" spans="1:7" s="213" customFormat="1" ht="21.45" customHeight="1">
      <c r="A862" s="214" t="s">
        <v>9009</v>
      </c>
      <c r="B862" s="558">
        <v>1</v>
      </c>
      <c r="C862" s="381" t="s">
        <v>9010</v>
      </c>
      <c r="D862" s="214" t="s">
        <v>9011</v>
      </c>
    </row>
    <row r="863" spans="1:7" s="213" customFormat="1" ht="21.45" customHeight="1">
      <c r="A863" s="214" t="s">
        <v>9012</v>
      </c>
      <c r="B863" s="558">
        <v>1</v>
      </c>
      <c r="C863" s="381" t="s">
        <v>9013</v>
      </c>
      <c r="D863" s="214" t="s">
        <v>9014</v>
      </c>
    </row>
    <row r="864" spans="1:7" s="213" customFormat="1" ht="21.45" customHeight="1">
      <c r="A864" s="214" t="s">
        <v>9015</v>
      </c>
      <c r="B864" s="558">
        <v>1</v>
      </c>
      <c r="C864" s="381" t="s">
        <v>9016</v>
      </c>
      <c r="D864" s="214" t="s">
        <v>9017</v>
      </c>
    </row>
    <row r="865" spans="1:4" s="213" customFormat="1" ht="21.45" customHeight="1">
      <c r="A865" s="214" t="s">
        <v>9018</v>
      </c>
      <c r="B865" s="558">
        <v>1</v>
      </c>
      <c r="C865" s="381" t="s">
        <v>9019</v>
      </c>
      <c r="D865" s="214" t="s">
        <v>9020</v>
      </c>
    </row>
    <row r="866" spans="1:4" s="213" customFormat="1" ht="21.45" customHeight="1">
      <c r="A866" s="214" t="s">
        <v>9021</v>
      </c>
      <c r="B866" s="558">
        <v>1</v>
      </c>
      <c r="C866" s="381" t="s">
        <v>9022</v>
      </c>
      <c r="D866" s="214" t="s">
        <v>9023</v>
      </c>
    </row>
    <row r="867" spans="1:4" s="213" customFormat="1" ht="21.45" customHeight="1">
      <c r="A867" s="214" t="s">
        <v>9024</v>
      </c>
      <c r="B867" s="558">
        <v>1</v>
      </c>
      <c r="C867" s="381" t="s">
        <v>9025</v>
      </c>
      <c r="D867" s="214" t="s">
        <v>9026</v>
      </c>
    </row>
    <row r="868" spans="1:4" s="213" customFormat="1" ht="21.45" customHeight="1">
      <c r="A868" s="214" t="s">
        <v>9027</v>
      </c>
      <c r="B868" s="558">
        <v>1</v>
      </c>
      <c r="C868" s="381" t="s">
        <v>9028</v>
      </c>
      <c r="D868" s="214" t="s">
        <v>9029</v>
      </c>
    </row>
    <row r="869" spans="1:4" s="213" customFormat="1" ht="21.45" customHeight="1">
      <c r="A869" s="214" t="s">
        <v>9030</v>
      </c>
      <c r="B869" s="558">
        <v>1</v>
      </c>
      <c r="C869" s="381" t="s">
        <v>9031</v>
      </c>
      <c r="D869" s="214" t="s">
        <v>9032</v>
      </c>
    </row>
    <row r="870" spans="1:4" s="213" customFormat="1" ht="21.45" customHeight="1">
      <c r="A870" s="214" t="s">
        <v>9033</v>
      </c>
      <c r="B870" s="558">
        <v>1</v>
      </c>
      <c r="C870" s="381" t="s">
        <v>9034</v>
      </c>
      <c r="D870" s="214" t="s">
        <v>9035</v>
      </c>
    </row>
    <row r="871" spans="1:4" s="213" customFormat="1" ht="21.45" customHeight="1">
      <c r="A871" s="214" t="s">
        <v>9036</v>
      </c>
      <c r="B871" s="558">
        <v>1</v>
      </c>
      <c r="C871" s="381" t="s">
        <v>9037</v>
      </c>
      <c r="D871" s="214" t="s">
        <v>9038</v>
      </c>
    </row>
    <row r="872" spans="1:4" s="213" customFormat="1" ht="21.45" customHeight="1">
      <c r="A872" s="214" t="s">
        <v>9039</v>
      </c>
      <c r="B872" s="558">
        <v>1</v>
      </c>
      <c r="C872" s="381" t="s">
        <v>9040</v>
      </c>
      <c r="D872" s="214" t="s">
        <v>9041</v>
      </c>
    </row>
    <row r="873" spans="1:4" s="213" customFormat="1" ht="21.45" customHeight="1">
      <c r="A873" s="214" t="s">
        <v>9042</v>
      </c>
      <c r="B873" s="558">
        <v>1</v>
      </c>
      <c r="C873" s="381" t="s">
        <v>9043</v>
      </c>
      <c r="D873" s="214" t="s">
        <v>9044</v>
      </c>
    </row>
    <row r="874" spans="1:4" s="213" customFormat="1" ht="21.45" customHeight="1">
      <c r="A874" s="214" t="s">
        <v>9045</v>
      </c>
      <c r="B874" s="558">
        <v>1</v>
      </c>
      <c r="C874" s="381" t="s">
        <v>9046</v>
      </c>
      <c r="D874" s="214" t="s">
        <v>9047</v>
      </c>
    </row>
    <row r="875" spans="1:4" s="213" customFormat="1" ht="21.45" customHeight="1">
      <c r="A875" s="214" t="s">
        <v>9048</v>
      </c>
      <c r="B875" s="558">
        <v>1</v>
      </c>
      <c r="C875" s="381" t="s">
        <v>9049</v>
      </c>
      <c r="D875" s="214" t="s">
        <v>9050</v>
      </c>
    </row>
    <row r="876" spans="1:4" s="213" customFormat="1" ht="21.45" customHeight="1">
      <c r="A876" s="214" t="s">
        <v>9051</v>
      </c>
      <c r="B876" s="558">
        <v>1</v>
      </c>
      <c r="C876" s="381" t="s">
        <v>9052</v>
      </c>
      <c r="D876" s="214" t="s">
        <v>9053</v>
      </c>
    </row>
    <row r="877" spans="1:4" s="213" customFormat="1" ht="21.45" customHeight="1">
      <c r="A877" s="214" t="s">
        <v>9054</v>
      </c>
      <c r="B877" s="558">
        <v>1</v>
      </c>
      <c r="C877" s="381" t="s">
        <v>9055</v>
      </c>
      <c r="D877" s="214" t="s">
        <v>9056</v>
      </c>
    </row>
    <row r="878" spans="1:4" s="213" customFormat="1" ht="21.45" customHeight="1">
      <c r="A878" s="214" t="s">
        <v>9057</v>
      </c>
      <c r="B878" s="558">
        <v>1</v>
      </c>
      <c r="C878" s="381" t="s">
        <v>9058</v>
      </c>
      <c r="D878" s="214" t="s">
        <v>9059</v>
      </c>
    </row>
    <row r="879" spans="1:4" s="213" customFormat="1" ht="21.45" customHeight="1">
      <c r="A879" s="214" t="s">
        <v>9060</v>
      </c>
      <c r="B879" s="558">
        <v>1</v>
      </c>
      <c r="C879" s="381" t="s">
        <v>9061</v>
      </c>
      <c r="D879" s="214" t="s">
        <v>9062</v>
      </c>
    </row>
    <row r="880" spans="1:4" s="213" customFormat="1" ht="21.45" customHeight="1">
      <c r="A880" s="214" t="s">
        <v>9063</v>
      </c>
      <c r="B880" s="558">
        <v>1</v>
      </c>
      <c r="C880" s="381" t="s">
        <v>9064</v>
      </c>
      <c r="D880" s="214" t="s">
        <v>9065</v>
      </c>
    </row>
    <row r="881" spans="1:4" s="213" customFormat="1" ht="21.45" customHeight="1">
      <c r="A881" s="214" t="s">
        <v>9066</v>
      </c>
      <c r="B881" s="558">
        <v>1</v>
      </c>
      <c r="C881" s="381" t="s">
        <v>9067</v>
      </c>
      <c r="D881" s="214" t="s">
        <v>9068</v>
      </c>
    </row>
    <row r="882" spans="1:4" s="213" customFormat="1" ht="21.45" customHeight="1">
      <c r="A882" s="214" t="s">
        <v>9069</v>
      </c>
      <c r="B882" s="558">
        <v>1</v>
      </c>
      <c r="C882" s="381" t="s">
        <v>9070</v>
      </c>
      <c r="D882" s="214" t="s">
        <v>9071</v>
      </c>
    </row>
    <row r="883" spans="1:4" s="213" customFormat="1" ht="21.45" customHeight="1">
      <c r="A883" s="214" t="s">
        <v>9072</v>
      </c>
      <c r="B883" s="558">
        <v>1</v>
      </c>
      <c r="C883" s="381" t="s">
        <v>9073</v>
      </c>
      <c r="D883" s="214" t="s">
        <v>9074</v>
      </c>
    </row>
    <row r="884" spans="1:4" s="213" customFormat="1" ht="21.45" customHeight="1">
      <c r="A884" s="214" t="s">
        <v>9075</v>
      </c>
      <c r="B884" s="558">
        <v>1</v>
      </c>
      <c r="C884" s="381" t="s">
        <v>9076</v>
      </c>
      <c r="D884" s="214" t="s">
        <v>9077</v>
      </c>
    </row>
    <row r="885" spans="1:4" s="213" customFormat="1" ht="21.45" customHeight="1">
      <c r="A885" s="214" t="s">
        <v>9078</v>
      </c>
      <c r="B885" s="558">
        <v>1</v>
      </c>
      <c r="C885" s="381" t="s">
        <v>9079</v>
      </c>
      <c r="D885" s="214" t="s">
        <v>9080</v>
      </c>
    </row>
    <row r="886" spans="1:4" s="213" customFormat="1" ht="21.45" customHeight="1">
      <c r="A886" s="214" t="s">
        <v>9081</v>
      </c>
      <c r="B886" s="558">
        <v>1</v>
      </c>
      <c r="C886" s="381" t="s">
        <v>9082</v>
      </c>
      <c r="D886" s="214" t="s">
        <v>9083</v>
      </c>
    </row>
    <row r="887" spans="1:4" s="213" customFormat="1" ht="21.45" customHeight="1">
      <c r="A887" s="214" t="s">
        <v>9084</v>
      </c>
      <c r="B887" s="558">
        <v>1</v>
      </c>
      <c r="C887" s="381" t="s">
        <v>9085</v>
      </c>
      <c r="D887" s="214" t="s">
        <v>9086</v>
      </c>
    </row>
    <row r="888" spans="1:4" s="213" customFormat="1" ht="21.45" customHeight="1">
      <c r="A888" s="214" t="s">
        <v>9087</v>
      </c>
      <c r="B888" s="558">
        <v>1</v>
      </c>
      <c r="C888" s="381" t="s">
        <v>9088</v>
      </c>
      <c r="D888" s="214" t="s">
        <v>9089</v>
      </c>
    </row>
    <row r="889" spans="1:4" s="213" customFormat="1" ht="21.45" customHeight="1">
      <c r="A889" s="214" t="s">
        <v>9090</v>
      </c>
      <c r="B889" s="558">
        <v>1</v>
      </c>
      <c r="C889" s="381" t="s">
        <v>9091</v>
      </c>
      <c r="D889" s="214" t="s">
        <v>9092</v>
      </c>
    </row>
    <row r="890" spans="1:4" s="213" customFormat="1" ht="21.45" customHeight="1">
      <c r="A890" s="214" t="s">
        <v>9093</v>
      </c>
      <c r="B890" s="558">
        <v>1</v>
      </c>
      <c r="C890" s="381" t="s">
        <v>9094</v>
      </c>
      <c r="D890" s="214" t="s">
        <v>9095</v>
      </c>
    </row>
    <row r="891" spans="1:4" s="213" customFormat="1" ht="21.45" customHeight="1">
      <c r="A891" s="214" t="s">
        <v>9096</v>
      </c>
      <c r="B891" s="558">
        <v>1</v>
      </c>
      <c r="C891" s="381" t="s">
        <v>9097</v>
      </c>
      <c r="D891" s="214" t="s">
        <v>9098</v>
      </c>
    </row>
    <row r="892" spans="1:4" s="213" customFormat="1" ht="21.45" customHeight="1">
      <c r="A892" s="214" t="s">
        <v>9099</v>
      </c>
      <c r="B892" s="558">
        <v>1</v>
      </c>
      <c r="C892" s="381" t="s">
        <v>9100</v>
      </c>
      <c r="D892" s="214" t="s">
        <v>9101</v>
      </c>
    </row>
    <row r="893" spans="1:4" s="213" customFormat="1" ht="21.45" customHeight="1">
      <c r="A893" s="214" t="s">
        <v>9102</v>
      </c>
      <c r="B893" s="558">
        <v>1</v>
      </c>
      <c r="C893" s="381" t="s">
        <v>9103</v>
      </c>
      <c r="D893" s="214" t="s">
        <v>9104</v>
      </c>
    </row>
    <row r="894" spans="1:4" s="213" customFormat="1" ht="21.45" customHeight="1">
      <c r="A894" s="214" t="s">
        <v>9105</v>
      </c>
      <c r="B894" s="558">
        <v>1</v>
      </c>
      <c r="C894" s="381" t="s">
        <v>9106</v>
      </c>
      <c r="D894" s="214" t="s">
        <v>9107</v>
      </c>
    </row>
    <row r="895" spans="1:4" s="213" customFormat="1" ht="21.45" customHeight="1">
      <c r="A895" s="214" t="s">
        <v>9108</v>
      </c>
      <c r="B895" s="558">
        <v>1</v>
      </c>
      <c r="C895" s="381" t="s">
        <v>9109</v>
      </c>
      <c r="D895" s="214" t="s">
        <v>9110</v>
      </c>
    </row>
    <row r="896" spans="1:4" s="213" customFormat="1" ht="21.45" customHeight="1">
      <c r="A896" s="214" t="s">
        <v>9111</v>
      </c>
      <c r="B896" s="558">
        <v>1</v>
      </c>
      <c r="C896" s="381" t="s">
        <v>9112</v>
      </c>
      <c r="D896" s="214" t="s">
        <v>9113</v>
      </c>
    </row>
    <row r="897" spans="1:4" s="213" customFormat="1" ht="21.45" customHeight="1">
      <c r="A897" s="214" t="s">
        <v>9114</v>
      </c>
      <c r="B897" s="558">
        <v>1</v>
      </c>
      <c r="C897" s="381" t="s">
        <v>9115</v>
      </c>
      <c r="D897" s="214" t="s">
        <v>9116</v>
      </c>
    </row>
    <row r="898" spans="1:4" s="213" customFormat="1" ht="21.45" customHeight="1">
      <c r="A898" s="214" t="s">
        <v>9117</v>
      </c>
      <c r="B898" s="558">
        <v>1</v>
      </c>
      <c r="C898" s="381" t="s">
        <v>9118</v>
      </c>
      <c r="D898" s="214" t="s">
        <v>9119</v>
      </c>
    </row>
    <row r="899" spans="1:4" s="213" customFormat="1" ht="21.45" customHeight="1">
      <c r="A899" s="214" t="s">
        <v>9120</v>
      </c>
      <c r="B899" s="558">
        <v>1</v>
      </c>
      <c r="C899" s="381" t="s">
        <v>9121</v>
      </c>
      <c r="D899" s="214" t="s">
        <v>9122</v>
      </c>
    </row>
    <row r="900" spans="1:4" s="213" customFormat="1" ht="21.45" customHeight="1">
      <c r="A900" s="214" t="s">
        <v>9123</v>
      </c>
      <c r="B900" s="558">
        <v>1</v>
      </c>
      <c r="C900" s="381" t="s">
        <v>9124</v>
      </c>
      <c r="D900" s="214" t="s">
        <v>9125</v>
      </c>
    </row>
    <row r="901" spans="1:4" s="213" customFormat="1" ht="21.45" customHeight="1">
      <c r="A901" s="214" t="s">
        <v>9126</v>
      </c>
      <c r="B901" s="558">
        <v>1</v>
      </c>
      <c r="C901" s="381" t="s">
        <v>9127</v>
      </c>
      <c r="D901" s="214" t="s">
        <v>9128</v>
      </c>
    </row>
    <row r="902" spans="1:4" s="213" customFormat="1" ht="21.45" customHeight="1">
      <c r="A902" s="214" t="s">
        <v>9129</v>
      </c>
      <c r="B902" s="558">
        <v>1</v>
      </c>
      <c r="C902" s="381" t="s">
        <v>9130</v>
      </c>
      <c r="D902" s="214" t="s">
        <v>9131</v>
      </c>
    </row>
    <row r="903" spans="1:4" s="213" customFormat="1" ht="21.45" customHeight="1">
      <c r="A903" s="214" t="s">
        <v>9132</v>
      </c>
      <c r="B903" s="558">
        <v>1</v>
      </c>
      <c r="C903" s="381" t="s">
        <v>9133</v>
      </c>
      <c r="D903" s="214" t="s">
        <v>9134</v>
      </c>
    </row>
    <row r="904" spans="1:4" s="213" customFormat="1" ht="21.45" customHeight="1">
      <c r="A904" s="214" t="s">
        <v>9135</v>
      </c>
      <c r="B904" s="558">
        <v>1</v>
      </c>
      <c r="C904" s="381" t="s">
        <v>9136</v>
      </c>
      <c r="D904" s="214" t="s">
        <v>9137</v>
      </c>
    </row>
    <row r="905" spans="1:4" s="213" customFormat="1" ht="21.45" customHeight="1">
      <c r="A905" s="214" t="s">
        <v>9138</v>
      </c>
      <c r="B905" s="558">
        <v>1</v>
      </c>
      <c r="C905" s="381" t="s">
        <v>9139</v>
      </c>
      <c r="D905" s="214" t="s">
        <v>9140</v>
      </c>
    </row>
    <row r="906" spans="1:4" s="213" customFormat="1" ht="21.45" customHeight="1">
      <c r="A906" s="214" t="s">
        <v>9141</v>
      </c>
      <c r="B906" s="558">
        <v>1</v>
      </c>
      <c r="C906" s="381" t="s">
        <v>9142</v>
      </c>
      <c r="D906" s="214" t="s">
        <v>9143</v>
      </c>
    </row>
    <row r="907" spans="1:4" s="213" customFormat="1" ht="21.45" customHeight="1">
      <c r="A907" s="214" t="s">
        <v>9144</v>
      </c>
      <c r="B907" s="558">
        <v>1</v>
      </c>
      <c r="C907" s="381" t="s">
        <v>9145</v>
      </c>
      <c r="D907" s="214" t="s">
        <v>9146</v>
      </c>
    </row>
    <row r="908" spans="1:4" s="213" customFormat="1" ht="21.45" customHeight="1">
      <c r="A908" s="214" t="s">
        <v>9147</v>
      </c>
      <c r="B908" s="558">
        <v>1</v>
      </c>
      <c r="C908" s="381" t="s">
        <v>9148</v>
      </c>
      <c r="D908" s="214" t="s">
        <v>9149</v>
      </c>
    </row>
    <row r="909" spans="1:4" s="213" customFormat="1" ht="21.45" customHeight="1">
      <c r="A909" s="214" t="s">
        <v>9150</v>
      </c>
      <c r="B909" s="558">
        <v>1</v>
      </c>
      <c r="C909" s="381" t="s">
        <v>9151</v>
      </c>
      <c r="D909" s="214" t="s">
        <v>9152</v>
      </c>
    </row>
    <row r="910" spans="1:4" s="213" customFormat="1" ht="21.45" customHeight="1">
      <c r="A910" s="214" t="s">
        <v>9153</v>
      </c>
      <c r="B910" s="558">
        <v>1</v>
      </c>
      <c r="C910" s="381" t="s">
        <v>9154</v>
      </c>
      <c r="D910" s="214" t="s">
        <v>9155</v>
      </c>
    </row>
    <row r="911" spans="1:4" s="213" customFormat="1" ht="21.45" customHeight="1">
      <c r="A911" s="214" t="s">
        <v>9156</v>
      </c>
      <c r="B911" s="558">
        <v>1</v>
      </c>
      <c r="C911" s="381" t="s">
        <v>9157</v>
      </c>
      <c r="D911" s="214" t="s">
        <v>9158</v>
      </c>
    </row>
    <row r="912" spans="1:4" s="213" customFormat="1" ht="21.45" customHeight="1">
      <c r="A912" s="214" t="s">
        <v>9159</v>
      </c>
      <c r="B912" s="558">
        <v>1</v>
      </c>
      <c r="C912" s="381" t="s">
        <v>9160</v>
      </c>
      <c r="D912" s="214" t="s">
        <v>9161</v>
      </c>
    </row>
    <row r="913" spans="1:4" s="213" customFormat="1" ht="21.45" customHeight="1">
      <c r="A913" s="214" t="s">
        <v>9162</v>
      </c>
      <c r="B913" s="558">
        <v>1</v>
      </c>
      <c r="C913" s="381" t="s">
        <v>9163</v>
      </c>
      <c r="D913" s="214" t="s">
        <v>9164</v>
      </c>
    </row>
    <row r="914" spans="1:4" s="213" customFormat="1" ht="21.45" customHeight="1">
      <c r="A914" s="214" t="s">
        <v>9165</v>
      </c>
      <c r="B914" s="558">
        <v>1</v>
      </c>
      <c r="C914" s="381" t="s">
        <v>9166</v>
      </c>
      <c r="D914" s="214" t="s">
        <v>9167</v>
      </c>
    </row>
    <row r="915" spans="1:4" s="213" customFormat="1" ht="21.45" customHeight="1">
      <c r="A915" s="214" t="s">
        <v>9168</v>
      </c>
      <c r="B915" s="558">
        <v>1</v>
      </c>
      <c r="C915" s="381" t="s">
        <v>9169</v>
      </c>
      <c r="D915" s="214" t="s">
        <v>9170</v>
      </c>
    </row>
    <row r="916" spans="1:4" s="213" customFormat="1" ht="21.45" customHeight="1">
      <c r="A916" s="214" t="s">
        <v>9171</v>
      </c>
      <c r="B916" s="558">
        <v>1</v>
      </c>
      <c r="C916" s="381" t="s">
        <v>9172</v>
      </c>
      <c r="D916" s="214" t="s">
        <v>9173</v>
      </c>
    </row>
    <row r="917" spans="1:4" s="213" customFormat="1" ht="21.45" customHeight="1">
      <c r="A917" s="214" t="s">
        <v>9174</v>
      </c>
      <c r="B917" s="558">
        <v>1</v>
      </c>
      <c r="C917" s="381" t="s">
        <v>9175</v>
      </c>
      <c r="D917" s="214" t="s">
        <v>9176</v>
      </c>
    </row>
    <row r="918" spans="1:4" s="213" customFormat="1" ht="21.45" customHeight="1">
      <c r="A918" s="214" t="s">
        <v>9177</v>
      </c>
      <c r="B918" s="558">
        <v>1</v>
      </c>
      <c r="C918" s="381" t="s">
        <v>9178</v>
      </c>
      <c r="D918" s="214" t="s">
        <v>9179</v>
      </c>
    </row>
    <row r="919" spans="1:4" s="213" customFormat="1" ht="21.45" customHeight="1">
      <c r="A919" s="214" t="s">
        <v>9180</v>
      </c>
      <c r="B919" s="558">
        <v>1</v>
      </c>
      <c r="C919" s="381" t="s">
        <v>9181</v>
      </c>
      <c r="D919" s="214" t="s">
        <v>9182</v>
      </c>
    </row>
    <row r="920" spans="1:4" s="213" customFormat="1" ht="21.45" customHeight="1">
      <c r="A920" s="214" t="s">
        <v>9183</v>
      </c>
      <c r="B920" s="558">
        <v>1</v>
      </c>
      <c r="C920" s="381" t="s">
        <v>9184</v>
      </c>
      <c r="D920" s="214" t="s">
        <v>9185</v>
      </c>
    </row>
    <row r="921" spans="1:4" s="213" customFormat="1" ht="21.45" customHeight="1">
      <c r="A921" s="214" t="s">
        <v>9186</v>
      </c>
      <c r="B921" s="558">
        <v>1</v>
      </c>
      <c r="C921" s="381" t="s">
        <v>9187</v>
      </c>
      <c r="D921" s="214" t="s">
        <v>9188</v>
      </c>
    </row>
    <row r="922" spans="1:4" s="213" customFormat="1" ht="21.45" customHeight="1">
      <c r="A922" s="214" t="s">
        <v>9189</v>
      </c>
      <c r="B922" s="558">
        <v>1</v>
      </c>
      <c r="C922" s="381" t="s">
        <v>9190</v>
      </c>
      <c r="D922" s="214" t="s">
        <v>9191</v>
      </c>
    </row>
    <row r="923" spans="1:4" s="213" customFormat="1" ht="21.45" customHeight="1">
      <c r="A923" s="214" t="s">
        <v>9192</v>
      </c>
      <c r="B923" s="558">
        <v>1</v>
      </c>
      <c r="C923" s="381" t="s">
        <v>9193</v>
      </c>
      <c r="D923" s="214" t="s">
        <v>9194</v>
      </c>
    </row>
    <row r="924" spans="1:4" s="213" customFormat="1" ht="21.45" customHeight="1">
      <c r="A924" s="214" t="s">
        <v>9195</v>
      </c>
      <c r="B924" s="558">
        <v>1</v>
      </c>
      <c r="C924" s="381" t="s">
        <v>9196</v>
      </c>
      <c r="D924" s="214" t="s">
        <v>9197</v>
      </c>
    </row>
    <row r="925" spans="1:4" s="213" customFormat="1" ht="21.45" customHeight="1">
      <c r="A925" s="214" t="s">
        <v>9198</v>
      </c>
      <c r="B925" s="558">
        <v>1</v>
      </c>
      <c r="C925" s="381" t="s">
        <v>9199</v>
      </c>
      <c r="D925" s="214" t="s">
        <v>9200</v>
      </c>
    </row>
    <row r="926" spans="1:4" s="213" customFormat="1" ht="21.45" customHeight="1">
      <c r="A926" s="214" t="s">
        <v>9201</v>
      </c>
      <c r="B926" s="558">
        <v>1</v>
      </c>
      <c r="C926" s="381" t="s">
        <v>9202</v>
      </c>
      <c r="D926" s="214" t="s">
        <v>9203</v>
      </c>
    </row>
    <row r="927" spans="1:4" s="213" customFormat="1" ht="21.45" customHeight="1">
      <c r="A927" s="214" t="s">
        <v>9204</v>
      </c>
      <c r="B927" s="558">
        <v>1</v>
      </c>
      <c r="C927" s="381" t="s">
        <v>9205</v>
      </c>
      <c r="D927" s="214" t="s">
        <v>9206</v>
      </c>
    </row>
    <row r="928" spans="1:4" s="213" customFormat="1" ht="21.45" customHeight="1">
      <c r="A928" s="214" t="s">
        <v>9207</v>
      </c>
      <c r="B928" s="558">
        <v>1</v>
      </c>
      <c r="C928" s="381" t="s">
        <v>9208</v>
      </c>
      <c r="D928" s="214" t="s">
        <v>9209</v>
      </c>
    </row>
    <row r="929" spans="1:4" s="213" customFormat="1" ht="21.45" customHeight="1">
      <c r="A929" s="214" t="s">
        <v>9210</v>
      </c>
      <c r="B929" s="558">
        <v>1</v>
      </c>
      <c r="C929" s="381" t="s">
        <v>9211</v>
      </c>
      <c r="D929" s="214" t="s">
        <v>9212</v>
      </c>
    </row>
    <row r="930" spans="1:4" s="213" customFormat="1" ht="21.45" customHeight="1">
      <c r="A930" s="214" t="s">
        <v>9213</v>
      </c>
      <c r="B930" s="558">
        <v>1</v>
      </c>
      <c r="C930" s="381" t="s">
        <v>9214</v>
      </c>
      <c r="D930" s="214" t="s">
        <v>9215</v>
      </c>
    </row>
    <row r="931" spans="1:4" s="213" customFormat="1" ht="21.45" customHeight="1">
      <c r="A931" s="214" t="s">
        <v>9216</v>
      </c>
      <c r="B931" s="558">
        <v>1</v>
      </c>
      <c r="C931" s="381" t="s">
        <v>9217</v>
      </c>
      <c r="D931" s="214" t="s">
        <v>9218</v>
      </c>
    </row>
    <row r="932" spans="1:4" s="213" customFormat="1" ht="21.45" customHeight="1">
      <c r="A932" s="214" t="s">
        <v>9219</v>
      </c>
      <c r="B932" s="558">
        <v>1</v>
      </c>
      <c r="C932" s="381" t="s">
        <v>9220</v>
      </c>
      <c r="D932" s="214" t="s">
        <v>9221</v>
      </c>
    </row>
    <row r="933" spans="1:4" s="213" customFormat="1" ht="21.45" customHeight="1">
      <c r="A933" s="214" t="s">
        <v>9222</v>
      </c>
      <c r="B933" s="558">
        <v>1</v>
      </c>
      <c r="C933" s="381" t="s">
        <v>9223</v>
      </c>
      <c r="D933" s="214" t="s">
        <v>9224</v>
      </c>
    </row>
    <row r="934" spans="1:4" s="213" customFormat="1" ht="21.45" customHeight="1">
      <c r="A934" s="214" t="s">
        <v>9225</v>
      </c>
      <c r="B934" s="558">
        <v>1</v>
      </c>
      <c r="C934" s="381" t="s">
        <v>9226</v>
      </c>
      <c r="D934" s="214" t="s">
        <v>9227</v>
      </c>
    </row>
    <row r="935" spans="1:4" s="213" customFormat="1" ht="21.45" customHeight="1">
      <c r="A935" s="214" t="s">
        <v>9228</v>
      </c>
      <c r="B935" s="558">
        <v>1</v>
      </c>
      <c r="C935" s="381" t="s">
        <v>9229</v>
      </c>
      <c r="D935" s="214" t="s">
        <v>9230</v>
      </c>
    </row>
    <row r="936" spans="1:4" s="213" customFormat="1" ht="21.45" customHeight="1">
      <c r="A936" s="214" t="s">
        <v>9231</v>
      </c>
      <c r="B936" s="558">
        <v>1</v>
      </c>
      <c r="C936" s="381" t="s">
        <v>9232</v>
      </c>
      <c r="D936" s="214" t="s">
        <v>9233</v>
      </c>
    </row>
    <row r="937" spans="1:4" s="213" customFormat="1" ht="21.45" customHeight="1">
      <c r="A937" s="214" t="s">
        <v>9234</v>
      </c>
      <c r="B937" s="558">
        <v>1</v>
      </c>
      <c r="C937" s="381" t="s">
        <v>9235</v>
      </c>
      <c r="D937" s="214" t="s">
        <v>6433</v>
      </c>
    </row>
    <row r="938" spans="1:4" s="213" customFormat="1" ht="21.45" customHeight="1">
      <c r="A938" s="214" t="s">
        <v>9236</v>
      </c>
      <c r="B938" s="558">
        <v>1</v>
      </c>
      <c r="C938" s="381" t="s">
        <v>9237</v>
      </c>
      <c r="D938" s="214" t="s">
        <v>9238</v>
      </c>
    </row>
    <row r="939" spans="1:4" s="213" customFormat="1" ht="21.45" customHeight="1">
      <c r="A939" s="214" t="s">
        <v>9239</v>
      </c>
      <c r="B939" s="558">
        <v>1</v>
      </c>
      <c r="C939" s="381" t="s">
        <v>9240</v>
      </c>
      <c r="D939" s="214" t="s">
        <v>9241</v>
      </c>
    </row>
    <row r="940" spans="1:4" s="213" customFormat="1" ht="21.45" customHeight="1">
      <c r="A940" s="214" t="s">
        <v>9242</v>
      </c>
      <c r="B940" s="558">
        <v>1</v>
      </c>
      <c r="C940" s="381" t="s">
        <v>9243</v>
      </c>
      <c r="D940" s="214" t="s">
        <v>9244</v>
      </c>
    </row>
    <row r="941" spans="1:4" s="213" customFormat="1" ht="21.45" customHeight="1">
      <c r="A941" s="214" t="s">
        <v>9245</v>
      </c>
      <c r="B941" s="558">
        <v>1</v>
      </c>
      <c r="C941" s="381" t="s">
        <v>9246</v>
      </c>
      <c r="D941" s="214" t="s">
        <v>9247</v>
      </c>
    </row>
    <row r="942" spans="1:4" s="213" customFormat="1" ht="21.45" customHeight="1">
      <c r="A942" s="214" t="s">
        <v>9248</v>
      </c>
      <c r="B942" s="558">
        <v>1</v>
      </c>
      <c r="C942" s="381" t="s">
        <v>9249</v>
      </c>
      <c r="D942" s="214" t="s">
        <v>9250</v>
      </c>
    </row>
    <row r="943" spans="1:4" s="213" customFormat="1" ht="21.45" customHeight="1">
      <c r="A943" s="214" t="s">
        <v>9251</v>
      </c>
      <c r="B943" s="558">
        <v>1</v>
      </c>
      <c r="C943" s="381" t="s">
        <v>9252</v>
      </c>
      <c r="D943" s="214" t="s">
        <v>9253</v>
      </c>
    </row>
    <row r="944" spans="1:4" s="213" customFormat="1" ht="21.45" customHeight="1">
      <c r="A944" s="214" t="s">
        <v>9254</v>
      </c>
      <c r="B944" s="558">
        <v>1</v>
      </c>
      <c r="C944" s="381" t="s">
        <v>9255</v>
      </c>
      <c r="D944" s="214" t="s">
        <v>9256</v>
      </c>
    </row>
    <row r="945" spans="1:10" s="213" customFormat="1" ht="21.45" customHeight="1">
      <c r="A945" s="214" t="s">
        <v>9257</v>
      </c>
      <c r="B945" s="558">
        <v>1</v>
      </c>
      <c r="C945" s="381" t="s">
        <v>9258</v>
      </c>
      <c r="D945" s="214" t="s">
        <v>9259</v>
      </c>
    </row>
    <row r="946" spans="1:10" s="388" customFormat="1" ht="21.45" customHeight="1">
      <c r="A946" s="214" t="s">
        <v>9260</v>
      </c>
      <c r="B946" s="558">
        <v>1</v>
      </c>
      <c r="C946" s="387" t="s">
        <v>9261</v>
      </c>
      <c r="D946" s="214" t="s">
        <v>9262</v>
      </c>
      <c r="E946" s="213"/>
      <c r="F946" s="213"/>
      <c r="G946" s="213"/>
      <c r="H946" s="213"/>
      <c r="I946" s="213"/>
      <c r="J946" s="213"/>
    </row>
    <row r="947" spans="1:10" s="388" customFormat="1" ht="21.45" customHeight="1">
      <c r="A947" s="214" t="s">
        <v>9263</v>
      </c>
      <c r="B947" s="558">
        <v>1</v>
      </c>
      <c r="C947" s="387" t="s">
        <v>9264</v>
      </c>
      <c r="D947" s="214" t="s">
        <v>6484</v>
      </c>
      <c r="E947" s="213"/>
      <c r="F947" s="213"/>
      <c r="G947" s="213"/>
      <c r="H947" s="213"/>
      <c r="I947" s="213"/>
      <c r="J947" s="213"/>
    </row>
    <row r="948" spans="1:10" s="388" customFormat="1" ht="21.45" customHeight="1">
      <c r="A948" s="214" t="s">
        <v>9265</v>
      </c>
      <c r="B948" s="558">
        <v>1</v>
      </c>
      <c r="C948" s="387" t="s">
        <v>9266</v>
      </c>
      <c r="D948" s="214" t="s">
        <v>9267</v>
      </c>
      <c r="E948" s="213"/>
      <c r="F948" s="213"/>
      <c r="G948" s="213"/>
      <c r="H948" s="213"/>
      <c r="I948" s="213"/>
      <c r="J948" s="213"/>
    </row>
    <row r="949" spans="1:10" s="388" customFormat="1" ht="21.45" customHeight="1">
      <c r="A949" s="214" t="s">
        <v>9268</v>
      </c>
      <c r="B949" s="558">
        <v>1</v>
      </c>
      <c r="C949" s="387" t="s">
        <v>9269</v>
      </c>
      <c r="D949" s="214" t="s">
        <v>9270</v>
      </c>
      <c r="E949" s="213"/>
      <c r="F949" s="213"/>
      <c r="G949" s="213"/>
      <c r="H949" s="213"/>
      <c r="I949" s="213"/>
      <c r="J949" s="213"/>
    </row>
    <row r="950" spans="1:10" s="388" customFormat="1" ht="21.45" customHeight="1">
      <c r="A950" s="214" t="s">
        <v>9271</v>
      </c>
      <c r="B950" s="558">
        <v>1</v>
      </c>
      <c r="C950" s="387" t="s">
        <v>9272</v>
      </c>
      <c r="D950" s="214" t="s">
        <v>9273</v>
      </c>
      <c r="E950" s="213"/>
      <c r="F950" s="213"/>
      <c r="G950" s="213"/>
      <c r="H950" s="213"/>
      <c r="I950" s="213"/>
      <c r="J950" s="213"/>
    </row>
    <row r="951" spans="1:10" s="388" customFormat="1" ht="21.45" customHeight="1">
      <c r="A951" s="214" t="s">
        <v>9274</v>
      </c>
      <c r="B951" s="558">
        <v>1</v>
      </c>
      <c r="C951" s="387" t="s">
        <v>9275</v>
      </c>
      <c r="D951" s="214" t="s">
        <v>9276</v>
      </c>
      <c r="E951" s="213"/>
      <c r="F951" s="213"/>
      <c r="G951" s="213"/>
      <c r="H951" s="213"/>
      <c r="I951" s="213"/>
      <c r="J951" s="213"/>
    </row>
    <row r="952" spans="1:10" s="388" customFormat="1" ht="21.45" customHeight="1">
      <c r="A952" s="214" t="s">
        <v>9277</v>
      </c>
      <c r="B952" s="558">
        <v>1</v>
      </c>
      <c r="C952" s="387" t="s">
        <v>9278</v>
      </c>
      <c r="D952" s="214" t="s">
        <v>9279</v>
      </c>
      <c r="E952" s="213"/>
      <c r="F952" s="213"/>
      <c r="G952" s="213"/>
      <c r="H952" s="213"/>
      <c r="I952" s="213"/>
      <c r="J952" s="213"/>
    </row>
    <row r="953" spans="1:10" s="388" customFormat="1" ht="21.45" customHeight="1">
      <c r="A953" s="214" t="s">
        <v>9280</v>
      </c>
      <c r="B953" s="558">
        <v>1</v>
      </c>
      <c r="C953" s="387" t="s">
        <v>9281</v>
      </c>
      <c r="D953" s="214" t="s">
        <v>9282</v>
      </c>
      <c r="E953" s="213"/>
      <c r="F953" s="213"/>
      <c r="G953" s="213"/>
      <c r="H953" s="213"/>
      <c r="I953" s="213"/>
      <c r="J953" s="213"/>
    </row>
    <row r="954" spans="1:10" s="388" customFormat="1" ht="21.45" customHeight="1">
      <c r="A954" s="214" t="s">
        <v>9283</v>
      </c>
      <c r="B954" s="558">
        <v>1</v>
      </c>
      <c r="C954" s="387" t="s">
        <v>9284</v>
      </c>
      <c r="D954" s="214" t="s">
        <v>9285</v>
      </c>
      <c r="E954" s="213"/>
      <c r="F954" s="213"/>
      <c r="G954" s="213"/>
      <c r="H954" s="213"/>
      <c r="I954" s="213"/>
      <c r="J954" s="213"/>
    </row>
    <row r="955" spans="1:10" s="388" customFormat="1" ht="21.45" customHeight="1">
      <c r="A955" s="214" t="s">
        <v>9286</v>
      </c>
      <c r="B955" s="558">
        <v>1</v>
      </c>
      <c r="C955" s="387" t="s">
        <v>9287</v>
      </c>
      <c r="D955" s="214" t="s">
        <v>9288</v>
      </c>
      <c r="E955" s="213"/>
      <c r="F955" s="213"/>
      <c r="G955" s="213"/>
      <c r="H955" s="213"/>
      <c r="I955" s="213"/>
      <c r="J955" s="213"/>
    </row>
    <row r="956" spans="1:10" s="388" customFormat="1" ht="21.45" customHeight="1">
      <c r="A956" s="214" t="s">
        <v>9289</v>
      </c>
      <c r="B956" s="558">
        <v>1</v>
      </c>
      <c r="C956" s="387" t="s">
        <v>9290</v>
      </c>
      <c r="D956" s="214" t="s">
        <v>9291</v>
      </c>
      <c r="E956" s="213"/>
      <c r="F956" s="213"/>
      <c r="G956" s="213"/>
      <c r="H956" s="213"/>
      <c r="I956" s="213"/>
      <c r="J956" s="213"/>
    </row>
    <row r="957" spans="1:10" s="388" customFormat="1" ht="21.45" customHeight="1">
      <c r="A957" s="214" t="s">
        <v>9292</v>
      </c>
      <c r="B957" s="558">
        <v>1</v>
      </c>
      <c r="C957" s="387" t="s">
        <v>9293</v>
      </c>
      <c r="D957" s="214" t="s">
        <v>9294</v>
      </c>
      <c r="E957" s="213"/>
      <c r="F957" s="213"/>
      <c r="G957" s="213"/>
      <c r="H957" s="213"/>
      <c r="I957" s="213"/>
      <c r="J957" s="213"/>
    </row>
    <row r="958" spans="1:10" s="388" customFormat="1" ht="21.45" customHeight="1">
      <c r="A958" s="214" t="s">
        <v>9295</v>
      </c>
      <c r="B958" s="558">
        <v>1</v>
      </c>
      <c r="C958" s="387" t="s">
        <v>9296</v>
      </c>
      <c r="D958" s="214" t="s">
        <v>9297</v>
      </c>
      <c r="E958" s="213"/>
      <c r="F958" s="213"/>
      <c r="G958" s="213"/>
      <c r="H958" s="213"/>
      <c r="I958" s="213"/>
      <c r="J958" s="213"/>
    </row>
    <row r="959" spans="1:10" s="388" customFormat="1" ht="21.45" customHeight="1">
      <c r="A959" s="214" t="s">
        <v>9298</v>
      </c>
      <c r="B959" s="558">
        <v>1</v>
      </c>
      <c r="C959" s="387" t="s">
        <v>9299</v>
      </c>
      <c r="D959" s="214" t="s">
        <v>9300</v>
      </c>
      <c r="E959" s="213"/>
      <c r="F959" s="213"/>
      <c r="G959" s="213"/>
      <c r="H959" s="213"/>
      <c r="I959" s="213"/>
      <c r="J959" s="213"/>
    </row>
    <row r="960" spans="1:10" s="388" customFormat="1" ht="21.45" customHeight="1">
      <c r="A960" s="214" t="s">
        <v>9301</v>
      </c>
      <c r="B960" s="558">
        <v>1</v>
      </c>
      <c r="C960" s="387" t="s">
        <v>9302</v>
      </c>
      <c r="D960" s="214" t="s">
        <v>9303</v>
      </c>
      <c r="E960" s="213"/>
      <c r="F960" s="213"/>
      <c r="G960" s="213"/>
      <c r="H960" s="213"/>
      <c r="I960" s="213"/>
      <c r="J960" s="213"/>
    </row>
    <row r="961" spans="1:10" s="388" customFormat="1" ht="21.45" customHeight="1">
      <c r="A961" s="214" t="s">
        <v>9304</v>
      </c>
      <c r="B961" s="558">
        <v>1</v>
      </c>
      <c r="C961" s="387" t="s">
        <v>9305</v>
      </c>
      <c r="D961" s="214" t="s">
        <v>9306</v>
      </c>
      <c r="E961" s="213"/>
      <c r="F961" s="213"/>
      <c r="G961" s="213"/>
      <c r="H961" s="213"/>
      <c r="I961" s="213"/>
      <c r="J961" s="213"/>
    </row>
    <row r="962" spans="1:10" s="388" customFormat="1" ht="21.45" customHeight="1">
      <c r="A962" s="214" t="s">
        <v>9307</v>
      </c>
      <c r="B962" s="558">
        <v>2</v>
      </c>
      <c r="C962" s="387" t="s">
        <v>9308</v>
      </c>
      <c r="D962" s="214" t="s">
        <v>6574</v>
      </c>
      <c r="E962" s="213"/>
      <c r="F962" s="213"/>
      <c r="G962" s="213"/>
      <c r="H962" s="213"/>
      <c r="I962" s="213"/>
      <c r="J962" s="213"/>
    </row>
    <row r="963" spans="1:10" s="388" customFormat="1" ht="21.45" customHeight="1">
      <c r="A963" s="214" t="s">
        <v>9309</v>
      </c>
      <c r="B963" s="558">
        <v>1</v>
      </c>
      <c r="C963" s="387" t="s">
        <v>9310</v>
      </c>
      <c r="D963" s="214" t="s">
        <v>9311</v>
      </c>
      <c r="E963" s="213"/>
      <c r="F963" s="213"/>
      <c r="G963" s="213"/>
      <c r="H963" s="213"/>
      <c r="I963" s="213"/>
      <c r="J963" s="213"/>
    </row>
    <row r="964" spans="1:10" s="388" customFormat="1" ht="21.45" customHeight="1">
      <c r="A964" s="214" t="s">
        <v>9312</v>
      </c>
      <c r="B964" s="558">
        <v>1</v>
      </c>
      <c r="C964" s="387" t="s">
        <v>9313</v>
      </c>
      <c r="D964" s="214" t="s">
        <v>9314</v>
      </c>
      <c r="E964" s="213"/>
      <c r="F964" s="213"/>
      <c r="G964" s="213"/>
      <c r="H964" s="213"/>
      <c r="I964" s="213"/>
      <c r="J964" s="213"/>
    </row>
    <row r="965" spans="1:10" s="388" customFormat="1" ht="21.45" customHeight="1">
      <c r="A965" s="214" t="s">
        <v>9315</v>
      </c>
      <c r="B965" s="558">
        <v>1</v>
      </c>
      <c r="C965" s="387" t="s">
        <v>9316</v>
      </c>
      <c r="D965" s="214" t="s">
        <v>9317</v>
      </c>
      <c r="E965" s="213"/>
      <c r="F965" s="213"/>
      <c r="G965" s="213"/>
      <c r="H965" s="213"/>
      <c r="I965" s="213"/>
      <c r="J965" s="213"/>
    </row>
    <row r="966" spans="1:10" s="388" customFormat="1" ht="21.45" customHeight="1">
      <c r="A966" s="214" t="s">
        <v>9318</v>
      </c>
      <c r="B966" s="558">
        <v>1</v>
      </c>
      <c r="C966" s="387" t="s">
        <v>9319</v>
      </c>
      <c r="D966" s="214" t="s">
        <v>9320</v>
      </c>
      <c r="E966" s="213"/>
      <c r="F966" s="213"/>
      <c r="G966" s="213"/>
      <c r="H966" s="213"/>
      <c r="I966" s="213"/>
      <c r="J966" s="213"/>
    </row>
    <row r="967" spans="1:10" s="388" customFormat="1" ht="21.45" customHeight="1">
      <c r="A967" s="214" t="s">
        <v>9321</v>
      </c>
      <c r="B967" s="558">
        <v>1</v>
      </c>
      <c r="C967" s="387" t="s">
        <v>9322</v>
      </c>
      <c r="D967" s="214" t="s">
        <v>9323</v>
      </c>
      <c r="E967" s="213"/>
      <c r="F967" s="213"/>
      <c r="G967" s="213"/>
      <c r="H967" s="213"/>
      <c r="I967" s="213"/>
      <c r="J967" s="213"/>
    </row>
    <row r="968" spans="1:10" s="388" customFormat="1" ht="21.45" customHeight="1">
      <c r="A968" s="214" t="s">
        <v>9324</v>
      </c>
      <c r="B968" s="558">
        <v>1</v>
      </c>
      <c r="C968" s="387" t="s">
        <v>9325</v>
      </c>
      <c r="D968" s="214" t="s">
        <v>9326</v>
      </c>
      <c r="E968" s="213"/>
      <c r="F968" s="213"/>
      <c r="G968" s="213"/>
      <c r="H968" s="213"/>
      <c r="I968" s="213"/>
      <c r="J968" s="213"/>
    </row>
    <row r="969" spans="1:10" s="388" customFormat="1" ht="21.45" customHeight="1">
      <c r="A969" s="214" t="s">
        <v>9327</v>
      </c>
      <c r="B969" s="558">
        <v>1</v>
      </c>
      <c r="C969" s="387" t="s">
        <v>9328</v>
      </c>
      <c r="D969" s="214" t="s">
        <v>9329</v>
      </c>
      <c r="E969" s="213"/>
      <c r="F969" s="213"/>
      <c r="G969" s="213"/>
      <c r="H969" s="213"/>
      <c r="I969" s="213"/>
      <c r="J969" s="213"/>
    </row>
    <row r="970" spans="1:10" s="388" customFormat="1" ht="21.45" customHeight="1">
      <c r="A970" s="214" t="s">
        <v>9330</v>
      </c>
      <c r="B970" s="558">
        <v>1</v>
      </c>
      <c r="C970" s="387" t="s">
        <v>9331</v>
      </c>
      <c r="D970" s="214" t="s">
        <v>9332</v>
      </c>
      <c r="E970" s="213"/>
      <c r="F970" s="213"/>
      <c r="G970" s="213"/>
      <c r="H970" s="213"/>
      <c r="I970" s="213"/>
      <c r="J970" s="213"/>
    </row>
    <row r="971" spans="1:10" s="388" customFormat="1" ht="21.45" customHeight="1">
      <c r="A971" s="214" t="s">
        <v>9333</v>
      </c>
      <c r="B971" s="558">
        <v>1</v>
      </c>
      <c r="C971" s="387" t="s">
        <v>9334</v>
      </c>
      <c r="D971" s="214" t="s">
        <v>9335</v>
      </c>
      <c r="E971" s="213"/>
      <c r="F971" s="213"/>
      <c r="G971" s="213"/>
      <c r="H971" s="213"/>
      <c r="I971" s="213"/>
      <c r="J971" s="213"/>
    </row>
    <row r="972" spans="1:10" s="388" customFormat="1" ht="21.45" customHeight="1">
      <c r="A972" s="214" t="s">
        <v>9336</v>
      </c>
      <c r="B972" s="558">
        <v>1</v>
      </c>
      <c r="C972" s="387" t="s">
        <v>9337</v>
      </c>
      <c r="D972" s="214" t="s">
        <v>9338</v>
      </c>
      <c r="E972" s="213"/>
      <c r="F972" s="213"/>
      <c r="G972" s="213"/>
      <c r="H972" s="213"/>
      <c r="I972" s="213"/>
      <c r="J972" s="213"/>
    </row>
    <row r="973" spans="1:10" s="388" customFormat="1" ht="21.45" customHeight="1">
      <c r="A973" s="214" t="s">
        <v>9339</v>
      </c>
      <c r="B973" s="558">
        <v>1</v>
      </c>
      <c r="C973" s="387" t="s">
        <v>9340</v>
      </c>
      <c r="D973" s="214" t="s">
        <v>9341</v>
      </c>
      <c r="E973" s="213"/>
      <c r="F973" s="213"/>
      <c r="G973" s="213"/>
      <c r="H973" s="213"/>
      <c r="I973" s="213"/>
      <c r="J973" s="213"/>
    </row>
    <row r="974" spans="1:10" s="388" customFormat="1" ht="21.45" customHeight="1">
      <c r="A974" s="214" t="s">
        <v>9342</v>
      </c>
      <c r="B974" s="558">
        <v>1</v>
      </c>
      <c r="C974" s="387" t="s">
        <v>9343</v>
      </c>
      <c r="D974" s="214" t="s">
        <v>9344</v>
      </c>
      <c r="E974" s="213"/>
      <c r="F974" s="213"/>
      <c r="G974" s="213"/>
      <c r="H974" s="213"/>
      <c r="I974" s="213"/>
      <c r="J974" s="213"/>
    </row>
    <row r="975" spans="1:10" s="388" customFormat="1" ht="21.45" customHeight="1">
      <c r="A975" s="214" t="s">
        <v>9345</v>
      </c>
      <c r="B975" s="558">
        <v>1</v>
      </c>
      <c r="C975" s="387" t="s">
        <v>9346</v>
      </c>
      <c r="D975" s="214" t="s">
        <v>9347</v>
      </c>
      <c r="E975" s="213"/>
      <c r="F975" s="213"/>
      <c r="G975" s="213"/>
      <c r="H975" s="213"/>
      <c r="I975" s="213"/>
      <c r="J975" s="213"/>
    </row>
    <row r="976" spans="1:10" s="388" customFormat="1" ht="21.45" customHeight="1">
      <c r="A976" s="214" t="s">
        <v>9348</v>
      </c>
      <c r="B976" s="558">
        <v>1</v>
      </c>
      <c r="C976" s="387" t="s">
        <v>9349</v>
      </c>
      <c r="D976" s="214" t="s">
        <v>9350</v>
      </c>
      <c r="E976" s="213"/>
      <c r="F976" s="213"/>
      <c r="G976" s="213"/>
      <c r="H976" s="213"/>
      <c r="I976" s="213"/>
      <c r="J976" s="213"/>
    </row>
    <row r="977" spans="1:10" s="388" customFormat="1" ht="21.45" customHeight="1">
      <c r="A977" s="214" t="s">
        <v>9351</v>
      </c>
      <c r="B977" s="558">
        <v>1</v>
      </c>
      <c r="C977" s="387" t="s">
        <v>9352</v>
      </c>
      <c r="D977" s="214" t="s">
        <v>9353</v>
      </c>
      <c r="E977" s="213"/>
      <c r="F977" s="213"/>
      <c r="G977" s="213"/>
      <c r="H977" s="213"/>
      <c r="I977" s="213"/>
      <c r="J977" s="213"/>
    </row>
    <row r="978" spans="1:10" s="388" customFormat="1" ht="21.45" customHeight="1">
      <c r="A978" s="214" t="s">
        <v>9354</v>
      </c>
      <c r="B978" s="558">
        <v>1</v>
      </c>
      <c r="C978" s="387" t="s">
        <v>9355</v>
      </c>
      <c r="D978" s="214" t="s">
        <v>9356</v>
      </c>
      <c r="E978" s="213"/>
      <c r="F978" s="213"/>
      <c r="G978" s="213"/>
      <c r="H978" s="213"/>
      <c r="I978" s="213"/>
      <c r="J978" s="213"/>
    </row>
    <row r="979" spans="1:10" s="388" customFormat="1" ht="21.45" customHeight="1">
      <c r="A979" s="214" t="s">
        <v>9357</v>
      </c>
      <c r="B979" s="558">
        <v>1</v>
      </c>
      <c r="C979" s="387" t="s">
        <v>9358</v>
      </c>
      <c r="D979" s="214" t="s">
        <v>9359</v>
      </c>
      <c r="E979" s="213"/>
      <c r="F979" s="213"/>
      <c r="G979" s="213"/>
      <c r="H979" s="213"/>
      <c r="I979" s="213"/>
      <c r="J979" s="213"/>
    </row>
    <row r="980" spans="1:10" s="388" customFormat="1" ht="21.45" customHeight="1">
      <c r="A980" s="214" t="s">
        <v>9360</v>
      </c>
      <c r="B980" s="558">
        <v>1</v>
      </c>
      <c r="C980" s="387" t="s">
        <v>9361</v>
      </c>
      <c r="D980" s="214" t="s">
        <v>9362</v>
      </c>
      <c r="E980" s="213"/>
      <c r="F980" s="213"/>
      <c r="G980" s="213"/>
      <c r="H980" s="213"/>
      <c r="I980" s="213"/>
      <c r="J980" s="213"/>
    </row>
    <row r="981" spans="1:10" s="388" customFormat="1" ht="21.45" customHeight="1">
      <c r="A981" s="214" t="s">
        <v>9363</v>
      </c>
      <c r="B981" s="558">
        <v>1</v>
      </c>
      <c r="C981" s="387" t="s">
        <v>9364</v>
      </c>
      <c r="D981" s="214" t="s">
        <v>9365</v>
      </c>
      <c r="E981" s="213"/>
      <c r="F981" s="213"/>
      <c r="G981" s="213"/>
      <c r="H981" s="213"/>
      <c r="I981" s="213"/>
      <c r="J981" s="213"/>
    </row>
    <row r="982" spans="1:10" s="388" customFormat="1" ht="21.45" customHeight="1">
      <c r="A982" s="214" t="s">
        <v>9366</v>
      </c>
      <c r="B982" s="558">
        <v>1</v>
      </c>
      <c r="C982" s="387" t="s">
        <v>9367</v>
      </c>
      <c r="D982" s="214" t="s">
        <v>9368</v>
      </c>
      <c r="E982" s="213"/>
      <c r="F982" s="213"/>
      <c r="G982" s="213"/>
      <c r="H982" s="213"/>
      <c r="I982" s="213"/>
      <c r="J982" s="213"/>
    </row>
    <row r="983" spans="1:10" s="388" customFormat="1" ht="21.45" customHeight="1">
      <c r="A983" s="214" t="s">
        <v>9369</v>
      </c>
      <c r="B983" s="558">
        <v>1</v>
      </c>
      <c r="C983" s="387" t="s">
        <v>9370</v>
      </c>
      <c r="D983" s="214" t="s">
        <v>9371</v>
      </c>
      <c r="E983" s="213"/>
      <c r="F983" s="213"/>
      <c r="G983" s="213"/>
      <c r="H983" s="213"/>
      <c r="I983" s="213"/>
      <c r="J983" s="213"/>
    </row>
    <row r="984" spans="1:10" s="388" customFormat="1" ht="21.45" customHeight="1">
      <c r="A984" s="214" t="s">
        <v>9372</v>
      </c>
      <c r="B984" s="558">
        <v>1</v>
      </c>
      <c r="C984" s="387" t="s">
        <v>9373</v>
      </c>
      <c r="D984" s="214" t="s">
        <v>9374</v>
      </c>
      <c r="E984" s="213"/>
      <c r="F984" s="213"/>
      <c r="G984" s="213"/>
      <c r="H984" s="213"/>
      <c r="I984" s="213"/>
      <c r="J984" s="213"/>
    </row>
    <row r="985" spans="1:10" s="388" customFormat="1" ht="21.45" customHeight="1">
      <c r="A985" s="214" t="s">
        <v>9375</v>
      </c>
      <c r="B985" s="558">
        <v>1</v>
      </c>
      <c r="C985" s="387" t="s">
        <v>9376</v>
      </c>
      <c r="D985" s="214" t="s">
        <v>9377</v>
      </c>
      <c r="E985" s="213"/>
      <c r="F985" s="213"/>
      <c r="G985" s="213"/>
      <c r="H985" s="213"/>
      <c r="I985" s="213"/>
      <c r="J985" s="213"/>
    </row>
    <row r="986" spans="1:10" s="388" customFormat="1" ht="21.45" customHeight="1">
      <c r="A986" s="214" t="s">
        <v>9378</v>
      </c>
      <c r="B986" s="558">
        <v>1</v>
      </c>
      <c r="C986" s="387" t="s">
        <v>9379</v>
      </c>
      <c r="D986" s="214" t="s">
        <v>9380</v>
      </c>
      <c r="E986" s="213"/>
      <c r="F986" s="213"/>
      <c r="G986" s="213"/>
      <c r="H986" s="213"/>
      <c r="I986" s="213"/>
      <c r="J986" s="213"/>
    </row>
    <row r="987" spans="1:10" s="388" customFormat="1" ht="21.45" customHeight="1">
      <c r="A987" s="214" t="s">
        <v>9381</v>
      </c>
      <c r="B987" s="558">
        <v>1</v>
      </c>
      <c r="C987" s="387" t="s">
        <v>9382</v>
      </c>
      <c r="D987" s="214" t="s">
        <v>9383</v>
      </c>
      <c r="E987" s="213"/>
      <c r="F987" s="213"/>
      <c r="G987" s="213"/>
      <c r="H987" s="213"/>
      <c r="I987" s="213"/>
      <c r="J987" s="213"/>
    </row>
    <row r="988" spans="1:10" s="388" customFormat="1" ht="21.45" customHeight="1">
      <c r="A988" s="214" t="s">
        <v>9384</v>
      </c>
      <c r="B988" s="558">
        <v>1</v>
      </c>
      <c r="C988" s="387" t="s">
        <v>9385</v>
      </c>
      <c r="D988" s="214" t="s">
        <v>9386</v>
      </c>
      <c r="E988" s="213"/>
      <c r="F988" s="213"/>
      <c r="G988" s="213"/>
      <c r="H988" s="213"/>
      <c r="I988" s="213"/>
      <c r="J988" s="213"/>
    </row>
    <row r="989" spans="1:10" s="388" customFormat="1" ht="21.45" customHeight="1">
      <c r="A989" s="214" t="s">
        <v>9387</v>
      </c>
      <c r="B989" s="558">
        <v>1</v>
      </c>
      <c r="C989" s="387" t="s">
        <v>9388</v>
      </c>
      <c r="D989" s="214" t="s">
        <v>9389</v>
      </c>
      <c r="E989" s="213"/>
      <c r="F989" s="213"/>
      <c r="G989" s="213"/>
      <c r="H989" s="213"/>
      <c r="I989" s="213"/>
      <c r="J989" s="213"/>
    </row>
    <row r="990" spans="1:10" s="388" customFormat="1" ht="21.45" customHeight="1">
      <c r="A990" s="214" t="s">
        <v>9390</v>
      </c>
      <c r="B990" s="558">
        <v>1</v>
      </c>
      <c r="C990" s="387" t="s">
        <v>9391</v>
      </c>
      <c r="D990" s="214" t="s">
        <v>9392</v>
      </c>
      <c r="E990" s="213"/>
      <c r="F990" s="213"/>
      <c r="G990" s="213"/>
      <c r="H990" s="213"/>
      <c r="I990" s="213"/>
      <c r="J990" s="213"/>
    </row>
    <row r="991" spans="1:10" s="388" customFormat="1" ht="21.45" customHeight="1">
      <c r="A991" s="214" t="s">
        <v>9393</v>
      </c>
      <c r="B991" s="558">
        <v>1</v>
      </c>
      <c r="C991" s="387" t="s">
        <v>9394</v>
      </c>
      <c r="D991" s="214" t="s">
        <v>9395</v>
      </c>
      <c r="E991" s="213"/>
      <c r="F991" s="213"/>
      <c r="G991" s="213"/>
      <c r="H991" s="213"/>
      <c r="I991" s="213"/>
      <c r="J991" s="213"/>
    </row>
    <row r="992" spans="1:10" s="388" customFormat="1" ht="21.45" customHeight="1">
      <c r="A992" s="214" t="s">
        <v>9396</v>
      </c>
      <c r="B992" s="558">
        <v>1</v>
      </c>
      <c r="C992" s="387" t="s">
        <v>9397</v>
      </c>
      <c r="D992" s="214" t="s">
        <v>9398</v>
      </c>
      <c r="E992" s="213"/>
      <c r="F992" s="213"/>
      <c r="G992" s="213"/>
      <c r="H992" s="213"/>
      <c r="I992" s="213"/>
      <c r="J992" s="213"/>
    </row>
    <row r="993" spans="1:10" s="388" customFormat="1" ht="21.45" customHeight="1">
      <c r="A993" s="214" t="s">
        <v>9399</v>
      </c>
      <c r="B993" s="558">
        <v>2</v>
      </c>
      <c r="C993" s="387" t="s">
        <v>9400</v>
      </c>
      <c r="D993" s="214" t="s">
        <v>6781</v>
      </c>
      <c r="E993" s="213"/>
      <c r="F993" s="213"/>
      <c r="G993" s="213"/>
      <c r="H993" s="213"/>
      <c r="I993" s="213"/>
      <c r="J993" s="213"/>
    </row>
    <row r="994" spans="1:10" s="388" customFormat="1" ht="21.45" customHeight="1">
      <c r="A994" s="214" t="s">
        <v>9401</v>
      </c>
      <c r="B994" s="558">
        <v>1</v>
      </c>
      <c r="C994" s="387" t="s">
        <v>9402</v>
      </c>
      <c r="D994" s="214" t="s">
        <v>9403</v>
      </c>
      <c r="E994" s="213"/>
      <c r="F994" s="213"/>
      <c r="G994" s="213"/>
      <c r="H994" s="213"/>
      <c r="I994" s="213"/>
      <c r="J994" s="213"/>
    </row>
    <row r="995" spans="1:10" s="388" customFormat="1" ht="21.45" customHeight="1">
      <c r="A995" s="214" t="s">
        <v>9404</v>
      </c>
      <c r="B995" s="558">
        <v>1</v>
      </c>
      <c r="C995" s="387" t="s">
        <v>9405</v>
      </c>
      <c r="D995" s="214" t="s">
        <v>9406</v>
      </c>
      <c r="E995" s="213"/>
      <c r="F995" s="213"/>
      <c r="G995" s="213"/>
      <c r="H995" s="213"/>
      <c r="I995" s="213"/>
      <c r="J995" s="213"/>
    </row>
    <row r="996" spans="1:10" s="388" customFormat="1" ht="21.45" customHeight="1">
      <c r="A996" s="214" t="s">
        <v>9407</v>
      </c>
      <c r="B996" s="558">
        <v>1</v>
      </c>
      <c r="C996" s="387" t="s">
        <v>9408</v>
      </c>
      <c r="D996" s="214" t="s">
        <v>9409</v>
      </c>
      <c r="E996" s="213"/>
      <c r="F996" s="213"/>
      <c r="G996" s="213"/>
      <c r="H996" s="213"/>
      <c r="I996" s="213"/>
      <c r="J996" s="213"/>
    </row>
    <row r="997" spans="1:10" s="388" customFormat="1" ht="21.45" customHeight="1">
      <c r="A997" s="214" t="s">
        <v>9410</v>
      </c>
      <c r="B997" s="558">
        <v>1</v>
      </c>
      <c r="C997" s="387" t="s">
        <v>9411</v>
      </c>
      <c r="D997" s="214" t="s">
        <v>9412</v>
      </c>
      <c r="E997" s="213"/>
      <c r="F997" s="213"/>
      <c r="G997" s="213"/>
      <c r="H997" s="213"/>
      <c r="I997" s="213"/>
      <c r="J997" s="213"/>
    </row>
    <row r="998" spans="1:10" s="388" customFormat="1" ht="21.45" customHeight="1">
      <c r="A998" s="214" t="s">
        <v>9413</v>
      </c>
      <c r="B998" s="558">
        <v>1</v>
      </c>
      <c r="C998" s="387" t="s">
        <v>9414</v>
      </c>
      <c r="D998" s="214" t="s">
        <v>9415</v>
      </c>
      <c r="E998" s="213"/>
      <c r="F998" s="213"/>
      <c r="G998" s="213"/>
      <c r="H998" s="213"/>
      <c r="I998" s="213"/>
      <c r="J998" s="213"/>
    </row>
    <row r="999" spans="1:10" s="388" customFormat="1" ht="21.45" customHeight="1">
      <c r="A999" s="214" t="s">
        <v>9416</v>
      </c>
      <c r="B999" s="558">
        <v>1</v>
      </c>
      <c r="C999" s="387" t="s">
        <v>9417</v>
      </c>
      <c r="D999" s="214" t="s">
        <v>9418</v>
      </c>
      <c r="E999" s="213"/>
      <c r="F999" s="213"/>
      <c r="G999" s="213"/>
      <c r="H999" s="213"/>
      <c r="I999" s="213"/>
      <c r="J999" s="213"/>
    </row>
    <row r="1000" spans="1:10" s="388" customFormat="1" ht="21.45" customHeight="1">
      <c r="A1000" s="214" t="s">
        <v>9419</v>
      </c>
      <c r="B1000" s="558">
        <v>1</v>
      </c>
      <c r="C1000" s="387" t="s">
        <v>9420</v>
      </c>
      <c r="D1000" s="214" t="s">
        <v>9421</v>
      </c>
      <c r="E1000" s="213"/>
      <c r="F1000" s="213"/>
      <c r="G1000" s="213"/>
      <c r="H1000" s="213"/>
      <c r="I1000" s="213"/>
      <c r="J1000" s="213"/>
    </row>
    <row r="1001" spans="1:10" s="388" customFormat="1" ht="21.45" customHeight="1">
      <c r="A1001" s="214" t="s">
        <v>9422</v>
      </c>
      <c r="B1001" s="558">
        <v>1</v>
      </c>
      <c r="C1001" s="387" t="s">
        <v>9423</v>
      </c>
      <c r="D1001" s="214" t="s">
        <v>9424</v>
      </c>
      <c r="E1001" s="213"/>
      <c r="F1001" s="213"/>
      <c r="G1001" s="213"/>
      <c r="H1001" s="213"/>
      <c r="I1001" s="213"/>
      <c r="J1001" s="213"/>
    </row>
    <row r="1002" spans="1:10" s="388" customFormat="1" ht="21.45" customHeight="1">
      <c r="A1002" s="214" t="s">
        <v>9425</v>
      </c>
      <c r="B1002" s="558">
        <v>1</v>
      </c>
      <c r="C1002" s="387" t="s">
        <v>9426</v>
      </c>
      <c r="D1002" s="214" t="s">
        <v>9427</v>
      </c>
      <c r="E1002" s="213"/>
      <c r="F1002" s="213"/>
      <c r="G1002" s="213"/>
      <c r="H1002" s="213"/>
      <c r="I1002" s="213"/>
      <c r="J1002" s="213"/>
    </row>
    <row r="1003" spans="1:10" s="388" customFormat="1" ht="21.45" customHeight="1">
      <c r="A1003" s="214" t="s">
        <v>9428</v>
      </c>
      <c r="B1003" s="558">
        <v>1</v>
      </c>
      <c r="C1003" s="387" t="s">
        <v>9429</v>
      </c>
      <c r="D1003" s="214" t="s">
        <v>9430</v>
      </c>
      <c r="E1003" s="213"/>
      <c r="F1003" s="213"/>
      <c r="G1003" s="213"/>
      <c r="H1003" s="213"/>
      <c r="I1003" s="213"/>
      <c r="J1003" s="213"/>
    </row>
    <row r="1004" spans="1:10" s="388" customFormat="1" ht="21.45" customHeight="1">
      <c r="A1004" s="214" t="s">
        <v>9431</v>
      </c>
      <c r="B1004" s="558">
        <v>1</v>
      </c>
      <c r="C1004" s="387" t="s">
        <v>9432</v>
      </c>
      <c r="D1004" s="214" t="s">
        <v>9433</v>
      </c>
      <c r="E1004" s="213"/>
      <c r="F1004" s="213"/>
      <c r="G1004" s="213"/>
      <c r="H1004" s="213"/>
      <c r="I1004" s="213"/>
      <c r="J1004" s="213"/>
    </row>
    <row r="1005" spans="1:10" s="388" customFormat="1" ht="21.45" customHeight="1">
      <c r="A1005" s="214" t="s">
        <v>9434</v>
      </c>
      <c r="B1005" s="558">
        <v>1</v>
      </c>
      <c r="C1005" s="387" t="s">
        <v>9435</v>
      </c>
      <c r="D1005" s="214" t="s">
        <v>9436</v>
      </c>
      <c r="E1005" s="213"/>
      <c r="F1005" s="213"/>
      <c r="G1005" s="213"/>
      <c r="H1005" s="213"/>
      <c r="I1005" s="213"/>
      <c r="J1005" s="213"/>
    </row>
    <row r="1006" spans="1:10" s="388" customFormat="1" ht="21.45" customHeight="1">
      <c r="A1006" s="214" t="s">
        <v>9437</v>
      </c>
      <c r="B1006" s="558">
        <v>1</v>
      </c>
      <c r="C1006" s="387" t="s">
        <v>9438</v>
      </c>
      <c r="D1006" s="214" t="s">
        <v>9439</v>
      </c>
      <c r="E1006" s="213"/>
      <c r="F1006" s="213"/>
      <c r="G1006" s="213"/>
      <c r="H1006" s="213"/>
      <c r="I1006" s="213"/>
      <c r="J1006" s="213"/>
    </row>
    <row r="1007" spans="1:10" s="388" customFormat="1" ht="21.45" customHeight="1">
      <c r="A1007" s="214" t="s">
        <v>9440</v>
      </c>
      <c r="B1007" s="558">
        <v>1</v>
      </c>
      <c r="C1007" s="387" t="s">
        <v>9441</v>
      </c>
      <c r="D1007" s="214" t="s">
        <v>9442</v>
      </c>
      <c r="E1007" s="213"/>
      <c r="F1007" s="213"/>
      <c r="G1007" s="213"/>
      <c r="H1007" s="213"/>
      <c r="I1007" s="213"/>
      <c r="J1007" s="213"/>
    </row>
    <row r="1008" spans="1:10" s="388" customFormat="1" ht="21.45" customHeight="1">
      <c r="A1008" s="214" t="s">
        <v>9443</v>
      </c>
      <c r="B1008" s="558">
        <v>1</v>
      </c>
      <c r="C1008" s="387" t="s">
        <v>9444</v>
      </c>
      <c r="D1008" s="214" t="s">
        <v>9445</v>
      </c>
      <c r="E1008" s="213"/>
      <c r="F1008" s="213"/>
      <c r="G1008" s="213"/>
      <c r="H1008" s="213"/>
      <c r="I1008" s="213"/>
      <c r="J1008" s="213"/>
    </row>
    <row r="1009" spans="1:10" s="388" customFormat="1" ht="21.45" customHeight="1">
      <c r="A1009" s="214" t="s">
        <v>9446</v>
      </c>
      <c r="B1009" s="558">
        <v>1</v>
      </c>
      <c r="C1009" s="387" t="s">
        <v>9447</v>
      </c>
      <c r="D1009" s="214" t="s">
        <v>9448</v>
      </c>
      <c r="E1009" s="213"/>
      <c r="F1009" s="213"/>
      <c r="G1009" s="213"/>
      <c r="H1009" s="213"/>
      <c r="I1009" s="213"/>
      <c r="J1009" s="213"/>
    </row>
    <row r="1010" spans="1:10" s="388" customFormat="1" ht="21.45" customHeight="1">
      <c r="A1010" s="214" t="s">
        <v>9449</v>
      </c>
      <c r="B1010" s="558">
        <v>1</v>
      </c>
      <c r="C1010" s="387" t="s">
        <v>9450</v>
      </c>
      <c r="D1010" s="214" t="s">
        <v>9451</v>
      </c>
      <c r="E1010" s="213"/>
      <c r="F1010" s="213"/>
      <c r="G1010" s="213"/>
      <c r="H1010" s="213"/>
      <c r="I1010" s="213"/>
      <c r="J1010" s="213"/>
    </row>
    <row r="1011" spans="1:10" s="388" customFormat="1" ht="21.45" customHeight="1">
      <c r="A1011" s="214" t="s">
        <v>9452</v>
      </c>
      <c r="B1011" s="558">
        <v>1</v>
      </c>
      <c r="C1011" s="387" t="s">
        <v>9453</v>
      </c>
      <c r="D1011" s="214" t="s">
        <v>9454</v>
      </c>
      <c r="E1011" s="213"/>
      <c r="F1011" s="213"/>
      <c r="G1011" s="213"/>
      <c r="H1011" s="213"/>
      <c r="I1011" s="213"/>
      <c r="J1011" s="213"/>
    </row>
    <row r="1012" spans="1:10" s="388" customFormat="1" ht="21.45" customHeight="1">
      <c r="A1012" s="214" t="s">
        <v>9455</v>
      </c>
      <c r="B1012" s="558">
        <v>1</v>
      </c>
      <c r="C1012" s="387" t="s">
        <v>9456</v>
      </c>
      <c r="D1012" s="214" t="s">
        <v>9457</v>
      </c>
      <c r="E1012" s="213"/>
      <c r="F1012" s="213"/>
      <c r="G1012" s="213"/>
      <c r="H1012" s="213"/>
      <c r="I1012" s="213"/>
      <c r="J1012" s="213"/>
    </row>
    <row r="1013" spans="1:10" s="388" customFormat="1" ht="21.45" customHeight="1">
      <c r="A1013" s="214" t="s">
        <v>9458</v>
      </c>
      <c r="B1013" s="558">
        <v>1</v>
      </c>
      <c r="C1013" s="387" t="s">
        <v>9459</v>
      </c>
      <c r="D1013" s="214" t="s">
        <v>9460</v>
      </c>
      <c r="E1013" s="213"/>
      <c r="F1013" s="213"/>
      <c r="G1013" s="213"/>
      <c r="H1013" s="213"/>
      <c r="I1013" s="213"/>
      <c r="J1013" s="213"/>
    </row>
    <row r="1014" spans="1:10" s="388" customFormat="1" ht="21.45" customHeight="1">
      <c r="A1014" s="214" t="s">
        <v>9461</v>
      </c>
      <c r="B1014" s="558">
        <v>1</v>
      </c>
      <c r="C1014" s="387" t="s">
        <v>9462</v>
      </c>
      <c r="D1014" s="214" t="s">
        <v>9463</v>
      </c>
      <c r="E1014" s="213"/>
      <c r="F1014" s="213"/>
      <c r="G1014" s="213"/>
      <c r="H1014" s="213"/>
      <c r="I1014" s="213"/>
      <c r="J1014" s="213"/>
    </row>
    <row r="1015" spans="1:10" s="388" customFormat="1" ht="21.45" customHeight="1">
      <c r="A1015" s="214" t="s">
        <v>9464</v>
      </c>
      <c r="B1015" s="558">
        <v>1</v>
      </c>
      <c r="C1015" s="387" t="s">
        <v>9465</v>
      </c>
      <c r="D1015" s="214" t="s">
        <v>9466</v>
      </c>
      <c r="E1015" s="213"/>
      <c r="F1015" s="213"/>
      <c r="G1015" s="213"/>
      <c r="H1015" s="213"/>
      <c r="I1015" s="213"/>
      <c r="J1015" s="213"/>
    </row>
    <row r="1016" spans="1:10" s="388" customFormat="1" ht="21.45" customHeight="1">
      <c r="A1016" s="214" t="s">
        <v>9467</v>
      </c>
      <c r="B1016" s="558">
        <v>1</v>
      </c>
      <c r="C1016" s="387" t="s">
        <v>9468</v>
      </c>
      <c r="D1016" s="214" t="s">
        <v>9469</v>
      </c>
      <c r="E1016" s="213"/>
      <c r="F1016" s="213"/>
      <c r="G1016" s="213"/>
      <c r="H1016" s="213"/>
      <c r="I1016" s="213"/>
      <c r="J1016" s="213"/>
    </row>
    <row r="1017" spans="1:10" s="388" customFormat="1" ht="21.45" customHeight="1">
      <c r="A1017" s="214" t="s">
        <v>9470</v>
      </c>
      <c r="B1017" s="558">
        <v>1</v>
      </c>
      <c r="C1017" s="387" t="s">
        <v>9471</v>
      </c>
      <c r="D1017" s="214" t="s">
        <v>9472</v>
      </c>
      <c r="E1017" s="213"/>
      <c r="F1017" s="213"/>
      <c r="G1017" s="213"/>
      <c r="H1017" s="213"/>
      <c r="I1017" s="213"/>
      <c r="J1017" s="213"/>
    </row>
    <row r="1018" spans="1:10" s="388" customFormat="1" ht="21.45" customHeight="1">
      <c r="A1018" s="214" t="s">
        <v>9473</v>
      </c>
      <c r="B1018" s="558">
        <v>1</v>
      </c>
      <c r="C1018" s="387" t="s">
        <v>9474</v>
      </c>
      <c r="D1018" s="214" t="s">
        <v>9475</v>
      </c>
      <c r="E1018" s="213"/>
      <c r="F1018" s="213"/>
      <c r="G1018" s="213"/>
      <c r="H1018" s="213"/>
      <c r="I1018" s="213"/>
      <c r="J1018" s="213"/>
    </row>
    <row r="1019" spans="1:10" s="388" customFormat="1" ht="21.45" customHeight="1">
      <c r="A1019" s="214" t="s">
        <v>9476</v>
      </c>
      <c r="B1019" s="558">
        <v>1</v>
      </c>
      <c r="C1019" s="387" t="s">
        <v>9477</v>
      </c>
      <c r="D1019" s="214" t="s">
        <v>9478</v>
      </c>
      <c r="E1019" s="213"/>
      <c r="F1019" s="213"/>
      <c r="G1019" s="213"/>
      <c r="H1019" s="213"/>
      <c r="I1019" s="213"/>
      <c r="J1019" s="213"/>
    </row>
    <row r="1020" spans="1:10" s="388" customFormat="1" ht="21.45" customHeight="1">
      <c r="A1020" s="214" t="s">
        <v>9479</v>
      </c>
      <c r="B1020" s="558">
        <v>1</v>
      </c>
      <c r="C1020" s="387" t="s">
        <v>9480</v>
      </c>
      <c r="D1020" s="214" t="s">
        <v>9481</v>
      </c>
      <c r="E1020" s="213"/>
      <c r="F1020" s="213"/>
      <c r="G1020" s="213"/>
      <c r="H1020" s="213"/>
      <c r="I1020" s="213"/>
      <c r="J1020" s="213"/>
    </row>
    <row r="1021" spans="1:10" s="388" customFormat="1" ht="21.45" customHeight="1">
      <c r="A1021" s="214" t="s">
        <v>9482</v>
      </c>
      <c r="B1021" s="558">
        <v>1</v>
      </c>
      <c r="C1021" s="387" t="s">
        <v>9483</v>
      </c>
      <c r="D1021" s="214" t="s">
        <v>9484</v>
      </c>
      <c r="E1021" s="213"/>
      <c r="F1021" s="213"/>
      <c r="G1021" s="213"/>
      <c r="H1021" s="213"/>
      <c r="I1021" s="213"/>
      <c r="J1021" s="213"/>
    </row>
    <row r="1022" spans="1:10" s="388" customFormat="1" ht="21.45" customHeight="1">
      <c r="A1022" s="214" t="s">
        <v>9485</v>
      </c>
      <c r="B1022" s="558">
        <v>1</v>
      </c>
      <c r="C1022" s="387" t="s">
        <v>9486</v>
      </c>
      <c r="D1022" s="214" t="s">
        <v>9487</v>
      </c>
      <c r="E1022" s="213"/>
      <c r="F1022" s="213"/>
      <c r="G1022" s="213"/>
      <c r="H1022" s="213"/>
      <c r="I1022" s="213"/>
      <c r="J1022" s="213"/>
    </row>
    <row r="1023" spans="1:10" s="388" customFormat="1" ht="21.45" customHeight="1">
      <c r="A1023" s="214" t="s">
        <v>9488</v>
      </c>
      <c r="B1023" s="558">
        <v>1</v>
      </c>
      <c r="C1023" s="387" t="s">
        <v>9489</v>
      </c>
      <c r="D1023" s="214" t="s">
        <v>9490</v>
      </c>
      <c r="E1023" s="213"/>
      <c r="F1023" s="213"/>
      <c r="G1023" s="213"/>
      <c r="H1023" s="213"/>
      <c r="I1023" s="213"/>
      <c r="J1023" s="213"/>
    </row>
    <row r="1024" spans="1:10" s="388" customFormat="1" ht="21.45" customHeight="1">
      <c r="A1024" s="214" t="s">
        <v>9491</v>
      </c>
      <c r="B1024" s="558">
        <v>1</v>
      </c>
      <c r="C1024" s="387" t="s">
        <v>9492</v>
      </c>
      <c r="D1024" s="214" t="s">
        <v>9493</v>
      </c>
      <c r="E1024" s="213"/>
      <c r="F1024" s="213"/>
      <c r="G1024" s="213"/>
      <c r="H1024" s="213"/>
      <c r="I1024" s="213"/>
      <c r="J1024" s="213"/>
    </row>
    <row r="1025" spans="1:10" s="388" customFormat="1" ht="21.45" customHeight="1">
      <c r="A1025" s="214" t="s">
        <v>9494</v>
      </c>
      <c r="B1025" s="558">
        <v>1</v>
      </c>
      <c r="C1025" s="387" t="s">
        <v>9495</v>
      </c>
      <c r="D1025" s="214" t="s">
        <v>9496</v>
      </c>
      <c r="E1025" s="213"/>
      <c r="F1025" s="213"/>
      <c r="G1025" s="213"/>
      <c r="H1025" s="213"/>
      <c r="I1025" s="213"/>
      <c r="J1025" s="213"/>
    </row>
    <row r="1026" spans="1:10" s="388" customFormat="1" ht="21.45" customHeight="1">
      <c r="A1026" s="214" t="s">
        <v>9497</v>
      </c>
      <c r="B1026" s="558">
        <v>1</v>
      </c>
      <c r="C1026" s="387" t="s">
        <v>9498</v>
      </c>
      <c r="D1026" s="214" t="s">
        <v>9499</v>
      </c>
      <c r="E1026" s="213"/>
      <c r="F1026" s="213"/>
      <c r="G1026" s="213"/>
      <c r="H1026" s="213"/>
      <c r="I1026" s="213"/>
      <c r="J1026" s="213"/>
    </row>
    <row r="1027" spans="1:10" s="388" customFormat="1" ht="21.45" customHeight="1">
      <c r="A1027" s="214" t="s">
        <v>9500</v>
      </c>
      <c r="B1027" s="558">
        <v>1</v>
      </c>
      <c r="C1027" s="387" t="s">
        <v>9501</v>
      </c>
      <c r="D1027" s="214" t="s">
        <v>9502</v>
      </c>
      <c r="E1027" s="213"/>
      <c r="F1027" s="213"/>
      <c r="G1027" s="213"/>
      <c r="H1027" s="213"/>
      <c r="I1027" s="213"/>
      <c r="J1027" s="213"/>
    </row>
    <row r="1028" spans="1:10" s="388" customFormat="1" ht="21.45" customHeight="1">
      <c r="A1028" s="214" t="s">
        <v>9503</v>
      </c>
      <c r="B1028" s="558">
        <v>1</v>
      </c>
      <c r="C1028" s="387" t="s">
        <v>9504</v>
      </c>
      <c r="D1028" s="214" t="s">
        <v>9505</v>
      </c>
      <c r="E1028" s="213"/>
      <c r="F1028" s="213"/>
      <c r="G1028" s="213"/>
      <c r="H1028" s="213"/>
      <c r="I1028" s="213"/>
      <c r="J1028" s="213"/>
    </row>
    <row r="1029" spans="1:10" s="388" customFormat="1" ht="21.45" customHeight="1">
      <c r="A1029" s="214" t="s">
        <v>9506</v>
      </c>
      <c r="B1029" s="558">
        <v>1</v>
      </c>
      <c r="C1029" s="387" t="s">
        <v>9507</v>
      </c>
      <c r="D1029" s="214" t="s">
        <v>9508</v>
      </c>
      <c r="E1029" s="213"/>
      <c r="F1029" s="213"/>
      <c r="G1029" s="213"/>
      <c r="H1029" s="213"/>
      <c r="I1029" s="213"/>
      <c r="J1029" s="213"/>
    </row>
    <row r="1030" spans="1:10" s="388" customFormat="1" ht="21.45" customHeight="1">
      <c r="A1030" s="214" t="s">
        <v>9509</v>
      </c>
      <c r="B1030" s="558">
        <v>1</v>
      </c>
      <c r="C1030" s="387" t="s">
        <v>9510</v>
      </c>
      <c r="D1030" s="214" t="s">
        <v>9511</v>
      </c>
      <c r="E1030" s="213"/>
      <c r="F1030" s="213"/>
      <c r="G1030" s="213"/>
      <c r="H1030" s="213"/>
      <c r="I1030" s="213"/>
      <c r="J1030" s="213"/>
    </row>
    <row r="1031" spans="1:10" s="388" customFormat="1" ht="21.45" customHeight="1">
      <c r="A1031" s="214" t="s">
        <v>9512</v>
      </c>
      <c r="B1031" s="558">
        <v>1</v>
      </c>
      <c r="C1031" s="387" t="s">
        <v>9513</v>
      </c>
      <c r="D1031" s="214" t="s">
        <v>9514</v>
      </c>
      <c r="E1031" s="213"/>
      <c r="F1031" s="213"/>
      <c r="G1031" s="213"/>
      <c r="H1031" s="213"/>
      <c r="I1031" s="213"/>
      <c r="J1031" s="213"/>
    </row>
    <row r="1032" spans="1:10" s="388" customFormat="1" ht="21.45" customHeight="1">
      <c r="A1032" s="214" t="s">
        <v>9515</v>
      </c>
      <c r="B1032" s="558">
        <v>1</v>
      </c>
      <c r="C1032" s="387" t="s">
        <v>9516</v>
      </c>
      <c r="D1032" s="214" t="s">
        <v>9517</v>
      </c>
      <c r="E1032" s="213"/>
      <c r="F1032" s="213"/>
      <c r="G1032" s="213"/>
      <c r="H1032" s="213"/>
      <c r="I1032" s="213"/>
      <c r="J1032" s="213"/>
    </row>
    <row r="1033" spans="1:10" s="388" customFormat="1" ht="21.45" customHeight="1">
      <c r="A1033" s="214" t="s">
        <v>9518</v>
      </c>
      <c r="B1033" s="558">
        <v>1</v>
      </c>
      <c r="C1033" s="387" t="s">
        <v>9519</v>
      </c>
      <c r="D1033" s="214" t="s">
        <v>9520</v>
      </c>
      <c r="E1033" s="213"/>
      <c r="F1033" s="213"/>
      <c r="G1033" s="213"/>
      <c r="H1033" s="213"/>
      <c r="I1033" s="213"/>
      <c r="J1033" s="213"/>
    </row>
    <row r="1034" spans="1:10" s="388" customFormat="1" ht="21.45" customHeight="1">
      <c r="A1034" s="214" t="s">
        <v>9521</v>
      </c>
      <c r="B1034" s="558">
        <v>1</v>
      </c>
      <c r="C1034" s="387" t="s">
        <v>9522</v>
      </c>
      <c r="D1034" s="214" t="s">
        <v>9523</v>
      </c>
      <c r="E1034" s="213"/>
      <c r="F1034" s="213"/>
      <c r="G1034" s="213"/>
      <c r="H1034" s="213"/>
      <c r="I1034" s="213"/>
      <c r="J1034" s="213"/>
    </row>
    <row r="1035" spans="1:10" s="388" customFormat="1" ht="21.45" customHeight="1">
      <c r="A1035" s="214" t="s">
        <v>9524</v>
      </c>
      <c r="B1035" s="558">
        <v>1</v>
      </c>
      <c r="C1035" s="387" t="s">
        <v>9525</v>
      </c>
      <c r="D1035" s="214" t="s">
        <v>9526</v>
      </c>
      <c r="E1035" s="213"/>
      <c r="F1035" s="213"/>
      <c r="G1035" s="213"/>
      <c r="H1035" s="213"/>
      <c r="I1035" s="213"/>
      <c r="J1035" s="213"/>
    </row>
    <row r="1036" spans="1:10" s="388" customFormat="1" ht="21.45" customHeight="1">
      <c r="A1036" s="214" t="s">
        <v>9527</v>
      </c>
      <c r="B1036" s="558">
        <v>1</v>
      </c>
      <c r="C1036" s="387" t="s">
        <v>9528</v>
      </c>
      <c r="D1036" s="214" t="s">
        <v>9529</v>
      </c>
      <c r="E1036" s="213"/>
      <c r="F1036" s="213"/>
      <c r="G1036" s="213"/>
      <c r="H1036" s="213"/>
      <c r="I1036" s="213"/>
      <c r="J1036" s="213"/>
    </row>
    <row r="1037" spans="1:10" s="388" customFormat="1" ht="21.45" customHeight="1">
      <c r="A1037" s="214" t="s">
        <v>9530</v>
      </c>
      <c r="B1037" s="558">
        <v>1</v>
      </c>
      <c r="C1037" s="387" t="s">
        <v>9531</v>
      </c>
      <c r="D1037" s="214" t="s">
        <v>9532</v>
      </c>
      <c r="E1037" s="213"/>
      <c r="F1037" s="213"/>
      <c r="G1037" s="213"/>
      <c r="H1037" s="213"/>
      <c r="I1037" s="213"/>
      <c r="J1037" s="213"/>
    </row>
    <row r="1038" spans="1:10" s="388" customFormat="1" ht="21.45" customHeight="1">
      <c r="A1038" s="214" t="s">
        <v>9533</v>
      </c>
      <c r="B1038" s="558">
        <v>1</v>
      </c>
      <c r="C1038" s="387" t="s">
        <v>9534</v>
      </c>
      <c r="D1038" s="214" t="s">
        <v>9535</v>
      </c>
      <c r="E1038" s="213"/>
      <c r="F1038" s="213"/>
      <c r="G1038" s="213"/>
      <c r="H1038" s="213"/>
      <c r="I1038" s="213"/>
      <c r="J1038" s="213"/>
    </row>
    <row r="1039" spans="1:10" s="388" customFormat="1" ht="21.45" customHeight="1">
      <c r="A1039" s="214" t="s">
        <v>9536</v>
      </c>
      <c r="B1039" s="558">
        <v>1</v>
      </c>
      <c r="C1039" s="387" t="s">
        <v>9537</v>
      </c>
      <c r="D1039" s="214" t="s">
        <v>9538</v>
      </c>
      <c r="E1039" s="213"/>
      <c r="F1039" s="213"/>
      <c r="G1039" s="213"/>
      <c r="H1039" s="213"/>
      <c r="I1039" s="213"/>
      <c r="J1039" s="213"/>
    </row>
    <row r="1040" spans="1:10" s="388" customFormat="1" ht="21.45" customHeight="1">
      <c r="A1040" s="214" t="s">
        <v>9539</v>
      </c>
      <c r="B1040" s="558">
        <v>1</v>
      </c>
      <c r="C1040" s="387" t="s">
        <v>9540</v>
      </c>
      <c r="D1040" s="214" t="s">
        <v>9541</v>
      </c>
      <c r="E1040" s="213"/>
      <c r="F1040" s="213"/>
      <c r="G1040" s="213"/>
      <c r="H1040" s="213"/>
      <c r="I1040" s="213"/>
      <c r="J1040" s="213"/>
    </row>
    <row r="1041" spans="1:10" s="388" customFormat="1" ht="21.45" customHeight="1">
      <c r="A1041" s="214" t="s">
        <v>9542</v>
      </c>
      <c r="B1041" s="558">
        <v>1</v>
      </c>
      <c r="C1041" s="387" t="s">
        <v>9543</v>
      </c>
      <c r="D1041" s="214" t="s">
        <v>9544</v>
      </c>
      <c r="E1041" s="213"/>
      <c r="F1041" s="213"/>
      <c r="G1041" s="213"/>
      <c r="H1041" s="213"/>
      <c r="I1041" s="213"/>
      <c r="J1041" s="213"/>
    </row>
    <row r="1042" spans="1:10" s="388" customFormat="1" ht="21.45" customHeight="1">
      <c r="A1042" s="214" t="s">
        <v>9545</v>
      </c>
      <c r="B1042" s="558">
        <v>1</v>
      </c>
      <c r="C1042" s="387" t="s">
        <v>9546</v>
      </c>
      <c r="D1042" s="214" t="s">
        <v>9547</v>
      </c>
      <c r="E1042" s="213"/>
      <c r="F1042" s="213"/>
      <c r="G1042" s="213"/>
      <c r="H1042" s="213"/>
      <c r="I1042" s="213"/>
      <c r="J1042" s="213"/>
    </row>
    <row r="1043" spans="1:10" s="388" customFormat="1" ht="21.45" customHeight="1">
      <c r="A1043" s="214" t="s">
        <v>9548</v>
      </c>
      <c r="B1043" s="558">
        <v>1</v>
      </c>
      <c r="C1043" s="387" t="s">
        <v>9549</v>
      </c>
      <c r="D1043" s="214" t="s">
        <v>9550</v>
      </c>
      <c r="E1043" s="213"/>
      <c r="F1043" s="213"/>
      <c r="G1043" s="213"/>
      <c r="H1043" s="213"/>
      <c r="I1043" s="213"/>
      <c r="J1043" s="213"/>
    </row>
    <row r="1044" spans="1:10" s="388" customFormat="1" ht="21.45" customHeight="1">
      <c r="A1044" s="214" t="s">
        <v>9551</v>
      </c>
      <c r="B1044" s="558">
        <v>1</v>
      </c>
      <c r="C1044" s="387" t="s">
        <v>9552</v>
      </c>
      <c r="D1044" s="214" t="s">
        <v>7093</v>
      </c>
      <c r="E1044" s="213"/>
      <c r="F1044" s="213"/>
      <c r="G1044" s="213"/>
      <c r="H1044" s="213"/>
      <c r="I1044" s="213"/>
      <c r="J1044" s="213"/>
    </row>
    <row r="1045" spans="1:10" s="388" customFormat="1" ht="21.45" customHeight="1">
      <c r="A1045" s="214" t="s">
        <v>9553</v>
      </c>
      <c r="B1045" s="558">
        <v>1</v>
      </c>
      <c r="C1045" s="387" t="s">
        <v>9554</v>
      </c>
      <c r="D1045" s="214" t="s">
        <v>9555</v>
      </c>
      <c r="E1045" s="213"/>
      <c r="F1045" s="213"/>
      <c r="G1045" s="213"/>
      <c r="H1045" s="213"/>
      <c r="I1045" s="213"/>
      <c r="J1045" s="213"/>
    </row>
    <row r="1046" spans="1:10" s="388" customFormat="1" ht="21.45" customHeight="1">
      <c r="A1046" s="214" t="s">
        <v>9556</v>
      </c>
      <c r="B1046" s="558">
        <v>1</v>
      </c>
      <c r="C1046" s="387" t="s">
        <v>9557</v>
      </c>
      <c r="D1046" s="214" t="s">
        <v>9558</v>
      </c>
      <c r="E1046" s="213"/>
      <c r="F1046" s="213"/>
      <c r="G1046" s="213"/>
      <c r="H1046" s="213"/>
      <c r="I1046" s="213"/>
      <c r="J1046" s="213"/>
    </row>
    <row r="1047" spans="1:10" s="388" customFormat="1" ht="21.45" customHeight="1">
      <c r="A1047" s="214" t="s">
        <v>9559</v>
      </c>
      <c r="B1047" s="558">
        <v>1</v>
      </c>
      <c r="C1047" s="387" t="s">
        <v>9560</v>
      </c>
      <c r="D1047" s="214" t="s">
        <v>9561</v>
      </c>
      <c r="E1047" s="213"/>
      <c r="F1047" s="213"/>
      <c r="G1047" s="213"/>
      <c r="H1047" s="213"/>
      <c r="I1047" s="213"/>
      <c r="J1047" s="213"/>
    </row>
    <row r="1048" spans="1:10" s="388" customFormat="1" ht="21.45" customHeight="1">
      <c r="A1048" s="214" t="s">
        <v>9562</v>
      </c>
      <c r="B1048" s="558">
        <v>1</v>
      </c>
      <c r="C1048" s="387" t="s">
        <v>9563</v>
      </c>
      <c r="D1048" s="214" t="s">
        <v>9564</v>
      </c>
      <c r="E1048" s="213"/>
      <c r="F1048" s="213"/>
      <c r="G1048" s="213"/>
      <c r="H1048" s="213"/>
      <c r="I1048" s="213"/>
      <c r="J1048" s="213"/>
    </row>
    <row r="1049" spans="1:10" s="388" customFormat="1" ht="21.45" customHeight="1">
      <c r="A1049" s="214" t="s">
        <v>9565</v>
      </c>
      <c r="B1049" s="558">
        <v>1</v>
      </c>
      <c r="C1049" s="387" t="s">
        <v>9566</v>
      </c>
      <c r="D1049" s="214" t="s">
        <v>9567</v>
      </c>
      <c r="E1049" s="213"/>
      <c r="F1049" s="213"/>
      <c r="G1049" s="213"/>
      <c r="H1049" s="213"/>
      <c r="I1049" s="213"/>
      <c r="J1049" s="213"/>
    </row>
    <row r="1050" spans="1:10" s="388" customFormat="1" ht="21.45" customHeight="1">
      <c r="A1050" s="214" t="s">
        <v>9568</v>
      </c>
      <c r="B1050" s="558">
        <v>1</v>
      </c>
      <c r="C1050" s="387" t="s">
        <v>9569</v>
      </c>
      <c r="D1050" s="214" t="s">
        <v>9570</v>
      </c>
      <c r="E1050" s="213"/>
      <c r="F1050" s="213"/>
      <c r="G1050" s="213"/>
      <c r="H1050" s="213"/>
      <c r="I1050" s="213"/>
      <c r="J1050" s="213"/>
    </row>
    <row r="1051" spans="1:10" s="388" customFormat="1" ht="21.45" customHeight="1">
      <c r="A1051" s="214" t="s">
        <v>9571</v>
      </c>
      <c r="B1051" s="558">
        <v>1</v>
      </c>
      <c r="C1051" s="387" t="s">
        <v>9572</v>
      </c>
      <c r="D1051" s="214" t="s">
        <v>9573</v>
      </c>
      <c r="E1051" s="213"/>
      <c r="F1051" s="213"/>
      <c r="G1051" s="213"/>
      <c r="H1051" s="213"/>
      <c r="I1051" s="213"/>
      <c r="J1051" s="213"/>
    </row>
    <row r="1052" spans="1:10" s="388" customFormat="1" ht="21.45" customHeight="1">
      <c r="A1052" s="214" t="s">
        <v>9574</v>
      </c>
      <c r="B1052" s="558">
        <v>1</v>
      </c>
      <c r="C1052" s="387" t="s">
        <v>9575</v>
      </c>
      <c r="D1052" s="214" t="s">
        <v>9576</v>
      </c>
      <c r="E1052" s="213"/>
      <c r="F1052" s="213"/>
      <c r="G1052" s="213"/>
      <c r="H1052" s="213"/>
      <c r="I1052" s="213"/>
      <c r="J1052" s="213"/>
    </row>
    <row r="1053" spans="1:10" s="388" customFormat="1" ht="21.45" customHeight="1">
      <c r="A1053" s="214" t="s">
        <v>9577</v>
      </c>
      <c r="B1053" s="558">
        <v>1</v>
      </c>
      <c r="C1053" s="387" t="s">
        <v>9578</v>
      </c>
      <c r="D1053" s="214" t="s">
        <v>9579</v>
      </c>
      <c r="E1053" s="213"/>
      <c r="F1053" s="213"/>
      <c r="G1053" s="213"/>
      <c r="H1053" s="213"/>
      <c r="I1053" s="213"/>
      <c r="J1053" s="213"/>
    </row>
    <row r="1054" spans="1:10" s="388" customFormat="1" ht="21.45" customHeight="1">
      <c r="A1054" s="214" t="s">
        <v>9580</v>
      </c>
      <c r="B1054" s="558">
        <v>1</v>
      </c>
      <c r="C1054" s="387" t="s">
        <v>9581</v>
      </c>
      <c r="D1054" s="214" t="s">
        <v>9582</v>
      </c>
      <c r="E1054" s="213"/>
      <c r="F1054" s="213"/>
      <c r="G1054" s="213"/>
      <c r="H1054" s="213"/>
      <c r="I1054" s="213"/>
      <c r="J1054" s="213"/>
    </row>
    <row r="1055" spans="1:10" s="388" customFormat="1" ht="21.45" customHeight="1">
      <c r="A1055" s="214" t="s">
        <v>9583</v>
      </c>
      <c r="B1055" s="558">
        <v>1</v>
      </c>
      <c r="C1055" s="387" t="s">
        <v>9584</v>
      </c>
      <c r="D1055" s="214" t="s">
        <v>9585</v>
      </c>
      <c r="E1055" s="213"/>
      <c r="F1055" s="213"/>
      <c r="G1055" s="213"/>
      <c r="H1055" s="213"/>
      <c r="I1055" s="213"/>
      <c r="J1055" s="213"/>
    </row>
    <row r="1056" spans="1:10" s="388" customFormat="1" ht="21.45" customHeight="1">
      <c r="A1056" s="214" t="s">
        <v>9586</v>
      </c>
      <c r="B1056" s="558">
        <v>1</v>
      </c>
      <c r="C1056" s="387" t="s">
        <v>9587</v>
      </c>
      <c r="D1056" s="214" t="s">
        <v>9588</v>
      </c>
      <c r="E1056" s="213"/>
      <c r="F1056" s="213"/>
      <c r="G1056" s="213"/>
      <c r="H1056" s="213"/>
      <c r="I1056" s="213"/>
      <c r="J1056" s="213"/>
    </row>
    <row r="1057" spans="1:10" s="388" customFormat="1" ht="21.45" customHeight="1">
      <c r="A1057" s="214" t="s">
        <v>9589</v>
      </c>
      <c r="B1057" s="558">
        <v>1</v>
      </c>
      <c r="C1057" s="387" t="s">
        <v>9590</v>
      </c>
      <c r="D1057" s="214" t="s">
        <v>9591</v>
      </c>
      <c r="E1057" s="213"/>
      <c r="F1057" s="213"/>
      <c r="G1057" s="213"/>
      <c r="H1057" s="213"/>
      <c r="I1057" s="213"/>
      <c r="J1057" s="213"/>
    </row>
    <row r="1058" spans="1:10" s="388" customFormat="1" ht="21.45" customHeight="1">
      <c r="A1058" s="214" t="s">
        <v>9592</v>
      </c>
      <c r="B1058" s="558">
        <v>1</v>
      </c>
      <c r="C1058" s="387" t="s">
        <v>9593</v>
      </c>
      <c r="D1058" s="214" t="s">
        <v>9594</v>
      </c>
      <c r="E1058" s="213"/>
      <c r="F1058" s="213"/>
      <c r="G1058" s="213"/>
      <c r="H1058" s="213"/>
      <c r="I1058" s="213"/>
      <c r="J1058" s="213"/>
    </row>
    <row r="1059" spans="1:10" s="388" customFormat="1" ht="21.45" customHeight="1">
      <c r="A1059" s="214" t="s">
        <v>9595</v>
      </c>
      <c r="B1059" s="558">
        <v>1</v>
      </c>
      <c r="C1059" s="387" t="s">
        <v>9596</v>
      </c>
      <c r="D1059" s="214" t="s">
        <v>9597</v>
      </c>
      <c r="E1059" s="213"/>
      <c r="F1059" s="213"/>
      <c r="G1059" s="213"/>
      <c r="H1059" s="213"/>
      <c r="I1059" s="213"/>
      <c r="J1059" s="213"/>
    </row>
    <row r="1060" spans="1:10" s="388" customFormat="1" ht="21.45" customHeight="1">
      <c r="A1060" s="214" t="s">
        <v>9598</v>
      </c>
      <c r="B1060" s="558">
        <v>1</v>
      </c>
      <c r="C1060" s="387" t="s">
        <v>9599</v>
      </c>
      <c r="D1060" s="214" t="s">
        <v>9600</v>
      </c>
      <c r="E1060" s="213"/>
      <c r="F1060" s="213"/>
      <c r="G1060" s="213"/>
      <c r="H1060" s="213"/>
      <c r="I1060" s="213"/>
      <c r="J1060" s="213"/>
    </row>
    <row r="1061" spans="1:10" s="388" customFormat="1" ht="21.45" customHeight="1">
      <c r="A1061" s="214" t="s">
        <v>9601</v>
      </c>
      <c r="B1061" s="558">
        <v>1</v>
      </c>
      <c r="C1061" s="387" t="s">
        <v>9602</v>
      </c>
      <c r="D1061" s="214" t="s">
        <v>9603</v>
      </c>
      <c r="E1061" s="213"/>
      <c r="F1061" s="213"/>
      <c r="G1061" s="213"/>
      <c r="H1061" s="213"/>
      <c r="I1061" s="213"/>
      <c r="J1061" s="213"/>
    </row>
    <row r="1062" spans="1:10" s="388" customFormat="1" ht="21.45" customHeight="1">
      <c r="A1062" s="214" t="s">
        <v>9604</v>
      </c>
      <c r="B1062" s="558">
        <v>1</v>
      </c>
      <c r="C1062" s="387" t="s">
        <v>9605</v>
      </c>
      <c r="D1062" s="214" t="s">
        <v>9606</v>
      </c>
      <c r="E1062" s="213"/>
      <c r="F1062" s="213"/>
      <c r="G1062" s="213"/>
      <c r="H1062" s="213"/>
      <c r="I1062" s="213"/>
      <c r="J1062" s="213"/>
    </row>
    <row r="1063" spans="1:10" s="388" customFormat="1" ht="21.45" customHeight="1">
      <c r="A1063" s="214" t="s">
        <v>9607</v>
      </c>
      <c r="B1063" s="558">
        <v>1</v>
      </c>
      <c r="C1063" s="387" t="s">
        <v>9608</v>
      </c>
      <c r="D1063" s="214" t="s">
        <v>9609</v>
      </c>
      <c r="E1063" s="213"/>
      <c r="F1063" s="213"/>
      <c r="G1063" s="213"/>
      <c r="H1063" s="213"/>
      <c r="I1063" s="213"/>
      <c r="J1063" s="213"/>
    </row>
    <row r="1064" spans="1:10" s="388" customFormat="1" ht="21.45" customHeight="1">
      <c r="A1064" s="214" t="s">
        <v>9610</v>
      </c>
      <c r="B1064" s="558">
        <v>1</v>
      </c>
      <c r="C1064" s="387" t="s">
        <v>9611</v>
      </c>
      <c r="D1064" s="214" t="s">
        <v>7168</v>
      </c>
      <c r="E1064" s="213"/>
      <c r="F1064" s="213"/>
      <c r="G1064" s="213"/>
      <c r="H1064" s="213"/>
      <c r="I1064" s="213"/>
      <c r="J1064" s="213"/>
    </row>
    <row r="1065" spans="1:10" s="388" customFormat="1" ht="21.45" customHeight="1">
      <c r="A1065" s="214" t="s">
        <v>9612</v>
      </c>
      <c r="B1065" s="558">
        <v>1</v>
      </c>
      <c r="C1065" s="387" t="s">
        <v>9613</v>
      </c>
      <c r="D1065" s="214" t="s">
        <v>9614</v>
      </c>
      <c r="E1065" s="213"/>
      <c r="F1065" s="213"/>
      <c r="G1065" s="213"/>
      <c r="H1065" s="213"/>
      <c r="I1065" s="213"/>
      <c r="J1065" s="213"/>
    </row>
    <row r="1066" spans="1:10" s="388" customFormat="1" ht="21.45" customHeight="1">
      <c r="A1066" s="214" t="s">
        <v>9615</v>
      </c>
      <c r="B1066" s="558">
        <v>1</v>
      </c>
      <c r="C1066" s="387" t="s">
        <v>9616</v>
      </c>
      <c r="D1066" s="214" t="s">
        <v>9617</v>
      </c>
      <c r="E1066" s="213"/>
      <c r="F1066" s="213"/>
      <c r="G1066" s="213"/>
      <c r="H1066" s="213"/>
      <c r="I1066" s="213"/>
      <c r="J1066" s="213"/>
    </row>
    <row r="1067" spans="1:10" s="388" customFormat="1" ht="21.45" customHeight="1">
      <c r="A1067" s="214" t="s">
        <v>9618</v>
      </c>
      <c r="B1067" s="558">
        <v>1</v>
      </c>
      <c r="C1067" s="387" t="s">
        <v>9619</v>
      </c>
      <c r="D1067" s="214" t="s">
        <v>9620</v>
      </c>
      <c r="E1067" s="213"/>
      <c r="F1067" s="213"/>
      <c r="G1067" s="213"/>
      <c r="H1067" s="213"/>
      <c r="I1067" s="213"/>
      <c r="J1067" s="213"/>
    </row>
    <row r="1068" spans="1:10" s="388" customFormat="1" ht="21.45" customHeight="1">
      <c r="A1068" s="214" t="s">
        <v>9621</v>
      </c>
      <c r="B1068" s="558">
        <v>1</v>
      </c>
      <c r="C1068" s="387" t="s">
        <v>9622</v>
      </c>
      <c r="D1068" s="214" t="s">
        <v>9623</v>
      </c>
      <c r="E1068" s="213"/>
      <c r="F1068" s="213"/>
      <c r="G1068" s="213"/>
      <c r="H1068" s="213"/>
      <c r="I1068" s="213"/>
      <c r="J1068" s="213"/>
    </row>
    <row r="1069" spans="1:10" s="388" customFormat="1" ht="21.45" customHeight="1">
      <c r="A1069" s="214" t="s">
        <v>9624</v>
      </c>
      <c r="B1069" s="558">
        <v>1</v>
      </c>
      <c r="C1069" s="387" t="s">
        <v>9625</v>
      </c>
      <c r="D1069" s="214" t="s">
        <v>9626</v>
      </c>
      <c r="E1069" s="213"/>
      <c r="F1069" s="213"/>
      <c r="G1069" s="213"/>
      <c r="H1069" s="213"/>
      <c r="I1069" s="213"/>
      <c r="J1069" s="213"/>
    </row>
    <row r="1070" spans="1:10" s="388" customFormat="1" ht="21.45" customHeight="1">
      <c r="A1070" s="214" t="s">
        <v>9627</v>
      </c>
      <c r="B1070" s="558">
        <v>1</v>
      </c>
      <c r="C1070" s="387" t="s">
        <v>9628</v>
      </c>
      <c r="D1070" s="214" t="s">
        <v>9629</v>
      </c>
      <c r="E1070" s="213"/>
      <c r="F1070" s="213"/>
      <c r="G1070" s="213"/>
      <c r="H1070" s="213"/>
      <c r="I1070" s="213"/>
      <c r="J1070" s="213"/>
    </row>
    <row r="1071" spans="1:10" s="388" customFormat="1" ht="21.45" customHeight="1">
      <c r="A1071" s="214" t="s">
        <v>9630</v>
      </c>
      <c r="B1071" s="558">
        <v>1</v>
      </c>
      <c r="C1071" s="387" t="s">
        <v>9631</v>
      </c>
      <c r="D1071" s="214" t="s">
        <v>9632</v>
      </c>
      <c r="E1071" s="213"/>
      <c r="F1071" s="213"/>
      <c r="G1071" s="213"/>
      <c r="H1071" s="213"/>
      <c r="I1071" s="213"/>
      <c r="J1071" s="213"/>
    </row>
    <row r="1072" spans="1:10" s="388" customFormat="1" ht="21.45" customHeight="1">
      <c r="A1072" s="214" t="s">
        <v>9633</v>
      </c>
      <c r="B1072" s="558">
        <v>1</v>
      </c>
      <c r="C1072" s="387" t="s">
        <v>9634</v>
      </c>
      <c r="D1072" s="214" t="s">
        <v>9635</v>
      </c>
      <c r="E1072" s="213"/>
      <c r="F1072" s="213"/>
      <c r="G1072" s="213"/>
      <c r="H1072" s="213"/>
      <c r="I1072" s="213"/>
      <c r="J1072" s="213"/>
    </row>
    <row r="1073" spans="1:10" s="388" customFormat="1" ht="21.45" customHeight="1">
      <c r="A1073" s="214" t="s">
        <v>9636</v>
      </c>
      <c r="B1073" s="558">
        <v>1</v>
      </c>
      <c r="C1073" s="387" t="s">
        <v>9637</v>
      </c>
      <c r="D1073" s="214" t="s">
        <v>9638</v>
      </c>
      <c r="E1073" s="213"/>
      <c r="F1073" s="213"/>
      <c r="G1073" s="213"/>
      <c r="H1073" s="213"/>
      <c r="I1073" s="213"/>
      <c r="J1073" s="213"/>
    </row>
    <row r="1074" spans="1:10" s="388" customFormat="1" ht="21.45" customHeight="1">
      <c r="A1074" s="214" t="s">
        <v>9639</v>
      </c>
      <c r="B1074" s="558">
        <v>1</v>
      </c>
      <c r="C1074" s="387" t="s">
        <v>9640</v>
      </c>
      <c r="D1074" s="214" t="s">
        <v>7261</v>
      </c>
      <c r="E1074" s="213"/>
      <c r="F1074" s="213"/>
      <c r="G1074" s="213"/>
      <c r="H1074" s="213"/>
      <c r="I1074" s="213"/>
      <c r="J1074" s="213"/>
    </row>
    <row r="1075" spans="1:10" s="388" customFormat="1" ht="21.45" customHeight="1">
      <c r="A1075" s="214" t="s">
        <v>9641</v>
      </c>
      <c r="B1075" s="558">
        <v>1</v>
      </c>
      <c r="C1075" s="387" t="s">
        <v>9642</v>
      </c>
      <c r="D1075" s="214" t="s">
        <v>7264</v>
      </c>
      <c r="E1075" s="213"/>
      <c r="F1075" s="213"/>
      <c r="G1075" s="213"/>
      <c r="H1075" s="213"/>
      <c r="I1075" s="213"/>
      <c r="J1075" s="213"/>
    </row>
    <row r="1076" spans="1:10" s="388" customFormat="1" ht="21.45" customHeight="1">
      <c r="A1076" s="214" t="s">
        <v>9643</v>
      </c>
      <c r="B1076" s="558">
        <v>1</v>
      </c>
      <c r="C1076" s="387" t="s">
        <v>9644</v>
      </c>
      <c r="D1076" s="214" t="s">
        <v>9645</v>
      </c>
      <c r="E1076" s="213"/>
      <c r="F1076" s="213"/>
      <c r="G1076" s="213"/>
      <c r="H1076" s="213"/>
      <c r="I1076" s="213"/>
      <c r="J1076" s="213"/>
    </row>
    <row r="1077" spans="1:10" s="388" customFormat="1" ht="21.45" customHeight="1">
      <c r="A1077" s="214" t="s">
        <v>9646</v>
      </c>
      <c r="B1077" s="558">
        <v>1</v>
      </c>
      <c r="C1077" s="387" t="s">
        <v>9647</v>
      </c>
      <c r="D1077" s="214" t="s">
        <v>9648</v>
      </c>
      <c r="E1077" s="213"/>
      <c r="F1077" s="213"/>
      <c r="G1077" s="213"/>
      <c r="H1077" s="213"/>
      <c r="I1077" s="213"/>
      <c r="J1077" s="213"/>
    </row>
    <row r="1078" spans="1:10" s="388" customFormat="1" ht="21.45" customHeight="1">
      <c r="A1078" s="214" t="s">
        <v>9649</v>
      </c>
      <c r="B1078" s="558">
        <v>1</v>
      </c>
      <c r="C1078" s="387" t="s">
        <v>9650</v>
      </c>
      <c r="D1078" s="214" t="s">
        <v>7282</v>
      </c>
      <c r="E1078" s="213"/>
      <c r="F1078" s="213"/>
      <c r="G1078" s="213"/>
      <c r="H1078" s="213"/>
      <c r="I1078" s="213"/>
      <c r="J1078" s="213"/>
    </row>
    <row r="1079" spans="1:10" s="388" customFormat="1" ht="21.45" customHeight="1">
      <c r="A1079" s="214" t="s">
        <v>9651</v>
      </c>
      <c r="B1079" s="558">
        <v>1</v>
      </c>
      <c r="C1079" s="387" t="s">
        <v>9652</v>
      </c>
      <c r="D1079" s="214" t="s">
        <v>9653</v>
      </c>
      <c r="E1079" s="213"/>
      <c r="F1079" s="213"/>
      <c r="G1079" s="213"/>
      <c r="H1079" s="213"/>
      <c r="I1079" s="213"/>
      <c r="J1079" s="213"/>
    </row>
    <row r="1080" spans="1:10" s="388" customFormat="1" ht="21.45" customHeight="1">
      <c r="A1080" s="214" t="s">
        <v>9654</v>
      </c>
      <c r="B1080" s="558">
        <v>1</v>
      </c>
      <c r="C1080" s="387" t="s">
        <v>9655</v>
      </c>
      <c r="D1080" s="214" t="s">
        <v>9656</v>
      </c>
      <c r="E1080" s="213"/>
      <c r="F1080" s="213"/>
      <c r="G1080" s="213"/>
      <c r="H1080" s="213"/>
      <c r="I1080" s="213"/>
      <c r="J1080" s="213"/>
    </row>
    <row r="1081" spans="1:10" s="388" customFormat="1" ht="21.45" customHeight="1">
      <c r="A1081" s="214" t="s">
        <v>9657</v>
      </c>
      <c r="B1081" s="558">
        <v>1</v>
      </c>
      <c r="C1081" s="387" t="s">
        <v>9658</v>
      </c>
      <c r="D1081" s="214" t="s">
        <v>9659</v>
      </c>
      <c r="E1081" s="213"/>
      <c r="F1081" s="213"/>
      <c r="G1081" s="213"/>
      <c r="H1081" s="213"/>
      <c r="I1081" s="213"/>
      <c r="J1081" s="213"/>
    </row>
    <row r="1082" spans="1:10" s="388" customFormat="1" ht="21.45" customHeight="1">
      <c r="A1082" s="214" t="s">
        <v>9660</v>
      </c>
      <c r="B1082" s="558">
        <v>1</v>
      </c>
      <c r="C1082" s="387" t="s">
        <v>9661</v>
      </c>
      <c r="D1082" s="214" t="s">
        <v>9662</v>
      </c>
      <c r="E1082" s="213"/>
      <c r="F1082" s="213"/>
      <c r="G1082" s="213"/>
      <c r="H1082" s="213"/>
      <c r="I1082" s="213"/>
      <c r="J1082" s="213"/>
    </row>
    <row r="1083" spans="1:10" s="388" customFormat="1" ht="21.45" customHeight="1">
      <c r="A1083" s="214" t="s">
        <v>9663</v>
      </c>
      <c r="B1083" s="558">
        <v>1</v>
      </c>
      <c r="C1083" s="387" t="s">
        <v>9664</v>
      </c>
      <c r="D1083" s="214" t="s">
        <v>9665</v>
      </c>
      <c r="E1083" s="213"/>
      <c r="F1083" s="213"/>
      <c r="G1083" s="213"/>
      <c r="H1083" s="213"/>
      <c r="I1083" s="213"/>
      <c r="J1083" s="213"/>
    </row>
    <row r="1084" spans="1:10" s="388" customFormat="1" ht="21.45" customHeight="1">
      <c r="A1084" s="214" t="s">
        <v>9666</v>
      </c>
      <c r="B1084" s="558">
        <v>1</v>
      </c>
      <c r="C1084" s="387" t="s">
        <v>9667</v>
      </c>
      <c r="D1084" s="214" t="s">
        <v>9668</v>
      </c>
      <c r="E1084" s="213"/>
      <c r="F1084" s="213"/>
      <c r="G1084" s="213"/>
      <c r="H1084" s="213"/>
      <c r="I1084" s="213"/>
      <c r="J1084" s="213"/>
    </row>
    <row r="1085" spans="1:10" s="388" customFormat="1" ht="21.45" customHeight="1">
      <c r="A1085" s="214" t="s">
        <v>9669</v>
      </c>
      <c r="B1085" s="558">
        <v>1</v>
      </c>
      <c r="C1085" s="387" t="s">
        <v>9670</v>
      </c>
      <c r="D1085" s="214" t="s">
        <v>9671</v>
      </c>
      <c r="E1085" s="213"/>
      <c r="F1085" s="213"/>
      <c r="G1085" s="213"/>
      <c r="H1085" s="213"/>
      <c r="I1085" s="213"/>
      <c r="J1085" s="213"/>
    </row>
    <row r="1086" spans="1:10" s="388" customFormat="1" ht="21.45" customHeight="1">
      <c r="A1086" s="214" t="s">
        <v>9672</v>
      </c>
      <c r="B1086" s="558">
        <v>1</v>
      </c>
      <c r="C1086" s="387" t="s">
        <v>9673</v>
      </c>
      <c r="D1086" s="214" t="s">
        <v>9674</v>
      </c>
      <c r="E1086" s="213"/>
      <c r="F1086" s="213"/>
      <c r="G1086" s="213"/>
      <c r="H1086" s="213"/>
      <c r="I1086" s="213"/>
      <c r="J1086" s="213"/>
    </row>
    <row r="1087" spans="1:10" s="388" customFormat="1" ht="21.45" customHeight="1">
      <c r="A1087" s="214" t="s">
        <v>9675</v>
      </c>
      <c r="B1087" s="558">
        <v>1</v>
      </c>
      <c r="C1087" s="387" t="s">
        <v>9676</v>
      </c>
      <c r="D1087" s="214" t="s">
        <v>9677</v>
      </c>
      <c r="E1087" s="213"/>
      <c r="F1087" s="213"/>
      <c r="G1087" s="213"/>
      <c r="H1087" s="213"/>
      <c r="I1087" s="213"/>
      <c r="J1087" s="213"/>
    </row>
    <row r="1088" spans="1:10" s="388" customFormat="1" ht="21.45" customHeight="1">
      <c r="A1088" s="214" t="s">
        <v>9678</v>
      </c>
      <c r="B1088" s="558">
        <v>1</v>
      </c>
      <c r="C1088" s="387" t="s">
        <v>9679</v>
      </c>
      <c r="D1088" s="214" t="s">
        <v>9680</v>
      </c>
      <c r="E1088" s="213"/>
      <c r="F1088" s="213"/>
      <c r="G1088" s="213"/>
      <c r="H1088" s="213"/>
      <c r="I1088" s="213"/>
      <c r="J1088" s="213"/>
    </row>
    <row r="1089" spans="1:10" s="388" customFormat="1" ht="21.45" customHeight="1">
      <c r="A1089" s="214" t="s">
        <v>9681</v>
      </c>
      <c r="B1089" s="558">
        <v>1</v>
      </c>
      <c r="C1089" s="387" t="s">
        <v>9682</v>
      </c>
      <c r="D1089" s="214" t="s">
        <v>9683</v>
      </c>
      <c r="E1089" s="213"/>
      <c r="F1089" s="213"/>
      <c r="G1089" s="213"/>
      <c r="H1089" s="213"/>
      <c r="I1089" s="213"/>
      <c r="J1089" s="213"/>
    </row>
    <row r="1090" spans="1:10" s="388" customFormat="1" ht="21.45" customHeight="1">
      <c r="A1090" s="214" t="s">
        <v>9684</v>
      </c>
      <c r="B1090" s="558">
        <v>1</v>
      </c>
      <c r="C1090" s="387" t="s">
        <v>9685</v>
      </c>
      <c r="D1090" s="214" t="s">
        <v>9686</v>
      </c>
      <c r="E1090" s="213"/>
      <c r="F1090" s="213"/>
      <c r="G1090" s="213"/>
      <c r="H1090" s="213"/>
      <c r="I1090" s="213"/>
      <c r="J1090" s="213"/>
    </row>
    <row r="1091" spans="1:10" s="388" customFormat="1" ht="21.45" customHeight="1">
      <c r="A1091" s="214" t="s">
        <v>9687</v>
      </c>
      <c r="B1091" s="558">
        <v>1</v>
      </c>
      <c r="C1091" s="387" t="s">
        <v>9688</v>
      </c>
      <c r="D1091" s="214" t="s">
        <v>9689</v>
      </c>
      <c r="E1091" s="213"/>
      <c r="F1091" s="213"/>
      <c r="G1091" s="213"/>
      <c r="H1091" s="213"/>
      <c r="I1091" s="213"/>
      <c r="J1091" s="213"/>
    </row>
    <row r="1092" spans="1:10" s="388" customFormat="1" ht="21.45" customHeight="1">
      <c r="A1092" s="214" t="s">
        <v>9690</v>
      </c>
      <c r="B1092" s="558">
        <v>1</v>
      </c>
      <c r="C1092" s="387" t="s">
        <v>9691</v>
      </c>
      <c r="D1092" s="214" t="s">
        <v>9692</v>
      </c>
      <c r="E1092" s="213"/>
      <c r="F1092" s="213"/>
      <c r="G1092" s="213"/>
      <c r="H1092" s="213"/>
      <c r="I1092" s="213"/>
      <c r="J1092" s="213"/>
    </row>
    <row r="1093" spans="1:10" s="388" customFormat="1" ht="21.45" customHeight="1">
      <c r="A1093" s="214" t="s">
        <v>9693</v>
      </c>
      <c r="B1093" s="558">
        <v>1</v>
      </c>
      <c r="C1093" s="387" t="s">
        <v>9694</v>
      </c>
      <c r="D1093" s="214" t="s">
        <v>9695</v>
      </c>
      <c r="E1093" s="213"/>
      <c r="F1093" s="213"/>
      <c r="G1093" s="213"/>
      <c r="H1093" s="213"/>
      <c r="I1093" s="213"/>
      <c r="J1093" s="213"/>
    </row>
    <row r="1094" spans="1:10" s="388" customFormat="1" ht="21.45" customHeight="1">
      <c r="A1094" s="214" t="s">
        <v>9696</v>
      </c>
      <c r="B1094" s="558">
        <v>1</v>
      </c>
      <c r="C1094" s="387" t="s">
        <v>9697</v>
      </c>
      <c r="D1094" s="214" t="s">
        <v>9698</v>
      </c>
      <c r="E1094" s="213"/>
      <c r="F1094" s="213"/>
      <c r="G1094" s="213"/>
      <c r="H1094" s="213"/>
      <c r="I1094" s="213"/>
      <c r="J1094" s="213"/>
    </row>
    <row r="1095" spans="1:10" s="388" customFormat="1" ht="21.45" customHeight="1">
      <c r="A1095" s="214" t="s">
        <v>9699</v>
      </c>
      <c r="B1095" s="558">
        <v>1</v>
      </c>
      <c r="C1095" s="387" t="s">
        <v>9700</v>
      </c>
      <c r="D1095" s="214" t="s">
        <v>9701</v>
      </c>
      <c r="E1095" s="213"/>
      <c r="F1095" s="213"/>
      <c r="G1095" s="213"/>
      <c r="H1095" s="213"/>
      <c r="I1095" s="213"/>
      <c r="J1095" s="213"/>
    </row>
    <row r="1096" spans="1:10" s="388" customFormat="1" ht="21.45" customHeight="1">
      <c r="A1096" s="214" t="s">
        <v>9702</v>
      </c>
      <c r="B1096" s="558">
        <v>1</v>
      </c>
      <c r="C1096" s="387" t="s">
        <v>9703</v>
      </c>
      <c r="D1096" s="214" t="s">
        <v>9704</v>
      </c>
      <c r="E1096" s="213"/>
      <c r="F1096" s="213"/>
      <c r="G1096" s="213"/>
      <c r="H1096" s="213"/>
      <c r="I1096" s="213"/>
      <c r="J1096" s="213"/>
    </row>
    <row r="1097" spans="1:10" s="388" customFormat="1" ht="21.45" customHeight="1">
      <c r="A1097" s="214" t="s">
        <v>9705</v>
      </c>
      <c r="B1097" s="558">
        <v>1</v>
      </c>
      <c r="C1097" s="387" t="s">
        <v>9706</v>
      </c>
      <c r="D1097" s="214" t="s">
        <v>9707</v>
      </c>
      <c r="E1097" s="213"/>
      <c r="F1097" s="213"/>
      <c r="G1097" s="213"/>
      <c r="H1097" s="213"/>
      <c r="I1097" s="213"/>
      <c r="J1097" s="213"/>
    </row>
    <row r="1098" spans="1:10" s="389" customFormat="1" ht="21.45" customHeight="1">
      <c r="A1098" s="214" t="s">
        <v>9708</v>
      </c>
      <c r="B1098" s="558">
        <v>1</v>
      </c>
      <c r="C1098" s="381" t="s">
        <v>9709</v>
      </c>
      <c r="D1098" s="214" t="s">
        <v>9710</v>
      </c>
      <c r="E1098" s="213"/>
      <c r="F1098" s="213"/>
      <c r="G1098" s="213"/>
      <c r="H1098" s="213"/>
      <c r="I1098" s="213"/>
      <c r="J1098" s="213"/>
    </row>
    <row r="1099" spans="1:10" s="389" customFormat="1" ht="21.45" customHeight="1">
      <c r="A1099" s="214" t="s">
        <v>9711</v>
      </c>
      <c r="B1099" s="558">
        <v>1</v>
      </c>
      <c r="C1099" s="381" t="s">
        <v>9712</v>
      </c>
      <c r="D1099" s="214" t="s">
        <v>9713</v>
      </c>
      <c r="E1099" s="213"/>
      <c r="F1099" s="213"/>
      <c r="G1099" s="213"/>
      <c r="H1099" s="213"/>
      <c r="I1099" s="213"/>
      <c r="J1099" s="213"/>
    </row>
    <row r="1100" spans="1:10" s="389" customFormat="1" ht="21.45" customHeight="1">
      <c r="A1100" s="214" t="s">
        <v>9714</v>
      </c>
      <c r="B1100" s="558">
        <v>1</v>
      </c>
      <c r="C1100" s="381" t="s">
        <v>9715</v>
      </c>
      <c r="D1100" s="214" t="s">
        <v>9716</v>
      </c>
      <c r="E1100" s="213"/>
      <c r="F1100" s="213"/>
      <c r="G1100" s="213"/>
      <c r="H1100" s="213"/>
      <c r="I1100" s="213"/>
      <c r="J1100" s="213"/>
    </row>
    <row r="1101" spans="1:10" s="389" customFormat="1" ht="21.45" customHeight="1">
      <c r="A1101" s="214" t="s">
        <v>9717</v>
      </c>
      <c r="B1101" s="558">
        <v>1</v>
      </c>
      <c r="C1101" s="381" t="s">
        <v>9718</v>
      </c>
      <c r="D1101" s="214" t="s">
        <v>9719</v>
      </c>
      <c r="E1101" s="213"/>
      <c r="F1101" s="213"/>
      <c r="G1101" s="213"/>
      <c r="H1101" s="213"/>
      <c r="I1101" s="213"/>
      <c r="J1101" s="213"/>
    </row>
    <row r="1102" spans="1:10" s="389" customFormat="1" ht="21.45" customHeight="1">
      <c r="A1102" s="214" t="s">
        <v>9720</v>
      </c>
      <c r="B1102" s="558">
        <v>1</v>
      </c>
      <c r="C1102" s="381" t="s">
        <v>9721</v>
      </c>
      <c r="D1102" s="214" t="s">
        <v>9722</v>
      </c>
      <c r="E1102" s="213"/>
      <c r="F1102" s="213"/>
      <c r="G1102" s="213"/>
      <c r="H1102" s="213"/>
      <c r="I1102" s="213"/>
      <c r="J1102" s="213"/>
    </row>
    <row r="1103" spans="1:10" s="389" customFormat="1" ht="21.45" customHeight="1">
      <c r="A1103" s="214" t="s">
        <v>9723</v>
      </c>
      <c r="B1103" s="558">
        <v>1</v>
      </c>
      <c r="C1103" s="381" t="s">
        <v>9724</v>
      </c>
      <c r="D1103" s="214" t="s">
        <v>9725</v>
      </c>
      <c r="E1103" s="213"/>
      <c r="F1103" s="213"/>
      <c r="G1103" s="213"/>
      <c r="H1103" s="213"/>
      <c r="I1103" s="213"/>
      <c r="J1103" s="213"/>
    </row>
    <row r="1104" spans="1:10" s="389" customFormat="1" ht="21.45" customHeight="1">
      <c r="A1104" s="214" t="s">
        <v>9726</v>
      </c>
      <c r="B1104" s="558">
        <v>1</v>
      </c>
      <c r="C1104" s="381" t="s">
        <v>9727</v>
      </c>
      <c r="D1104" s="214" t="s">
        <v>9728</v>
      </c>
      <c r="E1104" s="213"/>
      <c r="F1104" s="213"/>
      <c r="G1104" s="213"/>
      <c r="H1104" s="213"/>
      <c r="I1104" s="213"/>
      <c r="J1104" s="213"/>
    </row>
    <row r="1105" spans="1:10" s="389" customFormat="1" ht="21.45" customHeight="1">
      <c r="A1105" s="214" t="s">
        <v>9729</v>
      </c>
      <c r="B1105" s="558">
        <v>1</v>
      </c>
      <c r="C1105" s="381" t="s">
        <v>9730</v>
      </c>
      <c r="D1105" s="214" t="s">
        <v>7408</v>
      </c>
      <c r="E1105" s="213"/>
      <c r="F1105" s="213"/>
      <c r="G1105" s="213"/>
      <c r="H1105" s="213"/>
      <c r="I1105" s="213"/>
      <c r="J1105" s="213"/>
    </row>
    <row r="1106" spans="1:10" s="389" customFormat="1" ht="21.45" customHeight="1">
      <c r="A1106" s="214" t="s">
        <v>9731</v>
      </c>
      <c r="B1106" s="558">
        <v>1</v>
      </c>
      <c r="C1106" s="381" t="s">
        <v>9732</v>
      </c>
      <c r="D1106" s="214" t="s">
        <v>9733</v>
      </c>
      <c r="E1106" s="213"/>
      <c r="F1106" s="213"/>
      <c r="G1106" s="213"/>
      <c r="H1106" s="213"/>
      <c r="I1106" s="213"/>
      <c r="J1106" s="213"/>
    </row>
    <row r="1107" spans="1:10" s="389" customFormat="1" ht="21.45" customHeight="1">
      <c r="A1107" s="214" t="s">
        <v>9734</v>
      </c>
      <c r="B1107" s="558">
        <v>1</v>
      </c>
      <c r="C1107" s="381" t="s">
        <v>9735</v>
      </c>
      <c r="D1107" s="214" t="s">
        <v>9736</v>
      </c>
      <c r="E1107" s="213"/>
      <c r="F1107" s="213"/>
      <c r="G1107" s="213"/>
      <c r="H1107" s="213"/>
      <c r="I1107" s="213"/>
      <c r="J1107" s="213"/>
    </row>
    <row r="1108" spans="1:10" s="389" customFormat="1" ht="21.45" customHeight="1">
      <c r="A1108" s="214" t="s">
        <v>9737</v>
      </c>
      <c r="B1108" s="558">
        <v>1</v>
      </c>
      <c r="C1108" s="381" t="s">
        <v>9738</v>
      </c>
      <c r="D1108" s="214" t="s">
        <v>9739</v>
      </c>
      <c r="E1108" s="213"/>
      <c r="F1108" s="213"/>
      <c r="G1108" s="213"/>
      <c r="H1108" s="213"/>
      <c r="I1108" s="213"/>
      <c r="J1108" s="213"/>
    </row>
    <row r="1109" spans="1:10" s="389" customFormat="1" ht="21.45" customHeight="1">
      <c r="A1109" s="214" t="s">
        <v>9740</v>
      </c>
      <c r="B1109" s="558">
        <v>1</v>
      </c>
      <c r="C1109" s="381" t="s">
        <v>9741</v>
      </c>
      <c r="D1109" s="214" t="s">
        <v>9742</v>
      </c>
      <c r="E1109" s="213"/>
      <c r="F1109" s="213"/>
      <c r="G1109" s="213"/>
      <c r="H1109" s="213"/>
      <c r="I1109" s="213"/>
      <c r="J1109" s="213"/>
    </row>
    <row r="1110" spans="1:10" s="389" customFormat="1" ht="21.45" customHeight="1">
      <c r="A1110" s="214" t="s">
        <v>9743</v>
      </c>
      <c r="B1110" s="558">
        <v>1</v>
      </c>
      <c r="C1110" s="381" t="s">
        <v>9744</v>
      </c>
      <c r="D1110" s="214" t="s">
        <v>9745</v>
      </c>
      <c r="E1110" s="213"/>
      <c r="F1110" s="213"/>
      <c r="G1110" s="213"/>
      <c r="H1110" s="213"/>
      <c r="I1110" s="213"/>
      <c r="J1110" s="213"/>
    </row>
    <row r="1111" spans="1:10" s="389" customFormat="1" ht="21.45" customHeight="1">
      <c r="A1111" s="214" t="s">
        <v>9746</v>
      </c>
      <c r="B1111" s="558">
        <v>1</v>
      </c>
      <c r="C1111" s="381" t="s">
        <v>9747</v>
      </c>
      <c r="D1111" s="214" t="s">
        <v>9748</v>
      </c>
      <c r="E1111" s="213"/>
      <c r="F1111" s="213"/>
      <c r="G1111" s="213"/>
      <c r="H1111" s="213"/>
      <c r="I1111" s="213"/>
      <c r="J1111" s="213"/>
    </row>
    <row r="1112" spans="1:10" s="389" customFormat="1" ht="21.45" customHeight="1">
      <c r="A1112" s="214" t="s">
        <v>9749</v>
      </c>
      <c r="B1112" s="558">
        <v>1</v>
      </c>
      <c r="C1112" s="381" t="s">
        <v>9750</v>
      </c>
      <c r="D1112" s="214" t="s">
        <v>9751</v>
      </c>
      <c r="E1112" s="213"/>
      <c r="F1112" s="213"/>
      <c r="G1112" s="213"/>
      <c r="H1112" s="213"/>
      <c r="I1112" s="213"/>
      <c r="J1112" s="213"/>
    </row>
    <row r="1113" spans="1:10" s="389" customFormat="1" ht="21.45" customHeight="1">
      <c r="A1113" s="214" t="s">
        <v>9752</v>
      </c>
      <c r="B1113" s="558">
        <v>1</v>
      </c>
      <c r="C1113" s="387" t="s">
        <v>9753</v>
      </c>
      <c r="D1113" s="214" t="s">
        <v>9754</v>
      </c>
      <c r="E1113" s="213"/>
      <c r="F1113" s="213"/>
      <c r="G1113" s="213"/>
      <c r="H1113" s="213"/>
      <c r="I1113" s="213"/>
      <c r="J1113" s="213"/>
    </row>
    <row r="1114" spans="1:10" s="389" customFormat="1" ht="21.45" customHeight="1">
      <c r="A1114" s="214" t="s">
        <v>9755</v>
      </c>
      <c r="B1114" s="558">
        <v>1</v>
      </c>
      <c r="C1114" s="387" t="s">
        <v>9756</v>
      </c>
      <c r="D1114" s="214" t="s">
        <v>9757</v>
      </c>
      <c r="E1114" s="213"/>
      <c r="F1114" s="213"/>
      <c r="G1114" s="213"/>
      <c r="H1114" s="213"/>
      <c r="I1114" s="213"/>
      <c r="J1114" s="213"/>
    </row>
    <row r="1115" spans="1:10" s="389" customFormat="1" ht="21.45" customHeight="1">
      <c r="A1115" s="214" t="s">
        <v>9758</v>
      </c>
      <c r="B1115" s="558">
        <v>1</v>
      </c>
      <c r="C1115" s="387" t="s">
        <v>9759</v>
      </c>
      <c r="D1115" s="214" t="s">
        <v>9760</v>
      </c>
      <c r="E1115" s="213"/>
      <c r="F1115" s="213"/>
      <c r="G1115" s="213"/>
      <c r="H1115" s="213"/>
      <c r="I1115" s="213"/>
      <c r="J1115" s="213"/>
    </row>
    <row r="1116" spans="1:10" s="389" customFormat="1" ht="21.45" customHeight="1">
      <c r="A1116" s="214" t="s">
        <v>9761</v>
      </c>
      <c r="B1116" s="558">
        <v>1</v>
      </c>
      <c r="C1116" s="390" t="s">
        <v>9762</v>
      </c>
      <c r="D1116" s="214" t="s">
        <v>7462</v>
      </c>
      <c r="E1116" s="213"/>
      <c r="F1116" s="213"/>
      <c r="G1116" s="213"/>
      <c r="H1116" s="213"/>
      <c r="I1116" s="213"/>
      <c r="J1116" s="213"/>
    </row>
    <row r="1117" spans="1:10" s="389" customFormat="1" ht="21.45" customHeight="1">
      <c r="A1117" s="214" t="s">
        <v>9763</v>
      </c>
      <c r="B1117" s="558">
        <v>1</v>
      </c>
      <c r="C1117" s="387" t="s">
        <v>9764</v>
      </c>
      <c r="D1117" s="214" t="s">
        <v>9765</v>
      </c>
      <c r="E1117" s="213"/>
      <c r="F1117" s="213"/>
      <c r="G1117" s="213"/>
      <c r="H1117" s="213"/>
      <c r="I1117" s="213"/>
      <c r="J1117" s="213"/>
    </row>
    <row r="1118" spans="1:10" s="389" customFormat="1" ht="21.45" customHeight="1">
      <c r="A1118" s="214" t="s">
        <v>9766</v>
      </c>
      <c r="B1118" s="558">
        <v>1</v>
      </c>
      <c r="C1118" s="387" t="s">
        <v>9767</v>
      </c>
      <c r="D1118" s="214" t="s">
        <v>9768</v>
      </c>
      <c r="E1118" s="213"/>
      <c r="F1118" s="213"/>
      <c r="G1118" s="213"/>
      <c r="H1118" s="213"/>
      <c r="I1118" s="213"/>
      <c r="J1118" s="213"/>
    </row>
    <row r="1119" spans="1:10" s="389" customFormat="1" ht="21.45" customHeight="1">
      <c r="A1119" s="214" t="s">
        <v>9769</v>
      </c>
      <c r="B1119" s="558">
        <v>1</v>
      </c>
      <c r="C1119" s="387" t="s">
        <v>9770</v>
      </c>
      <c r="D1119" s="214" t="s">
        <v>9771</v>
      </c>
      <c r="E1119" s="213"/>
      <c r="F1119" s="213"/>
      <c r="G1119" s="213"/>
      <c r="H1119" s="213"/>
      <c r="I1119" s="213"/>
      <c r="J1119" s="213"/>
    </row>
    <row r="1120" spans="1:10" s="389" customFormat="1" ht="21.45" customHeight="1">
      <c r="A1120" s="214" t="s">
        <v>9772</v>
      </c>
      <c r="B1120" s="558">
        <v>1</v>
      </c>
      <c r="C1120" s="387" t="s">
        <v>9773</v>
      </c>
      <c r="D1120" s="214" t="s">
        <v>9774</v>
      </c>
      <c r="E1120" s="213"/>
      <c r="F1120" s="213"/>
      <c r="G1120" s="213"/>
      <c r="H1120" s="213"/>
      <c r="I1120" s="213"/>
      <c r="J1120" s="213"/>
    </row>
    <row r="1121" spans="1:10" s="389" customFormat="1" ht="21.45" customHeight="1">
      <c r="A1121" s="214" t="s">
        <v>9775</v>
      </c>
      <c r="B1121" s="558">
        <v>1</v>
      </c>
      <c r="C1121" s="387" t="s">
        <v>9776</v>
      </c>
      <c r="D1121" s="214" t="s">
        <v>9777</v>
      </c>
      <c r="E1121" s="213"/>
      <c r="F1121" s="213"/>
      <c r="G1121" s="213"/>
      <c r="H1121" s="213"/>
      <c r="I1121" s="213"/>
      <c r="J1121" s="213"/>
    </row>
    <row r="1122" spans="1:10" s="389" customFormat="1" ht="21.45" customHeight="1">
      <c r="A1122" s="214" t="s">
        <v>9778</v>
      </c>
      <c r="B1122" s="558">
        <v>1</v>
      </c>
      <c r="C1122" s="387" t="s">
        <v>9779</v>
      </c>
      <c r="D1122" s="214" t="s">
        <v>7504</v>
      </c>
      <c r="E1122" s="213"/>
      <c r="F1122" s="213"/>
      <c r="G1122" s="213"/>
      <c r="H1122" s="213"/>
      <c r="I1122" s="213"/>
      <c r="J1122" s="213"/>
    </row>
    <row r="1123" spans="1:10" s="389" customFormat="1" ht="21.45" customHeight="1">
      <c r="A1123" s="214" t="s">
        <v>9780</v>
      </c>
      <c r="B1123" s="558">
        <v>1</v>
      </c>
      <c r="C1123" s="387" t="s">
        <v>9781</v>
      </c>
      <c r="D1123" s="214" t="s">
        <v>9782</v>
      </c>
      <c r="E1123" s="213"/>
      <c r="F1123" s="213"/>
      <c r="G1123" s="213"/>
      <c r="H1123" s="213"/>
      <c r="I1123" s="213"/>
      <c r="J1123" s="213"/>
    </row>
    <row r="1124" spans="1:10" s="389" customFormat="1" ht="21.45" customHeight="1">
      <c r="A1124" s="214" t="s">
        <v>9783</v>
      </c>
      <c r="B1124" s="558">
        <v>1</v>
      </c>
      <c r="C1124" s="387" t="s">
        <v>9784</v>
      </c>
      <c r="D1124" s="214" t="s">
        <v>9785</v>
      </c>
      <c r="E1124" s="213"/>
      <c r="F1124" s="213"/>
      <c r="G1124" s="213"/>
      <c r="H1124" s="213"/>
      <c r="I1124" s="213"/>
      <c r="J1124" s="213"/>
    </row>
    <row r="1125" spans="1:10" s="389" customFormat="1" ht="21.45" customHeight="1">
      <c r="A1125" s="214" t="s">
        <v>9786</v>
      </c>
      <c r="B1125" s="558">
        <v>1</v>
      </c>
      <c r="C1125" s="387" t="s">
        <v>9787</v>
      </c>
      <c r="D1125" s="214" t="s">
        <v>9788</v>
      </c>
      <c r="E1125" s="213"/>
      <c r="F1125" s="213"/>
      <c r="G1125" s="213"/>
      <c r="H1125" s="213"/>
      <c r="I1125" s="213"/>
      <c r="J1125" s="213"/>
    </row>
    <row r="1126" spans="1:10" s="389" customFormat="1" ht="21.45" customHeight="1">
      <c r="A1126" s="214" t="s">
        <v>9789</v>
      </c>
      <c r="B1126" s="558">
        <v>1</v>
      </c>
      <c r="C1126" s="387" t="s">
        <v>9790</v>
      </c>
      <c r="D1126" s="214" t="s">
        <v>9791</v>
      </c>
      <c r="E1126" s="213"/>
      <c r="F1126" s="213"/>
      <c r="G1126" s="213"/>
      <c r="H1126" s="213"/>
      <c r="I1126" s="213"/>
      <c r="J1126" s="213"/>
    </row>
    <row r="1127" spans="1:10" s="389" customFormat="1" ht="21.45" customHeight="1">
      <c r="A1127" s="214" t="s">
        <v>9792</v>
      </c>
      <c r="B1127" s="558">
        <v>1</v>
      </c>
      <c r="C1127" s="387" t="s">
        <v>9793</v>
      </c>
      <c r="D1127" s="214" t="s">
        <v>9794</v>
      </c>
      <c r="E1127" s="213"/>
      <c r="F1127" s="213"/>
      <c r="G1127" s="213"/>
      <c r="H1127" s="213"/>
      <c r="I1127" s="213"/>
      <c r="J1127" s="213"/>
    </row>
    <row r="1128" spans="1:10" s="389" customFormat="1" ht="21.45" customHeight="1">
      <c r="A1128" s="214" t="s">
        <v>9795</v>
      </c>
      <c r="B1128" s="558">
        <v>1</v>
      </c>
      <c r="C1128" s="387" t="s">
        <v>9796</v>
      </c>
      <c r="D1128" s="214" t="s">
        <v>9797</v>
      </c>
      <c r="E1128" s="213"/>
      <c r="F1128" s="213"/>
      <c r="G1128" s="213"/>
      <c r="H1128" s="213"/>
      <c r="I1128" s="213"/>
      <c r="J1128" s="213"/>
    </row>
    <row r="1129" spans="1:10" s="389" customFormat="1" ht="21.45" customHeight="1">
      <c r="A1129" s="214" t="s">
        <v>9798</v>
      </c>
      <c r="B1129" s="558">
        <v>1</v>
      </c>
      <c r="C1129" s="387" t="s">
        <v>9799</v>
      </c>
      <c r="D1129" s="214" t="s">
        <v>9800</v>
      </c>
      <c r="E1129" s="213"/>
      <c r="F1129" s="213"/>
      <c r="G1129" s="213"/>
      <c r="H1129" s="213"/>
      <c r="I1129" s="213"/>
      <c r="J1129" s="213"/>
    </row>
    <row r="1130" spans="1:10" s="389" customFormat="1" ht="21.45" customHeight="1">
      <c r="A1130" s="214" t="s">
        <v>9801</v>
      </c>
      <c r="B1130" s="558">
        <v>1</v>
      </c>
      <c r="C1130" s="387" t="s">
        <v>9802</v>
      </c>
      <c r="D1130" s="214" t="s">
        <v>9803</v>
      </c>
      <c r="E1130" s="213"/>
      <c r="F1130" s="213"/>
      <c r="G1130" s="213"/>
      <c r="H1130" s="213"/>
      <c r="I1130" s="213"/>
      <c r="J1130" s="213"/>
    </row>
    <row r="1131" spans="1:10" s="389" customFormat="1" ht="21.45" customHeight="1">
      <c r="A1131" s="214" t="s">
        <v>9804</v>
      </c>
      <c r="B1131" s="558">
        <v>1</v>
      </c>
      <c r="C1131" s="387" t="s">
        <v>9805</v>
      </c>
      <c r="D1131" s="214" t="s">
        <v>9806</v>
      </c>
      <c r="E1131" s="213"/>
      <c r="F1131" s="213"/>
      <c r="G1131" s="213"/>
      <c r="H1131" s="213"/>
      <c r="I1131" s="213"/>
      <c r="J1131" s="213"/>
    </row>
    <row r="1132" spans="1:10" s="389" customFormat="1" ht="21.45" customHeight="1">
      <c r="A1132" s="214" t="s">
        <v>9807</v>
      </c>
      <c r="B1132" s="558">
        <v>1</v>
      </c>
      <c r="C1132" s="387" t="s">
        <v>9808</v>
      </c>
      <c r="D1132" s="214" t="s">
        <v>9809</v>
      </c>
      <c r="E1132" s="213"/>
      <c r="F1132" s="213"/>
      <c r="G1132" s="213"/>
      <c r="H1132" s="213"/>
      <c r="I1132" s="213"/>
      <c r="J1132" s="213"/>
    </row>
    <row r="1133" spans="1:10" s="389" customFormat="1" ht="21.45" customHeight="1">
      <c r="A1133" s="214" t="s">
        <v>9810</v>
      </c>
      <c r="B1133" s="558">
        <v>1</v>
      </c>
      <c r="C1133" s="387" t="s">
        <v>9811</v>
      </c>
      <c r="D1133" s="214" t="s">
        <v>9812</v>
      </c>
      <c r="E1133" s="213"/>
      <c r="F1133" s="213"/>
      <c r="G1133" s="213"/>
      <c r="H1133" s="213"/>
      <c r="I1133" s="213"/>
      <c r="J1133" s="213"/>
    </row>
    <row r="1134" spans="1:10" s="389" customFormat="1" ht="21.45" customHeight="1">
      <c r="A1134" s="214" t="s">
        <v>9813</v>
      </c>
      <c r="B1134" s="558">
        <v>1</v>
      </c>
      <c r="C1134" s="387" t="s">
        <v>9814</v>
      </c>
      <c r="D1134" s="214" t="s">
        <v>9815</v>
      </c>
      <c r="E1134" s="213"/>
      <c r="F1134" s="213"/>
      <c r="G1134" s="213"/>
      <c r="H1134" s="213"/>
      <c r="I1134" s="213"/>
      <c r="J1134" s="213"/>
    </row>
    <row r="1135" spans="1:10" s="389" customFormat="1" ht="21.45" customHeight="1">
      <c r="A1135" s="214" t="s">
        <v>9816</v>
      </c>
      <c r="B1135" s="558">
        <v>1</v>
      </c>
      <c r="C1135" s="387" t="s">
        <v>9817</v>
      </c>
      <c r="D1135" s="214" t="s">
        <v>9818</v>
      </c>
      <c r="E1135" s="213"/>
      <c r="F1135" s="213"/>
      <c r="G1135" s="213"/>
      <c r="H1135" s="213"/>
      <c r="I1135" s="213"/>
      <c r="J1135" s="213"/>
    </row>
    <row r="1136" spans="1:10" s="389" customFormat="1" ht="21.45" customHeight="1">
      <c r="A1136" s="214" t="s">
        <v>9819</v>
      </c>
      <c r="B1136" s="558">
        <v>1</v>
      </c>
      <c r="C1136" s="387" t="s">
        <v>9820</v>
      </c>
      <c r="D1136" s="214" t="s">
        <v>9821</v>
      </c>
      <c r="E1136" s="213"/>
      <c r="F1136" s="213"/>
      <c r="G1136" s="213"/>
      <c r="H1136" s="213"/>
      <c r="I1136" s="213"/>
      <c r="J1136" s="213"/>
    </row>
    <row r="1137" spans="1:10" s="389" customFormat="1" ht="21.45" customHeight="1">
      <c r="A1137" s="214" t="s">
        <v>9822</v>
      </c>
      <c r="B1137" s="558">
        <v>1</v>
      </c>
      <c r="C1137" s="387" t="s">
        <v>9823</v>
      </c>
      <c r="D1137" s="214" t="s">
        <v>9824</v>
      </c>
      <c r="E1137" s="213"/>
      <c r="F1137" s="213"/>
      <c r="G1137" s="213"/>
      <c r="H1137" s="213"/>
      <c r="I1137" s="213"/>
      <c r="J1137" s="213"/>
    </row>
    <row r="1138" spans="1:10" s="389" customFormat="1" ht="21.45" customHeight="1">
      <c r="A1138" s="214" t="s">
        <v>9825</v>
      </c>
      <c r="B1138" s="558">
        <v>1</v>
      </c>
      <c r="C1138" s="387" t="s">
        <v>9826</v>
      </c>
      <c r="D1138" s="214" t="s">
        <v>9827</v>
      </c>
      <c r="E1138" s="213"/>
      <c r="F1138" s="213"/>
      <c r="G1138" s="213"/>
      <c r="H1138" s="213"/>
      <c r="I1138" s="213"/>
      <c r="J1138" s="213"/>
    </row>
    <row r="1139" spans="1:10" s="389" customFormat="1" ht="21.45" customHeight="1">
      <c r="A1139" s="214" t="s">
        <v>9828</v>
      </c>
      <c r="B1139" s="558">
        <v>1</v>
      </c>
      <c r="C1139" s="387" t="s">
        <v>9829</v>
      </c>
      <c r="D1139" s="214" t="s">
        <v>9830</v>
      </c>
      <c r="E1139" s="213"/>
      <c r="F1139" s="213"/>
      <c r="G1139" s="213"/>
      <c r="H1139" s="213"/>
      <c r="I1139" s="213"/>
      <c r="J1139" s="213"/>
    </row>
    <row r="1140" spans="1:10" s="389" customFormat="1" ht="21.45" customHeight="1">
      <c r="A1140" s="382" t="s">
        <v>9831</v>
      </c>
      <c r="B1140" s="559">
        <v>1</v>
      </c>
      <c r="C1140" s="391" t="s">
        <v>9832</v>
      </c>
      <c r="D1140" s="382" t="s">
        <v>9833</v>
      </c>
      <c r="E1140" s="388"/>
      <c r="F1140" s="388"/>
      <c r="G1140" s="213"/>
      <c r="H1140" s="213"/>
      <c r="I1140" s="213"/>
      <c r="J1140" s="213"/>
    </row>
    <row r="1141" spans="1:10" s="389" customFormat="1" ht="21.45" customHeight="1">
      <c r="A1141" s="214" t="s">
        <v>9834</v>
      </c>
      <c r="B1141" s="558">
        <v>1</v>
      </c>
      <c r="C1141" s="387" t="s">
        <v>9835</v>
      </c>
      <c r="D1141" s="214" t="s">
        <v>9836</v>
      </c>
      <c r="E1141" s="213"/>
      <c r="F1141" s="213"/>
      <c r="G1141" s="213"/>
      <c r="H1141" s="213"/>
      <c r="I1141" s="213"/>
      <c r="J1141" s="213"/>
    </row>
    <row r="1142" spans="1:10" s="389" customFormat="1" ht="21.45" customHeight="1">
      <c r="A1142" s="214" t="s">
        <v>9837</v>
      </c>
      <c r="B1142" s="558">
        <v>1</v>
      </c>
      <c r="C1142" s="387" t="s">
        <v>9838</v>
      </c>
      <c r="D1142" s="214" t="s">
        <v>9839</v>
      </c>
      <c r="E1142" s="213"/>
      <c r="F1142" s="213"/>
      <c r="G1142" s="213"/>
      <c r="H1142" s="213"/>
      <c r="I1142" s="213"/>
      <c r="J1142" s="213"/>
    </row>
    <row r="1143" spans="1:10" s="389" customFormat="1" ht="21.45" customHeight="1">
      <c r="A1143" s="214" t="s">
        <v>9840</v>
      </c>
      <c r="B1143" s="558">
        <v>1</v>
      </c>
      <c r="C1143" s="387" t="s">
        <v>9841</v>
      </c>
      <c r="D1143" s="214" t="s">
        <v>9842</v>
      </c>
      <c r="E1143" s="213"/>
      <c r="F1143" s="213"/>
      <c r="G1143" s="213"/>
      <c r="H1143" s="213"/>
      <c r="I1143" s="213"/>
      <c r="J1143" s="213"/>
    </row>
    <row r="1144" spans="1:10" s="389" customFormat="1" ht="21.45" customHeight="1">
      <c r="A1144" s="214" t="s">
        <v>9843</v>
      </c>
      <c r="B1144" s="558">
        <v>1</v>
      </c>
      <c r="C1144" s="392" t="s">
        <v>9844</v>
      </c>
      <c r="D1144" s="393" t="s">
        <v>9845</v>
      </c>
      <c r="E1144" s="213"/>
      <c r="F1144" s="213"/>
      <c r="G1144" s="213"/>
      <c r="H1144" s="213"/>
      <c r="I1144" s="213"/>
      <c r="J1144" s="213"/>
    </row>
    <row r="1145" spans="1:10" s="389" customFormat="1" ht="21.45" customHeight="1">
      <c r="A1145" s="214" t="s">
        <v>9846</v>
      </c>
      <c r="B1145" s="558">
        <v>1</v>
      </c>
      <c r="C1145" s="392" t="s">
        <v>9847</v>
      </c>
      <c r="D1145" s="393" t="s">
        <v>9848</v>
      </c>
      <c r="E1145" s="213"/>
      <c r="F1145" s="213"/>
      <c r="G1145" s="213"/>
      <c r="H1145" s="213"/>
      <c r="I1145" s="213"/>
      <c r="J1145" s="213"/>
    </row>
    <row r="1146" spans="1:10" s="389" customFormat="1" ht="21.45" customHeight="1">
      <c r="A1146" s="214" t="s">
        <v>9849</v>
      </c>
      <c r="B1146" s="558">
        <v>1</v>
      </c>
      <c r="C1146" s="392" t="s">
        <v>9850</v>
      </c>
      <c r="D1146" s="393" t="s">
        <v>9851</v>
      </c>
      <c r="E1146" s="213"/>
      <c r="F1146" s="213"/>
      <c r="G1146" s="213"/>
      <c r="H1146" s="213"/>
      <c r="I1146" s="213"/>
      <c r="J1146" s="213"/>
    </row>
    <row r="1147" spans="1:10" s="389" customFormat="1" ht="21.45" customHeight="1">
      <c r="A1147" s="214" t="s">
        <v>9852</v>
      </c>
      <c r="B1147" s="558">
        <v>1</v>
      </c>
      <c r="C1147" s="392" t="s">
        <v>9853</v>
      </c>
      <c r="D1147" s="393" t="s">
        <v>9854</v>
      </c>
      <c r="E1147" s="213"/>
      <c r="F1147" s="213"/>
      <c r="G1147" s="213"/>
      <c r="H1147" s="213"/>
      <c r="I1147" s="213"/>
      <c r="J1147" s="213"/>
    </row>
    <row r="1148" spans="1:10" s="389" customFormat="1" ht="21.45" customHeight="1">
      <c r="A1148" s="214" t="s">
        <v>9855</v>
      </c>
      <c r="B1148" s="558">
        <v>1</v>
      </c>
      <c r="C1148" s="392" t="s">
        <v>9856</v>
      </c>
      <c r="D1148" s="393" t="s">
        <v>9857</v>
      </c>
      <c r="E1148" s="213"/>
      <c r="F1148" s="213"/>
      <c r="G1148" s="213"/>
      <c r="H1148" s="213"/>
      <c r="I1148" s="213"/>
      <c r="J1148" s="213"/>
    </row>
    <row r="1149" spans="1:10" s="389" customFormat="1" ht="21.45" customHeight="1">
      <c r="A1149" s="214" t="s">
        <v>9858</v>
      </c>
      <c r="B1149" s="558">
        <v>1</v>
      </c>
      <c r="C1149" s="392" t="s">
        <v>9859</v>
      </c>
      <c r="D1149" s="393" t="s">
        <v>9860</v>
      </c>
      <c r="E1149" s="213"/>
      <c r="F1149" s="213"/>
      <c r="G1149" s="213"/>
      <c r="H1149" s="213"/>
      <c r="I1149" s="213"/>
      <c r="J1149" s="213"/>
    </row>
    <row r="1150" spans="1:10" s="389" customFormat="1" ht="21.45" customHeight="1">
      <c r="A1150" s="214" t="s">
        <v>9861</v>
      </c>
      <c r="B1150" s="558">
        <v>1</v>
      </c>
      <c r="C1150" s="392" t="s">
        <v>9862</v>
      </c>
      <c r="D1150" s="393" t="s">
        <v>9863</v>
      </c>
      <c r="E1150" s="213"/>
      <c r="F1150" s="213"/>
      <c r="G1150" s="213"/>
      <c r="H1150" s="213"/>
      <c r="I1150" s="213"/>
      <c r="J1150" s="213"/>
    </row>
    <row r="1151" spans="1:10" s="389" customFormat="1" ht="21.45" customHeight="1">
      <c r="A1151" s="214" t="s">
        <v>9864</v>
      </c>
      <c r="B1151" s="558">
        <v>1</v>
      </c>
      <c r="C1151" s="392" t="s">
        <v>9865</v>
      </c>
      <c r="D1151" s="393" t="s">
        <v>9866</v>
      </c>
      <c r="E1151" s="213"/>
      <c r="F1151" s="213"/>
      <c r="G1151" s="213"/>
      <c r="H1151" s="213"/>
      <c r="I1151" s="213"/>
      <c r="J1151" s="213"/>
    </row>
    <row r="1152" spans="1:10" s="389" customFormat="1" ht="21.45" customHeight="1">
      <c r="A1152" s="214" t="s">
        <v>9867</v>
      </c>
      <c r="B1152" s="558">
        <v>1</v>
      </c>
      <c r="C1152" s="387" t="s">
        <v>9868</v>
      </c>
      <c r="D1152" s="214" t="s">
        <v>9869</v>
      </c>
      <c r="E1152" s="213"/>
      <c r="F1152" s="213"/>
      <c r="G1152" s="213"/>
      <c r="H1152" s="213"/>
      <c r="I1152" s="213"/>
      <c r="J1152" s="213"/>
    </row>
    <row r="1153" spans="1:10" s="389" customFormat="1" ht="21.45" customHeight="1">
      <c r="A1153" s="214" t="s">
        <v>9870</v>
      </c>
      <c r="B1153" s="558">
        <v>1</v>
      </c>
      <c r="C1153" s="387" t="s">
        <v>9871</v>
      </c>
      <c r="D1153" s="214" t="s">
        <v>9872</v>
      </c>
      <c r="E1153" s="213"/>
      <c r="F1153" s="213"/>
      <c r="G1153" s="213"/>
      <c r="H1153" s="213"/>
      <c r="I1153" s="213"/>
      <c r="J1153" s="213"/>
    </row>
    <row r="1154" spans="1:10" s="389" customFormat="1" ht="21.45" customHeight="1">
      <c r="A1154" s="214" t="s">
        <v>9873</v>
      </c>
      <c r="B1154" s="558">
        <v>1</v>
      </c>
      <c r="C1154" s="387" t="s">
        <v>9874</v>
      </c>
      <c r="D1154" s="214" t="s">
        <v>9875</v>
      </c>
      <c r="E1154" s="213"/>
      <c r="F1154" s="213"/>
      <c r="G1154" s="213"/>
      <c r="H1154" s="213"/>
      <c r="I1154" s="213"/>
      <c r="J1154" s="213"/>
    </row>
    <row r="1155" spans="1:10" s="389" customFormat="1" ht="21.45" customHeight="1">
      <c r="A1155" s="214" t="s">
        <v>9876</v>
      </c>
      <c r="B1155" s="558">
        <v>1</v>
      </c>
      <c r="C1155" s="387" t="s">
        <v>9877</v>
      </c>
      <c r="D1155" s="214" t="s">
        <v>9878</v>
      </c>
      <c r="E1155" s="213"/>
      <c r="F1155" s="213"/>
      <c r="G1155" s="213"/>
      <c r="H1155" s="213"/>
      <c r="I1155" s="213"/>
      <c r="J1155" s="213"/>
    </row>
    <row r="1156" spans="1:10" s="389" customFormat="1" ht="21.45" customHeight="1">
      <c r="A1156" s="214" t="s">
        <v>9879</v>
      </c>
      <c r="B1156" s="558">
        <v>1</v>
      </c>
      <c r="C1156" s="387" t="s">
        <v>9880</v>
      </c>
      <c r="D1156" s="214" t="s">
        <v>9881</v>
      </c>
      <c r="E1156" s="213"/>
      <c r="F1156" s="213"/>
      <c r="G1156" s="213"/>
      <c r="H1156" s="213"/>
      <c r="I1156" s="213"/>
      <c r="J1156" s="213"/>
    </row>
    <row r="1157" spans="1:10" s="389" customFormat="1" ht="21.45" customHeight="1">
      <c r="A1157" s="214" t="s">
        <v>9882</v>
      </c>
      <c r="B1157" s="558">
        <v>1</v>
      </c>
      <c r="C1157" s="387" t="s">
        <v>9883</v>
      </c>
      <c r="D1157" s="214" t="s">
        <v>9884</v>
      </c>
      <c r="E1157" s="213"/>
      <c r="F1157" s="213"/>
      <c r="G1157" s="213"/>
      <c r="H1157" s="213"/>
      <c r="I1157" s="213"/>
      <c r="J1157" s="213"/>
    </row>
    <row r="1158" spans="1:10" s="389" customFormat="1" ht="21.45" customHeight="1">
      <c r="A1158" s="214" t="s">
        <v>9885</v>
      </c>
      <c r="B1158" s="558">
        <v>1</v>
      </c>
      <c r="C1158" s="387" t="s">
        <v>9886</v>
      </c>
      <c r="D1158" s="214" t="s">
        <v>7684</v>
      </c>
      <c r="E1158" s="213"/>
      <c r="F1158" s="213"/>
      <c r="G1158" s="213"/>
      <c r="H1158" s="213"/>
      <c r="I1158" s="213"/>
      <c r="J1158" s="213"/>
    </row>
    <row r="1159" spans="1:10" s="389" customFormat="1" ht="21.45" customHeight="1">
      <c r="A1159" s="214" t="s">
        <v>9887</v>
      </c>
      <c r="B1159" s="558">
        <v>1</v>
      </c>
      <c r="C1159" s="387" t="s">
        <v>9888</v>
      </c>
      <c r="D1159" s="214" t="s">
        <v>9889</v>
      </c>
      <c r="E1159" s="213"/>
      <c r="F1159" s="213"/>
      <c r="G1159" s="213"/>
      <c r="H1159" s="213"/>
      <c r="I1159" s="213"/>
      <c r="J1159" s="213"/>
    </row>
    <row r="1160" spans="1:10" s="389" customFormat="1" ht="21.45" customHeight="1">
      <c r="A1160" s="214" t="s">
        <v>9890</v>
      </c>
      <c r="B1160" s="558">
        <v>1</v>
      </c>
      <c r="C1160" s="387" t="s">
        <v>9891</v>
      </c>
      <c r="D1160" s="214" t="s">
        <v>9892</v>
      </c>
      <c r="E1160" s="213"/>
      <c r="F1160" s="213"/>
      <c r="G1160" s="213"/>
      <c r="H1160" s="213"/>
      <c r="I1160" s="213"/>
      <c r="J1160" s="213"/>
    </row>
    <row r="1161" spans="1:10" s="389" customFormat="1" ht="21.45" customHeight="1">
      <c r="A1161" s="214" t="s">
        <v>9893</v>
      </c>
      <c r="B1161" s="558">
        <v>1</v>
      </c>
      <c r="C1161" s="387" t="s">
        <v>9894</v>
      </c>
      <c r="D1161" s="214" t="s">
        <v>9895</v>
      </c>
      <c r="E1161" s="213"/>
      <c r="F1161" s="213"/>
      <c r="G1161" s="213"/>
      <c r="H1161" s="213"/>
      <c r="I1161" s="213"/>
      <c r="J1161" s="213"/>
    </row>
    <row r="1162" spans="1:10" s="389" customFormat="1" ht="21.45" customHeight="1">
      <c r="A1162" s="214" t="s">
        <v>9896</v>
      </c>
      <c r="B1162" s="558">
        <v>1</v>
      </c>
      <c r="C1162" s="392" t="s">
        <v>9897</v>
      </c>
      <c r="D1162" s="214" t="s">
        <v>9898</v>
      </c>
      <c r="E1162" s="213"/>
      <c r="F1162" s="213"/>
      <c r="G1162" s="213"/>
      <c r="H1162" s="213"/>
      <c r="I1162" s="213"/>
      <c r="J1162" s="213"/>
    </row>
    <row r="1163" spans="1:10" s="389" customFormat="1" ht="21.45" customHeight="1">
      <c r="A1163" s="214" t="s">
        <v>9899</v>
      </c>
      <c r="B1163" s="558">
        <v>1</v>
      </c>
      <c r="C1163" s="387" t="s">
        <v>9900</v>
      </c>
      <c r="D1163" s="214" t="s">
        <v>9901</v>
      </c>
      <c r="E1163" s="213"/>
      <c r="F1163" s="213"/>
      <c r="G1163" s="213"/>
      <c r="H1163" s="213"/>
      <c r="I1163" s="213"/>
      <c r="J1163" s="213"/>
    </row>
    <row r="1164" spans="1:10" s="389" customFormat="1" ht="21.45" customHeight="1">
      <c r="A1164" s="214" t="s">
        <v>9902</v>
      </c>
      <c r="B1164" s="558">
        <v>1</v>
      </c>
      <c r="C1164" s="387" t="s">
        <v>9903</v>
      </c>
      <c r="D1164" s="214" t="s">
        <v>9904</v>
      </c>
      <c r="E1164" s="213"/>
      <c r="F1164" s="213"/>
      <c r="G1164" s="213"/>
      <c r="H1164" s="213"/>
      <c r="I1164" s="213"/>
      <c r="J1164" s="213"/>
    </row>
    <row r="1165" spans="1:10" s="389" customFormat="1" ht="21.45" customHeight="1">
      <c r="A1165" s="214" t="s">
        <v>9905</v>
      </c>
      <c r="B1165" s="558">
        <v>1</v>
      </c>
      <c r="C1165" s="387" t="s">
        <v>9906</v>
      </c>
      <c r="D1165" s="214" t="s">
        <v>9907</v>
      </c>
      <c r="E1165" s="213"/>
      <c r="F1165" s="213"/>
      <c r="G1165" s="213"/>
      <c r="H1165" s="213"/>
      <c r="I1165" s="213"/>
      <c r="J1165" s="213"/>
    </row>
    <row r="1166" spans="1:10" s="389" customFormat="1" ht="21.45" customHeight="1">
      <c r="A1166" s="214" t="s">
        <v>9908</v>
      </c>
      <c r="B1166" s="558">
        <v>1</v>
      </c>
      <c r="C1166" s="387" t="s">
        <v>9909</v>
      </c>
      <c r="D1166" s="214" t="s">
        <v>9910</v>
      </c>
      <c r="E1166" s="213"/>
      <c r="F1166" s="213"/>
      <c r="G1166" s="213"/>
      <c r="H1166" s="213"/>
      <c r="I1166" s="213"/>
      <c r="J1166" s="213"/>
    </row>
    <row r="1167" spans="1:10" s="389" customFormat="1" ht="21.45" customHeight="1">
      <c r="A1167" s="214" t="s">
        <v>9911</v>
      </c>
      <c r="B1167" s="558">
        <v>1</v>
      </c>
      <c r="C1167" s="387" t="s">
        <v>9912</v>
      </c>
      <c r="D1167" s="214" t="s">
        <v>9913</v>
      </c>
      <c r="E1167" s="213"/>
      <c r="F1167" s="213"/>
      <c r="G1167" s="213"/>
      <c r="H1167" s="394"/>
      <c r="I1167" s="394"/>
      <c r="J1167" s="394"/>
    </row>
    <row r="1168" spans="1:10" s="389" customFormat="1" ht="21.45" customHeight="1">
      <c r="A1168" s="214" t="s">
        <v>9914</v>
      </c>
      <c r="B1168" s="558">
        <v>1</v>
      </c>
      <c r="C1168" s="387" t="s">
        <v>9915</v>
      </c>
      <c r="D1168" s="214" t="s">
        <v>9916</v>
      </c>
      <c r="E1168" s="213"/>
      <c r="F1168" s="213"/>
      <c r="G1168" s="213"/>
      <c r="H1168" s="394"/>
      <c r="I1168" s="394"/>
      <c r="J1168" s="394"/>
    </row>
    <row r="1169" spans="1:10" s="389" customFormat="1" ht="21.45" customHeight="1">
      <c r="A1169" s="214" t="s">
        <v>9917</v>
      </c>
      <c r="B1169" s="558">
        <v>1</v>
      </c>
      <c r="C1169" s="387" t="s">
        <v>9918</v>
      </c>
      <c r="D1169" s="214" t="s">
        <v>9919</v>
      </c>
      <c r="E1169" s="213"/>
      <c r="F1169" s="213"/>
      <c r="G1169" s="213"/>
      <c r="H1169" s="394"/>
      <c r="I1169" s="394"/>
      <c r="J1169" s="394"/>
    </row>
    <row r="1170" spans="1:10" s="389" customFormat="1" ht="21.45" customHeight="1">
      <c r="A1170" s="214" t="s">
        <v>9920</v>
      </c>
      <c r="B1170" s="558">
        <v>1</v>
      </c>
      <c r="C1170" s="395" t="s">
        <v>9921</v>
      </c>
      <c r="D1170" s="396" t="s">
        <v>9922</v>
      </c>
      <c r="E1170" s="213"/>
      <c r="F1170" s="213"/>
      <c r="G1170" s="213"/>
      <c r="H1170" s="213"/>
      <c r="I1170" s="213"/>
      <c r="J1170" s="213"/>
    </row>
    <row r="1171" spans="1:10" s="389" customFormat="1" ht="21.45" customHeight="1">
      <c r="A1171" s="214" t="s">
        <v>9923</v>
      </c>
      <c r="B1171" s="558">
        <v>1</v>
      </c>
      <c r="C1171" s="395" t="s">
        <v>9924</v>
      </c>
      <c r="D1171" s="396" t="s">
        <v>9925</v>
      </c>
      <c r="E1171" s="213"/>
      <c r="F1171" s="213"/>
      <c r="G1171" s="213"/>
      <c r="H1171" s="388"/>
      <c r="I1171" s="388"/>
      <c r="J1171" s="388"/>
    </row>
    <row r="1172" spans="1:10" s="389" customFormat="1" ht="21.45" customHeight="1">
      <c r="A1172" s="214" t="s">
        <v>9926</v>
      </c>
      <c r="B1172" s="558">
        <v>1</v>
      </c>
      <c r="C1172" s="395" t="s">
        <v>9927</v>
      </c>
      <c r="D1172" s="396" t="s">
        <v>9928</v>
      </c>
      <c r="E1172" s="213"/>
      <c r="F1172" s="213"/>
      <c r="G1172" s="213"/>
      <c r="H1172" s="388"/>
      <c r="I1172" s="388"/>
      <c r="J1172" s="388"/>
    </row>
    <row r="1173" spans="1:10" s="389" customFormat="1" ht="21.45" customHeight="1">
      <c r="A1173" s="214" t="s">
        <v>9929</v>
      </c>
      <c r="B1173" s="558">
        <v>1</v>
      </c>
      <c r="C1173" s="387" t="s">
        <v>9930</v>
      </c>
      <c r="D1173" s="214" t="s">
        <v>9931</v>
      </c>
      <c r="E1173" s="213"/>
      <c r="F1173" s="213"/>
      <c r="G1173" s="213"/>
      <c r="H1173" s="213"/>
      <c r="I1173" s="213"/>
      <c r="J1173" s="213"/>
    </row>
    <row r="1174" spans="1:10" s="389" customFormat="1" ht="21.45" customHeight="1">
      <c r="A1174" s="397" t="s">
        <v>9932</v>
      </c>
      <c r="B1174" s="389">
        <v>1</v>
      </c>
      <c r="C1174" s="398" t="s">
        <v>9933</v>
      </c>
      <c r="D1174" s="397" t="s">
        <v>9934</v>
      </c>
      <c r="F1174" s="397"/>
    </row>
    <row r="1175" spans="1:10" s="389" customFormat="1" ht="21.45" customHeight="1">
      <c r="A1175" s="397" t="s">
        <v>9935</v>
      </c>
      <c r="B1175" s="389">
        <v>1</v>
      </c>
      <c r="C1175" s="398" t="s">
        <v>9936</v>
      </c>
      <c r="D1175" s="397" t="s">
        <v>9937</v>
      </c>
      <c r="F1175" s="397"/>
    </row>
    <row r="1176" spans="1:10" s="389" customFormat="1" ht="21.45" customHeight="1">
      <c r="A1176" s="397" t="s">
        <v>9938</v>
      </c>
      <c r="B1176" s="389">
        <v>1</v>
      </c>
      <c r="C1176" s="398" t="s">
        <v>9939</v>
      </c>
      <c r="D1176" s="397" t="s">
        <v>9940</v>
      </c>
      <c r="F1176" s="397"/>
    </row>
    <row r="1177" spans="1:10" s="389" customFormat="1" ht="21.45" customHeight="1">
      <c r="A1177" s="397" t="s">
        <v>9941</v>
      </c>
      <c r="B1177" s="389">
        <v>1</v>
      </c>
      <c r="C1177" s="398" t="s">
        <v>9942</v>
      </c>
      <c r="D1177" s="397" t="s">
        <v>7774</v>
      </c>
      <c r="F1177" s="397"/>
    </row>
    <row r="1178" spans="1:10" s="389" customFormat="1" ht="21.45" customHeight="1">
      <c r="A1178" s="397" t="s">
        <v>9943</v>
      </c>
      <c r="B1178" s="389">
        <v>1</v>
      </c>
      <c r="C1178" s="398" t="s">
        <v>9944</v>
      </c>
      <c r="D1178" s="397" t="s">
        <v>9945</v>
      </c>
      <c r="F1178" s="397"/>
    </row>
    <row r="1179" spans="1:10" s="389" customFormat="1" ht="21.45" customHeight="1">
      <c r="A1179" s="397" t="s">
        <v>9946</v>
      </c>
      <c r="B1179" s="389">
        <v>1</v>
      </c>
      <c r="C1179" s="398" t="s">
        <v>9947</v>
      </c>
      <c r="D1179" s="397" t="s">
        <v>9948</v>
      </c>
      <c r="F1179" s="397"/>
    </row>
    <row r="1180" spans="1:10" s="389" customFormat="1" ht="21.45" customHeight="1">
      <c r="A1180" s="397" t="s">
        <v>9949</v>
      </c>
      <c r="B1180" s="389">
        <v>1</v>
      </c>
      <c r="C1180" s="398" t="s">
        <v>9950</v>
      </c>
      <c r="D1180" s="397" t="s">
        <v>9951</v>
      </c>
      <c r="F1180" s="397"/>
    </row>
    <row r="1181" spans="1:10" s="389" customFormat="1" ht="21.45" customHeight="1">
      <c r="A1181" s="397" t="s">
        <v>9952</v>
      </c>
      <c r="B1181" s="389">
        <v>1</v>
      </c>
      <c r="C1181" s="398" t="s">
        <v>9953</v>
      </c>
      <c r="D1181" s="397" t="s">
        <v>9954</v>
      </c>
      <c r="F1181" s="397"/>
    </row>
    <row r="1182" spans="1:10" s="389" customFormat="1" ht="21.45" customHeight="1">
      <c r="A1182" s="397" t="s">
        <v>9955</v>
      </c>
      <c r="B1182" s="389">
        <v>1</v>
      </c>
      <c r="C1182" s="398" t="s">
        <v>9956</v>
      </c>
      <c r="D1182" s="397" t="s">
        <v>9957</v>
      </c>
      <c r="F1182" s="397"/>
    </row>
    <row r="1183" spans="1:10" s="389" customFormat="1" ht="21.45" customHeight="1">
      <c r="A1183" s="397" t="s">
        <v>9958</v>
      </c>
      <c r="B1183" s="389">
        <v>1</v>
      </c>
      <c r="C1183" s="398" t="s">
        <v>9959</v>
      </c>
      <c r="D1183" s="397" t="s">
        <v>9960</v>
      </c>
      <c r="F1183" s="397"/>
    </row>
    <row r="1184" spans="1:10" s="389" customFormat="1" ht="21.45" customHeight="1">
      <c r="A1184" s="397" t="s">
        <v>9961</v>
      </c>
      <c r="B1184" s="389">
        <v>1</v>
      </c>
      <c r="C1184" s="398" t="s">
        <v>9962</v>
      </c>
      <c r="D1184" s="397" t="s">
        <v>9963</v>
      </c>
      <c r="F1184" s="397"/>
    </row>
    <row r="1185" spans="1:6" s="389" customFormat="1" ht="21.45" customHeight="1">
      <c r="A1185" s="397" t="s">
        <v>9964</v>
      </c>
      <c r="B1185" s="389">
        <v>1</v>
      </c>
      <c r="C1185" s="398" t="s">
        <v>9965</v>
      </c>
      <c r="D1185" s="397" t="s">
        <v>9966</v>
      </c>
      <c r="F1185" s="397"/>
    </row>
    <row r="1186" spans="1:6" s="389" customFormat="1" ht="21.45" customHeight="1">
      <c r="A1186" s="397" t="s">
        <v>9967</v>
      </c>
      <c r="B1186" s="389">
        <v>1</v>
      </c>
      <c r="C1186" s="398" t="s">
        <v>9968</v>
      </c>
      <c r="D1186" s="397" t="s">
        <v>9969</v>
      </c>
      <c r="F1186" s="397"/>
    </row>
    <row r="1187" spans="1:6" s="389" customFormat="1" ht="21.45" customHeight="1">
      <c r="A1187" s="397" t="s">
        <v>9970</v>
      </c>
      <c r="B1187" s="389">
        <v>1</v>
      </c>
      <c r="C1187" s="398" t="s">
        <v>9971</v>
      </c>
      <c r="D1187" s="397" t="s">
        <v>9972</v>
      </c>
      <c r="F1187" s="397"/>
    </row>
    <row r="1188" spans="1:6" s="389" customFormat="1" ht="21.45" customHeight="1">
      <c r="A1188" s="397" t="s">
        <v>9973</v>
      </c>
      <c r="B1188" s="389">
        <v>1</v>
      </c>
      <c r="C1188" s="398" t="s">
        <v>9974</v>
      </c>
      <c r="D1188" s="397" t="s">
        <v>9975</v>
      </c>
      <c r="F1188" s="397"/>
    </row>
    <row r="1189" spans="1:6" s="389" customFormat="1" ht="21.45" customHeight="1">
      <c r="A1189" s="397" t="s">
        <v>9976</v>
      </c>
      <c r="B1189" s="389">
        <v>1</v>
      </c>
      <c r="C1189" s="398" t="s">
        <v>9977</v>
      </c>
      <c r="D1189" s="397" t="s">
        <v>9978</v>
      </c>
      <c r="F1189" s="397"/>
    </row>
    <row r="1190" spans="1:6" s="389" customFormat="1" ht="21.45" customHeight="1">
      <c r="A1190" s="397" t="s">
        <v>9979</v>
      </c>
      <c r="B1190" s="389">
        <v>1</v>
      </c>
      <c r="C1190" s="398" t="s">
        <v>9980</v>
      </c>
      <c r="D1190" s="397" t="s">
        <v>9981</v>
      </c>
      <c r="F1190" s="397"/>
    </row>
    <row r="1191" spans="1:6" s="389" customFormat="1" ht="21.45" customHeight="1">
      <c r="A1191" s="397" t="s">
        <v>9982</v>
      </c>
      <c r="B1191" s="389">
        <v>1</v>
      </c>
      <c r="C1191" s="398" t="s">
        <v>9983</v>
      </c>
      <c r="D1191" s="397" t="s">
        <v>9984</v>
      </c>
      <c r="F1191" s="397"/>
    </row>
    <row r="1192" spans="1:6" s="389" customFormat="1" ht="21.45" customHeight="1">
      <c r="A1192" s="397" t="s">
        <v>9985</v>
      </c>
      <c r="B1192" s="389">
        <v>1</v>
      </c>
      <c r="C1192" s="398" t="s">
        <v>9986</v>
      </c>
      <c r="D1192" s="397" t="s">
        <v>9987</v>
      </c>
      <c r="F1192" s="397"/>
    </row>
    <row r="1193" spans="1:6" s="389" customFormat="1" ht="21.45" customHeight="1">
      <c r="A1193" s="397" t="s">
        <v>9988</v>
      </c>
      <c r="B1193" s="389">
        <v>1</v>
      </c>
      <c r="C1193" s="398" t="s">
        <v>9989</v>
      </c>
      <c r="D1193" s="397" t="s">
        <v>9990</v>
      </c>
      <c r="F1193" s="397"/>
    </row>
    <row r="1194" spans="1:6" s="389" customFormat="1" ht="21.45" customHeight="1">
      <c r="A1194" s="397" t="s">
        <v>9991</v>
      </c>
      <c r="B1194" s="389">
        <v>1</v>
      </c>
      <c r="C1194" s="398" t="s">
        <v>9992</v>
      </c>
      <c r="D1194" s="397" t="s">
        <v>9993</v>
      </c>
      <c r="F1194" s="397"/>
    </row>
    <row r="1195" spans="1:6" s="389" customFormat="1" ht="21.45" customHeight="1">
      <c r="A1195" s="397" t="s">
        <v>9994</v>
      </c>
      <c r="B1195" s="389">
        <v>1</v>
      </c>
      <c r="C1195" s="398" t="s">
        <v>9995</v>
      </c>
      <c r="D1195" s="397" t="s">
        <v>9996</v>
      </c>
      <c r="F1195" s="397"/>
    </row>
    <row r="1196" spans="1:6" s="389" customFormat="1" ht="21.45" customHeight="1">
      <c r="A1196" s="397" t="s">
        <v>9997</v>
      </c>
      <c r="B1196" s="389">
        <v>1</v>
      </c>
      <c r="C1196" s="398" t="s">
        <v>9998</v>
      </c>
      <c r="D1196" s="397" t="s">
        <v>9999</v>
      </c>
      <c r="F1196" s="397"/>
    </row>
    <row r="1197" spans="1:6" s="389" customFormat="1" ht="21.45" customHeight="1">
      <c r="A1197" s="397" t="s">
        <v>10000</v>
      </c>
      <c r="B1197" s="389">
        <v>1</v>
      </c>
      <c r="C1197" s="398" t="s">
        <v>10001</v>
      </c>
      <c r="D1197" s="397" t="s">
        <v>10002</v>
      </c>
      <c r="F1197" s="397"/>
    </row>
    <row r="1198" spans="1:6" s="389" customFormat="1" ht="21.45" customHeight="1">
      <c r="A1198" s="397" t="s">
        <v>10003</v>
      </c>
      <c r="B1198" s="389">
        <v>1</v>
      </c>
      <c r="C1198" s="398" t="s">
        <v>10004</v>
      </c>
      <c r="D1198" s="397" t="s">
        <v>10005</v>
      </c>
      <c r="F1198" s="397"/>
    </row>
    <row r="1199" spans="1:6" s="389" customFormat="1" ht="21.45" customHeight="1">
      <c r="A1199" s="397" t="s">
        <v>10006</v>
      </c>
      <c r="B1199" s="389">
        <v>1</v>
      </c>
      <c r="C1199" s="398" t="s">
        <v>10007</v>
      </c>
      <c r="D1199" s="397" t="s">
        <v>10008</v>
      </c>
      <c r="F1199" s="397"/>
    </row>
    <row r="1200" spans="1:6" s="389" customFormat="1" ht="21.45" customHeight="1">
      <c r="A1200" s="397" t="s">
        <v>10009</v>
      </c>
      <c r="B1200" s="389">
        <v>1</v>
      </c>
      <c r="C1200" s="398" t="s">
        <v>10010</v>
      </c>
      <c r="D1200" s="397" t="s">
        <v>10011</v>
      </c>
      <c r="F1200" s="397"/>
    </row>
    <row r="1201" spans="1:6" s="389" customFormat="1" ht="21.45" customHeight="1">
      <c r="A1201" s="397" t="s">
        <v>10012</v>
      </c>
      <c r="B1201" s="389">
        <v>1</v>
      </c>
      <c r="C1201" s="398" t="s">
        <v>10013</v>
      </c>
      <c r="D1201" s="397" t="s">
        <v>10014</v>
      </c>
      <c r="F1201" s="397"/>
    </row>
    <row r="1202" spans="1:6" s="389" customFormat="1" ht="21.45" customHeight="1">
      <c r="A1202" s="399" t="s">
        <v>10015</v>
      </c>
      <c r="B1202" s="560">
        <v>1</v>
      </c>
      <c r="C1202" s="400" t="s">
        <v>10016</v>
      </c>
      <c r="D1202" s="399" t="s">
        <v>10017</v>
      </c>
      <c r="F1202" s="399"/>
    </row>
    <row r="1203" spans="1:6" s="389" customFormat="1" ht="21.45" customHeight="1">
      <c r="A1203" s="399" t="s">
        <v>10018</v>
      </c>
      <c r="B1203" s="560">
        <v>1</v>
      </c>
      <c r="C1203" s="400" t="s">
        <v>10019</v>
      </c>
      <c r="D1203" s="399" t="s">
        <v>10020</v>
      </c>
      <c r="F1203" s="399"/>
    </row>
    <row r="1204" spans="1:6" s="389" customFormat="1" ht="21.45" customHeight="1">
      <c r="A1204" s="399" t="s">
        <v>10021</v>
      </c>
      <c r="B1204" s="560">
        <v>1</v>
      </c>
      <c r="C1204" s="400" t="s">
        <v>10022</v>
      </c>
      <c r="D1204" s="399" t="s">
        <v>10023</v>
      </c>
      <c r="F1204" s="399"/>
    </row>
    <row r="1205" spans="1:6" s="389" customFormat="1" ht="21.45" customHeight="1">
      <c r="A1205" s="399" t="s">
        <v>10024</v>
      </c>
      <c r="B1205" s="560">
        <v>1</v>
      </c>
      <c r="C1205" s="400" t="s">
        <v>10025</v>
      </c>
      <c r="D1205" s="399" t="s">
        <v>7919</v>
      </c>
      <c r="F1205" s="399"/>
    </row>
    <row r="1206" spans="1:6" s="389" customFormat="1" ht="21.45" customHeight="1">
      <c r="A1206" s="397" t="s">
        <v>10026</v>
      </c>
      <c r="B1206" s="389">
        <v>1</v>
      </c>
      <c r="C1206" s="398" t="s">
        <v>10027</v>
      </c>
      <c r="D1206" s="397" t="s">
        <v>10028</v>
      </c>
      <c r="F1206" s="397"/>
    </row>
    <row r="1207" spans="1:6" s="389" customFormat="1" ht="21.45" customHeight="1">
      <c r="A1207" s="397" t="s">
        <v>10029</v>
      </c>
      <c r="B1207" s="389">
        <v>1</v>
      </c>
      <c r="C1207" s="398" t="s">
        <v>10030</v>
      </c>
      <c r="D1207" s="397" t="s">
        <v>10031</v>
      </c>
      <c r="F1207" s="397"/>
    </row>
    <row r="1208" spans="1:6" s="389" customFormat="1" ht="21.45" customHeight="1">
      <c r="A1208" s="397" t="s">
        <v>10032</v>
      </c>
      <c r="B1208" s="389">
        <v>1</v>
      </c>
      <c r="C1208" s="398" t="s">
        <v>10033</v>
      </c>
      <c r="D1208" s="397" t="s">
        <v>7934</v>
      </c>
      <c r="F1208" s="397"/>
    </row>
    <row r="1209" spans="1:6" s="389" customFormat="1" ht="21.45" customHeight="1">
      <c r="A1209" s="397" t="s">
        <v>10034</v>
      </c>
      <c r="B1209" s="389">
        <v>1</v>
      </c>
      <c r="C1209" s="398" t="s">
        <v>10035</v>
      </c>
      <c r="D1209" s="397" t="s">
        <v>10036</v>
      </c>
      <c r="F1209" s="397"/>
    </row>
    <row r="1210" spans="1:6" s="389" customFormat="1" ht="21.45" customHeight="1">
      <c r="A1210" s="397" t="s">
        <v>10037</v>
      </c>
      <c r="B1210" s="389">
        <v>1</v>
      </c>
      <c r="C1210" s="398" t="s">
        <v>10038</v>
      </c>
      <c r="D1210" s="397" t="s">
        <v>10039</v>
      </c>
      <c r="F1210" s="397"/>
    </row>
    <row r="1211" spans="1:6" s="389" customFormat="1" ht="21.45" customHeight="1">
      <c r="A1211" s="397" t="s">
        <v>10040</v>
      </c>
      <c r="B1211" s="389">
        <v>1</v>
      </c>
      <c r="C1211" s="398" t="s">
        <v>10041</v>
      </c>
      <c r="D1211" s="397" t="s">
        <v>10042</v>
      </c>
      <c r="F1211" s="397"/>
    </row>
    <row r="1212" spans="1:6" s="389" customFormat="1" ht="21.45" customHeight="1">
      <c r="A1212" s="397" t="s">
        <v>10043</v>
      </c>
      <c r="B1212" s="389">
        <v>1</v>
      </c>
      <c r="C1212" s="398" t="s">
        <v>10044</v>
      </c>
      <c r="D1212" s="397" t="s">
        <v>10045</v>
      </c>
      <c r="F1212" s="397"/>
    </row>
    <row r="1213" spans="1:6" s="389" customFormat="1" ht="21.45" customHeight="1">
      <c r="A1213" s="397" t="s">
        <v>10046</v>
      </c>
      <c r="B1213" s="389">
        <v>1</v>
      </c>
      <c r="C1213" s="398" t="s">
        <v>10047</v>
      </c>
      <c r="D1213" s="397" t="s">
        <v>10048</v>
      </c>
      <c r="F1213" s="397"/>
    </row>
    <row r="1214" spans="1:6" s="389" customFormat="1" ht="21.45" customHeight="1">
      <c r="A1214" s="399" t="s">
        <v>10049</v>
      </c>
      <c r="B1214" s="560">
        <v>1</v>
      </c>
      <c r="C1214" s="400" t="s">
        <v>10050</v>
      </c>
      <c r="D1214" s="399" t="s">
        <v>10051</v>
      </c>
      <c r="F1214" s="399"/>
    </row>
    <row r="1215" spans="1:6" s="389" customFormat="1" ht="21.45" customHeight="1">
      <c r="A1215" s="399" t="s">
        <v>10052</v>
      </c>
      <c r="B1215" s="560">
        <v>1</v>
      </c>
      <c r="C1215" s="400" t="s">
        <v>10053</v>
      </c>
      <c r="D1215" s="399" t="s">
        <v>10054</v>
      </c>
      <c r="F1215" s="399"/>
    </row>
    <row r="1216" spans="1:6" s="389" customFormat="1" ht="21.45" customHeight="1">
      <c r="A1216" s="399" t="s">
        <v>10055</v>
      </c>
      <c r="B1216" s="560">
        <v>1</v>
      </c>
      <c r="C1216" s="400" t="s">
        <v>10056</v>
      </c>
      <c r="D1216" s="399" t="s">
        <v>10057</v>
      </c>
      <c r="F1216" s="399"/>
    </row>
    <row r="1217" spans="1:6" s="389" customFormat="1" ht="21.45" customHeight="1">
      <c r="A1217" s="399" t="s">
        <v>10058</v>
      </c>
      <c r="B1217" s="560">
        <v>1</v>
      </c>
      <c r="C1217" s="400" t="s">
        <v>10059</v>
      </c>
      <c r="D1217" s="399" t="s">
        <v>10060</v>
      </c>
      <c r="F1217" s="399"/>
    </row>
    <row r="1218" spans="1:6" s="389" customFormat="1" ht="21.45" customHeight="1">
      <c r="A1218" s="399" t="s">
        <v>10061</v>
      </c>
      <c r="B1218" s="560">
        <v>1</v>
      </c>
      <c r="C1218" s="400" t="s">
        <v>10062</v>
      </c>
      <c r="D1218" s="399" t="s">
        <v>10063</v>
      </c>
      <c r="F1218" s="399"/>
    </row>
    <row r="1219" spans="1:6" s="389" customFormat="1" ht="21.45" customHeight="1">
      <c r="A1219" s="399" t="s">
        <v>10064</v>
      </c>
      <c r="B1219" s="560">
        <v>1</v>
      </c>
      <c r="C1219" s="400" t="s">
        <v>10065</v>
      </c>
      <c r="D1219" s="399" t="s">
        <v>10066</v>
      </c>
      <c r="F1219" s="399"/>
    </row>
    <row r="1220" spans="1:6" s="389" customFormat="1" ht="21.45" customHeight="1">
      <c r="A1220" s="399" t="s">
        <v>10067</v>
      </c>
      <c r="B1220" s="560">
        <v>1</v>
      </c>
      <c r="C1220" s="400" t="s">
        <v>10068</v>
      </c>
      <c r="D1220" s="399" t="s">
        <v>10069</v>
      </c>
      <c r="F1220" s="399"/>
    </row>
    <row r="1221" spans="1:6" s="389" customFormat="1" ht="21.45" customHeight="1">
      <c r="A1221" s="397" t="s">
        <v>10070</v>
      </c>
      <c r="B1221" s="389">
        <v>1</v>
      </c>
      <c r="C1221" s="398" t="s">
        <v>10071</v>
      </c>
      <c r="D1221" s="397" t="s">
        <v>10072</v>
      </c>
      <c r="F1221" s="397"/>
    </row>
    <row r="1222" spans="1:6" s="389" customFormat="1" ht="21.45" customHeight="1">
      <c r="A1222" s="397" t="s">
        <v>10073</v>
      </c>
      <c r="B1222" s="389">
        <v>1</v>
      </c>
      <c r="C1222" s="398" t="s">
        <v>10074</v>
      </c>
      <c r="D1222" s="397" t="s">
        <v>10075</v>
      </c>
      <c r="F1222" s="397"/>
    </row>
    <row r="1223" spans="1:6" s="389" customFormat="1" ht="21.45" customHeight="1">
      <c r="A1223" s="397" t="s">
        <v>10076</v>
      </c>
      <c r="B1223" s="389">
        <v>1</v>
      </c>
      <c r="C1223" s="398" t="s">
        <v>10077</v>
      </c>
      <c r="D1223" s="397" t="s">
        <v>10078</v>
      </c>
      <c r="F1223" s="397"/>
    </row>
    <row r="1224" spans="1:6" s="389" customFormat="1" ht="21.45" customHeight="1">
      <c r="A1224" s="397" t="s">
        <v>10079</v>
      </c>
      <c r="B1224" s="389">
        <v>1</v>
      </c>
      <c r="C1224" s="398" t="s">
        <v>10080</v>
      </c>
      <c r="D1224" s="397" t="s">
        <v>10081</v>
      </c>
      <c r="F1224" s="397"/>
    </row>
    <row r="1225" spans="1:6" s="389" customFormat="1" ht="21.45" customHeight="1">
      <c r="A1225" s="399" t="s">
        <v>10082</v>
      </c>
      <c r="B1225" s="560">
        <v>1</v>
      </c>
      <c r="C1225" s="400" t="s">
        <v>10083</v>
      </c>
      <c r="D1225" s="399" t="s">
        <v>10084</v>
      </c>
      <c r="F1225" s="399"/>
    </row>
    <row r="1226" spans="1:6" s="389" customFormat="1" ht="21.45" customHeight="1">
      <c r="A1226" s="399" t="s">
        <v>10085</v>
      </c>
      <c r="B1226" s="560">
        <v>1</v>
      </c>
      <c r="C1226" s="400" t="s">
        <v>10086</v>
      </c>
      <c r="D1226" s="399" t="s">
        <v>10087</v>
      </c>
      <c r="F1226" s="399"/>
    </row>
    <row r="1227" spans="1:6" s="389" customFormat="1" ht="21.45" customHeight="1">
      <c r="A1227" s="399" t="s">
        <v>10088</v>
      </c>
      <c r="B1227" s="560">
        <v>1</v>
      </c>
      <c r="C1227" s="400" t="s">
        <v>10089</v>
      </c>
      <c r="D1227" s="399" t="s">
        <v>10090</v>
      </c>
      <c r="F1227" s="399"/>
    </row>
    <row r="1228" spans="1:6" s="389" customFormat="1" ht="21.45" customHeight="1">
      <c r="A1228" s="399" t="s">
        <v>10091</v>
      </c>
      <c r="B1228" s="560">
        <v>1</v>
      </c>
      <c r="C1228" s="400" t="s">
        <v>10092</v>
      </c>
      <c r="D1228" s="399" t="s">
        <v>10093</v>
      </c>
      <c r="F1228" s="399"/>
    </row>
    <row r="1229" spans="1:6" s="389" customFormat="1" ht="21.45" customHeight="1">
      <c r="A1229" s="399" t="s">
        <v>10094</v>
      </c>
      <c r="B1229" s="560">
        <v>1</v>
      </c>
      <c r="C1229" s="401" t="s">
        <v>10095</v>
      </c>
      <c r="D1229" s="399" t="s">
        <v>10096</v>
      </c>
      <c r="F1229" s="399"/>
    </row>
    <row r="1230" spans="1:6" s="389" customFormat="1" ht="21.45" customHeight="1">
      <c r="A1230" s="399" t="s">
        <v>10097</v>
      </c>
      <c r="B1230" s="560">
        <v>1</v>
      </c>
      <c r="C1230" s="401" t="s">
        <v>10098</v>
      </c>
      <c r="D1230" s="399" t="s">
        <v>10099</v>
      </c>
      <c r="F1230" s="399"/>
    </row>
    <row r="1231" spans="1:6" s="389" customFormat="1" ht="21.45" customHeight="1">
      <c r="A1231" s="399" t="s">
        <v>10100</v>
      </c>
      <c r="B1231" s="560">
        <v>1</v>
      </c>
      <c r="C1231" s="400" t="s">
        <v>10101</v>
      </c>
      <c r="D1231" s="399" t="s">
        <v>10102</v>
      </c>
      <c r="F1231" s="399"/>
    </row>
    <row r="1232" spans="1:6" s="389" customFormat="1" ht="21.45" customHeight="1">
      <c r="A1232" s="399" t="s">
        <v>10103</v>
      </c>
      <c r="B1232" s="560">
        <v>1</v>
      </c>
      <c r="C1232" s="400" t="s">
        <v>10104</v>
      </c>
      <c r="D1232" s="399" t="s">
        <v>10105</v>
      </c>
      <c r="F1232" s="399"/>
    </row>
    <row r="1233" spans="1:10" s="389" customFormat="1" ht="21.45" customHeight="1">
      <c r="A1233" s="399" t="s">
        <v>10106</v>
      </c>
      <c r="B1233" s="560">
        <v>1</v>
      </c>
      <c r="C1233" s="402" t="s">
        <v>10107</v>
      </c>
      <c r="D1233" s="399" t="s">
        <v>10108</v>
      </c>
      <c r="F1233" s="399"/>
    </row>
    <row r="1234" spans="1:10" s="389" customFormat="1" ht="21.45" customHeight="1">
      <c r="A1234" s="399" t="s">
        <v>10109</v>
      </c>
      <c r="B1234" s="560">
        <v>1</v>
      </c>
      <c r="C1234" s="402" t="s">
        <v>10110</v>
      </c>
      <c r="D1234" s="399" t="s">
        <v>7913</v>
      </c>
      <c r="F1234" s="399"/>
    </row>
    <row r="1235" spans="1:10" s="389" customFormat="1" ht="21.45" customHeight="1">
      <c r="A1235" s="399" t="s">
        <v>10111</v>
      </c>
      <c r="B1235" s="560">
        <v>1</v>
      </c>
      <c r="C1235" s="402" t="s">
        <v>10112</v>
      </c>
      <c r="D1235" s="399" t="s">
        <v>10113</v>
      </c>
      <c r="F1235" s="399"/>
    </row>
    <row r="1236" spans="1:10" s="389" customFormat="1" ht="21.45" customHeight="1">
      <c r="A1236" s="399" t="s">
        <v>10114</v>
      </c>
      <c r="B1236" s="560">
        <v>1</v>
      </c>
      <c r="C1236" s="402" t="s">
        <v>10115</v>
      </c>
      <c r="D1236" s="399" t="s">
        <v>10116</v>
      </c>
      <c r="F1236" s="399"/>
    </row>
    <row r="1237" spans="1:10" s="389" customFormat="1" ht="21.45" customHeight="1">
      <c r="A1237" s="399" t="s">
        <v>10117</v>
      </c>
      <c r="B1237" s="560">
        <v>1</v>
      </c>
      <c r="C1237" s="402" t="s">
        <v>10118</v>
      </c>
      <c r="D1237" s="399" t="s">
        <v>10119</v>
      </c>
      <c r="F1237" s="399"/>
    </row>
    <row r="1238" spans="1:10" s="389" customFormat="1" ht="21.45" customHeight="1">
      <c r="A1238" s="399" t="s">
        <v>10120</v>
      </c>
      <c r="B1238" s="560">
        <v>1</v>
      </c>
      <c r="C1238" s="402" t="s">
        <v>10121</v>
      </c>
      <c r="D1238" s="399" t="s">
        <v>10122</v>
      </c>
      <c r="F1238" s="399"/>
    </row>
    <row r="1239" spans="1:10" s="389" customFormat="1" ht="21.45" customHeight="1">
      <c r="A1239" s="214" t="s">
        <v>10123</v>
      </c>
      <c r="B1239" s="558">
        <v>1</v>
      </c>
      <c r="C1239" s="387" t="s">
        <v>10124</v>
      </c>
      <c r="D1239" s="214" t="s">
        <v>10125</v>
      </c>
      <c r="E1239" s="213"/>
      <c r="F1239" s="213"/>
      <c r="G1239" s="213"/>
      <c r="H1239" s="213"/>
      <c r="I1239" s="213"/>
      <c r="J1239" s="213"/>
    </row>
    <row r="1240" spans="1:10" s="389" customFormat="1" ht="21.45" customHeight="1">
      <c r="A1240" s="214" t="s">
        <v>10126</v>
      </c>
      <c r="B1240" s="558">
        <v>1</v>
      </c>
      <c r="C1240" s="387" t="s">
        <v>10127</v>
      </c>
      <c r="D1240" s="214" t="s">
        <v>10128</v>
      </c>
      <c r="E1240" s="213"/>
      <c r="F1240" s="213"/>
      <c r="G1240" s="213"/>
      <c r="H1240" s="213"/>
      <c r="I1240" s="213"/>
      <c r="J1240" s="213"/>
    </row>
    <row r="1241" spans="1:10" s="389" customFormat="1" ht="21.45" customHeight="1">
      <c r="A1241" s="214" t="s">
        <v>10129</v>
      </c>
      <c r="B1241" s="558">
        <v>2</v>
      </c>
      <c r="C1241" s="387" t="s">
        <v>10130</v>
      </c>
      <c r="D1241" s="214" t="s">
        <v>10131</v>
      </c>
      <c r="E1241" s="213"/>
      <c r="F1241" s="213"/>
      <c r="G1241" s="213"/>
      <c r="H1241" s="213"/>
      <c r="I1241" s="213"/>
      <c r="J1241" s="213"/>
    </row>
    <row r="1242" spans="1:10" s="389" customFormat="1" ht="21.45" customHeight="1">
      <c r="A1242" s="214" t="s">
        <v>10132</v>
      </c>
      <c r="B1242" s="558">
        <v>1</v>
      </c>
      <c r="C1242" s="387" t="s">
        <v>10133</v>
      </c>
      <c r="D1242" s="214" t="s">
        <v>10134</v>
      </c>
      <c r="E1242" s="213"/>
      <c r="F1242" s="213"/>
      <c r="G1242" s="213"/>
      <c r="H1242" s="213"/>
      <c r="I1242" s="213"/>
      <c r="J1242" s="213"/>
    </row>
    <row r="1243" spans="1:10" s="389" customFormat="1" ht="21.45" customHeight="1">
      <c r="A1243" s="214" t="s">
        <v>10135</v>
      </c>
      <c r="B1243" s="558">
        <v>1</v>
      </c>
      <c r="C1243" s="387" t="s">
        <v>10136</v>
      </c>
      <c r="D1243" s="214" t="s">
        <v>10137</v>
      </c>
      <c r="E1243" s="213"/>
      <c r="F1243" s="213"/>
      <c r="G1243" s="213"/>
      <c r="H1243" s="213"/>
      <c r="I1243" s="213"/>
      <c r="J1243" s="213"/>
    </row>
    <row r="1244" spans="1:10" s="389" customFormat="1" ht="21.45" customHeight="1">
      <c r="A1244" s="214" t="s">
        <v>10138</v>
      </c>
      <c r="B1244" s="558">
        <v>1</v>
      </c>
      <c r="C1244" s="387" t="s">
        <v>10139</v>
      </c>
      <c r="D1244" s="214" t="s">
        <v>10140</v>
      </c>
      <c r="E1244" s="213"/>
      <c r="F1244" s="213"/>
      <c r="G1244" s="213"/>
      <c r="H1244" s="213"/>
      <c r="I1244" s="213"/>
      <c r="J1244" s="213"/>
    </row>
    <row r="1245" spans="1:10" s="389" customFormat="1" ht="21.45" customHeight="1">
      <c r="A1245" s="214" t="s">
        <v>10141</v>
      </c>
      <c r="B1245" s="558">
        <v>1</v>
      </c>
      <c r="C1245" s="387" t="s">
        <v>10142</v>
      </c>
      <c r="D1245" s="214" t="s">
        <v>10143</v>
      </c>
      <c r="E1245" s="213"/>
      <c r="F1245" s="213"/>
      <c r="G1245" s="213"/>
      <c r="H1245" s="213"/>
      <c r="I1245" s="213"/>
      <c r="J1245" s="213"/>
    </row>
    <row r="1246" spans="1:10" s="389" customFormat="1" ht="21.45" customHeight="1">
      <c r="A1246" s="214" t="s">
        <v>10144</v>
      </c>
      <c r="B1246" s="558">
        <v>1</v>
      </c>
      <c r="C1246" s="387" t="s">
        <v>10145</v>
      </c>
      <c r="D1246" s="214" t="s">
        <v>10146</v>
      </c>
      <c r="E1246" s="213"/>
      <c r="F1246" s="213"/>
      <c r="G1246" s="213"/>
      <c r="H1246" s="213"/>
      <c r="I1246" s="213"/>
      <c r="J1246" s="213"/>
    </row>
    <row r="1247" spans="1:10" s="389" customFormat="1" ht="21.45" customHeight="1">
      <c r="A1247" s="214" t="s">
        <v>10147</v>
      </c>
      <c r="B1247" s="558">
        <v>1</v>
      </c>
      <c r="C1247" s="387" t="s">
        <v>10148</v>
      </c>
      <c r="D1247" s="214" t="s">
        <v>10149</v>
      </c>
      <c r="E1247" s="213"/>
      <c r="F1247" s="213"/>
      <c r="G1247" s="213"/>
      <c r="H1247" s="213"/>
      <c r="I1247" s="213"/>
      <c r="J1247" s="213"/>
    </row>
    <row r="1248" spans="1:10" s="389" customFormat="1" ht="21.45" customHeight="1">
      <c r="A1248" s="214" t="s">
        <v>10150</v>
      </c>
      <c r="B1248" s="558">
        <v>1</v>
      </c>
      <c r="C1248" s="387" t="s">
        <v>10151</v>
      </c>
      <c r="D1248" s="214" t="s">
        <v>10152</v>
      </c>
      <c r="E1248" s="213"/>
      <c r="F1248" s="213"/>
      <c r="G1248" s="213"/>
      <c r="H1248" s="213"/>
      <c r="I1248" s="213"/>
      <c r="J1248" s="213"/>
    </row>
    <row r="1249" spans="1:10" s="389" customFormat="1" ht="21.45" customHeight="1">
      <c r="A1249" s="214" t="s">
        <v>10153</v>
      </c>
      <c r="B1249" s="558">
        <v>1</v>
      </c>
      <c r="C1249" s="387" t="s">
        <v>10154</v>
      </c>
      <c r="D1249" s="214" t="s">
        <v>8156</v>
      </c>
      <c r="E1249" s="213"/>
      <c r="F1249" s="213"/>
      <c r="G1249" s="213"/>
      <c r="H1249" s="213"/>
      <c r="I1249" s="213"/>
      <c r="J1249" s="213"/>
    </row>
    <row r="1250" spans="1:10" s="389" customFormat="1" ht="21.45" customHeight="1">
      <c r="A1250" s="214" t="s">
        <v>10155</v>
      </c>
      <c r="B1250" s="558">
        <v>1</v>
      </c>
      <c r="C1250" s="387" t="s">
        <v>10156</v>
      </c>
      <c r="D1250" s="214" t="s">
        <v>10157</v>
      </c>
      <c r="E1250" s="213"/>
      <c r="F1250" s="213"/>
      <c r="G1250" s="213"/>
      <c r="H1250" s="213"/>
      <c r="I1250" s="213"/>
      <c r="J1250" s="213"/>
    </row>
    <row r="1251" spans="1:10" s="389" customFormat="1" ht="21.45" customHeight="1">
      <c r="A1251" s="214" t="s">
        <v>10158</v>
      </c>
      <c r="B1251" s="558">
        <v>1</v>
      </c>
      <c r="C1251" s="387" t="s">
        <v>10159</v>
      </c>
      <c r="D1251" s="214" t="s">
        <v>10160</v>
      </c>
      <c r="E1251" s="213"/>
      <c r="F1251" s="213"/>
      <c r="G1251" s="213"/>
      <c r="H1251" s="213"/>
      <c r="I1251" s="213"/>
      <c r="J1251" s="213"/>
    </row>
    <row r="1252" spans="1:10" s="389" customFormat="1" ht="21.45" customHeight="1">
      <c r="A1252" s="214" t="s">
        <v>10161</v>
      </c>
      <c r="B1252" s="558">
        <v>1</v>
      </c>
      <c r="C1252" s="387" t="s">
        <v>10162</v>
      </c>
      <c r="D1252" s="214" t="s">
        <v>10163</v>
      </c>
      <c r="E1252" s="213"/>
      <c r="F1252" s="213"/>
      <c r="G1252" s="213"/>
      <c r="H1252" s="213"/>
      <c r="I1252" s="213"/>
      <c r="J1252" s="213"/>
    </row>
    <row r="1253" spans="1:10" s="389" customFormat="1" ht="21.45" customHeight="1">
      <c r="A1253" s="214" t="s">
        <v>10164</v>
      </c>
      <c r="B1253" s="558">
        <v>1</v>
      </c>
      <c r="C1253" s="387" t="s">
        <v>10165</v>
      </c>
      <c r="D1253" s="214" t="s">
        <v>10166</v>
      </c>
      <c r="E1253" s="213"/>
      <c r="F1253" s="213"/>
      <c r="G1253" s="213"/>
      <c r="H1253" s="213"/>
      <c r="I1253" s="213"/>
      <c r="J1253" s="213"/>
    </row>
    <row r="1254" spans="1:10" s="389" customFormat="1" ht="21.45" customHeight="1">
      <c r="A1254" s="214" t="s">
        <v>10167</v>
      </c>
      <c r="B1254" s="558">
        <v>1</v>
      </c>
      <c r="C1254" s="387" t="s">
        <v>10168</v>
      </c>
      <c r="D1254" s="214" t="s">
        <v>10169</v>
      </c>
      <c r="E1254" s="213"/>
      <c r="F1254" s="213"/>
      <c r="G1254" s="213"/>
      <c r="H1254" s="213"/>
      <c r="I1254" s="213"/>
      <c r="J1254" s="213"/>
    </row>
    <row r="1255" spans="1:10" s="389" customFormat="1" ht="21.45" customHeight="1">
      <c r="A1255" s="214" t="s">
        <v>10170</v>
      </c>
      <c r="B1255" s="558">
        <v>1</v>
      </c>
      <c r="C1255" s="387" t="s">
        <v>10171</v>
      </c>
      <c r="D1255" s="214" t="s">
        <v>10172</v>
      </c>
      <c r="E1255" s="213"/>
      <c r="F1255" s="213"/>
      <c r="G1255" s="213"/>
      <c r="H1255" s="213"/>
      <c r="I1255" s="213"/>
      <c r="J1255" s="213"/>
    </row>
    <row r="1256" spans="1:10" s="389" customFormat="1" ht="21.45" customHeight="1">
      <c r="A1256" s="214" t="s">
        <v>10173</v>
      </c>
      <c r="B1256" s="558">
        <v>1</v>
      </c>
      <c r="C1256" s="387" t="s">
        <v>10174</v>
      </c>
      <c r="D1256" s="214" t="s">
        <v>10175</v>
      </c>
      <c r="E1256" s="213"/>
      <c r="F1256" s="213"/>
      <c r="G1256" s="213"/>
      <c r="H1256" s="213"/>
      <c r="I1256" s="213"/>
      <c r="J1256" s="213"/>
    </row>
    <row r="1257" spans="1:10" s="389" customFormat="1" ht="21.45" customHeight="1">
      <c r="A1257" s="214" t="s">
        <v>10176</v>
      </c>
      <c r="B1257" s="558">
        <v>1</v>
      </c>
      <c r="C1257" s="387" t="s">
        <v>10177</v>
      </c>
      <c r="D1257" s="214" t="s">
        <v>10178</v>
      </c>
      <c r="E1257" s="213"/>
      <c r="F1257" s="213"/>
      <c r="G1257" s="213"/>
      <c r="H1257" s="213"/>
      <c r="I1257" s="213"/>
      <c r="J1257" s="213"/>
    </row>
    <row r="1258" spans="1:10" s="389" customFormat="1" ht="21.45" customHeight="1">
      <c r="A1258" s="214" t="s">
        <v>10179</v>
      </c>
      <c r="B1258" s="558">
        <v>1</v>
      </c>
      <c r="C1258" s="387" t="s">
        <v>10180</v>
      </c>
      <c r="D1258" s="214" t="s">
        <v>10181</v>
      </c>
      <c r="E1258" s="213"/>
      <c r="F1258" s="213"/>
      <c r="G1258" s="213"/>
      <c r="H1258" s="213"/>
      <c r="I1258" s="213"/>
      <c r="J1258" s="213"/>
    </row>
    <row r="1259" spans="1:10" s="389" customFormat="1" ht="21.45" customHeight="1">
      <c r="A1259" s="214" t="s">
        <v>10182</v>
      </c>
      <c r="B1259" s="558">
        <v>1</v>
      </c>
      <c r="C1259" s="387" t="s">
        <v>10183</v>
      </c>
      <c r="D1259" s="214" t="s">
        <v>10184</v>
      </c>
      <c r="E1259" s="213"/>
      <c r="F1259" s="213"/>
      <c r="G1259" s="213"/>
      <c r="H1259" s="213"/>
      <c r="I1259" s="213"/>
      <c r="J1259" s="213"/>
    </row>
    <row r="1260" spans="1:10" s="389" customFormat="1" ht="21.45" customHeight="1">
      <c r="A1260" s="214" t="s">
        <v>10185</v>
      </c>
      <c r="B1260" s="558">
        <v>1</v>
      </c>
      <c r="C1260" s="387" t="s">
        <v>10186</v>
      </c>
      <c r="D1260" s="214" t="s">
        <v>10187</v>
      </c>
      <c r="E1260" s="213"/>
      <c r="F1260" s="213"/>
      <c r="G1260" s="213"/>
      <c r="H1260" s="213"/>
      <c r="I1260" s="213"/>
      <c r="J1260" s="213"/>
    </row>
    <row r="1261" spans="1:10" s="389" customFormat="1" ht="21.45" customHeight="1">
      <c r="A1261" s="214" t="s">
        <v>10188</v>
      </c>
      <c r="B1261" s="558">
        <v>1</v>
      </c>
      <c r="C1261" s="387" t="s">
        <v>10189</v>
      </c>
      <c r="D1261" s="214" t="s">
        <v>10190</v>
      </c>
      <c r="E1261" s="213"/>
      <c r="F1261" s="213"/>
      <c r="G1261" s="213"/>
      <c r="H1261" s="213"/>
      <c r="I1261" s="213"/>
      <c r="J1261" s="213"/>
    </row>
    <row r="1262" spans="1:10" s="389" customFormat="1" ht="21.45" customHeight="1">
      <c r="A1262" s="214" t="s">
        <v>10191</v>
      </c>
      <c r="B1262" s="558">
        <v>1</v>
      </c>
      <c r="C1262" s="387" t="s">
        <v>10192</v>
      </c>
      <c r="D1262" s="214" t="s">
        <v>10193</v>
      </c>
      <c r="E1262" s="213"/>
      <c r="F1262" s="213"/>
      <c r="G1262" s="213"/>
      <c r="H1262" s="213"/>
      <c r="I1262" s="213"/>
      <c r="J1262" s="213"/>
    </row>
    <row r="1263" spans="1:10" s="389" customFormat="1" ht="21.45" customHeight="1">
      <c r="A1263" s="214" t="s">
        <v>10194</v>
      </c>
      <c r="B1263" s="558">
        <v>1</v>
      </c>
      <c r="C1263" s="387" t="s">
        <v>10195</v>
      </c>
      <c r="D1263" s="214" t="s">
        <v>10196</v>
      </c>
      <c r="E1263" s="213"/>
      <c r="F1263" s="213"/>
      <c r="G1263" s="213"/>
      <c r="H1263" s="213"/>
      <c r="I1263" s="213"/>
      <c r="J1263" s="213"/>
    </row>
    <row r="1264" spans="1:10" s="389" customFormat="1" ht="21.45" customHeight="1">
      <c r="A1264" s="214" t="s">
        <v>10197</v>
      </c>
      <c r="B1264" s="558">
        <v>1</v>
      </c>
      <c r="C1264" s="387" t="s">
        <v>10198</v>
      </c>
      <c r="D1264" s="214" t="s">
        <v>10199</v>
      </c>
      <c r="E1264" s="213"/>
      <c r="F1264" s="213"/>
      <c r="G1264" s="213"/>
      <c r="H1264" s="213"/>
      <c r="I1264" s="213"/>
      <c r="J1264" s="213"/>
    </row>
    <row r="1265" spans="1:10" s="389" customFormat="1" ht="21.45" customHeight="1">
      <c r="A1265" s="214" t="s">
        <v>10200</v>
      </c>
      <c r="B1265" s="558">
        <v>1</v>
      </c>
      <c r="C1265" s="387" t="s">
        <v>10201</v>
      </c>
      <c r="D1265" s="214" t="s">
        <v>10202</v>
      </c>
      <c r="E1265" s="213"/>
      <c r="F1265" s="213"/>
      <c r="G1265" s="213"/>
      <c r="H1265" s="213"/>
      <c r="I1265" s="213"/>
      <c r="J1265" s="213"/>
    </row>
    <row r="1266" spans="1:10" s="389" customFormat="1" ht="21.45" customHeight="1">
      <c r="A1266" s="214" t="s">
        <v>10203</v>
      </c>
      <c r="B1266" s="558">
        <v>1</v>
      </c>
      <c r="C1266" s="387" t="s">
        <v>10204</v>
      </c>
      <c r="D1266" s="214" t="s">
        <v>10205</v>
      </c>
      <c r="E1266" s="213"/>
      <c r="F1266" s="213"/>
      <c r="G1266" s="213"/>
      <c r="H1266" s="213"/>
      <c r="I1266" s="213"/>
      <c r="J1266" s="213"/>
    </row>
    <row r="1267" spans="1:10" s="389" customFormat="1" ht="21.45" customHeight="1">
      <c r="A1267" s="214" t="s">
        <v>10206</v>
      </c>
      <c r="B1267" s="558">
        <v>1</v>
      </c>
      <c r="C1267" s="387" t="s">
        <v>10207</v>
      </c>
      <c r="D1267" s="214" t="s">
        <v>10208</v>
      </c>
      <c r="E1267" s="213"/>
      <c r="F1267" s="213"/>
      <c r="G1267" s="213"/>
      <c r="H1267" s="213"/>
      <c r="I1267" s="213"/>
      <c r="J1267" s="213"/>
    </row>
    <row r="1268" spans="1:10" s="389" customFormat="1" ht="21.45" customHeight="1">
      <c r="A1268" s="214" t="s">
        <v>10209</v>
      </c>
      <c r="B1268" s="558">
        <v>1</v>
      </c>
      <c r="C1268" s="387" t="s">
        <v>10210</v>
      </c>
      <c r="D1268" s="214" t="s">
        <v>10211</v>
      </c>
      <c r="E1268" s="213"/>
      <c r="F1268" s="213"/>
      <c r="G1268" s="213"/>
      <c r="H1268" s="213"/>
      <c r="I1268" s="213"/>
      <c r="J1268" s="213"/>
    </row>
    <row r="1269" spans="1:10" s="389" customFormat="1" ht="21.45" customHeight="1">
      <c r="A1269" s="214" t="s">
        <v>10212</v>
      </c>
      <c r="B1269" s="558">
        <v>1</v>
      </c>
      <c r="C1269" s="387" t="s">
        <v>10213</v>
      </c>
      <c r="D1269" s="214" t="s">
        <v>10214</v>
      </c>
      <c r="E1269" s="213"/>
      <c r="F1269" s="213"/>
      <c r="G1269" s="213"/>
      <c r="H1269" s="213"/>
      <c r="I1269" s="213"/>
      <c r="J1269" s="213"/>
    </row>
    <row r="1270" spans="1:10" s="389" customFormat="1" ht="21.45" customHeight="1">
      <c r="A1270" s="214" t="s">
        <v>10215</v>
      </c>
      <c r="B1270" s="558">
        <v>1</v>
      </c>
      <c r="C1270" s="387" t="s">
        <v>10216</v>
      </c>
      <c r="D1270" s="214" t="s">
        <v>10217</v>
      </c>
      <c r="E1270" s="213"/>
      <c r="F1270" s="213"/>
      <c r="G1270" s="213"/>
      <c r="H1270" s="213"/>
      <c r="I1270" s="213"/>
      <c r="J1270" s="213"/>
    </row>
    <row r="1271" spans="1:10" s="389" customFormat="1" ht="21.45" customHeight="1">
      <c r="A1271" s="214" t="s">
        <v>10218</v>
      </c>
      <c r="B1271" s="558">
        <v>1</v>
      </c>
      <c r="C1271" s="387" t="s">
        <v>10219</v>
      </c>
      <c r="D1271" s="214" t="s">
        <v>10220</v>
      </c>
      <c r="E1271" s="213"/>
      <c r="F1271" s="213"/>
      <c r="G1271" s="213"/>
      <c r="H1271" s="213"/>
      <c r="I1271" s="213"/>
      <c r="J1271" s="213"/>
    </row>
    <row r="1272" spans="1:10" s="389" customFormat="1" ht="21.45" customHeight="1">
      <c r="A1272" s="214" t="s">
        <v>10221</v>
      </c>
      <c r="B1272" s="558">
        <v>1</v>
      </c>
      <c r="C1272" s="387" t="s">
        <v>10222</v>
      </c>
      <c r="D1272" s="214" t="s">
        <v>10223</v>
      </c>
      <c r="E1272" s="213"/>
      <c r="F1272" s="213"/>
      <c r="G1272" s="213"/>
      <c r="H1272" s="213"/>
      <c r="I1272" s="213"/>
      <c r="J1272" s="213"/>
    </row>
    <row r="1273" spans="1:10" s="389" customFormat="1" ht="21.45" customHeight="1">
      <c r="A1273" s="214" t="s">
        <v>10224</v>
      </c>
      <c r="B1273" s="558">
        <v>1</v>
      </c>
      <c r="C1273" s="387" t="s">
        <v>10225</v>
      </c>
      <c r="D1273" s="214" t="s">
        <v>10226</v>
      </c>
      <c r="E1273" s="213"/>
      <c r="F1273" s="213"/>
      <c r="G1273" s="213"/>
      <c r="H1273" s="213"/>
      <c r="I1273" s="213"/>
      <c r="J1273" s="213"/>
    </row>
    <row r="1274" spans="1:10" s="389" customFormat="1" ht="21.45" customHeight="1">
      <c r="A1274" s="214" t="s">
        <v>10227</v>
      </c>
      <c r="B1274" s="558">
        <v>1</v>
      </c>
      <c r="C1274" s="387" t="s">
        <v>10228</v>
      </c>
      <c r="D1274" s="214" t="s">
        <v>10229</v>
      </c>
      <c r="E1274" s="213"/>
      <c r="F1274" s="213"/>
      <c r="G1274" s="213"/>
      <c r="H1274" s="213"/>
      <c r="I1274" s="213"/>
      <c r="J1274" s="213"/>
    </row>
    <row r="1275" spans="1:10" s="389" customFormat="1" ht="21.45" customHeight="1">
      <c r="A1275" s="214" t="s">
        <v>10230</v>
      </c>
      <c r="B1275" s="558">
        <v>1</v>
      </c>
      <c r="C1275" s="387" t="s">
        <v>10231</v>
      </c>
      <c r="D1275" s="214" t="s">
        <v>10232</v>
      </c>
      <c r="E1275" s="213"/>
      <c r="F1275" s="213"/>
      <c r="G1275" s="213"/>
      <c r="H1275" s="213"/>
      <c r="I1275" s="213"/>
      <c r="J1275" s="213"/>
    </row>
    <row r="1276" spans="1:10" s="389" customFormat="1" ht="21.45" customHeight="1">
      <c r="A1276" s="214" t="s">
        <v>10233</v>
      </c>
      <c r="B1276" s="558">
        <v>1</v>
      </c>
      <c r="C1276" s="387" t="s">
        <v>10234</v>
      </c>
      <c r="D1276" s="214" t="s">
        <v>10235</v>
      </c>
      <c r="E1276" s="213"/>
      <c r="F1276" s="213"/>
      <c r="G1276" s="213"/>
      <c r="H1276" s="213"/>
      <c r="I1276" s="213"/>
      <c r="J1276" s="213"/>
    </row>
    <row r="1277" spans="1:10" s="389" customFormat="1" ht="21.45" customHeight="1">
      <c r="A1277" s="214" t="s">
        <v>10236</v>
      </c>
      <c r="B1277" s="558">
        <v>1</v>
      </c>
      <c r="C1277" s="387" t="s">
        <v>10237</v>
      </c>
      <c r="D1277" s="214" t="s">
        <v>10238</v>
      </c>
      <c r="E1277" s="213"/>
      <c r="F1277" s="213"/>
      <c r="G1277" s="213"/>
      <c r="H1277" s="213"/>
      <c r="I1277" s="213"/>
      <c r="J1277" s="213"/>
    </row>
    <row r="1278" spans="1:10" s="389" customFormat="1" ht="21.45" customHeight="1">
      <c r="A1278" s="214" t="s">
        <v>10239</v>
      </c>
      <c r="B1278" s="558">
        <v>1</v>
      </c>
      <c r="C1278" s="387" t="s">
        <v>10240</v>
      </c>
      <c r="D1278" s="214" t="s">
        <v>10241</v>
      </c>
      <c r="E1278" s="213"/>
      <c r="F1278" s="213"/>
      <c r="G1278" s="213"/>
      <c r="H1278" s="213"/>
      <c r="I1278" s="213"/>
      <c r="J1278" s="213"/>
    </row>
    <row r="1279" spans="1:10" s="389" customFormat="1" ht="21.45" customHeight="1">
      <c r="A1279" s="214" t="s">
        <v>10242</v>
      </c>
      <c r="B1279" s="558">
        <v>1</v>
      </c>
      <c r="C1279" s="387" t="s">
        <v>10243</v>
      </c>
      <c r="D1279" s="214" t="s">
        <v>10244</v>
      </c>
      <c r="E1279" s="213"/>
      <c r="F1279" s="213"/>
      <c r="G1279" s="213"/>
      <c r="H1279" s="213"/>
      <c r="I1279" s="213"/>
      <c r="J1279" s="213"/>
    </row>
    <row r="1280" spans="1:10" s="389" customFormat="1" ht="21.45" customHeight="1">
      <c r="A1280" s="214" t="s">
        <v>10245</v>
      </c>
      <c r="B1280" s="558">
        <v>1</v>
      </c>
      <c r="C1280" s="387" t="s">
        <v>10246</v>
      </c>
      <c r="D1280" s="214" t="s">
        <v>10247</v>
      </c>
      <c r="E1280" s="213"/>
      <c r="F1280" s="213"/>
      <c r="G1280" s="213"/>
      <c r="H1280" s="213"/>
      <c r="I1280" s="213"/>
      <c r="J1280" s="213"/>
    </row>
    <row r="1281" spans="1:10" s="389" customFormat="1" ht="21.45" customHeight="1">
      <c r="A1281" s="214" t="s">
        <v>10248</v>
      </c>
      <c r="B1281" s="558">
        <v>1</v>
      </c>
      <c r="C1281" s="387" t="s">
        <v>10249</v>
      </c>
      <c r="D1281" s="214" t="s">
        <v>10250</v>
      </c>
      <c r="E1281" s="213"/>
      <c r="F1281" s="213"/>
      <c r="G1281" s="213"/>
      <c r="H1281" s="213"/>
      <c r="I1281" s="213"/>
      <c r="J1281" s="213"/>
    </row>
    <row r="1282" spans="1:10" s="389" customFormat="1" ht="21.45" customHeight="1">
      <c r="A1282" s="214" t="s">
        <v>10251</v>
      </c>
      <c r="B1282" s="558">
        <v>1</v>
      </c>
      <c r="C1282" s="387" t="s">
        <v>10252</v>
      </c>
      <c r="D1282" s="214" t="s">
        <v>10253</v>
      </c>
      <c r="E1282" s="213"/>
      <c r="F1282" s="213"/>
      <c r="G1282" s="213"/>
      <c r="H1282" s="213"/>
      <c r="I1282" s="213"/>
      <c r="J1282" s="213"/>
    </row>
    <row r="1283" spans="1:10" s="389" customFormat="1" ht="21.45" customHeight="1">
      <c r="A1283" s="214" t="s">
        <v>10254</v>
      </c>
      <c r="B1283" s="558">
        <v>1</v>
      </c>
      <c r="C1283" s="387" t="s">
        <v>10255</v>
      </c>
      <c r="D1283" s="214" t="s">
        <v>10256</v>
      </c>
      <c r="E1283" s="213"/>
      <c r="F1283" s="213"/>
      <c r="G1283" s="213"/>
      <c r="H1283" s="213"/>
      <c r="I1283" s="213"/>
      <c r="J1283" s="213"/>
    </row>
    <row r="1284" spans="1:10" s="389" customFormat="1" ht="21.45" customHeight="1">
      <c r="A1284" s="214" t="s">
        <v>10257</v>
      </c>
      <c r="B1284" s="558">
        <v>1</v>
      </c>
      <c r="C1284" s="387" t="s">
        <v>10258</v>
      </c>
      <c r="D1284" s="214" t="s">
        <v>10259</v>
      </c>
      <c r="E1284" s="213"/>
      <c r="F1284" s="213"/>
      <c r="G1284" s="213"/>
      <c r="H1284" s="213"/>
      <c r="I1284" s="213"/>
      <c r="J1284" s="213"/>
    </row>
    <row r="1285" spans="1:10" s="389" customFormat="1" ht="21.45" customHeight="1">
      <c r="A1285" s="214" t="s">
        <v>10260</v>
      </c>
      <c r="B1285" s="558">
        <v>1</v>
      </c>
      <c r="C1285" s="387" t="s">
        <v>10261</v>
      </c>
      <c r="D1285" s="214" t="s">
        <v>10262</v>
      </c>
      <c r="E1285" s="213"/>
      <c r="F1285" s="213"/>
      <c r="G1285" s="213"/>
      <c r="H1285" s="213"/>
      <c r="I1285" s="213"/>
      <c r="J1285" s="213"/>
    </row>
    <row r="1286" spans="1:10" s="389" customFormat="1" ht="21.45" customHeight="1">
      <c r="A1286" s="214" t="s">
        <v>10263</v>
      </c>
      <c r="B1286" s="558">
        <v>1</v>
      </c>
      <c r="C1286" s="387" t="s">
        <v>10264</v>
      </c>
      <c r="D1286" s="214" t="s">
        <v>10265</v>
      </c>
      <c r="E1286" s="213"/>
      <c r="F1286" s="213"/>
      <c r="G1286" s="213"/>
      <c r="H1286" s="213"/>
      <c r="I1286" s="213"/>
      <c r="J1286" s="213"/>
    </row>
    <row r="1287" spans="1:10" s="389" customFormat="1" ht="21.45" customHeight="1">
      <c r="A1287" s="214" t="s">
        <v>10266</v>
      </c>
      <c r="B1287" s="558">
        <v>1</v>
      </c>
      <c r="C1287" s="387" t="s">
        <v>10267</v>
      </c>
      <c r="D1287" s="214" t="s">
        <v>10268</v>
      </c>
      <c r="E1287" s="213"/>
      <c r="F1287" s="213"/>
      <c r="G1287" s="213"/>
      <c r="H1287" s="213"/>
      <c r="I1287" s="213"/>
      <c r="J1287" s="213"/>
    </row>
    <row r="1288" spans="1:10" s="389" customFormat="1" ht="21.45" customHeight="1">
      <c r="A1288" s="214" t="s">
        <v>10269</v>
      </c>
      <c r="B1288" s="558">
        <v>1</v>
      </c>
      <c r="C1288" s="387" t="s">
        <v>10270</v>
      </c>
      <c r="D1288" s="214" t="s">
        <v>8360</v>
      </c>
      <c r="E1288" s="213"/>
      <c r="F1288" s="213"/>
      <c r="G1288" s="213"/>
      <c r="H1288" s="213"/>
      <c r="I1288" s="213"/>
      <c r="J1288" s="213"/>
    </row>
    <row r="1289" spans="1:10" s="389" customFormat="1" ht="21.45" customHeight="1">
      <c r="A1289" s="214" t="s">
        <v>10271</v>
      </c>
      <c r="B1289" s="558">
        <v>1</v>
      </c>
      <c r="C1289" s="387" t="s">
        <v>10272</v>
      </c>
      <c r="D1289" s="214" t="s">
        <v>10273</v>
      </c>
      <c r="E1289" s="213"/>
      <c r="F1289" s="213"/>
      <c r="G1289" s="213"/>
      <c r="H1289" s="213"/>
      <c r="I1289" s="213"/>
      <c r="J1289" s="213"/>
    </row>
    <row r="1290" spans="1:10" s="389" customFormat="1" ht="21.45" customHeight="1">
      <c r="A1290" s="214" t="s">
        <v>10274</v>
      </c>
      <c r="B1290" s="558">
        <v>1</v>
      </c>
      <c r="C1290" s="387" t="s">
        <v>10275</v>
      </c>
      <c r="D1290" s="214" t="s">
        <v>10276</v>
      </c>
      <c r="E1290" s="213"/>
      <c r="F1290" s="213"/>
      <c r="G1290" s="213"/>
      <c r="H1290" s="213"/>
      <c r="I1290" s="213"/>
      <c r="J1290" s="213"/>
    </row>
    <row r="1291" spans="1:10" s="389" customFormat="1" ht="21.45" customHeight="1">
      <c r="A1291" s="214" t="s">
        <v>10277</v>
      </c>
      <c r="B1291" s="558">
        <v>1</v>
      </c>
      <c r="C1291" s="387" t="s">
        <v>10278</v>
      </c>
      <c r="D1291" s="214" t="s">
        <v>10279</v>
      </c>
      <c r="E1291" s="213"/>
      <c r="F1291" s="213"/>
      <c r="G1291" s="213"/>
      <c r="H1291" s="213"/>
      <c r="I1291" s="213"/>
      <c r="J1291" s="213"/>
    </row>
    <row r="1292" spans="1:10" s="389" customFormat="1" ht="21.45" customHeight="1">
      <c r="A1292" s="214" t="s">
        <v>10280</v>
      </c>
      <c r="B1292" s="558">
        <v>1</v>
      </c>
      <c r="C1292" s="387" t="s">
        <v>10281</v>
      </c>
      <c r="D1292" s="214" t="s">
        <v>10282</v>
      </c>
      <c r="E1292" s="213"/>
      <c r="F1292" s="213"/>
      <c r="G1292" s="213"/>
      <c r="H1292" s="213"/>
      <c r="I1292" s="213"/>
      <c r="J1292" s="213"/>
    </row>
    <row r="1293" spans="1:10" s="389" customFormat="1" ht="21.45" customHeight="1">
      <c r="A1293" s="214" t="s">
        <v>10283</v>
      </c>
      <c r="B1293" s="558">
        <v>1</v>
      </c>
      <c r="C1293" s="387" t="s">
        <v>10284</v>
      </c>
      <c r="D1293" s="214" t="s">
        <v>10285</v>
      </c>
      <c r="E1293" s="213"/>
      <c r="F1293" s="213"/>
      <c r="G1293" s="213"/>
      <c r="H1293" s="213"/>
      <c r="I1293" s="213"/>
      <c r="J1293" s="213"/>
    </row>
    <row r="1294" spans="1:10" s="389" customFormat="1" ht="21.45" customHeight="1">
      <c r="A1294" s="214" t="s">
        <v>10286</v>
      </c>
      <c r="B1294" s="558">
        <v>1</v>
      </c>
      <c r="C1294" s="387" t="s">
        <v>10287</v>
      </c>
      <c r="D1294" s="214" t="s">
        <v>10288</v>
      </c>
      <c r="E1294" s="213"/>
      <c r="F1294" s="213"/>
      <c r="G1294" s="213"/>
      <c r="H1294" s="213"/>
      <c r="I1294" s="213"/>
      <c r="J1294" s="213"/>
    </row>
    <row r="1295" spans="1:10" s="389" customFormat="1" ht="21.45" customHeight="1">
      <c r="A1295" s="214" t="s">
        <v>10289</v>
      </c>
      <c r="B1295" s="558">
        <v>1</v>
      </c>
      <c r="C1295" s="387" t="s">
        <v>10290</v>
      </c>
      <c r="D1295" s="214" t="s">
        <v>10291</v>
      </c>
      <c r="E1295" s="213"/>
      <c r="F1295" s="213"/>
      <c r="G1295" s="213"/>
      <c r="H1295" s="213"/>
      <c r="I1295" s="213"/>
      <c r="J1295" s="213"/>
    </row>
    <row r="1296" spans="1:10" s="389" customFormat="1" ht="21.45" customHeight="1">
      <c r="A1296" s="214" t="s">
        <v>10292</v>
      </c>
      <c r="B1296" s="558">
        <v>1</v>
      </c>
      <c r="C1296" s="387" t="s">
        <v>10293</v>
      </c>
      <c r="D1296" s="214" t="s">
        <v>10294</v>
      </c>
      <c r="E1296" s="213"/>
      <c r="F1296" s="213"/>
      <c r="G1296" s="213"/>
      <c r="H1296" s="213"/>
      <c r="I1296" s="213"/>
      <c r="J1296" s="213"/>
    </row>
    <row r="1297" spans="1:10" s="389" customFormat="1" ht="21.45" customHeight="1">
      <c r="A1297" s="214" t="s">
        <v>10295</v>
      </c>
      <c r="B1297" s="558">
        <v>1</v>
      </c>
      <c r="C1297" s="387" t="s">
        <v>10296</v>
      </c>
      <c r="D1297" s="214" t="s">
        <v>10297</v>
      </c>
      <c r="E1297" s="213"/>
      <c r="F1297" s="213"/>
      <c r="G1297" s="213"/>
      <c r="H1297" s="213"/>
      <c r="I1297" s="213"/>
      <c r="J1297" s="213"/>
    </row>
    <row r="1298" spans="1:10" s="389" customFormat="1" ht="21.45" customHeight="1">
      <c r="A1298" s="214" t="s">
        <v>10298</v>
      </c>
      <c r="B1298" s="558">
        <v>1</v>
      </c>
      <c r="C1298" s="387" t="s">
        <v>10299</v>
      </c>
      <c r="D1298" s="214" t="s">
        <v>10300</v>
      </c>
      <c r="E1298" s="213"/>
      <c r="F1298" s="213"/>
      <c r="G1298" s="213"/>
      <c r="H1298" s="213"/>
      <c r="I1298" s="213"/>
      <c r="J1298" s="213"/>
    </row>
    <row r="1299" spans="1:10" s="389" customFormat="1" ht="21.45" customHeight="1">
      <c r="A1299" s="214" t="s">
        <v>10301</v>
      </c>
      <c r="B1299" s="558">
        <v>1</v>
      </c>
      <c r="C1299" s="387" t="s">
        <v>10302</v>
      </c>
      <c r="D1299" s="214" t="s">
        <v>10303</v>
      </c>
      <c r="E1299" s="213"/>
      <c r="F1299" s="213"/>
      <c r="G1299" s="213"/>
      <c r="H1299" s="213"/>
      <c r="I1299" s="213"/>
      <c r="J1299" s="213"/>
    </row>
    <row r="1300" spans="1:10" s="389" customFormat="1" ht="21.45" customHeight="1">
      <c r="A1300" s="214" t="s">
        <v>10304</v>
      </c>
      <c r="B1300" s="558">
        <v>1</v>
      </c>
      <c r="C1300" s="387" t="s">
        <v>10305</v>
      </c>
      <c r="D1300" s="214" t="s">
        <v>10306</v>
      </c>
      <c r="E1300" s="213"/>
      <c r="F1300" s="213"/>
      <c r="G1300" s="213"/>
      <c r="H1300" s="213"/>
      <c r="I1300" s="213"/>
      <c r="J1300" s="213"/>
    </row>
    <row r="1301" spans="1:10" s="389" customFormat="1" ht="21.45" customHeight="1">
      <c r="A1301" s="214" t="s">
        <v>10307</v>
      </c>
      <c r="B1301" s="558">
        <v>1</v>
      </c>
      <c r="C1301" s="387" t="s">
        <v>10308</v>
      </c>
      <c r="D1301" s="214" t="s">
        <v>10309</v>
      </c>
      <c r="E1301" s="213"/>
      <c r="F1301" s="213"/>
      <c r="G1301" s="213"/>
      <c r="H1301" s="213"/>
      <c r="I1301" s="213"/>
      <c r="J1301" s="213"/>
    </row>
    <row r="1302" spans="1:10" s="389" customFormat="1" ht="21.45" customHeight="1">
      <c r="A1302" s="214" t="s">
        <v>10310</v>
      </c>
      <c r="B1302" s="558">
        <v>1</v>
      </c>
      <c r="C1302" s="387" t="s">
        <v>10311</v>
      </c>
      <c r="D1302" s="214" t="s">
        <v>10312</v>
      </c>
      <c r="E1302" s="213"/>
      <c r="F1302" s="213"/>
      <c r="G1302" s="213"/>
      <c r="H1302" s="213"/>
      <c r="I1302" s="213"/>
      <c r="J1302" s="213"/>
    </row>
    <row r="1303" spans="1:10" s="389" customFormat="1" ht="21.45" customHeight="1">
      <c r="A1303" s="214" t="s">
        <v>10313</v>
      </c>
      <c r="B1303" s="558">
        <v>1</v>
      </c>
      <c r="C1303" s="387" t="s">
        <v>10314</v>
      </c>
      <c r="D1303" s="214" t="s">
        <v>10315</v>
      </c>
      <c r="E1303" s="213"/>
      <c r="F1303" s="213"/>
      <c r="G1303" s="213"/>
      <c r="H1303" s="213"/>
      <c r="I1303" s="213"/>
      <c r="J1303" s="213"/>
    </row>
    <row r="1304" spans="1:10" s="389" customFormat="1" ht="21.45" customHeight="1">
      <c r="A1304" s="214" t="s">
        <v>10316</v>
      </c>
      <c r="B1304" s="558">
        <v>1</v>
      </c>
      <c r="C1304" s="387" t="s">
        <v>10317</v>
      </c>
      <c r="D1304" s="214" t="s">
        <v>10318</v>
      </c>
      <c r="E1304" s="213"/>
      <c r="F1304" s="213"/>
      <c r="G1304" s="213"/>
      <c r="H1304" s="213"/>
      <c r="I1304" s="213"/>
      <c r="J1304" s="213"/>
    </row>
    <row r="1305" spans="1:10" s="389" customFormat="1" ht="21.45" customHeight="1">
      <c r="A1305" s="214" t="s">
        <v>10319</v>
      </c>
      <c r="B1305" s="558">
        <v>1</v>
      </c>
      <c r="C1305" s="387" t="s">
        <v>10320</v>
      </c>
      <c r="D1305" s="214" t="s">
        <v>10321</v>
      </c>
      <c r="E1305" s="213"/>
      <c r="F1305" s="213"/>
      <c r="G1305" s="213"/>
      <c r="H1305" s="213"/>
      <c r="I1305" s="213"/>
      <c r="J1305" s="213"/>
    </row>
    <row r="1306" spans="1:10" s="389" customFormat="1" ht="21.45" customHeight="1">
      <c r="A1306" s="214" t="s">
        <v>10322</v>
      </c>
      <c r="B1306" s="558">
        <v>1</v>
      </c>
      <c r="C1306" s="387" t="s">
        <v>10323</v>
      </c>
      <c r="D1306" s="214" t="s">
        <v>10324</v>
      </c>
      <c r="E1306" s="213"/>
      <c r="F1306" s="213"/>
      <c r="G1306" s="213"/>
      <c r="H1306" s="213"/>
      <c r="I1306" s="213"/>
      <c r="J1306" s="213"/>
    </row>
    <row r="1307" spans="1:10" s="389" customFormat="1" ht="21.45" customHeight="1">
      <c r="A1307" s="214" t="s">
        <v>10325</v>
      </c>
      <c r="B1307" s="558">
        <v>1</v>
      </c>
      <c r="C1307" s="387" t="s">
        <v>10326</v>
      </c>
      <c r="D1307" s="214" t="s">
        <v>10327</v>
      </c>
      <c r="E1307" s="213"/>
      <c r="F1307" s="213"/>
      <c r="G1307" s="213"/>
      <c r="H1307" s="213"/>
      <c r="I1307" s="213"/>
      <c r="J1307" s="213"/>
    </row>
    <row r="1308" spans="1:10" s="389" customFormat="1" ht="21.45" customHeight="1">
      <c r="A1308" s="214" t="s">
        <v>10328</v>
      </c>
      <c r="B1308" s="558">
        <v>1</v>
      </c>
      <c r="C1308" s="387" t="s">
        <v>10329</v>
      </c>
      <c r="D1308" s="214" t="s">
        <v>10330</v>
      </c>
      <c r="E1308" s="213"/>
      <c r="F1308" s="213"/>
      <c r="G1308" s="213"/>
      <c r="H1308" s="213"/>
      <c r="I1308" s="213"/>
      <c r="J1308" s="213"/>
    </row>
    <row r="1309" spans="1:10" s="389" customFormat="1" ht="21.45" customHeight="1">
      <c r="A1309" s="214" t="s">
        <v>10331</v>
      </c>
      <c r="B1309" s="558">
        <v>1</v>
      </c>
      <c r="C1309" s="387" t="s">
        <v>10332</v>
      </c>
      <c r="D1309" s="214" t="s">
        <v>10333</v>
      </c>
      <c r="E1309" s="213"/>
      <c r="F1309" s="213"/>
      <c r="G1309" s="213"/>
      <c r="H1309" s="213"/>
      <c r="I1309" s="213"/>
      <c r="J1309" s="213"/>
    </row>
    <row r="1310" spans="1:10" s="389" customFormat="1" ht="21.45" customHeight="1">
      <c r="A1310" s="214" t="s">
        <v>10334</v>
      </c>
      <c r="B1310" s="558">
        <v>1</v>
      </c>
      <c r="C1310" s="387" t="s">
        <v>10335</v>
      </c>
      <c r="D1310" s="214" t="s">
        <v>10336</v>
      </c>
      <c r="E1310" s="213"/>
      <c r="F1310" s="213"/>
      <c r="G1310" s="213"/>
      <c r="H1310" s="213"/>
      <c r="I1310" s="213"/>
      <c r="J1310" s="213"/>
    </row>
    <row r="1311" spans="1:10" s="389" customFormat="1" ht="21.45" customHeight="1">
      <c r="A1311" s="214" t="s">
        <v>10337</v>
      </c>
      <c r="B1311" s="558">
        <v>1</v>
      </c>
      <c r="C1311" s="387" t="s">
        <v>10338</v>
      </c>
      <c r="D1311" s="214" t="s">
        <v>10339</v>
      </c>
      <c r="E1311" s="213"/>
      <c r="F1311" s="213"/>
      <c r="G1311" s="213"/>
      <c r="H1311" s="213"/>
      <c r="I1311" s="213"/>
      <c r="J1311" s="213"/>
    </row>
    <row r="1312" spans="1:10" s="389" customFormat="1" ht="21.45" customHeight="1">
      <c r="A1312" s="214" t="s">
        <v>10340</v>
      </c>
      <c r="B1312" s="558">
        <v>1</v>
      </c>
      <c r="C1312" s="387" t="s">
        <v>10341</v>
      </c>
      <c r="D1312" s="214" t="s">
        <v>10342</v>
      </c>
      <c r="E1312" s="213"/>
      <c r="F1312" s="213"/>
      <c r="G1312" s="213"/>
      <c r="H1312" s="213"/>
      <c r="I1312" s="213"/>
      <c r="J1312" s="213"/>
    </row>
    <row r="1313" spans="1:10" s="389" customFormat="1" ht="21.45" customHeight="1">
      <c r="A1313" s="214" t="s">
        <v>10343</v>
      </c>
      <c r="B1313" s="558">
        <v>1</v>
      </c>
      <c r="C1313" s="387" t="s">
        <v>10344</v>
      </c>
      <c r="D1313" s="214" t="s">
        <v>8477</v>
      </c>
      <c r="E1313" s="213"/>
      <c r="F1313" s="213"/>
      <c r="G1313" s="213"/>
      <c r="H1313" s="213"/>
      <c r="I1313" s="213"/>
      <c r="J1313" s="213"/>
    </row>
    <row r="1314" spans="1:10" s="389" customFormat="1" ht="21.45" customHeight="1">
      <c r="A1314" s="214" t="s">
        <v>10345</v>
      </c>
      <c r="B1314" s="558">
        <v>1</v>
      </c>
      <c r="C1314" s="387" t="s">
        <v>10346</v>
      </c>
      <c r="D1314" s="214" t="s">
        <v>10347</v>
      </c>
      <c r="E1314" s="213"/>
      <c r="F1314" s="213"/>
      <c r="G1314" s="213"/>
      <c r="H1314" s="213"/>
      <c r="I1314" s="213"/>
      <c r="J1314" s="213"/>
    </row>
    <row r="1315" spans="1:10" s="389" customFormat="1" ht="21.45" customHeight="1">
      <c r="A1315" s="214" t="s">
        <v>10348</v>
      </c>
      <c r="B1315" s="558">
        <v>1</v>
      </c>
      <c r="C1315" s="387" t="s">
        <v>10349</v>
      </c>
      <c r="D1315" s="214" t="s">
        <v>10350</v>
      </c>
      <c r="E1315" s="213"/>
      <c r="F1315" s="213"/>
      <c r="G1315" s="213"/>
      <c r="H1315" s="213"/>
      <c r="I1315" s="213"/>
      <c r="J1315" s="213"/>
    </row>
    <row r="1316" spans="1:10" s="389" customFormat="1" ht="21.45" customHeight="1">
      <c r="A1316" s="382" t="s">
        <v>10351</v>
      </c>
      <c r="B1316" s="558">
        <v>1</v>
      </c>
      <c r="C1316" s="381" t="s">
        <v>10352</v>
      </c>
      <c r="D1316" s="214" t="s">
        <v>10353</v>
      </c>
      <c r="E1316" s="213"/>
      <c r="F1316" s="213"/>
      <c r="G1316" s="213"/>
      <c r="H1316" s="213"/>
      <c r="I1316" s="213"/>
      <c r="J1316" s="213"/>
    </row>
    <row r="1317" spans="1:10" s="389" customFormat="1" ht="21.45" customHeight="1">
      <c r="A1317" s="382" t="s">
        <v>10354</v>
      </c>
      <c r="B1317" s="558">
        <v>1</v>
      </c>
      <c r="C1317" s="381" t="s">
        <v>10355</v>
      </c>
      <c r="D1317" s="214" t="s">
        <v>10356</v>
      </c>
      <c r="E1317" s="213"/>
      <c r="F1317" s="213"/>
      <c r="G1317" s="213"/>
      <c r="H1317" s="213"/>
      <c r="I1317" s="213"/>
      <c r="J1317" s="213"/>
    </row>
    <row r="1318" spans="1:10" s="389" customFormat="1" ht="21.45" customHeight="1">
      <c r="A1318" s="214" t="s">
        <v>10357</v>
      </c>
      <c r="B1318" s="558">
        <v>1</v>
      </c>
      <c r="C1318" s="387" t="s">
        <v>10358</v>
      </c>
      <c r="D1318" s="214" t="s">
        <v>10359</v>
      </c>
      <c r="E1318" s="213"/>
      <c r="F1318" s="213"/>
      <c r="G1318" s="213"/>
      <c r="H1318" s="213"/>
      <c r="I1318" s="213"/>
      <c r="J1318" s="213"/>
    </row>
    <row r="1319" spans="1:10" s="389" customFormat="1" ht="21.45" customHeight="1">
      <c r="A1319" s="214" t="s">
        <v>10360</v>
      </c>
      <c r="B1319" s="558">
        <v>1</v>
      </c>
      <c r="C1319" s="387" t="s">
        <v>10361</v>
      </c>
      <c r="D1319" s="214" t="s">
        <v>10362</v>
      </c>
      <c r="E1319" s="213"/>
      <c r="F1319" s="213"/>
      <c r="G1319" s="213"/>
      <c r="H1319" s="213"/>
      <c r="I1319" s="213"/>
      <c r="J1319" s="213"/>
    </row>
    <row r="1320" spans="1:10" s="389" customFormat="1" ht="21.45" customHeight="1">
      <c r="A1320" s="214" t="s">
        <v>10363</v>
      </c>
      <c r="B1320" s="558">
        <v>1</v>
      </c>
      <c r="C1320" s="387" t="s">
        <v>10364</v>
      </c>
      <c r="D1320" s="214" t="s">
        <v>10365</v>
      </c>
      <c r="E1320" s="213"/>
      <c r="F1320" s="213"/>
      <c r="G1320" s="213"/>
      <c r="H1320" s="213"/>
      <c r="I1320" s="213"/>
      <c r="J1320" s="213"/>
    </row>
    <row r="1321" spans="1:10" s="389" customFormat="1" ht="21.45" customHeight="1">
      <c r="A1321" s="214" t="s">
        <v>10366</v>
      </c>
      <c r="B1321" s="558">
        <v>1</v>
      </c>
      <c r="C1321" s="387" t="s">
        <v>10367</v>
      </c>
      <c r="D1321" s="214" t="s">
        <v>10368</v>
      </c>
      <c r="E1321" s="213"/>
      <c r="F1321" s="213"/>
      <c r="G1321" s="213"/>
      <c r="H1321" s="213"/>
      <c r="I1321" s="213"/>
      <c r="J1321" s="213"/>
    </row>
    <row r="1322" spans="1:10" s="389" customFormat="1" ht="21.45" customHeight="1">
      <c r="A1322" s="214" t="s">
        <v>10369</v>
      </c>
      <c r="B1322" s="558">
        <v>1</v>
      </c>
      <c r="C1322" s="387" t="s">
        <v>10370</v>
      </c>
      <c r="D1322" s="214" t="s">
        <v>10371</v>
      </c>
      <c r="E1322" s="213"/>
      <c r="F1322" s="213"/>
      <c r="G1322" s="213"/>
      <c r="H1322" s="213"/>
      <c r="I1322" s="213"/>
      <c r="J1322" s="213"/>
    </row>
    <row r="1323" spans="1:10" s="389" customFormat="1" ht="21.45" customHeight="1">
      <c r="A1323" s="214" t="s">
        <v>10372</v>
      </c>
      <c r="B1323" s="558">
        <v>1</v>
      </c>
      <c r="C1323" s="387" t="s">
        <v>10373</v>
      </c>
      <c r="D1323" s="214" t="s">
        <v>10374</v>
      </c>
      <c r="E1323" s="213"/>
      <c r="F1323" s="213"/>
      <c r="G1323" s="213"/>
      <c r="H1323" s="213"/>
      <c r="I1323" s="213"/>
      <c r="J1323" s="213"/>
    </row>
    <row r="1324" spans="1:10" s="389" customFormat="1" ht="21.45" customHeight="1">
      <c r="A1324" s="214" t="s">
        <v>10375</v>
      </c>
      <c r="B1324" s="558">
        <v>1</v>
      </c>
      <c r="C1324" s="387" t="s">
        <v>10376</v>
      </c>
      <c r="D1324" s="214" t="s">
        <v>10377</v>
      </c>
      <c r="E1324" s="213"/>
      <c r="F1324" s="213"/>
      <c r="G1324" s="213"/>
      <c r="H1324" s="213"/>
      <c r="I1324" s="213"/>
      <c r="J1324" s="213"/>
    </row>
    <row r="1325" spans="1:10" s="389" customFormat="1" ht="21.45" customHeight="1">
      <c r="A1325" s="214" t="s">
        <v>10378</v>
      </c>
      <c r="B1325" s="558">
        <v>1</v>
      </c>
      <c r="C1325" s="387" t="s">
        <v>10379</v>
      </c>
      <c r="D1325" s="214" t="s">
        <v>10380</v>
      </c>
      <c r="E1325" s="213"/>
      <c r="F1325" s="213"/>
      <c r="G1325" s="213"/>
      <c r="H1325" s="213"/>
      <c r="I1325" s="213"/>
      <c r="J1325" s="213"/>
    </row>
    <row r="1326" spans="1:10" s="389" customFormat="1" ht="21.45" customHeight="1">
      <c r="A1326" s="214" t="s">
        <v>10381</v>
      </c>
      <c r="B1326" s="558">
        <v>1</v>
      </c>
      <c r="C1326" s="387" t="s">
        <v>10382</v>
      </c>
      <c r="D1326" s="214" t="s">
        <v>10383</v>
      </c>
      <c r="E1326" s="213"/>
      <c r="F1326" s="213"/>
      <c r="G1326" s="213"/>
      <c r="H1326" s="213"/>
      <c r="I1326" s="213"/>
      <c r="J1326" s="213"/>
    </row>
    <row r="1327" spans="1:10" s="389" customFormat="1" ht="21.45" customHeight="1">
      <c r="A1327" s="382" t="s">
        <v>10384</v>
      </c>
      <c r="B1327" s="559">
        <v>1</v>
      </c>
      <c r="C1327" s="391" t="s">
        <v>10385</v>
      </c>
      <c r="D1327" s="382" t="s">
        <v>8567</v>
      </c>
      <c r="E1327" s="388"/>
      <c r="F1327" s="388"/>
      <c r="G1327" s="213"/>
      <c r="H1327" s="213"/>
      <c r="I1327" s="213"/>
      <c r="J1327" s="213"/>
    </row>
    <row r="1328" spans="1:10" s="389" customFormat="1" ht="21.45" customHeight="1">
      <c r="A1328" s="382" t="s">
        <v>10386</v>
      </c>
      <c r="B1328" s="559">
        <v>1</v>
      </c>
      <c r="C1328" s="391" t="s">
        <v>10387</v>
      </c>
      <c r="D1328" s="382" t="s">
        <v>10388</v>
      </c>
      <c r="E1328" s="388"/>
      <c r="F1328" s="388"/>
      <c r="G1328" s="213"/>
      <c r="H1328" s="213"/>
      <c r="I1328" s="213"/>
      <c r="J1328" s="213"/>
    </row>
    <row r="1329" spans="1:10" s="389" customFormat="1" ht="21.45" customHeight="1">
      <c r="A1329" s="382" t="s">
        <v>10389</v>
      </c>
      <c r="B1329" s="559">
        <v>1</v>
      </c>
      <c r="C1329" s="391" t="s">
        <v>10390</v>
      </c>
      <c r="D1329" s="382" t="s">
        <v>10391</v>
      </c>
      <c r="E1329" s="388"/>
      <c r="F1329" s="388"/>
      <c r="G1329" s="213"/>
      <c r="H1329" s="213"/>
      <c r="I1329" s="213"/>
      <c r="J1329" s="213"/>
    </row>
    <row r="1330" spans="1:10" s="389" customFormat="1" ht="21.45" customHeight="1">
      <c r="A1330" s="214" t="s">
        <v>10392</v>
      </c>
      <c r="B1330" s="558">
        <v>1</v>
      </c>
      <c r="C1330" s="392" t="s">
        <v>10393</v>
      </c>
      <c r="D1330" s="393" t="s">
        <v>10394</v>
      </c>
      <c r="E1330" s="213"/>
      <c r="F1330" s="213"/>
      <c r="G1330" s="213"/>
      <c r="H1330" s="213"/>
      <c r="I1330" s="213"/>
      <c r="J1330" s="213"/>
    </row>
    <row r="1331" spans="1:10" s="389" customFormat="1" ht="21.45" customHeight="1">
      <c r="A1331" s="214" t="s">
        <v>10395</v>
      </c>
      <c r="B1331" s="558">
        <v>1</v>
      </c>
      <c r="C1331" s="392" t="s">
        <v>10396</v>
      </c>
      <c r="D1331" s="393" t="s">
        <v>10397</v>
      </c>
      <c r="E1331" s="213"/>
      <c r="F1331" s="213"/>
      <c r="G1331" s="213"/>
      <c r="H1331" s="213"/>
      <c r="I1331" s="213"/>
      <c r="J1331" s="213"/>
    </row>
    <row r="1332" spans="1:10" s="389" customFormat="1" ht="21.45" customHeight="1">
      <c r="A1332" s="214" t="s">
        <v>10398</v>
      </c>
      <c r="B1332" s="558">
        <v>1</v>
      </c>
      <c r="C1332" s="392" t="s">
        <v>10399</v>
      </c>
      <c r="D1332" s="393" t="s">
        <v>10400</v>
      </c>
      <c r="E1332" s="213"/>
      <c r="F1332" s="213"/>
      <c r="G1332" s="213"/>
      <c r="H1332" s="213"/>
      <c r="I1332" s="213"/>
      <c r="J1332" s="213"/>
    </row>
    <row r="1333" spans="1:10" s="389" customFormat="1" ht="21.45" customHeight="1">
      <c r="A1333" s="214" t="s">
        <v>10401</v>
      </c>
      <c r="B1333" s="558">
        <v>1</v>
      </c>
      <c r="C1333" s="392" t="s">
        <v>10402</v>
      </c>
      <c r="D1333" s="393" t="s">
        <v>10403</v>
      </c>
      <c r="E1333" s="213"/>
      <c r="F1333" s="213"/>
      <c r="G1333" s="213"/>
      <c r="H1333" s="213"/>
      <c r="I1333" s="213"/>
      <c r="J1333" s="213"/>
    </row>
    <row r="1334" spans="1:10" s="389" customFormat="1" ht="21.45" customHeight="1">
      <c r="A1334" s="214" t="s">
        <v>10404</v>
      </c>
      <c r="B1334" s="558">
        <v>1</v>
      </c>
      <c r="C1334" s="392" t="s">
        <v>10405</v>
      </c>
      <c r="D1334" s="393" t="s">
        <v>10406</v>
      </c>
      <c r="E1334" s="213"/>
      <c r="F1334" s="213"/>
      <c r="G1334" s="213"/>
      <c r="H1334" s="213"/>
      <c r="I1334" s="213"/>
      <c r="J1334" s="213"/>
    </row>
    <row r="1335" spans="1:10" s="389" customFormat="1" ht="21.45" customHeight="1">
      <c r="A1335" s="214" t="s">
        <v>10407</v>
      </c>
      <c r="B1335" s="558">
        <v>1</v>
      </c>
      <c r="C1335" s="392" t="s">
        <v>10408</v>
      </c>
      <c r="D1335" s="393" t="s">
        <v>8591</v>
      </c>
      <c r="E1335" s="213"/>
      <c r="F1335" s="213"/>
      <c r="G1335" s="213"/>
      <c r="H1335" s="213"/>
      <c r="I1335" s="213"/>
      <c r="J1335" s="213"/>
    </row>
    <row r="1336" spans="1:10" s="389" customFormat="1" ht="21.45" customHeight="1">
      <c r="A1336" s="214" t="s">
        <v>10409</v>
      </c>
      <c r="B1336" s="558">
        <v>1</v>
      </c>
      <c r="C1336" s="392" t="s">
        <v>10410</v>
      </c>
      <c r="D1336" s="393" t="s">
        <v>10411</v>
      </c>
      <c r="E1336" s="213"/>
      <c r="F1336" s="213"/>
      <c r="G1336" s="213"/>
      <c r="H1336" s="213"/>
      <c r="I1336" s="213"/>
      <c r="J1336" s="213"/>
    </row>
    <row r="1337" spans="1:10" s="389" customFormat="1" ht="21.45" customHeight="1">
      <c r="A1337" s="214" t="s">
        <v>10412</v>
      </c>
      <c r="B1337" s="558">
        <v>1</v>
      </c>
      <c r="C1337" s="392" t="s">
        <v>10413</v>
      </c>
      <c r="D1337" s="393" t="s">
        <v>10414</v>
      </c>
      <c r="E1337" s="213"/>
      <c r="F1337" s="213"/>
      <c r="G1337" s="213"/>
      <c r="H1337" s="213"/>
      <c r="I1337" s="213"/>
      <c r="J1337" s="213"/>
    </row>
    <row r="1338" spans="1:10" s="389" customFormat="1" ht="21.45" customHeight="1">
      <c r="A1338" s="214" t="s">
        <v>10415</v>
      </c>
      <c r="B1338" s="558">
        <v>1</v>
      </c>
      <c r="C1338" s="392" t="s">
        <v>10416</v>
      </c>
      <c r="D1338" s="393" t="s">
        <v>10417</v>
      </c>
      <c r="E1338" s="213"/>
      <c r="F1338" s="213"/>
      <c r="G1338" s="213"/>
      <c r="H1338" s="213"/>
      <c r="I1338" s="213"/>
      <c r="J1338" s="213"/>
    </row>
    <row r="1339" spans="1:10" s="389" customFormat="1" ht="21.45" customHeight="1">
      <c r="A1339" s="214" t="s">
        <v>10418</v>
      </c>
      <c r="B1339" s="558">
        <v>1</v>
      </c>
      <c r="C1339" s="387" t="s">
        <v>10419</v>
      </c>
      <c r="D1339" s="214" t="s">
        <v>10420</v>
      </c>
      <c r="E1339" s="213"/>
      <c r="F1339" s="213"/>
      <c r="G1339" s="213"/>
      <c r="H1339" s="213"/>
      <c r="I1339" s="213"/>
      <c r="J1339" s="213"/>
    </row>
    <row r="1340" spans="1:10" s="389" customFormat="1" ht="21.45" customHeight="1">
      <c r="A1340" s="214" t="s">
        <v>10421</v>
      </c>
      <c r="B1340" s="558">
        <v>1</v>
      </c>
      <c r="C1340" s="387" t="s">
        <v>10422</v>
      </c>
      <c r="D1340" s="214" t="s">
        <v>10423</v>
      </c>
      <c r="E1340" s="213"/>
      <c r="F1340" s="213"/>
      <c r="G1340" s="213"/>
      <c r="H1340" s="213"/>
      <c r="I1340" s="213"/>
      <c r="J1340" s="213"/>
    </row>
    <row r="1341" spans="1:10" s="389" customFormat="1" ht="21.45" customHeight="1">
      <c r="A1341" s="214" t="s">
        <v>10424</v>
      </c>
      <c r="B1341" s="558">
        <v>1</v>
      </c>
      <c r="C1341" s="387" t="s">
        <v>10425</v>
      </c>
      <c r="D1341" s="214" t="s">
        <v>8615</v>
      </c>
      <c r="E1341" s="213"/>
      <c r="F1341" s="213"/>
      <c r="G1341" s="213"/>
      <c r="H1341"/>
      <c r="I1341"/>
      <c r="J1341"/>
    </row>
    <row r="1342" spans="1:10" s="389" customFormat="1" ht="21.45" customHeight="1">
      <c r="A1342" s="214" t="s">
        <v>10426</v>
      </c>
      <c r="B1342" s="558">
        <v>1</v>
      </c>
      <c r="C1342" s="387" t="s">
        <v>10427</v>
      </c>
      <c r="D1342" s="214" t="s">
        <v>8618</v>
      </c>
      <c r="E1342" s="213"/>
      <c r="F1342" s="213"/>
      <c r="G1342" s="213"/>
      <c r="H1342"/>
      <c r="I1342"/>
      <c r="J1342"/>
    </row>
    <row r="1343" spans="1:10" s="389" customFormat="1" ht="21.45" customHeight="1">
      <c r="A1343" s="214" t="s">
        <v>10428</v>
      </c>
      <c r="B1343" s="558">
        <v>1</v>
      </c>
      <c r="C1343" s="391" t="s">
        <v>10429</v>
      </c>
      <c r="D1343" s="214" t="s">
        <v>10430</v>
      </c>
      <c r="E1343" s="213"/>
      <c r="F1343" s="213"/>
      <c r="G1343" s="213"/>
      <c r="H1343" s="213"/>
      <c r="I1343" s="213"/>
      <c r="J1343" s="213"/>
    </row>
    <row r="1344" spans="1:10" s="389" customFormat="1" ht="21.45" customHeight="1">
      <c r="A1344" s="214" t="s">
        <v>10431</v>
      </c>
      <c r="B1344" s="558">
        <v>1</v>
      </c>
      <c r="C1344" s="391" t="s">
        <v>10432</v>
      </c>
      <c r="D1344" s="214" t="s">
        <v>10433</v>
      </c>
      <c r="E1344" s="213"/>
      <c r="F1344" s="213"/>
      <c r="G1344" s="213"/>
      <c r="H1344" s="213"/>
      <c r="I1344" s="213"/>
      <c r="J1344" s="213"/>
    </row>
    <row r="1345" spans="1:10" s="389" customFormat="1" ht="21.45" customHeight="1">
      <c r="A1345" s="214" t="s">
        <v>10434</v>
      </c>
      <c r="B1345" s="558">
        <v>1</v>
      </c>
      <c r="C1345" s="391" t="s">
        <v>10435</v>
      </c>
      <c r="D1345" s="214" t="s">
        <v>10436</v>
      </c>
      <c r="E1345" s="213"/>
      <c r="F1345" s="213"/>
      <c r="G1345" s="213"/>
      <c r="H1345" s="213"/>
      <c r="I1345" s="213"/>
      <c r="J1345" s="213"/>
    </row>
    <row r="1346" spans="1:10" s="389" customFormat="1" ht="21.45" customHeight="1">
      <c r="A1346" s="214" t="s">
        <v>10437</v>
      </c>
      <c r="B1346" s="558">
        <v>1</v>
      </c>
      <c r="C1346" s="391" t="s">
        <v>10438</v>
      </c>
      <c r="D1346" s="214" t="s">
        <v>10439</v>
      </c>
      <c r="E1346" s="213"/>
      <c r="F1346" s="213"/>
      <c r="G1346" s="213"/>
      <c r="H1346" s="213"/>
      <c r="I1346" s="213"/>
      <c r="J1346" s="213"/>
    </row>
    <row r="1347" spans="1:10" s="389" customFormat="1" ht="21.45" customHeight="1">
      <c r="A1347" s="214" t="s">
        <v>10440</v>
      </c>
      <c r="B1347" s="558">
        <v>1</v>
      </c>
      <c r="C1347" s="391" t="s">
        <v>10441</v>
      </c>
      <c r="D1347" s="214" t="s">
        <v>10442</v>
      </c>
      <c r="E1347" s="213"/>
      <c r="F1347" s="213"/>
      <c r="G1347" s="213"/>
      <c r="H1347" s="213"/>
      <c r="I1347" s="213"/>
      <c r="J1347" s="213"/>
    </row>
    <row r="1348" spans="1:10" s="389" customFormat="1" ht="21.45" customHeight="1">
      <c r="A1348" s="214" t="s">
        <v>10443</v>
      </c>
      <c r="B1348" s="558">
        <v>1</v>
      </c>
      <c r="C1348" s="391" t="s">
        <v>10444</v>
      </c>
      <c r="D1348" s="214" t="s">
        <v>10445</v>
      </c>
      <c r="E1348" s="213"/>
      <c r="F1348" s="213"/>
      <c r="G1348" s="213"/>
      <c r="H1348" s="213"/>
      <c r="I1348" s="213"/>
      <c r="J1348" s="213"/>
    </row>
    <row r="1349" spans="1:10" s="389" customFormat="1" ht="21.45" customHeight="1">
      <c r="A1349" s="214" t="s">
        <v>10446</v>
      </c>
      <c r="B1349" s="558">
        <v>1</v>
      </c>
      <c r="C1349" s="391" t="s">
        <v>10447</v>
      </c>
      <c r="D1349" s="214" t="s">
        <v>10448</v>
      </c>
      <c r="E1349" s="213"/>
      <c r="F1349" s="213"/>
      <c r="G1349" s="213"/>
      <c r="H1349" s="213"/>
      <c r="I1349" s="213"/>
      <c r="J1349" s="213"/>
    </row>
    <row r="1350" spans="1:10" s="389" customFormat="1" ht="21.45" customHeight="1">
      <c r="A1350" s="214" t="s">
        <v>10449</v>
      </c>
      <c r="B1350" s="558">
        <v>1</v>
      </c>
      <c r="C1350" s="387" t="s">
        <v>10450</v>
      </c>
      <c r="D1350" s="214" t="s">
        <v>10451</v>
      </c>
      <c r="E1350" s="213"/>
      <c r="F1350" s="213"/>
      <c r="G1350" s="213"/>
      <c r="H1350" s="213"/>
      <c r="I1350" s="213"/>
      <c r="J1350" s="213"/>
    </row>
    <row r="1351" spans="1:10" s="389" customFormat="1" ht="21.45" customHeight="1">
      <c r="A1351" s="214" t="s">
        <v>10452</v>
      </c>
      <c r="B1351" s="558">
        <v>1</v>
      </c>
      <c r="C1351" s="387" t="s">
        <v>10453</v>
      </c>
      <c r="D1351" s="214" t="s">
        <v>10454</v>
      </c>
      <c r="E1351" s="213"/>
      <c r="F1351" s="213"/>
      <c r="G1351" s="213"/>
      <c r="H1351" s="213"/>
      <c r="I1351" s="213"/>
      <c r="J1351" s="213"/>
    </row>
    <row r="1352" spans="1:10" s="389" customFormat="1" ht="21.45" customHeight="1">
      <c r="A1352" s="214" t="s">
        <v>10455</v>
      </c>
      <c r="B1352" s="558">
        <v>1</v>
      </c>
      <c r="C1352" s="387" t="s">
        <v>10456</v>
      </c>
      <c r="D1352" s="214" t="s">
        <v>10457</v>
      </c>
      <c r="E1352" s="213"/>
      <c r="F1352" s="213"/>
      <c r="G1352" s="213"/>
      <c r="H1352" s="213"/>
      <c r="I1352" s="213"/>
      <c r="J1352" s="213"/>
    </row>
    <row r="1353" spans="1:10" s="389" customFormat="1" ht="21.45" customHeight="1">
      <c r="A1353" s="397" t="s">
        <v>10458</v>
      </c>
      <c r="B1353" s="389">
        <v>1</v>
      </c>
      <c r="C1353" s="398" t="s">
        <v>10459</v>
      </c>
      <c r="D1353" s="397" t="s">
        <v>8675</v>
      </c>
      <c r="F1353" s="397"/>
    </row>
    <row r="1354" spans="1:10" s="389" customFormat="1" ht="21.45" customHeight="1">
      <c r="A1354" s="397" t="s">
        <v>10460</v>
      </c>
      <c r="B1354" s="389">
        <v>1</v>
      </c>
      <c r="C1354" s="398" t="s">
        <v>10461</v>
      </c>
      <c r="D1354" s="397" t="s">
        <v>8678</v>
      </c>
      <c r="F1354" s="397"/>
    </row>
    <row r="1355" spans="1:10" s="389" customFormat="1" ht="21.45" customHeight="1">
      <c r="A1355" s="397" t="s">
        <v>10462</v>
      </c>
      <c r="B1355" s="389">
        <v>1</v>
      </c>
      <c r="C1355" s="403" t="s">
        <v>10463</v>
      </c>
      <c r="D1355" s="397" t="s">
        <v>10464</v>
      </c>
      <c r="F1355" s="397"/>
    </row>
    <row r="1356" spans="1:10" s="389" customFormat="1" ht="21.45" customHeight="1">
      <c r="A1356" s="397" t="s">
        <v>10465</v>
      </c>
      <c r="B1356" s="389">
        <v>1</v>
      </c>
      <c r="C1356" s="403" t="s">
        <v>10466</v>
      </c>
      <c r="D1356" s="397" t="s">
        <v>10467</v>
      </c>
      <c r="F1356" s="397"/>
    </row>
    <row r="1357" spans="1:10" s="389" customFormat="1" ht="21.45" customHeight="1">
      <c r="A1357" s="397" t="s">
        <v>10468</v>
      </c>
      <c r="B1357" s="389">
        <v>1</v>
      </c>
      <c r="C1357" s="398" t="s">
        <v>10469</v>
      </c>
      <c r="D1357" s="397" t="s">
        <v>10470</v>
      </c>
      <c r="F1357" s="397"/>
    </row>
    <row r="1358" spans="1:10" s="389" customFormat="1" ht="21.45" customHeight="1">
      <c r="A1358" s="397" t="s">
        <v>10471</v>
      </c>
      <c r="B1358" s="389">
        <v>1</v>
      </c>
      <c r="C1358" s="398" t="s">
        <v>10472</v>
      </c>
      <c r="D1358" s="397" t="s">
        <v>10473</v>
      </c>
      <c r="F1358" s="397"/>
    </row>
    <row r="1359" spans="1:10" s="389" customFormat="1" ht="21.45" customHeight="1">
      <c r="A1359" s="397" t="s">
        <v>10474</v>
      </c>
      <c r="B1359" s="389">
        <v>1</v>
      </c>
      <c r="C1359" s="398" t="s">
        <v>10475</v>
      </c>
      <c r="D1359" s="397" t="s">
        <v>10476</v>
      </c>
      <c r="F1359" s="397"/>
    </row>
    <row r="1360" spans="1:10" s="389" customFormat="1" ht="21.45" customHeight="1">
      <c r="A1360" s="397" t="s">
        <v>10477</v>
      </c>
      <c r="B1360" s="389">
        <v>1</v>
      </c>
      <c r="C1360" s="398" t="s">
        <v>10478</v>
      </c>
      <c r="D1360" s="397" t="s">
        <v>10479</v>
      </c>
      <c r="F1360" s="397"/>
    </row>
    <row r="1361" spans="1:10" s="389" customFormat="1" ht="21.45" customHeight="1">
      <c r="A1361" s="397" t="s">
        <v>10480</v>
      </c>
      <c r="B1361" s="389">
        <v>1</v>
      </c>
      <c r="C1361" s="398" t="s">
        <v>10481</v>
      </c>
      <c r="D1361" s="397" t="s">
        <v>10482</v>
      </c>
      <c r="F1361" s="397"/>
    </row>
    <row r="1362" spans="1:10" s="389" customFormat="1" ht="21.45" customHeight="1">
      <c r="A1362" s="397" t="s">
        <v>10483</v>
      </c>
      <c r="B1362" s="389">
        <v>1</v>
      </c>
      <c r="C1362" s="398" t="s">
        <v>10484</v>
      </c>
      <c r="D1362" s="397" t="s">
        <v>10485</v>
      </c>
      <c r="F1362" s="397"/>
    </row>
    <row r="1363" spans="1:10" s="389" customFormat="1" ht="21.45" customHeight="1">
      <c r="A1363" s="399" t="s">
        <v>10486</v>
      </c>
      <c r="B1363" s="560">
        <v>1</v>
      </c>
      <c r="C1363" s="400" t="s">
        <v>10487</v>
      </c>
      <c r="D1363" s="399" t="s">
        <v>10488</v>
      </c>
      <c r="F1363" s="399"/>
    </row>
    <row r="1364" spans="1:10" s="389" customFormat="1" ht="21.45" customHeight="1">
      <c r="A1364" s="399" t="s">
        <v>10489</v>
      </c>
      <c r="B1364" s="560">
        <v>1</v>
      </c>
      <c r="C1364" s="400" t="s">
        <v>10490</v>
      </c>
      <c r="D1364" s="399" t="s">
        <v>10491</v>
      </c>
      <c r="F1364" s="399"/>
    </row>
    <row r="1365" spans="1:10" s="389" customFormat="1" ht="21.45" customHeight="1">
      <c r="A1365" s="399" t="s">
        <v>10492</v>
      </c>
      <c r="B1365" s="560">
        <v>1</v>
      </c>
      <c r="C1365" s="400" t="s">
        <v>10493</v>
      </c>
      <c r="D1365" s="399" t="s">
        <v>10494</v>
      </c>
      <c r="F1365" s="399"/>
    </row>
    <row r="1366" spans="1:10" s="389" customFormat="1" ht="21.45" customHeight="1">
      <c r="A1366" s="399" t="s">
        <v>10495</v>
      </c>
      <c r="B1366" s="560">
        <v>1</v>
      </c>
      <c r="C1366" s="400" t="s">
        <v>10496</v>
      </c>
      <c r="D1366" s="399" t="s">
        <v>10497</v>
      </c>
      <c r="F1366" s="399"/>
    </row>
    <row r="1367" spans="1:10" s="389" customFormat="1" ht="21.45" customHeight="1">
      <c r="A1367" s="399" t="s">
        <v>10498</v>
      </c>
      <c r="B1367" s="560">
        <v>1</v>
      </c>
      <c r="C1367" s="400" t="s">
        <v>10499</v>
      </c>
      <c r="D1367" s="399" t="s">
        <v>10500</v>
      </c>
      <c r="F1367" s="399"/>
    </row>
    <row r="1368" spans="1:10" s="389" customFormat="1" ht="21.45" customHeight="1">
      <c r="A1368" s="399" t="s">
        <v>10501</v>
      </c>
      <c r="B1368" s="560">
        <v>1</v>
      </c>
      <c r="C1368" s="400" t="s">
        <v>10502</v>
      </c>
      <c r="D1368" s="399" t="s">
        <v>10503</v>
      </c>
      <c r="F1368" s="399"/>
    </row>
    <row r="1369" spans="1:10" s="389" customFormat="1" ht="21.45" customHeight="1">
      <c r="A1369" s="399" t="s">
        <v>10504</v>
      </c>
      <c r="B1369" s="560">
        <v>1</v>
      </c>
      <c r="C1369" s="400" t="s">
        <v>10505</v>
      </c>
      <c r="D1369" s="399" t="s">
        <v>10506</v>
      </c>
      <c r="F1369" s="399"/>
    </row>
    <row r="1370" spans="1:10" s="389" customFormat="1" ht="21.45" customHeight="1">
      <c r="A1370" s="399" t="s">
        <v>10507</v>
      </c>
      <c r="B1370" s="560">
        <v>1</v>
      </c>
      <c r="C1370" s="400" t="s">
        <v>10508</v>
      </c>
      <c r="D1370" s="399" t="s">
        <v>10509</v>
      </c>
      <c r="F1370" s="399"/>
    </row>
    <row r="1371" spans="1:10" s="389" customFormat="1" ht="21.45" customHeight="1">
      <c r="A1371" s="214" t="s">
        <v>10510</v>
      </c>
      <c r="B1371" s="558">
        <v>1</v>
      </c>
      <c r="C1371" s="387" t="s">
        <v>10511</v>
      </c>
      <c r="D1371" s="214" t="s">
        <v>10512</v>
      </c>
      <c r="E1371" s="213"/>
      <c r="F1371" s="213"/>
      <c r="G1371" s="213"/>
      <c r="H1371" s="213"/>
      <c r="I1371" s="213"/>
      <c r="J1371" s="213"/>
    </row>
    <row r="1372" spans="1:10" s="389" customFormat="1" ht="21.45" customHeight="1">
      <c r="A1372" s="214" t="s">
        <v>10513</v>
      </c>
      <c r="B1372" s="558">
        <v>1</v>
      </c>
      <c r="C1372" s="387" t="s">
        <v>10514</v>
      </c>
      <c r="D1372" s="214" t="s">
        <v>10515</v>
      </c>
      <c r="E1372" s="213"/>
      <c r="F1372" s="213"/>
      <c r="G1372" s="213"/>
      <c r="H1372" s="213"/>
      <c r="I1372" s="213"/>
      <c r="J1372" s="213"/>
    </row>
    <row r="1373" spans="1:10" s="389" customFormat="1" ht="21.45" customHeight="1">
      <c r="A1373" s="214" t="s">
        <v>10516</v>
      </c>
      <c r="B1373" s="558">
        <v>1</v>
      </c>
      <c r="C1373" s="387" t="s">
        <v>10517</v>
      </c>
      <c r="D1373" s="214" t="s">
        <v>10518</v>
      </c>
      <c r="E1373" s="213"/>
      <c r="F1373" s="213"/>
      <c r="G1373" s="213"/>
      <c r="H1373" s="213"/>
      <c r="I1373" s="213"/>
      <c r="J1373" s="213"/>
    </row>
    <row r="1374" spans="1:10" s="389" customFormat="1" ht="21.45" customHeight="1">
      <c r="A1374" s="214" t="s">
        <v>10519</v>
      </c>
      <c r="B1374" s="558">
        <v>1</v>
      </c>
      <c r="C1374" s="387" t="s">
        <v>10520</v>
      </c>
      <c r="D1374" s="214" t="s">
        <v>8765</v>
      </c>
      <c r="E1374" s="213"/>
      <c r="F1374" s="213"/>
      <c r="G1374" s="213"/>
      <c r="H1374" s="213"/>
      <c r="I1374" s="213"/>
      <c r="J1374" s="213"/>
    </row>
    <row r="1375" spans="1:10" s="389" customFormat="1" ht="21.45" customHeight="1">
      <c r="A1375" s="214" t="s">
        <v>10521</v>
      </c>
      <c r="B1375" s="558">
        <v>1</v>
      </c>
      <c r="C1375" s="387" t="s">
        <v>10522</v>
      </c>
      <c r="D1375" s="214" t="s">
        <v>10523</v>
      </c>
      <c r="E1375" s="213"/>
      <c r="F1375" s="213"/>
      <c r="G1375" s="213"/>
      <c r="H1375" s="213"/>
      <c r="I1375" s="213"/>
      <c r="J1375" s="213"/>
    </row>
    <row r="1376" spans="1:10" s="389" customFormat="1" ht="21.45" customHeight="1">
      <c r="A1376" s="214" t="s">
        <v>10524</v>
      </c>
      <c r="B1376" s="558">
        <v>2</v>
      </c>
      <c r="C1376" s="387" t="s">
        <v>10525</v>
      </c>
      <c r="D1376" s="214" t="s">
        <v>8768</v>
      </c>
      <c r="E1376" s="213"/>
      <c r="F1376" s="213"/>
      <c r="G1376" s="213"/>
      <c r="H1376" s="213"/>
      <c r="I1376" s="213"/>
      <c r="J1376" s="213"/>
    </row>
    <row r="1377" spans="1:10" s="389" customFormat="1" ht="21.45" customHeight="1">
      <c r="A1377" s="214" t="s">
        <v>10526</v>
      </c>
      <c r="B1377" s="558">
        <v>1</v>
      </c>
      <c r="C1377" s="387" t="s">
        <v>10527</v>
      </c>
      <c r="D1377" s="214" t="s">
        <v>10528</v>
      </c>
      <c r="E1377" s="213"/>
      <c r="F1377" s="213"/>
      <c r="G1377" s="213"/>
      <c r="H1377" s="213"/>
      <c r="I1377" s="213"/>
      <c r="J1377" s="213"/>
    </row>
    <row r="1378" spans="1:10" s="389" customFormat="1" ht="21.45" customHeight="1">
      <c r="A1378" s="214" t="s">
        <v>10529</v>
      </c>
      <c r="B1378" s="558">
        <v>1</v>
      </c>
      <c r="C1378" s="387" t="s">
        <v>10530</v>
      </c>
      <c r="D1378" s="214" t="s">
        <v>10531</v>
      </c>
      <c r="E1378" s="213"/>
      <c r="F1378" s="213"/>
      <c r="G1378" s="213"/>
      <c r="H1378" s="213"/>
      <c r="I1378" s="213"/>
      <c r="J1378" s="213"/>
    </row>
    <row r="1379" spans="1:10" s="389" customFormat="1" ht="21.45" customHeight="1">
      <c r="A1379" s="214" t="s">
        <v>10532</v>
      </c>
      <c r="B1379" s="558">
        <v>1</v>
      </c>
      <c r="C1379" s="387" t="s">
        <v>10533</v>
      </c>
      <c r="D1379" s="214" t="s">
        <v>10534</v>
      </c>
      <c r="E1379" s="213"/>
      <c r="F1379" s="213"/>
      <c r="G1379" s="213"/>
      <c r="H1379" s="213"/>
      <c r="I1379" s="213"/>
      <c r="J1379" s="213"/>
    </row>
    <row r="1380" spans="1:10" s="389" customFormat="1" ht="21.45" customHeight="1">
      <c r="A1380" s="214" t="s">
        <v>10535</v>
      </c>
      <c r="B1380" s="558">
        <v>1</v>
      </c>
      <c r="C1380" s="387" t="s">
        <v>10536</v>
      </c>
      <c r="D1380" s="214" t="s">
        <v>10537</v>
      </c>
      <c r="E1380" s="213"/>
      <c r="F1380" s="213"/>
      <c r="G1380" s="213"/>
      <c r="H1380" s="213"/>
      <c r="I1380" s="213"/>
      <c r="J1380" s="213"/>
    </row>
    <row r="1381" spans="1:10" s="389" customFormat="1" ht="21.45" customHeight="1">
      <c r="A1381" s="214" t="s">
        <v>10538</v>
      </c>
      <c r="B1381" s="558">
        <v>1</v>
      </c>
      <c r="C1381" s="387" t="s">
        <v>10539</v>
      </c>
      <c r="D1381" s="214" t="s">
        <v>10540</v>
      </c>
      <c r="E1381" s="213"/>
      <c r="F1381" s="213"/>
      <c r="G1381" s="213"/>
      <c r="H1381" s="213"/>
      <c r="I1381" s="213"/>
      <c r="J1381" s="213"/>
    </row>
    <row r="1382" spans="1:10" s="389" customFormat="1" ht="21.45" customHeight="1">
      <c r="A1382" s="214" t="s">
        <v>10541</v>
      </c>
      <c r="B1382" s="558">
        <v>1</v>
      </c>
      <c r="C1382" s="387" t="s">
        <v>10542</v>
      </c>
      <c r="D1382" s="214" t="s">
        <v>10543</v>
      </c>
      <c r="E1382" s="213"/>
      <c r="F1382" s="213"/>
      <c r="G1382" s="213"/>
      <c r="H1382" s="213"/>
      <c r="I1382" s="213"/>
      <c r="J1382" s="213"/>
    </row>
    <row r="1383" spans="1:10" s="389" customFormat="1" ht="21.45" customHeight="1">
      <c r="A1383" s="214" t="s">
        <v>10544</v>
      </c>
      <c r="B1383" s="558">
        <v>1</v>
      </c>
      <c r="C1383" s="387" t="s">
        <v>10545</v>
      </c>
      <c r="D1383" s="214" t="s">
        <v>10546</v>
      </c>
      <c r="E1383" s="213"/>
      <c r="F1383" s="213"/>
      <c r="G1383" s="213"/>
      <c r="H1383" s="213"/>
      <c r="I1383" s="213"/>
      <c r="J1383" s="213"/>
    </row>
    <row r="1384" spans="1:10" s="389" customFormat="1" ht="21.45" customHeight="1">
      <c r="A1384" s="214" t="s">
        <v>10547</v>
      </c>
      <c r="B1384" s="558">
        <v>1</v>
      </c>
      <c r="C1384" s="387" t="s">
        <v>10548</v>
      </c>
      <c r="D1384" s="214" t="s">
        <v>10549</v>
      </c>
      <c r="E1384" s="213"/>
      <c r="F1384" s="213"/>
      <c r="G1384" s="213"/>
      <c r="H1384" s="213"/>
      <c r="I1384" s="213"/>
      <c r="J1384" s="213"/>
    </row>
    <row r="1385" spans="1:10" s="389" customFormat="1" ht="21.45" customHeight="1">
      <c r="A1385" s="214" t="s">
        <v>10550</v>
      </c>
      <c r="B1385" s="558">
        <v>1</v>
      </c>
      <c r="C1385" s="387" t="s">
        <v>10551</v>
      </c>
      <c r="D1385" s="214" t="s">
        <v>10552</v>
      </c>
      <c r="E1385" s="213"/>
      <c r="F1385" s="213"/>
      <c r="G1385" s="213"/>
      <c r="H1385" s="213"/>
      <c r="I1385" s="213"/>
      <c r="J1385" s="213"/>
    </row>
    <row r="1386" spans="1:10" s="389" customFormat="1" ht="21.45" customHeight="1">
      <c r="A1386" s="214" t="s">
        <v>10553</v>
      </c>
      <c r="B1386" s="558">
        <v>1</v>
      </c>
      <c r="C1386" s="387" t="s">
        <v>10554</v>
      </c>
      <c r="D1386" s="214" t="s">
        <v>10555</v>
      </c>
      <c r="E1386" s="213"/>
      <c r="F1386" s="213"/>
      <c r="G1386" s="213"/>
      <c r="H1386" s="213"/>
      <c r="I1386" s="213"/>
      <c r="J1386" s="213"/>
    </row>
    <row r="1387" spans="1:10" s="389" customFormat="1" ht="21.45" customHeight="1">
      <c r="A1387" s="214" t="s">
        <v>10556</v>
      </c>
      <c r="B1387" s="558">
        <v>1</v>
      </c>
      <c r="C1387" s="387" t="s">
        <v>10557</v>
      </c>
      <c r="D1387" s="214" t="s">
        <v>8831</v>
      </c>
      <c r="E1387" s="213"/>
      <c r="F1387" s="213"/>
      <c r="G1387" s="213"/>
      <c r="H1387" s="213"/>
      <c r="I1387" s="213"/>
      <c r="J1387" s="213"/>
    </row>
    <row r="1388" spans="1:10" s="389" customFormat="1" ht="21.45" customHeight="1">
      <c r="A1388" s="214" t="s">
        <v>10558</v>
      </c>
      <c r="B1388" s="558">
        <v>1</v>
      </c>
      <c r="C1388" s="387" t="s">
        <v>10559</v>
      </c>
      <c r="D1388" s="214" t="s">
        <v>10560</v>
      </c>
      <c r="E1388" s="213"/>
      <c r="F1388" s="213"/>
      <c r="G1388" s="213"/>
      <c r="H1388" s="213"/>
      <c r="I1388" s="213"/>
      <c r="J1388" s="213"/>
    </row>
    <row r="1389" spans="1:10" s="389" customFormat="1" ht="21.45" customHeight="1">
      <c r="A1389" s="214" t="s">
        <v>10561</v>
      </c>
      <c r="B1389" s="558">
        <v>1</v>
      </c>
      <c r="C1389" s="387" t="s">
        <v>10562</v>
      </c>
      <c r="D1389" s="214" t="s">
        <v>10563</v>
      </c>
      <c r="E1389" s="213"/>
      <c r="F1389" s="213"/>
      <c r="G1389" s="213"/>
      <c r="H1389" s="213"/>
      <c r="I1389" s="213"/>
      <c r="J1389" s="213"/>
    </row>
    <row r="1390" spans="1:10" s="389" customFormat="1" ht="21.45" customHeight="1">
      <c r="A1390" s="214" t="s">
        <v>10564</v>
      </c>
      <c r="B1390" s="558">
        <v>1</v>
      </c>
      <c r="C1390" s="387" t="s">
        <v>10565</v>
      </c>
      <c r="D1390" s="214" t="s">
        <v>10566</v>
      </c>
      <c r="E1390" s="213"/>
      <c r="F1390" s="213"/>
      <c r="G1390" s="213"/>
      <c r="H1390" s="213"/>
      <c r="I1390" s="213"/>
      <c r="J1390" s="213"/>
    </row>
    <row r="1391" spans="1:10" s="389" customFormat="1" ht="21.45" customHeight="1">
      <c r="A1391" s="214" t="s">
        <v>10567</v>
      </c>
      <c r="B1391" s="558">
        <v>1</v>
      </c>
      <c r="C1391" s="387" t="s">
        <v>10568</v>
      </c>
      <c r="D1391" s="214" t="s">
        <v>10569</v>
      </c>
      <c r="E1391" s="213"/>
      <c r="F1391" s="213"/>
      <c r="G1391" s="213"/>
      <c r="H1391" s="213"/>
      <c r="I1391" s="213"/>
      <c r="J1391" s="213"/>
    </row>
    <row r="1392" spans="1:10" s="389" customFormat="1" ht="21.45" customHeight="1">
      <c r="A1392" s="214" t="s">
        <v>10570</v>
      </c>
      <c r="B1392" s="558">
        <v>1</v>
      </c>
      <c r="C1392" s="387" t="s">
        <v>10571</v>
      </c>
      <c r="D1392" s="214" t="s">
        <v>10572</v>
      </c>
      <c r="E1392" s="213"/>
      <c r="F1392" s="213"/>
      <c r="G1392" s="213"/>
      <c r="H1392" s="213"/>
      <c r="I1392" s="213"/>
      <c r="J1392" s="213"/>
    </row>
    <row r="1393" spans="1:10" s="389" customFormat="1" ht="21.45" customHeight="1">
      <c r="A1393" s="214" t="s">
        <v>10573</v>
      </c>
      <c r="B1393" s="558">
        <v>1</v>
      </c>
      <c r="C1393" s="387" t="s">
        <v>10574</v>
      </c>
      <c r="D1393" s="214" t="s">
        <v>10575</v>
      </c>
      <c r="E1393" s="213"/>
      <c r="F1393" s="213"/>
      <c r="G1393" s="213"/>
      <c r="H1393" s="213"/>
      <c r="I1393" s="213"/>
      <c r="J1393" s="213"/>
    </row>
    <row r="1394" spans="1:10" s="389" customFormat="1" ht="21.45" customHeight="1">
      <c r="A1394" s="214" t="s">
        <v>10576</v>
      </c>
      <c r="B1394" s="558">
        <v>1</v>
      </c>
      <c r="C1394" s="387" t="s">
        <v>10577</v>
      </c>
      <c r="D1394" s="214" t="s">
        <v>10578</v>
      </c>
      <c r="E1394" s="213"/>
      <c r="F1394" s="213"/>
      <c r="G1394" s="213"/>
      <c r="H1394" s="213"/>
      <c r="I1394" s="213"/>
      <c r="J1394" s="213"/>
    </row>
    <row r="1395" spans="1:10" s="389" customFormat="1" ht="21.45" customHeight="1">
      <c r="A1395" s="214" t="s">
        <v>10579</v>
      </c>
      <c r="B1395" s="558">
        <v>1</v>
      </c>
      <c r="C1395" s="387" t="s">
        <v>10580</v>
      </c>
      <c r="D1395" s="214" t="s">
        <v>10581</v>
      </c>
      <c r="E1395" s="213"/>
      <c r="F1395" s="213"/>
      <c r="G1395" s="213"/>
      <c r="H1395" s="213"/>
      <c r="I1395" s="213"/>
      <c r="J1395" s="213"/>
    </row>
    <row r="1396" spans="1:10" s="389" customFormat="1" ht="21.45" customHeight="1">
      <c r="A1396" s="214" t="s">
        <v>10582</v>
      </c>
      <c r="B1396" s="558">
        <v>1</v>
      </c>
      <c r="C1396" s="387" t="s">
        <v>10583</v>
      </c>
      <c r="D1396" s="214" t="s">
        <v>10584</v>
      </c>
      <c r="E1396" s="213"/>
      <c r="F1396" s="213"/>
      <c r="G1396" s="213"/>
      <c r="H1396" s="213"/>
      <c r="I1396" s="213"/>
      <c r="J1396" s="213"/>
    </row>
    <row r="1397" spans="1:10" s="389" customFormat="1" ht="21.45" customHeight="1">
      <c r="A1397" s="214" t="s">
        <v>10585</v>
      </c>
      <c r="B1397" s="558">
        <v>1</v>
      </c>
      <c r="C1397" s="387" t="s">
        <v>10586</v>
      </c>
      <c r="D1397" s="214" t="s">
        <v>10587</v>
      </c>
      <c r="E1397" s="213"/>
      <c r="F1397" s="213"/>
      <c r="G1397" s="213"/>
      <c r="H1397" s="213"/>
      <c r="I1397" s="213"/>
      <c r="J1397" s="213"/>
    </row>
    <row r="1398" spans="1:10" s="389" customFormat="1" ht="21.45" customHeight="1">
      <c r="A1398" s="214" t="s">
        <v>10588</v>
      </c>
      <c r="B1398" s="558">
        <v>1</v>
      </c>
      <c r="C1398" s="387" t="s">
        <v>10589</v>
      </c>
      <c r="D1398" s="214" t="s">
        <v>10590</v>
      </c>
      <c r="E1398" s="394"/>
      <c r="F1398" s="394"/>
      <c r="G1398" s="213"/>
      <c r="H1398" s="213"/>
      <c r="I1398" s="213"/>
      <c r="J1398" s="213"/>
    </row>
    <row r="1399" spans="1:10" s="389" customFormat="1" ht="21.45" customHeight="1">
      <c r="A1399" s="214" t="s">
        <v>10591</v>
      </c>
      <c r="B1399" s="558">
        <v>1</v>
      </c>
      <c r="C1399" s="387" t="s">
        <v>10592</v>
      </c>
      <c r="D1399" s="214" t="s">
        <v>10593</v>
      </c>
      <c r="E1399" s="394"/>
      <c r="F1399" s="394"/>
      <c r="G1399" s="213"/>
      <c r="H1399" s="213"/>
      <c r="I1399" s="213"/>
      <c r="J1399" s="213"/>
    </row>
    <row r="1400" spans="1:10">
      <c r="A1400" s="215" t="s">
        <v>10594</v>
      </c>
      <c r="B1400" s="215">
        <v>1</v>
      </c>
      <c r="C1400" s="216" t="s">
        <v>10595</v>
      </c>
      <c r="D1400" s="215" t="s">
        <v>10596</v>
      </c>
    </row>
    <row r="1401" spans="1:10">
      <c r="A1401" s="215" t="s">
        <v>10597</v>
      </c>
      <c r="B1401" s="215">
        <v>1</v>
      </c>
      <c r="C1401" s="216" t="s">
        <v>10598</v>
      </c>
      <c r="D1401" s="215" t="s">
        <v>10599</v>
      </c>
    </row>
    <row r="1402" spans="1:10">
      <c r="A1402" s="215" t="s">
        <v>10600</v>
      </c>
      <c r="B1402" s="215">
        <v>1</v>
      </c>
      <c r="C1402" s="216" t="s">
        <v>10601</v>
      </c>
      <c r="D1402" s="215" t="s">
        <v>10602</v>
      </c>
    </row>
    <row r="1403" spans="1:10">
      <c r="A1403" s="215" t="s">
        <v>10603</v>
      </c>
      <c r="B1403" s="215">
        <v>1</v>
      </c>
      <c r="C1403" s="216" t="s">
        <v>10604</v>
      </c>
      <c r="D1403" s="215" t="s">
        <v>10605</v>
      </c>
    </row>
    <row r="1404" spans="1:10">
      <c r="A1404" s="215" t="s">
        <v>10606</v>
      </c>
      <c r="B1404" s="215">
        <v>1</v>
      </c>
      <c r="C1404" s="216" t="s">
        <v>10607</v>
      </c>
      <c r="D1404" s="215" t="s">
        <v>10608</v>
      </c>
    </row>
    <row r="1405" spans="1:10">
      <c r="A1405" s="215" t="s">
        <v>10609</v>
      </c>
      <c r="B1405" s="215">
        <v>1</v>
      </c>
      <c r="C1405" s="216" t="s">
        <v>10610</v>
      </c>
      <c r="D1405" s="215" t="s">
        <v>10611</v>
      </c>
    </row>
    <row r="1406" spans="1:10">
      <c r="A1406" s="215" t="s">
        <v>10612</v>
      </c>
      <c r="B1406" s="215">
        <v>1</v>
      </c>
      <c r="C1406" s="216" t="s">
        <v>10613</v>
      </c>
      <c r="D1406" s="215" t="s">
        <v>10614</v>
      </c>
    </row>
    <row r="1407" spans="1:10">
      <c r="A1407" s="215" t="s">
        <v>10615</v>
      </c>
      <c r="B1407" s="215">
        <v>1</v>
      </c>
      <c r="C1407" s="216" t="s">
        <v>10616</v>
      </c>
      <c r="D1407" s="215" t="s">
        <v>10617</v>
      </c>
    </row>
    <row r="1408" spans="1:10">
      <c r="A1408" s="215" t="s">
        <v>10618</v>
      </c>
      <c r="B1408" s="215">
        <v>1</v>
      </c>
      <c r="C1408" s="216" t="s">
        <v>10619</v>
      </c>
      <c r="D1408" s="215" t="s">
        <v>10620</v>
      </c>
    </row>
    <row r="1409" spans="1:4">
      <c r="A1409" s="215" t="s">
        <v>10621</v>
      </c>
      <c r="B1409" s="215">
        <v>1</v>
      </c>
      <c r="C1409" s="216" t="s">
        <v>10622</v>
      </c>
      <c r="D1409" s="215" t="s">
        <v>10623</v>
      </c>
    </row>
    <row r="1410" spans="1:4">
      <c r="A1410" s="215" t="s">
        <v>10624</v>
      </c>
      <c r="B1410" s="215">
        <v>1</v>
      </c>
      <c r="C1410" s="216" t="s">
        <v>10625</v>
      </c>
      <c r="D1410" s="215" t="s">
        <v>10626</v>
      </c>
    </row>
    <row r="1411" spans="1:4">
      <c r="A1411" s="215" t="s">
        <v>10627</v>
      </c>
      <c r="B1411" s="215">
        <v>1</v>
      </c>
      <c r="C1411" s="216" t="s">
        <v>10628</v>
      </c>
      <c r="D1411" s="215" t="s">
        <v>10629</v>
      </c>
    </row>
    <row r="1412" spans="1:4">
      <c r="A1412" s="215" t="s">
        <v>10630</v>
      </c>
      <c r="B1412" s="215">
        <v>1</v>
      </c>
      <c r="C1412" s="216" t="s">
        <v>10631</v>
      </c>
      <c r="D1412" s="215" t="s">
        <v>10632</v>
      </c>
    </row>
    <row r="1413" spans="1:4">
      <c r="A1413" s="215" t="s">
        <v>10633</v>
      </c>
      <c r="B1413" s="215">
        <v>1</v>
      </c>
      <c r="C1413" s="216" t="s">
        <v>10634</v>
      </c>
      <c r="D1413" s="215" t="s">
        <v>10635</v>
      </c>
    </row>
    <row r="1414" spans="1:4">
      <c r="A1414" s="215" t="s">
        <v>10636</v>
      </c>
      <c r="B1414" s="215">
        <v>1</v>
      </c>
      <c r="C1414" s="216" t="s">
        <v>10637</v>
      </c>
      <c r="D1414" s="215" t="s">
        <v>10638</v>
      </c>
    </row>
    <row r="1415" spans="1:4">
      <c r="A1415" s="215" t="s">
        <v>10639</v>
      </c>
      <c r="B1415" s="215">
        <v>1</v>
      </c>
      <c r="C1415" s="216" t="s">
        <v>10640</v>
      </c>
      <c r="D1415" s="215" t="s">
        <v>10641</v>
      </c>
    </row>
    <row r="1416" spans="1:4">
      <c r="A1416" s="215" t="s">
        <v>10642</v>
      </c>
      <c r="B1416" s="215">
        <v>1</v>
      </c>
      <c r="C1416" s="216" t="s">
        <v>10643</v>
      </c>
      <c r="D1416" s="215" t="s">
        <v>10644</v>
      </c>
    </row>
    <row r="1417" spans="1:4">
      <c r="A1417" s="215" t="s">
        <v>10645</v>
      </c>
      <c r="B1417" s="215">
        <v>1</v>
      </c>
      <c r="C1417" s="216" t="s">
        <v>10646</v>
      </c>
      <c r="D1417" s="215" t="s">
        <v>10647</v>
      </c>
    </row>
    <row r="1418" spans="1:4">
      <c r="A1418" s="215" t="s">
        <v>10648</v>
      </c>
      <c r="B1418" s="215">
        <v>1</v>
      </c>
      <c r="C1418" s="216" t="s">
        <v>10649</v>
      </c>
      <c r="D1418" s="215" t="s">
        <v>10650</v>
      </c>
    </row>
    <row r="1419" spans="1:4">
      <c r="A1419" s="215" t="s">
        <v>10651</v>
      </c>
      <c r="B1419" s="215">
        <v>1</v>
      </c>
      <c r="C1419" s="216" t="s">
        <v>10652</v>
      </c>
      <c r="D1419" s="215" t="s">
        <v>10653</v>
      </c>
    </row>
    <row r="1420" spans="1:4">
      <c r="A1420" s="215" t="s">
        <v>10654</v>
      </c>
      <c r="B1420" s="215">
        <v>1</v>
      </c>
      <c r="C1420" s="216" t="s">
        <v>10655</v>
      </c>
      <c r="D1420" s="215" t="s">
        <v>10656</v>
      </c>
    </row>
    <row r="1421" spans="1:4">
      <c r="A1421" s="215" t="s">
        <v>10657</v>
      </c>
      <c r="B1421" s="215">
        <v>1</v>
      </c>
      <c r="C1421" s="216" t="s">
        <v>10658</v>
      </c>
      <c r="D1421" s="215" t="s">
        <v>10659</v>
      </c>
    </row>
    <row r="1422" spans="1:4">
      <c r="A1422" s="215" t="s">
        <v>10660</v>
      </c>
      <c r="B1422" s="215">
        <v>1</v>
      </c>
      <c r="C1422" s="216" t="s">
        <v>10661</v>
      </c>
      <c r="D1422" s="215" t="s">
        <v>10662</v>
      </c>
    </row>
    <row r="1423" spans="1:4">
      <c r="A1423" s="215" t="s">
        <v>10663</v>
      </c>
      <c r="B1423" s="215">
        <v>1</v>
      </c>
      <c r="C1423" s="216" t="s">
        <v>10664</v>
      </c>
      <c r="D1423" s="215" t="s">
        <v>10665</v>
      </c>
    </row>
    <row r="1424" spans="1:4">
      <c r="A1424" s="215" t="s">
        <v>10666</v>
      </c>
      <c r="B1424" s="215">
        <v>1</v>
      </c>
      <c r="C1424" s="216" t="s">
        <v>10667</v>
      </c>
      <c r="D1424" s="215" t="s">
        <v>10668</v>
      </c>
    </row>
    <row r="1425" spans="1:4">
      <c r="A1425" s="215" t="s">
        <v>10669</v>
      </c>
      <c r="B1425" s="215">
        <v>1</v>
      </c>
      <c r="C1425" s="216" t="s">
        <v>10670</v>
      </c>
      <c r="D1425" s="215" t="s">
        <v>10671</v>
      </c>
    </row>
    <row r="1426" spans="1:4">
      <c r="A1426" s="215" t="s">
        <v>10672</v>
      </c>
      <c r="B1426" s="215">
        <v>1</v>
      </c>
      <c r="C1426" s="216" t="s">
        <v>10673</v>
      </c>
      <c r="D1426" s="215" t="s">
        <v>10674</v>
      </c>
    </row>
    <row r="1427" spans="1:4">
      <c r="A1427" s="215" t="s">
        <v>10675</v>
      </c>
      <c r="B1427" s="215">
        <v>1</v>
      </c>
      <c r="C1427" s="216" t="s">
        <v>10676</v>
      </c>
      <c r="D1427" s="215" t="s">
        <v>10677</v>
      </c>
    </row>
    <row r="1428" spans="1:4">
      <c r="A1428" s="215" t="s">
        <v>10678</v>
      </c>
      <c r="B1428" s="215">
        <v>1</v>
      </c>
      <c r="C1428" s="216" t="s">
        <v>10679</v>
      </c>
      <c r="D1428" s="215" t="s">
        <v>10680</v>
      </c>
    </row>
    <row r="1429" spans="1:4">
      <c r="A1429" s="215" t="s">
        <v>10681</v>
      </c>
      <c r="B1429" s="215">
        <v>1</v>
      </c>
      <c r="C1429" s="216" t="s">
        <v>10682</v>
      </c>
      <c r="D1429" s="215" t="s">
        <v>10683</v>
      </c>
    </row>
    <row r="1430" spans="1:4">
      <c r="A1430" s="215" t="s">
        <v>10684</v>
      </c>
      <c r="B1430" s="215">
        <v>1</v>
      </c>
      <c r="C1430" s="216" t="s">
        <v>10685</v>
      </c>
      <c r="D1430" s="215" t="s">
        <v>10686</v>
      </c>
    </row>
    <row r="1431" spans="1:4">
      <c r="A1431" s="215" t="s">
        <v>10687</v>
      </c>
      <c r="B1431" s="215">
        <v>1</v>
      </c>
      <c r="C1431" s="216" t="s">
        <v>10688</v>
      </c>
      <c r="D1431" s="215" t="s">
        <v>10689</v>
      </c>
    </row>
    <row r="1432" spans="1:4">
      <c r="A1432" s="215" t="s">
        <v>10690</v>
      </c>
      <c r="B1432" s="215">
        <v>1</v>
      </c>
      <c r="C1432" s="216" t="s">
        <v>10691</v>
      </c>
      <c r="D1432" s="215" t="s">
        <v>9044</v>
      </c>
    </row>
    <row r="1433" spans="1:4">
      <c r="A1433" s="215" t="s">
        <v>10692</v>
      </c>
      <c r="B1433" s="215">
        <v>1</v>
      </c>
      <c r="C1433" s="216" t="s">
        <v>10693</v>
      </c>
      <c r="D1433" s="215" t="s">
        <v>10694</v>
      </c>
    </row>
    <row r="1434" spans="1:4">
      <c r="A1434" s="215" t="s">
        <v>10695</v>
      </c>
      <c r="B1434" s="215">
        <v>1</v>
      </c>
      <c r="C1434" s="216" t="s">
        <v>10696</v>
      </c>
      <c r="D1434" s="215" t="s">
        <v>10697</v>
      </c>
    </row>
    <row r="1435" spans="1:4">
      <c r="A1435" s="215" t="s">
        <v>10698</v>
      </c>
      <c r="B1435" s="215">
        <v>1</v>
      </c>
      <c r="C1435" s="216" t="s">
        <v>10699</v>
      </c>
      <c r="D1435" s="215" t="s">
        <v>10700</v>
      </c>
    </row>
    <row r="1436" spans="1:4">
      <c r="A1436" s="215" t="s">
        <v>10701</v>
      </c>
      <c r="B1436" s="215">
        <v>1</v>
      </c>
      <c r="C1436" s="216" t="s">
        <v>10702</v>
      </c>
      <c r="D1436" s="215" t="s">
        <v>10703</v>
      </c>
    </row>
    <row r="1437" spans="1:4">
      <c r="A1437" s="215" t="s">
        <v>10704</v>
      </c>
      <c r="B1437" s="215">
        <v>1</v>
      </c>
      <c r="C1437" s="216" t="s">
        <v>10705</v>
      </c>
      <c r="D1437" s="215" t="s">
        <v>10706</v>
      </c>
    </row>
    <row r="1438" spans="1:4">
      <c r="A1438" s="215" t="s">
        <v>10707</v>
      </c>
      <c r="B1438" s="215">
        <v>1</v>
      </c>
      <c r="C1438" s="216" t="s">
        <v>10708</v>
      </c>
      <c r="D1438" s="215" t="s">
        <v>10709</v>
      </c>
    </row>
    <row r="1439" spans="1:4">
      <c r="A1439" s="215" t="s">
        <v>10710</v>
      </c>
      <c r="B1439" s="215">
        <v>1</v>
      </c>
      <c r="C1439" s="216" t="s">
        <v>10711</v>
      </c>
      <c r="D1439" s="215" t="s">
        <v>10712</v>
      </c>
    </row>
    <row r="1440" spans="1:4">
      <c r="A1440" s="215" t="s">
        <v>10713</v>
      </c>
      <c r="B1440" s="215">
        <v>1</v>
      </c>
      <c r="C1440" s="216" t="s">
        <v>10714</v>
      </c>
      <c r="D1440" s="215" t="s">
        <v>10715</v>
      </c>
    </row>
    <row r="1441" spans="1:4">
      <c r="A1441" s="215" t="s">
        <v>10716</v>
      </c>
      <c r="B1441" s="215">
        <v>1</v>
      </c>
      <c r="C1441" s="216" t="s">
        <v>10717</v>
      </c>
      <c r="D1441" s="215" t="s">
        <v>10718</v>
      </c>
    </row>
    <row r="1442" spans="1:4">
      <c r="A1442" s="215" t="s">
        <v>10719</v>
      </c>
      <c r="B1442" s="215">
        <v>1</v>
      </c>
      <c r="C1442" s="216" t="s">
        <v>10720</v>
      </c>
      <c r="D1442" s="215" t="s">
        <v>10721</v>
      </c>
    </row>
    <row r="1443" spans="1:4">
      <c r="A1443" s="215" t="s">
        <v>10722</v>
      </c>
      <c r="B1443" s="215">
        <v>1</v>
      </c>
      <c r="C1443" s="216" t="s">
        <v>10723</v>
      </c>
      <c r="D1443" s="215" t="s">
        <v>10724</v>
      </c>
    </row>
    <row r="1444" spans="1:4">
      <c r="A1444" s="215" t="s">
        <v>10725</v>
      </c>
      <c r="B1444" s="215">
        <v>1</v>
      </c>
      <c r="C1444" s="216" t="s">
        <v>10726</v>
      </c>
      <c r="D1444" s="215" t="s">
        <v>10727</v>
      </c>
    </row>
    <row r="1445" spans="1:4">
      <c r="A1445" s="215" t="s">
        <v>10728</v>
      </c>
      <c r="B1445" s="215">
        <v>1</v>
      </c>
      <c r="C1445" s="216" t="s">
        <v>10729</v>
      </c>
      <c r="D1445" s="215" t="s">
        <v>10730</v>
      </c>
    </row>
    <row r="1446" spans="1:4">
      <c r="A1446" s="215" t="s">
        <v>10731</v>
      </c>
      <c r="B1446" s="215">
        <v>1</v>
      </c>
      <c r="C1446" s="216" t="s">
        <v>10732</v>
      </c>
      <c r="D1446" s="215" t="s">
        <v>9104</v>
      </c>
    </row>
    <row r="1447" spans="1:4">
      <c r="A1447" s="215" t="s">
        <v>10733</v>
      </c>
      <c r="B1447" s="215">
        <v>1</v>
      </c>
      <c r="C1447" s="216" t="s">
        <v>10734</v>
      </c>
      <c r="D1447" s="215" t="s">
        <v>10735</v>
      </c>
    </row>
    <row r="1448" spans="1:4">
      <c r="A1448" s="215" t="s">
        <v>10736</v>
      </c>
      <c r="B1448" s="215">
        <v>1</v>
      </c>
      <c r="C1448" s="216" t="s">
        <v>10737</v>
      </c>
      <c r="D1448" s="215" t="s">
        <v>9122</v>
      </c>
    </row>
    <row r="1449" spans="1:4">
      <c r="A1449" s="215" t="s">
        <v>10738</v>
      </c>
      <c r="B1449" s="215">
        <v>1</v>
      </c>
      <c r="C1449" s="216" t="s">
        <v>10739</v>
      </c>
      <c r="D1449" s="215" t="s">
        <v>10740</v>
      </c>
    </row>
    <row r="1450" spans="1:4">
      <c r="A1450" s="215" t="s">
        <v>10741</v>
      </c>
      <c r="B1450" s="215">
        <v>1</v>
      </c>
      <c r="C1450" s="216" t="s">
        <v>10742</v>
      </c>
      <c r="D1450" s="215" t="s">
        <v>9128</v>
      </c>
    </row>
    <row r="1451" spans="1:4">
      <c r="A1451" s="215" t="s">
        <v>10743</v>
      </c>
      <c r="B1451" s="215">
        <v>1</v>
      </c>
      <c r="C1451" s="216" t="s">
        <v>10744</v>
      </c>
      <c r="D1451" s="215" t="s">
        <v>10745</v>
      </c>
    </row>
    <row r="1452" spans="1:4">
      <c r="A1452" s="215" t="s">
        <v>10746</v>
      </c>
      <c r="B1452" s="215">
        <v>1</v>
      </c>
      <c r="C1452" s="216" t="s">
        <v>10747</v>
      </c>
      <c r="D1452" s="215" t="s">
        <v>10748</v>
      </c>
    </row>
    <row r="1453" spans="1:4">
      <c r="A1453" s="215" t="s">
        <v>10749</v>
      </c>
      <c r="B1453" s="215">
        <v>1</v>
      </c>
      <c r="C1453" s="216" t="s">
        <v>10750</v>
      </c>
      <c r="D1453" s="215" t="s">
        <v>9140</v>
      </c>
    </row>
    <row r="1454" spans="1:4">
      <c r="A1454" s="215" t="s">
        <v>10751</v>
      </c>
      <c r="B1454" s="215">
        <v>1</v>
      </c>
      <c r="C1454" s="216" t="s">
        <v>10752</v>
      </c>
      <c r="D1454" s="215" t="s">
        <v>10753</v>
      </c>
    </row>
    <row r="1455" spans="1:4">
      <c r="A1455" s="215" t="s">
        <v>10754</v>
      </c>
      <c r="B1455" s="215">
        <v>1</v>
      </c>
      <c r="C1455" s="216" t="s">
        <v>10755</v>
      </c>
      <c r="D1455" s="215" t="s">
        <v>10756</v>
      </c>
    </row>
    <row r="1456" spans="1:4">
      <c r="A1456" s="215" t="s">
        <v>10757</v>
      </c>
      <c r="B1456" s="215">
        <v>1</v>
      </c>
      <c r="C1456" s="216" t="s">
        <v>10758</v>
      </c>
      <c r="D1456" s="215" t="s">
        <v>10759</v>
      </c>
    </row>
    <row r="1457" spans="1:4">
      <c r="A1457" s="215" t="s">
        <v>10760</v>
      </c>
      <c r="B1457" s="215">
        <v>1</v>
      </c>
      <c r="C1457" s="216" t="s">
        <v>10761</v>
      </c>
      <c r="D1457" s="215" t="s">
        <v>10762</v>
      </c>
    </row>
    <row r="1458" spans="1:4">
      <c r="A1458" s="215" t="s">
        <v>10763</v>
      </c>
      <c r="B1458" s="215">
        <v>1</v>
      </c>
      <c r="C1458" s="216" t="s">
        <v>10764</v>
      </c>
      <c r="D1458" s="215" t="s">
        <v>10765</v>
      </c>
    </row>
    <row r="1459" spans="1:4">
      <c r="A1459" s="215" t="s">
        <v>10766</v>
      </c>
      <c r="B1459" s="215">
        <v>1</v>
      </c>
      <c r="C1459" s="216" t="s">
        <v>10767</v>
      </c>
      <c r="D1459" s="215" t="s">
        <v>9170</v>
      </c>
    </row>
    <row r="1460" spans="1:4">
      <c r="A1460" s="215" t="s">
        <v>10768</v>
      </c>
      <c r="B1460" s="215">
        <v>1</v>
      </c>
      <c r="C1460" s="216" t="s">
        <v>10769</v>
      </c>
      <c r="D1460" s="215" t="s">
        <v>10770</v>
      </c>
    </row>
    <row r="1461" spans="1:4">
      <c r="A1461" s="215" t="s">
        <v>10771</v>
      </c>
      <c r="B1461" s="215">
        <v>1</v>
      </c>
      <c r="C1461" s="216" t="s">
        <v>10772</v>
      </c>
      <c r="D1461" s="215" t="s">
        <v>10773</v>
      </c>
    </row>
    <row r="1462" spans="1:4">
      <c r="A1462" s="215" t="s">
        <v>10774</v>
      </c>
      <c r="B1462" s="215">
        <v>1</v>
      </c>
      <c r="C1462" s="216" t="s">
        <v>10775</v>
      </c>
      <c r="D1462" s="215" t="s">
        <v>10776</v>
      </c>
    </row>
    <row r="1463" spans="1:4">
      <c r="A1463" s="215" t="s">
        <v>10777</v>
      </c>
      <c r="B1463" s="215">
        <v>1</v>
      </c>
      <c r="C1463" s="216" t="s">
        <v>10778</v>
      </c>
      <c r="D1463" s="215" t="s">
        <v>9116</v>
      </c>
    </row>
    <row r="1464" spans="1:4">
      <c r="A1464" s="215" t="s">
        <v>10779</v>
      </c>
      <c r="B1464" s="215">
        <v>1</v>
      </c>
      <c r="C1464" s="216" t="s">
        <v>10780</v>
      </c>
      <c r="D1464" s="215" t="s">
        <v>10781</v>
      </c>
    </row>
    <row r="1465" spans="1:4">
      <c r="A1465" s="215" t="s">
        <v>10782</v>
      </c>
      <c r="B1465" s="215">
        <v>1</v>
      </c>
      <c r="C1465" s="216" t="s">
        <v>10783</v>
      </c>
      <c r="D1465" s="215" t="s">
        <v>10784</v>
      </c>
    </row>
    <row r="1466" spans="1:4">
      <c r="A1466" s="215" t="s">
        <v>10785</v>
      </c>
      <c r="B1466" s="215">
        <v>1</v>
      </c>
      <c r="C1466" s="216" t="s">
        <v>10786</v>
      </c>
      <c r="D1466" s="215" t="s">
        <v>10787</v>
      </c>
    </row>
    <row r="1467" spans="1:4">
      <c r="A1467" s="215" t="s">
        <v>10788</v>
      </c>
      <c r="B1467" s="215">
        <v>1</v>
      </c>
      <c r="C1467" s="216" t="s">
        <v>10789</v>
      </c>
      <c r="D1467" s="215" t="s">
        <v>10790</v>
      </c>
    </row>
    <row r="1468" spans="1:4">
      <c r="A1468" s="215" t="s">
        <v>10791</v>
      </c>
      <c r="B1468" s="215">
        <v>1</v>
      </c>
      <c r="C1468" s="216" t="s">
        <v>10792</v>
      </c>
      <c r="D1468" s="215" t="s">
        <v>10793</v>
      </c>
    </row>
    <row r="1469" spans="1:4">
      <c r="A1469" s="215" t="s">
        <v>10794</v>
      </c>
      <c r="B1469" s="215">
        <v>1</v>
      </c>
      <c r="C1469" s="216" t="s">
        <v>10795</v>
      </c>
      <c r="D1469" s="215" t="s">
        <v>10796</v>
      </c>
    </row>
    <row r="1470" spans="1:4">
      <c r="A1470" s="215" t="s">
        <v>10797</v>
      </c>
      <c r="B1470" s="215">
        <v>1</v>
      </c>
      <c r="C1470" s="216" t="s">
        <v>10798</v>
      </c>
      <c r="D1470" s="215" t="s">
        <v>10799</v>
      </c>
    </row>
    <row r="1471" spans="1:4">
      <c r="A1471" s="215" t="s">
        <v>10800</v>
      </c>
      <c r="B1471" s="215">
        <v>1</v>
      </c>
      <c r="C1471" s="216" t="s">
        <v>10801</v>
      </c>
      <c r="D1471" s="215" t="s">
        <v>10802</v>
      </c>
    </row>
    <row r="1472" spans="1:4">
      <c r="A1472" s="215" t="s">
        <v>10803</v>
      </c>
      <c r="B1472" s="215">
        <v>1</v>
      </c>
      <c r="C1472" s="216" t="s">
        <v>10804</v>
      </c>
      <c r="D1472" s="215" t="s">
        <v>10805</v>
      </c>
    </row>
    <row r="1473" spans="1:4">
      <c r="A1473" s="215" t="s">
        <v>10806</v>
      </c>
      <c r="B1473" s="215">
        <v>1</v>
      </c>
      <c r="C1473" s="216" t="s">
        <v>10807</v>
      </c>
      <c r="D1473" s="215" t="s">
        <v>10808</v>
      </c>
    </row>
    <row r="1474" spans="1:4">
      <c r="A1474" s="215" t="s">
        <v>10809</v>
      </c>
      <c r="B1474" s="215">
        <v>1</v>
      </c>
      <c r="C1474" s="216" t="s">
        <v>10810</v>
      </c>
      <c r="D1474" s="215" t="s">
        <v>10811</v>
      </c>
    </row>
    <row r="1475" spans="1:4">
      <c r="A1475" s="215" t="s">
        <v>10812</v>
      </c>
      <c r="B1475" s="215">
        <v>1</v>
      </c>
      <c r="C1475" s="216" t="s">
        <v>10813</v>
      </c>
      <c r="D1475" s="215" t="s">
        <v>10814</v>
      </c>
    </row>
    <row r="1476" spans="1:4">
      <c r="A1476" s="215" t="s">
        <v>10815</v>
      </c>
      <c r="B1476" s="215">
        <v>1</v>
      </c>
      <c r="C1476" s="216" t="s">
        <v>10816</v>
      </c>
      <c r="D1476" s="215" t="s">
        <v>10817</v>
      </c>
    </row>
    <row r="1477" spans="1:4">
      <c r="A1477" s="215" t="s">
        <v>10818</v>
      </c>
      <c r="B1477" s="215">
        <v>1</v>
      </c>
      <c r="C1477" s="216" t="s">
        <v>10819</v>
      </c>
      <c r="D1477" s="215" t="s">
        <v>10820</v>
      </c>
    </row>
    <row r="1478" spans="1:4">
      <c r="A1478" s="215" t="s">
        <v>10821</v>
      </c>
      <c r="B1478" s="215">
        <v>1</v>
      </c>
      <c r="C1478" s="216" t="s">
        <v>10822</v>
      </c>
      <c r="D1478" s="215" t="s">
        <v>10823</v>
      </c>
    </row>
    <row r="1479" spans="1:4">
      <c r="A1479" s="215" t="s">
        <v>10824</v>
      </c>
      <c r="B1479" s="215">
        <v>1</v>
      </c>
      <c r="C1479" s="216" t="s">
        <v>10825</v>
      </c>
      <c r="D1479" s="215" t="s">
        <v>10826</v>
      </c>
    </row>
    <row r="1480" spans="1:4">
      <c r="A1480" s="215" t="s">
        <v>10827</v>
      </c>
      <c r="B1480" s="215">
        <v>1</v>
      </c>
      <c r="C1480" s="216" t="s">
        <v>10828</v>
      </c>
      <c r="D1480" s="215" t="s">
        <v>10829</v>
      </c>
    </row>
    <row r="1481" spans="1:4">
      <c r="A1481" s="215" t="s">
        <v>10830</v>
      </c>
      <c r="B1481" s="215">
        <v>1</v>
      </c>
      <c r="C1481" s="216" t="s">
        <v>10831</v>
      </c>
      <c r="D1481" s="215" t="s">
        <v>10832</v>
      </c>
    </row>
    <row r="1482" spans="1:4">
      <c r="A1482" s="215" t="s">
        <v>10833</v>
      </c>
      <c r="B1482" s="215">
        <v>1</v>
      </c>
      <c r="C1482" s="216" t="s">
        <v>10834</v>
      </c>
      <c r="D1482" s="215" t="s">
        <v>10835</v>
      </c>
    </row>
    <row r="1483" spans="1:4">
      <c r="A1483" s="215" t="s">
        <v>10836</v>
      </c>
      <c r="B1483" s="215">
        <v>1</v>
      </c>
      <c r="C1483" s="216" t="s">
        <v>10837</v>
      </c>
      <c r="D1483" s="215" t="s">
        <v>10838</v>
      </c>
    </row>
    <row r="1484" spans="1:4">
      <c r="A1484" s="215" t="s">
        <v>10839</v>
      </c>
      <c r="B1484" s="215">
        <v>1</v>
      </c>
      <c r="C1484" s="216" t="s">
        <v>10840</v>
      </c>
      <c r="D1484" s="215" t="s">
        <v>10841</v>
      </c>
    </row>
    <row r="1485" spans="1:4">
      <c r="A1485" s="215" t="s">
        <v>10842</v>
      </c>
      <c r="B1485" s="215">
        <v>1</v>
      </c>
      <c r="C1485" s="216" t="s">
        <v>10843</v>
      </c>
      <c r="D1485" s="215" t="s">
        <v>10844</v>
      </c>
    </row>
    <row r="1486" spans="1:4">
      <c r="A1486" s="215" t="s">
        <v>10845</v>
      </c>
      <c r="B1486" s="215">
        <v>1</v>
      </c>
      <c r="C1486" s="216" t="s">
        <v>10846</v>
      </c>
      <c r="D1486" s="215" t="s">
        <v>10847</v>
      </c>
    </row>
    <row r="1487" spans="1:4">
      <c r="A1487" s="215" t="s">
        <v>10848</v>
      </c>
      <c r="B1487" s="215">
        <v>1</v>
      </c>
      <c r="C1487" s="216" t="s">
        <v>10849</v>
      </c>
      <c r="D1487" s="215" t="s">
        <v>10850</v>
      </c>
    </row>
    <row r="1488" spans="1:4">
      <c r="A1488" s="215" t="s">
        <v>10851</v>
      </c>
      <c r="B1488" s="215">
        <v>1</v>
      </c>
      <c r="C1488" s="216" t="s">
        <v>10852</v>
      </c>
      <c r="D1488" s="215" t="s">
        <v>10853</v>
      </c>
    </row>
    <row r="1489" spans="1:4">
      <c r="A1489" s="215" t="s">
        <v>10854</v>
      </c>
      <c r="B1489" s="215">
        <v>1</v>
      </c>
      <c r="C1489" s="216" t="s">
        <v>10855</v>
      </c>
      <c r="D1489" s="215" t="s">
        <v>10856</v>
      </c>
    </row>
    <row r="1490" spans="1:4">
      <c r="A1490" s="215" t="s">
        <v>10857</v>
      </c>
      <c r="B1490" s="215">
        <v>1</v>
      </c>
      <c r="C1490" s="216" t="s">
        <v>10858</v>
      </c>
      <c r="D1490" s="215" t="s">
        <v>10859</v>
      </c>
    </row>
    <row r="1491" spans="1:4">
      <c r="A1491" s="215" t="s">
        <v>10860</v>
      </c>
      <c r="B1491" s="215">
        <v>1</v>
      </c>
      <c r="C1491" s="216" t="s">
        <v>10861</v>
      </c>
      <c r="D1491" s="215" t="s">
        <v>10862</v>
      </c>
    </row>
    <row r="1492" spans="1:4">
      <c r="A1492" s="215" t="s">
        <v>10863</v>
      </c>
      <c r="B1492" s="215">
        <v>1</v>
      </c>
      <c r="C1492" s="216" t="s">
        <v>10864</v>
      </c>
      <c r="D1492" s="215" t="s">
        <v>10865</v>
      </c>
    </row>
    <row r="1493" spans="1:4">
      <c r="A1493" s="215" t="s">
        <v>10866</v>
      </c>
      <c r="B1493" s="215">
        <v>1</v>
      </c>
      <c r="C1493" s="216" t="s">
        <v>10867</v>
      </c>
      <c r="D1493" s="215" t="s">
        <v>10868</v>
      </c>
    </row>
    <row r="1494" spans="1:4">
      <c r="A1494" s="215" t="s">
        <v>10869</v>
      </c>
      <c r="B1494" s="215">
        <v>1</v>
      </c>
      <c r="C1494" s="216" t="s">
        <v>10870</v>
      </c>
      <c r="D1494" s="215" t="s">
        <v>10871</v>
      </c>
    </row>
    <row r="1495" spans="1:4">
      <c r="A1495" s="215" t="s">
        <v>10872</v>
      </c>
      <c r="B1495" s="215">
        <v>1</v>
      </c>
      <c r="C1495" s="216" t="s">
        <v>10873</v>
      </c>
      <c r="D1495" s="215" t="s">
        <v>10874</v>
      </c>
    </row>
    <row r="1496" spans="1:4">
      <c r="A1496" s="215" t="s">
        <v>10875</v>
      </c>
      <c r="B1496" s="215">
        <v>1</v>
      </c>
      <c r="C1496" s="216" t="s">
        <v>10876</v>
      </c>
      <c r="D1496" s="215" t="s">
        <v>10877</v>
      </c>
    </row>
    <row r="1497" spans="1:4">
      <c r="A1497" s="215" t="s">
        <v>10878</v>
      </c>
      <c r="B1497" s="215">
        <v>1</v>
      </c>
      <c r="C1497" s="216" t="s">
        <v>10879</v>
      </c>
      <c r="D1497" s="215" t="s">
        <v>10880</v>
      </c>
    </row>
    <row r="1498" spans="1:4">
      <c r="A1498" s="215" t="s">
        <v>10881</v>
      </c>
      <c r="B1498" s="215">
        <v>1</v>
      </c>
      <c r="C1498" s="216" t="s">
        <v>10882</v>
      </c>
      <c r="D1498" s="215" t="s">
        <v>10883</v>
      </c>
    </row>
    <row r="1499" spans="1:4">
      <c r="A1499" s="215" t="s">
        <v>10884</v>
      </c>
      <c r="B1499" s="215">
        <v>1</v>
      </c>
      <c r="C1499" s="216" t="s">
        <v>10885</v>
      </c>
      <c r="D1499" s="215" t="s">
        <v>10886</v>
      </c>
    </row>
    <row r="1500" spans="1:4">
      <c r="A1500" s="215" t="s">
        <v>110934</v>
      </c>
      <c r="B1500" s="215">
        <v>1</v>
      </c>
      <c r="C1500" s="216" t="s">
        <v>110935</v>
      </c>
      <c r="D1500" s="215" t="s">
        <v>110936</v>
      </c>
    </row>
    <row r="1501" spans="1:4">
      <c r="A1501" s="215" t="s">
        <v>10887</v>
      </c>
      <c r="B1501" s="215">
        <v>1</v>
      </c>
      <c r="C1501" s="216" t="s">
        <v>10888</v>
      </c>
      <c r="D1501" s="215" t="s">
        <v>10889</v>
      </c>
    </row>
    <row r="1502" spans="1:4">
      <c r="A1502" s="215" t="s">
        <v>10890</v>
      </c>
      <c r="B1502" s="215">
        <v>1</v>
      </c>
      <c r="C1502" s="216" t="s">
        <v>10891</v>
      </c>
      <c r="D1502" s="215" t="s">
        <v>10892</v>
      </c>
    </row>
    <row r="1503" spans="1:4">
      <c r="A1503" s="215" t="s">
        <v>110937</v>
      </c>
      <c r="B1503" s="215">
        <v>1</v>
      </c>
      <c r="C1503" s="216" t="s">
        <v>110938</v>
      </c>
      <c r="D1503" s="215" t="s">
        <v>7907</v>
      </c>
    </row>
    <row r="1504" spans="1:4">
      <c r="A1504" s="215" t="s">
        <v>110939</v>
      </c>
      <c r="B1504" s="215">
        <v>1</v>
      </c>
      <c r="C1504" s="216" t="s">
        <v>110940</v>
      </c>
      <c r="D1504" s="215" t="s">
        <v>110941</v>
      </c>
    </row>
    <row r="1505" spans="1:4">
      <c r="A1505" s="215" t="s">
        <v>10893</v>
      </c>
      <c r="B1505" s="215">
        <v>1</v>
      </c>
      <c r="C1505" s="216" t="s">
        <v>10894</v>
      </c>
      <c r="D1505" s="215" t="s">
        <v>10895</v>
      </c>
    </row>
    <row r="1506" spans="1:4">
      <c r="A1506" s="215" t="s">
        <v>10896</v>
      </c>
      <c r="B1506" s="215">
        <v>1</v>
      </c>
      <c r="C1506" s="216" t="s">
        <v>10897</v>
      </c>
      <c r="D1506" s="215" t="s">
        <v>10898</v>
      </c>
    </row>
    <row r="1507" spans="1:4">
      <c r="A1507" s="215" t="s">
        <v>10899</v>
      </c>
      <c r="B1507" s="215">
        <v>1</v>
      </c>
      <c r="C1507" s="216" t="s">
        <v>10900</v>
      </c>
      <c r="D1507" s="215" t="s">
        <v>10901</v>
      </c>
    </row>
    <row r="1508" spans="1:4">
      <c r="A1508" s="215" t="s">
        <v>10902</v>
      </c>
      <c r="B1508" s="215">
        <v>1</v>
      </c>
      <c r="C1508" s="216" t="s">
        <v>10903</v>
      </c>
      <c r="D1508" s="215" t="s">
        <v>10904</v>
      </c>
    </row>
    <row r="1509" spans="1:4">
      <c r="A1509" s="215" t="s">
        <v>10905</v>
      </c>
      <c r="B1509" s="215">
        <v>1</v>
      </c>
      <c r="C1509" s="216" t="s">
        <v>10906</v>
      </c>
      <c r="D1509" s="215" t="s">
        <v>10907</v>
      </c>
    </row>
    <row r="1510" spans="1:4">
      <c r="A1510" s="215" t="s">
        <v>10908</v>
      </c>
      <c r="B1510" s="215">
        <v>1</v>
      </c>
      <c r="C1510" s="216" t="s">
        <v>10909</v>
      </c>
      <c r="D1510" s="215" t="s">
        <v>10910</v>
      </c>
    </row>
    <row r="1511" spans="1:4">
      <c r="A1511" s="215" t="s">
        <v>10911</v>
      </c>
      <c r="B1511" s="215">
        <v>2</v>
      </c>
      <c r="C1511" s="216" t="s">
        <v>10912</v>
      </c>
      <c r="D1511" s="215" t="s">
        <v>10913</v>
      </c>
    </row>
    <row r="1512" spans="1:4">
      <c r="A1512" s="215" t="s">
        <v>10914</v>
      </c>
      <c r="B1512" s="215">
        <v>1</v>
      </c>
      <c r="C1512" s="216" t="s">
        <v>10915</v>
      </c>
      <c r="D1512" s="215" t="s">
        <v>10916</v>
      </c>
    </row>
    <row r="1513" spans="1:4">
      <c r="A1513" s="215" t="s">
        <v>10917</v>
      </c>
      <c r="B1513" s="215">
        <v>1</v>
      </c>
      <c r="C1513" s="216" t="s">
        <v>10918</v>
      </c>
      <c r="D1513" s="215" t="s">
        <v>10919</v>
      </c>
    </row>
    <row r="1514" spans="1:4">
      <c r="A1514" s="215" t="s">
        <v>10920</v>
      </c>
      <c r="B1514" s="215">
        <v>1</v>
      </c>
      <c r="C1514" s="216" t="s">
        <v>10921</v>
      </c>
      <c r="D1514" s="215" t="s">
        <v>10922</v>
      </c>
    </row>
    <row r="1515" spans="1:4">
      <c r="A1515" s="215" t="s">
        <v>10923</v>
      </c>
      <c r="B1515" s="215">
        <v>1</v>
      </c>
      <c r="C1515" s="216" t="s">
        <v>10924</v>
      </c>
      <c r="D1515" s="215" t="s">
        <v>10925</v>
      </c>
    </row>
    <row r="1516" spans="1:4">
      <c r="A1516" s="215" t="s">
        <v>10926</v>
      </c>
      <c r="B1516" s="215">
        <v>1</v>
      </c>
      <c r="C1516" s="216" t="s">
        <v>10927</v>
      </c>
      <c r="D1516" s="215" t="s">
        <v>10928</v>
      </c>
    </row>
    <row r="1517" spans="1:4">
      <c r="A1517" s="215" t="s">
        <v>10929</v>
      </c>
      <c r="B1517" s="215">
        <v>1</v>
      </c>
      <c r="C1517" s="216" t="s">
        <v>10930</v>
      </c>
      <c r="D1517" s="215" t="s">
        <v>10931</v>
      </c>
    </row>
    <row r="1518" spans="1:4">
      <c r="A1518" s="215" t="s">
        <v>10932</v>
      </c>
      <c r="B1518" s="215">
        <v>1</v>
      </c>
      <c r="C1518" s="216" t="s">
        <v>10933</v>
      </c>
      <c r="D1518" s="215" t="s">
        <v>10934</v>
      </c>
    </row>
    <row r="1519" spans="1:4">
      <c r="A1519" s="215" t="s">
        <v>10935</v>
      </c>
      <c r="B1519" s="215">
        <v>1</v>
      </c>
      <c r="C1519" s="216" t="s">
        <v>10936</v>
      </c>
      <c r="D1519" s="215" t="s">
        <v>10937</v>
      </c>
    </row>
    <row r="1520" spans="1:4">
      <c r="A1520" s="215" t="s">
        <v>10938</v>
      </c>
      <c r="B1520" s="215">
        <v>1</v>
      </c>
      <c r="C1520" s="216" t="s">
        <v>10939</v>
      </c>
      <c r="D1520" s="215" t="s">
        <v>10940</v>
      </c>
    </row>
    <row r="1521" spans="1:4">
      <c r="A1521" s="215" t="s">
        <v>10941</v>
      </c>
      <c r="B1521" s="215">
        <v>1</v>
      </c>
      <c r="C1521" s="216" t="s">
        <v>10942</v>
      </c>
      <c r="D1521" s="215" t="s">
        <v>10943</v>
      </c>
    </row>
    <row r="1522" spans="1:4">
      <c r="A1522" s="215" t="s">
        <v>10944</v>
      </c>
      <c r="B1522" s="215">
        <v>1</v>
      </c>
      <c r="C1522" s="216" t="s">
        <v>10945</v>
      </c>
      <c r="D1522" s="215" t="s">
        <v>10946</v>
      </c>
    </row>
    <row r="1523" spans="1:4">
      <c r="A1523" s="215" t="s">
        <v>10947</v>
      </c>
      <c r="B1523" s="215">
        <v>1</v>
      </c>
      <c r="C1523" s="216" t="s">
        <v>10948</v>
      </c>
      <c r="D1523" s="215" t="s">
        <v>10949</v>
      </c>
    </row>
    <row r="1524" spans="1:4">
      <c r="A1524" s="215" t="s">
        <v>10950</v>
      </c>
      <c r="B1524" s="215">
        <v>1</v>
      </c>
      <c r="C1524" s="216" t="s">
        <v>10951</v>
      </c>
      <c r="D1524" s="215" t="s">
        <v>10952</v>
      </c>
    </row>
    <row r="1525" spans="1:4">
      <c r="A1525" s="215" t="s">
        <v>10953</v>
      </c>
      <c r="B1525" s="215">
        <v>1</v>
      </c>
      <c r="C1525" s="216" t="s">
        <v>10954</v>
      </c>
      <c r="D1525" s="215" t="s">
        <v>10955</v>
      </c>
    </row>
    <row r="1526" spans="1:4">
      <c r="A1526" s="215" t="s">
        <v>10956</v>
      </c>
      <c r="B1526" s="215">
        <v>1</v>
      </c>
      <c r="C1526" s="216" t="s">
        <v>10957</v>
      </c>
      <c r="D1526" s="215" t="s">
        <v>10958</v>
      </c>
    </row>
    <row r="1527" spans="1:4">
      <c r="A1527" s="215" t="s">
        <v>10959</v>
      </c>
      <c r="B1527" s="215">
        <v>1</v>
      </c>
      <c r="C1527" s="216" t="s">
        <v>10960</v>
      </c>
      <c r="D1527" s="215" t="s">
        <v>10961</v>
      </c>
    </row>
    <row r="1528" spans="1:4">
      <c r="A1528" s="215" t="s">
        <v>10962</v>
      </c>
      <c r="B1528" s="215">
        <v>1</v>
      </c>
      <c r="C1528" s="216" t="s">
        <v>10963</v>
      </c>
      <c r="D1528" s="215" t="s">
        <v>10964</v>
      </c>
    </row>
    <row r="1529" spans="1:4">
      <c r="A1529" s="215" t="s">
        <v>10965</v>
      </c>
      <c r="B1529" s="215">
        <v>1</v>
      </c>
      <c r="C1529" s="216" t="s">
        <v>10966</v>
      </c>
      <c r="D1529" s="215" t="s">
        <v>10967</v>
      </c>
    </row>
    <row r="1530" spans="1:4">
      <c r="A1530" s="215" t="s">
        <v>10968</v>
      </c>
      <c r="B1530" s="215">
        <v>1</v>
      </c>
      <c r="C1530" s="216" t="s">
        <v>10969</v>
      </c>
      <c r="D1530" s="215" t="s">
        <v>10970</v>
      </c>
    </row>
    <row r="1531" spans="1:4">
      <c r="A1531" s="215" t="s">
        <v>10971</v>
      </c>
      <c r="B1531" s="215">
        <v>1</v>
      </c>
      <c r="C1531" s="216" t="s">
        <v>10972</v>
      </c>
      <c r="D1531" s="215" t="s">
        <v>10973</v>
      </c>
    </row>
    <row r="1532" spans="1:4">
      <c r="A1532" s="215" t="s">
        <v>10974</v>
      </c>
      <c r="B1532" s="215">
        <v>1</v>
      </c>
      <c r="C1532" s="216" t="s">
        <v>10975</v>
      </c>
      <c r="D1532" s="215" t="s">
        <v>10976</v>
      </c>
    </row>
    <row r="1533" spans="1:4">
      <c r="A1533" s="215" t="s">
        <v>10977</v>
      </c>
      <c r="B1533" s="215">
        <v>1</v>
      </c>
      <c r="C1533" s="216" t="s">
        <v>10978</v>
      </c>
      <c r="D1533" s="215" t="s">
        <v>10979</v>
      </c>
    </row>
    <row r="1534" spans="1:4">
      <c r="A1534" s="215" t="s">
        <v>10980</v>
      </c>
      <c r="B1534" s="215">
        <v>1</v>
      </c>
      <c r="C1534" s="216" t="s">
        <v>10981</v>
      </c>
      <c r="D1534" s="215" t="s">
        <v>10982</v>
      </c>
    </row>
    <row r="1535" spans="1:4">
      <c r="A1535" s="215" t="s">
        <v>10983</v>
      </c>
      <c r="B1535" s="215">
        <v>1</v>
      </c>
      <c r="C1535" s="216" t="s">
        <v>10984</v>
      </c>
      <c r="D1535" s="215" t="s">
        <v>10985</v>
      </c>
    </row>
    <row r="1536" spans="1:4">
      <c r="A1536" s="215" t="s">
        <v>10986</v>
      </c>
      <c r="B1536" s="215">
        <v>1</v>
      </c>
      <c r="C1536" s="216" t="s">
        <v>10987</v>
      </c>
      <c r="D1536" s="215" t="s">
        <v>10988</v>
      </c>
    </row>
    <row r="1537" spans="1:4">
      <c r="A1537" s="215" t="s">
        <v>10989</v>
      </c>
      <c r="B1537" s="215">
        <v>1</v>
      </c>
      <c r="C1537" s="216" t="s">
        <v>10990</v>
      </c>
      <c r="D1537" s="215" t="s">
        <v>10991</v>
      </c>
    </row>
    <row r="1538" spans="1:4">
      <c r="A1538" s="215" t="s">
        <v>10992</v>
      </c>
      <c r="B1538" s="215">
        <v>1</v>
      </c>
      <c r="C1538" s="216" t="s">
        <v>10993</v>
      </c>
      <c r="D1538" s="215" t="s">
        <v>10994</v>
      </c>
    </row>
    <row r="1539" spans="1:4">
      <c r="A1539" s="215" t="s">
        <v>10995</v>
      </c>
      <c r="B1539" s="215">
        <v>1</v>
      </c>
      <c r="C1539" s="216" t="s">
        <v>10996</v>
      </c>
      <c r="D1539" s="215" t="s">
        <v>10997</v>
      </c>
    </row>
    <row r="1540" spans="1:4">
      <c r="A1540" s="215" t="s">
        <v>10998</v>
      </c>
      <c r="B1540" s="215">
        <v>1</v>
      </c>
      <c r="C1540" s="216" t="s">
        <v>10999</v>
      </c>
      <c r="D1540" s="215" t="s">
        <v>11000</v>
      </c>
    </row>
    <row r="1541" spans="1:4">
      <c r="A1541" s="215" t="s">
        <v>11001</v>
      </c>
      <c r="B1541" s="215">
        <v>1</v>
      </c>
      <c r="C1541" s="216" t="s">
        <v>11002</v>
      </c>
      <c r="D1541" s="215" t="s">
        <v>11003</v>
      </c>
    </row>
    <row r="1542" spans="1:4">
      <c r="A1542" s="215" t="s">
        <v>11004</v>
      </c>
      <c r="B1542" s="215">
        <v>1</v>
      </c>
      <c r="C1542" s="216" t="s">
        <v>11005</v>
      </c>
      <c r="D1542" s="215" t="s">
        <v>11006</v>
      </c>
    </row>
    <row r="1543" spans="1:4">
      <c r="A1543" s="215" t="s">
        <v>11007</v>
      </c>
      <c r="B1543" s="215">
        <v>1</v>
      </c>
      <c r="C1543" s="216" t="s">
        <v>11008</v>
      </c>
      <c r="D1543" s="215" t="s">
        <v>11009</v>
      </c>
    </row>
    <row r="1544" spans="1:4">
      <c r="A1544" s="215" t="s">
        <v>11010</v>
      </c>
      <c r="B1544" s="215">
        <v>1</v>
      </c>
      <c r="C1544" s="216" t="s">
        <v>11011</v>
      </c>
      <c r="D1544" s="215" t="s">
        <v>11012</v>
      </c>
    </row>
    <row r="1545" spans="1:4">
      <c r="A1545" s="215" t="s">
        <v>11013</v>
      </c>
      <c r="B1545" s="215">
        <v>1</v>
      </c>
      <c r="C1545" s="216" t="s">
        <v>11014</v>
      </c>
      <c r="D1545" s="215" t="s">
        <v>11015</v>
      </c>
    </row>
    <row r="1546" spans="1:4">
      <c r="A1546" s="215" t="s">
        <v>11016</v>
      </c>
      <c r="B1546" s="215">
        <v>1</v>
      </c>
      <c r="C1546" s="216" t="s">
        <v>11017</v>
      </c>
      <c r="D1546" s="215" t="s">
        <v>11018</v>
      </c>
    </row>
    <row r="1547" spans="1:4">
      <c r="A1547" s="215" t="s">
        <v>11019</v>
      </c>
      <c r="B1547" s="215">
        <v>1</v>
      </c>
      <c r="C1547" s="216" t="s">
        <v>11020</v>
      </c>
      <c r="D1547" s="215" t="s">
        <v>11021</v>
      </c>
    </row>
    <row r="1548" spans="1:4">
      <c r="A1548" s="215" t="s">
        <v>11022</v>
      </c>
      <c r="B1548" s="215">
        <v>1</v>
      </c>
      <c r="C1548" s="216" t="s">
        <v>11023</v>
      </c>
      <c r="D1548" s="215" t="s">
        <v>11024</v>
      </c>
    </row>
    <row r="1549" spans="1:4">
      <c r="A1549" s="215" t="s">
        <v>11025</v>
      </c>
      <c r="B1549" s="215">
        <v>1</v>
      </c>
      <c r="C1549" s="216" t="s">
        <v>11026</v>
      </c>
      <c r="D1549" s="215" t="s">
        <v>11027</v>
      </c>
    </row>
    <row r="1550" spans="1:4">
      <c r="A1550" s="215" t="s">
        <v>11028</v>
      </c>
      <c r="B1550" s="215">
        <v>1</v>
      </c>
      <c r="C1550" s="216" t="s">
        <v>11029</v>
      </c>
      <c r="D1550" s="215" t="s">
        <v>11030</v>
      </c>
    </row>
    <row r="1551" spans="1:4">
      <c r="A1551" s="215" t="s">
        <v>11031</v>
      </c>
      <c r="B1551" s="215">
        <v>1</v>
      </c>
      <c r="C1551" s="216" t="s">
        <v>11032</v>
      </c>
      <c r="D1551" s="215" t="s">
        <v>11033</v>
      </c>
    </row>
    <row r="1552" spans="1:4">
      <c r="A1552" s="215" t="s">
        <v>11034</v>
      </c>
      <c r="B1552" s="215">
        <v>1</v>
      </c>
      <c r="C1552" s="216" t="s">
        <v>11035</v>
      </c>
      <c r="D1552" s="215" t="s">
        <v>11036</v>
      </c>
    </row>
    <row r="1553" spans="1:4">
      <c r="A1553" s="215" t="s">
        <v>11037</v>
      </c>
      <c r="B1553" s="215">
        <v>1</v>
      </c>
      <c r="C1553" s="216" t="s">
        <v>11038</v>
      </c>
      <c r="D1553" s="215" t="s">
        <v>11039</v>
      </c>
    </row>
    <row r="1554" spans="1:4">
      <c r="A1554" s="215" t="s">
        <v>11040</v>
      </c>
      <c r="B1554" s="215">
        <v>1</v>
      </c>
      <c r="C1554" s="216" t="s">
        <v>11041</v>
      </c>
      <c r="D1554" s="215" t="s">
        <v>11042</v>
      </c>
    </row>
    <row r="1555" spans="1:4">
      <c r="A1555" s="215" t="s">
        <v>11043</v>
      </c>
      <c r="B1555" s="215">
        <v>1</v>
      </c>
      <c r="C1555" s="216" t="s">
        <v>11044</v>
      </c>
      <c r="D1555" s="215" t="s">
        <v>11045</v>
      </c>
    </row>
    <row r="1556" spans="1:4">
      <c r="A1556" s="215" t="s">
        <v>11046</v>
      </c>
      <c r="B1556" s="215">
        <v>1</v>
      </c>
      <c r="C1556" s="216" t="s">
        <v>11047</v>
      </c>
      <c r="D1556" s="215" t="s">
        <v>11048</v>
      </c>
    </row>
    <row r="1557" spans="1:4">
      <c r="A1557" s="215" t="s">
        <v>11049</v>
      </c>
      <c r="B1557" s="215">
        <v>1</v>
      </c>
      <c r="C1557" s="216" t="s">
        <v>11050</v>
      </c>
      <c r="D1557" s="215" t="s">
        <v>11051</v>
      </c>
    </row>
    <row r="1558" spans="1:4">
      <c r="A1558" s="215" t="s">
        <v>11052</v>
      </c>
      <c r="B1558" s="215">
        <v>1</v>
      </c>
      <c r="C1558" s="216" t="s">
        <v>11053</v>
      </c>
      <c r="D1558" s="215" t="s">
        <v>11054</v>
      </c>
    </row>
    <row r="1559" spans="1:4">
      <c r="A1559" s="215" t="s">
        <v>11055</v>
      </c>
      <c r="B1559" s="215">
        <v>1</v>
      </c>
      <c r="C1559" s="216" t="s">
        <v>11056</v>
      </c>
      <c r="D1559" s="215" t="s">
        <v>11057</v>
      </c>
    </row>
    <row r="1560" spans="1:4">
      <c r="A1560" s="215" t="s">
        <v>11058</v>
      </c>
      <c r="B1560" s="215">
        <v>1</v>
      </c>
      <c r="C1560" s="216" t="s">
        <v>11059</v>
      </c>
      <c r="D1560" s="215" t="s">
        <v>11060</v>
      </c>
    </row>
    <row r="1561" spans="1:4">
      <c r="A1561" s="215" t="s">
        <v>11061</v>
      </c>
      <c r="B1561" s="215">
        <v>1</v>
      </c>
      <c r="C1561" s="216" t="s">
        <v>11062</v>
      </c>
      <c r="D1561" s="215" t="s">
        <v>11063</v>
      </c>
    </row>
    <row r="1562" spans="1:4">
      <c r="A1562" s="215" t="s">
        <v>11064</v>
      </c>
      <c r="B1562" s="215">
        <v>1</v>
      </c>
      <c r="C1562" s="216" t="s">
        <v>11065</v>
      </c>
      <c r="D1562" s="215" t="s">
        <v>11066</v>
      </c>
    </row>
    <row r="1563" spans="1:4">
      <c r="A1563" s="215" t="s">
        <v>11067</v>
      </c>
      <c r="B1563" s="215">
        <v>1</v>
      </c>
      <c r="C1563" s="216" t="s">
        <v>11068</v>
      </c>
      <c r="D1563" s="215" t="s">
        <v>11069</v>
      </c>
    </row>
    <row r="1564" spans="1:4">
      <c r="A1564" s="215" t="s">
        <v>11070</v>
      </c>
      <c r="B1564" s="215">
        <v>1</v>
      </c>
      <c r="C1564" s="216" t="s">
        <v>11071</v>
      </c>
      <c r="D1564" s="215" t="s">
        <v>11072</v>
      </c>
    </row>
    <row r="1565" spans="1:4">
      <c r="A1565" s="215" t="s">
        <v>11073</v>
      </c>
      <c r="B1565" s="215">
        <v>1</v>
      </c>
      <c r="C1565" s="216" t="s">
        <v>11074</v>
      </c>
      <c r="D1565" s="215" t="s">
        <v>11075</v>
      </c>
    </row>
    <row r="1566" spans="1:4">
      <c r="A1566" s="215" t="s">
        <v>11076</v>
      </c>
      <c r="B1566" s="215">
        <v>1</v>
      </c>
      <c r="C1566" s="216" t="s">
        <v>11077</v>
      </c>
      <c r="D1566" s="215" t="s">
        <v>11078</v>
      </c>
    </row>
    <row r="1567" spans="1:4">
      <c r="A1567" s="215" t="s">
        <v>11079</v>
      </c>
      <c r="B1567" s="215">
        <v>1</v>
      </c>
      <c r="C1567" s="216" t="s">
        <v>11080</v>
      </c>
      <c r="D1567" s="215" t="s">
        <v>11081</v>
      </c>
    </row>
    <row r="1568" spans="1:4">
      <c r="A1568" s="215" t="s">
        <v>11082</v>
      </c>
      <c r="B1568" s="215">
        <v>1</v>
      </c>
      <c r="C1568" s="216" t="s">
        <v>11083</v>
      </c>
      <c r="D1568" s="215" t="s">
        <v>11084</v>
      </c>
    </row>
    <row r="1569" spans="1:4">
      <c r="A1569" s="215" t="s">
        <v>11085</v>
      </c>
      <c r="B1569" s="215">
        <v>1</v>
      </c>
      <c r="C1569" s="216" t="s">
        <v>11086</v>
      </c>
      <c r="D1569" s="215" t="s">
        <v>11087</v>
      </c>
    </row>
    <row r="1570" spans="1:4">
      <c r="A1570" s="215" t="s">
        <v>11088</v>
      </c>
      <c r="B1570" s="215">
        <v>1</v>
      </c>
      <c r="C1570" s="216" t="s">
        <v>11089</v>
      </c>
      <c r="D1570" s="215" t="s">
        <v>11090</v>
      </c>
    </row>
    <row r="1571" spans="1:4">
      <c r="A1571" s="215" t="s">
        <v>11091</v>
      </c>
      <c r="B1571" s="215">
        <v>1</v>
      </c>
      <c r="C1571" s="216" t="s">
        <v>11092</v>
      </c>
      <c r="D1571" s="215" t="s">
        <v>11093</v>
      </c>
    </row>
    <row r="1572" spans="1:4">
      <c r="A1572" s="215" t="s">
        <v>11094</v>
      </c>
      <c r="B1572" s="215">
        <v>1</v>
      </c>
      <c r="C1572" s="216" t="s">
        <v>11095</v>
      </c>
      <c r="D1572" s="215" t="s">
        <v>11096</v>
      </c>
    </row>
    <row r="1573" spans="1:4">
      <c r="A1573" s="215" t="s">
        <v>11097</v>
      </c>
      <c r="B1573" s="215">
        <v>1</v>
      </c>
      <c r="C1573" s="216" t="s">
        <v>11098</v>
      </c>
      <c r="D1573" s="215" t="s">
        <v>11099</v>
      </c>
    </row>
    <row r="1574" spans="1:4">
      <c r="A1574" s="215" t="s">
        <v>11100</v>
      </c>
      <c r="B1574" s="215">
        <v>1</v>
      </c>
      <c r="C1574" s="216" t="s">
        <v>11101</v>
      </c>
      <c r="D1574" s="215" t="s">
        <v>11102</v>
      </c>
    </row>
    <row r="1575" spans="1:4">
      <c r="A1575" s="215" t="s">
        <v>11103</v>
      </c>
      <c r="B1575" s="215">
        <v>1</v>
      </c>
      <c r="C1575" s="216" t="s">
        <v>11104</v>
      </c>
      <c r="D1575" s="215" t="s">
        <v>11105</v>
      </c>
    </row>
    <row r="1576" spans="1:4">
      <c r="A1576" s="215" t="s">
        <v>11106</v>
      </c>
      <c r="B1576" s="215">
        <v>1</v>
      </c>
      <c r="C1576" s="216" t="s">
        <v>11107</v>
      </c>
      <c r="D1576" s="215" t="s">
        <v>11108</v>
      </c>
    </row>
    <row r="1577" spans="1:4">
      <c r="A1577" s="215" t="s">
        <v>11109</v>
      </c>
      <c r="B1577" s="215">
        <v>1</v>
      </c>
      <c r="C1577" s="216" t="s">
        <v>11110</v>
      </c>
      <c r="D1577" s="215" t="s">
        <v>11111</v>
      </c>
    </row>
    <row r="1578" spans="1:4">
      <c r="A1578" s="215" t="s">
        <v>11112</v>
      </c>
      <c r="B1578" s="215">
        <v>1</v>
      </c>
      <c r="C1578" s="216" t="s">
        <v>11113</v>
      </c>
      <c r="D1578" s="215" t="s">
        <v>11114</v>
      </c>
    </row>
    <row r="1579" spans="1:4">
      <c r="A1579" s="215" t="s">
        <v>11115</v>
      </c>
      <c r="B1579" s="215">
        <v>1</v>
      </c>
      <c r="C1579" s="216" t="s">
        <v>11116</v>
      </c>
      <c r="D1579" s="215" t="s">
        <v>11117</v>
      </c>
    </row>
    <row r="1580" spans="1:4">
      <c r="A1580" s="215" t="s">
        <v>11118</v>
      </c>
      <c r="B1580" s="215">
        <v>1</v>
      </c>
      <c r="C1580" s="216" t="s">
        <v>11119</v>
      </c>
      <c r="D1580" s="215" t="s">
        <v>11120</v>
      </c>
    </row>
    <row r="1581" spans="1:4">
      <c r="A1581" s="215" t="s">
        <v>11121</v>
      </c>
      <c r="B1581" s="215">
        <v>1</v>
      </c>
      <c r="C1581" s="216" t="s">
        <v>11122</v>
      </c>
      <c r="D1581" s="215" t="s">
        <v>11123</v>
      </c>
    </row>
    <row r="1582" spans="1:4">
      <c r="A1582" s="215" t="s">
        <v>11124</v>
      </c>
      <c r="B1582" s="215">
        <v>1</v>
      </c>
      <c r="C1582" s="216" t="s">
        <v>11125</v>
      </c>
      <c r="D1582" s="215" t="s">
        <v>11126</v>
      </c>
    </row>
    <row r="1583" spans="1:4">
      <c r="A1583" s="215" t="s">
        <v>11127</v>
      </c>
      <c r="B1583" s="215">
        <v>1</v>
      </c>
      <c r="C1583" s="216" t="s">
        <v>11128</v>
      </c>
      <c r="D1583" s="215" t="s">
        <v>11129</v>
      </c>
    </row>
    <row r="1584" spans="1:4">
      <c r="A1584" s="215" t="s">
        <v>11130</v>
      </c>
      <c r="B1584" s="215">
        <v>1</v>
      </c>
      <c r="C1584" s="216" t="s">
        <v>11131</v>
      </c>
      <c r="D1584" s="215" t="s">
        <v>11132</v>
      </c>
    </row>
    <row r="1585" spans="1:4">
      <c r="A1585" s="215" t="s">
        <v>11133</v>
      </c>
      <c r="B1585" s="215">
        <v>1</v>
      </c>
      <c r="C1585" s="216" t="s">
        <v>11134</v>
      </c>
      <c r="D1585" s="215" t="s">
        <v>11135</v>
      </c>
    </row>
    <row r="1586" spans="1:4">
      <c r="A1586" s="215" t="s">
        <v>11136</v>
      </c>
      <c r="B1586" s="215">
        <v>1</v>
      </c>
      <c r="C1586" s="216" t="s">
        <v>11137</v>
      </c>
      <c r="D1586" s="215" t="s">
        <v>11138</v>
      </c>
    </row>
    <row r="1587" spans="1:4">
      <c r="A1587" s="215" t="s">
        <v>11139</v>
      </c>
      <c r="B1587" s="215">
        <v>1</v>
      </c>
      <c r="C1587" s="216" t="s">
        <v>11140</v>
      </c>
      <c r="D1587" s="215" t="s">
        <v>11141</v>
      </c>
    </row>
    <row r="1588" spans="1:4">
      <c r="A1588" s="215" t="s">
        <v>11142</v>
      </c>
      <c r="B1588" s="215">
        <v>1</v>
      </c>
      <c r="C1588" s="216" t="s">
        <v>11143</v>
      </c>
      <c r="D1588" s="215" t="s">
        <v>11144</v>
      </c>
    </row>
    <row r="1589" spans="1:4">
      <c r="A1589" s="215" t="s">
        <v>11145</v>
      </c>
      <c r="B1589" s="215">
        <v>1</v>
      </c>
      <c r="C1589" s="216" t="s">
        <v>11146</v>
      </c>
      <c r="D1589" s="215" t="s">
        <v>11147</v>
      </c>
    </row>
    <row r="1590" spans="1:4">
      <c r="A1590" s="215" t="s">
        <v>11148</v>
      </c>
      <c r="B1590" s="215">
        <v>1</v>
      </c>
      <c r="C1590" s="216" t="s">
        <v>11149</v>
      </c>
      <c r="D1590" s="215" t="s">
        <v>11150</v>
      </c>
    </row>
    <row r="1591" spans="1:4">
      <c r="A1591" s="215" t="s">
        <v>11151</v>
      </c>
      <c r="B1591" s="215">
        <v>1</v>
      </c>
      <c r="C1591" s="216" t="s">
        <v>11152</v>
      </c>
      <c r="D1591" s="215" t="s">
        <v>11153</v>
      </c>
    </row>
    <row r="1592" spans="1:4">
      <c r="A1592" s="215" t="s">
        <v>11154</v>
      </c>
      <c r="B1592" s="215">
        <v>1</v>
      </c>
      <c r="C1592" s="216" t="s">
        <v>11155</v>
      </c>
      <c r="D1592" s="215" t="s">
        <v>11156</v>
      </c>
    </row>
    <row r="1593" spans="1:4">
      <c r="A1593" s="215" t="s">
        <v>11157</v>
      </c>
      <c r="B1593" s="215">
        <v>1</v>
      </c>
      <c r="C1593" s="216" t="s">
        <v>11158</v>
      </c>
      <c r="D1593" s="215" t="s">
        <v>11159</v>
      </c>
    </row>
    <row r="1594" spans="1:4">
      <c r="A1594" s="215" t="s">
        <v>11160</v>
      </c>
      <c r="B1594" s="215">
        <v>1</v>
      </c>
      <c r="C1594" s="216" t="s">
        <v>11161</v>
      </c>
      <c r="D1594" s="215" t="s">
        <v>11162</v>
      </c>
    </row>
    <row r="1595" spans="1:4">
      <c r="A1595" s="215" t="s">
        <v>11163</v>
      </c>
      <c r="B1595" s="215">
        <v>1</v>
      </c>
      <c r="C1595" s="216" t="s">
        <v>11164</v>
      </c>
      <c r="D1595" s="215" t="s">
        <v>11165</v>
      </c>
    </row>
    <row r="1596" spans="1:4">
      <c r="A1596" s="215" t="s">
        <v>11166</v>
      </c>
      <c r="B1596" s="215">
        <v>1</v>
      </c>
      <c r="C1596" s="216" t="s">
        <v>11167</v>
      </c>
      <c r="D1596" s="215" t="s">
        <v>11168</v>
      </c>
    </row>
    <row r="1597" spans="1:4">
      <c r="A1597" s="215" t="s">
        <v>11169</v>
      </c>
      <c r="B1597" s="215">
        <v>1</v>
      </c>
      <c r="C1597" s="216" t="s">
        <v>11170</v>
      </c>
      <c r="D1597" s="215" t="s">
        <v>11171</v>
      </c>
    </row>
    <row r="1598" spans="1:4">
      <c r="A1598" s="215" t="s">
        <v>11172</v>
      </c>
      <c r="B1598" s="215">
        <v>1</v>
      </c>
      <c r="C1598" s="216" t="s">
        <v>11173</v>
      </c>
      <c r="D1598" s="215" t="s">
        <v>11174</v>
      </c>
    </row>
    <row r="1599" spans="1:4">
      <c r="A1599" s="215" t="s">
        <v>11175</v>
      </c>
      <c r="B1599" s="215">
        <v>1</v>
      </c>
      <c r="C1599" s="216" t="s">
        <v>11176</v>
      </c>
      <c r="D1599" s="215" t="s">
        <v>11177</v>
      </c>
    </row>
    <row r="1600" spans="1:4">
      <c r="A1600" s="215" t="s">
        <v>11178</v>
      </c>
      <c r="B1600" s="215">
        <v>1</v>
      </c>
      <c r="C1600" s="216" t="s">
        <v>11179</v>
      </c>
      <c r="D1600" s="215" t="s">
        <v>11180</v>
      </c>
    </row>
    <row r="1601" spans="1:4">
      <c r="A1601" s="215" t="s">
        <v>11181</v>
      </c>
      <c r="B1601" s="215">
        <v>1</v>
      </c>
      <c r="C1601" s="216" t="s">
        <v>11182</v>
      </c>
      <c r="D1601" s="215" t="s">
        <v>11183</v>
      </c>
    </row>
    <row r="1602" spans="1:4">
      <c r="A1602" s="215" t="s">
        <v>11184</v>
      </c>
      <c r="B1602" s="215">
        <v>1</v>
      </c>
      <c r="C1602" s="216" t="s">
        <v>11185</v>
      </c>
      <c r="D1602" s="215" t="s">
        <v>11186</v>
      </c>
    </row>
    <row r="1603" spans="1:4">
      <c r="A1603" s="215" t="s">
        <v>11187</v>
      </c>
      <c r="B1603" s="215">
        <v>1</v>
      </c>
      <c r="C1603" s="216" t="s">
        <v>11188</v>
      </c>
      <c r="D1603" s="215" t="s">
        <v>11189</v>
      </c>
    </row>
    <row r="1604" spans="1:4">
      <c r="A1604" s="215" t="s">
        <v>11190</v>
      </c>
      <c r="B1604" s="215">
        <v>1</v>
      </c>
      <c r="C1604" s="216" t="s">
        <v>11191</v>
      </c>
      <c r="D1604" s="215" t="s">
        <v>11192</v>
      </c>
    </row>
    <row r="1605" spans="1:4">
      <c r="A1605" s="215" t="s">
        <v>11193</v>
      </c>
      <c r="B1605" s="215">
        <v>1</v>
      </c>
      <c r="C1605" s="216" t="s">
        <v>11194</v>
      </c>
      <c r="D1605" s="215" t="s">
        <v>11195</v>
      </c>
    </row>
    <row r="1606" spans="1:4">
      <c r="A1606" s="215" t="s">
        <v>11196</v>
      </c>
      <c r="B1606" s="215">
        <v>1</v>
      </c>
      <c r="C1606" s="216" t="s">
        <v>11197</v>
      </c>
      <c r="D1606" s="215" t="s">
        <v>11198</v>
      </c>
    </row>
    <row r="1607" spans="1:4">
      <c r="A1607" s="215" t="s">
        <v>11199</v>
      </c>
      <c r="B1607" s="215">
        <v>1</v>
      </c>
      <c r="C1607" s="216" t="s">
        <v>11200</v>
      </c>
      <c r="D1607" s="215" t="s">
        <v>11201</v>
      </c>
    </row>
    <row r="1608" spans="1:4">
      <c r="A1608" s="215" t="s">
        <v>11202</v>
      </c>
      <c r="B1608" s="215">
        <v>1</v>
      </c>
      <c r="C1608" s="216" t="s">
        <v>11203</v>
      </c>
      <c r="D1608" s="215" t="s">
        <v>11204</v>
      </c>
    </row>
    <row r="1609" spans="1:4">
      <c r="A1609" s="215" t="s">
        <v>11205</v>
      </c>
      <c r="B1609" s="215">
        <v>1</v>
      </c>
      <c r="C1609" s="216" t="s">
        <v>11206</v>
      </c>
      <c r="D1609" s="215" t="s">
        <v>11207</v>
      </c>
    </row>
    <row r="1610" spans="1:4">
      <c r="A1610" s="215" t="s">
        <v>11208</v>
      </c>
      <c r="B1610" s="215">
        <v>1</v>
      </c>
      <c r="C1610" s="216" t="s">
        <v>11209</v>
      </c>
      <c r="D1610" s="215" t="s">
        <v>11210</v>
      </c>
    </row>
    <row r="1611" spans="1:4">
      <c r="A1611" s="215" t="s">
        <v>11211</v>
      </c>
      <c r="B1611" s="215">
        <v>1</v>
      </c>
      <c r="C1611" s="216" t="s">
        <v>11212</v>
      </c>
      <c r="D1611" s="215" t="s">
        <v>11213</v>
      </c>
    </row>
    <row r="1612" spans="1:4">
      <c r="A1612" s="215" t="s">
        <v>11214</v>
      </c>
      <c r="B1612" s="215">
        <v>1</v>
      </c>
      <c r="C1612" s="216" t="s">
        <v>11215</v>
      </c>
      <c r="D1612" s="215" t="s">
        <v>11216</v>
      </c>
    </row>
    <row r="1613" spans="1:4">
      <c r="A1613" s="215" t="s">
        <v>11217</v>
      </c>
      <c r="B1613" s="215">
        <v>1</v>
      </c>
      <c r="C1613" s="216" t="s">
        <v>11218</v>
      </c>
      <c r="D1613" s="215" t="s">
        <v>11219</v>
      </c>
    </row>
    <row r="1614" spans="1:4">
      <c r="A1614" s="215" t="s">
        <v>11220</v>
      </c>
      <c r="B1614" s="215">
        <v>1</v>
      </c>
      <c r="C1614" s="216" t="s">
        <v>11221</v>
      </c>
      <c r="D1614" s="215" t="s">
        <v>11222</v>
      </c>
    </row>
    <row r="1615" spans="1:4">
      <c r="A1615" s="215" t="s">
        <v>11223</v>
      </c>
      <c r="B1615" s="215">
        <v>1</v>
      </c>
      <c r="C1615" s="216" t="s">
        <v>11224</v>
      </c>
      <c r="D1615" s="215" t="s">
        <v>11225</v>
      </c>
    </row>
    <row r="1616" spans="1:4">
      <c r="A1616" s="215" t="s">
        <v>11226</v>
      </c>
      <c r="B1616" s="215">
        <v>1</v>
      </c>
      <c r="C1616" s="216" t="s">
        <v>11227</v>
      </c>
      <c r="D1616" s="215" t="s">
        <v>11228</v>
      </c>
    </row>
    <row r="1617" spans="1:4">
      <c r="A1617" s="215" t="s">
        <v>11229</v>
      </c>
      <c r="B1617" s="215">
        <v>1</v>
      </c>
      <c r="C1617" s="216" t="s">
        <v>11230</v>
      </c>
      <c r="D1617" s="215" t="s">
        <v>11231</v>
      </c>
    </row>
    <row r="1618" spans="1:4">
      <c r="A1618" s="215" t="s">
        <v>11232</v>
      </c>
      <c r="B1618" s="215">
        <v>1</v>
      </c>
      <c r="C1618" s="216" t="s">
        <v>11233</v>
      </c>
      <c r="D1618" s="215" t="s">
        <v>11234</v>
      </c>
    </row>
    <row r="1619" spans="1:4">
      <c r="A1619" s="215" t="s">
        <v>11235</v>
      </c>
      <c r="B1619" s="215">
        <v>1</v>
      </c>
      <c r="C1619" s="216" t="s">
        <v>11236</v>
      </c>
      <c r="D1619" s="215" t="s">
        <v>11237</v>
      </c>
    </row>
    <row r="1620" spans="1:4">
      <c r="A1620" s="215" t="s">
        <v>11238</v>
      </c>
      <c r="B1620" s="215">
        <v>1</v>
      </c>
      <c r="C1620" s="216" t="s">
        <v>11239</v>
      </c>
      <c r="D1620" s="215" t="s">
        <v>11240</v>
      </c>
    </row>
    <row r="1621" spans="1:4">
      <c r="A1621" s="215" t="s">
        <v>11241</v>
      </c>
      <c r="B1621" s="215">
        <v>1</v>
      </c>
      <c r="C1621" s="216" t="s">
        <v>11242</v>
      </c>
      <c r="D1621" s="215" t="s">
        <v>11243</v>
      </c>
    </row>
    <row r="1622" spans="1:4">
      <c r="A1622" s="215" t="s">
        <v>11244</v>
      </c>
      <c r="B1622" s="215">
        <v>1</v>
      </c>
      <c r="C1622" s="216" t="s">
        <v>11245</v>
      </c>
      <c r="D1622" s="215" t="s">
        <v>11246</v>
      </c>
    </row>
    <row r="1623" spans="1:4">
      <c r="A1623" s="215" t="s">
        <v>11247</v>
      </c>
      <c r="B1623" s="215">
        <v>1</v>
      </c>
      <c r="C1623" s="216" t="s">
        <v>11248</v>
      </c>
      <c r="D1623" s="215" t="s">
        <v>11249</v>
      </c>
    </row>
    <row r="1624" spans="1:4">
      <c r="A1624" s="215" t="s">
        <v>11250</v>
      </c>
      <c r="B1624" s="215">
        <v>1</v>
      </c>
      <c r="C1624" s="216" t="s">
        <v>11251</v>
      </c>
      <c r="D1624" s="215" t="s">
        <v>11252</v>
      </c>
    </row>
    <row r="1625" spans="1:4">
      <c r="A1625" s="215" t="s">
        <v>11253</v>
      </c>
      <c r="B1625" s="215">
        <v>1</v>
      </c>
      <c r="C1625" s="216" t="s">
        <v>11254</v>
      </c>
      <c r="D1625" s="215" t="s">
        <v>11255</v>
      </c>
    </row>
    <row r="1626" spans="1:4">
      <c r="A1626" s="215" t="s">
        <v>11256</v>
      </c>
      <c r="B1626" s="215">
        <v>1</v>
      </c>
      <c r="C1626" s="216" t="s">
        <v>11257</v>
      </c>
      <c r="D1626" s="215" t="s">
        <v>11258</v>
      </c>
    </row>
    <row r="1627" spans="1:4">
      <c r="A1627" s="215" t="s">
        <v>11259</v>
      </c>
      <c r="B1627" s="215">
        <v>1</v>
      </c>
      <c r="C1627" s="216" t="s">
        <v>11260</v>
      </c>
      <c r="D1627" s="215" t="s">
        <v>11261</v>
      </c>
    </row>
    <row r="1628" spans="1:4">
      <c r="A1628" s="215" t="s">
        <v>11262</v>
      </c>
      <c r="B1628" s="215">
        <v>1</v>
      </c>
      <c r="C1628" s="216" t="s">
        <v>11263</v>
      </c>
      <c r="D1628" s="215" t="s">
        <v>11264</v>
      </c>
    </row>
    <row r="1629" spans="1:4">
      <c r="A1629" s="215" t="s">
        <v>11265</v>
      </c>
      <c r="B1629" s="215">
        <v>1</v>
      </c>
      <c r="C1629" s="216" t="s">
        <v>11266</v>
      </c>
      <c r="D1629" s="215" t="s">
        <v>11267</v>
      </c>
    </row>
    <row r="1630" spans="1:4">
      <c r="A1630" s="215" t="s">
        <v>11268</v>
      </c>
      <c r="B1630" s="215">
        <v>1</v>
      </c>
      <c r="C1630" s="216" t="s">
        <v>11269</v>
      </c>
      <c r="D1630" s="215" t="s">
        <v>11270</v>
      </c>
    </row>
    <row r="1631" spans="1:4">
      <c r="A1631" s="215" t="s">
        <v>11271</v>
      </c>
      <c r="B1631" s="215">
        <v>1</v>
      </c>
      <c r="C1631" s="216" t="s">
        <v>11272</v>
      </c>
      <c r="D1631" s="215" t="s">
        <v>11273</v>
      </c>
    </row>
    <row r="1632" spans="1:4">
      <c r="A1632" s="215" t="s">
        <v>11274</v>
      </c>
      <c r="B1632" s="215">
        <v>1</v>
      </c>
      <c r="C1632" s="216" t="s">
        <v>11275</v>
      </c>
      <c r="D1632" s="215" t="s">
        <v>11276</v>
      </c>
    </row>
    <row r="1633" spans="1:4">
      <c r="A1633" s="215" t="s">
        <v>11277</v>
      </c>
      <c r="B1633" s="215">
        <v>1</v>
      </c>
      <c r="C1633" s="216" t="s">
        <v>11278</v>
      </c>
      <c r="D1633" s="215" t="s">
        <v>11279</v>
      </c>
    </row>
    <row r="1634" spans="1:4">
      <c r="A1634" s="215" t="s">
        <v>11280</v>
      </c>
      <c r="B1634" s="215">
        <v>1</v>
      </c>
      <c r="C1634" s="216" t="s">
        <v>11281</v>
      </c>
      <c r="D1634" s="215" t="s">
        <v>11282</v>
      </c>
    </row>
    <row r="1635" spans="1:4">
      <c r="A1635" s="215" t="s">
        <v>11283</v>
      </c>
      <c r="B1635" s="215">
        <v>1</v>
      </c>
      <c r="C1635" s="216" t="s">
        <v>11284</v>
      </c>
      <c r="D1635" s="215" t="s">
        <v>11285</v>
      </c>
    </row>
    <row r="1636" spans="1:4">
      <c r="A1636" s="215" t="s">
        <v>11286</v>
      </c>
      <c r="B1636" s="215">
        <v>1</v>
      </c>
      <c r="C1636" s="216" t="s">
        <v>11287</v>
      </c>
      <c r="D1636" s="215" t="s">
        <v>11288</v>
      </c>
    </row>
    <row r="1637" spans="1:4">
      <c r="A1637" s="215" t="s">
        <v>11289</v>
      </c>
      <c r="B1637" s="215">
        <v>1</v>
      </c>
      <c r="C1637" s="216" t="s">
        <v>11290</v>
      </c>
      <c r="D1637" s="215" t="s">
        <v>11291</v>
      </c>
    </row>
    <row r="1638" spans="1:4">
      <c r="A1638" s="215" t="s">
        <v>11292</v>
      </c>
      <c r="B1638" s="215">
        <v>1</v>
      </c>
      <c r="C1638" s="216" t="s">
        <v>11293</v>
      </c>
      <c r="D1638" s="215" t="s">
        <v>11294</v>
      </c>
    </row>
    <row r="1639" spans="1:4">
      <c r="A1639" s="215" t="s">
        <v>11295</v>
      </c>
      <c r="B1639" s="215">
        <v>1</v>
      </c>
      <c r="C1639" s="216" t="s">
        <v>11296</v>
      </c>
      <c r="D1639" s="215" t="s">
        <v>11297</v>
      </c>
    </row>
    <row r="1640" spans="1:4">
      <c r="A1640" s="215" t="s">
        <v>11298</v>
      </c>
      <c r="B1640" s="215">
        <v>1</v>
      </c>
      <c r="C1640" s="216" t="s">
        <v>11299</v>
      </c>
      <c r="D1640" s="215" t="s">
        <v>11300</v>
      </c>
    </row>
    <row r="1641" spans="1:4">
      <c r="A1641" s="215" t="s">
        <v>11301</v>
      </c>
      <c r="B1641" s="215">
        <v>1</v>
      </c>
      <c r="C1641" s="216" t="s">
        <v>11302</v>
      </c>
      <c r="D1641" s="215" t="s">
        <v>11303</v>
      </c>
    </row>
    <row r="1642" spans="1:4">
      <c r="A1642" s="215" t="s">
        <v>11304</v>
      </c>
      <c r="B1642" s="215">
        <v>1</v>
      </c>
      <c r="C1642" s="216" t="s">
        <v>11305</v>
      </c>
      <c r="D1642" s="215" t="s">
        <v>11306</v>
      </c>
    </row>
    <row r="1643" spans="1:4">
      <c r="A1643" s="215" t="s">
        <v>11307</v>
      </c>
      <c r="B1643" s="215">
        <v>1</v>
      </c>
      <c r="C1643" s="216" t="s">
        <v>11308</v>
      </c>
      <c r="D1643" s="215" t="s">
        <v>11309</v>
      </c>
    </row>
    <row r="1644" spans="1:4">
      <c r="A1644" s="215" t="s">
        <v>11310</v>
      </c>
      <c r="B1644" s="215">
        <v>1</v>
      </c>
      <c r="C1644" s="216" t="s">
        <v>11311</v>
      </c>
      <c r="D1644" s="215" t="s">
        <v>11312</v>
      </c>
    </row>
    <row r="1645" spans="1:4">
      <c r="A1645" s="215" t="s">
        <v>11313</v>
      </c>
      <c r="B1645" s="215">
        <v>1</v>
      </c>
      <c r="C1645" s="216" t="s">
        <v>11314</v>
      </c>
      <c r="D1645" s="215" t="s">
        <v>11315</v>
      </c>
    </row>
    <row r="1646" spans="1:4">
      <c r="A1646" s="215" t="s">
        <v>11316</v>
      </c>
      <c r="B1646" s="215">
        <v>1</v>
      </c>
      <c r="C1646" s="216" t="s">
        <v>11317</v>
      </c>
      <c r="D1646" s="215" t="s">
        <v>11318</v>
      </c>
    </row>
    <row r="1647" spans="1:4">
      <c r="A1647" s="215" t="s">
        <v>11319</v>
      </c>
      <c r="B1647" s="215">
        <v>1</v>
      </c>
      <c r="C1647" s="216" t="s">
        <v>11320</v>
      </c>
      <c r="D1647" s="215" t="s">
        <v>11321</v>
      </c>
    </row>
    <row r="1648" spans="1:4">
      <c r="A1648" s="215" t="s">
        <v>11322</v>
      </c>
      <c r="B1648" s="215">
        <v>1</v>
      </c>
      <c r="C1648" s="216" t="s">
        <v>11323</v>
      </c>
      <c r="D1648" s="215" t="s">
        <v>11324</v>
      </c>
    </row>
    <row r="1649" spans="1:4">
      <c r="A1649" s="215" t="s">
        <v>11325</v>
      </c>
      <c r="B1649" s="215">
        <v>1</v>
      </c>
      <c r="C1649" s="216" t="s">
        <v>11326</v>
      </c>
      <c r="D1649" s="215" t="s">
        <v>11327</v>
      </c>
    </row>
    <row r="1650" spans="1:4">
      <c r="A1650" s="215" t="s">
        <v>11328</v>
      </c>
      <c r="B1650" s="215">
        <v>1</v>
      </c>
      <c r="C1650" s="216" t="s">
        <v>11329</v>
      </c>
      <c r="D1650" s="215" t="s">
        <v>11330</v>
      </c>
    </row>
    <row r="1651" spans="1:4">
      <c r="A1651" s="215" t="s">
        <v>11331</v>
      </c>
      <c r="B1651" s="215">
        <v>1</v>
      </c>
      <c r="C1651" s="216" t="s">
        <v>11332</v>
      </c>
      <c r="D1651" s="215" t="s">
        <v>11333</v>
      </c>
    </row>
    <row r="1652" spans="1:4">
      <c r="A1652" s="215" t="s">
        <v>11334</v>
      </c>
      <c r="B1652" s="215">
        <v>1</v>
      </c>
      <c r="C1652" s="216" t="s">
        <v>11335</v>
      </c>
      <c r="D1652" s="215" t="s">
        <v>11336</v>
      </c>
    </row>
    <row r="1653" spans="1:4">
      <c r="A1653" s="215" t="s">
        <v>11337</v>
      </c>
      <c r="B1653" s="215">
        <v>1</v>
      </c>
      <c r="C1653" s="216" t="s">
        <v>11338</v>
      </c>
      <c r="D1653" s="215" t="s">
        <v>11339</v>
      </c>
    </row>
    <row r="1654" spans="1:4">
      <c r="A1654" s="215" t="s">
        <v>11340</v>
      </c>
      <c r="B1654" s="215">
        <v>1</v>
      </c>
      <c r="C1654" s="216" t="s">
        <v>11341</v>
      </c>
      <c r="D1654" s="215" t="s">
        <v>11342</v>
      </c>
    </row>
    <row r="1655" spans="1:4">
      <c r="A1655" s="215" t="s">
        <v>11343</v>
      </c>
      <c r="B1655" s="215">
        <v>1</v>
      </c>
      <c r="C1655" s="216" t="s">
        <v>11344</v>
      </c>
      <c r="D1655" s="215" t="s">
        <v>10229</v>
      </c>
    </row>
    <row r="1656" spans="1:4">
      <c r="A1656" s="215" t="s">
        <v>11345</v>
      </c>
      <c r="B1656" s="215">
        <v>1</v>
      </c>
      <c r="C1656" s="216" t="s">
        <v>11346</v>
      </c>
      <c r="D1656" s="215" t="s">
        <v>11347</v>
      </c>
    </row>
    <row r="1657" spans="1:4">
      <c r="A1657" s="215" t="s">
        <v>11348</v>
      </c>
      <c r="B1657" s="215">
        <v>1</v>
      </c>
      <c r="C1657" s="216" t="s">
        <v>11349</v>
      </c>
      <c r="D1657" s="215" t="s">
        <v>11350</v>
      </c>
    </row>
    <row r="1658" spans="1:4">
      <c r="A1658" s="215" t="s">
        <v>11351</v>
      </c>
      <c r="B1658" s="215">
        <v>1</v>
      </c>
      <c r="C1658" s="216" t="s">
        <v>11352</v>
      </c>
      <c r="D1658" s="215" t="s">
        <v>11353</v>
      </c>
    </row>
    <row r="1659" spans="1:4">
      <c r="A1659" s="215" t="s">
        <v>11354</v>
      </c>
      <c r="B1659" s="215">
        <v>1</v>
      </c>
      <c r="C1659" s="216" t="s">
        <v>11355</v>
      </c>
      <c r="D1659" s="215" t="s">
        <v>11356</v>
      </c>
    </row>
    <row r="1660" spans="1:4">
      <c r="A1660" s="215" t="s">
        <v>11357</v>
      </c>
      <c r="B1660" s="215">
        <v>1</v>
      </c>
      <c r="C1660" s="216" t="s">
        <v>11358</v>
      </c>
      <c r="D1660" s="215" t="s">
        <v>11359</v>
      </c>
    </row>
    <row r="1661" spans="1:4">
      <c r="A1661" s="215" t="s">
        <v>11360</v>
      </c>
      <c r="B1661" s="215">
        <v>1</v>
      </c>
      <c r="C1661" s="216" t="s">
        <v>11361</v>
      </c>
      <c r="D1661" s="215" t="s">
        <v>11362</v>
      </c>
    </row>
    <row r="1662" spans="1:4">
      <c r="A1662" s="215" t="s">
        <v>11363</v>
      </c>
      <c r="B1662" s="215">
        <v>1</v>
      </c>
      <c r="C1662" s="216" t="s">
        <v>11364</v>
      </c>
      <c r="D1662" s="215" t="s">
        <v>11365</v>
      </c>
    </row>
    <row r="1663" spans="1:4">
      <c r="A1663" s="215" t="s">
        <v>11366</v>
      </c>
      <c r="B1663" s="215">
        <v>1</v>
      </c>
      <c r="C1663" s="216" t="s">
        <v>11367</v>
      </c>
      <c r="D1663" s="215" t="s">
        <v>11368</v>
      </c>
    </row>
    <row r="1664" spans="1:4">
      <c r="A1664" s="215" t="s">
        <v>11369</v>
      </c>
      <c r="B1664" s="215">
        <v>1</v>
      </c>
      <c r="C1664" s="216" t="s">
        <v>11370</v>
      </c>
      <c r="D1664" s="215" t="s">
        <v>11371</v>
      </c>
    </row>
    <row r="1665" spans="1:4">
      <c r="A1665" s="215" t="s">
        <v>11372</v>
      </c>
      <c r="B1665" s="215">
        <v>1</v>
      </c>
      <c r="C1665" s="216" t="s">
        <v>11373</v>
      </c>
      <c r="D1665" s="215" t="s">
        <v>11374</v>
      </c>
    </row>
    <row r="1666" spans="1:4">
      <c r="A1666" s="215" t="s">
        <v>11375</v>
      </c>
      <c r="B1666" s="215">
        <v>1</v>
      </c>
      <c r="C1666" s="216" t="s">
        <v>11376</v>
      </c>
      <c r="D1666" s="215" t="s">
        <v>11377</v>
      </c>
    </row>
    <row r="1667" spans="1:4">
      <c r="A1667" s="215" t="s">
        <v>11378</v>
      </c>
      <c r="B1667" s="215">
        <v>1</v>
      </c>
      <c r="C1667" s="216" t="s">
        <v>11379</v>
      </c>
      <c r="D1667" s="215" t="s">
        <v>11380</v>
      </c>
    </row>
    <row r="1668" spans="1:4">
      <c r="A1668" s="215" t="s">
        <v>11381</v>
      </c>
      <c r="B1668" s="215">
        <v>1</v>
      </c>
      <c r="C1668" s="216" t="s">
        <v>11382</v>
      </c>
      <c r="D1668" s="215" t="s">
        <v>11383</v>
      </c>
    </row>
    <row r="1669" spans="1:4">
      <c r="A1669" s="215" t="s">
        <v>11384</v>
      </c>
      <c r="B1669" s="215">
        <v>1</v>
      </c>
      <c r="C1669" s="216" t="s">
        <v>11385</v>
      </c>
      <c r="D1669" s="215" t="s">
        <v>11386</v>
      </c>
    </row>
    <row r="1670" spans="1:4">
      <c r="A1670" s="215" t="s">
        <v>11387</v>
      </c>
      <c r="B1670" s="215">
        <v>1</v>
      </c>
      <c r="C1670" s="216" t="s">
        <v>11388</v>
      </c>
      <c r="D1670" s="215" t="s">
        <v>11389</v>
      </c>
    </row>
    <row r="1671" spans="1:4">
      <c r="A1671" s="215" t="s">
        <v>11390</v>
      </c>
      <c r="B1671" s="215">
        <v>1</v>
      </c>
      <c r="C1671" s="216" t="s">
        <v>11391</v>
      </c>
      <c r="D1671" s="215" t="s">
        <v>11392</v>
      </c>
    </row>
    <row r="1672" spans="1:4">
      <c r="A1672" s="215" t="s">
        <v>11393</v>
      </c>
      <c r="B1672" s="215">
        <v>1</v>
      </c>
      <c r="C1672" s="216" t="s">
        <v>11394</v>
      </c>
      <c r="D1672" s="215" t="s">
        <v>11395</v>
      </c>
    </row>
    <row r="1673" spans="1:4">
      <c r="A1673" s="215" t="s">
        <v>11396</v>
      </c>
      <c r="B1673" s="215">
        <v>1</v>
      </c>
      <c r="C1673" s="216" t="s">
        <v>11397</v>
      </c>
      <c r="D1673" s="215" t="s">
        <v>11398</v>
      </c>
    </row>
    <row r="1674" spans="1:4">
      <c r="A1674" s="215" t="s">
        <v>11399</v>
      </c>
      <c r="B1674" s="215">
        <v>1</v>
      </c>
      <c r="C1674" s="216" t="s">
        <v>11400</v>
      </c>
      <c r="D1674" s="215" t="s">
        <v>11401</v>
      </c>
    </row>
    <row r="1675" spans="1:4">
      <c r="A1675" s="215" t="s">
        <v>11402</v>
      </c>
      <c r="B1675" s="215">
        <v>1</v>
      </c>
      <c r="C1675" s="216" t="s">
        <v>11403</v>
      </c>
      <c r="D1675" s="215" t="s">
        <v>11404</v>
      </c>
    </row>
    <row r="1676" spans="1:4">
      <c r="A1676" s="215" t="s">
        <v>11405</v>
      </c>
      <c r="B1676" s="215">
        <v>1</v>
      </c>
      <c r="C1676" s="216" t="s">
        <v>11406</v>
      </c>
      <c r="D1676" s="215" t="s">
        <v>11407</v>
      </c>
    </row>
    <row r="1677" spans="1:4">
      <c r="A1677" s="215" t="s">
        <v>11408</v>
      </c>
      <c r="B1677" s="215">
        <v>1</v>
      </c>
      <c r="C1677" s="216" t="s">
        <v>11409</v>
      </c>
      <c r="D1677" s="215" t="s">
        <v>11410</v>
      </c>
    </row>
    <row r="1678" spans="1:4">
      <c r="A1678" s="215" t="s">
        <v>11411</v>
      </c>
      <c r="B1678" s="215">
        <v>1</v>
      </c>
      <c r="C1678" s="216" t="s">
        <v>11412</v>
      </c>
      <c r="D1678" s="215" t="s">
        <v>11413</v>
      </c>
    </row>
    <row r="1679" spans="1:4">
      <c r="A1679" s="215" t="s">
        <v>11414</v>
      </c>
      <c r="B1679" s="215">
        <v>1</v>
      </c>
      <c r="C1679" s="216" t="s">
        <v>11415</v>
      </c>
      <c r="D1679" s="215" t="s">
        <v>11416</v>
      </c>
    </row>
    <row r="1680" spans="1:4">
      <c r="A1680" s="215" t="s">
        <v>11417</v>
      </c>
      <c r="B1680" s="215">
        <v>1</v>
      </c>
      <c r="C1680" s="216" t="s">
        <v>11418</v>
      </c>
      <c r="D1680" s="215" t="s">
        <v>11419</v>
      </c>
    </row>
    <row r="1681" spans="1:4">
      <c r="A1681" s="215" t="s">
        <v>11420</v>
      </c>
      <c r="B1681" s="215">
        <v>1</v>
      </c>
      <c r="C1681" s="216" t="s">
        <v>11421</v>
      </c>
      <c r="D1681" s="215" t="s">
        <v>11422</v>
      </c>
    </row>
    <row r="1682" spans="1:4">
      <c r="A1682" s="215" t="s">
        <v>11423</v>
      </c>
      <c r="B1682" s="215">
        <v>1</v>
      </c>
      <c r="C1682" s="216" t="s">
        <v>11424</v>
      </c>
      <c r="D1682" s="215" t="s">
        <v>11425</v>
      </c>
    </row>
    <row r="1683" spans="1:4">
      <c r="A1683" s="215" t="s">
        <v>11426</v>
      </c>
      <c r="B1683" s="215">
        <v>1</v>
      </c>
      <c r="C1683" s="216" t="s">
        <v>11427</v>
      </c>
      <c r="D1683" s="215" t="s">
        <v>11428</v>
      </c>
    </row>
    <row r="1684" spans="1:4">
      <c r="A1684" s="215" t="s">
        <v>11429</v>
      </c>
      <c r="B1684" s="215">
        <v>1</v>
      </c>
      <c r="C1684" s="216" t="s">
        <v>11430</v>
      </c>
      <c r="D1684" s="215" t="s">
        <v>11431</v>
      </c>
    </row>
    <row r="1685" spans="1:4">
      <c r="A1685" s="215" t="s">
        <v>11432</v>
      </c>
      <c r="B1685" s="215">
        <v>1</v>
      </c>
      <c r="C1685" s="216" t="s">
        <v>11433</v>
      </c>
      <c r="D1685" s="215" t="s">
        <v>11434</v>
      </c>
    </row>
    <row r="1686" spans="1:4">
      <c r="A1686" s="215" t="s">
        <v>11435</v>
      </c>
      <c r="B1686" s="215">
        <v>1</v>
      </c>
      <c r="C1686" s="216" t="s">
        <v>11436</v>
      </c>
      <c r="D1686" s="215" t="s">
        <v>11437</v>
      </c>
    </row>
    <row r="1687" spans="1:4">
      <c r="A1687" s="215" t="s">
        <v>11438</v>
      </c>
      <c r="B1687" s="215">
        <v>1</v>
      </c>
      <c r="C1687" s="216" t="s">
        <v>11439</v>
      </c>
      <c r="D1687" s="215" t="s">
        <v>11440</v>
      </c>
    </row>
    <row r="1688" spans="1:4">
      <c r="A1688" s="215" t="s">
        <v>11441</v>
      </c>
      <c r="B1688" s="215">
        <v>1</v>
      </c>
      <c r="C1688" s="216" t="s">
        <v>11442</v>
      </c>
      <c r="D1688" s="215" t="s">
        <v>11443</v>
      </c>
    </row>
    <row r="1689" spans="1:4">
      <c r="A1689" s="215" t="s">
        <v>11444</v>
      </c>
      <c r="B1689" s="215">
        <v>1</v>
      </c>
      <c r="C1689" s="216" t="s">
        <v>11445</v>
      </c>
      <c r="D1689" s="215" t="s">
        <v>11446</v>
      </c>
    </row>
    <row r="1690" spans="1:4">
      <c r="A1690" s="215" t="s">
        <v>11447</v>
      </c>
      <c r="B1690" s="215">
        <v>1</v>
      </c>
      <c r="C1690" s="216" t="s">
        <v>11448</v>
      </c>
      <c r="D1690" s="215" t="s">
        <v>11449</v>
      </c>
    </row>
    <row r="1691" spans="1:4">
      <c r="A1691" s="215" t="s">
        <v>11450</v>
      </c>
      <c r="B1691" s="215">
        <v>1</v>
      </c>
      <c r="C1691" s="216" t="s">
        <v>11451</v>
      </c>
      <c r="D1691" s="215" t="s">
        <v>11452</v>
      </c>
    </row>
    <row r="1692" spans="1:4">
      <c r="A1692" s="215" t="s">
        <v>11453</v>
      </c>
      <c r="B1692" s="215">
        <v>1</v>
      </c>
      <c r="C1692" s="216" t="s">
        <v>11454</v>
      </c>
      <c r="D1692" s="215" t="s">
        <v>11455</v>
      </c>
    </row>
    <row r="1693" spans="1:4">
      <c r="A1693" s="215" t="s">
        <v>11456</v>
      </c>
      <c r="B1693" s="215">
        <v>1</v>
      </c>
      <c r="C1693" s="216" t="s">
        <v>11457</v>
      </c>
      <c r="D1693" s="215" t="s">
        <v>11458</v>
      </c>
    </row>
    <row r="1694" spans="1:4">
      <c r="A1694" s="215" t="s">
        <v>11459</v>
      </c>
      <c r="B1694" s="215">
        <v>1</v>
      </c>
      <c r="C1694" s="216" t="s">
        <v>11460</v>
      </c>
      <c r="D1694" s="215" t="s">
        <v>11461</v>
      </c>
    </row>
    <row r="1695" spans="1:4">
      <c r="A1695" s="215" t="s">
        <v>11462</v>
      </c>
      <c r="B1695" s="215">
        <v>1</v>
      </c>
      <c r="C1695" s="216" t="s">
        <v>11463</v>
      </c>
      <c r="D1695" s="215" t="s">
        <v>11464</v>
      </c>
    </row>
    <row r="1696" spans="1:4">
      <c r="A1696" s="215" t="s">
        <v>11465</v>
      </c>
      <c r="B1696" s="215">
        <v>1</v>
      </c>
      <c r="C1696" s="216" t="s">
        <v>11466</v>
      </c>
      <c r="D1696" s="215" t="s">
        <v>11467</v>
      </c>
    </row>
    <row r="1697" spans="1:4">
      <c r="A1697" s="215" t="s">
        <v>11468</v>
      </c>
      <c r="B1697" s="215">
        <v>1</v>
      </c>
      <c r="C1697" s="216" t="s">
        <v>11469</v>
      </c>
      <c r="D1697" s="215" t="s">
        <v>11470</v>
      </c>
    </row>
    <row r="1698" spans="1:4">
      <c r="A1698" s="215" t="s">
        <v>11471</v>
      </c>
      <c r="B1698" s="215">
        <v>1</v>
      </c>
      <c r="C1698" s="216" t="s">
        <v>11472</v>
      </c>
      <c r="D1698" s="215" t="s">
        <v>11473</v>
      </c>
    </row>
    <row r="1699" spans="1:4">
      <c r="A1699" s="215" t="s">
        <v>11474</v>
      </c>
      <c r="B1699" s="215">
        <v>1</v>
      </c>
      <c r="C1699" s="216" t="s">
        <v>11475</v>
      </c>
      <c r="D1699" s="215" t="s">
        <v>11476</v>
      </c>
    </row>
    <row r="1700" spans="1:4">
      <c r="A1700" s="215" t="s">
        <v>11477</v>
      </c>
      <c r="B1700" s="215">
        <v>1</v>
      </c>
      <c r="C1700" s="216" t="s">
        <v>11478</v>
      </c>
      <c r="D1700" s="215" t="s">
        <v>11479</v>
      </c>
    </row>
    <row r="1701" spans="1:4">
      <c r="A1701" s="215" t="s">
        <v>11480</v>
      </c>
      <c r="B1701" s="215">
        <v>1</v>
      </c>
      <c r="C1701" s="216" t="s">
        <v>11481</v>
      </c>
      <c r="D1701" s="215" t="s">
        <v>11482</v>
      </c>
    </row>
    <row r="1702" spans="1:4">
      <c r="A1702" s="215" t="s">
        <v>11483</v>
      </c>
      <c r="B1702" s="215">
        <v>1</v>
      </c>
      <c r="C1702" s="216" t="s">
        <v>11484</v>
      </c>
      <c r="D1702" s="215" t="s">
        <v>11485</v>
      </c>
    </row>
    <row r="1703" spans="1:4">
      <c r="A1703" s="215" t="s">
        <v>11486</v>
      </c>
      <c r="B1703" s="215">
        <v>1</v>
      </c>
      <c r="C1703" s="216" t="s">
        <v>11487</v>
      </c>
      <c r="D1703" s="215" t="s">
        <v>11488</v>
      </c>
    </row>
    <row r="1704" spans="1:4">
      <c r="A1704" s="215" t="s">
        <v>11489</v>
      </c>
      <c r="B1704" s="215">
        <v>1</v>
      </c>
      <c r="C1704" s="216" t="s">
        <v>11490</v>
      </c>
      <c r="D1704" s="215" t="s">
        <v>11491</v>
      </c>
    </row>
    <row r="1705" spans="1:4">
      <c r="A1705" s="215" t="s">
        <v>11492</v>
      </c>
      <c r="B1705" s="215">
        <v>1</v>
      </c>
      <c r="C1705" s="216" t="s">
        <v>11493</v>
      </c>
      <c r="D1705" s="215" t="s">
        <v>11494</v>
      </c>
    </row>
    <row r="1706" spans="1:4">
      <c r="A1706" s="215" t="s">
        <v>11495</v>
      </c>
      <c r="B1706" s="215">
        <v>1</v>
      </c>
      <c r="C1706" s="216" t="s">
        <v>11496</v>
      </c>
      <c r="D1706" s="215" t="s">
        <v>11497</v>
      </c>
    </row>
    <row r="1707" spans="1:4">
      <c r="A1707" s="215" t="s">
        <v>11498</v>
      </c>
      <c r="B1707" s="215">
        <v>1</v>
      </c>
      <c r="C1707" s="216" t="s">
        <v>11499</v>
      </c>
      <c r="D1707" s="215" t="s">
        <v>11500</v>
      </c>
    </row>
    <row r="1708" spans="1:4">
      <c r="A1708" s="215" t="s">
        <v>11501</v>
      </c>
      <c r="B1708" s="215">
        <v>1</v>
      </c>
      <c r="C1708" s="216" t="s">
        <v>11502</v>
      </c>
      <c r="D1708" s="215" t="s">
        <v>11503</v>
      </c>
    </row>
    <row r="1709" spans="1:4">
      <c r="A1709" s="215" t="s">
        <v>11504</v>
      </c>
      <c r="B1709" s="215">
        <v>1</v>
      </c>
      <c r="C1709" s="216" t="s">
        <v>11505</v>
      </c>
      <c r="D1709" s="215" t="s">
        <v>11506</v>
      </c>
    </row>
    <row r="1710" spans="1:4">
      <c r="A1710" s="215" t="s">
        <v>11507</v>
      </c>
      <c r="B1710" s="215">
        <v>1</v>
      </c>
      <c r="C1710" s="216" t="s">
        <v>11508</v>
      </c>
      <c r="D1710" s="215" t="s">
        <v>11509</v>
      </c>
    </row>
    <row r="1711" spans="1:4">
      <c r="A1711" s="215" t="s">
        <v>11510</v>
      </c>
      <c r="B1711" s="215">
        <v>1</v>
      </c>
      <c r="C1711" s="216" t="s">
        <v>11511</v>
      </c>
      <c r="D1711" s="215" t="s">
        <v>11512</v>
      </c>
    </row>
    <row r="1712" spans="1:4">
      <c r="A1712" s="215" t="s">
        <v>11513</v>
      </c>
      <c r="B1712" s="215">
        <v>1</v>
      </c>
      <c r="C1712" s="216" t="s">
        <v>11514</v>
      </c>
      <c r="D1712" s="215" t="s">
        <v>11515</v>
      </c>
    </row>
    <row r="1713" spans="1:4">
      <c r="A1713" s="215" t="s">
        <v>11516</v>
      </c>
      <c r="B1713" s="215">
        <v>1</v>
      </c>
      <c r="C1713" s="216" t="s">
        <v>11517</v>
      </c>
      <c r="D1713" s="215" t="s">
        <v>11518</v>
      </c>
    </row>
    <row r="1714" spans="1:4">
      <c r="A1714" s="215" t="s">
        <v>11519</v>
      </c>
      <c r="B1714" s="215">
        <v>1</v>
      </c>
      <c r="C1714" s="216" t="s">
        <v>11520</v>
      </c>
      <c r="D1714" s="215" t="s">
        <v>11521</v>
      </c>
    </row>
    <row r="1715" spans="1:4">
      <c r="A1715" s="215" t="s">
        <v>11522</v>
      </c>
      <c r="B1715" s="215">
        <v>1</v>
      </c>
      <c r="C1715" s="216" t="s">
        <v>11523</v>
      </c>
      <c r="D1715" s="215" t="s">
        <v>11524</v>
      </c>
    </row>
    <row r="1716" spans="1:4">
      <c r="A1716" s="215" t="s">
        <v>11525</v>
      </c>
      <c r="B1716" s="215">
        <v>1</v>
      </c>
      <c r="C1716" s="216" t="s">
        <v>11526</v>
      </c>
      <c r="D1716" s="215" t="s">
        <v>11527</v>
      </c>
    </row>
    <row r="1717" spans="1:4">
      <c r="A1717" s="215" t="s">
        <v>11528</v>
      </c>
      <c r="B1717" s="215">
        <v>1</v>
      </c>
      <c r="C1717" s="216" t="s">
        <v>11529</v>
      </c>
      <c r="D1717" s="215" t="s">
        <v>11530</v>
      </c>
    </row>
    <row r="1718" spans="1:4">
      <c r="A1718" s="215" t="s">
        <v>11531</v>
      </c>
      <c r="B1718" s="215">
        <v>1</v>
      </c>
      <c r="C1718" s="216" t="s">
        <v>11532</v>
      </c>
      <c r="D1718" s="215" t="s">
        <v>11533</v>
      </c>
    </row>
    <row r="1719" spans="1:4">
      <c r="A1719" s="215" t="s">
        <v>11534</v>
      </c>
      <c r="B1719" s="215">
        <v>1</v>
      </c>
      <c r="C1719" s="216" t="s">
        <v>11535</v>
      </c>
      <c r="D1719" s="215" t="s">
        <v>11536</v>
      </c>
    </row>
    <row r="1720" spans="1:4">
      <c r="A1720" s="215" t="s">
        <v>11537</v>
      </c>
      <c r="B1720" s="215">
        <v>1</v>
      </c>
      <c r="C1720" s="216" t="s">
        <v>11538</v>
      </c>
      <c r="D1720" s="215" t="s">
        <v>11539</v>
      </c>
    </row>
    <row r="1721" spans="1:4">
      <c r="A1721" s="215" t="s">
        <v>11540</v>
      </c>
      <c r="B1721" s="215">
        <v>1</v>
      </c>
      <c r="C1721" s="216" t="s">
        <v>11541</v>
      </c>
      <c r="D1721" s="215" t="s">
        <v>11542</v>
      </c>
    </row>
    <row r="1722" spans="1:4">
      <c r="A1722" s="215" t="s">
        <v>11543</v>
      </c>
      <c r="B1722" s="215">
        <v>1</v>
      </c>
      <c r="C1722" s="216" t="s">
        <v>11544</v>
      </c>
      <c r="D1722" s="215" t="s">
        <v>11545</v>
      </c>
    </row>
    <row r="1723" spans="1:4">
      <c r="A1723" s="215" t="s">
        <v>11546</v>
      </c>
      <c r="B1723" s="215">
        <v>1</v>
      </c>
      <c r="C1723" s="216" t="s">
        <v>11547</v>
      </c>
      <c r="D1723" s="215" t="s">
        <v>11548</v>
      </c>
    </row>
    <row r="1724" spans="1:4">
      <c r="A1724" s="215" t="s">
        <v>11549</v>
      </c>
      <c r="B1724" s="215">
        <v>1</v>
      </c>
      <c r="C1724" s="216" t="s">
        <v>11550</v>
      </c>
      <c r="D1724" s="215" t="s">
        <v>11551</v>
      </c>
    </row>
    <row r="1725" spans="1:4">
      <c r="A1725" s="215" t="s">
        <v>11552</v>
      </c>
      <c r="B1725" s="215">
        <v>1</v>
      </c>
      <c r="C1725" s="216" t="s">
        <v>11553</v>
      </c>
      <c r="D1725" s="215" t="s">
        <v>11554</v>
      </c>
    </row>
    <row r="1726" spans="1:4">
      <c r="A1726" s="215" t="s">
        <v>11555</v>
      </c>
      <c r="B1726" s="215">
        <v>1</v>
      </c>
      <c r="C1726" s="216" t="s">
        <v>11556</v>
      </c>
      <c r="D1726" s="215" t="s">
        <v>11557</v>
      </c>
    </row>
    <row r="1727" spans="1:4">
      <c r="A1727" s="215" t="s">
        <v>11558</v>
      </c>
      <c r="B1727" s="215">
        <v>1</v>
      </c>
      <c r="C1727" s="216" t="s">
        <v>11559</v>
      </c>
      <c r="D1727" s="215" t="s">
        <v>11560</v>
      </c>
    </row>
    <row r="1728" spans="1:4">
      <c r="A1728" s="215" t="s">
        <v>11561</v>
      </c>
      <c r="B1728" s="215">
        <v>1</v>
      </c>
      <c r="C1728" s="216" t="s">
        <v>11562</v>
      </c>
      <c r="D1728" s="215" t="s">
        <v>11563</v>
      </c>
    </row>
    <row r="1729" spans="1:4">
      <c r="A1729" s="215" t="s">
        <v>11564</v>
      </c>
      <c r="B1729" s="215">
        <v>1</v>
      </c>
      <c r="C1729" s="216" t="s">
        <v>11565</v>
      </c>
      <c r="D1729" s="215" t="s">
        <v>11566</v>
      </c>
    </row>
    <row r="1730" spans="1:4">
      <c r="A1730" s="215" t="s">
        <v>11567</v>
      </c>
      <c r="B1730" s="215">
        <v>1</v>
      </c>
      <c r="C1730" s="216" t="s">
        <v>11568</v>
      </c>
      <c r="D1730" s="215" t="s">
        <v>11569</v>
      </c>
    </row>
    <row r="1731" spans="1:4">
      <c r="A1731" s="215" t="s">
        <v>11570</v>
      </c>
      <c r="B1731" s="215">
        <v>1</v>
      </c>
      <c r="C1731" s="216" t="s">
        <v>11571</v>
      </c>
      <c r="D1731" s="215" t="s">
        <v>11572</v>
      </c>
    </row>
    <row r="1732" spans="1:4">
      <c r="A1732" s="215" t="s">
        <v>11573</v>
      </c>
      <c r="B1732" s="215">
        <v>1</v>
      </c>
      <c r="C1732" s="216" t="s">
        <v>11574</v>
      </c>
      <c r="D1732" s="215" t="s">
        <v>11575</v>
      </c>
    </row>
    <row r="1733" spans="1:4">
      <c r="A1733" s="215" t="s">
        <v>11576</v>
      </c>
      <c r="B1733" s="215">
        <v>1</v>
      </c>
      <c r="C1733" s="216" t="s">
        <v>11577</v>
      </c>
      <c r="D1733" s="215" t="s">
        <v>11578</v>
      </c>
    </row>
    <row r="1734" spans="1:4">
      <c r="A1734" s="215" t="s">
        <v>11579</v>
      </c>
      <c r="B1734" s="215">
        <v>1</v>
      </c>
      <c r="C1734" s="216" t="s">
        <v>11580</v>
      </c>
      <c r="D1734" s="215" t="s">
        <v>11581</v>
      </c>
    </row>
    <row r="1735" spans="1:4">
      <c r="A1735" s="215" t="s">
        <v>11582</v>
      </c>
      <c r="B1735" s="215">
        <v>1</v>
      </c>
      <c r="C1735" s="216" t="s">
        <v>11583</v>
      </c>
      <c r="D1735" s="215" t="s">
        <v>11584</v>
      </c>
    </row>
    <row r="1736" spans="1:4">
      <c r="A1736" s="215" t="s">
        <v>11585</v>
      </c>
      <c r="B1736" s="215">
        <v>1</v>
      </c>
      <c r="C1736" s="216" t="s">
        <v>11586</v>
      </c>
      <c r="D1736" s="215" t="s">
        <v>11587</v>
      </c>
    </row>
    <row r="1737" spans="1:4">
      <c r="A1737" s="215" t="s">
        <v>11588</v>
      </c>
      <c r="B1737" s="215">
        <v>1</v>
      </c>
      <c r="C1737" s="216" t="s">
        <v>11589</v>
      </c>
      <c r="D1737" s="215" t="s">
        <v>11590</v>
      </c>
    </row>
    <row r="1738" spans="1:4">
      <c r="A1738" s="215" t="s">
        <v>11591</v>
      </c>
      <c r="B1738" s="215">
        <v>1</v>
      </c>
      <c r="C1738" s="216" t="s">
        <v>11592</v>
      </c>
      <c r="D1738" s="215" t="s">
        <v>11593</v>
      </c>
    </row>
    <row r="1739" spans="1:4">
      <c r="A1739" s="215" t="s">
        <v>11594</v>
      </c>
      <c r="B1739" s="215">
        <v>1</v>
      </c>
      <c r="C1739" s="216" t="s">
        <v>11595</v>
      </c>
      <c r="D1739" s="215" t="s">
        <v>11596</v>
      </c>
    </row>
    <row r="1740" spans="1:4">
      <c r="A1740" s="215" t="s">
        <v>11597</v>
      </c>
      <c r="B1740" s="215">
        <v>1</v>
      </c>
      <c r="C1740" s="216" t="s">
        <v>11598</v>
      </c>
      <c r="D1740" s="215" t="s">
        <v>11599</v>
      </c>
    </row>
    <row r="1741" spans="1:4">
      <c r="A1741" s="215" t="s">
        <v>11600</v>
      </c>
      <c r="B1741" s="215">
        <v>1</v>
      </c>
      <c r="C1741" s="216" t="s">
        <v>11601</v>
      </c>
      <c r="D1741" s="215" t="s">
        <v>11602</v>
      </c>
    </row>
    <row r="1742" spans="1:4">
      <c r="A1742" s="215" t="s">
        <v>11603</v>
      </c>
      <c r="B1742" s="215">
        <v>1</v>
      </c>
      <c r="C1742" s="216" t="s">
        <v>11604</v>
      </c>
      <c r="D1742" s="215" t="s">
        <v>10820</v>
      </c>
    </row>
    <row r="1743" spans="1:4">
      <c r="A1743" s="215" t="s">
        <v>11605</v>
      </c>
      <c r="B1743" s="215">
        <v>1</v>
      </c>
      <c r="C1743" s="216" t="s">
        <v>11606</v>
      </c>
      <c r="D1743" s="215" t="s">
        <v>11607</v>
      </c>
    </row>
    <row r="1744" spans="1:4">
      <c r="A1744" s="215" t="s">
        <v>11608</v>
      </c>
      <c r="B1744" s="215">
        <v>1</v>
      </c>
      <c r="C1744" s="216" t="s">
        <v>11609</v>
      </c>
      <c r="D1744" s="215" t="s">
        <v>11610</v>
      </c>
    </row>
    <row r="1745" spans="1:4">
      <c r="A1745" s="215" t="s">
        <v>11611</v>
      </c>
      <c r="B1745" s="215">
        <v>1</v>
      </c>
      <c r="C1745" s="216" t="s">
        <v>11612</v>
      </c>
      <c r="D1745" s="215" t="s">
        <v>11613</v>
      </c>
    </row>
    <row r="1746" spans="1:4">
      <c r="A1746" s="215" t="s">
        <v>11614</v>
      </c>
      <c r="B1746" s="215">
        <v>1</v>
      </c>
      <c r="C1746" s="216" t="s">
        <v>11615</v>
      </c>
      <c r="D1746" s="215" t="s">
        <v>10826</v>
      </c>
    </row>
    <row r="1747" spans="1:4">
      <c r="A1747" s="215" t="s">
        <v>11616</v>
      </c>
      <c r="B1747" s="215">
        <v>1</v>
      </c>
      <c r="C1747" s="216" t="s">
        <v>11617</v>
      </c>
      <c r="D1747" s="215" t="s">
        <v>11618</v>
      </c>
    </row>
    <row r="1748" spans="1:4">
      <c r="A1748" s="215" t="s">
        <v>11619</v>
      </c>
      <c r="B1748" s="215">
        <v>1</v>
      </c>
      <c r="C1748" s="216" t="s">
        <v>11620</v>
      </c>
      <c r="D1748" s="215" t="s">
        <v>11621</v>
      </c>
    </row>
    <row r="1749" spans="1:4">
      <c r="A1749" s="215" t="s">
        <v>11622</v>
      </c>
      <c r="B1749" s="215">
        <v>1</v>
      </c>
      <c r="C1749" s="216" t="s">
        <v>11623</v>
      </c>
      <c r="D1749" s="215" t="s">
        <v>11624</v>
      </c>
    </row>
    <row r="1750" spans="1:4">
      <c r="A1750" s="215" t="s">
        <v>11625</v>
      </c>
      <c r="B1750" s="215">
        <v>1</v>
      </c>
      <c r="C1750" s="216" t="s">
        <v>11626</v>
      </c>
      <c r="D1750" s="215" t="s">
        <v>11627</v>
      </c>
    </row>
    <row r="1751" spans="1:4">
      <c r="A1751" s="215" t="s">
        <v>11628</v>
      </c>
      <c r="B1751" s="215">
        <v>1</v>
      </c>
      <c r="C1751" s="216" t="s">
        <v>11629</v>
      </c>
      <c r="D1751" s="215" t="s">
        <v>11630</v>
      </c>
    </row>
    <row r="1752" spans="1:4">
      <c r="A1752" s="215" t="s">
        <v>11631</v>
      </c>
      <c r="B1752" s="215">
        <v>1</v>
      </c>
      <c r="C1752" s="216" t="s">
        <v>11632</v>
      </c>
      <c r="D1752" s="215" t="s">
        <v>11633</v>
      </c>
    </row>
    <row r="1753" spans="1:4">
      <c r="A1753" s="215" t="s">
        <v>11634</v>
      </c>
      <c r="B1753" s="215">
        <v>1</v>
      </c>
      <c r="C1753" s="216" t="s">
        <v>11635</v>
      </c>
      <c r="D1753" s="215" t="s">
        <v>11636</v>
      </c>
    </row>
    <row r="1754" spans="1:4">
      <c r="A1754" s="215" t="s">
        <v>11637</v>
      </c>
      <c r="B1754" s="215">
        <v>1</v>
      </c>
      <c r="C1754" s="216" t="s">
        <v>11638</v>
      </c>
      <c r="D1754" s="215" t="s">
        <v>11639</v>
      </c>
    </row>
    <row r="1755" spans="1:4">
      <c r="A1755" s="215" t="s">
        <v>11640</v>
      </c>
      <c r="B1755" s="215">
        <v>1</v>
      </c>
      <c r="C1755" s="216" t="s">
        <v>11641</v>
      </c>
      <c r="D1755" s="215" t="s">
        <v>11642</v>
      </c>
    </row>
    <row r="1756" spans="1:4">
      <c r="A1756" s="215" t="s">
        <v>11643</v>
      </c>
      <c r="B1756" s="215">
        <v>1</v>
      </c>
      <c r="C1756" s="216" t="s">
        <v>11644</v>
      </c>
      <c r="D1756" s="215" t="s">
        <v>11645</v>
      </c>
    </row>
    <row r="1757" spans="1:4">
      <c r="A1757" s="215" t="s">
        <v>11646</v>
      </c>
      <c r="B1757" s="215">
        <v>1</v>
      </c>
      <c r="C1757" s="216" t="s">
        <v>11647</v>
      </c>
      <c r="D1757" s="215" t="s">
        <v>11648</v>
      </c>
    </row>
    <row r="1758" spans="1:4">
      <c r="A1758" s="215" t="s">
        <v>11649</v>
      </c>
      <c r="B1758" s="215">
        <v>1</v>
      </c>
      <c r="C1758" s="216" t="s">
        <v>11650</v>
      </c>
      <c r="D1758" s="215" t="s">
        <v>11651</v>
      </c>
    </row>
    <row r="1759" spans="1:4">
      <c r="A1759" s="215" t="s">
        <v>11652</v>
      </c>
      <c r="B1759" s="215">
        <v>1</v>
      </c>
      <c r="C1759" s="216" t="s">
        <v>11653</v>
      </c>
      <c r="D1759" s="215" t="s">
        <v>11654</v>
      </c>
    </row>
    <row r="1760" spans="1:4">
      <c r="A1760" s="215" t="s">
        <v>11655</v>
      </c>
      <c r="B1760" s="215">
        <v>1</v>
      </c>
      <c r="C1760" s="216" t="s">
        <v>11656</v>
      </c>
      <c r="D1760" s="215" t="s">
        <v>11657</v>
      </c>
    </row>
    <row r="1761" spans="1:4">
      <c r="A1761" s="215" t="s">
        <v>11658</v>
      </c>
      <c r="B1761" s="215">
        <v>1</v>
      </c>
      <c r="C1761" s="216" t="s">
        <v>11659</v>
      </c>
      <c r="D1761" s="215" t="s">
        <v>10835</v>
      </c>
    </row>
    <row r="1762" spans="1:4">
      <c r="A1762" s="215" t="s">
        <v>11660</v>
      </c>
      <c r="B1762" s="215">
        <v>1</v>
      </c>
      <c r="C1762" s="216" t="s">
        <v>11661</v>
      </c>
      <c r="D1762" s="215" t="s">
        <v>11662</v>
      </c>
    </row>
    <row r="1763" spans="1:4">
      <c r="A1763" s="215" t="s">
        <v>11663</v>
      </c>
      <c r="B1763" s="215">
        <v>1</v>
      </c>
      <c r="C1763" s="216" t="s">
        <v>11664</v>
      </c>
      <c r="D1763" s="215" t="s">
        <v>11665</v>
      </c>
    </row>
    <row r="1764" spans="1:4">
      <c r="A1764" s="215" t="s">
        <v>11666</v>
      </c>
      <c r="B1764" s="215">
        <v>1</v>
      </c>
      <c r="C1764" s="216" t="s">
        <v>11667</v>
      </c>
      <c r="D1764" s="215" t="s">
        <v>11668</v>
      </c>
    </row>
    <row r="1765" spans="1:4">
      <c r="A1765" s="215" t="s">
        <v>11669</v>
      </c>
      <c r="B1765" s="215">
        <v>1</v>
      </c>
      <c r="C1765" s="216" t="s">
        <v>11670</v>
      </c>
      <c r="D1765" s="215" t="s">
        <v>11671</v>
      </c>
    </row>
    <row r="1766" spans="1:4">
      <c r="A1766" s="215" t="s">
        <v>11672</v>
      </c>
      <c r="B1766" s="215">
        <v>1</v>
      </c>
      <c r="C1766" s="216" t="s">
        <v>11673</v>
      </c>
      <c r="D1766" s="215" t="s">
        <v>10844</v>
      </c>
    </row>
    <row r="1767" spans="1:4">
      <c r="A1767" s="215" t="s">
        <v>11674</v>
      </c>
      <c r="B1767" s="215">
        <v>1</v>
      </c>
      <c r="C1767" s="216" t="s">
        <v>11675</v>
      </c>
      <c r="D1767" s="215" t="s">
        <v>11676</v>
      </c>
    </row>
    <row r="1768" spans="1:4">
      <c r="A1768" s="215" t="s">
        <v>11677</v>
      </c>
      <c r="B1768" s="215">
        <v>1</v>
      </c>
      <c r="C1768" s="216" t="s">
        <v>11678</v>
      </c>
      <c r="D1768" s="215" t="s">
        <v>11679</v>
      </c>
    </row>
    <row r="1769" spans="1:4">
      <c r="A1769" s="215" t="s">
        <v>11680</v>
      </c>
      <c r="B1769" s="215">
        <v>1</v>
      </c>
      <c r="C1769" s="216" t="s">
        <v>11681</v>
      </c>
      <c r="D1769" s="215" t="s">
        <v>11682</v>
      </c>
    </row>
    <row r="1770" spans="1:4">
      <c r="A1770" s="215" t="s">
        <v>11683</v>
      </c>
      <c r="B1770" s="215">
        <v>1</v>
      </c>
      <c r="C1770" s="216" t="s">
        <v>11684</v>
      </c>
      <c r="D1770" s="215" t="s">
        <v>10847</v>
      </c>
    </row>
    <row r="1771" spans="1:4">
      <c r="A1771" s="215" t="s">
        <v>11685</v>
      </c>
      <c r="B1771" s="215">
        <v>1</v>
      </c>
      <c r="C1771" s="216" t="s">
        <v>11686</v>
      </c>
      <c r="D1771" s="215" t="s">
        <v>11687</v>
      </c>
    </row>
    <row r="1772" spans="1:4">
      <c r="A1772" s="215" t="s">
        <v>11688</v>
      </c>
      <c r="B1772" s="215">
        <v>1</v>
      </c>
      <c r="C1772" s="216" t="s">
        <v>11689</v>
      </c>
      <c r="D1772" s="215" t="s">
        <v>11690</v>
      </c>
    </row>
    <row r="1773" spans="1:4">
      <c r="A1773" s="215" t="s">
        <v>11691</v>
      </c>
      <c r="B1773" s="215">
        <v>1</v>
      </c>
      <c r="C1773" s="216" t="s">
        <v>11692</v>
      </c>
      <c r="D1773" s="215" t="s">
        <v>11693</v>
      </c>
    </row>
    <row r="1774" spans="1:4">
      <c r="A1774" s="215" t="s">
        <v>11694</v>
      </c>
      <c r="B1774" s="215">
        <v>1</v>
      </c>
      <c r="C1774" s="216" t="s">
        <v>11695</v>
      </c>
      <c r="D1774" s="215" t="s">
        <v>11696</v>
      </c>
    </row>
    <row r="1775" spans="1:4">
      <c r="A1775" s="215" t="s">
        <v>11697</v>
      </c>
      <c r="B1775" s="215">
        <v>1</v>
      </c>
      <c r="C1775" s="216" t="s">
        <v>11698</v>
      </c>
      <c r="D1775" s="215" t="s">
        <v>11699</v>
      </c>
    </row>
    <row r="1776" spans="1:4">
      <c r="A1776" s="215" t="s">
        <v>11700</v>
      </c>
      <c r="B1776" s="215">
        <v>1</v>
      </c>
      <c r="C1776" s="216" t="s">
        <v>11701</v>
      </c>
      <c r="D1776" s="215" t="s">
        <v>11702</v>
      </c>
    </row>
    <row r="1777" spans="1:4">
      <c r="A1777" s="215" t="s">
        <v>11703</v>
      </c>
      <c r="B1777" s="215">
        <v>1</v>
      </c>
      <c r="C1777" s="216" t="s">
        <v>11704</v>
      </c>
      <c r="D1777" s="215" t="s">
        <v>11705</v>
      </c>
    </row>
    <row r="1778" spans="1:4">
      <c r="A1778" s="215" t="s">
        <v>11706</v>
      </c>
      <c r="B1778" s="215">
        <v>1</v>
      </c>
      <c r="C1778" s="216" t="s">
        <v>11707</v>
      </c>
      <c r="D1778" s="215" t="s">
        <v>11708</v>
      </c>
    </row>
    <row r="1779" spans="1:4">
      <c r="A1779" s="215" t="s">
        <v>11709</v>
      </c>
      <c r="B1779" s="215">
        <v>1</v>
      </c>
      <c r="C1779" s="216" t="s">
        <v>11710</v>
      </c>
      <c r="D1779" s="215" t="s">
        <v>11711</v>
      </c>
    </row>
    <row r="1780" spans="1:4">
      <c r="A1780" s="215" t="s">
        <v>11712</v>
      </c>
      <c r="B1780" s="215">
        <v>1</v>
      </c>
      <c r="C1780" s="216" t="s">
        <v>11713</v>
      </c>
      <c r="D1780" s="215" t="s">
        <v>10853</v>
      </c>
    </row>
    <row r="1781" spans="1:4">
      <c r="A1781" s="215" t="s">
        <v>11714</v>
      </c>
      <c r="B1781" s="215">
        <v>1</v>
      </c>
      <c r="C1781" s="216" t="s">
        <v>11715</v>
      </c>
      <c r="D1781" s="215" t="s">
        <v>11716</v>
      </c>
    </row>
    <row r="1782" spans="1:4">
      <c r="A1782" s="215" t="s">
        <v>11717</v>
      </c>
      <c r="B1782" s="215">
        <v>1</v>
      </c>
      <c r="C1782" s="216" t="s">
        <v>11718</v>
      </c>
      <c r="D1782" s="215" t="s">
        <v>11719</v>
      </c>
    </row>
    <row r="1783" spans="1:4">
      <c r="A1783" s="215" t="s">
        <v>11720</v>
      </c>
      <c r="B1783" s="215">
        <v>1</v>
      </c>
      <c r="C1783" s="216" t="s">
        <v>11721</v>
      </c>
      <c r="D1783" s="215" t="s">
        <v>11722</v>
      </c>
    </row>
    <row r="1784" spans="1:4">
      <c r="A1784" s="215" t="s">
        <v>11723</v>
      </c>
      <c r="B1784" s="215">
        <v>1</v>
      </c>
      <c r="C1784" s="216" t="s">
        <v>11724</v>
      </c>
      <c r="D1784" s="215" t="s">
        <v>11725</v>
      </c>
    </row>
    <row r="1785" spans="1:4">
      <c r="A1785" s="215" t="s">
        <v>11726</v>
      </c>
      <c r="B1785" s="215">
        <v>1</v>
      </c>
      <c r="C1785" s="216" t="s">
        <v>11727</v>
      </c>
      <c r="D1785" s="215" t="s">
        <v>11728</v>
      </c>
    </row>
    <row r="1786" spans="1:4">
      <c r="A1786" s="215" t="s">
        <v>11729</v>
      </c>
      <c r="B1786" s="215">
        <v>1</v>
      </c>
      <c r="C1786" s="216" t="s">
        <v>11730</v>
      </c>
      <c r="D1786" s="215" t="s">
        <v>11731</v>
      </c>
    </row>
    <row r="1787" spans="1:4">
      <c r="A1787" s="215" t="s">
        <v>11732</v>
      </c>
      <c r="B1787" s="215">
        <v>1</v>
      </c>
      <c r="C1787" s="216" t="s">
        <v>11733</v>
      </c>
      <c r="D1787" s="215" t="s">
        <v>11734</v>
      </c>
    </row>
    <row r="1788" spans="1:4">
      <c r="A1788" s="215" t="s">
        <v>11735</v>
      </c>
      <c r="B1788" s="215">
        <v>1</v>
      </c>
      <c r="C1788" s="216" t="s">
        <v>11736</v>
      </c>
      <c r="D1788" s="215" t="s">
        <v>10859</v>
      </c>
    </row>
    <row r="1789" spans="1:4">
      <c r="A1789" s="215" t="s">
        <v>11737</v>
      </c>
      <c r="B1789" s="215">
        <v>1</v>
      </c>
      <c r="C1789" s="216" t="s">
        <v>11738</v>
      </c>
      <c r="D1789" s="215" t="s">
        <v>11739</v>
      </c>
    </row>
    <row r="1790" spans="1:4">
      <c r="A1790" s="215" t="s">
        <v>110942</v>
      </c>
      <c r="B1790" s="215">
        <v>1</v>
      </c>
      <c r="C1790" s="216" t="s">
        <v>110943</v>
      </c>
      <c r="D1790" s="215" t="s">
        <v>110944</v>
      </c>
    </row>
    <row r="1791" spans="1:4">
      <c r="A1791" s="215" t="s">
        <v>11740</v>
      </c>
      <c r="B1791" s="215">
        <v>1</v>
      </c>
      <c r="C1791" s="216" t="s">
        <v>11741</v>
      </c>
      <c r="D1791" s="215" t="s">
        <v>11742</v>
      </c>
    </row>
    <row r="1792" spans="1:4">
      <c r="A1792" s="215" t="s">
        <v>11743</v>
      </c>
      <c r="B1792" s="215">
        <v>1</v>
      </c>
      <c r="C1792" s="216" t="s">
        <v>11744</v>
      </c>
      <c r="D1792" s="215" t="s">
        <v>10862</v>
      </c>
    </row>
    <row r="1793" spans="1:4">
      <c r="A1793" s="215" t="s">
        <v>11745</v>
      </c>
      <c r="B1793" s="215">
        <v>1</v>
      </c>
      <c r="C1793" s="216" t="s">
        <v>11746</v>
      </c>
      <c r="D1793" s="215" t="s">
        <v>11747</v>
      </c>
    </row>
    <row r="1794" spans="1:4">
      <c r="A1794" s="215" t="s">
        <v>11748</v>
      </c>
      <c r="B1794" s="215">
        <v>1</v>
      </c>
      <c r="C1794" s="216" t="s">
        <v>11749</v>
      </c>
      <c r="D1794" s="215" t="s">
        <v>11750</v>
      </c>
    </row>
    <row r="1795" spans="1:4">
      <c r="A1795" s="215" t="s">
        <v>11751</v>
      </c>
      <c r="B1795" s="215">
        <v>1</v>
      </c>
      <c r="C1795" s="216" t="s">
        <v>110945</v>
      </c>
      <c r="D1795" s="215" t="s">
        <v>11752</v>
      </c>
    </row>
    <row r="1796" spans="1:4">
      <c r="A1796" s="215" t="s">
        <v>11753</v>
      </c>
      <c r="B1796" s="215">
        <v>1</v>
      </c>
      <c r="C1796" s="216" t="s">
        <v>11754</v>
      </c>
      <c r="D1796" s="215" t="s">
        <v>11755</v>
      </c>
    </row>
    <row r="1797" spans="1:4">
      <c r="A1797" s="215" t="s">
        <v>11756</v>
      </c>
      <c r="B1797" s="215">
        <v>1</v>
      </c>
      <c r="C1797" s="216" t="s">
        <v>11757</v>
      </c>
      <c r="D1797" s="215" t="s">
        <v>11758</v>
      </c>
    </row>
    <row r="1798" spans="1:4">
      <c r="A1798" s="215" t="s">
        <v>11759</v>
      </c>
      <c r="B1798" s="215">
        <v>1</v>
      </c>
      <c r="C1798" s="216" t="s">
        <v>11760</v>
      </c>
      <c r="D1798" s="215" t="s">
        <v>11761</v>
      </c>
    </row>
    <row r="1799" spans="1:4">
      <c r="A1799" s="215" t="s">
        <v>11762</v>
      </c>
      <c r="B1799" s="215">
        <v>1</v>
      </c>
      <c r="C1799" s="216" t="s">
        <v>11763</v>
      </c>
      <c r="D1799" s="215" t="s">
        <v>11764</v>
      </c>
    </row>
    <row r="1800" spans="1:4">
      <c r="A1800" s="215" t="s">
        <v>11765</v>
      </c>
      <c r="B1800" s="215">
        <v>1</v>
      </c>
      <c r="C1800" s="216" t="s">
        <v>11766</v>
      </c>
      <c r="D1800" s="215" t="s">
        <v>11767</v>
      </c>
    </row>
    <row r="1801" spans="1:4">
      <c r="A1801" s="215" t="s">
        <v>11768</v>
      </c>
      <c r="B1801" s="215">
        <v>1</v>
      </c>
      <c r="C1801" s="216" t="s">
        <v>11769</v>
      </c>
      <c r="D1801" s="215" t="s">
        <v>11770</v>
      </c>
    </row>
    <row r="1802" spans="1:4">
      <c r="A1802" s="215" t="s">
        <v>11771</v>
      </c>
      <c r="B1802" s="215">
        <v>1</v>
      </c>
      <c r="C1802" s="216" t="s">
        <v>11772</v>
      </c>
      <c r="D1802" s="215" t="s">
        <v>11773</v>
      </c>
    </row>
    <row r="1803" spans="1:4">
      <c r="A1803" s="215" t="s">
        <v>11774</v>
      </c>
      <c r="B1803" s="215">
        <v>1</v>
      </c>
      <c r="C1803" s="216" t="s">
        <v>11775</v>
      </c>
      <c r="D1803" s="215" t="s">
        <v>11776</v>
      </c>
    </row>
    <row r="1804" spans="1:4">
      <c r="A1804" s="215" t="s">
        <v>11777</v>
      </c>
      <c r="B1804" s="215">
        <v>1</v>
      </c>
      <c r="C1804" s="216" t="s">
        <v>11778</v>
      </c>
      <c r="D1804" s="215" t="s">
        <v>11779</v>
      </c>
    </row>
    <row r="1805" spans="1:4">
      <c r="A1805" s="215" t="s">
        <v>11780</v>
      </c>
      <c r="B1805" s="215">
        <v>1</v>
      </c>
      <c r="C1805" s="216" t="s">
        <v>110946</v>
      </c>
      <c r="D1805" s="215" t="s">
        <v>11781</v>
      </c>
    </row>
    <row r="1806" spans="1:4">
      <c r="A1806" s="215" t="s">
        <v>11782</v>
      </c>
      <c r="B1806" s="215">
        <v>1</v>
      </c>
      <c r="C1806" s="216" t="s">
        <v>11783</v>
      </c>
      <c r="D1806" s="215" t="s">
        <v>11784</v>
      </c>
    </row>
    <row r="1807" spans="1:4">
      <c r="A1807" s="215" t="s">
        <v>11785</v>
      </c>
      <c r="B1807" s="215">
        <v>2</v>
      </c>
      <c r="C1807" s="216" t="s">
        <v>110947</v>
      </c>
      <c r="D1807" s="215" t="s">
        <v>11786</v>
      </c>
    </row>
    <row r="1808" spans="1:4">
      <c r="A1808" s="215" t="s">
        <v>11787</v>
      </c>
      <c r="B1808" s="215">
        <v>1</v>
      </c>
      <c r="C1808" s="216" t="s">
        <v>11788</v>
      </c>
      <c r="D1808" s="215" t="s">
        <v>11789</v>
      </c>
    </row>
    <row r="1809" spans="1:4">
      <c r="A1809" s="215" t="s">
        <v>11790</v>
      </c>
      <c r="B1809" s="215">
        <v>1</v>
      </c>
      <c r="C1809" s="216" t="s">
        <v>110948</v>
      </c>
      <c r="D1809" s="215" t="s">
        <v>11791</v>
      </c>
    </row>
    <row r="1810" spans="1:4">
      <c r="A1810" s="215" t="s">
        <v>11792</v>
      </c>
      <c r="B1810" s="215">
        <v>2</v>
      </c>
      <c r="C1810" s="216" t="s">
        <v>11793</v>
      </c>
      <c r="D1810" s="215" t="s">
        <v>11794</v>
      </c>
    </row>
    <row r="1811" spans="1:4">
      <c r="A1811" s="215" t="s">
        <v>11795</v>
      </c>
      <c r="B1811" s="215">
        <v>1</v>
      </c>
      <c r="C1811" s="216" t="s">
        <v>11796</v>
      </c>
      <c r="D1811" s="215" t="s">
        <v>11797</v>
      </c>
    </row>
    <row r="1812" spans="1:4">
      <c r="A1812" s="215" t="s">
        <v>11798</v>
      </c>
      <c r="B1812" s="215">
        <v>1</v>
      </c>
      <c r="C1812" s="216" t="s">
        <v>110949</v>
      </c>
      <c r="D1812" s="215" t="s">
        <v>11799</v>
      </c>
    </row>
    <row r="1813" spans="1:4">
      <c r="A1813" s="215" t="s">
        <v>11800</v>
      </c>
      <c r="B1813" s="215">
        <v>1</v>
      </c>
      <c r="C1813" s="216" t="s">
        <v>11801</v>
      </c>
      <c r="D1813" s="215" t="s">
        <v>11802</v>
      </c>
    </row>
    <row r="1814" spans="1:4">
      <c r="A1814" s="215" t="s">
        <v>11803</v>
      </c>
      <c r="B1814" s="215">
        <v>2</v>
      </c>
      <c r="C1814" s="216" t="s">
        <v>110950</v>
      </c>
      <c r="D1814" s="215" t="s">
        <v>11804</v>
      </c>
    </row>
    <row r="1815" spans="1:4">
      <c r="A1815" s="215" t="s">
        <v>11805</v>
      </c>
      <c r="B1815" s="215">
        <v>1</v>
      </c>
      <c r="C1815" s="216" t="s">
        <v>110951</v>
      </c>
      <c r="D1815" s="215" t="s">
        <v>11806</v>
      </c>
    </row>
    <row r="1816" spans="1:4">
      <c r="A1816" s="215" t="s">
        <v>11807</v>
      </c>
      <c r="B1816" s="215">
        <v>1</v>
      </c>
      <c r="C1816" s="216" t="s">
        <v>110952</v>
      </c>
      <c r="D1816" s="215" t="s">
        <v>11808</v>
      </c>
    </row>
    <row r="1817" spans="1:4">
      <c r="A1817" s="215" t="s">
        <v>11809</v>
      </c>
      <c r="B1817" s="215">
        <v>1</v>
      </c>
      <c r="C1817" s="216" t="s">
        <v>110953</v>
      </c>
      <c r="D1817" s="215" t="s">
        <v>11810</v>
      </c>
    </row>
    <row r="1818" spans="1:4">
      <c r="A1818" s="215" t="s">
        <v>11811</v>
      </c>
      <c r="B1818" s="215">
        <v>1</v>
      </c>
      <c r="C1818" s="216" t="s">
        <v>110954</v>
      </c>
      <c r="D1818" s="215" t="s">
        <v>11812</v>
      </c>
    </row>
    <row r="1819" spans="1:4">
      <c r="A1819" s="215" t="s">
        <v>11813</v>
      </c>
      <c r="B1819" s="215">
        <v>1</v>
      </c>
      <c r="C1819" s="216" t="s">
        <v>11814</v>
      </c>
      <c r="D1819" s="215" t="s">
        <v>11815</v>
      </c>
    </row>
    <row r="1820" spans="1:4">
      <c r="A1820" s="215" t="s">
        <v>11816</v>
      </c>
      <c r="B1820" s="215">
        <v>2</v>
      </c>
      <c r="C1820" s="216" t="s">
        <v>110955</v>
      </c>
      <c r="D1820" s="215" t="s">
        <v>11817</v>
      </c>
    </row>
    <row r="1821" spans="1:4">
      <c r="A1821" s="215" t="s">
        <v>11818</v>
      </c>
      <c r="B1821" s="215">
        <v>1</v>
      </c>
      <c r="C1821" s="216" t="s">
        <v>11819</v>
      </c>
      <c r="D1821" s="215" t="s">
        <v>11820</v>
      </c>
    </row>
    <row r="1822" spans="1:4">
      <c r="A1822" s="215" t="s">
        <v>11821</v>
      </c>
      <c r="B1822" s="215">
        <v>1</v>
      </c>
      <c r="C1822" s="216" t="s">
        <v>11822</v>
      </c>
      <c r="D1822" s="215" t="s">
        <v>11823</v>
      </c>
    </row>
    <row r="1823" spans="1:4">
      <c r="A1823" s="215" t="s">
        <v>11824</v>
      </c>
      <c r="B1823" s="215">
        <v>1</v>
      </c>
      <c r="C1823" s="216" t="s">
        <v>110956</v>
      </c>
      <c r="D1823" s="215" t="s">
        <v>11825</v>
      </c>
    </row>
    <row r="1824" spans="1:4">
      <c r="A1824" s="215" t="s">
        <v>11826</v>
      </c>
      <c r="B1824" s="215">
        <v>1</v>
      </c>
      <c r="C1824" s="216" t="s">
        <v>11827</v>
      </c>
      <c r="D1824" s="215" t="s">
        <v>11828</v>
      </c>
    </row>
    <row r="1825" spans="1:4">
      <c r="A1825" s="215" t="s">
        <v>11829</v>
      </c>
      <c r="B1825" s="215">
        <v>1</v>
      </c>
      <c r="C1825" s="216" t="s">
        <v>11830</v>
      </c>
      <c r="D1825" s="215" t="s">
        <v>11831</v>
      </c>
    </row>
    <row r="1826" spans="1:4">
      <c r="A1826" s="215" t="s">
        <v>11832</v>
      </c>
      <c r="B1826" s="215">
        <v>1</v>
      </c>
      <c r="C1826" s="216" t="s">
        <v>11833</v>
      </c>
      <c r="D1826" s="215" t="s">
        <v>11834</v>
      </c>
    </row>
    <row r="1827" spans="1:4">
      <c r="A1827" s="215" t="s">
        <v>11835</v>
      </c>
      <c r="B1827" s="215">
        <v>1</v>
      </c>
      <c r="C1827" s="216" t="s">
        <v>11836</v>
      </c>
      <c r="D1827" s="215" t="s">
        <v>11837</v>
      </c>
    </row>
    <row r="1828" spans="1:4">
      <c r="A1828" s="215" t="s">
        <v>11838</v>
      </c>
      <c r="B1828" s="215">
        <v>1</v>
      </c>
      <c r="C1828" s="216" t="s">
        <v>11839</v>
      </c>
      <c r="D1828" s="215" t="s">
        <v>11840</v>
      </c>
    </row>
    <row r="1829" spans="1:4">
      <c r="A1829" s="215" t="s">
        <v>11841</v>
      </c>
      <c r="B1829" s="215">
        <v>1</v>
      </c>
      <c r="C1829" s="216" t="s">
        <v>110957</v>
      </c>
      <c r="D1829" s="215" t="s">
        <v>11842</v>
      </c>
    </row>
    <row r="1830" spans="1:4">
      <c r="A1830" s="215" t="s">
        <v>11843</v>
      </c>
      <c r="B1830" s="215">
        <v>1</v>
      </c>
      <c r="C1830" s="216" t="s">
        <v>11844</v>
      </c>
      <c r="D1830" s="215" t="s">
        <v>11845</v>
      </c>
    </row>
    <row r="1831" spans="1:4">
      <c r="A1831" s="215" t="s">
        <v>11846</v>
      </c>
      <c r="B1831" s="215">
        <v>1</v>
      </c>
      <c r="C1831" s="216" t="s">
        <v>11847</v>
      </c>
      <c r="D1831" s="215" t="s">
        <v>11848</v>
      </c>
    </row>
    <row r="1832" spans="1:4">
      <c r="A1832" s="215" t="s">
        <v>11849</v>
      </c>
      <c r="B1832" s="215">
        <v>1</v>
      </c>
      <c r="C1832" s="216" t="s">
        <v>110958</v>
      </c>
      <c r="D1832" s="215" t="s">
        <v>11850</v>
      </c>
    </row>
    <row r="1833" spans="1:4">
      <c r="A1833" s="215" t="s">
        <v>11851</v>
      </c>
      <c r="B1833" s="215">
        <v>1</v>
      </c>
      <c r="C1833" s="216" t="s">
        <v>110959</v>
      </c>
      <c r="D1833" s="215" t="s">
        <v>11852</v>
      </c>
    </row>
    <row r="1834" spans="1:4">
      <c r="A1834" s="215" t="s">
        <v>11853</v>
      </c>
      <c r="B1834" s="215">
        <v>1</v>
      </c>
      <c r="C1834" s="216" t="s">
        <v>11854</v>
      </c>
      <c r="D1834" s="215" t="s">
        <v>11855</v>
      </c>
    </row>
    <row r="1835" spans="1:4">
      <c r="A1835" s="215" t="s">
        <v>11856</v>
      </c>
      <c r="B1835" s="215">
        <v>1</v>
      </c>
      <c r="C1835" s="216" t="s">
        <v>11857</v>
      </c>
      <c r="D1835" s="215" t="s">
        <v>11858</v>
      </c>
    </row>
    <row r="1836" spans="1:4">
      <c r="A1836" s="215" t="s">
        <v>11859</v>
      </c>
      <c r="B1836" s="215">
        <v>1</v>
      </c>
      <c r="C1836" s="216" t="s">
        <v>11860</v>
      </c>
      <c r="D1836" s="215" t="s">
        <v>11861</v>
      </c>
    </row>
    <row r="1837" spans="1:4">
      <c r="A1837" s="215" t="s">
        <v>11862</v>
      </c>
      <c r="B1837" s="215">
        <v>1</v>
      </c>
      <c r="C1837" s="216" t="s">
        <v>110960</v>
      </c>
      <c r="D1837" s="215" t="s">
        <v>11863</v>
      </c>
    </row>
    <row r="1838" spans="1:4">
      <c r="A1838" s="215" t="s">
        <v>11864</v>
      </c>
      <c r="B1838" s="215">
        <v>1</v>
      </c>
      <c r="C1838" s="216" t="s">
        <v>11865</v>
      </c>
      <c r="D1838" s="215" t="s">
        <v>11866</v>
      </c>
    </row>
    <row r="1839" spans="1:4">
      <c r="A1839" s="215" t="s">
        <v>11867</v>
      </c>
      <c r="B1839" s="215">
        <v>1</v>
      </c>
      <c r="C1839" s="216" t="s">
        <v>110961</v>
      </c>
      <c r="D1839" s="215" t="s">
        <v>11868</v>
      </c>
    </row>
    <row r="1840" spans="1:4">
      <c r="A1840" s="215" t="s">
        <v>11869</v>
      </c>
      <c r="B1840" s="215">
        <v>1</v>
      </c>
      <c r="C1840" s="216" t="s">
        <v>110962</v>
      </c>
      <c r="D1840" s="215" t="s">
        <v>11870</v>
      </c>
    </row>
    <row r="1841" spans="1:4">
      <c r="A1841" s="215" t="s">
        <v>11871</v>
      </c>
      <c r="B1841" s="215">
        <v>1</v>
      </c>
      <c r="C1841" s="216" t="s">
        <v>110963</v>
      </c>
      <c r="D1841" s="215" t="s">
        <v>11872</v>
      </c>
    </row>
    <row r="1842" spans="1:4">
      <c r="A1842" s="215" t="s">
        <v>11873</v>
      </c>
      <c r="B1842" s="215">
        <v>1</v>
      </c>
      <c r="C1842" s="216" t="s">
        <v>11874</v>
      </c>
      <c r="D1842" s="215" t="s">
        <v>11875</v>
      </c>
    </row>
    <row r="1843" spans="1:4">
      <c r="A1843" s="215" t="s">
        <v>11876</v>
      </c>
      <c r="B1843" s="215">
        <v>1</v>
      </c>
      <c r="C1843" s="216" t="s">
        <v>110964</v>
      </c>
      <c r="D1843" s="215" t="s">
        <v>11877</v>
      </c>
    </row>
    <row r="1844" spans="1:4">
      <c r="A1844" s="215" t="s">
        <v>11878</v>
      </c>
      <c r="B1844" s="215">
        <v>1</v>
      </c>
      <c r="C1844" s="216" t="s">
        <v>110965</v>
      </c>
      <c r="D1844" s="215" t="s">
        <v>11879</v>
      </c>
    </row>
    <row r="1845" spans="1:4">
      <c r="A1845" s="215" t="s">
        <v>11880</v>
      </c>
      <c r="B1845" s="215">
        <v>1</v>
      </c>
      <c r="C1845" s="216" t="s">
        <v>110966</v>
      </c>
      <c r="D1845" s="215" t="s">
        <v>11881</v>
      </c>
    </row>
    <row r="1846" spans="1:4">
      <c r="A1846" s="215" t="s">
        <v>11882</v>
      </c>
      <c r="B1846" s="215">
        <v>1</v>
      </c>
      <c r="C1846" s="216" t="s">
        <v>110967</v>
      </c>
      <c r="D1846" s="215" t="s">
        <v>11883</v>
      </c>
    </row>
    <row r="1847" spans="1:4">
      <c r="A1847" s="215" t="s">
        <v>11884</v>
      </c>
      <c r="B1847" s="215">
        <v>1</v>
      </c>
      <c r="C1847" s="216" t="s">
        <v>11885</v>
      </c>
      <c r="D1847" s="215" t="s">
        <v>11886</v>
      </c>
    </row>
    <row r="1848" spans="1:4">
      <c r="A1848" s="215" t="s">
        <v>11887</v>
      </c>
      <c r="B1848" s="215">
        <v>1</v>
      </c>
      <c r="C1848" s="216" t="s">
        <v>110968</v>
      </c>
      <c r="D1848" s="215" t="s">
        <v>11888</v>
      </c>
    </row>
    <row r="1849" spans="1:4">
      <c r="A1849" s="215" t="s">
        <v>11889</v>
      </c>
      <c r="B1849" s="215">
        <v>1</v>
      </c>
      <c r="C1849" s="216" t="s">
        <v>110969</v>
      </c>
      <c r="D1849" s="215" t="s">
        <v>11890</v>
      </c>
    </row>
    <row r="1850" spans="1:4">
      <c r="A1850" s="215" t="s">
        <v>11891</v>
      </c>
      <c r="B1850" s="215">
        <v>2</v>
      </c>
      <c r="C1850" s="216" t="s">
        <v>110970</v>
      </c>
      <c r="D1850" s="215" t="s">
        <v>11892</v>
      </c>
    </row>
    <row r="1851" spans="1:4">
      <c r="A1851" s="215" t="s">
        <v>11893</v>
      </c>
      <c r="B1851" s="215">
        <v>2</v>
      </c>
      <c r="C1851" s="216" t="s">
        <v>110971</v>
      </c>
      <c r="D1851" s="215" t="s">
        <v>11894</v>
      </c>
    </row>
    <row r="1852" spans="1:4">
      <c r="A1852" s="215" t="s">
        <v>11895</v>
      </c>
      <c r="B1852" s="215">
        <v>1</v>
      </c>
      <c r="C1852" s="216" t="s">
        <v>11896</v>
      </c>
      <c r="D1852" s="215" t="s">
        <v>11897</v>
      </c>
    </row>
    <row r="1853" spans="1:4">
      <c r="A1853" s="215" t="s">
        <v>11898</v>
      </c>
      <c r="B1853" s="215">
        <v>1</v>
      </c>
      <c r="C1853" s="216" t="s">
        <v>110972</v>
      </c>
      <c r="D1853" s="215" t="s">
        <v>11899</v>
      </c>
    </row>
    <row r="1854" spans="1:4">
      <c r="A1854" s="215" t="s">
        <v>11900</v>
      </c>
      <c r="B1854" s="215">
        <v>1</v>
      </c>
      <c r="C1854" s="216" t="s">
        <v>110973</v>
      </c>
      <c r="D1854" s="215" t="s">
        <v>11901</v>
      </c>
    </row>
    <row r="1855" spans="1:4">
      <c r="A1855" s="215" t="s">
        <v>11902</v>
      </c>
      <c r="B1855" s="215">
        <v>1</v>
      </c>
      <c r="C1855" s="216" t="s">
        <v>110974</v>
      </c>
      <c r="D1855" s="215" t="s">
        <v>11903</v>
      </c>
    </row>
    <row r="1856" spans="1:4">
      <c r="A1856" s="215" t="s">
        <v>11904</v>
      </c>
      <c r="B1856" s="215">
        <v>2</v>
      </c>
      <c r="C1856" s="216" t="s">
        <v>110975</v>
      </c>
      <c r="D1856" s="215" t="s">
        <v>11905</v>
      </c>
    </row>
    <row r="1857" spans="1:4">
      <c r="A1857" s="215" t="s">
        <v>11906</v>
      </c>
      <c r="B1857" s="215">
        <v>1</v>
      </c>
      <c r="C1857" s="216" t="s">
        <v>110976</v>
      </c>
      <c r="D1857" s="215" t="s">
        <v>11907</v>
      </c>
    </row>
    <row r="1858" spans="1:4">
      <c r="A1858" s="215" t="s">
        <v>11908</v>
      </c>
      <c r="B1858" s="215">
        <v>1</v>
      </c>
      <c r="C1858" s="216" t="s">
        <v>110977</v>
      </c>
      <c r="D1858" s="215" t="s">
        <v>11909</v>
      </c>
    </row>
    <row r="1859" spans="1:4">
      <c r="A1859" s="215" t="s">
        <v>11910</v>
      </c>
      <c r="B1859" s="215">
        <v>1</v>
      </c>
      <c r="C1859" s="216" t="s">
        <v>110978</v>
      </c>
      <c r="D1859" s="215" t="s">
        <v>11911</v>
      </c>
    </row>
    <row r="1860" spans="1:4">
      <c r="A1860" s="215" t="s">
        <v>11912</v>
      </c>
      <c r="B1860" s="215">
        <v>1</v>
      </c>
      <c r="C1860" s="216" t="s">
        <v>110979</v>
      </c>
      <c r="D1860" s="215" t="s">
        <v>11913</v>
      </c>
    </row>
    <row r="1861" spans="1:4">
      <c r="A1861" s="215" t="s">
        <v>11914</v>
      </c>
      <c r="B1861" s="215">
        <v>2</v>
      </c>
      <c r="C1861" s="216" t="s">
        <v>110980</v>
      </c>
      <c r="D1861" s="215" t="s">
        <v>11915</v>
      </c>
    </row>
    <row r="1862" spans="1:4">
      <c r="A1862" s="215" t="s">
        <v>11916</v>
      </c>
      <c r="B1862" s="215">
        <v>1</v>
      </c>
      <c r="C1862" s="216" t="s">
        <v>110981</v>
      </c>
      <c r="D1862" s="215" t="s">
        <v>11917</v>
      </c>
    </row>
    <row r="1863" spans="1:4">
      <c r="A1863" s="215" t="s">
        <v>11918</v>
      </c>
      <c r="B1863" s="215">
        <v>1</v>
      </c>
      <c r="C1863" s="216" t="s">
        <v>110982</v>
      </c>
      <c r="D1863" s="215" t="s">
        <v>11919</v>
      </c>
    </row>
    <row r="1864" spans="1:4">
      <c r="A1864" s="215" t="s">
        <v>11920</v>
      </c>
      <c r="B1864" s="215">
        <v>1</v>
      </c>
      <c r="C1864" s="216" t="s">
        <v>110983</v>
      </c>
      <c r="D1864" s="215" t="s">
        <v>11921</v>
      </c>
    </row>
    <row r="1865" spans="1:4">
      <c r="A1865" s="215" t="s">
        <v>11922</v>
      </c>
      <c r="B1865" s="215">
        <v>2</v>
      </c>
      <c r="C1865" s="216" t="s">
        <v>110984</v>
      </c>
      <c r="D1865" s="215" t="s">
        <v>11923</v>
      </c>
    </row>
    <row r="1866" spans="1:4">
      <c r="A1866" s="215" t="s">
        <v>11924</v>
      </c>
      <c r="B1866" s="215">
        <v>1</v>
      </c>
      <c r="C1866" s="216" t="s">
        <v>110985</v>
      </c>
      <c r="D1866" s="215" t="s">
        <v>11925</v>
      </c>
    </row>
    <row r="1867" spans="1:4">
      <c r="A1867" s="215" t="s">
        <v>11926</v>
      </c>
      <c r="B1867" s="215">
        <v>2</v>
      </c>
      <c r="C1867" s="216" t="s">
        <v>110986</v>
      </c>
      <c r="D1867" s="215" t="s">
        <v>11927</v>
      </c>
    </row>
    <row r="1868" spans="1:4">
      <c r="A1868" s="215" t="s">
        <v>11928</v>
      </c>
      <c r="B1868" s="215">
        <v>1</v>
      </c>
      <c r="C1868" s="216" t="s">
        <v>11929</v>
      </c>
      <c r="D1868" s="215" t="s">
        <v>11930</v>
      </c>
    </row>
    <row r="1869" spans="1:4">
      <c r="A1869" s="215" t="s">
        <v>11931</v>
      </c>
      <c r="B1869" s="215">
        <v>1</v>
      </c>
      <c r="C1869" s="216" t="s">
        <v>110987</v>
      </c>
      <c r="D1869" s="215" t="s">
        <v>11932</v>
      </c>
    </row>
    <row r="1870" spans="1:4">
      <c r="A1870" s="215" t="s">
        <v>11933</v>
      </c>
      <c r="B1870" s="215">
        <v>2</v>
      </c>
      <c r="C1870" s="216" t="s">
        <v>110988</v>
      </c>
      <c r="D1870" s="215" t="s">
        <v>11934</v>
      </c>
    </row>
    <row r="1871" spans="1:4">
      <c r="A1871" s="215" t="s">
        <v>11935</v>
      </c>
      <c r="B1871" s="215">
        <v>1</v>
      </c>
      <c r="C1871" s="216" t="s">
        <v>11936</v>
      </c>
      <c r="D1871" s="215" t="s">
        <v>11937</v>
      </c>
    </row>
    <row r="1872" spans="1:4">
      <c r="A1872" s="215" t="s">
        <v>11938</v>
      </c>
      <c r="B1872" s="215">
        <v>1</v>
      </c>
      <c r="C1872" s="216" t="s">
        <v>11939</v>
      </c>
      <c r="D1872" s="215" t="s">
        <v>11940</v>
      </c>
    </row>
    <row r="1873" spans="1:4">
      <c r="A1873" s="215" t="s">
        <v>11941</v>
      </c>
      <c r="B1873" s="215">
        <v>1</v>
      </c>
      <c r="C1873" s="216" t="s">
        <v>11942</v>
      </c>
      <c r="D1873" s="215" t="s">
        <v>11943</v>
      </c>
    </row>
    <row r="1874" spans="1:4">
      <c r="A1874" s="215" t="s">
        <v>11944</v>
      </c>
      <c r="B1874" s="215">
        <v>1</v>
      </c>
      <c r="C1874" s="216" t="s">
        <v>11945</v>
      </c>
      <c r="D1874" s="215" t="s">
        <v>11946</v>
      </c>
    </row>
    <row r="1875" spans="1:4">
      <c r="A1875" s="215" t="s">
        <v>11947</v>
      </c>
      <c r="B1875" s="215">
        <v>1</v>
      </c>
      <c r="C1875" s="216" t="s">
        <v>11948</v>
      </c>
      <c r="D1875" s="215" t="s">
        <v>11949</v>
      </c>
    </row>
    <row r="1876" spans="1:4">
      <c r="A1876" s="215" t="s">
        <v>11950</v>
      </c>
      <c r="B1876" s="215">
        <v>1</v>
      </c>
      <c r="C1876" s="216" t="s">
        <v>11951</v>
      </c>
      <c r="D1876" s="215" t="s">
        <v>11952</v>
      </c>
    </row>
    <row r="1877" spans="1:4">
      <c r="A1877" s="215" t="s">
        <v>11953</v>
      </c>
      <c r="B1877" s="215">
        <v>1</v>
      </c>
      <c r="C1877" s="216" t="s">
        <v>11954</v>
      </c>
      <c r="D1877" s="215" t="s">
        <v>11955</v>
      </c>
    </row>
    <row r="1878" spans="1:4">
      <c r="A1878" s="215" t="s">
        <v>11956</v>
      </c>
      <c r="B1878" s="215">
        <v>1</v>
      </c>
      <c r="C1878" s="216" t="s">
        <v>11957</v>
      </c>
      <c r="D1878" s="215" t="s">
        <v>11958</v>
      </c>
    </row>
    <row r="1879" spans="1:4">
      <c r="A1879" s="215" t="s">
        <v>11959</v>
      </c>
      <c r="B1879" s="215">
        <v>1</v>
      </c>
      <c r="C1879" s="216" t="s">
        <v>11960</v>
      </c>
      <c r="D1879" s="215" t="s">
        <v>11961</v>
      </c>
    </row>
    <row r="1880" spans="1:4">
      <c r="A1880" s="215" t="s">
        <v>11962</v>
      </c>
      <c r="B1880" s="215">
        <v>1</v>
      </c>
      <c r="C1880" s="216" t="s">
        <v>11963</v>
      </c>
      <c r="D1880" s="215" t="s">
        <v>11964</v>
      </c>
    </row>
    <row r="1881" spans="1:4">
      <c r="A1881" s="215" t="s">
        <v>11965</v>
      </c>
      <c r="B1881" s="215">
        <v>1</v>
      </c>
      <c r="C1881" s="216" t="s">
        <v>11966</v>
      </c>
      <c r="D1881" s="215" t="s">
        <v>11967</v>
      </c>
    </row>
    <row r="1882" spans="1:4">
      <c r="A1882" s="215" t="s">
        <v>11968</v>
      </c>
      <c r="B1882" s="215">
        <v>1</v>
      </c>
      <c r="C1882" s="216" t="s">
        <v>11969</v>
      </c>
      <c r="D1882" s="215" t="s">
        <v>11970</v>
      </c>
    </row>
    <row r="1883" spans="1:4">
      <c r="A1883" s="215" t="s">
        <v>11971</v>
      </c>
      <c r="B1883" s="215">
        <v>1</v>
      </c>
      <c r="C1883" s="216" t="s">
        <v>11972</v>
      </c>
      <c r="D1883" s="215" t="s">
        <v>11973</v>
      </c>
    </row>
    <row r="1884" spans="1:4">
      <c r="A1884" s="215" t="s">
        <v>11974</v>
      </c>
      <c r="B1884" s="215">
        <v>1</v>
      </c>
      <c r="C1884" s="216" t="s">
        <v>11975</v>
      </c>
      <c r="D1884" s="215" t="s">
        <v>11976</v>
      </c>
    </row>
    <row r="1885" spans="1:4">
      <c r="A1885" s="215" t="s">
        <v>11977</v>
      </c>
      <c r="B1885" s="215">
        <v>1</v>
      </c>
      <c r="C1885" s="216" t="s">
        <v>11978</v>
      </c>
      <c r="D1885" s="215" t="s">
        <v>11979</v>
      </c>
    </row>
    <row r="1886" spans="1:4">
      <c r="A1886" s="215" t="s">
        <v>11980</v>
      </c>
      <c r="B1886" s="215">
        <v>1</v>
      </c>
      <c r="C1886" s="216" t="s">
        <v>11981</v>
      </c>
      <c r="D1886" s="215" t="s">
        <v>11982</v>
      </c>
    </row>
    <row r="1887" spans="1:4">
      <c r="A1887" s="215" t="s">
        <v>11983</v>
      </c>
      <c r="B1887" s="215">
        <v>1</v>
      </c>
      <c r="C1887" s="216" t="s">
        <v>11984</v>
      </c>
      <c r="D1887" s="215" t="s">
        <v>11985</v>
      </c>
    </row>
    <row r="1888" spans="1:4">
      <c r="A1888" s="215" t="s">
        <v>11986</v>
      </c>
      <c r="B1888" s="215">
        <v>1</v>
      </c>
      <c r="C1888" s="216" t="s">
        <v>11987</v>
      </c>
      <c r="D1888" s="215" t="s">
        <v>11988</v>
      </c>
    </row>
    <row r="1889" spans="1:4">
      <c r="A1889" s="215" t="s">
        <v>11989</v>
      </c>
      <c r="B1889" s="215">
        <v>1</v>
      </c>
      <c r="C1889" s="216" t="s">
        <v>11990</v>
      </c>
      <c r="D1889" s="215" t="s">
        <v>11991</v>
      </c>
    </row>
    <row r="1890" spans="1:4">
      <c r="A1890" s="215" t="s">
        <v>11992</v>
      </c>
      <c r="B1890" s="215">
        <v>1</v>
      </c>
      <c r="C1890" s="216" t="s">
        <v>11993</v>
      </c>
      <c r="D1890" s="215" t="s">
        <v>11994</v>
      </c>
    </row>
    <row r="1891" spans="1:4">
      <c r="A1891" s="215" t="s">
        <v>11995</v>
      </c>
      <c r="B1891" s="215">
        <v>1</v>
      </c>
      <c r="C1891" s="216" t="s">
        <v>11996</v>
      </c>
      <c r="D1891" s="215" t="s">
        <v>11997</v>
      </c>
    </row>
    <row r="1892" spans="1:4">
      <c r="A1892" s="215" t="s">
        <v>11998</v>
      </c>
      <c r="B1892" s="215">
        <v>1</v>
      </c>
      <c r="C1892" s="216" t="s">
        <v>11999</v>
      </c>
      <c r="D1892" s="215" t="s">
        <v>12000</v>
      </c>
    </row>
    <row r="1893" spans="1:4">
      <c r="A1893" s="215" t="s">
        <v>12001</v>
      </c>
      <c r="B1893" s="215">
        <v>1</v>
      </c>
      <c r="C1893" s="216" t="s">
        <v>12002</v>
      </c>
      <c r="D1893" s="215" t="s">
        <v>12003</v>
      </c>
    </row>
    <row r="1894" spans="1:4">
      <c r="A1894" s="215" t="s">
        <v>12004</v>
      </c>
      <c r="B1894" s="215">
        <v>1</v>
      </c>
      <c r="C1894" s="216" t="s">
        <v>12005</v>
      </c>
      <c r="D1894" s="215" t="s">
        <v>12006</v>
      </c>
    </row>
    <row r="1895" spans="1:4">
      <c r="A1895" s="215" t="s">
        <v>12007</v>
      </c>
      <c r="B1895" s="215">
        <v>1</v>
      </c>
      <c r="C1895" s="216" t="s">
        <v>12008</v>
      </c>
      <c r="D1895" s="215" t="s">
        <v>12009</v>
      </c>
    </row>
    <row r="1896" spans="1:4">
      <c r="A1896" s="215" t="s">
        <v>12010</v>
      </c>
      <c r="B1896" s="215">
        <v>1</v>
      </c>
      <c r="C1896" s="216" t="s">
        <v>12011</v>
      </c>
      <c r="D1896" s="215" t="s">
        <v>12012</v>
      </c>
    </row>
    <row r="1897" spans="1:4">
      <c r="A1897" s="215" t="s">
        <v>12013</v>
      </c>
      <c r="B1897" s="215">
        <v>1</v>
      </c>
      <c r="C1897" s="216" t="s">
        <v>12014</v>
      </c>
      <c r="D1897" s="215" t="s">
        <v>12015</v>
      </c>
    </row>
    <row r="1898" spans="1:4">
      <c r="A1898" s="215" t="s">
        <v>12016</v>
      </c>
      <c r="B1898" s="215">
        <v>1</v>
      </c>
      <c r="C1898" s="216" t="s">
        <v>12017</v>
      </c>
      <c r="D1898" s="215" t="s">
        <v>12018</v>
      </c>
    </row>
    <row r="1899" spans="1:4">
      <c r="A1899" s="215" t="s">
        <v>12019</v>
      </c>
      <c r="B1899" s="215">
        <v>1</v>
      </c>
      <c r="C1899" s="216" t="s">
        <v>12020</v>
      </c>
      <c r="D1899" s="215" t="s">
        <v>12021</v>
      </c>
    </row>
    <row r="1900" spans="1:4">
      <c r="A1900" s="215" t="s">
        <v>12022</v>
      </c>
      <c r="B1900" s="215">
        <v>1</v>
      </c>
      <c r="C1900" s="216" t="s">
        <v>12023</v>
      </c>
      <c r="D1900" s="215" t="s">
        <v>12024</v>
      </c>
    </row>
    <row r="1901" spans="1:4">
      <c r="A1901" s="215" t="s">
        <v>12025</v>
      </c>
      <c r="B1901" s="215">
        <v>1</v>
      </c>
      <c r="C1901" s="216" t="s">
        <v>12026</v>
      </c>
      <c r="D1901" s="215" t="s">
        <v>12027</v>
      </c>
    </row>
    <row r="1902" spans="1:4">
      <c r="A1902" s="215" t="s">
        <v>12028</v>
      </c>
      <c r="B1902" s="215">
        <v>1</v>
      </c>
      <c r="C1902" s="216" t="s">
        <v>12029</v>
      </c>
      <c r="D1902" s="215" t="s">
        <v>12030</v>
      </c>
    </row>
    <row r="1903" spans="1:4">
      <c r="A1903" s="215" t="s">
        <v>12031</v>
      </c>
      <c r="B1903" s="215">
        <v>1</v>
      </c>
      <c r="C1903" s="216" t="s">
        <v>12032</v>
      </c>
      <c r="D1903" s="215" t="s">
        <v>12033</v>
      </c>
    </row>
    <row r="1904" spans="1:4">
      <c r="A1904" s="215" t="s">
        <v>12034</v>
      </c>
      <c r="B1904" s="215">
        <v>1</v>
      </c>
      <c r="C1904" s="216" t="s">
        <v>12035</v>
      </c>
      <c r="D1904" s="215" t="s">
        <v>12036</v>
      </c>
    </row>
    <row r="1905" spans="1:4">
      <c r="A1905" s="215" t="s">
        <v>12037</v>
      </c>
      <c r="B1905" s="215">
        <v>1</v>
      </c>
      <c r="C1905" s="216" t="s">
        <v>12038</v>
      </c>
      <c r="D1905" s="215" t="s">
        <v>12039</v>
      </c>
    </row>
    <row r="1906" spans="1:4">
      <c r="A1906" s="215" t="s">
        <v>12040</v>
      </c>
      <c r="B1906" s="215">
        <v>1</v>
      </c>
      <c r="C1906" s="216" t="s">
        <v>12041</v>
      </c>
      <c r="D1906" s="215" t="s">
        <v>12042</v>
      </c>
    </row>
    <row r="1907" spans="1:4">
      <c r="A1907" s="215" t="s">
        <v>12043</v>
      </c>
      <c r="B1907" s="215">
        <v>1</v>
      </c>
      <c r="C1907" s="216" t="s">
        <v>12044</v>
      </c>
      <c r="D1907" s="215" t="s">
        <v>12045</v>
      </c>
    </row>
    <row r="1908" spans="1:4">
      <c r="A1908" s="215" t="s">
        <v>12046</v>
      </c>
      <c r="B1908" s="215">
        <v>1</v>
      </c>
      <c r="C1908" s="216" t="s">
        <v>12047</v>
      </c>
      <c r="D1908" s="215" t="s">
        <v>12048</v>
      </c>
    </row>
    <row r="1909" spans="1:4">
      <c r="A1909" s="215" t="s">
        <v>12049</v>
      </c>
      <c r="B1909" s="215">
        <v>1</v>
      </c>
      <c r="C1909" s="216" t="s">
        <v>12050</v>
      </c>
      <c r="D1909" s="215" t="s">
        <v>12051</v>
      </c>
    </row>
    <row r="1910" spans="1:4">
      <c r="A1910" s="215" t="s">
        <v>12052</v>
      </c>
      <c r="B1910" s="215">
        <v>1</v>
      </c>
      <c r="C1910" s="216" t="s">
        <v>12053</v>
      </c>
      <c r="D1910" s="215" t="s">
        <v>12054</v>
      </c>
    </row>
    <row r="1911" spans="1:4">
      <c r="A1911" s="215" t="s">
        <v>12055</v>
      </c>
      <c r="B1911" s="215">
        <v>1</v>
      </c>
      <c r="C1911" s="216" t="s">
        <v>12056</v>
      </c>
      <c r="D1911" s="215" t="s">
        <v>12057</v>
      </c>
    </row>
    <row r="1912" spans="1:4">
      <c r="A1912" s="215" t="s">
        <v>12058</v>
      </c>
      <c r="B1912" s="215">
        <v>1</v>
      </c>
      <c r="C1912" s="216" t="s">
        <v>12059</v>
      </c>
      <c r="D1912" s="215" t="s">
        <v>12060</v>
      </c>
    </row>
    <row r="1913" spans="1:4">
      <c r="A1913" s="215" t="s">
        <v>12061</v>
      </c>
      <c r="B1913" s="215">
        <v>1</v>
      </c>
      <c r="C1913" s="216" t="s">
        <v>12062</v>
      </c>
      <c r="D1913" s="215" t="s">
        <v>12063</v>
      </c>
    </row>
    <row r="1914" spans="1:4">
      <c r="A1914" s="215" t="s">
        <v>12064</v>
      </c>
      <c r="B1914" s="215">
        <v>1</v>
      </c>
      <c r="C1914" s="216" t="s">
        <v>12065</v>
      </c>
      <c r="D1914" s="215" t="s">
        <v>12066</v>
      </c>
    </row>
    <row r="1915" spans="1:4">
      <c r="A1915" s="215" t="s">
        <v>12067</v>
      </c>
      <c r="B1915" s="215">
        <v>1</v>
      </c>
      <c r="C1915" s="216" t="s">
        <v>12068</v>
      </c>
      <c r="D1915" s="215" t="s">
        <v>12069</v>
      </c>
    </row>
    <row r="1916" spans="1:4">
      <c r="A1916" s="215" t="s">
        <v>12070</v>
      </c>
      <c r="B1916" s="215">
        <v>1</v>
      </c>
      <c r="C1916" s="216" t="s">
        <v>12071</v>
      </c>
      <c r="D1916" s="215" t="s">
        <v>12072</v>
      </c>
    </row>
    <row r="1917" spans="1:4">
      <c r="A1917" s="215" t="s">
        <v>12073</v>
      </c>
      <c r="B1917" s="215">
        <v>1</v>
      </c>
      <c r="C1917" s="216" t="s">
        <v>12074</v>
      </c>
      <c r="D1917" s="215" t="s">
        <v>12075</v>
      </c>
    </row>
    <row r="1918" spans="1:4">
      <c r="A1918" s="215" t="s">
        <v>12076</v>
      </c>
      <c r="B1918" s="215">
        <v>1</v>
      </c>
      <c r="C1918" s="216" t="s">
        <v>12077</v>
      </c>
      <c r="D1918" s="215" t="s">
        <v>12078</v>
      </c>
    </row>
    <row r="1919" spans="1:4">
      <c r="A1919" s="215" t="s">
        <v>12079</v>
      </c>
      <c r="B1919" s="215">
        <v>1</v>
      </c>
      <c r="C1919" s="216" t="s">
        <v>12080</v>
      </c>
      <c r="D1919" s="215" t="s">
        <v>12081</v>
      </c>
    </row>
    <row r="1920" spans="1:4">
      <c r="A1920" s="215" t="s">
        <v>12082</v>
      </c>
      <c r="B1920" s="215">
        <v>1</v>
      </c>
      <c r="C1920" s="216" t="s">
        <v>12083</v>
      </c>
      <c r="D1920" s="215" t="s">
        <v>12084</v>
      </c>
    </row>
    <row r="1921" spans="1:4">
      <c r="A1921" s="215" t="s">
        <v>12085</v>
      </c>
      <c r="B1921" s="215">
        <v>1</v>
      </c>
      <c r="C1921" s="216" t="s">
        <v>12086</v>
      </c>
      <c r="D1921" s="215" t="s">
        <v>12087</v>
      </c>
    </row>
    <row r="1922" spans="1:4">
      <c r="A1922" s="215" t="s">
        <v>12088</v>
      </c>
      <c r="B1922" s="215">
        <v>1</v>
      </c>
      <c r="C1922" s="216" t="s">
        <v>12089</v>
      </c>
      <c r="D1922" s="215" t="s">
        <v>12090</v>
      </c>
    </row>
    <row r="1923" spans="1:4">
      <c r="A1923" s="215" t="s">
        <v>12091</v>
      </c>
      <c r="B1923" s="215">
        <v>1</v>
      </c>
      <c r="C1923" s="216" t="s">
        <v>12092</v>
      </c>
      <c r="D1923" s="215" t="s">
        <v>12093</v>
      </c>
    </row>
    <row r="1924" spans="1:4">
      <c r="A1924" s="215" t="s">
        <v>12094</v>
      </c>
      <c r="B1924" s="215">
        <v>1</v>
      </c>
      <c r="C1924" s="216" t="s">
        <v>12095</v>
      </c>
      <c r="D1924" s="215" t="s">
        <v>12096</v>
      </c>
    </row>
    <row r="1925" spans="1:4">
      <c r="A1925" s="215" t="s">
        <v>12097</v>
      </c>
      <c r="B1925" s="215">
        <v>1</v>
      </c>
      <c r="C1925" s="216" t="s">
        <v>12098</v>
      </c>
      <c r="D1925" s="215" t="s">
        <v>12099</v>
      </c>
    </row>
    <row r="1926" spans="1:4">
      <c r="A1926" s="215" t="s">
        <v>12100</v>
      </c>
      <c r="B1926" s="215">
        <v>1</v>
      </c>
      <c r="C1926" s="216" t="s">
        <v>12101</v>
      </c>
      <c r="D1926" s="215" t="s">
        <v>12102</v>
      </c>
    </row>
    <row r="1927" spans="1:4">
      <c r="A1927" s="215" t="s">
        <v>12103</v>
      </c>
      <c r="B1927" s="215">
        <v>1</v>
      </c>
      <c r="C1927" s="216" t="s">
        <v>12104</v>
      </c>
      <c r="D1927" s="215" t="s">
        <v>12105</v>
      </c>
    </row>
    <row r="1928" spans="1:4">
      <c r="A1928" s="215" t="s">
        <v>12106</v>
      </c>
      <c r="B1928" s="215">
        <v>1</v>
      </c>
      <c r="C1928" s="216" t="s">
        <v>12107</v>
      </c>
      <c r="D1928" s="215" t="s">
        <v>12108</v>
      </c>
    </row>
    <row r="1929" spans="1:4">
      <c r="A1929" s="215" t="s">
        <v>12109</v>
      </c>
      <c r="B1929" s="215">
        <v>1</v>
      </c>
      <c r="C1929" s="216" t="s">
        <v>12110</v>
      </c>
      <c r="D1929" s="215" t="s">
        <v>12111</v>
      </c>
    </row>
    <row r="1930" spans="1:4">
      <c r="A1930" s="215" t="s">
        <v>12112</v>
      </c>
      <c r="B1930" s="215">
        <v>1</v>
      </c>
      <c r="C1930" s="216" t="s">
        <v>12113</v>
      </c>
      <c r="D1930" s="215" t="s">
        <v>12114</v>
      </c>
    </row>
    <row r="1931" spans="1:4">
      <c r="A1931" s="215" t="s">
        <v>12115</v>
      </c>
      <c r="B1931" s="215">
        <v>1</v>
      </c>
      <c r="C1931" s="216" t="s">
        <v>12116</v>
      </c>
      <c r="D1931" s="215" t="s">
        <v>12117</v>
      </c>
    </row>
    <row r="1932" spans="1:4">
      <c r="A1932" s="215" t="s">
        <v>12118</v>
      </c>
      <c r="B1932" s="215">
        <v>1</v>
      </c>
      <c r="C1932" s="216" t="s">
        <v>12119</v>
      </c>
      <c r="D1932" s="215" t="s">
        <v>12120</v>
      </c>
    </row>
    <row r="1933" spans="1:4">
      <c r="A1933" s="215" t="s">
        <v>12121</v>
      </c>
      <c r="B1933" s="215">
        <v>1</v>
      </c>
      <c r="C1933" s="216" t="s">
        <v>12122</v>
      </c>
      <c r="D1933" s="215" t="s">
        <v>12123</v>
      </c>
    </row>
    <row r="1934" spans="1:4">
      <c r="A1934" s="215" t="s">
        <v>12124</v>
      </c>
      <c r="B1934" s="215">
        <v>1</v>
      </c>
      <c r="C1934" s="216" t="s">
        <v>12125</v>
      </c>
      <c r="D1934" s="215" t="s">
        <v>12126</v>
      </c>
    </row>
    <row r="1935" spans="1:4">
      <c r="A1935" s="215" t="s">
        <v>12127</v>
      </c>
      <c r="B1935" s="215">
        <v>1</v>
      </c>
      <c r="C1935" s="216" t="s">
        <v>12128</v>
      </c>
      <c r="D1935" s="215" t="s">
        <v>12129</v>
      </c>
    </row>
    <row r="1936" spans="1:4">
      <c r="A1936" s="215" t="s">
        <v>12130</v>
      </c>
      <c r="B1936" s="215">
        <v>1</v>
      </c>
      <c r="C1936" s="216" t="s">
        <v>12131</v>
      </c>
      <c r="D1936" s="215" t="s">
        <v>12132</v>
      </c>
    </row>
    <row r="1937" spans="1:4">
      <c r="A1937" s="215" t="s">
        <v>12133</v>
      </c>
      <c r="B1937" s="215">
        <v>1</v>
      </c>
      <c r="C1937" s="216" t="s">
        <v>12134</v>
      </c>
      <c r="D1937" s="215" t="s">
        <v>12135</v>
      </c>
    </row>
    <row r="1938" spans="1:4">
      <c r="A1938" s="215" t="s">
        <v>12136</v>
      </c>
      <c r="B1938" s="215">
        <v>1</v>
      </c>
      <c r="C1938" s="216" t="s">
        <v>12137</v>
      </c>
      <c r="D1938" s="215" t="s">
        <v>12138</v>
      </c>
    </row>
    <row r="1939" spans="1:4">
      <c r="A1939" s="215" t="s">
        <v>12139</v>
      </c>
      <c r="B1939" s="215">
        <v>1</v>
      </c>
      <c r="C1939" s="216" t="s">
        <v>12140</v>
      </c>
      <c r="D1939" s="215" t="s">
        <v>12141</v>
      </c>
    </row>
    <row r="1940" spans="1:4">
      <c r="A1940" s="215" t="s">
        <v>12142</v>
      </c>
      <c r="B1940" s="215">
        <v>1</v>
      </c>
      <c r="C1940" s="216" t="s">
        <v>12143</v>
      </c>
      <c r="D1940" s="215" t="s">
        <v>12144</v>
      </c>
    </row>
    <row r="1941" spans="1:4">
      <c r="A1941" s="215" t="s">
        <v>12145</v>
      </c>
      <c r="B1941" s="215">
        <v>1</v>
      </c>
      <c r="C1941" s="216" t="s">
        <v>12146</v>
      </c>
      <c r="D1941" s="215" t="s">
        <v>12147</v>
      </c>
    </row>
    <row r="1942" spans="1:4">
      <c r="A1942" s="215" t="s">
        <v>12148</v>
      </c>
      <c r="B1942" s="215">
        <v>1</v>
      </c>
      <c r="C1942" s="216" t="s">
        <v>12149</v>
      </c>
      <c r="D1942" s="215" t="s">
        <v>12150</v>
      </c>
    </row>
    <row r="1943" spans="1:4">
      <c r="A1943" s="215" t="s">
        <v>12151</v>
      </c>
      <c r="B1943" s="215">
        <v>1</v>
      </c>
      <c r="C1943" s="216" t="s">
        <v>12152</v>
      </c>
      <c r="D1943" s="215" t="s">
        <v>12153</v>
      </c>
    </row>
    <row r="1944" spans="1:4">
      <c r="A1944" s="215" t="s">
        <v>12154</v>
      </c>
      <c r="B1944" s="215">
        <v>1</v>
      </c>
      <c r="C1944" s="216" t="s">
        <v>12155</v>
      </c>
      <c r="D1944" s="215" t="s">
        <v>12156</v>
      </c>
    </row>
    <row r="1945" spans="1:4">
      <c r="A1945" s="215" t="s">
        <v>12157</v>
      </c>
      <c r="B1945" s="215">
        <v>1</v>
      </c>
      <c r="C1945" s="216" t="s">
        <v>12158</v>
      </c>
      <c r="D1945" s="215" t="s">
        <v>12159</v>
      </c>
    </row>
    <row r="1946" spans="1:4">
      <c r="A1946" s="215" t="s">
        <v>12160</v>
      </c>
      <c r="B1946" s="215">
        <v>1</v>
      </c>
      <c r="C1946" s="216" t="s">
        <v>12161</v>
      </c>
      <c r="D1946" s="215" t="s">
        <v>12162</v>
      </c>
    </row>
    <row r="1947" spans="1:4">
      <c r="A1947" s="215" t="s">
        <v>12163</v>
      </c>
      <c r="B1947" s="215">
        <v>1</v>
      </c>
      <c r="C1947" s="216" t="s">
        <v>12164</v>
      </c>
      <c r="D1947" s="215" t="s">
        <v>12165</v>
      </c>
    </row>
    <row r="1948" spans="1:4">
      <c r="A1948" s="215" t="s">
        <v>12166</v>
      </c>
      <c r="B1948" s="215">
        <v>1</v>
      </c>
      <c r="C1948" s="216" t="s">
        <v>12167</v>
      </c>
      <c r="D1948" s="215" t="s">
        <v>12168</v>
      </c>
    </row>
    <row r="1949" spans="1:4">
      <c r="A1949" s="215" t="s">
        <v>12169</v>
      </c>
      <c r="B1949" s="215">
        <v>1</v>
      </c>
      <c r="C1949" s="216" t="s">
        <v>12170</v>
      </c>
      <c r="D1949" s="215" t="s">
        <v>12171</v>
      </c>
    </row>
    <row r="1950" spans="1:4">
      <c r="A1950" s="215" t="s">
        <v>12172</v>
      </c>
      <c r="B1950" s="215">
        <v>1</v>
      </c>
      <c r="C1950" s="216" t="s">
        <v>12173</v>
      </c>
      <c r="D1950" s="215" t="s">
        <v>12174</v>
      </c>
    </row>
    <row r="1951" spans="1:4">
      <c r="A1951" s="215" t="s">
        <v>12175</v>
      </c>
      <c r="B1951" s="215">
        <v>1</v>
      </c>
      <c r="C1951" s="216" t="s">
        <v>12176</v>
      </c>
      <c r="D1951" s="215" t="s">
        <v>12177</v>
      </c>
    </row>
    <row r="1952" spans="1:4">
      <c r="A1952" s="215" t="s">
        <v>12178</v>
      </c>
      <c r="B1952" s="215">
        <v>1</v>
      </c>
      <c r="C1952" s="216" t="s">
        <v>12179</v>
      </c>
      <c r="D1952" s="215" t="s">
        <v>12180</v>
      </c>
    </row>
    <row r="1953" spans="1:4">
      <c r="A1953" s="215" t="s">
        <v>12181</v>
      </c>
      <c r="B1953" s="215">
        <v>1</v>
      </c>
      <c r="C1953" s="216" t="s">
        <v>12182</v>
      </c>
      <c r="D1953" s="215" t="s">
        <v>12183</v>
      </c>
    </row>
    <row r="1954" spans="1:4">
      <c r="A1954" s="215" t="s">
        <v>12184</v>
      </c>
      <c r="B1954" s="215">
        <v>1</v>
      </c>
      <c r="C1954" s="216" t="s">
        <v>12185</v>
      </c>
      <c r="D1954" s="215" t="s">
        <v>12186</v>
      </c>
    </row>
    <row r="1955" spans="1:4">
      <c r="A1955" s="215" t="s">
        <v>12187</v>
      </c>
      <c r="B1955" s="215">
        <v>1</v>
      </c>
      <c r="C1955" s="216" t="s">
        <v>12188</v>
      </c>
      <c r="D1955" s="215" t="s">
        <v>12189</v>
      </c>
    </row>
    <row r="1956" spans="1:4">
      <c r="A1956" s="215" t="s">
        <v>12190</v>
      </c>
      <c r="B1956" s="215">
        <v>1</v>
      </c>
      <c r="C1956" s="216" t="s">
        <v>12191</v>
      </c>
      <c r="D1956" s="215" t="s">
        <v>12192</v>
      </c>
    </row>
    <row r="1957" spans="1:4">
      <c r="A1957" s="215" t="s">
        <v>12193</v>
      </c>
      <c r="B1957" s="215">
        <v>1</v>
      </c>
      <c r="C1957" s="216" t="s">
        <v>12194</v>
      </c>
      <c r="D1957" s="215" t="s">
        <v>12195</v>
      </c>
    </row>
    <row r="1958" spans="1:4">
      <c r="A1958" s="215" t="s">
        <v>12196</v>
      </c>
      <c r="B1958" s="215">
        <v>1</v>
      </c>
      <c r="C1958" s="216" t="s">
        <v>12197</v>
      </c>
      <c r="D1958" s="215" t="s">
        <v>12198</v>
      </c>
    </row>
    <row r="1959" spans="1:4">
      <c r="A1959" s="215" t="s">
        <v>12199</v>
      </c>
      <c r="B1959" s="215">
        <v>1</v>
      </c>
      <c r="C1959" s="216" t="s">
        <v>12200</v>
      </c>
      <c r="D1959" s="215" t="s">
        <v>12201</v>
      </c>
    </row>
    <row r="1960" spans="1:4">
      <c r="A1960" s="215" t="s">
        <v>12202</v>
      </c>
      <c r="B1960" s="215">
        <v>1</v>
      </c>
      <c r="C1960" s="216" t="s">
        <v>12203</v>
      </c>
      <c r="D1960" s="215" t="s">
        <v>12204</v>
      </c>
    </row>
    <row r="1961" spans="1:4">
      <c r="A1961" s="215" t="s">
        <v>12205</v>
      </c>
      <c r="B1961" s="215">
        <v>1</v>
      </c>
      <c r="C1961" s="216" t="s">
        <v>12206</v>
      </c>
      <c r="D1961" s="215" t="s">
        <v>12207</v>
      </c>
    </row>
    <row r="1962" spans="1:4">
      <c r="A1962" s="215" t="s">
        <v>12208</v>
      </c>
      <c r="B1962" s="215">
        <v>1</v>
      </c>
      <c r="C1962" s="216" t="s">
        <v>12209</v>
      </c>
      <c r="D1962" s="215" t="s">
        <v>12210</v>
      </c>
    </row>
    <row r="1963" spans="1:4">
      <c r="A1963" s="215" t="s">
        <v>12211</v>
      </c>
      <c r="B1963" s="215">
        <v>1</v>
      </c>
      <c r="C1963" s="216" t="s">
        <v>12212</v>
      </c>
      <c r="D1963" s="215" t="s">
        <v>12213</v>
      </c>
    </row>
    <row r="1964" spans="1:4">
      <c r="A1964" s="215" t="s">
        <v>12214</v>
      </c>
      <c r="B1964" s="215">
        <v>1</v>
      </c>
      <c r="C1964" s="216" t="s">
        <v>12215</v>
      </c>
      <c r="D1964" s="215" t="s">
        <v>12216</v>
      </c>
    </row>
    <row r="1965" spans="1:4">
      <c r="A1965" s="215" t="s">
        <v>12217</v>
      </c>
      <c r="B1965" s="215">
        <v>1</v>
      </c>
      <c r="C1965" s="216" t="s">
        <v>12218</v>
      </c>
      <c r="D1965" s="215" t="s">
        <v>12219</v>
      </c>
    </row>
    <row r="1966" spans="1:4">
      <c r="A1966" s="215" t="s">
        <v>12220</v>
      </c>
      <c r="B1966" s="215">
        <v>1</v>
      </c>
      <c r="C1966" s="216" t="s">
        <v>12221</v>
      </c>
      <c r="D1966" s="215" t="s">
        <v>12222</v>
      </c>
    </row>
    <row r="1967" spans="1:4">
      <c r="A1967" s="215" t="s">
        <v>12223</v>
      </c>
      <c r="B1967" s="215">
        <v>1</v>
      </c>
      <c r="C1967" s="216" t="s">
        <v>12224</v>
      </c>
      <c r="D1967" s="215" t="s">
        <v>12225</v>
      </c>
    </row>
    <row r="1968" spans="1:4">
      <c r="A1968" s="215" t="s">
        <v>12226</v>
      </c>
      <c r="B1968" s="215">
        <v>1</v>
      </c>
      <c r="C1968" s="216" t="s">
        <v>12227</v>
      </c>
      <c r="D1968" s="215" t="s">
        <v>12228</v>
      </c>
    </row>
    <row r="1969" spans="1:4">
      <c r="A1969" s="215" t="s">
        <v>12229</v>
      </c>
      <c r="B1969" s="215">
        <v>1</v>
      </c>
      <c r="C1969" s="216" t="s">
        <v>12230</v>
      </c>
      <c r="D1969" s="215" t="s">
        <v>12231</v>
      </c>
    </row>
    <row r="1970" spans="1:4">
      <c r="A1970" s="215" t="s">
        <v>12232</v>
      </c>
      <c r="B1970" s="215">
        <v>1</v>
      </c>
      <c r="C1970" s="216" t="s">
        <v>12233</v>
      </c>
      <c r="D1970" s="215" t="s">
        <v>12234</v>
      </c>
    </row>
    <row r="1971" spans="1:4">
      <c r="A1971" s="215" t="s">
        <v>12235</v>
      </c>
      <c r="B1971" s="215">
        <v>1</v>
      </c>
      <c r="C1971" s="216" t="s">
        <v>12236</v>
      </c>
      <c r="D1971" s="215" t="s">
        <v>12237</v>
      </c>
    </row>
    <row r="1972" spans="1:4">
      <c r="A1972" s="215" t="s">
        <v>12238</v>
      </c>
      <c r="B1972" s="215">
        <v>1</v>
      </c>
      <c r="C1972" s="216" t="s">
        <v>12239</v>
      </c>
      <c r="D1972" s="215" t="s">
        <v>12240</v>
      </c>
    </row>
    <row r="1973" spans="1:4">
      <c r="A1973" s="215" t="s">
        <v>12241</v>
      </c>
      <c r="B1973" s="215">
        <v>1</v>
      </c>
      <c r="C1973" s="216" t="s">
        <v>12242</v>
      </c>
      <c r="D1973" s="215" t="s">
        <v>12243</v>
      </c>
    </row>
    <row r="1974" spans="1:4">
      <c r="A1974" s="215" t="s">
        <v>12244</v>
      </c>
      <c r="B1974" s="215">
        <v>1</v>
      </c>
      <c r="C1974" s="216" t="s">
        <v>12245</v>
      </c>
      <c r="D1974" s="215" t="s">
        <v>12246</v>
      </c>
    </row>
    <row r="1975" spans="1:4">
      <c r="A1975" s="215" t="s">
        <v>12247</v>
      </c>
      <c r="B1975" s="215">
        <v>1</v>
      </c>
      <c r="C1975" s="216" t="s">
        <v>12248</v>
      </c>
      <c r="D1975" s="215" t="s">
        <v>12249</v>
      </c>
    </row>
    <row r="1976" spans="1:4">
      <c r="A1976" s="215" t="s">
        <v>12250</v>
      </c>
      <c r="B1976" s="215">
        <v>1</v>
      </c>
      <c r="C1976" s="216" t="s">
        <v>12251</v>
      </c>
      <c r="D1976" s="215" t="s">
        <v>12252</v>
      </c>
    </row>
    <row r="1977" spans="1:4">
      <c r="A1977" s="215" t="s">
        <v>12253</v>
      </c>
      <c r="B1977" s="215">
        <v>1</v>
      </c>
      <c r="C1977" s="216" t="s">
        <v>12254</v>
      </c>
      <c r="D1977" s="215" t="s">
        <v>12255</v>
      </c>
    </row>
    <row r="1978" spans="1:4">
      <c r="A1978" s="215" t="s">
        <v>12256</v>
      </c>
      <c r="B1978" s="215">
        <v>1</v>
      </c>
      <c r="C1978" s="216" t="s">
        <v>12257</v>
      </c>
      <c r="D1978" s="215" t="s">
        <v>12258</v>
      </c>
    </row>
    <row r="1979" spans="1:4">
      <c r="A1979" s="215" t="s">
        <v>12259</v>
      </c>
      <c r="B1979" s="215">
        <v>1</v>
      </c>
      <c r="C1979" s="216" t="s">
        <v>12260</v>
      </c>
      <c r="D1979" s="215" t="s">
        <v>12261</v>
      </c>
    </row>
    <row r="1980" spans="1:4">
      <c r="A1980" s="215" t="s">
        <v>12262</v>
      </c>
      <c r="B1980" s="215">
        <v>1</v>
      </c>
      <c r="C1980" s="216" t="s">
        <v>12263</v>
      </c>
      <c r="D1980" s="215" t="s">
        <v>12264</v>
      </c>
    </row>
    <row r="1981" spans="1:4">
      <c r="A1981" s="215" t="s">
        <v>12265</v>
      </c>
      <c r="B1981" s="215">
        <v>1</v>
      </c>
      <c r="C1981" s="216" t="s">
        <v>12266</v>
      </c>
      <c r="D1981" s="215" t="s">
        <v>12267</v>
      </c>
    </row>
    <row r="1982" spans="1:4">
      <c r="A1982" s="215" t="s">
        <v>12268</v>
      </c>
      <c r="B1982" s="215">
        <v>1</v>
      </c>
      <c r="C1982" s="216" t="s">
        <v>12269</v>
      </c>
      <c r="D1982" s="215" t="s">
        <v>12270</v>
      </c>
    </row>
    <row r="1983" spans="1:4">
      <c r="A1983" s="215" t="s">
        <v>12271</v>
      </c>
      <c r="B1983" s="215">
        <v>1</v>
      </c>
      <c r="C1983" s="216" t="s">
        <v>12272</v>
      </c>
      <c r="D1983" s="215" t="s">
        <v>12273</v>
      </c>
    </row>
    <row r="1984" spans="1:4">
      <c r="A1984" s="215" t="s">
        <v>12274</v>
      </c>
      <c r="B1984" s="215">
        <v>1</v>
      </c>
      <c r="C1984" s="216" t="s">
        <v>12275</v>
      </c>
      <c r="D1984" s="215" t="s">
        <v>12276</v>
      </c>
    </row>
    <row r="1985" spans="1:4">
      <c r="A1985" s="215" t="s">
        <v>12277</v>
      </c>
      <c r="B1985" s="215">
        <v>1</v>
      </c>
      <c r="C1985" s="216" t="s">
        <v>12278</v>
      </c>
      <c r="D1985" s="215" t="s">
        <v>12279</v>
      </c>
    </row>
    <row r="1986" spans="1:4">
      <c r="A1986" s="215" t="s">
        <v>12280</v>
      </c>
      <c r="B1986" s="215">
        <v>1</v>
      </c>
      <c r="C1986" s="216" t="s">
        <v>12281</v>
      </c>
      <c r="D1986" s="215" t="s">
        <v>12282</v>
      </c>
    </row>
    <row r="1987" spans="1:4">
      <c r="A1987" s="215" t="s">
        <v>12283</v>
      </c>
      <c r="B1987" s="215">
        <v>1</v>
      </c>
      <c r="C1987" s="216" t="s">
        <v>12284</v>
      </c>
      <c r="D1987" s="215" t="s">
        <v>12285</v>
      </c>
    </row>
    <row r="1988" spans="1:4">
      <c r="A1988" s="215" t="s">
        <v>12286</v>
      </c>
      <c r="B1988" s="215">
        <v>1</v>
      </c>
      <c r="C1988" s="216" t="s">
        <v>12287</v>
      </c>
      <c r="D1988" s="215" t="s">
        <v>12288</v>
      </c>
    </row>
    <row r="1989" spans="1:4">
      <c r="A1989" s="215" t="s">
        <v>12289</v>
      </c>
      <c r="B1989" s="215">
        <v>1</v>
      </c>
      <c r="C1989" s="216" t="s">
        <v>12290</v>
      </c>
      <c r="D1989" s="215" t="s">
        <v>12291</v>
      </c>
    </row>
    <row r="1990" spans="1:4">
      <c r="A1990" s="215" t="s">
        <v>12292</v>
      </c>
      <c r="B1990" s="215">
        <v>1</v>
      </c>
      <c r="C1990" s="216" t="s">
        <v>12293</v>
      </c>
      <c r="D1990" s="215" t="s">
        <v>12294</v>
      </c>
    </row>
    <row r="1991" spans="1:4">
      <c r="A1991" s="215" t="s">
        <v>12295</v>
      </c>
      <c r="B1991" s="215">
        <v>1</v>
      </c>
      <c r="C1991" s="216" t="s">
        <v>12296</v>
      </c>
      <c r="D1991" s="215" t="s">
        <v>12297</v>
      </c>
    </row>
    <row r="1992" spans="1:4">
      <c r="A1992" s="215" t="s">
        <v>12298</v>
      </c>
      <c r="B1992" s="215">
        <v>1</v>
      </c>
      <c r="C1992" s="216" t="s">
        <v>12299</v>
      </c>
      <c r="D1992" s="215" t="s">
        <v>12300</v>
      </c>
    </row>
    <row r="1993" spans="1:4">
      <c r="A1993" s="215" t="s">
        <v>12301</v>
      </c>
      <c r="B1993" s="215">
        <v>1</v>
      </c>
      <c r="C1993" s="216" t="s">
        <v>12302</v>
      </c>
      <c r="D1993" s="215" t="s">
        <v>12303</v>
      </c>
    </row>
    <row r="1994" spans="1:4">
      <c r="A1994" s="215" t="s">
        <v>12304</v>
      </c>
      <c r="B1994" s="215">
        <v>1</v>
      </c>
      <c r="C1994" s="216" t="s">
        <v>12305</v>
      </c>
      <c r="D1994" s="215" t="s">
        <v>12306</v>
      </c>
    </row>
    <row r="1995" spans="1:4">
      <c r="A1995" s="215" t="s">
        <v>12307</v>
      </c>
      <c r="B1995" s="215">
        <v>1</v>
      </c>
      <c r="C1995" s="216" t="s">
        <v>12308</v>
      </c>
      <c r="D1995" s="215" t="s">
        <v>12309</v>
      </c>
    </row>
    <row r="1996" spans="1:4">
      <c r="A1996" s="215" t="s">
        <v>12310</v>
      </c>
      <c r="B1996" s="215">
        <v>1</v>
      </c>
      <c r="C1996" s="216" t="s">
        <v>12311</v>
      </c>
      <c r="D1996" s="215" t="s">
        <v>12312</v>
      </c>
    </row>
    <row r="1997" spans="1:4">
      <c r="A1997" s="215" t="s">
        <v>12313</v>
      </c>
      <c r="B1997" s="215">
        <v>1</v>
      </c>
      <c r="C1997" s="216" t="s">
        <v>12314</v>
      </c>
      <c r="D1997" s="215" t="s">
        <v>12315</v>
      </c>
    </row>
    <row r="1998" spans="1:4">
      <c r="A1998" s="215" t="s">
        <v>12316</v>
      </c>
      <c r="B1998" s="215">
        <v>1</v>
      </c>
      <c r="C1998" s="216" t="s">
        <v>12317</v>
      </c>
      <c r="D1998" s="215" t="s">
        <v>12318</v>
      </c>
    </row>
    <row r="1999" spans="1:4">
      <c r="A1999" s="215" t="s">
        <v>12319</v>
      </c>
      <c r="B1999" s="215">
        <v>1</v>
      </c>
      <c r="C1999" s="216" t="s">
        <v>12320</v>
      </c>
      <c r="D1999" s="215" t="s">
        <v>12321</v>
      </c>
    </row>
    <row r="2000" spans="1:4">
      <c r="A2000" s="215" t="s">
        <v>12322</v>
      </c>
      <c r="B2000" s="215">
        <v>1</v>
      </c>
      <c r="C2000" s="216" t="s">
        <v>12323</v>
      </c>
      <c r="D2000" s="215" t="s">
        <v>12324</v>
      </c>
    </row>
    <row r="2001" spans="1:4">
      <c r="A2001" s="215" t="s">
        <v>12325</v>
      </c>
      <c r="B2001" s="215">
        <v>1</v>
      </c>
      <c r="C2001" s="216" t="s">
        <v>12326</v>
      </c>
      <c r="D2001" s="215" t="s">
        <v>12327</v>
      </c>
    </row>
    <row r="2002" spans="1:4">
      <c r="A2002" s="215" t="s">
        <v>12328</v>
      </c>
      <c r="B2002" s="215">
        <v>1</v>
      </c>
      <c r="C2002" s="216" t="s">
        <v>12329</v>
      </c>
      <c r="D2002" s="215" t="s">
        <v>12330</v>
      </c>
    </row>
    <row r="2003" spans="1:4">
      <c r="A2003" s="215" t="s">
        <v>12331</v>
      </c>
      <c r="B2003" s="215">
        <v>1</v>
      </c>
      <c r="C2003" s="216" t="s">
        <v>12332</v>
      </c>
      <c r="D2003" s="215" t="s">
        <v>12333</v>
      </c>
    </row>
    <row r="2004" spans="1:4">
      <c r="A2004" s="215" t="s">
        <v>12334</v>
      </c>
      <c r="B2004" s="215">
        <v>1</v>
      </c>
      <c r="C2004" s="216" t="s">
        <v>12335</v>
      </c>
      <c r="D2004" s="215" t="s">
        <v>12336</v>
      </c>
    </row>
    <row r="2005" spans="1:4">
      <c r="A2005" s="215" t="s">
        <v>12337</v>
      </c>
      <c r="B2005" s="215">
        <v>1</v>
      </c>
      <c r="C2005" s="216" t="s">
        <v>12338</v>
      </c>
      <c r="D2005" s="215" t="s">
        <v>12339</v>
      </c>
    </row>
    <row r="2006" spans="1:4">
      <c r="A2006" s="215" t="s">
        <v>12340</v>
      </c>
      <c r="B2006" s="215">
        <v>1</v>
      </c>
      <c r="C2006" s="216" t="s">
        <v>12341</v>
      </c>
      <c r="D2006" s="215" t="s">
        <v>12342</v>
      </c>
    </row>
    <row r="2007" spans="1:4">
      <c r="A2007" s="215" t="s">
        <v>12343</v>
      </c>
      <c r="B2007" s="215">
        <v>1</v>
      </c>
      <c r="C2007" s="216" t="s">
        <v>12344</v>
      </c>
      <c r="D2007" s="215" t="s">
        <v>12345</v>
      </c>
    </row>
    <row r="2008" spans="1:4">
      <c r="A2008" s="215" t="s">
        <v>12346</v>
      </c>
      <c r="B2008" s="215">
        <v>1</v>
      </c>
      <c r="C2008" s="216" t="s">
        <v>12347</v>
      </c>
      <c r="D2008" s="215" t="s">
        <v>12348</v>
      </c>
    </row>
    <row r="2009" spans="1:4">
      <c r="A2009" s="215" t="s">
        <v>12349</v>
      </c>
      <c r="B2009" s="215">
        <v>1</v>
      </c>
      <c r="C2009" s="216" t="s">
        <v>12350</v>
      </c>
      <c r="D2009" s="215" t="s">
        <v>12351</v>
      </c>
    </row>
    <row r="2010" spans="1:4">
      <c r="A2010" s="215" t="s">
        <v>12352</v>
      </c>
      <c r="B2010" s="215">
        <v>1</v>
      </c>
      <c r="C2010" s="216" t="s">
        <v>12353</v>
      </c>
      <c r="D2010" s="215" t="s">
        <v>12354</v>
      </c>
    </row>
    <row r="2011" spans="1:4">
      <c r="A2011" s="215" t="s">
        <v>12355</v>
      </c>
      <c r="B2011" s="215">
        <v>1</v>
      </c>
      <c r="C2011" s="216" t="s">
        <v>12356</v>
      </c>
      <c r="D2011" s="215" t="s">
        <v>12357</v>
      </c>
    </row>
    <row r="2012" spans="1:4">
      <c r="A2012" s="215" t="s">
        <v>12358</v>
      </c>
      <c r="B2012" s="215">
        <v>1</v>
      </c>
      <c r="C2012" s="216" t="s">
        <v>12359</v>
      </c>
      <c r="D2012" s="215" t="s">
        <v>12360</v>
      </c>
    </row>
    <row r="2013" spans="1:4">
      <c r="A2013" s="215" t="s">
        <v>12361</v>
      </c>
      <c r="B2013" s="215">
        <v>1</v>
      </c>
      <c r="C2013" s="216" t="s">
        <v>12362</v>
      </c>
      <c r="D2013" s="215" t="s">
        <v>12363</v>
      </c>
    </row>
    <row r="2014" spans="1:4">
      <c r="A2014" s="215" t="s">
        <v>12364</v>
      </c>
      <c r="B2014" s="215">
        <v>1</v>
      </c>
      <c r="C2014" s="216" t="s">
        <v>12365</v>
      </c>
      <c r="D2014" s="215" t="s">
        <v>12366</v>
      </c>
    </row>
    <row r="2015" spans="1:4">
      <c r="A2015" s="215" t="s">
        <v>12367</v>
      </c>
      <c r="B2015" s="215">
        <v>1</v>
      </c>
      <c r="C2015" s="216" t="s">
        <v>12368</v>
      </c>
      <c r="D2015" s="215" t="s">
        <v>12369</v>
      </c>
    </row>
    <row r="2016" spans="1:4">
      <c r="A2016" s="215" t="s">
        <v>12370</v>
      </c>
      <c r="B2016" s="215">
        <v>1</v>
      </c>
      <c r="C2016" s="216" t="s">
        <v>12371</v>
      </c>
      <c r="D2016" s="215" t="s">
        <v>12372</v>
      </c>
    </row>
    <row r="2017" spans="1:4">
      <c r="A2017" s="215" t="s">
        <v>12373</v>
      </c>
      <c r="B2017" s="215">
        <v>1</v>
      </c>
      <c r="C2017" s="216" t="s">
        <v>12374</v>
      </c>
      <c r="D2017" s="215" t="s">
        <v>12375</v>
      </c>
    </row>
    <row r="2018" spans="1:4">
      <c r="A2018" s="215" t="s">
        <v>12376</v>
      </c>
      <c r="B2018" s="215">
        <v>1</v>
      </c>
      <c r="C2018" s="216" t="s">
        <v>12377</v>
      </c>
      <c r="D2018" s="215" t="s">
        <v>12378</v>
      </c>
    </row>
    <row r="2019" spans="1:4">
      <c r="A2019" s="215" t="s">
        <v>12379</v>
      </c>
      <c r="B2019" s="215">
        <v>1</v>
      </c>
      <c r="C2019" s="216" t="s">
        <v>12380</v>
      </c>
      <c r="D2019" s="215" t="s">
        <v>12381</v>
      </c>
    </row>
    <row r="2020" spans="1:4">
      <c r="A2020" s="215" t="s">
        <v>12382</v>
      </c>
      <c r="B2020" s="215">
        <v>1</v>
      </c>
      <c r="C2020" s="216" t="s">
        <v>12383</v>
      </c>
      <c r="D2020" s="215" t="s">
        <v>12384</v>
      </c>
    </row>
    <row r="2021" spans="1:4">
      <c r="A2021" s="215" t="s">
        <v>12385</v>
      </c>
      <c r="B2021" s="215">
        <v>1</v>
      </c>
      <c r="C2021" s="216" t="s">
        <v>12386</v>
      </c>
      <c r="D2021" s="215" t="s">
        <v>12387</v>
      </c>
    </row>
    <row r="2022" spans="1:4">
      <c r="A2022" s="215" t="s">
        <v>12388</v>
      </c>
      <c r="B2022" s="215">
        <v>1</v>
      </c>
      <c r="C2022" s="216" t="s">
        <v>12389</v>
      </c>
      <c r="D2022" s="215" t="s">
        <v>12390</v>
      </c>
    </row>
    <row r="2023" spans="1:4">
      <c r="A2023" s="215" t="s">
        <v>12391</v>
      </c>
      <c r="B2023" s="215">
        <v>1</v>
      </c>
      <c r="C2023" s="216" t="s">
        <v>12392</v>
      </c>
      <c r="D2023" s="215" t="s">
        <v>12393</v>
      </c>
    </row>
    <row r="2024" spans="1:4">
      <c r="A2024" s="215" t="s">
        <v>12394</v>
      </c>
      <c r="B2024" s="215">
        <v>1</v>
      </c>
      <c r="C2024" s="216" t="s">
        <v>12395</v>
      </c>
      <c r="D2024" s="215" t="s">
        <v>12396</v>
      </c>
    </row>
    <row r="2025" spans="1:4">
      <c r="A2025" s="215" t="s">
        <v>12397</v>
      </c>
      <c r="B2025" s="215">
        <v>1</v>
      </c>
      <c r="C2025" s="216" t="s">
        <v>12398</v>
      </c>
      <c r="D2025" s="215" t="s">
        <v>12399</v>
      </c>
    </row>
    <row r="2026" spans="1:4">
      <c r="A2026" s="215" t="s">
        <v>12400</v>
      </c>
      <c r="B2026" s="215">
        <v>1</v>
      </c>
      <c r="C2026" s="216" t="s">
        <v>12401</v>
      </c>
      <c r="D2026" s="215" t="s">
        <v>12402</v>
      </c>
    </row>
    <row r="2027" spans="1:4">
      <c r="A2027" s="215" t="s">
        <v>12403</v>
      </c>
      <c r="B2027" s="215">
        <v>1</v>
      </c>
      <c r="C2027" s="216" t="s">
        <v>12404</v>
      </c>
      <c r="D2027" s="215" t="s">
        <v>12405</v>
      </c>
    </row>
    <row r="2028" spans="1:4">
      <c r="A2028" s="215" t="s">
        <v>12406</v>
      </c>
      <c r="B2028" s="215">
        <v>1</v>
      </c>
      <c r="C2028" s="216" t="s">
        <v>12407</v>
      </c>
      <c r="D2028" s="215" t="s">
        <v>12408</v>
      </c>
    </row>
    <row r="2029" spans="1:4">
      <c r="A2029" s="215" t="s">
        <v>12409</v>
      </c>
      <c r="B2029" s="215">
        <v>1</v>
      </c>
      <c r="C2029" s="216" t="s">
        <v>12410</v>
      </c>
      <c r="D2029" s="215" t="s">
        <v>12411</v>
      </c>
    </row>
    <row r="2030" spans="1:4">
      <c r="A2030" s="215" t="s">
        <v>12412</v>
      </c>
      <c r="B2030" s="215">
        <v>1</v>
      </c>
      <c r="C2030" s="216" t="s">
        <v>12413</v>
      </c>
      <c r="D2030" s="215" t="s">
        <v>12414</v>
      </c>
    </row>
    <row r="2031" spans="1:4">
      <c r="A2031" s="215" t="s">
        <v>12415</v>
      </c>
      <c r="B2031" s="215">
        <v>1</v>
      </c>
      <c r="C2031" s="216" t="s">
        <v>12416</v>
      </c>
      <c r="D2031" s="215" t="s">
        <v>12417</v>
      </c>
    </row>
    <row r="2032" spans="1:4">
      <c r="A2032" s="215" t="s">
        <v>12418</v>
      </c>
      <c r="B2032" s="215">
        <v>1</v>
      </c>
      <c r="C2032" s="216" t="s">
        <v>12419</v>
      </c>
      <c r="D2032" s="215" t="s">
        <v>12420</v>
      </c>
    </row>
    <row r="2033" spans="1:4">
      <c r="A2033" s="215" t="s">
        <v>12421</v>
      </c>
      <c r="B2033" s="215">
        <v>1</v>
      </c>
      <c r="C2033" s="216" t="s">
        <v>12422</v>
      </c>
      <c r="D2033" s="215" t="s">
        <v>12423</v>
      </c>
    </row>
    <row r="2034" spans="1:4">
      <c r="A2034" s="215" t="s">
        <v>12424</v>
      </c>
      <c r="B2034" s="215">
        <v>1</v>
      </c>
      <c r="C2034" s="216" t="s">
        <v>12425</v>
      </c>
      <c r="D2034" s="215" t="s">
        <v>12426</v>
      </c>
    </row>
    <row r="2035" spans="1:4">
      <c r="A2035" s="215" t="s">
        <v>12427</v>
      </c>
      <c r="B2035" s="215">
        <v>1</v>
      </c>
      <c r="C2035" s="216" t="s">
        <v>12428</v>
      </c>
      <c r="D2035" s="215" t="s">
        <v>12429</v>
      </c>
    </row>
    <row r="2036" spans="1:4">
      <c r="A2036" s="215" t="s">
        <v>12430</v>
      </c>
      <c r="B2036" s="215">
        <v>1</v>
      </c>
      <c r="C2036" s="216" t="s">
        <v>12431</v>
      </c>
      <c r="D2036" s="215" t="s">
        <v>12432</v>
      </c>
    </row>
    <row r="2037" spans="1:4">
      <c r="A2037" s="215" t="s">
        <v>12433</v>
      </c>
      <c r="B2037" s="215">
        <v>1</v>
      </c>
      <c r="C2037" s="216" t="s">
        <v>12434</v>
      </c>
      <c r="D2037" s="215" t="s">
        <v>12435</v>
      </c>
    </row>
    <row r="2038" spans="1:4">
      <c r="A2038" s="215" t="s">
        <v>12436</v>
      </c>
      <c r="B2038" s="215">
        <v>1</v>
      </c>
      <c r="C2038" s="216" t="s">
        <v>12437</v>
      </c>
      <c r="D2038" s="215" t="s">
        <v>12438</v>
      </c>
    </row>
    <row r="2039" spans="1:4">
      <c r="A2039" s="215" t="s">
        <v>12439</v>
      </c>
      <c r="B2039" s="215">
        <v>1</v>
      </c>
      <c r="C2039" s="216" t="s">
        <v>12440</v>
      </c>
      <c r="D2039" s="215" t="s">
        <v>12441</v>
      </c>
    </row>
    <row r="2040" spans="1:4">
      <c r="A2040" s="215" t="s">
        <v>12442</v>
      </c>
      <c r="B2040" s="215">
        <v>1</v>
      </c>
      <c r="C2040" s="216" t="s">
        <v>12443</v>
      </c>
      <c r="D2040" s="215" t="s">
        <v>12444</v>
      </c>
    </row>
    <row r="2041" spans="1:4">
      <c r="A2041" s="215" t="s">
        <v>12445</v>
      </c>
      <c r="B2041" s="215">
        <v>1</v>
      </c>
      <c r="C2041" s="216" t="s">
        <v>12446</v>
      </c>
      <c r="D2041" s="215" t="s">
        <v>12447</v>
      </c>
    </row>
    <row r="2042" spans="1:4">
      <c r="A2042" s="215" t="s">
        <v>12448</v>
      </c>
      <c r="B2042" s="215">
        <v>1</v>
      </c>
      <c r="C2042" s="216" t="s">
        <v>12449</v>
      </c>
      <c r="D2042" s="215" t="s">
        <v>12450</v>
      </c>
    </row>
    <row r="2043" spans="1:4">
      <c r="A2043" s="215" t="s">
        <v>12451</v>
      </c>
      <c r="B2043" s="215">
        <v>1</v>
      </c>
      <c r="C2043" s="216" t="s">
        <v>12452</v>
      </c>
      <c r="D2043" s="215" t="s">
        <v>12453</v>
      </c>
    </row>
    <row r="2044" spans="1:4">
      <c r="A2044" s="215" t="s">
        <v>12454</v>
      </c>
      <c r="B2044" s="215">
        <v>1</v>
      </c>
      <c r="C2044" s="216" t="s">
        <v>12455</v>
      </c>
      <c r="D2044" s="215" t="s">
        <v>12456</v>
      </c>
    </row>
    <row r="2045" spans="1:4">
      <c r="A2045" s="215" t="s">
        <v>12457</v>
      </c>
      <c r="B2045" s="215">
        <v>1</v>
      </c>
      <c r="C2045" s="216" t="s">
        <v>12458</v>
      </c>
      <c r="D2045" s="215" t="s">
        <v>12459</v>
      </c>
    </row>
    <row r="2046" spans="1:4">
      <c r="A2046" s="215" t="s">
        <v>12460</v>
      </c>
      <c r="B2046" s="215">
        <v>1</v>
      </c>
      <c r="C2046" s="216" t="s">
        <v>12461</v>
      </c>
      <c r="D2046" s="215" t="s">
        <v>12462</v>
      </c>
    </row>
    <row r="2047" spans="1:4">
      <c r="A2047" s="215" t="s">
        <v>12463</v>
      </c>
      <c r="B2047" s="215">
        <v>1</v>
      </c>
      <c r="C2047" s="216" t="s">
        <v>12464</v>
      </c>
      <c r="D2047" s="215" t="s">
        <v>12465</v>
      </c>
    </row>
    <row r="2048" spans="1:4">
      <c r="A2048" s="215" t="s">
        <v>12466</v>
      </c>
      <c r="B2048" s="215">
        <v>1</v>
      </c>
      <c r="C2048" s="216" t="s">
        <v>12467</v>
      </c>
      <c r="D2048" s="215" t="s">
        <v>12468</v>
      </c>
    </row>
    <row r="2049" spans="1:4">
      <c r="A2049" s="215" t="s">
        <v>12469</v>
      </c>
      <c r="B2049" s="215">
        <v>1</v>
      </c>
      <c r="C2049" s="216" t="s">
        <v>12470</v>
      </c>
      <c r="D2049" s="215" t="s">
        <v>12471</v>
      </c>
    </row>
    <row r="2050" spans="1:4">
      <c r="A2050" s="215" t="s">
        <v>12472</v>
      </c>
      <c r="B2050" s="215">
        <v>1</v>
      </c>
      <c r="C2050" s="216" t="s">
        <v>12473</v>
      </c>
      <c r="D2050" s="215" t="s">
        <v>12474</v>
      </c>
    </row>
    <row r="2051" spans="1:4">
      <c r="A2051" s="215" t="s">
        <v>12475</v>
      </c>
      <c r="B2051" s="215">
        <v>1</v>
      </c>
      <c r="C2051" s="216" t="s">
        <v>12476</v>
      </c>
      <c r="D2051" s="215" t="s">
        <v>12477</v>
      </c>
    </row>
    <row r="2052" spans="1:4">
      <c r="A2052" s="215" t="s">
        <v>12478</v>
      </c>
      <c r="B2052" s="215">
        <v>1</v>
      </c>
      <c r="C2052" s="216" t="s">
        <v>12479</v>
      </c>
      <c r="D2052" s="215" t="s">
        <v>12480</v>
      </c>
    </row>
    <row r="2053" spans="1:4">
      <c r="A2053" s="215" t="s">
        <v>12481</v>
      </c>
      <c r="B2053" s="215">
        <v>1</v>
      </c>
      <c r="C2053" s="216" t="s">
        <v>12482</v>
      </c>
      <c r="D2053" s="215" t="s">
        <v>12483</v>
      </c>
    </row>
    <row r="2054" spans="1:4">
      <c r="A2054" s="215" t="s">
        <v>12484</v>
      </c>
      <c r="B2054" s="215">
        <v>1</v>
      </c>
      <c r="C2054" s="216" t="s">
        <v>12485</v>
      </c>
      <c r="D2054" s="215" t="s">
        <v>12486</v>
      </c>
    </row>
    <row r="2055" spans="1:4">
      <c r="A2055" s="215" t="s">
        <v>12487</v>
      </c>
      <c r="B2055" s="215">
        <v>1</v>
      </c>
      <c r="C2055" s="216" t="s">
        <v>12488</v>
      </c>
      <c r="D2055" s="215" t="s">
        <v>12489</v>
      </c>
    </row>
    <row r="2056" spans="1:4">
      <c r="A2056" s="215" t="s">
        <v>12490</v>
      </c>
      <c r="B2056" s="215">
        <v>1</v>
      </c>
      <c r="C2056" s="216" t="s">
        <v>12491</v>
      </c>
      <c r="D2056" s="215" t="s">
        <v>12492</v>
      </c>
    </row>
    <row r="2057" spans="1:4">
      <c r="A2057" s="215" t="s">
        <v>12493</v>
      </c>
      <c r="B2057" s="215">
        <v>1</v>
      </c>
      <c r="C2057" s="216" t="s">
        <v>12494</v>
      </c>
      <c r="D2057" s="215" t="s">
        <v>12495</v>
      </c>
    </row>
    <row r="2058" spans="1:4">
      <c r="A2058" s="215" t="s">
        <v>12496</v>
      </c>
      <c r="B2058" s="215">
        <v>1</v>
      </c>
      <c r="C2058" s="216" t="s">
        <v>12497</v>
      </c>
      <c r="D2058" s="215" t="s">
        <v>12498</v>
      </c>
    </row>
    <row r="2059" spans="1:4">
      <c r="A2059" s="215" t="s">
        <v>12499</v>
      </c>
      <c r="B2059" s="215">
        <v>1</v>
      </c>
      <c r="C2059" s="216" t="s">
        <v>12500</v>
      </c>
      <c r="D2059" s="215" t="s">
        <v>12501</v>
      </c>
    </row>
    <row r="2060" spans="1:4">
      <c r="A2060" s="215" t="s">
        <v>12502</v>
      </c>
      <c r="B2060" s="215">
        <v>1</v>
      </c>
      <c r="C2060" s="216" t="s">
        <v>12503</v>
      </c>
      <c r="D2060" s="215" t="s">
        <v>12504</v>
      </c>
    </row>
    <row r="2061" spans="1:4">
      <c r="A2061" s="215" t="s">
        <v>12505</v>
      </c>
      <c r="B2061" s="215">
        <v>1</v>
      </c>
      <c r="C2061" s="216" t="s">
        <v>12506</v>
      </c>
      <c r="D2061" s="215" t="s">
        <v>12507</v>
      </c>
    </row>
    <row r="2062" spans="1:4">
      <c r="A2062" s="215" t="s">
        <v>12508</v>
      </c>
      <c r="B2062" s="215">
        <v>1</v>
      </c>
      <c r="C2062" s="216" t="s">
        <v>12509</v>
      </c>
      <c r="D2062" s="215" t="s">
        <v>12510</v>
      </c>
    </row>
    <row r="2063" spans="1:4">
      <c r="A2063" s="215" t="s">
        <v>12511</v>
      </c>
      <c r="B2063" s="215">
        <v>1</v>
      </c>
      <c r="C2063" s="216" t="s">
        <v>12512</v>
      </c>
      <c r="D2063" s="215" t="s">
        <v>12513</v>
      </c>
    </row>
    <row r="2064" spans="1:4">
      <c r="A2064" s="215" t="s">
        <v>12514</v>
      </c>
      <c r="B2064" s="215">
        <v>1</v>
      </c>
      <c r="C2064" s="216" t="s">
        <v>12515</v>
      </c>
      <c r="D2064" s="215" t="s">
        <v>12516</v>
      </c>
    </row>
    <row r="2065" spans="1:4">
      <c r="A2065" s="215" t="s">
        <v>12517</v>
      </c>
      <c r="B2065" s="215">
        <v>1</v>
      </c>
      <c r="C2065" s="216" t="s">
        <v>12518</v>
      </c>
      <c r="D2065" s="215" t="s">
        <v>12519</v>
      </c>
    </row>
    <row r="2066" spans="1:4">
      <c r="A2066" s="215" t="s">
        <v>12520</v>
      </c>
      <c r="B2066" s="215">
        <v>1</v>
      </c>
      <c r="C2066" s="216" t="s">
        <v>12521</v>
      </c>
      <c r="D2066" s="215" t="s">
        <v>12522</v>
      </c>
    </row>
    <row r="2067" spans="1:4">
      <c r="A2067" s="215" t="s">
        <v>12523</v>
      </c>
      <c r="B2067" s="215">
        <v>1</v>
      </c>
      <c r="C2067" s="216" t="s">
        <v>12524</v>
      </c>
      <c r="D2067" s="215" t="s">
        <v>12525</v>
      </c>
    </row>
    <row r="2068" spans="1:4">
      <c r="A2068" s="215" t="s">
        <v>12526</v>
      </c>
      <c r="B2068" s="215">
        <v>1</v>
      </c>
      <c r="C2068" s="216" t="s">
        <v>12527</v>
      </c>
      <c r="D2068" s="215" t="s">
        <v>12528</v>
      </c>
    </row>
    <row r="2069" spans="1:4">
      <c r="A2069" s="215" t="s">
        <v>12529</v>
      </c>
      <c r="B2069" s="215">
        <v>1</v>
      </c>
      <c r="C2069" s="216" t="s">
        <v>12530</v>
      </c>
      <c r="D2069" s="215" t="s">
        <v>12531</v>
      </c>
    </row>
    <row r="2070" spans="1:4">
      <c r="A2070" s="215" t="s">
        <v>12532</v>
      </c>
      <c r="B2070" s="215">
        <v>1</v>
      </c>
      <c r="C2070" s="216" t="s">
        <v>12533</v>
      </c>
      <c r="D2070" s="215" t="s">
        <v>12534</v>
      </c>
    </row>
    <row r="2071" spans="1:4">
      <c r="A2071" s="215" t="s">
        <v>12535</v>
      </c>
      <c r="B2071" s="215">
        <v>1</v>
      </c>
      <c r="C2071" s="216" t="s">
        <v>12536</v>
      </c>
      <c r="D2071" s="215" t="s">
        <v>12537</v>
      </c>
    </row>
    <row r="2072" spans="1:4">
      <c r="A2072" s="215" t="s">
        <v>12538</v>
      </c>
      <c r="B2072" s="215">
        <v>1</v>
      </c>
      <c r="C2072" s="216" t="s">
        <v>12539</v>
      </c>
      <c r="D2072" s="215" t="s">
        <v>12540</v>
      </c>
    </row>
    <row r="2073" spans="1:4">
      <c r="A2073" s="215" t="s">
        <v>12541</v>
      </c>
      <c r="B2073" s="215">
        <v>1</v>
      </c>
      <c r="C2073" s="216" t="s">
        <v>12542</v>
      </c>
      <c r="D2073" s="215" t="s">
        <v>12543</v>
      </c>
    </row>
    <row r="2074" spans="1:4">
      <c r="A2074" s="215" t="s">
        <v>12544</v>
      </c>
      <c r="B2074" s="215">
        <v>1</v>
      </c>
      <c r="C2074" s="216" t="s">
        <v>12545</v>
      </c>
      <c r="D2074" s="215" t="s">
        <v>12546</v>
      </c>
    </row>
    <row r="2075" spans="1:4">
      <c r="A2075" s="215" t="s">
        <v>12547</v>
      </c>
      <c r="B2075" s="215">
        <v>1</v>
      </c>
      <c r="C2075" s="216" t="s">
        <v>12548</v>
      </c>
      <c r="D2075" s="215" t="s">
        <v>12549</v>
      </c>
    </row>
    <row r="2076" spans="1:4">
      <c r="A2076" s="215" t="s">
        <v>12550</v>
      </c>
      <c r="B2076" s="215">
        <v>1</v>
      </c>
      <c r="C2076" s="216" t="s">
        <v>12551</v>
      </c>
      <c r="D2076" s="215" t="s">
        <v>12552</v>
      </c>
    </row>
    <row r="2077" spans="1:4">
      <c r="A2077" s="215" t="s">
        <v>12553</v>
      </c>
      <c r="B2077" s="215">
        <v>1</v>
      </c>
      <c r="C2077" s="216" t="s">
        <v>12554</v>
      </c>
      <c r="D2077" s="215" t="s">
        <v>12555</v>
      </c>
    </row>
    <row r="2078" spans="1:4">
      <c r="A2078" s="215" t="s">
        <v>12556</v>
      </c>
      <c r="B2078" s="215">
        <v>1</v>
      </c>
      <c r="C2078" s="216" t="s">
        <v>12557</v>
      </c>
      <c r="D2078" s="215" t="s">
        <v>12558</v>
      </c>
    </row>
    <row r="2079" spans="1:4">
      <c r="A2079" s="215" t="s">
        <v>12559</v>
      </c>
      <c r="B2079" s="215">
        <v>1</v>
      </c>
      <c r="C2079" s="216" t="s">
        <v>12560</v>
      </c>
      <c r="D2079" s="215" t="s">
        <v>12561</v>
      </c>
    </row>
    <row r="2080" spans="1:4">
      <c r="A2080" s="215" t="s">
        <v>12562</v>
      </c>
      <c r="B2080" s="215">
        <v>1</v>
      </c>
      <c r="C2080" s="216" t="s">
        <v>12563</v>
      </c>
      <c r="D2080" s="215" t="s">
        <v>12564</v>
      </c>
    </row>
    <row r="2081" spans="1:4">
      <c r="A2081" s="215" t="s">
        <v>12565</v>
      </c>
      <c r="B2081" s="215">
        <v>1</v>
      </c>
      <c r="C2081" s="216" t="s">
        <v>12566</v>
      </c>
      <c r="D2081" s="215" t="s">
        <v>12567</v>
      </c>
    </row>
    <row r="2082" spans="1:4">
      <c r="A2082" s="215" t="s">
        <v>12568</v>
      </c>
      <c r="B2082" s="215">
        <v>1</v>
      </c>
      <c r="C2082" s="216" t="s">
        <v>12569</v>
      </c>
      <c r="D2082" s="215" t="s">
        <v>12570</v>
      </c>
    </row>
    <row r="2083" spans="1:4">
      <c r="A2083" s="215" t="s">
        <v>12571</v>
      </c>
      <c r="B2083" s="215">
        <v>1</v>
      </c>
      <c r="C2083" s="216" t="s">
        <v>12572</v>
      </c>
      <c r="D2083" s="215" t="s">
        <v>12573</v>
      </c>
    </row>
    <row r="2084" spans="1:4">
      <c r="A2084" s="215" t="s">
        <v>12574</v>
      </c>
      <c r="B2084" s="215">
        <v>1</v>
      </c>
      <c r="C2084" s="216" t="s">
        <v>12575</v>
      </c>
      <c r="D2084" s="215" t="s">
        <v>12576</v>
      </c>
    </row>
    <row r="2085" spans="1:4">
      <c r="A2085" s="215" t="s">
        <v>12577</v>
      </c>
      <c r="B2085" s="215">
        <v>1</v>
      </c>
      <c r="C2085" s="216" t="s">
        <v>12578</v>
      </c>
      <c r="D2085" s="215" t="s">
        <v>12579</v>
      </c>
    </row>
    <row r="2086" spans="1:4">
      <c r="A2086" s="215" t="s">
        <v>12580</v>
      </c>
      <c r="B2086" s="215">
        <v>1</v>
      </c>
      <c r="C2086" s="216" t="s">
        <v>12581</v>
      </c>
      <c r="D2086" s="215" t="s">
        <v>12582</v>
      </c>
    </row>
    <row r="2087" spans="1:4">
      <c r="A2087" s="215" t="s">
        <v>12583</v>
      </c>
      <c r="B2087" s="215">
        <v>1</v>
      </c>
      <c r="C2087" s="216" t="s">
        <v>12584</v>
      </c>
      <c r="D2087" s="215" t="s">
        <v>12585</v>
      </c>
    </row>
    <row r="2088" spans="1:4">
      <c r="A2088" s="215" t="s">
        <v>12586</v>
      </c>
      <c r="B2088" s="215">
        <v>1</v>
      </c>
      <c r="C2088" s="216" t="s">
        <v>12587</v>
      </c>
      <c r="D2088" s="215" t="s">
        <v>12588</v>
      </c>
    </row>
    <row r="2089" spans="1:4">
      <c r="A2089" s="215" t="s">
        <v>12589</v>
      </c>
      <c r="B2089" s="215">
        <v>1</v>
      </c>
      <c r="C2089" s="216" t="s">
        <v>12590</v>
      </c>
      <c r="D2089" s="215" t="s">
        <v>12591</v>
      </c>
    </row>
    <row r="2090" spans="1:4">
      <c r="A2090" s="215" t="s">
        <v>12592</v>
      </c>
      <c r="B2090" s="215">
        <v>1</v>
      </c>
      <c r="C2090" s="216" t="s">
        <v>12593</v>
      </c>
      <c r="D2090" s="215" t="s">
        <v>12594</v>
      </c>
    </row>
    <row r="2091" spans="1:4">
      <c r="A2091" s="215" t="s">
        <v>12595</v>
      </c>
      <c r="B2091" s="215">
        <v>1</v>
      </c>
      <c r="C2091" s="216" t="s">
        <v>12596</v>
      </c>
      <c r="D2091" s="215" t="s">
        <v>12597</v>
      </c>
    </row>
    <row r="2092" spans="1:4">
      <c r="A2092" s="215" t="s">
        <v>12598</v>
      </c>
      <c r="B2092" s="215">
        <v>1</v>
      </c>
      <c r="C2092" s="216" t="s">
        <v>12599</v>
      </c>
      <c r="D2092" s="215" t="s">
        <v>12600</v>
      </c>
    </row>
    <row r="2093" spans="1:4">
      <c r="A2093" s="215" t="s">
        <v>12601</v>
      </c>
      <c r="B2093" s="215">
        <v>1</v>
      </c>
      <c r="C2093" s="216" t="s">
        <v>12602</v>
      </c>
      <c r="D2093" s="215" t="s">
        <v>12603</v>
      </c>
    </row>
    <row r="2094" spans="1:4">
      <c r="A2094" s="215" t="s">
        <v>12604</v>
      </c>
      <c r="B2094" s="215">
        <v>1</v>
      </c>
      <c r="C2094" s="216" t="s">
        <v>12605</v>
      </c>
      <c r="D2094" s="215" t="s">
        <v>12606</v>
      </c>
    </row>
    <row r="2095" spans="1:4">
      <c r="A2095" s="215" t="s">
        <v>12607</v>
      </c>
      <c r="B2095" s="215">
        <v>1</v>
      </c>
      <c r="C2095" s="216" t="s">
        <v>12608</v>
      </c>
      <c r="D2095" s="215" t="s">
        <v>12609</v>
      </c>
    </row>
    <row r="2096" spans="1:4">
      <c r="A2096" s="215" t="s">
        <v>12610</v>
      </c>
      <c r="B2096" s="215">
        <v>1</v>
      </c>
      <c r="C2096" s="216" t="s">
        <v>12611</v>
      </c>
      <c r="D2096" s="215" t="s">
        <v>12612</v>
      </c>
    </row>
    <row r="2097" spans="1:4">
      <c r="A2097" s="215" t="s">
        <v>12613</v>
      </c>
      <c r="B2097" s="215">
        <v>1</v>
      </c>
      <c r="C2097" s="216" t="s">
        <v>12614</v>
      </c>
      <c r="D2097" s="215" t="s">
        <v>12615</v>
      </c>
    </row>
    <row r="2098" spans="1:4">
      <c r="A2098" s="215" t="s">
        <v>12616</v>
      </c>
      <c r="B2098" s="215">
        <v>1</v>
      </c>
      <c r="C2098" s="216" t="s">
        <v>12617</v>
      </c>
      <c r="D2098" s="215" t="s">
        <v>12618</v>
      </c>
    </row>
    <row r="2099" spans="1:4">
      <c r="A2099" s="215" t="s">
        <v>12619</v>
      </c>
      <c r="B2099" s="215">
        <v>1</v>
      </c>
      <c r="C2099" s="216" t="s">
        <v>12620</v>
      </c>
      <c r="D2099" s="215" t="s">
        <v>12621</v>
      </c>
    </row>
    <row r="2100" spans="1:4">
      <c r="A2100" s="215" t="s">
        <v>12622</v>
      </c>
      <c r="B2100" s="215">
        <v>1</v>
      </c>
      <c r="C2100" s="216" t="s">
        <v>12623</v>
      </c>
      <c r="D2100" s="215" t="s">
        <v>12624</v>
      </c>
    </row>
    <row r="2101" spans="1:4">
      <c r="A2101" s="215" t="s">
        <v>12625</v>
      </c>
      <c r="B2101" s="215">
        <v>1</v>
      </c>
      <c r="C2101" s="216" t="s">
        <v>12626</v>
      </c>
      <c r="D2101" s="215" t="s">
        <v>12627</v>
      </c>
    </row>
    <row r="2102" spans="1:4">
      <c r="A2102" s="215" t="s">
        <v>12628</v>
      </c>
      <c r="B2102" s="215">
        <v>1</v>
      </c>
      <c r="C2102" s="216" t="s">
        <v>12629</v>
      </c>
      <c r="D2102" s="215" t="s">
        <v>12630</v>
      </c>
    </row>
    <row r="2103" spans="1:4">
      <c r="A2103" s="215" t="s">
        <v>12631</v>
      </c>
      <c r="B2103" s="215">
        <v>1</v>
      </c>
      <c r="C2103" s="216" t="s">
        <v>12632</v>
      </c>
      <c r="D2103" s="215" t="s">
        <v>12633</v>
      </c>
    </row>
    <row r="2104" spans="1:4">
      <c r="A2104" s="215" t="s">
        <v>12634</v>
      </c>
      <c r="B2104" s="215">
        <v>1</v>
      </c>
      <c r="C2104" s="216" t="s">
        <v>12635</v>
      </c>
      <c r="D2104" s="215" t="s">
        <v>12636</v>
      </c>
    </row>
    <row r="2105" spans="1:4">
      <c r="A2105" s="215" t="s">
        <v>12637</v>
      </c>
      <c r="B2105" s="215">
        <v>1</v>
      </c>
      <c r="C2105" s="216" t="s">
        <v>12638</v>
      </c>
      <c r="D2105" s="215" t="s">
        <v>12639</v>
      </c>
    </row>
    <row r="2106" spans="1:4">
      <c r="A2106" s="215" t="s">
        <v>12640</v>
      </c>
      <c r="B2106" s="215">
        <v>1</v>
      </c>
      <c r="C2106" s="216" t="s">
        <v>12641</v>
      </c>
      <c r="D2106" s="215" t="s">
        <v>12642</v>
      </c>
    </row>
    <row r="2107" spans="1:4">
      <c r="A2107" s="215" t="s">
        <v>12643</v>
      </c>
      <c r="B2107" s="215">
        <v>1</v>
      </c>
      <c r="C2107" s="216" t="s">
        <v>12644</v>
      </c>
      <c r="D2107" s="215" t="s">
        <v>12645</v>
      </c>
    </row>
    <row r="2108" spans="1:4">
      <c r="A2108" s="215" t="s">
        <v>12646</v>
      </c>
      <c r="B2108" s="215">
        <v>1</v>
      </c>
      <c r="C2108" s="216" t="s">
        <v>12647</v>
      </c>
      <c r="D2108" s="215" t="s">
        <v>12648</v>
      </c>
    </row>
    <row r="2109" spans="1:4">
      <c r="A2109" s="215" t="s">
        <v>12649</v>
      </c>
      <c r="B2109" s="215">
        <v>1</v>
      </c>
      <c r="C2109" s="216" t="s">
        <v>12650</v>
      </c>
      <c r="D2109" s="215" t="s">
        <v>12651</v>
      </c>
    </row>
    <row r="2110" spans="1:4">
      <c r="A2110" s="215" t="s">
        <v>12652</v>
      </c>
      <c r="B2110" s="215">
        <v>1</v>
      </c>
      <c r="C2110" s="216" t="s">
        <v>12653</v>
      </c>
      <c r="D2110" s="215" t="s">
        <v>12654</v>
      </c>
    </row>
    <row r="2111" spans="1:4">
      <c r="A2111" s="215" t="s">
        <v>12655</v>
      </c>
      <c r="B2111" s="215">
        <v>1</v>
      </c>
      <c r="C2111" s="216" t="s">
        <v>12656</v>
      </c>
      <c r="D2111" s="215" t="s">
        <v>12657</v>
      </c>
    </row>
    <row r="2112" spans="1:4">
      <c r="A2112" s="215" t="s">
        <v>12658</v>
      </c>
      <c r="B2112" s="215">
        <v>1</v>
      </c>
      <c r="C2112" s="216" t="s">
        <v>12659</v>
      </c>
      <c r="D2112" s="215" t="s">
        <v>12660</v>
      </c>
    </row>
    <row r="2113" spans="1:4">
      <c r="A2113" s="215" t="s">
        <v>12661</v>
      </c>
      <c r="B2113" s="215">
        <v>1</v>
      </c>
      <c r="C2113" s="216" t="s">
        <v>12662</v>
      </c>
      <c r="D2113" s="215" t="s">
        <v>12663</v>
      </c>
    </row>
    <row r="2114" spans="1:4">
      <c r="A2114" s="215" t="s">
        <v>12664</v>
      </c>
      <c r="B2114" s="215">
        <v>1</v>
      </c>
      <c r="C2114" s="216" t="s">
        <v>12665</v>
      </c>
      <c r="D2114" s="215" t="s">
        <v>12666</v>
      </c>
    </row>
    <row r="2115" spans="1:4">
      <c r="A2115" s="215" t="s">
        <v>12667</v>
      </c>
      <c r="B2115" s="215">
        <v>1</v>
      </c>
      <c r="C2115" s="216" t="s">
        <v>12668</v>
      </c>
      <c r="D2115" s="215" t="s">
        <v>12669</v>
      </c>
    </row>
    <row r="2116" spans="1:4">
      <c r="A2116" s="215" t="s">
        <v>12670</v>
      </c>
      <c r="B2116" s="215">
        <v>1</v>
      </c>
      <c r="C2116" s="216" t="s">
        <v>12671</v>
      </c>
      <c r="D2116" s="215" t="s">
        <v>12672</v>
      </c>
    </row>
    <row r="2117" spans="1:4">
      <c r="A2117" s="215" t="s">
        <v>12673</v>
      </c>
      <c r="B2117" s="215">
        <v>1</v>
      </c>
      <c r="C2117" s="216" t="s">
        <v>12674</v>
      </c>
      <c r="D2117" s="215" t="s">
        <v>12675</v>
      </c>
    </row>
    <row r="2118" spans="1:4">
      <c r="A2118" s="215" t="s">
        <v>12676</v>
      </c>
      <c r="B2118" s="215">
        <v>1</v>
      </c>
      <c r="C2118" s="216" t="s">
        <v>12677</v>
      </c>
      <c r="D2118" s="215" t="s">
        <v>12678</v>
      </c>
    </row>
    <row r="2119" spans="1:4">
      <c r="A2119" s="215" t="s">
        <v>12679</v>
      </c>
      <c r="B2119" s="215">
        <v>1</v>
      </c>
      <c r="C2119" s="216" t="s">
        <v>12680</v>
      </c>
      <c r="D2119" s="215" t="s">
        <v>12681</v>
      </c>
    </row>
    <row r="2120" spans="1:4">
      <c r="A2120" s="215" t="s">
        <v>12682</v>
      </c>
      <c r="B2120" s="215">
        <v>1</v>
      </c>
      <c r="C2120" s="216" t="s">
        <v>12683</v>
      </c>
      <c r="D2120" s="215" t="s">
        <v>12684</v>
      </c>
    </row>
    <row r="2121" spans="1:4">
      <c r="A2121" s="215" t="s">
        <v>12685</v>
      </c>
      <c r="B2121" s="215">
        <v>1</v>
      </c>
      <c r="C2121" s="216" t="s">
        <v>12686</v>
      </c>
      <c r="D2121" s="215" t="s">
        <v>12687</v>
      </c>
    </row>
    <row r="2122" spans="1:4">
      <c r="A2122" s="215" t="s">
        <v>12688</v>
      </c>
      <c r="B2122" s="215">
        <v>1</v>
      </c>
      <c r="C2122" s="216" t="s">
        <v>12689</v>
      </c>
      <c r="D2122" s="215" t="s">
        <v>11943</v>
      </c>
    </row>
    <row r="2123" spans="1:4">
      <c r="A2123" s="215" t="s">
        <v>12690</v>
      </c>
      <c r="B2123" s="215">
        <v>1</v>
      </c>
      <c r="C2123" s="216" t="s">
        <v>12691</v>
      </c>
      <c r="D2123" s="215" t="s">
        <v>12692</v>
      </c>
    </row>
    <row r="2124" spans="1:4">
      <c r="A2124" s="215" t="s">
        <v>12693</v>
      </c>
      <c r="B2124" s="215">
        <v>1</v>
      </c>
      <c r="C2124" s="216" t="s">
        <v>12694</v>
      </c>
      <c r="D2124" s="215" t="s">
        <v>12695</v>
      </c>
    </row>
    <row r="2125" spans="1:4">
      <c r="A2125" s="215" t="s">
        <v>12696</v>
      </c>
      <c r="B2125" s="215">
        <v>1</v>
      </c>
      <c r="C2125" s="216" t="s">
        <v>12697</v>
      </c>
      <c r="D2125" s="215" t="s">
        <v>12698</v>
      </c>
    </row>
    <row r="2126" spans="1:4">
      <c r="A2126" s="215" t="s">
        <v>12699</v>
      </c>
      <c r="B2126" s="215">
        <v>1</v>
      </c>
      <c r="C2126" s="216" t="s">
        <v>12700</v>
      </c>
      <c r="D2126" s="215" t="s">
        <v>12701</v>
      </c>
    </row>
    <row r="2127" spans="1:4">
      <c r="A2127" s="215" t="s">
        <v>12702</v>
      </c>
      <c r="B2127" s="215">
        <v>1</v>
      </c>
      <c r="C2127" s="216" t="s">
        <v>12703</v>
      </c>
      <c r="D2127" s="215" t="s">
        <v>12704</v>
      </c>
    </row>
    <row r="2128" spans="1:4">
      <c r="A2128" s="215" t="s">
        <v>12705</v>
      </c>
      <c r="B2128" s="215">
        <v>1</v>
      </c>
      <c r="C2128" s="216" t="s">
        <v>12706</v>
      </c>
      <c r="D2128" s="215" t="s">
        <v>12707</v>
      </c>
    </row>
    <row r="2129" spans="1:4">
      <c r="A2129" s="215" t="s">
        <v>12708</v>
      </c>
      <c r="B2129" s="215">
        <v>1</v>
      </c>
      <c r="C2129" s="216" t="s">
        <v>12709</v>
      </c>
      <c r="D2129" s="215" t="s">
        <v>12710</v>
      </c>
    </row>
    <row r="2130" spans="1:4">
      <c r="A2130" s="215" t="s">
        <v>12711</v>
      </c>
      <c r="B2130" s="215">
        <v>1</v>
      </c>
      <c r="C2130" s="216" t="s">
        <v>12712</v>
      </c>
      <c r="D2130" s="215" t="s">
        <v>12713</v>
      </c>
    </row>
    <row r="2131" spans="1:4">
      <c r="A2131" s="215" t="s">
        <v>12714</v>
      </c>
      <c r="B2131" s="215">
        <v>1</v>
      </c>
      <c r="C2131" s="216" t="s">
        <v>12715</v>
      </c>
      <c r="D2131" s="215" t="s">
        <v>12716</v>
      </c>
    </row>
    <row r="2132" spans="1:4">
      <c r="A2132" s="215" t="s">
        <v>12717</v>
      </c>
      <c r="B2132" s="215">
        <v>1</v>
      </c>
      <c r="C2132" s="216" t="s">
        <v>12718</v>
      </c>
      <c r="D2132" s="215" t="s">
        <v>12719</v>
      </c>
    </row>
    <row r="2133" spans="1:4">
      <c r="A2133" s="215" t="s">
        <v>12720</v>
      </c>
      <c r="B2133" s="215">
        <v>1</v>
      </c>
      <c r="C2133" s="216" t="s">
        <v>12721</v>
      </c>
      <c r="D2133" s="215" t="s">
        <v>12722</v>
      </c>
    </row>
    <row r="2134" spans="1:4">
      <c r="A2134" s="215" t="s">
        <v>12723</v>
      </c>
      <c r="B2134" s="215">
        <v>1</v>
      </c>
      <c r="C2134" s="216" t="s">
        <v>12724</v>
      </c>
      <c r="D2134" s="215" t="s">
        <v>12725</v>
      </c>
    </row>
    <row r="2135" spans="1:4">
      <c r="A2135" s="215" t="s">
        <v>12726</v>
      </c>
      <c r="B2135" s="215">
        <v>1</v>
      </c>
      <c r="C2135" s="216" t="s">
        <v>12727</v>
      </c>
      <c r="D2135" s="215" t="s">
        <v>12728</v>
      </c>
    </row>
    <row r="2136" spans="1:4">
      <c r="A2136" s="215" t="s">
        <v>12729</v>
      </c>
      <c r="B2136" s="215">
        <v>1</v>
      </c>
      <c r="C2136" s="216" t="s">
        <v>12730</v>
      </c>
      <c r="D2136" s="215" t="s">
        <v>12731</v>
      </c>
    </row>
    <row r="2137" spans="1:4">
      <c r="A2137" s="215" t="s">
        <v>12732</v>
      </c>
      <c r="B2137" s="215">
        <v>1</v>
      </c>
      <c r="C2137" s="216" t="s">
        <v>12733</v>
      </c>
      <c r="D2137" s="215" t="s">
        <v>12734</v>
      </c>
    </row>
    <row r="2138" spans="1:4">
      <c r="A2138" s="215" t="s">
        <v>12735</v>
      </c>
      <c r="B2138" s="215">
        <v>1</v>
      </c>
      <c r="C2138" s="216" t="s">
        <v>12736</v>
      </c>
      <c r="D2138" s="215" t="s">
        <v>12737</v>
      </c>
    </row>
    <row r="2139" spans="1:4">
      <c r="A2139" s="215" t="s">
        <v>12738</v>
      </c>
      <c r="B2139" s="215">
        <v>1</v>
      </c>
      <c r="C2139" s="216" t="s">
        <v>12739</v>
      </c>
      <c r="D2139" s="215" t="s">
        <v>12740</v>
      </c>
    </row>
    <row r="2140" spans="1:4">
      <c r="A2140" s="215" t="s">
        <v>12741</v>
      </c>
      <c r="B2140" s="215">
        <v>1</v>
      </c>
      <c r="C2140" s="216" t="s">
        <v>12742</v>
      </c>
      <c r="D2140" s="215" t="s">
        <v>12743</v>
      </c>
    </row>
    <row r="2141" spans="1:4">
      <c r="A2141" s="215" t="s">
        <v>12744</v>
      </c>
      <c r="B2141" s="215">
        <v>1</v>
      </c>
      <c r="C2141" s="216" t="s">
        <v>12745</v>
      </c>
      <c r="D2141" s="215" t="s">
        <v>12746</v>
      </c>
    </row>
    <row r="2142" spans="1:4">
      <c r="A2142" s="215" t="s">
        <v>12747</v>
      </c>
      <c r="B2142" s="215">
        <v>1</v>
      </c>
      <c r="C2142" s="216" t="s">
        <v>12748</v>
      </c>
      <c r="D2142" s="215" t="s">
        <v>12749</v>
      </c>
    </row>
    <row r="2143" spans="1:4">
      <c r="A2143" s="215" t="s">
        <v>12750</v>
      </c>
      <c r="B2143" s="215">
        <v>1</v>
      </c>
      <c r="C2143" s="216" t="s">
        <v>12751</v>
      </c>
      <c r="D2143" s="215" t="s">
        <v>12752</v>
      </c>
    </row>
    <row r="2144" spans="1:4">
      <c r="A2144" s="215" t="s">
        <v>12753</v>
      </c>
      <c r="B2144" s="215">
        <v>1</v>
      </c>
      <c r="C2144" s="216" t="s">
        <v>12754</v>
      </c>
      <c r="D2144" s="215" t="s">
        <v>12755</v>
      </c>
    </row>
    <row r="2145" spans="1:4">
      <c r="A2145" s="215" t="s">
        <v>12756</v>
      </c>
      <c r="B2145" s="215">
        <v>1</v>
      </c>
      <c r="C2145" s="216" t="s">
        <v>12757</v>
      </c>
      <c r="D2145" s="215" t="s">
        <v>12758</v>
      </c>
    </row>
    <row r="2146" spans="1:4">
      <c r="A2146" s="215" t="s">
        <v>12759</v>
      </c>
      <c r="B2146" s="215">
        <v>1</v>
      </c>
      <c r="C2146" s="216" t="s">
        <v>12760</v>
      </c>
      <c r="D2146" s="215" t="s">
        <v>12761</v>
      </c>
    </row>
    <row r="2147" spans="1:4">
      <c r="A2147" s="215" t="s">
        <v>12762</v>
      </c>
      <c r="B2147" s="215">
        <v>1</v>
      </c>
      <c r="C2147" s="216" t="s">
        <v>12763</v>
      </c>
      <c r="D2147" s="215" t="s">
        <v>12764</v>
      </c>
    </row>
    <row r="2148" spans="1:4">
      <c r="A2148" s="215" t="s">
        <v>12765</v>
      </c>
      <c r="B2148" s="215">
        <v>1</v>
      </c>
      <c r="C2148" s="216" t="s">
        <v>12766</v>
      </c>
      <c r="D2148" s="215" t="s">
        <v>12767</v>
      </c>
    </row>
    <row r="2149" spans="1:4">
      <c r="A2149" s="215" t="s">
        <v>12768</v>
      </c>
      <c r="B2149" s="215">
        <v>1</v>
      </c>
      <c r="C2149" s="216" t="s">
        <v>12769</v>
      </c>
      <c r="D2149" s="215" t="s">
        <v>12120</v>
      </c>
    </row>
    <row r="2150" spans="1:4">
      <c r="A2150" s="215" t="s">
        <v>12770</v>
      </c>
      <c r="B2150" s="215">
        <v>1</v>
      </c>
      <c r="C2150" s="216" t="s">
        <v>12771</v>
      </c>
      <c r="D2150" s="215" t="s">
        <v>12772</v>
      </c>
    </row>
    <row r="2151" spans="1:4">
      <c r="A2151" s="215" t="s">
        <v>12773</v>
      </c>
      <c r="B2151" s="215">
        <v>1</v>
      </c>
      <c r="C2151" s="216" t="s">
        <v>12774</v>
      </c>
      <c r="D2151" s="215" t="s">
        <v>12775</v>
      </c>
    </row>
    <row r="2152" spans="1:4">
      <c r="A2152" s="215" t="s">
        <v>12776</v>
      </c>
      <c r="B2152" s="215">
        <v>1</v>
      </c>
      <c r="C2152" s="216" t="s">
        <v>12777</v>
      </c>
      <c r="D2152" s="215" t="s">
        <v>12778</v>
      </c>
    </row>
    <row r="2153" spans="1:4">
      <c r="A2153" s="215" t="s">
        <v>12779</v>
      </c>
      <c r="B2153" s="215">
        <v>1</v>
      </c>
      <c r="C2153" s="216" t="s">
        <v>12780</v>
      </c>
      <c r="D2153" s="215" t="s">
        <v>12781</v>
      </c>
    </row>
    <row r="2154" spans="1:4">
      <c r="A2154" s="215" t="s">
        <v>12782</v>
      </c>
      <c r="B2154" s="215">
        <v>1</v>
      </c>
      <c r="C2154" s="216" t="s">
        <v>12783</v>
      </c>
      <c r="D2154" s="215" t="s">
        <v>12784</v>
      </c>
    </row>
    <row r="2155" spans="1:4">
      <c r="A2155" s="215" t="s">
        <v>12785</v>
      </c>
      <c r="B2155" s="215">
        <v>1</v>
      </c>
      <c r="C2155" s="216" t="s">
        <v>12786</v>
      </c>
      <c r="D2155" s="215" t="s">
        <v>12787</v>
      </c>
    </row>
    <row r="2156" spans="1:4">
      <c r="A2156" s="215" t="s">
        <v>12788</v>
      </c>
      <c r="B2156" s="215">
        <v>1</v>
      </c>
      <c r="C2156" s="216" t="s">
        <v>12789</v>
      </c>
      <c r="D2156" s="215" t="s">
        <v>12790</v>
      </c>
    </row>
    <row r="2157" spans="1:4">
      <c r="A2157" s="215" t="s">
        <v>12791</v>
      </c>
      <c r="B2157" s="215">
        <v>1</v>
      </c>
      <c r="C2157" s="216" t="s">
        <v>12792</v>
      </c>
      <c r="D2157" s="215" t="s">
        <v>12793</v>
      </c>
    </row>
    <row r="2158" spans="1:4">
      <c r="A2158" s="215" t="s">
        <v>12794</v>
      </c>
      <c r="B2158" s="215">
        <v>1</v>
      </c>
      <c r="C2158" s="216" t="s">
        <v>12795</v>
      </c>
      <c r="D2158" s="215" t="s">
        <v>12796</v>
      </c>
    </row>
    <row r="2159" spans="1:4">
      <c r="A2159" s="215" t="s">
        <v>12797</v>
      </c>
      <c r="B2159" s="215">
        <v>1</v>
      </c>
      <c r="C2159" s="216" t="s">
        <v>12798</v>
      </c>
      <c r="D2159" s="215" t="s">
        <v>12799</v>
      </c>
    </row>
    <row r="2160" spans="1:4">
      <c r="A2160" s="215" t="s">
        <v>12800</v>
      </c>
      <c r="B2160" s="215">
        <v>1</v>
      </c>
      <c r="C2160" s="216" t="s">
        <v>12801</v>
      </c>
      <c r="D2160" s="215" t="s">
        <v>12802</v>
      </c>
    </row>
    <row r="2161" spans="1:4">
      <c r="A2161" s="215" t="s">
        <v>12803</v>
      </c>
      <c r="B2161" s="215">
        <v>1</v>
      </c>
      <c r="C2161" s="216" t="s">
        <v>12804</v>
      </c>
      <c r="D2161" s="215" t="s">
        <v>12805</v>
      </c>
    </row>
    <row r="2162" spans="1:4">
      <c r="A2162" s="215" t="s">
        <v>12806</v>
      </c>
      <c r="B2162" s="215">
        <v>1</v>
      </c>
      <c r="C2162" s="216" t="s">
        <v>12807</v>
      </c>
      <c r="D2162" s="215" t="s">
        <v>12808</v>
      </c>
    </row>
    <row r="2163" spans="1:4">
      <c r="A2163" s="215" t="s">
        <v>12809</v>
      </c>
      <c r="B2163" s="215">
        <v>1</v>
      </c>
      <c r="C2163" s="216" t="s">
        <v>12810</v>
      </c>
      <c r="D2163" s="215" t="s">
        <v>12811</v>
      </c>
    </row>
    <row r="2164" spans="1:4">
      <c r="A2164" s="215" t="s">
        <v>12812</v>
      </c>
      <c r="B2164" s="215">
        <v>1</v>
      </c>
      <c r="C2164" s="216" t="s">
        <v>12813</v>
      </c>
      <c r="D2164" s="215" t="s">
        <v>12814</v>
      </c>
    </row>
    <row r="2165" spans="1:4">
      <c r="A2165" s="215" t="s">
        <v>12815</v>
      </c>
      <c r="B2165" s="215">
        <v>1</v>
      </c>
      <c r="C2165" s="216" t="s">
        <v>12816</v>
      </c>
      <c r="D2165" s="215" t="s">
        <v>12817</v>
      </c>
    </row>
    <row r="2166" spans="1:4">
      <c r="A2166" s="215" t="s">
        <v>12818</v>
      </c>
      <c r="B2166" s="215">
        <v>1</v>
      </c>
      <c r="C2166" s="216" t="s">
        <v>12819</v>
      </c>
      <c r="D2166" s="215" t="s">
        <v>12820</v>
      </c>
    </row>
    <row r="2167" spans="1:4">
      <c r="A2167" s="215" t="s">
        <v>12821</v>
      </c>
      <c r="B2167" s="215">
        <v>1</v>
      </c>
      <c r="C2167" s="216" t="s">
        <v>12822</v>
      </c>
      <c r="D2167" s="215" t="s">
        <v>12823</v>
      </c>
    </row>
    <row r="2168" spans="1:4">
      <c r="A2168" s="215" t="s">
        <v>12824</v>
      </c>
      <c r="B2168" s="215">
        <v>1</v>
      </c>
      <c r="C2168" s="216" t="s">
        <v>12825</v>
      </c>
      <c r="D2168" s="215" t="s">
        <v>12826</v>
      </c>
    </row>
    <row r="2169" spans="1:4">
      <c r="A2169" s="215" t="s">
        <v>12827</v>
      </c>
      <c r="B2169" s="215">
        <v>1</v>
      </c>
      <c r="C2169" s="216" t="s">
        <v>12828</v>
      </c>
      <c r="D2169" s="215" t="s">
        <v>12829</v>
      </c>
    </row>
    <row r="2170" spans="1:4">
      <c r="A2170" s="215" t="s">
        <v>12830</v>
      </c>
      <c r="B2170" s="215">
        <v>1</v>
      </c>
      <c r="C2170" s="216" t="s">
        <v>12831</v>
      </c>
      <c r="D2170" s="215" t="s">
        <v>12832</v>
      </c>
    </row>
    <row r="2171" spans="1:4">
      <c r="A2171" s="215" t="s">
        <v>12833</v>
      </c>
      <c r="B2171" s="215">
        <v>1</v>
      </c>
      <c r="C2171" s="216" t="s">
        <v>12834</v>
      </c>
      <c r="D2171" s="215" t="s">
        <v>12835</v>
      </c>
    </row>
    <row r="2172" spans="1:4">
      <c r="A2172" s="215" t="s">
        <v>12836</v>
      </c>
      <c r="B2172" s="215">
        <v>1</v>
      </c>
      <c r="C2172" s="216" t="s">
        <v>12837</v>
      </c>
      <c r="D2172" s="215" t="s">
        <v>12838</v>
      </c>
    </row>
    <row r="2173" spans="1:4">
      <c r="A2173" s="215" t="s">
        <v>12839</v>
      </c>
      <c r="B2173" s="215">
        <v>1</v>
      </c>
      <c r="C2173" s="216" t="s">
        <v>12840</v>
      </c>
      <c r="D2173" s="215" t="s">
        <v>12841</v>
      </c>
    </row>
    <row r="2174" spans="1:4">
      <c r="A2174" s="215" t="s">
        <v>12842</v>
      </c>
      <c r="B2174" s="215">
        <v>1</v>
      </c>
      <c r="C2174" s="216" t="s">
        <v>12843</v>
      </c>
      <c r="D2174" s="215" t="s">
        <v>12844</v>
      </c>
    </row>
    <row r="2175" spans="1:4">
      <c r="A2175" s="215" t="s">
        <v>12845</v>
      </c>
      <c r="B2175" s="215">
        <v>1</v>
      </c>
      <c r="C2175" s="216" t="s">
        <v>12846</v>
      </c>
      <c r="D2175" s="215" t="s">
        <v>12847</v>
      </c>
    </row>
    <row r="2176" spans="1:4">
      <c r="A2176" s="215" t="s">
        <v>12848</v>
      </c>
      <c r="B2176" s="215">
        <v>1</v>
      </c>
      <c r="C2176" s="216" t="s">
        <v>12849</v>
      </c>
      <c r="D2176" s="215" t="s">
        <v>12264</v>
      </c>
    </row>
    <row r="2177" spans="1:4">
      <c r="A2177" s="215" t="s">
        <v>12850</v>
      </c>
      <c r="B2177" s="215">
        <v>1</v>
      </c>
      <c r="C2177" s="216" t="s">
        <v>12851</v>
      </c>
      <c r="D2177" s="215" t="s">
        <v>12852</v>
      </c>
    </row>
    <row r="2178" spans="1:4">
      <c r="A2178" s="215" t="s">
        <v>12853</v>
      </c>
      <c r="B2178" s="215">
        <v>1</v>
      </c>
      <c r="C2178" s="216" t="s">
        <v>12854</v>
      </c>
      <c r="D2178" s="215" t="s">
        <v>12855</v>
      </c>
    </row>
    <row r="2179" spans="1:4">
      <c r="A2179" s="215" t="s">
        <v>12856</v>
      </c>
      <c r="B2179" s="215">
        <v>1</v>
      </c>
      <c r="C2179" s="216" t="s">
        <v>12857</v>
      </c>
      <c r="D2179" s="215" t="s">
        <v>12858</v>
      </c>
    </row>
    <row r="2180" spans="1:4">
      <c r="A2180" s="215" t="s">
        <v>12859</v>
      </c>
      <c r="B2180" s="215">
        <v>1</v>
      </c>
      <c r="C2180" s="216" t="s">
        <v>12860</v>
      </c>
      <c r="D2180" s="215" t="s">
        <v>12861</v>
      </c>
    </row>
    <row r="2181" spans="1:4">
      <c r="A2181" s="215" t="s">
        <v>12862</v>
      </c>
      <c r="B2181" s="215">
        <v>1</v>
      </c>
      <c r="C2181" s="216" t="s">
        <v>12863</v>
      </c>
      <c r="D2181" s="215" t="s">
        <v>12864</v>
      </c>
    </row>
    <row r="2182" spans="1:4">
      <c r="A2182" s="215" t="s">
        <v>12865</v>
      </c>
      <c r="B2182" s="215">
        <v>1</v>
      </c>
      <c r="C2182" s="216" t="s">
        <v>12866</v>
      </c>
      <c r="D2182" s="215" t="s">
        <v>12867</v>
      </c>
    </row>
    <row r="2183" spans="1:4">
      <c r="A2183" s="215" t="s">
        <v>12868</v>
      </c>
      <c r="B2183" s="215">
        <v>1</v>
      </c>
      <c r="C2183" s="216" t="s">
        <v>12869</v>
      </c>
      <c r="D2183" s="215" t="s">
        <v>12870</v>
      </c>
    </row>
    <row r="2184" spans="1:4">
      <c r="A2184" s="215" t="s">
        <v>12871</v>
      </c>
      <c r="B2184" s="215">
        <v>1</v>
      </c>
      <c r="C2184" s="216" t="s">
        <v>12872</v>
      </c>
      <c r="D2184" s="215" t="s">
        <v>12684</v>
      </c>
    </row>
    <row r="2185" spans="1:4">
      <c r="A2185" s="215" t="s">
        <v>12873</v>
      </c>
      <c r="B2185" s="215">
        <v>1</v>
      </c>
      <c r="C2185" s="216" t="s">
        <v>12874</v>
      </c>
      <c r="D2185" s="215" t="s">
        <v>12875</v>
      </c>
    </row>
    <row r="2186" spans="1:4">
      <c r="A2186" s="215" t="s">
        <v>12876</v>
      </c>
      <c r="B2186" s="215">
        <v>1</v>
      </c>
      <c r="C2186" s="216" t="s">
        <v>12877</v>
      </c>
      <c r="D2186" s="215" t="s">
        <v>12878</v>
      </c>
    </row>
    <row r="2187" spans="1:4">
      <c r="A2187" s="215" t="s">
        <v>12879</v>
      </c>
      <c r="B2187" s="215">
        <v>1</v>
      </c>
      <c r="C2187" s="216" t="s">
        <v>12880</v>
      </c>
      <c r="D2187" s="215" t="s">
        <v>12324</v>
      </c>
    </row>
    <row r="2188" spans="1:4">
      <c r="A2188" s="215" t="s">
        <v>12881</v>
      </c>
      <c r="B2188" s="215">
        <v>1</v>
      </c>
      <c r="C2188" s="216" t="s">
        <v>12882</v>
      </c>
      <c r="D2188" s="215" t="s">
        <v>12883</v>
      </c>
    </row>
    <row r="2189" spans="1:4">
      <c r="A2189" s="215" t="s">
        <v>12884</v>
      </c>
      <c r="B2189" s="215">
        <v>1</v>
      </c>
      <c r="C2189" s="216" t="s">
        <v>12885</v>
      </c>
      <c r="D2189" s="215" t="s">
        <v>12886</v>
      </c>
    </row>
    <row r="2190" spans="1:4">
      <c r="A2190" s="215" t="s">
        <v>12887</v>
      </c>
      <c r="B2190" s="215">
        <v>1</v>
      </c>
      <c r="C2190" s="216" t="s">
        <v>12888</v>
      </c>
      <c r="D2190" s="215" t="s">
        <v>12889</v>
      </c>
    </row>
    <row r="2191" spans="1:4">
      <c r="A2191" s="215" t="s">
        <v>12890</v>
      </c>
      <c r="B2191" s="215">
        <v>1</v>
      </c>
      <c r="C2191" s="216" t="s">
        <v>12891</v>
      </c>
      <c r="D2191" s="215" t="s">
        <v>12892</v>
      </c>
    </row>
    <row r="2192" spans="1:4">
      <c r="A2192" s="215" t="s">
        <v>12893</v>
      </c>
      <c r="B2192" s="215">
        <v>1</v>
      </c>
      <c r="C2192" s="216" t="s">
        <v>12894</v>
      </c>
      <c r="D2192" s="215" t="s">
        <v>12345</v>
      </c>
    </row>
    <row r="2193" spans="1:4">
      <c r="A2193" s="215" t="s">
        <v>12895</v>
      </c>
      <c r="B2193" s="215">
        <v>1</v>
      </c>
      <c r="C2193" s="216" t="s">
        <v>12896</v>
      </c>
      <c r="D2193" s="215" t="s">
        <v>12897</v>
      </c>
    </row>
    <row r="2194" spans="1:4">
      <c r="A2194" s="215" t="s">
        <v>12898</v>
      </c>
      <c r="B2194" s="215">
        <v>1</v>
      </c>
      <c r="C2194" s="216" t="s">
        <v>12899</v>
      </c>
      <c r="D2194" s="215" t="s">
        <v>12900</v>
      </c>
    </row>
    <row r="2195" spans="1:4">
      <c r="A2195" s="215" t="s">
        <v>12901</v>
      </c>
      <c r="B2195" s="215">
        <v>1</v>
      </c>
      <c r="C2195" s="216" t="s">
        <v>12902</v>
      </c>
      <c r="D2195" s="215" t="s">
        <v>12903</v>
      </c>
    </row>
    <row r="2196" spans="1:4">
      <c r="A2196" s="215" t="s">
        <v>12904</v>
      </c>
      <c r="B2196" s="215">
        <v>1</v>
      </c>
      <c r="C2196" s="216" t="s">
        <v>12905</v>
      </c>
      <c r="D2196" s="215" t="s">
        <v>12906</v>
      </c>
    </row>
    <row r="2197" spans="1:4">
      <c r="A2197" s="215" t="s">
        <v>12907</v>
      </c>
      <c r="B2197" s="215">
        <v>1</v>
      </c>
      <c r="C2197" s="216" t="s">
        <v>12908</v>
      </c>
      <c r="D2197" s="215" t="s">
        <v>12360</v>
      </c>
    </row>
    <row r="2198" spans="1:4">
      <c r="A2198" s="215" t="s">
        <v>12909</v>
      </c>
      <c r="B2198" s="215">
        <v>1</v>
      </c>
      <c r="C2198" s="216" t="s">
        <v>12910</v>
      </c>
      <c r="D2198" s="215" t="s">
        <v>12911</v>
      </c>
    </row>
    <row r="2199" spans="1:4">
      <c r="A2199" s="215" t="s">
        <v>12912</v>
      </c>
      <c r="B2199" s="215">
        <v>1</v>
      </c>
      <c r="C2199" s="216" t="s">
        <v>12913</v>
      </c>
      <c r="D2199" s="215" t="s">
        <v>12914</v>
      </c>
    </row>
    <row r="2200" spans="1:4">
      <c r="A2200" s="215" t="s">
        <v>12915</v>
      </c>
      <c r="B2200" s="215">
        <v>1</v>
      </c>
      <c r="C2200" s="216" t="s">
        <v>12916</v>
      </c>
      <c r="D2200" s="215" t="s">
        <v>12917</v>
      </c>
    </row>
    <row r="2201" spans="1:4">
      <c r="A2201" s="215" t="s">
        <v>12918</v>
      </c>
      <c r="B2201" s="215">
        <v>1</v>
      </c>
      <c r="C2201" s="216" t="s">
        <v>12919</v>
      </c>
      <c r="D2201" s="215" t="s">
        <v>12920</v>
      </c>
    </row>
    <row r="2202" spans="1:4">
      <c r="A2202" s="215" t="s">
        <v>12921</v>
      </c>
      <c r="B2202" s="215">
        <v>1</v>
      </c>
      <c r="C2202" s="216" t="s">
        <v>12922</v>
      </c>
      <c r="D2202" s="215" t="s">
        <v>12923</v>
      </c>
    </row>
    <row r="2203" spans="1:4">
      <c r="A2203" s="215" t="s">
        <v>12924</v>
      </c>
      <c r="B2203" s="215">
        <v>1</v>
      </c>
      <c r="C2203" s="216" t="s">
        <v>12925</v>
      </c>
      <c r="D2203" s="215" t="s">
        <v>12926</v>
      </c>
    </row>
    <row r="2204" spans="1:4">
      <c r="A2204" s="215" t="s">
        <v>12927</v>
      </c>
      <c r="B2204" s="215">
        <v>1</v>
      </c>
      <c r="C2204" s="216" t="s">
        <v>12928</v>
      </c>
      <c r="D2204" s="215" t="s">
        <v>12929</v>
      </c>
    </row>
    <row r="2205" spans="1:4">
      <c r="A2205" s="215" t="s">
        <v>12930</v>
      </c>
      <c r="B2205" s="215">
        <v>1</v>
      </c>
      <c r="C2205" s="216" t="s">
        <v>12931</v>
      </c>
      <c r="D2205" s="215" t="s">
        <v>12932</v>
      </c>
    </row>
    <row r="2206" spans="1:4">
      <c r="A2206" s="215" t="s">
        <v>12933</v>
      </c>
      <c r="B2206" s="215">
        <v>1</v>
      </c>
      <c r="C2206" s="216" t="s">
        <v>12934</v>
      </c>
      <c r="D2206" s="215" t="s">
        <v>12935</v>
      </c>
    </row>
    <row r="2207" spans="1:4">
      <c r="A2207" s="215" t="s">
        <v>12936</v>
      </c>
      <c r="B2207" s="215">
        <v>1</v>
      </c>
      <c r="C2207" s="216" t="s">
        <v>12937</v>
      </c>
      <c r="D2207" s="215" t="s">
        <v>12938</v>
      </c>
    </row>
    <row r="2208" spans="1:4">
      <c r="A2208" s="215" t="s">
        <v>12939</v>
      </c>
      <c r="B2208" s="215">
        <v>1</v>
      </c>
      <c r="C2208" s="216" t="s">
        <v>12940</v>
      </c>
      <c r="D2208" s="215" t="s">
        <v>12941</v>
      </c>
    </row>
    <row r="2209" spans="1:4">
      <c r="A2209" s="215" t="s">
        <v>12942</v>
      </c>
      <c r="B2209" s="215">
        <v>1</v>
      </c>
      <c r="C2209" s="216" t="s">
        <v>12943</v>
      </c>
      <c r="D2209" s="215" t="s">
        <v>12944</v>
      </c>
    </row>
    <row r="2210" spans="1:4">
      <c r="A2210" s="215" t="s">
        <v>12945</v>
      </c>
      <c r="B2210" s="215">
        <v>1</v>
      </c>
      <c r="C2210" s="216" t="s">
        <v>12946</v>
      </c>
      <c r="D2210" s="215" t="s">
        <v>12947</v>
      </c>
    </row>
    <row r="2211" spans="1:4">
      <c r="A2211" s="215" t="s">
        <v>12948</v>
      </c>
      <c r="B2211" s="215">
        <v>1</v>
      </c>
      <c r="C2211" s="216" t="s">
        <v>12949</v>
      </c>
      <c r="D2211" s="215" t="s">
        <v>12950</v>
      </c>
    </row>
    <row r="2212" spans="1:4">
      <c r="A2212" s="215" t="s">
        <v>12951</v>
      </c>
      <c r="B2212" s="215">
        <v>1</v>
      </c>
      <c r="C2212" s="216" t="s">
        <v>12952</v>
      </c>
      <c r="D2212" s="215" t="s">
        <v>12438</v>
      </c>
    </row>
    <row r="2213" spans="1:4">
      <c r="A2213" s="215" t="s">
        <v>12953</v>
      </c>
      <c r="B2213" s="215">
        <v>1</v>
      </c>
      <c r="C2213" s="216" t="s">
        <v>12954</v>
      </c>
      <c r="D2213" s="215" t="s">
        <v>12955</v>
      </c>
    </row>
    <row r="2214" spans="1:4">
      <c r="A2214" s="215" t="s">
        <v>12956</v>
      </c>
      <c r="B2214" s="215">
        <v>1</v>
      </c>
      <c r="C2214" s="216" t="s">
        <v>12957</v>
      </c>
      <c r="D2214" s="215" t="s">
        <v>12396</v>
      </c>
    </row>
    <row r="2215" spans="1:4">
      <c r="A2215" s="215" t="s">
        <v>12958</v>
      </c>
      <c r="B2215" s="215">
        <v>1</v>
      </c>
      <c r="C2215" s="216" t="s">
        <v>12959</v>
      </c>
      <c r="D2215" s="215" t="s">
        <v>12960</v>
      </c>
    </row>
    <row r="2216" spans="1:4">
      <c r="A2216" s="215" t="s">
        <v>12961</v>
      </c>
      <c r="B2216" s="215">
        <v>1</v>
      </c>
      <c r="C2216" s="216" t="s">
        <v>12962</v>
      </c>
      <c r="D2216" s="215" t="s">
        <v>12963</v>
      </c>
    </row>
    <row r="2217" spans="1:4">
      <c r="A2217" s="215" t="s">
        <v>12964</v>
      </c>
      <c r="B2217" s="215">
        <v>1</v>
      </c>
      <c r="C2217" s="216" t="s">
        <v>12965</v>
      </c>
      <c r="D2217" s="215" t="s">
        <v>12966</v>
      </c>
    </row>
    <row r="2218" spans="1:4">
      <c r="A2218" s="215" t="s">
        <v>12967</v>
      </c>
      <c r="B2218" s="215">
        <v>1</v>
      </c>
      <c r="C2218" s="216" t="s">
        <v>12968</v>
      </c>
      <c r="D2218" s="215" t="s">
        <v>12969</v>
      </c>
    </row>
    <row r="2219" spans="1:4">
      <c r="A2219" s="215" t="s">
        <v>12970</v>
      </c>
      <c r="B2219" s="215">
        <v>1</v>
      </c>
      <c r="C2219" s="216" t="s">
        <v>12971</v>
      </c>
      <c r="D2219" s="215" t="s">
        <v>12972</v>
      </c>
    </row>
    <row r="2220" spans="1:4">
      <c r="A2220" s="215" t="s">
        <v>12973</v>
      </c>
      <c r="B2220" s="215">
        <v>1</v>
      </c>
      <c r="C2220" s="216" t="s">
        <v>12974</v>
      </c>
      <c r="D2220" s="215" t="s">
        <v>12975</v>
      </c>
    </row>
    <row r="2221" spans="1:4">
      <c r="A2221" s="215" t="s">
        <v>12976</v>
      </c>
      <c r="B2221" s="215">
        <v>1</v>
      </c>
      <c r="C2221" s="216" t="s">
        <v>12977</v>
      </c>
      <c r="D2221" s="215" t="s">
        <v>12978</v>
      </c>
    </row>
    <row r="2222" spans="1:4">
      <c r="A2222" s="215" t="s">
        <v>12979</v>
      </c>
      <c r="B2222" s="215">
        <v>1</v>
      </c>
      <c r="C2222" s="216" t="s">
        <v>12980</v>
      </c>
      <c r="D2222" s="215" t="s">
        <v>12981</v>
      </c>
    </row>
    <row r="2223" spans="1:4">
      <c r="A2223" s="215" t="s">
        <v>12982</v>
      </c>
      <c r="B2223" s="215">
        <v>1</v>
      </c>
      <c r="C2223" s="216" t="s">
        <v>12983</v>
      </c>
      <c r="D2223" s="215" t="s">
        <v>12984</v>
      </c>
    </row>
    <row r="2224" spans="1:4">
      <c r="A2224" s="215" t="s">
        <v>12985</v>
      </c>
      <c r="B2224" s="215">
        <v>1</v>
      </c>
      <c r="C2224" s="216" t="s">
        <v>12986</v>
      </c>
      <c r="D2224" s="215" t="s">
        <v>12495</v>
      </c>
    </row>
    <row r="2225" spans="1:4">
      <c r="A2225" s="215" t="s">
        <v>12987</v>
      </c>
      <c r="B2225" s="215">
        <v>1</v>
      </c>
      <c r="C2225" s="216" t="s">
        <v>12988</v>
      </c>
      <c r="D2225" s="215" t="s">
        <v>12989</v>
      </c>
    </row>
    <row r="2226" spans="1:4">
      <c r="A2226" s="215" t="s">
        <v>12990</v>
      </c>
      <c r="B2226" s="215">
        <v>1</v>
      </c>
      <c r="C2226" s="216" t="s">
        <v>12991</v>
      </c>
      <c r="D2226" s="215" t="s">
        <v>12992</v>
      </c>
    </row>
    <row r="2227" spans="1:4">
      <c r="A2227" s="215" t="s">
        <v>12993</v>
      </c>
      <c r="B2227" s="215">
        <v>1</v>
      </c>
      <c r="C2227" s="216" t="s">
        <v>12994</v>
      </c>
      <c r="D2227" s="215" t="s">
        <v>12995</v>
      </c>
    </row>
    <row r="2228" spans="1:4">
      <c r="A2228" s="215" t="s">
        <v>12996</v>
      </c>
      <c r="B2228" s="215">
        <v>1</v>
      </c>
      <c r="C2228" s="216" t="s">
        <v>12997</v>
      </c>
      <c r="D2228" s="215" t="s">
        <v>12998</v>
      </c>
    </row>
    <row r="2229" spans="1:4">
      <c r="A2229" s="215" t="s">
        <v>12999</v>
      </c>
      <c r="B2229" s="215">
        <v>1</v>
      </c>
      <c r="C2229" s="216" t="s">
        <v>13000</v>
      </c>
      <c r="D2229" s="215" t="s">
        <v>13001</v>
      </c>
    </row>
    <row r="2230" spans="1:4">
      <c r="A2230" s="215" t="s">
        <v>13002</v>
      </c>
      <c r="B2230" s="215">
        <v>1</v>
      </c>
      <c r="C2230" s="216" t="s">
        <v>13003</v>
      </c>
      <c r="D2230" s="215" t="s">
        <v>12528</v>
      </c>
    </row>
    <row r="2231" spans="1:4">
      <c r="A2231" s="215" t="s">
        <v>13004</v>
      </c>
      <c r="B2231" s="215">
        <v>1</v>
      </c>
      <c r="C2231" s="216" t="s">
        <v>13005</v>
      </c>
      <c r="D2231" s="215" t="s">
        <v>13006</v>
      </c>
    </row>
    <row r="2232" spans="1:4">
      <c r="A2232" s="215" t="s">
        <v>13007</v>
      </c>
      <c r="B2232" s="215">
        <v>1</v>
      </c>
      <c r="C2232" s="216" t="s">
        <v>13008</v>
      </c>
      <c r="D2232" s="215" t="s">
        <v>13009</v>
      </c>
    </row>
    <row r="2233" spans="1:4">
      <c r="A2233" s="215" t="s">
        <v>13010</v>
      </c>
      <c r="B2233" s="215">
        <v>1</v>
      </c>
      <c r="C2233" s="216" t="s">
        <v>13011</v>
      </c>
      <c r="D2233" s="215" t="s">
        <v>13012</v>
      </c>
    </row>
    <row r="2234" spans="1:4">
      <c r="A2234" s="215" t="s">
        <v>13013</v>
      </c>
      <c r="B2234" s="215">
        <v>1</v>
      </c>
      <c r="C2234" s="216" t="s">
        <v>13014</v>
      </c>
      <c r="D2234" s="215" t="s">
        <v>12555</v>
      </c>
    </row>
    <row r="2235" spans="1:4">
      <c r="A2235" s="215" t="s">
        <v>13015</v>
      </c>
      <c r="B2235" s="215">
        <v>1</v>
      </c>
      <c r="C2235" s="216" t="s">
        <v>13016</v>
      </c>
      <c r="D2235" s="215" t="s">
        <v>110989</v>
      </c>
    </row>
    <row r="2236" spans="1:4">
      <c r="A2236" s="215" t="s">
        <v>13017</v>
      </c>
      <c r="B2236" s="215">
        <v>1</v>
      </c>
      <c r="C2236" s="216" t="s">
        <v>13018</v>
      </c>
      <c r="D2236" s="215" t="s">
        <v>13019</v>
      </c>
    </row>
    <row r="2237" spans="1:4">
      <c r="A2237" s="215" t="s">
        <v>13020</v>
      </c>
      <c r="B2237" s="215">
        <v>1</v>
      </c>
      <c r="C2237" s="216" t="s">
        <v>13021</v>
      </c>
      <c r="D2237" s="215" t="s">
        <v>13022</v>
      </c>
    </row>
    <row r="2238" spans="1:4">
      <c r="A2238" s="215" t="s">
        <v>13023</v>
      </c>
      <c r="B2238" s="215">
        <v>1</v>
      </c>
      <c r="C2238" s="216" t="s">
        <v>13024</v>
      </c>
      <c r="D2238" s="215" t="s">
        <v>13025</v>
      </c>
    </row>
    <row r="2239" spans="1:4">
      <c r="A2239" s="215" t="s">
        <v>13026</v>
      </c>
      <c r="B2239" s="215">
        <v>1</v>
      </c>
      <c r="C2239" s="216" t="s">
        <v>13027</v>
      </c>
      <c r="D2239" s="215" t="s">
        <v>13028</v>
      </c>
    </row>
    <row r="2240" spans="1:4">
      <c r="A2240" s="215" t="s">
        <v>13029</v>
      </c>
      <c r="B2240" s="215">
        <v>1</v>
      </c>
      <c r="C2240" s="216" t="s">
        <v>13030</v>
      </c>
      <c r="D2240" s="215" t="s">
        <v>13031</v>
      </c>
    </row>
    <row r="2241" spans="1:4">
      <c r="A2241" s="215" t="s">
        <v>13032</v>
      </c>
      <c r="B2241" s="215">
        <v>1</v>
      </c>
      <c r="C2241" s="216" t="s">
        <v>13033</v>
      </c>
      <c r="D2241" s="215" t="s">
        <v>13034</v>
      </c>
    </row>
    <row r="2242" spans="1:4">
      <c r="A2242" s="215" t="s">
        <v>13035</v>
      </c>
      <c r="B2242" s="215">
        <v>1</v>
      </c>
      <c r="C2242" s="216" t="s">
        <v>13036</v>
      </c>
      <c r="D2242" s="215" t="s">
        <v>13037</v>
      </c>
    </row>
    <row r="2243" spans="1:4">
      <c r="A2243" s="215" t="s">
        <v>13038</v>
      </c>
      <c r="B2243" s="215">
        <v>1</v>
      </c>
      <c r="C2243" s="216" t="s">
        <v>13039</v>
      </c>
      <c r="D2243" s="215" t="s">
        <v>13040</v>
      </c>
    </row>
    <row r="2244" spans="1:4">
      <c r="A2244" s="215" t="s">
        <v>13041</v>
      </c>
      <c r="B2244" s="215">
        <v>1</v>
      </c>
      <c r="C2244" s="216" t="s">
        <v>13042</v>
      </c>
      <c r="D2244" s="215" t="s">
        <v>13043</v>
      </c>
    </row>
    <row r="2245" spans="1:4">
      <c r="A2245" s="215" t="s">
        <v>13044</v>
      </c>
      <c r="B2245" s="215">
        <v>1</v>
      </c>
      <c r="C2245" s="216" t="s">
        <v>13045</v>
      </c>
      <c r="D2245" s="215" t="s">
        <v>13046</v>
      </c>
    </row>
    <row r="2246" spans="1:4">
      <c r="A2246" s="215" t="s">
        <v>13047</v>
      </c>
      <c r="B2246" s="215">
        <v>1</v>
      </c>
      <c r="C2246" s="216" t="s">
        <v>13048</v>
      </c>
      <c r="D2246" s="215" t="s">
        <v>13049</v>
      </c>
    </row>
    <row r="2247" spans="1:4">
      <c r="A2247" s="215" t="s">
        <v>13050</v>
      </c>
      <c r="B2247" s="215">
        <v>1</v>
      </c>
      <c r="C2247" s="216" t="s">
        <v>13051</v>
      </c>
      <c r="D2247" s="215" t="s">
        <v>12603</v>
      </c>
    </row>
    <row r="2248" spans="1:4">
      <c r="A2248" s="215" t="s">
        <v>13052</v>
      </c>
      <c r="B2248" s="215">
        <v>1</v>
      </c>
      <c r="C2248" s="216" t="s">
        <v>13053</v>
      </c>
      <c r="D2248" s="215" t="s">
        <v>13054</v>
      </c>
    </row>
    <row r="2249" spans="1:4">
      <c r="A2249" s="215" t="s">
        <v>13055</v>
      </c>
      <c r="B2249" s="215">
        <v>1</v>
      </c>
      <c r="C2249" s="216" t="s">
        <v>13056</v>
      </c>
      <c r="D2249" s="215" t="s">
        <v>13057</v>
      </c>
    </row>
    <row r="2250" spans="1:4">
      <c r="A2250" s="215" t="s">
        <v>13058</v>
      </c>
      <c r="B2250" s="215">
        <v>1</v>
      </c>
      <c r="C2250" s="216" t="s">
        <v>13059</v>
      </c>
      <c r="D2250" s="215" t="s">
        <v>12618</v>
      </c>
    </row>
    <row r="2251" spans="1:4">
      <c r="A2251" s="215" t="s">
        <v>13060</v>
      </c>
      <c r="B2251" s="215">
        <v>1</v>
      </c>
      <c r="C2251" s="216" t="s">
        <v>13061</v>
      </c>
      <c r="D2251" s="215" t="s">
        <v>13062</v>
      </c>
    </row>
    <row r="2252" spans="1:4">
      <c r="A2252" s="215" t="s">
        <v>13063</v>
      </c>
      <c r="B2252" s="215">
        <v>1</v>
      </c>
      <c r="C2252" s="216" t="s">
        <v>13064</v>
      </c>
      <c r="D2252" s="215" t="s">
        <v>13065</v>
      </c>
    </row>
    <row r="2253" spans="1:4">
      <c r="A2253" s="215" t="s">
        <v>13066</v>
      </c>
      <c r="B2253" s="215">
        <v>1</v>
      </c>
      <c r="C2253" s="216" t="s">
        <v>13067</v>
      </c>
      <c r="D2253" s="215" t="s">
        <v>12627</v>
      </c>
    </row>
    <row r="2254" spans="1:4">
      <c r="A2254" s="215" t="s">
        <v>13068</v>
      </c>
      <c r="B2254" s="215">
        <v>1</v>
      </c>
      <c r="C2254" s="216" t="s">
        <v>13069</v>
      </c>
      <c r="D2254" s="215" t="s">
        <v>12630</v>
      </c>
    </row>
    <row r="2255" spans="1:4">
      <c r="A2255" s="215" t="s">
        <v>13070</v>
      </c>
      <c r="B2255" s="215">
        <v>1</v>
      </c>
      <c r="C2255" s="216" t="s">
        <v>13071</v>
      </c>
      <c r="D2255" s="215" t="s">
        <v>13072</v>
      </c>
    </row>
    <row r="2256" spans="1:4">
      <c r="A2256" s="215" t="s">
        <v>13073</v>
      </c>
      <c r="B2256" s="215">
        <v>1</v>
      </c>
      <c r="C2256" s="216" t="s">
        <v>13074</v>
      </c>
      <c r="D2256" s="215" t="s">
        <v>13075</v>
      </c>
    </row>
    <row r="2257" spans="1:4">
      <c r="A2257" s="215" t="s">
        <v>13076</v>
      </c>
      <c r="B2257" s="215">
        <v>1</v>
      </c>
      <c r="C2257" s="216" t="s">
        <v>13077</v>
      </c>
      <c r="D2257" s="215" t="s">
        <v>13078</v>
      </c>
    </row>
    <row r="2258" spans="1:4">
      <c r="A2258" s="215" t="s">
        <v>13079</v>
      </c>
      <c r="B2258" s="215">
        <v>1</v>
      </c>
      <c r="C2258" s="216" t="s">
        <v>13080</v>
      </c>
      <c r="D2258" s="215" t="s">
        <v>13081</v>
      </c>
    </row>
    <row r="2259" spans="1:4">
      <c r="A2259" s="215" t="s">
        <v>13082</v>
      </c>
      <c r="B2259" s="215">
        <v>1</v>
      </c>
      <c r="C2259" s="216" t="s">
        <v>13083</v>
      </c>
      <c r="D2259" s="215" t="s">
        <v>13084</v>
      </c>
    </row>
    <row r="2260" spans="1:4">
      <c r="A2260" s="215" t="s">
        <v>13085</v>
      </c>
      <c r="B2260" s="215">
        <v>1</v>
      </c>
      <c r="C2260" s="216" t="s">
        <v>13086</v>
      </c>
      <c r="D2260" s="215" t="s">
        <v>13087</v>
      </c>
    </row>
    <row r="2261" spans="1:4">
      <c r="A2261" s="215" t="s">
        <v>13088</v>
      </c>
      <c r="B2261" s="215">
        <v>1</v>
      </c>
      <c r="C2261" s="216" t="s">
        <v>13089</v>
      </c>
      <c r="D2261" s="215" t="s">
        <v>13090</v>
      </c>
    </row>
    <row r="2262" spans="1:4">
      <c r="A2262" s="215" t="s">
        <v>13091</v>
      </c>
      <c r="B2262" s="215">
        <v>1</v>
      </c>
      <c r="C2262" s="216" t="s">
        <v>13092</v>
      </c>
      <c r="D2262" s="215" t="s">
        <v>13093</v>
      </c>
    </row>
    <row r="2263" spans="1:4">
      <c r="A2263" s="215" t="s">
        <v>13094</v>
      </c>
      <c r="B2263" s="215">
        <v>1</v>
      </c>
      <c r="C2263" s="216" t="s">
        <v>13095</v>
      </c>
      <c r="D2263" s="215" t="s">
        <v>13096</v>
      </c>
    </row>
    <row r="2264" spans="1:4">
      <c r="A2264" s="215" t="s">
        <v>13097</v>
      </c>
      <c r="B2264" s="215">
        <v>1</v>
      </c>
      <c r="C2264" s="216" t="s">
        <v>13098</v>
      </c>
      <c r="D2264" s="215" t="s">
        <v>13099</v>
      </c>
    </row>
    <row r="2265" spans="1:4">
      <c r="A2265" s="215" t="s">
        <v>13100</v>
      </c>
      <c r="B2265" s="215">
        <v>1</v>
      </c>
      <c r="C2265" s="216" t="s">
        <v>13101</v>
      </c>
      <c r="D2265" s="215" t="s">
        <v>13102</v>
      </c>
    </row>
    <row r="2266" spans="1:4">
      <c r="A2266" s="215" t="s">
        <v>13103</v>
      </c>
      <c r="B2266" s="215">
        <v>1</v>
      </c>
      <c r="C2266" s="216" t="s">
        <v>13104</v>
      </c>
      <c r="D2266" s="215" t="s">
        <v>13105</v>
      </c>
    </row>
    <row r="2267" spans="1:4">
      <c r="A2267" s="215" t="s">
        <v>13106</v>
      </c>
      <c r="B2267" s="215">
        <v>1</v>
      </c>
      <c r="C2267" s="216" t="s">
        <v>13107</v>
      </c>
      <c r="D2267" s="215" t="s">
        <v>13108</v>
      </c>
    </row>
    <row r="2268" spans="1:4">
      <c r="A2268" s="215" t="s">
        <v>13109</v>
      </c>
      <c r="B2268" s="215">
        <v>1</v>
      </c>
      <c r="C2268" s="216" t="s">
        <v>13110</v>
      </c>
      <c r="D2268" s="215" t="s">
        <v>13111</v>
      </c>
    </row>
    <row r="2269" spans="1:4">
      <c r="A2269" s="215" t="s">
        <v>13112</v>
      </c>
      <c r="B2269" s="215">
        <v>1</v>
      </c>
      <c r="C2269" s="216" t="s">
        <v>13113</v>
      </c>
      <c r="D2269" s="215" t="s">
        <v>13114</v>
      </c>
    </row>
    <row r="2270" spans="1:4">
      <c r="A2270" s="215" t="s">
        <v>13115</v>
      </c>
      <c r="B2270" s="215">
        <v>1</v>
      </c>
      <c r="C2270" s="216" t="s">
        <v>13116</v>
      </c>
      <c r="D2270" s="215" t="s">
        <v>13117</v>
      </c>
    </row>
    <row r="2271" spans="1:4">
      <c r="A2271" s="215" t="s">
        <v>13118</v>
      </c>
      <c r="B2271" s="215">
        <v>1</v>
      </c>
      <c r="C2271" s="216" t="s">
        <v>13119</v>
      </c>
      <c r="D2271" s="215" t="s">
        <v>13120</v>
      </c>
    </row>
    <row r="2272" spans="1:4">
      <c r="A2272" s="215" t="s">
        <v>13121</v>
      </c>
      <c r="B2272" s="215">
        <v>1</v>
      </c>
      <c r="C2272" s="216" t="s">
        <v>13122</v>
      </c>
      <c r="D2272" s="215" t="s">
        <v>13123</v>
      </c>
    </row>
    <row r="2273" spans="1:4">
      <c r="A2273" s="215" t="s">
        <v>13124</v>
      </c>
      <c r="B2273" s="215">
        <v>1</v>
      </c>
      <c r="C2273" s="216" t="s">
        <v>13125</v>
      </c>
      <c r="D2273" s="215" t="s">
        <v>13126</v>
      </c>
    </row>
    <row r="2274" spans="1:4">
      <c r="A2274" s="215" t="s">
        <v>13127</v>
      </c>
      <c r="B2274" s="215">
        <v>1</v>
      </c>
      <c r="C2274" s="216" t="s">
        <v>13128</v>
      </c>
      <c r="D2274" s="215" t="s">
        <v>13129</v>
      </c>
    </row>
    <row r="2275" spans="1:4">
      <c r="A2275" s="215" t="s">
        <v>13130</v>
      </c>
      <c r="B2275" s="215">
        <v>1</v>
      </c>
      <c r="C2275" s="216" t="s">
        <v>13131</v>
      </c>
      <c r="D2275" s="215" t="s">
        <v>13132</v>
      </c>
    </row>
    <row r="2276" spans="1:4">
      <c r="A2276" s="215" t="s">
        <v>13133</v>
      </c>
      <c r="B2276" s="215">
        <v>1</v>
      </c>
      <c r="C2276" s="216" t="s">
        <v>13134</v>
      </c>
      <c r="D2276" s="215" t="s">
        <v>13135</v>
      </c>
    </row>
    <row r="2277" spans="1:4">
      <c r="A2277" s="215" t="s">
        <v>13136</v>
      </c>
      <c r="B2277" s="215">
        <v>1</v>
      </c>
      <c r="C2277" s="216" t="s">
        <v>13137</v>
      </c>
      <c r="D2277" s="215" t="s">
        <v>13138</v>
      </c>
    </row>
    <row r="2278" spans="1:4">
      <c r="A2278" s="215" t="s">
        <v>13139</v>
      </c>
      <c r="B2278" s="215">
        <v>1</v>
      </c>
      <c r="C2278" s="216" t="s">
        <v>13140</v>
      </c>
      <c r="D2278" s="215" t="s">
        <v>13141</v>
      </c>
    </row>
    <row r="2279" spans="1:4">
      <c r="A2279" s="215" t="s">
        <v>13142</v>
      </c>
      <c r="B2279" s="215">
        <v>1</v>
      </c>
      <c r="C2279" s="216" t="s">
        <v>13143</v>
      </c>
      <c r="D2279" s="215" t="s">
        <v>13144</v>
      </c>
    </row>
    <row r="2280" spans="1:4">
      <c r="A2280" s="215" t="s">
        <v>13145</v>
      </c>
      <c r="B2280" s="215">
        <v>1</v>
      </c>
      <c r="C2280" s="216" t="s">
        <v>13146</v>
      </c>
      <c r="D2280" s="215" t="s">
        <v>13147</v>
      </c>
    </row>
    <row r="2281" spans="1:4">
      <c r="A2281" s="215" t="s">
        <v>13148</v>
      </c>
      <c r="B2281" s="215">
        <v>1</v>
      </c>
      <c r="C2281" s="216" t="s">
        <v>13149</v>
      </c>
      <c r="D2281" s="215" t="s">
        <v>13150</v>
      </c>
    </row>
    <row r="2282" spans="1:4">
      <c r="A2282" s="215" t="s">
        <v>13151</v>
      </c>
      <c r="B2282" s="215">
        <v>1</v>
      </c>
      <c r="C2282" s="216" t="s">
        <v>13152</v>
      </c>
      <c r="D2282" s="215" t="s">
        <v>13153</v>
      </c>
    </row>
    <row r="2283" spans="1:4">
      <c r="A2283" s="215" t="s">
        <v>13154</v>
      </c>
      <c r="B2283" s="215">
        <v>1</v>
      </c>
      <c r="C2283" s="216" t="s">
        <v>13155</v>
      </c>
      <c r="D2283" s="215" t="s">
        <v>13156</v>
      </c>
    </row>
    <row r="2284" spans="1:4">
      <c r="A2284" s="215" t="s">
        <v>13157</v>
      </c>
      <c r="B2284" s="215">
        <v>1</v>
      </c>
      <c r="C2284" s="216" t="s">
        <v>13158</v>
      </c>
      <c r="D2284" s="215" t="s">
        <v>13159</v>
      </c>
    </row>
    <row r="2285" spans="1:4">
      <c r="A2285" s="215" t="s">
        <v>13160</v>
      </c>
      <c r="B2285" s="215">
        <v>1</v>
      </c>
      <c r="C2285" s="216" t="s">
        <v>13161</v>
      </c>
      <c r="D2285" s="215" t="s">
        <v>13162</v>
      </c>
    </row>
    <row r="2286" spans="1:4">
      <c r="A2286" s="215" t="s">
        <v>13163</v>
      </c>
      <c r="B2286" s="215">
        <v>1</v>
      </c>
      <c r="C2286" s="216" t="s">
        <v>13164</v>
      </c>
      <c r="D2286" s="215" t="s">
        <v>13165</v>
      </c>
    </row>
    <row r="2287" spans="1:4">
      <c r="A2287" s="215" t="s">
        <v>13166</v>
      </c>
      <c r="B2287" s="215">
        <v>1</v>
      </c>
      <c r="C2287" s="216" t="s">
        <v>13167</v>
      </c>
      <c r="D2287" s="215" t="s">
        <v>13168</v>
      </c>
    </row>
    <row r="2288" spans="1:4">
      <c r="A2288" s="215" t="s">
        <v>13169</v>
      </c>
      <c r="B2288" s="215">
        <v>1</v>
      </c>
      <c r="C2288" s="216" t="s">
        <v>13170</v>
      </c>
      <c r="D2288" s="215" t="s">
        <v>13171</v>
      </c>
    </row>
    <row r="2289" spans="1:4">
      <c r="A2289" s="215" t="s">
        <v>13172</v>
      </c>
      <c r="B2289" s="215">
        <v>1</v>
      </c>
      <c r="C2289" s="216" t="s">
        <v>13173</v>
      </c>
      <c r="D2289" s="215" t="s">
        <v>13174</v>
      </c>
    </row>
    <row r="2290" spans="1:4">
      <c r="A2290" s="215" t="s">
        <v>13175</v>
      </c>
      <c r="B2290" s="215">
        <v>1</v>
      </c>
      <c r="C2290" s="216" t="s">
        <v>13176</v>
      </c>
      <c r="D2290" s="215" t="s">
        <v>12886</v>
      </c>
    </row>
    <row r="2291" spans="1:4">
      <c r="A2291" s="215" t="s">
        <v>13177</v>
      </c>
      <c r="B2291" s="215">
        <v>1</v>
      </c>
      <c r="C2291" s="216" t="s">
        <v>13178</v>
      </c>
      <c r="D2291" s="215" t="s">
        <v>13179</v>
      </c>
    </row>
    <row r="2292" spans="1:4">
      <c r="A2292" s="215" t="s">
        <v>13180</v>
      </c>
      <c r="B2292" s="215">
        <v>1</v>
      </c>
      <c r="C2292" s="216" t="s">
        <v>13181</v>
      </c>
      <c r="D2292" s="215" t="s">
        <v>13182</v>
      </c>
    </row>
    <row r="2293" spans="1:4">
      <c r="A2293" s="215" t="s">
        <v>13183</v>
      </c>
      <c r="B2293" s="215">
        <v>1</v>
      </c>
      <c r="C2293" s="216" t="s">
        <v>13184</v>
      </c>
      <c r="D2293" s="215" t="s">
        <v>13185</v>
      </c>
    </row>
    <row r="2294" spans="1:4">
      <c r="A2294" s="215" t="s">
        <v>13186</v>
      </c>
      <c r="B2294" s="215">
        <v>1</v>
      </c>
      <c r="C2294" s="216" t="s">
        <v>13187</v>
      </c>
      <c r="D2294" s="215" t="s">
        <v>13188</v>
      </c>
    </row>
    <row r="2295" spans="1:4">
      <c r="A2295" s="215" t="s">
        <v>13189</v>
      </c>
      <c r="B2295" s="215">
        <v>1</v>
      </c>
      <c r="C2295" s="216" t="s">
        <v>13190</v>
      </c>
      <c r="D2295" s="215" t="s">
        <v>13191</v>
      </c>
    </row>
    <row r="2296" spans="1:4">
      <c r="A2296" s="215" t="s">
        <v>13192</v>
      </c>
      <c r="B2296" s="215">
        <v>1</v>
      </c>
      <c r="C2296" s="216" t="s">
        <v>13193</v>
      </c>
      <c r="D2296" s="215" t="s">
        <v>13194</v>
      </c>
    </row>
    <row r="2297" spans="1:4">
      <c r="A2297" s="215" t="s">
        <v>13195</v>
      </c>
      <c r="B2297" s="215">
        <v>1</v>
      </c>
      <c r="C2297" s="216" t="s">
        <v>13196</v>
      </c>
      <c r="D2297" s="215" t="s">
        <v>13197</v>
      </c>
    </row>
    <row r="2298" spans="1:4">
      <c r="A2298" s="215" t="s">
        <v>13198</v>
      </c>
      <c r="B2298" s="215">
        <v>1</v>
      </c>
      <c r="C2298" s="216" t="s">
        <v>13199</v>
      </c>
      <c r="D2298" s="215" t="s">
        <v>13200</v>
      </c>
    </row>
    <row r="2299" spans="1:4">
      <c r="A2299" s="215" t="s">
        <v>13201</v>
      </c>
      <c r="B2299" s="215">
        <v>1</v>
      </c>
      <c r="C2299" s="216" t="s">
        <v>13202</v>
      </c>
      <c r="D2299" s="215" t="s">
        <v>13203</v>
      </c>
    </row>
    <row r="2300" spans="1:4">
      <c r="A2300" s="215" t="s">
        <v>13204</v>
      </c>
      <c r="B2300" s="215">
        <v>1</v>
      </c>
      <c r="C2300" s="216" t="s">
        <v>13205</v>
      </c>
      <c r="D2300" s="215" t="s">
        <v>13206</v>
      </c>
    </row>
    <row r="2301" spans="1:4">
      <c r="A2301" s="215" t="s">
        <v>13207</v>
      </c>
      <c r="B2301" s="215">
        <v>1</v>
      </c>
      <c r="C2301" s="216" t="s">
        <v>13208</v>
      </c>
      <c r="D2301" s="215" t="s">
        <v>13209</v>
      </c>
    </row>
    <row r="2302" spans="1:4">
      <c r="A2302" s="215" t="s">
        <v>13210</v>
      </c>
      <c r="B2302" s="215">
        <v>1</v>
      </c>
      <c r="C2302" s="216" t="s">
        <v>13211</v>
      </c>
      <c r="D2302" s="215" t="s">
        <v>13212</v>
      </c>
    </row>
    <row r="2303" spans="1:4">
      <c r="A2303" s="215" t="s">
        <v>13213</v>
      </c>
      <c r="B2303" s="215">
        <v>1</v>
      </c>
      <c r="C2303" s="216" t="s">
        <v>13214</v>
      </c>
      <c r="D2303" s="215" t="s">
        <v>13215</v>
      </c>
    </row>
    <row r="2304" spans="1:4">
      <c r="A2304" s="215" t="s">
        <v>13216</v>
      </c>
      <c r="B2304" s="215">
        <v>1</v>
      </c>
      <c r="C2304" s="216" t="s">
        <v>13217</v>
      </c>
      <c r="D2304" s="215" t="s">
        <v>13218</v>
      </c>
    </row>
    <row r="2305" spans="1:4">
      <c r="A2305" s="215" t="s">
        <v>13219</v>
      </c>
      <c r="B2305" s="215">
        <v>1</v>
      </c>
      <c r="C2305" s="216" t="s">
        <v>13220</v>
      </c>
      <c r="D2305" s="215" t="s">
        <v>13221</v>
      </c>
    </row>
    <row r="2306" spans="1:4">
      <c r="A2306" s="215" t="s">
        <v>13222</v>
      </c>
      <c r="B2306" s="215">
        <v>1</v>
      </c>
      <c r="C2306" s="216" t="s">
        <v>13223</v>
      </c>
      <c r="D2306" s="215" t="s">
        <v>13224</v>
      </c>
    </row>
    <row r="2307" spans="1:4">
      <c r="A2307" s="215" t="s">
        <v>13225</v>
      </c>
      <c r="B2307" s="215">
        <v>1</v>
      </c>
      <c r="C2307" s="216" t="s">
        <v>13226</v>
      </c>
      <c r="D2307" s="215" t="s">
        <v>13227</v>
      </c>
    </row>
    <row r="2308" spans="1:4">
      <c r="A2308" s="215" t="s">
        <v>13228</v>
      </c>
      <c r="B2308" s="215">
        <v>1</v>
      </c>
      <c r="C2308" s="216" t="s">
        <v>13229</v>
      </c>
      <c r="D2308" s="215" t="s">
        <v>13230</v>
      </c>
    </row>
    <row r="2309" spans="1:4">
      <c r="A2309" s="215" t="s">
        <v>13231</v>
      </c>
      <c r="B2309" s="215">
        <v>1</v>
      </c>
      <c r="C2309" s="216" t="s">
        <v>13232</v>
      </c>
      <c r="D2309" s="215" t="s">
        <v>13233</v>
      </c>
    </row>
    <row r="2310" spans="1:4">
      <c r="A2310" s="215" t="s">
        <v>13234</v>
      </c>
      <c r="B2310" s="215">
        <v>1</v>
      </c>
      <c r="C2310" s="216" t="s">
        <v>13235</v>
      </c>
      <c r="D2310" s="215" t="s">
        <v>13236</v>
      </c>
    </row>
    <row r="2311" spans="1:4">
      <c r="A2311" s="215" t="s">
        <v>13237</v>
      </c>
      <c r="B2311" s="215">
        <v>1</v>
      </c>
      <c r="C2311" s="216" t="s">
        <v>13238</v>
      </c>
      <c r="D2311" s="215" t="s">
        <v>13239</v>
      </c>
    </row>
    <row r="2312" spans="1:4">
      <c r="A2312" s="215" t="s">
        <v>13240</v>
      </c>
      <c r="B2312" s="215">
        <v>1</v>
      </c>
      <c r="C2312" s="216" t="s">
        <v>13241</v>
      </c>
      <c r="D2312" s="215" t="s">
        <v>13242</v>
      </c>
    </row>
    <row r="2313" spans="1:4">
      <c r="A2313" s="215" t="s">
        <v>13243</v>
      </c>
      <c r="B2313" s="215">
        <v>1</v>
      </c>
      <c r="C2313" s="216" t="s">
        <v>13244</v>
      </c>
      <c r="D2313" s="215" t="s">
        <v>13245</v>
      </c>
    </row>
    <row r="2314" spans="1:4">
      <c r="A2314" s="215" t="s">
        <v>13246</v>
      </c>
      <c r="B2314" s="215">
        <v>1</v>
      </c>
      <c r="C2314" s="216" t="s">
        <v>13247</v>
      </c>
      <c r="D2314" s="215" t="s">
        <v>13248</v>
      </c>
    </row>
    <row r="2315" spans="1:4">
      <c r="A2315" s="215" t="s">
        <v>13249</v>
      </c>
      <c r="B2315" s="215">
        <v>1</v>
      </c>
      <c r="C2315" s="216" t="s">
        <v>13250</v>
      </c>
      <c r="D2315" s="215" t="s">
        <v>13251</v>
      </c>
    </row>
    <row r="2316" spans="1:4">
      <c r="A2316" s="215" t="s">
        <v>13252</v>
      </c>
      <c r="B2316" s="215">
        <v>1</v>
      </c>
      <c r="C2316" s="216" t="s">
        <v>13253</v>
      </c>
      <c r="D2316" s="215" t="s">
        <v>13254</v>
      </c>
    </row>
    <row r="2317" spans="1:4">
      <c r="A2317" s="215" t="s">
        <v>13255</v>
      </c>
      <c r="B2317" s="215">
        <v>1</v>
      </c>
      <c r="C2317" s="216" t="s">
        <v>13256</v>
      </c>
      <c r="D2317" s="215" t="s">
        <v>13257</v>
      </c>
    </row>
    <row r="2318" spans="1:4">
      <c r="A2318" s="215" t="s">
        <v>13258</v>
      </c>
      <c r="B2318" s="215">
        <v>1</v>
      </c>
      <c r="C2318" s="216" t="s">
        <v>13259</v>
      </c>
      <c r="D2318" s="215" t="s">
        <v>13260</v>
      </c>
    </row>
    <row r="2319" spans="1:4">
      <c r="A2319" s="215" t="s">
        <v>13261</v>
      </c>
      <c r="B2319" s="215">
        <v>1</v>
      </c>
      <c r="C2319" s="216" t="s">
        <v>13262</v>
      </c>
      <c r="D2319" s="215" t="s">
        <v>13263</v>
      </c>
    </row>
    <row r="2320" spans="1:4">
      <c r="A2320" s="215" t="s">
        <v>13264</v>
      </c>
      <c r="B2320" s="215">
        <v>1</v>
      </c>
      <c r="C2320" s="216" t="s">
        <v>13265</v>
      </c>
      <c r="D2320" s="215" t="s">
        <v>13266</v>
      </c>
    </row>
    <row r="2321" spans="1:4">
      <c r="A2321" s="215" t="s">
        <v>13267</v>
      </c>
      <c r="B2321" s="215">
        <v>1</v>
      </c>
      <c r="C2321" s="216" t="s">
        <v>13268</v>
      </c>
      <c r="D2321" s="215" t="s">
        <v>13120</v>
      </c>
    </row>
    <row r="2322" spans="1:4">
      <c r="A2322" s="215" t="s">
        <v>13269</v>
      </c>
      <c r="B2322" s="215">
        <v>1</v>
      </c>
      <c r="C2322" s="216" t="s">
        <v>13270</v>
      </c>
      <c r="D2322" s="215" t="s">
        <v>13271</v>
      </c>
    </row>
    <row r="2323" spans="1:4">
      <c r="A2323" s="215" t="s">
        <v>13272</v>
      </c>
      <c r="B2323" s="215">
        <v>1</v>
      </c>
      <c r="C2323" s="216" t="s">
        <v>13273</v>
      </c>
      <c r="D2323" s="215" t="s">
        <v>13274</v>
      </c>
    </row>
    <row r="2324" spans="1:4">
      <c r="A2324" s="215" t="s">
        <v>13275</v>
      </c>
      <c r="B2324" s="215">
        <v>1</v>
      </c>
      <c r="C2324" s="216" t="s">
        <v>13276</v>
      </c>
      <c r="D2324" s="215" t="s">
        <v>13277</v>
      </c>
    </row>
    <row r="2325" spans="1:4">
      <c r="A2325" s="215" t="s">
        <v>13278</v>
      </c>
      <c r="B2325" s="215">
        <v>1</v>
      </c>
      <c r="C2325" s="216" t="s">
        <v>13279</v>
      </c>
      <c r="D2325" s="215" t="s">
        <v>13114</v>
      </c>
    </row>
    <row r="2326" spans="1:4">
      <c r="A2326" s="215" t="s">
        <v>13280</v>
      </c>
      <c r="B2326" s="215">
        <v>1</v>
      </c>
      <c r="C2326" s="216" t="s">
        <v>13281</v>
      </c>
      <c r="D2326" s="215" t="s">
        <v>13117</v>
      </c>
    </row>
    <row r="2327" spans="1:4">
      <c r="A2327" s="215" t="s">
        <v>13282</v>
      </c>
      <c r="B2327" s="215">
        <v>1</v>
      </c>
      <c r="C2327" s="216" t="s">
        <v>13283</v>
      </c>
      <c r="D2327" s="215" t="s">
        <v>13284</v>
      </c>
    </row>
    <row r="2328" spans="1:4">
      <c r="A2328" s="215" t="s">
        <v>13285</v>
      </c>
      <c r="B2328" s="215">
        <v>1</v>
      </c>
      <c r="C2328" s="216" t="s">
        <v>13286</v>
      </c>
      <c r="D2328" s="215" t="s">
        <v>13123</v>
      </c>
    </row>
    <row r="2329" spans="1:4">
      <c r="A2329" s="215" t="s">
        <v>13287</v>
      </c>
      <c r="B2329" s="215">
        <v>1</v>
      </c>
      <c r="C2329" s="216" t="s">
        <v>13288</v>
      </c>
      <c r="D2329" s="215" t="s">
        <v>13289</v>
      </c>
    </row>
    <row r="2330" spans="1:4">
      <c r="A2330" s="215" t="s">
        <v>13290</v>
      </c>
      <c r="B2330" s="215">
        <v>1</v>
      </c>
      <c r="C2330" s="216" t="s">
        <v>13291</v>
      </c>
      <c r="D2330" s="215" t="s">
        <v>13292</v>
      </c>
    </row>
    <row r="2331" spans="1:4">
      <c r="A2331" s="215" t="s">
        <v>13293</v>
      </c>
      <c r="B2331" s="215">
        <v>1</v>
      </c>
      <c r="C2331" s="216" t="s">
        <v>13294</v>
      </c>
      <c r="D2331" s="215" t="s">
        <v>13295</v>
      </c>
    </row>
    <row r="2332" spans="1:4">
      <c r="A2332" s="215" t="s">
        <v>13296</v>
      </c>
      <c r="B2332" s="215">
        <v>1</v>
      </c>
      <c r="C2332" s="216" t="s">
        <v>110990</v>
      </c>
      <c r="D2332" s="215" t="s">
        <v>13297</v>
      </c>
    </row>
    <row r="2333" spans="1:4">
      <c r="A2333" s="215" t="s">
        <v>13298</v>
      </c>
      <c r="B2333" s="215">
        <v>1</v>
      </c>
      <c r="C2333" s="216" t="s">
        <v>13299</v>
      </c>
      <c r="D2333" s="215" t="s">
        <v>13300</v>
      </c>
    </row>
    <row r="2334" spans="1:4">
      <c r="A2334" s="215" t="s">
        <v>13301</v>
      </c>
      <c r="B2334" s="215">
        <v>1</v>
      </c>
      <c r="C2334" s="216" t="s">
        <v>13302</v>
      </c>
      <c r="D2334" s="215" t="s">
        <v>13303</v>
      </c>
    </row>
    <row r="2335" spans="1:4">
      <c r="A2335" s="215" t="s">
        <v>13304</v>
      </c>
      <c r="B2335" s="215">
        <v>1</v>
      </c>
      <c r="C2335" s="216" t="s">
        <v>13305</v>
      </c>
      <c r="D2335" s="215" t="s">
        <v>13306</v>
      </c>
    </row>
    <row r="2336" spans="1:4">
      <c r="A2336" s="215" t="s">
        <v>13307</v>
      </c>
      <c r="B2336" s="215">
        <v>1</v>
      </c>
      <c r="C2336" s="216" t="s">
        <v>13308</v>
      </c>
      <c r="D2336" s="215" t="s">
        <v>13126</v>
      </c>
    </row>
    <row r="2337" spans="1:4">
      <c r="A2337" s="215" t="s">
        <v>13309</v>
      </c>
      <c r="B2337" s="215">
        <v>1</v>
      </c>
      <c r="C2337" s="216" t="s">
        <v>13310</v>
      </c>
      <c r="D2337" s="215" t="s">
        <v>13311</v>
      </c>
    </row>
    <row r="2338" spans="1:4">
      <c r="A2338" s="215" t="s">
        <v>13312</v>
      </c>
      <c r="B2338" s="215">
        <v>1</v>
      </c>
      <c r="C2338" s="216" t="s">
        <v>13313</v>
      </c>
      <c r="D2338" s="215" t="s">
        <v>13314</v>
      </c>
    </row>
    <row r="2339" spans="1:4">
      <c r="A2339" s="215" t="s">
        <v>13315</v>
      </c>
      <c r="B2339" s="215">
        <v>1</v>
      </c>
      <c r="C2339" s="216" t="s">
        <v>13316</v>
      </c>
      <c r="D2339" s="215" t="s">
        <v>13317</v>
      </c>
    </row>
    <row r="2340" spans="1:4">
      <c r="A2340" s="215" t="s">
        <v>13318</v>
      </c>
      <c r="B2340" s="215">
        <v>1</v>
      </c>
      <c r="C2340" s="216" t="s">
        <v>13319</v>
      </c>
      <c r="D2340" s="215" t="s">
        <v>13320</v>
      </c>
    </row>
    <row r="2341" spans="1:4">
      <c r="A2341" s="215" t="s">
        <v>13321</v>
      </c>
      <c r="B2341" s="215">
        <v>1</v>
      </c>
      <c r="C2341" s="216" t="s">
        <v>13322</v>
      </c>
      <c r="D2341" s="215" t="s">
        <v>13323</v>
      </c>
    </row>
    <row r="2342" spans="1:4">
      <c r="A2342" s="215" t="s">
        <v>13324</v>
      </c>
      <c r="B2342" s="215">
        <v>1</v>
      </c>
      <c r="C2342" s="216" t="s">
        <v>13325</v>
      </c>
      <c r="D2342" s="215" t="s">
        <v>13326</v>
      </c>
    </row>
    <row r="2343" spans="1:4">
      <c r="A2343" s="215" t="s">
        <v>13327</v>
      </c>
      <c r="B2343" s="215">
        <v>1</v>
      </c>
      <c r="C2343" s="216" t="s">
        <v>13328</v>
      </c>
      <c r="D2343" s="215" t="s">
        <v>13320</v>
      </c>
    </row>
    <row r="2344" spans="1:4">
      <c r="A2344" s="215" t="s">
        <v>13329</v>
      </c>
      <c r="B2344" s="215">
        <v>1</v>
      </c>
      <c r="C2344" s="216" t="s">
        <v>110991</v>
      </c>
      <c r="D2344" s="215" t="s">
        <v>13330</v>
      </c>
    </row>
    <row r="2345" spans="1:4">
      <c r="A2345" s="215" t="s">
        <v>13331</v>
      </c>
      <c r="B2345" s="215">
        <v>1</v>
      </c>
      <c r="C2345" s="216" t="s">
        <v>110992</v>
      </c>
      <c r="D2345" s="215" t="s">
        <v>13332</v>
      </c>
    </row>
    <row r="2346" spans="1:4">
      <c r="A2346" s="215" t="s">
        <v>13333</v>
      </c>
      <c r="B2346" s="215">
        <v>1</v>
      </c>
      <c r="C2346" s="216" t="s">
        <v>110993</v>
      </c>
      <c r="D2346" s="215" t="s">
        <v>13334</v>
      </c>
    </row>
    <row r="2347" spans="1:4">
      <c r="A2347" s="215" t="s">
        <v>13335</v>
      </c>
      <c r="B2347" s="215">
        <v>1</v>
      </c>
      <c r="C2347" s="216" t="s">
        <v>110994</v>
      </c>
      <c r="D2347" s="215" t="s">
        <v>13336</v>
      </c>
    </row>
    <row r="2348" spans="1:4">
      <c r="A2348" s="215" t="s">
        <v>13337</v>
      </c>
      <c r="B2348" s="215">
        <v>1</v>
      </c>
      <c r="C2348" s="216" t="s">
        <v>110995</v>
      </c>
      <c r="D2348" s="215" t="s">
        <v>13338</v>
      </c>
    </row>
    <row r="2349" spans="1:4">
      <c r="A2349" s="215" t="s">
        <v>13339</v>
      </c>
      <c r="B2349" s="215">
        <v>1</v>
      </c>
      <c r="C2349" s="216" t="s">
        <v>110996</v>
      </c>
      <c r="D2349" s="215" t="s">
        <v>13340</v>
      </c>
    </row>
    <row r="2350" spans="1:4">
      <c r="A2350" s="215" t="s">
        <v>13341</v>
      </c>
      <c r="B2350" s="215">
        <v>1</v>
      </c>
      <c r="C2350" s="216" t="s">
        <v>110997</v>
      </c>
      <c r="D2350" s="215" t="s">
        <v>13342</v>
      </c>
    </row>
    <row r="2351" spans="1:4">
      <c r="A2351" s="215" t="s">
        <v>13343</v>
      </c>
      <c r="B2351" s="215">
        <v>1</v>
      </c>
      <c r="C2351" s="216" t="s">
        <v>110998</v>
      </c>
      <c r="D2351" s="215" t="s">
        <v>13344</v>
      </c>
    </row>
    <row r="2352" spans="1:4">
      <c r="A2352" s="215" t="s">
        <v>13345</v>
      </c>
      <c r="B2352" s="215">
        <v>1</v>
      </c>
      <c r="C2352" s="216" t="s">
        <v>110999</v>
      </c>
      <c r="D2352" s="215" t="s">
        <v>13346</v>
      </c>
    </row>
    <row r="2353" spans="1:4">
      <c r="A2353" s="215" t="s">
        <v>13347</v>
      </c>
      <c r="B2353" s="215">
        <v>1</v>
      </c>
      <c r="C2353" s="216" t="s">
        <v>111000</v>
      </c>
      <c r="D2353" s="215" t="s">
        <v>13348</v>
      </c>
    </row>
    <row r="2354" spans="1:4">
      <c r="A2354" s="215" t="s">
        <v>13349</v>
      </c>
      <c r="B2354" s="215">
        <v>1</v>
      </c>
      <c r="C2354" s="216" t="s">
        <v>111001</v>
      </c>
      <c r="D2354" s="215" t="s">
        <v>13350</v>
      </c>
    </row>
    <row r="2355" spans="1:4">
      <c r="A2355" s="215" t="s">
        <v>13351</v>
      </c>
      <c r="B2355" s="215">
        <v>1</v>
      </c>
      <c r="C2355" s="216" t="s">
        <v>111002</v>
      </c>
      <c r="D2355" s="215" t="s">
        <v>13352</v>
      </c>
    </row>
    <row r="2356" spans="1:4">
      <c r="A2356" s="215" t="s">
        <v>13353</v>
      </c>
      <c r="B2356" s="215">
        <v>1</v>
      </c>
      <c r="C2356" s="216" t="s">
        <v>111003</v>
      </c>
      <c r="D2356" s="215" t="s">
        <v>13354</v>
      </c>
    </row>
    <row r="2357" spans="1:4">
      <c r="A2357" s="215" t="s">
        <v>13355</v>
      </c>
      <c r="B2357" s="215">
        <v>1</v>
      </c>
      <c r="C2357" s="216" t="s">
        <v>111004</v>
      </c>
      <c r="D2357" s="215" t="s">
        <v>13356</v>
      </c>
    </row>
    <row r="2358" spans="1:4">
      <c r="A2358" s="215" t="s">
        <v>13357</v>
      </c>
      <c r="B2358" s="215">
        <v>1</v>
      </c>
      <c r="C2358" s="216" t="s">
        <v>13358</v>
      </c>
      <c r="D2358" s="215" t="s">
        <v>13359</v>
      </c>
    </row>
    <row r="2359" spans="1:4">
      <c r="A2359" s="215" t="s">
        <v>13360</v>
      </c>
      <c r="B2359" s="215">
        <v>1</v>
      </c>
      <c r="C2359" s="216" t="s">
        <v>13361</v>
      </c>
      <c r="D2359" s="215" t="s">
        <v>13362</v>
      </c>
    </row>
    <row r="2360" spans="1:4">
      <c r="A2360" s="215" t="s">
        <v>13363</v>
      </c>
      <c r="B2360" s="215">
        <v>1</v>
      </c>
      <c r="C2360" s="216" t="s">
        <v>13364</v>
      </c>
      <c r="D2360" s="215" t="s">
        <v>13365</v>
      </c>
    </row>
    <row r="2361" spans="1:4">
      <c r="A2361" s="215" t="s">
        <v>13366</v>
      </c>
      <c r="B2361" s="215">
        <v>1</v>
      </c>
      <c r="C2361" s="216" t="s">
        <v>13367</v>
      </c>
      <c r="D2361" s="215" t="s">
        <v>13368</v>
      </c>
    </row>
    <row r="2362" spans="1:4">
      <c r="A2362" s="215" t="s">
        <v>13369</v>
      </c>
      <c r="B2362" s="215">
        <v>1</v>
      </c>
      <c r="C2362" s="216" t="s">
        <v>13370</v>
      </c>
      <c r="D2362" s="215" t="s">
        <v>13371</v>
      </c>
    </row>
    <row r="2363" spans="1:4">
      <c r="A2363" s="215" t="s">
        <v>13372</v>
      </c>
      <c r="B2363" s="215">
        <v>1</v>
      </c>
      <c r="C2363" s="216" t="s">
        <v>13373</v>
      </c>
      <c r="D2363" s="215" t="s">
        <v>13374</v>
      </c>
    </row>
    <row r="2364" spans="1:4">
      <c r="A2364" s="215" t="s">
        <v>13375</v>
      </c>
      <c r="B2364" s="215">
        <v>1</v>
      </c>
      <c r="C2364" s="216" t="s">
        <v>13376</v>
      </c>
      <c r="D2364" s="215" t="s">
        <v>13377</v>
      </c>
    </row>
    <row r="2365" spans="1:4">
      <c r="A2365" s="215" t="s">
        <v>13378</v>
      </c>
      <c r="B2365" s="215">
        <v>1</v>
      </c>
      <c r="C2365" s="216" t="s">
        <v>13379</v>
      </c>
      <c r="D2365" s="215" t="s">
        <v>13380</v>
      </c>
    </row>
    <row r="2366" spans="1:4">
      <c r="A2366" s="215" t="s">
        <v>13381</v>
      </c>
      <c r="B2366" s="215">
        <v>1</v>
      </c>
      <c r="C2366" s="216" t="s">
        <v>13382</v>
      </c>
      <c r="D2366" s="215" t="s">
        <v>13383</v>
      </c>
    </row>
    <row r="2367" spans="1:4">
      <c r="A2367" s="215" t="s">
        <v>13384</v>
      </c>
      <c r="B2367" s="215">
        <v>1</v>
      </c>
      <c r="C2367" s="216" t="s">
        <v>13385</v>
      </c>
      <c r="D2367" s="215" t="s">
        <v>13386</v>
      </c>
    </row>
    <row r="2368" spans="1:4">
      <c r="A2368" s="215" t="s">
        <v>13387</v>
      </c>
      <c r="B2368" s="215">
        <v>1</v>
      </c>
      <c r="C2368" s="216" t="s">
        <v>13388</v>
      </c>
      <c r="D2368" s="215" t="s">
        <v>13389</v>
      </c>
    </row>
    <row r="2369" spans="1:4">
      <c r="A2369" s="215" t="s">
        <v>13390</v>
      </c>
      <c r="B2369" s="215">
        <v>1</v>
      </c>
      <c r="C2369" s="216" t="s">
        <v>13391</v>
      </c>
      <c r="D2369" s="215" t="s">
        <v>13392</v>
      </c>
    </row>
    <row r="2370" spans="1:4">
      <c r="A2370" s="215" t="s">
        <v>13393</v>
      </c>
      <c r="B2370" s="215">
        <v>1</v>
      </c>
      <c r="C2370" s="216" t="s">
        <v>13394</v>
      </c>
      <c r="D2370" s="215" t="s">
        <v>13395</v>
      </c>
    </row>
    <row r="2371" spans="1:4">
      <c r="A2371" s="215" t="s">
        <v>13396</v>
      </c>
      <c r="B2371" s="215">
        <v>1</v>
      </c>
      <c r="C2371" s="216" t="s">
        <v>13397</v>
      </c>
      <c r="D2371" s="215" t="s">
        <v>13398</v>
      </c>
    </row>
    <row r="2372" spans="1:4">
      <c r="A2372" s="215" t="s">
        <v>13399</v>
      </c>
      <c r="B2372" s="215">
        <v>1</v>
      </c>
      <c r="C2372" s="216" t="s">
        <v>13400</v>
      </c>
      <c r="D2372" s="215" t="s">
        <v>13401</v>
      </c>
    </row>
    <row r="2373" spans="1:4">
      <c r="A2373" s="215" t="s">
        <v>13402</v>
      </c>
      <c r="B2373" s="215">
        <v>1</v>
      </c>
      <c r="C2373" s="216" t="s">
        <v>13403</v>
      </c>
      <c r="D2373" s="215" t="s">
        <v>13404</v>
      </c>
    </row>
    <row r="2374" spans="1:4">
      <c r="A2374" s="215" t="s">
        <v>13405</v>
      </c>
      <c r="B2374" s="215">
        <v>1</v>
      </c>
      <c r="C2374" s="216" t="s">
        <v>13406</v>
      </c>
      <c r="D2374" s="215" t="s">
        <v>13407</v>
      </c>
    </row>
    <row r="2375" spans="1:4">
      <c r="A2375" s="215" t="s">
        <v>13408</v>
      </c>
      <c r="B2375" s="215">
        <v>1</v>
      </c>
      <c r="C2375" s="216" t="s">
        <v>13409</v>
      </c>
      <c r="D2375" s="215" t="s">
        <v>13410</v>
      </c>
    </row>
    <row r="2376" spans="1:4">
      <c r="A2376" s="215" t="s">
        <v>13411</v>
      </c>
      <c r="B2376" s="215">
        <v>1</v>
      </c>
      <c r="C2376" s="216" t="s">
        <v>13412</v>
      </c>
      <c r="D2376" s="215" t="s">
        <v>13413</v>
      </c>
    </row>
    <row r="2377" spans="1:4">
      <c r="A2377" s="215" t="s">
        <v>13414</v>
      </c>
      <c r="B2377" s="215">
        <v>1</v>
      </c>
      <c r="C2377" s="216" t="s">
        <v>13415</v>
      </c>
      <c r="D2377" s="215" t="s">
        <v>13416</v>
      </c>
    </row>
    <row r="2378" spans="1:4">
      <c r="A2378" s="215" t="s">
        <v>13417</v>
      </c>
      <c r="B2378" s="215">
        <v>1</v>
      </c>
      <c r="C2378" s="216" t="s">
        <v>13418</v>
      </c>
      <c r="D2378" s="215" t="s">
        <v>13419</v>
      </c>
    </row>
    <row r="2379" spans="1:4">
      <c r="A2379" s="215" t="s">
        <v>13420</v>
      </c>
      <c r="B2379" s="215">
        <v>1</v>
      </c>
      <c r="C2379" s="216" t="s">
        <v>13421</v>
      </c>
      <c r="D2379" s="215" t="s">
        <v>13422</v>
      </c>
    </row>
    <row r="2380" spans="1:4">
      <c r="A2380" s="215" t="s">
        <v>13423</v>
      </c>
      <c r="B2380" s="215">
        <v>1</v>
      </c>
      <c r="C2380" s="216" t="s">
        <v>13424</v>
      </c>
      <c r="D2380" s="215" t="s">
        <v>13425</v>
      </c>
    </row>
    <row r="2381" spans="1:4">
      <c r="A2381" s="215" t="s">
        <v>13426</v>
      </c>
      <c r="B2381" s="215">
        <v>1</v>
      </c>
      <c r="C2381" s="216" t="s">
        <v>13427</v>
      </c>
      <c r="D2381" s="215" t="s">
        <v>13428</v>
      </c>
    </row>
    <row r="2382" spans="1:4">
      <c r="A2382" s="215" t="s">
        <v>13429</v>
      </c>
      <c r="B2382" s="215">
        <v>1</v>
      </c>
      <c r="C2382" s="216" t="s">
        <v>13430</v>
      </c>
      <c r="D2382" s="215" t="s">
        <v>13431</v>
      </c>
    </row>
    <row r="2383" spans="1:4">
      <c r="A2383" s="215" t="s">
        <v>13432</v>
      </c>
      <c r="B2383" s="215">
        <v>1</v>
      </c>
      <c r="C2383" s="216" t="s">
        <v>13433</v>
      </c>
      <c r="D2383" s="215" t="s">
        <v>13434</v>
      </c>
    </row>
    <row r="2384" spans="1:4">
      <c r="A2384" s="215" t="s">
        <v>13435</v>
      </c>
      <c r="B2384" s="215">
        <v>1</v>
      </c>
      <c r="C2384" s="216" t="s">
        <v>13436</v>
      </c>
      <c r="D2384" s="215" t="s">
        <v>13437</v>
      </c>
    </row>
    <row r="2385" spans="1:4">
      <c r="A2385" s="215" t="s">
        <v>13438</v>
      </c>
      <c r="B2385" s="215">
        <v>1</v>
      </c>
      <c r="C2385" s="216" t="s">
        <v>13439</v>
      </c>
      <c r="D2385" s="215" t="s">
        <v>13440</v>
      </c>
    </row>
    <row r="2386" spans="1:4">
      <c r="A2386" s="215" t="s">
        <v>13441</v>
      </c>
      <c r="B2386" s="215">
        <v>1</v>
      </c>
      <c r="C2386" s="216" t="s">
        <v>13442</v>
      </c>
      <c r="D2386" s="215" t="s">
        <v>13443</v>
      </c>
    </row>
    <row r="2387" spans="1:4">
      <c r="A2387" s="215" t="s">
        <v>13444</v>
      </c>
      <c r="B2387" s="215">
        <v>1</v>
      </c>
      <c r="C2387" s="216" t="s">
        <v>13445</v>
      </c>
      <c r="D2387" s="215" t="s">
        <v>13446</v>
      </c>
    </row>
    <row r="2388" spans="1:4">
      <c r="A2388" s="215" t="s">
        <v>13447</v>
      </c>
      <c r="B2388" s="215">
        <v>1</v>
      </c>
      <c r="C2388" s="216" t="s">
        <v>13448</v>
      </c>
      <c r="D2388" s="215" t="s">
        <v>13449</v>
      </c>
    </row>
    <row r="2389" spans="1:4">
      <c r="A2389" s="215" t="s">
        <v>13450</v>
      </c>
      <c r="B2389" s="215">
        <v>1</v>
      </c>
      <c r="C2389" s="216" t="s">
        <v>13451</v>
      </c>
      <c r="D2389" s="215" t="s">
        <v>13452</v>
      </c>
    </row>
    <row r="2390" spans="1:4">
      <c r="A2390" s="215" t="s">
        <v>13453</v>
      </c>
      <c r="B2390" s="215">
        <v>1</v>
      </c>
      <c r="C2390" s="216" t="s">
        <v>13454</v>
      </c>
      <c r="D2390" s="215" t="s">
        <v>13455</v>
      </c>
    </row>
    <row r="2391" spans="1:4">
      <c r="A2391" s="215" t="s">
        <v>13456</v>
      </c>
      <c r="B2391" s="215">
        <v>1</v>
      </c>
      <c r="C2391" s="216" t="s">
        <v>13457</v>
      </c>
      <c r="D2391" s="215" t="s">
        <v>13458</v>
      </c>
    </row>
    <row r="2392" spans="1:4">
      <c r="A2392" s="215" t="s">
        <v>13459</v>
      </c>
      <c r="B2392" s="215">
        <v>1</v>
      </c>
      <c r="C2392" s="216" t="s">
        <v>13460</v>
      </c>
      <c r="D2392" s="215" t="s">
        <v>13461</v>
      </c>
    </row>
    <row r="2393" spans="1:4">
      <c r="A2393" s="215" t="s">
        <v>13462</v>
      </c>
      <c r="B2393" s="215">
        <v>1</v>
      </c>
      <c r="C2393" s="216" t="s">
        <v>13463</v>
      </c>
      <c r="D2393" s="215" t="s">
        <v>13464</v>
      </c>
    </row>
    <row r="2394" spans="1:4">
      <c r="A2394" s="215" t="s">
        <v>13465</v>
      </c>
      <c r="B2394" s="215">
        <v>1</v>
      </c>
      <c r="C2394" s="216" t="s">
        <v>13466</v>
      </c>
      <c r="D2394" s="215" t="s">
        <v>13467</v>
      </c>
    </row>
    <row r="2395" spans="1:4">
      <c r="A2395" s="215" t="s">
        <v>13468</v>
      </c>
      <c r="B2395" s="215">
        <v>1</v>
      </c>
      <c r="C2395" s="216" t="s">
        <v>13469</v>
      </c>
      <c r="D2395" s="215" t="s">
        <v>13470</v>
      </c>
    </row>
    <row r="2396" spans="1:4">
      <c r="A2396" s="215" t="s">
        <v>13471</v>
      </c>
      <c r="B2396" s="215">
        <v>1</v>
      </c>
      <c r="C2396" s="216" t="s">
        <v>13472</v>
      </c>
      <c r="D2396" s="215" t="s">
        <v>13473</v>
      </c>
    </row>
    <row r="2397" spans="1:4">
      <c r="A2397" s="215" t="s">
        <v>13474</v>
      </c>
      <c r="B2397" s="215">
        <v>1</v>
      </c>
      <c r="C2397" s="216" t="s">
        <v>13475</v>
      </c>
      <c r="D2397" s="215" t="s">
        <v>13476</v>
      </c>
    </row>
    <row r="2398" spans="1:4">
      <c r="A2398" s="215" t="s">
        <v>13477</v>
      </c>
      <c r="B2398" s="215">
        <v>1</v>
      </c>
      <c r="C2398" s="216" t="s">
        <v>13478</v>
      </c>
      <c r="D2398" s="215" t="s">
        <v>13479</v>
      </c>
    </row>
    <row r="2399" spans="1:4">
      <c r="A2399" s="215" t="s">
        <v>13480</v>
      </c>
      <c r="B2399" s="215">
        <v>1</v>
      </c>
      <c r="C2399" s="216" t="s">
        <v>13481</v>
      </c>
      <c r="D2399" s="215" t="s">
        <v>13482</v>
      </c>
    </row>
    <row r="2400" spans="1:4">
      <c r="A2400" s="215" t="s">
        <v>13483</v>
      </c>
      <c r="B2400" s="215">
        <v>1</v>
      </c>
      <c r="C2400" s="216" t="s">
        <v>13484</v>
      </c>
      <c r="D2400" s="215" t="s">
        <v>13485</v>
      </c>
    </row>
    <row r="2401" spans="1:4">
      <c r="A2401" s="215" t="s">
        <v>13486</v>
      </c>
      <c r="B2401" s="215">
        <v>1</v>
      </c>
      <c r="C2401" s="216" t="s">
        <v>13487</v>
      </c>
      <c r="D2401" s="215" t="s">
        <v>13488</v>
      </c>
    </row>
    <row r="2402" spans="1:4">
      <c r="A2402" s="215" t="s">
        <v>13489</v>
      </c>
      <c r="B2402" s="215">
        <v>1</v>
      </c>
      <c r="C2402" s="216" t="s">
        <v>13490</v>
      </c>
      <c r="D2402" s="215" t="s">
        <v>13491</v>
      </c>
    </row>
    <row r="2403" spans="1:4">
      <c r="A2403" s="215" t="s">
        <v>13492</v>
      </c>
      <c r="B2403" s="215">
        <v>1</v>
      </c>
      <c r="C2403" s="216" t="s">
        <v>13493</v>
      </c>
      <c r="D2403" s="215" t="s">
        <v>13494</v>
      </c>
    </row>
    <row r="2404" spans="1:4">
      <c r="A2404" s="215" t="s">
        <v>13495</v>
      </c>
      <c r="B2404" s="215">
        <v>1</v>
      </c>
      <c r="C2404" s="216" t="s">
        <v>13496</v>
      </c>
      <c r="D2404" s="215" t="s">
        <v>13497</v>
      </c>
    </row>
    <row r="2405" spans="1:4">
      <c r="A2405" s="215" t="s">
        <v>13498</v>
      </c>
      <c r="B2405" s="215">
        <v>1</v>
      </c>
      <c r="C2405" s="216" t="s">
        <v>13499</v>
      </c>
      <c r="D2405" s="215" t="s">
        <v>13500</v>
      </c>
    </row>
    <row r="2406" spans="1:4">
      <c r="A2406" s="215" t="s">
        <v>13501</v>
      </c>
      <c r="B2406" s="215">
        <v>1</v>
      </c>
      <c r="C2406" s="216" t="s">
        <v>13502</v>
      </c>
      <c r="D2406" s="215" t="s">
        <v>13503</v>
      </c>
    </row>
    <row r="2407" spans="1:4">
      <c r="A2407" s="215" t="s">
        <v>13504</v>
      </c>
      <c r="B2407" s="215">
        <v>1</v>
      </c>
      <c r="C2407" s="216" t="s">
        <v>13505</v>
      </c>
      <c r="D2407" s="215" t="s">
        <v>13506</v>
      </c>
    </row>
    <row r="2408" spans="1:4">
      <c r="A2408" s="215" t="s">
        <v>13507</v>
      </c>
      <c r="B2408" s="215">
        <v>1</v>
      </c>
      <c r="C2408" s="216" t="s">
        <v>13508</v>
      </c>
      <c r="D2408" s="215" t="s">
        <v>13509</v>
      </c>
    </row>
    <row r="2409" spans="1:4">
      <c r="A2409" s="215" t="s">
        <v>13510</v>
      </c>
      <c r="B2409" s="215">
        <v>1</v>
      </c>
      <c r="C2409" s="216" t="s">
        <v>13511</v>
      </c>
      <c r="D2409" s="215" t="s">
        <v>13512</v>
      </c>
    </row>
    <row r="2410" spans="1:4">
      <c r="A2410" s="215" t="s">
        <v>13513</v>
      </c>
      <c r="B2410" s="215">
        <v>1</v>
      </c>
      <c r="C2410" s="216" t="s">
        <v>13514</v>
      </c>
      <c r="D2410" s="215" t="s">
        <v>13515</v>
      </c>
    </row>
    <row r="2411" spans="1:4">
      <c r="A2411" s="215" t="s">
        <v>13516</v>
      </c>
      <c r="B2411" s="215">
        <v>1</v>
      </c>
      <c r="C2411" s="216" t="s">
        <v>13517</v>
      </c>
      <c r="D2411" s="215" t="s">
        <v>13518</v>
      </c>
    </row>
    <row r="2412" spans="1:4">
      <c r="A2412" s="215" t="s">
        <v>13519</v>
      </c>
      <c r="B2412" s="215">
        <v>1</v>
      </c>
      <c r="C2412" s="216" t="s">
        <v>13520</v>
      </c>
      <c r="D2412" s="215" t="s">
        <v>13521</v>
      </c>
    </row>
    <row r="2413" spans="1:4">
      <c r="A2413" s="215" t="s">
        <v>13522</v>
      </c>
      <c r="B2413" s="215">
        <v>1</v>
      </c>
      <c r="C2413" s="216" t="s">
        <v>13523</v>
      </c>
      <c r="D2413" s="215" t="s">
        <v>13524</v>
      </c>
    </row>
    <row r="2414" spans="1:4">
      <c r="A2414" s="215" t="s">
        <v>13525</v>
      </c>
      <c r="B2414" s="215">
        <v>1</v>
      </c>
      <c r="C2414" s="216" t="s">
        <v>13526</v>
      </c>
      <c r="D2414" s="215" t="s">
        <v>13527</v>
      </c>
    </row>
    <row r="2415" spans="1:4">
      <c r="A2415" s="215" t="s">
        <v>13528</v>
      </c>
      <c r="B2415" s="215">
        <v>1</v>
      </c>
      <c r="C2415" s="216" t="s">
        <v>13529</v>
      </c>
      <c r="D2415" s="215" t="s">
        <v>111005</v>
      </c>
    </row>
    <row r="2416" spans="1:4">
      <c r="A2416" s="215" t="s">
        <v>13530</v>
      </c>
      <c r="B2416" s="215">
        <v>1</v>
      </c>
      <c r="C2416" s="216" t="s">
        <v>13531</v>
      </c>
      <c r="D2416" s="215" t="s">
        <v>111006</v>
      </c>
    </row>
    <row r="2417" spans="1:4">
      <c r="A2417" s="215" t="s">
        <v>13532</v>
      </c>
      <c r="B2417" s="215">
        <v>1</v>
      </c>
      <c r="C2417" s="216" t="s">
        <v>13533</v>
      </c>
      <c r="D2417" s="215" t="s">
        <v>13534</v>
      </c>
    </row>
    <row r="2418" spans="1:4">
      <c r="A2418" s="215" t="s">
        <v>13535</v>
      </c>
      <c r="B2418" s="215">
        <v>1</v>
      </c>
      <c r="C2418" s="216" t="s">
        <v>13536</v>
      </c>
      <c r="D2418" s="215" t="s">
        <v>13537</v>
      </c>
    </row>
    <row r="2419" spans="1:4">
      <c r="A2419" s="215" t="s">
        <v>13538</v>
      </c>
      <c r="B2419" s="215">
        <v>1</v>
      </c>
      <c r="C2419" s="216" t="s">
        <v>13539</v>
      </c>
      <c r="D2419" s="215" t="s">
        <v>13540</v>
      </c>
    </row>
    <row r="2420" spans="1:4">
      <c r="A2420" s="215" t="s">
        <v>13541</v>
      </c>
      <c r="B2420" s="215">
        <v>1</v>
      </c>
      <c r="C2420" s="216" t="s">
        <v>13542</v>
      </c>
      <c r="D2420" s="215" t="s">
        <v>13543</v>
      </c>
    </row>
    <row r="2421" spans="1:4">
      <c r="A2421" s="215" t="s">
        <v>13544</v>
      </c>
      <c r="B2421" s="215">
        <v>1</v>
      </c>
      <c r="C2421" s="216" t="s">
        <v>13545</v>
      </c>
      <c r="D2421" s="215" t="s">
        <v>13546</v>
      </c>
    </row>
    <row r="2422" spans="1:4">
      <c r="A2422" s="215" t="s">
        <v>13547</v>
      </c>
      <c r="B2422" s="215">
        <v>1</v>
      </c>
      <c r="C2422" s="216" t="s">
        <v>13548</v>
      </c>
      <c r="D2422" s="215" t="s">
        <v>111007</v>
      </c>
    </row>
    <row r="2423" spans="1:4">
      <c r="A2423" s="215" t="s">
        <v>13549</v>
      </c>
      <c r="B2423" s="215">
        <v>1</v>
      </c>
      <c r="C2423" s="216" t="s">
        <v>13550</v>
      </c>
      <c r="D2423" s="215" t="s">
        <v>13551</v>
      </c>
    </row>
    <row r="2424" spans="1:4">
      <c r="A2424" s="215" t="s">
        <v>13552</v>
      </c>
      <c r="B2424" s="215">
        <v>1</v>
      </c>
      <c r="C2424" s="216" t="s">
        <v>13553</v>
      </c>
      <c r="D2424" s="215" t="s">
        <v>13554</v>
      </c>
    </row>
    <row r="2425" spans="1:4">
      <c r="A2425" s="215" t="s">
        <v>13555</v>
      </c>
      <c r="B2425" s="215">
        <v>1</v>
      </c>
      <c r="C2425" s="216" t="s">
        <v>13556</v>
      </c>
      <c r="D2425" s="215" t="s">
        <v>13557</v>
      </c>
    </row>
    <row r="2426" spans="1:4">
      <c r="A2426" s="215" t="s">
        <v>13558</v>
      </c>
      <c r="B2426" s="215">
        <v>1</v>
      </c>
      <c r="C2426" s="216" t="s">
        <v>13559</v>
      </c>
      <c r="D2426" s="215" t="s">
        <v>13560</v>
      </c>
    </row>
    <row r="2427" spans="1:4">
      <c r="A2427" s="215" t="s">
        <v>13561</v>
      </c>
      <c r="B2427" s="215">
        <v>1</v>
      </c>
      <c r="C2427" s="216" t="s">
        <v>13562</v>
      </c>
      <c r="D2427" s="215" t="s">
        <v>13563</v>
      </c>
    </row>
    <row r="2428" spans="1:4">
      <c r="A2428" s="215" t="s">
        <v>13564</v>
      </c>
      <c r="B2428" s="215">
        <v>1</v>
      </c>
      <c r="C2428" s="216" t="s">
        <v>13565</v>
      </c>
      <c r="D2428" s="215" t="s">
        <v>13566</v>
      </c>
    </row>
    <row r="2429" spans="1:4">
      <c r="A2429" s="215" t="s">
        <v>13567</v>
      </c>
      <c r="B2429" s="215">
        <v>1</v>
      </c>
      <c r="C2429" s="216" t="s">
        <v>13568</v>
      </c>
      <c r="D2429" s="215" t="s">
        <v>13569</v>
      </c>
    </row>
    <row r="2430" spans="1:4">
      <c r="A2430" s="215" t="s">
        <v>13570</v>
      </c>
      <c r="B2430" s="215">
        <v>1</v>
      </c>
      <c r="C2430" s="216" t="s">
        <v>13571</v>
      </c>
      <c r="D2430" s="215" t="s">
        <v>13572</v>
      </c>
    </row>
    <row r="2431" spans="1:4">
      <c r="A2431" s="215" t="s">
        <v>13573</v>
      </c>
      <c r="B2431" s="215">
        <v>1</v>
      </c>
      <c r="C2431" s="216" t="s">
        <v>13574</v>
      </c>
      <c r="D2431" s="215" t="s">
        <v>13575</v>
      </c>
    </row>
    <row r="2432" spans="1:4">
      <c r="A2432" s="215" t="s">
        <v>13576</v>
      </c>
      <c r="B2432" s="215">
        <v>1</v>
      </c>
      <c r="C2432" s="216" t="s">
        <v>13577</v>
      </c>
      <c r="D2432" s="215" t="s">
        <v>13578</v>
      </c>
    </row>
    <row r="2433" spans="1:4">
      <c r="A2433" s="215" t="s">
        <v>13579</v>
      </c>
      <c r="B2433" s="215">
        <v>1</v>
      </c>
      <c r="C2433" s="216" t="s">
        <v>13580</v>
      </c>
      <c r="D2433" s="215" t="s">
        <v>13581</v>
      </c>
    </row>
    <row r="2434" spans="1:4">
      <c r="A2434" s="215" t="s">
        <v>13582</v>
      </c>
      <c r="B2434" s="215">
        <v>1</v>
      </c>
      <c r="C2434" s="216" t="s">
        <v>13583</v>
      </c>
      <c r="D2434" s="215" t="s">
        <v>13584</v>
      </c>
    </row>
    <row r="2435" spans="1:4">
      <c r="A2435" s="215" t="s">
        <v>13585</v>
      </c>
      <c r="B2435" s="215">
        <v>1</v>
      </c>
      <c r="C2435" s="216" t="s">
        <v>13586</v>
      </c>
      <c r="D2435" s="215" t="s">
        <v>13587</v>
      </c>
    </row>
    <row r="2436" spans="1:4">
      <c r="A2436" s="215" t="s">
        <v>13588</v>
      </c>
      <c r="B2436" s="215">
        <v>1</v>
      </c>
      <c r="C2436" s="216" t="s">
        <v>13589</v>
      </c>
      <c r="D2436" s="215" t="s">
        <v>13590</v>
      </c>
    </row>
    <row r="2437" spans="1:4">
      <c r="A2437" s="215" t="s">
        <v>13591</v>
      </c>
      <c r="B2437" s="215">
        <v>1</v>
      </c>
      <c r="C2437" s="216" t="s">
        <v>13592</v>
      </c>
      <c r="D2437" s="215" t="s">
        <v>13593</v>
      </c>
    </row>
    <row r="2438" spans="1:4">
      <c r="A2438" s="215" t="s">
        <v>13594</v>
      </c>
      <c r="B2438" s="215">
        <v>1</v>
      </c>
      <c r="C2438" s="216" t="s">
        <v>13595</v>
      </c>
      <c r="D2438" s="215" t="s">
        <v>13596</v>
      </c>
    </row>
    <row r="2439" spans="1:4">
      <c r="A2439" s="215" t="s">
        <v>13597</v>
      </c>
      <c r="B2439" s="215">
        <v>1</v>
      </c>
      <c r="C2439" s="216" t="s">
        <v>13598</v>
      </c>
      <c r="D2439" s="215" t="s">
        <v>13599</v>
      </c>
    </row>
    <row r="2440" spans="1:4">
      <c r="A2440" s="215" t="s">
        <v>13600</v>
      </c>
      <c r="B2440" s="215">
        <v>1</v>
      </c>
      <c r="C2440" s="216" t="s">
        <v>13601</v>
      </c>
      <c r="D2440" s="215" t="s">
        <v>13602</v>
      </c>
    </row>
    <row r="2441" spans="1:4">
      <c r="A2441" s="215" t="s">
        <v>13603</v>
      </c>
      <c r="B2441" s="215">
        <v>1</v>
      </c>
      <c r="C2441" s="216" t="s">
        <v>13604</v>
      </c>
      <c r="D2441" s="215" t="s">
        <v>13605</v>
      </c>
    </row>
    <row r="2442" spans="1:4">
      <c r="A2442" s="215" t="s">
        <v>13606</v>
      </c>
      <c r="B2442" s="215">
        <v>1</v>
      </c>
      <c r="C2442" s="216" t="s">
        <v>13607</v>
      </c>
      <c r="D2442" s="215" t="s">
        <v>13608</v>
      </c>
    </row>
    <row r="2443" spans="1:4">
      <c r="A2443" s="215" t="s">
        <v>13609</v>
      </c>
      <c r="B2443" s="215">
        <v>1</v>
      </c>
      <c r="C2443" s="216" t="s">
        <v>13610</v>
      </c>
      <c r="D2443" s="215" t="s">
        <v>13611</v>
      </c>
    </row>
    <row r="2444" spans="1:4">
      <c r="A2444" s="215" t="s">
        <v>13612</v>
      </c>
      <c r="B2444" s="215">
        <v>1</v>
      </c>
      <c r="C2444" s="216" t="s">
        <v>13613</v>
      </c>
      <c r="D2444" s="215" t="s">
        <v>13614</v>
      </c>
    </row>
    <row r="2445" spans="1:4">
      <c r="A2445" s="215" t="s">
        <v>13615</v>
      </c>
      <c r="B2445" s="215">
        <v>1</v>
      </c>
      <c r="C2445" s="216" t="s">
        <v>13616</v>
      </c>
      <c r="D2445" s="215" t="s">
        <v>13617</v>
      </c>
    </row>
    <row r="2446" spans="1:4">
      <c r="A2446" s="215" t="s">
        <v>13618</v>
      </c>
      <c r="B2446" s="215">
        <v>1</v>
      </c>
      <c r="C2446" s="216" t="s">
        <v>13619</v>
      </c>
      <c r="D2446" s="215" t="s">
        <v>13620</v>
      </c>
    </row>
    <row r="2447" spans="1:4">
      <c r="A2447" s="215" t="s">
        <v>13621</v>
      </c>
      <c r="B2447" s="215">
        <v>1</v>
      </c>
      <c r="C2447" s="216" t="s">
        <v>13622</v>
      </c>
      <c r="D2447" s="215" t="s">
        <v>13623</v>
      </c>
    </row>
    <row r="2448" spans="1:4">
      <c r="A2448" s="215" t="s">
        <v>13624</v>
      </c>
      <c r="B2448" s="215">
        <v>1</v>
      </c>
      <c r="C2448" s="216" t="s">
        <v>13625</v>
      </c>
      <c r="D2448" s="215" t="s">
        <v>13626</v>
      </c>
    </row>
    <row r="2449" spans="1:4">
      <c r="A2449" s="215" t="s">
        <v>13627</v>
      </c>
      <c r="B2449" s="215">
        <v>1</v>
      </c>
      <c r="C2449" s="216" t="s">
        <v>13628</v>
      </c>
      <c r="D2449" s="215" t="s">
        <v>13629</v>
      </c>
    </row>
    <row r="2450" spans="1:4">
      <c r="A2450" s="215" t="s">
        <v>13630</v>
      </c>
      <c r="B2450" s="215">
        <v>1</v>
      </c>
      <c r="C2450" s="216" t="s">
        <v>13631</v>
      </c>
      <c r="D2450" s="215" t="s">
        <v>13632</v>
      </c>
    </row>
    <row r="2451" spans="1:4">
      <c r="A2451" s="215" t="s">
        <v>13633</v>
      </c>
      <c r="B2451" s="215">
        <v>1</v>
      </c>
      <c r="C2451" s="216" t="s">
        <v>13634</v>
      </c>
      <c r="D2451" s="215" t="s">
        <v>13635</v>
      </c>
    </row>
    <row r="2452" spans="1:4">
      <c r="A2452" s="215" t="s">
        <v>13636</v>
      </c>
      <c r="B2452" s="215">
        <v>1</v>
      </c>
      <c r="C2452" s="216" t="s">
        <v>13637</v>
      </c>
      <c r="D2452" s="215" t="s">
        <v>13638</v>
      </c>
    </row>
    <row r="2453" spans="1:4">
      <c r="A2453" s="215" t="s">
        <v>13639</v>
      </c>
      <c r="B2453" s="215">
        <v>1</v>
      </c>
      <c r="C2453" s="216" t="s">
        <v>13640</v>
      </c>
      <c r="D2453" s="215" t="s">
        <v>13641</v>
      </c>
    </row>
    <row r="2454" spans="1:4">
      <c r="A2454" s="215" t="s">
        <v>13642</v>
      </c>
      <c r="B2454" s="215">
        <v>1</v>
      </c>
      <c r="C2454" s="216" t="s">
        <v>13643</v>
      </c>
      <c r="D2454" s="215" t="s">
        <v>13644</v>
      </c>
    </row>
    <row r="2455" spans="1:4">
      <c r="A2455" s="215" t="s">
        <v>13645</v>
      </c>
      <c r="B2455" s="215">
        <v>1</v>
      </c>
      <c r="C2455" s="216" t="s">
        <v>13646</v>
      </c>
      <c r="D2455" s="215" t="s">
        <v>13647</v>
      </c>
    </row>
    <row r="2456" spans="1:4">
      <c r="A2456" s="215" t="s">
        <v>13648</v>
      </c>
      <c r="B2456" s="215">
        <v>1</v>
      </c>
      <c r="C2456" s="216" t="s">
        <v>13649</v>
      </c>
      <c r="D2456" s="215" t="s">
        <v>13650</v>
      </c>
    </row>
    <row r="2457" spans="1:4">
      <c r="A2457" s="215" t="s">
        <v>13651</v>
      </c>
      <c r="B2457" s="215">
        <v>1</v>
      </c>
      <c r="C2457" s="216" t="s">
        <v>13652</v>
      </c>
      <c r="D2457" s="215" t="s">
        <v>13653</v>
      </c>
    </row>
    <row r="2458" spans="1:4">
      <c r="A2458" s="215" t="s">
        <v>13654</v>
      </c>
      <c r="B2458" s="215">
        <v>1</v>
      </c>
      <c r="C2458" s="216" t="s">
        <v>13655</v>
      </c>
      <c r="D2458" s="215" t="s">
        <v>13656</v>
      </c>
    </row>
    <row r="2459" spans="1:4">
      <c r="A2459" s="215" t="s">
        <v>13657</v>
      </c>
      <c r="B2459" s="215">
        <v>1</v>
      </c>
      <c r="C2459" s="216" t="s">
        <v>13658</v>
      </c>
      <c r="D2459" s="215" t="s">
        <v>13659</v>
      </c>
    </row>
    <row r="2460" spans="1:4">
      <c r="A2460" s="215" t="s">
        <v>13660</v>
      </c>
      <c r="B2460" s="215">
        <v>1</v>
      </c>
      <c r="C2460" s="216" t="s">
        <v>13661</v>
      </c>
      <c r="D2460" s="215" t="s">
        <v>13662</v>
      </c>
    </row>
    <row r="2461" spans="1:4">
      <c r="A2461" s="215" t="s">
        <v>13663</v>
      </c>
      <c r="B2461" s="215">
        <v>1</v>
      </c>
      <c r="C2461" s="216" t="s">
        <v>13664</v>
      </c>
      <c r="D2461" s="215" t="s">
        <v>13665</v>
      </c>
    </row>
    <row r="2462" spans="1:4">
      <c r="A2462" s="215" t="s">
        <v>13666</v>
      </c>
      <c r="B2462" s="215">
        <v>1</v>
      </c>
      <c r="C2462" s="216" t="s">
        <v>13667</v>
      </c>
      <c r="D2462" s="215" t="s">
        <v>13668</v>
      </c>
    </row>
    <row r="2463" spans="1:4">
      <c r="A2463" s="215" t="s">
        <v>13669</v>
      </c>
      <c r="B2463" s="215">
        <v>1</v>
      </c>
      <c r="C2463" s="216" t="s">
        <v>13670</v>
      </c>
      <c r="D2463" s="215" t="s">
        <v>13671</v>
      </c>
    </row>
    <row r="2464" spans="1:4">
      <c r="A2464" s="215" t="s">
        <v>13672</v>
      </c>
      <c r="B2464" s="215">
        <v>1</v>
      </c>
      <c r="C2464" s="216" t="s">
        <v>13673</v>
      </c>
      <c r="D2464" s="215" t="s">
        <v>13674</v>
      </c>
    </row>
    <row r="2465" spans="1:4">
      <c r="A2465" s="215" t="s">
        <v>13675</v>
      </c>
      <c r="B2465" s="215">
        <v>1</v>
      </c>
      <c r="C2465" s="216" t="s">
        <v>13676</v>
      </c>
      <c r="D2465" s="215" t="s">
        <v>13677</v>
      </c>
    </row>
    <row r="2466" spans="1:4">
      <c r="A2466" s="215" t="s">
        <v>13678</v>
      </c>
      <c r="B2466" s="215">
        <v>1</v>
      </c>
      <c r="C2466" s="216" t="s">
        <v>13679</v>
      </c>
      <c r="D2466" s="215" t="s">
        <v>13680</v>
      </c>
    </row>
    <row r="2467" spans="1:4">
      <c r="A2467" s="215" t="s">
        <v>13681</v>
      </c>
      <c r="B2467" s="215">
        <v>1</v>
      </c>
      <c r="C2467" s="216" t="s">
        <v>13682</v>
      </c>
      <c r="D2467" s="215" t="s">
        <v>13683</v>
      </c>
    </row>
    <row r="2468" spans="1:4">
      <c r="A2468" s="215" t="s">
        <v>13684</v>
      </c>
      <c r="B2468" s="215">
        <v>1</v>
      </c>
      <c r="C2468" s="216" t="s">
        <v>13685</v>
      </c>
      <c r="D2468" s="215" t="s">
        <v>13686</v>
      </c>
    </row>
    <row r="2469" spans="1:4">
      <c r="A2469" s="215" t="s">
        <v>13687</v>
      </c>
      <c r="B2469" s="215">
        <v>1</v>
      </c>
      <c r="C2469" s="216" t="s">
        <v>13688</v>
      </c>
      <c r="D2469" s="215" t="s">
        <v>13689</v>
      </c>
    </row>
    <row r="2470" spans="1:4">
      <c r="A2470" s="215" t="s">
        <v>13690</v>
      </c>
      <c r="B2470" s="215">
        <v>1</v>
      </c>
      <c r="C2470" s="216" t="s">
        <v>13691</v>
      </c>
      <c r="D2470" s="215" t="s">
        <v>13692</v>
      </c>
    </row>
    <row r="2471" spans="1:4">
      <c r="A2471" s="215" t="s">
        <v>13693</v>
      </c>
      <c r="B2471" s="215">
        <v>1</v>
      </c>
      <c r="C2471" s="216" t="s">
        <v>13694</v>
      </c>
      <c r="D2471" s="215" t="s">
        <v>13695</v>
      </c>
    </row>
    <row r="2472" spans="1:4">
      <c r="A2472" s="215" t="s">
        <v>13696</v>
      </c>
      <c r="B2472" s="215">
        <v>1</v>
      </c>
      <c r="C2472" s="216" t="s">
        <v>13697</v>
      </c>
      <c r="D2472" s="215" t="s">
        <v>13698</v>
      </c>
    </row>
    <row r="2473" spans="1:4">
      <c r="A2473" s="215" t="s">
        <v>13699</v>
      </c>
      <c r="B2473" s="215">
        <v>1</v>
      </c>
      <c r="C2473" s="216" t="s">
        <v>13700</v>
      </c>
      <c r="D2473" s="215" t="s">
        <v>13701</v>
      </c>
    </row>
    <row r="2474" spans="1:4">
      <c r="A2474" s="215" t="s">
        <v>13702</v>
      </c>
      <c r="B2474" s="215">
        <v>1</v>
      </c>
      <c r="C2474" s="216" t="s">
        <v>13703</v>
      </c>
      <c r="D2474" s="215" t="s">
        <v>13704</v>
      </c>
    </row>
    <row r="2475" spans="1:4">
      <c r="A2475" s="215" t="s">
        <v>13705</v>
      </c>
      <c r="B2475" s="215">
        <v>1</v>
      </c>
      <c r="C2475" s="216" t="s">
        <v>13706</v>
      </c>
      <c r="D2475" s="215" t="s">
        <v>13707</v>
      </c>
    </row>
    <row r="2476" spans="1:4">
      <c r="A2476" s="215" t="s">
        <v>13708</v>
      </c>
      <c r="B2476" s="215">
        <v>1</v>
      </c>
      <c r="C2476" s="216" t="s">
        <v>13709</v>
      </c>
      <c r="D2476" s="215" t="s">
        <v>13710</v>
      </c>
    </row>
    <row r="2477" spans="1:4">
      <c r="A2477" s="215" t="s">
        <v>13711</v>
      </c>
      <c r="B2477" s="215">
        <v>1</v>
      </c>
      <c r="C2477" s="216" t="s">
        <v>13712</v>
      </c>
      <c r="D2477" s="215" t="s">
        <v>13713</v>
      </c>
    </row>
    <row r="2478" spans="1:4">
      <c r="A2478" s="215" t="s">
        <v>13714</v>
      </c>
      <c r="B2478" s="215">
        <v>1</v>
      </c>
      <c r="C2478" s="216" t="s">
        <v>13715</v>
      </c>
      <c r="D2478" s="215" t="s">
        <v>13716</v>
      </c>
    </row>
    <row r="2479" spans="1:4">
      <c r="A2479" s="215" t="s">
        <v>13717</v>
      </c>
      <c r="B2479" s="215">
        <v>1</v>
      </c>
      <c r="C2479" s="216" t="s">
        <v>13718</v>
      </c>
      <c r="D2479" s="215" t="s">
        <v>13719</v>
      </c>
    </row>
    <row r="2480" spans="1:4">
      <c r="A2480" s="215" t="s">
        <v>13720</v>
      </c>
      <c r="B2480" s="215">
        <v>1</v>
      </c>
      <c r="C2480" s="216" t="s">
        <v>13721</v>
      </c>
      <c r="D2480" s="215" t="s">
        <v>13722</v>
      </c>
    </row>
    <row r="2481" spans="1:4">
      <c r="A2481" s="215" t="s">
        <v>13723</v>
      </c>
      <c r="B2481" s="215">
        <v>1</v>
      </c>
      <c r="C2481" s="216" t="s">
        <v>13724</v>
      </c>
      <c r="D2481" s="215" t="s">
        <v>13725</v>
      </c>
    </row>
    <row r="2482" spans="1:4">
      <c r="A2482" s="215" t="s">
        <v>13726</v>
      </c>
      <c r="B2482" s="215">
        <v>1</v>
      </c>
      <c r="C2482" s="216" t="s">
        <v>13727</v>
      </c>
      <c r="D2482" s="215" t="s">
        <v>13728</v>
      </c>
    </row>
    <row r="2483" spans="1:4">
      <c r="A2483" s="215" t="s">
        <v>13729</v>
      </c>
      <c r="B2483" s="215">
        <v>1</v>
      </c>
      <c r="C2483" s="216" t="s">
        <v>13730</v>
      </c>
      <c r="D2483" s="215" t="s">
        <v>13731</v>
      </c>
    </row>
    <row r="2484" spans="1:4">
      <c r="A2484" s="215" t="s">
        <v>13732</v>
      </c>
      <c r="B2484" s="215">
        <v>1</v>
      </c>
      <c r="C2484" s="216" t="s">
        <v>13733</v>
      </c>
      <c r="D2484" s="215" t="s">
        <v>13734</v>
      </c>
    </row>
    <row r="2485" spans="1:4">
      <c r="A2485" s="215" t="s">
        <v>13735</v>
      </c>
      <c r="B2485" s="215">
        <v>1</v>
      </c>
      <c r="C2485" s="216" t="s">
        <v>13736</v>
      </c>
      <c r="D2485" s="215" t="s">
        <v>13737</v>
      </c>
    </row>
    <row r="2486" spans="1:4">
      <c r="A2486" s="215" t="s">
        <v>13738</v>
      </c>
      <c r="B2486" s="215">
        <v>1</v>
      </c>
      <c r="C2486" s="216" t="s">
        <v>13739</v>
      </c>
      <c r="D2486" s="215" t="s">
        <v>13740</v>
      </c>
    </row>
    <row r="2487" spans="1:4">
      <c r="A2487" s="215" t="s">
        <v>13741</v>
      </c>
      <c r="B2487" s="215">
        <v>1</v>
      </c>
      <c r="C2487" s="216" t="s">
        <v>13742</v>
      </c>
      <c r="D2487" s="215" t="s">
        <v>13743</v>
      </c>
    </row>
    <row r="2488" spans="1:4">
      <c r="A2488" s="215" t="s">
        <v>13744</v>
      </c>
      <c r="B2488" s="215">
        <v>1</v>
      </c>
      <c r="C2488" s="216" t="s">
        <v>13745</v>
      </c>
      <c r="D2488" s="215" t="s">
        <v>13746</v>
      </c>
    </row>
    <row r="2489" spans="1:4">
      <c r="A2489" s="215" t="s">
        <v>13747</v>
      </c>
      <c r="B2489" s="215">
        <v>1</v>
      </c>
      <c r="C2489" s="216" t="s">
        <v>13748</v>
      </c>
      <c r="D2489" s="215" t="s">
        <v>13749</v>
      </c>
    </row>
    <row r="2490" spans="1:4">
      <c r="A2490" s="215" t="s">
        <v>13750</v>
      </c>
      <c r="B2490" s="215">
        <v>1</v>
      </c>
      <c r="C2490" s="216" t="s">
        <v>13751</v>
      </c>
      <c r="D2490" s="215" t="s">
        <v>13752</v>
      </c>
    </row>
    <row r="2491" spans="1:4">
      <c r="A2491" s="215" t="s">
        <v>13753</v>
      </c>
      <c r="B2491" s="215">
        <v>1</v>
      </c>
      <c r="C2491" s="216" t="s">
        <v>13754</v>
      </c>
      <c r="D2491" s="215" t="s">
        <v>13755</v>
      </c>
    </row>
    <row r="2492" spans="1:4">
      <c r="A2492" s="215" t="s">
        <v>13756</v>
      </c>
      <c r="B2492" s="215">
        <v>1</v>
      </c>
      <c r="C2492" s="216" t="s">
        <v>13757</v>
      </c>
      <c r="D2492" s="215" t="s">
        <v>13758</v>
      </c>
    </row>
    <row r="2493" spans="1:4">
      <c r="A2493" s="215" t="s">
        <v>13759</v>
      </c>
      <c r="B2493" s="215">
        <v>1</v>
      </c>
      <c r="C2493" s="216" t="s">
        <v>13760</v>
      </c>
      <c r="D2493" s="215" t="s">
        <v>13761</v>
      </c>
    </row>
    <row r="2494" spans="1:4">
      <c r="A2494" s="215" t="s">
        <v>13762</v>
      </c>
      <c r="B2494" s="215">
        <v>1</v>
      </c>
      <c r="C2494" s="216" t="s">
        <v>13763</v>
      </c>
      <c r="D2494" s="215" t="s">
        <v>13764</v>
      </c>
    </row>
    <row r="2495" spans="1:4">
      <c r="A2495" s="215" t="s">
        <v>13765</v>
      </c>
      <c r="B2495" s="215">
        <v>1</v>
      </c>
      <c r="C2495" s="216" t="s">
        <v>13766</v>
      </c>
      <c r="D2495" s="215" t="s">
        <v>13767</v>
      </c>
    </row>
    <row r="2496" spans="1:4">
      <c r="A2496" s="215" t="s">
        <v>13768</v>
      </c>
      <c r="B2496" s="215">
        <v>1</v>
      </c>
      <c r="C2496" s="216" t="s">
        <v>13769</v>
      </c>
      <c r="D2496" s="215" t="s">
        <v>13770</v>
      </c>
    </row>
    <row r="2497" spans="1:4">
      <c r="A2497" s="215" t="s">
        <v>13771</v>
      </c>
      <c r="B2497" s="215">
        <v>1</v>
      </c>
      <c r="C2497" s="216" t="s">
        <v>13772</v>
      </c>
      <c r="D2497" s="215" t="s">
        <v>13773</v>
      </c>
    </row>
    <row r="2498" spans="1:4">
      <c r="A2498" s="215" t="s">
        <v>13774</v>
      </c>
      <c r="B2498" s="215">
        <v>1</v>
      </c>
      <c r="C2498" s="216" t="s">
        <v>13775</v>
      </c>
      <c r="D2498" s="215" t="s">
        <v>13776</v>
      </c>
    </row>
    <row r="2499" spans="1:4">
      <c r="A2499" s="215" t="s">
        <v>13777</v>
      </c>
      <c r="B2499" s="215">
        <v>1</v>
      </c>
      <c r="C2499" s="216" t="s">
        <v>13778</v>
      </c>
      <c r="D2499" s="215" t="s">
        <v>13779</v>
      </c>
    </row>
    <row r="2500" spans="1:4">
      <c r="A2500" s="215" t="s">
        <v>13780</v>
      </c>
      <c r="B2500" s="215">
        <v>1</v>
      </c>
      <c r="C2500" s="216" t="s">
        <v>13781</v>
      </c>
      <c r="D2500" s="215" t="s">
        <v>13782</v>
      </c>
    </row>
    <row r="2501" spans="1:4">
      <c r="A2501" s="215" t="s">
        <v>13783</v>
      </c>
      <c r="B2501" s="215">
        <v>1</v>
      </c>
      <c r="C2501" s="216" t="s">
        <v>13784</v>
      </c>
      <c r="D2501" s="215" t="s">
        <v>13785</v>
      </c>
    </row>
    <row r="2502" spans="1:4">
      <c r="A2502" s="215" t="s">
        <v>13786</v>
      </c>
      <c r="B2502" s="215">
        <v>1</v>
      </c>
      <c r="C2502" s="216" t="s">
        <v>13787</v>
      </c>
      <c r="D2502" s="215" t="s">
        <v>111008</v>
      </c>
    </row>
    <row r="2503" spans="1:4">
      <c r="A2503" s="215" t="s">
        <v>13788</v>
      </c>
      <c r="B2503" s="215">
        <v>1</v>
      </c>
      <c r="C2503" s="216" t="s">
        <v>13789</v>
      </c>
      <c r="D2503" s="215" t="s">
        <v>111009</v>
      </c>
    </row>
    <row r="2504" spans="1:4">
      <c r="A2504" s="215" t="s">
        <v>13790</v>
      </c>
      <c r="B2504" s="215">
        <v>1</v>
      </c>
      <c r="C2504" s="216" t="s">
        <v>13791</v>
      </c>
      <c r="D2504" s="215" t="s">
        <v>111010</v>
      </c>
    </row>
    <row r="2505" spans="1:4">
      <c r="A2505" s="215" t="s">
        <v>13792</v>
      </c>
      <c r="B2505" s="215">
        <v>1</v>
      </c>
      <c r="C2505" s="216" t="s">
        <v>13793</v>
      </c>
      <c r="D2505" s="215" t="s">
        <v>111011</v>
      </c>
    </row>
    <row r="2506" spans="1:4">
      <c r="A2506" s="215" t="s">
        <v>13794</v>
      </c>
      <c r="B2506" s="215">
        <v>1</v>
      </c>
      <c r="C2506" s="216" t="s">
        <v>13795</v>
      </c>
      <c r="D2506" s="215" t="s">
        <v>111012</v>
      </c>
    </row>
    <row r="2507" spans="1:4">
      <c r="A2507" s="215" t="s">
        <v>13796</v>
      </c>
      <c r="B2507" s="215">
        <v>1</v>
      </c>
      <c r="C2507" s="216" t="s">
        <v>13797</v>
      </c>
      <c r="D2507" s="215" t="s">
        <v>111013</v>
      </c>
    </row>
    <row r="2508" spans="1:4">
      <c r="A2508" s="215" t="s">
        <v>13798</v>
      </c>
      <c r="B2508" s="215">
        <v>1</v>
      </c>
      <c r="C2508" s="216" t="s">
        <v>13799</v>
      </c>
      <c r="D2508" s="215" t="s">
        <v>13800</v>
      </c>
    </row>
    <row r="2509" spans="1:4">
      <c r="A2509" s="215" t="s">
        <v>13801</v>
      </c>
      <c r="B2509" s="215">
        <v>1</v>
      </c>
      <c r="C2509" s="216" t="s">
        <v>13802</v>
      </c>
      <c r="D2509" s="215" t="s">
        <v>13803</v>
      </c>
    </row>
    <row r="2510" spans="1:4">
      <c r="A2510" s="215" t="s">
        <v>13804</v>
      </c>
      <c r="B2510" s="215">
        <v>1</v>
      </c>
      <c r="C2510" s="216" t="s">
        <v>13805</v>
      </c>
      <c r="D2510" s="215" t="s">
        <v>13806</v>
      </c>
    </row>
    <row r="2511" spans="1:4">
      <c r="A2511" s="215" t="s">
        <v>13807</v>
      </c>
      <c r="B2511" s="215">
        <v>1</v>
      </c>
      <c r="C2511" s="216" t="s">
        <v>13808</v>
      </c>
      <c r="D2511" s="215" t="s">
        <v>13809</v>
      </c>
    </row>
    <row r="2512" spans="1:4">
      <c r="A2512" s="215" t="s">
        <v>13810</v>
      </c>
      <c r="B2512" s="215">
        <v>1</v>
      </c>
      <c r="C2512" s="216" t="s">
        <v>13811</v>
      </c>
      <c r="D2512" s="215" t="s">
        <v>13812</v>
      </c>
    </row>
    <row r="2513" spans="1:4">
      <c r="A2513" s="215" t="s">
        <v>13813</v>
      </c>
      <c r="B2513" s="215">
        <v>1</v>
      </c>
      <c r="C2513" s="216" t="s">
        <v>13814</v>
      </c>
      <c r="D2513" s="215" t="s">
        <v>13815</v>
      </c>
    </row>
    <row r="2514" spans="1:4">
      <c r="A2514" s="215" t="s">
        <v>13816</v>
      </c>
      <c r="B2514" s="215">
        <v>1</v>
      </c>
      <c r="C2514" s="216" t="s">
        <v>13817</v>
      </c>
      <c r="D2514" s="215" t="s">
        <v>13818</v>
      </c>
    </row>
    <row r="2515" spans="1:4">
      <c r="A2515" s="215" t="s">
        <v>13819</v>
      </c>
      <c r="B2515" s="215">
        <v>1</v>
      </c>
      <c r="C2515" s="216" t="s">
        <v>13820</v>
      </c>
      <c r="D2515" s="215" t="s">
        <v>13821</v>
      </c>
    </row>
    <row r="2516" spans="1:4">
      <c r="A2516" s="215" t="s">
        <v>13822</v>
      </c>
      <c r="B2516" s="215">
        <v>1</v>
      </c>
      <c r="C2516" s="216" t="s">
        <v>13823</v>
      </c>
      <c r="D2516" s="215" t="s">
        <v>13824</v>
      </c>
    </row>
    <row r="2517" spans="1:4">
      <c r="A2517" s="215" t="s">
        <v>13825</v>
      </c>
      <c r="B2517" s="215">
        <v>1</v>
      </c>
      <c r="C2517" s="216" t="s">
        <v>13826</v>
      </c>
      <c r="D2517" s="215" t="s">
        <v>13827</v>
      </c>
    </row>
    <row r="2518" spans="1:4">
      <c r="A2518" s="215" t="s">
        <v>13828</v>
      </c>
      <c r="B2518" s="215">
        <v>1</v>
      </c>
      <c r="C2518" s="216" t="s">
        <v>13829</v>
      </c>
      <c r="D2518" s="215" t="s">
        <v>13830</v>
      </c>
    </row>
    <row r="2519" spans="1:4">
      <c r="A2519" s="215" t="s">
        <v>13831</v>
      </c>
      <c r="B2519" s="215">
        <v>1</v>
      </c>
      <c r="C2519" s="216" t="s">
        <v>13832</v>
      </c>
      <c r="D2519" s="215" t="s">
        <v>13833</v>
      </c>
    </row>
    <row r="2520" spans="1:4">
      <c r="A2520" s="215" t="s">
        <v>13834</v>
      </c>
      <c r="B2520" s="215">
        <v>1</v>
      </c>
      <c r="C2520" s="216" t="s">
        <v>13835</v>
      </c>
      <c r="D2520" s="215" t="s">
        <v>13836</v>
      </c>
    </row>
    <row r="2521" spans="1:4">
      <c r="A2521" s="215" t="s">
        <v>13837</v>
      </c>
      <c r="B2521" s="215">
        <v>1</v>
      </c>
      <c r="C2521" s="216" t="s">
        <v>13838</v>
      </c>
      <c r="D2521" s="215" t="s">
        <v>13839</v>
      </c>
    </row>
    <row r="2522" spans="1:4">
      <c r="A2522" s="215" t="s">
        <v>13840</v>
      </c>
      <c r="B2522" s="215">
        <v>1</v>
      </c>
      <c r="C2522" s="216" t="s">
        <v>13841</v>
      </c>
      <c r="D2522" s="215" t="s">
        <v>13842</v>
      </c>
    </row>
    <row r="2523" spans="1:4">
      <c r="A2523" s="215" t="s">
        <v>13843</v>
      </c>
      <c r="B2523" s="215">
        <v>1</v>
      </c>
      <c r="C2523" s="216" t="s">
        <v>13844</v>
      </c>
      <c r="D2523" s="215" t="s">
        <v>13845</v>
      </c>
    </row>
    <row r="2524" spans="1:4">
      <c r="A2524" s="215" t="s">
        <v>13846</v>
      </c>
      <c r="B2524" s="215">
        <v>1</v>
      </c>
      <c r="C2524" s="216" t="s">
        <v>13847</v>
      </c>
      <c r="D2524" s="215" t="s">
        <v>13848</v>
      </c>
    </row>
    <row r="2525" spans="1:4">
      <c r="A2525" s="215" t="s">
        <v>13849</v>
      </c>
      <c r="B2525" s="215">
        <v>1</v>
      </c>
      <c r="C2525" s="216" t="s">
        <v>13850</v>
      </c>
      <c r="D2525" s="215" t="s">
        <v>13851</v>
      </c>
    </row>
    <row r="2526" spans="1:4">
      <c r="A2526" s="215" t="s">
        <v>13852</v>
      </c>
      <c r="B2526" s="215">
        <v>1</v>
      </c>
      <c r="C2526" s="216" t="s">
        <v>13853</v>
      </c>
      <c r="D2526" s="215" t="s">
        <v>13854</v>
      </c>
    </row>
    <row r="2527" spans="1:4">
      <c r="A2527" s="215" t="s">
        <v>13855</v>
      </c>
      <c r="B2527" s="215">
        <v>1</v>
      </c>
      <c r="C2527" s="216" t="s">
        <v>13856</v>
      </c>
      <c r="D2527" s="215" t="s">
        <v>13857</v>
      </c>
    </row>
    <row r="2528" spans="1:4">
      <c r="A2528" s="215" t="s">
        <v>13858</v>
      </c>
      <c r="B2528" s="215">
        <v>1</v>
      </c>
      <c r="C2528" s="216" t="s">
        <v>13859</v>
      </c>
      <c r="D2528" s="215" t="s">
        <v>13860</v>
      </c>
    </row>
    <row r="2529" spans="1:4">
      <c r="A2529" s="215" t="s">
        <v>13861</v>
      </c>
      <c r="B2529" s="215">
        <v>1</v>
      </c>
      <c r="C2529" s="216" t="s">
        <v>13862</v>
      </c>
      <c r="D2529" s="215" t="s">
        <v>13863</v>
      </c>
    </row>
    <row r="2530" spans="1:4">
      <c r="A2530" s="215" t="s">
        <v>13864</v>
      </c>
      <c r="B2530" s="215">
        <v>1</v>
      </c>
      <c r="C2530" s="216" t="s">
        <v>13865</v>
      </c>
      <c r="D2530" s="215" t="s">
        <v>13866</v>
      </c>
    </row>
    <row r="2531" spans="1:4">
      <c r="A2531" s="215" t="s">
        <v>13867</v>
      </c>
      <c r="B2531" s="215">
        <v>1</v>
      </c>
      <c r="C2531" s="216" t="s">
        <v>13868</v>
      </c>
      <c r="D2531" s="215" t="s">
        <v>13869</v>
      </c>
    </row>
    <row r="2532" spans="1:4">
      <c r="A2532" s="215" t="s">
        <v>13870</v>
      </c>
      <c r="B2532" s="215">
        <v>1</v>
      </c>
      <c r="C2532" s="216" t="s">
        <v>13871</v>
      </c>
      <c r="D2532" s="215" t="s">
        <v>13872</v>
      </c>
    </row>
    <row r="2533" spans="1:4">
      <c r="A2533" s="215" t="s">
        <v>13873</v>
      </c>
      <c r="B2533" s="215">
        <v>1</v>
      </c>
      <c r="C2533" s="216" t="s">
        <v>13874</v>
      </c>
      <c r="D2533" s="215" t="s">
        <v>13875</v>
      </c>
    </row>
    <row r="2534" spans="1:4">
      <c r="A2534" s="215" t="s">
        <v>13876</v>
      </c>
      <c r="B2534" s="215">
        <v>1</v>
      </c>
      <c r="C2534" s="216" t="s">
        <v>13877</v>
      </c>
      <c r="D2534" s="215" t="s">
        <v>13878</v>
      </c>
    </row>
    <row r="2535" spans="1:4">
      <c r="A2535" s="215" t="s">
        <v>13879</v>
      </c>
      <c r="B2535" s="215">
        <v>1</v>
      </c>
      <c r="C2535" s="216" t="s">
        <v>13880</v>
      </c>
      <c r="D2535" s="215" t="s">
        <v>13881</v>
      </c>
    </row>
    <row r="2536" spans="1:4">
      <c r="A2536" s="215" t="s">
        <v>13882</v>
      </c>
      <c r="B2536" s="215">
        <v>1</v>
      </c>
      <c r="C2536" s="216" t="s">
        <v>13883</v>
      </c>
      <c r="D2536" s="215" t="s">
        <v>13884</v>
      </c>
    </row>
    <row r="2537" spans="1:4">
      <c r="A2537" s="215" t="s">
        <v>13885</v>
      </c>
      <c r="B2537" s="215">
        <v>1</v>
      </c>
      <c r="C2537" s="216" t="s">
        <v>13886</v>
      </c>
      <c r="D2537" s="215" t="s">
        <v>13887</v>
      </c>
    </row>
    <row r="2538" spans="1:4">
      <c r="A2538" s="215" t="s">
        <v>13888</v>
      </c>
      <c r="B2538" s="215">
        <v>1</v>
      </c>
      <c r="C2538" s="216" t="s">
        <v>13889</v>
      </c>
      <c r="D2538" s="215" t="s">
        <v>13890</v>
      </c>
    </row>
    <row r="2539" spans="1:4">
      <c r="A2539" s="215" t="s">
        <v>13891</v>
      </c>
      <c r="B2539" s="215">
        <v>1</v>
      </c>
      <c r="C2539" s="216" t="s">
        <v>13892</v>
      </c>
      <c r="D2539" s="215" t="s">
        <v>13893</v>
      </c>
    </row>
    <row r="2540" spans="1:4">
      <c r="A2540" s="215" t="s">
        <v>13894</v>
      </c>
      <c r="B2540" s="215">
        <v>1</v>
      </c>
      <c r="C2540" s="216" t="s">
        <v>13895</v>
      </c>
      <c r="D2540" s="215" t="s">
        <v>13896</v>
      </c>
    </row>
    <row r="2541" spans="1:4">
      <c r="A2541" s="215" t="s">
        <v>13897</v>
      </c>
      <c r="B2541" s="215">
        <v>1</v>
      </c>
      <c r="C2541" s="216" t="s">
        <v>13898</v>
      </c>
      <c r="D2541" s="215" t="s">
        <v>13899</v>
      </c>
    </row>
    <row r="2542" spans="1:4">
      <c r="A2542" s="215" t="s">
        <v>13900</v>
      </c>
      <c r="B2542" s="215">
        <v>1</v>
      </c>
      <c r="C2542" s="216" t="s">
        <v>13901</v>
      </c>
      <c r="D2542" s="215" t="s">
        <v>13902</v>
      </c>
    </row>
    <row r="2543" spans="1:4">
      <c r="A2543" s="215" t="s">
        <v>13903</v>
      </c>
      <c r="B2543" s="215">
        <v>1</v>
      </c>
      <c r="C2543" s="216" t="s">
        <v>13904</v>
      </c>
      <c r="D2543" s="215" t="s">
        <v>13905</v>
      </c>
    </row>
    <row r="2544" spans="1:4">
      <c r="A2544" s="215" t="s">
        <v>13906</v>
      </c>
      <c r="B2544" s="215">
        <v>1</v>
      </c>
      <c r="C2544" s="216" t="s">
        <v>13907</v>
      </c>
      <c r="D2544" s="215" t="s">
        <v>13908</v>
      </c>
    </row>
    <row r="2545" spans="1:4">
      <c r="A2545" s="215" t="s">
        <v>13909</v>
      </c>
      <c r="B2545" s="215">
        <v>1</v>
      </c>
      <c r="C2545" s="216" t="s">
        <v>13910</v>
      </c>
      <c r="D2545" s="215" t="s">
        <v>13911</v>
      </c>
    </row>
    <row r="2546" spans="1:4">
      <c r="A2546" s="215" t="s">
        <v>13912</v>
      </c>
      <c r="B2546" s="215">
        <v>1</v>
      </c>
      <c r="C2546" s="216" t="s">
        <v>13913</v>
      </c>
      <c r="D2546" s="215" t="s">
        <v>13914</v>
      </c>
    </row>
    <row r="2547" spans="1:4">
      <c r="A2547" s="215" t="s">
        <v>13915</v>
      </c>
      <c r="B2547" s="215">
        <v>1</v>
      </c>
      <c r="C2547" s="216" t="s">
        <v>13916</v>
      </c>
      <c r="D2547" s="215" t="s">
        <v>13917</v>
      </c>
    </row>
    <row r="2548" spans="1:4">
      <c r="A2548" s="215" t="s">
        <v>13918</v>
      </c>
      <c r="B2548" s="215">
        <v>1</v>
      </c>
      <c r="C2548" s="216" t="s">
        <v>13919</v>
      </c>
      <c r="D2548" s="215" t="s">
        <v>13920</v>
      </c>
    </row>
    <row r="2549" spans="1:4">
      <c r="A2549" s="215" t="s">
        <v>13921</v>
      </c>
      <c r="B2549" s="215">
        <v>1</v>
      </c>
      <c r="C2549" s="216" t="s">
        <v>13922</v>
      </c>
      <c r="D2549" s="215" t="s">
        <v>13923</v>
      </c>
    </row>
    <row r="2550" spans="1:4">
      <c r="A2550" s="215" t="s">
        <v>13924</v>
      </c>
      <c r="B2550" s="215">
        <v>1</v>
      </c>
      <c r="C2550" s="216" t="s">
        <v>13925</v>
      </c>
      <c r="D2550" s="215" t="s">
        <v>13926</v>
      </c>
    </row>
    <row r="2551" spans="1:4">
      <c r="A2551" s="215" t="s">
        <v>13927</v>
      </c>
      <c r="B2551" s="215">
        <v>1</v>
      </c>
      <c r="C2551" s="216" t="s">
        <v>13928</v>
      </c>
      <c r="D2551" s="215" t="s">
        <v>13929</v>
      </c>
    </row>
    <row r="2552" spans="1:4">
      <c r="A2552" s="215" t="s">
        <v>13930</v>
      </c>
      <c r="B2552" s="215">
        <v>1</v>
      </c>
      <c r="C2552" s="216" t="s">
        <v>13931</v>
      </c>
      <c r="D2552" s="215" t="s">
        <v>13932</v>
      </c>
    </row>
    <row r="2553" spans="1:4">
      <c r="A2553" s="215" t="s">
        <v>13933</v>
      </c>
      <c r="B2553" s="215">
        <v>1</v>
      </c>
      <c r="C2553" s="216" t="s">
        <v>13934</v>
      </c>
      <c r="D2553" s="215" t="s">
        <v>13935</v>
      </c>
    </row>
    <row r="2554" spans="1:4">
      <c r="A2554" s="215" t="s">
        <v>13936</v>
      </c>
      <c r="B2554" s="215">
        <v>1</v>
      </c>
      <c r="C2554" s="216" t="s">
        <v>13937</v>
      </c>
      <c r="D2554" s="215" t="s">
        <v>13938</v>
      </c>
    </row>
    <row r="2555" spans="1:4">
      <c r="A2555" s="215" t="s">
        <v>13939</v>
      </c>
      <c r="B2555" s="215">
        <v>1</v>
      </c>
      <c r="C2555" s="216" t="s">
        <v>13940</v>
      </c>
      <c r="D2555" s="215" t="s">
        <v>13941</v>
      </c>
    </row>
    <row r="2556" spans="1:4">
      <c r="A2556" s="215" t="s">
        <v>13942</v>
      </c>
      <c r="B2556" s="215">
        <v>1</v>
      </c>
      <c r="C2556" s="216" t="s">
        <v>13943</v>
      </c>
      <c r="D2556" s="215" t="s">
        <v>13944</v>
      </c>
    </row>
    <row r="2557" spans="1:4">
      <c r="A2557" s="215" t="s">
        <v>13945</v>
      </c>
      <c r="B2557" s="215">
        <v>1</v>
      </c>
      <c r="C2557" s="216" t="s">
        <v>13946</v>
      </c>
      <c r="D2557" s="215" t="s">
        <v>13947</v>
      </c>
    </row>
    <row r="2558" spans="1:4">
      <c r="A2558" s="215" t="s">
        <v>13948</v>
      </c>
      <c r="B2558" s="215">
        <v>1</v>
      </c>
      <c r="C2558" s="216" t="s">
        <v>13949</v>
      </c>
      <c r="D2558" s="215" t="s">
        <v>13950</v>
      </c>
    </row>
    <row r="2559" spans="1:4">
      <c r="A2559" s="215" t="s">
        <v>13951</v>
      </c>
      <c r="B2559" s="215">
        <v>1</v>
      </c>
      <c r="C2559" s="216" t="s">
        <v>13952</v>
      </c>
      <c r="D2559" s="215" t="s">
        <v>13953</v>
      </c>
    </row>
    <row r="2560" spans="1:4">
      <c r="A2560" s="215" t="s">
        <v>13954</v>
      </c>
      <c r="B2560" s="215">
        <v>1</v>
      </c>
      <c r="C2560" s="216" t="s">
        <v>13955</v>
      </c>
      <c r="D2560" s="215" t="s">
        <v>13956</v>
      </c>
    </row>
    <row r="2561" spans="1:4">
      <c r="A2561" s="215" t="s">
        <v>13957</v>
      </c>
      <c r="B2561" s="215">
        <v>1</v>
      </c>
      <c r="C2561" s="216" t="s">
        <v>13958</v>
      </c>
      <c r="D2561" s="215" t="s">
        <v>13959</v>
      </c>
    </row>
    <row r="2562" spans="1:4">
      <c r="A2562" s="215" t="s">
        <v>13960</v>
      </c>
      <c r="B2562" s="215">
        <v>1</v>
      </c>
      <c r="C2562" s="216" t="s">
        <v>13961</v>
      </c>
      <c r="D2562" s="215" t="s">
        <v>13962</v>
      </c>
    </row>
    <row r="2563" spans="1:4">
      <c r="A2563" s="215" t="s">
        <v>13963</v>
      </c>
      <c r="B2563" s="215">
        <v>1</v>
      </c>
      <c r="C2563" s="216" t="s">
        <v>13964</v>
      </c>
      <c r="D2563" s="215" t="s">
        <v>13965</v>
      </c>
    </row>
    <row r="2564" spans="1:4">
      <c r="A2564" s="215" t="s">
        <v>13966</v>
      </c>
      <c r="B2564" s="215">
        <v>1</v>
      </c>
      <c r="C2564" s="216" t="s">
        <v>13967</v>
      </c>
      <c r="D2564" s="215" t="s">
        <v>13968</v>
      </c>
    </row>
    <row r="2565" spans="1:4">
      <c r="A2565" s="215" t="s">
        <v>13969</v>
      </c>
      <c r="B2565" s="215">
        <v>1</v>
      </c>
      <c r="C2565" s="216" t="s">
        <v>13970</v>
      </c>
      <c r="D2565" s="215" t="s">
        <v>13971</v>
      </c>
    </row>
    <row r="2566" spans="1:4">
      <c r="A2566" s="215" t="s">
        <v>13972</v>
      </c>
      <c r="B2566" s="215">
        <v>1</v>
      </c>
      <c r="C2566" s="216" t="s">
        <v>13973</v>
      </c>
      <c r="D2566" s="215" t="s">
        <v>13974</v>
      </c>
    </row>
    <row r="2567" spans="1:4">
      <c r="A2567" s="215" t="s">
        <v>13975</v>
      </c>
      <c r="B2567" s="215">
        <v>1</v>
      </c>
      <c r="C2567" s="216" t="s">
        <v>13976</v>
      </c>
      <c r="D2567" s="215" t="s">
        <v>13977</v>
      </c>
    </row>
    <row r="2568" spans="1:4">
      <c r="A2568" s="215" t="s">
        <v>13978</v>
      </c>
      <c r="B2568" s="215">
        <v>1</v>
      </c>
      <c r="C2568" s="216" t="s">
        <v>13979</v>
      </c>
      <c r="D2568" s="215" t="s">
        <v>13980</v>
      </c>
    </row>
    <row r="2569" spans="1:4">
      <c r="A2569" s="215" t="s">
        <v>13981</v>
      </c>
      <c r="B2569" s="215">
        <v>1</v>
      </c>
      <c r="C2569" s="216" t="s">
        <v>13982</v>
      </c>
      <c r="D2569" s="215" t="s">
        <v>13983</v>
      </c>
    </row>
    <row r="2570" spans="1:4">
      <c r="A2570" s="215" t="s">
        <v>13984</v>
      </c>
      <c r="B2570" s="215">
        <v>1</v>
      </c>
      <c r="C2570" s="216" t="s">
        <v>13985</v>
      </c>
      <c r="D2570" s="215" t="s">
        <v>13986</v>
      </c>
    </row>
    <row r="2571" spans="1:4">
      <c r="A2571" s="215" t="s">
        <v>13987</v>
      </c>
      <c r="B2571" s="215">
        <v>1</v>
      </c>
      <c r="C2571" s="216" t="s">
        <v>13988</v>
      </c>
      <c r="D2571" s="215" t="s">
        <v>13989</v>
      </c>
    </row>
    <row r="2572" spans="1:4">
      <c r="A2572" s="215" t="s">
        <v>13990</v>
      </c>
      <c r="B2572" s="215">
        <v>1</v>
      </c>
      <c r="C2572" s="216" t="s">
        <v>13991</v>
      </c>
      <c r="D2572" s="215" t="s">
        <v>13992</v>
      </c>
    </row>
    <row r="2573" spans="1:4">
      <c r="A2573" s="215" t="s">
        <v>13993</v>
      </c>
      <c r="B2573" s="215">
        <v>1</v>
      </c>
      <c r="C2573" s="216" t="s">
        <v>13994</v>
      </c>
      <c r="D2573" s="215" t="s">
        <v>13995</v>
      </c>
    </row>
    <row r="2574" spans="1:4">
      <c r="A2574" s="215" t="s">
        <v>13996</v>
      </c>
      <c r="B2574" s="215">
        <v>1</v>
      </c>
      <c r="C2574" s="216" t="s">
        <v>13997</v>
      </c>
      <c r="D2574" s="215" t="s">
        <v>13998</v>
      </c>
    </row>
    <row r="2575" spans="1:4">
      <c r="A2575" s="215" t="s">
        <v>13999</v>
      </c>
      <c r="B2575" s="215">
        <v>1</v>
      </c>
      <c r="C2575" s="216" t="s">
        <v>14000</v>
      </c>
      <c r="D2575" s="215" t="s">
        <v>14001</v>
      </c>
    </row>
    <row r="2576" spans="1:4">
      <c r="A2576" s="215" t="s">
        <v>14002</v>
      </c>
      <c r="B2576" s="215">
        <v>1</v>
      </c>
      <c r="C2576" s="216" t="s">
        <v>14003</v>
      </c>
      <c r="D2576" s="215" t="s">
        <v>14004</v>
      </c>
    </row>
    <row r="2577" spans="1:4">
      <c r="A2577" s="215" t="s">
        <v>14005</v>
      </c>
      <c r="B2577" s="215">
        <v>1</v>
      </c>
      <c r="C2577" s="216" t="s">
        <v>14006</v>
      </c>
      <c r="D2577" s="215" t="s">
        <v>14007</v>
      </c>
    </row>
    <row r="2578" spans="1:4">
      <c r="A2578" s="215" t="s">
        <v>14008</v>
      </c>
      <c r="B2578" s="215">
        <v>1</v>
      </c>
      <c r="C2578" s="216" t="s">
        <v>14009</v>
      </c>
      <c r="D2578" s="215" t="s">
        <v>14010</v>
      </c>
    </row>
    <row r="2579" spans="1:4">
      <c r="A2579" s="215" t="s">
        <v>14011</v>
      </c>
      <c r="B2579" s="215">
        <v>1</v>
      </c>
      <c r="C2579" s="216" t="s">
        <v>14012</v>
      </c>
      <c r="D2579" s="215" t="s">
        <v>14013</v>
      </c>
    </row>
    <row r="2580" spans="1:4">
      <c r="A2580" s="215" t="s">
        <v>14014</v>
      </c>
      <c r="B2580" s="215">
        <v>1</v>
      </c>
      <c r="C2580" s="216" t="s">
        <v>14015</v>
      </c>
      <c r="D2580" s="215" t="s">
        <v>14016</v>
      </c>
    </row>
    <row r="2581" spans="1:4">
      <c r="A2581" s="215" t="s">
        <v>14017</v>
      </c>
      <c r="B2581" s="215">
        <v>1</v>
      </c>
      <c r="C2581" s="216" t="s">
        <v>14018</v>
      </c>
      <c r="D2581" s="215" t="s">
        <v>14019</v>
      </c>
    </row>
    <row r="2582" spans="1:4">
      <c r="A2582" s="215" t="s">
        <v>14020</v>
      </c>
      <c r="B2582" s="215">
        <v>1</v>
      </c>
      <c r="C2582" s="216" t="s">
        <v>14021</v>
      </c>
      <c r="D2582" s="215" t="s">
        <v>14022</v>
      </c>
    </row>
    <row r="2583" spans="1:4">
      <c r="A2583" s="215" t="s">
        <v>14023</v>
      </c>
      <c r="B2583" s="215">
        <v>1</v>
      </c>
      <c r="C2583" s="216" t="s">
        <v>14024</v>
      </c>
      <c r="D2583" s="215" t="s">
        <v>14025</v>
      </c>
    </row>
    <row r="2584" spans="1:4">
      <c r="A2584" s="215" t="s">
        <v>14026</v>
      </c>
      <c r="B2584" s="215">
        <v>1</v>
      </c>
      <c r="C2584" s="216" t="s">
        <v>14027</v>
      </c>
      <c r="D2584" s="215" t="s">
        <v>14028</v>
      </c>
    </row>
    <row r="2585" spans="1:4">
      <c r="A2585" s="215" t="s">
        <v>14029</v>
      </c>
      <c r="B2585" s="215">
        <v>1</v>
      </c>
      <c r="C2585" s="216" t="s">
        <v>14030</v>
      </c>
      <c r="D2585" s="215" t="s">
        <v>14031</v>
      </c>
    </row>
    <row r="2586" spans="1:4">
      <c r="A2586" s="215" t="s">
        <v>14032</v>
      </c>
      <c r="B2586" s="215">
        <v>1</v>
      </c>
      <c r="C2586" s="216" t="s">
        <v>14033</v>
      </c>
      <c r="D2586" s="215" t="s">
        <v>14034</v>
      </c>
    </row>
    <row r="2587" spans="1:4">
      <c r="A2587" s="215" t="s">
        <v>14035</v>
      </c>
      <c r="B2587" s="215">
        <v>1</v>
      </c>
      <c r="C2587" s="216" t="s">
        <v>14036</v>
      </c>
      <c r="D2587" s="215" t="s">
        <v>14037</v>
      </c>
    </row>
    <row r="2588" spans="1:4">
      <c r="A2588" s="215" t="s">
        <v>14038</v>
      </c>
      <c r="B2588" s="215">
        <v>1</v>
      </c>
      <c r="C2588" s="216" t="s">
        <v>14039</v>
      </c>
      <c r="D2588" s="215" t="s">
        <v>14040</v>
      </c>
    </row>
    <row r="2589" spans="1:4">
      <c r="A2589" s="215" t="s">
        <v>14041</v>
      </c>
      <c r="B2589" s="215">
        <v>1</v>
      </c>
      <c r="C2589" s="216" t="s">
        <v>14042</v>
      </c>
      <c r="D2589" s="215" t="s">
        <v>14043</v>
      </c>
    </row>
    <row r="2590" spans="1:4">
      <c r="A2590" s="215" t="s">
        <v>14044</v>
      </c>
      <c r="B2590" s="215">
        <v>1</v>
      </c>
      <c r="C2590" s="216" t="s">
        <v>14045</v>
      </c>
      <c r="D2590" s="215" t="s">
        <v>14046</v>
      </c>
    </row>
    <row r="2591" spans="1:4">
      <c r="A2591" s="215" t="s">
        <v>14047</v>
      </c>
      <c r="B2591" s="215">
        <v>1</v>
      </c>
      <c r="C2591" s="216" t="s">
        <v>14048</v>
      </c>
      <c r="D2591" s="215" t="s">
        <v>14049</v>
      </c>
    </row>
    <row r="2592" spans="1:4">
      <c r="A2592" s="215" t="s">
        <v>14050</v>
      </c>
      <c r="B2592" s="215">
        <v>1</v>
      </c>
      <c r="C2592" s="216" t="s">
        <v>14051</v>
      </c>
      <c r="D2592" s="215" t="s">
        <v>14052</v>
      </c>
    </row>
    <row r="2593" spans="1:4">
      <c r="A2593" s="215" t="s">
        <v>14053</v>
      </c>
      <c r="B2593" s="215">
        <v>1</v>
      </c>
      <c r="C2593" s="216" t="s">
        <v>14054</v>
      </c>
      <c r="D2593" s="215" t="s">
        <v>14055</v>
      </c>
    </row>
    <row r="2594" spans="1:4">
      <c r="A2594" s="215" t="s">
        <v>14056</v>
      </c>
      <c r="B2594" s="215">
        <v>1</v>
      </c>
      <c r="C2594" s="216" t="s">
        <v>14057</v>
      </c>
      <c r="D2594" s="215" t="s">
        <v>14058</v>
      </c>
    </row>
    <row r="2595" spans="1:4">
      <c r="A2595" s="215" t="s">
        <v>14059</v>
      </c>
      <c r="B2595" s="215">
        <v>1</v>
      </c>
      <c r="C2595" s="216" t="s">
        <v>14060</v>
      </c>
      <c r="D2595" s="215" t="s">
        <v>14061</v>
      </c>
    </row>
    <row r="2596" spans="1:4">
      <c r="A2596" s="215" t="s">
        <v>14062</v>
      </c>
      <c r="B2596" s="215">
        <v>1</v>
      </c>
      <c r="C2596" s="216" t="s">
        <v>14063</v>
      </c>
      <c r="D2596" s="215" t="s">
        <v>14064</v>
      </c>
    </row>
    <row r="2597" spans="1:4">
      <c r="A2597" s="215" t="s">
        <v>14065</v>
      </c>
      <c r="B2597" s="215">
        <v>1</v>
      </c>
      <c r="C2597" s="216" t="s">
        <v>14066</v>
      </c>
      <c r="D2597" s="215" t="s">
        <v>14067</v>
      </c>
    </row>
    <row r="2598" spans="1:4">
      <c r="A2598" s="215" t="s">
        <v>14068</v>
      </c>
      <c r="B2598" s="215">
        <v>1</v>
      </c>
      <c r="C2598" s="216" t="s">
        <v>14069</v>
      </c>
      <c r="D2598" s="215" t="s">
        <v>14070</v>
      </c>
    </row>
    <row r="2599" spans="1:4">
      <c r="A2599" s="215" t="s">
        <v>14071</v>
      </c>
      <c r="B2599" s="215">
        <v>1</v>
      </c>
      <c r="C2599" s="216" t="s">
        <v>14072</v>
      </c>
      <c r="D2599" s="215" t="s">
        <v>14073</v>
      </c>
    </row>
    <row r="2600" spans="1:4">
      <c r="A2600" s="215" t="s">
        <v>14074</v>
      </c>
      <c r="B2600" s="215">
        <v>1</v>
      </c>
      <c r="C2600" s="216" t="s">
        <v>14075</v>
      </c>
      <c r="D2600" s="215" t="s">
        <v>14076</v>
      </c>
    </row>
    <row r="2601" spans="1:4">
      <c r="A2601" s="215" t="s">
        <v>14077</v>
      </c>
      <c r="B2601" s="215">
        <v>1</v>
      </c>
      <c r="C2601" s="216" t="s">
        <v>14078</v>
      </c>
      <c r="D2601" s="215" t="s">
        <v>14079</v>
      </c>
    </row>
    <row r="2602" spans="1:4">
      <c r="A2602" s="215" t="s">
        <v>14080</v>
      </c>
      <c r="B2602" s="215">
        <v>1</v>
      </c>
      <c r="C2602" s="216" t="s">
        <v>14081</v>
      </c>
      <c r="D2602" s="215" t="s">
        <v>14082</v>
      </c>
    </row>
    <row r="2603" spans="1:4">
      <c r="A2603" s="215" t="s">
        <v>14083</v>
      </c>
      <c r="B2603" s="215">
        <v>1</v>
      </c>
      <c r="C2603" s="216" t="s">
        <v>14084</v>
      </c>
      <c r="D2603" s="215" t="s">
        <v>14085</v>
      </c>
    </row>
    <row r="2604" spans="1:4">
      <c r="A2604" s="215" t="s">
        <v>14086</v>
      </c>
      <c r="B2604" s="215">
        <v>1</v>
      </c>
      <c r="C2604" s="216" t="s">
        <v>14087</v>
      </c>
      <c r="D2604" s="215" t="s">
        <v>14088</v>
      </c>
    </row>
    <row r="2605" spans="1:4">
      <c r="A2605" s="215" t="s">
        <v>14089</v>
      </c>
      <c r="B2605" s="215">
        <v>1</v>
      </c>
      <c r="C2605" s="216" t="s">
        <v>14090</v>
      </c>
      <c r="D2605" s="215" t="s">
        <v>14091</v>
      </c>
    </row>
    <row r="2606" spans="1:4">
      <c r="A2606" s="215" t="s">
        <v>14092</v>
      </c>
      <c r="B2606" s="215">
        <v>1</v>
      </c>
      <c r="C2606" s="216" t="s">
        <v>14093</v>
      </c>
      <c r="D2606" s="215" t="s">
        <v>14094</v>
      </c>
    </row>
    <row r="2607" spans="1:4">
      <c r="A2607" s="215" t="s">
        <v>14095</v>
      </c>
      <c r="B2607" s="215">
        <v>1</v>
      </c>
      <c r="C2607" s="216" t="s">
        <v>14096</v>
      </c>
      <c r="D2607" s="215" t="s">
        <v>14097</v>
      </c>
    </row>
    <row r="2608" spans="1:4">
      <c r="A2608" s="215" t="s">
        <v>14098</v>
      </c>
      <c r="B2608" s="215">
        <v>1</v>
      </c>
      <c r="C2608" s="216" t="s">
        <v>14099</v>
      </c>
      <c r="D2608" s="215" t="s">
        <v>14100</v>
      </c>
    </row>
    <row r="2609" spans="1:4">
      <c r="A2609" s="215" t="s">
        <v>14101</v>
      </c>
      <c r="B2609" s="215">
        <v>1</v>
      </c>
      <c r="C2609" s="216" t="s">
        <v>14102</v>
      </c>
      <c r="D2609" s="215" t="s">
        <v>14103</v>
      </c>
    </row>
    <row r="2610" spans="1:4">
      <c r="A2610" s="215" t="s">
        <v>14104</v>
      </c>
      <c r="B2610" s="215">
        <v>1</v>
      </c>
      <c r="C2610" s="216" t="s">
        <v>14105</v>
      </c>
      <c r="D2610" s="215" t="s">
        <v>14106</v>
      </c>
    </row>
    <row r="2611" spans="1:4">
      <c r="A2611" s="215" t="s">
        <v>14107</v>
      </c>
      <c r="B2611" s="215">
        <v>1</v>
      </c>
      <c r="C2611" s="216" t="s">
        <v>14108</v>
      </c>
      <c r="D2611" s="215" t="s">
        <v>14109</v>
      </c>
    </row>
    <row r="2612" spans="1:4">
      <c r="A2612" s="215" t="s">
        <v>14110</v>
      </c>
      <c r="B2612" s="215">
        <v>1</v>
      </c>
      <c r="C2612" s="216" t="s">
        <v>14111</v>
      </c>
      <c r="D2612" s="215" t="s">
        <v>14112</v>
      </c>
    </row>
    <row r="2613" spans="1:4">
      <c r="A2613" s="215" t="s">
        <v>14113</v>
      </c>
      <c r="B2613" s="215">
        <v>1</v>
      </c>
      <c r="C2613" s="216" t="s">
        <v>14114</v>
      </c>
      <c r="D2613" s="215" t="s">
        <v>14115</v>
      </c>
    </row>
    <row r="2614" spans="1:4">
      <c r="A2614" s="215" t="s">
        <v>14116</v>
      </c>
      <c r="B2614" s="215">
        <v>1</v>
      </c>
      <c r="C2614" s="216" t="s">
        <v>14117</v>
      </c>
      <c r="D2614" s="215" t="s">
        <v>14118</v>
      </c>
    </row>
    <row r="2615" spans="1:4">
      <c r="A2615" s="215" t="s">
        <v>14119</v>
      </c>
      <c r="B2615" s="215">
        <v>1</v>
      </c>
      <c r="C2615" s="216" t="s">
        <v>14120</v>
      </c>
      <c r="D2615" s="215" t="s">
        <v>14121</v>
      </c>
    </row>
    <row r="2616" spans="1:4">
      <c r="A2616" s="215" t="s">
        <v>14122</v>
      </c>
      <c r="B2616" s="215">
        <v>1</v>
      </c>
      <c r="C2616" s="216" t="s">
        <v>14123</v>
      </c>
      <c r="D2616" s="215" t="s">
        <v>14124</v>
      </c>
    </row>
    <row r="2617" spans="1:4">
      <c r="A2617" s="215" t="s">
        <v>14125</v>
      </c>
      <c r="B2617" s="215">
        <v>1</v>
      </c>
      <c r="C2617" s="216" t="s">
        <v>14126</v>
      </c>
      <c r="D2617" s="215" t="s">
        <v>14127</v>
      </c>
    </row>
    <row r="2618" spans="1:4">
      <c r="A2618" s="215" t="s">
        <v>14128</v>
      </c>
      <c r="B2618" s="215">
        <v>1</v>
      </c>
      <c r="C2618" s="216" t="s">
        <v>14129</v>
      </c>
      <c r="D2618" s="215" t="s">
        <v>14130</v>
      </c>
    </row>
    <row r="2619" spans="1:4">
      <c r="A2619" s="215" t="s">
        <v>14131</v>
      </c>
      <c r="B2619" s="215">
        <v>1</v>
      </c>
      <c r="C2619" s="216" t="s">
        <v>14132</v>
      </c>
      <c r="D2619" s="215" t="s">
        <v>14133</v>
      </c>
    </row>
    <row r="2620" spans="1:4">
      <c r="A2620" s="215" t="s">
        <v>14134</v>
      </c>
      <c r="B2620" s="215">
        <v>1</v>
      </c>
      <c r="C2620" s="216" t="s">
        <v>14135</v>
      </c>
      <c r="D2620" s="215" t="s">
        <v>14136</v>
      </c>
    </row>
    <row r="2621" spans="1:4">
      <c r="A2621" s="215" t="s">
        <v>14137</v>
      </c>
      <c r="B2621" s="215">
        <v>2</v>
      </c>
      <c r="C2621" s="216" t="s">
        <v>111014</v>
      </c>
      <c r="D2621" s="215" t="s">
        <v>14138</v>
      </c>
    </row>
    <row r="2622" spans="1:4">
      <c r="A2622" s="215" t="s">
        <v>14139</v>
      </c>
      <c r="B2622" s="215">
        <v>1</v>
      </c>
      <c r="C2622" s="216" t="s">
        <v>14140</v>
      </c>
      <c r="D2622" s="215" t="s">
        <v>14141</v>
      </c>
    </row>
    <row r="2623" spans="1:4">
      <c r="A2623" s="215" t="s">
        <v>14142</v>
      </c>
      <c r="B2623" s="215">
        <v>1</v>
      </c>
      <c r="C2623" s="216" t="s">
        <v>14143</v>
      </c>
      <c r="D2623" s="215" t="s">
        <v>14144</v>
      </c>
    </row>
    <row r="2624" spans="1:4">
      <c r="A2624" s="215" t="s">
        <v>14145</v>
      </c>
      <c r="B2624" s="215">
        <v>1</v>
      </c>
      <c r="C2624" s="216" t="s">
        <v>14146</v>
      </c>
      <c r="D2624" s="215" t="s">
        <v>14147</v>
      </c>
    </row>
    <row r="2625" spans="1:4">
      <c r="A2625" s="215" t="s">
        <v>14148</v>
      </c>
      <c r="B2625" s="215">
        <v>1</v>
      </c>
      <c r="C2625" s="216" t="s">
        <v>14149</v>
      </c>
      <c r="D2625" s="215" t="s">
        <v>14150</v>
      </c>
    </row>
    <row r="2626" spans="1:4">
      <c r="A2626" s="215" t="s">
        <v>14151</v>
      </c>
      <c r="B2626" s="215">
        <v>1</v>
      </c>
      <c r="C2626" s="216" t="s">
        <v>14152</v>
      </c>
      <c r="D2626" s="215" t="s">
        <v>14153</v>
      </c>
    </row>
    <row r="2627" spans="1:4">
      <c r="A2627" s="215" t="s">
        <v>14154</v>
      </c>
      <c r="B2627" s="215">
        <v>1</v>
      </c>
      <c r="C2627" s="216" t="s">
        <v>14155</v>
      </c>
      <c r="D2627" s="215" t="s">
        <v>14156</v>
      </c>
    </row>
    <row r="2628" spans="1:4">
      <c r="A2628" s="215" t="s">
        <v>14157</v>
      </c>
      <c r="B2628" s="215">
        <v>1</v>
      </c>
      <c r="C2628" s="216" t="s">
        <v>14158</v>
      </c>
      <c r="D2628" s="215" t="s">
        <v>14159</v>
      </c>
    </row>
    <row r="2629" spans="1:4">
      <c r="A2629" s="215" t="s">
        <v>14160</v>
      </c>
      <c r="B2629" s="215">
        <v>1</v>
      </c>
      <c r="C2629" s="216" t="s">
        <v>14161</v>
      </c>
      <c r="D2629" s="215" t="s">
        <v>14162</v>
      </c>
    </row>
    <row r="2630" spans="1:4">
      <c r="A2630" s="215" t="s">
        <v>14163</v>
      </c>
      <c r="B2630" s="215">
        <v>1</v>
      </c>
      <c r="C2630" s="216" t="s">
        <v>14164</v>
      </c>
      <c r="D2630" s="215" t="s">
        <v>14165</v>
      </c>
    </row>
    <row r="2631" spans="1:4">
      <c r="A2631" s="215" t="s">
        <v>14166</v>
      </c>
      <c r="B2631" s="215">
        <v>1</v>
      </c>
      <c r="C2631" s="216" t="s">
        <v>14167</v>
      </c>
      <c r="D2631" s="215" t="s">
        <v>14168</v>
      </c>
    </row>
    <row r="2632" spans="1:4">
      <c r="A2632" s="215" t="s">
        <v>14169</v>
      </c>
      <c r="B2632" s="215">
        <v>1</v>
      </c>
      <c r="C2632" s="216" t="s">
        <v>14170</v>
      </c>
      <c r="D2632" s="215" t="s">
        <v>14171</v>
      </c>
    </row>
    <row r="2633" spans="1:4">
      <c r="A2633" s="215" t="s">
        <v>14172</v>
      </c>
      <c r="B2633" s="215">
        <v>1</v>
      </c>
      <c r="C2633" s="216" t="s">
        <v>14173</v>
      </c>
      <c r="D2633" s="215" t="s">
        <v>14174</v>
      </c>
    </row>
    <row r="2634" spans="1:4">
      <c r="A2634" s="215" t="s">
        <v>14175</v>
      </c>
      <c r="B2634" s="215">
        <v>1</v>
      </c>
      <c r="C2634" s="216" t="s">
        <v>14176</v>
      </c>
      <c r="D2634" s="215" t="s">
        <v>14177</v>
      </c>
    </row>
    <row r="2635" spans="1:4">
      <c r="A2635" s="215" t="s">
        <v>14178</v>
      </c>
      <c r="B2635" s="215">
        <v>1</v>
      </c>
      <c r="C2635" s="216" t="s">
        <v>14179</v>
      </c>
      <c r="D2635" s="215" t="s">
        <v>14180</v>
      </c>
    </row>
    <row r="2636" spans="1:4">
      <c r="A2636" s="215" t="s">
        <v>14181</v>
      </c>
      <c r="B2636" s="215">
        <v>1</v>
      </c>
      <c r="C2636" s="216" t="s">
        <v>14182</v>
      </c>
      <c r="D2636" s="215" t="s">
        <v>13392</v>
      </c>
    </row>
    <row r="2637" spans="1:4">
      <c r="A2637" s="215" t="s">
        <v>14183</v>
      </c>
      <c r="B2637" s="215">
        <v>1</v>
      </c>
      <c r="C2637" s="216" t="s">
        <v>14184</v>
      </c>
      <c r="D2637" s="215" t="s">
        <v>14185</v>
      </c>
    </row>
    <row r="2638" spans="1:4">
      <c r="A2638" s="215" t="s">
        <v>14186</v>
      </c>
      <c r="B2638" s="215">
        <v>2</v>
      </c>
      <c r="C2638" s="216" t="s">
        <v>14187</v>
      </c>
      <c r="D2638" s="215" t="s">
        <v>14188</v>
      </c>
    </row>
    <row r="2639" spans="1:4">
      <c r="A2639" s="215" t="s">
        <v>14189</v>
      </c>
      <c r="B2639" s="215">
        <v>1</v>
      </c>
      <c r="C2639" s="216" t="s">
        <v>14190</v>
      </c>
      <c r="D2639" s="215" t="s">
        <v>14191</v>
      </c>
    </row>
    <row r="2640" spans="1:4">
      <c r="A2640" s="215" t="s">
        <v>14192</v>
      </c>
      <c r="B2640" s="215">
        <v>1</v>
      </c>
      <c r="C2640" s="216" t="s">
        <v>14193</v>
      </c>
      <c r="D2640" s="215" t="s">
        <v>14194</v>
      </c>
    </row>
    <row r="2641" spans="1:4">
      <c r="A2641" s="215" t="s">
        <v>14195</v>
      </c>
      <c r="B2641" s="215">
        <v>1</v>
      </c>
      <c r="C2641" s="216" t="s">
        <v>14196</v>
      </c>
      <c r="D2641" s="215" t="s">
        <v>14197</v>
      </c>
    </row>
    <row r="2642" spans="1:4">
      <c r="A2642" s="215" t="s">
        <v>14198</v>
      </c>
      <c r="B2642" s="215">
        <v>1</v>
      </c>
      <c r="C2642" s="216" t="s">
        <v>14199</v>
      </c>
      <c r="D2642" s="215" t="s">
        <v>14200</v>
      </c>
    </row>
    <row r="2643" spans="1:4">
      <c r="A2643" s="215" t="s">
        <v>14201</v>
      </c>
      <c r="B2643" s="215">
        <v>1</v>
      </c>
      <c r="C2643" s="216" t="s">
        <v>14202</v>
      </c>
      <c r="D2643" s="215" t="s">
        <v>14203</v>
      </c>
    </row>
    <row r="2644" spans="1:4">
      <c r="A2644" s="215" t="s">
        <v>14204</v>
      </c>
      <c r="B2644" s="215">
        <v>1</v>
      </c>
      <c r="C2644" s="216" t="s">
        <v>14205</v>
      </c>
      <c r="D2644" s="215" t="s">
        <v>14206</v>
      </c>
    </row>
    <row r="2645" spans="1:4">
      <c r="A2645" s="215" t="s">
        <v>14207</v>
      </c>
      <c r="B2645" s="215">
        <v>1</v>
      </c>
      <c r="C2645" s="216" t="s">
        <v>14208</v>
      </c>
      <c r="D2645" s="215" t="s">
        <v>14209</v>
      </c>
    </row>
    <row r="2646" spans="1:4">
      <c r="A2646" s="215" t="s">
        <v>14210</v>
      </c>
      <c r="B2646" s="215">
        <v>1</v>
      </c>
      <c r="C2646" s="216" t="s">
        <v>14211</v>
      </c>
      <c r="D2646" s="215" t="s">
        <v>14212</v>
      </c>
    </row>
    <row r="2647" spans="1:4">
      <c r="A2647" s="215" t="s">
        <v>14213</v>
      </c>
      <c r="B2647" s="215">
        <v>1</v>
      </c>
      <c r="C2647" s="216" t="s">
        <v>14214</v>
      </c>
      <c r="D2647" s="215" t="s">
        <v>14215</v>
      </c>
    </row>
    <row r="2648" spans="1:4">
      <c r="A2648" s="215" t="s">
        <v>14216</v>
      </c>
      <c r="B2648" s="215">
        <v>1</v>
      </c>
      <c r="C2648" s="216" t="s">
        <v>14217</v>
      </c>
      <c r="D2648" s="215" t="s">
        <v>14218</v>
      </c>
    </row>
    <row r="2649" spans="1:4">
      <c r="A2649" s="215" t="s">
        <v>14219</v>
      </c>
      <c r="B2649" s="215">
        <v>1</v>
      </c>
      <c r="C2649" s="216" t="s">
        <v>14220</v>
      </c>
      <c r="D2649" s="215" t="s">
        <v>14221</v>
      </c>
    </row>
    <row r="2650" spans="1:4">
      <c r="A2650" s="215" t="s">
        <v>14222</v>
      </c>
      <c r="B2650" s="215">
        <v>1</v>
      </c>
      <c r="C2650" s="216" t="s">
        <v>14223</v>
      </c>
      <c r="D2650" s="215" t="s">
        <v>14224</v>
      </c>
    </row>
    <row r="2651" spans="1:4">
      <c r="A2651" s="215" t="s">
        <v>14225</v>
      </c>
      <c r="B2651" s="215">
        <v>1</v>
      </c>
      <c r="C2651" s="216" t="s">
        <v>14226</v>
      </c>
      <c r="D2651" s="215" t="s">
        <v>14227</v>
      </c>
    </row>
    <row r="2652" spans="1:4">
      <c r="A2652" s="215" t="s">
        <v>14228</v>
      </c>
      <c r="B2652" s="215">
        <v>1</v>
      </c>
      <c r="C2652" s="216" t="s">
        <v>14229</v>
      </c>
      <c r="D2652" s="215" t="s">
        <v>14230</v>
      </c>
    </row>
    <row r="2653" spans="1:4">
      <c r="A2653" s="215" t="s">
        <v>14231</v>
      </c>
      <c r="B2653" s="215">
        <v>1</v>
      </c>
      <c r="C2653" s="216" t="s">
        <v>14232</v>
      </c>
      <c r="D2653" s="215" t="s">
        <v>14233</v>
      </c>
    </row>
    <row r="2654" spans="1:4">
      <c r="A2654" s="215" t="s">
        <v>14234</v>
      </c>
      <c r="B2654" s="215">
        <v>1</v>
      </c>
      <c r="C2654" s="216" t="s">
        <v>14235</v>
      </c>
      <c r="D2654" s="215" t="s">
        <v>14236</v>
      </c>
    </row>
    <row r="2655" spans="1:4">
      <c r="A2655" s="215" t="s">
        <v>14237</v>
      </c>
      <c r="B2655" s="215">
        <v>1</v>
      </c>
      <c r="C2655" s="216" t="s">
        <v>14238</v>
      </c>
      <c r="D2655" s="215" t="s">
        <v>14239</v>
      </c>
    </row>
    <row r="2656" spans="1:4">
      <c r="A2656" s="215" t="s">
        <v>14240</v>
      </c>
      <c r="B2656" s="215">
        <v>1</v>
      </c>
      <c r="C2656" s="216" t="s">
        <v>14241</v>
      </c>
      <c r="D2656" s="215" t="s">
        <v>14242</v>
      </c>
    </row>
    <row r="2657" spans="1:4">
      <c r="A2657" s="215" t="s">
        <v>14243</v>
      </c>
      <c r="B2657" s="215">
        <v>1</v>
      </c>
      <c r="C2657" s="216" t="s">
        <v>14244</v>
      </c>
      <c r="D2657" s="215" t="s">
        <v>14245</v>
      </c>
    </row>
    <row r="2658" spans="1:4">
      <c r="A2658" s="215" t="s">
        <v>14246</v>
      </c>
      <c r="B2658" s="215">
        <v>1</v>
      </c>
      <c r="C2658" s="216" t="s">
        <v>14247</v>
      </c>
      <c r="D2658" s="215" t="s">
        <v>14248</v>
      </c>
    </row>
    <row r="2659" spans="1:4">
      <c r="A2659" s="215" t="s">
        <v>14249</v>
      </c>
      <c r="B2659" s="215">
        <v>1</v>
      </c>
      <c r="C2659" s="216" t="s">
        <v>14250</v>
      </c>
      <c r="D2659" s="215" t="s">
        <v>14251</v>
      </c>
    </row>
    <row r="2660" spans="1:4">
      <c r="A2660" s="215" t="s">
        <v>14252</v>
      </c>
      <c r="B2660" s="215">
        <v>1</v>
      </c>
      <c r="C2660" s="216" t="s">
        <v>14253</v>
      </c>
      <c r="D2660" s="215" t="s">
        <v>14254</v>
      </c>
    </row>
    <row r="2661" spans="1:4">
      <c r="A2661" s="215" t="s">
        <v>14255</v>
      </c>
      <c r="B2661" s="215">
        <v>1</v>
      </c>
      <c r="C2661" s="216" t="s">
        <v>14256</v>
      </c>
      <c r="D2661" s="215" t="s">
        <v>13524</v>
      </c>
    </row>
    <row r="2662" spans="1:4">
      <c r="A2662" s="215" t="s">
        <v>14257</v>
      </c>
      <c r="B2662" s="215">
        <v>1</v>
      </c>
      <c r="C2662" s="216" t="s">
        <v>14258</v>
      </c>
      <c r="D2662" s="215" t="s">
        <v>14259</v>
      </c>
    </row>
    <row r="2663" spans="1:4">
      <c r="A2663" s="215" t="s">
        <v>14260</v>
      </c>
      <c r="B2663" s="215">
        <v>1</v>
      </c>
      <c r="C2663" s="216" t="s">
        <v>14261</v>
      </c>
      <c r="D2663" s="215" t="s">
        <v>14262</v>
      </c>
    </row>
    <row r="2664" spans="1:4">
      <c r="A2664" s="215" t="s">
        <v>14263</v>
      </c>
      <c r="B2664" s="215">
        <v>1</v>
      </c>
      <c r="C2664" s="216" t="s">
        <v>14264</v>
      </c>
      <c r="D2664" s="215" t="s">
        <v>14265</v>
      </c>
    </row>
    <row r="2665" spans="1:4">
      <c r="A2665" s="215" t="s">
        <v>14266</v>
      </c>
      <c r="B2665" s="215">
        <v>1</v>
      </c>
      <c r="C2665" s="216" t="s">
        <v>14267</v>
      </c>
      <c r="D2665" s="215" t="s">
        <v>14268</v>
      </c>
    </row>
    <row r="2666" spans="1:4">
      <c r="A2666" s="215" t="s">
        <v>14269</v>
      </c>
      <c r="B2666" s="215">
        <v>1</v>
      </c>
      <c r="C2666" s="216" t="s">
        <v>14270</v>
      </c>
      <c r="D2666" s="215" t="s">
        <v>14271</v>
      </c>
    </row>
    <row r="2667" spans="1:4">
      <c r="A2667" s="215" t="s">
        <v>14272</v>
      </c>
      <c r="B2667" s="215">
        <v>1</v>
      </c>
      <c r="C2667" s="216" t="s">
        <v>14273</v>
      </c>
      <c r="D2667" s="215" t="s">
        <v>14274</v>
      </c>
    </row>
    <row r="2668" spans="1:4">
      <c r="A2668" s="215" t="s">
        <v>14275</v>
      </c>
      <c r="B2668" s="215">
        <v>1</v>
      </c>
      <c r="C2668" s="216" t="s">
        <v>14276</v>
      </c>
      <c r="D2668" s="215" t="s">
        <v>14277</v>
      </c>
    </row>
    <row r="2669" spans="1:4">
      <c r="A2669" s="215" t="s">
        <v>14278</v>
      </c>
      <c r="B2669" s="215">
        <v>1</v>
      </c>
      <c r="C2669" s="216" t="s">
        <v>14279</v>
      </c>
      <c r="D2669" s="215" t="s">
        <v>14280</v>
      </c>
    </row>
    <row r="2670" spans="1:4">
      <c r="A2670" s="215" t="s">
        <v>14281</v>
      </c>
      <c r="B2670" s="215">
        <v>1</v>
      </c>
      <c r="C2670" s="216" t="s">
        <v>14282</v>
      </c>
      <c r="D2670" s="215" t="s">
        <v>14283</v>
      </c>
    </row>
    <row r="2671" spans="1:4">
      <c r="A2671" s="215" t="s">
        <v>14284</v>
      </c>
      <c r="B2671" s="215">
        <v>1</v>
      </c>
      <c r="C2671" s="216" t="s">
        <v>14285</v>
      </c>
      <c r="D2671" s="215" t="s">
        <v>14286</v>
      </c>
    </row>
    <row r="2672" spans="1:4">
      <c r="A2672" s="215" t="s">
        <v>14287</v>
      </c>
      <c r="B2672" s="215">
        <v>1</v>
      </c>
      <c r="C2672" s="216" t="s">
        <v>14288</v>
      </c>
      <c r="D2672" s="215" t="s">
        <v>14289</v>
      </c>
    </row>
    <row r="2673" spans="1:4">
      <c r="A2673" s="215" t="s">
        <v>14290</v>
      </c>
      <c r="B2673" s="215">
        <v>1</v>
      </c>
      <c r="C2673" s="216" t="s">
        <v>14291</v>
      </c>
      <c r="D2673" s="215" t="s">
        <v>14292</v>
      </c>
    </row>
    <row r="2674" spans="1:4">
      <c r="A2674" s="215" t="s">
        <v>14293</v>
      </c>
      <c r="B2674" s="215">
        <v>1</v>
      </c>
      <c r="C2674" s="216" t="s">
        <v>14294</v>
      </c>
      <c r="D2674" s="215" t="s">
        <v>14295</v>
      </c>
    </row>
    <row r="2675" spans="1:4">
      <c r="A2675" s="215" t="s">
        <v>14296</v>
      </c>
      <c r="B2675" s="215">
        <v>1</v>
      </c>
      <c r="C2675" s="216" t="s">
        <v>14297</v>
      </c>
      <c r="D2675" s="215" t="s">
        <v>14298</v>
      </c>
    </row>
    <row r="2676" spans="1:4">
      <c r="A2676" s="215" t="s">
        <v>14299</v>
      </c>
      <c r="B2676" s="215">
        <v>1</v>
      </c>
      <c r="C2676" s="216" t="s">
        <v>14300</v>
      </c>
      <c r="D2676" s="215" t="s">
        <v>14301</v>
      </c>
    </row>
    <row r="2677" spans="1:4">
      <c r="A2677" s="215" t="s">
        <v>14302</v>
      </c>
      <c r="B2677" s="215">
        <v>1</v>
      </c>
      <c r="C2677" s="216" t="s">
        <v>14303</v>
      </c>
      <c r="D2677" s="215" t="s">
        <v>14304</v>
      </c>
    </row>
    <row r="2678" spans="1:4">
      <c r="A2678" s="215" t="s">
        <v>14305</v>
      </c>
      <c r="B2678" s="215">
        <v>1</v>
      </c>
      <c r="C2678" s="216" t="s">
        <v>14306</v>
      </c>
      <c r="D2678" s="215" t="s">
        <v>14307</v>
      </c>
    </row>
    <row r="2679" spans="1:4">
      <c r="A2679" s="215" t="s">
        <v>14308</v>
      </c>
      <c r="B2679" s="215">
        <v>1</v>
      </c>
      <c r="C2679" s="216" t="s">
        <v>14309</v>
      </c>
      <c r="D2679" s="215" t="s">
        <v>14310</v>
      </c>
    </row>
    <row r="2680" spans="1:4">
      <c r="A2680" s="215" t="s">
        <v>14311</v>
      </c>
      <c r="B2680" s="215">
        <v>1</v>
      </c>
      <c r="C2680" s="216" t="s">
        <v>14312</v>
      </c>
      <c r="D2680" s="215" t="s">
        <v>14313</v>
      </c>
    </row>
    <row r="2681" spans="1:4">
      <c r="A2681" s="215" t="s">
        <v>14314</v>
      </c>
      <c r="B2681" s="215">
        <v>1</v>
      </c>
      <c r="C2681" s="216" t="s">
        <v>14315</v>
      </c>
      <c r="D2681" s="215" t="s">
        <v>14316</v>
      </c>
    </row>
    <row r="2682" spans="1:4">
      <c r="A2682" s="215" t="s">
        <v>14317</v>
      </c>
      <c r="B2682" s="215">
        <v>1</v>
      </c>
      <c r="C2682" s="216" t="s">
        <v>14318</v>
      </c>
      <c r="D2682" s="215" t="s">
        <v>14319</v>
      </c>
    </row>
    <row r="2683" spans="1:4">
      <c r="A2683" s="215" t="s">
        <v>14320</v>
      </c>
      <c r="B2683" s="215">
        <v>1</v>
      </c>
      <c r="C2683" s="216" t="s">
        <v>14321</v>
      </c>
      <c r="D2683" s="215" t="s">
        <v>14322</v>
      </c>
    </row>
    <row r="2684" spans="1:4">
      <c r="A2684" s="215" t="s">
        <v>14323</v>
      </c>
      <c r="B2684" s="215">
        <v>1</v>
      </c>
      <c r="C2684" s="216" t="s">
        <v>14324</v>
      </c>
      <c r="D2684" s="215" t="s">
        <v>14325</v>
      </c>
    </row>
    <row r="2685" spans="1:4">
      <c r="A2685" s="215" t="s">
        <v>14326</v>
      </c>
      <c r="B2685" s="215">
        <v>1</v>
      </c>
      <c r="C2685" s="216" t="s">
        <v>14327</v>
      </c>
      <c r="D2685" s="215" t="s">
        <v>14328</v>
      </c>
    </row>
    <row r="2686" spans="1:4">
      <c r="A2686" s="215" t="s">
        <v>14329</v>
      </c>
      <c r="B2686" s="215">
        <v>1</v>
      </c>
      <c r="C2686" s="216" t="s">
        <v>14330</v>
      </c>
      <c r="D2686" s="215" t="s">
        <v>14331</v>
      </c>
    </row>
    <row r="2687" spans="1:4">
      <c r="A2687" s="215" t="s">
        <v>14332</v>
      </c>
      <c r="B2687" s="215">
        <v>1</v>
      </c>
      <c r="C2687" s="216" t="s">
        <v>14333</v>
      </c>
      <c r="D2687" s="215" t="s">
        <v>14334</v>
      </c>
    </row>
    <row r="2688" spans="1:4">
      <c r="A2688" s="215" t="s">
        <v>14335</v>
      </c>
      <c r="B2688" s="215">
        <v>1</v>
      </c>
      <c r="C2688" s="216" t="s">
        <v>14336</v>
      </c>
      <c r="D2688" s="215" t="s">
        <v>14337</v>
      </c>
    </row>
    <row r="2689" spans="1:4">
      <c r="A2689" s="215" t="s">
        <v>14338</v>
      </c>
      <c r="B2689" s="215">
        <v>1</v>
      </c>
      <c r="C2689" s="216" t="s">
        <v>14339</v>
      </c>
      <c r="D2689" s="215" t="s">
        <v>14340</v>
      </c>
    </row>
    <row r="2690" spans="1:4">
      <c r="A2690" s="215" t="s">
        <v>14341</v>
      </c>
      <c r="B2690" s="215">
        <v>1</v>
      </c>
      <c r="C2690" s="216" t="s">
        <v>14342</v>
      </c>
      <c r="D2690" s="215" t="s">
        <v>14343</v>
      </c>
    </row>
    <row r="2691" spans="1:4">
      <c r="A2691" s="215" t="s">
        <v>14344</v>
      </c>
      <c r="B2691" s="215">
        <v>1</v>
      </c>
      <c r="C2691" s="216" t="s">
        <v>14345</v>
      </c>
      <c r="D2691" s="215" t="s">
        <v>14346</v>
      </c>
    </row>
    <row r="2692" spans="1:4">
      <c r="A2692" s="215" t="s">
        <v>14347</v>
      </c>
      <c r="B2692" s="215">
        <v>1</v>
      </c>
      <c r="C2692" s="216" t="s">
        <v>14348</v>
      </c>
      <c r="D2692" s="215" t="s">
        <v>14349</v>
      </c>
    </row>
    <row r="2693" spans="1:4">
      <c r="A2693" s="215" t="s">
        <v>14350</v>
      </c>
      <c r="B2693" s="215">
        <v>1</v>
      </c>
      <c r="C2693" s="216" t="s">
        <v>14351</v>
      </c>
      <c r="D2693" s="215" t="s">
        <v>14352</v>
      </c>
    </row>
    <row r="2694" spans="1:4">
      <c r="A2694" s="215" t="s">
        <v>14353</v>
      </c>
      <c r="B2694" s="215">
        <v>1</v>
      </c>
      <c r="C2694" s="216" t="s">
        <v>14354</v>
      </c>
      <c r="D2694" s="215" t="s">
        <v>14355</v>
      </c>
    </row>
    <row r="2695" spans="1:4">
      <c r="A2695" s="215" t="s">
        <v>14356</v>
      </c>
      <c r="B2695" s="215">
        <v>1</v>
      </c>
      <c r="C2695" s="216" t="s">
        <v>14357</v>
      </c>
      <c r="D2695" s="215" t="s">
        <v>14358</v>
      </c>
    </row>
    <row r="2696" spans="1:4">
      <c r="A2696" s="215" t="s">
        <v>14359</v>
      </c>
      <c r="B2696" s="215">
        <v>1</v>
      </c>
      <c r="C2696" s="216" t="s">
        <v>14360</v>
      </c>
      <c r="D2696" s="215" t="s">
        <v>14361</v>
      </c>
    </row>
    <row r="2697" spans="1:4">
      <c r="A2697" s="215" t="s">
        <v>14362</v>
      </c>
      <c r="B2697" s="215">
        <v>1</v>
      </c>
      <c r="C2697" s="216" t="s">
        <v>14363</v>
      </c>
      <c r="D2697" s="215" t="s">
        <v>14364</v>
      </c>
    </row>
    <row r="2698" spans="1:4">
      <c r="A2698" s="215" t="s">
        <v>14365</v>
      </c>
      <c r="B2698" s="215">
        <v>1</v>
      </c>
      <c r="C2698" s="216" t="s">
        <v>14366</v>
      </c>
      <c r="D2698" s="215" t="s">
        <v>14367</v>
      </c>
    </row>
    <row r="2699" spans="1:4">
      <c r="A2699" s="215" t="s">
        <v>14368</v>
      </c>
      <c r="B2699" s="215">
        <v>1</v>
      </c>
      <c r="C2699" s="216" t="s">
        <v>14369</v>
      </c>
      <c r="D2699" s="215" t="s">
        <v>14370</v>
      </c>
    </row>
    <row r="2700" spans="1:4">
      <c r="A2700" s="215" t="s">
        <v>14371</v>
      </c>
      <c r="B2700" s="215">
        <v>1</v>
      </c>
      <c r="C2700" s="216" t="s">
        <v>14372</v>
      </c>
      <c r="D2700" s="215" t="s">
        <v>14373</v>
      </c>
    </row>
    <row r="2701" spans="1:4">
      <c r="A2701" s="215" t="s">
        <v>14374</v>
      </c>
      <c r="B2701" s="215">
        <v>1</v>
      </c>
      <c r="C2701" s="216" t="s">
        <v>14375</v>
      </c>
      <c r="D2701" s="215" t="s">
        <v>14376</v>
      </c>
    </row>
    <row r="2702" spans="1:4">
      <c r="A2702" s="215" t="s">
        <v>14377</v>
      </c>
      <c r="B2702" s="215">
        <v>1</v>
      </c>
      <c r="C2702" s="216" t="s">
        <v>14378</v>
      </c>
      <c r="D2702" s="215" t="s">
        <v>14379</v>
      </c>
    </row>
    <row r="2703" spans="1:4">
      <c r="A2703" s="215" t="s">
        <v>14380</v>
      </c>
      <c r="B2703" s="215">
        <v>1</v>
      </c>
      <c r="C2703" s="216" t="s">
        <v>14381</v>
      </c>
      <c r="D2703" s="215" t="s">
        <v>14382</v>
      </c>
    </row>
    <row r="2704" spans="1:4">
      <c r="A2704" s="215" t="s">
        <v>14383</v>
      </c>
      <c r="B2704" s="215">
        <v>1</v>
      </c>
      <c r="C2704" s="216" t="s">
        <v>14384</v>
      </c>
      <c r="D2704" s="215" t="s">
        <v>14385</v>
      </c>
    </row>
    <row r="2705" spans="1:4">
      <c r="A2705" s="215" t="s">
        <v>14386</v>
      </c>
      <c r="B2705" s="215">
        <v>1</v>
      </c>
      <c r="C2705" s="216" t="s">
        <v>14387</v>
      </c>
      <c r="D2705" s="215" t="s">
        <v>14388</v>
      </c>
    </row>
    <row r="2706" spans="1:4">
      <c r="A2706" s="215" t="s">
        <v>14389</v>
      </c>
      <c r="B2706" s="215">
        <v>1</v>
      </c>
      <c r="C2706" s="216" t="s">
        <v>14390</v>
      </c>
      <c r="D2706" s="215" t="s">
        <v>14391</v>
      </c>
    </row>
    <row r="2707" spans="1:4">
      <c r="A2707" s="215" t="s">
        <v>14392</v>
      </c>
      <c r="B2707" s="215">
        <v>1</v>
      </c>
      <c r="C2707" s="216" t="s">
        <v>14393</v>
      </c>
      <c r="D2707" s="215" t="s">
        <v>14394</v>
      </c>
    </row>
    <row r="2708" spans="1:4">
      <c r="A2708" s="215" t="s">
        <v>14395</v>
      </c>
      <c r="B2708" s="215">
        <v>1</v>
      </c>
      <c r="C2708" s="216" t="s">
        <v>14396</v>
      </c>
      <c r="D2708" s="215" t="s">
        <v>14397</v>
      </c>
    </row>
    <row r="2709" spans="1:4">
      <c r="A2709" s="215" t="s">
        <v>14398</v>
      </c>
      <c r="B2709" s="215">
        <v>1</v>
      </c>
      <c r="C2709" s="216" t="s">
        <v>14399</v>
      </c>
      <c r="D2709" s="215" t="s">
        <v>14400</v>
      </c>
    </row>
    <row r="2710" spans="1:4">
      <c r="A2710" s="215" t="s">
        <v>14401</v>
      </c>
      <c r="B2710" s="215">
        <v>1</v>
      </c>
      <c r="C2710" s="216" t="s">
        <v>14402</v>
      </c>
      <c r="D2710" s="215" t="s">
        <v>14403</v>
      </c>
    </row>
    <row r="2711" spans="1:4">
      <c r="A2711" s="215" t="s">
        <v>14404</v>
      </c>
      <c r="B2711" s="215">
        <v>1</v>
      </c>
      <c r="C2711" s="216" t="s">
        <v>14405</v>
      </c>
      <c r="D2711" s="215" t="s">
        <v>14406</v>
      </c>
    </row>
    <row r="2712" spans="1:4">
      <c r="A2712" s="215" t="s">
        <v>14407</v>
      </c>
      <c r="B2712" s="215">
        <v>1</v>
      </c>
      <c r="C2712" s="216" t="s">
        <v>14408</v>
      </c>
      <c r="D2712" s="215" t="s">
        <v>111015</v>
      </c>
    </row>
    <row r="2713" spans="1:4">
      <c r="A2713" s="215" t="s">
        <v>14409</v>
      </c>
      <c r="B2713" s="215">
        <v>1</v>
      </c>
      <c r="C2713" s="216" t="s">
        <v>14410</v>
      </c>
      <c r="D2713" s="215" t="s">
        <v>111016</v>
      </c>
    </row>
    <row r="2714" spans="1:4">
      <c r="A2714" s="215" t="s">
        <v>14411</v>
      </c>
      <c r="B2714" s="215">
        <v>1</v>
      </c>
      <c r="C2714" s="216" t="s">
        <v>14412</v>
      </c>
      <c r="D2714" s="215" t="s">
        <v>14413</v>
      </c>
    </row>
    <row r="2715" spans="1:4">
      <c r="A2715" s="215" t="s">
        <v>14414</v>
      </c>
      <c r="B2715" s="215">
        <v>1</v>
      </c>
      <c r="C2715" s="216" t="s">
        <v>14415</v>
      </c>
      <c r="D2715" s="215" t="s">
        <v>13815</v>
      </c>
    </row>
    <row r="2716" spans="1:4">
      <c r="A2716" s="215" t="s">
        <v>14416</v>
      </c>
      <c r="B2716" s="215">
        <v>1</v>
      </c>
      <c r="C2716" s="216" t="s">
        <v>14417</v>
      </c>
      <c r="D2716" s="215" t="s">
        <v>14418</v>
      </c>
    </row>
    <row r="2717" spans="1:4">
      <c r="A2717" s="215" t="s">
        <v>14419</v>
      </c>
      <c r="B2717" s="215">
        <v>1</v>
      </c>
      <c r="C2717" s="216" t="s">
        <v>14420</v>
      </c>
      <c r="D2717" s="215" t="s">
        <v>13809</v>
      </c>
    </row>
    <row r="2718" spans="1:4">
      <c r="A2718" s="215" t="s">
        <v>14421</v>
      </c>
      <c r="B2718" s="215">
        <v>1</v>
      </c>
      <c r="C2718" s="216" t="s">
        <v>14422</v>
      </c>
      <c r="D2718" s="215" t="s">
        <v>14423</v>
      </c>
    </row>
    <row r="2719" spans="1:4">
      <c r="A2719" s="215" t="s">
        <v>14424</v>
      </c>
      <c r="B2719" s="215">
        <v>1</v>
      </c>
      <c r="C2719" s="216" t="s">
        <v>14425</v>
      </c>
      <c r="D2719" s="215" t="s">
        <v>14426</v>
      </c>
    </row>
    <row r="2720" spans="1:4">
      <c r="A2720" s="215" t="s">
        <v>14427</v>
      </c>
      <c r="B2720" s="215">
        <v>1</v>
      </c>
      <c r="C2720" s="216" t="s">
        <v>14428</v>
      </c>
      <c r="D2720" s="215" t="s">
        <v>14429</v>
      </c>
    </row>
    <row r="2721" spans="1:4">
      <c r="A2721" s="215" t="s">
        <v>14430</v>
      </c>
      <c r="B2721" s="215">
        <v>1</v>
      </c>
      <c r="C2721" s="216" t="s">
        <v>14431</v>
      </c>
      <c r="D2721" s="215" t="s">
        <v>14432</v>
      </c>
    </row>
    <row r="2722" spans="1:4">
      <c r="A2722" s="215" t="s">
        <v>14433</v>
      </c>
      <c r="B2722" s="215">
        <v>1</v>
      </c>
      <c r="C2722" s="216" t="s">
        <v>14434</v>
      </c>
      <c r="D2722" s="215" t="s">
        <v>14435</v>
      </c>
    </row>
    <row r="2723" spans="1:4">
      <c r="A2723" s="215" t="s">
        <v>14436</v>
      </c>
      <c r="B2723" s="215">
        <v>1</v>
      </c>
      <c r="C2723" s="216" t="s">
        <v>14437</v>
      </c>
      <c r="D2723" s="215" t="s">
        <v>14438</v>
      </c>
    </row>
    <row r="2724" spans="1:4">
      <c r="A2724" s="215" t="s">
        <v>14439</v>
      </c>
      <c r="B2724" s="215">
        <v>1</v>
      </c>
      <c r="C2724" s="216" t="s">
        <v>14440</v>
      </c>
      <c r="D2724" s="215" t="s">
        <v>14441</v>
      </c>
    </row>
    <row r="2725" spans="1:4">
      <c r="A2725" s="215" t="s">
        <v>14442</v>
      </c>
      <c r="B2725" s="215">
        <v>1</v>
      </c>
      <c r="C2725" s="216" t="s">
        <v>14443</v>
      </c>
      <c r="D2725" s="215" t="s">
        <v>14444</v>
      </c>
    </row>
    <row r="2726" spans="1:4">
      <c r="A2726" s="215" t="s">
        <v>14445</v>
      </c>
      <c r="B2726" s="215">
        <v>1</v>
      </c>
      <c r="C2726" s="216" t="s">
        <v>14446</v>
      </c>
      <c r="D2726" s="215" t="s">
        <v>14447</v>
      </c>
    </row>
    <row r="2727" spans="1:4">
      <c r="A2727" s="215" t="s">
        <v>14448</v>
      </c>
      <c r="B2727" s="215">
        <v>1</v>
      </c>
      <c r="C2727" s="216" t="s">
        <v>14449</v>
      </c>
      <c r="D2727" s="215" t="s">
        <v>14450</v>
      </c>
    </row>
    <row r="2728" spans="1:4">
      <c r="A2728" s="215" t="s">
        <v>14451</v>
      </c>
      <c r="B2728" s="215">
        <v>1</v>
      </c>
      <c r="C2728" s="216" t="s">
        <v>14452</v>
      </c>
      <c r="D2728" s="215" t="s">
        <v>14453</v>
      </c>
    </row>
    <row r="2729" spans="1:4">
      <c r="A2729" s="215" t="s">
        <v>14454</v>
      </c>
      <c r="B2729" s="215">
        <v>1</v>
      </c>
      <c r="C2729" s="216" t="s">
        <v>14455</v>
      </c>
      <c r="D2729" s="215" t="s">
        <v>14456</v>
      </c>
    </row>
    <row r="2730" spans="1:4">
      <c r="A2730" s="215" t="s">
        <v>14457</v>
      </c>
      <c r="B2730" s="215">
        <v>1</v>
      </c>
      <c r="C2730" s="216" t="s">
        <v>14458</v>
      </c>
      <c r="D2730" s="215" t="s">
        <v>14459</v>
      </c>
    </row>
    <row r="2731" spans="1:4">
      <c r="A2731" s="215" t="s">
        <v>14460</v>
      </c>
      <c r="B2731" s="215">
        <v>1</v>
      </c>
      <c r="C2731" s="216" t="s">
        <v>14461</v>
      </c>
      <c r="D2731" s="215" t="s">
        <v>14462</v>
      </c>
    </row>
    <row r="2732" spans="1:4">
      <c r="A2732" s="215" t="s">
        <v>14463</v>
      </c>
      <c r="B2732" s="215">
        <v>1</v>
      </c>
      <c r="C2732" s="216" t="s">
        <v>14464</v>
      </c>
      <c r="D2732" s="215" t="s">
        <v>14465</v>
      </c>
    </row>
    <row r="2733" spans="1:4">
      <c r="A2733" s="215" t="s">
        <v>14466</v>
      </c>
      <c r="B2733" s="215">
        <v>1</v>
      </c>
      <c r="C2733" s="216" t="s">
        <v>14467</v>
      </c>
      <c r="D2733" s="215" t="s">
        <v>14468</v>
      </c>
    </row>
    <row r="2734" spans="1:4">
      <c r="A2734" s="215" t="s">
        <v>14469</v>
      </c>
      <c r="B2734" s="215">
        <v>1</v>
      </c>
      <c r="C2734" s="216" t="s">
        <v>14470</v>
      </c>
      <c r="D2734" s="215" t="s">
        <v>14471</v>
      </c>
    </row>
    <row r="2735" spans="1:4">
      <c r="A2735" s="215" t="s">
        <v>14472</v>
      </c>
      <c r="B2735" s="215">
        <v>1</v>
      </c>
      <c r="C2735" s="216" t="s">
        <v>14473</v>
      </c>
      <c r="D2735" s="215" t="s">
        <v>14474</v>
      </c>
    </row>
    <row r="2736" spans="1:4">
      <c r="A2736" s="215" t="s">
        <v>14475</v>
      </c>
      <c r="B2736" s="215">
        <v>1</v>
      </c>
      <c r="C2736" s="216" t="s">
        <v>14476</v>
      </c>
      <c r="D2736" s="215" t="s">
        <v>13950</v>
      </c>
    </row>
    <row r="2737" spans="1:4">
      <c r="A2737" s="215" t="s">
        <v>14477</v>
      </c>
      <c r="B2737" s="215">
        <v>1</v>
      </c>
      <c r="C2737" s="216" t="s">
        <v>14478</v>
      </c>
      <c r="D2737" s="215" t="s">
        <v>13953</v>
      </c>
    </row>
    <row r="2738" spans="1:4">
      <c r="A2738" s="215" t="s">
        <v>14479</v>
      </c>
      <c r="B2738" s="215">
        <v>1</v>
      </c>
      <c r="C2738" s="216" t="s">
        <v>14480</v>
      </c>
      <c r="D2738" s="215" t="s">
        <v>14481</v>
      </c>
    </row>
    <row r="2739" spans="1:4">
      <c r="A2739" s="215" t="s">
        <v>14482</v>
      </c>
      <c r="B2739" s="215">
        <v>1</v>
      </c>
      <c r="C2739" s="216" t="s">
        <v>14483</v>
      </c>
      <c r="D2739" s="215" t="s">
        <v>14484</v>
      </c>
    </row>
    <row r="2740" spans="1:4">
      <c r="A2740" s="215" t="s">
        <v>14485</v>
      </c>
      <c r="B2740" s="215">
        <v>1</v>
      </c>
      <c r="C2740" s="216" t="s">
        <v>14486</v>
      </c>
      <c r="D2740" s="215" t="s">
        <v>14487</v>
      </c>
    </row>
    <row r="2741" spans="1:4">
      <c r="A2741" s="215" t="s">
        <v>14488</v>
      </c>
      <c r="B2741" s="215">
        <v>1</v>
      </c>
      <c r="C2741" s="216" t="s">
        <v>14489</v>
      </c>
      <c r="D2741" s="215" t="s">
        <v>14490</v>
      </c>
    </row>
    <row r="2742" spans="1:4">
      <c r="A2742" s="215" t="s">
        <v>14491</v>
      </c>
      <c r="B2742" s="215">
        <v>1</v>
      </c>
      <c r="C2742" s="216" t="s">
        <v>14492</v>
      </c>
      <c r="D2742" s="215" t="s">
        <v>14493</v>
      </c>
    </row>
    <row r="2743" spans="1:4">
      <c r="A2743" s="215" t="s">
        <v>14494</v>
      </c>
      <c r="B2743" s="215">
        <v>1</v>
      </c>
      <c r="C2743" s="216" t="s">
        <v>14495</v>
      </c>
      <c r="D2743" s="215" t="s">
        <v>14496</v>
      </c>
    </row>
    <row r="2744" spans="1:4">
      <c r="A2744" s="215" t="s">
        <v>14497</v>
      </c>
      <c r="B2744" s="215">
        <v>1</v>
      </c>
      <c r="C2744" s="216" t="s">
        <v>14498</v>
      </c>
      <c r="D2744" s="215" t="s">
        <v>14499</v>
      </c>
    </row>
    <row r="2745" spans="1:4">
      <c r="A2745" s="215" t="s">
        <v>14500</v>
      </c>
      <c r="B2745" s="215">
        <v>1</v>
      </c>
      <c r="C2745" s="216" t="s">
        <v>14501</v>
      </c>
      <c r="D2745" s="215" t="s">
        <v>14502</v>
      </c>
    </row>
    <row r="2746" spans="1:4">
      <c r="A2746" s="215" t="s">
        <v>14503</v>
      </c>
      <c r="B2746" s="215">
        <v>1</v>
      </c>
      <c r="C2746" s="216" t="s">
        <v>14504</v>
      </c>
      <c r="D2746" s="215" t="s">
        <v>14505</v>
      </c>
    </row>
    <row r="2747" spans="1:4">
      <c r="A2747" s="215" t="s">
        <v>14506</v>
      </c>
      <c r="B2747" s="215">
        <v>1</v>
      </c>
      <c r="C2747" s="216" t="s">
        <v>14507</v>
      </c>
      <c r="D2747" s="215" t="s">
        <v>14508</v>
      </c>
    </row>
    <row r="2748" spans="1:4">
      <c r="A2748" s="215" t="s">
        <v>14509</v>
      </c>
      <c r="B2748" s="215">
        <v>1</v>
      </c>
      <c r="C2748" s="216" t="s">
        <v>14510</v>
      </c>
      <c r="D2748" s="215" t="s">
        <v>14511</v>
      </c>
    </row>
    <row r="2749" spans="1:4">
      <c r="A2749" s="215" t="s">
        <v>14512</v>
      </c>
      <c r="B2749" s="215">
        <v>1</v>
      </c>
      <c r="C2749" s="216" t="s">
        <v>14513</v>
      </c>
      <c r="D2749" s="215" t="s">
        <v>14514</v>
      </c>
    </row>
    <row r="2750" spans="1:4">
      <c r="A2750" s="215" t="s">
        <v>14515</v>
      </c>
      <c r="B2750" s="215">
        <v>1</v>
      </c>
      <c r="C2750" s="216" t="s">
        <v>14516</v>
      </c>
      <c r="D2750" s="215" t="s">
        <v>14517</v>
      </c>
    </row>
    <row r="2751" spans="1:4">
      <c r="A2751" s="215" t="s">
        <v>14518</v>
      </c>
      <c r="B2751" s="215">
        <v>1</v>
      </c>
      <c r="C2751" s="216" t="s">
        <v>14519</v>
      </c>
      <c r="D2751" s="215" t="s">
        <v>14520</v>
      </c>
    </row>
    <row r="2752" spans="1:4">
      <c r="A2752" s="215" t="s">
        <v>14521</v>
      </c>
      <c r="B2752" s="215">
        <v>1</v>
      </c>
      <c r="C2752" s="216" t="s">
        <v>14522</v>
      </c>
      <c r="D2752" s="215" t="s">
        <v>14523</v>
      </c>
    </row>
    <row r="2753" spans="1:4">
      <c r="A2753" s="215" t="s">
        <v>14524</v>
      </c>
      <c r="B2753" s="215">
        <v>1</v>
      </c>
      <c r="C2753" s="216" t="s">
        <v>14525</v>
      </c>
      <c r="D2753" s="215" t="s">
        <v>14526</v>
      </c>
    </row>
    <row r="2754" spans="1:4">
      <c r="A2754" s="215" t="s">
        <v>14527</v>
      </c>
      <c r="B2754" s="215">
        <v>1</v>
      </c>
      <c r="C2754" s="216" t="s">
        <v>14528</v>
      </c>
      <c r="D2754" s="215" t="s">
        <v>14529</v>
      </c>
    </row>
    <row r="2755" spans="1:4">
      <c r="A2755" s="215" t="s">
        <v>111017</v>
      </c>
      <c r="B2755" s="215">
        <v>1</v>
      </c>
      <c r="C2755" s="216" t="s">
        <v>111018</v>
      </c>
      <c r="D2755" s="215" t="s">
        <v>14530</v>
      </c>
    </row>
    <row r="2756" spans="1:4">
      <c r="A2756" s="215" t="s">
        <v>14531</v>
      </c>
      <c r="B2756" s="215">
        <v>1</v>
      </c>
      <c r="C2756" s="216" t="s">
        <v>14532</v>
      </c>
      <c r="D2756" s="215" t="s">
        <v>14533</v>
      </c>
    </row>
    <row r="2757" spans="1:4">
      <c r="A2757" s="215" t="s">
        <v>14534</v>
      </c>
      <c r="B2757" s="215">
        <v>1</v>
      </c>
      <c r="C2757" s="216" t="s">
        <v>14535</v>
      </c>
      <c r="D2757" s="215" t="s">
        <v>14536</v>
      </c>
    </row>
    <row r="2758" spans="1:4">
      <c r="A2758" s="215" t="s">
        <v>14537</v>
      </c>
      <c r="B2758" s="215">
        <v>1</v>
      </c>
      <c r="C2758" s="216" t="s">
        <v>14538</v>
      </c>
      <c r="D2758" s="215" t="s">
        <v>14539</v>
      </c>
    </row>
    <row r="2759" spans="1:4">
      <c r="A2759" s="215" t="s">
        <v>14540</v>
      </c>
      <c r="B2759" s="215">
        <v>1</v>
      </c>
      <c r="C2759" s="216" t="s">
        <v>14541</v>
      </c>
      <c r="D2759" s="215" t="s">
        <v>14542</v>
      </c>
    </row>
    <row r="2760" spans="1:4">
      <c r="A2760" s="215" t="s">
        <v>14543</v>
      </c>
      <c r="B2760" s="215">
        <v>1</v>
      </c>
      <c r="C2760" s="216" t="s">
        <v>14544</v>
      </c>
      <c r="D2760" s="215" t="s">
        <v>14076</v>
      </c>
    </row>
    <row r="2761" spans="1:4">
      <c r="A2761" s="215" t="s">
        <v>14545</v>
      </c>
      <c r="B2761" s="215">
        <v>1</v>
      </c>
      <c r="C2761" s="216" t="s">
        <v>14546</v>
      </c>
      <c r="D2761" s="215" t="s">
        <v>14547</v>
      </c>
    </row>
    <row r="2762" spans="1:4">
      <c r="A2762" s="215" t="s">
        <v>14548</v>
      </c>
      <c r="B2762" s="215">
        <v>1</v>
      </c>
      <c r="C2762" s="216" t="s">
        <v>14549</v>
      </c>
      <c r="D2762" s="215" t="s">
        <v>14550</v>
      </c>
    </row>
    <row r="2763" spans="1:4">
      <c r="A2763" s="215" t="s">
        <v>14551</v>
      </c>
      <c r="B2763" s="215">
        <v>1</v>
      </c>
      <c r="C2763" s="216" t="s">
        <v>14552</v>
      </c>
      <c r="D2763" s="215" t="s">
        <v>14553</v>
      </c>
    </row>
    <row r="2764" spans="1:4">
      <c r="A2764" s="215" t="s">
        <v>14554</v>
      </c>
      <c r="B2764" s="215">
        <v>1</v>
      </c>
      <c r="C2764" s="216" t="s">
        <v>14555</v>
      </c>
      <c r="D2764" s="215" t="s">
        <v>14556</v>
      </c>
    </row>
    <row r="2765" spans="1:4">
      <c r="A2765" s="215" t="s">
        <v>14557</v>
      </c>
      <c r="B2765" s="215">
        <v>1</v>
      </c>
      <c r="C2765" s="216" t="s">
        <v>14558</v>
      </c>
      <c r="D2765" s="215" t="s">
        <v>14559</v>
      </c>
    </row>
    <row r="2766" spans="1:4">
      <c r="A2766" s="215" t="s">
        <v>14560</v>
      </c>
      <c r="B2766" s="215">
        <v>1</v>
      </c>
      <c r="C2766" s="216" t="s">
        <v>14561</v>
      </c>
      <c r="D2766" s="215" t="s">
        <v>14562</v>
      </c>
    </row>
    <row r="2767" spans="1:4">
      <c r="A2767" s="215" t="s">
        <v>14563</v>
      </c>
      <c r="B2767" s="215">
        <v>1</v>
      </c>
      <c r="C2767" s="216" t="s">
        <v>14564</v>
      </c>
      <c r="D2767" s="215" t="s">
        <v>14565</v>
      </c>
    </row>
    <row r="2768" spans="1:4">
      <c r="A2768" s="215" t="s">
        <v>14566</v>
      </c>
      <c r="B2768" s="215">
        <v>1</v>
      </c>
      <c r="C2768" s="216" t="s">
        <v>14567</v>
      </c>
      <c r="D2768" s="215" t="s">
        <v>14568</v>
      </c>
    </row>
    <row r="2769" spans="1:4">
      <c r="A2769" s="215" t="s">
        <v>14569</v>
      </c>
      <c r="B2769" s="215">
        <v>1</v>
      </c>
      <c r="C2769" s="216" t="s">
        <v>14570</v>
      </c>
      <c r="D2769" s="215" t="s">
        <v>14571</v>
      </c>
    </row>
    <row r="2770" spans="1:4">
      <c r="A2770" s="215" t="s">
        <v>14572</v>
      </c>
      <c r="B2770" s="215">
        <v>2</v>
      </c>
      <c r="C2770" s="216" t="s">
        <v>111019</v>
      </c>
      <c r="D2770" s="215" t="s">
        <v>14138</v>
      </c>
    </row>
    <row r="2771" spans="1:4">
      <c r="A2771" s="215" t="s">
        <v>14573</v>
      </c>
      <c r="B2771" s="215">
        <v>1</v>
      </c>
      <c r="C2771" s="216" t="s">
        <v>14574</v>
      </c>
      <c r="D2771" s="215" t="s">
        <v>14575</v>
      </c>
    </row>
    <row r="2772" spans="1:4">
      <c r="A2772" s="215" t="s">
        <v>14576</v>
      </c>
      <c r="B2772" s="215">
        <v>1</v>
      </c>
      <c r="C2772" s="216" t="s">
        <v>14577</v>
      </c>
      <c r="D2772" s="215" t="s">
        <v>14578</v>
      </c>
    </row>
    <row r="2773" spans="1:4">
      <c r="A2773" s="215" t="s">
        <v>14579</v>
      </c>
      <c r="B2773" s="215">
        <v>1</v>
      </c>
      <c r="C2773" s="216" t="s">
        <v>14580</v>
      </c>
      <c r="D2773" s="215" t="s">
        <v>14153</v>
      </c>
    </row>
    <row r="2774" spans="1:4">
      <c r="A2774" s="215" t="s">
        <v>14581</v>
      </c>
      <c r="B2774" s="215">
        <v>1</v>
      </c>
      <c r="C2774" s="216" t="s">
        <v>14582</v>
      </c>
      <c r="D2774" s="215" t="s">
        <v>14583</v>
      </c>
    </row>
    <row r="2775" spans="1:4">
      <c r="A2775" s="215" t="s">
        <v>14584</v>
      </c>
      <c r="B2775" s="215">
        <v>1</v>
      </c>
      <c r="C2775" s="216" t="s">
        <v>14585</v>
      </c>
      <c r="D2775" s="215" t="s">
        <v>14586</v>
      </c>
    </row>
    <row r="2776" spans="1:4">
      <c r="A2776" s="215" t="s">
        <v>14587</v>
      </c>
      <c r="B2776" s="215">
        <v>1</v>
      </c>
      <c r="C2776" s="216" t="s">
        <v>14588</v>
      </c>
      <c r="D2776" s="215" t="s">
        <v>14589</v>
      </c>
    </row>
    <row r="2777" spans="1:4">
      <c r="A2777" s="215" t="s">
        <v>14590</v>
      </c>
      <c r="B2777" s="215">
        <v>1</v>
      </c>
      <c r="C2777" s="216" t="s">
        <v>14591</v>
      </c>
      <c r="D2777" s="215" t="s">
        <v>14592</v>
      </c>
    </row>
    <row r="2778" spans="1:4">
      <c r="A2778" s="215" t="s">
        <v>14593</v>
      </c>
      <c r="B2778" s="215">
        <v>1</v>
      </c>
      <c r="C2778" s="216" t="s">
        <v>14594</v>
      </c>
      <c r="D2778" s="215" t="s">
        <v>14595</v>
      </c>
    </row>
    <row r="2779" spans="1:4">
      <c r="A2779" s="215" t="s">
        <v>14596</v>
      </c>
      <c r="B2779" s="215">
        <v>1</v>
      </c>
      <c r="C2779" s="216" t="s">
        <v>14597</v>
      </c>
      <c r="D2779" s="215" t="s">
        <v>14598</v>
      </c>
    </row>
    <row r="2780" spans="1:4">
      <c r="A2780" s="215" t="s">
        <v>14599</v>
      </c>
      <c r="B2780" s="215">
        <v>1</v>
      </c>
      <c r="C2780" s="216" t="s">
        <v>14600</v>
      </c>
      <c r="D2780" s="215" t="s">
        <v>14601</v>
      </c>
    </row>
    <row r="2781" spans="1:4">
      <c r="A2781" s="215" t="s">
        <v>14602</v>
      </c>
      <c r="B2781" s="215">
        <v>1</v>
      </c>
      <c r="C2781" s="216" t="s">
        <v>14603</v>
      </c>
      <c r="D2781" s="215" t="s">
        <v>14604</v>
      </c>
    </row>
    <row r="2782" spans="1:4">
      <c r="A2782" s="215" t="s">
        <v>14605</v>
      </c>
      <c r="B2782" s="215">
        <v>1</v>
      </c>
      <c r="C2782" s="216" t="s">
        <v>14606</v>
      </c>
      <c r="D2782" s="215" t="s">
        <v>14607</v>
      </c>
    </row>
    <row r="2783" spans="1:4">
      <c r="A2783" s="215" t="s">
        <v>14608</v>
      </c>
      <c r="B2783" s="215">
        <v>1</v>
      </c>
      <c r="C2783" s="216" t="s">
        <v>14609</v>
      </c>
      <c r="D2783" s="215" t="s">
        <v>14610</v>
      </c>
    </row>
    <row r="2784" spans="1:4">
      <c r="A2784" s="215" t="s">
        <v>14611</v>
      </c>
      <c r="B2784" s="215">
        <v>2</v>
      </c>
      <c r="C2784" s="216" t="s">
        <v>14612</v>
      </c>
      <c r="D2784" s="215" t="s">
        <v>14613</v>
      </c>
    </row>
    <row r="2785" spans="1:4">
      <c r="A2785" s="215" t="s">
        <v>14614</v>
      </c>
      <c r="B2785" s="215">
        <v>1</v>
      </c>
      <c r="C2785" s="216" t="s">
        <v>14615</v>
      </c>
      <c r="D2785" s="215" t="s">
        <v>14616</v>
      </c>
    </row>
    <row r="2786" spans="1:4">
      <c r="A2786" s="215" t="s">
        <v>14617</v>
      </c>
      <c r="B2786" s="215">
        <v>1</v>
      </c>
      <c r="C2786" s="216" t="s">
        <v>14618</v>
      </c>
      <c r="D2786" s="215" t="s">
        <v>14619</v>
      </c>
    </row>
    <row r="2787" spans="1:4">
      <c r="A2787" s="215" t="s">
        <v>14620</v>
      </c>
      <c r="B2787" s="215">
        <v>1</v>
      </c>
      <c r="C2787" s="216" t="s">
        <v>14621</v>
      </c>
      <c r="D2787" s="215" t="s">
        <v>14622</v>
      </c>
    </row>
    <row r="2788" spans="1:4">
      <c r="A2788" s="215" t="s">
        <v>14623</v>
      </c>
      <c r="B2788" s="215">
        <v>1</v>
      </c>
      <c r="C2788" s="216" t="s">
        <v>14624</v>
      </c>
      <c r="D2788" s="215" t="s">
        <v>14625</v>
      </c>
    </row>
    <row r="2789" spans="1:4">
      <c r="A2789" s="215" t="s">
        <v>14626</v>
      </c>
      <c r="B2789" s="215">
        <v>1</v>
      </c>
      <c r="C2789" s="216" t="s">
        <v>14627</v>
      </c>
      <c r="D2789" s="215" t="s">
        <v>14628</v>
      </c>
    </row>
    <row r="2790" spans="1:4">
      <c r="A2790" s="215" t="s">
        <v>14629</v>
      </c>
      <c r="B2790" s="215">
        <v>1</v>
      </c>
      <c r="C2790" s="216" t="s">
        <v>14630</v>
      </c>
      <c r="D2790" s="215" t="s">
        <v>14631</v>
      </c>
    </row>
    <row r="2791" spans="1:4">
      <c r="A2791" s="215" t="s">
        <v>14632</v>
      </c>
      <c r="B2791" s="215">
        <v>1</v>
      </c>
      <c r="C2791" s="216" t="s">
        <v>14633</v>
      </c>
      <c r="D2791" s="215" t="s">
        <v>14634</v>
      </c>
    </row>
    <row r="2792" spans="1:4">
      <c r="A2792" s="215" t="s">
        <v>14635</v>
      </c>
      <c r="B2792" s="215">
        <v>1</v>
      </c>
      <c r="C2792" s="216" t="s">
        <v>14636</v>
      </c>
      <c r="D2792" s="215" t="s">
        <v>14637</v>
      </c>
    </row>
    <row r="2793" spans="1:4">
      <c r="A2793" s="215" t="s">
        <v>14638</v>
      </c>
      <c r="B2793" s="215">
        <v>1</v>
      </c>
      <c r="C2793" s="216" t="s">
        <v>14639</v>
      </c>
      <c r="D2793" s="215" t="s">
        <v>14640</v>
      </c>
    </row>
    <row r="2794" spans="1:4">
      <c r="A2794" s="215" t="s">
        <v>14641</v>
      </c>
      <c r="B2794" s="215">
        <v>1</v>
      </c>
      <c r="C2794" s="216" t="s">
        <v>14642</v>
      </c>
      <c r="D2794" s="215" t="s">
        <v>14643</v>
      </c>
    </row>
    <row r="2795" spans="1:4">
      <c r="A2795" s="215" t="s">
        <v>14644</v>
      </c>
      <c r="B2795" s="215">
        <v>1</v>
      </c>
      <c r="C2795" s="216" t="s">
        <v>14645</v>
      </c>
      <c r="D2795" s="215" t="s">
        <v>14646</v>
      </c>
    </row>
    <row r="2796" spans="1:4">
      <c r="A2796" s="215" t="s">
        <v>14647</v>
      </c>
      <c r="B2796" s="215">
        <v>1</v>
      </c>
      <c r="C2796" s="216" t="s">
        <v>14648</v>
      </c>
      <c r="D2796" s="215" t="s">
        <v>14649</v>
      </c>
    </row>
    <row r="2797" spans="1:4">
      <c r="A2797" s="215" t="s">
        <v>14650</v>
      </c>
      <c r="B2797" s="215">
        <v>1</v>
      </c>
      <c r="C2797" s="216" t="s">
        <v>14651</v>
      </c>
      <c r="D2797" s="215" t="s">
        <v>14652</v>
      </c>
    </row>
    <row r="2798" spans="1:4">
      <c r="A2798" s="215" t="s">
        <v>14653</v>
      </c>
      <c r="B2798" s="215">
        <v>1</v>
      </c>
      <c r="C2798" s="216" t="s">
        <v>14654</v>
      </c>
      <c r="D2798" s="215" t="s">
        <v>14655</v>
      </c>
    </row>
    <row r="2799" spans="1:4">
      <c r="A2799" s="215" t="s">
        <v>14656</v>
      </c>
      <c r="B2799" s="215">
        <v>1</v>
      </c>
      <c r="C2799" s="216" t="s">
        <v>14657</v>
      </c>
      <c r="D2799" s="215" t="s">
        <v>14658</v>
      </c>
    </row>
    <row r="2800" spans="1:4">
      <c r="A2800" s="215" t="s">
        <v>14659</v>
      </c>
      <c r="B2800" s="215">
        <v>1</v>
      </c>
      <c r="C2800" s="216" t="s">
        <v>14660</v>
      </c>
      <c r="D2800" s="215" t="s">
        <v>14661</v>
      </c>
    </row>
    <row r="2801" spans="1:4">
      <c r="A2801" s="215" t="s">
        <v>14662</v>
      </c>
      <c r="B2801" s="215">
        <v>1</v>
      </c>
      <c r="C2801" s="216" t="s">
        <v>14663</v>
      </c>
      <c r="D2801" s="215" t="s">
        <v>14664</v>
      </c>
    </row>
    <row r="2802" spans="1:4">
      <c r="A2802" s="215" t="s">
        <v>14665</v>
      </c>
      <c r="B2802" s="215">
        <v>1</v>
      </c>
      <c r="C2802" s="216" t="s">
        <v>14666</v>
      </c>
      <c r="D2802" s="215" t="s">
        <v>14667</v>
      </c>
    </row>
    <row r="2803" spans="1:4">
      <c r="A2803" s="215" t="s">
        <v>14668</v>
      </c>
      <c r="B2803" s="215">
        <v>1</v>
      </c>
      <c r="C2803" s="216" t="s">
        <v>14669</v>
      </c>
      <c r="D2803" s="215" t="s">
        <v>14670</v>
      </c>
    </row>
    <row r="2804" spans="1:4">
      <c r="A2804" s="215" t="s">
        <v>14671</v>
      </c>
      <c r="B2804" s="215">
        <v>1</v>
      </c>
      <c r="C2804" s="216" t="s">
        <v>14672</v>
      </c>
      <c r="D2804" s="215" t="s">
        <v>14673</v>
      </c>
    </row>
    <row r="2805" spans="1:4">
      <c r="A2805" s="215" t="s">
        <v>14674</v>
      </c>
      <c r="B2805" s="215">
        <v>1</v>
      </c>
      <c r="C2805" s="216" t="s">
        <v>14675</v>
      </c>
      <c r="D2805" s="215" t="s">
        <v>14676</v>
      </c>
    </row>
    <row r="2806" spans="1:4">
      <c r="A2806" s="215" t="s">
        <v>14677</v>
      </c>
      <c r="B2806" s="215">
        <v>1</v>
      </c>
      <c r="C2806" s="216" t="s">
        <v>14678</v>
      </c>
      <c r="D2806" s="215" t="s">
        <v>14679</v>
      </c>
    </row>
    <row r="2807" spans="1:4">
      <c r="A2807" s="215" t="s">
        <v>14680</v>
      </c>
      <c r="B2807" s="215">
        <v>1</v>
      </c>
      <c r="C2807" s="216" t="s">
        <v>14681</v>
      </c>
      <c r="D2807" s="215" t="s">
        <v>14682</v>
      </c>
    </row>
    <row r="2808" spans="1:4">
      <c r="A2808" s="215" t="s">
        <v>14683</v>
      </c>
      <c r="B2808" s="215">
        <v>1</v>
      </c>
      <c r="C2808" s="216" t="s">
        <v>14684</v>
      </c>
      <c r="D2808" s="215" t="s">
        <v>14685</v>
      </c>
    </row>
    <row r="2809" spans="1:4">
      <c r="A2809" s="215" t="s">
        <v>14686</v>
      </c>
      <c r="B2809" s="215">
        <v>1</v>
      </c>
      <c r="C2809" s="216" t="s">
        <v>14687</v>
      </c>
      <c r="D2809" s="215" t="s">
        <v>14688</v>
      </c>
    </row>
    <row r="2810" spans="1:4">
      <c r="A2810" s="215" t="s">
        <v>14689</v>
      </c>
      <c r="B2810" s="215">
        <v>1</v>
      </c>
      <c r="C2810" s="216" t="s">
        <v>14690</v>
      </c>
      <c r="D2810" s="215" t="s">
        <v>14691</v>
      </c>
    </row>
    <row r="2811" spans="1:4">
      <c r="A2811" s="215" t="s">
        <v>14692</v>
      </c>
      <c r="B2811" s="215">
        <v>1</v>
      </c>
      <c r="C2811" s="216" t="s">
        <v>14693</v>
      </c>
      <c r="D2811" s="215" t="s">
        <v>14379</v>
      </c>
    </row>
    <row r="2812" spans="1:4">
      <c r="A2812" s="215" t="s">
        <v>14694</v>
      </c>
      <c r="B2812" s="215">
        <v>1</v>
      </c>
      <c r="C2812" s="216" t="s">
        <v>14695</v>
      </c>
      <c r="D2812" s="215" t="s">
        <v>14696</v>
      </c>
    </row>
    <row r="2813" spans="1:4">
      <c r="A2813" s="215" t="s">
        <v>14697</v>
      </c>
      <c r="B2813" s="215">
        <v>1</v>
      </c>
      <c r="C2813" s="216" t="s">
        <v>14698</v>
      </c>
      <c r="D2813" s="215" t="s">
        <v>14699</v>
      </c>
    </row>
    <row r="2814" spans="1:4">
      <c r="A2814" s="215" t="s">
        <v>14700</v>
      </c>
      <c r="B2814" s="215">
        <v>1</v>
      </c>
      <c r="C2814" s="216" t="s">
        <v>14701</v>
      </c>
      <c r="D2814" s="215" t="s">
        <v>14702</v>
      </c>
    </row>
    <row r="2815" spans="1:4">
      <c r="A2815" s="215" t="s">
        <v>14703</v>
      </c>
      <c r="B2815" s="215">
        <v>1</v>
      </c>
      <c r="C2815" s="216" t="s">
        <v>14704</v>
      </c>
      <c r="D2815" s="215" t="s">
        <v>14705</v>
      </c>
    </row>
    <row r="2816" spans="1:4">
      <c r="A2816" s="215" t="s">
        <v>14706</v>
      </c>
      <c r="B2816" s="215">
        <v>1</v>
      </c>
      <c r="C2816" s="216" t="s">
        <v>14707</v>
      </c>
      <c r="D2816" s="215" t="s">
        <v>14708</v>
      </c>
    </row>
    <row r="2817" spans="1:4">
      <c r="A2817" s="215" t="s">
        <v>14709</v>
      </c>
      <c r="B2817" s="215">
        <v>1</v>
      </c>
      <c r="C2817" s="216" t="s">
        <v>14710</v>
      </c>
      <c r="D2817" s="215" t="s">
        <v>111020</v>
      </c>
    </row>
    <row r="2818" spans="1:4">
      <c r="A2818" s="215" t="s">
        <v>14711</v>
      </c>
      <c r="B2818" s="215">
        <v>1</v>
      </c>
      <c r="C2818" s="216" t="s">
        <v>14712</v>
      </c>
      <c r="D2818" s="215" t="s">
        <v>14713</v>
      </c>
    </row>
    <row r="2819" spans="1:4">
      <c r="A2819" s="215" t="s">
        <v>14714</v>
      </c>
      <c r="B2819" s="215">
        <v>1</v>
      </c>
      <c r="C2819" s="216" t="s">
        <v>14715</v>
      </c>
      <c r="D2819" s="215" t="s">
        <v>14716</v>
      </c>
    </row>
    <row r="2820" spans="1:4">
      <c r="A2820" s="215" t="s">
        <v>14717</v>
      </c>
      <c r="B2820" s="215">
        <v>1</v>
      </c>
      <c r="C2820" s="216" t="s">
        <v>14718</v>
      </c>
      <c r="D2820" s="215" t="s">
        <v>14719</v>
      </c>
    </row>
    <row r="2821" spans="1:4">
      <c r="A2821" s="215" t="s">
        <v>14720</v>
      </c>
      <c r="B2821" s="215">
        <v>1</v>
      </c>
      <c r="C2821" s="216" t="s">
        <v>14721</v>
      </c>
      <c r="D2821" s="215" t="s">
        <v>14722</v>
      </c>
    </row>
    <row r="2822" spans="1:4">
      <c r="A2822" s="215" t="s">
        <v>14723</v>
      </c>
      <c r="B2822" s="215">
        <v>1</v>
      </c>
      <c r="C2822" s="216" t="s">
        <v>14724</v>
      </c>
      <c r="D2822" s="215" t="s">
        <v>14725</v>
      </c>
    </row>
    <row r="2823" spans="1:4">
      <c r="A2823" s="215" t="s">
        <v>14726</v>
      </c>
      <c r="B2823" s="215">
        <v>1</v>
      </c>
      <c r="C2823" s="216" t="s">
        <v>14727</v>
      </c>
      <c r="D2823" s="215" t="s">
        <v>14728</v>
      </c>
    </row>
    <row r="2824" spans="1:4">
      <c r="A2824" s="215" t="s">
        <v>14729</v>
      </c>
      <c r="B2824" s="215">
        <v>1</v>
      </c>
      <c r="C2824" s="216" t="s">
        <v>14730</v>
      </c>
      <c r="D2824" s="215" t="s">
        <v>14731</v>
      </c>
    </row>
    <row r="2825" spans="1:4">
      <c r="A2825" s="215" t="s">
        <v>14732</v>
      </c>
      <c r="B2825" s="215">
        <v>1</v>
      </c>
      <c r="C2825" s="216" t="s">
        <v>14733</v>
      </c>
      <c r="D2825" s="215" t="s">
        <v>14734</v>
      </c>
    </row>
    <row r="2826" spans="1:4">
      <c r="A2826" s="215" t="s">
        <v>14735</v>
      </c>
      <c r="B2826" s="215">
        <v>1</v>
      </c>
      <c r="C2826" s="216" t="s">
        <v>14736</v>
      </c>
      <c r="D2826" s="215" t="s">
        <v>14737</v>
      </c>
    </row>
    <row r="2827" spans="1:4">
      <c r="A2827" s="215" t="s">
        <v>14738</v>
      </c>
      <c r="B2827" s="215">
        <v>1</v>
      </c>
      <c r="C2827" s="216" t="s">
        <v>14739</v>
      </c>
      <c r="D2827" s="215" t="s">
        <v>14740</v>
      </c>
    </row>
    <row r="2828" spans="1:4">
      <c r="A2828" s="215" t="s">
        <v>14741</v>
      </c>
      <c r="B2828" s="215">
        <v>1</v>
      </c>
      <c r="C2828" s="216" t="s">
        <v>14742</v>
      </c>
      <c r="D2828" s="215" t="s">
        <v>14743</v>
      </c>
    </row>
    <row r="2829" spans="1:4">
      <c r="A2829" s="215" t="s">
        <v>14744</v>
      </c>
      <c r="B2829" s="215">
        <v>1</v>
      </c>
      <c r="C2829" s="216" t="s">
        <v>14745</v>
      </c>
      <c r="D2829" s="215" t="s">
        <v>14746</v>
      </c>
    </row>
    <row r="2830" spans="1:4">
      <c r="A2830" s="215" t="s">
        <v>14747</v>
      </c>
      <c r="B2830" s="215">
        <v>1</v>
      </c>
      <c r="C2830" s="216" t="s">
        <v>14748</v>
      </c>
      <c r="D2830" s="215" t="s">
        <v>14749</v>
      </c>
    </row>
    <row r="2831" spans="1:4">
      <c r="A2831" s="215" t="s">
        <v>14750</v>
      </c>
      <c r="B2831" s="215">
        <v>2</v>
      </c>
      <c r="C2831" s="216" t="s">
        <v>14751</v>
      </c>
      <c r="D2831" s="215" t="s">
        <v>14752</v>
      </c>
    </row>
    <row r="2832" spans="1:4">
      <c r="A2832" s="215" t="s">
        <v>14753</v>
      </c>
      <c r="B2832" s="215">
        <v>1</v>
      </c>
      <c r="C2832" s="216" t="s">
        <v>14754</v>
      </c>
      <c r="D2832" s="215" t="s">
        <v>14755</v>
      </c>
    </row>
    <row r="2833" spans="1:4">
      <c r="A2833" s="215" t="s">
        <v>14756</v>
      </c>
      <c r="B2833" s="215">
        <v>1</v>
      </c>
      <c r="C2833" s="216" t="s">
        <v>14757</v>
      </c>
      <c r="D2833" s="215" t="s">
        <v>14758</v>
      </c>
    </row>
    <row r="2834" spans="1:4">
      <c r="A2834" s="215" t="s">
        <v>14759</v>
      </c>
      <c r="B2834" s="215">
        <v>1</v>
      </c>
      <c r="C2834" s="216" t="s">
        <v>14760</v>
      </c>
      <c r="D2834" s="215" t="s">
        <v>14761</v>
      </c>
    </row>
    <row r="2835" spans="1:4">
      <c r="A2835" s="215" t="s">
        <v>14762</v>
      </c>
      <c r="B2835" s="215">
        <v>1</v>
      </c>
      <c r="C2835" s="216" t="s">
        <v>14763</v>
      </c>
      <c r="D2835" s="215" t="s">
        <v>14764</v>
      </c>
    </row>
    <row r="2836" spans="1:4">
      <c r="A2836" s="215" t="s">
        <v>14765</v>
      </c>
      <c r="B2836" s="215">
        <v>1</v>
      </c>
      <c r="C2836" s="216" t="s">
        <v>14766</v>
      </c>
      <c r="D2836" s="215" t="s">
        <v>14767</v>
      </c>
    </row>
    <row r="2837" spans="1:4">
      <c r="A2837" s="215" t="s">
        <v>14768</v>
      </c>
      <c r="B2837" s="215">
        <v>1</v>
      </c>
      <c r="C2837" s="216" t="s">
        <v>14769</v>
      </c>
      <c r="D2837" s="215" t="s">
        <v>14770</v>
      </c>
    </row>
    <row r="2838" spans="1:4">
      <c r="A2838" s="215" t="s">
        <v>14771</v>
      </c>
      <c r="B2838" s="215">
        <v>1</v>
      </c>
      <c r="C2838" s="216" t="s">
        <v>14772</v>
      </c>
      <c r="D2838" s="215" t="s">
        <v>14773</v>
      </c>
    </row>
    <row r="2839" spans="1:4">
      <c r="A2839" s="215" t="s">
        <v>14775</v>
      </c>
      <c r="B2839" s="215">
        <v>1</v>
      </c>
      <c r="C2839" s="216" t="s">
        <v>14776</v>
      </c>
      <c r="D2839" s="215" t="s">
        <v>14777</v>
      </c>
    </row>
    <row r="2840" spans="1:4">
      <c r="A2840" s="215" t="s">
        <v>111021</v>
      </c>
      <c r="B2840" s="215">
        <v>1</v>
      </c>
      <c r="C2840" s="216" t="s">
        <v>111022</v>
      </c>
      <c r="D2840" s="215" t="s">
        <v>14774</v>
      </c>
    </row>
    <row r="2841" spans="1:4">
      <c r="A2841" s="215" t="s">
        <v>14778</v>
      </c>
      <c r="B2841" s="215">
        <v>1</v>
      </c>
      <c r="C2841" s="216" t="s">
        <v>14779</v>
      </c>
      <c r="D2841" s="215" t="s">
        <v>14578</v>
      </c>
    </row>
    <row r="2842" spans="1:4">
      <c r="A2842" s="215" t="s">
        <v>14780</v>
      </c>
      <c r="B2842" s="215">
        <v>1</v>
      </c>
      <c r="C2842" s="216" t="s">
        <v>14781</v>
      </c>
      <c r="D2842" s="215" t="s">
        <v>14782</v>
      </c>
    </row>
    <row r="2843" spans="1:4">
      <c r="A2843" s="215" t="s">
        <v>14783</v>
      </c>
      <c r="B2843" s="215">
        <v>1</v>
      </c>
      <c r="C2843" s="216" t="s">
        <v>14784</v>
      </c>
      <c r="D2843" s="215" t="s">
        <v>14153</v>
      </c>
    </row>
    <row r="2844" spans="1:4">
      <c r="A2844" s="215" t="s">
        <v>14785</v>
      </c>
      <c r="B2844" s="215">
        <v>1</v>
      </c>
      <c r="C2844" s="216" t="s">
        <v>14786</v>
      </c>
      <c r="D2844" s="215" t="s">
        <v>14787</v>
      </c>
    </row>
    <row r="2845" spans="1:4">
      <c r="A2845" s="215" t="s">
        <v>14788</v>
      </c>
      <c r="B2845" s="215">
        <v>1</v>
      </c>
      <c r="C2845" s="216" t="s">
        <v>14789</v>
      </c>
      <c r="D2845" s="215" t="s">
        <v>14790</v>
      </c>
    </row>
    <row r="2846" spans="1:4">
      <c r="A2846" s="215" t="s">
        <v>14791</v>
      </c>
      <c r="B2846" s="215">
        <v>1</v>
      </c>
      <c r="C2846" s="216" t="s">
        <v>14792</v>
      </c>
      <c r="D2846" s="215" t="s">
        <v>14793</v>
      </c>
    </row>
    <row r="2847" spans="1:4">
      <c r="A2847" s="215" t="s">
        <v>14794</v>
      </c>
      <c r="B2847" s="215">
        <v>1</v>
      </c>
      <c r="C2847" s="216" t="s">
        <v>14795</v>
      </c>
      <c r="D2847" s="215" t="s">
        <v>14796</v>
      </c>
    </row>
    <row r="2848" spans="1:4">
      <c r="A2848" s="215" t="s">
        <v>14797</v>
      </c>
      <c r="B2848" s="215">
        <v>1</v>
      </c>
      <c r="C2848" s="216" t="s">
        <v>14798</v>
      </c>
      <c r="D2848" s="215" t="s">
        <v>14799</v>
      </c>
    </row>
    <row r="2849" spans="1:4">
      <c r="A2849" s="215" t="s">
        <v>14800</v>
      </c>
      <c r="B2849" s="215">
        <v>1</v>
      </c>
      <c r="C2849" s="216" t="s">
        <v>14801</v>
      </c>
      <c r="D2849" s="215" t="s">
        <v>14802</v>
      </c>
    </row>
    <row r="2850" spans="1:4">
      <c r="A2850" s="215" t="s">
        <v>14803</v>
      </c>
      <c r="B2850" s="215">
        <v>1</v>
      </c>
      <c r="C2850" s="216" t="s">
        <v>14804</v>
      </c>
      <c r="D2850" s="215" t="s">
        <v>14805</v>
      </c>
    </row>
    <row r="2851" spans="1:4">
      <c r="A2851" s="215" t="s">
        <v>14806</v>
      </c>
      <c r="B2851" s="215">
        <v>1</v>
      </c>
      <c r="C2851" s="216" t="s">
        <v>14807</v>
      </c>
      <c r="D2851" s="215" t="s">
        <v>14808</v>
      </c>
    </row>
    <row r="2852" spans="1:4">
      <c r="A2852" s="215" t="s">
        <v>14809</v>
      </c>
      <c r="B2852" s="215">
        <v>1</v>
      </c>
      <c r="C2852" s="216" t="s">
        <v>14810</v>
      </c>
      <c r="D2852" s="215" t="s">
        <v>14811</v>
      </c>
    </row>
    <row r="2853" spans="1:4">
      <c r="A2853" s="215" t="s">
        <v>14812</v>
      </c>
      <c r="B2853" s="215">
        <v>1</v>
      </c>
      <c r="C2853" s="216" t="s">
        <v>14813</v>
      </c>
      <c r="D2853" s="215" t="s">
        <v>14814</v>
      </c>
    </row>
    <row r="2854" spans="1:4">
      <c r="A2854" s="215" t="s">
        <v>14815</v>
      </c>
      <c r="B2854" s="215">
        <v>1</v>
      </c>
      <c r="C2854" s="216" t="s">
        <v>14816</v>
      </c>
      <c r="D2854" s="215" t="s">
        <v>14817</v>
      </c>
    </row>
    <row r="2855" spans="1:4">
      <c r="A2855" s="215" t="s">
        <v>14818</v>
      </c>
      <c r="B2855" s="215">
        <v>1</v>
      </c>
      <c r="C2855" s="216" t="s">
        <v>14819</v>
      </c>
      <c r="D2855" s="215" t="s">
        <v>14820</v>
      </c>
    </row>
    <row r="2856" spans="1:4">
      <c r="A2856" s="215" t="s">
        <v>14821</v>
      </c>
      <c r="B2856" s="215">
        <v>1</v>
      </c>
      <c r="C2856" s="216" t="s">
        <v>14822</v>
      </c>
      <c r="D2856" s="215" t="s">
        <v>14823</v>
      </c>
    </row>
    <row r="2857" spans="1:4">
      <c r="A2857" s="215" t="s">
        <v>14824</v>
      </c>
      <c r="B2857" s="215">
        <v>1</v>
      </c>
      <c r="C2857" s="216" t="s">
        <v>14825</v>
      </c>
      <c r="D2857" s="215" t="s">
        <v>14826</v>
      </c>
    </row>
    <row r="2858" spans="1:4">
      <c r="A2858" s="215" t="s">
        <v>14827</v>
      </c>
      <c r="B2858" s="215">
        <v>1</v>
      </c>
      <c r="C2858" s="216" t="s">
        <v>14828</v>
      </c>
      <c r="D2858" s="215" t="s">
        <v>14829</v>
      </c>
    </row>
    <row r="2859" spans="1:4">
      <c r="A2859" s="215" t="s">
        <v>14830</v>
      </c>
      <c r="B2859" s="215">
        <v>1</v>
      </c>
      <c r="C2859" s="216" t="s">
        <v>14831</v>
      </c>
      <c r="D2859" s="215" t="s">
        <v>14832</v>
      </c>
    </row>
    <row r="2860" spans="1:4">
      <c r="A2860" s="215" t="s">
        <v>14833</v>
      </c>
      <c r="B2860" s="215">
        <v>1</v>
      </c>
      <c r="C2860" s="216" t="s">
        <v>14834</v>
      </c>
      <c r="D2860" s="215" t="s">
        <v>14835</v>
      </c>
    </row>
    <row r="2861" spans="1:4">
      <c r="A2861" s="215" t="s">
        <v>14836</v>
      </c>
      <c r="B2861" s="215">
        <v>1</v>
      </c>
      <c r="C2861" s="216" t="s">
        <v>14837</v>
      </c>
      <c r="D2861" s="215" t="s">
        <v>14838</v>
      </c>
    </row>
    <row r="2862" spans="1:4">
      <c r="A2862" s="215" t="s">
        <v>14839</v>
      </c>
      <c r="B2862" s="215">
        <v>1</v>
      </c>
      <c r="C2862" s="216" t="s">
        <v>14840</v>
      </c>
      <c r="D2862" s="215" t="s">
        <v>14841</v>
      </c>
    </row>
    <row r="2863" spans="1:4">
      <c r="A2863" s="215" t="s">
        <v>14842</v>
      </c>
      <c r="B2863" s="215">
        <v>1</v>
      </c>
      <c r="C2863" s="216" t="s">
        <v>14843</v>
      </c>
      <c r="D2863" s="215" t="s">
        <v>14844</v>
      </c>
    </row>
    <row r="2864" spans="1:4">
      <c r="A2864" s="215" t="s">
        <v>14845</v>
      </c>
      <c r="B2864" s="215">
        <v>1</v>
      </c>
      <c r="C2864" s="216" t="s">
        <v>14846</v>
      </c>
      <c r="D2864" s="215" t="s">
        <v>14847</v>
      </c>
    </row>
    <row r="2865" spans="1:4">
      <c r="A2865" s="215" t="s">
        <v>14848</v>
      </c>
      <c r="B2865" s="215">
        <v>1</v>
      </c>
      <c r="C2865" s="216" t="s">
        <v>14849</v>
      </c>
      <c r="D2865" s="215" t="s">
        <v>14850</v>
      </c>
    </row>
    <row r="2866" spans="1:4">
      <c r="A2866" s="215" t="s">
        <v>14851</v>
      </c>
      <c r="B2866" s="215">
        <v>1</v>
      </c>
      <c r="C2866" s="216" t="s">
        <v>14852</v>
      </c>
      <c r="D2866" s="215" t="s">
        <v>14853</v>
      </c>
    </row>
    <row r="2867" spans="1:4">
      <c r="A2867" s="215" t="s">
        <v>14854</v>
      </c>
      <c r="B2867" s="215">
        <v>1</v>
      </c>
      <c r="C2867" s="216" t="s">
        <v>14855</v>
      </c>
      <c r="D2867" s="215" t="s">
        <v>14856</v>
      </c>
    </row>
    <row r="2868" spans="1:4">
      <c r="A2868" s="215" t="s">
        <v>14857</v>
      </c>
      <c r="B2868" s="215">
        <v>1</v>
      </c>
      <c r="C2868" s="216" t="s">
        <v>14858</v>
      </c>
      <c r="D2868" s="215" t="s">
        <v>14859</v>
      </c>
    </row>
    <row r="2869" spans="1:4">
      <c r="A2869" s="215" t="s">
        <v>14860</v>
      </c>
      <c r="B2869" s="215">
        <v>2</v>
      </c>
      <c r="C2869" s="216" t="s">
        <v>14861</v>
      </c>
      <c r="D2869" s="215" t="s">
        <v>14862</v>
      </c>
    </row>
    <row r="2870" spans="1:4">
      <c r="A2870" s="215" t="s">
        <v>14863</v>
      </c>
      <c r="B2870" s="215">
        <v>1</v>
      </c>
      <c r="C2870" s="216" t="s">
        <v>111023</v>
      </c>
      <c r="D2870" s="215" t="s">
        <v>14864</v>
      </c>
    </row>
    <row r="2871" spans="1:4">
      <c r="A2871" s="215" t="s">
        <v>14865</v>
      </c>
      <c r="B2871" s="215">
        <v>1</v>
      </c>
      <c r="C2871" s="216" t="s">
        <v>14866</v>
      </c>
      <c r="D2871" s="215" t="s">
        <v>14867</v>
      </c>
    </row>
    <row r="2872" spans="1:4">
      <c r="A2872" s="215" t="s">
        <v>14868</v>
      </c>
      <c r="B2872" s="215">
        <v>1</v>
      </c>
      <c r="C2872" s="216" t="s">
        <v>14869</v>
      </c>
      <c r="D2872" s="215" t="s">
        <v>14870</v>
      </c>
    </row>
    <row r="2873" spans="1:4">
      <c r="A2873" s="215" t="s">
        <v>14871</v>
      </c>
      <c r="B2873" s="215">
        <v>1</v>
      </c>
      <c r="C2873" s="216" t="s">
        <v>14872</v>
      </c>
      <c r="D2873" s="215" t="s">
        <v>14873</v>
      </c>
    </row>
    <row r="2874" spans="1:4">
      <c r="A2874" s="215" t="s">
        <v>14874</v>
      </c>
      <c r="B2874" s="215">
        <v>1</v>
      </c>
      <c r="C2874" s="216" t="s">
        <v>14875</v>
      </c>
      <c r="D2874" s="215" t="s">
        <v>14876</v>
      </c>
    </row>
    <row r="2875" spans="1:4">
      <c r="A2875" s="215" t="s">
        <v>14877</v>
      </c>
      <c r="B2875" s="215">
        <v>1</v>
      </c>
      <c r="C2875" s="216" t="s">
        <v>14878</v>
      </c>
      <c r="D2875" s="215" t="s">
        <v>14879</v>
      </c>
    </row>
    <row r="2876" spans="1:4">
      <c r="A2876" s="215" t="s">
        <v>14880</v>
      </c>
      <c r="B2876" s="215">
        <v>1</v>
      </c>
      <c r="C2876" s="216" t="s">
        <v>14881</v>
      </c>
      <c r="D2876" s="215" t="s">
        <v>14882</v>
      </c>
    </row>
    <row r="2877" spans="1:4">
      <c r="A2877" s="215" t="s">
        <v>14883</v>
      </c>
      <c r="B2877" s="215">
        <v>1</v>
      </c>
      <c r="C2877" s="216" t="s">
        <v>14884</v>
      </c>
      <c r="D2877" s="215" t="s">
        <v>14885</v>
      </c>
    </row>
    <row r="2878" spans="1:4">
      <c r="A2878" s="215" t="s">
        <v>14886</v>
      </c>
      <c r="B2878" s="215">
        <v>1</v>
      </c>
      <c r="C2878" s="216" t="s">
        <v>14887</v>
      </c>
      <c r="D2878" s="215" t="s">
        <v>14888</v>
      </c>
    </row>
    <row r="2879" spans="1:4">
      <c r="A2879" s="215" t="s">
        <v>14889</v>
      </c>
      <c r="B2879" s="215">
        <v>1</v>
      </c>
      <c r="C2879" s="216" t="s">
        <v>14890</v>
      </c>
      <c r="D2879" s="215" t="s">
        <v>14891</v>
      </c>
    </row>
    <row r="2880" spans="1:4">
      <c r="A2880" s="215" t="s">
        <v>14892</v>
      </c>
      <c r="B2880" s="215">
        <v>1</v>
      </c>
      <c r="C2880" s="216" t="s">
        <v>14893</v>
      </c>
      <c r="D2880" s="215" t="s">
        <v>14894</v>
      </c>
    </row>
    <row r="2881" spans="1:4">
      <c r="A2881" s="215" t="s">
        <v>14895</v>
      </c>
      <c r="B2881" s="215">
        <v>1</v>
      </c>
      <c r="C2881" s="216" t="s">
        <v>14896</v>
      </c>
      <c r="D2881" s="215" t="s">
        <v>14897</v>
      </c>
    </row>
    <row r="2882" spans="1:4">
      <c r="A2882" s="215" t="s">
        <v>14898</v>
      </c>
      <c r="B2882" s="215">
        <v>1</v>
      </c>
      <c r="C2882" s="216" t="s">
        <v>14899</v>
      </c>
      <c r="D2882" s="215" t="s">
        <v>14900</v>
      </c>
    </row>
    <row r="2883" spans="1:4">
      <c r="A2883" s="215" t="s">
        <v>14901</v>
      </c>
      <c r="B2883" s="215">
        <v>1</v>
      </c>
      <c r="C2883" s="216" t="s">
        <v>14902</v>
      </c>
      <c r="D2883" s="215" t="s">
        <v>14903</v>
      </c>
    </row>
    <row r="2884" spans="1:4">
      <c r="A2884" s="215" t="s">
        <v>14904</v>
      </c>
      <c r="B2884" s="215">
        <v>1</v>
      </c>
      <c r="C2884" s="216" t="s">
        <v>14905</v>
      </c>
      <c r="D2884" s="215" t="s">
        <v>14906</v>
      </c>
    </row>
    <row r="2885" spans="1:4">
      <c r="A2885" s="215" t="s">
        <v>14907</v>
      </c>
      <c r="B2885" s="215">
        <v>1</v>
      </c>
      <c r="C2885" s="216" t="s">
        <v>14908</v>
      </c>
      <c r="D2885" s="215" t="s">
        <v>14909</v>
      </c>
    </row>
    <row r="2886" spans="1:4">
      <c r="A2886" s="215" t="s">
        <v>14910</v>
      </c>
      <c r="B2886" s="215">
        <v>1</v>
      </c>
      <c r="C2886" s="216" t="s">
        <v>14911</v>
      </c>
      <c r="D2886" s="215" t="s">
        <v>14912</v>
      </c>
    </row>
    <row r="2887" spans="1:4">
      <c r="A2887" s="215" t="s">
        <v>14913</v>
      </c>
      <c r="B2887" s="215">
        <v>1</v>
      </c>
      <c r="C2887" s="216" t="s">
        <v>14914</v>
      </c>
      <c r="D2887" s="215" t="s">
        <v>14915</v>
      </c>
    </row>
    <row r="2888" spans="1:4">
      <c r="A2888" s="215" t="s">
        <v>14916</v>
      </c>
      <c r="B2888" s="215">
        <v>1</v>
      </c>
      <c r="C2888" s="216" t="s">
        <v>14917</v>
      </c>
      <c r="D2888" s="215" t="s">
        <v>14918</v>
      </c>
    </row>
    <row r="2889" spans="1:4">
      <c r="A2889" s="215" t="s">
        <v>14919</v>
      </c>
      <c r="B2889" s="215">
        <v>1</v>
      </c>
      <c r="C2889" s="216" t="s">
        <v>14920</v>
      </c>
      <c r="D2889" s="215" t="s">
        <v>14921</v>
      </c>
    </row>
    <row r="2890" spans="1:4">
      <c r="A2890" s="215" t="s">
        <v>14922</v>
      </c>
      <c r="B2890" s="215">
        <v>1</v>
      </c>
      <c r="C2890" s="216" t="s">
        <v>14923</v>
      </c>
      <c r="D2890" s="215" t="s">
        <v>14924</v>
      </c>
    </row>
    <row r="2891" spans="1:4">
      <c r="A2891" s="215" t="s">
        <v>14925</v>
      </c>
      <c r="B2891" s="215">
        <v>1</v>
      </c>
      <c r="C2891" s="216" t="s">
        <v>14926</v>
      </c>
      <c r="D2891" s="215" t="s">
        <v>14927</v>
      </c>
    </row>
    <row r="2892" spans="1:4">
      <c r="A2892" s="215" t="s">
        <v>14928</v>
      </c>
      <c r="B2892" s="215">
        <v>1</v>
      </c>
      <c r="C2892" s="216" t="s">
        <v>14929</v>
      </c>
      <c r="D2892" s="215" t="s">
        <v>14930</v>
      </c>
    </row>
    <row r="2893" spans="1:4">
      <c r="A2893" s="215" t="s">
        <v>14931</v>
      </c>
      <c r="B2893" s="215">
        <v>1</v>
      </c>
      <c r="C2893" s="216" t="s">
        <v>14932</v>
      </c>
      <c r="D2893" s="215" t="s">
        <v>14933</v>
      </c>
    </row>
    <row r="2894" spans="1:4">
      <c r="A2894" s="215" t="s">
        <v>14934</v>
      </c>
      <c r="B2894" s="215">
        <v>1</v>
      </c>
      <c r="C2894" s="216" t="s">
        <v>14935</v>
      </c>
      <c r="D2894" s="215" t="s">
        <v>14936</v>
      </c>
    </row>
    <row r="2895" spans="1:4">
      <c r="A2895" s="215" t="s">
        <v>14937</v>
      </c>
      <c r="B2895" s="215">
        <v>1</v>
      </c>
      <c r="C2895" s="216" t="s">
        <v>14938</v>
      </c>
      <c r="D2895" s="215" t="s">
        <v>14939</v>
      </c>
    </row>
    <row r="2896" spans="1:4">
      <c r="A2896" s="215" t="s">
        <v>14940</v>
      </c>
      <c r="B2896" s="215">
        <v>1</v>
      </c>
      <c r="C2896" s="216" t="s">
        <v>14941</v>
      </c>
      <c r="D2896" s="215" t="s">
        <v>14942</v>
      </c>
    </row>
    <row r="2897" spans="1:4">
      <c r="A2897" s="215" t="s">
        <v>14943</v>
      </c>
      <c r="B2897" s="215">
        <v>1</v>
      </c>
      <c r="C2897" s="216" t="s">
        <v>14944</v>
      </c>
      <c r="D2897" s="215" t="s">
        <v>14945</v>
      </c>
    </row>
    <row r="2898" spans="1:4">
      <c r="A2898" s="215" t="s">
        <v>14946</v>
      </c>
      <c r="B2898" s="215">
        <v>2</v>
      </c>
      <c r="C2898" s="216" t="s">
        <v>14947</v>
      </c>
      <c r="D2898" s="215" t="s">
        <v>14948</v>
      </c>
    </row>
    <row r="2899" spans="1:4">
      <c r="A2899" s="215" t="s">
        <v>14949</v>
      </c>
      <c r="B2899" s="215">
        <v>1</v>
      </c>
      <c r="C2899" s="216" t="s">
        <v>14950</v>
      </c>
      <c r="D2899" s="215" t="s">
        <v>14951</v>
      </c>
    </row>
    <row r="2900" spans="1:4">
      <c r="A2900" s="215" t="s">
        <v>14952</v>
      </c>
      <c r="B2900" s="215">
        <v>1</v>
      </c>
      <c r="C2900" s="216" t="s">
        <v>14953</v>
      </c>
      <c r="D2900" s="215" t="s">
        <v>14954</v>
      </c>
    </row>
    <row r="2901" spans="1:4">
      <c r="A2901" s="215" t="s">
        <v>14955</v>
      </c>
      <c r="B2901" s="215">
        <v>1</v>
      </c>
      <c r="C2901" s="216" t="s">
        <v>14956</v>
      </c>
      <c r="D2901" s="215" t="s">
        <v>14957</v>
      </c>
    </row>
    <row r="2902" spans="1:4">
      <c r="A2902" s="215" t="s">
        <v>14958</v>
      </c>
      <c r="B2902" s="215">
        <v>1</v>
      </c>
      <c r="C2902" s="216" t="s">
        <v>14959</v>
      </c>
      <c r="D2902" s="215" t="s">
        <v>14960</v>
      </c>
    </row>
    <row r="2903" spans="1:4">
      <c r="A2903" s="215" t="s">
        <v>14961</v>
      </c>
      <c r="B2903" s="215">
        <v>1</v>
      </c>
      <c r="C2903" s="216" t="s">
        <v>14962</v>
      </c>
      <c r="D2903" s="215" t="s">
        <v>14963</v>
      </c>
    </row>
    <row r="2904" spans="1:4">
      <c r="A2904" s="215" t="s">
        <v>14964</v>
      </c>
      <c r="B2904" s="215">
        <v>1</v>
      </c>
      <c r="C2904" s="216" t="s">
        <v>14965</v>
      </c>
      <c r="D2904" s="215" t="s">
        <v>14966</v>
      </c>
    </row>
    <row r="2905" spans="1:4">
      <c r="A2905" s="215" t="s">
        <v>14967</v>
      </c>
      <c r="B2905" s="215">
        <v>1</v>
      </c>
      <c r="C2905" s="216" t="s">
        <v>14968</v>
      </c>
      <c r="D2905" s="215" t="s">
        <v>14969</v>
      </c>
    </row>
    <row r="2906" spans="1:4">
      <c r="A2906" s="215" t="s">
        <v>14970</v>
      </c>
      <c r="B2906" s="215">
        <v>1</v>
      </c>
      <c r="C2906" s="216" t="s">
        <v>14971</v>
      </c>
      <c r="D2906" s="215" t="s">
        <v>14972</v>
      </c>
    </row>
    <row r="2907" spans="1:4">
      <c r="A2907" s="215" t="s">
        <v>14973</v>
      </c>
      <c r="B2907" s="215">
        <v>1</v>
      </c>
      <c r="C2907" s="216" t="s">
        <v>14974</v>
      </c>
      <c r="D2907" s="215" t="s">
        <v>14975</v>
      </c>
    </row>
    <row r="2908" spans="1:4">
      <c r="A2908" s="215" t="s">
        <v>14976</v>
      </c>
      <c r="B2908" s="215">
        <v>1</v>
      </c>
      <c r="C2908" s="216" t="s">
        <v>14977</v>
      </c>
      <c r="D2908" s="215" t="s">
        <v>14978</v>
      </c>
    </row>
    <row r="2909" spans="1:4">
      <c r="A2909" s="215" t="s">
        <v>14979</v>
      </c>
      <c r="B2909" s="215">
        <v>1</v>
      </c>
      <c r="C2909" s="216" t="s">
        <v>14980</v>
      </c>
      <c r="D2909" s="215" t="s">
        <v>14981</v>
      </c>
    </row>
    <row r="2910" spans="1:4">
      <c r="A2910" s="215" t="s">
        <v>14982</v>
      </c>
      <c r="B2910" s="215">
        <v>1</v>
      </c>
      <c r="C2910" s="216" t="s">
        <v>14983</v>
      </c>
      <c r="D2910" s="215" t="s">
        <v>14984</v>
      </c>
    </row>
    <row r="2911" spans="1:4">
      <c r="A2911" s="215" t="s">
        <v>14985</v>
      </c>
      <c r="B2911" s="215">
        <v>1</v>
      </c>
      <c r="C2911" s="216" t="s">
        <v>14986</v>
      </c>
      <c r="D2911" s="215" t="s">
        <v>14987</v>
      </c>
    </row>
    <row r="2912" spans="1:4">
      <c r="A2912" s="215" t="s">
        <v>14988</v>
      </c>
      <c r="B2912" s="215">
        <v>1</v>
      </c>
      <c r="C2912" s="216" t="s">
        <v>14989</v>
      </c>
      <c r="D2912" s="215" t="s">
        <v>14990</v>
      </c>
    </row>
    <row r="2913" spans="1:4">
      <c r="A2913" s="215" t="s">
        <v>14991</v>
      </c>
      <c r="B2913" s="215">
        <v>1</v>
      </c>
      <c r="C2913" s="216" t="s">
        <v>14992</v>
      </c>
      <c r="D2913" s="215" t="s">
        <v>14993</v>
      </c>
    </row>
    <row r="2914" spans="1:4">
      <c r="A2914" s="215" t="s">
        <v>14994</v>
      </c>
      <c r="B2914" s="215">
        <v>1</v>
      </c>
      <c r="C2914" s="216" t="s">
        <v>14995</v>
      </c>
      <c r="D2914" s="215" t="s">
        <v>14996</v>
      </c>
    </row>
    <row r="2915" spans="1:4">
      <c r="A2915" s="215" t="s">
        <v>14997</v>
      </c>
      <c r="B2915" s="215">
        <v>1</v>
      </c>
      <c r="C2915" s="216" t="s">
        <v>14998</v>
      </c>
      <c r="D2915" s="215" t="s">
        <v>14999</v>
      </c>
    </row>
    <row r="2916" spans="1:4">
      <c r="A2916" s="215" t="s">
        <v>15000</v>
      </c>
      <c r="B2916" s="215">
        <v>1</v>
      </c>
      <c r="C2916" s="216" t="s">
        <v>15001</v>
      </c>
      <c r="D2916" s="215" t="s">
        <v>15002</v>
      </c>
    </row>
    <row r="2917" spans="1:4">
      <c r="A2917" s="215" t="s">
        <v>15003</v>
      </c>
      <c r="B2917" s="215">
        <v>1</v>
      </c>
      <c r="C2917" s="216" t="s">
        <v>15004</v>
      </c>
      <c r="D2917" s="215" t="s">
        <v>15005</v>
      </c>
    </row>
    <row r="2918" spans="1:4">
      <c r="A2918" s="215" t="s">
        <v>15006</v>
      </c>
      <c r="B2918" s="215">
        <v>1</v>
      </c>
      <c r="C2918" s="216" t="s">
        <v>15007</v>
      </c>
      <c r="D2918" s="215" t="s">
        <v>15008</v>
      </c>
    </row>
    <row r="2919" spans="1:4">
      <c r="A2919" s="215" t="s">
        <v>15009</v>
      </c>
      <c r="B2919" s="215">
        <v>1</v>
      </c>
      <c r="C2919" s="216" t="s">
        <v>15010</v>
      </c>
      <c r="D2919" s="215" t="s">
        <v>15011</v>
      </c>
    </row>
    <row r="2920" spans="1:4">
      <c r="A2920" s="215" t="s">
        <v>15012</v>
      </c>
      <c r="B2920" s="215">
        <v>1</v>
      </c>
      <c r="C2920" s="216" t="s">
        <v>15013</v>
      </c>
      <c r="D2920" s="215" t="s">
        <v>15014</v>
      </c>
    </row>
    <row r="2921" spans="1:4">
      <c r="A2921" s="215" t="s">
        <v>15015</v>
      </c>
      <c r="B2921" s="215">
        <v>1</v>
      </c>
      <c r="C2921" s="216" t="s">
        <v>15016</v>
      </c>
      <c r="D2921" s="215" t="s">
        <v>15017</v>
      </c>
    </row>
    <row r="2922" spans="1:4">
      <c r="A2922" s="215" t="s">
        <v>15018</v>
      </c>
      <c r="B2922" s="215">
        <v>1</v>
      </c>
      <c r="C2922" s="216" t="s">
        <v>15019</v>
      </c>
      <c r="D2922" s="215" t="s">
        <v>15020</v>
      </c>
    </row>
    <row r="2923" spans="1:4">
      <c r="A2923" s="215" t="s">
        <v>15021</v>
      </c>
      <c r="B2923" s="215">
        <v>1</v>
      </c>
      <c r="C2923" s="216" t="s">
        <v>15022</v>
      </c>
      <c r="D2923" s="215" t="s">
        <v>15023</v>
      </c>
    </row>
    <row r="2924" spans="1:4">
      <c r="A2924" s="215" t="s">
        <v>15024</v>
      </c>
      <c r="B2924" s="215">
        <v>1</v>
      </c>
      <c r="C2924" s="216" t="s">
        <v>15025</v>
      </c>
      <c r="D2924" s="215" t="s">
        <v>15026</v>
      </c>
    </row>
    <row r="2925" spans="1:4">
      <c r="A2925" s="215" t="s">
        <v>15027</v>
      </c>
      <c r="B2925" s="215">
        <v>1</v>
      </c>
      <c r="C2925" s="216" t="s">
        <v>15028</v>
      </c>
      <c r="D2925" s="215" t="s">
        <v>15029</v>
      </c>
    </row>
    <row r="2926" spans="1:4">
      <c r="A2926" s="215" t="s">
        <v>15030</v>
      </c>
      <c r="B2926" s="215">
        <v>1</v>
      </c>
      <c r="C2926" s="216" t="s">
        <v>15031</v>
      </c>
      <c r="D2926" s="215" t="s">
        <v>15032</v>
      </c>
    </row>
    <row r="2927" spans="1:4">
      <c r="A2927" s="215" t="s">
        <v>15033</v>
      </c>
      <c r="B2927" s="215">
        <v>1</v>
      </c>
      <c r="C2927" s="216" t="s">
        <v>15034</v>
      </c>
      <c r="D2927" s="215" t="s">
        <v>15035</v>
      </c>
    </row>
    <row r="2928" spans="1:4">
      <c r="A2928" s="215" t="s">
        <v>15036</v>
      </c>
      <c r="B2928" s="215">
        <v>1</v>
      </c>
      <c r="C2928" s="216" t="s">
        <v>15037</v>
      </c>
      <c r="D2928" s="215" t="s">
        <v>15038</v>
      </c>
    </row>
    <row r="2929" spans="1:4">
      <c r="A2929" s="215" t="s">
        <v>15039</v>
      </c>
      <c r="B2929" s="215">
        <v>1</v>
      </c>
      <c r="C2929" s="216" t="s">
        <v>15040</v>
      </c>
      <c r="D2929" s="215" t="s">
        <v>15041</v>
      </c>
    </row>
    <row r="2930" spans="1:4">
      <c r="A2930" s="215" t="s">
        <v>15042</v>
      </c>
      <c r="B2930" s="215">
        <v>1</v>
      </c>
      <c r="C2930" s="216" t="s">
        <v>15043</v>
      </c>
      <c r="D2930" s="215" t="s">
        <v>15044</v>
      </c>
    </row>
    <row r="2931" spans="1:4">
      <c r="A2931" s="215" t="s">
        <v>15045</v>
      </c>
      <c r="B2931" s="215">
        <v>1</v>
      </c>
      <c r="C2931" s="216" t="s">
        <v>15046</v>
      </c>
      <c r="D2931" s="215" t="s">
        <v>15047</v>
      </c>
    </row>
    <row r="2932" spans="1:4">
      <c r="A2932" s="215" t="s">
        <v>15048</v>
      </c>
      <c r="B2932" s="215">
        <v>1</v>
      </c>
      <c r="C2932" s="216" t="s">
        <v>15049</v>
      </c>
      <c r="D2932" s="215" t="s">
        <v>15050</v>
      </c>
    </row>
    <row r="2933" spans="1:4">
      <c r="A2933" s="215" t="s">
        <v>15051</v>
      </c>
      <c r="B2933" s="215">
        <v>1</v>
      </c>
      <c r="C2933" s="216" t="s">
        <v>15052</v>
      </c>
      <c r="D2933" s="215" t="s">
        <v>15053</v>
      </c>
    </row>
    <row r="2934" spans="1:4">
      <c r="A2934" s="215" t="s">
        <v>15054</v>
      </c>
      <c r="B2934" s="215">
        <v>1</v>
      </c>
      <c r="C2934" s="216" t="s">
        <v>15055</v>
      </c>
      <c r="D2934" s="215" t="s">
        <v>15056</v>
      </c>
    </row>
    <row r="2935" spans="1:4">
      <c r="A2935" s="215" t="s">
        <v>15057</v>
      </c>
      <c r="B2935" s="215">
        <v>1</v>
      </c>
      <c r="C2935" s="216" t="s">
        <v>15058</v>
      </c>
      <c r="D2935" s="215" t="s">
        <v>15059</v>
      </c>
    </row>
    <row r="2936" spans="1:4">
      <c r="A2936" s="215" t="s">
        <v>15060</v>
      </c>
      <c r="B2936" s="215">
        <v>1</v>
      </c>
      <c r="C2936" s="216" t="s">
        <v>15061</v>
      </c>
      <c r="D2936" s="215" t="s">
        <v>15062</v>
      </c>
    </row>
    <row r="2937" spans="1:4">
      <c r="A2937" s="215" t="s">
        <v>15063</v>
      </c>
      <c r="B2937" s="215">
        <v>1</v>
      </c>
      <c r="C2937" s="216" t="s">
        <v>15064</v>
      </c>
      <c r="D2937" s="215" t="s">
        <v>15065</v>
      </c>
    </row>
    <row r="2938" spans="1:4">
      <c r="A2938" s="215" t="s">
        <v>15066</v>
      </c>
      <c r="B2938" s="215">
        <v>1</v>
      </c>
      <c r="C2938" s="216" t="s">
        <v>15067</v>
      </c>
      <c r="D2938" s="215" t="s">
        <v>15068</v>
      </c>
    </row>
    <row r="2939" spans="1:4">
      <c r="A2939" s="215" t="s">
        <v>15069</v>
      </c>
      <c r="B2939" s="215">
        <v>1</v>
      </c>
      <c r="C2939" s="216" t="s">
        <v>15070</v>
      </c>
      <c r="D2939" s="215" t="s">
        <v>15071</v>
      </c>
    </row>
    <row r="2940" spans="1:4">
      <c r="A2940" s="215" t="s">
        <v>15072</v>
      </c>
      <c r="B2940" s="215">
        <v>1</v>
      </c>
      <c r="C2940" s="216" t="s">
        <v>15073</v>
      </c>
      <c r="D2940" s="215" t="s">
        <v>15074</v>
      </c>
    </row>
    <row r="2941" spans="1:4">
      <c r="A2941" s="215" t="s">
        <v>15075</v>
      </c>
      <c r="B2941" s="215">
        <v>1</v>
      </c>
      <c r="C2941" s="216" t="s">
        <v>15076</v>
      </c>
      <c r="D2941" s="215" t="s">
        <v>15077</v>
      </c>
    </row>
    <row r="2942" spans="1:4">
      <c r="A2942" s="215" t="s">
        <v>15078</v>
      </c>
      <c r="B2942" s="215">
        <v>1</v>
      </c>
      <c r="C2942" s="216" t="s">
        <v>15079</v>
      </c>
      <c r="D2942" s="215" t="s">
        <v>15080</v>
      </c>
    </row>
    <row r="2943" spans="1:4">
      <c r="A2943" s="215" t="s">
        <v>15081</v>
      </c>
      <c r="B2943" s="215">
        <v>1</v>
      </c>
      <c r="C2943" s="216" t="s">
        <v>15082</v>
      </c>
      <c r="D2943" s="215" t="s">
        <v>15083</v>
      </c>
    </row>
    <row r="2944" spans="1:4">
      <c r="A2944" s="215" t="s">
        <v>15084</v>
      </c>
      <c r="B2944" s="215">
        <v>1</v>
      </c>
      <c r="C2944" s="216" t="s">
        <v>15085</v>
      </c>
      <c r="D2944" s="215" t="s">
        <v>15086</v>
      </c>
    </row>
    <row r="2945" spans="1:4">
      <c r="A2945" s="215" t="s">
        <v>15087</v>
      </c>
      <c r="B2945" s="215">
        <v>1</v>
      </c>
      <c r="C2945" s="216" t="s">
        <v>15088</v>
      </c>
      <c r="D2945" s="215" t="s">
        <v>15089</v>
      </c>
    </row>
    <row r="2946" spans="1:4">
      <c r="A2946" s="215" t="s">
        <v>15090</v>
      </c>
      <c r="B2946" s="215">
        <v>1</v>
      </c>
      <c r="C2946" s="216" t="s">
        <v>15091</v>
      </c>
      <c r="D2946" s="215" t="s">
        <v>15092</v>
      </c>
    </row>
    <row r="2947" spans="1:4">
      <c r="A2947" s="215" t="s">
        <v>15093</v>
      </c>
      <c r="B2947" s="215">
        <v>1</v>
      </c>
      <c r="C2947" s="216" t="s">
        <v>15094</v>
      </c>
      <c r="D2947" s="215" t="s">
        <v>15095</v>
      </c>
    </row>
    <row r="2948" spans="1:4">
      <c r="A2948" s="215" t="s">
        <v>15096</v>
      </c>
      <c r="B2948" s="215">
        <v>1</v>
      </c>
      <c r="C2948" s="216" t="s">
        <v>15097</v>
      </c>
      <c r="D2948" s="215" t="s">
        <v>15098</v>
      </c>
    </row>
    <row r="2949" spans="1:4">
      <c r="A2949" s="215" t="s">
        <v>15099</v>
      </c>
      <c r="B2949" s="215">
        <v>1</v>
      </c>
      <c r="C2949" s="216" t="s">
        <v>15100</v>
      </c>
      <c r="D2949" s="215" t="s">
        <v>15101</v>
      </c>
    </row>
    <row r="2950" spans="1:4">
      <c r="A2950" s="215" t="s">
        <v>15102</v>
      </c>
      <c r="B2950" s="215">
        <v>1</v>
      </c>
      <c r="C2950" s="216" t="s">
        <v>15103</v>
      </c>
      <c r="D2950" s="215" t="s">
        <v>15104</v>
      </c>
    </row>
    <row r="2951" spans="1:4">
      <c r="A2951" s="215" t="s">
        <v>15105</v>
      </c>
      <c r="B2951" s="215">
        <v>1</v>
      </c>
      <c r="C2951" s="216" t="s">
        <v>15106</v>
      </c>
      <c r="D2951" s="215" t="s">
        <v>15107</v>
      </c>
    </row>
    <row r="2952" spans="1:4">
      <c r="A2952" s="215" t="s">
        <v>15108</v>
      </c>
      <c r="B2952" s="215">
        <v>1</v>
      </c>
      <c r="C2952" s="216" t="s">
        <v>15109</v>
      </c>
      <c r="D2952" s="215" t="s">
        <v>15110</v>
      </c>
    </row>
    <row r="2953" spans="1:4">
      <c r="A2953" s="215" t="s">
        <v>15111</v>
      </c>
      <c r="B2953" s="215">
        <v>1</v>
      </c>
      <c r="C2953" s="216" t="s">
        <v>15112</v>
      </c>
      <c r="D2953" s="215" t="s">
        <v>15113</v>
      </c>
    </row>
    <row r="2954" spans="1:4">
      <c r="A2954" s="215" t="s">
        <v>15114</v>
      </c>
      <c r="B2954" s="215">
        <v>1</v>
      </c>
      <c r="C2954" s="216" t="s">
        <v>15115</v>
      </c>
      <c r="D2954" s="215" t="s">
        <v>15116</v>
      </c>
    </row>
    <row r="2955" spans="1:4">
      <c r="A2955" s="215" t="s">
        <v>15117</v>
      </c>
      <c r="B2955" s="215">
        <v>1</v>
      </c>
      <c r="C2955" s="216" t="s">
        <v>15118</v>
      </c>
      <c r="D2955" s="215" t="s">
        <v>15119</v>
      </c>
    </row>
    <row r="2956" spans="1:4">
      <c r="A2956" s="215" t="s">
        <v>15120</v>
      </c>
      <c r="B2956" s="215">
        <v>1</v>
      </c>
      <c r="C2956" s="216" t="s">
        <v>15121</v>
      </c>
      <c r="D2956" s="215" t="s">
        <v>15122</v>
      </c>
    </row>
    <row r="2957" spans="1:4">
      <c r="A2957" s="215" t="s">
        <v>15123</v>
      </c>
      <c r="B2957" s="215">
        <v>1</v>
      </c>
      <c r="C2957" s="216" t="s">
        <v>15124</v>
      </c>
      <c r="D2957" s="215" t="s">
        <v>15125</v>
      </c>
    </row>
    <row r="2958" spans="1:4">
      <c r="A2958" s="215" t="s">
        <v>15126</v>
      </c>
      <c r="B2958" s="215">
        <v>1</v>
      </c>
      <c r="C2958" s="216" t="s">
        <v>15127</v>
      </c>
      <c r="D2958" s="215" t="s">
        <v>15128</v>
      </c>
    </row>
    <row r="2959" spans="1:4">
      <c r="A2959" s="215" t="s">
        <v>15129</v>
      </c>
      <c r="B2959" s="215">
        <v>1</v>
      </c>
      <c r="C2959" s="216" t="s">
        <v>15130</v>
      </c>
      <c r="D2959" s="215" t="s">
        <v>15131</v>
      </c>
    </row>
    <row r="2960" spans="1:4">
      <c r="A2960" s="215" t="s">
        <v>15132</v>
      </c>
      <c r="B2960" s="215">
        <v>1</v>
      </c>
      <c r="C2960" s="216" t="s">
        <v>15133</v>
      </c>
      <c r="D2960" s="215" t="s">
        <v>15134</v>
      </c>
    </row>
    <row r="2961" spans="1:4">
      <c r="A2961" s="215" t="s">
        <v>15135</v>
      </c>
      <c r="B2961" s="215">
        <v>1</v>
      </c>
      <c r="C2961" s="216" t="s">
        <v>15136</v>
      </c>
      <c r="D2961" s="215" t="s">
        <v>15137</v>
      </c>
    </row>
    <row r="2962" spans="1:4">
      <c r="A2962" s="215" t="s">
        <v>15138</v>
      </c>
      <c r="B2962" s="215">
        <v>1</v>
      </c>
      <c r="C2962" s="216" t="s">
        <v>15139</v>
      </c>
      <c r="D2962" s="215" t="s">
        <v>15140</v>
      </c>
    </row>
    <row r="2963" spans="1:4">
      <c r="A2963" s="215" t="s">
        <v>15141</v>
      </c>
      <c r="B2963" s="215">
        <v>1</v>
      </c>
      <c r="C2963" s="216" t="s">
        <v>15142</v>
      </c>
      <c r="D2963" s="215" t="s">
        <v>15143</v>
      </c>
    </row>
    <row r="2964" spans="1:4">
      <c r="A2964" s="215" t="s">
        <v>15144</v>
      </c>
      <c r="B2964" s="215">
        <v>1</v>
      </c>
      <c r="C2964" s="216" t="s">
        <v>15145</v>
      </c>
      <c r="D2964" s="215" t="s">
        <v>15146</v>
      </c>
    </row>
    <row r="2965" spans="1:4">
      <c r="A2965" s="215" t="s">
        <v>15147</v>
      </c>
      <c r="B2965" s="215">
        <v>1</v>
      </c>
      <c r="C2965" s="216" t="s">
        <v>15148</v>
      </c>
      <c r="D2965" s="215" t="s">
        <v>15149</v>
      </c>
    </row>
    <row r="2966" spans="1:4">
      <c r="A2966" s="215" t="s">
        <v>15150</v>
      </c>
      <c r="B2966" s="215">
        <v>1</v>
      </c>
      <c r="C2966" s="216" t="s">
        <v>15151</v>
      </c>
      <c r="D2966" s="215" t="s">
        <v>15152</v>
      </c>
    </row>
    <row r="2967" spans="1:4">
      <c r="A2967" s="215" t="s">
        <v>15153</v>
      </c>
      <c r="B2967" s="215">
        <v>1</v>
      </c>
      <c r="C2967" s="216" t="s">
        <v>15154</v>
      </c>
      <c r="D2967" s="215" t="s">
        <v>15155</v>
      </c>
    </row>
    <row r="2968" spans="1:4">
      <c r="A2968" s="215" t="s">
        <v>15156</v>
      </c>
      <c r="B2968" s="215">
        <v>1</v>
      </c>
      <c r="C2968" s="216" t="s">
        <v>15157</v>
      </c>
      <c r="D2968" s="215" t="s">
        <v>15158</v>
      </c>
    </row>
    <row r="2969" spans="1:4">
      <c r="A2969" s="215" t="s">
        <v>15159</v>
      </c>
      <c r="B2969" s="215">
        <v>1</v>
      </c>
      <c r="C2969" s="216" t="s">
        <v>15160</v>
      </c>
      <c r="D2969" s="215" t="s">
        <v>15161</v>
      </c>
    </row>
    <row r="2970" spans="1:4">
      <c r="A2970" s="215" t="s">
        <v>15162</v>
      </c>
      <c r="B2970" s="215">
        <v>1</v>
      </c>
      <c r="C2970" s="216" t="s">
        <v>15163</v>
      </c>
      <c r="D2970" s="215" t="s">
        <v>15164</v>
      </c>
    </row>
    <row r="2971" spans="1:4">
      <c r="A2971" s="215" t="s">
        <v>15165</v>
      </c>
      <c r="B2971" s="215">
        <v>1</v>
      </c>
      <c r="C2971" s="216" t="s">
        <v>15166</v>
      </c>
      <c r="D2971" s="215" t="s">
        <v>15167</v>
      </c>
    </row>
    <row r="2972" spans="1:4">
      <c r="A2972" s="215" t="s">
        <v>15168</v>
      </c>
      <c r="B2972" s="215">
        <v>1</v>
      </c>
      <c r="C2972" s="216" t="s">
        <v>15169</v>
      </c>
      <c r="D2972" s="215" t="s">
        <v>15170</v>
      </c>
    </row>
    <row r="2973" spans="1:4">
      <c r="A2973" s="215" t="s">
        <v>15171</v>
      </c>
      <c r="B2973" s="215">
        <v>1</v>
      </c>
      <c r="C2973" s="216" t="s">
        <v>15172</v>
      </c>
      <c r="D2973" s="215" t="s">
        <v>15173</v>
      </c>
    </row>
    <row r="2974" spans="1:4">
      <c r="A2974" s="215" t="s">
        <v>15174</v>
      </c>
      <c r="B2974" s="215">
        <v>1</v>
      </c>
      <c r="C2974" s="216" t="s">
        <v>15175</v>
      </c>
      <c r="D2974" s="215" t="s">
        <v>15176</v>
      </c>
    </row>
    <row r="2975" spans="1:4">
      <c r="A2975" s="215" t="s">
        <v>15177</v>
      </c>
      <c r="B2975" s="215">
        <v>1</v>
      </c>
      <c r="C2975" s="216" t="s">
        <v>15178</v>
      </c>
      <c r="D2975" s="215" t="s">
        <v>15179</v>
      </c>
    </row>
    <row r="2976" spans="1:4">
      <c r="A2976" s="215" t="s">
        <v>15180</v>
      </c>
      <c r="B2976" s="215">
        <v>1</v>
      </c>
      <c r="C2976" s="216" t="s">
        <v>15181</v>
      </c>
      <c r="D2976" s="215" t="s">
        <v>15182</v>
      </c>
    </row>
    <row r="2977" spans="1:4">
      <c r="A2977" s="215" t="s">
        <v>15183</v>
      </c>
      <c r="B2977" s="215">
        <v>1</v>
      </c>
      <c r="C2977" s="216" t="s">
        <v>15184</v>
      </c>
      <c r="D2977" s="215" t="s">
        <v>15185</v>
      </c>
    </row>
    <row r="2978" spans="1:4">
      <c r="A2978" s="215" t="s">
        <v>15186</v>
      </c>
      <c r="B2978" s="215">
        <v>1</v>
      </c>
      <c r="C2978" s="216" t="s">
        <v>15187</v>
      </c>
      <c r="D2978" s="215" t="s">
        <v>15188</v>
      </c>
    </row>
    <row r="2979" spans="1:4">
      <c r="A2979" s="215" t="s">
        <v>15189</v>
      </c>
      <c r="B2979" s="215">
        <v>1</v>
      </c>
      <c r="C2979" s="216" t="s">
        <v>15190</v>
      </c>
      <c r="D2979" s="215" t="s">
        <v>15191</v>
      </c>
    </row>
    <row r="2980" spans="1:4">
      <c r="A2980" s="215" t="s">
        <v>15192</v>
      </c>
      <c r="B2980" s="215">
        <v>1</v>
      </c>
      <c r="C2980" s="216" t="s">
        <v>15193</v>
      </c>
      <c r="D2980" s="215" t="s">
        <v>15194</v>
      </c>
    </row>
    <row r="2981" spans="1:4">
      <c r="A2981" s="215" t="s">
        <v>15195</v>
      </c>
      <c r="B2981" s="215">
        <v>1</v>
      </c>
      <c r="C2981" s="216" t="s">
        <v>15196</v>
      </c>
      <c r="D2981" s="215" t="s">
        <v>15197</v>
      </c>
    </row>
    <row r="2982" spans="1:4">
      <c r="A2982" s="215" t="s">
        <v>15198</v>
      </c>
      <c r="B2982" s="215">
        <v>1</v>
      </c>
      <c r="C2982" s="216" t="s">
        <v>15199</v>
      </c>
      <c r="D2982" s="215" t="s">
        <v>15200</v>
      </c>
    </row>
    <row r="2983" spans="1:4">
      <c r="A2983" s="215" t="s">
        <v>15201</v>
      </c>
      <c r="B2983" s="215">
        <v>1</v>
      </c>
      <c r="C2983" s="216" t="s">
        <v>15202</v>
      </c>
      <c r="D2983" s="215" t="s">
        <v>15203</v>
      </c>
    </row>
    <row r="2984" spans="1:4">
      <c r="A2984" s="215" t="s">
        <v>15204</v>
      </c>
      <c r="B2984" s="215">
        <v>1</v>
      </c>
      <c r="C2984" s="216" t="s">
        <v>15205</v>
      </c>
      <c r="D2984" s="215" t="s">
        <v>15206</v>
      </c>
    </row>
    <row r="2985" spans="1:4">
      <c r="A2985" s="215" t="s">
        <v>15207</v>
      </c>
      <c r="B2985" s="215">
        <v>1</v>
      </c>
      <c r="C2985" s="216" t="s">
        <v>15208</v>
      </c>
      <c r="D2985" s="215" t="s">
        <v>15209</v>
      </c>
    </row>
    <row r="2986" spans="1:4">
      <c r="A2986" s="215" t="s">
        <v>15210</v>
      </c>
      <c r="B2986" s="215">
        <v>1</v>
      </c>
      <c r="C2986" s="216" t="s">
        <v>15211</v>
      </c>
      <c r="D2986" s="215" t="s">
        <v>15212</v>
      </c>
    </row>
    <row r="2987" spans="1:4">
      <c r="A2987" s="215" t="s">
        <v>15213</v>
      </c>
      <c r="B2987" s="215">
        <v>1</v>
      </c>
      <c r="C2987" s="216" t="s">
        <v>15214</v>
      </c>
      <c r="D2987" s="215" t="s">
        <v>15215</v>
      </c>
    </row>
    <row r="2988" spans="1:4">
      <c r="A2988" s="215" t="s">
        <v>15216</v>
      </c>
      <c r="B2988" s="215">
        <v>1</v>
      </c>
      <c r="C2988" s="216" t="s">
        <v>15217</v>
      </c>
      <c r="D2988" s="215" t="s">
        <v>15218</v>
      </c>
    </row>
    <row r="2989" spans="1:4">
      <c r="A2989" s="215" t="s">
        <v>15219</v>
      </c>
      <c r="B2989" s="215">
        <v>1</v>
      </c>
      <c r="C2989" s="216" t="s">
        <v>15220</v>
      </c>
      <c r="D2989" s="215" t="s">
        <v>15221</v>
      </c>
    </row>
    <row r="2990" spans="1:4">
      <c r="A2990" s="215" t="s">
        <v>15222</v>
      </c>
      <c r="B2990" s="215">
        <v>1</v>
      </c>
      <c r="C2990" s="216" t="s">
        <v>15223</v>
      </c>
      <c r="D2990" s="215" t="s">
        <v>15224</v>
      </c>
    </row>
    <row r="2991" spans="1:4">
      <c r="A2991" s="215" t="s">
        <v>15225</v>
      </c>
      <c r="B2991" s="215">
        <v>1</v>
      </c>
      <c r="C2991" s="216" t="s">
        <v>15226</v>
      </c>
      <c r="D2991" s="215" t="s">
        <v>15227</v>
      </c>
    </row>
    <row r="2992" spans="1:4">
      <c r="A2992" s="215" t="s">
        <v>15228</v>
      </c>
      <c r="B2992" s="215">
        <v>1</v>
      </c>
      <c r="C2992" s="216" t="s">
        <v>15229</v>
      </c>
      <c r="D2992" s="215" t="s">
        <v>15230</v>
      </c>
    </row>
    <row r="2993" spans="1:4">
      <c r="A2993" s="215" t="s">
        <v>15231</v>
      </c>
      <c r="B2993" s="215">
        <v>1</v>
      </c>
      <c r="C2993" s="216" t="s">
        <v>15232</v>
      </c>
      <c r="D2993" s="215" t="s">
        <v>15233</v>
      </c>
    </row>
    <row r="2994" spans="1:4">
      <c r="A2994" s="215" t="s">
        <v>15234</v>
      </c>
      <c r="B2994" s="215">
        <v>1</v>
      </c>
      <c r="C2994" s="216" t="s">
        <v>15235</v>
      </c>
      <c r="D2994" s="215" t="s">
        <v>15236</v>
      </c>
    </row>
    <row r="2995" spans="1:4">
      <c r="A2995" s="215" t="s">
        <v>15237</v>
      </c>
      <c r="B2995" s="215">
        <v>1</v>
      </c>
      <c r="C2995" s="216" t="s">
        <v>15238</v>
      </c>
      <c r="D2995" s="215" t="s">
        <v>15239</v>
      </c>
    </row>
    <row r="2996" spans="1:4">
      <c r="A2996" s="215" t="s">
        <v>15240</v>
      </c>
      <c r="B2996" s="215">
        <v>1</v>
      </c>
      <c r="C2996" s="216" t="s">
        <v>15241</v>
      </c>
      <c r="D2996" s="215" t="s">
        <v>15242</v>
      </c>
    </row>
    <row r="2997" spans="1:4">
      <c r="A2997" s="215" t="s">
        <v>15243</v>
      </c>
      <c r="B2997" s="215">
        <v>1</v>
      </c>
      <c r="C2997" s="216" t="s">
        <v>15244</v>
      </c>
      <c r="D2997" s="215" t="s">
        <v>15245</v>
      </c>
    </row>
    <row r="2998" spans="1:4">
      <c r="A2998" s="215" t="s">
        <v>15246</v>
      </c>
      <c r="B2998" s="215">
        <v>1</v>
      </c>
      <c r="C2998" s="216" t="s">
        <v>15247</v>
      </c>
      <c r="D2998" s="215" t="s">
        <v>15248</v>
      </c>
    </row>
    <row r="2999" spans="1:4">
      <c r="A2999" s="215" t="s">
        <v>15249</v>
      </c>
      <c r="B2999" s="215">
        <v>1</v>
      </c>
      <c r="C2999" s="216" t="s">
        <v>15250</v>
      </c>
      <c r="D2999" s="215" t="s">
        <v>15251</v>
      </c>
    </row>
    <row r="3000" spans="1:4">
      <c r="A3000" s="215" t="s">
        <v>15252</v>
      </c>
      <c r="B3000" s="215">
        <v>1</v>
      </c>
      <c r="C3000" s="216" t="s">
        <v>15253</v>
      </c>
      <c r="D3000" s="215" t="s">
        <v>15254</v>
      </c>
    </row>
    <row r="3001" spans="1:4">
      <c r="A3001" s="215" t="s">
        <v>15255</v>
      </c>
      <c r="B3001" s="215">
        <v>1</v>
      </c>
      <c r="C3001" s="216" t="s">
        <v>15256</v>
      </c>
      <c r="D3001" s="215" t="s">
        <v>15257</v>
      </c>
    </row>
    <row r="3002" spans="1:4">
      <c r="A3002" s="215" t="s">
        <v>15258</v>
      </c>
      <c r="B3002" s="215">
        <v>1</v>
      </c>
      <c r="C3002" s="216" t="s">
        <v>15259</v>
      </c>
      <c r="D3002" s="215" t="s">
        <v>15260</v>
      </c>
    </row>
    <row r="3003" spans="1:4">
      <c r="A3003" s="215" t="s">
        <v>15261</v>
      </c>
      <c r="B3003" s="215">
        <v>1</v>
      </c>
      <c r="C3003" s="216" t="s">
        <v>15262</v>
      </c>
      <c r="D3003" s="215" t="s">
        <v>15263</v>
      </c>
    </row>
    <row r="3004" spans="1:4">
      <c r="A3004" s="215" t="s">
        <v>15264</v>
      </c>
      <c r="B3004" s="215">
        <v>1</v>
      </c>
      <c r="C3004" s="216" t="s">
        <v>15265</v>
      </c>
      <c r="D3004" s="215" t="s">
        <v>15266</v>
      </c>
    </row>
    <row r="3005" spans="1:4">
      <c r="A3005" s="215" t="s">
        <v>15267</v>
      </c>
      <c r="B3005" s="215">
        <v>1</v>
      </c>
      <c r="C3005" s="216" t="s">
        <v>15268</v>
      </c>
      <c r="D3005" s="215" t="s">
        <v>15269</v>
      </c>
    </row>
    <row r="3006" spans="1:4">
      <c r="A3006" s="215" t="s">
        <v>15270</v>
      </c>
      <c r="B3006" s="215">
        <v>1</v>
      </c>
      <c r="C3006" s="216" t="s">
        <v>15271</v>
      </c>
      <c r="D3006" s="215" t="s">
        <v>15272</v>
      </c>
    </row>
    <row r="3007" spans="1:4">
      <c r="A3007" s="215" t="s">
        <v>15273</v>
      </c>
      <c r="B3007" s="215">
        <v>1</v>
      </c>
      <c r="C3007" s="216" t="s">
        <v>15274</v>
      </c>
      <c r="D3007" s="215" t="s">
        <v>15275</v>
      </c>
    </row>
    <row r="3008" spans="1:4">
      <c r="A3008" s="215" t="s">
        <v>15276</v>
      </c>
      <c r="B3008" s="215">
        <v>1</v>
      </c>
      <c r="C3008" s="216" t="s">
        <v>15277</v>
      </c>
      <c r="D3008" s="215" t="s">
        <v>15278</v>
      </c>
    </row>
    <row r="3009" spans="1:4">
      <c r="A3009" s="215" t="s">
        <v>15279</v>
      </c>
      <c r="B3009" s="215">
        <v>1</v>
      </c>
      <c r="C3009" s="216" t="s">
        <v>15280</v>
      </c>
      <c r="D3009" s="215" t="s">
        <v>15281</v>
      </c>
    </row>
    <row r="3010" spans="1:4">
      <c r="A3010" s="215" t="s">
        <v>15282</v>
      </c>
      <c r="B3010" s="215">
        <v>1</v>
      </c>
      <c r="C3010" s="216" t="s">
        <v>15283</v>
      </c>
      <c r="D3010" s="215" t="s">
        <v>15284</v>
      </c>
    </row>
    <row r="3011" spans="1:4">
      <c r="A3011" s="215" t="s">
        <v>15285</v>
      </c>
      <c r="B3011" s="215">
        <v>1</v>
      </c>
      <c r="C3011" s="216" t="s">
        <v>15286</v>
      </c>
      <c r="D3011" s="215" t="s">
        <v>15287</v>
      </c>
    </row>
    <row r="3012" spans="1:4">
      <c r="A3012" s="215" t="s">
        <v>15288</v>
      </c>
      <c r="B3012" s="215">
        <v>1</v>
      </c>
      <c r="C3012" s="216" t="s">
        <v>15289</v>
      </c>
      <c r="D3012" s="215" t="s">
        <v>15290</v>
      </c>
    </row>
    <row r="3013" spans="1:4">
      <c r="A3013" s="215" t="s">
        <v>15291</v>
      </c>
      <c r="B3013" s="215">
        <v>1</v>
      </c>
      <c r="C3013" s="216" t="s">
        <v>15292</v>
      </c>
      <c r="D3013" s="215" t="s">
        <v>15293</v>
      </c>
    </row>
    <row r="3014" spans="1:4">
      <c r="A3014" s="215" t="s">
        <v>15294</v>
      </c>
      <c r="B3014" s="215">
        <v>1</v>
      </c>
      <c r="C3014" s="216" t="s">
        <v>15295</v>
      </c>
      <c r="D3014" s="215" t="s">
        <v>15296</v>
      </c>
    </row>
    <row r="3015" spans="1:4">
      <c r="A3015" s="215" t="s">
        <v>15297</v>
      </c>
      <c r="B3015" s="215">
        <v>1</v>
      </c>
      <c r="C3015" s="216" t="s">
        <v>15298</v>
      </c>
      <c r="D3015" s="215" t="s">
        <v>15299</v>
      </c>
    </row>
    <row r="3016" spans="1:4">
      <c r="A3016" s="215" t="s">
        <v>15300</v>
      </c>
      <c r="B3016" s="215">
        <v>1</v>
      </c>
      <c r="C3016" s="216" t="s">
        <v>15301</v>
      </c>
      <c r="D3016" s="215" t="s">
        <v>15302</v>
      </c>
    </row>
    <row r="3017" spans="1:4">
      <c r="A3017" s="215" t="s">
        <v>15303</v>
      </c>
      <c r="B3017" s="215">
        <v>1</v>
      </c>
      <c r="C3017" s="216" t="s">
        <v>15304</v>
      </c>
      <c r="D3017" s="215" t="s">
        <v>15305</v>
      </c>
    </row>
    <row r="3018" spans="1:4">
      <c r="A3018" s="215" t="s">
        <v>15306</v>
      </c>
      <c r="B3018" s="215">
        <v>1</v>
      </c>
      <c r="C3018" s="216" t="s">
        <v>15307</v>
      </c>
      <c r="D3018" s="215" t="s">
        <v>15308</v>
      </c>
    </row>
    <row r="3019" spans="1:4">
      <c r="A3019" s="215" t="s">
        <v>15309</v>
      </c>
      <c r="B3019" s="215">
        <v>1</v>
      </c>
      <c r="C3019" s="216" t="s">
        <v>15310</v>
      </c>
      <c r="D3019" s="215" t="s">
        <v>15311</v>
      </c>
    </row>
    <row r="3020" spans="1:4">
      <c r="A3020" s="215" t="s">
        <v>15312</v>
      </c>
      <c r="B3020" s="215">
        <v>1</v>
      </c>
      <c r="C3020" s="216" t="s">
        <v>15313</v>
      </c>
      <c r="D3020" s="215" t="s">
        <v>15314</v>
      </c>
    </row>
    <row r="3021" spans="1:4">
      <c r="A3021" s="215" t="s">
        <v>15315</v>
      </c>
      <c r="B3021" s="215">
        <v>1</v>
      </c>
      <c r="C3021" s="216" t="s">
        <v>15316</v>
      </c>
      <c r="D3021" s="215" t="s">
        <v>15317</v>
      </c>
    </row>
    <row r="3022" spans="1:4">
      <c r="A3022" s="215" t="s">
        <v>15318</v>
      </c>
      <c r="B3022" s="215">
        <v>1</v>
      </c>
      <c r="C3022" s="216" t="s">
        <v>15319</v>
      </c>
      <c r="D3022" s="215" t="s">
        <v>15320</v>
      </c>
    </row>
    <row r="3023" spans="1:4">
      <c r="A3023" s="215" t="s">
        <v>15321</v>
      </c>
      <c r="B3023" s="215">
        <v>1</v>
      </c>
      <c r="C3023" s="216" t="s">
        <v>15322</v>
      </c>
      <c r="D3023" s="215" t="s">
        <v>15323</v>
      </c>
    </row>
    <row r="3024" spans="1:4">
      <c r="A3024" s="215" t="s">
        <v>15324</v>
      </c>
      <c r="B3024" s="215">
        <v>1</v>
      </c>
      <c r="C3024" s="216" t="s">
        <v>15325</v>
      </c>
      <c r="D3024" s="215" t="s">
        <v>15326</v>
      </c>
    </row>
    <row r="3025" spans="1:4">
      <c r="A3025" s="215" t="s">
        <v>15327</v>
      </c>
      <c r="B3025" s="215">
        <v>1</v>
      </c>
      <c r="C3025" s="216" t="s">
        <v>15328</v>
      </c>
      <c r="D3025" s="215" t="s">
        <v>15329</v>
      </c>
    </row>
    <row r="3026" spans="1:4">
      <c r="A3026" s="215" t="s">
        <v>15330</v>
      </c>
      <c r="B3026" s="215">
        <v>1</v>
      </c>
      <c r="C3026" s="216" t="s">
        <v>15331</v>
      </c>
      <c r="D3026" s="215" t="s">
        <v>15332</v>
      </c>
    </row>
    <row r="3027" spans="1:4">
      <c r="A3027" s="215" t="s">
        <v>15333</v>
      </c>
      <c r="B3027" s="215">
        <v>1</v>
      </c>
      <c r="C3027" s="216" t="s">
        <v>15334</v>
      </c>
      <c r="D3027" s="215" t="s">
        <v>15335</v>
      </c>
    </row>
    <row r="3028" spans="1:4">
      <c r="A3028" s="215" t="s">
        <v>15336</v>
      </c>
      <c r="B3028" s="215">
        <v>1</v>
      </c>
      <c r="C3028" s="216" t="s">
        <v>15337</v>
      </c>
      <c r="D3028" s="215" t="s">
        <v>15338</v>
      </c>
    </row>
    <row r="3029" spans="1:4">
      <c r="A3029" s="215" t="s">
        <v>15339</v>
      </c>
      <c r="B3029" s="215">
        <v>1</v>
      </c>
      <c r="C3029" s="216" t="s">
        <v>15340</v>
      </c>
      <c r="D3029" s="215" t="s">
        <v>15341</v>
      </c>
    </row>
    <row r="3030" spans="1:4">
      <c r="A3030" s="215" t="s">
        <v>15342</v>
      </c>
      <c r="B3030" s="215">
        <v>1</v>
      </c>
      <c r="C3030" s="216" t="s">
        <v>15343</v>
      </c>
      <c r="D3030" s="215" t="s">
        <v>15344</v>
      </c>
    </row>
    <row r="3031" spans="1:4">
      <c r="A3031" s="215" t="s">
        <v>15345</v>
      </c>
      <c r="B3031" s="215">
        <v>1</v>
      </c>
      <c r="C3031" s="216" t="s">
        <v>15346</v>
      </c>
      <c r="D3031" s="215" t="s">
        <v>15347</v>
      </c>
    </row>
    <row r="3032" spans="1:4">
      <c r="A3032" s="215" t="s">
        <v>15348</v>
      </c>
      <c r="B3032" s="215">
        <v>1</v>
      </c>
      <c r="C3032" s="216" t="s">
        <v>15349</v>
      </c>
      <c r="D3032" s="215" t="s">
        <v>15350</v>
      </c>
    </row>
    <row r="3033" spans="1:4">
      <c r="A3033" s="215" t="s">
        <v>15351</v>
      </c>
      <c r="B3033" s="215">
        <v>1</v>
      </c>
      <c r="C3033" s="216" t="s">
        <v>15352</v>
      </c>
      <c r="D3033" s="215" t="s">
        <v>15353</v>
      </c>
    </row>
    <row r="3034" spans="1:4">
      <c r="A3034" s="215" t="s">
        <v>15354</v>
      </c>
      <c r="B3034" s="215">
        <v>1</v>
      </c>
      <c r="C3034" s="216" t="s">
        <v>15355</v>
      </c>
      <c r="D3034" s="215" t="s">
        <v>15356</v>
      </c>
    </row>
    <row r="3035" spans="1:4">
      <c r="A3035" s="215" t="s">
        <v>15357</v>
      </c>
      <c r="B3035" s="215">
        <v>1</v>
      </c>
      <c r="C3035" s="216" t="s">
        <v>15358</v>
      </c>
      <c r="D3035" s="215" t="s">
        <v>15359</v>
      </c>
    </row>
    <row r="3036" spans="1:4">
      <c r="A3036" s="215" t="s">
        <v>15360</v>
      </c>
      <c r="B3036" s="215">
        <v>1</v>
      </c>
      <c r="C3036" s="216" t="s">
        <v>15361</v>
      </c>
      <c r="D3036" s="215" t="s">
        <v>15362</v>
      </c>
    </row>
    <row r="3037" spans="1:4">
      <c r="A3037" s="215" t="s">
        <v>15363</v>
      </c>
      <c r="B3037" s="215">
        <v>1</v>
      </c>
      <c r="C3037" s="216" t="s">
        <v>15364</v>
      </c>
      <c r="D3037" s="215" t="s">
        <v>15365</v>
      </c>
    </row>
    <row r="3038" spans="1:4">
      <c r="A3038" s="215" t="s">
        <v>15366</v>
      </c>
      <c r="B3038" s="215">
        <v>1</v>
      </c>
      <c r="C3038" s="216" t="s">
        <v>15367</v>
      </c>
      <c r="D3038" s="215" t="s">
        <v>15368</v>
      </c>
    </row>
    <row r="3039" spans="1:4">
      <c r="A3039" s="215" t="s">
        <v>15369</v>
      </c>
      <c r="B3039" s="215">
        <v>1</v>
      </c>
      <c r="C3039" s="216" t="s">
        <v>15370</v>
      </c>
      <c r="D3039" s="215" t="s">
        <v>15371</v>
      </c>
    </row>
    <row r="3040" spans="1:4">
      <c r="A3040" s="215" t="s">
        <v>15372</v>
      </c>
      <c r="B3040" s="215">
        <v>1</v>
      </c>
      <c r="C3040" s="216" t="s">
        <v>15373</v>
      </c>
      <c r="D3040" s="215" t="s">
        <v>15374</v>
      </c>
    </row>
    <row r="3041" spans="1:4">
      <c r="A3041" s="215" t="s">
        <v>15375</v>
      </c>
      <c r="B3041" s="215">
        <v>1</v>
      </c>
      <c r="C3041" s="216" t="s">
        <v>15376</v>
      </c>
      <c r="D3041" s="215" t="s">
        <v>15377</v>
      </c>
    </row>
    <row r="3042" spans="1:4">
      <c r="A3042" s="215" t="s">
        <v>15378</v>
      </c>
      <c r="B3042" s="215">
        <v>1</v>
      </c>
      <c r="C3042" s="216" t="s">
        <v>15379</v>
      </c>
      <c r="D3042" s="215" t="s">
        <v>15380</v>
      </c>
    </row>
    <row r="3043" spans="1:4">
      <c r="A3043" s="215" t="s">
        <v>15381</v>
      </c>
      <c r="B3043" s="215">
        <v>1</v>
      </c>
      <c r="C3043" s="216" t="s">
        <v>15382</v>
      </c>
      <c r="D3043" s="215" t="s">
        <v>15383</v>
      </c>
    </row>
    <row r="3044" spans="1:4">
      <c r="A3044" s="215" t="s">
        <v>15384</v>
      </c>
      <c r="B3044" s="215">
        <v>1</v>
      </c>
      <c r="C3044" s="216" t="s">
        <v>15385</v>
      </c>
      <c r="D3044" s="215" t="s">
        <v>15386</v>
      </c>
    </row>
    <row r="3045" spans="1:4">
      <c r="A3045" s="215" t="s">
        <v>15387</v>
      </c>
      <c r="B3045" s="215">
        <v>2</v>
      </c>
      <c r="C3045" s="216" t="s">
        <v>15388</v>
      </c>
      <c r="D3045" s="215" t="s">
        <v>15389</v>
      </c>
    </row>
    <row r="3046" spans="1:4">
      <c r="A3046" s="215" t="s">
        <v>15390</v>
      </c>
      <c r="B3046" s="215">
        <v>1</v>
      </c>
      <c r="C3046" s="216" t="s">
        <v>15391</v>
      </c>
      <c r="D3046" s="215" t="s">
        <v>15392</v>
      </c>
    </row>
    <row r="3047" spans="1:4">
      <c r="A3047" s="215" t="s">
        <v>15393</v>
      </c>
      <c r="B3047" s="215">
        <v>1</v>
      </c>
      <c r="C3047" s="216" t="s">
        <v>15394</v>
      </c>
      <c r="D3047" s="215" t="s">
        <v>15395</v>
      </c>
    </row>
    <row r="3048" spans="1:4">
      <c r="A3048" s="215" t="s">
        <v>15396</v>
      </c>
      <c r="B3048" s="215">
        <v>1</v>
      </c>
      <c r="C3048" s="216" t="s">
        <v>15397</v>
      </c>
      <c r="D3048" s="215" t="s">
        <v>15398</v>
      </c>
    </row>
    <row r="3049" spans="1:4">
      <c r="A3049" s="215" t="s">
        <v>15399</v>
      </c>
      <c r="B3049" s="215">
        <v>1</v>
      </c>
      <c r="C3049" s="216" t="s">
        <v>15400</v>
      </c>
      <c r="D3049" s="215" t="s">
        <v>15401</v>
      </c>
    </row>
    <row r="3050" spans="1:4">
      <c r="A3050" s="215" t="s">
        <v>15402</v>
      </c>
      <c r="B3050" s="215">
        <v>1</v>
      </c>
      <c r="C3050" s="216" t="s">
        <v>15403</v>
      </c>
      <c r="D3050" s="215" t="s">
        <v>15404</v>
      </c>
    </row>
    <row r="3051" spans="1:4">
      <c r="A3051" s="215" t="s">
        <v>15405</v>
      </c>
      <c r="B3051" s="215">
        <v>2</v>
      </c>
      <c r="C3051" s="216" t="s">
        <v>15406</v>
      </c>
      <c r="D3051" s="215" t="s">
        <v>15407</v>
      </c>
    </row>
    <row r="3052" spans="1:4">
      <c r="A3052" s="215" t="s">
        <v>15408</v>
      </c>
      <c r="B3052" s="215">
        <v>2</v>
      </c>
      <c r="C3052" s="216" t="s">
        <v>15409</v>
      </c>
      <c r="D3052" s="215" t="s">
        <v>15410</v>
      </c>
    </row>
    <row r="3053" spans="1:4">
      <c r="A3053" s="215" t="s">
        <v>15411</v>
      </c>
      <c r="B3053" s="215">
        <v>2</v>
      </c>
      <c r="C3053" s="216" t="s">
        <v>15412</v>
      </c>
      <c r="D3053" s="215" t="s">
        <v>15413</v>
      </c>
    </row>
    <row r="3054" spans="1:4">
      <c r="A3054" s="215" t="s">
        <v>15414</v>
      </c>
      <c r="B3054" s="215">
        <v>1</v>
      </c>
      <c r="C3054" s="216" t="s">
        <v>15415</v>
      </c>
      <c r="D3054" s="215" t="s">
        <v>15416</v>
      </c>
    </row>
    <row r="3055" spans="1:4">
      <c r="A3055" s="215" t="s">
        <v>15417</v>
      </c>
      <c r="B3055" s="215">
        <v>2</v>
      </c>
      <c r="C3055" s="216" t="s">
        <v>15418</v>
      </c>
      <c r="D3055" s="215" t="s">
        <v>15419</v>
      </c>
    </row>
    <row r="3056" spans="1:4">
      <c r="A3056" s="215" t="s">
        <v>15420</v>
      </c>
      <c r="B3056" s="215">
        <v>1</v>
      </c>
      <c r="C3056" s="216" t="s">
        <v>15421</v>
      </c>
      <c r="D3056" s="215" t="s">
        <v>15422</v>
      </c>
    </row>
    <row r="3057" spans="1:4">
      <c r="A3057" s="215" t="s">
        <v>15423</v>
      </c>
      <c r="B3057" s="215">
        <v>1</v>
      </c>
      <c r="C3057" s="216" t="s">
        <v>15424</v>
      </c>
      <c r="D3057" s="215" t="s">
        <v>15425</v>
      </c>
    </row>
    <row r="3058" spans="1:4">
      <c r="A3058" s="215" t="s">
        <v>15426</v>
      </c>
      <c r="B3058" s="215">
        <v>1</v>
      </c>
      <c r="C3058" s="216" t="s">
        <v>15427</v>
      </c>
      <c r="D3058" s="215" t="s">
        <v>15428</v>
      </c>
    </row>
    <row r="3059" spans="1:4">
      <c r="A3059" s="215" t="s">
        <v>15429</v>
      </c>
      <c r="B3059" s="215">
        <v>1</v>
      </c>
      <c r="C3059" s="216" t="s">
        <v>15430</v>
      </c>
      <c r="D3059" s="215" t="s">
        <v>15431</v>
      </c>
    </row>
    <row r="3060" spans="1:4">
      <c r="A3060" s="215" t="s">
        <v>15432</v>
      </c>
      <c r="B3060" s="215">
        <v>1</v>
      </c>
      <c r="C3060" s="216" t="s">
        <v>15433</v>
      </c>
      <c r="D3060" s="215" t="s">
        <v>15434</v>
      </c>
    </row>
    <row r="3061" spans="1:4">
      <c r="A3061" s="215" t="s">
        <v>15435</v>
      </c>
      <c r="B3061" s="215">
        <v>1</v>
      </c>
      <c r="C3061" s="216" t="s">
        <v>15436</v>
      </c>
      <c r="D3061" s="215" t="s">
        <v>15437</v>
      </c>
    </row>
    <row r="3062" spans="1:4">
      <c r="A3062" s="215" t="s">
        <v>15438</v>
      </c>
      <c r="B3062" s="215">
        <v>1</v>
      </c>
      <c r="C3062" s="216" t="s">
        <v>15439</v>
      </c>
      <c r="D3062" s="215" t="s">
        <v>15440</v>
      </c>
    </row>
    <row r="3063" spans="1:4">
      <c r="A3063" s="215" t="s">
        <v>15441</v>
      </c>
      <c r="B3063" s="215">
        <v>1</v>
      </c>
      <c r="C3063" s="216" t="s">
        <v>15442</v>
      </c>
      <c r="D3063" s="215" t="s">
        <v>15443</v>
      </c>
    </row>
    <row r="3064" spans="1:4">
      <c r="A3064" s="215" t="s">
        <v>15444</v>
      </c>
      <c r="B3064" s="215">
        <v>1</v>
      </c>
      <c r="C3064" s="216" t="s">
        <v>15445</v>
      </c>
      <c r="D3064" s="215" t="s">
        <v>15446</v>
      </c>
    </row>
    <row r="3065" spans="1:4">
      <c r="A3065" s="215" t="s">
        <v>15447</v>
      </c>
      <c r="B3065" s="215">
        <v>1</v>
      </c>
      <c r="C3065" s="216" t="s">
        <v>15448</v>
      </c>
      <c r="D3065" s="215" t="s">
        <v>15449</v>
      </c>
    </row>
    <row r="3066" spans="1:4">
      <c r="A3066" s="215" t="s">
        <v>15450</v>
      </c>
      <c r="B3066" s="215">
        <v>1</v>
      </c>
      <c r="C3066" s="216" t="s">
        <v>15451</v>
      </c>
      <c r="D3066" s="215" t="s">
        <v>15452</v>
      </c>
    </row>
    <row r="3067" spans="1:4">
      <c r="A3067" s="215" t="s">
        <v>15453</v>
      </c>
      <c r="B3067" s="215">
        <v>1</v>
      </c>
      <c r="C3067" s="216" t="s">
        <v>15454</v>
      </c>
      <c r="D3067" s="215" t="s">
        <v>15455</v>
      </c>
    </row>
    <row r="3068" spans="1:4">
      <c r="A3068" s="215" t="s">
        <v>15456</v>
      </c>
      <c r="B3068" s="215">
        <v>1</v>
      </c>
      <c r="C3068" s="216" t="s">
        <v>15457</v>
      </c>
      <c r="D3068" s="215" t="s">
        <v>15458</v>
      </c>
    </row>
    <row r="3069" spans="1:4">
      <c r="A3069" s="215" t="s">
        <v>15459</v>
      </c>
      <c r="B3069" s="215">
        <v>1</v>
      </c>
      <c r="C3069" s="216" t="s">
        <v>15460</v>
      </c>
      <c r="D3069" s="215" t="s">
        <v>15461</v>
      </c>
    </row>
    <row r="3070" spans="1:4">
      <c r="A3070" s="215" t="s">
        <v>15462</v>
      </c>
      <c r="B3070" s="215">
        <v>1</v>
      </c>
      <c r="C3070" s="216" t="s">
        <v>15463</v>
      </c>
      <c r="D3070" s="215" t="s">
        <v>15464</v>
      </c>
    </row>
    <row r="3071" spans="1:4">
      <c r="A3071" s="215" t="s">
        <v>15465</v>
      </c>
      <c r="B3071" s="215">
        <v>1</v>
      </c>
      <c r="C3071" s="216" t="s">
        <v>15466</v>
      </c>
      <c r="D3071" s="215" t="s">
        <v>15467</v>
      </c>
    </row>
    <row r="3072" spans="1:4">
      <c r="A3072" s="215" t="s">
        <v>15468</v>
      </c>
      <c r="B3072" s="215">
        <v>1</v>
      </c>
      <c r="C3072" s="216" t="s">
        <v>15469</v>
      </c>
      <c r="D3072" s="215" t="s">
        <v>15470</v>
      </c>
    </row>
    <row r="3073" spans="1:4">
      <c r="A3073" s="215" t="s">
        <v>15471</v>
      </c>
      <c r="B3073" s="215">
        <v>1</v>
      </c>
      <c r="C3073" s="216" t="s">
        <v>15472</v>
      </c>
      <c r="D3073" s="215" t="s">
        <v>15473</v>
      </c>
    </row>
    <row r="3074" spans="1:4">
      <c r="A3074" s="215" t="s">
        <v>15474</v>
      </c>
      <c r="B3074" s="215">
        <v>1</v>
      </c>
      <c r="C3074" s="216" t="s">
        <v>15475</v>
      </c>
      <c r="D3074" s="215" t="s">
        <v>15476</v>
      </c>
    </row>
    <row r="3075" spans="1:4">
      <c r="A3075" s="215" t="s">
        <v>15477</v>
      </c>
      <c r="B3075" s="215">
        <v>1</v>
      </c>
      <c r="C3075" s="216" t="s">
        <v>15478</v>
      </c>
      <c r="D3075" s="215" t="s">
        <v>15479</v>
      </c>
    </row>
    <row r="3076" spans="1:4">
      <c r="A3076" s="215" t="s">
        <v>15480</v>
      </c>
      <c r="B3076" s="215">
        <v>1</v>
      </c>
      <c r="C3076" s="216" t="s">
        <v>15481</v>
      </c>
      <c r="D3076" s="215" t="s">
        <v>15482</v>
      </c>
    </row>
    <row r="3077" spans="1:4">
      <c r="A3077" s="215" t="s">
        <v>15483</v>
      </c>
      <c r="B3077" s="215">
        <v>1</v>
      </c>
      <c r="C3077" s="216" t="s">
        <v>15484</v>
      </c>
      <c r="D3077" s="215" t="s">
        <v>15485</v>
      </c>
    </row>
    <row r="3078" spans="1:4">
      <c r="A3078" s="215" t="s">
        <v>15486</v>
      </c>
      <c r="B3078" s="215">
        <v>1</v>
      </c>
      <c r="C3078" s="216" t="s">
        <v>15487</v>
      </c>
      <c r="D3078" s="215" t="s">
        <v>15488</v>
      </c>
    </row>
    <row r="3079" spans="1:4">
      <c r="A3079" s="215" t="s">
        <v>15489</v>
      </c>
      <c r="B3079" s="215">
        <v>1</v>
      </c>
      <c r="C3079" s="216" t="s">
        <v>15490</v>
      </c>
      <c r="D3079" s="215" t="s">
        <v>15491</v>
      </c>
    </row>
    <row r="3080" spans="1:4">
      <c r="A3080" s="215" t="s">
        <v>15492</v>
      </c>
      <c r="B3080" s="215">
        <v>1</v>
      </c>
      <c r="C3080" s="216" t="s">
        <v>15493</v>
      </c>
      <c r="D3080" s="215" t="s">
        <v>15494</v>
      </c>
    </row>
    <row r="3081" spans="1:4">
      <c r="A3081" s="215" t="s">
        <v>15495</v>
      </c>
      <c r="B3081" s="215">
        <v>1</v>
      </c>
      <c r="C3081" s="216" t="s">
        <v>15496</v>
      </c>
      <c r="D3081" s="215" t="s">
        <v>15497</v>
      </c>
    </row>
    <row r="3082" spans="1:4">
      <c r="A3082" s="215" t="s">
        <v>15498</v>
      </c>
      <c r="B3082" s="215">
        <v>1</v>
      </c>
      <c r="C3082" s="216" t="s">
        <v>15499</v>
      </c>
      <c r="D3082" s="215" t="s">
        <v>15500</v>
      </c>
    </row>
    <row r="3083" spans="1:4">
      <c r="A3083" s="215" t="s">
        <v>15501</v>
      </c>
      <c r="B3083" s="215">
        <v>1</v>
      </c>
      <c r="C3083" s="216" t="s">
        <v>15502</v>
      </c>
      <c r="D3083" s="215" t="s">
        <v>15503</v>
      </c>
    </row>
    <row r="3084" spans="1:4">
      <c r="A3084" s="215" t="s">
        <v>15504</v>
      </c>
      <c r="B3084" s="215">
        <v>1</v>
      </c>
      <c r="C3084" s="216" t="s">
        <v>15505</v>
      </c>
      <c r="D3084" s="215" t="s">
        <v>15506</v>
      </c>
    </row>
    <row r="3085" spans="1:4">
      <c r="A3085" s="215" t="s">
        <v>15507</v>
      </c>
      <c r="B3085" s="215">
        <v>1</v>
      </c>
      <c r="C3085" s="216" t="s">
        <v>15508</v>
      </c>
      <c r="D3085" s="215" t="s">
        <v>15509</v>
      </c>
    </row>
    <row r="3086" spans="1:4">
      <c r="A3086" s="215" t="s">
        <v>15510</v>
      </c>
      <c r="B3086" s="215">
        <v>1</v>
      </c>
      <c r="C3086" s="216" t="s">
        <v>15511</v>
      </c>
      <c r="D3086" s="215" t="s">
        <v>15512</v>
      </c>
    </row>
    <row r="3087" spans="1:4">
      <c r="A3087" s="215" t="s">
        <v>15513</v>
      </c>
      <c r="B3087" s="215">
        <v>1</v>
      </c>
      <c r="C3087" s="216" t="s">
        <v>15514</v>
      </c>
      <c r="D3087" s="215" t="s">
        <v>15515</v>
      </c>
    </row>
    <row r="3088" spans="1:4">
      <c r="A3088" s="215" t="s">
        <v>15516</v>
      </c>
      <c r="B3088" s="215">
        <v>1</v>
      </c>
      <c r="C3088" s="216" t="s">
        <v>15517</v>
      </c>
      <c r="D3088" s="215" t="s">
        <v>15518</v>
      </c>
    </row>
    <row r="3089" spans="1:4">
      <c r="A3089" s="215" t="s">
        <v>15519</v>
      </c>
      <c r="B3089" s="215">
        <v>1</v>
      </c>
      <c r="C3089" s="216" t="s">
        <v>15520</v>
      </c>
      <c r="D3089" s="215" t="s">
        <v>15521</v>
      </c>
    </row>
    <row r="3090" spans="1:4">
      <c r="A3090" s="215" t="s">
        <v>15522</v>
      </c>
      <c r="B3090" s="215">
        <v>1</v>
      </c>
      <c r="C3090" s="216" t="s">
        <v>15523</v>
      </c>
      <c r="D3090" s="215" t="s">
        <v>15524</v>
      </c>
    </row>
    <row r="3091" spans="1:4">
      <c r="A3091" s="215" t="s">
        <v>15525</v>
      </c>
      <c r="B3091" s="215">
        <v>1</v>
      </c>
      <c r="C3091" s="216" t="s">
        <v>15526</v>
      </c>
      <c r="D3091" s="215" t="s">
        <v>15527</v>
      </c>
    </row>
    <row r="3092" spans="1:4">
      <c r="A3092" s="215" t="s">
        <v>15528</v>
      </c>
      <c r="B3092" s="215">
        <v>1</v>
      </c>
      <c r="C3092" s="216" t="s">
        <v>15529</v>
      </c>
      <c r="D3092" s="215" t="s">
        <v>15530</v>
      </c>
    </row>
    <row r="3093" spans="1:4">
      <c r="A3093" s="215" t="s">
        <v>15531</v>
      </c>
      <c r="B3093" s="215">
        <v>1</v>
      </c>
      <c r="C3093" s="216" t="s">
        <v>15532</v>
      </c>
      <c r="D3093" s="215" t="s">
        <v>15533</v>
      </c>
    </row>
    <row r="3094" spans="1:4">
      <c r="A3094" s="215" t="s">
        <v>15534</v>
      </c>
      <c r="B3094" s="215">
        <v>1</v>
      </c>
      <c r="C3094" s="216" t="s">
        <v>15535</v>
      </c>
      <c r="D3094" s="215" t="s">
        <v>15536</v>
      </c>
    </row>
    <row r="3095" spans="1:4">
      <c r="A3095" s="215" t="s">
        <v>15537</v>
      </c>
      <c r="B3095" s="215">
        <v>1</v>
      </c>
      <c r="C3095" s="216" t="s">
        <v>15538</v>
      </c>
      <c r="D3095" s="215" t="s">
        <v>15539</v>
      </c>
    </row>
    <row r="3096" spans="1:4">
      <c r="A3096" s="215" t="s">
        <v>15540</v>
      </c>
      <c r="B3096" s="215">
        <v>1</v>
      </c>
      <c r="C3096" s="216" t="s">
        <v>15541</v>
      </c>
      <c r="D3096" s="215" t="s">
        <v>15542</v>
      </c>
    </row>
    <row r="3097" spans="1:4">
      <c r="A3097" s="215" t="s">
        <v>15543</v>
      </c>
      <c r="B3097" s="215">
        <v>1</v>
      </c>
      <c r="C3097" s="216" t="s">
        <v>15544</v>
      </c>
      <c r="D3097" s="215" t="s">
        <v>15545</v>
      </c>
    </row>
    <row r="3098" spans="1:4">
      <c r="A3098" s="215" t="s">
        <v>15546</v>
      </c>
      <c r="B3098" s="215">
        <v>1</v>
      </c>
      <c r="C3098" s="216" t="s">
        <v>15547</v>
      </c>
      <c r="D3098" s="215" t="s">
        <v>15548</v>
      </c>
    </row>
    <row r="3099" spans="1:4">
      <c r="A3099" s="215" t="s">
        <v>15549</v>
      </c>
      <c r="B3099" s="215">
        <v>1</v>
      </c>
      <c r="C3099" s="216" t="s">
        <v>15550</v>
      </c>
      <c r="D3099" s="215" t="s">
        <v>15551</v>
      </c>
    </row>
    <row r="3100" spans="1:4">
      <c r="A3100" s="215" t="s">
        <v>15552</v>
      </c>
      <c r="B3100" s="215">
        <v>1</v>
      </c>
      <c r="C3100" s="216" t="s">
        <v>15553</v>
      </c>
      <c r="D3100" s="215" t="s">
        <v>15554</v>
      </c>
    </row>
    <row r="3101" spans="1:4">
      <c r="A3101" s="215" t="s">
        <v>15555</v>
      </c>
      <c r="B3101" s="215">
        <v>1</v>
      </c>
      <c r="C3101" s="216" t="s">
        <v>15556</v>
      </c>
      <c r="D3101" s="215" t="s">
        <v>15557</v>
      </c>
    </row>
    <row r="3102" spans="1:4">
      <c r="A3102" s="215" t="s">
        <v>15558</v>
      </c>
      <c r="B3102" s="215">
        <v>1</v>
      </c>
      <c r="C3102" s="216" t="s">
        <v>15559</v>
      </c>
      <c r="D3102" s="215" t="s">
        <v>15560</v>
      </c>
    </row>
    <row r="3103" spans="1:4">
      <c r="A3103" s="215" t="s">
        <v>15561</v>
      </c>
      <c r="B3103" s="215">
        <v>1</v>
      </c>
      <c r="C3103" s="216" t="s">
        <v>15562</v>
      </c>
      <c r="D3103" s="215" t="s">
        <v>111024</v>
      </c>
    </row>
    <row r="3104" spans="1:4">
      <c r="A3104" s="215" t="s">
        <v>15563</v>
      </c>
      <c r="B3104" s="215">
        <v>1</v>
      </c>
      <c r="C3104" s="216" t="s">
        <v>15564</v>
      </c>
      <c r="D3104" s="215" t="s">
        <v>15565</v>
      </c>
    </row>
    <row r="3105" spans="1:4">
      <c r="A3105" s="215" t="s">
        <v>15566</v>
      </c>
      <c r="B3105" s="215">
        <v>1</v>
      </c>
      <c r="C3105" s="216" t="s">
        <v>15567</v>
      </c>
      <c r="D3105" s="215" t="s">
        <v>15568</v>
      </c>
    </row>
    <row r="3106" spans="1:4">
      <c r="A3106" s="215" t="s">
        <v>15569</v>
      </c>
      <c r="B3106" s="215">
        <v>1</v>
      </c>
      <c r="C3106" s="216" t="s">
        <v>15570</v>
      </c>
      <c r="D3106" s="215" t="s">
        <v>15571</v>
      </c>
    </row>
    <row r="3107" spans="1:4">
      <c r="A3107" s="215" t="s">
        <v>15572</v>
      </c>
      <c r="B3107" s="215">
        <v>1</v>
      </c>
      <c r="C3107" s="216" t="s">
        <v>15573</v>
      </c>
      <c r="D3107" s="215" t="s">
        <v>15574</v>
      </c>
    </row>
    <row r="3108" spans="1:4">
      <c r="A3108" s="215" t="s">
        <v>15575</v>
      </c>
      <c r="B3108" s="215">
        <v>1</v>
      </c>
      <c r="C3108" s="216" t="s">
        <v>15576</v>
      </c>
      <c r="D3108" s="215" t="s">
        <v>15577</v>
      </c>
    </row>
    <row r="3109" spans="1:4">
      <c r="A3109" s="215" t="s">
        <v>15578</v>
      </c>
      <c r="B3109" s="215">
        <v>1</v>
      </c>
      <c r="C3109" s="216" t="s">
        <v>15579</v>
      </c>
      <c r="D3109" s="215" t="s">
        <v>15580</v>
      </c>
    </row>
    <row r="3110" spans="1:4">
      <c r="A3110" s="215" t="s">
        <v>15581</v>
      </c>
      <c r="B3110" s="215">
        <v>1</v>
      </c>
      <c r="C3110" s="216" t="s">
        <v>15582</v>
      </c>
      <c r="D3110" s="215" t="s">
        <v>15583</v>
      </c>
    </row>
    <row r="3111" spans="1:4">
      <c r="A3111" s="215" t="s">
        <v>15584</v>
      </c>
      <c r="B3111" s="215">
        <v>1</v>
      </c>
      <c r="C3111" s="216" t="s">
        <v>15585</v>
      </c>
      <c r="D3111" s="215" t="s">
        <v>15586</v>
      </c>
    </row>
    <row r="3112" spans="1:4">
      <c r="A3112" s="215" t="s">
        <v>15587</v>
      </c>
      <c r="B3112" s="215">
        <v>1</v>
      </c>
      <c r="C3112" s="216" t="s">
        <v>15588</v>
      </c>
      <c r="D3112" s="215" t="s">
        <v>15589</v>
      </c>
    </row>
    <row r="3113" spans="1:4">
      <c r="A3113" s="215" t="s">
        <v>15590</v>
      </c>
      <c r="B3113" s="215">
        <v>1</v>
      </c>
      <c r="C3113" s="216" t="s">
        <v>15591</v>
      </c>
      <c r="D3113" s="215" t="s">
        <v>15592</v>
      </c>
    </row>
    <row r="3114" spans="1:4">
      <c r="A3114" s="215" t="s">
        <v>15593</v>
      </c>
      <c r="B3114" s="215">
        <v>1</v>
      </c>
      <c r="C3114" s="216" t="s">
        <v>15594</v>
      </c>
      <c r="D3114" s="215" t="s">
        <v>15595</v>
      </c>
    </row>
    <row r="3115" spans="1:4">
      <c r="A3115" s="215" t="s">
        <v>15596</v>
      </c>
      <c r="B3115" s="215">
        <v>1</v>
      </c>
      <c r="C3115" s="216" t="s">
        <v>15597</v>
      </c>
      <c r="D3115" s="215" t="s">
        <v>15598</v>
      </c>
    </row>
    <row r="3116" spans="1:4">
      <c r="A3116" s="215" t="s">
        <v>15599</v>
      </c>
      <c r="B3116" s="215">
        <v>1</v>
      </c>
      <c r="C3116" s="216" t="s">
        <v>15600</v>
      </c>
      <c r="D3116" s="215" t="s">
        <v>15601</v>
      </c>
    </row>
    <row r="3117" spans="1:4">
      <c r="A3117" s="215" t="s">
        <v>15602</v>
      </c>
      <c r="B3117" s="215">
        <v>1</v>
      </c>
      <c r="C3117" s="216" t="s">
        <v>15603</v>
      </c>
      <c r="D3117" s="215" t="s">
        <v>15604</v>
      </c>
    </row>
    <row r="3118" spans="1:4">
      <c r="A3118" s="215" t="s">
        <v>15605</v>
      </c>
      <c r="B3118" s="215">
        <v>1</v>
      </c>
      <c r="C3118" s="216" t="s">
        <v>15606</v>
      </c>
      <c r="D3118" s="215" t="s">
        <v>15607</v>
      </c>
    </row>
    <row r="3119" spans="1:4">
      <c r="A3119" s="215" t="s">
        <v>15608</v>
      </c>
      <c r="B3119" s="215">
        <v>1</v>
      </c>
      <c r="C3119" s="216" t="s">
        <v>15609</v>
      </c>
      <c r="D3119" s="215" t="s">
        <v>15610</v>
      </c>
    </row>
    <row r="3120" spans="1:4">
      <c r="A3120" s="215" t="s">
        <v>15611</v>
      </c>
      <c r="B3120" s="215">
        <v>1</v>
      </c>
      <c r="C3120" s="216" t="s">
        <v>15612</v>
      </c>
      <c r="D3120" s="215" t="s">
        <v>15613</v>
      </c>
    </row>
    <row r="3121" spans="1:4">
      <c r="A3121" s="215" t="s">
        <v>15614</v>
      </c>
      <c r="B3121" s="215">
        <v>1</v>
      </c>
      <c r="C3121" s="216" t="s">
        <v>15615</v>
      </c>
      <c r="D3121" s="215" t="s">
        <v>111025</v>
      </c>
    </row>
    <row r="3122" spans="1:4">
      <c r="A3122" s="215" t="s">
        <v>15616</v>
      </c>
      <c r="B3122" s="215">
        <v>1</v>
      </c>
      <c r="C3122" s="216" t="s">
        <v>15617</v>
      </c>
      <c r="D3122" s="215" t="s">
        <v>15618</v>
      </c>
    </row>
    <row r="3123" spans="1:4">
      <c r="A3123" s="215" t="s">
        <v>15619</v>
      </c>
      <c r="B3123" s="215">
        <v>1</v>
      </c>
      <c r="C3123" s="216" t="s">
        <v>15620</v>
      </c>
      <c r="D3123" s="215" t="s">
        <v>15621</v>
      </c>
    </row>
    <row r="3124" spans="1:4">
      <c r="A3124" s="215" t="s">
        <v>15622</v>
      </c>
      <c r="B3124" s="215">
        <v>1</v>
      </c>
      <c r="C3124" s="216" t="s">
        <v>15623</v>
      </c>
      <c r="D3124" s="215" t="s">
        <v>15624</v>
      </c>
    </row>
    <row r="3125" spans="1:4">
      <c r="A3125" s="215" t="s">
        <v>15625</v>
      </c>
      <c r="B3125" s="215">
        <v>1</v>
      </c>
      <c r="C3125" s="216" t="s">
        <v>15626</v>
      </c>
      <c r="D3125" s="215" t="s">
        <v>15627</v>
      </c>
    </row>
    <row r="3126" spans="1:4">
      <c r="A3126" s="215" t="s">
        <v>15628</v>
      </c>
      <c r="B3126" s="215">
        <v>1</v>
      </c>
      <c r="C3126" s="216" t="s">
        <v>15629</v>
      </c>
      <c r="D3126" s="215" t="s">
        <v>15630</v>
      </c>
    </row>
    <row r="3127" spans="1:4">
      <c r="A3127" s="215" t="s">
        <v>15631</v>
      </c>
      <c r="B3127" s="215">
        <v>1</v>
      </c>
      <c r="C3127" s="216" t="s">
        <v>15632</v>
      </c>
      <c r="D3127" s="215" t="s">
        <v>15633</v>
      </c>
    </row>
    <row r="3128" spans="1:4">
      <c r="A3128" s="215" t="s">
        <v>15634</v>
      </c>
      <c r="B3128" s="215">
        <v>1</v>
      </c>
      <c r="C3128" s="216" t="s">
        <v>15635</v>
      </c>
      <c r="D3128" s="215" t="s">
        <v>15636</v>
      </c>
    </row>
    <row r="3129" spans="1:4">
      <c r="A3129" s="215" t="s">
        <v>15637</v>
      </c>
      <c r="B3129" s="215">
        <v>1</v>
      </c>
      <c r="C3129" s="216" t="s">
        <v>15638</v>
      </c>
      <c r="D3129" s="215" t="s">
        <v>15639</v>
      </c>
    </row>
    <row r="3130" spans="1:4">
      <c r="A3130" s="215" t="s">
        <v>15640</v>
      </c>
      <c r="B3130" s="215">
        <v>1</v>
      </c>
      <c r="C3130" s="216" t="s">
        <v>15641</v>
      </c>
      <c r="D3130" s="215" t="s">
        <v>15642</v>
      </c>
    </row>
    <row r="3131" spans="1:4">
      <c r="A3131" s="215" t="s">
        <v>15643</v>
      </c>
      <c r="B3131" s="215">
        <v>1</v>
      </c>
      <c r="C3131" s="216" t="s">
        <v>15644</v>
      </c>
      <c r="D3131" s="215" t="s">
        <v>15645</v>
      </c>
    </row>
    <row r="3132" spans="1:4">
      <c r="A3132" s="215" t="s">
        <v>15646</v>
      </c>
      <c r="B3132" s="215">
        <v>1</v>
      </c>
      <c r="C3132" s="216" t="s">
        <v>15647</v>
      </c>
      <c r="D3132" s="215" t="s">
        <v>15648</v>
      </c>
    </row>
    <row r="3133" spans="1:4">
      <c r="A3133" s="215" t="s">
        <v>15649</v>
      </c>
      <c r="B3133" s="215">
        <v>1</v>
      </c>
      <c r="C3133" s="216" t="s">
        <v>15650</v>
      </c>
      <c r="D3133" s="215" t="s">
        <v>15651</v>
      </c>
    </row>
    <row r="3134" spans="1:4">
      <c r="A3134" s="215" t="s">
        <v>15652</v>
      </c>
      <c r="B3134" s="215">
        <v>1</v>
      </c>
      <c r="C3134" s="216" t="s">
        <v>15653</v>
      </c>
      <c r="D3134" s="215" t="s">
        <v>15654</v>
      </c>
    </row>
    <row r="3135" spans="1:4">
      <c r="A3135" s="215" t="s">
        <v>15655</v>
      </c>
      <c r="B3135" s="215">
        <v>1</v>
      </c>
      <c r="C3135" s="216" t="s">
        <v>15656</v>
      </c>
      <c r="D3135" s="215" t="s">
        <v>15657</v>
      </c>
    </row>
    <row r="3136" spans="1:4">
      <c r="A3136" s="215" t="s">
        <v>15658</v>
      </c>
      <c r="B3136" s="215">
        <v>1</v>
      </c>
      <c r="C3136" s="216" t="s">
        <v>15659</v>
      </c>
      <c r="D3136" s="215" t="s">
        <v>15660</v>
      </c>
    </row>
    <row r="3137" spans="1:4">
      <c r="A3137" s="215" t="s">
        <v>15661</v>
      </c>
      <c r="B3137" s="215">
        <v>1</v>
      </c>
      <c r="C3137" s="216" t="s">
        <v>15662</v>
      </c>
      <c r="D3137" s="215" t="s">
        <v>15663</v>
      </c>
    </row>
    <row r="3138" spans="1:4">
      <c r="A3138" s="215" t="s">
        <v>15664</v>
      </c>
      <c r="B3138" s="215">
        <v>1</v>
      </c>
      <c r="C3138" s="216" t="s">
        <v>15665</v>
      </c>
      <c r="D3138" s="215" t="s">
        <v>15666</v>
      </c>
    </row>
    <row r="3139" spans="1:4">
      <c r="A3139" s="215" t="s">
        <v>15667</v>
      </c>
      <c r="B3139" s="215">
        <v>1</v>
      </c>
      <c r="C3139" s="216" t="s">
        <v>15668</v>
      </c>
      <c r="D3139" s="215" t="s">
        <v>15669</v>
      </c>
    </row>
    <row r="3140" spans="1:4">
      <c r="A3140" s="215" t="s">
        <v>15670</v>
      </c>
      <c r="B3140" s="215">
        <v>1</v>
      </c>
      <c r="C3140" s="216" t="s">
        <v>15671</v>
      </c>
      <c r="D3140" s="215" t="s">
        <v>15672</v>
      </c>
    </row>
    <row r="3141" spans="1:4">
      <c r="A3141" s="215" t="s">
        <v>15673</v>
      </c>
      <c r="B3141" s="215">
        <v>1</v>
      </c>
      <c r="C3141" s="216" t="s">
        <v>15674</v>
      </c>
      <c r="D3141" s="215" t="s">
        <v>15675</v>
      </c>
    </row>
    <row r="3142" spans="1:4">
      <c r="A3142" s="215" t="s">
        <v>15676</v>
      </c>
      <c r="B3142" s="215">
        <v>1</v>
      </c>
      <c r="C3142" s="216" t="s">
        <v>15677</v>
      </c>
      <c r="D3142" s="215" t="s">
        <v>15678</v>
      </c>
    </row>
    <row r="3143" spans="1:4">
      <c r="A3143" s="215" t="s">
        <v>15679</v>
      </c>
      <c r="B3143" s="215">
        <v>1</v>
      </c>
      <c r="C3143" s="216" t="s">
        <v>15680</v>
      </c>
      <c r="D3143" s="215" t="s">
        <v>15681</v>
      </c>
    </row>
    <row r="3144" spans="1:4">
      <c r="A3144" s="215" t="s">
        <v>15682</v>
      </c>
      <c r="B3144" s="215">
        <v>1</v>
      </c>
      <c r="C3144" s="216" t="s">
        <v>15683</v>
      </c>
      <c r="D3144" s="215" t="s">
        <v>15684</v>
      </c>
    </row>
    <row r="3145" spans="1:4">
      <c r="A3145" s="215" t="s">
        <v>15685</v>
      </c>
      <c r="B3145" s="215">
        <v>1</v>
      </c>
      <c r="C3145" s="216" t="s">
        <v>15686</v>
      </c>
      <c r="D3145" s="215" t="s">
        <v>15687</v>
      </c>
    </row>
    <row r="3146" spans="1:4">
      <c r="A3146" s="215" t="s">
        <v>15688</v>
      </c>
      <c r="B3146" s="215">
        <v>1</v>
      </c>
      <c r="C3146" s="216" t="s">
        <v>15689</v>
      </c>
      <c r="D3146" s="215" t="s">
        <v>15690</v>
      </c>
    </row>
    <row r="3147" spans="1:4">
      <c r="A3147" s="215" t="s">
        <v>15691</v>
      </c>
      <c r="B3147" s="215">
        <v>1</v>
      </c>
      <c r="C3147" s="216" t="s">
        <v>15692</v>
      </c>
      <c r="D3147" s="215" t="s">
        <v>15693</v>
      </c>
    </row>
    <row r="3148" spans="1:4">
      <c r="A3148" s="215" t="s">
        <v>15694</v>
      </c>
      <c r="B3148" s="215">
        <v>1</v>
      </c>
      <c r="C3148" s="216" t="s">
        <v>15695</v>
      </c>
      <c r="D3148" s="215" t="s">
        <v>15696</v>
      </c>
    </row>
    <row r="3149" spans="1:4">
      <c r="A3149" s="215" t="s">
        <v>15697</v>
      </c>
      <c r="B3149" s="215">
        <v>1</v>
      </c>
      <c r="C3149" s="216" t="s">
        <v>15698</v>
      </c>
      <c r="D3149" s="215" t="s">
        <v>15699</v>
      </c>
    </row>
    <row r="3150" spans="1:4">
      <c r="A3150" s="215" t="s">
        <v>15700</v>
      </c>
      <c r="B3150" s="215">
        <v>1</v>
      </c>
      <c r="C3150" s="216" t="s">
        <v>15701</v>
      </c>
      <c r="D3150" s="215" t="s">
        <v>15702</v>
      </c>
    </row>
    <row r="3151" spans="1:4">
      <c r="A3151" s="215" t="s">
        <v>15703</v>
      </c>
      <c r="B3151" s="215">
        <v>1</v>
      </c>
      <c r="C3151" s="216" t="s">
        <v>15704</v>
      </c>
      <c r="D3151" s="215" t="s">
        <v>15705</v>
      </c>
    </row>
    <row r="3152" spans="1:4">
      <c r="A3152" s="215" t="s">
        <v>15706</v>
      </c>
      <c r="B3152" s="215">
        <v>1</v>
      </c>
      <c r="C3152" s="216" t="s">
        <v>15707</v>
      </c>
      <c r="D3152" s="215" t="s">
        <v>15708</v>
      </c>
    </row>
    <row r="3153" spans="1:4">
      <c r="A3153" s="215" t="s">
        <v>15709</v>
      </c>
      <c r="B3153" s="215">
        <v>1</v>
      </c>
      <c r="C3153" s="216" t="s">
        <v>15710</v>
      </c>
      <c r="D3153" s="215" t="s">
        <v>15711</v>
      </c>
    </row>
    <row r="3154" spans="1:4">
      <c r="A3154" s="215" t="s">
        <v>15712</v>
      </c>
      <c r="B3154" s="215">
        <v>1</v>
      </c>
      <c r="C3154" s="216" t="s">
        <v>15713</v>
      </c>
      <c r="D3154" s="215" t="s">
        <v>15714</v>
      </c>
    </row>
    <row r="3155" spans="1:4">
      <c r="A3155" s="215" t="s">
        <v>15715</v>
      </c>
      <c r="B3155" s="215">
        <v>1</v>
      </c>
      <c r="C3155" s="216" t="s">
        <v>15716</v>
      </c>
      <c r="D3155" s="215" t="s">
        <v>15717</v>
      </c>
    </row>
    <row r="3156" spans="1:4">
      <c r="A3156" s="215" t="s">
        <v>15718</v>
      </c>
      <c r="B3156" s="215">
        <v>1</v>
      </c>
      <c r="C3156" s="216" t="s">
        <v>15719</v>
      </c>
      <c r="D3156" s="215" t="s">
        <v>15720</v>
      </c>
    </row>
    <row r="3157" spans="1:4">
      <c r="A3157" s="215" t="s">
        <v>15721</v>
      </c>
      <c r="B3157" s="215">
        <v>1</v>
      </c>
      <c r="C3157" s="216" t="s">
        <v>15722</v>
      </c>
      <c r="D3157" s="215" t="s">
        <v>15723</v>
      </c>
    </row>
    <row r="3158" spans="1:4">
      <c r="A3158" s="215" t="s">
        <v>15724</v>
      </c>
      <c r="B3158" s="215">
        <v>1</v>
      </c>
      <c r="C3158" s="216" t="s">
        <v>15725</v>
      </c>
      <c r="D3158" s="215" t="s">
        <v>15726</v>
      </c>
    </row>
    <row r="3159" spans="1:4">
      <c r="A3159" s="215" t="s">
        <v>15727</v>
      </c>
      <c r="B3159" s="215">
        <v>1</v>
      </c>
      <c r="C3159" s="216" t="s">
        <v>15728</v>
      </c>
      <c r="D3159" s="215" t="s">
        <v>15729</v>
      </c>
    </row>
    <row r="3160" spans="1:4">
      <c r="A3160" s="215" t="s">
        <v>15730</v>
      </c>
      <c r="B3160" s="215">
        <v>1</v>
      </c>
      <c r="C3160" s="216" t="s">
        <v>15731</v>
      </c>
      <c r="D3160" s="215" t="s">
        <v>15732</v>
      </c>
    </row>
    <row r="3161" spans="1:4">
      <c r="A3161" s="215" t="s">
        <v>15733</v>
      </c>
      <c r="B3161" s="215">
        <v>1</v>
      </c>
      <c r="C3161" s="216" t="s">
        <v>15734</v>
      </c>
      <c r="D3161" s="215" t="s">
        <v>15735</v>
      </c>
    </row>
    <row r="3162" spans="1:4">
      <c r="A3162" s="215" t="s">
        <v>15736</v>
      </c>
      <c r="B3162" s="215">
        <v>1</v>
      </c>
      <c r="C3162" s="216" t="s">
        <v>15737</v>
      </c>
      <c r="D3162" s="215" t="s">
        <v>15738</v>
      </c>
    </row>
    <row r="3163" spans="1:4">
      <c r="A3163" s="215" t="s">
        <v>15739</v>
      </c>
      <c r="B3163" s="215">
        <v>1</v>
      </c>
      <c r="C3163" s="216" t="s">
        <v>15740</v>
      </c>
      <c r="D3163" s="215" t="s">
        <v>15741</v>
      </c>
    </row>
    <row r="3164" spans="1:4">
      <c r="A3164" s="215" t="s">
        <v>15742</v>
      </c>
      <c r="B3164" s="215">
        <v>1</v>
      </c>
      <c r="C3164" s="216" t="s">
        <v>15743</v>
      </c>
      <c r="D3164" s="215" t="s">
        <v>15744</v>
      </c>
    </row>
    <row r="3165" spans="1:4">
      <c r="A3165" s="215" t="s">
        <v>15745</v>
      </c>
      <c r="B3165" s="215">
        <v>1</v>
      </c>
      <c r="C3165" s="216" t="s">
        <v>15746</v>
      </c>
      <c r="D3165" s="215" t="s">
        <v>15747</v>
      </c>
    </row>
    <row r="3166" spans="1:4">
      <c r="A3166" s="215" t="s">
        <v>15748</v>
      </c>
      <c r="B3166" s="215">
        <v>1</v>
      </c>
      <c r="C3166" s="216" t="s">
        <v>15749</v>
      </c>
      <c r="D3166" s="215" t="s">
        <v>15750</v>
      </c>
    </row>
    <row r="3167" spans="1:4">
      <c r="A3167" s="215" t="s">
        <v>15751</v>
      </c>
      <c r="B3167" s="215">
        <v>1</v>
      </c>
      <c r="C3167" s="216" t="s">
        <v>15752</v>
      </c>
      <c r="D3167" s="215" t="s">
        <v>15753</v>
      </c>
    </row>
    <row r="3168" spans="1:4">
      <c r="A3168" s="215" t="s">
        <v>15754</v>
      </c>
      <c r="B3168" s="215">
        <v>1</v>
      </c>
      <c r="C3168" s="216" t="s">
        <v>15755</v>
      </c>
      <c r="D3168" s="215" t="s">
        <v>15756</v>
      </c>
    </row>
    <row r="3169" spans="1:4">
      <c r="A3169" s="215" t="s">
        <v>15757</v>
      </c>
      <c r="B3169" s="215">
        <v>1</v>
      </c>
      <c r="C3169" s="216" t="s">
        <v>15758</v>
      </c>
      <c r="D3169" s="215" t="s">
        <v>15759</v>
      </c>
    </row>
    <row r="3170" spans="1:4">
      <c r="A3170" s="215" t="s">
        <v>15760</v>
      </c>
      <c r="B3170" s="215">
        <v>1</v>
      </c>
      <c r="C3170" s="216" t="s">
        <v>15761</v>
      </c>
      <c r="D3170" s="215" t="s">
        <v>15762</v>
      </c>
    </row>
    <row r="3171" spans="1:4">
      <c r="A3171" s="215" t="s">
        <v>15763</v>
      </c>
      <c r="B3171" s="215">
        <v>1</v>
      </c>
      <c r="C3171" s="216" t="s">
        <v>15764</v>
      </c>
      <c r="D3171" s="215" t="s">
        <v>15765</v>
      </c>
    </row>
    <row r="3172" spans="1:4">
      <c r="A3172" s="215" t="s">
        <v>15766</v>
      </c>
      <c r="B3172" s="215">
        <v>1</v>
      </c>
      <c r="C3172" s="216" t="s">
        <v>15767</v>
      </c>
      <c r="D3172" s="215" t="s">
        <v>15768</v>
      </c>
    </row>
    <row r="3173" spans="1:4">
      <c r="A3173" s="215" t="s">
        <v>15769</v>
      </c>
      <c r="B3173" s="215">
        <v>1</v>
      </c>
      <c r="C3173" s="216" t="s">
        <v>15770</v>
      </c>
      <c r="D3173" s="215" t="s">
        <v>15771</v>
      </c>
    </row>
    <row r="3174" spans="1:4">
      <c r="A3174" s="215" t="s">
        <v>15772</v>
      </c>
      <c r="B3174" s="215">
        <v>1</v>
      </c>
      <c r="C3174" s="216" t="s">
        <v>15773</v>
      </c>
      <c r="D3174" s="215" t="s">
        <v>15774</v>
      </c>
    </row>
    <row r="3175" spans="1:4">
      <c r="A3175" s="215" t="s">
        <v>15775</v>
      </c>
      <c r="B3175" s="215">
        <v>1</v>
      </c>
      <c r="C3175" s="216" t="s">
        <v>15776</v>
      </c>
      <c r="D3175" s="215" t="s">
        <v>15777</v>
      </c>
    </row>
    <row r="3176" spans="1:4">
      <c r="A3176" s="215" t="s">
        <v>15778</v>
      </c>
      <c r="B3176" s="215">
        <v>1</v>
      </c>
      <c r="C3176" s="216" t="s">
        <v>15779</v>
      </c>
      <c r="D3176" s="215" t="s">
        <v>15780</v>
      </c>
    </row>
    <row r="3177" spans="1:4">
      <c r="A3177" s="215" t="s">
        <v>15781</v>
      </c>
      <c r="B3177" s="215">
        <v>1</v>
      </c>
      <c r="C3177" s="216" t="s">
        <v>15782</v>
      </c>
      <c r="D3177" s="215" t="s">
        <v>15783</v>
      </c>
    </row>
    <row r="3178" spans="1:4">
      <c r="A3178" s="215" t="s">
        <v>15784</v>
      </c>
      <c r="B3178" s="215">
        <v>1</v>
      </c>
      <c r="C3178" s="216" t="s">
        <v>15785</v>
      </c>
      <c r="D3178" s="215" t="s">
        <v>15786</v>
      </c>
    </row>
    <row r="3179" spans="1:4">
      <c r="A3179" s="215" t="s">
        <v>15787</v>
      </c>
      <c r="B3179" s="215">
        <v>1</v>
      </c>
      <c r="C3179" s="216" t="s">
        <v>15788</v>
      </c>
      <c r="D3179" s="215" t="s">
        <v>15789</v>
      </c>
    </row>
    <row r="3180" spans="1:4">
      <c r="A3180" s="215" t="s">
        <v>15790</v>
      </c>
      <c r="B3180" s="215">
        <v>1</v>
      </c>
      <c r="C3180" s="216" t="s">
        <v>15791</v>
      </c>
      <c r="D3180" s="215" t="s">
        <v>15792</v>
      </c>
    </row>
    <row r="3181" spans="1:4">
      <c r="A3181" s="215" t="s">
        <v>15793</v>
      </c>
      <c r="B3181" s="215">
        <v>1</v>
      </c>
      <c r="C3181" s="216" t="s">
        <v>15794</v>
      </c>
      <c r="D3181" s="215" t="s">
        <v>15795</v>
      </c>
    </row>
    <row r="3182" spans="1:4">
      <c r="A3182" s="215" t="s">
        <v>15796</v>
      </c>
      <c r="B3182" s="215">
        <v>1</v>
      </c>
      <c r="C3182" s="216" t="s">
        <v>15797</v>
      </c>
      <c r="D3182" s="215" t="s">
        <v>15798</v>
      </c>
    </row>
    <row r="3183" spans="1:4">
      <c r="A3183" s="215" t="s">
        <v>15799</v>
      </c>
      <c r="B3183" s="215">
        <v>1</v>
      </c>
      <c r="C3183" s="216" t="s">
        <v>15800</v>
      </c>
      <c r="D3183" s="215" t="s">
        <v>15801</v>
      </c>
    </row>
    <row r="3184" spans="1:4">
      <c r="A3184" s="215" t="s">
        <v>15802</v>
      </c>
      <c r="B3184" s="215">
        <v>1</v>
      </c>
      <c r="C3184" s="216" t="s">
        <v>15803</v>
      </c>
      <c r="D3184" s="215" t="s">
        <v>15804</v>
      </c>
    </row>
    <row r="3185" spans="1:4">
      <c r="A3185" s="215" t="s">
        <v>15805</v>
      </c>
      <c r="B3185" s="215">
        <v>1</v>
      </c>
      <c r="C3185" s="216" t="s">
        <v>15806</v>
      </c>
      <c r="D3185" s="215" t="s">
        <v>15807</v>
      </c>
    </row>
    <row r="3186" spans="1:4">
      <c r="A3186" s="215" t="s">
        <v>15808</v>
      </c>
      <c r="B3186" s="215">
        <v>1</v>
      </c>
      <c r="C3186" s="216" t="s">
        <v>15809</v>
      </c>
      <c r="D3186" s="215" t="s">
        <v>15810</v>
      </c>
    </row>
    <row r="3187" spans="1:4">
      <c r="A3187" s="215" t="s">
        <v>15811</v>
      </c>
      <c r="B3187" s="215">
        <v>1</v>
      </c>
      <c r="C3187" s="216" t="s">
        <v>15812</v>
      </c>
      <c r="D3187" s="215" t="s">
        <v>15813</v>
      </c>
    </row>
    <row r="3188" spans="1:4">
      <c r="A3188" s="215" t="s">
        <v>15814</v>
      </c>
      <c r="B3188" s="215">
        <v>1</v>
      </c>
      <c r="C3188" s="216" t="s">
        <v>15815</v>
      </c>
      <c r="D3188" s="215" t="s">
        <v>15816</v>
      </c>
    </row>
    <row r="3189" spans="1:4">
      <c r="A3189" s="215" t="s">
        <v>15817</v>
      </c>
      <c r="B3189" s="215">
        <v>1</v>
      </c>
      <c r="C3189" s="216" t="s">
        <v>15818</v>
      </c>
      <c r="D3189" s="215" t="s">
        <v>15819</v>
      </c>
    </row>
    <row r="3190" spans="1:4">
      <c r="A3190" s="215" t="s">
        <v>15820</v>
      </c>
      <c r="B3190" s="215">
        <v>1</v>
      </c>
      <c r="C3190" s="216" t="s">
        <v>15821</v>
      </c>
      <c r="D3190" s="215" t="s">
        <v>15822</v>
      </c>
    </row>
    <row r="3191" spans="1:4">
      <c r="A3191" s="215" t="s">
        <v>15823</v>
      </c>
      <c r="B3191" s="215">
        <v>1</v>
      </c>
      <c r="C3191" s="216" t="s">
        <v>15824</v>
      </c>
      <c r="D3191" s="215" t="s">
        <v>15825</v>
      </c>
    </row>
    <row r="3192" spans="1:4">
      <c r="A3192" s="215" t="s">
        <v>15826</v>
      </c>
      <c r="B3192" s="215">
        <v>1</v>
      </c>
      <c r="C3192" s="216" t="s">
        <v>15827</v>
      </c>
      <c r="D3192" s="215" t="s">
        <v>15828</v>
      </c>
    </row>
    <row r="3193" spans="1:4">
      <c r="A3193" s="215" t="s">
        <v>15829</v>
      </c>
      <c r="B3193" s="215">
        <v>1</v>
      </c>
      <c r="C3193" s="216" t="s">
        <v>15830</v>
      </c>
      <c r="D3193" s="215" t="s">
        <v>15831</v>
      </c>
    </row>
    <row r="3194" spans="1:4">
      <c r="A3194" s="215" t="s">
        <v>15832</v>
      </c>
      <c r="B3194" s="215">
        <v>1</v>
      </c>
      <c r="C3194" s="216" t="s">
        <v>15833</v>
      </c>
      <c r="D3194" s="215" t="s">
        <v>15834</v>
      </c>
    </row>
    <row r="3195" spans="1:4">
      <c r="A3195" s="215" t="s">
        <v>15835</v>
      </c>
      <c r="B3195" s="215">
        <v>1</v>
      </c>
      <c r="C3195" s="216" t="s">
        <v>15836</v>
      </c>
      <c r="D3195" s="215" t="s">
        <v>15837</v>
      </c>
    </row>
    <row r="3196" spans="1:4">
      <c r="A3196" s="215" t="s">
        <v>15838</v>
      </c>
      <c r="B3196" s="215">
        <v>1</v>
      </c>
      <c r="C3196" s="216" t="s">
        <v>15839</v>
      </c>
      <c r="D3196" s="215" t="s">
        <v>15840</v>
      </c>
    </row>
    <row r="3197" spans="1:4">
      <c r="A3197" s="215" t="s">
        <v>15841</v>
      </c>
      <c r="B3197" s="215">
        <v>1</v>
      </c>
      <c r="C3197" s="216" t="s">
        <v>15842</v>
      </c>
      <c r="D3197" s="215" t="s">
        <v>15843</v>
      </c>
    </row>
    <row r="3198" spans="1:4">
      <c r="A3198" s="215" t="s">
        <v>15844</v>
      </c>
      <c r="B3198" s="215">
        <v>1</v>
      </c>
      <c r="C3198" s="216" t="s">
        <v>15845</v>
      </c>
      <c r="D3198" s="215" t="s">
        <v>15846</v>
      </c>
    </row>
    <row r="3199" spans="1:4">
      <c r="A3199" s="215" t="s">
        <v>15847</v>
      </c>
      <c r="B3199" s="215">
        <v>1</v>
      </c>
      <c r="C3199" s="216" t="s">
        <v>15848</v>
      </c>
      <c r="D3199" s="215" t="s">
        <v>15849</v>
      </c>
    </row>
    <row r="3200" spans="1:4">
      <c r="A3200" s="215" t="s">
        <v>15850</v>
      </c>
      <c r="B3200" s="215">
        <v>1</v>
      </c>
      <c r="C3200" s="216" t="s">
        <v>15851</v>
      </c>
      <c r="D3200" s="215" t="s">
        <v>15852</v>
      </c>
    </row>
    <row r="3201" spans="1:4">
      <c r="A3201" s="215" t="s">
        <v>15853</v>
      </c>
      <c r="B3201" s="215">
        <v>1</v>
      </c>
      <c r="C3201" s="216" t="s">
        <v>15854</v>
      </c>
      <c r="D3201" s="215" t="s">
        <v>15855</v>
      </c>
    </row>
    <row r="3202" spans="1:4">
      <c r="A3202" s="215" t="s">
        <v>15856</v>
      </c>
      <c r="B3202" s="215">
        <v>1</v>
      </c>
      <c r="C3202" s="216" t="s">
        <v>15857</v>
      </c>
      <c r="D3202" s="215" t="s">
        <v>15858</v>
      </c>
    </row>
    <row r="3203" spans="1:4">
      <c r="A3203" s="215" t="s">
        <v>15859</v>
      </c>
      <c r="B3203" s="215">
        <v>1</v>
      </c>
      <c r="C3203" s="216" t="s">
        <v>15860</v>
      </c>
      <c r="D3203" s="215" t="s">
        <v>15861</v>
      </c>
    </row>
    <row r="3204" spans="1:4">
      <c r="A3204" s="215" t="s">
        <v>15862</v>
      </c>
      <c r="B3204" s="215">
        <v>1</v>
      </c>
      <c r="C3204" s="216" t="s">
        <v>15863</v>
      </c>
      <c r="D3204" s="215" t="s">
        <v>15864</v>
      </c>
    </row>
    <row r="3205" spans="1:4">
      <c r="A3205" s="215" t="s">
        <v>15865</v>
      </c>
      <c r="B3205" s="215">
        <v>1</v>
      </c>
      <c r="C3205" s="216" t="s">
        <v>15866</v>
      </c>
      <c r="D3205" s="215" t="s">
        <v>15867</v>
      </c>
    </row>
    <row r="3206" spans="1:4">
      <c r="A3206" s="215" t="s">
        <v>15868</v>
      </c>
      <c r="B3206" s="215">
        <v>1</v>
      </c>
      <c r="C3206" s="216" t="s">
        <v>15869</v>
      </c>
      <c r="D3206" s="215" t="s">
        <v>15870</v>
      </c>
    </row>
    <row r="3207" spans="1:4">
      <c r="A3207" s="215" t="s">
        <v>15871</v>
      </c>
      <c r="B3207" s="215">
        <v>1</v>
      </c>
      <c r="C3207" s="216" t="s">
        <v>15872</v>
      </c>
      <c r="D3207" s="215" t="s">
        <v>15873</v>
      </c>
    </row>
    <row r="3208" spans="1:4">
      <c r="A3208" s="215" t="s">
        <v>15874</v>
      </c>
      <c r="B3208" s="215">
        <v>1</v>
      </c>
      <c r="C3208" s="216" t="s">
        <v>15875</v>
      </c>
      <c r="D3208" s="215" t="s">
        <v>15876</v>
      </c>
    </row>
    <row r="3209" spans="1:4">
      <c r="A3209" s="215" t="s">
        <v>15877</v>
      </c>
      <c r="B3209" s="215">
        <v>1</v>
      </c>
      <c r="C3209" s="216" t="s">
        <v>15878</v>
      </c>
      <c r="D3209" s="215" t="s">
        <v>15879</v>
      </c>
    </row>
    <row r="3210" spans="1:4">
      <c r="A3210" s="215" t="s">
        <v>15880</v>
      </c>
      <c r="B3210" s="215">
        <v>1</v>
      </c>
      <c r="C3210" s="216" t="s">
        <v>15881</v>
      </c>
      <c r="D3210" s="215" t="s">
        <v>15882</v>
      </c>
    </row>
    <row r="3211" spans="1:4">
      <c r="A3211" s="215" t="s">
        <v>15883</v>
      </c>
      <c r="B3211" s="215">
        <v>1</v>
      </c>
      <c r="C3211" s="216" t="s">
        <v>15884</v>
      </c>
      <c r="D3211" s="215" t="s">
        <v>15885</v>
      </c>
    </row>
    <row r="3212" spans="1:4">
      <c r="A3212" s="215" t="s">
        <v>15886</v>
      </c>
      <c r="B3212" s="215">
        <v>1</v>
      </c>
      <c r="C3212" s="216" t="s">
        <v>15887</v>
      </c>
      <c r="D3212" s="215" t="s">
        <v>15888</v>
      </c>
    </row>
    <row r="3213" spans="1:4">
      <c r="A3213" s="215" t="s">
        <v>15889</v>
      </c>
      <c r="B3213" s="215">
        <v>1</v>
      </c>
      <c r="C3213" s="216" t="s">
        <v>15890</v>
      </c>
      <c r="D3213" s="215" t="s">
        <v>15891</v>
      </c>
    </row>
    <row r="3214" spans="1:4">
      <c r="A3214" s="215" t="s">
        <v>15892</v>
      </c>
      <c r="B3214" s="215">
        <v>1</v>
      </c>
      <c r="C3214" s="216" t="s">
        <v>15893</v>
      </c>
      <c r="D3214" s="215" t="s">
        <v>15894</v>
      </c>
    </row>
    <row r="3215" spans="1:4">
      <c r="A3215" s="215" t="s">
        <v>15895</v>
      </c>
      <c r="B3215" s="215">
        <v>1</v>
      </c>
      <c r="C3215" s="216" t="s">
        <v>15896</v>
      </c>
      <c r="D3215" s="215" t="s">
        <v>15897</v>
      </c>
    </row>
    <row r="3216" spans="1:4">
      <c r="A3216" s="215" t="s">
        <v>15898</v>
      </c>
      <c r="B3216" s="215">
        <v>1</v>
      </c>
      <c r="C3216" s="216" t="s">
        <v>15899</v>
      </c>
      <c r="D3216" s="215" t="s">
        <v>15900</v>
      </c>
    </row>
    <row r="3217" spans="1:4">
      <c r="A3217" s="215" t="s">
        <v>15901</v>
      </c>
      <c r="B3217" s="215">
        <v>1</v>
      </c>
      <c r="C3217" s="216" t="s">
        <v>15902</v>
      </c>
      <c r="D3217" s="215" t="s">
        <v>15903</v>
      </c>
    </row>
    <row r="3218" spans="1:4">
      <c r="A3218" s="215" t="s">
        <v>15904</v>
      </c>
      <c r="B3218" s="215">
        <v>1</v>
      </c>
      <c r="C3218" s="216" t="s">
        <v>15905</v>
      </c>
      <c r="D3218" s="215" t="s">
        <v>15906</v>
      </c>
    </row>
    <row r="3219" spans="1:4">
      <c r="A3219" s="215" t="s">
        <v>15907</v>
      </c>
      <c r="B3219" s="215">
        <v>1</v>
      </c>
      <c r="C3219" s="216" t="s">
        <v>15908</v>
      </c>
      <c r="D3219" s="215" t="s">
        <v>15909</v>
      </c>
    </row>
    <row r="3220" spans="1:4">
      <c r="A3220" s="215" t="s">
        <v>15910</v>
      </c>
      <c r="B3220" s="215">
        <v>1</v>
      </c>
      <c r="C3220" s="216" t="s">
        <v>15911</v>
      </c>
      <c r="D3220" s="215" t="s">
        <v>15912</v>
      </c>
    </row>
    <row r="3221" spans="1:4">
      <c r="A3221" s="215" t="s">
        <v>15913</v>
      </c>
      <c r="B3221" s="215">
        <v>1</v>
      </c>
      <c r="C3221" s="216" t="s">
        <v>15914</v>
      </c>
      <c r="D3221" s="215" t="s">
        <v>15915</v>
      </c>
    </row>
    <row r="3222" spans="1:4">
      <c r="A3222" s="215" t="s">
        <v>15916</v>
      </c>
      <c r="B3222" s="215">
        <v>1</v>
      </c>
      <c r="C3222" s="216" t="s">
        <v>15917</v>
      </c>
      <c r="D3222" s="215" t="s">
        <v>15918</v>
      </c>
    </row>
    <row r="3223" spans="1:4">
      <c r="A3223" s="215" t="s">
        <v>15919</v>
      </c>
      <c r="B3223" s="215">
        <v>1</v>
      </c>
      <c r="C3223" s="216" t="s">
        <v>15920</v>
      </c>
      <c r="D3223" s="215" t="s">
        <v>15921</v>
      </c>
    </row>
    <row r="3224" spans="1:4">
      <c r="A3224" s="215" t="s">
        <v>15922</v>
      </c>
      <c r="B3224" s="215">
        <v>1</v>
      </c>
      <c r="C3224" s="216" t="s">
        <v>15923</v>
      </c>
      <c r="D3224" s="215" t="s">
        <v>15924</v>
      </c>
    </row>
    <row r="3225" spans="1:4">
      <c r="A3225" s="215" t="s">
        <v>15925</v>
      </c>
      <c r="B3225" s="215">
        <v>1</v>
      </c>
      <c r="C3225" s="216" t="s">
        <v>15926</v>
      </c>
      <c r="D3225" s="215" t="s">
        <v>15927</v>
      </c>
    </row>
    <row r="3226" spans="1:4">
      <c r="A3226" s="215" t="s">
        <v>15928</v>
      </c>
      <c r="B3226" s="215">
        <v>1</v>
      </c>
      <c r="C3226" s="216" t="s">
        <v>15929</v>
      </c>
      <c r="D3226" s="215" t="s">
        <v>15930</v>
      </c>
    </row>
    <row r="3227" spans="1:4">
      <c r="A3227" s="215" t="s">
        <v>15931</v>
      </c>
      <c r="B3227" s="215">
        <v>1</v>
      </c>
      <c r="C3227" s="216" t="s">
        <v>15932</v>
      </c>
      <c r="D3227" s="215" t="s">
        <v>15933</v>
      </c>
    </row>
    <row r="3228" spans="1:4">
      <c r="A3228" s="215" t="s">
        <v>15934</v>
      </c>
      <c r="B3228" s="215">
        <v>1</v>
      </c>
      <c r="C3228" s="216" t="s">
        <v>15935</v>
      </c>
      <c r="D3228" s="215" t="s">
        <v>15936</v>
      </c>
    </row>
    <row r="3229" spans="1:4">
      <c r="A3229" s="215" t="s">
        <v>15937</v>
      </c>
      <c r="B3229" s="215">
        <v>1</v>
      </c>
      <c r="C3229" s="216" t="s">
        <v>15938</v>
      </c>
      <c r="D3229" s="215" t="s">
        <v>15939</v>
      </c>
    </row>
    <row r="3230" spans="1:4">
      <c r="A3230" s="215" t="s">
        <v>15940</v>
      </c>
      <c r="B3230" s="215">
        <v>1</v>
      </c>
      <c r="C3230" s="216" t="s">
        <v>15941</v>
      </c>
      <c r="D3230" s="215" t="s">
        <v>14867</v>
      </c>
    </row>
    <row r="3231" spans="1:4">
      <c r="A3231" s="215" t="s">
        <v>15942</v>
      </c>
      <c r="B3231" s="215">
        <v>1</v>
      </c>
      <c r="C3231" s="216" t="s">
        <v>15943</v>
      </c>
      <c r="D3231" s="215" t="s">
        <v>15944</v>
      </c>
    </row>
    <row r="3232" spans="1:4">
      <c r="A3232" s="215" t="s">
        <v>15945</v>
      </c>
      <c r="B3232" s="215">
        <v>1</v>
      </c>
      <c r="C3232" s="216" t="s">
        <v>15946</v>
      </c>
      <c r="D3232" s="215" t="s">
        <v>15947</v>
      </c>
    </row>
    <row r="3233" spans="1:4">
      <c r="A3233" s="215" t="s">
        <v>15948</v>
      </c>
      <c r="B3233" s="215">
        <v>1</v>
      </c>
      <c r="C3233" s="216" t="s">
        <v>15949</v>
      </c>
      <c r="D3233" s="215" t="s">
        <v>15950</v>
      </c>
    </row>
    <row r="3234" spans="1:4">
      <c r="A3234" s="215" t="s">
        <v>15951</v>
      </c>
      <c r="B3234" s="215">
        <v>1</v>
      </c>
      <c r="C3234" s="216" t="s">
        <v>15952</v>
      </c>
      <c r="D3234" s="215" t="s">
        <v>15953</v>
      </c>
    </row>
    <row r="3235" spans="1:4">
      <c r="A3235" s="215" t="s">
        <v>15954</v>
      </c>
      <c r="B3235" s="215">
        <v>1</v>
      </c>
      <c r="C3235" s="216" t="s">
        <v>15955</v>
      </c>
      <c r="D3235" s="215" t="s">
        <v>15956</v>
      </c>
    </row>
    <row r="3236" spans="1:4">
      <c r="A3236" s="215" t="s">
        <v>15957</v>
      </c>
      <c r="B3236" s="215">
        <v>1</v>
      </c>
      <c r="C3236" s="216" t="s">
        <v>15958</v>
      </c>
      <c r="D3236" s="215" t="s">
        <v>15959</v>
      </c>
    </row>
    <row r="3237" spans="1:4">
      <c r="A3237" s="215" t="s">
        <v>15960</v>
      </c>
      <c r="B3237" s="215">
        <v>1</v>
      </c>
      <c r="C3237" s="216" t="s">
        <v>15961</v>
      </c>
      <c r="D3237" s="215" t="s">
        <v>15962</v>
      </c>
    </row>
    <row r="3238" spans="1:4">
      <c r="A3238" s="215" t="s">
        <v>15963</v>
      </c>
      <c r="B3238" s="215">
        <v>1</v>
      </c>
      <c r="C3238" s="216" t="s">
        <v>15964</v>
      </c>
      <c r="D3238" s="215" t="s">
        <v>15965</v>
      </c>
    </row>
    <row r="3239" spans="1:4">
      <c r="A3239" s="215" t="s">
        <v>15966</v>
      </c>
      <c r="B3239" s="215">
        <v>1</v>
      </c>
      <c r="C3239" s="216" t="s">
        <v>15967</v>
      </c>
      <c r="D3239" s="215" t="s">
        <v>15968</v>
      </c>
    </row>
    <row r="3240" spans="1:4">
      <c r="A3240" s="215" t="s">
        <v>15969</v>
      </c>
      <c r="B3240" s="215">
        <v>1</v>
      </c>
      <c r="C3240" s="216" t="s">
        <v>15970</v>
      </c>
      <c r="D3240" s="215" t="s">
        <v>15971</v>
      </c>
    </row>
    <row r="3241" spans="1:4">
      <c r="A3241" s="215" t="s">
        <v>15972</v>
      </c>
      <c r="B3241" s="215">
        <v>1</v>
      </c>
      <c r="C3241" s="216" t="s">
        <v>15973</v>
      </c>
      <c r="D3241" s="215" t="s">
        <v>15974</v>
      </c>
    </row>
    <row r="3242" spans="1:4">
      <c r="A3242" s="215" t="s">
        <v>15975</v>
      </c>
      <c r="B3242" s="215">
        <v>1</v>
      </c>
      <c r="C3242" s="216" t="s">
        <v>15976</v>
      </c>
      <c r="D3242" s="215" t="s">
        <v>15977</v>
      </c>
    </row>
    <row r="3243" spans="1:4">
      <c r="A3243" s="215" t="s">
        <v>15978</v>
      </c>
      <c r="B3243" s="215">
        <v>1</v>
      </c>
      <c r="C3243" s="216" t="s">
        <v>15979</v>
      </c>
      <c r="D3243" s="215" t="s">
        <v>15980</v>
      </c>
    </row>
    <row r="3244" spans="1:4">
      <c r="A3244" s="215" t="s">
        <v>15981</v>
      </c>
      <c r="B3244" s="215">
        <v>1</v>
      </c>
      <c r="C3244" s="216" t="s">
        <v>15982</v>
      </c>
      <c r="D3244" s="215" t="s">
        <v>15983</v>
      </c>
    </row>
    <row r="3245" spans="1:4">
      <c r="A3245" s="215" t="s">
        <v>15984</v>
      </c>
      <c r="B3245" s="215">
        <v>1</v>
      </c>
      <c r="C3245" s="216" t="s">
        <v>15985</v>
      </c>
      <c r="D3245" s="215" t="s">
        <v>15986</v>
      </c>
    </row>
    <row r="3246" spans="1:4">
      <c r="A3246" s="215" t="s">
        <v>15987</v>
      </c>
      <c r="B3246" s="215">
        <v>1</v>
      </c>
      <c r="C3246" s="216" t="s">
        <v>15988</v>
      </c>
      <c r="D3246" s="215" t="s">
        <v>15989</v>
      </c>
    </row>
    <row r="3247" spans="1:4">
      <c r="A3247" s="215" t="s">
        <v>15990</v>
      </c>
      <c r="B3247" s="215">
        <v>1</v>
      </c>
      <c r="C3247" s="216" t="s">
        <v>15991</v>
      </c>
      <c r="D3247" s="215" t="s">
        <v>15992</v>
      </c>
    </row>
    <row r="3248" spans="1:4">
      <c r="A3248" s="215" t="s">
        <v>15993</v>
      </c>
      <c r="B3248" s="215">
        <v>1</v>
      </c>
      <c r="C3248" s="216" t="s">
        <v>15994</v>
      </c>
      <c r="D3248" s="215" t="s">
        <v>15995</v>
      </c>
    </row>
    <row r="3249" spans="1:4">
      <c r="A3249" s="215" t="s">
        <v>15996</v>
      </c>
      <c r="B3249" s="215">
        <v>2</v>
      </c>
      <c r="C3249" s="216" t="s">
        <v>15997</v>
      </c>
      <c r="D3249" s="215" t="s">
        <v>14948</v>
      </c>
    </row>
    <row r="3250" spans="1:4">
      <c r="A3250" s="215" t="s">
        <v>15998</v>
      </c>
      <c r="B3250" s="215">
        <v>1</v>
      </c>
      <c r="C3250" s="216" t="s">
        <v>15999</v>
      </c>
      <c r="D3250" s="215" t="s">
        <v>16000</v>
      </c>
    </row>
    <row r="3251" spans="1:4">
      <c r="A3251" s="215" t="s">
        <v>16001</v>
      </c>
      <c r="B3251" s="215">
        <v>1</v>
      </c>
      <c r="C3251" s="216" t="s">
        <v>16002</v>
      </c>
      <c r="D3251" s="215" t="s">
        <v>16003</v>
      </c>
    </row>
    <row r="3252" spans="1:4">
      <c r="A3252" s="215" t="s">
        <v>16004</v>
      </c>
      <c r="B3252" s="215">
        <v>1</v>
      </c>
      <c r="C3252" s="216" t="s">
        <v>16005</v>
      </c>
      <c r="D3252" s="215" t="s">
        <v>16006</v>
      </c>
    </row>
    <row r="3253" spans="1:4">
      <c r="A3253" s="215" t="s">
        <v>16007</v>
      </c>
      <c r="B3253" s="215">
        <v>1</v>
      </c>
      <c r="C3253" s="216" t="s">
        <v>16008</v>
      </c>
      <c r="D3253" s="215" t="s">
        <v>16009</v>
      </c>
    </row>
    <row r="3254" spans="1:4">
      <c r="A3254" s="215" t="s">
        <v>16010</v>
      </c>
      <c r="B3254" s="215">
        <v>1</v>
      </c>
      <c r="C3254" s="216" t="s">
        <v>16011</v>
      </c>
      <c r="D3254" s="215" t="s">
        <v>16012</v>
      </c>
    </row>
    <row r="3255" spans="1:4">
      <c r="A3255" s="215" t="s">
        <v>16013</v>
      </c>
      <c r="B3255" s="215">
        <v>1</v>
      </c>
      <c r="C3255" s="216" t="s">
        <v>16014</v>
      </c>
      <c r="D3255" s="215" t="s">
        <v>16015</v>
      </c>
    </row>
    <row r="3256" spans="1:4">
      <c r="A3256" s="215" t="s">
        <v>16016</v>
      </c>
      <c r="B3256" s="215">
        <v>1</v>
      </c>
      <c r="C3256" s="216" t="s">
        <v>16017</v>
      </c>
      <c r="D3256" s="215" t="s">
        <v>16018</v>
      </c>
    </row>
    <row r="3257" spans="1:4">
      <c r="A3257" s="215" t="s">
        <v>16019</v>
      </c>
      <c r="B3257" s="215">
        <v>1</v>
      </c>
      <c r="C3257" s="216" t="s">
        <v>16020</v>
      </c>
      <c r="D3257" s="215" t="s">
        <v>16021</v>
      </c>
    </row>
    <row r="3258" spans="1:4">
      <c r="A3258" s="215" t="s">
        <v>16022</v>
      </c>
      <c r="B3258" s="215">
        <v>1</v>
      </c>
      <c r="C3258" s="216" t="s">
        <v>16023</v>
      </c>
      <c r="D3258" s="215" t="s">
        <v>16024</v>
      </c>
    </row>
    <row r="3259" spans="1:4">
      <c r="A3259" s="215" t="s">
        <v>16025</v>
      </c>
      <c r="B3259" s="215">
        <v>1</v>
      </c>
      <c r="C3259" s="216" t="s">
        <v>16026</v>
      </c>
      <c r="D3259" s="215" t="s">
        <v>16027</v>
      </c>
    </row>
    <row r="3260" spans="1:4">
      <c r="A3260" s="215" t="s">
        <v>16028</v>
      </c>
      <c r="B3260" s="215">
        <v>1</v>
      </c>
      <c r="C3260" s="216" t="s">
        <v>16029</v>
      </c>
      <c r="D3260" s="215" t="s">
        <v>16030</v>
      </c>
    </row>
    <row r="3261" spans="1:4">
      <c r="A3261" s="215" t="s">
        <v>16031</v>
      </c>
      <c r="B3261" s="215">
        <v>1</v>
      </c>
      <c r="C3261" s="216" t="s">
        <v>16032</v>
      </c>
      <c r="D3261" s="215" t="s">
        <v>16033</v>
      </c>
    </row>
    <row r="3262" spans="1:4">
      <c r="A3262" s="215" t="s">
        <v>16034</v>
      </c>
      <c r="B3262" s="215">
        <v>1</v>
      </c>
      <c r="C3262" s="216" t="s">
        <v>16035</v>
      </c>
      <c r="D3262" s="215" t="s">
        <v>16036</v>
      </c>
    </row>
    <row r="3263" spans="1:4">
      <c r="A3263" s="215" t="s">
        <v>16037</v>
      </c>
      <c r="B3263" s="215">
        <v>1</v>
      </c>
      <c r="C3263" s="216" t="s">
        <v>16038</v>
      </c>
      <c r="D3263" s="215" t="s">
        <v>16039</v>
      </c>
    </row>
    <row r="3264" spans="1:4">
      <c r="A3264" s="215" t="s">
        <v>16040</v>
      </c>
      <c r="B3264" s="215">
        <v>1</v>
      </c>
      <c r="C3264" s="216" t="s">
        <v>16041</v>
      </c>
      <c r="D3264" s="215" t="s">
        <v>16042</v>
      </c>
    </row>
    <row r="3265" spans="1:4">
      <c r="A3265" s="215" t="s">
        <v>16043</v>
      </c>
      <c r="B3265" s="215">
        <v>1</v>
      </c>
      <c r="C3265" s="216" t="s">
        <v>16044</v>
      </c>
      <c r="D3265" s="215" t="s">
        <v>16045</v>
      </c>
    </row>
    <row r="3266" spans="1:4">
      <c r="A3266" s="215" t="s">
        <v>16046</v>
      </c>
      <c r="B3266" s="215">
        <v>1</v>
      </c>
      <c r="C3266" s="216" t="s">
        <v>16047</v>
      </c>
      <c r="D3266" s="215" t="s">
        <v>16048</v>
      </c>
    </row>
    <row r="3267" spans="1:4">
      <c r="A3267" s="215" t="s">
        <v>16049</v>
      </c>
      <c r="B3267" s="215">
        <v>1</v>
      </c>
      <c r="C3267" s="216" t="s">
        <v>16050</v>
      </c>
      <c r="D3267" s="215" t="s">
        <v>16051</v>
      </c>
    </row>
    <row r="3268" spans="1:4">
      <c r="A3268" s="215" t="s">
        <v>16052</v>
      </c>
      <c r="B3268" s="215">
        <v>1</v>
      </c>
      <c r="C3268" s="216" t="s">
        <v>16053</v>
      </c>
      <c r="D3268" s="215" t="s">
        <v>16054</v>
      </c>
    </row>
    <row r="3269" spans="1:4">
      <c r="A3269" s="215" t="s">
        <v>16055</v>
      </c>
      <c r="B3269" s="215">
        <v>1</v>
      </c>
      <c r="C3269" s="216" t="s">
        <v>16056</v>
      </c>
      <c r="D3269" s="215" t="s">
        <v>16057</v>
      </c>
    </row>
    <row r="3270" spans="1:4">
      <c r="A3270" s="215" t="s">
        <v>16058</v>
      </c>
      <c r="B3270" s="215">
        <v>1</v>
      </c>
      <c r="C3270" s="216" t="s">
        <v>16059</v>
      </c>
      <c r="D3270" s="215" t="s">
        <v>16060</v>
      </c>
    </row>
    <row r="3271" spans="1:4">
      <c r="A3271" s="215" t="s">
        <v>16061</v>
      </c>
      <c r="B3271" s="215">
        <v>1</v>
      </c>
      <c r="C3271" s="216" t="s">
        <v>16062</v>
      </c>
      <c r="D3271" s="215" t="s">
        <v>16063</v>
      </c>
    </row>
    <row r="3272" spans="1:4">
      <c r="A3272" s="215" t="s">
        <v>16064</v>
      </c>
      <c r="B3272" s="215">
        <v>1</v>
      </c>
      <c r="C3272" s="216" t="s">
        <v>16065</v>
      </c>
      <c r="D3272" s="215" t="s">
        <v>16066</v>
      </c>
    </row>
    <row r="3273" spans="1:4">
      <c r="A3273" s="215" t="s">
        <v>16067</v>
      </c>
      <c r="B3273" s="215">
        <v>1</v>
      </c>
      <c r="C3273" s="216" t="s">
        <v>16068</v>
      </c>
      <c r="D3273" s="215" t="s">
        <v>16069</v>
      </c>
    </row>
    <row r="3274" spans="1:4">
      <c r="A3274" s="215" t="s">
        <v>16070</v>
      </c>
      <c r="B3274" s="215">
        <v>1</v>
      </c>
      <c r="C3274" s="216" t="s">
        <v>16071</v>
      </c>
      <c r="D3274" s="215" t="s">
        <v>16072</v>
      </c>
    </row>
    <row r="3275" spans="1:4">
      <c r="A3275" s="215" t="s">
        <v>16073</v>
      </c>
      <c r="B3275" s="215">
        <v>1</v>
      </c>
      <c r="C3275" s="216" t="s">
        <v>16074</v>
      </c>
      <c r="D3275" s="215" t="s">
        <v>16075</v>
      </c>
    </row>
    <row r="3276" spans="1:4">
      <c r="A3276" s="215" t="s">
        <v>16076</v>
      </c>
      <c r="B3276" s="215">
        <v>1</v>
      </c>
      <c r="C3276" s="216" t="s">
        <v>16077</v>
      </c>
      <c r="D3276" s="215" t="s">
        <v>16078</v>
      </c>
    </row>
    <row r="3277" spans="1:4">
      <c r="A3277" s="215" t="s">
        <v>16079</v>
      </c>
      <c r="B3277" s="215">
        <v>1</v>
      </c>
      <c r="C3277" s="216" t="s">
        <v>16080</v>
      </c>
      <c r="D3277" s="215" t="s">
        <v>16081</v>
      </c>
    </row>
    <row r="3278" spans="1:4">
      <c r="A3278" s="215" t="s">
        <v>16082</v>
      </c>
      <c r="B3278" s="215">
        <v>1</v>
      </c>
      <c r="C3278" s="216" t="s">
        <v>16083</v>
      </c>
      <c r="D3278" s="215" t="s">
        <v>16084</v>
      </c>
    </row>
    <row r="3279" spans="1:4">
      <c r="A3279" s="215" t="s">
        <v>16085</v>
      </c>
      <c r="B3279" s="215">
        <v>1</v>
      </c>
      <c r="C3279" s="216" t="s">
        <v>16086</v>
      </c>
      <c r="D3279" s="215" t="s">
        <v>16087</v>
      </c>
    </row>
    <row r="3280" spans="1:4">
      <c r="A3280" s="215" t="s">
        <v>16088</v>
      </c>
      <c r="B3280" s="215">
        <v>1</v>
      </c>
      <c r="C3280" s="216" t="s">
        <v>16089</v>
      </c>
      <c r="D3280" s="215" t="s">
        <v>16090</v>
      </c>
    </row>
    <row r="3281" spans="1:4">
      <c r="A3281" s="215" t="s">
        <v>16091</v>
      </c>
      <c r="B3281" s="215">
        <v>1</v>
      </c>
      <c r="C3281" s="216" t="s">
        <v>16092</v>
      </c>
      <c r="D3281" s="215" t="s">
        <v>16093</v>
      </c>
    </row>
    <row r="3282" spans="1:4">
      <c r="A3282" s="215" t="s">
        <v>16094</v>
      </c>
      <c r="B3282" s="215">
        <v>1</v>
      </c>
      <c r="C3282" s="216" t="s">
        <v>16095</v>
      </c>
      <c r="D3282" s="215" t="s">
        <v>16096</v>
      </c>
    </row>
    <row r="3283" spans="1:4">
      <c r="A3283" s="215" t="s">
        <v>16097</v>
      </c>
      <c r="B3283" s="215">
        <v>1</v>
      </c>
      <c r="C3283" s="216" t="s">
        <v>16098</v>
      </c>
      <c r="D3283" s="215" t="s">
        <v>16099</v>
      </c>
    </row>
    <row r="3284" spans="1:4">
      <c r="A3284" s="215" t="s">
        <v>16100</v>
      </c>
      <c r="B3284" s="215">
        <v>1</v>
      </c>
      <c r="C3284" s="216" t="s">
        <v>16101</v>
      </c>
      <c r="D3284" s="215" t="s">
        <v>16102</v>
      </c>
    </row>
    <row r="3285" spans="1:4">
      <c r="A3285" s="215" t="s">
        <v>16103</v>
      </c>
      <c r="B3285" s="215">
        <v>1</v>
      </c>
      <c r="C3285" s="216" t="s">
        <v>16104</v>
      </c>
      <c r="D3285" s="215" t="s">
        <v>16105</v>
      </c>
    </row>
    <row r="3286" spans="1:4">
      <c r="A3286" s="215" t="s">
        <v>16106</v>
      </c>
      <c r="B3286" s="215">
        <v>1</v>
      </c>
      <c r="C3286" s="216" t="s">
        <v>16107</v>
      </c>
      <c r="D3286" s="215" t="s">
        <v>16108</v>
      </c>
    </row>
    <row r="3287" spans="1:4">
      <c r="A3287" s="215" t="s">
        <v>16109</v>
      </c>
      <c r="B3287" s="215">
        <v>1</v>
      </c>
      <c r="C3287" s="216" t="s">
        <v>16110</v>
      </c>
      <c r="D3287" s="215" t="s">
        <v>16111</v>
      </c>
    </row>
    <row r="3288" spans="1:4">
      <c r="A3288" s="215" t="s">
        <v>16112</v>
      </c>
      <c r="B3288" s="215">
        <v>1</v>
      </c>
      <c r="C3288" s="216" t="s">
        <v>16113</v>
      </c>
      <c r="D3288" s="215" t="s">
        <v>16114</v>
      </c>
    </row>
    <row r="3289" spans="1:4">
      <c r="A3289" s="215" t="s">
        <v>16115</v>
      </c>
      <c r="B3289" s="215">
        <v>1</v>
      </c>
      <c r="C3289" s="216" t="s">
        <v>16116</v>
      </c>
      <c r="D3289" s="215" t="s">
        <v>16117</v>
      </c>
    </row>
    <row r="3290" spans="1:4">
      <c r="A3290" s="215" t="s">
        <v>16118</v>
      </c>
      <c r="B3290" s="215">
        <v>1</v>
      </c>
      <c r="C3290" s="216" t="s">
        <v>16119</v>
      </c>
      <c r="D3290" s="215" t="s">
        <v>16120</v>
      </c>
    </row>
    <row r="3291" spans="1:4">
      <c r="A3291" s="215" t="s">
        <v>16121</v>
      </c>
      <c r="B3291" s="215">
        <v>1</v>
      </c>
      <c r="C3291" s="216" t="s">
        <v>16122</v>
      </c>
      <c r="D3291" s="215" t="s">
        <v>16123</v>
      </c>
    </row>
    <row r="3292" spans="1:4">
      <c r="A3292" s="215" t="s">
        <v>16124</v>
      </c>
      <c r="B3292" s="215">
        <v>1</v>
      </c>
      <c r="C3292" s="216" t="s">
        <v>16125</v>
      </c>
      <c r="D3292" s="215" t="s">
        <v>16126</v>
      </c>
    </row>
    <row r="3293" spans="1:4">
      <c r="A3293" s="215" t="s">
        <v>16127</v>
      </c>
      <c r="B3293" s="215">
        <v>1</v>
      </c>
      <c r="C3293" s="216" t="s">
        <v>16128</v>
      </c>
      <c r="D3293" s="215" t="s">
        <v>16129</v>
      </c>
    </row>
    <row r="3294" spans="1:4">
      <c r="A3294" s="215" t="s">
        <v>16130</v>
      </c>
      <c r="B3294" s="215">
        <v>1</v>
      </c>
      <c r="C3294" s="216" t="s">
        <v>16131</v>
      </c>
      <c r="D3294" s="215" t="s">
        <v>16132</v>
      </c>
    </row>
    <row r="3295" spans="1:4">
      <c r="A3295" s="215" t="s">
        <v>16133</v>
      </c>
      <c r="B3295" s="215">
        <v>1</v>
      </c>
      <c r="C3295" s="216" t="s">
        <v>16134</v>
      </c>
      <c r="D3295" s="215" t="s">
        <v>16135</v>
      </c>
    </row>
    <row r="3296" spans="1:4">
      <c r="A3296" s="215" t="s">
        <v>16136</v>
      </c>
      <c r="B3296" s="215">
        <v>1</v>
      </c>
      <c r="C3296" s="216" t="s">
        <v>16137</v>
      </c>
      <c r="D3296" s="215" t="s">
        <v>16138</v>
      </c>
    </row>
    <row r="3297" spans="1:4">
      <c r="A3297" s="215" t="s">
        <v>16139</v>
      </c>
      <c r="B3297" s="215">
        <v>1</v>
      </c>
      <c r="C3297" s="216" t="s">
        <v>16140</v>
      </c>
      <c r="D3297" s="215" t="s">
        <v>16141</v>
      </c>
    </row>
    <row r="3298" spans="1:4">
      <c r="A3298" s="215" t="s">
        <v>16142</v>
      </c>
      <c r="B3298" s="215">
        <v>1</v>
      </c>
      <c r="C3298" s="216" t="s">
        <v>16143</v>
      </c>
      <c r="D3298" s="215" t="s">
        <v>111026</v>
      </c>
    </row>
    <row r="3299" spans="1:4">
      <c r="A3299" s="215" t="s">
        <v>16144</v>
      </c>
      <c r="B3299" s="215">
        <v>1</v>
      </c>
      <c r="C3299" s="216" t="s">
        <v>16145</v>
      </c>
      <c r="D3299" s="215" t="s">
        <v>16146</v>
      </c>
    </row>
    <row r="3300" spans="1:4">
      <c r="A3300" s="215" t="s">
        <v>16147</v>
      </c>
      <c r="B3300" s="215">
        <v>1</v>
      </c>
      <c r="C3300" s="216" t="s">
        <v>16148</v>
      </c>
      <c r="D3300" s="215" t="s">
        <v>16149</v>
      </c>
    </row>
    <row r="3301" spans="1:4">
      <c r="A3301" s="215" t="s">
        <v>16150</v>
      </c>
      <c r="B3301" s="215">
        <v>1</v>
      </c>
      <c r="C3301" s="216" t="s">
        <v>16151</v>
      </c>
      <c r="D3301" s="215" t="s">
        <v>16152</v>
      </c>
    </row>
    <row r="3302" spans="1:4">
      <c r="A3302" s="215" t="s">
        <v>16153</v>
      </c>
      <c r="B3302" s="215">
        <v>1</v>
      </c>
      <c r="C3302" s="216" t="s">
        <v>16154</v>
      </c>
      <c r="D3302" s="215" t="s">
        <v>16155</v>
      </c>
    </row>
    <row r="3303" spans="1:4">
      <c r="A3303" s="215" t="s">
        <v>16156</v>
      </c>
      <c r="B3303" s="215">
        <v>1</v>
      </c>
      <c r="C3303" s="216" t="s">
        <v>16157</v>
      </c>
      <c r="D3303" s="215" t="s">
        <v>16158</v>
      </c>
    </row>
    <row r="3304" spans="1:4">
      <c r="A3304" s="215" t="s">
        <v>16159</v>
      </c>
      <c r="B3304" s="215">
        <v>1</v>
      </c>
      <c r="C3304" s="216" t="s">
        <v>16160</v>
      </c>
      <c r="D3304" s="215" t="s">
        <v>16161</v>
      </c>
    </row>
    <row r="3305" spans="1:4">
      <c r="A3305" s="215" t="s">
        <v>16162</v>
      </c>
      <c r="B3305" s="215">
        <v>1</v>
      </c>
      <c r="C3305" s="216" t="s">
        <v>16163</v>
      </c>
      <c r="D3305" s="215" t="s">
        <v>16164</v>
      </c>
    </row>
    <row r="3306" spans="1:4">
      <c r="A3306" s="215" t="s">
        <v>16165</v>
      </c>
      <c r="B3306" s="215">
        <v>1</v>
      </c>
      <c r="C3306" s="216" t="s">
        <v>16166</v>
      </c>
      <c r="D3306" s="215" t="s">
        <v>16167</v>
      </c>
    </row>
    <row r="3307" spans="1:4">
      <c r="A3307" s="215" t="s">
        <v>16168</v>
      </c>
      <c r="B3307" s="215">
        <v>1</v>
      </c>
      <c r="C3307" s="216" t="s">
        <v>16169</v>
      </c>
      <c r="D3307" s="215" t="s">
        <v>16170</v>
      </c>
    </row>
    <row r="3308" spans="1:4">
      <c r="A3308" s="215" t="s">
        <v>16171</v>
      </c>
      <c r="B3308" s="215">
        <v>1</v>
      </c>
      <c r="C3308" s="216" t="s">
        <v>16172</v>
      </c>
      <c r="D3308" s="215" t="s">
        <v>16173</v>
      </c>
    </row>
    <row r="3309" spans="1:4">
      <c r="A3309" s="215" t="s">
        <v>16174</v>
      </c>
      <c r="B3309" s="215">
        <v>1</v>
      </c>
      <c r="C3309" s="216" t="s">
        <v>16175</v>
      </c>
      <c r="D3309" s="215" t="s">
        <v>16176</v>
      </c>
    </row>
    <row r="3310" spans="1:4">
      <c r="A3310" s="215" t="s">
        <v>16177</v>
      </c>
      <c r="B3310" s="215">
        <v>1</v>
      </c>
      <c r="C3310" s="216" t="s">
        <v>16178</v>
      </c>
      <c r="D3310" s="215" t="s">
        <v>16179</v>
      </c>
    </row>
    <row r="3311" spans="1:4">
      <c r="A3311" s="215" t="s">
        <v>16180</v>
      </c>
      <c r="B3311" s="215">
        <v>1</v>
      </c>
      <c r="C3311" s="216" t="s">
        <v>16181</v>
      </c>
      <c r="D3311" s="215" t="s">
        <v>16182</v>
      </c>
    </row>
    <row r="3312" spans="1:4">
      <c r="A3312" s="215" t="s">
        <v>16183</v>
      </c>
      <c r="B3312" s="215">
        <v>1</v>
      </c>
      <c r="C3312" s="216" t="s">
        <v>16184</v>
      </c>
      <c r="D3312" s="215" t="s">
        <v>16185</v>
      </c>
    </row>
    <row r="3313" spans="1:4">
      <c r="A3313" s="215" t="s">
        <v>16186</v>
      </c>
      <c r="B3313" s="215">
        <v>1</v>
      </c>
      <c r="C3313" s="216" t="s">
        <v>16187</v>
      </c>
      <c r="D3313" s="215" t="s">
        <v>16188</v>
      </c>
    </row>
    <row r="3314" spans="1:4">
      <c r="A3314" s="215" t="s">
        <v>16189</v>
      </c>
      <c r="B3314" s="215">
        <v>1</v>
      </c>
      <c r="C3314" s="216" t="s">
        <v>16190</v>
      </c>
      <c r="D3314" s="215" t="s">
        <v>15323</v>
      </c>
    </row>
    <row r="3315" spans="1:4">
      <c r="A3315" s="215" t="s">
        <v>16191</v>
      </c>
      <c r="B3315" s="215">
        <v>1</v>
      </c>
      <c r="C3315" s="216" t="s">
        <v>16192</v>
      </c>
      <c r="D3315" s="215" t="s">
        <v>16193</v>
      </c>
    </row>
    <row r="3316" spans="1:4">
      <c r="A3316" s="215" t="s">
        <v>16194</v>
      </c>
      <c r="B3316" s="215">
        <v>1</v>
      </c>
      <c r="C3316" s="216" t="s">
        <v>16195</v>
      </c>
      <c r="D3316" s="215" t="s">
        <v>16196</v>
      </c>
    </row>
    <row r="3317" spans="1:4">
      <c r="A3317" s="215" t="s">
        <v>16197</v>
      </c>
      <c r="B3317" s="215">
        <v>1</v>
      </c>
      <c r="C3317" s="216" t="s">
        <v>16198</v>
      </c>
      <c r="D3317" s="215" t="s">
        <v>16199</v>
      </c>
    </row>
    <row r="3318" spans="1:4">
      <c r="A3318" s="215" t="s">
        <v>16200</v>
      </c>
      <c r="B3318" s="215">
        <v>1</v>
      </c>
      <c r="C3318" s="216" t="s">
        <v>16201</v>
      </c>
      <c r="D3318" s="215" t="s">
        <v>16202</v>
      </c>
    </row>
    <row r="3319" spans="1:4">
      <c r="A3319" s="215" t="s">
        <v>16203</v>
      </c>
      <c r="B3319" s="215">
        <v>1</v>
      </c>
      <c r="C3319" s="216" t="s">
        <v>16204</v>
      </c>
      <c r="D3319" s="215" t="s">
        <v>15335</v>
      </c>
    </row>
    <row r="3320" spans="1:4">
      <c r="A3320" s="215" t="s">
        <v>16205</v>
      </c>
      <c r="B3320" s="215">
        <v>1</v>
      </c>
      <c r="C3320" s="216" t="s">
        <v>16206</v>
      </c>
      <c r="D3320" s="215" t="s">
        <v>16207</v>
      </c>
    </row>
    <row r="3321" spans="1:4">
      <c r="A3321" s="215" t="s">
        <v>16208</v>
      </c>
      <c r="B3321" s="215">
        <v>1</v>
      </c>
      <c r="C3321" s="216" t="s">
        <v>16209</v>
      </c>
      <c r="D3321" s="215" t="s">
        <v>16210</v>
      </c>
    </row>
    <row r="3322" spans="1:4">
      <c r="A3322" s="215" t="s">
        <v>16211</v>
      </c>
      <c r="B3322" s="215">
        <v>1</v>
      </c>
      <c r="C3322" s="216" t="s">
        <v>16212</v>
      </c>
      <c r="D3322" s="215" t="s">
        <v>16213</v>
      </c>
    </row>
    <row r="3323" spans="1:4">
      <c r="A3323" s="215" t="s">
        <v>16214</v>
      </c>
      <c r="B3323" s="215">
        <v>1</v>
      </c>
      <c r="C3323" s="216" t="s">
        <v>16215</v>
      </c>
      <c r="D3323" s="215" t="s">
        <v>16216</v>
      </c>
    </row>
    <row r="3324" spans="1:4">
      <c r="A3324" s="215" t="s">
        <v>16217</v>
      </c>
      <c r="B3324" s="215">
        <v>1</v>
      </c>
      <c r="C3324" s="216" t="s">
        <v>16218</v>
      </c>
      <c r="D3324" s="215" t="s">
        <v>16219</v>
      </c>
    </row>
    <row r="3325" spans="1:4">
      <c r="A3325" s="215" t="s">
        <v>16220</v>
      </c>
      <c r="B3325" s="215">
        <v>1</v>
      </c>
      <c r="C3325" s="216" t="s">
        <v>16221</v>
      </c>
      <c r="D3325" s="215" t="s">
        <v>16222</v>
      </c>
    </row>
    <row r="3326" spans="1:4">
      <c r="A3326" s="215" t="s">
        <v>16223</v>
      </c>
      <c r="B3326" s="215">
        <v>1</v>
      </c>
      <c r="C3326" s="216" t="s">
        <v>16224</v>
      </c>
      <c r="D3326" s="215" t="s">
        <v>16225</v>
      </c>
    </row>
    <row r="3327" spans="1:4">
      <c r="A3327" s="215" t="s">
        <v>16226</v>
      </c>
      <c r="B3327" s="215">
        <v>1</v>
      </c>
      <c r="C3327" s="216" t="s">
        <v>16227</v>
      </c>
      <c r="D3327" s="215" t="s">
        <v>16228</v>
      </c>
    </row>
    <row r="3328" spans="1:4">
      <c r="A3328" s="215" t="s">
        <v>16229</v>
      </c>
      <c r="B3328" s="215">
        <v>1</v>
      </c>
      <c r="C3328" s="216" t="s">
        <v>16230</v>
      </c>
      <c r="D3328" s="215" t="s">
        <v>16231</v>
      </c>
    </row>
    <row r="3329" spans="1:4">
      <c r="A3329" s="215" t="s">
        <v>16232</v>
      </c>
      <c r="B3329" s="215">
        <v>1</v>
      </c>
      <c r="C3329" s="216" t="s">
        <v>16233</v>
      </c>
      <c r="D3329" s="215" t="s">
        <v>16234</v>
      </c>
    </row>
    <row r="3330" spans="1:4">
      <c r="A3330" s="215" t="s">
        <v>16235</v>
      </c>
      <c r="B3330" s="215">
        <v>2</v>
      </c>
      <c r="C3330" s="216" t="s">
        <v>16236</v>
      </c>
      <c r="D3330" s="215" t="s">
        <v>15389</v>
      </c>
    </row>
    <row r="3331" spans="1:4">
      <c r="A3331" s="215" t="s">
        <v>16237</v>
      </c>
      <c r="B3331" s="215">
        <v>1</v>
      </c>
      <c r="C3331" s="216" t="s">
        <v>16238</v>
      </c>
      <c r="D3331" s="215" t="s">
        <v>16239</v>
      </c>
    </row>
    <row r="3332" spans="1:4">
      <c r="A3332" s="215" t="s">
        <v>16240</v>
      </c>
      <c r="B3332" s="215">
        <v>1</v>
      </c>
      <c r="C3332" s="216" t="s">
        <v>16241</v>
      </c>
      <c r="D3332" s="215" t="s">
        <v>15422</v>
      </c>
    </row>
    <row r="3333" spans="1:4">
      <c r="A3333" s="215" t="s">
        <v>16242</v>
      </c>
      <c r="B3333" s="215">
        <v>1</v>
      </c>
      <c r="C3333" s="216" t="s">
        <v>16243</v>
      </c>
      <c r="D3333" s="215" t="s">
        <v>16244</v>
      </c>
    </row>
    <row r="3334" spans="1:4">
      <c r="A3334" s="215" t="s">
        <v>16245</v>
      </c>
      <c r="B3334" s="215">
        <v>1</v>
      </c>
      <c r="C3334" s="216" t="s">
        <v>16246</v>
      </c>
      <c r="D3334" s="215" t="s">
        <v>15425</v>
      </c>
    </row>
    <row r="3335" spans="1:4">
      <c r="A3335" s="215" t="s">
        <v>16247</v>
      </c>
      <c r="B3335" s="215">
        <v>1</v>
      </c>
      <c r="C3335" s="216" t="s">
        <v>16248</v>
      </c>
      <c r="D3335" s="215" t="s">
        <v>16249</v>
      </c>
    </row>
    <row r="3336" spans="1:4">
      <c r="A3336" s="215" t="s">
        <v>16250</v>
      </c>
      <c r="B3336" s="215">
        <v>1</v>
      </c>
      <c r="C3336" s="216" t="s">
        <v>16251</v>
      </c>
      <c r="D3336" s="215" t="s">
        <v>16252</v>
      </c>
    </row>
    <row r="3337" spans="1:4">
      <c r="A3337" s="215" t="s">
        <v>16253</v>
      </c>
      <c r="B3337" s="215">
        <v>1</v>
      </c>
      <c r="C3337" s="216" t="s">
        <v>16254</v>
      </c>
      <c r="D3337" s="215" t="s">
        <v>16255</v>
      </c>
    </row>
    <row r="3338" spans="1:4">
      <c r="A3338" s="215" t="s">
        <v>16256</v>
      </c>
      <c r="B3338" s="215">
        <v>1</v>
      </c>
      <c r="C3338" s="216" t="s">
        <v>16257</v>
      </c>
      <c r="D3338" s="215" t="s">
        <v>16258</v>
      </c>
    </row>
    <row r="3339" spans="1:4">
      <c r="A3339" s="215" t="s">
        <v>16259</v>
      </c>
      <c r="B3339" s="215">
        <v>1</v>
      </c>
      <c r="C3339" s="216" t="s">
        <v>16260</v>
      </c>
      <c r="D3339" s="215" t="s">
        <v>16261</v>
      </c>
    </row>
    <row r="3340" spans="1:4">
      <c r="A3340" s="215" t="s">
        <v>16262</v>
      </c>
      <c r="B3340" s="215">
        <v>1</v>
      </c>
      <c r="C3340" s="216" t="s">
        <v>16263</v>
      </c>
      <c r="D3340" s="215" t="s">
        <v>16264</v>
      </c>
    </row>
    <row r="3341" spans="1:4">
      <c r="A3341" s="215" t="s">
        <v>16265</v>
      </c>
      <c r="B3341" s="215">
        <v>1</v>
      </c>
      <c r="C3341" s="216" t="s">
        <v>16266</v>
      </c>
      <c r="D3341" s="215" t="s">
        <v>16267</v>
      </c>
    </row>
    <row r="3342" spans="1:4">
      <c r="A3342" s="215" t="s">
        <v>16268</v>
      </c>
      <c r="B3342" s="215">
        <v>1</v>
      </c>
      <c r="C3342" s="216" t="s">
        <v>16269</v>
      </c>
      <c r="D3342" s="215" t="s">
        <v>16270</v>
      </c>
    </row>
    <row r="3343" spans="1:4">
      <c r="A3343" s="215" t="s">
        <v>16271</v>
      </c>
      <c r="B3343" s="215">
        <v>1</v>
      </c>
      <c r="C3343" s="216" t="s">
        <v>16272</v>
      </c>
      <c r="D3343" s="215" t="s">
        <v>16273</v>
      </c>
    </row>
    <row r="3344" spans="1:4">
      <c r="A3344" s="215" t="s">
        <v>16274</v>
      </c>
      <c r="B3344" s="215">
        <v>1</v>
      </c>
      <c r="C3344" s="216" t="s">
        <v>16275</v>
      </c>
      <c r="D3344" s="215" t="s">
        <v>16276</v>
      </c>
    </row>
    <row r="3345" spans="1:4">
      <c r="A3345" s="215" t="s">
        <v>16277</v>
      </c>
      <c r="B3345" s="215">
        <v>1</v>
      </c>
      <c r="C3345" s="216" t="s">
        <v>16278</v>
      </c>
      <c r="D3345" s="215" t="s">
        <v>16279</v>
      </c>
    </row>
    <row r="3346" spans="1:4">
      <c r="A3346" s="215" t="s">
        <v>16280</v>
      </c>
      <c r="B3346" s="215">
        <v>1</v>
      </c>
      <c r="C3346" s="216" t="s">
        <v>16281</v>
      </c>
      <c r="D3346" s="215" t="s">
        <v>16282</v>
      </c>
    </row>
    <row r="3347" spans="1:4">
      <c r="A3347" s="215" t="s">
        <v>16283</v>
      </c>
      <c r="B3347" s="215">
        <v>1</v>
      </c>
      <c r="C3347" s="216" t="s">
        <v>16284</v>
      </c>
      <c r="D3347" s="215" t="s">
        <v>16285</v>
      </c>
    </row>
    <row r="3348" spans="1:4">
      <c r="A3348" s="215" t="s">
        <v>16286</v>
      </c>
      <c r="B3348" s="215">
        <v>1</v>
      </c>
      <c r="C3348" s="216" t="s">
        <v>16287</v>
      </c>
      <c r="D3348" s="215" t="s">
        <v>16288</v>
      </c>
    </row>
    <row r="3349" spans="1:4">
      <c r="A3349" s="215" t="s">
        <v>16289</v>
      </c>
      <c r="B3349" s="215">
        <v>1</v>
      </c>
      <c r="C3349" s="216" t="s">
        <v>16290</v>
      </c>
      <c r="D3349" s="215" t="s">
        <v>16291</v>
      </c>
    </row>
    <row r="3350" spans="1:4">
      <c r="A3350" s="215" t="s">
        <v>16292</v>
      </c>
      <c r="B3350" s="215">
        <v>1</v>
      </c>
      <c r="C3350" s="216" t="s">
        <v>16293</v>
      </c>
      <c r="D3350" s="215" t="s">
        <v>15560</v>
      </c>
    </row>
    <row r="3351" spans="1:4">
      <c r="A3351" s="215" t="s">
        <v>16294</v>
      </c>
      <c r="B3351" s="215">
        <v>1</v>
      </c>
      <c r="C3351" s="216" t="s">
        <v>16295</v>
      </c>
      <c r="D3351" s="215" t="s">
        <v>16296</v>
      </c>
    </row>
    <row r="3352" spans="1:4">
      <c r="A3352" s="215" t="s">
        <v>16297</v>
      </c>
      <c r="B3352" s="215">
        <v>1</v>
      </c>
      <c r="C3352" s="216" t="s">
        <v>16298</v>
      </c>
      <c r="D3352" s="215" t="s">
        <v>15530</v>
      </c>
    </row>
    <row r="3353" spans="1:4">
      <c r="A3353" s="215" t="s">
        <v>16299</v>
      </c>
      <c r="B3353" s="215">
        <v>1</v>
      </c>
      <c r="C3353" s="216" t="s">
        <v>16300</v>
      </c>
      <c r="D3353" s="215" t="s">
        <v>16301</v>
      </c>
    </row>
    <row r="3354" spans="1:4">
      <c r="A3354" s="215" t="s">
        <v>16302</v>
      </c>
      <c r="B3354" s="215">
        <v>1</v>
      </c>
      <c r="C3354" s="216" t="s">
        <v>16303</v>
      </c>
      <c r="D3354" s="215" t="s">
        <v>16304</v>
      </c>
    </row>
    <row r="3355" spans="1:4">
      <c r="A3355" s="215" t="s">
        <v>16305</v>
      </c>
      <c r="B3355" s="215">
        <v>1</v>
      </c>
      <c r="C3355" s="216" t="s">
        <v>16306</v>
      </c>
      <c r="D3355" s="215" t="s">
        <v>16307</v>
      </c>
    </row>
    <row r="3356" spans="1:4">
      <c r="A3356" s="215" t="s">
        <v>16308</v>
      </c>
      <c r="B3356" s="215">
        <v>1</v>
      </c>
      <c r="C3356" s="216" t="s">
        <v>16309</v>
      </c>
      <c r="D3356" s="215" t="s">
        <v>16310</v>
      </c>
    </row>
    <row r="3357" spans="1:4">
      <c r="A3357" s="215" t="s">
        <v>16311</v>
      </c>
      <c r="B3357" s="215">
        <v>1</v>
      </c>
      <c r="C3357" s="216" t="s">
        <v>16312</v>
      </c>
      <c r="D3357" s="215" t="s">
        <v>16313</v>
      </c>
    </row>
    <row r="3358" spans="1:4">
      <c r="A3358" s="215" t="s">
        <v>16314</v>
      </c>
      <c r="B3358" s="215">
        <v>1</v>
      </c>
      <c r="C3358" s="216" t="s">
        <v>16315</v>
      </c>
      <c r="D3358" s="215" t="s">
        <v>16316</v>
      </c>
    </row>
    <row r="3359" spans="1:4">
      <c r="A3359" s="215" t="s">
        <v>16317</v>
      </c>
      <c r="B3359" s="215">
        <v>1</v>
      </c>
      <c r="C3359" s="216" t="s">
        <v>16318</v>
      </c>
      <c r="D3359" s="215" t="s">
        <v>16319</v>
      </c>
    </row>
    <row r="3360" spans="1:4">
      <c r="A3360" s="215" t="s">
        <v>16320</v>
      </c>
      <c r="B3360" s="215">
        <v>1</v>
      </c>
      <c r="C3360" s="216" t="s">
        <v>16321</v>
      </c>
      <c r="D3360" s="215" t="s">
        <v>16322</v>
      </c>
    </row>
    <row r="3361" spans="1:4">
      <c r="A3361" s="215" t="s">
        <v>16323</v>
      </c>
      <c r="B3361" s="215">
        <v>1</v>
      </c>
      <c r="C3361" s="216" t="s">
        <v>16324</v>
      </c>
      <c r="D3361" s="215" t="s">
        <v>16325</v>
      </c>
    </row>
    <row r="3362" spans="1:4">
      <c r="A3362" s="215" t="s">
        <v>16326</v>
      </c>
      <c r="B3362" s="215">
        <v>1</v>
      </c>
      <c r="C3362" s="216" t="s">
        <v>16327</v>
      </c>
      <c r="D3362" s="215" t="s">
        <v>16328</v>
      </c>
    </row>
    <row r="3363" spans="1:4">
      <c r="A3363" s="215" t="s">
        <v>16329</v>
      </c>
      <c r="B3363" s="215">
        <v>1</v>
      </c>
      <c r="C3363" s="216" t="s">
        <v>16330</v>
      </c>
      <c r="D3363" s="215" t="s">
        <v>16331</v>
      </c>
    </row>
    <row r="3364" spans="1:4">
      <c r="A3364" s="215" t="s">
        <v>16332</v>
      </c>
      <c r="B3364" s="215">
        <v>1</v>
      </c>
      <c r="C3364" s="216" t="s">
        <v>16333</v>
      </c>
      <c r="D3364" s="215" t="s">
        <v>16334</v>
      </c>
    </row>
    <row r="3365" spans="1:4">
      <c r="A3365" s="215" t="s">
        <v>16335</v>
      </c>
      <c r="B3365" s="215">
        <v>1</v>
      </c>
      <c r="C3365" s="216" t="s">
        <v>16336</v>
      </c>
      <c r="D3365" s="215" t="s">
        <v>16337</v>
      </c>
    </row>
    <row r="3366" spans="1:4">
      <c r="A3366" s="215" t="s">
        <v>16338</v>
      </c>
      <c r="B3366" s="215">
        <v>1</v>
      </c>
      <c r="C3366" s="216" t="s">
        <v>16339</v>
      </c>
      <c r="D3366" s="215" t="s">
        <v>16340</v>
      </c>
    </row>
    <row r="3367" spans="1:4">
      <c r="A3367" s="215" t="s">
        <v>16341</v>
      </c>
      <c r="B3367" s="215">
        <v>1</v>
      </c>
      <c r="C3367" s="216" t="s">
        <v>16342</v>
      </c>
      <c r="D3367" s="215" t="s">
        <v>16343</v>
      </c>
    </row>
    <row r="3368" spans="1:4">
      <c r="A3368" s="215" t="s">
        <v>16344</v>
      </c>
      <c r="B3368" s="215">
        <v>1</v>
      </c>
      <c r="C3368" s="216" t="s">
        <v>16345</v>
      </c>
      <c r="D3368" s="215" t="s">
        <v>16346</v>
      </c>
    </row>
    <row r="3369" spans="1:4">
      <c r="A3369" s="215" t="s">
        <v>16347</v>
      </c>
      <c r="B3369" s="215">
        <v>1</v>
      </c>
      <c r="C3369" s="216" t="s">
        <v>16348</v>
      </c>
      <c r="D3369" s="215" t="s">
        <v>16349</v>
      </c>
    </row>
    <row r="3370" spans="1:4">
      <c r="A3370" s="215" t="s">
        <v>16350</v>
      </c>
      <c r="B3370" s="215">
        <v>1</v>
      </c>
      <c r="C3370" s="216" t="s">
        <v>16351</v>
      </c>
      <c r="D3370" s="215" t="s">
        <v>16352</v>
      </c>
    </row>
    <row r="3371" spans="1:4">
      <c r="A3371" s="215" t="s">
        <v>16353</v>
      </c>
      <c r="B3371" s="215">
        <v>1</v>
      </c>
      <c r="C3371" s="216" t="s">
        <v>16354</v>
      </c>
      <c r="D3371" s="215" t="s">
        <v>16355</v>
      </c>
    </row>
    <row r="3372" spans="1:4">
      <c r="A3372" s="215" t="s">
        <v>16356</v>
      </c>
      <c r="B3372" s="215">
        <v>1</v>
      </c>
      <c r="C3372" s="216" t="s">
        <v>16357</v>
      </c>
      <c r="D3372" s="215" t="s">
        <v>16358</v>
      </c>
    </row>
    <row r="3373" spans="1:4">
      <c r="A3373" s="215" t="s">
        <v>16359</v>
      </c>
      <c r="B3373" s="215">
        <v>1</v>
      </c>
      <c r="C3373" s="216" t="s">
        <v>16360</v>
      </c>
      <c r="D3373" s="215" t="s">
        <v>16361</v>
      </c>
    </row>
    <row r="3374" spans="1:4">
      <c r="A3374" s="215" t="s">
        <v>16362</v>
      </c>
      <c r="B3374" s="215">
        <v>1</v>
      </c>
      <c r="C3374" s="216" t="s">
        <v>16363</v>
      </c>
      <c r="D3374" s="215" t="s">
        <v>16364</v>
      </c>
    </row>
    <row r="3375" spans="1:4">
      <c r="A3375" s="215" t="s">
        <v>16365</v>
      </c>
      <c r="B3375" s="215">
        <v>1</v>
      </c>
      <c r="C3375" s="216" t="s">
        <v>16366</v>
      </c>
      <c r="D3375" s="215" t="s">
        <v>16367</v>
      </c>
    </row>
    <row r="3376" spans="1:4">
      <c r="A3376" s="215" t="s">
        <v>16368</v>
      </c>
      <c r="B3376" s="215">
        <v>1</v>
      </c>
      <c r="C3376" s="216" t="s">
        <v>16369</v>
      </c>
      <c r="D3376" s="215" t="s">
        <v>16370</v>
      </c>
    </row>
    <row r="3377" spans="1:4">
      <c r="A3377" s="215" t="s">
        <v>16371</v>
      </c>
      <c r="B3377" s="215">
        <v>1</v>
      </c>
      <c r="C3377" s="216" t="s">
        <v>16372</v>
      </c>
      <c r="D3377" s="215" t="s">
        <v>16373</v>
      </c>
    </row>
    <row r="3378" spans="1:4">
      <c r="A3378" s="215" t="s">
        <v>16374</v>
      </c>
      <c r="B3378" s="215">
        <v>1</v>
      </c>
      <c r="C3378" s="216" t="s">
        <v>16375</v>
      </c>
      <c r="D3378" s="215" t="s">
        <v>16376</v>
      </c>
    </row>
    <row r="3379" spans="1:4">
      <c r="A3379" s="215" t="s">
        <v>16377</v>
      </c>
      <c r="B3379" s="215">
        <v>1</v>
      </c>
      <c r="C3379" s="216" t="s">
        <v>16378</v>
      </c>
      <c r="D3379" s="215" t="s">
        <v>16379</v>
      </c>
    </row>
    <row r="3380" spans="1:4">
      <c r="A3380" s="215" t="s">
        <v>16380</v>
      </c>
      <c r="B3380" s="215">
        <v>1</v>
      </c>
      <c r="C3380" s="216" t="s">
        <v>16381</v>
      </c>
      <c r="D3380" s="215" t="s">
        <v>16382</v>
      </c>
    </row>
    <row r="3381" spans="1:4">
      <c r="A3381" s="215" t="s">
        <v>16383</v>
      </c>
      <c r="B3381" s="215">
        <v>1</v>
      </c>
      <c r="C3381" s="216" t="s">
        <v>16384</v>
      </c>
      <c r="D3381" s="215" t="s">
        <v>16385</v>
      </c>
    </row>
    <row r="3382" spans="1:4">
      <c r="A3382" s="215" t="s">
        <v>16386</v>
      </c>
      <c r="B3382" s="215">
        <v>1</v>
      </c>
      <c r="C3382" s="216" t="s">
        <v>16387</v>
      </c>
      <c r="D3382" s="215" t="s">
        <v>16388</v>
      </c>
    </row>
    <row r="3383" spans="1:4">
      <c r="A3383" s="215" t="s">
        <v>16389</v>
      </c>
      <c r="B3383" s="215">
        <v>1</v>
      </c>
      <c r="C3383" s="216" t="s">
        <v>16390</v>
      </c>
      <c r="D3383" s="215" t="s">
        <v>16391</v>
      </c>
    </row>
    <row r="3384" spans="1:4">
      <c r="A3384" s="215" t="s">
        <v>16392</v>
      </c>
      <c r="B3384" s="215">
        <v>1</v>
      </c>
      <c r="C3384" s="216" t="s">
        <v>16393</v>
      </c>
      <c r="D3384" s="215" t="s">
        <v>16394</v>
      </c>
    </row>
    <row r="3385" spans="1:4">
      <c r="A3385" s="215" t="s">
        <v>16395</v>
      </c>
      <c r="B3385" s="215">
        <v>1</v>
      </c>
      <c r="C3385" s="216" t="s">
        <v>16396</v>
      </c>
      <c r="D3385" s="215" t="s">
        <v>16397</v>
      </c>
    </row>
    <row r="3386" spans="1:4">
      <c r="A3386" s="215" t="s">
        <v>16398</v>
      </c>
      <c r="B3386" s="215">
        <v>1</v>
      </c>
      <c r="C3386" s="216" t="s">
        <v>16399</v>
      </c>
      <c r="D3386" s="215" t="s">
        <v>16400</v>
      </c>
    </row>
    <row r="3387" spans="1:4">
      <c r="A3387" s="215" t="s">
        <v>16401</v>
      </c>
      <c r="B3387" s="215">
        <v>1</v>
      </c>
      <c r="C3387" s="216" t="s">
        <v>16402</v>
      </c>
      <c r="D3387" s="215" t="s">
        <v>16403</v>
      </c>
    </row>
    <row r="3388" spans="1:4">
      <c r="A3388" s="215" t="s">
        <v>16404</v>
      </c>
      <c r="B3388" s="215">
        <v>1</v>
      </c>
      <c r="C3388" s="216" t="s">
        <v>16405</v>
      </c>
      <c r="D3388" s="215" t="s">
        <v>16406</v>
      </c>
    </row>
    <row r="3389" spans="1:4">
      <c r="A3389" s="215" t="s">
        <v>16407</v>
      </c>
      <c r="B3389" s="215">
        <v>1</v>
      </c>
      <c r="C3389" s="216" t="s">
        <v>16408</v>
      </c>
      <c r="D3389" s="215" t="s">
        <v>16409</v>
      </c>
    </row>
    <row r="3390" spans="1:4">
      <c r="A3390" s="215" t="s">
        <v>16410</v>
      </c>
      <c r="B3390" s="215">
        <v>1</v>
      </c>
      <c r="C3390" s="216" t="s">
        <v>16411</v>
      </c>
      <c r="D3390" s="215" t="s">
        <v>16412</v>
      </c>
    </row>
    <row r="3391" spans="1:4">
      <c r="A3391" s="215" t="s">
        <v>16413</v>
      </c>
      <c r="B3391" s="215">
        <v>1</v>
      </c>
      <c r="C3391" s="216" t="s">
        <v>16414</v>
      </c>
      <c r="D3391" s="215" t="s">
        <v>16415</v>
      </c>
    </row>
    <row r="3392" spans="1:4">
      <c r="A3392" s="215" t="s">
        <v>16416</v>
      </c>
      <c r="B3392" s="215">
        <v>1</v>
      </c>
      <c r="C3392" s="216" t="s">
        <v>16417</v>
      </c>
      <c r="D3392" s="215" t="s">
        <v>16418</v>
      </c>
    </row>
    <row r="3393" spans="1:4">
      <c r="A3393" s="215" t="s">
        <v>16419</v>
      </c>
      <c r="B3393" s="215">
        <v>1</v>
      </c>
      <c r="C3393" s="216" t="s">
        <v>16420</v>
      </c>
      <c r="D3393" s="215" t="s">
        <v>16421</v>
      </c>
    </row>
    <row r="3394" spans="1:4">
      <c r="A3394" s="215" t="s">
        <v>16422</v>
      </c>
      <c r="B3394" s="215">
        <v>1</v>
      </c>
      <c r="C3394" s="216" t="s">
        <v>16423</v>
      </c>
      <c r="D3394" s="215" t="s">
        <v>16424</v>
      </c>
    </row>
    <row r="3395" spans="1:4">
      <c r="A3395" s="215" t="s">
        <v>16425</v>
      </c>
      <c r="B3395" s="215">
        <v>1</v>
      </c>
      <c r="C3395" s="216" t="s">
        <v>16426</v>
      </c>
      <c r="D3395" s="215" t="s">
        <v>16427</v>
      </c>
    </row>
    <row r="3396" spans="1:4">
      <c r="A3396" s="215" t="s">
        <v>16428</v>
      </c>
      <c r="B3396" s="215">
        <v>1</v>
      </c>
      <c r="C3396" s="216" t="s">
        <v>16429</v>
      </c>
      <c r="D3396" s="215" t="s">
        <v>16430</v>
      </c>
    </row>
    <row r="3397" spans="1:4">
      <c r="A3397" s="215" t="s">
        <v>16431</v>
      </c>
      <c r="B3397" s="215">
        <v>1</v>
      </c>
      <c r="C3397" s="216" t="s">
        <v>16432</v>
      </c>
      <c r="D3397" s="215" t="s">
        <v>16433</v>
      </c>
    </row>
    <row r="3398" spans="1:4">
      <c r="A3398" s="215" t="s">
        <v>16434</v>
      </c>
      <c r="B3398" s="215">
        <v>1</v>
      </c>
      <c r="C3398" s="216" t="s">
        <v>16435</v>
      </c>
      <c r="D3398" s="215" t="s">
        <v>16436</v>
      </c>
    </row>
    <row r="3399" spans="1:4">
      <c r="A3399" s="215" t="s">
        <v>16437</v>
      </c>
      <c r="B3399" s="215">
        <v>1</v>
      </c>
      <c r="C3399" s="216" t="s">
        <v>16438</v>
      </c>
      <c r="D3399" s="215" t="s">
        <v>16439</v>
      </c>
    </row>
    <row r="3400" spans="1:4">
      <c r="A3400" s="215" t="s">
        <v>16440</v>
      </c>
      <c r="B3400" s="215">
        <v>1</v>
      </c>
      <c r="C3400" s="216" t="s">
        <v>16441</v>
      </c>
      <c r="D3400" s="215" t="s">
        <v>16442</v>
      </c>
    </row>
    <row r="3401" spans="1:4">
      <c r="A3401" s="215" t="s">
        <v>16443</v>
      </c>
      <c r="B3401" s="215">
        <v>1</v>
      </c>
      <c r="C3401" s="216" t="s">
        <v>16444</v>
      </c>
      <c r="D3401" s="215" t="s">
        <v>16445</v>
      </c>
    </row>
    <row r="3402" spans="1:4">
      <c r="A3402" s="215" t="s">
        <v>16446</v>
      </c>
      <c r="B3402" s="215">
        <v>1</v>
      </c>
      <c r="C3402" s="216" t="s">
        <v>16447</v>
      </c>
      <c r="D3402" s="215" t="s">
        <v>16448</v>
      </c>
    </row>
    <row r="3403" spans="1:4">
      <c r="A3403" s="215" t="s">
        <v>16449</v>
      </c>
      <c r="B3403" s="215">
        <v>1</v>
      </c>
      <c r="C3403" s="216" t="s">
        <v>16450</v>
      </c>
      <c r="D3403" s="215" t="s">
        <v>16451</v>
      </c>
    </row>
    <row r="3404" spans="1:4">
      <c r="A3404" s="215" t="s">
        <v>16452</v>
      </c>
      <c r="B3404" s="215">
        <v>1</v>
      </c>
      <c r="C3404" s="216" t="s">
        <v>16453</v>
      </c>
      <c r="D3404" s="215" t="s">
        <v>16454</v>
      </c>
    </row>
    <row r="3405" spans="1:4">
      <c r="A3405" s="215" t="s">
        <v>16455</v>
      </c>
      <c r="B3405" s="215">
        <v>1</v>
      </c>
      <c r="C3405" s="216" t="s">
        <v>16456</v>
      </c>
      <c r="D3405" s="215" t="s">
        <v>16457</v>
      </c>
    </row>
    <row r="3406" spans="1:4">
      <c r="A3406" s="215" t="s">
        <v>16458</v>
      </c>
      <c r="B3406" s="215">
        <v>1</v>
      </c>
      <c r="C3406" s="216" t="s">
        <v>16459</v>
      </c>
      <c r="D3406" s="215" t="s">
        <v>16460</v>
      </c>
    </row>
    <row r="3407" spans="1:4">
      <c r="A3407" s="215" t="s">
        <v>16461</v>
      </c>
      <c r="B3407" s="215">
        <v>1</v>
      </c>
      <c r="C3407" s="216" t="s">
        <v>16462</v>
      </c>
      <c r="D3407" s="215" t="s">
        <v>16463</v>
      </c>
    </row>
    <row r="3408" spans="1:4">
      <c r="A3408" s="215" t="s">
        <v>16464</v>
      </c>
      <c r="B3408" s="215">
        <v>1</v>
      </c>
      <c r="C3408" s="216" t="s">
        <v>16465</v>
      </c>
      <c r="D3408" s="215" t="s">
        <v>16466</v>
      </c>
    </row>
    <row r="3409" spans="1:4">
      <c r="A3409" s="215" t="s">
        <v>16467</v>
      </c>
      <c r="B3409" s="215">
        <v>1</v>
      </c>
      <c r="C3409" s="216" t="s">
        <v>16468</v>
      </c>
      <c r="D3409" s="215" t="s">
        <v>16469</v>
      </c>
    </row>
    <row r="3410" spans="1:4">
      <c r="A3410" s="215" t="s">
        <v>16470</v>
      </c>
      <c r="B3410" s="215">
        <v>1</v>
      </c>
      <c r="C3410" s="216" t="s">
        <v>16471</v>
      </c>
      <c r="D3410" s="215" t="s">
        <v>16472</v>
      </c>
    </row>
    <row r="3411" spans="1:4">
      <c r="A3411" s="215" t="s">
        <v>16473</v>
      </c>
      <c r="B3411" s="215">
        <v>1</v>
      </c>
      <c r="C3411" s="216" t="s">
        <v>16474</v>
      </c>
      <c r="D3411" s="215" t="s">
        <v>16475</v>
      </c>
    </row>
    <row r="3412" spans="1:4">
      <c r="A3412" s="215" t="s">
        <v>16476</v>
      </c>
      <c r="B3412" s="215">
        <v>1</v>
      </c>
      <c r="C3412" s="216" t="s">
        <v>16477</v>
      </c>
      <c r="D3412" s="215" t="s">
        <v>16478</v>
      </c>
    </row>
    <row r="3413" spans="1:4">
      <c r="A3413" s="215" t="s">
        <v>16479</v>
      </c>
      <c r="B3413" s="215">
        <v>1</v>
      </c>
      <c r="C3413" s="216" t="s">
        <v>16480</v>
      </c>
      <c r="D3413" s="215" t="s">
        <v>16481</v>
      </c>
    </row>
    <row r="3414" spans="1:4">
      <c r="A3414" s="215" t="s">
        <v>16482</v>
      </c>
      <c r="B3414" s="215">
        <v>1</v>
      </c>
      <c r="C3414" s="216" t="s">
        <v>16483</v>
      </c>
      <c r="D3414" s="215" t="s">
        <v>16484</v>
      </c>
    </row>
    <row r="3415" spans="1:4">
      <c r="A3415" s="215" t="s">
        <v>16485</v>
      </c>
      <c r="B3415" s="215">
        <v>1</v>
      </c>
      <c r="C3415" s="216" t="s">
        <v>16486</v>
      </c>
      <c r="D3415" s="215" t="s">
        <v>16487</v>
      </c>
    </row>
    <row r="3416" spans="1:4">
      <c r="A3416" s="215" t="s">
        <v>16488</v>
      </c>
      <c r="B3416" s="215">
        <v>1</v>
      </c>
      <c r="C3416" s="216" t="s">
        <v>16489</v>
      </c>
      <c r="D3416" s="215" t="s">
        <v>16490</v>
      </c>
    </row>
    <row r="3417" spans="1:4">
      <c r="A3417" s="215" t="s">
        <v>16491</v>
      </c>
      <c r="B3417" s="215">
        <v>1</v>
      </c>
      <c r="C3417" s="216" t="s">
        <v>16492</v>
      </c>
      <c r="D3417" s="215" t="s">
        <v>16493</v>
      </c>
    </row>
    <row r="3418" spans="1:4">
      <c r="A3418" s="215" t="s">
        <v>16494</v>
      </c>
      <c r="B3418" s="215">
        <v>1</v>
      </c>
      <c r="C3418" s="216" t="s">
        <v>16495</v>
      </c>
      <c r="D3418" s="215" t="s">
        <v>15906</v>
      </c>
    </row>
    <row r="3419" spans="1:4">
      <c r="A3419" s="215" t="s">
        <v>16496</v>
      </c>
      <c r="B3419" s="215">
        <v>1</v>
      </c>
      <c r="C3419" s="216" t="s">
        <v>16497</v>
      </c>
      <c r="D3419" s="215" t="s">
        <v>16498</v>
      </c>
    </row>
    <row r="3420" spans="1:4">
      <c r="A3420" s="215" t="s">
        <v>16499</v>
      </c>
      <c r="B3420" s="215">
        <v>1</v>
      </c>
      <c r="C3420" s="216" t="s">
        <v>16500</v>
      </c>
      <c r="D3420" s="215" t="s">
        <v>16501</v>
      </c>
    </row>
    <row r="3421" spans="1:4">
      <c r="A3421" s="215" t="s">
        <v>16502</v>
      </c>
      <c r="B3421" s="215">
        <v>1</v>
      </c>
      <c r="C3421" s="216" t="s">
        <v>16503</v>
      </c>
      <c r="D3421" s="215" t="s">
        <v>16504</v>
      </c>
    </row>
    <row r="3422" spans="1:4">
      <c r="A3422" s="215" t="s">
        <v>16505</v>
      </c>
      <c r="B3422" s="215">
        <v>1</v>
      </c>
      <c r="C3422" s="216" t="s">
        <v>16506</v>
      </c>
      <c r="D3422" s="215" t="s">
        <v>16507</v>
      </c>
    </row>
    <row r="3423" spans="1:4">
      <c r="A3423" s="215" t="s">
        <v>16508</v>
      </c>
      <c r="B3423" s="215">
        <v>1</v>
      </c>
      <c r="C3423" s="216" t="s">
        <v>16509</v>
      </c>
      <c r="D3423" s="215" t="s">
        <v>15924</v>
      </c>
    </row>
    <row r="3424" spans="1:4">
      <c r="A3424" s="215" t="s">
        <v>16510</v>
      </c>
      <c r="B3424" s="215">
        <v>1</v>
      </c>
      <c r="C3424" s="216" t="s">
        <v>16511</v>
      </c>
      <c r="D3424" s="215" t="s">
        <v>16512</v>
      </c>
    </row>
    <row r="3425" spans="1:4">
      <c r="A3425" s="215" t="s">
        <v>16513</v>
      </c>
      <c r="B3425" s="215">
        <v>1</v>
      </c>
      <c r="C3425" s="216" t="s">
        <v>16514</v>
      </c>
      <c r="D3425" s="215" t="s">
        <v>16515</v>
      </c>
    </row>
    <row r="3426" spans="1:4">
      <c r="A3426" s="215" t="s">
        <v>16516</v>
      </c>
      <c r="B3426" s="215">
        <v>1</v>
      </c>
      <c r="C3426" s="216" t="s">
        <v>16517</v>
      </c>
      <c r="D3426" s="215" t="s">
        <v>15927</v>
      </c>
    </row>
    <row r="3427" spans="1:4">
      <c r="A3427" s="215" t="s">
        <v>16518</v>
      </c>
      <c r="B3427" s="215">
        <v>1</v>
      </c>
      <c r="C3427" s="216" t="s">
        <v>16519</v>
      </c>
      <c r="D3427" s="215" t="s">
        <v>15933</v>
      </c>
    </row>
    <row r="3428" spans="1:4">
      <c r="A3428" s="215" t="s">
        <v>16520</v>
      </c>
      <c r="B3428" s="215">
        <v>1</v>
      </c>
      <c r="C3428" s="216" t="s">
        <v>16521</v>
      </c>
      <c r="D3428" s="215" t="s">
        <v>16522</v>
      </c>
    </row>
    <row r="3429" spans="1:4">
      <c r="A3429" s="215" t="s">
        <v>16523</v>
      </c>
      <c r="B3429" s="215">
        <v>1</v>
      </c>
      <c r="C3429" s="216" t="s">
        <v>16524</v>
      </c>
      <c r="D3429" s="215" t="s">
        <v>16525</v>
      </c>
    </row>
    <row r="3430" spans="1:4">
      <c r="A3430" s="215" t="s">
        <v>16526</v>
      </c>
      <c r="B3430" s="215">
        <v>1</v>
      </c>
      <c r="C3430" s="216" t="s">
        <v>16527</v>
      </c>
      <c r="D3430" s="215" t="s">
        <v>16528</v>
      </c>
    </row>
    <row r="3431" spans="1:4">
      <c r="A3431" s="215" t="s">
        <v>16529</v>
      </c>
      <c r="B3431" s="215">
        <v>1</v>
      </c>
      <c r="C3431" s="216" t="s">
        <v>16530</v>
      </c>
      <c r="D3431" s="215" t="s">
        <v>16531</v>
      </c>
    </row>
    <row r="3432" spans="1:4">
      <c r="A3432" s="215" t="s">
        <v>16532</v>
      </c>
      <c r="B3432" s="215">
        <v>1</v>
      </c>
      <c r="C3432" s="216" t="s">
        <v>16533</v>
      </c>
      <c r="D3432" s="215" t="s">
        <v>16534</v>
      </c>
    </row>
    <row r="3433" spans="1:4">
      <c r="A3433" s="215" t="s">
        <v>16535</v>
      </c>
      <c r="B3433" s="215">
        <v>1</v>
      </c>
      <c r="C3433" s="216" t="s">
        <v>16536</v>
      </c>
      <c r="D3433" s="215" t="s">
        <v>16537</v>
      </c>
    </row>
    <row r="3434" spans="1:4">
      <c r="A3434" s="215" t="s">
        <v>16538</v>
      </c>
      <c r="B3434" s="215">
        <v>1</v>
      </c>
      <c r="C3434" s="216" t="s">
        <v>16539</v>
      </c>
      <c r="D3434" s="215" t="s">
        <v>16540</v>
      </c>
    </row>
    <row r="3435" spans="1:4">
      <c r="A3435" s="215" t="s">
        <v>16541</v>
      </c>
      <c r="B3435" s="215">
        <v>1</v>
      </c>
      <c r="C3435" s="216" t="s">
        <v>16542</v>
      </c>
      <c r="D3435" s="215" t="s">
        <v>16543</v>
      </c>
    </row>
    <row r="3436" spans="1:4">
      <c r="A3436" s="215" t="s">
        <v>16544</v>
      </c>
      <c r="B3436" s="215">
        <v>1</v>
      </c>
      <c r="C3436" s="216" t="s">
        <v>16545</v>
      </c>
      <c r="D3436" s="215" t="s">
        <v>16543</v>
      </c>
    </row>
    <row r="3437" spans="1:4">
      <c r="A3437" s="215" t="s">
        <v>16546</v>
      </c>
      <c r="B3437" s="215">
        <v>1</v>
      </c>
      <c r="C3437" s="216" t="s">
        <v>16547</v>
      </c>
      <c r="D3437" s="215" t="s">
        <v>16548</v>
      </c>
    </row>
    <row r="3438" spans="1:4">
      <c r="A3438" s="215" t="s">
        <v>16549</v>
      </c>
      <c r="B3438" s="215">
        <v>1</v>
      </c>
      <c r="C3438" s="216" t="s">
        <v>16550</v>
      </c>
      <c r="D3438" s="215" t="s">
        <v>16551</v>
      </c>
    </row>
    <row r="3439" spans="1:4">
      <c r="A3439" s="215" t="s">
        <v>16552</v>
      </c>
      <c r="B3439" s="215">
        <v>1</v>
      </c>
      <c r="C3439" s="216" t="s">
        <v>16553</v>
      </c>
      <c r="D3439" s="215" t="s">
        <v>16554</v>
      </c>
    </row>
    <row r="3440" spans="1:4">
      <c r="A3440" s="215" t="s">
        <v>16555</v>
      </c>
      <c r="B3440" s="215">
        <v>1</v>
      </c>
      <c r="C3440" s="216" t="s">
        <v>16556</v>
      </c>
      <c r="D3440" s="215" t="s">
        <v>16557</v>
      </c>
    </row>
    <row r="3441" spans="1:4">
      <c r="A3441" s="215" t="s">
        <v>16558</v>
      </c>
      <c r="B3441" s="215">
        <v>1</v>
      </c>
      <c r="C3441" s="216" t="s">
        <v>16559</v>
      </c>
      <c r="D3441" s="215" t="s">
        <v>15944</v>
      </c>
    </row>
    <row r="3442" spans="1:4">
      <c r="A3442" s="215" t="s">
        <v>16560</v>
      </c>
      <c r="B3442" s="215">
        <v>1</v>
      </c>
      <c r="C3442" s="216" t="s">
        <v>16561</v>
      </c>
      <c r="D3442" s="215" t="s">
        <v>16562</v>
      </c>
    </row>
    <row r="3443" spans="1:4">
      <c r="A3443" s="215" t="s">
        <v>16563</v>
      </c>
      <c r="B3443" s="215">
        <v>1</v>
      </c>
      <c r="C3443" s="216" t="s">
        <v>16564</v>
      </c>
      <c r="D3443" s="215" t="s">
        <v>16565</v>
      </c>
    </row>
    <row r="3444" spans="1:4">
      <c r="A3444" s="215" t="s">
        <v>16566</v>
      </c>
      <c r="B3444" s="215">
        <v>1</v>
      </c>
      <c r="C3444" s="216" t="s">
        <v>16567</v>
      </c>
      <c r="D3444" s="215" t="s">
        <v>16568</v>
      </c>
    </row>
    <row r="3445" spans="1:4">
      <c r="A3445" s="215" t="s">
        <v>16569</v>
      </c>
      <c r="B3445" s="215">
        <v>1</v>
      </c>
      <c r="C3445" s="216" t="s">
        <v>16570</v>
      </c>
      <c r="D3445" s="215" t="s">
        <v>16571</v>
      </c>
    </row>
    <row r="3446" spans="1:4">
      <c r="A3446" s="215" t="s">
        <v>16572</v>
      </c>
      <c r="B3446" s="215">
        <v>1</v>
      </c>
      <c r="C3446" s="216" t="s">
        <v>16573</v>
      </c>
      <c r="D3446" s="215" t="s">
        <v>16574</v>
      </c>
    </row>
    <row r="3447" spans="1:4">
      <c r="A3447" s="215" t="s">
        <v>16575</v>
      </c>
      <c r="B3447" s="215">
        <v>1</v>
      </c>
      <c r="C3447" s="216" t="s">
        <v>16576</v>
      </c>
      <c r="D3447" s="215" t="s">
        <v>16577</v>
      </c>
    </row>
    <row r="3448" spans="1:4">
      <c r="A3448" s="215" t="s">
        <v>16578</v>
      </c>
      <c r="B3448" s="215">
        <v>1</v>
      </c>
      <c r="C3448" s="216" t="s">
        <v>16579</v>
      </c>
      <c r="D3448" s="215" t="s">
        <v>16580</v>
      </c>
    </row>
    <row r="3449" spans="1:4">
      <c r="A3449" s="215" t="s">
        <v>16581</v>
      </c>
      <c r="B3449" s="215">
        <v>1</v>
      </c>
      <c r="C3449" s="216" t="s">
        <v>16582</v>
      </c>
      <c r="D3449" s="215" t="s">
        <v>16583</v>
      </c>
    </row>
    <row r="3450" spans="1:4">
      <c r="A3450" s="215" t="s">
        <v>16584</v>
      </c>
      <c r="B3450" s="215">
        <v>1</v>
      </c>
      <c r="C3450" s="216" t="s">
        <v>16585</v>
      </c>
      <c r="D3450" s="215" t="s">
        <v>16586</v>
      </c>
    </row>
    <row r="3451" spans="1:4">
      <c r="A3451" s="215" t="s">
        <v>16587</v>
      </c>
      <c r="B3451" s="215">
        <v>1</v>
      </c>
      <c r="C3451" s="216" t="s">
        <v>16588</v>
      </c>
      <c r="D3451" s="215" t="s">
        <v>16589</v>
      </c>
    </row>
    <row r="3452" spans="1:4">
      <c r="A3452" s="215" t="s">
        <v>16590</v>
      </c>
      <c r="B3452" s="215">
        <v>1</v>
      </c>
      <c r="C3452" s="216" t="s">
        <v>16591</v>
      </c>
      <c r="D3452" s="215" t="s">
        <v>16592</v>
      </c>
    </row>
    <row r="3453" spans="1:4">
      <c r="A3453" s="215" t="s">
        <v>16593</v>
      </c>
      <c r="B3453" s="215">
        <v>1</v>
      </c>
      <c r="C3453" s="216" t="s">
        <v>16594</v>
      </c>
      <c r="D3453" s="215" t="s">
        <v>16595</v>
      </c>
    </row>
    <row r="3454" spans="1:4">
      <c r="A3454" s="215" t="s">
        <v>16596</v>
      </c>
      <c r="B3454" s="215">
        <v>1</v>
      </c>
      <c r="C3454" s="216" t="s">
        <v>16597</v>
      </c>
      <c r="D3454" s="215" t="s">
        <v>16598</v>
      </c>
    </row>
    <row r="3455" spans="1:4">
      <c r="A3455" s="215" t="s">
        <v>16599</v>
      </c>
      <c r="B3455" s="215">
        <v>2</v>
      </c>
      <c r="C3455" s="216" t="s">
        <v>16600</v>
      </c>
      <c r="D3455" s="215" t="s">
        <v>16601</v>
      </c>
    </row>
    <row r="3456" spans="1:4">
      <c r="A3456" s="215" t="s">
        <v>16602</v>
      </c>
      <c r="B3456" s="215">
        <v>1</v>
      </c>
      <c r="C3456" s="216" t="s">
        <v>16603</v>
      </c>
      <c r="D3456" s="215" t="s">
        <v>16604</v>
      </c>
    </row>
    <row r="3457" spans="1:4">
      <c r="A3457" s="215" t="s">
        <v>16605</v>
      </c>
      <c r="B3457" s="215">
        <v>1</v>
      </c>
      <c r="C3457" s="216" t="s">
        <v>16606</v>
      </c>
      <c r="D3457" s="215" t="s">
        <v>16607</v>
      </c>
    </row>
    <row r="3458" spans="1:4">
      <c r="A3458" s="215" t="s">
        <v>16608</v>
      </c>
      <c r="B3458" s="215">
        <v>1</v>
      </c>
      <c r="C3458" s="216" t="s">
        <v>16609</v>
      </c>
      <c r="D3458" s="215" t="s">
        <v>16610</v>
      </c>
    </row>
    <row r="3459" spans="1:4">
      <c r="A3459" s="215" t="s">
        <v>16611</v>
      </c>
      <c r="B3459" s="215">
        <v>1</v>
      </c>
      <c r="C3459" s="216" t="s">
        <v>16612</v>
      </c>
      <c r="D3459" s="215" t="s">
        <v>16613</v>
      </c>
    </row>
    <row r="3460" spans="1:4">
      <c r="A3460" s="215" t="s">
        <v>16614</v>
      </c>
      <c r="B3460" s="215">
        <v>1</v>
      </c>
      <c r="C3460" s="216" t="s">
        <v>16615</v>
      </c>
      <c r="D3460" s="215" t="s">
        <v>16616</v>
      </c>
    </row>
    <row r="3461" spans="1:4">
      <c r="A3461" s="215" t="s">
        <v>16617</v>
      </c>
      <c r="B3461" s="215">
        <v>1</v>
      </c>
      <c r="C3461" s="216" t="s">
        <v>16618</v>
      </c>
      <c r="D3461" s="215" t="s">
        <v>16619</v>
      </c>
    </row>
    <row r="3462" spans="1:4">
      <c r="A3462" s="215" t="s">
        <v>16620</v>
      </c>
      <c r="B3462" s="215">
        <v>1</v>
      </c>
      <c r="C3462" s="216" t="s">
        <v>16621</v>
      </c>
      <c r="D3462" s="215" t="s">
        <v>16622</v>
      </c>
    </row>
    <row r="3463" spans="1:4">
      <c r="A3463" s="215" t="s">
        <v>16623</v>
      </c>
      <c r="B3463" s="215">
        <v>1</v>
      </c>
      <c r="C3463" s="216" t="s">
        <v>16624</v>
      </c>
      <c r="D3463" s="215" t="s">
        <v>16625</v>
      </c>
    </row>
    <row r="3464" spans="1:4">
      <c r="A3464" s="215" t="s">
        <v>16626</v>
      </c>
      <c r="B3464" s="215">
        <v>1</v>
      </c>
      <c r="C3464" s="216" t="s">
        <v>16627</v>
      </c>
      <c r="D3464" s="215" t="s">
        <v>16628</v>
      </c>
    </row>
    <row r="3465" spans="1:4">
      <c r="A3465" s="215" t="s">
        <v>16629</v>
      </c>
      <c r="B3465" s="215">
        <v>1</v>
      </c>
      <c r="C3465" s="216" t="s">
        <v>16630</v>
      </c>
      <c r="D3465" s="215" t="s">
        <v>16631</v>
      </c>
    </row>
    <row r="3466" spans="1:4">
      <c r="A3466" s="215" t="s">
        <v>16632</v>
      </c>
      <c r="B3466" s="215">
        <v>1</v>
      </c>
      <c r="C3466" s="216" t="s">
        <v>16633</v>
      </c>
      <c r="D3466" s="215" t="s">
        <v>16634</v>
      </c>
    </row>
    <row r="3467" spans="1:4">
      <c r="A3467" s="215" t="s">
        <v>16635</v>
      </c>
      <c r="B3467" s="215">
        <v>1</v>
      </c>
      <c r="C3467" s="216" t="s">
        <v>16636</v>
      </c>
      <c r="D3467" s="215" t="s">
        <v>16637</v>
      </c>
    </row>
    <row r="3468" spans="1:4">
      <c r="A3468" s="215" t="s">
        <v>16638</v>
      </c>
      <c r="B3468" s="215">
        <v>1</v>
      </c>
      <c r="C3468" s="216" t="s">
        <v>16639</v>
      </c>
      <c r="D3468" s="215" t="s">
        <v>16640</v>
      </c>
    </row>
    <row r="3469" spans="1:4">
      <c r="A3469" s="215" t="s">
        <v>16641</v>
      </c>
      <c r="B3469" s="215">
        <v>1</v>
      </c>
      <c r="C3469" s="216" t="s">
        <v>16642</v>
      </c>
      <c r="D3469" s="215" t="s">
        <v>16643</v>
      </c>
    </row>
    <row r="3470" spans="1:4">
      <c r="A3470" s="215" t="s">
        <v>16644</v>
      </c>
      <c r="B3470" s="215">
        <v>1</v>
      </c>
      <c r="C3470" s="216" t="s">
        <v>16645</v>
      </c>
      <c r="D3470" s="215" t="s">
        <v>16646</v>
      </c>
    </row>
    <row r="3471" spans="1:4">
      <c r="A3471" s="215" t="s">
        <v>16647</v>
      </c>
      <c r="B3471" s="215">
        <v>1</v>
      </c>
      <c r="C3471" s="216" t="s">
        <v>16648</v>
      </c>
      <c r="D3471" s="215" t="s">
        <v>16649</v>
      </c>
    </row>
    <row r="3472" spans="1:4">
      <c r="A3472" s="215" t="s">
        <v>16650</v>
      </c>
      <c r="B3472" s="215">
        <v>1</v>
      </c>
      <c r="C3472" s="216" t="s">
        <v>16651</v>
      </c>
      <c r="D3472" s="215" t="s">
        <v>16652</v>
      </c>
    </row>
    <row r="3473" spans="1:4">
      <c r="A3473" s="215" t="s">
        <v>16653</v>
      </c>
      <c r="B3473" s="215">
        <v>1</v>
      </c>
      <c r="C3473" s="216" t="s">
        <v>111027</v>
      </c>
      <c r="D3473" s="215" t="s">
        <v>16654</v>
      </c>
    </row>
    <row r="3474" spans="1:4">
      <c r="A3474" s="215" t="s">
        <v>16655</v>
      </c>
      <c r="B3474" s="215">
        <v>1</v>
      </c>
      <c r="C3474" s="216" t="s">
        <v>16656</v>
      </c>
      <c r="D3474" s="215" t="s">
        <v>16657</v>
      </c>
    </row>
    <row r="3475" spans="1:4">
      <c r="A3475" s="215" t="s">
        <v>16658</v>
      </c>
      <c r="B3475" s="215">
        <v>1</v>
      </c>
      <c r="C3475" s="216" t="s">
        <v>16659</v>
      </c>
      <c r="D3475" s="215" t="s">
        <v>16660</v>
      </c>
    </row>
    <row r="3476" spans="1:4">
      <c r="A3476" s="215" t="s">
        <v>16661</v>
      </c>
      <c r="B3476" s="215">
        <v>1</v>
      </c>
      <c r="C3476" s="216" t="s">
        <v>16662</v>
      </c>
      <c r="D3476" s="215" t="s">
        <v>16663</v>
      </c>
    </row>
    <row r="3477" spans="1:4">
      <c r="A3477" s="215" t="s">
        <v>16664</v>
      </c>
      <c r="B3477" s="215">
        <v>1</v>
      </c>
      <c r="C3477" s="216" t="s">
        <v>16665</v>
      </c>
      <c r="D3477" s="215" t="s">
        <v>16666</v>
      </c>
    </row>
    <row r="3478" spans="1:4">
      <c r="A3478" s="215" t="s">
        <v>16667</v>
      </c>
      <c r="B3478" s="215">
        <v>1</v>
      </c>
      <c r="C3478" s="216" t="s">
        <v>16668</v>
      </c>
      <c r="D3478" s="215" t="s">
        <v>16669</v>
      </c>
    </row>
    <row r="3479" spans="1:4">
      <c r="A3479" s="215" t="s">
        <v>16670</v>
      </c>
      <c r="B3479" s="215">
        <v>1</v>
      </c>
      <c r="C3479" s="216" t="s">
        <v>16671</v>
      </c>
      <c r="D3479" s="215" t="s">
        <v>16672</v>
      </c>
    </row>
    <row r="3480" spans="1:4">
      <c r="A3480" s="215" t="s">
        <v>16673</v>
      </c>
      <c r="B3480" s="215">
        <v>1</v>
      </c>
      <c r="C3480" s="216" t="s">
        <v>16674</v>
      </c>
      <c r="D3480" s="215" t="s">
        <v>15947</v>
      </c>
    </row>
    <row r="3481" spans="1:4">
      <c r="A3481" s="215" t="s">
        <v>16675</v>
      </c>
      <c r="B3481" s="215">
        <v>1</v>
      </c>
      <c r="C3481" s="216" t="s">
        <v>16676</v>
      </c>
      <c r="D3481" s="215" t="s">
        <v>16677</v>
      </c>
    </row>
    <row r="3482" spans="1:4">
      <c r="A3482" s="215" t="s">
        <v>16678</v>
      </c>
      <c r="B3482" s="215">
        <v>1</v>
      </c>
      <c r="C3482" s="216" t="s">
        <v>16679</v>
      </c>
      <c r="D3482" s="215" t="s">
        <v>16680</v>
      </c>
    </row>
    <row r="3483" spans="1:4">
      <c r="A3483" s="215" t="s">
        <v>16681</v>
      </c>
      <c r="B3483" s="215">
        <v>1</v>
      </c>
      <c r="C3483" s="216" t="s">
        <v>16682</v>
      </c>
      <c r="D3483" s="215" t="s">
        <v>16683</v>
      </c>
    </row>
    <row r="3484" spans="1:4">
      <c r="A3484" s="215" t="s">
        <v>16684</v>
      </c>
      <c r="B3484" s="215">
        <v>1</v>
      </c>
      <c r="C3484" s="216" t="s">
        <v>16685</v>
      </c>
      <c r="D3484" s="215" t="s">
        <v>16686</v>
      </c>
    </row>
    <row r="3485" spans="1:4">
      <c r="A3485" s="215" t="s">
        <v>16687</v>
      </c>
      <c r="B3485" s="215">
        <v>1</v>
      </c>
      <c r="C3485" s="216" t="s">
        <v>16688</v>
      </c>
      <c r="D3485" s="215" t="s">
        <v>16689</v>
      </c>
    </row>
    <row r="3486" spans="1:4">
      <c r="A3486" s="215" t="s">
        <v>16690</v>
      </c>
      <c r="B3486" s="215">
        <v>1</v>
      </c>
      <c r="C3486" s="216" t="s">
        <v>16691</v>
      </c>
      <c r="D3486" s="215" t="s">
        <v>16692</v>
      </c>
    </row>
    <row r="3487" spans="1:4">
      <c r="A3487" s="215" t="s">
        <v>16693</v>
      </c>
      <c r="B3487" s="215">
        <v>1</v>
      </c>
      <c r="C3487" s="216" t="s">
        <v>16694</v>
      </c>
      <c r="D3487" s="215" t="s">
        <v>16695</v>
      </c>
    </row>
    <row r="3488" spans="1:4">
      <c r="A3488" s="215" t="s">
        <v>16696</v>
      </c>
      <c r="B3488" s="215">
        <v>2</v>
      </c>
      <c r="C3488" s="216" t="s">
        <v>111028</v>
      </c>
      <c r="D3488" s="215" t="s">
        <v>16697</v>
      </c>
    </row>
    <row r="3489" spans="1:4">
      <c r="A3489" s="215" t="s">
        <v>16698</v>
      </c>
      <c r="B3489" s="215">
        <v>1</v>
      </c>
      <c r="C3489" s="216" t="s">
        <v>16699</v>
      </c>
      <c r="D3489" s="215" t="s">
        <v>16700</v>
      </c>
    </row>
    <row r="3490" spans="1:4">
      <c r="A3490" s="215" t="s">
        <v>16701</v>
      </c>
      <c r="B3490" s="215">
        <v>1</v>
      </c>
      <c r="C3490" s="216" t="s">
        <v>16702</v>
      </c>
      <c r="D3490" s="215" t="s">
        <v>16703</v>
      </c>
    </row>
    <row r="3491" spans="1:4">
      <c r="A3491" s="215" t="s">
        <v>16704</v>
      </c>
      <c r="B3491" s="215">
        <v>1</v>
      </c>
      <c r="C3491" s="216" t="s">
        <v>16705</v>
      </c>
      <c r="D3491" s="215" t="s">
        <v>16700</v>
      </c>
    </row>
    <row r="3492" spans="1:4">
      <c r="A3492" s="215" t="s">
        <v>16706</v>
      </c>
      <c r="B3492" s="215">
        <v>1</v>
      </c>
      <c r="C3492" s="216" t="s">
        <v>16707</v>
      </c>
      <c r="D3492" s="215" t="s">
        <v>16708</v>
      </c>
    </row>
    <row r="3493" spans="1:4">
      <c r="A3493" s="215" t="s">
        <v>16709</v>
      </c>
      <c r="B3493" s="215">
        <v>1</v>
      </c>
      <c r="C3493" s="216" t="s">
        <v>16710</v>
      </c>
      <c r="D3493" s="215" t="s">
        <v>16711</v>
      </c>
    </row>
    <row r="3494" spans="1:4">
      <c r="A3494" s="215" t="s">
        <v>16712</v>
      </c>
      <c r="B3494" s="215">
        <v>2</v>
      </c>
      <c r="C3494" s="216" t="s">
        <v>16713</v>
      </c>
      <c r="D3494" s="215" t="s">
        <v>16714</v>
      </c>
    </row>
    <row r="3495" spans="1:4">
      <c r="A3495" s="215" t="s">
        <v>16715</v>
      </c>
      <c r="B3495" s="215">
        <v>1</v>
      </c>
      <c r="C3495" s="216" t="s">
        <v>16716</v>
      </c>
      <c r="D3495" s="215" t="s">
        <v>16717</v>
      </c>
    </row>
    <row r="3496" spans="1:4">
      <c r="A3496" s="215" t="s">
        <v>16718</v>
      </c>
      <c r="B3496" s="215">
        <v>1</v>
      </c>
      <c r="C3496" s="216" t="s">
        <v>16719</v>
      </c>
      <c r="D3496" s="215" t="s">
        <v>16720</v>
      </c>
    </row>
    <row r="3497" spans="1:4">
      <c r="A3497" s="215" t="s">
        <v>16721</v>
      </c>
      <c r="B3497" s="215">
        <v>1</v>
      </c>
      <c r="C3497" s="216" t="s">
        <v>16722</v>
      </c>
      <c r="D3497" s="215" t="s">
        <v>16723</v>
      </c>
    </row>
    <row r="3498" spans="1:4">
      <c r="A3498" s="215" t="s">
        <v>16724</v>
      </c>
      <c r="B3498" s="215">
        <v>1</v>
      </c>
      <c r="C3498" s="216" t="s">
        <v>16725</v>
      </c>
      <c r="D3498" s="215" t="s">
        <v>16726</v>
      </c>
    </row>
    <row r="3499" spans="1:4">
      <c r="A3499" s="215" t="s">
        <v>16727</v>
      </c>
      <c r="B3499" s="215">
        <v>1</v>
      </c>
      <c r="C3499" s="216" t="s">
        <v>16728</v>
      </c>
      <c r="D3499" s="215" t="s">
        <v>16729</v>
      </c>
    </row>
    <row r="3500" spans="1:4">
      <c r="A3500" s="215" t="s">
        <v>16730</v>
      </c>
      <c r="B3500" s="215">
        <v>1</v>
      </c>
      <c r="C3500" s="216" t="s">
        <v>16731</v>
      </c>
      <c r="D3500" s="215" t="s">
        <v>16732</v>
      </c>
    </row>
    <row r="3501" spans="1:4">
      <c r="A3501" s="215" t="s">
        <v>16733</v>
      </c>
      <c r="B3501" s="215">
        <v>1</v>
      </c>
      <c r="C3501" s="216" t="s">
        <v>16734</v>
      </c>
      <c r="D3501" s="215" t="s">
        <v>16735</v>
      </c>
    </row>
    <row r="3502" spans="1:4">
      <c r="A3502" s="215" t="s">
        <v>16736</v>
      </c>
      <c r="B3502" s="215">
        <v>1</v>
      </c>
      <c r="C3502" s="216" t="s">
        <v>16737</v>
      </c>
      <c r="D3502" s="215" t="s">
        <v>16738</v>
      </c>
    </row>
    <row r="3503" spans="1:4">
      <c r="A3503" s="215" t="s">
        <v>16739</v>
      </c>
      <c r="B3503" s="215">
        <v>1</v>
      </c>
      <c r="C3503" s="216" t="s">
        <v>16740</v>
      </c>
      <c r="D3503" s="215" t="s">
        <v>16741</v>
      </c>
    </row>
    <row r="3504" spans="1:4">
      <c r="A3504" s="215" t="s">
        <v>16742</v>
      </c>
      <c r="B3504" s="215">
        <v>1</v>
      </c>
      <c r="C3504" s="216" t="s">
        <v>16743</v>
      </c>
      <c r="D3504" s="215" t="s">
        <v>16744</v>
      </c>
    </row>
    <row r="3505" spans="1:4">
      <c r="A3505" s="215" t="s">
        <v>16745</v>
      </c>
      <c r="B3505" s="215">
        <v>1</v>
      </c>
      <c r="C3505" s="216" t="s">
        <v>16746</v>
      </c>
      <c r="D3505" s="215" t="s">
        <v>16747</v>
      </c>
    </row>
    <row r="3506" spans="1:4">
      <c r="A3506" s="215" t="s">
        <v>16748</v>
      </c>
      <c r="B3506" s="215">
        <v>1</v>
      </c>
      <c r="C3506" s="216" t="s">
        <v>16749</v>
      </c>
      <c r="D3506" s="215" t="s">
        <v>16750</v>
      </c>
    </row>
    <row r="3507" spans="1:4">
      <c r="A3507" s="215" t="s">
        <v>16751</v>
      </c>
      <c r="B3507" s="215">
        <v>1</v>
      </c>
      <c r="C3507" s="216" t="s">
        <v>16752</v>
      </c>
      <c r="D3507" s="215" t="s">
        <v>16753</v>
      </c>
    </row>
    <row r="3508" spans="1:4">
      <c r="A3508" s="215" t="s">
        <v>16754</v>
      </c>
      <c r="B3508" s="215">
        <v>1</v>
      </c>
      <c r="C3508" s="216" t="s">
        <v>16755</v>
      </c>
      <c r="D3508" s="215" t="s">
        <v>16756</v>
      </c>
    </row>
    <row r="3509" spans="1:4">
      <c r="A3509" s="215" t="s">
        <v>16757</v>
      </c>
      <c r="B3509" s="215">
        <v>1</v>
      </c>
      <c r="C3509" s="216" t="s">
        <v>16758</v>
      </c>
      <c r="D3509" s="215" t="s">
        <v>16759</v>
      </c>
    </row>
    <row r="3510" spans="1:4">
      <c r="A3510" s="215" t="s">
        <v>16760</v>
      </c>
      <c r="B3510" s="215">
        <v>1</v>
      </c>
      <c r="C3510" s="216" t="s">
        <v>16761</v>
      </c>
      <c r="D3510" s="215" t="s">
        <v>16762</v>
      </c>
    </row>
    <row r="3511" spans="1:4">
      <c r="A3511" s="215" t="s">
        <v>16763</v>
      </c>
      <c r="B3511" s="215">
        <v>1</v>
      </c>
      <c r="C3511" s="216" t="s">
        <v>16764</v>
      </c>
      <c r="D3511" s="215" t="s">
        <v>16507</v>
      </c>
    </row>
    <row r="3512" spans="1:4">
      <c r="A3512" s="215" t="s">
        <v>16765</v>
      </c>
      <c r="B3512" s="215">
        <v>1</v>
      </c>
      <c r="C3512" s="216" t="s">
        <v>16766</v>
      </c>
      <c r="D3512" s="215" t="s">
        <v>16504</v>
      </c>
    </row>
    <row r="3513" spans="1:4">
      <c r="A3513" s="215" t="s">
        <v>16767</v>
      </c>
      <c r="B3513" s="215">
        <v>1</v>
      </c>
      <c r="C3513" s="216" t="s">
        <v>16768</v>
      </c>
      <c r="D3513" s="215" t="s">
        <v>16769</v>
      </c>
    </row>
    <row r="3514" spans="1:4">
      <c r="A3514" s="215" t="s">
        <v>16770</v>
      </c>
      <c r="B3514" s="215">
        <v>1</v>
      </c>
      <c r="C3514" s="216" t="s">
        <v>16771</v>
      </c>
      <c r="D3514" s="215" t="s">
        <v>16772</v>
      </c>
    </row>
    <row r="3515" spans="1:4">
      <c r="A3515" s="215" t="s">
        <v>16773</v>
      </c>
      <c r="B3515" s="215">
        <v>1</v>
      </c>
      <c r="C3515" s="216" t="s">
        <v>16774</v>
      </c>
      <c r="D3515" s="215" t="s">
        <v>16775</v>
      </c>
    </row>
    <row r="3516" spans="1:4">
      <c r="A3516" s="215" t="s">
        <v>16776</v>
      </c>
      <c r="B3516" s="215">
        <v>1</v>
      </c>
      <c r="C3516" s="216" t="s">
        <v>16777</v>
      </c>
      <c r="D3516" s="215" t="s">
        <v>15924</v>
      </c>
    </row>
    <row r="3517" spans="1:4">
      <c r="A3517" s="215" t="s">
        <v>16778</v>
      </c>
      <c r="B3517" s="215">
        <v>1</v>
      </c>
      <c r="C3517" s="216" t="s">
        <v>16779</v>
      </c>
      <c r="D3517" s="215" t="s">
        <v>16512</v>
      </c>
    </row>
    <row r="3518" spans="1:4">
      <c r="A3518" s="215" t="s">
        <v>16780</v>
      </c>
      <c r="B3518" s="215">
        <v>1</v>
      </c>
      <c r="C3518" s="216" t="s">
        <v>16781</v>
      </c>
      <c r="D3518" s="215" t="s">
        <v>16515</v>
      </c>
    </row>
    <row r="3519" spans="1:4">
      <c r="A3519" s="215" t="s">
        <v>16782</v>
      </c>
      <c r="B3519" s="215">
        <v>1</v>
      </c>
      <c r="C3519" s="216" t="s">
        <v>16783</v>
      </c>
      <c r="D3519" s="215" t="s">
        <v>16784</v>
      </c>
    </row>
    <row r="3520" spans="1:4">
      <c r="A3520" s="215" t="s">
        <v>16785</v>
      </c>
      <c r="B3520" s="215">
        <v>1</v>
      </c>
      <c r="C3520" s="216" t="s">
        <v>16786</v>
      </c>
      <c r="D3520" s="215" t="s">
        <v>15927</v>
      </c>
    </row>
    <row r="3521" spans="1:4">
      <c r="A3521" s="215" t="s">
        <v>16787</v>
      </c>
      <c r="B3521" s="215">
        <v>1</v>
      </c>
      <c r="C3521" s="216" t="s">
        <v>16788</v>
      </c>
      <c r="D3521" s="215" t="s">
        <v>16789</v>
      </c>
    </row>
    <row r="3522" spans="1:4">
      <c r="A3522" s="215" t="s">
        <v>16790</v>
      </c>
      <c r="B3522" s="215">
        <v>1</v>
      </c>
      <c r="C3522" s="216" t="s">
        <v>16791</v>
      </c>
      <c r="D3522" s="215" t="s">
        <v>15933</v>
      </c>
    </row>
    <row r="3523" spans="1:4">
      <c r="A3523" s="215" t="s">
        <v>16792</v>
      </c>
      <c r="B3523" s="215">
        <v>1</v>
      </c>
      <c r="C3523" s="216" t="s">
        <v>16793</v>
      </c>
      <c r="D3523" s="215" t="s">
        <v>16794</v>
      </c>
    </row>
    <row r="3524" spans="1:4">
      <c r="A3524" s="215" t="s">
        <v>16795</v>
      </c>
      <c r="B3524" s="215">
        <v>1</v>
      </c>
      <c r="C3524" s="216" t="s">
        <v>16796</v>
      </c>
      <c r="D3524" s="215" t="s">
        <v>16797</v>
      </c>
    </row>
    <row r="3525" spans="1:4">
      <c r="A3525" s="215" t="s">
        <v>16798</v>
      </c>
      <c r="B3525" s="215">
        <v>1</v>
      </c>
      <c r="C3525" s="216" t="s">
        <v>16799</v>
      </c>
      <c r="D3525" s="215" t="s">
        <v>16800</v>
      </c>
    </row>
    <row r="3526" spans="1:4">
      <c r="A3526" s="215" t="s">
        <v>16801</v>
      </c>
      <c r="B3526" s="215">
        <v>1</v>
      </c>
      <c r="C3526" s="216" t="s">
        <v>16802</v>
      </c>
      <c r="D3526" s="215" t="s">
        <v>16803</v>
      </c>
    </row>
    <row r="3527" spans="1:4">
      <c r="A3527" s="215" t="s">
        <v>16804</v>
      </c>
      <c r="B3527" s="215">
        <v>1</v>
      </c>
      <c r="C3527" s="216" t="s">
        <v>16805</v>
      </c>
      <c r="D3527" s="215" t="s">
        <v>16806</v>
      </c>
    </row>
    <row r="3528" spans="1:4">
      <c r="A3528" s="215" t="s">
        <v>16807</v>
      </c>
      <c r="B3528" s="215">
        <v>1</v>
      </c>
      <c r="C3528" s="216" t="s">
        <v>16808</v>
      </c>
      <c r="D3528" s="215" t="s">
        <v>16522</v>
      </c>
    </row>
    <row r="3529" spans="1:4">
      <c r="A3529" s="215" t="s">
        <v>16809</v>
      </c>
      <c r="B3529" s="215">
        <v>1</v>
      </c>
      <c r="C3529" s="216" t="s">
        <v>16810</v>
      </c>
      <c r="D3529" s="215" t="s">
        <v>16811</v>
      </c>
    </row>
    <row r="3530" spans="1:4">
      <c r="A3530" s="215" t="s">
        <v>16812</v>
      </c>
      <c r="B3530" s="215">
        <v>1</v>
      </c>
      <c r="C3530" s="216" t="s">
        <v>16813</v>
      </c>
      <c r="D3530" s="215" t="s">
        <v>16814</v>
      </c>
    </row>
    <row r="3531" spans="1:4">
      <c r="A3531" s="215" t="s">
        <v>16815</v>
      </c>
      <c r="B3531" s="215">
        <v>1</v>
      </c>
      <c r="C3531" s="216" t="s">
        <v>16816</v>
      </c>
      <c r="D3531" s="215" t="s">
        <v>16817</v>
      </c>
    </row>
    <row r="3532" spans="1:4">
      <c r="A3532" s="215" t="s">
        <v>16818</v>
      </c>
      <c r="B3532" s="215">
        <v>1</v>
      </c>
      <c r="C3532" s="216" t="s">
        <v>16819</v>
      </c>
      <c r="D3532" s="215" t="s">
        <v>16820</v>
      </c>
    </row>
    <row r="3533" spans="1:4">
      <c r="A3533" s="215" t="s">
        <v>16821</v>
      </c>
      <c r="B3533" s="215">
        <v>1</v>
      </c>
      <c r="C3533" s="216" t="s">
        <v>16822</v>
      </c>
      <c r="D3533" s="215" t="s">
        <v>16823</v>
      </c>
    </row>
    <row r="3534" spans="1:4">
      <c r="A3534" s="215" t="s">
        <v>16824</v>
      </c>
      <c r="B3534" s="215">
        <v>1</v>
      </c>
      <c r="C3534" s="216" t="s">
        <v>16825</v>
      </c>
      <c r="D3534" s="215" t="s">
        <v>16826</v>
      </c>
    </row>
    <row r="3535" spans="1:4">
      <c r="A3535" s="215" t="s">
        <v>16827</v>
      </c>
      <c r="B3535" s="215">
        <v>1</v>
      </c>
      <c r="C3535" s="216" t="s">
        <v>16828</v>
      </c>
      <c r="D3535" s="215" t="s">
        <v>16829</v>
      </c>
    </row>
    <row r="3536" spans="1:4">
      <c r="A3536" s="215" t="s">
        <v>16830</v>
      </c>
      <c r="B3536" s="215">
        <v>1</v>
      </c>
      <c r="C3536" s="216" t="s">
        <v>16831</v>
      </c>
      <c r="D3536" s="215" t="s">
        <v>16832</v>
      </c>
    </row>
    <row r="3537" spans="1:4">
      <c r="A3537" s="215" t="s">
        <v>16833</v>
      </c>
      <c r="B3537" s="215">
        <v>1</v>
      </c>
      <c r="C3537" s="216" t="s">
        <v>16834</v>
      </c>
      <c r="D3537" s="215" t="s">
        <v>16835</v>
      </c>
    </row>
    <row r="3538" spans="1:4">
      <c r="A3538" s="215" t="s">
        <v>111029</v>
      </c>
      <c r="B3538" s="215">
        <v>1</v>
      </c>
      <c r="C3538" s="216" t="s">
        <v>111030</v>
      </c>
      <c r="D3538" s="215" t="s">
        <v>111031</v>
      </c>
    </row>
    <row r="3539" spans="1:4">
      <c r="A3539" s="215" t="s">
        <v>16836</v>
      </c>
      <c r="B3539" s="215">
        <v>1</v>
      </c>
      <c r="C3539" s="216" t="s">
        <v>16837</v>
      </c>
      <c r="D3539" s="215" t="s">
        <v>16838</v>
      </c>
    </row>
    <row r="3540" spans="1:4">
      <c r="A3540" s="215" t="s">
        <v>16839</v>
      </c>
      <c r="B3540" s="215">
        <v>2</v>
      </c>
      <c r="C3540" s="216" t="s">
        <v>16840</v>
      </c>
      <c r="D3540" s="215" t="s">
        <v>16841</v>
      </c>
    </row>
    <row r="3541" spans="1:4">
      <c r="A3541" s="215" t="s">
        <v>16842</v>
      </c>
      <c r="B3541" s="215">
        <v>1</v>
      </c>
      <c r="C3541" s="216" t="s">
        <v>16843</v>
      </c>
      <c r="D3541" s="215" t="s">
        <v>16844</v>
      </c>
    </row>
    <row r="3542" spans="1:4">
      <c r="A3542" s="215" t="s">
        <v>16845</v>
      </c>
      <c r="B3542" s="215">
        <v>2</v>
      </c>
      <c r="C3542" s="216" t="s">
        <v>16846</v>
      </c>
      <c r="D3542" s="215" t="s">
        <v>15329</v>
      </c>
    </row>
    <row r="3543" spans="1:4">
      <c r="A3543" s="215" t="s">
        <v>16847</v>
      </c>
      <c r="B3543" s="215">
        <v>1</v>
      </c>
      <c r="C3543" s="216" t="s">
        <v>16848</v>
      </c>
      <c r="D3543" s="215" t="s">
        <v>16849</v>
      </c>
    </row>
    <row r="3544" spans="1:4">
      <c r="A3544" s="215" t="s">
        <v>16850</v>
      </c>
      <c r="B3544" s="215">
        <v>2</v>
      </c>
      <c r="C3544" s="216" t="s">
        <v>16851</v>
      </c>
      <c r="D3544" s="215" t="s">
        <v>16234</v>
      </c>
    </row>
    <row r="3545" spans="1:4">
      <c r="A3545" s="215" t="s">
        <v>16852</v>
      </c>
      <c r="B3545" s="215">
        <v>1</v>
      </c>
      <c r="C3545" s="216" t="s">
        <v>16853</v>
      </c>
      <c r="D3545" s="215" t="s">
        <v>16854</v>
      </c>
    </row>
    <row r="3546" spans="1:4">
      <c r="A3546" s="215" t="s">
        <v>16855</v>
      </c>
      <c r="B3546" s="215">
        <v>2</v>
      </c>
      <c r="C3546" s="216" t="s">
        <v>16856</v>
      </c>
      <c r="D3546" s="215" t="s">
        <v>15443</v>
      </c>
    </row>
    <row r="3547" spans="1:4">
      <c r="A3547" s="215" t="s">
        <v>16857</v>
      </c>
      <c r="B3547" s="215">
        <v>1</v>
      </c>
      <c r="C3547" s="216" t="s">
        <v>16858</v>
      </c>
      <c r="D3547" s="215" t="s">
        <v>16859</v>
      </c>
    </row>
    <row r="3548" spans="1:4">
      <c r="A3548" s="215" t="s">
        <v>16860</v>
      </c>
      <c r="B3548" s="215">
        <v>1</v>
      </c>
      <c r="C3548" s="216" t="s">
        <v>16861</v>
      </c>
      <c r="D3548" s="215" t="s">
        <v>16862</v>
      </c>
    </row>
    <row r="3549" spans="1:4">
      <c r="A3549" s="215" t="s">
        <v>16863</v>
      </c>
      <c r="B3549" s="215">
        <v>1</v>
      </c>
      <c r="C3549" s="216" t="s">
        <v>16864</v>
      </c>
      <c r="D3549" s="215" t="s">
        <v>16865</v>
      </c>
    </row>
    <row r="3550" spans="1:4">
      <c r="A3550" s="215" t="s">
        <v>16866</v>
      </c>
      <c r="B3550" s="215">
        <v>1</v>
      </c>
      <c r="C3550" s="216" t="s">
        <v>16867</v>
      </c>
      <c r="D3550" s="215" t="s">
        <v>16868</v>
      </c>
    </row>
    <row r="3551" spans="1:4">
      <c r="A3551" s="215" t="s">
        <v>16869</v>
      </c>
      <c r="B3551" s="215">
        <v>1</v>
      </c>
      <c r="C3551" s="216" t="s">
        <v>16870</v>
      </c>
      <c r="D3551" s="215" t="s">
        <v>16871</v>
      </c>
    </row>
    <row r="3552" spans="1:4">
      <c r="A3552" s="215" t="s">
        <v>16872</v>
      </c>
      <c r="B3552" s="215">
        <v>2</v>
      </c>
      <c r="C3552" s="216" t="s">
        <v>16873</v>
      </c>
      <c r="D3552" s="215" t="s">
        <v>15678</v>
      </c>
    </row>
    <row r="3553" spans="1:4">
      <c r="A3553" s="215" t="s">
        <v>16874</v>
      </c>
      <c r="B3553" s="215">
        <v>1</v>
      </c>
      <c r="C3553" s="216" t="s">
        <v>16875</v>
      </c>
      <c r="D3553" s="215" t="s">
        <v>16876</v>
      </c>
    </row>
    <row r="3554" spans="1:4">
      <c r="A3554" s="215" t="s">
        <v>16877</v>
      </c>
      <c r="B3554" s="215">
        <v>1</v>
      </c>
      <c r="C3554" s="216" t="s">
        <v>16878</v>
      </c>
      <c r="D3554" s="215" t="s">
        <v>16879</v>
      </c>
    </row>
    <row r="3555" spans="1:4">
      <c r="A3555" s="215" t="s">
        <v>16880</v>
      </c>
      <c r="B3555" s="215">
        <v>1</v>
      </c>
      <c r="C3555" s="216" t="s">
        <v>16881</v>
      </c>
      <c r="D3555" s="215" t="s">
        <v>16882</v>
      </c>
    </row>
    <row r="3556" spans="1:4">
      <c r="A3556" s="215" t="s">
        <v>16883</v>
      </c>
      <c r="B3556" s="215">
        <v>2</v>
      </c>
      <c r="C3556" s="216" t="s">
        <v>16884</v>
      </c>
      <c r="D3556" s="215" t="s">
        <v>16885</v>
      </c>
    </row>
    <row r="3557" spans="1:4">
      <c r="A3557" s="215" t="s">
        <v>16886</v>
      </c>
      <c r="B3557" s="215">
        <v>1</v>
      </c>
      <c r="C3557" s="216" t="s">
        <v>16887</v>
      </c>
      <c r="D3557" s="215" t="s">
        <v>16885</v>
      </c>
    </row>
    <row r="3558" spans="1:4">
      <c r="A3558" s="215" t="s">
        <v>16888</v>
      </c>
      <c r="B3558" s="215">
        <v>1</v>
      </c>
      <c r="C3558" s="216" t="s">
        <v>16889</v>
      </c>
      <c r="D3558" s="215" t="s">
        <v>16890</v>
      </c>
    </row>
    <row r="3559" spans="1:4">
      <c r="A3559" s="215" t="s">
        <v>16891</v>
      </c>
      <c r="B3559" s="215">
        <v>1</v>
      </c>
      <c r="C3559" s="216" t="s">
        <v>16892</v>
      </c>
      <c r="D3559" s="215" t="s">
        <v>16893</v>
      </c>
    </row>
    <row r="3560" spans="1:4">
      <c r="A3560" s="215" t="s">
        <v>16894</v>
      </c>
      <c r="B3560" s="215">
        <v>1</v>
      </c>
      <c r="C3560" s="216" t="s">
        <v>16895</v>
      </c>
      <c r="D3560" s="215" t="s">
        <v>16896</v>
      </c>
    </row>
    <row r="3561" spans="1:4">
      <c r="A3561" s="215" t="s">
        <v>16897</v>
      </c>
      <c r="B3561" s="215">
        <v>1</v>
      </c>
      <c r="C3561" s="216" t="s">
        <v>16898</v>
      </c>
      <c r="D3561" s="215" t="s">
        <v>16899</v>
      </c>
    </row>
    <row r="3562" spans="1:4">
      <c r="A3562" s="215" t="s">
        <v>16900</v>
      </c>
      <c r="B3562" s="215">
        <v>1</v>
      </c>
      <c r="C3562" s="216" t="s">
        <v>16901</v>
      </c>
      <c r="D3562" s="215" t="s">
        <v>16902</v>
      </c>
    </row>
    <row r="3563" spans="1:4">
      <c r="A3563" s="215" t="s">
        <v>16903</v>
      </c>
      <c r="B3563" s="215">
        <v>1</v>
      </c>
      <c r="C3563" s="216" t="s">
        <v>16904</v>
      </c>
      <c r="D3563" s="215" t="s">
        <v>16905</v>
      </c>
    </row>
    <row r="3564" spans="1:4">
      <c r="A3564" s="215" t="s">
        <v>16906</v>
      </c>
      <c r="B3564" s="215">
        <v>1</v>
      </c>
      <c r="C3564" s="216" t="s">
        <v>16907</v>
      </c>
      <c r="D3564" s="215" t="s">
        <v>16908</v>
      </c>
    </row>
    <row r="3565" spans="1:4">
      <c r="A3565" s="215" t="s">
        <v>16909</v>
      </c>
      <c r="B3565" s="215">
        <v>1</v>
      </c>
      <c r="C3565" s="216" t="s">
        <v>16910</v>
      </c>
      <c r="D3565" s="215" t="s">
        <v>16911</v>
      </c>
    </row>
    <row r="3566" spans="1:4">
      <c r="A3566" s="215" t="s">
        <v>16912</v>
      </c>
      <c r="B3566" s="215">
        <v>1</v>
      </c>
      <c r="C3566" s="216" t="s">
        <v>16913</v>
      </c>
      <c r="D3566" s="215" t="s">
        <v>16914</v>
      </c>
    </row>
    <row r="3567" spans="1:4">
      <c r="A3567" s="215" t="s">
        <v>16915</v>
      </c>
      <c r="B3567" s="215">
        <v>1</v>
      </c>
      <c r="C3567" s="216" t="s">
        <v>16916</v>
      </c>
      <c r="D3567" s="215" t="s">
        <v>16917</v>
      </c>
    </row>
    <row r="3568" spans="1:4">
      <c r="A3568" s="215" t="s">
        <v>16918</v>
      </c>
      <c r="B3568" s="215">
        <v>1</v>
      </c>
      <c r="C3568" s="216" t="s">
        <v>16919</v>
      </c>
      <c r="D3568" s="215" t="s">
        <v>16920</v>
      </c>
    </row>
    <row r="3569" spans="1:4">
      <c r="A3569" s="215" t="s">
        <v>16921</v>
      </c>
      <c r="B3569" s="215">
        <v>1</v>
      </c>
      <c r="C3569" s="216" t="s">
        <v>16922</v>
      </c>
      <c r="D3569" s="215" t="s">
        <v>16923</v>
      </c>
    </row>
    <row r="3570" spans="1:4">
      <c r="A3570" s="215" t="s">
        <v>16924</v>
      </c>
      <c r="B3570" s="215">
        <v>1</v>
      </c>
      <c r="C3570" s="216" t="s">
        <v>16925</v>
      </c>
      <c r="D3570" s="215" t="s">
        <v>16926</v>
      </c>
    </row>
    <row r="3571" spans="1:4">
      <c r="A3571" s="215" t="s">
        <v>16927</v>
      </c>
      <c r="B3571" s="215">
        <v>1</v>
      </c>
      <c r="C3571" s="216" t="s">
        <v>16928</v>
      </c>
      <c r="D3571" s="215" t="s">
        <v>16929</v>
      </c>
    </row>
    <row r="3572" spans="1:4">
      <c r="A3572" s="215" t="s">
        <v>16930</v>
      </c>
      <c r="B3572" s="215">
        <v>1</v>
      </c>
      <c r="C3572" s="216" t="s">
        <v>16931</v>
      </c>
      <c r="D3572" s="215" t="s">
        <v>16932</v>
      </c>
    </row>
    <row r="3573" spans="1:4">
      <c r="A3573" s="215" t="s">
        <v>16933</v>
      </c>
      <c r="B3573" s="215">
        <v>1</v>
      </c>
      <c r="C3573" s="216" t="s">
        <v>16934</v>
      </c>
      <c r="D3573" s="215" t="s">
        <v>16935</v>
      </c>
    </row>
    <row r="3574" spans="1:4">
      <c r="A3574" s="215" t="s">
        <v>16936</v>
      </c>
      <c r="B3574" s="215">
        <v>1</v>
      </c>
      <c r="C3574" s="216" t="s">
        <v>16937</v>
      </c>
      <c r="D3574" s="215" t="s">
        <v>16938</v>
      </c>
    </row>
    <row r="3575" spans="1:4">
      <c r="A3575" s="215" t="s">
        <v>16939</v>
      </c>
      <c r="B3575" s="215">
        <v>1</v>
      </c>
      <c r="C3575" s="216" t="s">
        <v>16940</v>
      </c>
      <c r="D3575" s="215" t="s">
        <v>16941</v>
      </c>
    </row>
    <row r="3576" spans="1:4">
      <c r="A3576" s="215" t="s">
        <v>16942</v>
      </c>
      <c r="B3576" s="215">
        <v>1</v>
      </c>
      <c r="C3576" s="216" t="s">
        <v>16943</v>
      </c>
      <c r="D3576" s="215" t="s">
        <v>16944</v>
      </c>
    </row>
    <row r="3577" spans="1:4">
      <c r="A3577" s="215" t="s">
        <v>16945</v>
      </c>
      <c r="B3577" s="215">
        <v>1</v>
      </c>
      <c r="C3577" s="216" t="s">
        <v>16946</v>
      </c>
      <c r="D3577" s="215" t="s">
        <v>16947</v>
      </c>
    </row>
    <row r="3578" spans="1:4">
      <c r="A3578" s="215" t="s">
        <v>16948</v>
      </c>
      <c r="B3578" s="215">
        <v>1</v>
      </c>
      <c r="C3578" s="216" t="s">
        <v>16949</v>
      </c>
      <c r="D3578" s="215" t="s">
        <v>16950</v>
      </c>
    </row>
    <row r="3579" spans="1:4">
      <c r="A3579" s="215" t="s">
        <v>16951</v>
      </c>
      <c r="B3579" s="215">
        <v>1</v>
      </c>
      <c r="C3579" s="216" t="s">
        <v>16952</v>
      </c>
      <c r="D3579" s="215" t="s">
        <v>16953</v>
      </c>
    </row>
    <row r="3580" spans="1:4">
      <c r="A3580" s="215" t="s">
        <v>16954</v>
      </c>
      <c r="B3580" s="215">
        <v>1</v>
      </c>
      <c r="C3580" s="216" t="s">
        <v>16955</v>
      </c>
      <c r="D3580" s="215" t="s">
        <v>16956</v>
      </c>
    </row>
    <row r="3581" spans="1:4">
      <c r="A3581" s="215" t="s">
        <v>16957</v>
      </c>
      <c r="B3581" s="215">
        <v>1</v>
      </c>
      <c r="C3581" s="216" t="s">
        <v>16958</v>
      </c>
      <c r="D3581" s="215" t="s">
        <v>16959</v>
      </c>
    </row>
    <row r="3582" spans="1:4">
      <c r="A3582" s="215" t="s">
        <v>16960</v>
      </c>
      <c r="B3582" s="215">
        <v>1</v>
      </c>
      <c r="C3582" s="216" t="s">
        <v>16961</v>
      </c>
      <c r="D3582" s="215" t="s">
        <v>16962</v>
      </c>
    </row>
    <row r="3583" spans="1:4">
      <c r="A3583" s="215" t="s">
        <v>16963</v>
      </c>
      <c r="B3583" s="215">
        <v>1</v>
      </c>
      <c r="C3583" s="216" t="s">
        <v>16964</v>
      </c>
      <c r="D3583" s="215" t="s">
        <v>16965</v>
      </c>
    </row>
    <row r="3584" spans="1:4">
      <c r="A3584" s="215" t="s">
        <v>16966</v>
      </c>
      <c r="B3584" s="215">
        <v>1</v>
      </c>
      <c r="C3584" s="216" t="s">
        <v>16967</v>
      </c>
      <c r="D3584" s="215" t="s">
        <v>16968</v>
      </c>
    </row>
    <row r="3585" spans="1:4">
      <c r="A3585" s="215" t="s">
        <v>16969</v>
      </c>
      <c r="B3585" s="215">
        <v>1</v>
      </c>
      <c r="C3585" s="216" t="s">
        <v>16970</v>
      </c>
      <c r="D3585" s="215" t="s">
        <v>16971</v>
      </c>
    </row>
    <row r="3586" spans="1:4">
      <c r="A3586" s="215" t="s">
        <v>16972</v>
      </c>
      <c r="B3586" s="215">
        <v>1</v>
      </c>
      <c r="C3586" s="216" t="s">
        <v>16973</v>
      </c>
      <c r="D3586" s="215" t="s">
        <v>16974</v>
      </c>
    </row>
    <row r="3587" spans="1:4">
      <c r="A3587" s="215" t="s">
        <v>16975</v>
      </c>
      <c r="B3587" s="215">
        <v>1</v>
      </c>
      <c r="C3587" s="216" t="s">
        <v>16976</v>
      </c>
      <c r="D3587" s="215" t="s">
        <v>16977</v>
      </c>
    </row>
    <row r="3588" spans="1:4">
      <c r="A3588" s="215" t="s">
        <v>16978</v>
      </c>
      <c r="B3588" s="215">
        <v>1</v>
      </c>
      <c r="C3588" s="216" t="s">
        <v>16979</v>
      </c>
      <c r="D3588" s="215" t="s">
        <v>16980</v>
      </c>
    </row>
    <row r="3589" spans="1:4">
      <c r="A3589" s="215" t="s">
        <v>16981</v>
      </c>
      <c r="B3589" s="215">
        <v>1</v>
      </c>
      <c r="C3589" s="216" t="s">
        <v>16982</v>
      </c>
      <c r="D3589" s="215" t="s">
        <v>16983</v>
      </c>
    </row>
    <row r="3590" spans="1:4">
      <c r="A3590" s="215" t="s">
        <v>16984</v>
      </c>
      <c r="B3590" s="215">
        <v>1</v>
      </c>
      <c r="C3590" s="216" t="s">
        <v>16985</v>
      </c>
      <c r="D3590" s="215" t="s">
        <v>16986</v>
      </c>
    </row>
    <row r="3591" spans="1:4">
      <c r="A3591" s="215" t="s">
        <v>16987</v>
      </c>
      <c r="B3591" s="215">
        <v>1</v>
      </c>
      <c r="C3591" s="216" t="s">
        <v>16988</v>
      </c>
      <c r="D3591" s="215" t="s">
        <v>16989</v>
      </c>
    </row>
    <row r="3592" spans="1:4">
      <c r="A3592" s="215" t="s">
        <v>16990</v>
      </c>
      <c r="B3592" s="215">
        <v>1</v>
      </c>
      <c r="C3592" s="216" t="s">
        <v>16991</v>
      </c>
      <c r="D3592" s="215" t="s">
        <v>16992</v>
      </c>
    </row>
    <row r="3593" spans="1:4">
      <c r="A3593" s="215" t="s">
        <v>16993</v>
      </c>
      <c r="B3593" s="215">
        <v>1</v>
      </c>
      <c r="C3593" s="216" t="s">
        <v>16994</v>
      </c>
      <c r="D3593" s="215" t="s">
        <v>16995</v>
      </c>
    </row>
    <row r="3594" spans="1:4">
      <c r="A3594" s="215" t="s">
        <v>16996</v>
      </c>
      <c r="B3594" s="215">
        <v>1</v>
      </c>
      <c r="C3594" s="216" t="s">
        <v>16997</v>
      </c>
      <c r="D3594" s="215" t="s">
        <v>16998</v>
      </c>
    </row>
    <row r="3595" spans="1:4">
      <c r="A3595" s="215" t="s">
        <v>16999</v>
      </c>
      <c r="B3595" s="215">
        <v>1</v>
      </c>
      <c r="C3595" s="216" t="s">
        <v>17000</v>
      </c>
      <c r="D3595" s="215" t="s">
        <v>17001</v>
      </c>
    </row>
    <row r="3596" spans="1:4">
      <c r="A3596" s="215" t="s">
        <v>17002</v>
      </c>
      <c r="B3596" s="215">
        <v>1</v>
      </c>
      <c r="C3596" s="216" t="s">
        <v>17003</v>
      </c>
      <c r="D3596" s="215" t="s">
        <v>17004</v>
      </c>
    </row>
    <row r="3597" spans="1:4">
      <c r="A3597" s="215" t="s">
        <v>17005</v>
      </c>
      <c r="B3597" s="215">
        <v>1</v>
      </c>
      <c r="C3597" s="216" t="s">
        <v>17006</v>
      </c>
      <c r="D3597" s="215" t="s">
        <v>17007</v>
      </c>
    </row>
    <row r="3598" spans="1:4">
      <c r="A3598" s="215" t="s">
        <v>17008</v>
      </c>
      <c r="B3598" s="215">
        <v>1</v>
      </c>
      <c r="C3598" s="216" t="s">
        <v>17009</v>
      </c>
      <c r="D3598" s="215" t="s">
        <v>17010</v>
      </c>
    </row>
    <row r="3599" spans="1:4">
      <c r="A3599" s="215" t="s">
        <v>17011</v>
      </c>
      <c r="B3599" s="215">
        <v>2</v>
      </c>
      <c r="C3599" s="216" t="s">
        <v>17012</v>
      </c>
      <c r="D3599" s="215" t="s">
        <v>17013</v>
      </c>
    </row>
    <row r="3600" spans="1:4">
      <c r="A3600" s="215" t="s">
        <v>17014</v>
      </c>
      <c r="B3600" s="215">
        <v>1</v>
      </c>
      <c r="C3600" s="216" t="s">
        <v>17015</v>
      </c>
      <c r="D3600" s="215" t="s">
        <v>17016</v>
      </c>
    </row>
    <row r="3601" spans="1:4">
      <c r="A3601" s="215" t="s">
        <v>17017</v>
      </c>
      <c r="B3601" s="215">
        <v>1</v>
      </c>
      <c r="C3601" s="216" t="s">
        <v>17018</v>
      </c>
      <c r="D3601" s="215" t="s">
        <v>17019</v>
      </c>
    </row>
    <row r="3602" spans="1:4">
      <c r="A3602" s="215" t="s">
        <v>17020</v>
      </c>
      <c r="B3602" s="215">
        <v>1</v>
      </c>
      <c r="C3602" s="216" t="s">
        <v>17021</v>
      </c>
      <c r="D3602" s="215" t="s">
        <v>17022</v>
      </c>
    </row>
    <row r="3603" spans="1:4">
      <c r="A3603" s="215" t="s">
        <v>17023</v>
      </c>
      <c r="B3603" s="215">
        <v>1</v>
      </c>
      <c r="C3603" s="216" t="s">
        <v>17024</v>
      </c>
      <c r="D3603" s="215" t="s">
        <v>17025</v>
      </c>
    </row>
    <row r="3604" spans="1:4">
      <c r="A3604" s="215" t="s">
        <v>17026</v>
      </c>
      <c r="B3604" s="215">
        <v>1</v>
      </c>
      <c r="C3604" s="216" t="s">
        <v>17027</v>
      </c>
      <c r="D3604" s="215" t="s">
        <v>17028</v>
      </c>
    </row>
    <row r="3605" spans="1:4">
      <c r="A3605" s="215" t="s">
        <v>17029</v>
      </c>
      <c r="B3605" s="215">
        <v>1</v>
      </c>
      <c r="C3605" s="216" t="s">
        <v>17030</v>
      </c>
      <c r="D3605" s="215" t="s">
        <v>17031</v>
      </c>
    </row>
    <row r="3606" spans="1:4">
      <c r="A3606" s="215" t="s">
        <v>17032</v>
      </c>
      <c r="B3606" s="215">
        <v>1</v>
      </c>
      <c r="C3606" s="216" t="s">
        <v>17033</v>
      </c>
      <c r="D3606" s="215" t="s">
        <v>17034</v>
      </c>
    </row>
    <row r="3607" spans="1:4">
      <c r="A3607" s="215" t="s">
        <v>17035</v>
      </c>
      <c r="B3607" s="215">
        <v>1</v>
      </c>
      <c r="C3607" s="216" t="s">
        <v>17036</v>
      </c>
      <c r="D3607" s="215" t="s">
        <v>17037</v>
      </c>
    </row>
    <row r="3608" spans="1:4">
      <c r="A3608" s="215" t="s">
        <v>17038</v>
      </c>
      <c r="B3608" s="215">
        <v>1</v>
      </c>
      <c r="C3608" s="216" t="s">
        <v>17039</v>
      </c>
      <c r="D3608" s="215" t="s">
        <v>17040</v>
      </c>
    </row>
    <row r="3609" spans="1:4">
      <c r="A3609" s="215" t="s">
        <v>17041</v>
      </c>
      <c r="B3609" s="215">
        <v>1</v>
      </c>
      <c r="C3609" s="216" t="s">
        <v>17042</v>
      </c>
      <c r="D3609" s="215" t="s">
        <v>17043</v>
      </c>
    </row>
    <row r="3610" spans="1:4">
      <c r="A3610" s="215" t="s">
        <v>17044</v>
      </c>
      <c r="B3610" s="215">
        <v>1</v>
      </c>
      <c r="C3610" s="216" t="s">
        <v>17045</v>
      </c>
      <c r="D3610" s="215" t="s">
        <v>17046</v>
      </c>
    </row>
    <row r="3611" spans="1:4">
      <c r="A3611" s="215" t="s">
        <v>17047</v>
      </c>
      <c r="B3611" s="215">
        <v>1</v>
      </c>
      <c r="C3611" s="216" t="s">
        <v>17048</v>
      </c>
      <c r="D3611" s="215" t="s">
        <v>17049</v>
      </c>
    </row>
    <row r="3612" spans="1:4">
      <c r="A3612" s="215" t="s">
        <v>17050</v>
      </c>
      <c r="B3612" s="215">
        <v>1</v>
      </c>
      <c r="C3612" s="216" t="s">
        <v>17051</v>
      </c>
      <c r="D3612" s="215" t="s">
        <v>17052</v>
      </c>
    </row>
    <row r="3613" spans="1:4">
      <c r="A3613" s="215" t="s">
        <v>17053</v>
      </c>
      <c r="B3613" s="215">
        <v>1</v>
      </c>
      <c r="C3613" s="216" t="s">
        <v>17054</v>
      </c>
      <c r="D3613" s="215" t="s">
        <v>17055</v>
      </c>
    </row>
    <row r="3614" spans="1:4">
      <c r="A3614" s="215" t="s">
        <v>17056</v>
      </c>
      <c r="B3614" s="215">
        <v>1</v>
      </c>
      <c r="C3614" s="216" t="s">
        <v>17057</v>
      </c>
      <c r="D3614" s="215" t="s">
        <v>17058</v>
      </c>
    </row>
    <row r="3615" spans="1:4">
      <c r="A3615" s="215" t="s">
        <v>17059</v>
      </c>
      <c r="B3615" s="215">
        <v>1</v>
      </c>
      <c r="C3615" s="216" t="s">
        <v>17060</v>
      </c>
      <c r="D3615" s="215" t="s">
        <v>17061</v>
      </c>
    </row>
    <row r="3616" spans="1:4">
      <c r="A3616" s="215" t="s">
        <v>17062</v>
      </c>
      <c r="B3616" s="215">
        <v>1</v>
      </c>
      <c r="C3616" s="216" t="s">
        <v>17063</v>
      </c>
      <c r="D3616" s="215" t="s">
        <v>17064</v>
      </c>
    </row>
    <row r="3617" spans="1:4">
      <c r="A3617" s="215" t="s">
        <v>17065</v>
      </c>
      <c r="B3617" s="215">
        <v>1</v>
      </c>
      <c r="C3617" s="216" t="s">
        <v>17066</v>
      </c>
      <c r="D3617" s="215" t="s">
        <v>17067</v>
      </c>
    </row>
    <row r="3618" spans="1:4">
      <c r="A3618" s="215" t="s">
        <v>17068</v>
      </c>
      <c r="B3618" s="215">
        <v>1</v>
      </c>
      <c r="C3618" s="216" t="s">
        <v>17069</v>
      </c>
      <c r="D3618" s="215" t="s">
        <v>17070</v>
      </c>
    </row>
    <row r="3619" spans="1:4">
      <c r="A3619" s="215" t="s">
        <v>17071</v>
      </c>
      <c r="B3619" s="215">
        <v>1</v>
      </c>
      <c r="C3619" s="216" t="s">
        <v>17072</v>
      </c>
      <c r="D3619" s="215" t="s">
        <v>17073</v>
      </c>
    </row>
    <row r="3620" spans="1:4">
      <c r="A3620" s="215" t="s">
        <v>17074</v>
      </c>
      <c r="B3620" s="215">
        <v>1</v>
      </c>
      <c r="C3620" s="216" t="s">
        <v>17075</v>
      </c>
      <c r="D3620" s="215" t="s">
        <v>17076</v>
      </c>
    </row>
    <row r="3621" spans="1:4">
      <c r="A3621" s="215" t="s">
        <v>17077</v>
      </c>
      <c r="B3621" s="215">
        <v>1</v>
      </c>
      <c r="C3621" s="216" t="s">
        <v>17078</v>
      </c>
      <c r="D3621" s="215" t="s">
        <v>17079</v>
      </c>
    </row>
    <row r="3622" spans="1:4">
      <c r="A3622" s="215" t="s">
        <v>17080</v>
      </c>
      <c r="B3622" s="215">
        <v>1</v>
      </c>
      <c r="C3622" s="216" t="s">
        <v>17081</v>
      </c>
      <c r="D3622" s="215" t="s">
        <v>17082</v>
      </c>
    </row>
    <row r="3623" spans="1:4">
      <c r="A3623" s="215" t="s">
        <v>17083</v>
      </c>
      <c r="B3623" s="215">
        <v>1</v>
      </c>
      <c r="C3623" s="216" t="s">
        <v>17084</v>
      </c>
      <c r="D3623" s="215" t="s">
        <v>17085</v>
      </c>
    </row>
    <row r="3624" spans="1:4">
      <c r="A3624" s="215" t="s">
        <v>17086</v>
      </c>
      <c r="B3624" s="215">
        <v>1</v>
      </c>
      <c r="C3624" s="216" t="s">
        <v>17087</v>
      </c>
      <c r="D3624" s="215" t="s">
        <v>17088</v>
      </c>
    </row>
    <row r="3625" spans="1:4">
      <c r="A3625" s="215" t="s">
        <v>17089</v>
      </c>
      <c r="B3625" s="215">
        <v>1</v>
      </c>
      <c r="C3625" s="216" t="s">
        <v>17090</v>
      </c>
      <c r="D3625" s="215" t="s">
        <v>17091</v>
      </c>
    </row>
    <row r="3626" spans="1:4">
      <c r="A3626" s="215" t="s">
        <v>17092</v>
      </c>
      <c r="B3626" s="215">
        <v>1</v>
      </c>
      <c r="C3626" s="216" t="s">
        <v>17093</v>
      </c>
      <c r="D3626" s="215" t="s">
        <v>17094</v>
      </c>
    </row>
    <row r="3627" spans="1:4">
      <c r="A3627" s="215" t="s">
        <v>17095</v>
      </c>
      <c r="B3627" s="215">
        <v>1</v>
      </c>
      <c r="C3627" s="216" t="s">
        <v>17096</v>
      </c>
      <c r="D3627" s="215" t="s">
        <v>17097</v>
      </c>
    </row>
    <row r="3628" spans="1:4">
      <c r="A3628" s="215" t="s">
        <v>17098</v>
      </c>
      <c r="B3628" s="215">
        <v>1</v>
      </c>
      <c r="C3628" s="216" t="s">
        <v>17099</v>
      </c>
      <c r="D3628" s="215" t="s">
        <v>17100</v>
      </c>
    </row>
    <row r="3629" spans="1:4">
      <c r="A3629" s="215" t="s">
        <v>17101</v>
      </c>
      <c r="B3629" s="215">
        <v>1</v>
      </c>
      <c r="C3629" s="216" t="s">
        <v>17102</v>
      </c>
      <c r="D3629" s="215" t="s">
        <v>17103</v>
      </c>
    </row>
    <row r="3630" spans="1:4">
      <c r="A3630" s="215" t="s">
        <v>17104</v>
      </c>
      <c r="B3630" s="215">
        <v>1</v>
      </c>
      <c r="C3630" s="216" t="s">
        <v>17105</v>
      </c>
      <c r="D3630" s="215" t="s">
        <v>17106</v>
      </c>
    </row>
    <row r="3631" spans="1:4">
      <c r="A3631" s="215" t="s">
        <v>17107</v>
      </c>
      <c r="B3631" s="215">
        <v>1</v>
      </c>
      <c r="C3631" s="216" t="s">
        <v>17108</v>
      </c>
      <c r="D3631" s="215" t="s">
        <v>17109</v>
      </c>
    </row>
    <row r="3632" spans="1:4">
      <c r="A3632" s="215" t="s">
        <v>17110</v>
      </c>
      <c r="B3632" s="215">
        <v>1</v>
      </c>
      <c r="C3632" s="216" t="s">
        <v>17111</v>
      </c>
      <c r="D3632" s="215" t="s">
        <v>17112</v>
      </c>
    </row>
    <row r="3633" spans="1:4">
      <c r="A3633" s="215" t="s">
        <v>17113</v>
      </c>
      <c r="B3633" s="215">
        <v>1</v>
      </c>
      <c r="C3633" s="216" t="s">
        <v>17114</v>
      </c>
      <c r="D3633" s="215" t="s">
        <v>17115</v>
      </c>
    </row>
    <row r="3634" spans="1:4">
      <c r="A3634" s="215" t="s">
        <v>17116</v>
      </c>
      <c r="B3634" s="215">
        <v>1</v>
      </c>
      <c r="C3634" s="216" t="s">
        <v>17117</v>
      </c>
      <c r="D3634" s="215" t="s">
        <v>17118</v>
      </c>
    </row>
    <row r="3635" spans="1:4">
      <c r="A3635" s="215" t="s">
        <v>17119</v>
      </c>
      <c r="B3635" s="215">
        <v>1</v>
      </c>
      <c r="C3635" s="216" t="s">
        <v>17120</v>
      </c>
      <c r="D3635" s="215" t="s">
        <v>17121</v>
      </c>
    </row>
    <row r="3636" spans="1:4">
      <c r="A3636" s="215" t="s">
        <v>17122</v>
      </c>
      <c r="B3636" s="215">
        <v>1</v>
      </c>
      <c r="C3636" s="216" t="s">
        <v>17123</v>
      </c>
      <c r="D3636" s="215" t="s">
        <v>17124</v>
      </c>
    </row>
    <row r="3637" spans="1:4">
      <c r="A3637" s="215" t="s">
        <v>17125</v>
      </c>
      <c r="B3637" s="215">
        <v>1</v>
      </c>
      <c r="C3637" s="216" t="s">
        <v>17126</v>
      </c>
      <c r="D3637" s="215" t="s">
        <v>17127</v>
      </c>
    </row>
    <row r="3638" spans="1:4">
      <c r="A3638" s="215" t="s">
        <v>17128</v>
      </c>
      <c r="B3638" s="215">
        <v>1</v>
      </c>
      <c r="C3638" s="216" t="s">
        <v>17129</v>
      </c>
      <c r="D3638" s="215" t="s">
        <v>17130</v>
      </c>
    </row>
    <row r="3639" spans="1:4">
      <c r="A3639" s="215" t="s">
        <v>17131</v>
      </c>
      <c r="B3639" s="215">
        <v>1</v>
      </c>
      <c r="C3639" s="216" t="s">
        <v>17132</v>
      </c>
      <c r="D3639" s="215" t="s">
        <v>17133</v>
      </c>
    </row>
    <row r="3640" spans="1:4">
      <c r="A3640" s="215" t="s">
        <v>17134</v>
      </c>
      <c r="B3640" s="215">
        <v>1</v>
      </c>
      <c r="C3640" s="216" t="s">
        <v>17135</v>
      </c>
      <c r="D3640" s="215" t="s">
        <v>17136</v>
      </c>
    </row>
    <row r="3641" spans="1:4">
      <c r="A3641" s="215" t="s">
        <v>17137</v>
      </c>
      <c r="B3641" s="215">
        <v>1</v>
      </c>
      <c r="C3641" s="216" t="s">
        <v>17138</v>
      </c>
      <c r="D3641" s="215" t="s">
        <v>17139</v>
      </c>
    </row>
    <row r="3642" spans="1:4">
      <c r="A3642" s="215" t="s">
        <v>17140</v>
      </c>
      <c r="B3642" s="215">
        <v>1</v>
      </c>
      <c r="C3642" s="216" t="s">
        <v>17141</v>
      </c>
      <c r="D3642" s="215" t="s">
        <v>17142</v>
      </c>
    </row>
    <row r="3643" spans="1:4">
      <c r="A3643" s="215" t="s">
        <v>17143</v>
      </c>
      <c r="B3643" s="215">
        <v>1</v>
      </c>
      <c r="C3643" s="216" t="s">
        <v>17144</v>
      </c>
      <c r="D3643" s="215" t="s">
        <v>17145</v>
      </c>
    </row>
    <row r="3644" spans="1:4">
      <c r="A3644" s="215" t="s">
        <v>17146</v>
      </c>
      <c r="B3644" s="215">
        <v>1</v>
      </c>
      <c r="C3644" s="216" t="s">
        <v>17147</v>
      </c>
      <c r="D3644" s="215" t="s">
        <v>17148</v>
      </c>
    </row>
    <row r="3645" spans="1:4">
      <c r="A3645" s="215" t="s">
        <v>17149</v>
      </c>
      <c r="B3645" s="215">
        <v>1</v>
      </c>
      <c r="C3645" s="216" t="s">
        <v>17150</v>
      </c>
      <c r="D3645" s="215" t="s">
        <v>17151</v>
      </c>
    </row>
    <row r="3646" spans="1:4">
      <c r="A3646" s="215" t="s">
        <v>17152</v>
      </c>
      <c r="B3646" s="215">
        <v>1</v>
      </c>
      <c r="C3646" s="216" t="s">
        <v>17153</v>
      </c>
      <c r="D3646" s="215" t="s">
        <v>17154</v>
      </c>
    </row>
    <row r="3647" spans="1:4">
      <c r="A3647" s="215" t="s">
        <v>17155</v>
      </c>
      <c r="B3647" s="215">
        <v>1</v>
      </c>
      <c r="C3647" s="216" t="s">
        <v>17156</v>
      </c>
      <c r="D3647" s="215" t="s">
        <v>17157</v>
      </c>
    </row>
    <row r="3648" spans="1:4">
      <c r="A3648" s="215" t="s">
        <v>17158</v>
      </c>
      <c r="B3648" s="215">
        <v>1</v>
      </c>
      <c r="C3648" s="216" t="s">
        <v>17159</v>
      </c>
      <c r="D3648" s="215" t="s">
        <v>17160</v>
      </c>
    </row>
    <row r="3649" spans="1:4">
      <c r="A3649" s="215" t="s">
        <v>17161</v>
      </c>
      <c r="B3649" s="215">
        <v>1</v>
      </c>
      <c r="C3649" s="216" t="s">
        <v>17162</v>
      </c>
      <c r="D3649" s="215" t="s">
        <v>17163</v>
      </c>
    </row>
    <row r="3650" spans="1:4">
      <c r="A3650" s="215" t="s">
        <v>17164</v>
      </c>
      <c r="B3650" s="215">
        <v>1</v>
      </c>
      <c r="C3650" s="216" t="s">
        <v>17165</v>
      </c>
      <c r="D3650" s="215" t="s">
        <v>17166</v>
      </c>
    </row>
    <row r="3651" spans="1:4">
      <c r="A3651" s="215" t="s">
        <v>17167</v>
      </c>
      <c r="B3651" s="215">
        <v>1</v>
      </c>
      <c r="C3651" s="216" t="s">
        <v>17168</v>
      </c>
      <c r="D3651" s="215" t="s">
        <v>17169</v>
      </c>
    </row>
    <row r="3652" spans="1:4">
      <c r="A3652" s="215" t="s">
        <v>17170</v>
      </c>
      <c r="B3652" s="215">
        <v>1</v>
      </c>
      <c r="C3652" s="216" t="s">
        <v>17171</v>
      </c>
      <c r="D3652" s="215" t="s">
        <v>17172</v>
      </c>
    </row>
    <row r="3653" spans="1:4">
      <c r="A3653" s="215" t="s">
        <v>17173</v>
      </c>
      <c r="B3653" s="215">
        <v>1</v>
      </c>
      <c r="C3653" s="216" t="s">
        <v>17174</v>
      </c>
      <c r="D3653" s="215" t="s">
        <v>17175</v>
      </c>
    </row>
    <row r="3654" spans="1:4">
      <c r="A3654" s="215" t="s">
        <v>17176</v>
      </c>
      <c r="B3654" s="215">
        <v>1</v>
      </c>
      <c r="C3654" s="216" t="s">
        <v>17177</v>
      </c>
      <c r="D3654" s="215" t="s">
        <v>17178</v>
      </c>
    </row>
    <row r="3655" spans="1:4">
      <c r="A3655" s="215" t="s">
        <v>17179</v>
      </c>
      <c r="B3655" s="215">
        <v>1</v>
      </c>
      <c r="C3655" s="216" t="s">
        <v>17180</v>
      </c>
      <c r="D3655" s="215" t="s">
        <v>17181</v>
      </c>
    </row>
    <row r="3656" spans="1:4">
      <c r="A3656" s="215" t="s">
        <v>17182</v>
      </c>
      <c r="B3656" s="215">
        <v>1</v>
      </c>
      <c r="C3656" s="216" t="s">
        <v>17183</v>
      </c>
      <c r="D3656" s="215" t="s">
        <v>17184</v>
      </c>
    </row>
    <row r="3657" spans="1:4">
      <c r="A3657" s="215" t="s">
        <v>17185</v>
      </c>
      <c r="B3657" s="215">
        <v>1</v>
      </c>
      <c r="C3657" s="216" t="s">
        <v>17186</v>
      </c>
      <c r="D3657" s="215" t="s">
        <v>17187</v>
      </c>
    </row>
    <row r="3658" spans="1:4">
      <c r="A3658" s="215" t="s">
        <v>17188</v>
      </c>
      <c r="B3658" s="215">
        <v>1</v>
      </c>
      <c r="C3658" s="216" t="s">
        <v>17189</v>
      </c>
      <c r="D3658" s="215" t="s">
        <v>17190</v>
      </c>
    </row>
    <row r="3659" spans="1:4">
      <c r="A3659" s="215" t="s">
        <v>17191</v>
      </c>
      <c r="B3659" s="215">
        <v>1</v>
      </c>
      <c r="C3659" s="216" t="s">
        <v>17192</v>
      </c>
      <c r="D3659" s="215" t="s">
        <v>17193</v>
      </c>
    </row>
    <row r="3660" spans="1:4">
      <c r="A3660" s="215" t="s">
        <v>17194</v>
      </c>
      <c r="B3660" s="215">
        <v>1</v>
      </c>
      <c r="C3660" s="216" t="s">
        <v>17195</v>
      </c>
      <c r="D3660" s="215" t="s">
        <v>17196</v>
      </c>
    </row>
    <row r="3661" spans="1:4">
      <c r="A3661" s="215" t="s">
        <v>17197</v>
      </c>
      <c r="B3661" s="215">
        <v>1</v>
      </c>
      <c r="C3661" s="216" t="s">
        <v>17198</v>
      </c>
      <c r="D3661" s="215" t="s">
        <v>17199</v>
      </c>
    </row>
    <row r="3662" spans="1:4">
      <c r="A3662" s="215" t="s">
        <v>17200</v>
      </c>
      <c r="B3662" s="215">
        <v>1</v>
      </c>
      <c r="C3662" s="216" t="s">
        <v>17201</v>
      </c>
      <c r="D3662" s="215" t="s">
        <v>17202</v>
      </c>
    </row>
    <row r="3663" spans="1:4">
      <c r="A3663" s="215" t="s">
        <v>17203</v>
      </c>
      <c r="B3663" s="215">
        <v>1</v>
      </c>
      <c r="C3663" s="216" t="s">
        <v>17204</v>
      </c>
      <c r="D3663" s="215" t="s">
        <v>17205</v>
      </c>
    </row>
    <row r="3664" spans="1:4">
      <c r="A3664" s="215" t="s">
        <v>17206</v>
      </c>
      <c r="B3664" s="215">
        <v>1</v>
      </c>
      <c r="C3664" s="216" t="s">
        <v>17207</v>
      </c>
      <c r="D3664" s="215" t="s">
        <v>17208</v>
      </c>
    </row>
    <row r="3665" spans="1:4">
      <c r="A3665" s="215" t="s">
        <v>17209</v>
      </c>
      <c r="B3665" s="215">
        <v>1</v>
      </c>
      <c r="C3665" s="216" t="s">
        <v>17210</v>
      </c>
      <c r="D3665" s="215" t="s">
        <v>17211</v>
      </c>
    </row>
    <row r="3666" spans="1:4">
      <c r="A3666" s="215" t="s">
        <v>17212</v>
      </c>
      <c r="B3666" s="215">
        <v>1</v>
      </c>
      <c r="C3666" s="216" t="s">
        <v>17213</v>
      </c>
      <c r="D3666" s="215" t="s">
        <v>17214</v>
      </c>
    </row>
    <row r="3667" spans="1:4">
      <c r="A3667" s="215" t="s">
        <v>17215</v>
      </c>
      <c r="B3667" s="215">
        <v>1</v>
      </c>
      <c r="C3667" s="216" t="s">
        <v>17216</v>
      </c>
      <c r="D3667" s="215" t="s">
        <v>17217</v>
      </c>
    </row>
    <row r="3668" spans="1:4">
      <c r="A3668" s="215" t="s">
        <v>17218</v>
      </c>
      <c r="B3668" s="215">
        <v>1</v>
      </c>
      <c r="C3668" s="216" t="s">
        <v>17219</v>
      </c>
      <c r="D3668" s="215" t="s">
        <v>17220</v>
      </c>
    </row>
    <row r="3669" spans="1:4">
      <c r="A3669" s="215" t="s">
        <v>17221</v>
      </c>
      <c r="B3669" s="215">
        <v>1</v>
      </c>
      <c r="C3669" s="216" t="s">
        <v>17222</v>
      </c>
      <c r="D3669" s="215" t="s">
        <v>17223</v>
      </c>
    </row>
    <row r="3670" spans="1:4">
      <c r="A3670" s="215" t="s">
        <v>17224</v>
      </c>
      <c r="B3670" s="215">
        <v>1</v>
      </c>
      <c r="C3670" s="216" t="s">
        <v>17225</v>
      </c>
      <c r="D3670" s="215" t="s">
        <v>17226</v>
      </c>
    </row>
    <row r="3671" spans="1:4">
      <c r="A3671" s="215" t="s">
        <v>17227</v>
      </c>
      <c r="B3671" s="215">
        <v>1</v>
      </c>
      <c r="C3671" s="216" t="s">
        <v>17228</v>
      </c>
      <c r="D3671" s="215" t="s">
        <v>17229</v>
      </c>
    </row>
    <row r="3672" spans="1:4">
      <c r="A3672" s="215" t="s">
        <v>17230</v>
      </c>
      <c r="B3672" s="215">
        <v>1</v>
      </c>
      <c r="C3672" s="216" t="s">
        <v>17231</v>
      </c>
      <c r="D3672" s="215" t="s">
        <v>17232</v>
      </c>
    </row>
    <row r="3673" spans="1:4">
      <c r="A3673" s="215" t="s">
        <v>17233</v>
      </c>
      <c r="B3673" s="215">
        <v>1</v>
      </c>
      <c r="C3673" s="216" t="s">
        <v>17234</v>
      </c>
      <c r="D3673" s="215" t="s">
        <v>17235</v>
      </c>
    </row>
    <row r="3674" spans="1:4">
      <c r="A3674" s="215" t="s">
        <v>17236</v>
      </c>
      <c r="B3674" s="215">
        <v>1</v>
      </c>
      <c r="C3674" s="216" t="s">
        <v>17237</v>
      </c>
      <c r="D3674" s="215" t="s">
        <v>17238</v>
      </c>
    </row>
    <row r="3675" spans="1:4">
      <c r="A3675" s="215" t="s">
        <v>17239</v>
      </c>
      <c r="B3675" s="215">
        <v>1</v>
      </c>
      <c r="C3675" s="216" t="s">
        <v>17240</v>
      </c>
      <c r="D3675" s="215" t="s">
        <v>17241</v>
      </c>
    </row>
    <row r="3676" spans="1:4">
      <c r="A3676" s="215" t="s">
        <v>17242</v>
      </c>
      <c r="B3676" s="215">
        <v>1</v>
      </c>
      <c r="C3676" s="216" t="s">
        <v>17243</v>
      </c>
      <c r="D3676" s="215" t="s">
        <v>17244</v>
      </c>
    </row>
    <row r="3677" spans="1:4">
      <c r="A3677" s="215" t="s">
        <v>17245</v>
      </c>
      <c r="B3677" s="215">
        <v>1</v>
      </c>
      <c r="C3677" s="216" t="s">
        <v>17246</v>
      </c>
      <c r="D3677" s="215" t="s">
        <v>17247</v>
      </c>
    </row>
    <row r="3678" spans="1:4">
      <c r="A3678" s="215" t="s">
        <v>17248</v>
      </c>
      <c r="B3678" s="215">
        <v>1</v>
      </c>
      <c r="C3678" s="216" t="s">
        <v>17249</v>
      </c>
      <c r="D3678" s="215" t="s">
        <v>17250</v>
      </c>
    </row>
    <row r="3679" spans="1:4">
      <c r="A3679" s="215" t="s">
        <v>17251</v>
      </c>
      <c r="B3679" s="215">
        <v>1</v>
      </c>
      <c r="C3679" s="216" t="s">
        <v>17252</v>
      </c>
      <c r="D3679" s="215" t="s">
        <v>17253</v>
      </c>
    </row>
    <row r="3680" spans="1:4">
      <c r="A3680" s="215" t="s">
        <v>17254</v>
      </c>
      <c r="B3680" s="215">
        <v>1</v>
      </c>
      <c r="C3680" s="216" t="s">
        <v>17255</v>
      </c>
      <c r="D3680" s="215" t="s">
        <v>17256</v>
      </c>
    </row>
    <row r="3681" spans="1:4">
      <c r="A3681" s="215" t="s">
        <v>17257</v>
      </c>
      <c r="B3681" s="215">
        <v>1</v>
      </c>
      <c r="C3681" s="216" t="s">
        <v>17258</v>
      </c>
      <c r="D3681" s="215" t="s">
        <v>17259</v>
      </c>
    </row>
    <row r="3682" spans="1:4">
      <c r="A3682" s="215" t="s">
        <v>17260</v>
      </c>
      <c r="B3682" s="215">
        <v>1</v>
      </c>
      <c r="C3682" s="216" t="s">
        <v>17261</v>
      </c>
      <c r="D3682" s="215" t="s">
        <v>17262</v>
      </c>
    </row>
    <row r="3683" spans="1:4">
      <c r="A3683" s="215" t="s">
        <v>17263</v>
      </c>
      <c r="B3683" s="215">
        <v>1</v>
      </c>
      <c r="C3683" s="216" t="s">
        <v>17264</v>
      </c>
      <c r="D3683" s="215" t="s">
        <v>17265</v>
      </c>
    </row>
    <row r="3684" spans="1:4">
      <c r="A3684" s="215" t="s">
        <v>17266</v>
      </c>
      <c r="B3684" s="215">
        <v>1</v>
      </c>
      <c r="C3684" s="216" t="s">
        <v>17267</v>
      </c>
      <c r="D3684" s="215" t="s">
        <v>17268</v>
      </c>
    </row>
    <row r="3685" spans="1:4">
      <c r="A3685" s="215" t="s">
        <v>17269</v>
      </c>
      <c r="B3685" s="215">
        <v>1</v>
      </c>
      <c r="C3685" s="216" t="s">
        <v>17270</v>
      </c>
      <c r="D3685" s="215" t="s">
        <v>17271</v>
      </c>
    </row>
    <row r="3686" spans="1:4">
      <c r="A3686" s="215" t="s">
        <v>17272</v>
      </c>
      <c r="B3686" s="215">
        <v>1</v>
      </c>
      <c r="C3686" s="216" t="s">
        <v>17273</v>
      </c>
      <c r="D3686" s="215" t="s">
        <v>17274</v>
      </c>
    </row>
    <row r="3687" spans="1:4">
      <c r="A3687" s="215" t="s">
        <v>17275</v>
      </c>
      <c r="B3687" s="215">
        <v>1</v>
      </c>
      <c r="C3687" s="216" t="s">
        <v>17276</v>
      </c>
      <c r="D3687" s="215" t="s">
        <v>17277</v>
      </c>
    </row>
    <row r="3688" spans="1:4">
      <c r="A3688" s="215" t="s">
        <v>17278</v>
      </c>
      <c r="B3688" s="215">
        <v>1</v>
      </c>
      <c r="C3688" s="216" t="s">
        <v>17279</v>
      </c>
      <c r="D3688" s="215" t="s">
        <v>17280</v>
      </c>
    </row>
    <row r="3689" spans="1:4">
      <c r="A3689" s="215" t="s">
        <v>17281</v>
      </c>
      <c r="B3689" s="215">
        <v>1</v>
      </c>
      <c r="C3689" s="216" t="s">
        <v>17282</v>
      </c>
      <c r="D3689" s="215" t="s">
        <v>17283</v>
      </c>
    </row>
    <row r="3690" spans="1:4">
      <c r="A3690" s="215" t="s">
        <v>17284</v>
      </c>
      <c r="B3690" s="215">
        <v>1</v>
      </c>
      <c r="C3690" s="216" t="s">
        <v>17285</v>
      </c>
      <c r="D3690" s="215" t="s">
        <v>17286</v>
      </c>
    </row>
    <row r="3691" spans="1:4">
      <c r="A3691" s="215" t="s">
        <v>17287</v>
      </c>
      <c r="B3691" s="215">
        <v>1</v>
      </c>
      <c r="C3691" s="216" t="s">
        <v>17288</v>
      </c>
      <c r="D3691" s="215" t="s">
        <v>17289</v>
      </c>
    </row>
    <row r="3692" spans="1:4">
      <c r="A3692" s="215" t="s">
        <v>17290</v>
      </c>
      <c r="B3692" s="215">
        <v>1</v>
      </c>
      <c r="C3692" s="216" t="s">
        <v>17291</v>
      </c>
      <c r="D3692" s="215" t="s">
        <v>17292</v>
      </c>
    </row>
    <row r="3693" spans="1:4">
      <c r="A3693" s="215" t="s">
        <v>17293</v>
      </c>
      <c r="B3693" s="215">
        <v>1</v>
      </c>
      <c r="C3693" s="216" t="s">
        <v>17294</v>
      </c>
      <c r="D3693" s="215" t="s">
        <v>17295</v>
      </c>
    </row>
    <row r="3694" spans="1:4">
      <c r="A3694" s="215" t="s">
        <v>17296</v>
      </c>
      <c r="B3694" s="215">
        <v>1</v>
      </c>
      <c r="C3694" s="216" t="s">
        <v>17297</v>
      </c>
      <c r="D3694" s="215" t="s">
        <v>17298</v>
      </c>
    </row>
    <row r="3695" spans="1:4">
      <c r="A3695" s="215" t="s">
        <v>17299</v>
      </c>
      <c r="B3695" s="215">
        <v>1</v>
      </c>
      <c r="C3695" s="216" t="s">
        <v>17300</v>
      </c>
      <c r="D3695" s="215" t="s">
        <v>17301</v>
      </c>
    </row>
    <row r="3696" spans="1:4">
      <c r="A3696" s="215" t="s">
        <v>17302</v>
      </c>
      <c r="B3696" s="215">
        <v>1</v>
      </c>
      <c r="C3696" s="216" t="s">
        <v>17303</v>
      </c>
      <c r="D3696" s="215" t="s">
        <v>17304</v>
      </c>
    </row>
    <row r="3697" spans="1:4">
      <c r="A3697" s="215" t="s">
        <v>17305</v>
      </c>
      <c r="B3697" s="215">
        <v>1</v>
      </c>
      <c r="C3697" s="216" t="s">
        <v>17306</v>
      </c>
      <c r="D3697" s="215" t="s">
        <v>17307</v>
      </c>
    </row>
    <row r="3698" spans="1:4">
      <c r="A3698" s="215" t="s">
        <v>17308</v>
      </c>
      <c r="B3698" s="215">
        <v>1</v>
      </c>
      <c r="C3698" s="216" t="s">
        <v>17309</v>
      </c>
      <c r="D3698" s="215" t="s">
        <v>17310</v>
      </c>
    </row>
    <row r="3699" spans="1:4">
      <c r="A3699" s="215" t="s">
        <v>17311</v>
      </c>
      <c r="B3699" s="215">
        <v>1</v>
      </c>
      <c r="C3699" s="216" t="s">
        <v>17312</v>
      </c>
      <c r="D3699" s="215" t="s">
        <v>17313</v>
      </c>
    </row>
    <row r="3700" spans="1:4">
      <c r="A3700" s="215" t="s">
        <v>17314</v>
      </c>
      <c r="B3700" s="215">
        <v>1</v>
      </c>
      <c r="C3700" s="216" t="s">
        <v>17315</v>
      </c>
      <c r="D3700" s="215" t="s">
        <v>17316</v>
      </c>
    </row>
    <row r="3701" spans="1:4">
      <c r="A3701" s="215" t="s">
        <v>17317</v>
      </c>
      <c r="B3701" s="215">
        <v>1</v>
      </c>
      <c r="C3701" s="216" t="s">
        <v>17318</v>
      </c>
      <c r="D3701" s="215" t="s">
        <v>17319</v>
      </c>
    </row>
    <row r="3702" spans="1:4">
      <c r="A3702" s="215" t="s">
        <v>17320</v>
      </c>
      <c r="B3702" s="215">
        <v>1</v>
      </c>
      <c r="C3702" s="216" t="s">
        <v>17321</v>
      </c>
      <c r="D3702" s="215" t="s">
        <v>17322</v>
      </c>
    </row>
    <row r="3703" spans="1:4">
      <c r="A3703" s="215" t="s">
        <v>17323</v>
      </c>
      <c r="B3703" s="215">
        <v>1</v>
      </c>
      <c r="C3703" s="216" t="s">
        <v>17324</v>
      </c>
      <c r="D3703" s="215" t="s">
        <v>17325</v>
      </c>
    </row>
    <row r="3704" spans="1:4">
      <c r="A3704" s="215" t="s">
        <v>17326</v>
      </c>
      <c r="B3704" s="215">
        <v>1</v>
      </c>
      <c r="C3704" s="216" t="s">
        <v>17327</v>
      </c>
      <c r="D3704" s="215" t="s">
        <v>17328</v>
      </c>
    </row>
    <row r="3705" spans="1:4">
      <c r="A3705" s="215" t="s">
        <v>17329</v>
      </c>
      <c r="B3705" s="215">
        <v>1</v>
      </c>
      <c r="C3705" s="216" t="s">
        <v>17330</v>
      </c>
      <c r="D3705" s="215" t="s">
        <v>17331</v>
      </c>
    </row>
    <row r="3706" spans="1:4">
      <c r="A3706" s="215" t="s">
        <v>17332</v>
      </c>
      <c r="B3706" s="215">
        <v>1</v>
      </c>
      <c r="C3706" s="216" t="s">
        <v>17333</v>
      </c>
      <c r="D3706" s="215" t="s">
        <v>17334</v>
      </c>
    </row>
    <row r="3707" spans="1:4">
      <c r="A3707" s="215" t="s">
        <v>17335</v>
      </c>
      <c r="B3707" s="215">
        <v>1</v>
      </c>
      <c r="C3707" s="216" t="s">
        <v>17336</v>
      </c>
      <c r="D3707" s="215" t="s">
        <v>17337</v>
      </c>
    </row>
    <row r="3708" spans="1:4">
      <c r="A3708" s="215" t="s">
        <v>17338</v>
      </c>
      <c r="B3708" s="215">
        <v>1</v>
      </c>
      <c r="C3708" s="216" t="s">
        <v>17339</v>
      </c>
      <c r="D3708" s="215" t="s">
        <v>17340</v>
      </c>
    </row>
    <row r="3709" spans="1:4">
      <c r="A3709" s="215" t="s">
        <v>17341</v>
      </c>
      <c r="B3709" s="215">
        <v>1</v>
      </c>
      <c r="C3709" s="216" t="s">
        <v>17342</v>
      </c>
      <c r="D3709" s="215" t="s">
        <v>17343</v>
      </c>
    </row>
    <row r="3710" spans="1:4">
      <c r="A3710" s="215" t="s">
        <v>17344</v>
      </c>
      <c r="B3710" s="215">
        <v>1</v>
      </c>
      <c r="C3710" s="216" t="s">
        <v>17345</v>
      </c>
      <c r="D3710" s="215" t="s">
        <v>17346</v>
      </c>
    </row>
    <row r="3711" spans="1:4">
      <c r="A3711" s="215" t="s">
        <v>17347</v>
      </c>
      <c r="B3711" s="215">
        <v>1</v>
      </c>
      <c r="C3711" s="216" t="s">
        <v>17348</v>
      </c>
      <c r="D3711" s="215" t="s">
        <v>17349</v>
      </c>
    </row>
    <row r="3712" spans="1:4">
      <c r="A3712" s="215" t="s">
        <v>17350</v>
      </c>
      <c r="B3712" s="215">
        <v>1</v>
      </c>
      <c r="C3712" s="216" t="s">
        <v>17351</v>
      </c>
      <c r="D3712" s="215" t="s">
        <v>17352</v>
      </c>
    </row>
    <row r="3713" spans="1:4">
      <c r="A3713" s="215" t="s">
        <v>17353</v>
      </c>
      <c r="B3713" s="215">
        <v>1</v>
      </c>
      <c r="C3713" s="216" t="s">
        <v>17354</v>
      </c>
      <c r="D3713" s="215" t="s">
        <v>17355</v>
      </c>
    </row>
    <row r="3714" spans="1:4">
      <c r="A3714" s="215" t="s">
        <v>17356</v>
      </c>
      <c r="B3714" s="215">
        <v>1</v>
      </c>
      <c r="C3714" s="216" t="s">
        <v>17357</v>
      </c>
      <c r="D3714" s="215" t="s">
        <v>17358</v>
      </c>
    </row>
    <row r="3715" spans="1:4">
      <c r="A3715" s="215" t="s">
        <v>17359</v>
      </c>
      <c r="B3715" s="215">
        <v>1</v>
      </c>
      <c r="C3715" s="216" t="s">
        <v>17360</v>
      </c>
      <c r="D3715" s="215" t="s">
        <v>17361</v>
      </c>
    </row>
    <row r="3716" spans="1:4">
      <c r="A3716" s="215" t="s">
        <v>17362</v>
      </c>
      <c r="B3716" s="215">
        <v>1</v>
      </c>
      <c r="C3716" s="216" t="s">
        <v>17363</v>
      </c>
      <c r="D3716" s="215" t="s">
        <v>17364</v>
      </c>
    </row>
    <row r="3717" spans="1:4">
      <c r="A3717" s="215" t="s">
        <v>17365</v>
      </c>
      <c r="B3717" s="215">
        <v>1</v>
      </c>
      <c r="C3717" s="216" t="s">
        <v>17366</v>
      </c>
      <c r="D3717" s="215" t="s">
        <v>17367</v>
      </c>
    </row>
    <row r="3718" spans="1:4">
      <c r="A3718" s="215" t="s">
        <v>17368</v>
      </c>
      <c r="B3718" s="215">
        <v>1</v>
      </c>
      <c r="C3718" s="216" t="s">
        <v>17369</v>
      </c>
      <c r="D3718" s="215" t="s">
        <v>17370</v>
      </c>
    </row>
    <row r="3719" spans="1:4">
      <c r="A3719" s="215" t="s">
        <v>17371</v>
      </c>
      <c r="B3719" s="215">
        <v>1</v>
      </c>
      <c r="C3719" s="216" t="s">
        <v>17372</v>
      </c>
      <c r="D3719" s="215" t="s">
        <v>17373</v>
      </c>
    </row>
    <row r="3720" spans="1:4">
      <c r="A3720" s="215" t="s">
        <v>17374</v>
      </c>
      <c r="B3720" s="215">
        <v>1</v>
      </c>
      <c r="C3720" s="216" t="s">
        <v>17375</v>
      </c>
      <c r="D3720" s="215" t="s">
        <v>17376</v>
      </c>
    </row>
    <row r="3721" spans="1:4">
      <c r="A3721" s="215" t="s">
        <v>17377</v>
      </c>
      <c r="B3721" s="215">
        <v>1</v>
      </c>
      <c r="C3721" s="216" t="s">
        <v>17378</v>
      </c>
      <c r="D3721" s="215" t="s">
        <v>17379</v>
      </c>
    </row>
    <row r="3722" spans="1:4">
      <c r="A3722" s="215" t="s">
        <v>17380</v>
      </c>
      <c r="B3722" s="215">
        <v>1</v>
      </c>
      <c r="C3722" s="216" t="s">
        <v>17381</v>
      </c>
      <c r="D3722" s="215" t="s">
        <v>17382</v>
      </c>
    </row>
    <row r="3723" spans="1:4">
      <c r="A3723" s="215" t="s">
        <v>17383</v>
      </c>
      <c r="B3723" s="215">
        <v>1</v>
      </c>
      <c r="C3723" s="216" t="s">
        <v>17384</v>
      </c>
      <c r="D3723" s="215" t="s">
        <v>17385</v>
      </c>
    </row>
    <row r="3724" spans="1:4">
      <c r="A3724" s="215" t="s">
        <v>17386</v>
      </c>
      <c r="B3724" s="215">
        <v>1</v>
      </c>
      <c r="C3724" s="216" t="s">
        <v>17387</v>
      </c>
      <c r="D3724" s="215" t="s">
        <v>17388</v>
      </c>
    </row>
    <row r="3725" spans="1:4">
      <c r="A3725" s="215" t="s">
        <v>17389</v>
      </c>
      <c r="B3725" s="215">
        <v>1</v>
      </c>
      <c r="C3725" s="216" t="s">
        <v>17390</v>
      </c>
      <c r="D3725" s="215" t="s">
        <v>17391</v>
      </c>
    </row>
    <row r="3726" spans="1:4">
      <c r="A3726" s="215" t="s">
        <v>17392</v>
      </c>
      <c r="B3726" s="215">
        <v>1</v>
      </c>
      <c r="C3726" s="216" t="s">
        <v>17393</v>
      </c>
      <c r="D3726" s="215" t="s">
        <v>17394</v>
      </c>
    </row>
    <row r="3727" spans="1:4">
      <c r="A3727" s="215" t="s">
        <v>17395</v>
      </c>
      <c r="B3727" s="215">
        <v>1</v>
      </c>
      <c r="C3727" s="216" t="s">
        <v>17396</v>
      </c>
      <c r="D3727" s="215" t="s">
        <v>17397</v>
      </c>
    </row>
    <row r="3728" spans="1:4">
      <c r="A3728" s="215" t="s">
        <v>17398</v>
      </c>
      <c r="B3728" s="215">
        <v>1</v>
      </c>
      <c r="C3728" s="216" t="s">
        <v>17399</v>
      </c>
      <c r="D3728" s="215" t="s">
        <v>17400</v>
      </c>
    </row>
    <row r="3729" spans="1:4">
      <c r="A3729" s="215" t="s">
        <v>17401</v>
      </c>
      <c r="B3729" s="215">
        <v>1</v>
      </c>
      <c r="C3729" s="216" t="s">
        <v>17402</v>
      </c>
      <c r="D3729" s="215" t="s">
        <v>17403</v>
      </c>
    </row>
    <row r="3730" spans="1:4">
      <c r="A3730" s="215" t="s">
        <v>17404</v>
      </c>
      <c r="B3730" s="215">
        <v>1</v>
      </c>
      <c r="C3730" s="216" t="s">
        <v>17405</v>
      </c>
      <c r="D3730" s="215" t="s">
        <v>17406</v>
      </c>
    </row>
    <row r="3731" spans="1:4">
      <c r="A3731" s="215" t="s">
        <v>17407</v>
      </c>
      <c r="B3731" s="215">
        <v>1</v>
      </c>
      <c r="C3731" s="216" t="s">
        <v>17408</v>
      </c>
      <c r="D3731" s="215" t="s">
        <v>17409</v>
      </c>
    </row>
    <row r="3732" spans="1:4">
      <c r="A3732" s="215" t="s">
        <v>17410</v>
      </c>
      <c r="B3732" s="215">
        <v>1</v>
      </c>
      <c r="C3732" s="216" t="s">
        <v>17411</v>
      </c>
      <c r="D3732" s="215" t="s">
        <v>17412</v>
      </c>
    </row>
    <row r="3733" spans="1:4">
      <c r="A3733" s="215" t="s">
        <v>17413</v>
      </c>
      <c r="B3733" s="215">
        <v>1</v>
      </c>
      <c r="C3733" s="216" t="s">
        <v>17414</v>
      </c>
      <c r="D3733" s="215" t="s">
        <v>17415</v>
      </c>
    </row>
    <row r="3734" spans="1:4">
      <c r="A3734" s="215" t="s">
        <v>17416</v>
      </c>
      <c r="B3734" s="215">
        <v>1</v>
      </c>
      <c r="C3734" s="216" t="s">
        <v>17417</v>
      </c>
      <c r="D3734" s="215" t="s">
        <v>17418</v>
      </c>
    </row>
    <row r="3735" spans="1:4">
      <c r="A3735" s="215" t="s">
        <v>17419</v>
      </c>
      <c r="B3735" s="215">
        <v>1</v>
      </c>
      <c r="C3735" s="216" t="s">
        <v>17420</v>
      </c>
      <c r="D3735" s="215" t="s">
        <v>17421</v>
      </c>
    </row>
    <row r="3736" spans="1:4">
      <c r="A3736" s="215" t="s">
        <v>17422</v>
      </c>
      <c r="B3736" s="215">
        <v>1</v>
      </c>
      <c r="C3736" s="216" t="s">
        <v>17423</v>
      </c>
      <c r="D3736" s="215" t="s">
        <v>17424</v>
      </c>
    </row>
    <row r="3737" spans="1:4">
      <c r="A3737" s="215" t="s">
        <v>17425</v>
      </c>
      <c r="B3737" s="215">
        <v>1</v>
      </c>
      <c r="C3737" s="216" t="s">
        <v>17426</v>
      </c>
      <c r="D3737" s="215" t="s">
        <v>17427</v>
      </c>
    </row>
    <row r="3738" spans="1:4">
      <c r="A3738" s="215" t="s">
        <v>17428</v>
      </c>
      <c r="B3738" s="215">
        <v>1</v>
      </c>
      <c r="C3738" s="216" t="s">
        <v>17429</v>
      </c>
      <c r="D3738" s="215" t="s">
        <v>17430</v>
      </c>
    </row>
    <row r="3739" spans="1:4">
      <c r="A3739" s="215" t="s">
        <v>17431</v>
      </c>
      <c r="B3739" s="215">
        <v>1</v>
      </c>
      <c r="C3739" s="216" t="s">
        <v>17432</v>
      </c>
      <c r="D3739" s="215" t="s">
        <v>17433</v>
      </c>
    </row>
    <row r="3740" spans="1:4">
      <c r="A3740" s="215" t="s">
        <v>17434</v>
      </c>
      <c r="B3740" s="215">
        <v>1</v>
      </c>
      <c r="C3740" s="216" t="s">
        <v>17435</v>
      </c>
      <c r="D3740" s="215" t="s">
        <v>17436</v>
      </c>
    </row>
    <row r="3741" spans="1:4">
      <c r="A3741" s="215" t="s">
        <v>17437</v>
      </c>
      <c r="B3741" s="215">
        <v>1</v>
      </c>
      <c r="C3741" s="216" t="s">
        <v>17438</v>
      </c>
      <c r="D3741" s="215" t="s">
        <v>17439</v>
      </c>
    </row>
    <row r="3742" spans="1:4">
      <c r="A3742" s="215" t="s">
        <v>17440</v>
      </c>
      <c r="B3742" s="215">
        <v>1</v>
      </c>
      <c r="C3742" s="216" t="s">
        <v>17441</v>
      </c>
      <c r="D3742" s="215" t="s">
        <v>17442</v>
      </c>
    </row>
    <row r="3743" spans="1:4">
      <c r="A3743" s="215" t="s">
        <v>17443</v>
      </c>
      <c r="B3743" s="215">
        <v>1</v>
      </c>
      <c r="C3743" s="216" t="s">
        <v>17444</v>
      </c>
      <c r="D3743" s="215" t="s">
        <v>17445</v>
      </c>
    </row>
    <row r="3744" spans="1:4">
      <c r="A3744" s="215" t="s">
        <v>17446</v>
      </c>
      <c r="B3744" s="215">
        <v>1</v>
      </c>
      <c r="C3744" s="216" t="s">
        <v>17447</v>
      </c>
      <c r="D3744" s="215" t="s">
        <v>17448</v>
      </c>
    </row>
    <row r="3745" spans="1:4">
      <c r="A3745" s="215" t="s">
        <v>17449</v>
      </c>
      <c r="B3745" s="215">
        <v>1</v>
      </c>
      <c r="C3745" s="216" t="s">
        <v>17450</v>
      </c>
      <c r="D3745" s="215" t="s">
        <v>17451</v>
      </c>
    </row>
    <row r="3746" spans="1:4">
      <c r="A3746" s="215" t="s">
        <v>17452</v>
      </c>
      <c r="B3746" s="215">
        <v>1</v>
      </c>
      <c r="C3746" s="216" t="s">
        <v>17453</v>
      </c>
      <c r="D3746" s="215" t="s">
        <v>17454</v>
      </c>
    </row>
    <row r="3747" spans="1:4">
      <c r="A3747" s="215" t="s">
        <v>17455</v>
      </c>
      <c r="B3747" s="215">
        <v>1</v>
      </c>
      <c r="C3747" s="216" t="s">
        <v>17456</v>
      </c>
      <c r="D3747" s="215" t="s">
        <v>17457</v>
      </c>
    </row>
    <row r="3748" spans="1:4">
      <c r="A3748" s="215" t="s">
        <v>17458</v>
      </c>
      <c r="B3748" s="215">
        <v>1</v>
      </c>
      <c r="C3748" s="216" t="s">
        <v>17459</v>
      </c>
      <c r="D3748" s="215" t="s">
        <v>17460</v>
      </c>
    </row>
    <row r="3749" spans="1:4">
      <c r="A3749" s="215" t="s">
        <v>17461</v>
      </c>
      <c r="B3749" s="215">
        <v>1</v>
      </c>
      <c r="C3749" s="216" t="s">
        <v>17462</v>
      </c>
      <c r="D3749" s="215" t="s">
        <v>17463</v>
      </c>
    </row>
    <row r="3750" spans="1:4">
      <c r="A3750" s="215" t="s">
        <v>17464</v>
      </c>
      <c r="B3750" s="215">
        <v>1</v>
      </c>
      <c r="C3750" s="216" t="s">
        <v>17465</v>
      </c>
      <c r="D3750" s="215" t="s">
        <v>17466</v>
      </c>
    </row>
    <row r="3751" spans="1:4">
      <c r="A3751" s="215" t="s">
        <v>17467</v>
      </c>
      <c r="B3751" s="215">
        <v>1</v>
      </c>
      <c r="C3751" s="216" t="s">
        <v>17468</v>
      </c>
      <c r="D3751" s="215" t="s">
        <v>17469</v>
      </c>
    </row>
    <row r="3752" spans="1:4">
      <c r="A3752" s="215" t="s">
        <v>17470</v>
      </c>
      <c r="B3752" s="215">
        <v>2</v>
      </c>
      <c r="C3752" s="216" t="s">
        <v>17471</v>
      </c>
      <c r="D3752" s="215" t="s">
        <v>17013</v>
      </c>
    </row>
    <row r="3753" spans="1:4">
      <c r="A3753" s="215" t="s">
        <v>17472</v>
      </c>
      <c r="B3753" s="215">
        <v>1</v>
      </c>
      <c r="C3753" s="216" t="s">
        <v>17473</v>
      </c>
      <c r="D3753" s="215" t="s">
        <v>17474</v>
      </c>
    </row>
    <row r="3754" spans="1:4">
      <c r="A3754" s="215" t="s">
        <v>17475</v>
      </c>
      <c r="B3754" s="215">
        <v>1</v>
      </c>
      <c r="C3754" s="216" t="s">
        <v>17476</v>
      </c>
      <c r="D3754" s="215" t="s">
        <v>17022</v>
      </c>
    </row>
    <row r="3755" spans="1:4">
      <c r="A3755" s="215" t="s">
        <v>17477</v>
      </c>
      <c r="B3755" s="215">
        <v>1</v>
      </c>
      <c r="C3755" s="216" t="s">
        <v>17478</v>
      </c>
      <c r="D3755" s="215" t="s">
        <v>17479</v>
      </c>
    </row>
    <row r="3756" spans="1:4">
      <c r="A3756" s="215" t="s">
        <v>17480</v>
      </c>
      <c r="B3756" s="215">
        <v>1</v>
      </c>
      <c r="C3756" s="216" t="s">
        <v>17481</v>
      </c>
      <c r="D3756" s="215" t="s">
        <v>17025</v>
      </c>
    </row>
    <row r="3757" spans="1:4">
      <c r="A3757" s="215" t="s">
        <v>17482</v>
      </c>
      <c r="B3757" s="215">
        <v>1</v>
      </c>
      <c r="C3757" s="216" t="s">
        <v>17483</v>
      </c>
      <c r="D3757" s="215" t="s">
        <v>17484</v>
      </c>
    </row>
    <row r="3758" spans="1:4">
      <c r="A3758" s="215" t="s">
        <v>17485</v>
      </c>
      <c r="B3758" s="215">
        <v>1</v>
      </c>
      <c r="C3758" s="216" t="s">
        <v>17486</v>
      </c>
      <c r="D3758" s="215" t="s">
        <v>17487</v>
      </c>
    </row>
    <row r="3759" spans="1:4">
      <c r="A3759" s="215" t="s">
        <v>17488</v>
      </c>
      <c r="B3759" s="215">
        <v>1</v>
      </c>
      <c r="C3759" s="216" t="s">
        <v>17489</v>
      </c>
      <c r="D3759" s="215" t="s">
        <v>17490</v>
      </c>
    </row>
    <row r="3760" spans="1:4">
      <c r="A3760" s="215" t="s">
        <v>17491</v>
      </c>
      <c r="B3760" s="215">
        <v>1</v>
      </c>
      <c r="C3760" s="216" t="s">
        <v>17492</v>
      </c>
      <c r="D3760" s="215" t="s">
        <v>17493</v>
      </c>
    </row>
    <row r="3761" spans="1:4">
      <c r="A3761" s="215" t="s">
        <v>17494</v>
      </c>
      <c r="B3761" s="215">
        <v>1</v>
      </c>
      <c r="C3761" s="216" t="s">
        <v>17495</v>
      </c>
      <c r="D3761" s="215" t="s">
        <v>17496</v>
      </c>
    </row>
    <row r="3762" spans="1:4">
      <c r="A3762" s="215" t="s">
        <v>17497</v>
      </c>
      <c r="B3762" s="215">
        <v>1</v>
      </c>
      <c r="C3762" s="216" t="s">
        <v>17498</v>
      </c>
      <c r="D3762" s="215" t="s">
        <v>17499</v>
      </c>
    </row>
    <row r="3763" spans="1:4">
      <c r="A3763" s="215" t="s">
        <v>17500</v>
      </c>
      <c r="B3763" s="215">
        <v>1</v>
      </c>
      <c r="C3763" s="216" t="s">
        <v>17501</v>
      </c>
      <c r="D3763" s="215" t="s">
        <v>17502</v>
      </c>
    </row>
    <row r="3764" spans="1:4">
      <c r="A3764" s="215" t="s">
        <v>17503</v>
      </c>
      <c r="B3764" s="215">
        <v>1</v>
      </c>
      <c r="C3764" s="216" t="s">
        <v>17504</v>
      </c>
      <c r="D3764" s="215" t="s">
        <v>17505</v>
      </c>
    </row>
    <row r="3765" spans="1:4">
      <c r="A3765" s="215" t="s">
        <v>17506</v>
      </c>
      <c r="B3765" s="215">
        <v>1</v>
      </c>
      <c r="C3765" s="216" t="s">
        <v>17507</v>
      </c>
      <c r="D3765" s="215" t="s">
        <v>17508</v>
      </c>
    </row>
    <row r="3766" spans="1:4">
      <c r="A3766" s="215" t="s">
        <v>17509</v>
      </c>
      <c r="B3766" s="215">
        <v>1</v>
      </c>
      <c r="C3766" s="216" t="s">
        <v>17510</v>
      </c>
      <c r="D3766" s="215" t="s">
        <v>17511</v>
      </c>
    </row>
    <row r="3767" spans="1:4">
      <c r="A3767" s="215" t="s">
        <v>17512</v>
      </c>
      <c r="B3767" s="215">
        <v>1</v>
      </c>
      <c r="C3767" s="216" t="s">
        <v>17513</v>
      </c>
      <c r="D3767" s="215" t="s">
        <v>17514</v>
      </c>
    </row>
    <row r="3768" spans="1:4">
      <c r="A3768" s="215" t="s">
        <v>17515</v>
      </c>
      <c r="B3768" s="215">
        <v>1</v>
      </c>
      <c r="C3768" s="216" t="s">
        <v>17516</v>
      </c>
      <c r="D3768" s="215" t="s">
        <v>17517</v>
      </c>
    </row>
    <row r="3769" spans="1:4">
      <c r="A3769" s="215" t="s">
        <v>17518</v>
      </c>
      <c r="B3769" s="215">
        <v>1</v>
      </c>
      <c r="C3769" s="216" t="s">
        <v>17519</v>
      </c>
      <c r="D3769" s="215" t="s">
        <v>17520</v>
      </c>
    </row>
    <row r="3770" spans="1:4">
      <c r="A3770" s="215" t="s">
        <v>17521</v>
      </c>
      <c r="B3770" s="215">
        <v>1</v>
      </c>
      <c r="C3770" s="216" t="s">
        <v>17522</v>
      </c>
      <c r="D3770" s="215" t="s">
        <v>17523</v>
      </c>
    </row>
    <row r="3771" spans="1:4">
      <c r="A3771" s="215" t="s">
        <v>17524</v>
      </c>
      <c r="B3771" s="215">
        <v>1</v>
      </c>
      <c r="C3771" s="216" t="s">
        <v>17525</v>
      </c>
      <c r="D3771" s="215" t="s">
        <v>17526</v>
      </c>
    </row>
    <row r="3772" spans="1:4">
      <c r="A3772" s="215" t="s">
        <v>17527</v>
      </c>
      <c r="B3772" s="215">
        <v>1</v>
      </c>
      <c r="C3772" s="216" t="s">
        <v>17528</v>
      </c>
      <c r="D3772" s="215" t="s">
        <v>17529</v>
      </c>
    </row>
    <row r="3773" spans="1:4">
      <c r="A3773" s="215" t="s">
        <v>17530</v>
      </c>
      <c r="B3773" s="215">
        <v>1</v>
      </c>
      <c r="C3773" s="216" t="s">
        <v>17531</v>
      </c>
      <c r="D3773" s="215" t="s">
        <v>17532</v>
      </c>
    </row>
    <row r="3774" spans="1:4">
      <c r="A3774" s="215" t="s">
        <v>17533</v>
      </c>
      <c r="B3774" s="215">
        <v>1</v>
      </c>
      <c r="C3774" s="216" t="s">
        <v>17534</v>
      </c>
      <c r="D3774" s="215" t="s">
        <v>17535</v>
      </c>
    </row>
    <row r="3775" spans="1:4">
      <c r="A3775" s="215" t="s">
        <v>17536</v>
      </c>
      <c r="B3775" s="215">
        <v>1</v>
      </c>
      <c r="C3775" s="216" t="s">
        <v>17537</v>
      </c>
      <c r="D3775" s="215" t="s">
        <v>17538</v>
      </c>
    </row>
    <row r="3776" spans="1:4">
      <c r="A3776" s="215" t="s">
        <v>17539</v>
      </c>
      <c r="B3776" s="215">
        <v>1</v>
      </c>
      <c r="C3776" s="216" t="s">
        <v>17540</v>
      </c>
      <c r="D3776" s="215" t="s">
        <v>17541</v>
      </c>
    </row>
    <row r="3777" spans="1:4">
      <c r="A3777" s="215" t="s">
        <v>17542</v>
      </c>
      <c r="B3777" s="215">
        <v>1</v>
      </c>
      <c r="C3777" s="216" t="s">
        <v>17543</v>
      </c>
      <c r="D3777" s="215" t="s">
        <v>17544</v>
      </c>
    </row>
    <row r="3778" spans="1:4">
      <c r="A3778" s="215" t="s">
        <v>17545</v>
      </c>
      <c r="B3778" s="215">
        <v>1</v>
      </c>
      <c r="C3778" s="216" t="s">
        <v>17546</v>
      </c>
      <c r="D3778" s="215" t="s">
        <v>17547</v>
      </c>
    </row>
    <row r="3779" spans="1:4">
      <c r="A3779" s="215" t="s">
        <v>17548</v>
      </c>
      <c r="B3779" s="215">
        <v>1</v>
      </c>
      <c r="C3779" s="216" t="s">
        <v>17549</v>
      </c>
      <c r="D3779" s="215" t="s">
        <v>17550</v>
      </c>
    </row>
    <row r="3780" spans="1:4">
      <c r="A3780" s="215" t="s">
        <v>17551</v>
      </c>
      <c r="B3780" s="215">
        <v>1</v>
      </c>
      <c r="C3780" s="216" t="s">
        <v>17552</v>
      </c>
      <c r="D3780" s="215" t="s">
        <v>17553</v>
      </c>
    </row>
    <row r="3781" spans="1:4">
      <c r="A3781" s="215" t="s">
        <v>17554</v>
      </c>
      <c r="B3781" s="215">
        <v>1</v>
      </c>
      <c r="C3781" s="216" t="s">
        <v>17555</v>
      </c>
      <c r="D3781" s="215" t="s">
        <v>17166</v>
      </c>
    </row>
    <row r="3782" spans="1:4">
      <c r="A3782" s="215" t="s">
        <v>17556</v>
      </c>
      <c r="B3782" s="215">
        <v>1</v>
      </c>
      <c r="C3782" s="216" t="s">
        <v>17557</v>
      </c>
      <c r="D3782" s="215" t="s">
        <v>17558</v>
      </c>
    </row>
    <row r="3783" spans="1:4">
      <c r="A3783" s="215" t="s">
        <v>17559</v>
      </c>
      <c r="B3783" s="215">
        <v>1</v>
      </c>
      <c r="C3783" s="216" t="s">
        <v>17560</v>
      </c>
      <c r="D3783" s="215" t="s">
        <v>17561</v>
      </c>
    </row>
    <row r="3784" spans="1:4">
      <c r="A3784" s="215" t="s">
        <v>17562</v>
      </c>
      <c r="B3784" s="215">
        <v>1</v>
      </c>
      <c r="C3784" s="216" t="s">
        <v>17563</v>
      </c>
      <c r="D3784" s="215" t="s">
        <v>17564</v>
      </c>
    </row>
    <row r="3785" spans="1:4">
      <c r="A3785" s="215" t="s">
        <v>17565</v>
      </c>
      <c r="B3785" s="215">
        <v>1</v>
      </c>
      <c r="C3785" s="216" t="s">
        <v>17566</v>
      </c>
      <c r="D3785" s="215" t="s">
        <v>17169</v>
      </c>
    </row>
    <row r="3786" spans="1:4">
      <c r="A3786" s="215" t="s">
        <v>17567</v>
      </c>
      <c r="B3786" s="215">
        <v>1</v>
      </c>
      <c r="C3786" s="216" t="s">
        <v>17568</v>
      </c>
      <c r="D3786" s="215" t="s">
        <v>17569</v>
      </c>
    </row>
    <row r="3787" spans="1:4">
      <c r="A3787" s="215" t="s">
        <v>17570</v>
      </c>
      <c r="B3787" s="215">
        <v>1</v>
      </c>
      <c r="C3787" s="216" t="s">
        <v>17571</v>
      </c>
      <c r="D3787" s="215" t="s">
        <v>17572</v>
      </c>
    </row>
    <row r="3788" spans="1:4">
      <c r="A3788" s="215" t="s">
        <v>17573</v>
      </c>
      <c r="B3788" s="215">
        <v>1</v>
      </c>
      <c r="C3788" s="216" t="s">
        <v>17574</v>
      </c>
      <c r="D3788" s="215" t="s">
        <v>17575</v>
      </c>
    </row>
    <row r="3789" spans="1:4">
      <c r="A3789" s="215" t="s">
        <v>17576</v>
      </c>
      <c r="B3789" s="215">
        <v>1</v>
      </c>
      <c r="C3789" s="216" t="s">
        <v>17577</v>
      </c>
      <c r="D3789" s="215" t="s">
        <v>17578</v>
      </c>
    </row>
    <row r="3790" spans="1:4">
      <c r="A3790" s="215" t="s">
        <v>17579</v>
      </c>
      <c r="B3790" s="215">
        <v>1</v>
      </c>
      <c r="C3790" s="216" t="s">
        <v>17580</v>
      </c>
      <c r="D3790" s="215" t="s">
        <v>17581</v>
      </c>
    </row>
    <row r="3791" spans="1:4">
      <c r="A3791" s="215" t="s">
        <v>17582</v>
      </c>
      <c r="B3791" s="215">
        <v>1</v>
      </c>
      <c r="C3791" s="216" t="s">
        <v>17583</v>
      </c>
      <c r="D3791" s="215" t="s">
        <v>17584</v>
      </c>
    </row>
    <row r="3792" spans="1:4">
      <c r="A3792" s="215" t="s">
        <v>17585</v>
      </c>
      <c r="B3792" s="215">
        <v>1</v>
      </c>
      <c r="C3792" s="216" t="s">
        <v>17586</v>
      </c>
      <c r="D3792" s="215" t="s">
        <v>17587</v>
      </c>
    </row>
    <row r="3793" spans="1:4">
      <c r="A3793" s="215" t="s">
        <v>17588</v>
      </c>
      <c r="B3793" s="215">
        <v>1</v>
      </c>
      <c r="C3793" s="216" t="s">
        <v>17589</v>
      </c>
      <c r="D3793" s="215" t="s">
        <v>17590</v>
      </c>
    </row>
    <row r="3794" spans="1:4">
      <c r="A3794" s="215" t="s">
        <v>17591</v>
      </c>
      <c r="B3794" s="215">
        <v>1</v>
      </c>
      <c r="C3794" s="216" t="s">
        <v>17592</v>
      </c>
      <c r="D3794" s="215" t="s">
        <v>17593</v>
      </c>
    </row>
    <row r="3795" spans="1:4">
      <c r="A3795" s="215" t="s">
        <v>17594</v>
      </c>
      <c r="B3795" s="215">
        <v>1</v>
      </c>
      <c r="C3795" s="216" t="s">
        <v>17595</v>
      </c>
      <c r="D3795" s="215" t="s">
        <v>17596</v>
      </c>
    </row>
    <row r="3796" spans="1:4">
      <c r="A3796" s="215" t="s">
        <v>17597</v>
      </c>
      <c r="B3796" s="215">
        <v>1</v>
      </c>
      <c r="C3796" s="216" t="s">
        <v>17598</v>
      </c>
      <c r="D3796" s="215" t="s">
        <v>17599</v>
      </c>
    </row>
    <row r="3797" spans="1:4">
      <c r="A3797" s="215" t="s">
        <v>17600</v>
      </c>
      <c r="B3797" s="215">
        <v>1</v>
      </c>
      <c r="C3797" s="216" t="s">
        <v>17601</v>
      </c>
      <c r="D3797" s="215" t="s">
        <v>17602</v>
      </c>
    </row>
    <row r="3798" spans="1:4">
      <c r="A3798" s="215" t="s">
        <v>17603</v>
      </c>
      <c r="B3798" s="215">
        <v>1</v>
      </c>
      <c r="C3798" s="216" t="s">
        <v>17604</v>
      </c>
      <c r="D3798" s="215" t="s">
        <v>17605</v>
      </c>
    </row>
    <row r="3799" spans="1:4">
      <c r="A3799" s="215" t="s">
        <v>17606</v>
      </c>
      <c r="B3799" s="215">
        <v>1</v>
      </c>
      <c r="C3799" s="216" t="s">
        <v>17607</v>
      </c>
      <c r="D3799" s="215" t="s">
        <v>17608</v>
      </c>
    </row>
    <row r="3800" spans="1:4">
      <c r="A3800" s="215" t="s">
        <v>17609</v>
      </c>
      <c r="B3800" s="215">
        <v>1</v>
      </c>
      <c r="C3800" s="216" t="s">
        <v>17610</v>
      </c>
      <c r="D3800" s="215" t="s">
        <v>17611</v>
      </c>
    </row>
    <row r="3801" spans="1:4">
      <c r="A3801" s="215" t="s">
        <v>17612</v>
      </c>
      <c r="B3801" s="215">
        <v>1</v>
      </c>
      <c r="C3801" s="216" t="s">
        <v>17613</v>
      </c>
      <c r="D3801" s="215" t="s">
        <v>17614</v>
      </c>
    </row>
    <row r="3802" spans="1:4">
      <c r="A3802" s="215" t="s">
        <v>17615</v>
      </c>
      <c r="B3802" s="215">
        <v>1</v>
      </c>
      <c r="C3802" s="216" t="s">
        <v>17616</v>
      </c>
      <c r="D3802" s="215" t="s">
        <v>17617</v>
      </c>
    </row>
    <row r="3803" spans="1:4">
      <c r="A3803" s="215" t="s">
        <v>17618</v>
      </c>
      <c r="B3803" s="215">
        <v>1</v>
      </c>
      <c r="C3803" s="216" t="s">
        <v>17619</v>
      </c>
      <c r="D3803" s="215" t="s">
        <v>17620</v>
      </c>
    </row>
    <row r="3804" spans="1:4">
      <c r="A3804" s="215" t="s">
        <v>17621</v>
      </c>
      <c r="B3804" s="215">
        <v>1</v>
      </c>
      <c r="C3804" s="216" t="s">
        <v>17622</v>
      </c>
      <c r="D3804" s="215" t="s">
        <v>17623</v>
      </c>
    </row>
    <row r="3805" spans="1:4">
      <c r="A3805" s="215" t="s">
        <v>17624</v>
      </c>
      <c r="B3805" s="215">
        <v>1</v>
      </c>
      <c r="C3805" s="216" t="s">
        <v>17625</v>
      </c>
      <c r="D3805" s="215" t="s">
        <v>17626</v>
      </c>
    </row>
    <row r="3806" spans="1:4">
      <c r="A3806" s="215" t="s">
        <v>17627</v>
      </c>
      <c r="B3806" s="215">
        <v>1</v>
      </c>
      <c r="C3806" s="216" t="s">
        <v>17628</v>
      </c>
      <c r="D3806" s="215" t="s">
        <v>17629</v>
      </c>
    </row>
    <row r="3807" spans="1:4">
      <c r="A3807" s="215" t="s">
        <v>17630</v>
      </c>
      <c r="B3807" s="215">
        <v>1</v>
      </c>
      <c r="C3807" s="216" t="s">
        <v>17631</v>
      </c>
      <c r="D3807" s="215" t="s">
        <v>17632</v>
      </c>
    </row>
    <row r="3808" spans="1:4">
      <c r="A3808" s="215" t="s">
        <v>17633</v>
      </c>
      <c r="B3808" s="215">
        <v>1</v>
      </c>
      <c r="C3808" s="216" t="s">
        <v>17634</v>
      </c>
      <c r="D3808" s="215" t="s">
        <v>17635</v>
      </c>
    </row>
    <row r="3809" spans="1:4">
      <c r="A3809" s="215" t="s">
        <v>17636</v>
      </c>
      <c r="B3809" s="215">
        <v>1</v>
      </c>
      <c r="C3809" s="216" t="s">
        <v>17637</v>
      </c>
      <c r="D3809" s="215" t="s">
        <v>17638</v>
      </c>
    </row>
    <row r="3810" spans="1:4">
      <c r="A3810" s="215" t="s">
        <v>17639</v>
      </c>
      <c r="B3810" s="215">
        <v>1</v>
      </c>
      <c r="C3810" s="216" t="s">
        <v>17640</v>
      </c>
      <c r="D3810" s="215" t="s">
        <v>17641</v>
      </c>
    </row>
    <row r="3811" spans="1:4">
      <c r="A3811" s="215" t="s">
        <v>17642</v>
      </c>
      <c r="B3811" s="215">
        <v>1</v>
      </c>
      <c r="C3811" s="216" t="s">
        <v>17643</v>
      </c>
      <c r="D3811" s="215" t="s">
        <v>17644</v>
      </c>
    </row>
    <row r="3812" spans="1:4">
      <c r="A3812" s="215" t="s">
        <v>17645</v>
      </c>
      <c r="B3812" s="215">
        <v>1</v>
      </c>
      <c r="C3812" s="216" t="s">
        <v>17646</v>
      </c>
      <c r="D3812" s="215" t="s">
        <v>17647</v>
      </c>
    </row>
    <row r="3813" spans="1:4">
      <c r="A3813" s="215" t="s">
        <v>17648</v>
      </c>
      <c r="B3813" s="215">
        <v>1</v>
      </c>
      <c r="C3813" s="216" t="s">
        <v>17649</v>
      </c>
      <c r="D3813" s="215" t="s">
        <v>17650</v>
      </c>
    </row>
    <row r="3814" spans="1:4">
      <c r="A3814" s="215" t="s">
        <v>17651</v>
      </c>
      <c r="B3814" s="215">
        <v>1</v>
      </c>
      <c r="C3814" s="216" t="s">
        <v>17652</v>
      </c>
      <c r="D3814" s="215" t="s">
        <v>17653</v>
      </c>
    </row>
    <row r="3815" spans="1:4">
      <c r="A3815" s="215" t="s">
        <v>17654</v>
      </c>
      <c r="B3815" s="215">
        <v>1</v>
      </c>
      <c r="C3815" s="216" t="s">
        <v>17655</v>
      </c>
      <c r="D3815" s="215" t="s">
        <v>17656</v>
      </c>
    </row>
    <row r="3816" spans="1:4">
      <c r="A3816" s="215" t="s">
        <v>17657</v>
      </c>
      <c r="B3816" s="215">
        <v>1</v>
      </c>
      <c r="C3816" s="216" t="s">
        <v>17658</v>
      </c>
      <c r="D3816" s="215" t="s">
        <v>17659</v>
      </c>
    </row>
    <row r="3817" spans="1:4">
      <c r="A3817" s="215" t="s">
        <v>17660</v>
      </c>
      <c r="B3817" s="215">
        <v>1</v>
      </c>
      <c r="C3817" s="216" t="s">
        <v>17661</v>
      </c>
      <c r="D3817" s="215" t="s">
        <v>17662</v>
      </c>
    </row>
    <row r="3818" spans="1:4">
      <c r="A3818" s="215" t="s">
        <v>17663</v>
      </c>
      <c r="B3818" s="215">
        <v>1</v>
      </c>
      <c r="C3818" s="216" t="s">
        <v>17664</v>
      </c>
      <c r="D3818" s="215" t="s">
        <v>17665</v>
      </c>
    </row>
    <row r="3819" spans="1:4">
      <c r="A3819" s="215" t="s">
        <v>17666</v>
      </c>
      <c r="B3819" s="215">
        <v>1</v>
      </c>
      <c r="C3819" s="216" t="s">
        <v>17667</v>
      </c>
      <c r="D3819" s="215" t="s">
        <v>17668</v>
      </c>
    </row>
    <row r="3820" spans="1:4">
      <c r="A3820" s="215" t="s">
        <v>17669</v>
      </c>
      <c r="B3820" s="215">
        <v>1</v>
      </c>
      <c r="C3820" s="216" t="s">
        <v>17670</v>
      </c>
      <c r="D3820" s="215" t="s">
        <v>17671</v>
      </c>
    </row>
    <row r="3821" spans="1:4">
      <c r="A3821" s="215" t="s">
        <v>17672</v>
      </c>
      <c r="B3821" s="215">
        <v>1</v>
      </c>
      <c r="C3821" s="216" t="s">
        <v>17673</v>
      </c>
      <c r="D3821" s="215" t="s">
        <v>17674</v>
      </c>
    </row>
    <row r="3822" spans="1:4">
      <c r="A3822" s="215" t="s">
        <v>17675</v>
      </c>
      <c r="B3822" s="215">
        <v>1</v>
      </c>
      <c r="C3822" s="216" t="s">
        <v>17676</v>
      </c>
      <c r="D3822" s="215" t="s">
        <v>17677</v>
      </c>
    </row>
    <row r="3823" spans="1:4">
      <c r="A3823" s="215" t="s">
        <v>17678</v>
      </c>
      <c r="B3823" s="215">
        <v>1</v>
      </c>
      <c r="C3823" s="216" t="s">
        <v>17679</v>
      </c>
      <c r="D3823" s="215" t="s">
        <v>17680</v>
      </c>
    </row>
    <row r="3824" spans="1:4">
      <c r="A3824" s="215" t="s">
        <v>17681</v>
      </c>
      <c r="B3824" s="215">
        <v>1</v>
      </c>
      <c r="C3824" s="216" t="s">
        <v>17682</v>
      </c>
      <c r="D3824" s="215" t="s">
        <v>17683</v>
      </c>
    </row>
    <row r="3825" spans="1:4">
      <c r="A3825" s="215" t="s">
        <v>17684</v>
      </c>
      <c r="B3825" s="215">
        <v>1</v>
      </c>
      <c r="C3825" s="216" t="s">
        <v>17685</v>
      </c>
      <c r="D3825" s="215" t="s">
        <v>17361</v>
      </c>
    </row>
    <row r="3826" spans="1:4">
      <c r="A3826" s="215" t="s">
        <v>17686</v>
      </c>
      <c r="B3826" s="215">
        <v>1</v>
      </c>
      <c r="C3826" s="216" t="s">
        <v>17687</v>
      </c>
      <c r="D3826" s="215" t="s">
        <v>17364</v>
      </c>
    </row>
    <row r="3827" spans="1:4">
      <c r="A3827" s="215" t="s">
        <v>17688</v>
      </c>
      <c r="B3827" s="215">
        <v>1</v>
      </c>
      <c r="C3827" s="216" t="s">
        <v>17689</v>
      </c>
      <c r="D3827" s="215" t="s">
        <v>17690</v>
      </c>
    </row>
    <row r="3828" spans="1:4">
      <c r="A3828" s="215" t="s">
        <v>17691</v>
      </c>
      <c r="B3828" s="215">
        <v>1</v>
      </c>
      <c r="C3828" s="216" t="s">
        <v>17692</v>
      </c>
      <c r="D3828" s="215" t="s">
        <v>17693</v>
      </c>
    </row>
    <row r="3829" spans="1:4">
      <c r="A3829" s="215" t="s">
        <v>17694</v>
      </c>
      <c r="B3829" s="215">
        <v>1</v>
      </c>
      <c r="C3829" s="216" t="s">
        <v>17695</v>
      </c>
      <c r="D3829" s="215" t="s">
        <v>17696</v>
      </c>
    </row>
    <row r="3830" spans="1:4">
      <c r="A3830" s="215" t="s">
        <v>17697</v>
      </c>
      <c r="B3830" s="215">
        <v>1</v>
      </c>
      <c r="C3830" s="216" t="s">
        <v>17698</v>
      </c>
      <c r="D3830" s="215" t="s">
        <v>17699</v>
      </c>
    </row>
    <row r="3831" spans="1:4">
      <c r="A3831" s="215" t="s">
        <v>17700</v>
      </c>
      <c r="B3831" s="215">
        <v>1</v>
      </c>
      <c r="C3831" s="216" t="s">
        <v>17701</v>
      </c>
      <c r="D3831" s="215" t="s">
        <v>17702</v>
      </c>
    </row>
    <row r="3832" spans="1:4">
      <c r="A3832" s="215" t="s">
        <v>17703</v>
      </c>
      <c r="B3832" s="215">
        <v>1</v>
      </c>
      <c r="C3832" s="216" t="s">
        <v>17704</v>
      </c>
      <c r="D3832" s="215" t="s">
        <v>17705</v>
      </c>
    </row>
    <row r="3833" spans="1:4">
      <c r="A3833" s="215" t="s">
        <v>17706</v>
      </c>
      <c r="B3833" s="215">
        <v>1</v>
      </c>
      <c r="C3833" s="216" t="s">
        <v>17707</v>
      </c>
      <c r="D3833" s="215" t="s">
        <v>17394</v>
      </c>
    </row>
    <row r="3834" spans="1:4">
      <c r="A3834" s="215" t="s">
        <v>17708</v>
      </c>
      <c r="B3834" s="215">
        <v>1</v>
      </c>
      <c r="C3834" s="216" t="s">
        <v>17709</v>
      </c>
      <c r="D3834" s="215" t="s">
        <v>17710</v>
      </c>
    </row>
    <row r="3835" spans="1:4">
      <c r="A3835" s="215" t="s">
        <v>17711</v>
      </c>
      <c r="B3835" s="215">
        <v>1</v>
      </c>
      <c r="C3835" s="216" t="s">
        <v>17712</v>
      </c>
      <c r="D3835" s="215" t="s">
        <v>17713</v>
      </c>
    </row>
    <row r="3836" spans="1:4">
      <c r="A3836" s="215" t="s">
        <v>17714</v>
      </c>
      <c r="B3836" s="215">
        <v>1</v>
      </c>
      <c r="C3836" s="216" t="s">
        <v>17715</v>
      </c>
      <c r="D3836" s="215" t="s">
        <v>17716</v>
      </c>
    </row>
    <row r="3837" spans="1:4">
      <c r="A3837" s="215" t="s">
        <v>17717</v>
      </c>
      <c r="B3837" s="215">
        <v>1</v>
      </c>
      <c r="C3837" s="216" t="s">
        <v>17718</v>
      </c>
      <c r="D3837" s="215" t="s">
        <v>17719</v>
      </c>
    </row>
    <row r="3838" spans="1:4">
      <c r="A3838" s="215" t="s">
        <v>17720</v>
      </c>
      <c r="B3838" s="215">
        <v>1</v>
      </c>
      <c r="C3838" s="216" t="s">
        <v>17721</v>
      </c>
      <c r="D3838" s="215" t="s">
        <v>17722</v>
      </c>
    </row>
    <row r="3839" spans="1:4">
      <c r="A3839" s="215" t="s">
        <v>17723</v>
      </c>
      <c r="B3839" s="215">
        <v>1</v>
      </c>
      <c r="C3839" s="216" t="s">
        <v>17724</v>
      </c>
      <c r="D3839" s="215" t="s">
        <v>17725</v>
      </c>
    </row>
    <row r="3840" spans="1:4">
      <c r="A3840" s="215" t="s">
        <v>17726</v>
      </c>
      <c r="B3840" s="215">
        <v>1</v>
      </c>
      <c r="C3840" s="216" t="s">
        <v>17727</v>
      </c>
      <c r="D3840" s="215" t="s">
        <v>17728</v>
      </c>
    </row>
    <row r="3841" spans="1:4">
      <c r="A3841" s="215" t="s">
        <v>17729</v>
      </c>
      <c r="B3841" s="215">
        <v>1</v>
      </c>
      <c r="C3841" s="216" t="s">
        <v>17730</v>
      </c>
      <c r="D3841" s="215" t="s">
        <v>17731</v>
      </c>
    </row>
    <row r="3842" spans="1:4">
      <c r="A3842" s="215" t="s">
        <v>17732</v>
      </c>
      <c r="B3842" s="215">
        <v>1</v>
      </c>
      <c r="C3842" s="216" t="s">
        <v>17733</v>
      </c>
      <c r="D3842" s="215" t="s">
        <v>17474</v>
      </c>
    </row>
    <row r="3843" spans="1:4">
      <c r="A3843" s="215" t="s">
        <v>17734</v>
      </c>
      <c r="B3843" s="215">
        <v>1</v>
      </c>
      <c r="C3843" s="216" t="s">
        <v>17735</v>
      </c>
      <c r="D3843" s="215" t="s">
        <v>17736</v>
      </c>
    </row>
    <row r="3844" spans="1:4">
      <c r="A3844" s="215" t="s">
        <v>17737</v>
      </c>
      <c r="B3844" s="215">
        <v>1</v>
      </c>
      <c r="C3844" s="216" t="s">
        <v>17738</v>
      </c>
      <c r="D3844" s="215" t="s">
        <v>17739</v>
      </c>
    </row>
    <row r="3845" spans="1:4">
      <c r="A3845" s="215" t="s">
        <v>17740</v>
      </c>
      <c r="B3845" s="215">
        <v>1</v>
      </c>
      <c r="C3845" s="216" t="s">
        <v>17741</v>
      </c>
      <c r="D3845" s="215" t="s">
        <v>17742</v>
      </c>
    </row>
    <row r="3846" spans="1:4">
      <c r="A3846" s="215" t="s">
        <v>17743</v>
      </c>
      <c r="B3846" s="215">
        <v>1</v>
      </c>
      <c r="C3846" s="216" t="s">
        <v>17744</v>
      </c>
      <c r="D3846" s="215" t="s">
        <v>17745</v>
      </c>
    </row>
    <row r="3847" spans="1:4">
      <c r="A3847" s="215" t="s">
        <v>17746</v>
      </c>
      <c r="B3847" s="215">
        <v>1</v>
      </c>
      <c r="C3847" s="216" t="s">
        <v>17747</v>
      </c>
      <c r="D3847" s="215" t="s">
        <v>17748</v>
      </c>
    </row>
    <row r="3848" spans="1:4">
      <c r="A3848" s="215" t="s">
        <v>17749</v>
      </c>
      <c r="B3848" s="215">
        <v>1</v>
      </c>
      <c r="C3848" s="216" t="s">
        <v>17750</v>
      </c>
      <c r="D3848" s="215" t="s">
        <v>17751</v>
      </c>
    </row>
    <row r="3849" spans="1:4">
      <c r="A3849" s="215" t="s">
        <v>17752</v>
      </c>
      <c r="B3849" s="215">
        <v>1</v>
      </c>
      <c r="C3849" s="216" t="s">
        <v>17753</v>
      </c>
      <c r="D3849" s="215" t="s">
        <v>17754</v>
      </c>
    </row>
    <row r="3850" spans="1:4">
      <c r="A3850" s="215" t="s">
        <v>17755</v>
      </c>
      <c r="B3850" s="215">
        <v>1</v>
      </c>
      <c r="C3850" s="216" t="s">
        <v>17756</v>
      </c>
      <c r="D3850" s="215" t="s">
        <v>17469</v>
      </c>
    </row>
    <row r="3851" spans="1:4">
      <c r="A3851" s="215" t="s">
        <v>17757</v>
      </c>
      <c r="B3851" s="215">
        <v>1</v>
      </c>
      <c r="C3851" s="216" t="s">
        <v>17758</v>
      </c>
      <c r="D3851" s="215" t="s">
        <v>17759</v>
      </c>
    </row>
    <row r="3852" spans="1:4">
      <c r="A3852" s="215" t="s">
        <v>17760</v>
      </c>
      <c r="B3852" s="215">
        <v>1</v>
      </c>
      <c r="C3852" s="216" t="s">
        <v>17761</v>
      </c>
      <c r="D3852" s="215" t="s">
        <v>17762</v>
      </c>
    </row>
    <row r="3853" spans="1:4">
      <c r="A3853" s="215" t="s">
        <v>17763</v>
      </c>
      <c r="B3853" s="215">
        <v>1</v>
      </c>
      <c r="C3853" s="216" t="s">
        <v>17764</v>
      </c>
      <c r="D3853" s="215" t="s">
        <v>17765</v>
      </c>
    </row>
    <row r="3854" spans="1:4">
      <c r="A3854" s="215" t="s">
        <v>17766</v>
      </c>
      <c r="B3854" s="215">
        <v>1</v>
      </c>
      <c r="C3854" s="216" t="s">
        <v>17767</v>
      </c>
      <c r="D3854" s="215" t="s">
        <v>17768</v>
      </c>
    </row>
    <row r="3855" spans="1:4">
      <c r="A3855" s="215" t="s">
        <v>17769</v>
      </c>
      <c r="B3855" s="215">
        <v>1</v>
      </c>
      <c r="C3855" s="216" t="s">
        <v>17770</v>
      </c>
      <c r="D3855" s="215" t="s">
        <v>17771</v>
      </c>
    </row>
    <row r="3856" spans="1:4">
      <c r="A3856" s="215" t="s">
        <v>17772</v>
      </c>
      <c r="B3856" s="215">
        <v>1</v>
      </c>
      <c r="C3856" s="216" t="s">
        <v>17773</v>
      </c>
      <c r="D3856" s="215" t="s">
        <v>17774</v>
      </c>
    </row>
    <row r="3857" spans="1:4">
      <c r="A3857" s="215" t="s">
        <v>17775</v>
      </c>
      <c r="B3857" s="215">
        <v>1</v>
      </c>
      <c r="C3857" s="216" t="s">
        <v>17776</v>
      </c>
      <c r="D3857" s="215" t="s">
        <v>17777</v>
      </c>
    </row>
    <row r="3858" spans="1:4">
      <c r="A3858" s="215" t="s">
        <v>17778</v>
      </c>
      <c r="B3858" s="215">
        <v>1</v>
      </c>
      <c r="C3858" s="216" t="s">
        <v>17779</v>
      </c>
      <c r="D3858" s="215" t="s">
        <v>17780</v>
      </c>
    </row>
    <row r="3859" spans="1:4">
      <c r="A3859" s="215" t="s">
        <v>17781</v>
      </c>
      <c r="B3859" s="215">
        <v>1</v>
      </c>
      <c r="C3859" s="216" t="s">
        <v>17782</v>
      </c>
      <c r="D3859" s="215" t="s">
        <v>17520</v>
      </c>
    </row>
    <row r="3860" spans="1:4">
      <c r="A3860" s="215" t="s">
        <v>17783</v>
      </c>
      <c r="B3860" s="215">
        <v>1</v>
      </c>
      <c r="C3860" s="216" t="s">
        <v>17784</v>
      </c>
      <c r="D3860" s="215" t="s">
        <v>17538</v>
      </c>
    </row>
    <row r="3861" spans="1:4">
      <c r="A3861" s="215" t="s">
        <v>17785</v>
      </c>
      <c r="B3861" s="215">
        <v>1</v>
      </c>
      <c r="C3861" s="216" t="s">
        <v>17786</v>
      </c>
      <c r="D3861" s="215" t="s">
        <v>17787</v>
      </c>
    </row>
    <row r="3862" spans="1:4">
      <c r="A3862" s="215" t="s">
        <v>17788</v>
      </c>
      <c r="B3862" s="215">
        <v>1</v>
      </c>
      <c r="C3862" s="216" t="s">
        <v>17789</v>
      </c>
      <c r="D3862" s="215" t="s">
        <v>17790</v>
      </c>
    </row>
    <row r="3863" spans="1:4">
      <c r="A3863" s="215" t="s">
        <v>17791</v>
      </c>
      <c r="B3863" s="215">
        <v>1</v>
      </c>
      <c r="C3863" s="216" t="s">
        <v>17792</v>
      </c>
      <c r="D3863" s="215" t="s">
        <v>17793</v>
      </c>
    </row>
    <row r="3864" spans="1:4">
      <c r="A3864" s="215" t="s">
        <v>17794</v>
      </c>
      <c r="B3864" s="215">
        <v>1</v>
      </c>
      <c r="C3864" s="216" t="s">
        <v>17795</v>
      </c>
      <c r="D3864" s="215" t="s">
        <v>17796</v>
      </c>
    </row>
    <row r="3865" spans="1:4">
      <c r="A3865" s="215" t="s">
        <v>17797</v>
      </c>
      <c r="B3865" s="215">
        <v>1</v>
      </c>
      <c r="C3865" s="216" t="s">
        <v>17798</v>
      </c>
      <c r="D3865" s="215" t="s">
        <v>17799</v>
      </c>
    </row>
    <row r="3866" spans="1:4">
      <c r="A3866" s="215" t="s">
        <v>17800</v>
      </c>
      <c r="B3866" s="215">
        <v>1</v>
      </c>
      <c r="C3866" s="216" t="s">
        <v>17801</v>
      </c>
      <c r="D3866" s="215" t="s">
        <v>17802</v>
      </c>
    </row>
    <row r="3867" spans="1:4">
      <c r="A3867" s="215" t="s">
        <v>17803</v>
      </c>
      <c r="B3867" s="215">
        <v>2</v>
      </c>
      <c r="C3867" s="216" t="s">
        <v>17804</v>
      </c>
      <c r="D3867" s="215" t="s">
        <v>17805</v>
      </c>
    </row>
    <row r="3868" spans="1:4">
      <c r="A3868" s="215" t="s">
        <v>111032</v>
      </c>
      <c r="B3868" s="215">
        <v>1</v>
      </c>
      <c r="C3868" s="216" t="s">
        <v>111033</v>
      </c>
      <c r="D3868" s="215" t="s">
        <v>17806</v>
      </c>
    </row>
    <row r="3869" spans="1:4">
      <c r="A3869" s="215" t="s">
        <v>17807</v>
      </c>
      <c r="B3869" s="215">
        <v>1</v>
      </c>
      <c r="C3869" s="216" t="s">
        <v>17808</v>
      </c>
      <c r="D3869" s="215" t="s">
        <v>17809</v>
      </c>
    </row>
    <row r="3870" spans="1:4">
      <c r="A3870" s="215" t="s">
        <v>17810</v>
      </c>
      <c r="B3870" s="215">
        <v>1</v>
      </c>
      <c r="C3870" s="216" t="s">
        <v>17811</v>
      </c>
      <c r="D3870" s="215" t="s">
        <v>17812</v>
      </c>
    </row>
    <row r="3871" spans="1:4">
      <c r="A3871" s="215" t="s">
        <v>17813</v>
      </c>
      <c r="B3871" s="215">
        <v>1</v>
      </c>
      <c r="C3871" s="216" t="s">
        <v>17814</v>
      </c>
      <c r="D3871" s="215" t="s">
        <v>17815</v>
      </c>
    </row>
    <row r="3872" spans="1:4">
      <c r="A3872" s="215" t="s">
        <v>17816</v>
      </c>
      <c r="B3872" s="215">
        <v>1</v>
      </c>
      <c r="C3872" s="216" t="s">
        <v>17817</v>
      </c>
      <c r="D3872" s="215" t="s">
        <v>17818</v>
      </c>
    </row>
    <row r="3873" spans="1:4">
      <c r="A3873" s="215" t="s">
        <v>17819</v>
      </c>
      <c r="B3873" s="215">
        <v>1</v>
      </c>
      <c r="C3873" s="216" t="s">
        <v>17820</v>
      </c>
      <c r="D3873" s="215" t="s">
        <v>17821</v>
      </c>
    </row>
    <row r="3874" spans="1:4">
      <c r="A3874" s="215" t="s">
        <v>17822</v>
      </c>
      <c r="B3874" s="215">
        <v>1</v>
      </c>
      <c r="C3874" s="216" t="s">
        <v>17823</v>
      </c>
      <c r="D3874" s="215" t="s">
        <v>17824</v>
      </c>
    </row>
    <row r="3875" spans="1:4">
      <c r="A3875" s="215" t="s">
        <v>17825</v>
      </c>
      <c r="B3875" s="215">
        <v>1</v>
      </c>
      <c r="C3875" s="216" t="s">
        <v>17826</v>
      </c>
      <c r="D3875" s="215" t="s">
        <v>17827</v>
      </c>
    </row>
    <row r="3876" spans="1:4">
      <c r="A3876" s="215" t="s">
        <v>17828</v>
      </c>
      <c r="B3876" s="215">
        <v>1</v>
      </c>
      <c r="C3876" s="216" t="s">
        <v>17829</v>
      </c>
      <c r="D3876" s="215" t="s">
        <v>17830</v>
      </c>
    </row>
    <row r="3877" spans="1:4">
      <c r="A3877" s="215" t="s">
        <v>17831</v>
      </c>
      <c r="B3877" s="215">
        <v>1</v>
      </c>
      <c r="C3877" s="216" t="s">
        <v>17832</v>
      </c>
      <c r="D3877" s="215" t="s">
        <v>17833</v>
      </c>
    </row>
    <row r="3878" spans="1:4">
      <c r="A3878" s="215" t="s">
        <v>17834</v>
      </c>
      <c r="B3878" s="215">
        <v>2</v>
      </c>
      <c r="C3878" s="216" t="s">
        <v>17835</v>
      </c>
      <c r="D3878" s="215" t="s">
        <v>17836</v>
      </c>
    </row>
    <row r="3879" spans="1:4">
      <c r="A3879" s="215" t="s">
        <v>17837</v>
      </c>
      <c r="B3879" s="215">
        <v>1</v>
      </c>
      <c r="C3879" s="216" t="s">
        <v>17838</v>
      </c>
      <c r="D3879" s="215" t="s">
        <v>17839</v>
      </c>
    </row>
    <row r="3880" spans="1:4">
      <c r="A3880" s="215" t="s">
        <v>17840</v>
      </c>
      <c r="B3880" s="215">
        <v>1</v>
      </c>
      <c r="C3880" s="216" t="s">
        <v>17841</v>
      </c>
      <c r="D3880" s="215" t="s">
        <v>17842</v>
      </c>
    </row>
    <row r="3881" spans="1:4">
      <c r="A3881" s="215" t="s">
        <v>17843</v>
      </c>
      <c r="B3881" s="215">
        <v>1</v>
      </c>
      <c r="C3881" s="216" t="s">
        <v>17844</v>
      </c>
      <c r="D3881" s="215" t="s">
        <v>17845</v>
      </c>
    </row>
    <row r="3882" spans="1:4">
      <c r="A3882" s="215" t="s">
        <v>17846</v>
      </c>
      <c r="B3882" s="215">
        <v>1</v>
      </c>
      <c r="C3882" s="216" t="s">
        <v>17847</v>
      </c>
      <c r="D3882" s="215" t="s">
        <v>17848</v>
      </c>
    </row>
    <row r="3883" spans="1:4">
      <c r="A3883" s="215" t="s">
        <v>17849</v>
      </c>
      <c r="B3883" s="215">
        <v>1</v>
      </c>
      <c r="C3883" s="216" t="s">
        <v>17850</v>
      </c>
      <c r="D3883" s="215" t="s">
        <v>17851</v>
      </c>
    </row>
    <row r="3884" spans="1:4">
      <c r="A3884" s="215" t="s">
        <v>17852</v>
      </c>
      <c r="B3884" s="215">
        <v>1</v>
      </c>
      <c r="C3884" s="216" t="s">
        <v>17853</v>
      </c>
      <c r="D3884" s="215" t="s">
        <v>17854</v>
      </c>
    </row>
    <row r="3885" spans="1:4">
      <c r="A3885" s="215" t="s">
        <v>17855</v>
      </c>
      <c r="B3885" s="215">
        <v>1</v>
      </c>
      <c r="C3885" s="216" t="s">
        <v>17856</v>
      </c>
      <c r="D3885" s="215" t="s">
        <v>17857</v>
      </c>
    </row>
    <row r="3886" spans="1:4">
      <c r="A3886" s="215" t="s">
        <v>17858</v>
      </c>
      <c r="B3886" s="215">
        <v>1</v>
      </c>
      <c r="C3886" s="216" t="s">
        <v>17859</v>
      </c>
      <c r="D3886" s="215" t="s">
        <v>17719</v>
      </c>
    </row>
    <row r="3887" spans="1:4">
      <c r="A3887" s="215" t="s">
        <v>17860</v>
      </c>
      <c r="B3887" s="215">
        <v>1</v>
      </c>
      <c r="C3887" s="216" t="s">
        <v>17861</v>
      </c>
      <c r="D3887" s="215" t="s">
        <v>17862</v>
      </c>
    </row>
    <row r="3888" spans="1:4">
      <c r="A3888" s="215" t="s">
        <v>17863</v>
      </c>
      <c r="B3888" s="215">
        <v>1</v>
      </c>
      <c r="C3888" s="216" t="s">
        <v>17864</v>
      </c>
      <c r="D3888" s="215" t="s">
        <v>17865</v>
      </c>
    </row>
    <row r="3889" spans="1:4">
      <c r="A3889" s="215" t="s">
        <v>17866</v>
      </c>
      <c r="B3889" s="215">
        <v>1</v>
      </c>
      <c r="C3889" s="216" t="s">
        <v>17867</v>
      </c>
      <c r="D3889" s="215" t="s">
        <v>17868</v>
      </c>
    </row>
    <row r="3890" spans="1:4">
      <c r="A3890" s="215" t="s">
        <v>17869</v>
      </c>
      <c r="B3890" s="215">
        <v>1</v>
      </c>
      <c r="C3890" s="216" t="s">
        <v>17870</v>
      </c>
      <c r="D3890" s="215" t="s">
        <v>17871</v>
      </c>
    </row>
    <row r="3891" spans="1:4">
      <c r="A3891" s="215" t="s">
        <v>17872</v>
      </c>
      <c r="B3891" s="215">
        <v>1</v>
      </c>
      <c r="C3891" s="216" t="s">
        <v>17873</v>
      </c>
      <c r="D3891" s="215" t="s">
        <v>17421</v>
      </c>
    </row>
    <row r="3892" spans="1:4">
      <c r="A3892" s="215" t="s">
        <v>17874</v>
      </c>
      <c r="B3892" s="215">
        <v>1</v>
      </c>
      <c r="C3892" s="216" t="s">
        <v>17875</v>
      </c>
      <c r="D3892" s="215" t="s">
        <v>17876</v>
      </c>
    </row>
    <row r="3893" spans="1:4">
      <c r="A3893" s="215" t="s">
        <v>17877</v>
      </c>
      <c r="B3893" s="215">
        <v>1</v>
      </c>
      <c r="C3893" s="216" t="s">
        <v>17878</v>
      </c>
      <c r="D3893" s="215" t="s">
        <v>17876</v>
      </c>
    </row>
    <row r="3894" spans="1:4">
      <c r="A3894" s="215" t="s">
        <v>17879</v>
      </c>
      <c r="B3894" s="215">
        <v>1</v>
      </c>
      <c r="C3894" s="216" t="s">
        <v>17880</v>
      </c>
      <c r="D3894" s="215" t="s">
        <v>17881</v>
      </c>
    </row>
    <row r="3895" spans="1:4">
      <c r="A3895" s="215" t="s">
        <v>17882</v>
      </c>
      <c r="B3895" s="215">
        <v>1</v>
      </c>
      <c r="C3895" s="216" t="s">
        <v>17883</v>
      </c>
      <c r="D3895" s="215" t="s">
        <v>17876</v>
      </c>
    </row>
    <row r="3896" spans="1:4">
      <c r="A3896" s="215" t="s">
        <v>17884</v>
      </c>
      <c r="B3896" s="215">
        <v>1</v>
      </c>
      <c r="C3896" s="216" t="s">
        <v>17885</v>
      </c>
      <c r="D3896" s="215" t="s">
        <v>17886</v>
      </c>
    </row>
    <row r="3897" spans="1:4">
      <c r="A3897" s="215" t="s">
        <v>17887</v>
      </c>
      <c r="B3897" s="215">
        <v>1</v>
      </c>
      <c r="C3897" s="216" t="s">
        <v>17888</v>
      </c>
      <c r="D3897" s="215" t="s">
        <v>17889</v>
      </c>
    </row>
    <row r="3898" spans="1:4">
      <c r="A3898" s="215" t="s">
        <v>17890</v>
      </c>
      <c r="B3898" s="215">
        <v>1</v>
      </c>
      <c r="C3898" s="216" t="s">
        <v>17891</v>
      </c>
      <c r="D3898" s="215" t="s">
        <v>17892</v>
      </c>
    </row>
    <row r="3899" spans="1:4">
      <c r="A3899" s="215" t="s">
        <v>17893</v>
      </c>
      <c r="B3899" s="215">
        <v>1</v>
      </c>
      <c r="C3899" s="216" t="s">
        <v>17894</v>
      </c>
      <c r="D3899" s="215" t="s">
        <v>17895</v>
      </c>
    </row>
    <row r="3900" spans="1:4">
      <c r="A3900" s="215" t="s">
        <v>17896</v>
      </c>
      <c r="B3900" s="215">
        <v>2</v>
      </c>
      <c r="C3900" s="216" t="s">
        <v>17897</v>
      </c>
      <c r="D3900" s="215" t="s">
        <v>17898</v>
      </c>
    </row>
    <row r="3901" spans="1:4">
      <c r="A3901" s="215" t="s">
        <v>17899</v>
      </c>
      <c r="B3901" s="215">
        <v>1</v>
      </c>
      <c r="C3901" s="216" t="s">
        <v>17900</v>
      </c>
      <c r="D3901" s="215" t="s">
        <v>17901</v>
      </c>
    </row>
    <row r="3902" spans="1:4">
      <c r="A3902" s="215" t="s">
        <v>17902</v>
      </c>
      <c r="B3902" s="215">
        <v>1</v>
      </c>
      <c r="C3902" s="216" t="s">
        <v>17903</v>
      </c>
      <c r="D3902" s="215" t="s">
        <v>17904</v>
      </c>
    </row>
    <row r="3903" spans="1:4">
      <c r="A3903" s="215" t="s">
        <v>17905</v>
      </c>
      <c r="B3903" s="215">
        <v>1</v>
      </c>
      <c r="C3903" s="216" t="s">
        <v>17906</v>
      </c>
      <c r="D3903" s="215" t="s">
        <v>17907</v>
      </c>
    </row>
    <row r="3904" spans="1:4">
      <c r="A3904" s="215" t="s">
        <v>17908</v>
      </c>
      <c r="B3904" s="215">
        <v>2</v>
      </c>
      <c r="C3904" s="216" t="s">
        <v>17909</v>
      </c>
      <c r="D3904" s="215" t="s">
        <v>17910</v>
      </c>
    </row>
    <row r="3905" spans="1:4">
      <c r="A3905" s="215" t="s">
        <v>17911</v>
      </c>
      <c r="B3905" s="215">
        <v>2</v>
      </c>
      <c r="C3905" s="216" t="s">
        <v>17912</v>
      </c>
      <c r="D3905" s="215" t="s">
        <v>17913</v>
      </c>
    </row>
    <row r="3906" spans="1:4">
      <c r="A3906" s="215" t="s">
        <v>17914</v>
      </c>
      <c r="B3906" s="215">
        <v>1</v>
      </c>
      <c r="C3906" s="216" t="s">
        <v>17915</v>
      </c>
      <c r="D3906" s="215" t="s">
        <v>17916</v>
      </c>
    </row>
    <row r="3907" spans="1:4">
      <c r="A3907" s="215" t="s">
        <v>17917</v>
      </c>
      <c r="B3907" s="215">
        <v>1</v>
      </c>
      <c r="C3907" s="216" t="s">
        <v>17918</v>
      </c>
      <c r="D3907" s="215" t="s">
        <v>17919</v>
      </c>
    </row>
    <row r="3908" spans="1:4">
      <c r="A3908" s="215" t="s">
        <v>17920</v>
      </c>
      <c r="B3908" s="215">
        <v>1</v>
      </c>
      <c r="C3908" s="216" t="s">
        <v>17921</v>
      </c>
      <c r="D3908" s="215" t="s">
        <v>17922</v>
      </c>
    </row>
    <row r="3909" spans="1:4">
      <c r="A3909" s="215" t="s">
        <v>17923</v>
      </c>
      <c r="B3909" s="215">
        <v>1</v>
      </c>
      <c r="C3909" s="216" t="s">
        <v>17924</v>
      </c>
      <c r="D3909" s="215" t="s">
        <v>17925</v>
      </c>
    </row>
    <row r="3910" spans="1:4">
      <c r="A3910" s="215" t="s">
        <v>17926</v>
      </c>
      <c r="B3910" s="215">
        <v>1</v>
      </c>
      <c r="C3910" s="216" t="s">
        <v>17927</v>
      </c>
      <c r="D3910" s="215" t="s">
        <v>17928</v>
      </c>
    </row>
    <row r="3911" spans="1:4">
      <c r="A3911" s="215" t="s">
        <v>17929</v>
      </c>
      <c r="B3911" s="215">
        <v>1</v>
      </c>
      <c r="C3911" s="216" t="s">
        <v>17930</v>
      </c>
      <c r="D3911" s="215" t="s">
        <v>17931</v>
      </c>
    </row>
    <row r="3912" spans="1:4">
      <c r="A3912" s="215" t="s">
        <v>17932</v>
      </c>
      <c r="B3912" s="215">
        <v>1</v>
      </c>
      <c r="C3912" s="216" t="s">
        <v>17933</v>
      </c>
      <c r="D3912" s="215" t="s">
        <v>17934</v>
      </c>
    </row>
    <row r="3913" spans="1:4">
      <c r="A3913" s="215" t="s">
        <v>17935</v>
      </c>
      <c r="B3913" s="215">
        <v>1</v>
      </c>
      <c r="C3913" s="216" t="s">
        <v>17936</v>
      </c>
      <c r="D3913" s="215" t="s">
        <v>17937</v>
      </c>
    </row>
    <row r="3914" spans="1:4">
      <c r="A3914" s="215" t="s">
        <v>17938</v>
      </c>
      <c r="B3914" s="215">
        <v>1</v>
      </c>
      <c r="C3914" s="216" t="s">
        <v>17939</v>
      </c>
      <c r="D3914" s="215" t="s">
        <v>17940</v>
      </c>
    </row>
    <row r="3915" spans="1:4">
      <c r="A3915" s="215" t="s">
        <v>17941</v>
      </c>
      <c r="B3915" s="215">
        <v>1</v>
      </c>
      <c r="C3915" s="216" t="s">
        <v>17942</v>
      </c>
      <c r="D3915" s="215" t="s">
        <v>17943</v>
      </c>
    </row>
    <row r="3916" spans="1:4">
      <c r="A3916" s="215" t="s">
        <v>17944</v>
      </c>
      <c r="B3916" s="215">
        <v>1</v>
      </c>
      <c r="C3916" s="216" t="s">
        <v>17945</v>
      </c>
      <c r="D3916" s="215" t="s">
        <v>17946</v>
      </c>
    </row>
    <row r="3917" spans="1:4">
      <c r="A3917" s="215" t="s">
        <v>17947</v>
      </c>
      <c r="B3917" s="215">
        <v>1</v>
      </c>
      <c r="C3917" s="216" t="s">
        <v>17948</v>
      </c>
      <c r="D3917" s="215" t="s">
        <v>17949</v>
      </c>
    </row>
    <row r="3918" spans="1:4">
      <c r="A3918" s="215" t="s">
        <v>17950</v>
      </c>
      <c r="B3918" s="215">
        <v>1</v>
      </c>
      <c r="C3918" s="216" t="s">
        <v>17951</v>
      </c>
      <c r="D3918" s="215" t="s">
        <v>17952</v>
      </c>
    </row>
    <row r="3919" spans="1:4">
      <c r="A3919" s="215" t="s">
        <v>17953</v>
      </c>
      <c r="B3919" s="215">
        <v>1</v>
      </c>
      <c r="C3919" s="216" t="s">
        <v>17954</v>
      </c>
      <c r="D3919" s="215" t="s">
        <v>17955</v>
      </c>
    </row>
    <row r="3920" spans="1:4">
      <c r="A3920" s="215" t="s">
        <v>17956</v>
      </c>
      <c r="B3920" s="215">
        <v>1</v>
      </c>
      <c r="C3920" s="216" t="s">
        <v>17957</v>
      </c>
      <c r="D3920" s="215" t="s">
        <v>17958</v>
      </c>
    </row>
    <row r="3921" spans="1:4">
      <c r="A3921" s="215" t="s">
        <v>17959</v>
      </c>
      <c r="B3921" s="215">
        <v>1</v>
      </c>
      <c r="C3921" s="216" t="s">
        <v>17960</v>
      </c>
      <c r="D3921" s="215" t="s">
        <v>17961</v>
      </c>
    </row>
    <row r="3922" spans="1:4">
      <c r="A3922" s="215" t="s">
        <v>17962</v>
      </c>
      <c r="B3922" s="215">
        <v>1</v>
      </c>
      <c r="C3922" s="216" t="s">
        <v>17963</v>
      </c>
      <c r="D3922" s="215" t="s">
        <v>17964</v>
      </c>
    </row>
    <row r="3923" spans="1:4">
      <c r="A3923" s="215" t="s">
        <v>17965</v>
      </c>
      <c r="B3923" s="215">
        <v>1</v>
      </c>
      <c r="C3923" s="216" t="s">
        <v>17966</v>
      </c>
      <c r="D3923" s="215" t="s">
        <v>17967</v>
      </c>
    </row>
    <row r="3924" spans="1:4">
      <c r="A3924" s="215" t="s">
        <v>17968</v>
      </c>
      <c r="B3924" s="215">
        <v>1</v>
      </c>
      <c r="C3924" s="216" t="s">
        <v>17969</v>
      </c>
      <c r="D3924" s="215" t="s">
        <v>17970</v>
      </c>
    </row>
    <row r="3925" spans="1:4">
      <c r="A3925" s="215" t="s">
        <v>17971</v>
      </c>
      <c r="B3925" s="215">
        <v>1</v>
      </c>
      <c r="C3925" s="216" t="s">
        <v>17972</v>
      </c>
      <c r="D3925" s="215" t="s">
        <v>17973</v>
      </c>
    </row>
    <row r="3926" spans="1:4">
      <c r="A3926" s="215" t="s">
        <v>17974</v>
      </c>
      <c r="B3926" s="215">
        <v>1</v>
      </c>
      <c r="C3926" s="216" t="s">
        <v>17975</v>
      </c>
      <c r="D3926" s="215" t="s">
        <v>17976</v>
      </c>
    </row>
    <row r="3927" spans="1:4">
      <c r="A3927" s="215" t="s">
        <v>17977</v>
      </c>
      <c r="B3927" s="215">
        <v>1</v>
      </c>
      <c r="C3927" s="216" t="s">
        <v>17978</v>
      </c>
      <c r="D3927" s="215" t="s">
        <v>17979</v>
      </c>
    </row>
    <row r="3928" spans="1:4">
      <c r="A3928" s="215" t="s">
        <v>17980</v>
      </c>
      <c r="B3928" s="215">
        <v>1</v>
      </c>
      <c r="C3928" s="216" t="s">
        <v>17981</v>
      </c>
      <c r="D3928" s="215" t="s">
        <v>111034</v>
      </c>
    </row>
    <row r="3929" spans="1:4">
      <c r="A3929" s="215" t="s">
        <v>17982</v>
      </c>
      <c r="B3929" s="215">
        <v>1</v>
      </c>
      <c r="C3929" s="216" t="s">
        <v>17983</v>
      </c>
      <c r="D3929" s="215" t="s">
        <v>17984</v>
      </c>
    </row>
    <row r="3930" spans="1:4">
      <c r="A3930" s="215" t="s">
        <v>17985</v>
      </c>
      <c r="B3930" s="215">
        <v>1</v>
      </c>
      <c r="C3930" s="216" t="s">
        <v>17986</v>
      </c>
      <c r="D3930" s="215" t="s">
        <v>17987</v>
      </c>
    </row>
    <row r="3931" spans="1:4">
      <c r="A3931" s="215" t="s">
        <v>17988</v>
      </c>
      <c r="B3931" s="215">
        <v>1</v>
      </c>
      <c r="C3931" s="216" t="s">
        <v>17989</v>
      </c>
      <c r="D3931" s="215" t="s">
        <v>17990</v>
      </c>
    </row>
    <row r="3932" spans="1:4">
      <c r="A3932" s="215" t="s">
        <v>17991</v>
      </c>
      <c r="B3932" s="215">
        <v>1</v>
      </c>
      <c r="C3932" s="216" t="s">
        <v>17992</v>
      </c>
      <c r="D3932" s="215" t="s">
        <v>17993</v>
      </c>
    </row>
    <row r="3933" spans="1:4">
      <c r="A3933" s="215" t="s">
        <v>17994</v>
      </c>
      <c r="B3933" s="215">
        <v>1</v>
      </c>
      <c r="C3933" s="216" t="s">
        <v>17995</v>
      </c>
      <c r="D3933" s="215" t="s">
        <v>17996</v>
      </c>
    </row>
    <row r="3934" spans="1:4">
      <c r="A3934" s="215" t="s">
        <v>17997</v>
      </c>
      <c r="B3934" s="215">
        <v>1</v>
      </c>
      <c r="C3934" s="216" t="s">
        <v>17998</v>
      </c>
      <c r="D3934" s="215" t="s">
        <v>111035</v>
      </c>
    </row>
    <row r="3935" spans="1:4">
      <c r="A3935" s="215" t="s">
        <v>17999</v>
      </c>
      <c r="B3935" s="215">
        <v>1</v>
      </c>
      <c r="C3935" s="216" t="s">
        <v>18000</v>
      </c>
      <c r="D3935" s="215" t="s">
        <v>18001</v>
      </c>
    </row>
    <row r="3936" spans="1:4">
      <c r="A3936" s="215" t="s">
        <v>18002</v>
      </c>
      <c r="B3936" s="215">
        <v>1</v>
      </c>
      <c r="C3936" s="216" t="s">
        <v>18003</v>
      </c>
      <c r="D3936" s="215" t="s">
        <v>18004</v>
      </c>
    </row>
    <row r="3937" spans="1:4">
      <c r="A3937" s="215" t="s">
        <v>18005</v>
      </c>
      <c r="B3937" s="215">
        <v>1</v>
      </c>
      <c r="C3937" s="216" t="s">
        <v>18006</v>
      </c>
      <c r="D3937" s="215" t="s">
        <v>18007</v>
      </c>
    </row>
    <row r="3938" spans="1:4">
      <c r="A3938" s="215" t="s">
        <v>18008</v>
      </c>
      <c r="B3938" s="215">
        <v>1</v>
      </c>
      <c r="C3938" s="216" t="s">
        <v>18009</v>
      </c>
      <c r="D3938" s="215" t="s">
        <v>18010</v>
      </c>
    </row>
    <row r="3939" spans="1:4">
      <c r="A3939" s="215" t="s">
        <v>18011</v>
      </c>
      <c r="B3939" s="215">
        <v>1</v>
      </c>
      <c r="C3939" s="216" t="s">
        <v>18012</v>
      </c>
      <c r="D3939" s="215" t="s">
        <v>18013</v>
      </c>
    </row>
    <row r="3940" spans="1:4">
      <c r="A3940" s="215" t="s">
        <v>18014</v>
      </c>
      <c r="B3940" s="215">
        <v>1</v>
      </c>
      <c r="C3940" s="216" t="s">
        <v>18015</v>
      </c>
      <c r="D3940" s="215" t="s">
        <v>18016</v>
      </c>
    </row>
    <row r="3941" spans="1:4">
      <c r="A3941" s="215" t="s">
        <v>18017</v>
      </c>
      <c r="B3941" s="215">
        <v>1</v>
      </c>
      <c r="C3941" s="216" t="s">
        <v>18018</v>
      </c>
      <c r="D3941" s="215" t="s">
        <v>18019</v>
      </c>
    </row>
    <row r="3942" spans="1:4">
      <c r="A3942" s="215" t="s">
        <v>18020</v>
      </c>
      <c r="B3942" s="215">
        <v>1</v>
      </c>
      <c r="C3942" s="216" t="s">
        <v>18021</v>
      </c>
      <c r="D3942" s="215" t="s">
        <v>18022</v>
      </c>
    </row>
    <row r="3943" spans="1:4">
      <c r="A3943" s="215" t="s">
        <v>18023</v>
      </c>
      <c r="B3943" s="215">
        <v>1</v>
      </c>
      <c r="C3943" s="216" t="s">
        <v>18024</v>
      </c>
      <c r="D3943" s="215" t="s">
        <v>18025</v>
      </c>
    </row>
    <row r="3944" spans="1:4">
      <c r="A3944" s="215" t="s">
        <v>18026</v>
      </c>
      <c r="B3944" s="215">
        <v>1</v>
      </c>
      <c r="C3944" s="216" t="s">
        <v>18027</v>
      </c>
      <c r="D3944" s="215" t="s">
        <v>18028</v>
      </c>
    </row>
    <row r="3945" spans="1:4">
      <c r="A3945" s="215" t="s">
        <v>18029</v>
      </c>
      <c r="B3945" s="215">
        <v>1</v>
      </c>
      <c r="C3945" s="216" t="s">
        <v>18030</v>
      </c>
      <c r="D3945" s="215" t="s">
        <v>18031</v>
      </c>
    </row>
    <row r="3946" spans="1:4">
      <c r="A3946" s="215" t="s">
        <v>18032</v>
      </c>
      <c r="B3946" s="215">
        <v>1</v>
      </c>
      <c r="C3946" s="216" t="s">
        <v>18033</v>
      </c>
      <c r="D3946" s="215" t="s">
        <v>18034</v>
      </c>
    </row>
    <row r="3947" spans="1:4">
      <c r="A3947" s="215" t="s">
        <v>18035</v>
      </c>
      <c r="B3947" s="215">
        <v>1</v>
      </c>
      <c r="C3947" s="216" t="s">
        <v>18036</v>
      </c>
      <c r="D3947" s="215" t="s">
        <v>18037</v>
      </c>
    </row>
    <row r="3948" spans="1:4">
      <c r="A3948" s="215" t="s">
        <v>18038</v>
      </c>
      <c r="B3948" s="215">
        <v>1</v>
      </c>
      <c r="C3948" s="216" t="s">
        <v>18039</v>
      </c>
      <c r="D3948" s="215" t="s">
        <v>18040</v>
      </c>
    </row>
    <row r="3949" spans="1:4">
      <c r="A3949" s="215" t="s">
        <v>18041</v>
      </c>
      <c r="B3949" s="215">
        <v>1</v>
      </c>
      <c r="C3949" s="216" t="s">
        <v>18042</v>
      </c>
      <c r="D3949" s="215" t="s">
        <v>18043</v>
      </c>
    </row>
    <row r="3950" spans="1:4">
      <c r="A3950" s="215" t="s">
        <v>18044</v>
      </c>
      <c r="B3950" s="215">
        <v>1</v>
      </c>
      <c r="C3950" s="216" t="s">
        <v>18045</v>
      </c>
      <c r="D3950" s="215" t="s">
        <v>18046</v>
      </c>
    </row>
    <row r="3951" spans="1:4">
      <c r="A3951" s="215" t="s">
        <v>18047</v>
      </c>
      <c r="B3951" s="215">
        <v>2</v>
      </c>
      <c r="C3951" s="216" t="s">
        <v>18048</v>
      </c>
      <c r="D3951" s="215" t="s">
        <v>18049</v>
      </c>
    </row>
    <row r="3952" spans="1:4">
      <c r="A3952" s="215" t="s">
        <v>18050</v>
      </c>
      <c r="B3952" s="215">
        <v>1</v>
      </c>
      <c r="C3952" s="216" t="s">
        <v>18051</v>
      </c>
      <c r="D3952" s="215" t="s">
        <v>18052</v>
      </c>
    </row>
    <row r="3953" spans="1:4">
      <c r="A3953" s="215" t="s">
        <v>18053</v>
      </c>
      <c r="B3953" s="215">
        <v>1</v>
      </c>
      <c r="C3953" s="216" t="s">
        <v>18054</v>
      </c>
      <c r="D3953" s="215" t="s">
        <v>18055</v>
      </c>
    </row>
    <row r="3954" spans="1:4">
      <c r="A3954" s="215" t="s">
        <v>18056</v>
      </c>
      <c r="B3954" s="215">
        <v>1</v>
      </c>
      <c r="C3954" s="216" t="s">
        <v>18057</v>
      </c>
      <c r="D3954" s="215" t="s">
        <v>111036</v>
      </c>
    </row>
    <row r="3955" spans="1:4">
      <c r="A3955" s="215" t="s">
        <v>18058</v>
      </c>
      <c r="B3955" s="215">
        <v>1</v>
      </c>
      <c r="C3955" s="216" t="s">
        <v>18059</v>
      </c>
      <c r="D3955" s="215" t="s">
        <v>18060</v>
      </c>
    </row>
    <row r="3956" spans="1:4">
      <c r="A3956" s="215" t="s">
        <v>18061</v>
      </c>
      <c r="B3956" s="215">
        <v>1</v>
      </c>
      <c r="C3956" s="216" t="s">
        <v>18062</v>
      </c>
      <c r="D3956" s="215" t="s">
        <v>18063</v>
      </c>
    </row>
    <row r="3957" spans="1:4">
      <c r="A3957" s="215" t="s">
        <v>18064</v>
      </c>
      <c r="B3957" s="215">
        <v>1</v>
      </c>
      <c r="C3957" s="216" t="s">
        <v>18065</v>
      </c>
      <c r="D3957" s="215" t="s">
        <v>18066</v>
      </c>
    </row>
    <row r="3958" spans="1:4">
      <c r="A3958" s="215" t="s">
        <v>18067</v>
      </c>
      <c r="B3958" s="215">
        <v>1</v>
      </c>
      <c r="C3958" s="216" t="s">
        <v>18068</v>
      </c>
      <c r="D3958" s="215" t="s">
        <v>18069</v>
      </c>
    </row>
    <row r="3959" spans="1:4">
      <c r="A3959" s="215" t="s">
        <v>18070</v>
      </c>
      <c r="B3959" s="215">
        <v>1</v>
      </c>
      <c r="C3959" s="216" t="s">
        <v>18071</v>
      </c>
      <c r="D3959" s="215" t="s">
        <v>18072</v>
      </c>
    </row>
    <row r="3960" spans="1:4">
      <c r="A3960" s="215" t="s">
        <v>18073</v>
      </c>
      <c r="B3960" s="215">
        <v>1</v>
      </c>
      <c r="C3960" s="216" t="s">
        <v>18074</v>
      </c>
      <c r="D3960" s="215" t="s">
        <v>18075</v>
      </c>
    </row>
    <row r="3961" spans="1:4">
      <c r="A3961" s="215" t="s">
        <v>18076</v>
      </c>
      <c r="B3961" s="215">
        <v>1</v>
      </c>
      <c r="C3961" s="216" t="s">
        <v>18077</v>
      </c>
      <c r="D3961" s="215" t="s">
        <v>18078</v>
      </c>
    </row>
    <row r="3962" spans="1:4">
      <c r="A3962" s="215" t="s">
        <v>18079</v>
      </c>
      <c r="B3962" s="215">
        <v>1</v>
      </c>
      <c r="C3962" s="216" t="s">
        <v>18080</v>
      </c>
      <c r="D3962" s="215" t="s">
        <v>18081</v>
      </c>
    </row>
    <row r="3963" spans="1:4">
      <c r="A3963" s="215" t="s">
        <v>18082</v>
      </c>
      <c r="B3963" s="215">
        <v>1</v>
      </c>
      <c r="C3963" s="216" t="s">
        <v>18083</v>
      </c>
      <c r="D3963" s="215" t="s">
        <v>18084</v>
      </c>
    </row>
    <row r="3964" spans="1:4">
      <c r="A3964" s="215" t="s">
        <v>18085</v>
      </c>
      <c r="B3964" s="215">
        <v>1</v>
      </c>
      <c r="C3964" s="216" t="s">
        <v>18086</v>
      </c>
      <c r="D3964" s="215" t="s">
        <v>18087</v>
      </c>
    </row>
    <row r="3965" spans="1:4">
      <c r="A3965" s="215" t="s">
        <v>18088</v>
      </c>
      <c r="B3965" s="215">
        <v>1</v>
      </c>
      <c r="C3965" s="216" t="s">
        <v>18089</v>
      </c>
      <c r="D3965" s="215" t="s">
        <v>18090</v>
      </c>
    </row>
    <row r="3966" spans="1:4">
      <c r="A3966" s="215" t="s">
        <v>18091</v>
      </c>
      <c r="B3966" s="215">
        <v>1</v>
      </c>
      <c r="C3966" s="216" t="s">
        <v>18092</v>
      </c>
      <c r="D3966" s="215" t="s">
        <v>18093</v>
      </c>
    </row>
    <row r="3967" spans="1:4">
      <c r="A3967" s="215" t="s">
        <v>18094</v>
      </c>
      <c r="B3967" s="215">
        <v>1</v>
      </c>
      <c r="C3967" s="216" t="s">
        <v>18095</v>
      </c>
      <c r="D3967" s="215" t="s">
        <v>18096</v>
      </c>
    </row>
    <row r="3968" spans="1:4">
      <c r="A3968" s="215" t="s">
        <v>18097</v>
      </c>
      <c r="B3968" s="215">
        <v>1</v>
      </c>
      <c r="C3968" s="216" t="s">
        <v>18098</v>
      </c>
      <c r="D3968" s="215" t="s">
        <v>18099</v>
      </c>
    </row>
    <row r="3969" spans="1:4">
      <c r="A3969" s="215" t="s">
        <v>18100</v>
      </c>
      <c r="B3969" s="215">
        <v>1</v>
      </c>
      <c r="C3969" s="216" t="s">
        <v>18101</v>
      </c>
      <c r="D3969" s="215" t="s">
        <v>18102</v>
      </c>
    </row>
    <row r="3970" spans="1:4">
      <c r="A3970" s="215" t="s">
        <v>18103</v>
      </c>
      <c r="B3970" s="215">
        <v>1</v>
      </c>
      <c r="C3970" s="216" t="s">
        <v>18104</v>
      </c>
      <c r="D3970" s="215" t="s">
        <v>18105</v>
      </c>
    </row>
    <row r="3971" spans="1:4">
      <c r="A3971" s="215" t="s">
        <v>18106</v>
      </c>
      <c r="B3971" s="215">
        <v>1</v>
      </c>
      <c r="C3971" s="216" t="s">
        <v>18107</v>
      </c>
      <c r="D3971" s="215" t="s">
        <v>18108</v>
      </c>
    </row>
    <row r="3972" spans="1:4">
      <c r="A3972" s="215" t="s">
        <v>18109</v>
      </c>
      <c r="B3972" s="215">
        <v>1</v>
      </c>
      <c r="C3972" s="216" t="s">
        <v>18110</v>
      </c>
      <c r="D3972" s="215" t="s">
        <v>18111</v>
      </c>
    </row>
    <row r="3973" spans="1:4">
      <c r="A3973" s="215" t="s">
        <v>18112</v>
      </c>
      <c r="B3973" s="215">
        <v>1</v>
      </c>
      <c r="C3973" s="216" t="s">
        <v>18113</v>
      </c>
      <c r="D3973" s="215" t="s">
        <v>18114</v>
      </c>
    </row>
    <row r="3974" spans="1:4">
      <c r="A3974" s="215" t="s">
        <v>18115</v>
      </c>
      <c r="B3974" s="215">
        <v>1</v>
      </c>
      <c r="C3974" s="216" t="s">
        <v>18116</v>
      </c>
      <c r="D3974" s="215" t="s">
        <v>18117</v>
      </c>
    </row>
    <row r="3975" spans="1:4">
      <c r="A3975" s="215" t="s">
        <v>18118</v>
      </c>
      <c r="B3975" s="215">
        <v>1</v>
      </c>
      <c r="C3975" s="216" t="s">
        <v>18119</v>
      </c>
      <c r="D3975" s="215" t="s">
        <v>18120</v>
      </c>
    </row>
    <row r="3976" spans="1:4">
      <c r="A3976" s="215" t="s">
        <v>18121</v>
      </c>
      <c r="B3976" s="215">
        <v>1</v>
      </c>
      <c r="C3976" s="216" t="s">
        <v>18122</v>
      </c>
      <c r="D3976" s="215" t="s">
        <v>18123</v>
      </c>
    </row>
    <row r="3977" spans="1:4">
      <c r="A3977" s="215" t="s">
        <v>18124</v>
      </c>
      <c r="B3977" s="215">
        <v>1</v>
      </c>
      <c r="C3977" s="216" t="s">
        <v>18125</v>
      </c>
      <c r="D3977" s="215" t="s">
        <v>18126</v>
      </c>
    </row>
    <row r="3978" spans="1:4">
      <c r="A3978" s="215" t="s">
        <v>18127</v>
      </c>
      <c r="B3978" s="215">
        <v>1</v>
      </c>
      <c r="C3978" s="216" t="s">
        <v>18128</v>
      </c>
      <c r="D3978" s="215" t="s">
        <v>18129</v>
      </c>
    </row>
    <row r="3979" spans="1:4">
      <c r="A3979" s="215" t="s">
        <v>18130</v>
      </c>
      <c r="B3979" s="215">
        <v>1</v>
      </c>
      <c r="C3979" s="216" t="s">
        <v>18131</v>
      </c>
      <c r="D3979" s="215" t="s">
        <v>18132</v>
      </c>
    </row>
    <row r="3980" spans="1:4">
      <c r="A3980" s="215" t="s">
        <v>18133</v>
      </c>
      <c r="B3980" s="215">
        <v>1</v>
      </c>
      <c r="C3980" s="216" t="s">
        <v>18134</v>
      </c>
      <c r="D3980" s="215" t="s">
        <v>18135</v>
      </c>
    </row>
    <row r="3981" spans="1:4">
      <c r="A3981" s="215" t="s">
        <v>18136</v>
      </c>
      <c r="B3981" s="215">
        <v>1</v>
      </c>
      <c r="C3981" s="216" t="s">
        <v>18137</v>
      </c>
      <c r="D3981" s="215" t="s">
        <v>18138</v>
      </c>
    </row>
    <row r="3982" spans="1:4">
      <c r="A3982" s="215" t="s">
        <v>18139</v>
      </c>
      <c r="B3982" s="215">
        <v>1</v>
      </c>
      <c r="C3982" s="216" t="s">
        <v>18140</v>
      </c>
      <c r="D3982" s="215" t="s">
        <v>18141</v>
      </c>
    </row>
    <row r="3983" spans="1:4">
      <c r="A3983" s="215" t="s">
        <v>18142</v>
      </c>
      <c r="B3983" s="215">
        <v>1</v>
      </c>
      <c r="C3983" s="216" t="s">
        <v>18143</v>
      </c>
      <c r="D3983" s="215" t="s">
        <v>18144</v>
      </c>
    </row>
    <row r="3984" spans="1:4">
      <c r="A3984" s="215" t="s">
        <v>18145</v>
      </c>
      <c r="B3984" s="215">
        <v>1</v>
      </c>
      <c r="C3984" s="216" t="s">
        <v>18146</v>
      </c>
      <c r="D3984" s="215" t="s">
        <v>18147</v>
      </c>
    </row>
    <row r="3985" spans="1:4">
      <c r="A3985" s="215" t="s">
        <v>18148</v>
      </c>
      <c r="B3985" s="215">
        <v>1</v>
      </c>
      <c r="C3985" s="216" t="s">
        <v>18149</v>
      </c>
      <c r="D3985" s="215" t="s">
        <v>18150</v>
      </c>
    </row>
    <row r="3986" spans="1:4">
      <c r="A3986" s="215" t="s">
        <v>18151</v>
      </c>
      <c r="B3986" s="215">
        <v>1</v>
      </c>
      <c r="C3986" s="216" t="s">
        <v>18152</v>
      </c>
      <c r="D3986" s="215" t="s">
        <v>18153</v>
      </c>
    </row>
    <row r="3987" spans="1:4">
      <c r="A3987" s="215" t="s">
        <v>18154</v>
      </c>
      <c r="B3987" s="215">
        <v>1</v>
      </c>
      <c r="C3987" s="216" t="s">
        <v>18155</v>
      </c>
      <c r="D3987" s="215" t="s">
        <v>18156</v>
      </c>
    </row>
    <row r="3988" spans="1:4">
      <c r="A3988" s="215" t="s">
        <v>18157</v>
      </c>
      <c r="B3988" s="215">
        <v>1</v>
      </c>
      <c r="C3988" s="216" t="s">
        <v>18158</v>
      </c>
      <c r="D3988" s="215" t="s">
        <v>18159</v>
      </c>
    </row>
    <row r="3989" spans="1:4">
      <c r="A3989" s="215" t="s">
        <v>18160</v>
      </c>
      <c r="B3989" s="215">
        <v>1</v>
      </c>
      <c r="C3989" s="216" t="s">
        <v>18161</v>
      </c>
      <c r="D3989" s="215" t="s">
        <v>18162</v>
      </c>
    </row>
    <row r="3990" spans="1:4">
      <c r="A3990" s="215" t="s">
        <v>18163</v>
      </c>
      <c r="B3990" s="215">
        <v>1</v>
      </c>
      <c r="C3990" s="216" t="s">
        <v>18164</v>
      </c>
      <c r="D3990" s="215" t="s">
        <v>18165</v>
      </c>
    </row>
    <row r="3991" spans="1:4">
      <c r="A3991" s="215" t="s">
        <v>18166</v>
      </c>
      <c r="B3991" s="215">
        <v>1</v>
      </c>
      <c r="C3991" s="216" t="s">
        <v>18167</v>
      </c>
      <c r="D3991" s="215" t="s">
        <v>18168</v>
      </c>
    </row>
    <row r="3992" spans="1:4">
      <c r="A3992" s="215" t="s">
        <v>18169</v>
      </c>
      <c r="B3992" s="215">
        <v>1</v>
      </c>
      <c r="C3992" s="216" t="s">
        <v>18170</v>
      </c>
      <c r="D3992" s="215" t="s">
        <v>18171</v>
      </c>
    </row>
    <row r="3993" spans="1:4">
      <c r="A3993" s="215" t="s">
        <v>18172</v>
      </c>
      <c r="B3993" s="215">
        <v>1</v>
      </c>
      <c r="C3993" s="216" t="s">
        <v>18173</v>
      </c>
      <c r="D3993" s="215" t="s">
        <v>18174</v>
      </c>
    </row>
    <row r="3994" spans="1:4">
      <c r="A3994" s="215" t="s">
        <v>18175</v>
      </c>
      <c r="B3994" s="215">
        <v>1</v>
      </c>
      <c r="C3994" s="216" t="s">
        <v>18176</v>
      </c>
      <c r="D3994" s="215" t="s">
        <v>18177</v>
      </c>
    </row>
    <row r="3995" spans="1:4">
      <c r="A3995" s="215" t="s">
        <v>18178</v>
      </c>
      <c r="B3995" s="215">
        <v>1</v>
      </c>
      <c r="C3995" s="216" t="s">
        <v>18179</v>
      </c>
      <c r="D3995" s="215" t="s">
        <v>18180</v>
      </c>
    </row>
    <row r="3996" spans="1:4">
      <c r="A3996" s="215" t="s">
        <v>18181</v>
      </c>
      <c r="B3996" s="215">
        <v>1</v>
      </c>
      <c r="C3996" s="216" t="s">
        <v>18182</v>
      </c>
      <c r="D3996" s="215" t="s">
        <v>18183</v>
      </c>
    </row>
    <row r="3997" spans="1:4">
      <c r="A3997" s="215" t="s">
        <v>18184</v>
      </c>
      <c r="B3997" s="215">
        <v>1</v>
      </c>
      <c r="C3997" s="216" t="s">
        <v>18185</v>
      </c>
      <c r="D3997" s="215" t="s">
        <v>18186</v>
      </c>
    </row>
    <row r="3998" spans="1:4">
      <c r="A3998" s="215" t="s">
        <v>18187</v>
      </c>
      <c r="B3998" s="215">
        <v>1</v>
      </c>
      <c r="C3998" s="216" t="s">
        <v>18188</v>
      </c>
      <c r="D3998" s="215" t="s">
        <v>18189</v>
      </c>
    </row>
    <row r="3999" spans="1:4">
      <c r="A3999" s="215" t="s">
        <v>18190</v>
      </c>
      <c r="B3999" s="215">
        <v>1</v>
      </c>
      <c r="C3999" s="216" t="s">
        <v>18191</v>
      </c>
      <c r="D3999" s="215" t="s">
        <v>18192</v>
      </c>
    </row>
    <row r="4000" spans="1:4">
      <c r="A4000" s="215" t="s">
        <v>18193</v>
      </c>
      <c r="B4000" s="215">
        <v>1</v>
      </c>
      <c r="C4000" s="216" t="s">
        <v>18194</v>
      </c>
      <c r="D4000" s="215" t="s">
        <v>18195</v>
      </c>
    </row>
    <row r="4001" spans="1:4">
      <c r="A4001" s="215" t="s">
        <v>18196</v>
      </c>
      <c r="B4001" s="215">
        <v>1</v>
      </c>
      <c r="C4001" s="216" t="s">
        <v>18197</v>
      </c>
      <c r="D4001" s="215" t="s">
        <v>18198</v>
      </c>
    </row>
    <row r="4002" spans="1:4">
      <c r="A4002" s="215" t="s">
        <v>18199</v>
      </c>
      <c r="B4002" s="215">
        <v>1</v>
      </c>
      <c r="C4002" s="216" t="s">
        <v>18200</v>
      </c>
      <c r="D4002" s="215" t="s">
        <v>18201</v>
      </c>
    </row>
    <row r="4003" spans="1:4">
      <c r="A4003" s="215" t="s">
        <v>18202</v>
      </c>
      <c r="B4003" s="215">
        <v>1</v>
      </c>
      <c r="C4003" s="216" t="s">
        <v>18203</v>
      </c>
      <c r="D4003" s="215" t="s">
        <v>18204</v>
      </c>
    </row>
    <row r="4004" spans="1:4">
      <c r="A4004" s="215" t="s">
        <v>18205</v>
      </c>
      <c r="B4004" s="215">
        <v>1</v>
      </c>
      <c r="C4004" s="216" t="s">
        <v>18206</v>
      </c>
      <c r="D4004" s="215" t="s">
        <v>18207</v>
      </c>
    </row>
    <row r="4005" spans="1:4">
      <c r="A4005" s="215" t="s">
        <v>18208</v>
      </c>
      <c r="B4005" s="215">
        <v>1</v>
      </c>
      <c r="C4005" s="216" t="s">
        <v>18209</v>
      </c>
      <c r="D4005" s="215" t="s">
        <v>18210</v>
      </c>
    </row>
    <row r="4006" spans="1:4">
      <c r="A4006" s="215" t="s">
        <v>18211</v>
      </c>
      <c r="B4006" s="215">
        <v>1</v>
      </c>
      <c r="C4006" s="216" t="s">
        <v>18212</v>
      </c>
      <c r="D4006" s="215" t="s">
        <v>18213</v>
      </c>
    </row>
    <row r="4007" spans="1:4">
      <c r="A4007" s="215" t="s">
        <v>18214</v>
      </c>
      <c r="B4007" s="215">
        <v>1</v>
      </c>
      <c r="C4007" s="216" t="s">
        <v>18215</v>
      </c>
      <c r="D4007" s="215" t="s">
        <v>18216</v>
      </c>
    </row>
    <row r="4008" spans="1:4">
      <c r="A4008" s="215" t="s">
        <v>18217</v>
      </c>
      <c r="B4008" s="215">
        <v>1</v>
      </c>
      <c r="C4008" s="216" t="s">
        <v>18218</v>
      </c>
      <c r="D4008" s="215" t="s">
        <v>18219</v>
      </c>
    </row>
    <row r="4009" spans="1:4">
      <c r="A4009" s="215" t="s">
        <v>18220</v>
      </c>
      <c r="B4009" s="215">
        <v>1</v>
      </c>
      <c r="C4009" s="216" t="s">
        <v>18221</v>
      </c>
      <c r="D4009" s="215" t="s">
        <v>18222</v>
      </c>
    </row>
    <row r="4010" spans="1:4">
      <c r="A4010" s="215" t="s">
        <v>18223</v>
      </c>
      <c r="B4010" s="215">
        <v>1</v>
      </c>
      <c r="C4010" s="216" t="s">
        <v>18224</v>
      </c>
      <c r="D4010" s="215" t="s">
        <v>18225</v>
      </c>
    </row>
    <row r="4011" spans="1:4">
      <c r="A4011" s="215" t="s">
        <v>18226</v>
      </c>
      <c r="B4011" s="215">
        <v>1</v>
      </c>
      <c r="C4011" s="216" t="s">
        <v>18227</v>
      </c>
      <c r="D4011" s="215" t="s">
        <v>18228</v>
      </c>
    </row>
    <row r="4012" spans="1:4">
      <c r="A4012" s="215" t="s">
        <v>18229</v>
      </c>
      <c r="B4012" s="215">
        <v>1</v>
      </c>
      <c r="C4012" s="216" t="s">
        <v>18230</v>
      </c>
      <c r="D4012" s="215" t="s">
        <v>18231</v>
      </c>
    </row>
    <row r="4013" spans="1:4">
      <c r="A4013" s="215" t="s">
        <v>18232</v>
      </c>
      <c r="B4013" s="215">
        <v>1</v>
      </c>
      <c r="C4013" s="216" t="s">
        <v>18233</v>
      </c>
      <c r="D4013" s="215" t="s">
        <v>18234</v>
      </c>
    </row>
    <row r="4014" spans="1:4">
      <c r="A4014" s="215" t="s">
        <v>18235</v>
      </c>
      <c r="B4014" s="215">
        <v>1</v>
      </c>
      <c r="C4014" s="216" t="s">
        <v>18236</v>
      </c>
      <c r="D4014" s="215" t="s">
        <v>18237</v>
      </c>
    </row>
    <row r="4015" spans="1:4">
      <c r="A4015" s="215" t="s">
        <v>18238</v>
      </c>
      <c r="B4015" s="215">
        <v>1</v>
      </c>
      <c r="C4015" s="216" t="s">
        <v>18239</v>
      </c>
      <c r="D4015" s="215" t="s">
        <v>18240</v>
      </c>
    </row>
    <row r="4016" spans="1:4">
      <c r="A4016" s="215" t="s">
        <v>18241</v>
      </c>
      <c r="B4016" s="215">
        <v>1</v>
      </c>
      <c r="C4016" s="216" t="s">
        <v>18242</v>
      </c>
      <c r="D4016" s="215" t="s">
        <v>18243</v>
      </c>
    </row>
    <row r="4017" spans="1:4">
      <c r="A4017" s="215" t="s">
        <v>18244</v>
      </c>
      <c r="B4017" s="215">
        <v>1</v>
      </c>
      <c r="C4017" s="216" t="s">
        <v>18245</v>
      </c>
      <c r="D4017" s="215" t="s">
        <v>18246</v>
      </c>
    </row>
    <row r="4018" spans="1:4">
      <c r="A4018" s="215" t="s">
        <v>18247</v>
      </c>
      <c r="B4018" s="215">
        <v>1</v>
      </c>
      <c r="C4018" s="216" t="s">
        <v>18248</v>
      </c>
      <c r="D4018" s="215" t="s">
        <v>18249</v>
      </c>
    </row>
    <row r="4019" spans="1:4">
      <c r="A4019" s="215" t="s">
        <v>18250</v>
      </c>
      <c r="B4019" s="215">
        <v>1</v>
      </c>
      <c r="C4019" s="216" t="s">
        <v>18251</v>
      </c>
      <c r="D4019" s="215" t="s">
        <v>18252</v>
      </c>
    </row>
    <row r="4020" spans="1:4">
      <c r="A4020" s="215" t="s">
        <v>18253</v>
      </c>
      <c r="B4020" s="215">
        <v>1</v>
      </c>
      <c r="C4020" s="216" t="s">
        <v>18254</v>
      </c>
      <c r="D4020" s="215" t="s">
        <v>18255</v>
      </c>
    </row>
    <row r="4021" spans="1:4">
      <c r="A4021" s="215" t="s">
        <v>18256</v>
      </c>
      <c r="B4021" s="215">
        <v>1</v>
      </c>
      <c r="C4021" s="216" t="s">
        <v>18257</v>
      </c>
      <c r="D4021" s="215" t="s">
        <v>18258</v>
      </c>
    </row>
    <row r="4022" spans="1:4">
      <c r="A4022" s="215" t="s">
        <v>18259</v>
      </c>
      <c r="B4022" s="215">
        <v>1</v>
      </c>
      <c r="C4022" s="216" t="s">
        <v>18260</v>
      </c>
      <c r="D4022" s="215" t="s">
        <v>18261</v>
      </c>
    </row>
    <row r="4023" spans="1:4">
      <c r="A4023" s="215" t="s">
        <v>18262</v>
      </c>
      <c r="B4023" s="215">
        <v>1</v>
      </c>
      <c r="C4023" s="216" t="s">
        <v>18263</v>
      </c>
      <c r="D4023" s="215" t="s">
        <v>18264</v>
      </c>
    </row>
    <row r="4024" spans="1:4">
      <c r="A4024" s="215" t="s">
        <v>18265</v>
      </c>
      <c r="B4024" s="215">
        <v>1</v>
      </c>
      <c r="C4024" s="216" t="s">
        <v>18266</v>
      </c>
      <c r="D4024" s="215" t="s">
        <v>18267</v>
      </c>
    </row>
    <row r="4025" spans="1:4">
      <c r="A4025" s="215" t="s">
        <v>18268</v>
      </c>
      <c r="B4025" s="215">
        <v>1</v>
      </c>
      <c r="C4025" s="216" t="s">
        <v>18269</v>
      </c>
      <c r="D4025" s="215" t="s">
        <v>18270</v>
      </c>
    </row>
    <row r="4026" spans="1:4">
      <c r="A4026" s="215" t="s">
        <v>18271</v>
      </c>
      <c r="B4026" s="215">
        <v>1</v>
      </c>
      <c r="C4026" s="216" t="s">
        <v>18272</v>
      </c>
      <c r="D4026" s="215" t="s">
        <v>18273</v>
      </c>
    </row>
    <row r="4027" spans="1:4">
      <c r="A4027" s="215" t="s">
        <v>18274</v>
      </c>
      <c r="B4027" s="215">
        <v>1</v>
      </c>
      <c r="C4027" s="216" t="s">
        <v>18275</v>
      </c>
      <c r="D4027" s="215" t="s">
        <v>18276</v>
      </c>
    </row>
    <row r="4028" spans="1:4">
      <c r="A4028" s="215" t="s">
        <v>18277</v>
      </c>
      <c r="B4028" s="215">
        <v>1</v>
      </c>
      <c r="C4028" s="216" t="s">
        <v>18278</v>
      </c>
      <c r="D4028" s="215" t="s">
        <v>18279</v>
      </c>
    </row>
    <row r="4029" spans="1:4">
      <c r="A4029" s="215" t="s">
        <v>18280</v>
      </c>
      <c r="B4029" s="215">
        <v>1</v>
      </c>
      <c r="C4029" s="216" t="s">
        <v>18281</v>
      </c>
      <c r="D4029" s="215" t="s">
        <v>18282</v>
      </c>
    </row>
    <row r="4030" spans="1:4">
      <c r="A4030" s="215" t="s">
        <v>18283</v>
      </c>
      <c r="B4030" s="215">
        <v>1</v>
      </c>
      <c r="C4030" s="216" t="s">
        <v>18284</v>
      </c>
      <c r="D4030" s="215" t="s">
        <v>18285</v>
      </c>
    </row>
    <row r="4031" spans="1:4">
      <c r="A4031" s="215" t="s">
        <v>18286</v>
      </c>
      <c r="B4031" s="215">
        <v>1</v>
      </c>
      <c r="C4031" s="216" t="s">
        <v>18287</v>
      </c>
      <c r="D4031" s="215" t="s">
        <v>18288</v>
      </c>
    </row>
    <row r="4032" spans="1:4">
      <c r="A4032" s="215" t="s">
        <v>18289</v>
      </c>
      <c r="B4032" s="215">
        <v>1</v>
      </c>
      <c r="C4032" s="216" t="s">
        <v>18290</v>
      </c>
      <c r="D4032" s="215" t="s">
        <v>18291</v>
      </c>
    </row>
    <row r="4033" spans="1:4">
      <c r="A4033" s="215" t="s">
        <v>18292</v>
      </c>
      <c r="B4033" s="215">
        <v>1</v>
      </c>
      <c r="C4033" s="216" t="s">
        <v>18293</v>
      </c>
      <c r="D4033" s="215" t="s">
        <v>18294</v>
      </c>
    </row>
    <row r="4034" spans="1:4">
      <c r="A4034" s="215" t="s">
        <v>18295</v>
      </c>
      <c r="B4034" s="215">
        <v>1</v>
      </c>
      <c r="C4034" s="216" t="s">
        <v>18296</v>
      </c>
      <c r="D4034" s="215" t="s">
        <v>18297</v>
      </c>
    </row>
    <row r="4035" spans="1:4">
      <c r="A4035" s="215" t="s">
        <v>18298</v>
      </c>
      <c r="B4035" s="215">
        <v>1</v>
      </c>
      <c r="C4035" s="216" t="s">
        <v>18299</v>
      </c>
      <c r="D4035" s="215" t="s">
        <v>18300</v>
      </c>
    </row>
    <row r="4036" spans="1:4">
      <c r="A4036" s="215" t="s">
        <v>18301</v>
      </c>
      <c r="B4036" s="215">
        <v>1</v>
      </c>
      <c r="C4036" s="216" t="s">
        <v>18302</v>
      </c>
      <c r="D4036" s="215" t="s">
        <v>18303</v>
      </c>
    </row>
    <row r="4037" spans="1:4">
      <c r="A4037" s="215" t="s">
        <v>18304</v>
      </c>
      <c r="B4037" s="215">
        <v>1</v>
      </c>
      <c r="C4037" s="216" t="s">
        <v>18305</v>
      </c>
      <c r="D4037" s="215" t="s">
        <v>18306</v>
      </c>
    </row>
    <row r="4038" spans="1:4">
      <c r="A4038" s="215" t="s">
        <v>18307</v>
      </c>
      <c r="B4038" s="215">
        <v>1</v>
      </c>
      <c r="C4038" s="216" t="s">
        <v>18308</v>
      </c>
      <c r="D4038" s="215" t="s">
        <v>18309</v>
      </c>
    </row>
    <row r="4039" spans="1:4">
      <c r="A4039" s="215" t="s">
        <v>18310</v>
      </c>
      <c r="B4039" s="215">
        <v>1</v>
      </c>
      <c r="C4039" s="216" t="s">
        <v>18311</v>
      </c>
      <c r="D4039" s="215" t="s">
        <v>18312</v>
      </c>
    </row>
    <row r="4040" spans="1:4">
      <c r="A4040" s="215" t="s">
        <v>18313</v>
      </c>
      <c r="B4040" s="215">
        <v>1</v>
      </c>
      <c r="C4040" s="216" t="s">
        <v>18314</v>
      </c>
      <c r="D4040" s="215" t="s">
        <v>18315</v>
      </c>
    </row>
    <row r="4041" spans="1:4">
      <c r="A4041" s="215" t="s">
        <v>18316</v>
      </c>
      <c r="B4041" s="215">
        <v>1</v>
      </c>
      <c r="C4041" s="216" t="s">
        <v>18317</v>
      </c>
      <c r="D4041" s="215" t="s">
        <v>18318</v>
      </c>
    </row>
    <row r="4042" spans="1:4">
      <c r="A4042" s="215" t="s">
        <v>18319</v>
      </c>
      <c r="B4042" s="215">
        <v>1</v>
      </c>
      <c r="C4042" s="216" t="s">
        <v>18320</v>
      </c>
      <c r="D4042" s="215" t="s">
        <v>18321</v>
      </c>
    </row>
    <row r="4043" spans="1:4">
      <c r="A4043" s="215" t="s">
        <v>18322</v>
      </c>
      <c r="B4043" s="215">
        <v>1</v>
      </c>
      <c r="C4043" s="216" t="s">
        <v>18323</v>
      </c>
      <c r="D4043" s="215" t="s">
        <v>18324</v>
      </c>
    </row>
    <row r="4044" spans="1:4">
      <c r="A4044" s="215" t="s">
        <v>18325</v>
      </c>
      <c r="B4044" s="215">
        <v>1</v>
      </c>
      <c r="C4044" s="216" t="s">
        <v>18326</v>
      </c>
      <c r="D4044" s="215" t="s">
        <v>18327</v>
      </c>
    </row>
    <row r="4045" spans="1:4">
      <c r="A4045" s="215" t="s">
        <v>18328</v>
      </c>
      <c r="B4045" s="215">
        <v>1</v>
      </c>
      <c r="C4045" s="216" t="s">
        <v>18329</v>
      </c>
      <c r="D4045" s="215" t="s">
        <v>18330</v>
      </c>
    </row>
    <row r="4046" spans="1:4">
      <c r="A4046" s="215" t="s">
        <v>18331</v>
      </c>
      <c r="B4046" s="215">
        <v>1</v>
      </c>
      <c r="C4046" s="216" t="s">
        <v>18332</v>
      </c>
      <c r="D4046" s="215" t="s">
        <v>18333</v>
      </c>
    </row>
    <row r="4047" spans="1:4">
      <c r="A4047" s="215" t="s">
        <v>18334</v>
      </c>
      <c r="B4047" s="215">
        <v>1</v>
      </c>
      <c r="C4047" s="216" t="s">
        <v>18335</v>
      </c>
      <c r="D4047" s="215" t="s">
        <v>18336</v>
      </c>
    </row>
    <row r="4048" spans="1:4">
      <c r="A4048" s="215" t="s">
        <v>18337</v>
      </c>
      <c r="B4048" s="215">
        <v>1</v>
      </c>
      <c r="C4048" s="216" t="s">
        <v>18338</v>
      </c>
      <c r="D4048" s="215" t="s">
        <v>18339</v>
      </c>
    </row>
    <row r="4049" spans="1:4">
      <c r="A4049" s="215" t="s">
        <v>18340</v>
      </c>
      <c r="B4049" s="215">
        <v>1</v>
      </c>
      <c r="C4049" s="216" t="s">
        <v>18341</v>
      </c>
      <c r="D4049" s="215" t="s">
        <v>18342</v>
      </c>
    </row>
    <row r="4050" spans="1:4">
      <c r="A4050" s="215" t="s">
        <v>18343</v>
      </c>
      <c r="B4050" s="215">
        <v>1</v>
      </c>
      <c r="C4050" s="216" t="s">
        <v>18344</v>
      </c>
      <c r="D4050" s="215" t="s">
        <v>18345</v>
      </c>
    </row>
    <row r="4051" spans="1:4">
      <c r="A4051" s="215" t="s">
        <v>18346</v>
      </c>
      <c r="B4051" s="215">
        <v>1</v>
      </c>
      <c r="C4051" s="216" t="s">
        <v>18347</v>
      </c>
      <c r="D4051" s="215" t="s">
        <v>18348</v>
      </c>
    </row>
    <row r="4052" spans="1:4">
      <c r="A4052" s="215" t="s">
        <v>18349</v>
      </c>
      <c r="B4052" s="215">
        <v>1</v>
      </c>
      <c r="C4052" s="216" t="s">
        <v>18350</v>
      </c>
      <c r="D4052" s="215" t="s">
        <v>18351</v>
      </c>
    </row>
    <row r="4053" spans="1:4">
      <c r="A4053" s="215" t="s">
        <v>18352</v>
      </c>
      <c r="B4053" s="215">
        <v>1</v>
      </c>
      <c r="C4053" s="216" t="s">
        <v>18353</v>
      </c>
      <c r="D4053" s="215" t="s">
        <v>18354</v>
      </c>
    </row>
    <row r="4054" spans="1:4">
      <c r="A4054" s="215" t="s">
        <v>18355</v>
      </c>
      <c r="B4054" s="215">
        <v>1</v>
      </c>
      <c r="C4054" s="216" t="s">
        <v>18356</v>
      </c>
      <c r="D4054" s="215" t="s">
        <v>18357</v>
      </c>
    </row>
    <row r="4055" spans="1:4">
      <c r="A4055" s="215" t="s">
        <v>18358</v>
      </c>
      <c r="B4055" s="215">
        <v>1</v>
      </c>
      <c r="C4055" s="216" t="s">
        <v>18359</v>
      </c>
      <c r="D4055" s="215" t="s">
        <v>18360</v>
      </c>
    </row>
    <row r="4056" spans="1:4">
      <c r="A4056" s="215" t="s">
        <v>18361</v>
      </c>
      <c r="B4056" s="215">
        <v>1</v>
      </c>
      <c r="C4056" s="216" t="s">
        <v>18362</v>
      </c>
      <c r="D4056" s="215" t="s">
        <v>18363</v>
      </c>
    </row>
    <row r="4057" spans="1:4">
      <c r="A4057" s="215" t="s">
        <v>18364</v>
      </c>
      <c r="B4057" s="215">
        <v>1</v>
      </c>
      <c r="C4057" s="216" t="s">
        <v>18365</v>
      </c>
      <c r="D4057" s="215" t="s">
        <v>18366</v>
      </c>
    </row>
    <row r="4058" spans="1:4">
      <c r="A4058" s="215" t="s">
        <v>18367</v>
      </c>
      <c r="B4058" s="215">
        <v>1</v>
      </c>
      <c r="C4058" s="216" t="s">
        <v>18368</v>
      </c>
      <c r="D4058" s="215" t="s">
        <v>18369</v>
      </c>
    </row>
    <row r="4059" spans="1:4">
      <c r="A4059" s="215" t="s">
        <v>18370</v>
      </c>
      <c r="B4059" s="215">
        <v>1</v>
      </c>
      <c r="C4059" s="216" t="s">
        <v>18371</v>
      </c>
      <c r="D4059" s="215" t="s">
        <v>18372</v>
      </c>
    </row>
    <row r="4060" spans="1:4">
      <c r="A4060" s="215" t="s">
        <v>18373</v>
      </c>
      <c r="B4060" s="215">
        <v>1</v>
      </c>
      <c r="C4060" s="216" t="s">
        <v>18374</v>
      </c>
      <c r="D4060" s="215" t="s">
        <v>18375</v>
      </c>
    </row>
    <row r="4061" spans="1:4">
      <c r="A4061" s="215" t="s">
        <v>18376</v>
      </c>
      <c r="B4061" s="215">
        <v>1</v>
      </c>
      <c r="C4061" s="216" t="s">
        <v>18377</v>
      </c>
      <c r="D4061" s="215" t="s">
        <v>18378</v>
      </c>
    </row>
    <row r="4062" spans="1:4">
      <c r="A4062" s="215" t="s">
        <v>18379</v>
      </c>
      <c r="B4062" s="215">
        <v>1</v>
      </c>
      <c r="C4062" s="216" t="s">
        <v>18380</v>
      </c>
      <c r="D4062" s="215" t="s">
        <v>18381</v>
      </c>
    </row>
    <row r="4063" spans="1:4">
      <c r="A4063" s="215" t="s">
        <v>18382</v>
      </c>
      <c r="B4063" s="215">
        <v>1</v>
      </c>
      <c r="C4063" s="216" t="s">
        <v>18383</v>
      </c>
      <c r="D4063" s="215" t="s">
        <v>18384</v>
      </c>
    </row>
    <row r="4064" spans="1:4">
      <c r="A4064" s="215" t="s">
        <v>18385</v>
      </c>
      <c r="B4064" s="215">
        <v>1</v>
      </c>
      <c r="C4064" s="216" t="s">
        <v>18386</v>
      </c>
      <c r="D4064" s="215" t="s">
        <v>18387</v>
      </c>
    </row>
    <row r="4065" spans="1:4">
      <c r="A4065" s="215" t="s">
        <v>18388</v>
      </c>
      <c r="B4065" s="215">
        <v>1</v>
      </c>
      <c r="C4065" s="216" t="s">
        <v>18389</v>
      </c>
      <c r="D4065" s="215" t="s">
        <v>18390</v>
      </c>
    </row>
    <row r="4066" spans="1:4">
      <c r="A4066" s="215" t="s">
        <v>18391</v>
      </c>
      <c r="B4066" s="215">
        <v>1</v>
      </c>
      <c r="C4066" s="216" t="s">
        <v>18392</v>
      </c>
      <c r="D4066" s="215" t="s">
        <v>18393</v>
      </c>
    </row>
    <row r="4067" spans="1:4">
      <c r="A4067" s="215" t="s">
        <v>18394</v>
      </c>
      <c r="B4067" s="215">
        <v>1</v>
      </c>
      <c r="C4067" s="216" t="s">
        <v>18395</v>
      </c>
      <c r="D4067" s="215" t="s">
        <v>18396</v>
      </c>
    </row>
    <row r="4068" spans="1:4">
      <c r="A4068" s="215" t="s">
        <v>18397</v>
      </c>
      <c r="B4068" s="215">
        <v>1</v>
      </c>
      <c r="C4068" s="216" t="s">
        <v>18398</v>
      </c>
      <c r="D4068" s="215" t="s">
        <v>18399</v>
      </c>
    </row>
    <row r="4069" spans="1:4">
      <c r="A4069" s="215" t="s">
        <v>18400</v>
      </c>
      <c r="B4069" s="215">
        <v>1</v>
      </c>
      <c r="C4069" s="216" t="s">
        <v>18401</v>
      </c>
      <c r="D4069" s="215" t="s">
        <v>18402</v>
      </c>
    </row>
    <row r="4070" spans="1:4">
      <c r="A4070" s="215" t="s">
        <v>18403</v>
      </c>
      <c r="B4070" s="215">
        <v>1</v>
      </c>
      <c r="C4070" s="216" t="s">
        <v>18404</v>
      </c>
      <c r="D4070" s="215" t="s">
        <v>18405</v>
      </c>
    </row>
    <row r="4071" spans="1:4">
      <c r="A4071" s="215" t="s">
        <v>18406</v>
      </c>
      <c r="B4071" s="215">
        <v>1</v>
      </c>
      <c r="C4071" s="216" t="s">
        <v>18407</v>
      </c>
      <c r="D4071" s="215" t="s">
        <v>18408</v>
      </c>
    </row>
    <row r="4072" spans="1:4">
      <c r="A4072" s="215" t="s">
        <v>18409</v>
      </c>
      <c r="B4072" s="215">
        <v>1</v>
      </c>
      <c r="C4072" s="216" t="s">
        <v>18410</v>
      </c>
      <c r="D4072" s="215" t="s">
        <v>18411</v>
      </c>
    </row>
    <row r="4073" spans="1:4">
      <c r="A4073" s="215" t="s">
        <v>18412</v>
      </c>
      <c r="B4073" s="215">
        <v>1</v>
      </c>
      <c r="C4073" s="216" t="s">
        <v>18413</v>
      </c>
      <c r="D4073" s="215" t="s">
        <v>18414</v>
      </c>
    </row>
    <row r="4074" spans="1:4">
      <c r="A4074" s="215" t="s">
        <v>18415</v>
      </c>
      <c r="B4074" s="215">
        <v>1</v>
      </c>
      <c r="C4074" s="216" t="s">
        <v>18416</v>
      </c>
      <c r="D4074" s="215" t="s">
        <v>18417</v>
      </c>
    </row>
    <row r="4075" spans="1:4">
      <c r="A4075" s="215" t="s">
        <v>18418</v>
      </c>
      <c r="B4075" s="215">
        <v>1</v>
      </c>
      <c r="C4075" s="216" t="s">
        <v>18419</v>
      </c>
      <c r="D4075" s="215" t="s">
        <v>18420</v>
      </c>
    </row>
    <row r="4076" spans="1:4">
      <c r="A4076" s="215" t="s">
        <v>18421</v>
      </c>
      <c r="B4076" s="215">
        <v>1</v>
      </c>
      <c r="C4076" s="216" t="s">
        <v>18422</v>
      </c>
      <c r="D4076" s="215" t="s">
        <v>18423</v>
      </c>
    </row>
    <row r="4077" spans="1:4">
      <c r="A4077" s="215" t="s">
        <v>18424</v>
      </c>
      <c r="B4077" s="215">
        <v>1</v>
      </c>
      <c r="C4077" s="216" t="s">
        <v>18425</v>
      </c>
      <c r="D4077" s="215" t="s">
        <v>18426</v>
      </c>
    </row>
    <row r="4078" spans="1:4">
      <c r="A4078" s="215" t="s">
        <v>18427</v>
      </c>
      <c r="B4078" s="215">
        <v>1</v>
      </c>
      <c r="C4078" s="216" t="s">
        <v>18428</v>
      </c>
      <c r="D4078" s="215" t="s">
        <v>18429</v>
      </c>
    </row>
    <row r="4079" spans="1:4">
      <c r="A4079" s="215" t="s">
        <v>18430</v>
      </c>
      <c r="B4079" s="215">
        <v>1</v>
      </c>
      <c r="C4079" s="216" t="s">
        <v>18431</v>
      </c>
      <c r="D4079" s="215" t="s">
        <v>18432</v>
      </c>
    </row>
    <row r="4080" spans="1:4">
      <c r="A4080" s="215" t="s">
        <v>18433</v>
      </c>
      <c r="B4080" s="215">
        <v>1</v>
      </c>
      <c r="C4080" s="216" t="s">
        <v>18434</v>
      </c>
      <c r="D4080" s="215" t="s">
        <v>18435</v>
      </c>
    </row>
    <row r="4081" spans="1:4">
      <c r="A4081" s="215" t="s">
        <v>18436</v>
      </c>
      <c r="B4081" s="215">
        <v>1</v>
      </c>
      <c r="C4081" s="216" t="s">
        <v>18437</v>
      </c>
      <c r="D4081" s="215" t="s">
        <v>18438</v>
      </c>
    </row>
    <row r="4082" spans="1:4">
      <c r="A4082" s="215" t="s">
        <v>18439</v>
      </c>
      <c r="B4082" s="215">
        <v>1</v>
      </c>
      <c r="C4082" s="216" t="s">
        <v>18440</v>
      </c>
      <c r="D4082" s="215" t="s">
        <v>18441</v>
      </c>
    </row>
    <row r="4083" spans="1:4">
      <c r="A4083" s="215" t="s">
        <v>18442</v>
      </c>
      <c r="B4083" s="215">
        <v>1</v>
      </c>
      <c r="C4083" s="216" t="s">
        <v>18443</v>
      </c>
      <c r="D4083" s="215" t="s">
        <v>18444</v>
      </c>
    </row>
    <row r="4084" spans="1:4">
      <c r="A4084" s="215" t="s">
        <v>18445</v>
      </c>
      <c r="B4084" s="215">
        <v>1</v>
      </c>
      <c r="C4084" s="216" t="s">
        <v>18446</v>
      </c>
      <c r="D4084" s="215" t="s">
        <v>18447</v>
      </c>
    </row>
    <row r="4085" spans="1:4">
      <c r="A4085" s="215" t="s">
        <v>18448</v>
      </c>
      <c r="B4085" s="215">
        <v>2</v>
      </c>
      <c r="C4085" s="216" t="s">
        <v>18449</v>
      </c>
      <c r="D4085" s="215" t="s">
        <v>18450</v>
      </c>
    </row>
    <row r="4086" spans="1:4">
      <c r="A4086" s="215" t="s">
        <v>18451</v>
      </c>
      <c r="B4086" s="215">
        <v>1</v>
      </c>
      <c r="C4086" s="216" t="s">
        <v>18452</v>
      </c>
      <c r="D4086" s="215" t="s">
        <v>18453</v>
      </c>
    </row>
    <row r="4087" spans="1:4">
      <c r="A4087" s="215" t="s">
        <v>18454</v>
      </c>
      <c r="B4087" s="215">
        <v>1</v>
      </c>
      <c r="C4087" s="216" t="s">
        <v>18455</v>
      </c>
      <c r="D4087" s="215" t="s">
        <v>18456</v>
      </c>
    </row>
    <row r="4088" spans="1:4">
      <c r="A4088" s="215" t="s">
        <v>18457</v>
      </c>
      <c r="B4088" s="215">
        <v>1</v>
      </c>
      <c r="C4088" s="216" t="s">
        <v>18458</v>
      </c>
      <c r="D4088" s="215" t="s">
        <v>18459</v>
      </c>
    </row>
    <row r="4089" spans="1:4">
      <c r="A4089" s="215" t="s">
        <v>18460</v>
      </c>
      <c r="B4089" s="215">
        <v>1</v>
      </c>
      <c r="C4089" s="216" t="s">
        <v>18461</v>
      </c>
      <c r="D4089" s="215" t="s">
        <v>18462</v>
      </c>
    </row>
    <row r="4090" spans="1:4">
      <c r="A4090" s="215" t="s">
        <v>18463</v>
      </c>
      <c r="B4090" s="215">
        <v>1</v>
      </c>
      <c r="C4090" s="216" t="s">
        <v>18464</v>
      </c>
      <c r="D4090" s="215" t="s">
        <v>18465</v>
      </c>
    </row>
    <row r="4091" spans="1:4">
      <c r="A4091" s="215" t="s">
        <v>18466</v>
      </c>
      <c r="B4091" s="215">
        <v>1</v>
      </c>
      <c r="C4091" s="216" t="s">
        <v>18467</v>
      </c>
      <c r="D4091" s="215" t="s">
        <v>18468</v>
      </c>
    </row>
    <row r="4092" spans="1:4">
      <c r="A4092" s="215" t="s">
        <v>18469</v>
      </c>
      <c r="B4092" s="215">
        <v>1</v>
      </c>
      <c r="C4092" s="216" t="s">
        <v>18470</v>
      </c>
      <c r="D4092" s="215" t="s">
        <v>18471</v>
      </c>
    </row>
    <row r="4093" spans="1:4">
      <c r="A4093" s="215" t="s">
        <v>18472</v>
      </c>
      <c r="B4093" s="215">
        <v>1</v>
      </c>
      <c r="C4093" s="216" t="s">
        <v>18473</v>
      </c>
      <c r="D4093" s="215" t="s">
        <v>18474</v>
      </c>
    </row>
    <row r="4094" spans="1:4">
      <c r="A4094" s="215" t="s">
        <v>18475</v>
      </c>
      <c r="B4094" s="215">
        <v>1</v>
      </c>
      <c r="C4094" s="216" t="s">
        <v>18476</v>
      </c>
      <c r="D4094" s="215" t="s">
        <v>18477</v>
      </c>
    </row>
    <row r="4095" spans="1:4">
      <c r="A4095" s="215" t="s">
        <v>18478</v>
      </c>
      <c r="B4095" s="215">
        <v>1</v>
      </c>
      <c r="C4095" s="216" t="s">
        <v>18479</v>
      </c>
      <c r="D4095" s="215" t="s">
        <v>18480</v>
      </c>
    </row>
    <row r="4096" spans="1:4">
      <c r="A4096" s="215" t="s">
        <v>18481</v>
      </c>
      <c r="B4096" s="215">
        <v>1</v>
      </c>
      <c r="C4096" s="216" t="s">
        <v>18482</v>
      </c>
      <c r="D4096" s="215" t="s">
        <v>18483</v>
      </c>
    </row>
    <row r="4097" spans="1:4">
      <c r="A4097" s="215" t="s">
        <v>18484</v>
      </c>
      <c r="B4097" s="215">
        <v>1</v>
      </c>
      <c r="C4097" s="216" t="s">
        <v>18485</v>
      </c>
      <c r="D4097" s="215" t="s">
        <v>111037</v>
      </c>
    </row>
    <row r="4098" spans="1:4">
      <c r="A4098" s="215" t="s">
        <v>18486</v>
      </c>
      <c r="B4098" s="215">
        <v>1</v>
      </c>
      <c r="C4098" s="216" t="s">
        <v>18487</v>
      </c>
      <c r="D4098" s="215" t="s">
        <v>18488</v>
      </c>
    </row>
    <row r="4099" spans="1:4">
      <c r="A4099" s="215" t="s">
        <v>18489</v>
      </c>
      <c r="B4099" s="215">
        <v>1</v>
      </c>
      <c r="C4099" s="216" t="s">
        <v>18490</v>
      </c>
      <c r="D4099" s="215" t="s">
        <v>18491</v>
      </c>
    </row>
    <row r="4100" spans="1:4">
      <c r="A4100" s="215" t="s">
        <v>18492</v>
      </c>
      <c r="B4100" s="215">
        <v>1</v>
      </c>
      <c r="C4100" s="216" t="s">
        <v>18493</v>
      </c>
      <c r="D4100" s="215" t="s">
        <v>18494</v>
      </c>
    </row>
    <row r="4101" spans="1:4">
      <c r="A4101" s="215" t="s">
        <v>18495</v>
      </c>
      <c r="B4101" s="215">
        <v>1</v>
      </c>
      <c r="C4101" s="216" t="s">
        <v>18496</v>
      </c>
      <c r="D4101" s="215" t="s">
        <v>18497</v>
      </c>
    </row>
    <row r="4102" spans="1:4">
      <c r="A4102" s="215" t="s">
        <v>18498</v>
      </c>
      <c r="B4102" s="215">
        <v>1</v>
      </c>
      <c r="C4102" s="216" t="s">
        <v>18499</v>
      </c>
      <c r="D4102" s="215" t="s">
        <v>18500</v>
      </c>
    </row>
    <row r="4103" spans="1:4">
      <c r="A4103" s="215" t="s">
        <v>18501</v>
      </c>
      <c r="B4103" s="215">
        <v>1</v>
      </c>
      <c r="C4103" s="216" t="s">
        <v>18502</v>
      </c>
      <c r="D4103" s="215" t="s">
        <v>18503</v>
      </c>
    </row>
    <row r="4104" spans="1:4">
      <c r="A4104" s="215" t="s">
        <v>18504</v>
      </c>
      <c r="B4104" s="215">
        <v>1</v>
      </c>
      <c r="C4104" s="216" t="s">
        <v>18505</v>
      </c>
      <c r="D4104" s="215" t="s">
        <v>18506</v>
      </c>
    </row>
    <row r="4105" spans="1:4">
      <c r="A4105" s="215" t="s">
        <v>18507</v>
      </c>
      <c r="B4105" s="215">
        <v>1</v>
      </c>
      <c r="C4105" s="216" t="s">
        <v>18508</v>
      </c>
      <c r="D4105" s="215" t="s">
        <v>18509</v>
      </c>
    </row>
    <row r="4106" spans="1:4">
      <c r="A4106" s="215" t="s">
        <v>18510</v>
      </c>
      <c r="B4106" s="215">
        <v>1</v>
      </c>
      <c r="C4106" s="216" t="s">
        <v>18511</v>
      </c>
      <c r="D4106" s="215" t="s">
        <v>18512</v>
      </c>
    </row>
    <row r="4107" spans="1:4">
      <c r="A4107" s="215" t="s">
        <v>18513</v>
      </c>
      <c r="B4107" s="215">
        <v>1</v>
      </c>
      <c r="C4107" s="216" t="s">
        <v>18514</v>
      </c>
      <c r="D4107" s="215" t="s">
        <v>18515</v>
      </c>
    </row>
    <row r="4108" spans="1:4">
      <c r="A4108" s="215" t="s">
        <v>18516</v>
      </c>
      <c r="B4108" s="215">
        <v>1</v>
      </c>
      <c r="C4108" s="216" t="s">
        <v>18517</v>
      </c>
      <c r="D4108" s="215" t="s">
        <v>18518</v>
      </c>
    </row>
    <row r="4109" spans="1:4">
      <c r="A4109" s="215" t="s">
        <v>18519</v>
      </c>
      <c r="B4109" s="215">
        <v>1</v>
      </c>
      <c r="C4109" s="216" t="s">
        <v>18520</v>
      </c>
      <c r="D4109" s="215" t="s">
        <v>18521</v>
      </c>
    </row>
    <row r="4110" spans="1:4">
      <c r="A4110" s="215" t="s">
        <v>18522</v>
      </c>
      <c r="B4110" s="215">
        <v>1</v>
      </c>
      <c r="C4110" s="216" t="s">
        <v>18523</v>
      </c>
      <c r="D4110" s="215" t="s">
        <v>18524</v>
      </c>
    </row>
    <row r="4111" spans="1:4">
      <c r="A4111" s="215" t="s">
        <v>18525</v>
      </c>
      <c r="B4111" s="215">
        <v>1</v>
      </c>
      <c r="C4111" s="216" t="s">
        <v>18526</v>
      </c>
      <c r="D4111" s="215" t="s">
        <v>18527</v>
      </c>
    </row>
    <row r="4112" spans="1:4">
      <c r="A4112" s="215" t="s">
        <v>18528</v>
      </c>
      <c r="B4112" s="215">
        <v>1</v>
      </c>
      <c r="C4112" s="216" t="s">
        <v>18529</v>
      </c>
      <c r="D4112" s="215" t="s">
        <v>18530</v>
      </c>
    </row>
    <row r="4113" spans="1:4">
      <c r="A4113" s="215" t="s">
        <v>18531</v>
      </c>
      <c r="B4113" s="215">
        <v>1</v>
      </c>
      <c r="C4113" s="216" t="s">
        <v>18532</v>
      </c>
      <c r="D4113" s="215" t="s">
        <v>18533</v>
      </c>
    </row>
    <row r="4114" spans="1:4">
      <c r="A4114" s="215" t="s">
        <v>18534</v>
      </c>
      <c r="B4114" s="215">
        <v>1</v>
      </c>
      <c r="C4114" s="216" t="s">
        <v>18535</v>
      </c>
      <c r="D4114" s="215" t="s">
        <v>18536</v>
      </c>
    </row>
    <row r="4115" spans="1:4">
      <c r="A4115" s="215" t="s">
        <v>18537</v>
      </c>
      <c r="B4115" s="215">
        <v>1</v>
      </c>
      <c r="C4115" s="216" t="s">
        <v>18538</v>
      </c>
      <c r="D4115" s="215" t="s">
        <v>18539</v>
      </c>
    </row>
    <row r="4116" spans="1:4">
      <c r="A4116" s="215" t="s">
        <v>18540</v>
      </c>
      <c r="B4116" s="215">
        <v>1</v>
      </c>
      <c r="C4116" s="216" t="s">
        <v>18541</v>
      </c>
      <c r="D4116" s="215" t="s">
        <v>18542</v>
      </c>
    </row>
    <row r="4117" spans="1:4">
      <c r="A4117" s="215" t="s">
        <v>18543</v>
      </c>
      <c r="B4117" s="215">
        <v>1</v>
      </c>
      <c r="C4117" s="216" t="s">
        <v>18544</v>
      </c>
      <c r="D4117" s="215" t="s">
        <v>18545</v>
      </c>
    </row>
    <row r="4118" spans="1:4">
      <c r="A4118" s="215" t="s">
        <v>18546</v>
      </c>
      <c r="B4118" s="215">
        <v>1</v>
      </c>
      <c r="C4118" s="216" t="s">
        <v>18547</v>
      </c>
      <c r="D4118" s="215" t="s">
        <v>18548</v>
      </c>
    </row>
    <row r="4119" spans="1:4">
      <c r="A4119" s="215" t="s">
        <v>18549</v>
      </c>
      <c r="B4119" s="215">
        <v>1</v>
      </c>
      <c r="C4119" s="216" t="s">
        <v>18550</v>
      </c>
      <c r="D4119" s="215" t="s">
        <v>18551</v>
      </c>
    </row>
    <row r="4120" spans="1:4">
      <c r="A4120" s="215" t="s">
        <v>18552</v>
      </c>
      <c r="B4120" s="215">
        <v>1</v>
      </c>
      <c r="C4120" s="216" t="s">
        <v>18553</v>
      </c>
      <c r="D4120" s="215" t="s">
        <v>18554</v>
      </c>
    </row>
    <row r="4121" spans="1:4">
      <c r="A4121" s="215" t="s">
        <v>18555</v>
      </c>
      <c r="B4121" s="215">
        <v>1</v>
      </c>
      <c r="C4121" s="216" t="s">
        <v>18556</v>
      </c>
      <c r="D4121" s="215" t="s">
        <v>18557</v>
      </c>
    </row>
    <row r="4122" spans="1:4">
      <c r="A4122" s="215" t="s">
        <v>18558</v>
      </c>
      <c r="B4122" s="215">
        <v>1</v>
      </c>
      <c r="C4122" s="216" t="s">
        <v>18559</v>
      </c>
      <c r="D4122" s="215" t="s">
        <v>18560</v>
      </c>
    </row>
    <row r="4123" spans="1:4">
      <c r="A4123" s="215" t="s">
        <v>18561</v>
      </c>
      <c r="B4123" s="215">
        <v>1</v>
      </c>
      <c r="C4123" s="216" t="s">
        <v>18562</v>
      </c>
      <c r="D4123" s="215" t="s">
        <v>18563</v>
      </c>
    </row>
    <row r="4124" spans="1:4">
      <c r="A4124" s="215" t="s">
        <v>18564</v>
      </c>
      <c r="B4124" s="215">
        <v>1</v>
      </c>
      <c r="C4124" s="216" t="s">
        <v>18565</v>
      </c>
      <c r="D4124" s="215" t="s">
        <v>18566</v>
      </c>
    </row>
    <row r="4125" spans="1:4">
      <c r="A4125" s="215" t="s">
        <v>18567</v>
      </c>
      <c r="B4125" s="215">
        <v>1</v>
      </c>
      <c r="C4125" s="216" t="s">
        <v>18568</v>
      </c>
      <c r="D4125" s="215" t="s">
        <v>18569</v>
      </c>
    </row>
    <row r="4126" spans="1:4">
      <c r="A4126" s="215" t="s">
        <v>18570</v>
      </c>
      <c r="B4126" s="215">
        <v>1</v>
      </c>
      <c r="C4126" s="216" t="s">
        <v>18571</v>
      </c>
      <c r="D4126" s="215" t="s">
        <v>18572</v>
      </c>
    </row>
    <row r="4127" spans="1:4">
      <c r="A4127" s="215" t="s">
        <v>18573</v>
      </c>
      <c r="B4127" s="215">
        <v>1</v>
      </c>
      <c r="C4127" s="216" t="s">
        <v>18574</v>
      </c>
      <c r="D4127" s="215" t="s">
        <v>18575</v>
      </c>
    </row>
    <row r="4128" spans="1:4">
      <c r="A4128" s="215" t="s">
        <v>18576</v>
      </c>
      <c r="B4128" s="215">
        <v>1</v>
      </c>
      <c r="C4128" s="216" t="s">
        <v>18577</v>
      </c>
      <c r="D4128" s="215" t="s">
        <v>18578</v>
      </c>
    </row>
    <row r="4129" spans="1:4">
      <c r="A4129" s="215" t="s">
        <v>18579</v>
      </c>
      <c r="B4129" s="215">
        <v>1</v>
      </c>
      <c r="C4129" s="216" t="s">
        <v>18580</v>
      </c>
      <c r="D4129" s="215" t="s">
        <v>18581</v>
      </c>
    </row>
    <row r="4130" spans="1:4">
      <c r="A4130" s="215" t="s">
        <v>18582</v>
      </c>
      <c r="B4130" s="215">
        <v>1</v>
      </c>
      <c r="C4130" s="216" t="s">
        <v>18583</v>
      </c>
      <c r="D4130" s="215" t="s">
        <v>18584</v>
      </c>
    </row>
    <row r="4131" spans="1:4">
      <c r="A4131" s="215" t="s">
        <v>18585</v>
      </c>
      <c r="B4131" s="215">
        <v>1</v>
      </c>
      <c r="C4131" s="216" t="s">
        <v>18586</v>
      </c>
      <c r="D4131" s="215" t="s">
        <v>18587</v>
      </c>
    </row>
    <row r="4132" spans="1:4">
      <c r="A4132" s="215" t="s">
        <v>18588</v>
      </c>
      <c r="B4132" s="215">
        <v>1</v>
      </c>
      <c r="C4132" s="216" t="s">
        <v>18589</v>
      </c>
      <c r="D4132" s="215" t="s">
        <v>18590</v>
      </c>
    </row>
    <row r="4133" spans="1:4">
      <c r="A4133" s="215" t="s">
        <v>18591</v>
      </c>
      <c r="B4133" s="215">
        <v>1</v>
      </c>
      <c r="C4133" s="216" t="s">
        <v>18592</v>
      </c>
      <c r="D4133" s="215" t="s">
        <v>18593</v>
      </c>
    </row>
    <row r="4134" spans="1:4">
      <c r="A4134" s="215" t="s">
        <v>18594</v>
      </c>
      <c r="B4134" s="215">
        <v>1</v>
      </c>
      <c r="C4134" s="216" t="s">
        <v>18595</v>
      </c>
      <c r="D4134" s="215" t="s">
        <v>18596</v>
      </c>
    </row>
    <row r="4135" spans="1:4">
      <c r="A4135" s="215" t="s">
        <v>18597</v>
      </c>
      <c r="B4135" s="215">
        <v>1</v>
      </c>
      <c r="C4135" s="216" t="s">
        <v>18598</v>
      </c>
      <c r="D4135" s="215" t="s">
        <v>18599</v>
      </c>
    </row>
    <row r="4136" spans="1:4">
      <c r="A4136" s="215" t="s">
        <v>18600</v>
      </c>
      <c r="B4136" s="215">
        <v>1</v>
      </c>
      <c r="C4136" s="216" t="s">
        <v>18601</v>
      </c>
      <c r="D4136" s="215" t="s">
        <v>18602</v>
      </c>
    </row>
    <row r="4137" spans="1:4">
      <c r="A4137" s="215" t="s">
        <v>18603</v>
      </c>
      <c r="B4137" s="215">
        <v>1</v>
      </c>
      <c r="C4137" s="216" t="s">
        <v>18604</v>
      </c>
      <c r="D4137" s="215" t="s">
        <v>18605</v>
      </c>
    </row>
    <row r="4138" spans="1:4">
      <c r="A4138" s="215" t="s">
        <v>18606</v>
      </c>
      <c r="B4138" s="215">
        <v>1</v>
      </c>
      <c r="C4138" s="216" t="s">
        <v>18607</v>
      </c>
      <c r="D4138" s="215" t="s">
        <v>18608</v>
      </c>
    </row>
    <row r="4139" spans="1:4">
      <c r="A4139" s="215" t="s">
        <v>18609</v>
      </c>
      <c r="B4139" s="215">
        <v>1</v>
      </c>
      <c r="C4139" s="216" t="s">
        <v>18610</v>
      </c>
      <c r="D4139" s="215" t="s">
        <v>18611</v>
      </c>
    </row>
    <row r="4140" spans="1:4">
      <c r="A4140" s="215" t="s">
        <v>18612</v>
      </c>
      <c r="B4140" s="215">
        <v>1</v>
      </c>
      <c r="C4140" s="216" t="s">
        <v>18613</v>
      </c>
      <c r="D4140" s="215" t="s">
        <v>18614</v>
      </c>
    </row>
    <row r="4141" spans="1:4">
      <c r="A4141" s="215" t="s">
        <v>18615</v>
      </c>
      <c r="B4141" s="215">
        <v>1</v>
      </c>
      <c r="C4141" s="216" t="s">
        <v>18616</v>
      </c>
      <c r="D4141" s="215" t="s">
        <v>17973</v>
      </c>
    </row>
    <row r="4142" spans="1:4">
      <c r="A4142" s="215" t="s">
        <v>18617</v>
      </c>
      <c r="B4142" s="215">
        <v>1</v>
      </c>
      <c r="C4142" s="216" t="s">
        <v>18618</v>
      </c>
      <c r="D4142" s="215" t="s">
        <v>18619</v>
      </c>
    </row>
    <row r="4143" spans="1:4">
      <c r="A4143" s="215" t="s">
        <v>18620</v>
      </c>
      <c r="B4143" s="215">
        <v>1</v>
      </c>
      <c r="C4143" s="216" t="s">
        <v>18621</v>
      </c>
      <c r="D4143" s="215" t="s">
        <v>17990</v>
      </c>
    </row>
    <row r="4144" spans="1:4">
      <c r="A4144" s="215" t="s">
        <v>18622</v>
      </c>
      <c r="B4144" s="215">
        <v>1</v>
      </c>
      <c r="C4144" s="216" t="s">
        <v>18623</v>
      </c>
      <c r="D4144" s="215" t="s">
        <v>18624</v>
      </c>
    </row>
    <row r="4145" spans="1:4">
      <c r="A4145" s="215" t="s">
        <v>18625</v>
      </c>
      <c r="B4145" s="215">
        <v>1</v>
      </c>
      <c r="C4145" s="216" t="s">
        <v>18626</v>
      </c>
      <c r="D4145" s="215" t="s">
        <v>18627</v>
      </c>
    </row>
    <row r="4146" spans="1:4">
      <c r="A4146" s="215" t="s">
        <v>18628</v>
      </c>
      <c r="B4146" s="215">
        <v>1</v>
      </c>
      <c r="C4146" s="216" t="s">
        <v>18629</v>
      </c>
      <c r="D4146" s="215" t="s">
        <v>18630</v>
      </c>
    </row>
    <row r="4147" spans="1:4">
      <c r="A4147" s="215" t="s">
        <v>18631</v>
      </c>
      <c r="B4147" s="215">
        <v>1</v>
      </c>
      <c r="C4147" s="216" t="s">
        <v>18632</v>
      </c>
      <c r="D4147" s="215" t="s">
        <v>18633</v>
      </c>
    </row>
    <row r="4148" spans="1:4">
      <c r="A4148" s="215" t="s">
        <v>18634</v>
      </c>
      <c r="B4148" s="215">
        <v>1</v>
      </c>
      <c r="C4148" s="216" t="s">
        <v>18635</v>
      </c>
      <c r="D4148" s="215" t="s">
        <v>18636</v>
      </c>
    </row>
    <row r="4149" spans="1:4">
      <c r="A4149" s="215" t="s">
        <v>18637</v>
      </c>
      <c r="B4149" s="215">
        <v>1</v>
      </c>
      <c r="C4149" s="216" t="s">
        <v>18638</v>
      </c>
      <c r="D4149" s="215" t="s">
        <v>18639</v>
      </c>
    </row>
    <row r="4150" spans="1:4">
      <c r="A4150" s="215" t="s">
        <v>18640</v>
      </c>
      <c r="B4150" s="215">
        <v>1</v>
      </c>
      <c r="C4150" s="216" t="s">
        <v>18641</v>
      </c>
      <c r="D4150" s="215" t="s">
        <v>18642</v>
      </c>
    </row>
    <row r="4151" spans="1:4">
      <c r="A4151" s="215" t="s">
        <v>18643</v>
      </c>
      <c r="B4151" s="215">
        <v>1</v>
      </c>
      <c r="C4151" s="216" t="s">
        <v>18644</v>
      </c>
      <c r="D4151" s="215" t="s">
        <v>18645</v>
      </c>
    </row>
    <row r="4152" spans="1:4">
      <c r="A4152" s="215" t="s">
        <v>18646</v>
      </c>
      <c r="B4152" s="215">
        <v>1</v>
      </c>
      <c r="C4152" s="216" t="s">
        <v>18647</v>
      </c>
      <c r="D4152" s="215" t="s">
        <v>18648</v>
      </c>
    </row>
    <row r="4153" spans="1:4">
      <c r="A4153" s="215" t="s">
        <v>18649</v>
      </c>
      <c r="B4153" s="215">
        <v>1</v>
      </c>
      <c r="C4153" s="216" t="s">
        <v>18650</v>
      </c>
      <c r="D4153" s="215" t="s">
        <v>18651</v>
      </c>
    </row>
    <row r="4154" spans="1:4">
      <c r="A4154" s="215" t="s">
        <v>18652</v>
      </c>
      <c r="B4154" s="215">
        <v>1</v>
      </c>
      <c r="C4154" s="216" t="s">
        <v>18653</v>
      </c>
      <c r="D4154" s="215" t="s">
        <v>18654</v>
      </c>
    </row>
    <row r="4155" spans="1:4">
      <c r="A4155" s="215" t="s">
        <v>18655</v>
      </c>
      <c r="B4155" s="215">
        <v>1</v>
      </c>
      <c r="C4155" s="216" t="s">
        <v>18656</v>
      </c>
      <c r="D4155" s="215" t="s">
        <v>18657</v>
      </c>
    </row>
    <row r="4156" spans="1:4">
      <c r="A4156" s="215" t="s">
        <v>18658</v>
      </c>
      <c r="B4156" s="215">
        <v>1</v>
      </c>
      <c r="C4156" s="216" t="s">
        <v>18659</v>
      </c>
      <c r="D4156" s="215" t="s">
        <v>18660</v>
      </c>
    </row>
    <row r="4157" spans="1:4">
      <c r="A4157" s="215" t="s">
        <v>18661</v>
      </c>
      <c r="B4157" s="215">
        <v>1</v>
      </c>
      <c r="C4157" s="216" t="s">
        <v>18662</v>
      </c>
      <c r="D4157" s="215" t="s">
        <v>18663</v>
      </c>
    </row>
    <row r="4158" spans="1:4">
      <c r="A4158" s="215" t="s">
        <v>18664</v>
      </c>
      <c r="B4158" s="215">
        <v>1</v>
      </c>
      <c r="C4158" s="216" t="s">
        <v>18665</v>
      </c>
      <c r="D4158" s="215" t="s">
        <v>18666</v>
      </c>
    </row>
    <row r="4159" spans="1:4">
      <c r="A4159" s="215" t="s">
        <v>18667</v>
      </c>
      <c r="B4159" s="215">
        <v>1</v>
      </c>
      <c r="C4159" s="216" t="s">
        <v>18668</v>
      </c>
      <c r="D4159" s="215" t="s">
        <v>18669</v>
      </c>
    </row>
    <row r="4160" spans="1:4">
      <c r="A4160" s="215" t="s">
        <v>18670</v>
      </c>
      <c r="B4160" s="215">
        <v>1</v>
      </c>
      <c r="C4160" s="216" t="s">
        <v>18671</v>
      </c>
      <c r="D4160" s="215" t="s">
        <v>18672</v>
      </c>
    </row>
    <row r="4161" spans="1:4">
      <c r="A4161" s="215" t="s">
        <v>18673</v>
      </c>
      <c r="B4161" s="215">
        <v>1</v>
      </c>
      <c r="C4161" s="216" t="s">
        <v>18674</v>
      </c>
      <c r="D4161" s="215" t="s">
        <v>18675</v>
      </c>
    </row>
    <row r="4162" spans="1:4">
      <c r="A4162" s="215" t="s">
        <v>111038</v>
      </c>
      <c r="B4162" s="215">
        <v>1</v>
      </c>
      <c r="C4162" s="216" t="s">
        <v>111039</v>
      </c>
      <c r="D4162" s="215" t="s">
        <v>18899</v>
      </c>
    </row>
    <row r="4163" spans="1:4">
      <c r="A4163" s="215" t="s">
        <v>18676</v>
      </c>
      <c r="B4163" s="215">
        <v>1</v>
      </c>
      <c r="C4163" s="216" t="s">
        <v>18677</v>
      </c>
      <c r="D4163" s="215" t="s">
        <v>18678</v>
      </c>
    </row>
    <row r="4164" spans="1:4">
      <c r="A4164" s="215" t="s">
        <v>18679</v>
      </c>
      <c r="B4164" s="215">
        <v>1</v>
      </c>
      <c r="C4164" s="216" t="s">
        <v>18680</v>
      </c>
      <c r="D4164" s="215" t="s">
        <v>18681</v>
      </c>
    </row>
    <row r="4165" spans="1:4">
      <c r="A4165" s="215" t="s">
        <v>18682</v>
      </c>
      <c r="B4165" s="215">
        <v>1</v>
      </c>
      <c r="C4165" s="216" t="s">
        <v>18683</v>
      </c>
      <c r="D4165" s="215" t="s">
        <v>18684</v>
      </c>
    </row>
    <row r="4166" spans="1:4">
      <c r="A4166" s="215" t="s">
        <v>18685</v>
      </c>
      <c r="B4166" s="215">
        <v>1</v>
      </c>
      <c r="C4166" s="216" t="s">
        <v>18686</v>
      </c>
      <c r="D4166" s="215" t="s">
        <v>18687</v>
      </c>
    </row>
    <row r="4167" spans="1:4">
      <c r="A4167" s="215" t="s">
        <v>18688</v>
      </c>
      <c r="B4167" s="215">
        <v>1</v>
      </c>
      <c r="C4167" s="216" t="s">
        <v>18689</v>
      </c>
      <c r="D4167" s="215" t="s">
        <v>18690</v>
      </c>
    </row>
    <row r="4168" spans="1:4">
      <c r="A4168" s="215" t="s">
        <v>18691</v>
      </c>
      <c r="B4168" s="215">
        <v>1</v>
      </c>
      <c r="C4168" s="216" t="s">
        <v>18692</v>
      </c>
      <c r="D4168" s="215" t="s">
        <v>18153</v>
      </c>
    </row>
    <row r="4169" spans="1:4">
      <c r="A4169" s="215" t="s">
        <v>18693</v>
      </c>
      <c r="B4169" s="215">
        <v>1</v>
      </c>
      <c r="C4169" s="216" t="s">
        <v>18694</v>
      </c>
      <c r="D4169" s="215" t="s">
        <v>18695</v>
      </c>
    </row>
    <row r="4170" spans="1:4">
      <c r="A4170" s="215" t="s">
        <v>18696</v>
      </c>
      <c r="B4170" s="215">
        <v>1</v>
      </c>
      <c r="C4170" s="216" t="s">
        <v>18697</v>
      </c>
      <c r="D4170" s="215" t="s">
        <v>18698</v>
      </c>
    </row>
    <row r="4171" spans="1:4">
      <c r="A4171" s="215" t="s">
        <v>18699</v>
      </c>
      <c r="B4171" s="215">
        <v>1</v>
      </c>
      <c r="C4171" s="216" t="s">
        <v>18700</v>
      </c>
      <c r="D4171" s="215" t="s">
        <v>18701</v>
      </c>
    </row>
    <row r="4172" spans="1:4">
      <c r="A4172" s="215" t="s">
        <v>18702</v>
      </c>
      <c r="B4172" s="215">
        <v>1</v>
      </c>
      <c r="C4172" s="216" t="s">
        <v>18703</v>
      </c>
      <c r="D4172" s="215" t="s">
        <v>18704</v>
      </c>
    </row>
    <row r="4173" spans="1:4">
      <c r="A4173" s="215" t="s">
        <v>18705</v>
      </c>
      <c r="B4173" s="215">
        <v>1</v>
      </c>
      <c r="C4173" s="216" t="s">
        <v>18706</v>
      </c>
      <c r="D4173" s="215" t="s">
        <v>18707</v>
      </c>
    </row>
    <row r="4174" spans="1:4">
      <c r="A4174" s="215" t="s">
        <v>18708</v>
      </c>
      <c r="B4174" s="215">
        <v>1</v>
      </c>
      <c r="C4174" s="216" t="s">
        <v>18709</v>
      </c>
      <c r="D4174" s="215" t="s">
        <v>18710</v>
      </c>
    </row>
    <row r="4175" spans="1:4">
      <c r="A4175" s="215" t="s">
        <v>18711</v>
      </c>
      <c r="B4175" s="215">
        <v>1</v>
      </c>
      <c r="C4175" s="216" t="s">
        <v>18712</v>
      </c>
      <c r="D4175" s="215" t="s">
        <v>18713</v>
      </c>
    </row>
    <row r="4176" spans="1:4">
      <c r="A4176" s="215" t="s">
        <v>18714</v>
      </c>
      <c r="B4176" s="215">
        <v>1</v>
      </c>
      <c r="C4176" s="216" t="s">
        <v>18715</v>
      </c>
      <c r="D4176" s="215" t="s">
        <v>18716</v>
      </c>
    </row>
    <row r="4177" spans="1:4">
      <c r="A4177" s="215" t="s">
        <v>18717</v>
      </c>
      <c r="B4177" s="215">
        <v>1</v>
      </c>
      <c r="C4177" s="216" t="s">
        <v>18718</v>
      </c>
      <c r="D4177" s="215" t="s">
        <v>18719</v>
      </c>
    </row>
    <row r="4178" spans="1:4">
      <c r="A4178" s="215" t="s">
        <v>18720</v>
      </c>
      <c r="B4178" s="215">
        <v>1</v>
      </c>
      <c r="C4178" s="216" t="s">
        <v>18721</v>
      </c>
      <c r="D4178" s="215" t="s">
        <v>18722</v>
      </c>
    </row>
    <row r="4179" spans="1:4">
      <c r="A4179" s="215" t="s">
        <v>18723</v>
      </c>
      <c r="B4179" s="215">
        <v>1</v>
      </c>
      <c r="C4179" s="216" t="s">
        <v>18724</v>
      </c>
      <c r="D4179" s="215" t="s">
        <v>18725</v>
      </c>
    </row>
    <row r="4180" spans="1:4">
      <c r="A4180" s="215" t="s">
        <v>18726</v>
      </c>
      <c r="B4180" s="215">
        <v>1</v>
      </c>
      <c r="C4180" s="216" t="s">
        <v>18727</v>
      </c>
      <c r="D4180" s="215" t="s">
        <v>18728</v>
      </c>
    </row>
    <row r="4181" spans="1:4">
      <c r="A4181" s="215" t="s">
        <v>18729</v>
      </c>
      <c r="B4181" s="215">
        <v>1</v>
      </c>
      <c r="C4181" s="216" t="s">
        <v>18730</v>
      </c>
      <c r="D4181" s="215" t="s">
        <v>18731</v>
      </c>
    </row>
    <row r="4182" spans="1:4">
      <c r="A4182" s="215" t="s">
        <v>18732</v>
      </c>
      <c r="B4182" s="215">
        <v>1</v>
      </c>
      <c r="C4182" s="216" t="s">
        <v>18733</v>
      </c>
      <c r="D4182" s="215" t="s">
        <v>18734</v>
      </c>
    </row>
    <row r="4183" spans="1:4">
      <c r="A4183" s="215" t="s">
        <v>18735</v>
      </c>
      <c r="B4183" s="215">
        <v>1</v>
      </c>
      <c r="C4183" s="216" t="s">
        <v>18736</v>
      </c>
      <c r="D4183" s="215" t="s">
        <v>18737</v>
      </c>
    </row>
    <row r="4184" spans="1:4">
      <c r="A4184" s="215" t="s">
        <v>18738</v>
      </c>
      <c r="B4184" s="215">
        <v>1</v>
      </c>
      <c r="C4184" s="216" t="s">
        <v>18739</v>
      </c>
      <c r="D4184" s="215" t="s">
        <v>18740</v>
      </c>
    </row>
    <row r="4185" spans="1:4">
      <c r="A4185" s="215" t="s">
        <v>18741</v>
      </c>
      <c r="B4185" s="215">
        <v>1</v>
      </c>
      <c r="C4185" s="216" t="s">
        <v>18742</v>
      </c>
      <c r="D4185" s="215" t="s">
        <v>18743</v>
      </c>
    </row>
    <row r="4186" spans="1:4">
      <c r="A4186" s="215" t="s">
        <v>18744</v>
      </c>
      <c r="B4186" s="215">
        <v>1</v>
      </c>
      <c r="C4186" s="216" t="s">
        <v>18745</v>
      </c>
      <c r="D4186" s="215" t="s">
        <v>18746</v>
      </c>
    </row>
    <row r="4187" spans="1:4">
      <c r="A4187" s="215" t="s">
        <v>18747</v>
      </c>
      <c r="B4187" s="215">
        <v>1</v>
      </c>
      <c r="C4187" s="216" t="s">
        <v>18748</v>
      </c>
      <c r="D4187" s="215" t="s">
        <v>18749</v>
      </c>
    </row>
    <row r="4188" spans="1:4">
      <c r="A4188" s="215" t="s">
        <v>18750</v>
      </c>
      <c r="B4188" s="215">
        <v>1</v>
      </c>
      <c r="C4188" s="216" t="s">
        <v>18751</v>
      </c>
      <c r="D4188" s="215" t="s">
        <v>18752</v>
      </c>
    </row>
    <row r="4189" spans="1:4">
      <c r="A4189" s="215" t="s">
        <v>18753</v>
      </c>
      <c r="B4189" s="215">
        <v>1</v>
      </c>
      <c r="C4189" s="216" t="s">
        <v>18754</v>
      </c>
      <c r="D4189" s="215" t="s">
        <v>18755</v>
      </c>
    </row>
    <row r="4190" spans="1:4">
      <c r="A4190" s="215" t="s">
        <v>18756</v>
      </c>
      <c r="B4190" s="215">
        <v>1</v>
      </c>
      <c r="C4190" s="216" t="s">
        <v>18757</v>
      </c>
      <c r="D4190" s="215" t="s">
        <v>18758</v>
      </c>
    </row>
    <row r="4191" spans="1:4">
      <c r="A4191" s="215" t="s">
        <v>18759</v>
      </c>
      <c r="B4191" s="215">
        <v>1</v>
      </c>
      <c r="C4191" s="216" t="s">
        <v>18760</v>
      </c>
      <c r="D4191" s="215" t="s">
        <v>18761</v>
      </c>
    </row>
    <row r="4192" spans="1:4">
      <c r="A4192" s="215" t="s">
        <v>18762</v>
      </c>
      <c r="B4192" s="215">
        <v>1</v>
      </c>
      <c r="C4192" s="216" t="s">
        <v>18763</v>
      </c>
      <c r="D4192" s="215" t="s">
        <v>18764</v>
      </c>
    </row>
    <row r="4193" spans="1:4">
      <c r="A4193" s="215" t="s">
        <v>18765</v>
      </c>
      <c r="B4193" s="215">
        <v>1</v>
      </c>
      <c r="C4193" s="216" t="s">
        <v>18766</v>
      </c>
      <c r="D4193" s="215" t="s">
        <v>18767</v>
      </c>
    </row>
    <row r="4194" spans="1:4">
      <c r="A4194" s="215" t="s">
        <v>18768</v>
      </c>
      <c r="B4194" s="215">
        <v>1</v>
      </c>
      <c r="C4194" s="216" t="s">
        <v>18769</v>
      </c>
      <c r="D4194" s="215" t="s">
        <v>18770</v>
      </c>
    </row>
    <row r="4195" spans="1:4">
      <c r="A4195" s="215" t="s">
        <v>18771</v>
      </c>
      <c r="B4195" s="215">
        <v>1</v>
      </c>
      <c r="C4195" s="216" t="s">
        <v>18772</v>
      </c>
      <c r="D4195" s="215" t="s">
        <v>18773</v>
      </c>
    </row>
    <row r="4196" spans="1:4">
      <c r="A4196" s="215" t="s">
        <v>18774</v>
      </c>
      <c r="B4196" s="215">
        <v>1</v>
      </c>
      <c r="C4196" s="216" t="s">
        <v>18775</v>
      </c>
      <c r="D4196" s="215" t="s">
        <v>18776</v>
      </c>
    </row>
    <row r="4197" spans="1:4">
      <c r="A4197" s="215" t="s">
        <v>18777</v>
      </c>
      <c r="B4197" s="215">
        <v>1</v>
      </c>
      <c r="C4197" s="216" t="s">
        <v>18778</v>
      </c>
      <c r="D4197" s="215" t="s">
        <v>18779</v>
      </c>
    </row>
    <row r="4198" spans="1:4">
      <c r="A4198" s="215" t="s">
        <v>18780</v>
      </c>
      <c r="B4198" s="215">
        <v>1</v>
      </c>
      <c r="C4198" s="216" t="s">
        <v>18781</v>
      </c>
      <c r="D4198" s="215" t="s">
        <v>18782</v>
      </c>
    </row>
    <row r="4199" spans="1:4">
      <c r="A4199" s="215" t="s">
        <v>18783</v>
      </c>
      <c r="B4199" s="215">
        <v>1</v>
      </c>
      <c r="C4199" s="216" t="s">
        <v>18784</v>
      </c>
      <c r="D4199" s="215" t="s">
        <v>18785</v>
      </c>
    </row>
    <row r="4200" spans="1:4">
      <c r="A4200" s="215" t="s">
        <v>18786</v>
      </c>
      <c r="B4200" s="215">
        <v>1</v>
      </c>
      <c r="C4200" s="216" t="s">
        <v>18787</v>
      </c>
      <c r="D4200" s="215" t="s">
        <v>18788</v>
      </c>
    </row>
    <row r="4201" spans="1:4">
      <c r="A4201" s="215" t="s">
        <v>18789</v>
      </c>
      <c r="B4201" s="215">
        <v>1</v>
      </c>
      <c r="C4201" s="216" t="s">
        <v>18790</v>
      </c>
      <c r="D4201" s="215" t="s">
        <v>18791</v>
      </c>
    </row>
    <row r="4202" spans="1:4">
      <c r="A4202" s="215" t="s">
        <v>18792</v>
      </c>
      <c r="B4202" s="215">
        <v>1</v>
      </c>
      <c r="C4202" s="216" t="s">
        <v>18793</v>
      </c>
      <c r="D4202" s="215" t="s">
        <v>18794</v>
      </c>
    </row>
    <row r="4203" spans="1:4">
      <c r="A4203" s="215" t="s">
        <v>18795</v>
      </c>
      <c r="B4203" s="215">
        <v>1</v>
      </c>
      <c r="C4203" s="216" t="s">
        <v>18796</v>
      </c>
      <c r="D4203" s="215" t="s">
        <v>18797</v>
      </c>
    </row>
    <row r="4204" spans="1:4">
      <c r="A4204" s="215" t="s">
        <v>18798</v>
      </c>
      <c r="B4204" s="215">
        <v>1</v>
      </c>
      <c r="C4204" s="216" t="s">
        <v>18799</v>
      </c>
      <c r="D4204" s="215" t="s">
        <v>18800</v>
      </c>
    </row>
    <row r="4205" spans="1:4">
      <c r="A4205" s="215" t="s">
        <v>18801</v>
      </c>
      <c r="B4205" s="215">
        <v>2</v>
      </c>
      <c r="C4205" s="216" t="s">
        <v>18802</v>
      </c>
      <c r="D4205" s="215" t="s">
        <v>18450</v>
      </c>
    </row>
    <row r="4206" spans="1:4">
      <c r="A4206" s="215" t="s">
        <v>18803</v>
      </c>
      <c r="B4206" s="215">
        <v>1</v>
      </c>
      <c r="C4206" s="216" t="s">
        <v>18804</v>
      </c>
      <c r="D4206" s="215" t="s">
        <v>18805</v>
      </c>
    </row>
    <row r="4207" spans="1:4">
      <c r="A4207" s="215" t="s">
        <v>18806</v>
      </c>
      <c r="B4207" s="215">
        <v>1</v>
      </c>
      <c r="C4207" s="216" t="s">
        <v>18807</v>
      </c>
      <c r="D4207" s="215" t="s">
        <v>18808</v>
      </c>
    </row>
    <row r="4208" spans="1:4">
      <c r="A4208" s="215" t="s">
        <v>18809</v>
      </c>
      <c r="B4208" s="215">
        <v>1</v>
      </c>
      <c r="C4208" s="216" t="s">
        <v>18810</v>
      </c>
      <c r="D4208" s="215" t="s">
        <v>18811</v>
      </c>
    </row>
    <row r="4209" spans="1:4">
      <c r="A4209" s="215" t="s">
        <v>18812</v>
      </c>
      <c r="B4209" s="215">
        <v>1</v>
      </c>
      <c r="C4209" s="216" t="s">
        <v>18813</v>
      </c>
      <c r="D4209" s="215" t="s">
        <v>18814</v>
      </c>
    </row>
    <row r="4210" spans="1:4">
      <c r="A4210" s="215" t="s">
        <v>18815</v>
      </c>
      <c r="B4210" s="215">
        <v>1</v>
      </c>
      <c r="C4210" s="216" t="s">
        <v>18816</v>
      </c>
      <c r="D4210" s="215" t="s">
        <v>18817</v>
      </c>
    </row>
    <row r="4211" spans="1:4">
      <c r="A4211" s="215" t="s">
        <v>18818</v>
      </c>
      <c r="B4211" s="215">
        <v>1</v>
      </c>
      <c r="C4211" s="216" t="s">
        <v>18819</v>
      </c>
      <c r="D4211" s="215" t="s">
        <v>18820</v>
      </c>
    </row>
    <row r="4212" spans="1:4">
      <c r="A4212" s="215" t="s">
        <v>18821</v>
      </c>
      <c r="B4212" s="215">
        <v>1</v>
      </c>
      <c r="C4212" s="216" t="s">
        <v>18822</v>
      </c>
      <c r="D4212" s="215" t="s">
        <v>18823</v>
      </c>
    </row>
    <row r="4213" spans="1:4">
      <c r="A4213" s="215" t="s">
        <v>18824</v>
      </c>
      <c r="B4213" s="215">
        <v>1</v>
      </c>
      <c r="C4213" s="216" t="s">
        <v>18825</v>
      </c>
      <c r="D4213" s="215" t="s">
        <v>18826</v>
      </c>
    </row>
    <row r="4214" spans="1:4">
      <c r="A4214" s="215" t="s">
        <v>18827</v>
      </c>
      <c r="B4214" s="215">
        <v>1</v>
      </c>
      <c r="C4214" s="216" t="s">
        <v>18828</v>
      </c>
      <c r="D4214" s="215" t="s">
        <v>18829</v>
      </c>
    </row>
    <row r="4215" spans="1:4">
      <c r="A4215" s="215" t="s">
        <v>18830</v>
      </c>
      <c r="B4215" s="215">
        <v>1</v>
      </c>
      <c r="C4215" s="216" t="s">
        <v>18831</v>
      </c>
      <c r="D4215" s="215" t="s">
        <v>18832</v>
      </c>
    </row>
    <row r="4216" spans="1:4">
      <c r="A4216" s="215" t="s">
        <v>18833</v>
      </c>
      <c r="B4216" s="215">
        <v>1</v>
      </c>
      <c r="C4216" s="216" t="s">
        <v>18834</v>
      </c>
      <c r="D4216" s="215" t="s">
        <v>18835</v>
      </c>
    </row>
    <row r="4217" spans="1:4">
      <c r="A4217" s="215" t="s">
        <v>18836</v>
      </c>
      <c r="B4217" s="215">
        <v>1</v>
      </c>
      <c r="C4217" s="216" t="s">
        <v>18837</v>
      </c>
      <c r="D4217" s="215" t="s">
        <v>18838</v>
      </c>
    </row>
    <row r="4218" spans="1:4">
      <c r="A4218" s="215" t="s">
        <v>18839</v>
      </c>
      <c r="B4218" s="215">
        <v>1</v>
      </c>
      <c r="C4218" s="216" t="s">
        <v>18840</v>
      </c>
      <c r="D4218" s="215" t="s">
        <v>18841</v>
      </c>
    </row>
    <row r="4219" spans="1:4">
      <c r="A4219" s="215" t="s">
        <v>18842</v>
      </c>
      <c r="B4219" s="215">
        <v>1</v>
      </c>
      <c r="C4219" s="216" t="s">
        <v>18843</v>
      </c>
      <c r="D4219" s="215" t="s">
        <v>18844</v>
      </c>
    </row>
    <row r="4220" spans="1:4">
      <c r="A4220" s="215" t="s">
        <v>18845</v>
      </c>
      <c r="B4220" s="215">
        <v>1</v>
      </c>
      <c r="C4220" s="216" t="s">
        <v>18846</v>
      </c>
      <c r="D4220" s="215" t="s">
        <v>18847</v>
      </c>
    </row>
    <row r="4221" spans="1:4">
      <c r="A4221" s="215" t="s">
        <v>18848</v>
      </c>
      <c r="B4221" s="215">
        <v>1</v>
      </c>
      <c r="C4221" s="216" t="s">
        <v>18849</v>
      </c>
      <c r="D4221" s="215" t="s">
        <v>18850</v>
      </c>
    </row>
    <row r="4222" spans="1:4">
      <c r="A4222" s="215" t="s">
        <v>18851</v>
      </c>
      <c r="B4222" s="215">
        <v>1</v>
      </c>
      <c r="C4222" s="216" t="s">
        <v>18852</v>
      </c>
      <c r="D4222" s="215" t="s">
        <v>18853</v>
      </c>
    </row>
    <row r="4223" spans="1:4">
      <c r="A4223" s="215" t="s">
        <v>18854</v>
      </c>
      <c r="B4223" s="215">
        <v>1</v>
      </c>
      <c r="C4223" s="216" t="s">
        <v>18855</v>
      </c>
      <c r="D4223" s="215" t="s">
        <v>18856</v>
      </c>
    </row>
    <row r="4224" spans="1:4">
      <c r="A4224" s="215" t="s">
        <v>18857</v>
      </c>
      <c r="B4224" s="215">
        <v>1</v>
      </c>
      <c r="C4224" s="216" t="s">
        <v>18858</v>
      </c>
      <c r="D4224" s="215" t="s">
        <v>18859</v>
      </c>
    </row>
    <row r="4225" spans="1:4">
      <c r="A4225" s="215" t="s">
        <v>18860</v>
      </c>
      <c r="B4225" s="215">
        <v>1</v>
      </c>
      <c r="C4225" s="216" t="s">
        <v>18861</v>
      </c>
      <c r="D4225" s="215" t="s">
        <v>18862</v>
      </c>
    </row>
    <row r="4226" spans="1:4">
      <c r="A4226" s="215" t="s">
        <v>18863</v>
      </c>
      <c r="B4226" s="215">
        <v>1</v>
      </c>
      <c r="C4226" s="216" t="s">
        <v>18864</v>
      </c>
      <c r="D4226" s="215" t="s">
        <v>18865</v>
      </c>
    </row>
    <row r="4227" spans="1:4">
      <c r="A4227" s="215" t="s">
        <v>18866</v>
      </c>
      <c r="B4227" s="215">
        <v>1</v>
      </c>
      <c r="C4227" s="216" t="s">
        <v>18867</v>
      </c>
      <c r="D4227" s="215" t="s">
        <v>18868</v>
      </c>
    </row>
    <row r="4228" spans="1:4">
      <c r="A4228" s="215" t="s">
        <v>18869</v>
      </c>
      <c r="B4228" s="215">
        <v>1</v>
      </c>
      <c r="C4228" s="216" t="s">
        <v>18870</v>
      </c>
      <c r="D4228" s="215" t="s">
        <v>18871</v>
      </c>
    </row>
    <row r="4229" spans="1:4">
      <c r="A4229" s="215" t="s">
        <v>18872</v>
      </c>
      <c r="B4229" s="215">
        <v>1</v>
      </c>
      <c r="C4229" s="216" t="s">
        <v>18873</v>
      </c>
      <c r="D4229" s="215" t="s">
        <v>18874</v>
      </c>
    </row>
    <row r="4230" spans="1:4">
      <c r="A4230" s="215" t="s">
        <v>18875</v>
      </c>
      <c r="B4230" s="215">
        <v>1</v>
      </c>
      <c r="C4230" s="216" t="s">
        <v>18876</v>
      </c>
      <c r="D4230" s="215" t="s">
        <v>18877</v>
      </c>
    </row>
    <row r="4231" spans="1:4">
      <c r="A4231" s="215" t="s">
        <v>18878</v>
      </c>
      <c r="B4231" s="215">
        <v>1</v>
      </c>
      <c r="C4231" s="216" t="s">
        <v>18879</v>
      </c>
      <c r="D4231" s="215" t="s">
        <v>18880</v>
      </c>
    </row>
    <row r="4232" spans="1:4">
      <c r="A4232" s="215" t="s">
        <v>18881</v>
      </c>
      <c r="B4232" s="215">
        <v>1</v>
      </c>
      <c r="C4232" s="216" t="s">
        <v>18882</v>
      </c>
      <c r="D4232" s="215" t="s">
        <v>18883</v>
      </c>
    </row>
    <row r="4233" spans="1:4">
      <c r="A4233" s="215" t="s">
        <v>18884</v>
      </c>
      <c r="B4233" s="215">
        <v>1</v>
      </c>
      <c r="C4233" s="216" t="s">
        <v>18885</v>
      </c>
      <c r="D4233" s="215" t="s">
        <v>18886</v>
      </c>
    </row>
    <row r="4234" spans="1:4">
      <c r="A4234" s="215" t="s">
        <v>18887</v>
      </c>
      <c r="B4234" s="215">
        <v>1</v>
      </c>
      <c r="C4234" s="216" t="s">
        <v>18888</v>
      </c>
      <c r="D4234" s="215" t="s">
        <v>18889</v>
      </c>
    </row>
    <row r="4235" spans="1:4">
      <c r="A4235" s="215" t="s">
        <v>18890</v>
      </c>
      <c r="B4235" s="215">
        <v>1</v>
      </c>
      <c r="C4235" s="216" t="s">
        <v>18891</v>
      </c>
      <c r="D4235" s="215" t="s">
        <v>18892</v>
      </c>
    </row>
    <row r="4236" spans="1:4">
      <c r="A4236" s="215" t="s">
        <v>18893</v>
      </c>
      <c r="B4236" s="215">
        <v>1</v>
      </c>
      <c r="C4236" s="216" t="s">
        <v>18894</v>
      </c>
      <c r="D4236" s="215" t="s">
        <v>18895</v>
      </c>
    </row>
    <row r="4237" spans="1:4">
      <c r="A4237" s="215" t="s">
        <v>18896</v>
      </c>
      <c r="B4237" s="215">
        <v>1</v>
      </c>
      <c r="C4237" s="216" t="s">
        <v>18897</v>
      </c>
      <c r="D4237" s="215" t="s">
        <v>18898</v>
      </c>
    </row>
    <row r="4238" spans="1:4">
      <c r="A4238" s="215" t="s">
        <v>18900</v>
      </c>
      <c r="B4238" s="215">
        <v>1</v>
      </c>
      <c r="C4238" s="216" t="s">
        <v>18901</v>
      </c>
      <c r="D4238" s="215" t="s">
        <v>18902</v>
      </c>
    </row>
    <row r="4239" spans="1:4">
      <c r="A4239" s="215" t="s">
        <v>18903</v>
      </c>
      <c r="B4239" s="215">
        <v>1</v>
      </c>
      <c r="C4239" s="216" t="s">
        <v>18904</v>
      </c>
      <c r="D4239" s="215" t="s">
        <v>18905</v>
      </c>
    </row>
    <row r="4240" spans="1:4">
      <c r="A4240" s="215" t="s">
        <v>18906</v>
      </c>
      <c r="B4240" s="215">
        <v>1</v>
      </c>
      <c r="C4240" s="216" t="s">
        <v>18907</v>
      </c>
      <c r="D4240" s="215" t="s">
        <v>18908</v>
      </c>
    </row>
    <row r="4241" spans="1:4">
      <c r="A4241" s="215" t="s">
        <v>18909</v>
      </c>
      <c r="B4241" s="215">
        <v>1</v>
      </c>
      <c r="C4241" s="216" t="s">
        <v>18910</v>
      </c>
      <c r="D4241" s="215" t="s">
        <v>18911</v>
      </c>
    </row>
    <row r="4242" spans="1:4">
      <c r="A4242" s="215" t="s">
        <v>111040</v>
      </c>
      <c r="B4242" s="215">
        <v>1</v>
      </c>
      <c r="C4242" s="216" t="s">
        <v>111041</v>
      </c>
      <c r="D4242" s="215" t="s">
        <v>111042</v>
      </c>
    </row>
    <row r="4243" spans="1:4">
      <c r="A4243" s="215" t="s">
        <v>18912</v>
      </c>
      <c r="B4243" s="215">
        <v>1</v>
      </c>
      <c r="C4243" s="216" t="s">
        <v>18913</v>
      </c>
      <c r="D4243" s="215" t="s">
        <v>18914</v>
      </c>
    </row>
    <row r="4244" spans="1:4">
      <c r="A4244" s="215" t="s">
        <v>18915</v>
      </c>
      <c r="B4244" s="215">
        <v>1</v>
      </c>
      <c r="C4244" s="216" t="s">
        <v>18916</v>
      </c>
      <c r="D4244" s="215" t="s">
        <v>18917</v>
      </c>
    </row>
    <row r="4245" spans="1:4">
      <c r="A4245" s="215" t="s">
        <v>18918</v>
      </c>
      <c r="B4245" s="215">
        <v>1</v>
      </c>
      <c r="C4245" s="216" t="s">
        <v>18919</v>
      </c>
      <c r="D4245" s="215" t="s">
        <v>18920</v>
      </c>
    </row>
    <row r="4246" spans="1:4">
      <c r="A4246" s="215" t="s">
        <v>18921</v>
      </c>
      <c r="B4246" s="215">
        <v>1</v>
      </c>
      <c r="C4246" s="216" t="s">
        <v>18922</v>
      </c>
      <c r="D4246" s="215" t="s">
        <v>18923</v>
      </c>
    </row>
    <row r="4247" spans="1:4">
      <c r="A4247" s="215" t="s">
        <v>18924</v>
      </c>
      <c r="B4247" s="215">
        <v>1</v>
      </c>
      <c r="C4247" s="216" t="s">
        <v>18925</v>
      </c>
      <c r="D4247" s="215" t="s">
        <v>18926</v>
      </c>
    </row>
    <row r="4248" spans="1:4">
      <c r="A4248" s="215" t="s">
        <v>18927</v>
      </c>
      <c r="B4248" s="215">
        <v>1</v>
      </c>
      <c r="C4248" s="216" t="s">
        <v>18928</v>
      </c>
      <c r="D4248" s="215" t="s">
        <v>18929</v>
      </c>
    </row>
    <row r="4249" spans="1:4">
      <c r="A4249" s="215" t="s">
        <v>18930</v>
      </c>
      <c r="B4249" s="215">
        <v>1</v>
      </c>
      <c r="C4249" s="216" t="s">
        <v>18931</v>
      </c>
      <c r="D4249" s="215" t="s">
        <v>18932</v>
      </c>
    </row>
    <row r="4250" spans="1:4">
      <c r="A4250" s="215" t="s">
        <v>18933</v>
      </c>
      <c r="B4250" s="215">
        <v>1</v>
      </c>
      <c r="C4250" s="216" t="s">
        <v>18934</v>
      </c>
      <c r="D4250" s="215" t="s">
        <v>18935</v>
      </c>
    </row>
    <row r="4251" spans="1:4">
      <c r="A4251" s="215" t="s">
        <v>18936</v>
      </c>
      <c r="B4251" s="215">
        <v>1</v>
      </c>
      <c r="C4251" s="216" t="s">
        <v>18937</v>
      </c>
      <c r="D4251" s="215" t="s">
        <v>18938</v>
      </c>
    </row>
    <row r="4252" spans="1:4">
      <c r="A4252" s="215" t="s">
        <v>18939</v>
      </c>
      <c r="B4252" s="215">
        <v>1</v>
      </c>
      <c r="C4252" s="216" t="s">
        <v>18940</v>
      </c>
      <c r="D4252" s="215" t="s">
        <v>18941</v>
      </c>
    </row>
    <row r="4253" spans="1:4">
      <c r="A4253" s="215" t="s">
        <v>18942</v>
      </c>
      <c r="B4253" s="215">
        <v>1</v>
      </c>
      <c r="C4253" s="216" t="s">
        <v>18943</v>
      </c>
      <c r="D4253" s="215" t="s">
        <v>18944</v>
      </c>
    </row>
    <row r="4254" spans="1:4">
      <c r="A4254" s="215" t="s">
        <v>18945</v>
      </c>
      <c r="B4254" s="215">
        <v>1</v>
      </c>
      <c r="C4254" s="216" t="s">
        <v>18946</v>
      </c>
      <c r="D4254" s="215" t="s">
        <v>18947</v>
      </c>
    </row>
    <row r="4255" spans="1:4">
      <c r="A4255" s="215" t="s">
        <v>18948</v>
      </c>
      <c r="B4255" s="215">
        <v>1</v>
      </c>
      <c r="C4255" s="216" t="s">
        <v>18949</v>
      </c>
      <c r="D4255" s="215" t="s">
        <v>18950</v>
      </c>
    </row>
    <row r="4256" spans="1:4">
      <c r="A4256" s="215" t="s">
        <v>18951</v>
      </c>
      <c r="B4256" s="215">
        <v>1</v>
      </c>
      <c r="C4256" s="216" t="s">
        <v>18952</v>
      </c>
      <c r="D4256" s="215" t="s">
        <v>18767</v>
      </c>
    </row>
    <row r="4257" spans="1:4">
      <c r="A4257" s="215" t="s">
        <v>18953</v>
      </c>
      <c r="B4257" s="215">
        <v>1</v>
      </c>
      <c r="C4257" s="216" t="s">
        <v>18954</v>
      </c>
      <c r="D4257" s="215" t="s">
        <v>18955</v>
      </c>
    </row>
    <row r="4258" spans="1:4">
      <c r="A4258" s="215" t="s">
        <v>18956</v>
      </c>
      <c r="B4258" s="215">
        <v>1</v>
      </c>
      <c r="C4258" s="216" t="s">
        <v>18957</v>
      </c>
      <c r="D4258" s="215" t="s">
        <v>18958</v>
      </c>
    </row>
    <row r="4259" spans="1:4">
      <c r="A4259" s="215" t="s">
        <v>18959</v>
      </c>
      <c r="B4259" s="215">
        <v>1</v>
      </c>
      <c r="C4259" s="216" t="s">
        <v>18960</v>
      </c>
      <c r="D4259" s="215" t="s">
        <v>18961</v>
      </c>
    </row>
    <row r="4260" spans="1:4">
      <c r="A4260" s="215" t="s">
        <v>18962</v>
      </c>
      <c r="B4260" s="215">
        <v>1</v>
      </c>
      <c r="C4260" s="216" t="s">
        <v>18963</v>
      </c>
      <c r="D4260" s="215" t="s">
        <v>18964</v>
      </c>
    </row>
    <row r="4261" spans="1:4">
      <c r="A4261" s="215" t="s">
        <v>18965</v>
      </c>
      <c r="B4261" s="215">
        <v>1</v>
      </c>
      <c r="C4261" s="216" t="s">
        <v>18966</v>
      </c>
      <c r="D4261" s="215" t="s">
        <v>18967</v>
      </c>
    </row>
    <row r="4262" spans="1:4">
      <c r="A4262" s="215" t="s">
        <v>18968</v>
      </c>
      <c r="B4262" s="215">
        <v>2</v>
      </c>
      <c r="C4262" s="216" t="s">
        <v>18969</v>
      </c>
      <c r="D4262" s="215" t="s">
        <v>18970</v>
      </c>
    </row>
    <row r="4263" spans="1:4">
      <c r="A4263" s="215" t="s">
        <v>18971</v>
      </c>
      <c r="B4263" s="215">
        <v>2</v>
      </c>
      <c r="C4263" s="216" t="s">
        <v>18972</v>
      </c>
      <c r="D4263" s="215" t="s">
        <v>18973</v>
      </c>
    </row>
    <row r="4264" spans="1:4">
      <c r="A4264" s="215" t="s">
        <v>18974</v>
      </c>
      <c r="B4264" s="215">
        <v>2</v>
      </c>
      <c r="C4264" s="216" t="s">
        <v>18975</v>
      </c>
      <c r="D4264" s="215" t="s">
        <v>18976</v>
      </c>
    </row>
    <row r="4265" spans="1:4">
      <c r="A4265" s="215" t="s">
        <v>18977</v>
      </c>
      <c r="B4265" s="215">
        <v>1</v>
      </c>
      <c r="C4265" s="216" t="s">
        <v>18978</v>
      </c>
      <c r="D4265" s="215" t="s">
        <v>18979</v>
      </c>
    </row>
    <row r="4266" spans="1:4">
      <c r="A4266" s="215" t="s">
        <v>18980</v>
      </c>
      <c r="B4266" s="215">
        <v>1</v>
      </c>
      <c r="C4266" s="216" t="s">
        <v>18981</v>
      </c>
      <c r="D4266" s="215" t="s">
        <v>18982</v>
      </c>
    </row>
    <row r="4267" spans="1:4">
      <c r="A4267" s="215" t="s">
        <v>18983</v>
      </c>
      <c r="B4267" s="215">
        <v>1</v>
      </c>
      <c r="C4267" s="216" t="s">
        <v>18984</v>
      </c>
      <c r="D4267" s="215" t="s">
        <v>18985</v>
      </c>
    </row>
    <row r="4268" spans="1:4">
      <c r="A4268" s="215" t="s">
        <v>18986</v>
      </c>
      <c r="B4268" s="215">
        <v>1</v>
      </c>
      <c r="C4268" s="216" t="s">
        <v>18987</v>
      </c>
      <c r="D4268" s="215" t="s">
        <v>18988</v>
      </c>
    </row>
    <row r="4269" spans="1:4">
      <c r="A4269" s="215" t="s">
        <v>18989</v>
      </c>
      <c r="B4269" s="215">
        <v>1</v>
      </c>
      <c r="C4269" s="216" t="s">
        <v>18990</v>
      </c>
      <c r="D4269" s="215" t="s">
        <v>18991</v>
      </c>
    </row>
    <row r="4270" spans="1:4">
      <c r="A4270" s="215" t="s">
        <v>18992</v>
      </c>
      <c r="B4270" s="215">
        <v>1</v>
      </c>
      <c r="C4270" s="216" t="s">
        <v>18993</v>
      </c>
      <c r="D4270" s="215" t="s">
        <v>18994</v>
      </c>
    </row>
    <row r="4271" spans="1:4">
      <c r="A4271" s="215" t="s">
        <v>18995</v>
      </c>
      <c r="B4271" s="215">
        <v>1</v>
      </c>
      <c r="C4271" s="216" t="s">
        <v>18996</v>
      </c>
      <c r="D4271" s="215" t="s">
        <v>18997</v>
      </c>
    </row>
    <row r="4272" spans="1:4">
      <c r="A4272" s="215" t="s">
        <v>18998</v>
      </c>
      <c r="B4272" s="215">
        <v>1</v>
      </c>
      <c r="C4272" s="216" t="s">
        <v>18999</v>
      </c>
      <c r="D4272" s="215" t="s">
        <v>19000</v>
      </c>
    </row>
    <row r="4273" spans="1:4">
      <c r="A4273" s="215" t="s">
        <v>19001</v>
      </c>
      <c r="B4273" s="215">
        <v>1</v>
      </c>
      <c r="C4273" s="216" t="s">
        <v>19002</v>
      </c>
      <c r="D4273" s="215" t="s">
        <v>19003</v>
      </c>
    </row>
    <row r="4274" spans="1:4">
      <c r="A4274" s="215" t="s">
        <v>19004</v>
      </c>
      <c r="B4274" s="215">
        <v>1</v>
      </c>
      <c r="C4274" s="216" t="s">
        <v>19005</v>
      </c>
      <c r="D4274" s="215" t="s">
        <v>19006</v>
      </c>
    </row>
    <row r="4275" spans="1:4">
      <c r="A4275" s="215" t="s">
        <v>19007</v>
      </c>
      <c r="B4275" s="215">
        <v>1</v>
      </c>
      <c r="C4275" s="216" t="s">
        <v>19008</v>
      </c>
      <c r="D4275" s="215" t="s">
        <v>19009</v>
      </c>
    </row>
    <row r="4276" spans="1:4">
      <c r="A4276" s="215" t="s">
        <v>19010</v>
      </c>
      <c r="B4276" s="215">
        <v>1</v>
      </c>
      <c r="C4276" s="216" t="s">
        <v>19011</v>
      </c>
      <c r="D4276" s="215" t="s">
        <v>19012</v>
      </c>
    </row>
    <row r="4277" spans="1:4">
      <c r="A4277" s="215" t="s">
        <v>19013</v>
      </c>
      <c r="B4277" s="215">
        <v>1</v>
      </c>
      <c r="C4277" s="216" t="s">
        <v>19014</v>
      </c>
      <c r="D4277" s="215" t="s">
        <v>19015</v>
      </c>
    </row>
    <row r="4278" spans="1:4">
      <c r="A4278" s="215" t="s">
        <v>19016</v>
      </c>
      <c r="B4278" s="215">
        <v>1</v>
      </c>
      <c r="C4278" s="216" t="s">
        <v>19017</v>
      </c>
      <c r="D4278" s="215" t="s">
        <v>19018</v>
      </c>
    </row>
    <row r="4279" spans="1:4">
      <c r="A4279" s="215" t="s">
        <v>19019</v>
      </c>
      <c r="B4279" s="215">
        <v>1</v>
      </c>
      <c r="C4279" s="216" t="s">
        <v>19020</v>
      </c>
      <c r="D4279" s="215" t="s">
        <v>19021</v>
      </c>
    </row>
    <row r="4280" spans="1:4">
      <c r="A4280" s="215" t="s">
        <v>19022</v>
      </c>
      <c r="B4280" s="215">
        <v>1</v>
      </c>
      <c r="C4280" s="216" t="s">
        <v>19023</v>
      </c>
      <c r="D4280" s="215" t="s">
        <v>19024</v>
      </c>
    </row>
    <row r="4281" spans="1:4">
      <c r="A4281" s="215" t="s">
        <v>19025</v>
      </c>
      <c r="B4281" s="215">
        <v>1</v>
      </c>
      <c r="C4281" s="216" t="s">
        <v>19026</v>
      </c>
      <c r="D4281" s="215" t="s">
        <v>19027</v>
      </c>
    </row>
    <row r="4282" spans="1:4">
      <c r="A4282" s="215" t="s">
        <v>19028</v>
      </c>
      <c r="B4282" s="215">
        <v>1</v>
      </c>
      <c r="C4282" s="216" t="s">
        <v>19029</v>
      </c>
      <c r="D4282" s="215" t="s">
        <v>19030</v>
      </c>
    </row>
    <row r="4283" spans="1:4">
      <c r="A4283" s="215" t="s">
        <v>19031</v>
      </c>
      <c r="B4283" s="215">
        <v>1</v>
      </c>
      <c r="C4283" s="216" t="s">
        <v>19032</v>
      </c>
      <c r="D4283" s="215" t="s">
        <v>19033</v>
      </c>
    </row>
    <row r="4284" spans="1:4">
      <c r="A4284" s="215" t="s">
        <v>19034</v>
      </c>
      <c r="B4284" s="215">
        <v>1</v>
      </c>
      <c r="C4284" s="216" t="s">
        <v>19035</v>
      </c>
      <c r="D4284" s="215" t="s">
        <v>19036</v>
      </c>
    </row>
    <row r="4285" spans="1:4">
      <c r="A4285" s="215" t="s">
        <v>19037</v>
      </c>
      <c r="B4285" s="215">
        <v>1</v>
      </c>
      <c r="C4285" s="216" t="s">
        <v>19038</v>
      </c>
      <c r="D4285" s="215" t="s">
        <v>19039</v>
      </c>
    </row>
    <row r="4286" spans="1:4">
      <c r="A4286" s="215" t="s">
        <v>19040</v>
      </c>
      <c r="B4286" s="215">
        <v>1</v>
      </c>
      <c r="C4286" s="216" t="s">
        <v>19041</v>
      </c>
      <c r="D4286" s="215" t="s">
        <v>19042</v>
      </c>
    </row>
    <row r="4287" spans="1:4">
      <c r="A4287" s="215" t="s">
        <v>19043</v>
      </c>
      <c r="B4287" s="215">
        <v>1</v>
      </c>
      <c r="C4287" s="216" t="s">
        <v>19044</v>
      </c>
      <c r="D4287" s="215" t="s">
        <v>19045</v>
      </c>
    </row>
    <row r="4288" spans="1:4">
      <c r="A4288" s="215" t="s">
        <v>19046</v>
      </c>
      <c r="B4288" s="215">
        <v>1</v>
      </c>
      <c r="C4288" s="216" t="s">
        <v>111043</v>
      </c>
      <c r="D4288" s="215" t="s">
        <v>19047</v>
      </c>
    </row>
    <row r="4289" spans="1:4">
      <c r="A4289" s="215" t="s">
        <v>19048</v>
      </c>
      <c r="B4289" s="215">
        <v>1</v>
      </c>
      <c r="C4289" s="216" t="s">
        <v>19049</v>
      </c>
      <c r="D4289" s="215" t="s">
        <v>19050</v>
      </c>
    </row>
    <row r="4290" spans="1:4">
      <c r="A4290" s="215" t="s">
        <v>19051</v>
      </c>
      <c r="B4290" s="215">
        <v>2</v>
      </c>
      <c r="C4290" s="216" t="s">
        <v>19052</v>
      </c>
      <c r="D4290" s="215" t="s">
        <v>17931</v>
      </c>
    </row>
    <row r="4291" spans="1:4">
      <c r="A4291" s="215" t="s">
        <v>19053</v>
      </c>
      <c r="B4291" s="215">
        <v>1</v>
      </c>
      <c r="C4291" s="216" t="s">
        <v>111044</v>
      </c>
      <c r="D4291" s="215" t="s">
        <v>19054</v>
      </c>
    </row>
    <row r="4292" spans="1:4">
      <c r="A4292" s="215" t="s">
        <v>19055</v>
      </c>
      <c r="B4292" s="215">
        <v>1</v>
      </c>
      <c r="C4292" s="216" t="s">
        <v>111045</v>
      </c>
      <c r="D4292" s="215" t="s">
        <v>19056</v>
      </c>
    </row>
    <row r="4293" spans="1:4">
      <c r="A4293" s="215" t="s">
        <v>19057</v>
      </c>
      <c r="B4293" s="215">
        <v>1</v>
      </c>
      <c r="C4293" s="216" t="s">
        <v>111046</v>
      </c>
      <c r="D4293" s="215" t="s">
        <v>19058</v>
      </c>
    </row>
    <row r="4294" spans="1:4">
      <c r="A4294" s="215" t="s">
        <v>19059</v>
      </c>
      <c r="B4294" s="215">
        <v>1</v>
      </c>
      <c r="C4294" s="216" t="s">
        <v>111047</v>
      </c>
      <c r="D4294" s="215" t="s">
        <v>19060</v>
      </c>
    </row>
    <row r="4295" spans="1:4">
      <c r="A4295" s="215" t="s">
        <v>19061</v>
      </c>
      <c r="B4295" s="215">
        <v>1</v>
      </c>
      <c r="C4295" s="216" t="s">
        <v>19062</v>
      </c>
      <c r="D4295" s="215" t="s">
        <v>19063</v>
      </c>
    </row>
    <row r="4296" spans="1:4">
      <c r="A4296" s="215" t="s">
        <v>19064</v>
      </c>
      <c r="B4296" s="215">
        <v>1</v>
      </c>
      <c r="C4296" s="216" t="s">
        <v>111048</v>
      </c>
      <c r="D4296" s="215" t="s">
        <v>19065</v>
      </c>
    </row>
    <row r="4297" spans="1:4">
      <c r="A4297" s="215" t="s">
        <v>19066</v>
      </c>
      <c r="B4297" s="215">
        <v>2</v>
      </c>
      <c r="C4297" s="216" t="s">
        <v>19067</v>
      </c>
      <c r="D4297" s="215" t="s">
        <v>19068</v>
      </c>
    </row>
    <row r="4298" spans="1:4">
      <c r="A4298" s="215" t="s">
        <v>19069</v>
      </c>
      <c r="B4298" s="215">
        <v>1</v>
      </c>
      <c r="C4298" s="216" t="s">
        <v>19070</v>
      </c>
      <c r="D4298" s="215" t="s">
        <v>19071</v>
      </c>
    </row>
    <row r="4299" spans="1:4">
      <c r="A4299" s="215" t="s">
        <v>19072</v>
      </c>
      <c r="B4299" s="215">
        <v>1</v>
      </c>
      <c r="C4299" s="216" t="s">
        <v>111049</v>
      </c>
      <c r="D4299" s="215" t="s">
        <v>19073</v>
      </c>
    </row>
    <row r="4300" spans="1:4">
      <c r="A4300" s="215" t="s">
        <v>19074</v>
      </c>
      <c r="B4300" s="215">
        <v>1</v>
      </c>
      <c r="C4300" s="216" t="s">
        <v>19075</v>
      </c>
      <c r="D4300" s="215" t="s">
        <v>19076</v>
      </c>
    </row>
    <row r="4301" spans="1:4">
      <c r="A4301" s="215" t="s">
        <v>19077</v>
      </c>
      <c r="B4301" s="215">
        <v>2</v>
      </c>
      <c r="C4301" s="216" t="s">
        <v>111050</v>
      </c>
      <c r="D4301" s="215" t="s">
        <v>18297</v>
      </c>
    </row>
    <row r="4302" spans="1:4">
      <c r="A4302" s="215" t="s">
        <v>19078</v>
      </c>
      <c r="B4302" s="215">
        <v>2</v>
      </c>
      <c r="C4302" s="216" t="s">
        <v>111051</v>
      </c>
      <c r="D4302" s="215" t="s">
        <v>19079</v>
      </c>
    </row>
    <row r="4303" spans="1:4">
      <c r="A4303" s="215" t="s">
        <v>19080</v>
      </c>
      <c r="B4303" s="215">
        <v>2</v>
      </c>
      <c r="C4303" s="216" t="s">
        <v>19081</v>
      </c>
      <c r="D4303" s="215" t="s">
        <v>18324</v>
      </c>
    </row>
    <row r="4304" spans="1:4">
      <c r="A4304" s="215" t="s">
        <v>19082</v>
      </c>
      <c r="B4304" s="215">
        <v>2</v>
      </c>
      <c r="C4304" s="216" t="s">
        <v>19083</v>
      </c>
      <c r="D4304" s="215" t="s">
        <v>19084</v>
      </c>
    </row>
    <row r="4305" spans="1:4">
      <c r="A4305" s="215" t="s">
        <v>19085</v>
      </c>
      <c r="B4305" s="215">
        <v>1</v>
      </c>
      <c r="C4305" s="216" t="s">
        <v>19086</v>
      </c>
      <c r="D4305" s="215" t="s">
        <v>19087</v>
      </c>
    </row>
    <row r="4306" spans="1:4">
      <c r="A4306" s="215" t="s">
        <v>19088</v>
      </c>
      <c r="B4306" s="215">
        <v>1</v>
      </c>
      <c r="C4306" s="216" t="s">
        <v>19089</v>
      </c>
      <c r="D4306" s="215" t="s">
        <v>19090</v>
      </c>
    </row>
    <row r="4307" spans="1:4">
      <c r="A4307" s="215" t="s">
        <v>19091</v>
      </c>
      <c r="B4307" s="215">
        <v>1</v>
      </c>
      <c r="C4307" s="216" t="s">
        <v>19092</v>
      </c>
      <c r="D4307" s="215" t="s">
        <v>19093</v>
      </c>
    </row>
    <row r="4308" spans="1:4">
      <c r="A4308" s="215" t="s">
        <v>19094</v>
      </c>
      <c r="B4308" s="215">
        <v>1</v>
      </c>
      <c r="C4308" s="216" t="s">
        <v>19095</v>
      </c>
      <c r="D4308" s="215" t="s">
        <v>19096</v>
      </c>
    </row>
    <row r="4309" spans="1:4">
      <c r="A4309" s="215" t="s">
        <v>19097</v>
      </c>
      <c r="B4309" s="215">
        <v>1</v>
      </c>
      <c r="C4309" s="216" t="s">
        <v>19098</v>
      </c>
      <c r="D4309" s="215" t="s">
        <v>19099</v>
      </c>
    </row>
    <row r="4310" spans="1:4">
      <c r="A4310" s="215" t="s">
        <v>19100</v>
      </c>
      <c r="B4310" s="215">
        <v>1</v>
      </c>
      <c r="C4310" s="216" t="s">
        <v>19101</v>
      </c>
      <c r="D4310" s="215" t="s">
        <v>19102</v>
      </c>
    </row>
    <row r="4311" spans="1:4">
      <c r="A4311" s="215" t="s">
        <v>19103</v>
      </c>
      <c r="B4311" s="215">
        <v>1</v>
      </c>
      <c r="C4311" s="216" t="s">
        <v>19104</v>
      </c>
      <c r="D4311" s="215" t="s">
        <v>19105</v>
      </c>
    </row>
    <row r="4312" spans="1:4">
      <c r="A4312" s="215" t="s">
        <v>19106</v>
      </c>
      <c r="B4312" s="215">
        <v>1</v>
      </c>
      <c r="C4312" s="216" t="s">
        <v>19107</v>
      </c>
      <c r="D4312" s="215" t="s">
        <v>19108</v>
      </c>
    </row>
    <row r="4313" spans="1:4">
      <c r="A4313" s="215" t="s">
        <v>19109</v>
      </c>
      <c r="B4313" s="215">
        <v>1</v>
      </c>
      <c r="C4313" s="216" t="s">
        <v>19110</v>
      </c>
      <c r="D4313" s="215" t="s">
        <v>19111</v>
      </c>
    </row>
    <row r="4314" spans="1:4">
      <c r="A4314" s="215" t="s">
        <v>19112</v>
      </c>
      <c r="B4314" s="215">
        <v>1</v>
      </c>
      <c r="C4314" s="216" t="s">
        <v>19113</v>
      </c>
      <c r="D4314" s="215" t="s">
        <v>19114</v>
      </c>
    </row>
    <row r="4315" spans="1:4">
      <c r="A4315" s="215" t="s">
        <v>19115</v>
      </c>
      <c r="B4315" s="215">
        <v>1</v>
      </c>
      <c r="C4315" s="216" t="s">
        <v>19116</v>
      </c>
      <c r="D4315" s="215" t="s">
        <v>19117</v>
      </c>
    </row>
    <row r="4316" spans="1:4">
      <c r="A4316" s="215" t="s">
        <v>19118</v>
      </c>
      <c r="B4316" s="215">
        <v>1</v>
      </c>
      <c r="C4316" s="216" t="s">
        <v>19119</v>
      </c>
      <c r="D4316" s="215" t="s">
        <v>19120</v>
      </c>
    </row>
    <row r="4317" spans="1:4">
      <c r="A4317" s="215" t="s">
        <v>19121</v>
      </c>
      <c r="B4317" s="215">
        <v>1</v>
      </c>
      <c r="C4317" s="216" t="s">
        <v>19122</v>
      </c>
      <c r="D4317" s="215" t="s">
        <v>19123</v>
      </c>
    </row>
    <row r="4318" spans="1:4">
      <c r="A4318" s="215" t="s">
        <v>19124</v>
      </c>
      <c r="B4318" s="215">
        <v>1</v>
      </c>
      <c r="C4318" s="216" t="s">
        <v>19125</v>
      </c>
      <c r="D4318" s="215" t="s">
        <v>19126</v>
      </c>
    </row>
    <row r="4319" spans="1:4">
      <c r="A4319" s="215" t="s">
        <v>19127</v>
      </c>
      <c r="B4319" s="215">
        <v>1</v>
      </c>
      <c r="C4319" s="216" t="s">
        <v>19128</v>
      </c>
      <c r="D4319" s="215" t="s">
        <v>19129</v>
      </c>
    </row>
    <row r="4320" spans="1:4">
      <c r="A4320" s="215" t="s">
        <v>19130</v>
      </c>
      <c r="B4320" s="215">
        <v>1</v>
      </c>
      <c r="C4320" s="216" t="s">
        <v>19131</v>
      </c>
      <c r="D4320" s="215" t="s">
        <v>19132</v>
      </c>
    </row>
    <row r="4321" spans="1:4">
      <c r="A4321" s="215" t="s">
        <v>19133</v>
      </c>
      <c r="B4321" s="215">
        <v>1</v>
      </c>
      <c r="C4321" s="216" t="s">
        <v>19134</v>
      </c>
      <c r="D4321" s="215" t="s">
        <v>19135</v>
      </c>
    </row>
    <row r="4322" spans="1:4">
      <c r="A4322" s="215" t="s">
        <v>19136</v>
      </c>
      <c r="B4322" s="215">
        <v>1</v>
      </c>
      <c r="C4322" s="216" t="s">
        <v>19137</v>
      </c>
      <c r="D4322" s="215" t="s">
        <v>19138</v>
      </c>
    </row>
    <row r="4323" spans="1:4">
      <c r="A4323" s="215" t="s">
        <v>19139</v>
      </c>
      <c r="B4323" s="215">
        <v>1</v>
      </c>
      <c r="C4323" s="216" t="s">
        <v>19140</v>
      </c>
      <c r="D4323" s="215" t="s">
        <v>19141</v>
      </c>
    </row>
    <row r="4324" spans="1:4">
      <c r="A4324" s="215" t="s">
        <v>19142</v>
      </c>
      <c r="B4324" s="215">
        <v>1</v>
      </c>
      <c r="C4324" s="216" t="s">
        <v>19143</v>
      </c>
      <c r="D4324" s="215" t="s">
        <v>19144</v>
      </c>
    </row>
    <row r="4325" spans="1:4">
      <c r="A4325" s="215" t="s">
        <v>19145</v>
      </c>
      <c r="B4325" s="215">
        <v>1</v>
      </c>
      <c r="C4325" s="216" t="s">
        <v>19146</v>
      </c>
      <c r="D4325" s="215" t="s">
        <v>19147</v>
      </c>
    </row>
    <row r="4326" spans="1:4">
      <c r="A4326" s="215" t="s">
        <v>19148</v>
      </c>
      <c r="B4326" s="215">
        <v>1</v>
      </c>
      <c r="C4326" s="216" t="s">
        <v>19149</v>
      </c>
      <c r="D4326" s="215" t="s">
        <v>19150</v>
      </c>
    </row>
    <row r="4327" spans="1:4">
      <c r="A4327" s="215" t="s">
        <v>19151</v>
      </c>
      <c r="B4327" s="215">
        <v>1</v>
      </c>
      <c r="C4327" s="216" t="s">
        <v>19152</v>
      </c>
      <c r="D4327" s="215" t="s">
        <v>19153</v>
      </c>
    </row>
    <row r="4328" spans="1:4">
      <c r="A4328" s="215" t="s">
        <v>19154</v>
      </c>
      <c r="B4328" s="215">
        <v>1</v>
      </c>
      <c r="C4328" s="216" t="s">
        <v>19155</v>
      </c>
      <c r="D4328" s="215" t="s">
        <v>19156</v>
      </c>
    </row>
    <row r="4329" spans="1:4">
      <c r="A4329" s="215" t="s">
        <v>19157</v>
      </c>
      <c r="B4329" s="215">
        <v>1</v>
      </c>
      <c r="C4329" s="216" t="s">
        <v>19158</v>
      </c>
      <c r="D4329" s="215" t="s">
        <v>19159</v>
      </c>
    </row>
    <row r="4330" spans="1:4">
      <c r="A4330" s="215" t="s">
        <v>19160</v>
      </c>
      <c r="B4330" s="215">
        <v>1</v>
      </c>
      <c r="C4330" s="216" t="s">
        <v>19161</v>
      </c>
      <c r="D4330" s="215" t="s">
        <v>19162</v>
      </c>
    </row>
    <row r="4331" spans="1:4">
      <c r="A4331" s="215" t="s">
        <v>19163</v>
      </c>
      <c r="B4331" s="215">
        <v>1</v>
      </c>
      <c r="C4331" s="216" t="s">
        <v>19164</v>
      </c>
      <c r="D4331" s="215" t="s">
        <v>19165</v>
      </c>
    </row>
    <row r="4332" spans="1:4">
      <c r="A4332" s="215" t="s">
        <v>19166</v>
      </c>
      <c r="B4332" s="215">
        <v>1</v>
      </c>
      <c r="C4332" s="216" t="s">
        <v>19167</v>
      </c>
      <c r="D4332" s="215" t="s">
        <v>19168</v>
      </c>
    </row>
    <row r="4333" spans="1:4">
      <c r="A4333" s="215" t="s">
        <v>19169</v>
      </c>
      <c r="B4333" s="215">
        <v>1</v>
      </c>
      <c r="C4333" s="216" t="s">
        <v>19170</v>
      </c>
      <c r="D4333" s="215" t="s">
        <v>19171</v>
      </c>
    </row>
    <row r="4334" spans="1:4">
      <c r="A4334" s="215" t="s">
        <v>19172</v>
      </c>
      <c r="B4334" s="215">
        <v>1</v>
      </c>
      <c r="C4334" s="216" t="s">
        <v>19173</v>
      </c>
      <c r="D4334" s="215" t="s">
        <v>19174</v>
      </c>
    </row>
    <row r="4335" spans="1:4">
      <c r="A4335" s="215" t="s">
        <v>19175</v>
      </c>
      <c r="B4335" s="215">
        <v>1</v>
      </c>
      <c r="C4335" s="216" t="s">
        <v>19176</v>
      </c>
      <c r="D4335" s="215" t="s">
        <v>19177</v>
      </c>
    </row>
    <row r="4336" spans="1:4">
      <c r="A4336" s="215" t="s">
        <v>19178</v>
      </c>
      <c r="B4336" s="215">
        <v>1</v>
      </c>
      <c r="C4336" s="216" t="s">
        <v>19179</v>
      </c>
      <c r="D4336" s="215" t="s">
        <v>19180</v>
      </c>
    </row>
    <row r="4337" spans="1:4">
      <c r="A4337" s="215" t="s">
        <v>19181</v>
      </c>
      <c r="B4337" s="215">
        <v>1</v>
      </c>
      <c r="C4337" s="216" t="s">
        <v>19182</v>
      </c>
      <c r="D4337" s="215" t="s">
        <v>19183</v>
      </c>
    </row>
    <row r="4338" spans="1:4">
      <c r="A4338" s="215" t="s">
        <v>19184</v>
      </c>
      <c r="B4338" s="215">
        <v>1</v>
      </c>
      <c r="C4338" s="216" t="s">
        <v>19185</v>
      </c>
      <c r="D4338" s="215" t="s">
        <v>19186</v>
      </c>
    </row>
    <row r="4339" spans="1:4">
      <c r="A4339" s="215" t="s">
        <v>19187</v>
      </c>
      <c r="B4339" s="215">
        <v>1</v>
      </c>
      <c r="C4339" s="216" t="s">
        <v>19188</v>
      </c>
      <c r="D4339" s="215" t="s">
        <v>19189</v>
      </c>
    </row>
    <row r="4340" spans="1:4">
      <c r="A4340" s="215" t="s">
        <v>19190</v>
      </c>
      <c r="B4340" s="215">
        <v>1</v>
      </c>
      <c r="C4340" s="216" t="s">
        <v>19191</v>
      </c>
      <c r="D4340" s="215" t="s">
        <v>19192</v>
      </c>
    </row>
    <row r="4341" spans="1:4">
      <c r="A4341" s="215" t="s">
        <v>19193</v>
      </c>
      <c r="B4341" s="215">
        <v>1</v>
      </c>
      <c r="C4341" s="216" t="s">
        <v>19194</v>
      </c>
      <c r="D4341" s="215" t="s">
        <v>19195</v>
      </c>
    </row>
    <row r="4342" spans="1:4">
      <c r="A4342" s="215" t="s">
        <v>19196</v>
      </c>
      <c r="B4342" s="215">
        <v>1</v>
      </c>
      <c r="C4342" s="216" t="s">
        <v>19197</v>
      </c>
      <c r="D4342" s="215" t="s">
        <v>19198</v>
      </c>
    </row>
    <row r="4343" spans="1:4">
      <c r="A4343" s="215" t="s">
        <v>19199</v>
      </c>
      <c r="B4343" s="215">
        <v>1</v>
      </c>
      <c r="C4343" s="216" t="s">
        <v>19200</v>
      </c>
      <c r="D4343" s="215" t="s">
        <v>19201</v>
      </c>
    </row>
    <row r="4344" spans="1:4">
      <c r="A4344" s="215" t="s">
        <v>19202</v>
      </c>
      <c r="B4344" s="215">
        <v>1</v>
      </c>
      <c r="C4344" s="216" t="s">
        <v>19203</v>
      </c>
      <c r="D4344" s="215" t="s">
        <v>19204</v>
      </c>
    </row>
    <row r="4345" spans="1:4">
      <c r="A4345" s="215" t="s">
        <v>19205</v>
      </c>
      <c r="B4345" s="215">
        <v>1</v>
      </c>
      <c r="C4345" s="216" t="s">
        <v>19206</v>
      </c>
      <c r="D4345" s="215" t="s">
        <v>19207</v>
      </c>
    </row>
    <row r="4346" spans="1:4">
      <c r="A4346" s="215" t="s">
        <v>19208</v>
      </c>
      <c r="B4346" s="215">
        <v>1</v>
      </c>
      <c r="C4346" s="216" t="s">
        <v>19209</v>
      </c>
      <c r="D4346" s="215" t="s">
        <v>19210</v>
      </c>
    </row>
    <row r="4347" spans="1:4">
      <c r="A4347" s="215" t="s">
        <v>19211</v>
      </c>
      <c r="B4347" s="215">
        <v>1</v>
      </c>
      <c r="C4347" s="216" t="s">
        <v>19212</v>
      </c>
      <c r="D4347" s="215" t="s">
        <v>19213</v>
      </c>
    </row>
    <row r="4348" spans="1:4">
      <c r="A4348" s="215" t="s">
        <v>19214</v>
      </c>
      <c r="B4348" s="215">
        <v>1</v>
      </c>
      <c r="C4348" s="216" t="s">
        <v>19215</v>
      </c>
      <c r="D4348" s="215" t="s">
        <v>19216</v>
      </c>
    </row>
    <row r="4349" spans="1:4">
      <c r="A4349" s="215" t="s">
        <v>19217</v>
      </c>
      <c r="B4349" s="215">
        <v>1</v>
      </c>
      <c r="C4349" s="216" t="s">
        <v>19218</v>
      </c>
      <c r="D4349" s="215" t="s">
        <v>19219</v>
      </c>
    </row>
    <row r="4350" spans="1:4">
      <c r="A4350" s="215" t="s">
        <v>19220</v>
      </c>
      <c r="B4350" s="215">
        <v>1</v>
      </c>
      <c r="C4350" s="216" t="s">
        <v>19221</v>
      </c>
      <c r="D4350" s="215" t="s">
        <v>19222</v>
      </c>
    </row>
    <row r="4351" spans="1:4">
      <c r="A4351" s="215" t="s">
        <v>19223</v>
      </c>
      <c r="B4351" s="215">
        <v>1</v>
      </c>
      <c r="C4351" s="216" t="s">
        <v>19224</v>
      </c>
      <c r="D4351" s="215" t="s">
        <v>19225</v>
      </c>
    </row>
    <row r="4352" spans="1:4">
      <c r="A4352" s="215" t="s">
        <v>19226</v>
      </c>
      <c r="B4352" s="215">
        <v>1</v>
      </c>
      <c r="C4352" s="216" t="s">
        <v>19227</v>
      </c>
      <c r="D4352" s="215" t="s">
        <v>19228</v>
      </c>
    </row>
    <row r="4353" spans="1:4">
      <c r="A4353" s="215" t="s">
        <v>19229</v>
      </c>
      <c r="B4353" s="215">
        <v>1</v>
      </c>
      <c r="C4353" s="216" t="s">
        <v>19230</v>
      </c>
      <c r="D4353" s="215" t="s">
        <v>19231</v>
      </c>
    </row>
    <row r="4354" spans="1:4">
      <c r="A4354" s="215" t="s">
        <v>19232</v>
      </c>
      <c r="B4354" s="215">
        <v>1</v>
      </c>
      <c r="C4354" s="216" t="s">
        <v>19233</v>
      </c>
      <c r="D4354" s="215" t="s">
        <v>19234</v>
      </c>
    </row>
    <row r="4355" spans="1:4">
      <c r="A4355" s="215" t="s">
        <v>19236</v>
      </c>
      <c r="B4355" s="215">
        <v>1</v>
      </c>
      <c r="C4355" s="216" t="s">
        <v>19237</v>
      </c>
      <c r="D4355" s="215" t="s">
        <v>111052</v>
      </c>
    </row>
    <row r="4356" spans="1:4">
      <c r="A4356" s="215" t="s">
        <v>19238</v>
      </c>
      <c r="B4356" s="215">
        <v>1</v>
      </c>
      <c r="C4356" s="216" t="s">
        <v>19239</v>
      </c>
      <c r="D4356" s="215" t="s">
        <v>19240</v>
      </c>
    </row>
    <row r="4357" spans="1:4">
      <c r="A4357" s="215" t="s">
        <v>19241</v>
      </c>
      <c r="B4357" s="215">
        <v>1</v>
      </c>
      <c r="C4357" s="216" t="s">
        <v>19242</v>
      </c>
      <c r="D4357" s="215" t="s">
        <v>19243</v>
      </c>
    </row>
    <row r="4358" spans="1:4">
      <c r="A4358" s="215" t="s">
        <v>19244</v>
      </c>
      <c r="B4358" s="215">
        <v>1</v>
      </c>
      <c r="C4358" s="216" t="s">
        <v>19245</v>
      </c>
      <c r="D4358" s="215" t="s">
        <v>19246</v>
      </c>
    </row>
    <row r="4359" spans="1:4">
      <c r="A4359" s="215" t="s">
        <v>19247</v>
      </c>
      <c r="B4359" s="215">
        <v>1</v>
      </c>
      <c r="C4359" s="216" t="s">
        <v>19248</v>
      </c>
      <c r="D4359" s="215" t="s">
        <v>19249</v>
      </c>
    </row>
    <row r="4360" spans="1:4">
      <c r="A4360" s="215" t="s">
        <v>19250</v>
      </c>
      <c r="B4360" s="215">
        <v>1</v>
      </c>
      <c r="C4360" s="216" t="s">
        <v>19251</v>
      </c>
      <c r="D4360" s="215" t="s">
        <v>19252</v>
      </c>
    </row>
    <row r="4361" spans="1:4">
      <c r="A4361" s="215" t="s">
        <v>19253</v>
      </c>
      <c r="B4361" s="215">
        <v>1</v>
      </c>
      <c r="C4361" s="216" t="s">
        <v>19254</v>
      </c>
      <c r="D4361" s="215" t="s">
        <v>19255</v>
      </c>
    </row>
    <row r="4362" spans="1:4">
      <c r="A4362" s="215" t="s">
        <v>19256</v>
      </c>
      <c r="B4362" s="215">
        <v>1</v>
      </c>
      <c r="C4362" s="216" t="s">
        <v>19257</v>
      </c>
      <c r="D4362" s="215" t="s">
        <v>19258</v>
      </c>
    </row>
    <row r="4363" spans="1:4">
      <c r="A4363" s="215" t="s">
        <v>19259</v>
      </c>
      <c r="B4363" s="215">
        <v>1</v>
      </c>
      <c r="C4363" s="216" t="s">
        <v>19260</v>
      </c>
      <c r="D4363" s="215" t="s">
        <v>19261</v>
      </c>
    </row>
    <row r="4364" spans="1:4">
      <c r="A4364" s="215" t="s">
        <v>19262</v>
      </c>
      <c r="B4364" s="215">
        <v>1</v>
      </c>
      <c r="C4364" s="216" t="s">
        <v>19263</v>
      </c>
      <c r="D4364" s="215" t="s">
        <v>19264</v>
      </c>
    </row>
    <row r="4365" spans="1:4">
      <c r="A4365" s="215" t="s">
        <v>19265</v>
      </c>
      <c r="B4365" s="215">
        <v>1</v>
      </c>
      <c r="C4365" s="216" t="s">
        <v>19266</v>
      </c>
      <c r="D4365" s="215" t="s">
        <v>19267</v>
      </c>
    </row>
    <row r="4366" spans="1:4">
      <c r="A4366" s="215" t="s">
        <v>19268</v>
      </c>
      <c r="B4366" s="215">
        <v>1</v>
      </c>
      <c r="C4366" s="216" t="s">
        <v>19269</v>
      </c>
      <c r="D4366" s="215" t="s">
        <v>19270</v>
      </c>
    </row>
    <row r="4367" spans="1:4">
      <c r="A4367" s="215" t="s">
        <v>19271</v>
      </c>
      <c r="B4367" s="215">
        <v>1</v>
      </c>
      <c r="C4367" s="216" t="s">
        <v>19272</v>
      </c>
      <c r="D4367" s="215" t="s">
        <v>19273</v>
      </c>
    </row>
    <row r="4368" spans="1:4">
      <c r="A4368" s="215" t="s">
        <v>19274</v>
      </c>
      <c r="B4368" s="215">
        <v>1</v>
      </c>
      <c r="C4368" s="216" t="s">
        <v>19275</v>
      </c>
      <c r="D4368" s="215" t="s">
        <v>19276</v>
      </c>
    </row>
    <row r="4369" spans="1:4">
      <c r="A4369" s="215" t="s">
        <v>19277</v>
      </c>
      <c r="B4369" s="215">
        <v>1</v>
      </c>
      <c r="C4369" s="216" t="s">
        <v>19278</v>
      </c>
      <c r="D4369" s="215" t="s">
        <v>19279</v>
      </c>
    </row>
    <row r="4370" spans="1:4">
      <c r="A4370" s="215" t="s">
        <v>19280</v>
      </c>
      <c r="B4370" s="215">
        <v>1</v>
      </c>
      <c r="C4370" s="216" t="s">
        <v>19281</v>
      </c>
      <c r="D4370" s="215" t="s">
        <v>19282</v>
      </c>
    </row>
    <row r="4371" spans="1:4">
      <c r="A4371" s="215" t="s">
        <v>19283</v>
      </c>
      <c r="B4371" s="215">
        <v>1</v>
      </c>
      <c r="C4371" s="216" t="s">
        <v>19284</v>
      </c>
      <c r="D4371" s="215" t="s">
        <v>19285</v>
      </c>
    </row>
    <row r="4372" spans="1:4">
      <c r="A4372" s="215" t="s">
        <v>19286</v>
      </c>
      <c r="B4372" s="215">
        <v>1</v>
      </c>
      <c r="C4372" s="216" t="s">
        <v>19287</v>
      </c>
      <c r="D4372" s="215" t="s">
        <v>19288</v>
      </c>
    </row>
    <row r="4373" spans="1:4">
      <c r="A4373" s="215" t="s">
        <v>19289</v>
      </c>
      <c r="B4373" s="215">
        <v>1</v>
      </c>
      <c r="C4373" s="216" t="s">
        <v>19290</v>
      </c>
      <c r="D4373" s="215" t="s">
        <v>19291</v>
      </c>
    </row>
    <row r="4374" spans="1:4">
      <c r="A4374" s="215" t="s">
        <v>19292</v>
      </c>
      <c r="B4374" s="215">
        <v>1</v>
      </c>
      <c r="C4374" s="216" t="s">
        <v>19293</v>
      </c>
      <c r="D4374" s="215" t="s">
        <v>19294</v>
      </c>
    </row>
    <row r="4375" spans="1:4">
      <c r="A4375" s="215" t="s">
        <v>19295</v>
      </c>
      <c r="B4375" s="215">
        <v>1</v>
      </c>
      <c r="C4375" s="216" t="s">
        <v>19296</v>
      </c>
      <c r="D4375" s="215" t="s">
        <v>19297</v>
      </c>
    </row>
    <row r="4376" spans="1:4">
      <c r="A4376" s="215" t="s">
        <v>19298</v>
      </c>
      <c r="B4376" s="215">
        <v>1</v>
      </c>
      <c r="C4376" s="216" t="s">
        <v>19299</v>
      </c>
      <c r="D4376" s="215" t="s">
        <v>19300</v>
      </c>
    </row>
    <row r="4377" spans="1:4">
      <c r="A4377" s="215" t="s">
        <v>19301</v>
      </c>
      <c r="B4377" s="215">
        <v>1</v>
      </c>
      <c r="C4377" s="216" t="s">
        <v>19302</v>
      </c>
      <c r="D4377" s="215" t="s">
        <v>19303</v>
      </c>
    </row>
    <row r="4378" spans="1:4">
      <c r="A4378" s="215" t="s">
        <v>19304</v>
      </c>
      <c r="B4378" s="215">
        <v>1</v>
      </c>
      <c r="C4378" s="216" t="s">
        <v>19305</v>
      </c>
      <c r="D4378" s="215" t="s">
        <v>19306</v>
      </c>
    </row>
    <row r="4379" spans="1:4">
      <c r="A4379" s="215" t="s">
        <v>19307</v>
      </c>
      <c r="B4379" s="215">
        <v>1</v>
      </c>
      <c r="C4379" s="216" t="s">
        <v>19308</v>
      </c>
      <c r="D4379" s="215" t="s">
        <v>19309</v>
      </c>
    </row>
    <row r="4380" spans="1:4">
      <c r="A4380" s="215" t="s">
        <v>19310</v>
      </c>
      <c r="B4380" s="215">
        <v>1</v>
      </c>
      <c r="C4380" s="216" t="s">
        <v>19311</v>
      </c>
      <c r="D4380" s="215" t="s">
        <v>19312</v>
      </c>
    </row>
    <row r="4381" spans="1:4">
      <c r="A4381" s="215" t="s">
        <v>19313</v>
      </c>
      <c r="B4381" s="215">
        <v>2</v>
      </c>
      <c r="C4381" s="216" t="s">
        <v>19314</v>
      </c>
      <c r="D4381" s="215" t="s">
        <v>19315</v>
      </c>
    </row>
    <row r="4382" spans="1:4">
      <c r="A4382" s="215" t="s">
        <v>19316</v>
      </c>
      <c r="B4382" s="215">
        <v>1</v>
      </c>
      <c r="C4382" s="216" t="s">
        <v>19317</v>
      </c>
      <c r="D4382" s="215" t="s">
        <v>19318</v>
      </c>
    </row>
    <row r="4383" spans="1:4">
      <c r="A4383" s="215" t="s">
        <v>19319</v>
      </c>
      <c r="B4383" s="215">
        <v>1</v>
      </c>
      <c r="C4383" s="216" t="s">
        <v>19320</v>
      </c>
      <c r="D4383" s="215" t="s">
        <v>19321</v>
      </c>
    </row>
    <row r="4384" spans="1:4">
      <c r="A4384" s="215" t="s">
        <v>19322</v>
      </c>
      <c r="B4384" s="215">
        <v>1</v>
      </c>
      <c r="C4384" s="216" t="s">
        <v>19323</v>
      </c>
      <c r="D4384" s="215" t="s">
        <v>19324</v>
      </c>
    </row>
    <row r="4385" spans="1:4">
      <c r="A4385" s="215" t="s">
        <v>19325</v>
      </c>
      <c r="B4385" s="215">
        <v>1</v>
      </c>
      <c r="C4385" s="216" t="s">
        <v>19326</v>
      </c>
      <c r="D4385" s="215" t="s">
        <v>19327</v>
      </c>
    </row>
    <row r="4386" spans="1:4">
      <c r="A4386" s="215" t="s">
        <v>19328</v>
      </c>
      <c r="B4386" s="215">
        <v>2</v>
      </c>
      <c r="C4386" s="216" t="s">
        <v>19329</v>
      </c>
      <c r="D4386" s="215" t="s">
        <v>19330</v>
      </c>
    </row>
    <row r="4387" spans="1:4">
      <c r="A4387" s="215" t="s">
        <v>19331</v>
      </c>
      <c r="B4387" s="215">
        <v>1</v>
      </c>
      <c r="C4387" s="216" t="s">
        <v>19332</v>
      </c>
      <c r="D4387" s="215" t="s">
        <v>19333</v>
      </c>
    </row>
    <row r="4388" spans="1:4">
      <c r="A4388" s="215" t="s">
        <v>19334</v>
      </c>
      <c r="B4388" s="215">
        <v>1</v>
      </c>
      <c r="C4388" s="216" t="s">
        <v>19335</v>
      </c>
      <c r="D4388" s="215" t="s">
        <v>19336</v>
      </c>
    </row>
    <row r="4389" spans="1:4">
      <c r="A4389" s="215" t="s">
        <v>19337</v>
      </c>
      <c r="B4389" s="215">
        <v>1</v>
      </c>
      <c r="C4389" s="216" t="s">
        <v>19338</v>
      </c>
      <c r="D4389" s="215" t="s">
        <v>19339</v>
      </c>
    </row>
    <row r="4390" spans="1:4">
      <c r="A4390" s="215" t="s">
        <v>19340</v>
      </c>
      <c r="B4390" s="215">
        <v>1</v>
      </c>
      <c r="C4390" s="216" t="s">
        <v>19341</v>
      </c>
      <c r="D4390" s="215" t="s">
        <v>19342</v>
      </c>
    </row>
    <row r="4391" spans="1:4">
      <c r="A4391" s="215" t="s">
        <v>19343</v>
      </c>
      <c r="B4391" s="215">
        <v>1</v>
      </c>
      <c r="C4391" s="216" t="s">
        <v>19344</v>
      </c>
      <c r="D4391" s="215" t="s">
        <v>19345</v>
      </c>
    </row>
    <row r="4392" spans="1:4">
      <c r="A4392" s="215" t="s">
        <v>19346</v>
      </c>
      <c r="B4392" s="215">
        <v>1</v>
      </c>
      <c r="C4392" s="216" t="s">
        <v>19347</v>
      </c>
      <c r="D4392" s="215" t="s">
        <v>19348</v>
      </c>
    </row>
    <row r="4393" spans="1:4">
      <c r="A4393" s="215" t="s">
        <v>19349</v>
      </c>
      <c r="B4393" s="215">
        <v>1</v>
      </c>
      <c r="C4393" s="216" t="s">
        <v>19350</v>
      </c>
      <c r="D4393" s="215" t="s">
        <v>19351</v>
      </c>
    </row>
    <row r="4394" spans="1:4">
      <c r="A4394" s="215" t="s">
        <v>19352</v>
      </c>
      <c r="B4394" s="215">
        <v>1</v>
      </c>
      <c r="C4394" s="216" t="s">
        <v>19353</v>
      </c>
      <c r="D4394" s="215" t="s">
        <v>19354</v>
      </c>
    </row>
    <row r="4395" spans="1:4">
      <c r="A4395" s="215" t="s">
        <v>19355</v>
      </c>
      <c r="B4395" s="215">
        <v>1</v>
      </c>
      <c r="C4395" s="216" t="s">
        <v>19356</v>
      </c>
      <c r="D4395" s="215" t="s">
        <v>19357</v>
      </c>
    </row>
    <row r="4396" spans="1:4">
      <c r="A4396" s="215" t="s">
        <v>19358</v>
      </c>
      <c r="B4396" s="215">
        <v>1</v>
      </c>
      <c r="C4396" s="216" t="s">
        <v>19359</v>
      </c>
      <c r="D4396" s="215" t="s">
        <v>19360</v>
      </c>
    </row>
    <row r="4397" spans="1:4">
      <c r="A4397" s="215" t="s">
        <v>19361</v>
      </c>
      <c r="B4397" s="215">
        <v>1</v>
      </c>
      <c r="C4397" s="216" t="s">
        <v>19362</v>
      </c>
      <c r="D4397" s="215" t="s">
        <v>19363</v>
      </c>
    </row>
    <row r="4398" spans="1:4">
      <c r="A4398" s="215" t="s">
        <v>19364</v>
      </c>
      <c r="B4398" s="215">
        <v>1</v>
      </c>
      <c r="C4398" s="216" t="s">
        <v>19365</v>
      </c>
      <c r="D4398" s="215" t="s">
        <v>19366</v>
      </c>
    </row>
    <row r="4399" spans="1:4">
      <c r="A4399" s="215" t="s">
        <v>19367</v>
      </c>
      <c r="B4399" s="215">
        <v>1</v>
      </c>
      <c r="C4399" s="216" t="s">
        <v>19368</v>
      </c>
      <c r="D4399" s="215" t="s">
        <v>19369</v>
      </c>
    </row>
    <row r="4400" spans="1:4">
      <c r="A4400" s="215" t="s">
        <v>19370</v>
      </c>
      <c r="B4400" s="215">
        <v>1</v>
      </c>
      <c r="C4400" s="216" t="s">
        <v>19371</v>
      </c>
      <c r="D4400" s="215" t="s">
        <v>19372</v>
      </c>
    </row>
    <row r="4401" spans="1:4">
      <c r="A4401" s="215" t="s">
        <v>19373</v>
      </c>
      <c r="B4401" s="215">
        <v>1</v>
      </c>
      <c r="C4401" s="216" t="s">
        <v>19374</v>
      </c>
      <c r="D4401" s="215" t="s">
        <v>19375</v>
      </c>
    </row>
    <row r="4402" spans="1:4">
      <c r="A4402" s="215" t="s">
        <v>19376</v>
      </c>
      <c r="B4402" s="215">
        <v>1</v>
      </c>
      <c r="C4402" s="216" t="s">
        <v>19377</v>
      </c>
      <c r="D4402" s="215" t="s">
        <v>19378</v>
      </c>
    </row>
    <row r="4403" spans="1:4">
      <c r="A4403" s="215" t="s">
        <v>19379</v>
      </c>
      <c r="B4403" s="215">
        <v>1</v>
      </c>
      <c r="C4403" s="216" t="s">
        <v>19380</v>
      </c>
      <c r="D4403" s="215" t="s">
        <v>19381</v>
      </c>
    </row>
    <row r="4404" spans="1:4">
      <c r="A4404" s="215" t="s">
        <v>19382</v>
      </c>
      <c r="B4404" s="215">
        <v>1</v>
      </c>
      <c r="C4404" s="216" t="s">
        <v>19383</v>
      </c>
      <c r="D4404" s="215" t="s">
        <v>19384</v>
      </c>
    </row>
    <row r="4405" spans="1:4">
      <c r="A4405" s="215" t="s">
        <v>19385</v>
      </c>
      <c r="B4405" s="215">
        <v>1</v>
      </c>
      <c r="C4405" s="216" t="s">
        <v>19386</v>
      </c>
      <c r="D4405" s="215" t="s">
        <v>19387</v>
      </c>
    </row>
    <row r="4406" spans="1:4">
      <c r="A4406" s="215" t="s">
        <v>19388</v>
      </c>
      <c r="B4406" s="215">
        <v>1</v>
      </c>
      <c r="C4406" s="216" t="s">
        <v>19389</v>
      </c>
      <c r="D4406" s="215" t="s">
        <v>19390</v>
      </c>
    </row>
    <row r="4407" spans="1:4">
      <c r="A4407" s="215" t="s">
        <v>19391</v>
      </c>
      <c r="B4407" s="215">
        <v>1</v>
      </c>
      <c r="C4407" s="216" t="s">
        <v>19392</v>
      </c>
      <c r="D4407" s="215" t="s">
        <v>19393</v>
      </c>
    </row>
    <row r="4408" spans="1:4">
      <c r="A4408" s="215" t="s">
        <v>19394</v>
      </c>
      <c r="B4408" s="215">
        <v>1</v>
      </c>
      <c r="C4408" s="216" t="s">
        <v>19395</v>
      </c>
      <c r="D4408" s="215" t="s">
        <v>19396</v>
      </c>
    </row>
    <row r="4409" spans="1:4">
      <c r="A4409" s="215" t="s">
        <v>19397</v>
      </c>
      <c r="B4409" s="215">
        <v>1</v>
      </c>
      <c r="C4409" s="216" t="s">
        <v>19398</v>
      </c>
      <c r="D4409" s="215" t="s">
        <v>19399</v>
      </c>
    </row>
    <row r="4410" spans="1:4">
      <c r="A4410" s="215" t="s">
        <v>19400</v>
      </c>
      <c r="B4410" s="215">
        <v>1</v>
      </c>
      <c r="C4410" s="216" t="s">
        <v>19401</v>
      </c>
      <c r="D4410" s="215" t="s">
        <v>19402</v>
      </c>
    </row>
    <row r="4411" spans="1:4">
      <c r="A4411" s="215" t="s">
        <v>19403</v>
      </c>
      <c r="B4411" s="215">
        <v>1</v>
      </c>
      <c r="C4411" s="216" t="s">
        <v>19404</v>
      </c>
      <c r="D4411" s="215" t="s">
        <v>19405</v>
      </c>
    </row>
    <row r="4412" spans="1:4">
      <c r="A4412" s="215" t="s">
        <v>19406</v>
      </c>
      <c r="B4412" s="215">
        <v>1</v>
      </c>
      <c r="C4412" s="216" t="s">
        <v>19407</v>
      </c>
      <c r="D4412" s="215" t="s">
        <v>19408</v>
      </c>
    </row>
    <row r="4413" spans="1:4">
      <c r="A4413" s="215" t="s">
        <v>19409</v>
      </c>
      <c r="B4413" s="215">
        <v>1</v>
      </c>
      <c r="C4413" s="216" t="s">
        <v>19410</v>
      </c>
      <c r="D4413" s="215" t="s">
        <v>19411</v>
      </c>
    </row>
    <row r="4414" spans="1:4">
      <c r="A4414" s="215" t="s">
        <v>19412</v>
      </c>
      <c r="B4414" s="215">
        <v>1</v>
      </c>
      <c r="C4414" s="216" t="s">
        <v>19413</v>
      </c>
      <c r="D4414" s="215" t="s">
        <v>19414</v>
      </c>
    </row>
    <row r="4415" spans="1:4">
      <c r="A4415" s="215" t="s">
        <v>19415</v>
      </c>
      <c r="B4415" s="215">
        <v>1</v>
      </c>
      <c r="C4415" s="216" t="s">
        <v>19416</v>
      </c>
      <c r="D4415" s="215" t="s">
        <v>19417</v>
      </c>
    </row>
    <row r="4416" spans="1:4">
      <c r="A4416" s="215" t="s">
        <v>19418</v>
      </c>
      <c r="B4416" s="215">
        <v>1</v>
      </c>
      <c r="C4416" s="216" t="s">
        <v>19419</v>
      </c>
      <c r="D4416" s="215" t="s">
        <v>19420</v>
      </c>
    </row>
    <row r="4417" spans="1:4">
      <c r="A4417" s="215" t="s">
        <v>19421</v>
      </c>
      <c r="B4417" s="215">
        <v>1</v>
      </c>
      <c r="C4417" s="216" t="s">
        <v>19422</v>
      </c>
      <c r="D4417" s="215" t="s">
        <v>19423</v>
      </c>
    </row>
    <row r="4418" spans="1:4">
      <c r="A4418" s="215" t="s">
        <v>19424</v>
      </c>
      <c r="B4418" s="215">
        <v>1</v>
      </c>
      <c r="C4418" s="216" t="s">
        <v>19425</v>
      </c>
      <c r="D4418" s="215" t="s">
        <v>19426</v>
      </c>
    </row>
    <row r="4419" spans="1:4">
      <c r="A4419" s="215" t="s">
        <v>19427</v>
      </c>
      <c r="B4419" s="215">
        <v>1</v>
      </c>
      <c r="C4419" s="216" t="s">
        <v>19428</v>
      </c>
      <c r="D4419" s="215" t="s">
        <v>19429</v>
      </c>
    </row>
    <row r="4420" spans="1:4">
      <c r="A4420" s="215" t="s">
        <v>19430</v>
      </c>
      <c r="B4420" s="215">
        <v>1</v>
      </c>
      <c r="C4420" s="216" t="s">
        <v>19431</v>
      </c>
      <c r="D4420" s="215" t="s">
        <v>19432</v>
      </c>
    </row>
    <row r="4421" spans="1:4">
      <c r="A4421" s="215" t="s">
        <v>19433</v>
      </c>
      <c r="B4421" s="215">
        <v>1</v>
      </c>
      <c r="C4421" s="216" t="s">
        <v>19434</v>
      </c>
      <c r="D4421" s="215" t="s">
        <v>19435</v>
      </c>
    </row>
    <row r="4422" spans="1:4">
      <c r="A4422" s="215" t="s">
        <v>19436</v>
      </c>
      <c r="B4422" s="215">
        <v>1</v>
      </c>
      <c r="C4422" s="216" t="s">
        <v>19437</v>
      </c>
      <c r="D4422" s="215" t="s">
        <v>19438</v>
      </c>
    </row>
    <row r="4423" spans="1:4">
      <c r="A4423" s="215" t="s">
        <v>19439</v>
      </c>
      <c r="B4423" s="215">
        <v>1</v>
      </c>
      <c r="C4423" s="216" t="s">
        <v>19440</v>
      </c>
      <c r="D4423" s="215" t="s">
        <v>19441</v>
      </c>
    </row>
    <row r="4424" spans="1:4">
      <c r="A4424" s="215" t="s">
        <v>19442</v>
      </c>
      <c r="B4424" s="215">
        <v>1</v>
      </c>
      <c r="C4424" s="216" t="s">
        <v>19443</v>
      </c>
      <c r="D4424" s="215" t="s">
        <v>19444</v>
      </c>
    </row>
    <row r="4425" spans="1:4">
      <c r="A4425" s="215" t="s">
        <v>19445</v>
      </c>
      <c r="B4425" s="215">
        <v>1</v>
      </c>
      <c r="C4425" s="216" t="s">
        <v>19446</v>
      </c>
      <c r="D4425" s="215" t="s">
        <v>19447</v>
      </c>
    </row>
    <row r="4426" spans="1:4">
      <c r="A4426" s="215" t="s">
        <v>19448</v>
      </c>
      <c r="B4426" s="215">
        <v>1</v>
      </c>
      <c r="C4426" s="216" t="s">
        <v>19449</v>
      </c>
      <c r="D4426" s="215" t="s">
        <v>19450</v>
      </c>
    </row>
    <row r="4427" spans="1:4">
      <c r="A4427" s="215" t="s">
        <v>19451</v>
      </c>
      <c r="B4427" s="215">
        <v>1</v>
      </c>
      <c r="C4427" s="216" t="s">
        <v>19452</v>
      </c>
      <c r="D4427" s="215" t="s">
        <v>19453</v>
      </c>
    </row>
    <row r="4428" spans="1:4">
      <c r="A4428" s="215" t="s">
        <v>19454</v>
      </c>
      <c r="B4428" s="215">
        <v>1</v>
      </c>
      <c r="C4428" s="216" t="s">
        <v>19455</v>
      </c>
      <c r="D4428" s="215" t="s">
        <v>19456</v>
      </c>
    </row>
    <row r="4429" spans="1:4">
      <c r="A4429" s="215" t="s">
        <v>19457</v>
      </c>
      <c r="B4429" s="215">
        <v>1</v>
      </c>
      <c r="C4429" s="216" t="s">
        <v>19458</v>
      </c>
      <c r="D4429" s="215" t="s">
        <v>19459</v>
      </c>
    </row>
    <row r="4430" spans="1:4">
      <c r="A4430" s="215" t="s">
        <v>19460</v>
      </c>
      <c r="B4430" s="215">
        <v>1</v>
      </c>
      <c r="C4430" s="216" t="s">
        <v>19461</v>
      </c>
      <c r="D4430" s="215" t="s">
        <v>19462</v>
      </c>
    </row>
    <row r="4431" spans="1:4">
      <c r="A4431" s="215" t="s">
        <v>19463</v>
      </c>
      <c r="B4431" s="215">
        <v>1</v>
      </c>
      <c r="C4431" s="216" t="s">
        <v>19464</v>
      </c>
      <c r="D4431" s="215" t="s">
        <v>19465</v>
      </c>
    </row>
    <row r="4432" spans="1:4">
      <c r="A4432" s="215" t="s">
        <v>19466</v>
      </c>
      <c r="B4432" s="215">
        <v>1</v>
      </c>
      <c r="C4432" s="216" t="s">
        <v>19467</v>
      </c>
      <c r="D4432" s="215" t="s">
        <v>19468</v>
      </c>
    </row>
    <row r="4433" spans="1:4">
      <c r="A4433" s="215" t="s">
        <v>19469</v>
      </c>
      <c r="B4433" s="215">
        <v>1</v>
      </c>
      <c r="C4433" s="216" t="s">
        <v>19470</v>
      </c>
      <c r="D4433" s="215" t="s">
        <v>19471</v>
      </c>
    </row>
    <row r="4434" spans="1:4">
      <c r="A4434" s="215" t="s">
        <v>19472</v>
      </c>
      <c r="B4434" s="215">
        <v>1</v>
      </c>
      <c r="C4434" s="216" t="s">
        <v>19473</v>
      </c>
      <c r="D4434" s="215" t="s">
        <v>19474</v>
      </c>
    </row>
    <row r="4435" spans="1:4">
      <c r="A4435" s="215" t="s">
        <v>19475</v>
      </c>
      <c r="B4435" s="215">
        <v>1</v>
      </c>
      <c r="C4435" s="216" t="s">
        <v>19476</v>
      </c>
      <c r="D4435" s="215" t="s">
        <v>19477</v>
      </c>
    </row>
    <row r="4436" spans="1:4">
      <c r="A4436" s="215" t="s">
        <v>19478</v>
      </c>
      <c r="B4436" s="215">
        <v>1</v>
      </c>
      <c r="C4436" s="216" t="s">
        <v>19479</v>
      </c>
      <c r="D4436" s="215" t="s">
        <v>19480</v>
      </c>
    </row>
    <row r="4437" spans="1:4">
      <c r="A4437" s="215" t="s">
        <v>19481</v>
      </c>
      <c r="B4437" s="215">
        <v>1</v>
      </c>
      <c r="C4437" s="216" t="s">
        <v>19482</v>
      </c>
      <c r="D4437" s="215" t="s">
        <v>19483</v>
      </c>
    </row>
    <row r="4438" spans="1:4">
      <c r="A4438" s="215" t="s">
        <v>19484</v>
      </c>
      <c r="B4438" s="215">
        <v>1</v>
      </c>
      <c r="C4438" s="216" t="s">
        <v>19485</v>
      </c>
      <c r="D4438" s="215" t="s">
        <v>19486</v>
      </c>
    </row>
    <row r="4439" spans="1:4">
      <c r="A4439" s="215" t="s">
        <v>19487</v>
      </c>
      <c r="B4439" s="215">
        <v>1</v>
      </c>
      <c r="C4439" s="216" t="s">
        <v>19488</v>
      </c>
      <c r="D4439" s="215" t="s">
        <v>19489</v>
      </c>
    </row>
    <row r="4440" spans="1:4">
      <c r="A4440" s="215" t="s">
        <v>19490</v>
      </c>
      <c r="B4440" s="215">
        <v>1</v>
      </c>
      <c r="C4440" s="216" t="s">
        <v>19491</v>
      </c>
      <c r="D4440" s="215" t="s">
        <v>19492</v>
      </c>
    </row>
    <row r="4441" spans="1:4">
      <c r="A4441" s="215" t="s">
        <v>19493</v>
      </c>
      <c r="B4441" s="215">
        <v>1</v>
      </c>
      <c r="C4441" s="216" t="s">
        <v>19494</v>
      </c>
      <c r="D4441" s="215" t="s">
        <v>19495</v>
      </c>
    </row>
    <row r="4442" spans="1:4">
      <c r="A4442" s="215" t="s">
        <v>19496</v>
      </c>
      <c r="B4442" s="215">
        <v>1</v>
      </c>
      <c r="C4442" s="216" t="s">
        <v>19497</v>
      </c>
      <c r="D4442" s="215" t="s">
        <v>19498</v>
      </c>
    </row>
    <row r="4443" spans="1:4">
      <c r="A4443" s="215" t="s">
        <v>19499</v>
      </c>
      <c r="B4443" s="215">
        <v>1</v>
      </c>
      <c r="C4443" s="216" t="s">
        <v>19500</v>
      </c>
      <c r="D4443" s="215" t="s">
        <v>19501</v>
      </c>
    </row>
    <row r="4444" spans="1:4">
      <c r="A4444" s="215" t="s">
        <v>19502</v>
      </c>
      <c r="B4444" s="215">
        <v>1</v>
      </c>
      <c r="C4444" s="216" t="s">
        <v>19503</v>
      </c>
      <c r="D4444" s="215" t="s">
        <v>19504</v>
      </c>
    </row>
    <row r="4445" spans="1:4">
      <c r="A4445" s="215" t="s">
        <v>19505</v>
      </c>
      <c r="B4445" s="215">
        <v>1</v>
      </c>
      <c r="C4445" s="216" t="s">
        <v>19506</v>
      </c>
      <c r="D4445" s="215" t="s">
        <v>19507</v>
      </c>
    </row>
    <row r="4446" spans="1:4">
      <c r="A4446" s="215" t="s">
        <v>19508</v>
      </c>
      <c r="B4446" s="215">
        <v>1</v>
      </c>
      <c r="C4446" s="216" t="s">
        <v>19509</v>
      </c>
      <c r="D4446" s="215" t="s">
        <v>19510</v>
      </c>
    </row>
    <row r="4447" spans="1:4">
      <c r="A4447" s="215" t="s">
        <v>19511</v>
      </c>
      <c r="B4447" s="215">
        <v>1</v>
      </c>
      <c r="C4447" s="216" t="s">
        <v>19512</v>
      </c>
      <c r="D4447" s="215" t="s">
        <v>19513</v>
      </c>
    </row>
    <row r="4448" spans="1:4">
      <c r="A4448" s="215" t="s">
        <v>19514</v>
      </c>
      <c r="B4448" s="215">
        <v>1</v>
      </c>
      <c r="C4448" s="216" t="s">
        <v>19515</v>
      </c>
      <c r="D4448" s="215" t="s">
        <v>19516</v>
      </c>
    </row>
    <row r="4449" spans="1:4">
      <c r="A4449" s="215" t="s">
        <v>19517</v>
      </c>
      <c r="B4449" s="215">
        <v>1</v>
      </c>
      <c r="C4449" s="216" t="s">
        <v>19518</v>
      </c>
      <c r="D4449" s="215" t="s">
        <v>19519</v>
      </c>
    </row>
    <row r="4450" spans="1:4">
      <c r="A4450" s="215" t="s">
        <v>19520</v>
      </c>
      <c r="B4450" s="215">
        <v>1</v>
      </c>
      <c r="C4450" s="216" t="s">
        <v>19521</v>
      </c>
      <c r="D4450" s="215" t="s">
        <v>19522</v>
      </c>
    </row>
    <row r="4451" spans="1:4">
      <c r="A4451" s="215" t="s">
        <v>19523</v>
      </c>
      <c r="B4451" s="215">
        <v>1</v>
      </c>
      <c r="C4451" s="216" t="s">
        <v>19524</v>
      </c>
      <c r="D4451" s="215" t="s">
        <v>19525</v>
      </c>
    </row>
    <row r="4452" spans="1:4">
      <c r="A4452" s="215" t="s">
        <v>19526</v>
      </c>
      <c r="B4452" s="215">
        <v>1</v>
      </c>
      <c r="C4452" s="216" t="s">
        <v>19527</v>
      </c>
      <c r="D4452" s="215" t="s">
        <v>19528</v>
      </c>
    </row>
    <row r="4453" spans="1:4">
      <c r="A4453" s="215" t="s">
        <v>19529</v>
      </c>
      <c r="B4453" s="215">
        <v>1</v>
      </c>
      <c r="C4453" s="216" t="s">
        <v>19530</v>
      </c>
      <c r="D4453" s="215" t="s">
        <v>19531</v>
      </c>
    </row>
    <row r="4454" spans="1:4">
      <c r="A4454" s="215" t="s">
        <v>19532</v>
      </c>
      <c r="B4454" s="215">
        <v>1</v>
      </c>
      <c r="C4454" s="216" t="s">
        <v>19533</v>
      </c>
      <c r="D4454" s="215" t="s">
        <v>19534</v>
      </c>
    </row>
    <row r="4455" spans="1:4">
      <c r="A4455" s="215" t="s">
        <v>19535</v>
      </c>
      <c r="B4455" s="215">
        <v>1</v>
      </c>
      <c r="C4455" s="216" t="s">
        <v>19536</v>
      </c>
      <c r="D4455" s="215" t="s">
        <v>19537</v>
      </c>
    </row>
    <row r="4456" spans="1:4">
      <c r="A4456" s="215" t="s">
        <v>19538</v>
      </c>
      <c r="B4456" s="215">
        <v>1</v>
      </c>
      <c r="C4456" s="216" t="s">
        <v>19539</v>
      </c>
      <c r="D4456" s="215" t="s">
        <v>19540</v>
      </c>
    </row>
    <row r="4457" spans="1:4">
      <c r="A4457" s="215" t="s">
        <v>19541</v>
      </c>
      <c r="B4457" s="215">
        <v>1</v>
      </c>
      <c r="C4457" s="216" t="s">
        <v>19542</v>
      </c>
      <c r="D4457" s="215" t="s">
        <v>19543</v>
      </c>
    </row>
    <row r="4458" spans="1:4">
      <c r="A4458" s="215" t="s">
        <v>19544</v>
      </c>
      <c r="B4458" s="215">
        <v>1</v>
      </c>
      <c r="C4458" s="216" t="s">
        <v>19545</v>
      </c>
      <c r="D4458" s="215" t="s">
        <v>19546</v>
      </c>
    </row>
    <row r="4459" spans="1:4">
      <c r="A4459" s="215" t="s">
        <v>19547</v>
      </c>
      <c r="B4459" s="215">
        <v>1</v>
      </c>
      <c r="C4459" s="216" t="s">
        <v>19548</v>
      </c>
      <c r="D4459" s="215" t="s">
        <v>19549</v>
      </c>
    </row>
    <row r="4460" spans="1:4">
      <c r="A4460" s="215" t="s">
        <v>19550</v>
      </c>
      <c r="B4460" s="215">
        <v>1</v>
      </c>
      <c r="C4460" s="216" t="s">
        <v>19551</v>
      </c>
      <c r="D4460" s="215" t="s">
        <v>19552</v>
      </c>
    </row>
    <row r="4461" spans="1:4">
      <c r="A4461" s="215" t="s">
        <v>19553</v>
      </c>
      <c r="B4461" s="215">
        <v>1</v>
      </c>
      <c r="C4461" s="216" t="s">
        <v>19554</v>
      </c>
      <c r="D4461" s="215" t="s">
        <v>19555</v>
      </c>
    </row>
    <row r="4462" spans="1:4">
      <c r="A4462" s="215" t="s">
        <v>19556</v>
      </c>
      <c r="B4462" s="215">
        <v>1</v>
      </c>
      <c r="C4462" s="216" t="s">
        <v>19557</v>
      </c>
      <c r="D4462" s="215" t="s">
        <v>19558</v>
      </c>
    </row>
    <row r="4463" spans="1:4">
      <c r="A4463" s="215" t="s">
        <v>19559</v>
      </c>
      <c r="B4463" s="215">
        <v>1</v>
      </c>
      <c r="C4463" s="216" t="s">
        <v>19560</v>
      </c>
      <c r="D4463" s="215" t="s">
        <v>19561</v>
      </c>
    </row>
    <row r="4464" spans="1:4">
      <c r="A4464" s="215" t="s">
        <v>19562</v>
      </c>
      <c r="B4464" s="215">
        <v>1</v>
      </c>
      <c r="C4464" s="216" t="s">
        <v>19563</v>
      </c>
      <c r="D4464" s="215" t="s">
        <v>19564</v>
      </c>
    </row>
    <row r="4465" spans="1:4">
      <c r="A4465" s="215" t="s">
        <v>19565</v>
      </c>
      <c r="B4465" s="215">
        <v>1</v>
      </c>
      <c r="C4465" s="216" t="s">
        <v>19566</v>
      </c>
      <c r="D4465" s="215" t="s">
        <v>19567</v>
      </c>
    </row>
    <row r="4466" spans="1:4">
      <c r="A4466" s="215" t="s">
        <v>19568</v>
      </c>
      <c r="B4466" s="215">
        <v>1</v>
      </c>
      <c r="C4466" s="216" t="s">
        <v>19569</v>
      </c>
      <c r="D4466" s="215" t="s">
        <v>19570</v>
      </c>
    </row>
    <row r="4467" spans="1:4">
      <c r="A4467" s="215" t="s">
        <v>19571</v>
      </c>
      <c r="B4467" s="215">
        <v>1</v>
      </c>
      <c r="C4467" s="216" t="s">
        <v>19572</v>
      </c>
      <c r="D4467" s="215" t="s">
        <v>19573</v>
      </c>
    </row>
    <row r="4468" spans="1:4">
      <c r="A4468" s="215" t="s">
        <v>19574</v>
      </c>
      <c r="B4468" s="215">
        <v>1</v>
      </c>
      <c r="C4468" s="216" t="s">
        <v>19575</v>
      </c>
      <c r="D4468" s="215" t="s">
        <v>19576</v>
      </c>
    </row>
    <row r="4469" spans="1:4">
      <c r="A4469" s="215" t="s">
        <v>19577</v>
      </c>
      <c r="B4469" s="215">
        <v>1</v>
      </c>
      <c r="C4469" s="216" t="s">
        <v>19578</v>
      </c>
      <c r="D4469" s="215" t="s">
        <v>19579</v>
      </c>
    </row>
    <row r="4470" spans="1:4">
      <c r="A4470" s="215" t="s">
        <v>19580</v>
      </c>
      <c r="B4470" s="215">
        <v>1</v>
      </c>
      <c r="C4470" s="216" t="s">
        <v>19581</v>
      </c>
      <c r="D4470" s="215" t="s">
        <v>19582</v>
      </c>
    </row>
    <row r="4471" spans="1:4">
      <c r="A4471" s="215" t="s">
        <v>19583</v>
      </c>
      <c r="B4471" s="215">
        <v>1</v>
      </c>
      <c r="C4471" s="216" t="s">
        <v>19584</v>
      </c>
      <c r="D4471" s="215" t="s">
        <v>19585</v>
      </c>
    </row>
    <row r="4472" spans="1:4">
      <c r="A4472" s="215" t="s">
        <v>19586</v>
      </c>
      <c r="B4472" s="215">
        <v>1</v>
      </c>
      <c r="C4472" s="216" t="s">
        <v>19587</v>
      </c>
      <c r="D4472" s="215" t="s">
        <v>19588</v>
      </c>
    </row>
    <row r="4473" spans="1:4">
      <c r="A4473" s="215" t="s">
        <v>19589</v>
      </c>
      <c r="B4473" s="215">
        <v>1</v>
      </c>
      <c r="C4473" s="216" t="s">
        <v>19590</v>
      </c>
      <c r="D4473" s="215" t="s">
        <v>19591</v>
      </c>
    </row>
    <row r="4474" spans="1:4">
      <c r="A4474" s="215" t="s">
        <v>19592</v>
      </c>
      <c r="B4474" s="215">
        <v>1</v>
      </c>
      <c r="C4474" s="216" t="s">
        <v>111053</v>
      </c>
      <c r="D4474" s="215" t="s">
        <v>19593</v>
      </c>
    </row>
    <row r="4475" spans="1:4">
      <c r="A4475" s="215" t="s">
        <v>19594</v>
      </c>
      <c r="B4475" s="215">
        <v>1</v>
      </c>
      <c r="C4475" s="216" t="s">
        <v>19595</v>
      </c>
      <c r="D4475" s="215" t="s">
        <v>19596</v>
      </c>
    </row>
    <row r="4476" spans="1:4">
      <c r="A4476" s="215" t="s">
        <v>19597</v>
      </c>
      <c r="B4476" s="215">
        <v>1</v>
      </c>
      <c r="C4476" s="216" t="s">
        <v>19598</v>
      </c>
      <c r="D4476" s="215" t="s">
        <v>19599</v>
      </c>
    </row>
    <row r="4477" spans="1:4">
      <c r="A4477" s="215" t="s">
        <v>19600</v>
      </c>
      <c r="B4477" s="215">
        <v>1</v>
      </c>
      <c r="C4477" s="216" t="s">
        <v>19601</v>
      </c>
      <c r="D4477" s="215" t="s">
        <v>19602</v>
      </c>
    </row>
    <row r="4478" spans="1:4">
      <c r="A4478" s="215" t="s">
        <v>19603</v>
      </c>
      <c r="B4478" s="215">
        <v>1</v>
      </c>
      <c r="C4478" s="216" t="s">
        <v>19604</v>
      </c>
      <c r="D4478" s="215" t="s">
        <v>19605</v>
      </c>
    </row>
    <row r="4479" spans="1:4">
      <c r="A4479" s="215" t="s">
        <v>19606</v>
      </c>
      <c r="B4479" s="215">
        <v>1</v>
      </c>
      <c r="C4479" s="216" t="s">
        <v>19607</v>
      </c>
      <c r="D4479" s="215" t="s">
        <v>19608</v>
      </c>
    </row>
    <row r="4480" spans="1:4">
      <c r="A4480" s="215" t="s">
        <v>19609</v>
      </c>
      <c r="B4480" s="215">
        <v>1</v>
      </c>
      <c r="C4480" s="216" t="s">
        <v>19610</v>
      </c>
      <c r="D4480" s="215" t="s">
        <v>19611</v>
      </c>
    </row>
    <row r="4481" spans="1:4">
      <c r="A4481" s="215" t="s">
        <v>19612</v>
      </c>
      <c r="B4481" s="215">
        <v>1</v>
      </c>
      <c r="C4481" s="216" t="s">
        <v>19613</v>
      </c>
      <c r="D4481" s="215" t="s">
        <v>19614</v>
      </c>
    </row>
    <row r="4482" spans="1:4">
      <c r="A4482" s="215" t="s">
        <v>19615</v>
      </c>
      <c r="B4482" s="215">
        <v>1</v>
      </c>
      <c r="C4482" s="216" t="s">
        <v>19616</v>
      </c>
      <c r="D4482" s="215" t="s">
        <v>19617</v>
      </c>
    </row>
    <row r="4483" spans="1:4">
      <c r="A4483" s="215" t="s">
        <v>19618</v>
      </c>
      <c r="B4483" s="215">
        <v>1</v>
      </c>
      <c r="C4483" s="216" t="s">
        <v>19619</v>
      </c>
      <c r="D4483" s="215" t="s">
        <v>19620</v>
      </c>
    </row>
    <row r="4484" spans="1:4">
      <c r="A4484" s="215" t="s">
        <v>19621</v>
      </c>
      <c r="B4484" s="215">
        <v>1</v>
      </c>
      <c r="C4484" s="216" t="s">
        <v>19622</v>
      </c>
      <c r="D4484" s="215" t="s">
        <v>19623</v>
      </c>
    </row>
    <row r="4485" spans="1:4">
      <c r="A4485" s="215" t="s">
        <v>19624</v>
      </c>
      <c r="B4485" s="215">
        <v>1</v>
      </c>
      <c r="C4485" s="216" t="s">
        <v>19625</v>
      </c>
      <c r="D4485" s="215" t="s">
        <v>19626</v>
      </c>
    </row>
    <row r="4486" spans="1:4">
      <c r="A4486" s="215" t="s">
        <v>19627</v>
      </c>
      <c r="B4486" s="215">
        <v>1</v>
      </c>
      <c r="C4486" s="216" t="s">
        <v>19628</v>
      </c>
      <c r="D4486" s="215" t="s">
        <v>19629</v>
      </c>
    </row>
    <row r="4487" spans="1:4">
      <c r="A4487" s="215" t="s">
        <v>19630</v>
      </c>
      <c r="B4487" s="215">
        <v>1</v>
      </c>
      <c r="C4487" s="216" t="s">
        <v>19631</v>
      </c>
      <c r="D4487" s="215" t="s">
        <v>19632</v>
      </c>
    </row>
    <row r="4488" spans="1:4">
      <c r="A4488" s="215" t="s">
        <v>19633</v>
      </c>
      <c r="B4488" s="215">
        <v>1</v>
      </c>
      <c r="C4488" s="216" t="s">
        <v>19634</v>
      </c>
      <c r="D4488" s="215" t="s">
        <v>19635</v>
      </c>
    </row>
    <row r="4489" spans="1:4">
      <c r="A4489" s="215" t="s">
        <v>19636</v>
      </c>
      <c r="B4489" s="215">
        <v>1</v>
      </c>
      <c r="C4489" s="216" t="s">
        <v>19637</v>
      </c>
      <c r="D4489" s="215" t="s">
        <v>19638</v>
      </c>
    </row>
    <row r="4490" spans="1:4">
      <c r="A4490" s="215" t="s">
        <v>19639</v>
      </c>
      <c r="B4490" s="215">
        <v>1</v>
      </c>
      <c r="C4490" s="216" t="s">
        <v>19640</v>
      </c>
      <c r="D4490" s="215" t="s">
        <v>19641</v>
      </c>
    </row>
    <row r="4491" spans="1:4">
      <c r="A4491" s="215" t="s">
        <v>19642</v>
      </c>
      <c r="B4491" s="215">
        <v>1</v>
      </c>
      <c r="C4491" s="216" t="s">
        <v>19643</v>
      </c>
      <c r="D4491" s="215" t="s">
        <v>19644</v>
      </c>
    </row>
    <row r="4492" spans="1:4">
      <c r="A4492" s="215" t="s">
        <v>19645</v>
      </c>
      <c r="B4492" s="215">
        <v>1</v>
      </c>
      <c r="C4492" s="216" t="s">
        <v>19646</v>
      </c>
      <c r="D4492" s="215" t="s">
        <v>19647</v>
      </c>
    </row>
    <row r="4493" spans="1:4">
      <c r="A4493" s="215" t="s">
        <v>19648</v>
      </c>
      <c r="B4493" s="215">
        <v>1</v>
      </c>
      <c r="C4493" s="216" t="s">
        <v>19649</v>
      </c>
      <c r="D4493" s="215" t="s">
        <v>19650</v>
      </c>
    </row>
    <row r="4494" spans="1:4">
      <c r="A4494" s="215" t="s">
        <v>19651</v>
      </c>
      <c r="B4494" s="215">
        <v>1</v>
      </c>
      <c r="C4494" s="216" t="s">
        <v>19652</v>
      </c>
      <c r="D4494" s="215" t="s">
        <v>19653</v>
      </c>
    </row>
    <row r="4495" spans="1:4">
      <c r="A4495" s="215" t="s">
        <v>19654</v>
      </c>
      <c r="B4495" s="215">
        <v>1</v>
      </c>
      <c r="C4495" s="216" t="s">
        <v>19655</v>
      </c>
      <c r="D4495" s="215" t="s">
        <v>19656</v>
      </c>
    </row>
    <row r="4496" spans="1:4">
      <c r="A4496" s="215" t="s">
        <v>19657</v>
      </c>
      <c r="B4496" s="215">
        <v>1</v>
      </c>
      <c r="C4496" s="216" t="s">
        <v>19658</v>
      </c>
      <c r="D4496" s="215" t="s">
        <v>19659</v>
      </c>
    </row>
    <row r="4497" spans="1:4">
      <c r="A4497" s="215" t="s">
        <v>19660</v>
      </c>
      <c r="B4497" s="215">
        <v>1</v>
      </c>
      <c r="C4497" s="216" t="s">
        <v>19661</v>
      </c>
      <c r="D4497" s="215" t="s">
        <v>19662</v>
      </c>
    </row>
    <row r="4498" spans="1:4">
      <c r="A4498" s="215" t="s">
        <v>19663</v>
      </c>
      <c r="B4498" s="215">
        <v>1</v>
      </c>
      <c r="C4498" s="216" t="s">
        <v>19664</v>
      </c>
      <c r="D4498" s="215" t="s">
        <v>19665</v>
      </c>
    </row>
    <row r="4499" spans="1:4">
      <c r="A4499" s="215" t="s">
        <v>19666</v>
      </c>
      <c r="B4499" s="215">
        <v>2</v>
      </c>
      <c r="C4499" s="216" t="s">
        <v>19667</v>
      </c>
      <c r="D4499" s="215" t="s">
        <v>19668</v>
      </c>
    </row>
    <row r="4500" spans="1:4">
      <c r="A4500" s="215" t="s">
        <v>19669</v>
      </c>
      <c r="B4500" s="215">
        <v>1</v>
      </c>
      <c r="C4500" s="216" t="s">
        <v>19670</v>
      </c>
      <c r="D4500" s="215" t="s">
        <v>19671</v>
      </c>
    </row>
    <row r="4501" spans="1:4">
      <c r="A4501" s="215" t="s">
        <v>19672</v>
      </c>
      <c r="B4501" s="215">
        <v>1</v>
      </c>
      <c r="C4501" s="216" t="s">
        <v>19673</v>
      </c>
      <c r="D4501" s="215" t="s">
        <v>19674</v>
      </c>
    </row>
    <row r="4502" spans="1:4">
      <c r="A4502" s="215" t="s">
        <v>19675</v>
      </c>
      <c r="B4502" s="215">
        <v>1</v>
      </c>
      <c r="C4502" s="216" t="s">
        <v>19676</v>
      </c>
      <c r="D4502" s="215" t="s">
        <v>19677</v>
      </c>
    </row>
    <row r="4503" spans="1:4">
      <c r="A4503" s="215" t="s">
        <v>19678</v>
      </c>
      <c r="B4503" s="215">
        <v>1</v>
      </c>
      <c r="C4503" s="216" t="s">
        <v>19679</v>
      </c>
      <c r="D4503" s="215" t="s">
        <v>19680</v>
      </c>
    </row>
    <row r="4504" spans="1:4">
      <c r="A4504" s="215" t="s">
        <v>19681</v>
      </c>
      <c r="B4504" s="215">
        <v>1</v>
      </c>
      <c r="C4504" s="216" t="s">
        <v>19682</v>
      </c>
      <c r="D4504" s="215" t="s">
        <v>19683</v>
      </c>
    </row>
    <row r="4505" spans="1:4">
      <c r="A4505" s="215" t="s">
        <v>19684</v>
      </c>
      <c r="B4505" s="215">
        <v>1</v>
      </c>
      <c r="C4505" s="216" t="s">
        <v>19685</v>
      </c>
      <c r="D4505" s="215" t="s">
        <v>19686</v>
      </c>
    </row>
    <row r="4506" spans="1:4">
      <c r="A4506" s="215" t="s">
        <v>19687</v>
      </c>
      <c r="B4506" s="215">
        <v>1</v>
      </c>
      <c r="C4506" s="216" t="s">
        <v>19688</v>
      </c>
      <c r="D4506" s="215" t="s">
        <v>19689</v>
      </c>
    </row>
    <row r="4507" spans="1:4">
      <c r="A4507" s="215" t="s">
        <v>19690</v>
      </c>
      <c r="B4507" s="215">
        <v>1</v>
      </c>
      <c r="C4507" s="216" t="s">
        <v>19691</v>
      </c>
      <c r="D4507" s="215" t="s">
        <v>19692</v>
      </c>
    </row>
    <row r="4508" spans="1:4">
      <c r="A4508" s="215" t="s">
        <v>19693</v>
      </c>
      <c r="B4508" s="215">
        <v>1</v>
      </c>
      <c r="C4508" s="216" t="s">
        <v>19694</v>
      </c>
      <c r="D4508" s="215" t="s">
        <v>19695</v>
      </c>
    </row>
    <row r="4509" spans="1:4">
      <c r="A4509" s="215" t="s">
        <v>19696</v>
      </c>
      <c r="B4509" s="215">
        <v>1</v>
      </c>
      <c r="C4509" s="216" t="s">
        <v>19697</v>
      </c>
      <c r="D4509" s="215" t="s">
        <v>19698</v>
      </c>
    </row>
    <row r="4510" spans="1:4">
      <c r="A4510" s="215" t="s">
        <v>19699</v>
      </c>
      <c r="B4510" s="215">
        <v>1</v>
      </c>
      <c r="C4510" s="216" t="s">
        <v>19700</v>
      </c>
      <c r="D4510" s="215" t="s">
        <v>19701</v>
      </c>
    </row>
    <row r="4511" spans="1:4">
      <c r="A4511" s="215" t="s">
        <v>19702</v>
      </c>
      <c r="B4511" s="215">
        <v>1</v>
      </c>
      <c r="C4511" s="216" t="s">
        <v>19703</v>
      </c>
      <c r="D4511" s="215" t="s">
        <v>19704</v>
      </c>
    </row>
    <row r="4512" spans="1:4">
      <c r="A4512" s="215" t="s">
        <v>19705</v>
      </c>
      <c r="B4512" s="215">
        <v>1</v>
      </c>
      <c r="C4512" s="216" t="s">
        <v>19706</v>
      </c>
      <c r="D4512" s="215" t="s">
        <v>19707</v>
      </c>
    </row>
    <row r="4513" spans="1:4">
      <c r="A4513" s="215" t="s">
        <v>19708</v>
      </c>
      <c r="B4513" s="215">
        <v>1</v>
      </c>
      <c r="C4513" s="216" t="s">
        <v>19709</v>
      </c>
      <c r="D4513" s="215" t="s">
        <v>19710</v>
      </c>
    </row>
    <row r="4514" spans="1:4">
      <c r="A4514" s="215" t="s">
        <v>19711</v>
      </c>
      <c r="B4514" s="215">
        <v>1</v>
      </c>
      <c r="C4514" s="216" t="s">
        <v>19712</v>
      </c>
      <c r="D4514" s="215" t="s">
        <v>19713</v>
      </c>
    </row>
    <row r="4515" spans="1:4">
      <c r="A4515" s="215" t="s">
        <v>19714</v>
      </c>
      <c r="B4515" s="215">
        <v>1</v>
      </c>
      <c r="C4515" s="216" t="s">
        <v>19715</v>
      </c>
      <c r="D4515" s="215" t="s">
        <v>19716</v>
      </c>
    </row>
    <row r="4516" spans="1:4">
      <c r="A4516" s="215" t="s">
        <v>19717</v>
      </c>
      <c r="B4516" s="215">
        <v>1</v>
      </c>
      <c r="C4516" s="216" t="s">
        <v>19718</v>
      </c>
      <c r="D4516" s="215" t="s">
        <v>19719</v>
      </c>
    </row>
    <row r="4517" spans="1:4">
      <c r="A4517" s="215" t="s">
        <v>19720</v>
      </c>
      <c r="B4517" s="215">
        <v>1</v>
      </c>
      <c r="C4517" s="216" t="s">
        <v>19721</v>
      </c>
      <c r="D4517" s="215" t="s">
        <v>19722</v>
      </c>
    </row>
    <row r="4518" spans="1:4">
      <c r="A4518" s="215" t="s">
        <v>19723</v>
      </c>
      <c r="B4518" s="215">
        <v>1</v>
      </c>
      <c r="C4518" s="216" t="s">
        <v>19724</v>
      </c>
      <c r="D4518" s="215" t="s">
        <v>19725</v>
      </c>
    </row>
    <row r="4519" spans="1:4">
      <c r="A4519" s="215" t="s">
        <v>19726</v>
      </c>
      <c r="B4519" s="215">
        <v>1</v>
      </c>
      <c r="C4519" s="216" t="s">
        <v>19727</v>
      </c>
      <c r="D4519" s="215" t="s">
        <v>19728</v>
      </c>
    </row>
    <row r="4520" spans="1:4">
      <c r="A4520" s="215" t="s">
        <v>19729</v>
      </c>
      <c r="B4520" s="215">
        <v>1</v>
      </c>
      <c r="C4520" s="216" t="s">
        <v>19730</v>
      </c>
      <c r="D4520" s="215" t="s">
        <v>19731</v>
      </c>
    </row>
    <row r="4521" spans="1:4">
      <c r="A4521" s="215" t="s">
        <v>19732</v>
      </c>
      <c r="B4521" s="215">
        <v>1</v>
      </c>
      <c r="C4521" s="216" t="s">
        <v>19733</v>
      </c>
      <c r="D4521" s="215" t="s">
        <v>19734</v>
      </c>
    </row>
    <row r="4522" spans="1:4">
      <c r="A4522" s="215" t="s">
        <v>19735</v>
      </c>
      <c r="B4522" s="215">
        <v>1</v>
      </c>
      <c r="C4522" s="216" t="s">
        <v>19736</v>
      </c>
      <c r="D4522" s="215" t="s">
        <v>19737</v>
      </c>
    </row>
    <row r="4523" spans="1:4">
      <c r="A4523" s="215" t="s">
        <v>19738</v>
      </c>
      <c r="B4523" s="215">
        <v>1</v>
      </c>
      <c r="C4523" s="216" t="s">
        <v>19739</v>
      </c>
      <c r="D4523" s="215" t="s">
        <v>19740</v>
      </c>
    </row>
    <row r="4524" spans="1:4">
      <c r="A4524" s="215" t="s">
        <v>19741</v>
      </c>
      <c r="B4524" s="215">
        <v>1</v>
      </c>
      <c r="C4524" s="216" t="s">
        <v>19742</v>
      </c>
      <c r="D4524" s="215" t="s">
        <v>19743</v>
      </c>
    </row>
    <row r="4525" spans="1:4">
      <c r="A4525" s="215" t="s">
        <v>19744</v>
      </c>
      <c r="B4525" s="215">
        <v>1</v>
      </c>
      <c r="C4525" s="216" t="s">
        <v>19745</v>
      </c>
      <c r="D4525" s="215" t="s">
        <v>19746</v>
      </c>
    </row>
    <row r="4526" spans="1:4">
      <c r="A4526" s="215" t="s">
        <v>19747</v>
      </c>
      <c r="B4526" s="215">
        <v>1</v>
      </c>
      <c r="C4526" s="216" t="s">
        <v>19748</v>
      </c>
      <c r="D4526" s="215" t="s">
        <v>19749</v>
      </c>
    </row>
    <row r="4527" spans="1:4">
      <c r="A4527" s="215" t="s">
        <v>19750</v>
      </c>
      <c r="B4527" s="215">
        <v>1</v>
      </c>
      <c r="C4527" s="216" t="s">
        <v>19751</v>
      </c>
      <c r="D4527" s="215" t="s">
        <v>19752</v>
      </c>
    </row>
    <row r="4528" spans="1:4">
      <c r="A4528" s="215" t="s">
        <v>19753</v>
      </c>
      <c r="B4528" s="215">
        <v>1</v>
      </c>
      <c r="C4528" s="216" t="s">
        <v>19754</v>
      </c>
      <c r="D4528" s="215" t="s">
        <v>19755</v>
      </c>
    </row>
    <row r="4529" spans="1:4">
      <c r="A4529" s="215" t="s">
        <v>19756</v>
      </c>
      <c r="B4529" s="215">
        <v>1</v>
      </c>
      <c r="C4529" s="216" t="s">
        <v>19757</v>
      </c>
      <c r="D4529" s="215" t="s">
        <v>19758</v>
      </c>
    </row>
    <row r="4530" spans="1:4">
      <c r="A4530" s="215" t="s">
        <v>19759</v>
      </c>
      <c r="B4530" s="215">
        <v>1</v>
      </c>
      <c r="C4530" s="216" t="s">
        <v>19760</v>
      </c>
      <c r="D4530" s="215" t="s">
        <v>19761</v>
      </c>
    </row>
    <row r="4531" spans="1:4">
      <c r="A4531" s="215" t="s">
        <v>19762</v>
      </c>
      <c r="B4531" s="215">
        <v>1</v>
      </c>
      <c r="C4531" s="216" t="s">
        <v>19763</v>
      </c>
      <c r="D4531" s="215" t="s">
        <v>19764</v>
      </c>
    </row>
    <row r="4532" spans="1:4">
      <c r="A4532" s="215" t="s">
        <v>19765</v>
      </c>
      <c r="B4532" s="215">
        <v>1</v>
      </c>
      <c r="C4532" s="216" t="s">
        <v>19766</v>
      </c>
      <c r="D4532" s="215" t="s">
        <v>19767</v>
      </c>
    </row>
    <row r="4533" spans="1:4">
      <c r="A4533" s="215" t="s">
        <v>19768</v>
      </c>
      <c r="B4533" s="215">
        <v>1</v>
      </c>
      <c r="C4533" s="216" t="s">
        <v>19769</v>
      </c>
      <c r="D4533" s="215" t="s">
        <v>19770</v>
      </c>
    </row>
    <row r="4534" spans="1:4">
      <c r="A4534" s="215" t="s">
        <v>19771</v>
      </c>
      <c r="B4534" s="215">
        <v>1</v>
      </c>
      <c r="C4534" s="216" t="s">
        <v>19772</v>
      </c>
      <c r="D4534" s="215" t="s">
        <v>19773</v>
      </c>
    </row>
    <row r="4535" spans="1:4">
      <c r="A4535" s="215" t="s">
        <v>19774</v>
      </c>
      <c r="B4535" s="215">
        <v>1</v>
      </c>
      <c r="C4535" s="216" t="s">
        <v>19775</v>
      </c>
      <c r="D4535" s="215" t="s">
        <v>19776</v>
      </c>
    </row>
    <row r="4536" spans="1:4">
      <c r="A4536" s="215" t="s">
        <v>19777</v>
      </c>
      <c r="B4536" s="215">
        <v>1</v>
      </c>
      <c r="C4536" s="216" t="s">
        <v>19778</v>
      </c>
      <c r="D4536" s="215" t="s">
        <v>19779</v>
      </c>
    </row>
    <row r="4537" spans="1:4">
      <c r="A4537" s="215" t="s">
        <v>19780</v>
      </c>
      <c r="B4537" s="215">
        <v>1</v>
      </c>
      <c r="C4537" s="216" t="s">
        <v>19781</v>
      </c>
      <c r="D4537" s="215" t="s">
        <v>19782</v>
      </c>
    </row>
    <row r="4538" spans="1:4">
      <c r="A4538" s="215" t="s">
        <v>19783</v>
      </c>
      <c r="B4538" s="215">
        <v>1</v>
      </c>
      <c r="C4538" s="216" t="s">
        <v>19784</v>
      </c>
      <c r="D4538" s="215" t="s">
        <v>19785</v>
      </c>
    </row>
    <row r="4539" spans="1:4">
      <c r="A4539" s="215" t="s">
        <v>19786</v>
      </c>
      <c r="B4539" s="215">
        <v>1</v>
      </c>
      <c r="C4539" s="216" t="s">
        <v>19787</v>
      </c>
      <c r="D4539" s="215" t="s">
        <v>19788</v>
      </c>
    </row>
    <row r="4540" spans="1:4">
      <c r="A4540" s="215" t="s">
        <v>19789</v>
      </c>
      <c r="B4540" s="215">
        <v>1</v>
      </c>
      <c r="C4540" s="216" t="s">
        <v>19790</v>
      </c>
      <c r="D4540" s="215" t="s">
        <v>19791</v>
      </c>
    </row>
    <row r="4541" spans="1:4">
      <c r="A4541" s="215" t="s">
        <v>19792</v>
      </c>
      <c r="B4541" s="215">
        <v>1</v>
      </c>
      <c r="C4541" s="216" t="s">
        <v>19793</v>
      </c>
      <c r="D4541" s="215" t="s">
        <v>19794</v>
      </c>
    </row>
    <row r="4542" spans="1:4">
      <c r="A4542" s="215" t="s">
        <v>19795</v>
      </c>
      <c r="B4542" s="215">
        <v>1</v>
      </c>
      <c r="C4542" s="216" t="s">
        <v>19796</v>
      </c>
      <c r="D4542" s="215" t="s">
        <v>19797</v>
      </c>
    </row>
    <row r="4543" spans="1:4">
      <c r="A4543" s="215" t="s">
        <v>19798</v>
      </c>
      <c r="B4543" s="215">
        <v>1</v>
      </c>
      <c r="C4543" s="216" t="s">
        <v>19799</v>
      </c>
      <c r="D4543" s="215" t="s">
        <v>19800</v>
      </c>
    </row>
    <row r="4544" spans="1:4">
      <c r="A4544" s="215" t="s">
        <v>19801</v>
      </c>
      <c r="B4544" s="215">
        <v>1</v>
      </c>
      <c r="C4544" s="216" t="s">
        <v>19802</v>
      </c>
      <c r="D4544" s="215" t="s">
        <v>19803</v>
      </c>
    </row>
    <row r="4545" spans="1:4">
      <c r="A4545" s="215" t="s">
        <v>19804</v>
      </c>
      <c r="B4545" s="215">
        <v>1</v>
      </c>
      <c r="C4545" s="216" t="s">
        <v>19805</v>
      </c>
      <c r="D4545" s="215" t="s">
        <v>19806</v>
      </c>
    </row>
    <row r="4546" spans="1:4">
      <c r="A4546" s="215" t="s">
        <v>19807</v>
      </c>
      <c r="B4546" s="215">
        <v>1</v>
      </c>
      <c r="C4546" s="216" t="s">
        <v>19808</v>
      </c>
      <c r="D4546" s="215" t="s">
        <v>19809</v>
      </c>
    </row>
    <row r="4547" spans="1:4">
      <c r="A4547" s="215" t="s">
        <v>19810</v>
      </c>
      <c r="B4547" s="215">
        <v>1</v>
      </c>
      <c r="C4547" s="216" t="s">
        <v>19811</v>
      </c>
      <c r="D4547" s="215" t="s">
        <v>19812</v>
      </c>
    </row>
    <row r="4548" spans="1:4">
      <c r="A4548" s="215" t="s">
        <v>19813</v>
      </c>
      <c r="B4548" s="215">
        <v>1</v>
      </c>
      <c r="C4548" s="216" t="s">
        <v>19814</v>
      </c>
      <c r="D4548" s="215" t="s">
        <v>19815</v>
      </c>
    </row>
    <row r="4549" spans="1:4">
      <c r="A4549" s="215" t="s">
        <v>19816</v>
      </c>
      <c r="B4549" s="215">
        <v>1</v>
      </c>
      <c r="C4549" s="216" t="s">
        <v>19817</v>
      </c>
      <c r="D4549" s="215" t="s">
        <v>19818</v>
      </c>
    </row>
    <row r="4550" spans="1:4">
      <c r="A4550" s="215" t="s">
        <v>19819</v>
      </c>
      <c r="B4550" s="215">
        <v>1</v>
      </c>
      <c r="C4550" s="216" t="s">
        <v>19820</v>
      </c>
      <c r="D4550" s="215" t="s">
        <v>19821</v>
      </c>
    </row>
    <row r="4551" spans="1:4">
      <c r="A4551" s="215" t="s">
        <v>19822</v>
      </c>
      <c r="B4551" s="215">
        <v>1</v>
      </c>
      <c r="C4551" s="216" t="s">
        <v>19823</v>
      </c>
      <c r="D4551" s="215" t="s">
        <v>19824</v>
      </c>
    </row>
    <row r="4552" spans="1:4">
      <c r="A4552" s="215" t="s">
        <v>19825</v>
      </c>
      <c r="B4552" s="215">
        <v>1</v>
      </c>
      <c r="C4552" s="216" t="s">
        <v>19826</v>
      </c>
      <c r="D4552" s="215" t="s">
        <v>19827</v>
      </c>
    </row>
    <row r="4553" spans="1:4">
      <c r="A4553" s="215" t="s">
        <v>19828</v>
      </c>
      <c r="B4553" s="215">
        <v>1</v>
      </c>
      <c r="C4553" s="216" t="s">
        <v>19829</v>
      </c>
      <c r="D4553" s="215" t="s">
        <v>19830</v>
      </c>
    </row>
    <row r="4554" spans="1:4">
      <c r="A4554" s="215" t="s">
        <v>19831</v>
      </c>
      <c r="B4554" s="215">
        <v>1</v>
      </c>
      <c r="C4554" s="216" t="s">
        <v>19832</v>
      </c>
      <c r="D4554" s="215" t="s">
        <v>19833</v>
      </c>
    </row>
    <row r="4555" spans="1:4">
      <c r="A4555" s="215" t="s">
        <v>19834</v>
      </c>
      <c r="B4555" s="215">
        <v>1</v>
      </c>
      <c r="C4555" s="216" t="s">
        <v>19835</v>
      </c>
      <c r="D4555" s="215" t="s">
        <v>19836</v>
      </c>
    </row>
    <row r="4556" spans="1:4">
      <c r="A4556" s="215" t="s">
        <v>19837</v>
      </c>
      <c r="B4556" s="215">
        <v>1</v>
      </c>
      <c r="C4556" s="216" t="s">
        <v>19838</v>
      </c>
      <c r="D4556" s="215" t="s">
        <v>19839</v>
      </c>
    </row>
    <row r="4557" spans="1:4">
      <c r="A4557" s="215" t="s">
        <v>19840</v>
      </c>
      <c r="B4557" s="215">
        <v>1</v>
      </c>
      <c r="C4557" s="216" t="s">
        <v>19841</v>
      </c>
      <c r="D4557" s="215" t="s">
        <v>19842</v>
      </c>
    </row>
    <row r="4558" spans="1:4">
      <c r="A4558" s="215" t="s">
        <v>19843</v>
      </c>
      <c r="B4558" s="215">
        <v>1</v>
      </c>
      <c r="C4558" s="216" t="s">
        <v>19844</v>
      </c>
      <c r="D4558" s="215" t="s">
        <v>19845</v>
      </c>
    </row>
    <row r="4559" spans="1:4">
      <c r="A4559" s="215" t="s">
        <v>19846</v>
      </c>
      <c r="B4559" s="215">
        <v>1</v>
      </c>
      <c r="C4559" s="216" t="s">
        <v>19847</v>
      </c>
      <c r="D4559" s="215" t="s">
        <v>19848</v>
      </c>
    </row>
    <row r="4560" spans="1:4">
      <c r="A4560" s="215" t="s">
        <v>19849</v>
      </c>
      <c r="B4560" s="215">
        <v>1</v>
      </c>
      <c r="C4560" s="216" t="s">
        <v>19850</v>
      </c>
      <c r="D4560" s="215" t="s">
        <v>19851</v>
      </c>
    </row>
    <row r="4561" spans="1:4">
      <c r="A4561" s="215" t="s">
        <v>19852</v>
      </c>
      <c r="B4561" s="215">
        <v>1</v>
      </c>
      <c r="C4561" s="216" t="s">
        <v>19853</v>
      </c>
      <c r="D4561" s="215" t="s">
        <v>19854</v>
      </c>
    </row>
    <row r="4562" spans="1:4">
      <c r="A4562" s="215" t="s">
        <v>19855</v>
      </c>
      <c r="B4562" s="215">
        <v>1</v>
      </c>
      <c r="C4562" s="216" t="s">
        <v>19856</v>
      </c>
      <c r="D4562" s="215" t="s">
        <v>19857</v>
      </c>
    </row>
    <row r="4563" spans="1:4">
      <c r="A4563" s="215" t="s">
        <v>19858</v>
      </c>
      <c r="B4563" s="215">
        <v>1</v>
      </c>
      <c r="C4563" s="216" t="s">
        <v>19859</v>
      </c>
      <c r="D4563" s="215" t="s">
        <v>19860</v>
      </c>
    </row>
    <row r="4564" spans="1:4">
      <c r="A4564" s="215" t="s">
        <v>19861</v>
      </c>
      <c r="B4564" s="215">
        <v>1</v>
      </c>
      <c r="C4564" s="216" t="s">
        <v>19862</v>
      </c>
      <c r="D4564" s="215" t="s">
        <v>19863</v>
      </c>
    </row>
    <row r="4565" spans="1:4">
      <c r="A4565" s="215" t="s">
        <v>19864</v>
      </c>
      <c r="B4565" s="215">
        <v>1</v>
      </c>
      <c r="C4565" s="216" t="s">
        <v>8086</v>
      </c>
      <c r="D4565" s="215" t="s">
        <v>19865</v>
      </c>
    </row>
    <row r="4566" spans="1:4">
      <c r="A4566" s="215" t="s">
        <v>19866</v>
      </c>
      <c r="B4566" s="215">
        <v>1</v>
      </c>
      <c r="C4566" s="216" t="s">
        <v>19867</v>
      </c>
      <c r="D4566" s="215" t="s">
        <v>19868</v>
      </c>
    </row>
    <row r="4567" spans="1:4">
      <c r="A4567" s="215" t="s">
        <v>19869</v>
      </c>
      <c r="B4567" s="215">
        <v>1</v>
      </c>
      <c r="C4567" s="216" t="s">
        <v>19870</v>
      </c>
      <c r="D4567" s="215" t="s">
        <v>19871</v>
      </c>
    </row>
    <row r="4568" spans="1:4">
      <c r="A4568" s="215" t="s">
        <v>19872</v>
      </c>
      <c r="B4568" s="215">
        <v>1</v>
      </c>
      <c r="C4568" s="216" t="s">
        <v>19873</v>
      </c>
      <c r="D4568" s="215" t="s">
        <v>19874</v>
      </c>
    </row>
    <row r="4569" spans="1:4">
      <c r="A4569" s="215" t="s">
        <v>19875</v>
      </c>
      <c r="B4569" s="215">
        <v>1</v>
      </c>
      <c r="C4569" s="216" t="s">
        <v>19876</v>
      </c>
      <c r="D4569" s="215" t="s">
        <v>19877</v>
      </c>
    </row>
    <row r="4570" spans="1:4">
      <c r="A4570" s="215" t="s">
        <v>19878</v>
      </c>
      <c r="B4570" s="215">
        <v>1</v>
      </c>
      <c r="C4570" s="216" t="s">
        <v>19879</v>
      </c>
      <c r="D4570" s="215" t="s">
        <v>19880</v>
      </c>
    </row>
    <row r="4571" spans="1:4">
      <c r="A4571" s="215" t="s">
        <v>19881</v>
      </c>
      <c r="B4571" s="215">
        <v>1</v>
      </c>
      <c r="C4571" s="216" t="s">
        <v>19882</v>
      </c>
      <c r="D4571" s="215" t="s">
        <v>19883</v>
      </c>
    </row>
    <row r="4572" spans="1:4">
      <c r="A4572" s="215" t="s">
        <v>19884</v>
      </c>
      <c r="B4572" s="215">
        <v>1</v>
      </c>
      <c r="C4572" s="216" t="s">
        <v>19885</v>
      </c>
      <c r="D4572" s="215" t="s">
        <v>19886</v>
      </c>
    </row>
    <row r="4573" spans="1:4">
      <c r="A4573" s="215" t="s">
        <v>19887</v>
      </c>
      <c r="B4573" s="215">
        <v>1</v>
      </c>
      <c r="C4573" s="216" t="s">
        <v>19888</v>
      </c>
      <c r="D4573" s="215" t="s">
        <v>19889</v>
      </c>
    </row>
    <row r="4574" spans="1:4">
      <c r="A4574" s="215" t="s">
        <v>19890</v>
      </c>
      <c r="B4574" s="215">
        <v>1</v>
      </c>
      <c r="C4574" s="216" t="s">
        <v>19891</v>
      </c>
      <c r="D4574" s="215" t="s">
        <v>19892</v>
      </c>
    </row>
    <row r="4575" spans="1:4">
      <c r="A4575" s="215" t="s">
        <v>19893</v>
      </c>
      <c r="B4575" s="215">
        <v>1</v>
      </c>
      <c r="C4575" s="216" t="s">
        <v>19894</v>
      </c>
      <c r="D4575" s="215" t="s">
        <v>19895</v>
      </c>
    </row>
    <row r="4576" spans="1:4">
      <c r="A4576" s="215" t="s">
        <v>19896</v>
      </c>
      <c r="B4576" s="215">
        <v>1</v>
      </c>
      <c r="C4576" s="216" t="s">
        <v>19897</v>
      </c>
      <c r="D4576" s="215" t="s">
        <v>19898</v>
      </c>
    </row>
    <row r="4577" spans="1:4">
      <c r="A4577" s="215" t="s">
        <v>19899</v>
      </c>
      <c r="B4577" s="215">
        <v>1</v>
      </c>
      <c r="C4577" s="216" t="s">
        <v>19900</v>
      </c>
      <c r="D4577" s="215" t="s">
        <v>19901</v>
      </c>
    </row>
    <row r="4578" spans="1:4">
      <c r="A4578" s="215" t="s">
        <v>19902</v>
      </c>
      <c r="B4578" s="215">
        <v>1</v>
      </c>
      <c r="C4578" s="216" t="s">
        <v>19903</v>
      </c>
      <c r="D4578" s="215" t="s">
        <v>19904</v>
      </c>
    </row>
    <row r="4579" spans="1:4">
      <c r="A4579" s="215" t="s">
        <v>19905</v>
      </c>
      <c r="B4579" s="215">
        <v>1</v>
      </c>
      <c r="C4579" s="216" t="s">
        <v>19906</v>
      </c>
      <c r="D4579" s="215" t="s">
        <v>19907</v>
      </c>
    </row>
    <row r="4580" spans="1:4">
      <c r="A4580" s="215" t="s">
        <v>19908</v>
      </c>
      <c r="B4580" s="215">
        <v>1</v>
      </c>
      <c r="C4580" s="216" t="s">
        <v>19909</v>
      </c>
      <c r="D4580" s="215" t="s">
        <v>19910</v>
      </c>
    </row>
    <row r="4581" spans="1:4">
      <c r="A4581" s="215" t="s">
        <v>19911</v>
      </c>
      <c r="B4581" s="215">
        <v>1</v>
      </c>
      <c r="C4581" s="216" t="s">
        <v>19912</v>
      </c>
      <c r="D4581" s="215" t="s">
        <v>19913</v>
      </c>
    </row>
    <row r="4582" spans="1:4">
      <c r="A4582" s="215" t="s">
        <v>19914</v>
      </c>
      <c r="B4582" s="215">
        <v>1</v>
      </c>
      <c r="C4582" s="216" t="s">
        <v>19915</v>
      </c>
      <c r="D4582" s="215" t="s">
        <v>19916</v>
      </c>
    </row>
    <row r="4583" spans="1:4">
      <c r="A4583" s="215" t="s">
        <v>19917</v>
      </c>
      <c r="B4583" s="215">
        <v>1</v>
      </c>
      <c r="C4583" s="216" t="s">
        <v>19918</v>
      </c>
      <c r="D4583" s="215" t="s">
        <v>19919</v>
      </c>
    </row>
    <row r="4584" spans="1:4">
      <c r="A4584" s="215" t="s">
        <v>19920</v>
      </c>
      <c r="B4584" s="215">
        <v>1</v>
      </c>
      <c r="C4584" s="216" t="s">
        <v>19921</v>
      </c>
      <c r="D4584" s="215" t="s">
        <v>19922</v>
      </c>
    </row>
    <row r="4585" spans="1:4">
      <c r="A4585" s="215" t="s">
        <v>19923</v>
      </c>
      <c r="B4585" s="215">
        <v>1</v>
      </c>
      <c r="C4585" s="216" t="s">
        <v>19924</v>
      </c>
      <c r="D4585" s="215" t="s">
        <v>19925</v>
      </c>
    </row>
    <row r="4586" spans="1:4">
      <c r="A4586" s="215" t="s">
        <v>19926</v>
      </c>
      <c r="B4586" s="215">
        <v>1</v>
      </c>
      <c r="C4586" s="216" t="s">
        <v>19927</v>
      </c>
      <c r="D4586" s="215" t="s">
        <v>19928</v>
      </c>
    </row>
    <row r="4587" spans="1:4">
      <c r="A4587" s="215" t="s">
        <v>19929</v>
      </c>
      <c r="B4587" s="215">
        <v>1</v>
      </c>
      <c r="C4587" s="216" t="s">
        <v>19930</v>
      </c>
      <c r="D4587" s="215" t="s">
        <v>19931</v>
      </c>
    </row>
    <row r="4588" spans="1:4">
      <c r="A4588" s="215" t="s">
        <v>19932</v>
      </c>
      <c r="B4588" s="215">
        <v>1</v>
      </c>
      <c r="C4588" s="216" t="s">
        <v>19933</v>
      </c>
      <c r="D4588" s="215" t="s">
        <v>19934</v>
      </c>
    </row>
    <row r="4589" spans="1:4">
      <c r="A4589" s="215" t="s">
        <v>19935</v>
      </c>
      <c r="B4589" s="215">
        <v>1</v>
      </c>
      <c r="C4589" s="216" t="s">
        <v>19936</v>
      </c>
      <c r="D4589" s="215" t="s">
        <v>19937</v>
      </c>
    </row>
    <row r="4590" spans="1:4">
      <c r="A4590" s="215" t="s">
        <v>19938</v>
      </c>
      <c r="B4590" s="215">
        <v>1</v>
      </c>
      <c r="C4590" s="216" t="s">
        <v>19939</v>
      </c>
      <c r="D4590" s="215" t="s">
        <v>19940</v>
      </c>
    </row>
    <row r="4591" spans="1:4">
      <c r="A4591" s="215" t="s">
        <v>19941</v>
      </c>
      <c r="B4591" s="215">
        <v>1</v>
      </c>
      <c r="C4591" s="216" t="s">
        <v>19942</v>
      </c>
      <c r="D4591" s="215" t="s">
        <v>19943</v>
      </c>
    </row>
    <row r="4592" spans="1:4">
      <c r="A4592" s="215" t="s">
        <v>19944</v>
      </c>
      <c r="B4592" s="215">
        <v>1</v>
      </c>
      <c r="C4592" s="216" t="s">
        <v>19945</v>
      </c>
      <c r="D4592" s="215" t="s">
        <v>19946</v>
      </c>
    </row>
    <row r="4593" spans="1:4">
      <c r="A4593" s="215" t="s">
        <v>19947</v>
      </c>
      <c r="B4593" s="215">
        <v>1</v>
      </c>
      <c r="C4593" s="216" t="s">
        <v>19948</v>
      </c>
      <c r="D4593" s="215" t="s">
        <v>19949</v>
      </c>
    </row>
    <row r="4594" spans="1:4">
      <c r="A4594" s="215" t="s">
        <v>19950</v>
      </c>
      <c r="B4594" s="215">
        <v>1</v>
      </c>
      <c r="C4594" s="216" t="s">
        <v>19951</v>
      </c>
      <c r="D4594" s="215" t="s">
        <v>19952</v>
      </c>
    </row>
    <row r="4595" spans="1:4">
      <c r="A4595" s="215" t="s">
        <v>19953</v>
      </c>
      <c r="B4595" s="215">
        <v>1</v>
      </c>
      <c r="C4595" s="216" t="s">
        <v>19954</v>
      </c>
      <c r="D4595" s="215" t="s">
        <v>19955</v>
      </c>
    </row>
    <row r="4596" spans="1:4">
      <c r="A4596" s="215" t="s">
        <v>19956</v>
      </c>
      <c r="B4596" s="215">
        <v>1</v>
      </c>
      <c r="C4596" s="216" t="s">
        <v>19957</v>
      </c>
      <c r="D4596" s="215" t="s">
        <v>19958</v>
      </c>
    </row>
    <row r="4597" spans="1:4">
      <c r="A4597" s="215" t="s">
        <v>19959</v>
      </c>
      <c r="B4597" s="215">
        <v>1</v>
      </c>
      <c r="C4597" s="216" t="s">
        <v>19960</v>
      </c>
      <c r="D4597" s="215" t="s">
        <v>19961</v>
      </c>
    </row>
    <row r="4598" spans="1:4">
      <c r="A4598" s="215" t="s">
        <v>19962</v>
      </c>
      <c r="B4598" s="215">
        <v>1</v>
      </c>
      <c r="C4598" s="216" t="s">
        <v>19963</v>
      </c>
      <c r="D4598" s="215" t="s">
        <v>19964</v>
      </c>
    </row>
    <row r="4599" spans="1:4">
      <c r="A4599" s="215" t="s">
        <v>19965</v>
      </c>
      <c r="B4599" s="215">
        <v>1</v>
      </c>
      <c r="C4599" s="216" t="s">
        <v>19966</v>
      </c>
      <c r="D4599" s="215" t="s">
        <v>19967</v>
      </c>
    </row>
    <row r="4600" spans="1:4">
      <c r="A4600" s="215" t="s">
        <v>19968</v>
      </c>
      <c r="B4600" s="215">
        <v>1</v>
      </c>
      <c r="C4600" s="216" t="s">
        <v>19969</v>
      </c>
      <c r="D4600" s="215" t="s">
        <v>19970</v>
      </c>
    </row>
    <row r="4601" spans="1:4">
      <c r="A4601" s="215" t="s">
        <v>19971</v>
      </c>
      <c r="B4601" s="215">
        <v>1</v>
      </c>
      <c r="C4601" s="216" t="s">
        <v>19972</v>
      </c>
      <c r="D4601" s="215" t="s">
        <v>19973</v>
      </c>
    </row>
    <row r="4602" spans="1:4">
      <c r="A4602" s="215" t="s">
        <v>19974</v>
      </c>
      <c r="B4602" s="215">
        <v>1</v>
      </c>
      <c r="C4602" s="216" t="s">
        <v>19975</v>
      </c>
      <c r="D4602" s="215" t="s">
        <v>19976</v>
      </c>
    </row>
    <row r="4603" spans="1:4">
      <c r="A4603" s="215" t="s">
        <v>19977</v>
      </c>
      <c r="B4603" s="215">
        <v>1</v>
      </c>
      <c r="C4603" s="216" t="s">
        <v>19978</v>
      </c>
      <c r="D4603" s="215" t="s">
        <v>19979</v>
      </c>
    </row>
    <row r="4604" spans="1:4">
      <c r="A4604" s="215" t="s">
        <v>19980</v>
      </c>
      <c r="B4604" s="215">
        <v>1</v>
      </c>
      <c r="C4604" s="216" t="s">
        <v>19981</v>
      </c>
      <c r="D4604" s="215" t="s">
        <v>19982</v>
      </c>
    </row>
    <row r="4605" spans="1:4">
      <c r="A4605" s="215" t="s">
        <v>19983</v>
      </c>
      <c r="B4605" s="215">
        <v>1</v>
      </c>
      <c r="C4605" s="216" t="s">
        <v>19984</v>
      </c>
      <c r="D4605" s="215" t="s">
        <v>19985</v>
      </c>
    </row>
    <row r="4606" spans="1:4">
      <c r="A4606" s="215" t="s">
        <v>19986</v>
      </c>
      <c r="B4606" s="215">
        <v>1</v>
      </c>
      <c r="C4606" s="216" t="s">
        <v>19987</v>
      </c>
      <c r="D4606" s="215" t="s">
        <v>19988</v>
      </c>
    </row>
    <row r="4607" spans="1:4">
      <c r="A4607" s="215" t="s">
        <v>19989</v>
      </c>
      <c r="B4607" s="215">
        <v>1</v>
      </c>
      <c r="C4607" s="216" t="s">
        <v>19990</v>
      </c>
      <c r="D4607" s="215" t="s">
        <v>19991</v>
      </c>
    </row>
    <row r="4608" spans="1:4">
      <c r="A4608" s="215" t="s">
        <v>19992</v>
      </c>
      <c r="B4608" s="215">
        <v>1</v>
      </c>
      <c r="C4608" s="216" t="s">
        <v>19993</v>
      </c>
      <c r="D4608" s="215" t="s">
        <v>19994</v>
      </c>
    </row>
    <row r="4609" spans="1:4">
      <c r="A4609" s="215" t="s">
        <v>19995</v>
      </c>
      <c r="B4609" s="215">
        <v>1</v>
      </c>
      <c r="C4609" s="216" t="s">
        <v>19996</v>
      </c>
      <c r="D4609" s="215" t="s">
        <v>19997</v>
      </c>
    </row>
    <row r="4610" spans="1:4">
      <c r="A4610" s="215" t="s">
        <v>19998</v>
      </c>
      <c r="B4610" s="215">
        <v>1</v>
      </c>
      <c r="C4610" s="216" t="s">
        <v>19999</v>
      </c>
      <c r="D4610" s="215" t="s">
        <v>20000</v>
      </c>
    </row>
    <row r="4611" spans="1:4">
      <c r="A4611" s="215" t="s">
        <v>20001</v>
      </c>
      <c r="B4611" s="215">
        <v>1</v>
      </c>
      <c r="C4611" s="216" t="s">
        <v>20002</v>
      </c>
      <c r="D4611" s="215" t="s">
        <v>20003</v>
      </c>
    </row>
    <row r="4612" spans="1:4">
      <c r="A4612" s="215" t="s">
        <v>20004</v>
      </c>
      <c r="B4612" s="215">
        <v>1</v>
      </c>
      <c r="C4612" s="216" t="s">
        <v>20005</v>
      </c>
      <c r="D4612" s="215" t="s">
        <v>20006</v>
      </c>
    </row>
    <row r="4613" spans="1:4">
      <c r="A4613" s="215" t="s">
        <v>20007</v>
      </c>
      <c r="B4613" s="215">
        <v>1</v>
      </c>
      <c r="C4613" s="216" t="s">
        <v>20008</v>
      </c>
      <c r="D4613" s="215" t="s">
        <v>20009</v>
      </c>
    </row>
    <row r="4614" spans="1:4">
      <c r="A4614" s="215" t="s">
        <v>20010</v>
      </c>
      <c r="B4614" s="215">
        <v>1</v>
      </c>
      <c r="C4614" s="216" t="s">
        <v>20011</v>
      </c>
      <c r="D4614" s="215" t="s">
        <v>20012</v>
      </c>
    </row>
    <row r="4615" spans="1:4">
      <c r="A4615" s="215" t="s">
        <v>20013</v>
      </c>
      <c r="B4615" s="215">
        <v>1</v>
      </c>
      <c r="C4615" s="216" t="s">
        <v>20014</v>
      </c>
      <c r="D4615" s="215" t="s">
        <v>20015</v>
      </c>
    </row>
    <row r="4616" spans="1:4">
      <c r="A4616" s="215" t="s">
        <v>20016</v>
      </c>
      <c r="B4616" s="215">
        <v>1</v>
      </c>
      <c r="C4616" s="216" t="s">
        <v>20017</v>
      </c>
      <c r="D4616" s="215" t="s">
        <v>20018</v>
      </c>
    </row>
    <row r="4617" spans="1:4">
      <c r="A4617" s="215" t="s">
        <v>20019</v>
      </c>
      <c r="B4617" s="215">
        <v>1</v>
      </c>
      <c r="C4617" s="216" t="s">
        <v>20020</v>
      </c>
      <c r="D4617" s="215" t="s">
        <v>20021</v>
      </c>
    </row>
    <row r="4618" spans="1:4">
      <c r="A4618" s="215" t="s">
        <v>20023</v>
      </c>
      <c r="B4618" s="215">
        <v>1</v>
      </c>
      <c r="C4618" s="216" t="s">
        <v>20024</v>
      </c>
      <c r="D4618" s="215" t="s">
        <v>20025</v>
      </c>
    </row>
    <row r="4619" spans="1:4">
      <c r="A4619" s="215" t="s">
        <v>111054</v>
      </c>
      <c r="B4619" s="215">
        <v>1</v>
      </c>
      <c r="C4619" s="216" t="s">
        <v>111055</v>
      </c>
      <c r="D4619" s="215" t="s">
        <v>20022</v>
      </c>
    </row>
    <row r="4620" spans="1:4">
      <c r="A4620" s="215" t="s">
        <v>20026</v>
      </c>
      <c r="B4620" s="215">
        <v>1</v>
      </c>
      <c r="C4620" s="216" t="s">
        <v>20027</v>
      </c>
      <c r="D4620" s="215" t="s">
        <v>20028</v>
      </c>
    </row>
    <row r="4621" spans="1:4">
      <c r="A4621" s="215" t="s">
        <v>20029</v>
      </c>
      <c r="B4621" s="215">
        <v>1</v>
      </c>
      <c r="C4621" s="216" t="s">
        <v>20030</v>
      </c>
      <c r="D4621" s="215" t="s">
        <v>20031</v>
      </c>
    </row>
    <row r="4622" spans="1:4">
      <c r="A4622" s="215" t="s">
        <v>20032</v>
      </c>
      <c r="B4622" s="215">
        <v>1</v>
      </c>
      <c r="C4622" s="216" t="s">
        <v>20033</v>
      </c>
      <c r="D4622" s="215" t="s">
        <v>20034</v>
      </c>
    </row>
    <row r="4623" spans="1:4">
      <c r="A4623" s="215" t="s">
        <v>20035</v>
      </c>
      <c r="B4623" s="215">
        <v>1</v>
      </c>
      <c r="C4623" s="216" t="s">
        <v>20036</v>
      </c>
      <c r="D4623" s="215" t="s">
        <v>20037</v>
      </c>
    </row>
    <row r="4624" spans="1:4">
      <c r="A4624" s="215" t="s">
        <v>20038</v>
      </c>
      <c r="B4624" s="215">
        <v>1</v>
      </c>
      <c r="C4624" s="216" t="s">
        <v>20039</v>
      </c>
      <c r="D4624" s="215" t="s">
        <v>20040</v>
      </c>
    </row>
    <row r="4625" spans="1:4">
      <c r="A4625" s="215" t="s">
        <v>20041</v>
      </c>
      <c r="B4625" s="215">
        <v>1</v>
      </c>
      <c r="C4625" s="216" t="s">
        <v>20042</v>
      </c>
      <c r="D4625" s="215" t="s">
        <v>20043</v>
      </c>
    </row>
    <row r="4626" spans="1:4">
      <c r="A4626" s="215" t="s">
        <v>20044</v>
      </c>
      <c r="B4626" s="215">
        <v>1</v>
      </c>
      <c r="C4626" s="216" t="s">
        <v>20045</v>
      </c>
      <c r="D4626" s="215" t="s">
        <v>20046</v>
      </c>
    </row>
    <row r="4627" spans="1:4">
      <c r="A4627" s="215" t="s">
        <v>20047</v>
      </c>
      <c r="B4627" s="215">
        <v>1</v>
      </c>
      <c r="C4627" s="216" t="s">
        <v>20048</v>
      </c>
      <c r="D4627" s="215" t="s">
        <v>20049</v>
      </c>
    </row>
    <row r="4628" spans="1:4">
      <c r="A4628" s="215" t="s">
        <v>20050</v>
      </c>
      <c r="B4628" s="215">
        <v>1</v>
      </c>
      <c r="C4628" s="216" t="s">
        <v>20051</v>
      </c>
      <c r="D4628" s="215" t="s">
        <v>20052</v>
      </c>
    </row>
    <row r="4629" spans="1:4">
      <c r="A4629" s="215" t="s">
        <v>20053</v>
      </c>
      <c r="B4629" s="215">
        <v>1</v>
      </c>
      <c r="C4629" s="216" t="s">
        <v>20054</v>
      </c>
      <c r="D4629" s="215" t="s">
        <v>20055</v>
      </c>
    </row>
    <row r="4630" spans="1:4">
      <c r="A4630" s="215" t="s">
        <v>20056</v>
      </c>
      <c r="B4630" s="215">
        <v>1</v>
      </c>
      <c r="C4630" s="216" t="s">
        <v>20057</v>
      </c>
      <c r="D4630" s="215" t="s">
        <v>20058</v>
      </c>
    </row>
    <row r="4631" spans="1:4">
      <c r="A4631" s="215" t="s">
        <v>20059</v>
      </c>
      <c r="B4631" s="215">
        <v>1</v>
      </c>
      <c r="C4631" s="216" t="s">
        <v>20060</v>
      </c>
      <c r="D4631" s="215" t="s">
        <v>20061</v>
      </c>
    </row>
    <row r="4632" spans="1:4">
      <c r="A4632" s="215" t="s">
        <v>20062</v>
      </c>
      <c r="B4632" s="215">
        <v>1</v>
      </c>
      <c r="C4632" s="216" t="s">
        <v>20063</v>
      </c>
      <c r="D4632" s="215" t="s">
        <v>20064</v>
      </c>
    </row>
    <row r="4633" spans="1:4">
      <c r="A4633" s="215" t="s">
        <v>20065</v>
      </c>
      <c r="B4633" s="215">
        <v>1</v>
      </c>
      <c r="C4633" s="216" t="s">
        <v>20066</v>
      </c>
      <c r="D4633" s="215" t="s">
        <v>20067</v>
      </c>
    </row>
    <row r="4634" spans="1:4">
      <c r="A4634" s="215" t="s">
        <v>20068</v>
      </c>
      <c r="B4634" s="215">
        <v>1</v>
      </c>
      <c r="C4634" s="216" t="s">
        <v>20069</v>
      </c>
      <c r="D4634" s="215" t="s">
        <v>20070</v>
      </c>
    </row>
    <row r="4635" spans="1:4">
      <c r="A4635" s="215" t="s">
        <v>20071</v>
      </c>
      <c r="B4635" s="215">
        <v>1</v>
      </c>
      <c r="C4635" s="216" t="s">
        <v>20072</v>
      </c>
      <c r="D4635" s="215" t="s">
        <v>20073</v>
      </c>
    </row>
    <row r="4636" spans="1:4">
      <c r="A4636" s="215" t="s">
        <v>20074</v>
      </c>
      <c r="B4636" s="215">
        <v>1</v>
      </c>
      <c r="C4636" s="216" t="s">
        <v>20075</v>
      </c>
      <c r="D4636" s="215" t="s">
        <v>20076</v>
      </c>
    </row>
    <row r="4637" spans="1:4">
      <c r="A4637" s="215" t="s">
        <v>20077</v>
      </c>
      <c r="B4637" s="215">
        <v>1</v>
      </c>
      <c r="C4637" s="216" t="s">
        <v>20078</v>
      </c>
      <c r="D4637" s="215" t="s">
        <v>20079</v>
      </c>
    </row>
    <row r="4638" spans="1:4">
      <c r="A4638" s="215" t="s">
        <v>20080</v>
      </c>
      <c r="B4638" s="215">
        <v>1</v>
      </c>
      <c r="C4638" s="216" t="s">
        <v>20081</v>
      </c>
      <c r="D4638" s="215" t="s">
        <v>20082</v>
      </c>
    </row>
    <row r="4639" spans="1:4">
      <c r="A4639" s="215" t="s">
        <v>20083</v>
      </c>
      <c r="B4639" s="215">
        <v>1</v>
      </c>
      <c r="C4639" s="216" t="s">
        <v>20084</v>
      </c>
      <c r="D4639" s="215" t="s">
        <v>20085</v>
      </c>
    </row>
    <row r="4640" spans="1:4">
      <c r="A4640" s="215" t="s">
        <v>20086</v>
      </c>
      <c r="B4640" s="215">
        <v>1</v>
      </c>
      <c r="C4640" s="216" t="s">
        <v>20087</v>
      </c>
      <c r="D4640" s="215" t="s">
        <v>20088</v>
      </c>
    </row>
    <row r="4641" spans="1:4">
      <c r="A4641" s="215" t="s">
        <v>20089</v>
      </c>
      <c r="B4641" s="215">
        <v>1</v>
      </c>
      <c r="C4641" s="216" t="s">
        <v>20090</v>
      </c>
      <c r="D4641" s="215" t="s">
        <v>20091</v>
      </c>
    </row>
    <row r="4642" spans="1:4">
      <c r="A4642" s="215" t="s">
        <v>20092</v>
      </c>
      <c r="B4642" s="215">
        <v>1</v>
      </c>
      <c r="C4642" s="216" t="s">
        <v>20093</v>
      </c>
      <c r="D4642" s="215" t="s">
        <v>20094</v>
      </c>
    </row>
    <row r="4643" spans="1:4">
      <c r="A4643" s="215" t="s">
        <v>20095</v>
      </c>
      <c r="B4643" s="215">
        <v>1</v>
      </c>
      <c r="C4643" s="216" t="s">
        <v>20096</v>
      </c>
      <c r="D4643" s="215" t="s">
        <v>20097</v>
      </c>
    </row>
    <row r="4644" spans="1:4">
      <c r="A4644" s="215" t="s">
        <v>20098</v>
      </c>
      <c r="B4644" s="215">
        <v>1</v>
      </c>
      <c r="C4644" s="216" t="s">
        <v>20099</v>
      </c>
      <c r="D4644" s="215" t="s">
        <v>20100</v>
      </c>
    </row>
    <row r="4645" spans="1:4">
      <c r="A4645" s="215" t="s">
        <v>20101</v>
      </c>
      <c r="B4645" s="215">
        <v>1</v>
      </c>
      <c r="C4645" s="216" t="s">
        <v>20102</v>
      </c>
      <c r="D4645" s="215" t="s">
        <v>20103</v>
      </c>
    </row>
    <row r="4646" spans="1:4">
      <c r="A4646" s="215" t="s">
        <v>20104</v>
      </c>
      <c r="B4646" s="215">
        <v>1</v>
      </c>
      <c r="C4646" s="216" t="s">
        <v>20105</v>
      </c>
      <c r="D4646" s="215" t="s">
        <v>20106</v>
      </c>
    </row>
    <row r="4647" spans="1:4">
      <c r="A4647" s="215" t="s">
        <v>20107</v>
      </c>
      <c r="B4647" s="215">
        <v>1</v>
      </c>
      <c r="C4647" s="216" t="s">
        <v>20108</v>
      </c>
      <c r="D4647" s="215" t="s">
        <v>20109</v>
      </c>
    </row>
    <row r="4648" spans="1:4">
      <c r="A4648" s="215" t="s">
        <v>20110</v>
      </c>
      <c r="B4648" s="215">
        <v>1</v>
      </c>
      <c r="C4648" s="216" t="s">
        <v>20111</v>
      </c>
      <c r="D4648" s="215" t="s">
        <v>20112</v>
      </c>
    </row>
    <row r="4649" spans="1:4">
      <c r="A4649" s="215" t="s">
        <v>20113</v>
      </c>
      <c r="B4649" s="215">
        <v>1</v>
      </c>
      <c r="C4649" s="216" t="s">
        <v>20114</v>
      </c>
      <c r="D4649" s="215" t="s">
        <v>20115</v>
      </c>
    </row>
    <row r="4650" spans="1:4">
      <c r="A4650" s="215" t="s">
        <v>20116</v>
      </c>
      <c r="B4650" s="215">
        <v>1</v>
      </c>
      <c r="C4650" s="216" t="s">
        <v>20117</v>
      </c>
      <c r="D4650" s="215" t="s">
        <v>20118</v>
      </c>
    </row>
    <row r="4651" spans="1:4">
      <c r="A4651" s="215" t="s">
        <v>20119</v>
      </c>
      <c r="B4651" s="215">
        <v>1</v>
      </c>
      <c r="C4651" s="216" t="s">
        <v>20120</v>
      </c>
      <c r="D4651" s="215" t="s">
        <v>20121</v>
      </c>
    </row>
    <row r="4652" spans="1:4">
      <c r="A4652" s="215" t="s">
        <v>20122</v>
      </c>
      <c r="B4652" s="215">
        <v>1</v>
      </c>
      <c r="C4652" s="216" t="s">
        <v>20123</v>
      </c>
      <c r="D4652" s="215" t="s">
        <v>20124</v>
      </c>
    </row>
    <row r="4653" spans="1:4">
      <c r="A4653" s="215" t="s">
        <v>20125</v>
      </c>
      <c r="B4653" s="215">
        <v>1</v>
      </c>
      <c r="C4653" s="216" t="s">
        <v>20126</v>
      </c>
      <c r="D4653" s="215" t="s">
        <v>20127</v>
      </c>
    </row>
    <row r="4654" spans="1:4">
      <c r="A4654" s="215" t="s">
        <v>20128</v>
      </c>
      <c r="B4654" s="215">
        <v>1</v>
      </c>
      <c r="C4654" s="216" t="s">
        <v>20129</v>
      </c>
      <c r="D4654" s="215" t="s">
        <v>20130</v>
      </c>
    </row>
    <row r="4655" spans="1:4">
      <c r="A4655" s="215" t="s">
        <v>20131</v>
      </c>
      <c r="B4655" s="215">
        <v>1</v>
      </c>
      <c r="C4655" s="216" t="s">
        <v>20132</v>
      </c>
      <c r="D4655" s="215" t="s">
        <v>20133</v>
      </c>
    </row>
    <row r="4656" spans="1:4">
      <c r="A4656" s="215" t="s">
        <v>20134</v>
      </c>
      <c r="B4656" s="215">
        <v>1</v>
      </c>
      <c r="C4656" s="216" t="s">
        <v>20135</v>
      </c>
      <c r="D4656" s="215" t="s">
        <v>20136</v>
      </c>
    </row>
    <row r="4657" spans="1:4">
      <c r="A4657" s="215" t="s">
        <v>20137</v>
      </c>
      <c r="B4657" s="215">
        <v>1</v>
      </c>
      <c r="C4657" s="216" t="s">
        <v>20138</v>
      </c>
      <c r="D4657" s="215" t="s">
        <v>20139</v>
      </c>
    </row>
    <row r="4658" spans="1:4">
      <c r="A4658" s="215" t="s">
        <v>20140</v>
      </c>
      <c r="B4658" s="215">
        <v>1</v>
      </c>
      <c r="C4658" s="216" t="s">
        <v>20141</v>
      </c>
      <c r="D4658" s="215" t="s">
        <v>20142</v>
      </c>
    </row>
    <row r="4659" spans="1:4">
      <c r="A4659" s="215" t="s">
        <v>20143</v>
      </c>
      <c r="B4659" s="215">
        <v>1</v>
      </c>
      <c r="C4659" s="216" t="s">
        <v>20144</v>
      </c>
      <c r="D4659" s="215" t="s">
        <v>20145</v>
      </c>
    </row>
    <row r="4660" spans="1:4">
      <c r="A4660" s="215" t="s">
        <v>20146</v>
      </c>
      <c r="B4660" s="215">
        <v>1</v>
      </c>
      <c r="C4660" s="216" t="s">
        <v>20147</v>
      </c>
      <c r="D4660" s="215" t="s">
        <v>20148</v>
      </c>
    </row>
    <row r="4661" spans="1:4">
      <c r="A4661" s="215" t="s">
        <v>20149</v>
      </c>
      <c r="B4661" s="215">
        <v>1</v>
      </c>
      <c r="C4661" s="216" t="s">
        <v>20150</v>
      </c>
      <c r="D4661" s="215" t="s">
        <v>20151</v>
      </c>
    </row>
    <row r="4662" spans="1:4">
      <c r="A4662" s="215" t="s">
        <v>20152</v>
      </c>
      <c r="B4662" s="215">
        <v>1</v>
      </c>
      <c r="C4662" s="216" t="s">
        <v>20153</v>
      </c>
      <c r="D4662" s="215" t="s">
        <v>20154</v>
      </c>
    </row>
    <row r="4663" spans="1:4">
      <c r="A4663" s="215" t="s">
        <v>20155</v>
      </c>
      <c r="B4663" s="215">
        <v>1</v>
      </c>
      <c r="C4663" s="216" t="s">
        <v>20156</v>
      </c>
      <c r="D4663" s="215" t="s">
        <v>20157</v>
      </c>
    </row>
    <row r="4664" spans="1:4">
      <c r="A4664" s="215" t="s">
        <v>20158</v>
      </c>
      <c r="B4664" s="215">
        <v>1</v>
      </c>
      <c r="C4664" s="216" t="s">
        <v>20159</v>
      </c>
      <c r="D4664" s="215" t="s">
        <v>20160</v>
      </c>
    </row>
    <row r="4665" spans="1:4">
      <c r="A4665" s="215" t="s">
        <v>20161</v>
      </c>
      <c r="B4665" s="215">
        <v>1</v>
      </c>
      <c r="C4665" s="216" t="s">
        <v>20162</v>
      </c>
      <c r="D4665" s="215" t="s">
        <v>20163</v>
      </c>
    </row>
    <row r="4666" spans="1:4">
      <c r="A4666" s="215" t="s">
        <v>20164</v>
      </c>
      <c r="B4666" s="215">
        <v>1</v>
      </c>
      <c r="C4666" s="216" t="s">
        <v>20165</v>
      </c>
      <c r="D4666" s="215" t="s">
        <v>20166</v>
      </c>
    </row>
    <row r="4667" spans="1:4">
      <c r="A4667" s="215" t="s">
        <v>20167</v>
      </c>
      <c r="B4667" s="215">
        <v>1</v>
      </c>
      <c r="C4667" s="216" t="s">
        <v>20168</v>
      </c>
      <c r="D4667" s="215" t="s">
        <v>20169</v>
      </c>
    </row>
    <row r="4668" spans="1:4">
      <c r="A4668" s="215" t="s">
        <v>20170</v>
      </c>
      <c r="B4668" s="215">
        <v>1</v>
      </c>
      <c r="C4668" s="216" t="s">
        <v>20171</v>
      </c>
      <c r="D4668" s="215" t="s">
        <v>20172</v>
      </c>
    </row>
    <row r="4669" spans="1:4">
      <c r="A4669" s="215" t="s">
        <v>20173</v>
      </c>
      <c r="B4669" s="215">
        <v>1</v>
      </c>
      <c r="C4669" s="216" t="s">
        <v>20174</v>
      </c>
      <c r="D4669" s="215" t="s">
        <v>20175</v>
      </c>
    </row>
    <row r="4670" spans="1:4">
      <c r="A4670" s="215" t="s">
        <v>20176</v>
      </c>
      <c r="B4670" s="215">
        <v>1</v>
      </c>
      <c r="C4670" s="216" t="s">
        <v>20177</v>
      </c>
      <c r="D4670" s="215" t="s">
        <v>20178</v>
      </c>
    </row>
    <row r="4671" spans="1:4">
      <c r="A4671" s="215" t="s">
        <v>20179</v>
      </c>
      <c r="B4671" s="215">
        <v>1</v>
      </c>
      <c r="C4671" s="216" t="s">
        <v>20180</v>
      </c>
      <c r="D4671" s="215" t="s">
        <v>20181</v>
      </c>
    </row>
    <row r="4672" spans="1:4">
      <c r="A4672" s="215" t="s">
        <v>20182</v>
      </c>
      <c r="B4672" s="215">
        <v>1</v>
      </c>
      <c r="C4672" s="216" t="s">
        <v>20183</v>
      </c>
      <c r="D4672" s="215" t="s">
        <v>20184</v>
      </c>
    </row>
    <row r="4673" spans="1:4">
      <c r="A4673" s="215" t="s">
        <v>20185</v>
      </c>
      <c r="B4673" s="215">
        <v>1</v>
      </c>
      <c r="C4673" s="216" t="s">
        <v>20186</v>
      </c>
      <c r="D4673" s="215" t="s">
        <v>20187</v>
      </c>
    </row>
    <row r="4674" spans="1:4">
      <c r="A4674" s="215" t="s">
        <v>20188</v>
      </c>
      <c r="B4674" s="215">
        <v>1</v>
      </c>
      <c r="C4674" s="216" t="s">
        <v>20189</v>
      </c>
      <c r="D4674" s="215" t="s">
        <v>20190</v>
      </c>
    </row>
    <row r="4675" spans="1:4">
      <c r="A4675" s="215" t="s">
        <v>20191</v>
      </c>
      <c r="B4675" s="215">
        <v>1</v>
      </c>
      <c r="C4675" s="216" t="s">
        <v>20192</v>
      </c>
      <c r="D4675" s="215" t="s">
        <v>20193</v>
      </c>
    </row>
    <row r="4676" spans="1:4">
      <c r="A4676" s="215" t="s">
        <v>20194</v>
      </c>
      <c r="B4676" s="215">
        <v>1</v>
      </c>
      <c r="C4676" s="216" t="s">
        <v>20195</v>
      </c>
      <c r="D4676" s="215" t="s">
        <v>20196</v>
      </c>
    </row>
    <row r="4677" spans="1:4">
      <c r="A4677" s="215" t="s">
        <v>20197</v>
      </c>
      <c r="B4677" s="215">
        <v>1</v>
      </c>
      <c r="C4677" s="216" t="s">
        <v>20198</v>
      </c>
      <c r="D4677" s="215" t="s">
        <v>20199</v>
      </c>
    </row>
    <row r="4678" spans="1:4">
      <c r="A4678" s="215" t="s">
        <v>20200</v>
      </c>
      <c r="B4678" s="215">
        <v>1</v>
      </c>
      <c r="C4678" s="216" t="s">
        <v>20201</v>
      </c>
      <c r="D4678" s="215" t="s">
        <v>20202</v>
      </c>
    </row>
    <row r="4679" spans="1:4">
      <c r="A4679" s="215" t="s">
        <v>20203</v>
      </c>
      <c r="B4679" s="215">
        <v>1</v>
      </c>
      <c r="C4679" s="216" t="s">
        <v>20204</v>
      </c>
      <c r="D4679" s="215" t="s">
        <v>20205</v>
      </c>
    </row>
    <row r="4680" spans="1:4">
      <c r="A4680" s="215" t="s">
        <v>20206</v>
      </c>
      <c r="B4680" s="215">
        <v>1</v>
      </c>
      <c r="C4680" s="216" t="s">
        <v>20207</v>
      </c>
      <c r="D4680" s="215" t="s">
        <v>20208</v>
      </c>
    </row>
    <row r="4681" spans="1:4">
      <c r="A4681" s="215" t="s">
        <v>20209</v>
      </c>
      <c r="B4681" s="215">
        <v>1</v>
      </c>
      <c r="C4681" s="216" t="s">
        <v>20210</v>
      </c>
      <c r="D4681" s="215" t="s">
        <v>20211</v>
      </c>
    </row>
    <row r="4682" spans="1:4">
      <c r="A4682" s="215" t="s">
        <v>20212</v>
      </c>
      <c r="B4682" s="215">
        <v>1</v>
      </c>
      <c r="C4682" s="216" t="s">
        <v>20213</v>
      </c>
      <c r="D4682" s="215" t="s">
        <v>20214</v>
      </c>
    </row>
    <row r="4683" spans="1:4">
      <c r="A4683" s="215" t="s">
        <v>20215</v>
      </c>
      <c r="B4683" s="215">
        <v>1</v>
      </c>
      <c r="C4683" s="216" t="s">
        <v>20216</v>
      </c>
      <c r="D4683" s="215" t="s">
        <v>20217</v>
      </c>
    </row>
    <row r="4684" spans="1:4">
      <c r="A4684" s="215" t="s">
        <v>20218</v>
      </c>
      <c r="B4684" s="215">
        <v>1</v>
      </c>
      <c r="C4684" s="216" t="s">
        <v>20219</v>
      </c>
      <c r="D4684" s="215" t="s">
        <v>20220</v>
      </c>
    </row>
    <row r="4685" spans="1:4">
      <c r="A4685" s="215" t="s">
        <v>20221</v>
      </c>
      <c r="B4685" s="215">
        <v>1</v>
      </c>
      <c r="C4685" s="216" t="s">
        <v>20222</v>
      </c>
      <c r="D4685" s="215" t="s">
        <v>20223</v>
      </c>
    </row>
    <row r="4686" spans="1:4">
      <c r="A4686" s="215" t="s">
        <v>20224</v>
      </c>
      <c r="B4686" s="215">
        <v>1</v>
      </c>
      <c r="C4686" s="216" t="s">
        <v>20225</v>
      </c>
      <c r="D4686" s="215" t="s">
        <v>20226</v>
      </c>
    </row>
    <row r="4687" spans="1:4">
      <c r="A4687" s="215" t="s">
        <v>20227</v>
      </c>
      <c r="B4687" s="215">
        <v>1</v>
      </c>
      <c r="C4687" s="216" t="s">
        <v>20228</v>
      </c>
      <c r="D4687" s="215" t="s">
        <v>20229</v>
      </c>
    </row>
    <row r="4688" spans="1:4">
      <c r="A4688" s="215" t="s">
        <v>20230</v>
      </c>
      <c r="B4688" s="215">
        <v>1</v>
      </c>
      <c r="C4688" s="216" t="s">
        <v>20231</v>
      </c>
      <c r="D4688" s="215" t="s">
        <v>20232</v>
      </c>
    </row>
    <row r="4689" spans="1:4">
      <c r="A4689" s="215" t="s">
        <v>20233</v>
      </c>
      <c r="B4689" s="215">
        <v>1</v>
      </c>
      <c r="C4689" s="216" t="s">
        <v>20234</v>
      </c>
      <c r="D4689" s="215" t="s">
        <v>20235</v>
      </c>
    </row>
    <row r="4690" spans="1:4">
      <c r="A4690" s="215" t="s">
        <v>20236</v>
      </c>
      <c r="B4690" s="215">
        <v>1</v>
      </c>
      <c r="C4690" s="216" t="s">
        <v>20237</v>
      </c>
      <c r="D4690" s="215" t="s">
        <v>20238</v>
      </c>
    </row>
    <row r="4691" spans="1:4">
      <c r="A4691" s="215" t="s">
        <v>20239</v>
      </c>
      <c r="B4691" s="215">
        <v>1</v>
      </c>
      <c r="C4691" s="216" t="s">
        <v>20240</v>
      </c>
      <c r="D4691" s="215" t="s">
        <v>20241</v>
      </c>
    </row>
    <row r="4692" spans="1:4">
      <c r="A4692" s="215" t="s">
        <v>20242</v>
      </c>
      <c r="B4692" s="215">
        <v>1</v>
      </c>
      <c r="C4692" s="216" t="s">
        <v>20243</v>
      </c>
      <c r="D4692" s="215" t="s">
        <v>20244</v>
      </c>
    </row>
    <row r="4693" spans="1:4">
      <c r="A4693" s="215" t="s">
        <v>20245</v>
      </c>
      <c r="B4693" s="215">
        <v>1</v>
      </c>
      <c r="C4693" s="216" t="s">
        <v>20246</v>
      </c>
      <c r="D4693" s="215" t="s">
        <v>20247</v>
      </c>
    </row>
    <row r="4694" spans="1:4">
      <c r="A4694" s="215" t="s">
        <v>20248</v>
      </c>
      <c r="B4694" s="215">
        <v>1</v>
      </c>
      <c r="C4694" s="216" t="s">
        <v>20249</v>
      </c>
      <c r="D4694" s="215" t="s">
        <v>20250</v>
      </c>
    </row>
    <row r="4695" spans="1:4">
      <c r="A4695" s="215" t="s">
        <v>20251</v>
      </c>
      <c r="B4695" s="215">
        <v>1</v>
      </c>
      <c r="C4695" s="216" t="s">
        <v>20252</v>
      </c>
      <c r="D4695" s="215" t="s">
        <v>20253</v>
      </c>
    </row>
    <row r="4696" spans="1:4">
      <c r="A4696" s="215" t="s">
        <v>20254</v>
      </c>
      <c r="B4696" s="215">
        <v>1</v>
      </c>
      <c r="C4696" s="216" t="s">
        <v>20255</v>
      </c>
      <c r="D4696" s="215" t="s">
        <v>20256</v>
      </c>
    </row>
    <row r="4697" spans="1:4">
      <c r="A4697" s="215" t="s">
        <v>20257</v>
      </c>
      <c r="B4697" s="215">
        <v>1</v>
      </c>
      <c r="C4697" s="216" t="s">
        <v>20258</v>
      </c>
      <c r="D4697" s="215" t="s">
        <v>20259</v>
      </c>
    </row>
    <row r="4698" spans="1:4">
      <c r="A4698" s="215" t="s">
        <v>20260</v>
      </c>
      <c r="B4698" s="215">
        <v>1</v>
      </c>
      <c r="C4698" s="216" t="s">
        <v>20261</v>
      </c>
      <c r="D4698" s="215" t="s">
        <v>20262</v>
      </c>
    </row>
    <row r="4699" spans="1:4">
      <c r="A4699" s="215" t="s">
        <v>20263</v>
      </c>
      <c r="B4699" s="215">
        <v>1</v>
      </c>
      <c r="C4699" s="216" t="s">
        <v>20264</v>
      </c>
      <c r="D4699" s="215" t="s">
        <v>20265</v>
      </c>
    </row>
    <row r="4700" spans="1:4">
      <c r="A4700" s="215" t="s">
        <v>20266</v>
      </c>
      <c r="B4700" s="215">
        <v>1</v>
      </c>
      <c r="C4700" s="216" t="s">
        <v>20267</v>
      </c>
      <c r="D4700" s="215" t="s">
        <v>20268</v>
      </c>
    </row>
    <row r="4701" spans="1:4">
      <c r="A4701" s="215" t="s">
        <v>20269</v>
      </c>
      <c r="B4701" s="215">
        <v>1</v>
      </c>
      <c r="C4701" s="216" t="s">
        <v>20270</v>
      </c>
      <c r="D4701" s="215" t="s">
        <v>20271</v>
      </c>
    </row>
    <row r="4702" spans="1:4">
      <c r="A4702" s="215" t="s">
        <v>20272</v>
      </c>
      <c r="B4702" s="215">
        <v>1</v>
      </c>
      <c r="C4702" s="216" t="s">
        <v>20273</v>
      </c>
      <c r="D4702" s="215" t="s">
        <v>20274</v>
      </c>
    </row>
    <row r="4703" spans="1:4">
      <c r="A4703" s="215" t="s">
        <v>111056</v>
      </c>
      <c r="B4703" s="215">
        <v>2</v>
      </c>
      <c r="C4703" s="216" t="s">
        <v>111057</v>
      </c>
      <c r="D4703" s="215" t="s">
        <v>19099</v>
      </c>
    </row>
    <row r="4704" spans="1:4">
      <c r="A4704" s="215" t="s">
        <v>20275</v>
      </c>
      <c r="B4704" s="215">
        <v>1</v>
      </c>
      <c r="C4704" s="216" t="s">
        <v>20276</v>
      </c>
      <c r="D4704" s="215" t="s">
        <v>20277</v>
      </c>
    </row>
    <row r="4705" spans="1:4">
      <c r="A4705" s="215" t="s">
        <v>20278</v>
      </c>
      <c r="B4705" s="215">
        <v>1</v>
      </c>
      <c r="C4705" s="216" t="s">
        <v>20279</v>
      </c>
      <c r="D4705" s="215" t="s">
        <v>20280</v>
      </c>
    </row>
    <row r="4706" spans="1:4">
      <c r="A4706" s="215" t="s">
        <v>20281</v>
      </c>
      <c r="B4706" s="215">
        <v>1</v>
      </c>
      <c r="C4706" s="216" t="s">
        <v>20282</v>
      </c>
      <c r="D4706" s="215" t="s">
        <v>20283</v>
      </c>
    </row>
    <row r="4707" spans="1:4">
      <c r="A4707" s="215" t="s">
        <v>20284</v>
      </c>
      <c r="B4707" s="215">
        <v>1</v>
      </c>
      <c r="C4707" s="216" t="s">
        <v>20285</v>
      </c>
      <c r="D4707" s="215" t="s">
        <v>20286</v>
      </c>
    </row>
    <row r="4708" spans="1:4">
      <c r="A4708" s="215" t="s">
        <v>20287</v>
      </c>
      <c r="B4708" s="215">
        <v>1</v>
      </c>
      <c r="C4708" s="216" t="s">
        <v>20288</v>
      </c>
      <c r="D4708" s="215" t="s">
        <v>20289</v>
      </c>
    </row>
    <row r="4709" spans="1:4">
      <c r="A4709" s="215" t="s">
        <v>20290</v>
      </c>
      <c r="B4709" s="215">
        <v>1</v>
      </c>
      <c r="C4709" s="216" t="s">
        <v>20291</v>
      </c>
      <c r="D4709" s="215" t="s">
        <v>20292</v>
      </c>
    </row>
    <row r="4710" spans="1:4">
      <c r="A4710" s="215" t="s">
        <v>20293</v>
      </c>
      <c r="B4710" s="215">
        <v>1</v>
      </c>
      <c r="C4710" s="216" t="s">
        <v>20294</v>
      </c>
      <c r="D4710" s="215" t="s">
        <v>20295</v>
      </c>
    </row>
    <row r="4711" spans="1:4">
      <c r="A4711" s="215" t="s">
        <v>20296</v>
      </c>
      <c r="B4711" s="215">
        <v>1</v>
      </c>
      <c r="C4711" s="216" t="s">
        <v>20297</v>
      </c>
      <c r="D4711" s="215" t="s">
        <v>20298</v>
      </c>
    </row>
    <row r="4712" spans="1:4">
      <c r="A4712" s="215" t="s">
        <v>20299</v>
      </c>
      <c r="B4712" s="215">
        <v>1</v>
      </c>
      <c r="C4712" s="216" t="s">
        <v>20300</v>
      </c>
      <c r="D4712" s="215" t="s">
        <v>20301</v>
      </c>
    </row>
    <row r="4713" spans="1:4">
      <c r="A4713" s="215" t="s">
        <v>20302</v>
      </c>
      <c r="B4713" s="215">
        <v>1</v>
      </c>
      <c r="C4713" s="216" t="s">
        <v>20303</v>
      </c>
      <c r="D4713" s="215" t="s">
        <v>20304</v>
      </c>
    </row>
    <row r="4714" spans="1:4">
      <c r="A4714" s="215" t="s">
        <v>20305</v>
      </c>
      <c r="B4714" s="215">
        <v>1</v>
      </c>
      <c r="C4714" s="216" t="s">
        <v>20306</v>
      </c>
      <c r="D4714" s="215" t="s">
        <v>20307</v>
      </c>
    </row>
    <row r="4715" spans="1:4">
      <c r="A4715" s="215" t="s">
        <v>20308</v>
      </c>
      <c r="B4715" s="215">
        <v>1</v>
      </c>
      <c r="C4715" s="216" t="s">
        <v>20309</v>
      </c>
      <c r="D4715" s="215" t="s">
        <v>20310</v>
      </c>
    </row>
    <row r="4716" spans="1:4">
      <c r="A4716" s="215" t="s">
        <v>20311</v>
      </c>
      <c r="B4716" s="215">
        <v>1</v>
      </c>
      <c r="C4716" s="216" t="s">
        <v>20312</v>
      </c>
      <c r="D4716" s="215" t="s">
        <v>20313</v>
      </c>
    </row>
    <row r="4717" spans="1:4">
      <c r="A4717" s="215" t="s">
        <v>20314</v>
      </c>
      <c r="B4717" s="215">
        <v>1</v>
      </c>
      <c r="C4717" s="216" t="s">
        <v>20315</v>
      </c>
      <c r="D4717" s="215" t="s">
        <v>20316</v>
      </c>
    </row>
    <row r="4718" spans="1:4">
      <c r="A4718" s="215" t="s">
        <v>20317</v>
      </c>
      <c r="B4718" s="215">
        <v>1</v>
      </c>
      <c r="C4718" s="216" t="s">
        <v>20318</v>
      </c>
      <c r="D4718" s="215" t="s">
        <v>20319</v>
      </c>
    </row>
    <row r="4719" spans="1:4">
      <c r="A4719" s="215" t="s">
        <v>20320</v>
      </c>
      <c r="B4719" s="215">
        <v>1</v>
      </c>
      <c r="C4719" s="216" t="s">
        <v>20321</v>
      </c>
      <c r="D4719" s="215" t="s">
        <v>20322</v>
      </c>
    </row>
    <row r="4720" spans="1:4">
      <c r="A4720" s="215" t="s">
        <v>20323</v>
      </c>
      <c r="B4720" s="215">
        <v>1</v>
      </c>
      <c r="C4720" s="216" t="s">
        <v>20324</v>
      </c>
      <c r="D4720" s="215" t="s">
        <v>20325</v>
      </c>
    </row>
    <row r="4721" spans="1:4">
      <c r="A4721" s="215" t="s">
        <v>20326</v>
      </c>
      <c r="B4721" s="215">
        <v>1</v>
      </c>
      <c r="C4721" s="216" t="s">
        <v>20327</v>
      </c>
      <c r="D4721" s="215" t="s">
        <v>20328</v>
      </c>
    </row>
    <row r="4722" spans="1:4">
      <c r="A4722" s="215" t="s">
        <v>20329</v>
      </c>
      <c r="B4722" s="215">
        <v>1</v>
      </c>
      <c r="C4722" s="216" t="s">
        <v>20330</v>
      </c>
      <c r="D4722" s="215" t="s">
        <v>20331</v>
      </c>
    </row>
    <row r="4723" spans="1:4">
      <c r="A4723" s="215" t="s">
        <v>20332</v>
      </c>
      <c r="B4723" s="215">
        <v>1</v>
      </c>
      <c r="C4723" s="216" t="s">
        <v>20333</v>
      </c>
      <c r="D4723" s="215" t="s">
        <v>20334</v>
      </c>
    </row>
    <row r="4724" spans="1:4">
      <c r="A4724" s="215" t="s">
        <v>20335</v>
      </c>
      <c r="B4724" s="215">
        <v>1</v>
      </c>
      <c r="C4724" s="216" t="s">
        <v>20336</v>
      </c>
      <c r="D4724" s="215" t="s">
        <v>20337</v>
      </c>
    </row>
    <row r="4725" spans="1:4">
      <c r="A4725" s="215" t="s">
        <v>20338</v>
      </c>
      <c r="B4725" s="215">
        <v>1</v>
      </c>
      <c r="C4725" s="216" t="s">
        <v>20339</v>
      </c>
      <c r="D4725" s="215" t="s">
        <v>20340</v>
      </c>
    </row>
    <row r="4726" spans="1:4">
      <c r="A4726" s="215" t="s">
        <v>20341</v>
      </c>
      <c r="B4726" s="215">
        <v>1</v>
      </c>
      <c r="C4726" s="216" t="s">
        <v>20342</v>
      </c>
      <c r="D4726" s="215" t="s">
        <v>20343</v>
      </c>
    </row>
    <row r="4727" spans="1:4">
      <c r="A4727" s="215" t="s">
        <v>20344</v>
      </c>
      <c r="B4727" s="215">
        <v>1</v>
      </c>
      <c r="C4727" s="216" t="s">
        <v>20345</v>
      </c>
      <c r="D4727" s="215" t="s">
        <v>20346</v>
      </c>
    </row>
    <row r="4728" spans="1:4">
      <c r="A4728" s="215" t="s">
        <v>20347</v>
      </c>
      <c r="B4728" s="215">
        <v>1</v>
      </c>
      <c r="C4728" s="216" t="s">
        <v>20348</v>
      </c>
      <c r="D4728" s="215" t="s">
        <v>20349</v>
      </c>
    </row>
    <row r="4729" spans="1:4">
      <c r="A4729" s="215" t="s">
        <v>20350</v>
      </c>
      <c r="B4729" s="215">
        <v>1</v>
      </c>
      <c r="C4729" s="216" t="s">
        <v>20351</v>
      </c>
      <c r="D4729" s="215" t="s">
        <v>20352</v>
      </c>
    </row>
    <row r="4730" spans="1:4">
      <c r="A4730" s="215" t="s">
        <v>20353</v>
      </c>
      <c r="B4730" s="215">
        <v>1</v>
      </c>
      <c r="C4730" s="216" t="s">
        <v>20354</v>
      </c>
      <c r="D4730" s="215" t="s">
        <v>20355</v>
      </c>
    </row>
    <row r="4731" spans="1:4">
      <c r="A4731" s="215" t="s">
        <v>20356</v>
      </c>
      <c r="B4731" s="215">
        <v>1</v>
      </c>
      <c r="C4731" s="216" t="s">
        <v>20357</v>
      </c>
      <c r="D4731" s="215" t="s">
        <v>20358</v>
      </c>
    </row>
    <row r="4732" spans="1:4">
      <c r="A4732" s="215" t="s">
        <v>20359</v>
      </c>
      <c r="B4732" s="215">
        <v>1</v>
      </c>
      <c r="C4732" s="216" t="s">
        <v>20360</v>
      </c>
      <c r="D4732" s="215" t="s">
        <v>20361</v>
      </c>
    </row>
    <row r="4733" spans="1:4">
      <c r="A4733" s="215" t="s">
        <v>20362</v>
      </c>
      <c r="B4733" s="215">
        <v>1</v>
      </c>
      <c r="C4733" s="216" t="s">
        <v>20363</v>
      </c>
      <c r="D4733" s="215" t="s">
        <v>20364</v>
      </c>
    </row>
    <row r="4734" spans="1:4">
      <c r="A4734" s="215" t="s">
        <v>20365</v>
      </c>
      <c r="B4734" s="215">
        <v>1</v>
      </c>
      <c r="C4734" s="216" t="s">
        <v>20366</v>
      </c>
      <c r="D4734" s="215" t="s">
        <v>20367</v>
      </c>
    </row>
    <row r="4735" spans="1:4">
      <c r="A4735" s="215" t="s">
        <v>20368</v>
      </c>
      <c r="B4735" s="215">
        <v>1</v>
      </c>
      <c r="C4735" s="216" t="s">
        <v>20369</v>
      </c>
      <c r="D4735" s="215" t="s">
        <v>20370</v>
      </c>
    </row>
    <row r="4736" spans="1:4">
      <c r="A4736" s="215" t="s">
        <v>20371</v>
      </c>
      <c r="B4736" s="215">
        <v>1</v>
      </c>
      <c r="C4736" s="216" t="s">
        <v>20372</v>
      </c>
      <c r="D4736" s="215" t="s">
        <v>20373</v>
      </c>
    </row>
    <row r="4737" spans="1:4">
      <c r="A4737" s="215" t="s">
        <v>20374</v>
      </c>
      <c r="B4737" s="215">
        <v>1</v>
      </c>
      <c r="C4737" s="216" t="s">
        <v>20375</v>
      </c>
      <c r="D4737" s="215" t="s">
        <v>20376</v>
      </c>
    </row>
    <row r="4738" spans="1:4">
      <c r="A4738" s="215" t="s">
        <v>20377</v>
      </c>
      <c r="B4738" s="215">
        <v>1</v>
      </c>
      <c r="C4738" s="216" t="s">
        <v>20378</v>
      </c>
      <c r="D4738" s="215" t="s">
        <v>20379</v>
      </c>
    </row>
    <row r="4739" spans="1:4">
      <c r="A4739" s="215" t="s">
        <v>20380</v>
      </c>
      <c r="B4739" s="215">
        <v>1</v>
      </c>
      <c r="C4739" s="216" t="s">
        <v>20381</v>
      </c>
      <c r="D4739" s="215" t="s">
        <v>20382</v>
      </c>
    </row>
    <row r="4740" spans="1:4">
      <c r="A4740" s="215" t="s">
        <v>20383</v>
      </c>
      <c r="B4740" s="215">
        <v>1</v>
      </c>
      <c r="C4740" s="216" t="s">
        <v>20384</v>
      </c>
      <c r="D4740" s="215" t="s">
        <v>20385</v>
      </c>
    </row>
    <row r="4741" spans="1:4">
      <c r="A4741" s="215" t="s">
        <v>20386</v>
      </c>
      <c r="B4741" s="215">
        <v>1</v>
      </c>
      <c r="C4741" s="216" t="s">
        <v>20387</v>
      </c>
      <c r="D4741" s="215" t="s">
        <v>20388</v>
      </c>
    </row>
    <row r="4742" spans="1:4">
      <c r="A4742" s="215" t="s">
        <v>20389</v>
      </c>
      <c r="B4742" s="215">
        <v>1</v>
      </c>
      <c r="C4742" s="216" t="s">
        <v>20390</v>
      </c>
      <c r="D4742" s="215" t="s">
        <v>20391</v>
      </c>
    </row>
    <row r="4743" spans="1:4">
      <c r="A4743" s="215" t="s">
        <v>20392</v>
      </c>
      <c r="B4743" s="215">
        <v>1</v>
      </c>
      <c r="C4743" s="216" t="s">
        <v>20393</v>
      </c>
      <c r="D4743" s="215" t="s">
        <v>20394</v>
      </c>
    </row>
    <row r="4744" spans="1:4">
      <c r="A4744" s="215" t="s">
        <v>20395</v>
      </c>
      <c r="B4744" s="215">
        <v>1</v>
      </c>
      <c r="C4744" s="216" t="s">
        <v>20396</v>
      </c>
      <c r="D4744" s="215" t="s">
        <v>20397</v>
      </c>
    </row>
    <row r="4745" spans="1:4">
      <c r="A4745" s="215" t="s">
        <v>20398</v>
      </c>
      <c r="B4745" s="215">
        <v>1</v>
      </c>
      <c r="C4745" s="216" t="s">
        <v>20399</v>
      </c>
      <c r="D4745" s="215" t="s">
        <v>20400</v>
      </c>
    </row>
    <row r="4746" spans="1:4">
      <c r="A4746" s="215" t="s">
        <v>20401</v>
      </c>
      <c r="B4746" s="215">
        <v>1</v>
      </c>
      <c r="C4746" s="216" t="s">
        <v>20402</v>
      </c>
      <c r="D4746" s="215" t="s">
        <v>19462</v>
      </c>
    </row>
    <row r="4747" spans="1:4">
      <c r="A4747" s="215" t="s">
        <v>20403</v>
      </c>
      <c r="B4747" s="215">
        <v>1</v>
      </c>
      <c r="C4747" s="216" t="s">
        <v>20404</v>
      </c>
      <c r="D4747" s="215" t="s">
        <v>20405</v>
      </c>
    </row>
    <row r="4748" spans="1:4">
      <c r="A4748" s="215" t="s">
        <v>20406</v>
      </c>
      <c r="B4748" s="215">
        <v>1</v>
      </c>
      <c r="C4748" s="216" t="s">
        <v>20407</v>
      </c>
      <c r="D4748" s="215" t="s">
        <v>20408</v>
      </c>
    </row>
    <row r="4749" spans="1:4">
      <c r="A4749" s="215" t="s">
        <v>20409</v>
      </c>
      <c r="B4749" s="215">
        <v>1</v>
      </c>
      <c r="C4749" s="216" t="s">
        <v>20410</v>
      </c>
      <c r="D4749" s="215" t="s">
        <v>20411</v>
      </c>
    </row>
    <row r="4750" spans="1:4">
      <c r="A4750" s="215" t="s">
        <v>20412</v>
      </c>
      <c r="B4750" s="215">
        <v>1</v>
      </c>
      <c r="C4750" s="216" t="s">
        <v>20413</v>
      </c>
      <c r="D4750" s="215" t="s">
        <v>20414</v>
      </c>
    </row>
    <row r="4751" spans="1:4">
      <c r="A4751" s="215" t="s">
        <v>20415</v>
      </c>
      <c r="B4751" s="215">
        <v>1</v>
      </c>
      <c r="C4751" s="216" t="s">
        <v>20416</v>
      </c>
      <c r="D4751" s="215" t="s">
        <v>20417</v>
      </c>
    </row>
    <row r="4752" spans="1:4">
      <c r="A4752" s="215" t="s">
        <v>20418</v>
      </c>
      <c r="B4752" s="215">
        <v>1</v>
      </c>
      <c r="C4752" s="216" t="s">
        <v>20419</v>
      </c>
      <c r="D4752" s="215" t="s">
        <v>20420</v>
      </c>
    </row>
    <row r="4753" spans="1:4">
      <c r="A4753" s="215" t="s">
        <v>20421</v>
      </c>
      <c r="B4753" s="215">
        <v>1</v>
      </c>
      <c r="C4753" s="216" t="s">
        <v>20422</v>
      </c>
      <c r="D4753" s="215" t="s">
        <v>19501</v>
      </c>
    </row>
    <row r="4754" spans="1:4">
      <c r="A4754" s="215" t="s">
        <v>20423</v>
      </c>
      <c r="B4754" s="215">
        <v>1</v>
      </c>
      <c r="C4754" s="216" t="s">
        <v>20424</v>
      </c>
      <c r="D4754" s="215" t="s">
        <v>20425</v>
      </c>
    </row>
    <row r="4755" spans="1:4">
      <c r="A4755" s="215" t="s">
        <v>20426</v>
      </c>
      <c r="B4755" s="215">
        <v>1</v>
      </c>
      <c r="C4755" s="216" t="s">
        <v>20427</v>
      </c>
      <c r="D4755" s="215" t="s">
        <v>20428</v>
      </c>
    </row>
    <row r="4756" spans="1:4">
      <c r="A4756" s="215" t="s">
        <v>20429</v>
      </c>
      <c r="B4756" s="215">
        <v>1</v>
      </c>
      <c r="C4756" s="216" t="s">
        <v>20430</v>
      </c>
      <c r="D4756" s="215" t="s">
        <v>20431</v>
      </c>
    </row>
    <row r="4757" spans="1:4">
      <c r="A4757" s="215" t="s">
        <v>20432</v>
      </c>
      <c r="B4757" s="215">
        <v>1</v>
      </c>
      <c r="C4757" s="216" t="s">
        <v>20433</v>
      </c>
      <c r="D4757" s="215" t="s">
        <v>20434</v>
      </c>
    </row>
    <row r="4758" spans="1:4">
      <c r="A4758" s="215" t="s">
        <v>20435</v>
      </c>
      <c r="B4758" s="215">
        <v>1</v>
      </c>
      <c r="C4758" s="216" t="s">
        <v>20436</v>
      </c>
      <c r="D4758" s="215" t="s">
        <v>20437</v>
      </c>
    </row>
    <row r="4759" spans="1:4">
      <c r="A4759" s="215" t="s">
        <v>20438</v>
      </c>
      <c r="B4759" s="215">
        <v>1</v>
      </c>
      <c r="C4759" s="216" t="s">
        <v>20439</v>
      </c>
      <c r="D4759" s="215" t="s">
        <v>20440</v>
      </c>
    </row>
    <row r="4760" spans="1:4">
      <c r="A4760" s="215" t="s">
        <v>20441</v>
      </c>
      <c r="B4760" s="215">
        <v>1</v>
      </c>
      <c r="C4760" s="216" t="s">
        <v>20442</v>
      </c>
      <c r="D4760" s="215" t="s">
        <v>20443</v>
      </c>
    </row>
    <row r="4761" spans="1:4">
      <c r="A4761" s="215" t="s">
        <v>20444</v>
      </c>
      <c r="B4761" s="215">
        <v>1</v>
      </c>
      <c r="C4761" s="216" t="s">
        <v>20445</v>
      </c>
      <c r="D4761" s="215" t="s">
        <v>20446</v>
      </c>
    </row>
    <row r="4762" spans="1:4">
      <c r="A4762" s="215" t="s">
        <v>20447</v>
      </c>
      <c r="B4762" s="215">
        <v>1</v>
      </c>
      <c r="C4762" s="216" t="s">
        <v>20448</v>
      </c>
      <c r="D4762" s="215" t="s">
        <v>20449</v>
      </c>
    </row>
    <row r="4763" spans="1:4">
      <c r="A4763" s="215" t="s">
        <v>20450</v>
      </c>
      <c r="B4763" s="215">
        <v>1</v>
      </c>
      <c r="C4763" s="216" t="s">
        <v>20451</v>
      </c>
      <c r="D4763" s="215" t="s">
        <v>20452</v>
      </c>
    </row>
    <row r="4764" spans="1:4">
      <c r="A4764" s="215" t="s">
        <v>20453</v>
      </c>
      <c r="B4764" s="215">
        <v>1</v>
      </c>
      <c r="C4764" s="216" t="s">
        <v>20454</v>
      </c>
      <c r="D4764" s="215" t="s">
        <v>20455</v>
      </c>
    </row>
    <row r="4765" spans="1:4">
      <c r="A4765" s="215" t="s">
        <v>20456</v>
      </c>
      <c r="B4765" s="215">
        <v>1</v>
      </c>
      <c r="C4765" s="216" t="s">
        <v>20457</v>
      </c>
      <c r="D4765" s="215" t="s">
        <v>20458</v>
      </c>
    </row>
    <row r="4766" spans="1:4">
      <c r="A4766" s="215" t="s">
        <v>20459</v>
      </c>
      <c r="B4766" s="215">
        <v>1</v>
      </c>
      <c r="C4766" s="216" t="s">
        <v>20460</v>
      </c>
      <c r="D4766" s="215" t="s">
        <v>20461</v>
      </c>
    </row>
    <row r="4767" spans="1:4">
      <c r="A4767" s="215" t="s">
        <v>20462</v>
      </c>
      <c r="B4767" s="215">
        <v>1</v>
      </c>
      <c r="C4767" s="216" t="s">
        <v>20463</v>
      </c>
      <c r="D4767" s="215" t="s">
        <v>20464</v>
      </c>
    </row>
    <row r="4768" spans="1:4">
      <c r="A4768" s="215" t="s">
        <v>20465</v>
      </c>
      <c r="B4768" s="215">
        <v>1</v>
      </c>
      <c r="C4768" s="216" t="s">
        <v>20466</v>
      </c>
      <c r="D4768" s="215" t="s">
        <v>20467</v>
      </c>
    </row>
    <row r="4769" spans="1:4">
      <c r="A4769" s="215" t="s">
        <v>20468</v>
      </c>
      <c r="B4769" s="215">
        <v>1</v>
      </c>
      <c r="C4769" s="216" t="s">
        <v>20469</v>
      </c>
      <c r="D4769" s="215" t="s">
        <v>20470</v>
      </c>
    </row>
    <row r="4770" spans="1:4">
      <c r="A4770" s="215" t="s">
        <v>20471</v>
      </c>
      <c r="B4770" s="215">
        <v>1</v>
      </c>
      <c r="C4770" s="216" t="s">
        <v>20472</v>
      </c>
      <c r="D4770" s="215" t="s">
        <v>20473</v>
      </c>
    </row>
    <row r="4771" spans="1:4">
      <c r="A4771" s="215" t="s">
        <v>20474</v>
      </c>
      <c r="B4771" s="215">
        <v>1</v>
      </c>
      <c r="C4771" s="216" t="s">
        <v>111058</v>
      </c>
      <c r="D4771" s="215" t="s">
        <v>20475</v>
      </c>
    </row>
    <row r="4772" spans="1:4">
      <c r="A4772" s="215" t="s">
        <v>20476</v>
      </c>
      <c r="B4772" s="215">
        <v>1</v>
      </c>
      <c r="C4772" s="216" t="s">
        <v>20477</v>
      </c>
      <c r="D4772" s="215" t="s">
        <v>19596</v>
      </c>
    </row>
    <row r="4773" spans="1:4">
      <c r="A4773" s="215" t="s">
        <v>20478</v>
      </c>
      <c r="B4773" s="215">
        <v>1</v>
      </c>
      <c r="C4773" s="216" t="s">
        <v>20479</v>
      </c>
      <c r="D4773" s="215" t="s">
        <v>20480</v>
      </c>
    </row>
    <row r="4774" spans="1:4">
      <c r="A4774" s="215" t="s">
        <v>20481</v>
      </c>
      <c r="B4774" s="215">
        <v>1</v>
      </c>
      <c r="C4774" s="216" t="s">
        <v>20482</v>
      </c>
      <c r="D4774" s="215" t="s">
        <v>20483</v>
      </c>
    </row>
    <row r="4775" spans="1:4">
      <c r="A4775" s="215" t="s">
        <v>20484</v>
      </c>
      <c r="B4775" s="215">
        <v>1</v>
      </c>
      <c r="C4775" s="216" t="s">
        <v>20485</v>
      </c>
      <c r="D4775" s="215" t="s">
        <v>20486</v>
      </c>
    </row>
    <row r="4776" spans="1:4">
      <c r="A4776" s="215" t="s">
        <v>20487</v>
      </c>
      <c r="B4776" s="215">
        <v>1</v>
      </c>
      <c r="C4776" s="216" t="s">
        <v>20488</v>
      </c>
      <c r="D4776" s="215" t="s">
        <v>20489</v>
      </c>
    </row>
    <row r="4777" spans="1:4">
      <c r="A4777" s="215" t="s">
        <v>20490</v>
      </c>
      <c r="B4777" s="215">
        <v>1</v>
      </c>
      <c r="C4777" s="216" t="s">
        <v>20491</v>
      </c>
      <c r="D4777" s="215" t="s">
        <v>20492</v>
      </c>
    </row>
    <row r="4778" spans="1:4">
      <c r="A4778" s="215" t="s">
        <v>20493</v>
      </c>
      <c r="B4778" s="215">
        <v>1</v>
      </c>
      <c r="C4778" s="216" t="s">
        <v>20494</v>
      </c>
      <c r="D4778" s="215" t="s">
        <v>20495</v>
      </c>
    </row>
    <row r="4779" spans="1:4">
      <c r="A4779" s="215" t="s">
        <v>20496</v>
      </c>
      <c r="B4779" s="215">
        <v>1</v>
      </c>
      <c r="C4779" s="216" t="s">
        <v>20497</v>
      </c>
      <c r="D4779" s="215" t="s">
        <v>20498</v>
      </c>
    </row>
    <row r="4780" spans="1:4">
      <c r="A4780" s="215" t="s">
        <v>20499</v>
      </c>
      <c r="B4780" s="215">
        <v>1</v>
      </c>
      <c r="C4780" s="216" t="s">
        <v>20500</v>
      </c>
      <c r="D4780" s="215" t="s">
        <v>20501</v>
      </c>
    </row>
    <row r="4781" spans="1:4">
      <c r="A4781" s="215" t="s">
        <v>20502</v>
      </c>
      <c r="B4781" s="215">
        <v>1</v>
      </c>
      <c r="C4781" s="216" t="s">
        <v>20503</v>
      </c>
      <c r="D4781" s="215" t="s">
        <v>20504</v>
      </c>
    </row>
    <row r="4782" spans="1:4">
      <c r="A4782" s="215" t="s">
        <v>20505</v>
      </c>
      <c r="B4782" s="215">
        <v>1</v>
      </c>
      <c r="C4782" s="216" t="s">
        <v>20506</v>
      </c>
      <c r="D4782" s="215" t="s">
        <v>20507</v>
      </c>
    </row>
    <row r="4783" spans="1:4">
      <c r="A4783" s="215" t="s">
        <v>20508</v>
      </c>
      <c r="B4783" s="215">
        <v>1</v>
      </c>
      <c r="C4783" s="216" t="s">
        <v>20509</v>
      </c>
      <c r="D4783" s="215" t="s">
        <v>20510</v>
      </c>
    </row>
    <row r="4784" spans="1:4">
      <c r="A4784" s="215" t="s">
        <v>20511</v>
      </c>
      <c r="B4784" s="215">
        <v>1</v>
      </c>
      <c r="C4784" s="216" t="s">
        <v>20512</v>
      </c>
      <c r="D4784" s="215" t="s">
        <v>20513</v>
      </c>
    </row>
    <row r="4785" spans="1:4">
      <c r="A4785" s="215" t="s">
        <v>20514</v>
      </c>
      <c r="B4785" s="215">
        <v>1</v>
      </c>
      <c r="C4785" s="216" t="s">
        <v>20515</v>
      </c>
      <c r="D4785" s="215" t="s">
        <v>20516</v>
      </c>
    </row>
    <row r="4786" spans="1:4">
      <c r="A4786" s="215" t="s">
        <v>20517</v>
      </c>
      <c r="B4786" s="215">
        <v>1</v>
      </c>
      <c r="C4786" s="216" t="s">
        <v>20518</v>
      </c>
      <c r="D4786" s="215" t="s">
        <v>20519</v>
      </c>
    </row>
    <row r="4787" spans="1:4">
      <c r="A4787" s="215" t="s">
        <v>20520</v>
      </c>
      <c r="B4787" s="215">
        <v>1</v>
      </c>
      <c r="C4787" s="216" t="s">
        <v>20521</v>
      </c>
      <c r="D4787" s="215" t="s">
        <v>20522</v>
      </c>
    </row>
    <row r="4788" spans="1:4">
      <c r="A4788" s="215" t="s">
        <v>20523</v>
      </c>
      <c r="B4788" s="215">
        <v>1</v>
      </c>
      <c r="C4788" s="216" t="s">
        <v>20524</v>
      </c>
      <c r="D4788" s="215" t="s">
        <v>20525</v>
      </c>
    </row>
    <row r="4789" spans="1:4">
      <c r="A4789" s="215" t="s">
        <v>20526</v>
      </c>
      <c r="B4789" s="215">
        <v>1</v>
      </c>
      <c r="C4789" s="216" t="s">
        <v>20527</v>
      </c>
      <c r="D4789" s="215" t="s">
        <v>20528</v>
      </c>
    </row>
    <row r="4790" spans="1:4">
      <c r="A4790" s="215" t="s">
        <v>20529</v>
      </c>
      <c r="B4790" s="215">
        <v>1</v>
      </c>
      <c r="C4790" s="216" t="s">
        <v>20530</v>
      </c>
      <c r="D4790" s="215" t="s">
        <v>20531</v>
      </c>
    </row>
    <row r="4791" spans="1:4">
      <c r="A4791" s="215" t="s">
        <v>20532</v>
      </c>
      <c r="B4791" s="215">
        <v>1</v>
      </c>
      <c r="C4791" s="216" t="s">
        <v>20533</v>
      </c>
      <c r="D4791" s="215" t="s">
        <v>20534</v>
      </c>
    </row>
    <row r="4792" spans="1:4">
      <c r="A4792" s="215" t="s">
        <v>20535</v>
      </c>
      <c r="B4792" s="215">
        <v>1</v>
      </c>
      <c r="C4792" s="216" t="s">
        <v>20536</v>
      </c>
      <c r="D4792" s="215" t="s">
        <v>20537</v>
      </c>
    </row>
    <row r="4793" spans="1:4">
      <c r="A4793" s="215" t="s">
        <v>20538</v>
      </c>
      <c r="B4793" s="215">
        <v>1</v>
      </c>
      <c r="C4793" s="216" t="s">
        <v>20539</v>
      </c>
      <c r="D4793" s="215" t="s">
        <v>20540</v>
      </c>
    </row>
    <row r="4794" spans="1:4">
      <c r="A4794" s="215" t="s">
        <v>20541</v>
      </c>
      <c r="B4794" s="215">
        <v>1</v>
      </c>
      <c r="C4794" s="216" t="s">
        <v>20542</v>
      </c>
      <c r="D4794" s="215" t="s">
        <v>20543</v>
      </c>
    </row>
    <row r="4795" spans="1:4">
      <c r="A4795" s="215" t="s">
        <v>20544</v>
      </c>
      <c r="B4795" s="215">
        <v>1</v>
      </c>
      <c r="C4795" s="216" t="s">
        <v>20545</v>
      </c>
      <c r="D4795" s="215" t="s">
        <v>20546</v>
      </c>
    </row>
    <row r="4796" spans="1:4">
      <c r="A4796" s="215" t="s">
        <v>20547</v>
      </c>
      <c r="B4796" s="215">
        <v>1</v>
      </c>
      <c r="C4796" s="216" t="s">
        <v>20548</v>
      </c>
      <c r="D4796" s="215" t="s">
        <v>20549</v>
      </c>
    </row>
    <row r="4797" spans="1:4">
      <c r="A4797" s="215" t="s">
        <v>20550</v>
      </c>
      <c r="B4797" s="215">
        <v>1</v>
      </c>
      <c r="C4797" s="216" t="s">
        <v>20551</v>
      </c>
      <c r="D4797" s="215" t="s">
        <v>20552</v>
      </c>
    </row>
    <row r="4798" spans="1:4">
      <c r="A4798" s="215" t="s">
        <v>20553</v>
      </c>
      <c r="B4798" s="215">
        <v>1</v>
      </c>
      <c r="C4798" s="216" t="s">
        <v>20554</v>
      </c>
      <c r="D4798" s="215" t="s">
        <v>20555</v>
      </c>
    </row>
    <row r="4799" spans="1:4">
      <c r="A4799" s="215" t="s">
        <v>20556</v>
      </c>
      <c r="B4799" s="215">
        <v>1</v>
      </c>
      <c r="C4799" s="216" t="s">
        <v>20557</v>
      </c>
      <c r="D4799" s="215" t="s">
        <v>20558</v>
      </c>
    </row>
    <row r="4800" spans="1:4">
      <c r="A4800" s="215" t="s">
        <v>20559</v>
      </c>
      <c r="B4800" s="215">
        <v>1</v>
      </c>
      <c r="C4800" s="216" t="s">
        <v>20560</v>
      </c>
      <c r="D4800" s="215" t="s">
        <v>20561</v>
      </c>
    </row>
    <row r="4801" spans="1:4">
      <c r="A4801" s="215" t="s">
        <v>20562</v>
      </c>
      <c r="B4801" s="215">
        <v>1</v>
      </c>
      <c r="C4801" s="216" t="s">
        <v>20563</v>
      </c>
      <c r="D4801" s="215" t="s">
        <v>20564</v>
      </c>
    </row>
    <row r="4802" spans="1:4">
      <c r="A4802" s="215" t="s">
        <v>20565</v>
      </c>
      <c r="B4802" s="215">
        <v>1</v>
      </c>
      <c r="C4802" s="216" t="s">
        <v>20566</v>
      </c>
      <c r="D4802" s="215" t="s">
        <v>20567</v>
      </c>
    </row>
    <row r="4803" spans="1:4">
      <c r="A4803" s="215" t="s">
        <v>20568</v>
      </c>
      <c r="B4803" s="215">
        <v>1</v>
      </c>
      <c r="C4803" s="216" t="s">
        <v>20569</v>
      </c>
      <c r="D4803" s="215" t="s">
        <v>20570</v>
      </c>
    </row>
    <row r="4804" spans="1:4">
      <c r="A4804" s="215" t="s">
        <v>20571</v>
      </c>
      <c r="B4804" s="215">
        <v>1</v>
      </c>
      <c r="C4804" s="216" t="s">
        <v>20572</v>
      </c>
      <c r="D4804" s="215" t="s">
        <v>20573</v>
      </c>
    </row>
    <row r="4805" spans="1:4">
      <c r="A4805" s="215" t="s">
        <v>20574</v>
      </c>
      <c r="B4805" s="215">
        <v>1</v>
      </c>
      <c r="C4805" s="216" t="s">
        <v>20575</v>
      </c>
      <c r="D4805" s="215" t="s">
        <v>20576</v>
      </c>
    </row>
    <row r="4806" spans="1:4">
      <c r="A4806" s="215" t="s">
        <v>20577</v>
      </c>
      <c r="B4806" s="215">
        <v>1</v>
      </c>
      <c r="C4806" s="216" t="s">
        <v>20578</v>
      </c>
      <c r="D4806" s="215" t="s">
        <v>20579</v>
      </c>
    </row>
    <row r="4807" spans="1:4">
      <c r="A4807" s="215" t="s">
        <v>20580</v>
      </c>
      <c r="B4807" s="215">
        <v>1</v>
      </c>
      <c r="C4807" s="216" t="s">
        <v>20581</v>
      </c>
      <c r="D4807" s="215" t="s">
        <v>20582</v>
      </c>
    </row>
    <row r="4808" spans="1:4">
      <c r="A4808" s="215" t="s">
        <v>20583</v>
      </c>
      <c r="B4808" s="215">
        <v>1</v>
      </c>
      <c r="C4808" s="216" t="s">
        <v>20584</v>
      </c>
      <c r="D4808" s="215" t="s">
        <v>20585</v>
      </c>
    </row>
    <row r="4809" spans="1:4">
      <c r="A4809" s="215" t="s">
        <v>20586</v>
      </c>
      <c r="B4809" s="215">
        <v>1</v>
      </c>
      <c r="C4809" s="216" t="s">
        <v>20587</v>
      </c>
      <c r="D4809" s="215" t="s">
        <v>20588</v>
      </c>
    </row>
    <row r="4810" spans="1:4">
      <c r="A4810" s="215" t="s">
        <v>20589</v>
      </c>
      <c r="B4810" s="215">
        <v>1</v>
      </c>
      <c r="C4810" s="216" t="s">
        <v>20590</v>
      </c>
      <c r="D4810" s="215" t="s">
        <v>20591</v>
      </c>
    </row>
    <row r="4811" spans="1:4">
      <c r="A4811" s="215" t="s">
        <v>20592</v>
      </c>
      <c r="B4811" s="215">
        <v>1</v>
      </c>
      <c r="C4811" s="216" t="s">
        <v>20593</v>
      </c>
      <c r="D4811" s="215" t="s">
        <v>20594</v>
      </c>
    </row>
    <row r="4812" spans="1:4">
      <c r="A4812" s="215" t="s">
        <v>20595</v>
      </c>
      <c r="B4812" s="215">
        <v>1</v>
      </c>
      <c r="C4812" s="216" t="s">
        <v>20596</v>
      </c>
      <c r="D4812" s="215" t="s">
        <v>20597</v>
      </c>
    </row>
    <row r="4813" spans="1:4">
      <c r="A4813" s="215" t="s">
        <v>20598</v>
      </c>
      <c r="B4813" s="215">
        <v>1</v>
      </c>
      <c r="C4813" s="216" t="s">
        <v>20599</v>
      </c>
      <c r="D4813" s="215" t="s">
        <v>20600</v>
      </c>
    </row>
    <row r="4814" spans="1:4">
      <c r="A4814" s="215" t="s">
        <v>20601</v>
      </c>
      <c r="B4814" s="215">
        <v>1</v>
      </c>
      <c r="C4814" s="216" t="s">
        <v>20602</v>
      </c>
      <c r="D4814" s="215" t="s">
        <v>20603</v>
      </c>
    </row>
    <row r="4815" spans="1:4">
      <c r="A4815" s="215" t="s">
        <v>20604</v>
      </c>
      <c r="B4815" s="215">
        <v>1</v>
      </c>
      <c r="C4815" s="216" t="s">
        <v>20605</v>
      </c>
      <c r="D4815" s="215" t="s">
        <v>20606</v>
      </c>
    </row>
    <row r="4816" spans="1:4">
      <c r="A4816" s="215" t="s">
        <v>20607</v>
      </c>
      <c r="B4816" s="215">
        <v>1</v>
      </c>
      <c r="C4816" s="216" t="s">
        <v>20608</v>
      </c>
      <c r="D4816" s="215" t="s">
        <v>20609</v>
      </c>
    </row>
    <row r="4817" spans="1:4">
      <c r="A4817" s="215" t="s">
        <v>20610</v>
      </c>
      <c r="B4817" s="215">
        <v>1</v>
      </c>
      <c r="C4817" s="216" t="s">
        <v>20611</v>
      </c>
      <c r="D4817" s="215" t="s">
        <v>20612</v>
      </c>
    </row>
    <row r="4818" spans="1:4">
      <c r="A4818" s="215" t="s">
        <v>20613</v>
      </c>
      <c r="B4818" s="215">
        <v>1</v>
      </c>
      <c r="C4818" s="216" t="s">
        <v>20614</v>
      </c>
      <c r="D4818" s="215" t="s">
        <v>20615</v>
      </c>
    </row>
    <row r="4819" spans="1:4">
      <c r="A4819" s="215" t="s">
        <v>20616</v>
      </c>
      <c r="B4819" s="215">
        <v>1</v>
      </c>
      <c r="C4819" s="216" t="s">
        <v>10104</v>
      </c>
      <c r="D4819" s="215" t="s">
        <v>20617</v>
      </c>
    </row>
    <row r="4820" spans="1:4">
      <c r="A4820" s="215" t="s">
        <v>20618</v>
      </c>
      <c r="B4820" s="215">
        <v>1</v>
      </c>
      <c r="C4820" s="216" t="s">
        <v>20619</v>
      </c>
      <c r="D4820" s="215" t="s">
        <v>20620</v>
      </c>
    </row>
    <row r="4821" spans="1:4">
      <c r="A4821" s="215" t="s">
        <v>20621</v>
      </c>
      <c r="B4821" s="215">
        <v>1</v>
      </c>
      <c r="C4821" s="216" t="s">
        <v>20622</v>
      </c>
      <c r="D4821" s="215" t="s">
        <v>20623</v>
      </c>
    </row>
    <row r="4822" spans="1:4">
      <c r="A4822" s="215" t="s">
        <v>20624</v>
      </c>
      <c r="B4822" s="215">
        <v>1</v>
      </c>
      <c r="C4822" s="216" t="s">
        <v>20625</v>
      </c>
      <c r="D4822" s="215" t="s">
        <v>20626</v>
      </c>
    </row>
    <row r="4823" spans="1:4">
      <c r="A4823" s="215" t="s">
        <v>20627</v>
      </c>
      <c r="B4823" s="215">
        <v>1</v>
      </c>
      <c r="C4823" s="216" t="s">
        <v>20628</v>
      </c>
      <c r="D4823" s="215" t="s">
        <v>20629</v>
      </c>
    </row>
    <row r="4824" spans="1:4">
      <c r="A4824" s="215" t="s">
        <v>20630</v>
      </c>
      <c r="B4824" s="215">
        <v>1</v>
      </c>
      <c r="C4824" s="216" t="s">
        <v>20631</v>
      </c>
      <c r="D4824" s="215" t="s">
        <v>19898</v>
      </c>
    </row>
    <row r="4825" spans="1:4">
      <c r="A4825" s="215" t="s">
        <v>20632</v>
      </c>
      <c r="B4825" s="215">
        <v>1</v>
      </c>
      <c r="C4825" s="216" t="s">
        <v>20633</v>
      </c>
      <c r="D4825" s="215" t="s">
        <v>20634</v>
      </c>
    </row>
    <row r="4826" spans="1:4">
      <c r="A4826" s="215" t="s">
        <v>20635</v>
      </c>
      <c r="B4826" s="215">
        <v>1</v>
      </c>
      <c r="C4826" s="216" t="s">
        <v>20636</v>
      </c>
      <c r="D4826" s="215" t="s">
        <v>20637</v>
      </c>
    </row>
    <row r="4827" spans="1:4">
      <c r="A4827" s="215" t="s">
        <v>20638</v>
      </c>
      <c r="B4827" s="215">
        <v>1</v>
      </c>
      <c r="C4827" s="216" t="s">
        <v>20639</v>
      </c>
      <c r="D4827" s="215" t="s">
        <v>20640</v>
      </c>
    </row>
    <row r="4828" spans="1:4">
      <c r="A4828" s="215" t="s">
        <v>20641</v>
      </c>
      <c r="B4828" s="215">
        <v>1</v>
      </c>
      <c r="C4828" s="216" t="s">
        <v>20642</v>
      </c>
      <c r="D4828" s="215" t="s">
        <v>20643</v>
      </c>
    </row>
    <row r="4829" spans="1:4">
      <c r="A4829" s="215" t="s">
        <v>20644</v>
      </c>
      <c r="B4829" s="215">
        <v>1</v>
      </c>
      <c r="C4829" s="216" t="s">
        <v>20645</v>
      </c>
      <c r="D4829" s="215" t="s">
        <v>20646</v>
      </c>
    </row>
    <row r="4830" spans="1:4">
      <c r="A4830" s="215" t="s">
        <v>20647</v>
      </c>
      <c r="B4830" s="215">
        <v>1</v>
      </c>
      <c r="C4830" s="216" t="s">
        <v>20648</v>
      </c>
      <c r="D4830" s="215" t="s">
        <v>20649</v>
      </c>
    </row>
    <row r="4831" spans="1:4">
      <c r="A4831" s="215" t="s">
        <v>20650</v>
      </c>
      <c r="B4831" s="215">
        <v>1</v>
      </c>
      <c r="C4831" s="216" t="s">
        <v>20651</v>
      </c>
      <c r="D4831" s="215" t="s">
        <v>20652</v>
      </c>
    </row>
    <row r="4832" spans="1:4">
      <c r="A4832" s="215" t="s">
        <v>20653</v>
      </c>
      <c r="B4832" s="215">
        <v>1</v>
      </c>
      <c r="C4832" s="216" t="s">
        <v>20654</v>
      </c>
      <c r="D4832" s="215" t="s">
        <v>20655</v>
      </c>
    </row>
    <row r="4833" spans="1:4">
      <c r="A4833" s="215" t="s">
        <v>20656</v>
      </c>
      <c r="B4833" s="215">
        <v>1</v>
      </c>
      <c r="C4833" s="216" t="s">
        <v>20657</v>
      </c>
      <c r="D4833" s="215" t="s">
        <v>20658</v>
      </c>
    </row>
    <row r="4834" spans="1:4">
      <c r="A4834" s="215" t="s">
        <v>20659</v>
      </c>
      <c r="B4834" s="215">
        <v>1</v>
      </c>
      <c r="C4834" s="216" t="s">
        <v>20660</v>
      </c>
      <c r="D4834" s="215" t="s">
        <v>20661</v>
      </c>
    </row>
    <row r="4835" spans="1:4">
      <c r="A4835" s="215" t="s">
        <v>20662</v>
      </c>
      <c r="B4835" s="215">
        <v>1</v>
      </c>
      <c r="C4835" s="216" t="s">
        <v>20663</v>
      </c>
      <c r="D4835" s="215" t="s">
        <v>20664</v>
      </c>
    </row>
    <row r="4836" spans="1:4">
      <c r="A4836" s="215" t="s">
        <v>20665</v>
      </c>
      <c r="B4836" s="215">
        <v>1</v>
      </c>
      <c r="C4836" s="216" t="s">
        <v>20666</v>
      </c>
      <c r="D4836" s="215" t="s">
        <v>20667</v>
      </c>
    </row>
    <row r="4837" spans="1:4">
      <c r="A4837" s="215" t="s">
        <v>20668</v>
      </c>
      <c r="B4837" s="215">
        <v>1</v>
      </c>
      <c r="C4837" s="216" t="s">
        <v>20669</v>
      </c>
      <c r="D4837" s="215" t="s">
        <v>20670</v>
      </c>
    </row>
    <row r="4838" spans="1:4">
      <c r="A4838" s="215" t="s">
        <v>20671</v>
      </c>
      <c r="B4838" s="215">
        <v>1</v>
      </c>
      <c r="C4838" s="216" t="s">
        <v>20672</v>
      </c>
      <c r="D4838" s="215" t="s">
        <v>20673</v>
      </c>
    </row>
    <row r="4839" spans="1:4">
      <c r="A4839" s="215" t="s">
        <v>20674</v>
      </c>
      <c r="B4839" s="215">
        <v>1</v>
      </c>
      <c r="C4839" s="216" t="s">
        <v>20675</v>
      </c>
      <c r="D4839" s="215" t="s">
        <v>20676</v>
      </c>
    </row>
    <row r="4840" spans="1:4">
      <c r="A4840" s="215" t="s">
        <v>20677</v>
      </c>
      <c r="B4840" s="215">
        <v>1</v>
      </c>
      <c r="C4840" s="216" t="s">
        <v>20678</v>
      </c>
      <c r="D4840" s="215" t="s">
        <v>20679</v>
      </c>
    </row>
    <row r="4841" spans="1:4">
      <c r="A4841" s="215" t="s">
        <v>20680</v>
      </c>
      <c r="B4841" s="215">
        <v>1</v>
      </c>
      <c r="C4841" s="216" t="s">
        <v>20681</v>
      </c>
      <c r="D4841" s="215" t="s">
        <v>20682</v>
      </c>
    </row>
    <row r="4842" spans="1:4">
      <c r="A4842" s="215" t="s">
        <v>20683</v>
      </c>
      <c r="B4842" s="215">
        <v>1</v>
      </c>
      <c r="C4842" s="216" t="s">
        <v>20684</v>
      </c>
      <c r="D4842" s="215" t="s">
        <v>20685</v>
      </c>
    </row>
    <row r="4843" spans="1:4">
      <c r="A4843" s="215" t="s">
        <v>20686</v>
      </c>
      <c r="B4843" s="215">
        <v>1</v>
      </c>
      <c r="C4843" s="216" t="s">
        <v>20687</v>
      </c>
      <c r="D4843" s="215" t="s">
        <v>20688</v>
      </c>
    </row>
    <row r="4844" spans="1:4">
      <c r="A4844" s="215" t="s">
        <v>20689</v>
      </c>
      <c r="B4844" s="215">
        <v>1</v>
      </c>
      <c r="C4844" s="216" t="s">
        <v>20690</v>
      </c>
      <c r="D4844" s="215" t="s">
        <v>20691</v>
      </c>
    </row>
    <row r="4845" spans="1:4">
      <c r="A4845" s="215" t="s">
        <v>20692</v>
      </c>
      <c r="B4845" s="215">
        <v>1</v>
      </c>
      <c r="C4845" s="216" t="s">
        <v>20693</v>
      </c>
      <c r="D4845" s="215" t="s">
        <v>20694</v>
      </c>
    </row>
    <row r="4846" spans="1:4">
      <c r="A4846" s="215" t="s">
        <v>20695</v>
      </c>
      <c r="B4846" s="215">
        <v>1</v>
      </c>
      <c r="C4846" s="216" t="s">
        <v>20696</v>
      </c>
      <c r="D4846" s="215" t="s">
        <v>20697</v>
      </c>
    </row>
    <row r="4847" spans="1:4">
      <c r="A4847" s="215" t="s">
        <v>20698</v>
      </c>
      <c r="B4847" s="215">
        <v>1</v>
      </c>
      <c r="C4847" s="216" t="s">
        <v>20699</v>
      </c>
      <c r="D4847" s="215" t="s">
        <v>20700</v>
      </c>
    </row>
    <row r="4848" spans="1:4">
      <c r="A4848" s="215" t="s">
        <v>20701</v>
      </c>
      <c r="B4848" s="215">
        <v>1</v>
      </c>
      <c r="C4848" s="216" t="s">
        <v>20702</v>
      </c>
      <c r="D4848" s="215" t="s">
        <v>20703</v>
      </c>
    </row>
    <row r="4849" spans="1:4">
      <c r="A4849" s="215" t="s">
        <v>20704</v>
      </c>
      <c r="B4849" s="215">
        <v>1</v>
      </c>
      <c r="C4849" s="216" t="s">
        <v>20705</v>
      </c>
      <c r="D4849" s="215" t="s">
        <v>20040</v>
      </c>
    </row>
    <row r="4850" spans="1:4">
      <c r="A4850" s="215" t="s">
        <v>20706</v>
      </c>
      <c r="B4850" s="215">
        <v>1</v>
      </c>
      <c r="C4850" s="216" t="s">
        <v>20707</v>
      </c>
      <c r="D4850" s="215" t="s">
        <v>20708</v>
      </c>
    </row>
    <row r="4851" spans="1:4">
      <c r="A4851" s="215" t="s">
        <v>20709</v>
      </c>
      <c r="B4851" s="215">
        <v>1</v>
      </c>
      <c r="C4851" s="216" t="s">
        <v>18807</v>
      </c>
      <c r="D4851" s="215" t="s">
        <v>20710</v>
      </c>
    </row>
    <row r="4852" spans="1:4">
      <c r="A4852" s="215" t="s">
        <v>20711</v>
      </c>
      <c r="B4852" s="215">
        <v>1</v>
      </c>
      <c r="C4852" s="216" t="s">
        <v>20712</v>
      </c>
      <c r="D4852" s="215" t="s">
        <v>20713</v>
      </c>
    </row>
    <row r="4853" spans="1:4">
      <c r="A4853" s="215" t="s">
        <v>20714</v>
      </c>
      <c r="B4853" s="215">
        <v>1</v>
      </c>
      <c r="C4853" s="216" t="s">
        <v>20715</v>
      </c>
      <c r="D4853" s="215" t="s">
        <v>20716</v>
      </c>
    </row>
    <row r="4854" spans="1:4">
      <c r="A4854" s="215" t="s">
        <v>20718</v>
      </c>
      <c r="B4854" s="215">
        <v>1</v>
      </c>
      <c r="C4854" s="216" t="s">
        <v>20719</v>
      </c>
      <c r="D4854" s="215" t="s">
        <v>20720</v>
      </c>
    </row>
    <row r="4855" spans="1:4">
      <c r="A4855" s="215" t="s">
        <v>20721</v>
      </c>
      <c r="B4855" s="215">
        <v>1</v>
      </c>
      <c r="C4855" s="216" t="s">
        <v>20722</v>
      </c>
      <c r="D4855" s="215" t="s">
        <v>20723</v>
      </c>
    </row>
    <row r="4856" spans="1:4">
      <c r="A4856" s="215" t="s">
        <v>20724</v>
      </c>
      <c r="B4856" s="215">
        <v>1</v>
      </c>
      <c r="C4856" s="216" t="s">
        <v>20725</v>
      </c>
      <c r="D4856" s="215" t="s">
        <v>20726</v>
      </c>
    </row>
    <row r="4857" spans="1:4">
      <c r="A4857" s="215" t="s">
        <v>20727</v>
      </c>
      <c r="B4857" s="215">
        <v>1</v>
      </c>
      <c r="C4857" s="216" t="s">
        <v>20728</v>
      </c>
      <c r="D4857" s="215" t="s">
        <v>20729</v>
      </c>
    </row>
    <row r="4858" spans="1:4">
      <c r="A4858" s="215" t="s">
        <v>20730</v>
      </c>
      <c r="B4858" s="215">
        <v>1</v>
      </c>
      <c r="C4858" s="216" t="s">
        <v>20731</v>
      </c>
      <c r="D4858" s="215" t="s">
        <v>20732</v>
      </c>
    </row>
    <row r="4859" spans="1:4">
      <c r="A4859" s="215" t="s">
        <v>20733</v>
      </c>
      <c r="B4859" s="215">
        <v>1</v>
      </c>
      <c r="C4859" s="216" t="s">
        <v>20734</v>
      </c>
      <c r="D4859" s="215" t="s">
        <v>20735</v>
      </c>
    </row>
    <row r="4860" spans="1:4">
      <c r="A4860" s="215" t="s">
        <v>20736</v>
      </c>
      <c r="B4860" s="215">
        <v>1</v>
      </c>
      <c r="C4860" s="216" t="s">
        <v>20737</v>
      </c>
      <c r="D4860" s="215" t="s">
        <v>20738</v>
      </c>
    </row>
    <row r="4861" spans="1:4">
      <c r="A4861" s="215" t="s">
        <v>20739</v>
      </c>
      <c r="B4861" s="215">
        <v>1</v>
      </c>
      <c r="C4861" s="216" t="s">
        <v>20740</v>
      </c>
      <c r="D4861" s="215" t="s">
        <v>20741</v>
      </c>
    </row>
    <row r="4862" spans="1:4">
      <c r="A4862" s="215" t="s">
        <v>20742</v>
      </c>
      <c r="B4862" s="215">
        <v>1</v>
      </c>
      <c r="C4862" s="216" t="s">
        <v>20743</v>
      </c>
      <c r="D4862" s="215" t="s">
        <v>20744</v>
      </c>
    </row>
    <row r="4863" spans="1:4">
      <c r="A4863" s="215" t="s">
        <v>20745</v>
      </c>
      <c r="B4863" s="215">
        <v>1</v>
      </c>
      <c r="C4863" s="216" t="s">
        <v>20746</v>
      </c>
      <c r="D4863" s="215" t="s">
        <v>20747</v>
      </c>
    </row>
    <row r="4864" spans="1:4">
      <c r="A4864" s="215" t="s">
        <v>20748</v>
      </c>
      <c r="B4864" s="215">
        <v>1</v>
      </c>
      <c r="C4864" s="216" t="s">
        <v>20749</v>
      </c>
      <c r="D4864" s="215" t="s">
        <v>20750</v>
      </c>
    </row>
    <row r="4865" spans="1:4">
      <c r="A4865" s="215" t="s">
        <v>20751</v>
      </c>
      <c r="B4865" s="215">
        <v>1</v>
      </c>
      <c r="C4865" s="216" t="s">
        <v>20752</v>
      </c>
      <c r="D4865" s="215" t="s">
        <v>20753</v>
      </c>
    </row>
    <row r="4866" spans="1:4">
      <c r="A4866" s="215" t="s">
        <v>20754</v>
      </c>
      <c r="B4866" s="215">
        <v>1</v>
      </c>
      <c r="C4866" s="216" t="s">
        <v>20755</v>
      </c>
      <c r="D4866" s="215" t="s">
        <v>20756</v>
      </c>
    </row>
    <row r="4867" spans="1:4">
      <c r="A4867" s="215" t="s">
        <v>20757</v>
      </c>
      <c r="B4867" s="215">
        <v>1</v>
      </c>
      <c r="C4867" s="216" t="s">
        <v>20758</v>
      </c>
      <c r="D4867" s="215" t="s">
        <v>20759</v>
      </c>
    </row>
    <row r="4868" spans="1:4">
      <c r="A4868" s="215" t="s">
        <v>20760</v>
      </c>
      <c r="B4868" s="215">
        <v>1</v>
      </c>
      <c r="C4868" s="216" t="s">
        <v>20761</v>
      </c>
      <c r="D4868" s="215" t="s">
        <v>20762</v>
      </c>
    </row>
    <row r="4869" spans="1:4">
      <c r="A4869" s="215" t="s">
        <v>20763</v>
      </c>
      <c r="B4869" s="215">
        <v>1</v>
      </c>
      <c r="C4869" s="216" t="s">
        <v>20764</v>
      </c>
      <c r="D4869" s="215" t="s">
        <v>20765</v>
      </c>
    </row>
    <row r="4870" spans="1:4">
      <c r="A4870" s="215" t="s">
        <v>20766</v>
      </c>
      <c r="B4870" s="215">
        <v>1</v>
      </c>
      <c r="C4870" s="216" t="s">
        <v>20767</v>
      </c>
      <c r="D4870" s="215" t="s">
        <v>20768</v>
      </c>
    </row>
    <row r="4871" spans="1:4">
      <c r="A4871" s="215" t="s">
        <v>20769</v>
      </c>
      <c r="B4871" s="215">
        <v>1</v>
      </c>
      <c r="C4871" s="216" t="s">
        <v>20770</v>
      </c>
      <c r="D4871" s="215" t="s">
        <v>20771</v>
      </c>
    </row>
    <row r="4872" spans="1:4">
      <c r="A4872" s="215" t="s">
        <v>20772</v>
      </c>
      <c r="B4872" s="215">
        <v>1</v>
      </c>
      <c r="C4872" s="216" t="s">
        <v>20773</v>
      </c>
      <c r="D4872" s="215" t="s">
        <v>20774</v>
      </c>
    </row>
    <row r="4873" spans="1:4">
      <c r="A4873" s="215" t="s">
        <v>20775</v>
      </c>
      <c r="B4873" s="215">
        <v>1</v>
      </c>
      <c r="C4873" s="216" t="s">
        <v>20776</v>
      </c>
      <c r="D4873" s="215" t="s">
        <v>20777</v>
      </c>
    </row>
    <row r="4874" spans="1:4">
      <c r="A4874" s="215" t="s">
        <v>20778</v>
      </c>
      <c r="B4874" s="215">
        <v>1</v>
      </c>
      <c r="C4874" s="216" t="s">
        <v>20779</v>
      </c>
      <c r="D4874" s="215" t="s">
        <v>20780</v>
      </c>
    </row>
    <row r="4875" spans="1:4">
      <c r="A4875" s="215" t="s">
        <v>20781</v>
      </c>
      <c r="B4875" s="215">
        <v>1</v>
      </c>
      <c r="C4875" s="216" t="s">
        <v>20782</v>
      </c>
      <c r="D4875" s="215" t="s">
        <v>20783</v>
      </c>
    </row>
    <row r="4876" spans="1:4">
      <c r="A4876" s="215" t="s">
        <v>20784</v>
      </c>
      <c r="B4876" s="215">
        <v>1</v>
      </c>
      <c r="C4876" s="216" t="s">
        <v>20785</v>
      </c>
      <c r="D4876" s="215" t="s">
        <v>20181</v>
      </c>
    </row>
    <row r="4877" spans="1:4">
      <c r="A4877" s="215" t="s">
        <v>20786</v>
      </c>
      <c r="B4877" s="215">
        <v>1</v>
      </c>
      <c r="C4877" s="216" t="s">
        <v>20787</v>
      </c>
      <c r="D4877" s="215" t="s">
        <v>20788</v>
      </c>
    </row>
    <row r="4878" spans="1:4">
      <c r="A4878" s="215" t="s">
        <v>20789</v>
      </c>
      <c r="B4878" s="215">
        <v>1</v>
      </c>
      <c r="C4878" s="216" t="s">
        <v>20790</v>
      </c>
      <c r="D4878" s="215" t="s">
        <v>20190</v>
      </c>
    </row>
    <row r="4879" spans="1:4">
      <c r="A4879" s="215" t="s">
        <v>20791</v>
      </c>
      <c r="B4879" s="215">
        <v>1</v>
      </c>
      <c r="C4879" s="216" t="s">
        <v>20792</v>
      </c>
      <c r="D4879" s="215" t="s">
        <v>20793</v>
      </c>
    </row>
    <row r="4880" spans="1:4">
      <c r="A4880" s="215" t="s">
        <v>20794</v>
      </c>
      <c r="B4880" s="215">
        <v>1</v>
      </c>
      <c r="C4880" s="216" t="s">
        <v>20795</v>
      </c>
      <c r="D4880" s="215" t="s">
        <v>20796</v>
      </c>
    </row>
    <row r="4881" spans="1:4">
      <c r="A4881" s="215" t="s">
        <v>20797</v>
      </c>
      <c r="B4881" s="215">
        <v>1</v>
      </c>
      <c r="C4881" s="216" t="s">
        <v>20798</v>
      </c>
      <c r="D4881" s="215" t="s">
        <v>20799</v>
      </c>
    </row>
    <row r="4882" spans="1:4">
      <c r="A4882" s="215" t="s">
        <v>20800</v>
      </c>
      <c r="B4882" s="215">
        <v>1</v>
      </c>
      <c r="C4882" s="216" t="s">
        <v>20801</v>
      </c>
      <c r="D4882" s="215" t="s">
        <v>20802</v>
      </c>
    </row>
    <row r="4883" spans="1:4">
      <c r="A4883" s="215" t="s">
        <v>20803</v>
      </c>
      <c r="B4883" s="215">
        <v>1</v>
      </c>
      <c r="C4883" s="216" t="s">
        <v>20804</v>
      </c>
      <c r="D4883" s="215" t="s">
        <v>20208</v>
      </c>
    </row>
    <row r="4884" spans="1:4">
      <c r="A4884" s="215" t="s">
        <v>20805</v>
      </c>
      <c r="B4884" s="215">
        <v>1</v>
      </c>
      <c r="C4884" s="216" t="s">
        <v>20806</v>
      </c>
      <c r="D4884" s="215" t="s">
        <v>20211</v>
      </c>
    </row>
    <row r="4885" spans="1:4">
      <c r="A4885" s="215" t="s">
        <v>20807</v>
      </c>
      <c r="B4885" s="215">
        <v>1</v>
      </c>
      <c r="C4885" s="216" t="s">
        <v>20808</v>
      </c>
      <c r="D4885" s="215" t="s">
        <v>20809</v>
      </c>
    </row>
    <row r="4886" spans="1:4">
      <c r="A4886" s="215" t="s">
        <v>20810</v>
      </c>
      <c r="B4886" s="215">
        <v>1</v>
      </c>
      <c r="C4886" s="216" t="s">
        <v>20811</v>
      </c>
      <c r="D4886" s="215" t="s">
        <v>20812</v>
      </c>
    </row>
    <row r="4887" spans="1:4">
      <c r="A4887" s="215" t="s">
        <v>20813</v>
      </c>
      <c r="B4887" s="215">
        <v>1</v>
      </c>
      <c r="C4887" s="216" t="s">
        <v>20814</v>
      </c>
      <c r="D4887" s="215" t="s">
        <v>20214</v>
      </c>
    </row>
    <row r="4888" spans="1:4">
      <c r="A4888" s="215" t="s">
        <v>20815</v>
      </c>
      <c r="B4888" s="215">
        <v>1</v>
      </c>
      <c r="C4888" s="216" t="s">
        <v>20816</v>
      </c>
      <c r="D4888" s="215" t="s">
        <v>20817</v>
      </c>
    </row>
    <row r="4889" spans="1:4">
      <c r="A4889" s="215" t="s">
        <v>20818</v>
      </c>
      <c r="B4889" s="215">
        <v>1</v>
      </c>
      <c r="C4889" s="216" t="s">
        <v>20819</v>
      </c>
      <c r="D4889" s="215" t="s">
        <v>20820</v>
      </c>
    </row>
    <row r="4890" spans="1:4">
      <c r="A4890" s="215" t="s">
        <v>111059</v>
      </c>
      <c r="B4890" s="215">
        <v>1</v>
      </c>
      <c r="C4890" s="216" t="s">
        <v>111060</v>
      </c>
      <c r="D4890" s="215" t="s">
        <v>19235</v>
      </c>
    </row>
    <row r="4891" spans="1:4">
      <c r="A4891" s="215" t="s">
        <v>20821</v>
      </c>
      <c r="B4891" s="215">
        <v>1</v>
      </c>
      <c r="C4891" s="216" t="s">
        <v>20822</v>
      </c>
      <c r="D4891" s="215" t="s">
        <v>20823</v>
      </c>
    </row>
    <row r="4892" spans="1:4">
      <c r="A4892" s="215" t="s">
        <v>20824</v>
      </c>
      <c r="B4892" s="215">
        <v>1</v>
      </c>
      <c r="C4892" s="216" t="s">
        <v>20825</v>
      </c>
      <c r="D4892" s="215" t="s">
        <v>20826</v>
      </c>
    </row>
    <row r="4893" spans="1:4">
      <c r="A4893" s="215" t="s">
        <v>20827</v>
      </c>
      <c r="B4893" s="215">
        <v>1</v>
      </c>
      <c r="C4893" s="216" t="s">
        <v>20828</v>
      </c>
      <c r="D4893" s="215" t="s">
        <v>20829</v>
      </c>
    </row>
    <row r="4894" spans="1:4">
      <c r="A4894" s="215" t="s">
        <v>111061</v>
      </c>
      <c r="B4894" s="215">
        <v>1</v>
      </c>
      <c r="C4894" s="216" t="s">
        <v>111062</v>
      </c>
      <c r="D4894" s="215" t="s">
        <v>20717</v>
      </c>
    </row>
    <row r="4895" spans="1:4">
      <c r="A4895" s="215" t="s">
        <v>20830</v>
      </c>
      <c r="B4895" s="215">
        <v>1</v>
      </c>
      <c r="C4895" s="216" t="s">
        <v>20831</v>
      </c>
      <c r="D4895" s="215" t="s">
        <v>20832</v>
      </c>
    </row>
    <row r="4896" spans="1:4">
      <c r="A4896" s="215" t="s">
        <v>20833</v>
      </c>
      <c r="B4896" s="215">
        <v>1</v>
      </c>
      <c r="C4896" s="216" t="s">
        <v>20834</v>
      </c>
      <c r="D4896" s="215" t="s">
        <v>111063</v>
      </c>
    </row>
    <row r="4897" spans="1:4">
      <c r="A4897" s="215" t="s">
        <v>20835</v>
      </c>
      <c r="B4897" s="215">
        <v>1</v>
      </c>
      <c r="C4897" s="216" t="s">
        <v>20836</v>
      </c>
      <c r="D4897" s="215" t="s">
        <v>20837</v>
      </c>
    </row>
    <row r="4898" spans="1:4">
      <c r="A4898" s="215" t="s">
        <v>20838</v>
      </c>
      <c r="B4898" s="215">
        <v>1</v>
      </c>
      <c r="C4898" s="216" t="s">
        <v>20839</v>
      </c>
      <c r="D4898" s="215" t="s">
        <v>20840</v>
      </c>
    </row>
    <row r="4899" spans="1:4">
      <c r="A4899" s="215" t="s">
        <v>20841</v>
      </c>
      <c r="B4899" s="215">
        <v>1</v>
      </c>
      <c r="C4899" s="216" t="s">
        <v>20842</v>
      </c>
      <c r="D4899" s="215" t="s">
        <v>20843</v>
      </c>
    </row>
    <row r="4900" spans="1:4">
      <c r="A4900" s="215" t="s">
        <v>20844</v>
      </c>
      <c r="B4900" s="215">
        <v>1</v>
      </c>
      <c r="C4900" s="216" t="s">
        <v>20845</v>
      </c>
      <c r="D4900" s="215" t="s">
        <v>20846</v>
      </c>
    </row>
    <row r="4901" spans="1:4">
      <c r="A4901" s="215" t="s">
        <v>20847</v>
      </c>
      <c r="B4901" s="215">
        <v>1</v>
      </c>
      <c r="C4901" s="216" t="s">
        <v>20848</v>
      </c>
      <c r="D4901" s="215" t="s">
        <v>20849</v>
      </c>
    </row>
    <row r="4902" spans="1:4">
      <c r="A4902" s="215" t="s">
        <v>20850</v>
      </c>
      <c r="B4902" s="215">
        <v>1</v>
      </c>
      <c r="C4902" s="216" t="s">
        <v>20851</v>
      </c>
      <c r="D4902" s="215" t="s">
        <v>20852</v>
      </c>
    </row>
    <row r="4903" spans="1:4">
      <c r="A4903" s="215" t="s">
        <v>20853</v>
      </c>
      <c r="B4903" s="215">
        <v>1</v>
      </c>
      <c r="C4903" s="216" t="s">
        <v>20854</v>
      </c>
      <c r="D4903" s="215" t="s">
        <v>20855</v>
      </c>
    </row>
    <row r="4904" spans="1:4">
      <c r="A4904" s="215" t="s">
        <v>20856</v>
      </c>
      <c r="B4904" s="215">
        <v>1</v>
      </c>
      <c r="C4904" s="216" t="s">
        <v>20857</v>
      </c>
      <c r="D4904" s="215" t="s">
        <v>20858</v>
      </c>
    </row>
    <row r="4905" spans="1:4">
      <c r="A4905" s="215" t="s">
        <v>20859</v>
      </c>
      <c r="B4905" s="215">
        <v>1</v>
      </c>
      <c r="C4905" s="216" t="s">
        <v>20860</v>
      </c>
      <c r="D4905" s="215" t="s">
        <v>20861</v>
      </c>
    </row>
    <row r="4906" spans="1:4">
      <c r="A4906" s="215" t="s">
        <v>20862</v>
      </c>
      <c r="B4906" s="215">
        <v>1</v>
      </c>
      <c r="C4906" s="216" t="s">
        <v>20863</v>
      </c>
      <c r="D4906" s="215" t="s">
        <v>20864</v>
      </c>
    </row>
    <row r="4907" spans="1:4">
      <c r="A4907" s="215" t="s">
        <v>20865</v>
      </c>
      <c r="B4907" s="215">
        <v>1</v>
      </c>
      <c r="C4907" s="216" t="s">
        <v>20866</v>
      </c>
      <c r="D4907" s="215" t="s">
        <v>20867</v>
      </c>
    </row>
    <row r="4908" spans="1:4">
      <c r="A4908" s="215" t="s">
        <v>20868</v>
      </c>
      <c r="B4908" s="215">
        <v>1</v>
      </c>
      <c r="C4908" s="216" t="s">
        <v>20869</v>
      </c>
      <c r="D4908" s="215" t="s">
        <v>20870</v>
      </c>
    </row>
    <row r="4909" spans="1:4">
      <c r="A4909" s="215" t="s">
        <v>20871</v>
      </c>
      <c r="B4909" s="215">
        <v>1</v>
      </c>
      <c r="C4909" s="216" t="s">
        <v>20872</v>
      </c>
      <c r="D4909" s="215" t="s">
        <v>20873</v>
      </c>
    </row>
    <row r="4910" spans="1:4">
      <c r="A4910" s="215" t="s">
        <v>20874</v>
      </c>
      <c r="B4910" s="215">
        <v>1</v>
      </c>
      <c r="C4910" s="216" t="s">
        <v>20875</v>
      </c>
      <c r="D4910" s="215" t="s">
        <v>20304</v>
      </c>
    </row>
    <row r="4911" spans="1:4">
      <c r="A4911" s="215" t="s">
        <v>20876</v>
      </c>
      <c r="B4911" s="215">
        <v>1</v>
      </c>
      <c r="C4911" s="216" t="s">
        <v>20877</v>
      </c>
      <c r="D4911" s="215" t="s">
        <v>20878</v>
      </c>
    </row>
    <row r="4912" spans="1:4">
      <c r="A4912" s="215" t="s">
        <v>20879</v>
      </c>
      <c r="B4912" s="215">
        <v>1</v>
      </c>
      <c r="C4912" s="216" t="s">
        <v>20880</v>
      </c>
      <c r="D4912" s="215" t="s">
        <v>20881</v>
      </c>
    </row>
    <row r="4913" spans="1:4">
      <c r="A4913" s="215" t="s">
        <v>20882</v>
      </c>
      <c r="B4913" s="215">
        <v>1</v>
      </c>
      <c r="C4913" s="216" t="s">
        <v>20883</v>
      </c>
      <c r="D4913" s="215" t="s">
        <v>20884</v>
      </c>
    </row>
    <row r="4914" spans="1:4">
      <c r="A4914" s="215" t="s">
        <v>20885</v>
      </c>
      <c r="B4914" s="215">
        <v>1</v>
      </c>
      <c r="C4914" s="216" t="s">
        <v>20886</v>
      </c>
      <c r="D4914" s="215" t="s">
        <v>20887</v>
      </c>
    </row>
    <row r="4915" spans="1:4">
      <c r="A4915" s="215" t="s">
        <v>20888</v>
      </c>
      <c r="B4915" s="215">
        <v>1</v>
      </c>
      <c r="C4915" s="216" t="s">
        <v>20889</v>
      </c>
      <c r="D4915" s="215" t="s">
        <v>20890</v>
      </c>
    </row>
    <row r="4916" spans="1:4">
      <c r="A4916" s="215" t="s">
        <v>20891</v>
      </c>
      <c r="B4916" s="215">
        <v>1</v>
      </c>
      <c r="C4916" s="216" t="s">
        <v>20892</v>
      </c>
      <c r="D4916" s="215" t="s">
        <v>20893</v>
      </c>
    </row>
    <row r="4917" spans="1:4">
      <c r="A4917" s="215" t="s">
        <v>20894</v>
      </c>
      <c r="B4917" s="215">
        <v>1</v>
      </c>
      <c r="C4917" s="216" t="s">
        <v>20895</v>
      </c>
      <c r="D4917" s="215" t="s">
        <v>20896</v>
      </c>
    </row>
    <row r="4918" spans="1:4">
      <c r="A4918" s="215" t="s">
        <v>20897</v>
      </c>
      <c r="B4918" s="215">
        <v>1</v>
      </c>
      <c r="C4918" s="216" t="s">
        <v>20898</v>
      </c>
      <c r="D4918" s="215" t="s">
        <v>20899</v>
      </c>
    </row>
    <row r="4919" spans="1:4">
      <c r="A4919" s="215" t="s">
        <v>20900</v>
      </c>
      <c r="B4919" s="215">
        <v>1</v>
      </c>
      <c r="C4919" s="216" t="s">
        <v>20901</v>
      </c>
      <c r="D4919" s="215" t="s">
        <v>20902</v>
      </c>
    </row>
    <row r="4920" spans="1:4">
      <c r="A4920" s="215" t="s">
        <v>20903</v>
      </c>
      <c r="B4920" s="215">
        <v>1</v>
      </c>
      <c r="C4920" s="216" t="s">
        <v>20904</v>
      </c>
      <c r="D4920" s="215" t="s">
        <v>20905</v>
      </c>
    </row>
    <row r="4921" spans="1:4">
      <c r="A4921" s="215" t="s">
        <v>20906</v>
      </c>
      <c r="B4921" s="215">
        <v>1</v>
      </c>
      <c r="C4921" s="216" t="s">
        <v>20907</v>
      </c>
      <c r="D4921" s="215" t="s">
        <v>20908</v>
      </c>
    </row>
    <row r="4922" spans="1:4">
      <c r="A4922" s="215" t="s">
        <v>20909</v>
      </c>
      <c r="B4922" s="215">
        <v>1</v>
      </c>
      <c r="C4922" s="216" t="s">
        <v>20910</v>
      </c>
      <c r="D4922" s="215" t="s">
        <v>20911</v>
      </c>
    </row>
    <row r="4923" spans="1:4">
      <c r="A4923" s="215" t="s">
        <v>20912</v>
      </c>
      <c r="B4923" s="215">
        <v>1</v>
      </c>
      <c r="C4923" s="216" t="s">
        <v>20913</v>
      </c>
      <c r="D4923" s="215" t="s">
        <v>20914</v>
      </c>
    </row>
    <row r="4924" spans="1:4">
      <c r="A4924" s="215" t="s">
        <v>20915</v>
      </c>
      <c r="B4924" s="215">
        <v>1</v>
      </c>
      <c r="C4924" s="216" t="s">
        <v>20916</v>
      </c>
      <c r="D4924" s="215" t="s">
        <v>20917</v>
      </c>
    </row>
    <row r="4925" spans="1:4">
      <c r="A4925" s="215" t="s">
        <v>20918</v>
      </c>
      <c r="B4925" s="215">
        <v>1</v>
      </c>
      <c r="C4925" s="216" t="s">
        <v>20919</v>
      </c>
      <c r="D4925" s="215" t="s">
        <v>20920</v>
      </c>
    </row>
    <row r="4926" spans="1:4">
      <c r="A4926" s="215" t="s">
        <v>20921</v>
      </c>
      <c r="B4926" s="215">
        <v>1</v>
      </c>
      <c r="C4926" s="216" t="s">
        <v>20922</v>
      </c>
      <c r="D4926" s="215" t="s">
        <v>20923</v>
      </c>
    </row>
    <row r="4927" spans="1:4">
      <c r="A4927" s="215" t="s">
        <v>20924</v>
      </c>
      <c r="B4927" s="215">
        <v>1</v>
      </c>
      <c r="C4927" s="216" t="s">
        <v>20925</v>
      </c>
      <c r="D4927" s="215" t="s">
        <v>20926</v>
      </c>
    </row>
    <row r="4928" spans="1:4">
      <c r="A4928" s="215" t="s">
        <v>20927</v>
      </c>
      <c r="B4928" s="215">
        <v>1</v>
      </c>
      <c r="C4928" s="216" t="s">
        <v>20928</v>
      </c>
      <c r="D4928" s="215" t="s">
        <v>20929</v>
      </c>
    </row>
    <row r="4929" spans="1:4">
      <c r="A4929" s="215" t="s">
        <v>20930</v>
      </c>
      <c r="B4929" s="215">
        <v>1</v>
      </c>
      <c r="C4929" s="216" t="s">
        <v>20931</v>
      </c>
      <c r="D4929" s="215" t="s">
        <v>20932</v>
      </c>
    </row>
    <row r="4930" spans="1:4">
      <c r="A4930" s="215" t="s">
        <v>20933</v>
      </c>
      <c r="B4930" s="215">
        <v>1</v>
      </c>
      <c r="C4930" s="216" t="s">
        <v>20934</v>
      </c>
      <c r="D4930" s="215" t="s">
        <v>20935</v>
      </c>
    </row>
    <row r="4931" spans="1:4">
      <c r="A4931" s="215" t="s">
        <v>20936</v>
      </c>
      <c r="B4931" s="215">
        <v>1</v>
      </c>
      <c r="C4931" s="216" t="s">
        <v>20937</v>
      </c>
      <c r="D4931" s="215" t="s">
        <v>20938</v>
      </c>
    </row>
    <row r="4932" spans="1:4">
      <c r="A4932" s="215" t="s">
        <v>20939</v>
      </c>
      <c r="B4932" s="215">
        <v>1</v>
      </c>
      <c r="C4932" s="216" t="s">
        <v>20940</v>
      </c>
      <c r="D4932" s="215" t="s">
        <v>20941</v>
      </c>
    </row>
    <row r="4933" spans="1:4">
      <c r="A4933" s="215" t="s">
        <v>20942</v>
      </c>
      <c r="B4933" s="215">
        <v>1</v>
      </c>
      <c r="C4933" s="216" t="s">
        <v>20943</v>
      </c>
      <c r="D4933" s="215" t="s">
        <v>20944</v>
      </c>
    </row>
    <row r="4934" spans="1:4">
      <c r="A4934" s="215" t="s">
        <v>20945</v>
      </c>
      <c r="B4934" s="215">
        <v>1</v>
      </c>
      <c r="C4934" s="216" t="s">
        <v>20946</v>
      </c>
      <c r="D4934" s="215" t="s">
        <v>20947</v>
      </c>
    </row>
    <row r="4935" spans="1:4">
      <c r="A4935" s="215" t="s">
        <v>20948</v>
      </c>
      <c r="B4935" s="215">
        <v>1</v>
      </c>
      <c r="C4935" s="216" t="s">
        <v>20949</v>
      </c>
      <c r="D4935" s="215" t="s">
        <v>20950</v>
      </c>
    </row>
    <row r="4936" spans="1:4">
      <c r="A4936" s="215" t="s">
        <v>20951</v>
      </c>
      <c r="B4936" s="215">
        <v>1</v>
      </c>
      <c r="C4936" s="216" t="s">
        <v>20952</v>
      </c>
      <c r="D4936" s="215" t="s">
        <v>20953</v>
      </c>
    </row>
    <row r="4937" spans="1:4">
      <c r="A4937" s="215" t="s">
        <v>20954</v>
      </c>
      <c r="B4937" s="215">
        <v>1</v>
      </c>
      <c r="C4937" s="216" t="s">
        <v>20955</v>
      </c>
      <c r="D4937" s="215" t="s">
        <v>20956</v>
      </c>
    </row>
    <row r="4938" spans="1:4">
      <c r="A4938" s="215" t="s">
        <v>20957</v>
      </c>
      <c r="B4938" s="215">
        <v>1</v>
      </c>
      <c r="C4938" s="216" t="s">
        <v>20958</v>
      </c>
      <c r="D4938" s="215" t="s">
        <v>20959</v>
      </c>
    </row>
    <row r="4939" spans="1:4">
      <c r="A4939" s="215" t="s">
        <v>20960</v>
      </c>
      <c r="B4939" s="215">
        <v>1</v>
      </c>
      <c r="C4939" s="216" t="s">
        <v>20961</v>
      </c>
      <c r="D4939" s="215" t="s">
        <v>20962</v>
      </c>
    </row>
    <row r="4940" spans="1:4">
      <c r="A4940" s="215" t="s">
        <v>20963</v>
      </c>
      <c r="B4940" s="215">
        <v>1</v>
      </c>
      <c r="C4940" s="216" t="s">
        <v>20964</v>
      </c>
      <c r="D4940" s="215" t="s">
        <v>20965</v>
      </c>
    </row>
    <row r="4941" spans="1:4">
      <c r="A4941" s="215" t="s">
        <v>20966</v>
      </c>
      <c r="B4941" s="215">
        <v>1</v>
      </c>
      <c r="C4941" s="216" t="s">
        <v>20967</v>
      </c>
      <c r="D4941" s="215" t="s">
        <v>20968</v>
      </c>
    </row>
    <row r="4942" spans="1:4">
      <c r="A4942" s="215" t="s">
        <v>20969</v>
      </c>
      <c r="B4942" s="215">
        <v>1</v>
      </c>
      <c r="C4942" s="216" t="s">
        <v>20970</v>
      </c>
      <c r="D4942" s="215" t="s">
        <v>20971</v>
      </c>
    </row>
    <row r="4943" spans="1:4">
      <c r="A4943" s="215" t="s">
        <v>20972</v>
      </c>
      <c r="B4943" s="215">
        <v>1</v>
      </c>
      <c r="C4943" s="216" t="s">
        <v>20973</v>
      </c>
      <c r="D4943" s="215" t="s">
        <v>20974</v>
      </c>
    </row>
    <row r="4944" spans="1:4">
      <c r="A4944" s="215" t="s">
        <v>20975</v>
      </c>
      <c r="B4944" s="215">
        <v>1</v>
      </c>
      <c r="C4944" s="216" t="s">
        <v>20976</v>
      </c>
      <c r="D4944" s="215" t="s">
        <v>20977</v>
      </c>
    </row>
    <row r="4945" spans="1:4">
      <c r="A4945" s="215" t="s">
        <v>20978</v>
      </c>
      <c r="B4945" s="215">
        <v>1</v>
      </c>
      <c r="C4945" s="216" t="s">
        <v>20979</v>
      </c>
      <c r="D4945" s="215" t="s">
        <v>20980</v>
      </c>
    </row>
    <row r="4946" spans="1:4">
      <c r="A4946" s="215" t="s">
        <v>20981</v>
      </c>
      <c r="B4946" s="215">
        <v>1</v>
      </c>
      <c r="C4946" s="216" t="s">
        <v>20982</v>
      </c>
      <c r="D4946" s="215" t="s">
        <v>20983</v>
      </c>
    </row>
    <row r="4947" spans="1:4">
      <c r="A4947" s="215" t="s">
        <v>20984</v>
      </c>
      <c r="B4947" s="215">
        <v>1</v>
      </c>
      <c r="C4947" s="216" t="s">
        <v>20985</v>
      </c>
      <c r="D4947" s="215" t="s">
        <v>20986</v>
      </c>
    </row>
    <row r="4948" spans="1:4">
      <c r="A4948" s="215" t="s">
        <v>20987</v>
      </c>
      <c r="B4948" s="215">
        <v>1</v>
      </c>
      <c r="C4948" s="216" t="s">
        <v>20988</v>
      </c>
      <c r="D4948" s="215" t="s">
        <v>20989</v>
      </c>
    </row>
    <row r="4949" spans="1:4">
      <c r="A4949" s="215" t="s">
        <v>20990</v>
      </c>
      <c r="B4949" s="215">
        <v>1</v>
      </c>
      <c r="C4949" s="216" t="s">
        <v>20991</v>
      </c>
      <c r="D4949" s="215" t="s">
        <v>20992</v>
      </c>
    </row>
    <row r="4950" spans="1:4">
      <c r="A4950" s="215" t="s">
        <v>20993</v>
      </c>
      <c r="B4950" s="215">
        <v>1</v>
      </c>
      <c r="C4950" s="216" t="s">
        <v>20994</v>
      </c>
      <c r="D4950" s="215" t="s">
        <v>20995</v>
      </c>
    </row>
    <row r="4951" spans="1:4">
      <c r="A4951" s="215" t="s">
        <v>20996</v>
      </c>
      <c r="B4951" s="215">
        <v>1</v>
      </c>
      <c r="C4951" s="216" t="s">
        <v>20997</v>
      </c>
      <c r="D4951" s="215" t="s">
        <v>20998</v>
      </c>
    </row>
    <row r="4952" spans="1:4">
      <c r="A4952" s="215" t="s">
        <v>20999</v>
      </c>
      <c r="B4952" s="215">
        <v>1</v>
      </c>
      <c r="C4952" s="216" t="s">
        <v>21000</v>
      </c>
      <c r="D4952" s="215" t="s">
        <v>21001</v>
      </c>
    </row>
    <row r="4953" spans="1:4">
      <c r="A4953" s="215" t="s">
        <v>21002</v>
      </c>
      <c r="B4953" s="215">
        <v>1</v>
      </c>
      <c r="C4953" s="216" t="s">
        <v>21003</v>
      </c>
      <c r="D4953" s="215" t="s">
        <v>21004</v>
      </c>
    </row>
    <row r="4954" spans="1:4">
      <c r="A4954" s="215" t="s">
        <v>21005</v>
      </c>
      <c r="B4954" s="215">
        <v>1</v>
      </c>
      <c r="C4954" s="216" t="s">
        <v>21006</v>
      </c>
      <c r="D4954" s="215" t="s">
        <v>21007</v>
      </c>
    </row>
    <row r="4955" spans="1:4">
      <c r="A4955" s="215" t="s">
        <v>21008</v>
      </c>
      <c r="B4955" s="215">
        <v>1</v>
      </c>
      <c r="C4955" s="216" t="s">
        <v>21009</v>
      </c>
      <c r="D4955" s="215" t="s">
        <v>21010</v>
      </c>
    </row>
    <row r="4956" spans="1:4">
      <c r="A4956" s="215" t="s">
        <v>21011</v>
      </c>
      <c r="B4956" s="215">
        <v>1</v>
      </c>
      <c r="C4956" s="216" t="s">
        <v>21012</v>
      </c>
      <c r="D4956" s="215" t="s">
        <v>21013</v>
      </c>
    </row>
    <row r="4957" spans="1:4">
      <c r="A4957" s="215" t="s">
        <v>21014</v>
      </c>
      <c r="B4957" s="215">
        <v>1</v>
      </c>
      <c r="C4957" s="216" t="s">
        <v>21015</v>
      </c>
      <c r="D4957" s="215" t="s">
        <v>21016</v>
      </c>
    </row>
    <row r="4958" spans="1:4">
      <c r="A4958" s="215" t="s">
        <v>21017</v>
      </c>
      <c r="B4958" s="215">
        <v>1</v>
      </c>
      <c r="C4958" s="216" t="s">
        <v>21018</v>
      </c>
      <c r="D4958" s="215" t="s">
        <v>21019</v>
      </c>
    </row>
    <row r="4959" spans="1:4">
      <c r="A4959" s="215" t="s">
        <v>21020</v>
      </c>
      <c r="B4959" s="215">
        <v>1</v>
      </c>
      <c r="C4959" s="216" t="s">
        <v>21021</v>
      </c>
      <c r="D4959" s="215" t="s">
        <v>21022</v>
      </c>
    </row>
    <row r="4960" spans="1:4">
      <c r="A4960" s="215" t="s">
        <v>21023</v>
      </c>
      <c r="B4960" s="215">
        <v>1</v>
      </c>
      <c r="C4960" s="216" t="s">
        <v>21024</v>
      </c>
      <c r="D4960" s="215" t="s">
        <v>21025</v>
      </c>
    </row>
    <row r="4961" spans="1:4">
      <c r="A4961" s="215" t="s">
        <v>21026</v>
      </c>
      <c r="B4961" s="215">
        <v>1</v>
      </c>
      <c r="C4961" s="216" t="s">
        <v>21027</v>
      </c>
      <c r="D4961" s="215" t="s">
        <v>21028</v>
      </c>
    </row>
    <row r="4962" spans="1:4">
      <c r="A4962" s="215" t="s">
        <v>21029</v>
      </c>
      <c r="B4962" s="215">
        <v>1</v>
      </c>
      <c r="C4962" s="216" t="s">
        <v>21030</v>
      </c>
      <c r="D4962" s="215" t="s">
        <v>21031</v>
      </c>
    </row>
    <row r="4963" spans="1:4">
      <c r="A4963" s="215" t="s">
        <v>21032</v>
      </c>
      <c r="B4963" s="215">
        <v>1</v>
      </c>
      <c r="C4963" s="216" t="s">
        <v>21033</v>
      </c>
      <c r="D4963" s="215" t="s">
        <v>21034</v>
      </c>
    </row>
    <row r="4964" spans="1:4">
      <c r="A4964" s="215" t="s">
        <v>21035</v>
      </c>
      <c r="B4964" s="215">
        <v>1</v>
      </c>
      <c r="C4964" s="216" t="s">
        <v>21036</v>
      </c>
      <c r="D4964" s="215" t="s">
        <v>21037</v>
      </c>
    </row>
    <row r="4965" spans="1:4">
      <c r="A4965" s="215" t="s">
        <v>21038</v>
      </c>
      <c r="B4965" s="215">
        <v>1</v>
      </c>
      <c r="C4965" s="216" t="s">
        <v>21039</v>
      </c>
      <c r="D4965" s="215" t="s">
        <v>21040</v>
      </c>
    </row>
    <row r="4966" spans="1:4">
      <c r="A4966" s="215" t="s">
        <v>21041</v>
      </c>
      <c r="B4966" s="215">
        <v>1</v>
      </c>
      <c r="C4966" s="216" t="s">
        <v>21042</v>
      </c>
      <c r="D4966" s="215" t="s">
        <v>21043</v>
      </c>
    </row>
    <row r="4967" spans="1:4">
      <c r="A4967" s="215" t="s">
        <v>21044</v>
      </c>
      <c r="B4967" s="215">
        <v>1</v>
      </c>
      <c r="C4967" s="216" t="s">
        <v>21045</v>
      </c>
      <c r="D4967" s="215" t="s">
        <v>21046</v>
      </c>
    </row>
    <row r="4968" spans="1:4">
      <c r="A4968" s="215" t="s">
        <v>21047</v>
      </c>
      <c r="B4968" s="215">
        <v>1</v>
      </c>
      <c r="C4968" s="216" t="s">
        <v>21048</v>
      </c>
      <c r="D4968" s="215" t="s">
        <v>21049</v>
      </c>
    </row>
    <row r="4969" spans="1:4">
      <c r="A4969" s="215" t="s">
        <v>21050</v>
      </c>
      <c r="B4969" s="215">
        <v>1</v>
      </c>
      <c r="C4969" s="216" t="s">
        <v>21051</v>
      </c>
      <c r="D4969" s="215" t="s">
        <v>21052</v>
      </c>
    </row>
    <row r="4970" spans="1:4">
      <c r="A4970" s="215" t="s">
        <v>21053</v>
      </c>
      <c r="B4970" s="215">
        <v>1</v>
      </c>
      <c r="C4970" s="216" t="s">
        <v>21054</v>
      </c>
      <c r="D4970" s="215" t="s">
        <v>20780</v>
      </c>
    </row>
    <row r="4971" spans="1:4">
      <c r="A4971" s="215" t="s">
        <v>21055</v>
      </c>
      <c r="B4971" s="215">
        <v>1</v>
      </c>
      <c r="C4971" s="216" t="s">
        <v>21056</v>
      </c>
      <c r="D4971" s="215" t="s">
        <v>21057</v>
      </c>
    </row>
    <row r="4972" spans="1:4">
      <c r="A4972" s="215" t="s">
        <v>21058</v>
      </c>
      <c r="B4972" s="215">
        <v>1</v>
      </c>
      <c r="C4972" s="216" t="s">
        <v>21059</v>
      </c>
      <c r="D4972" s="215" t="s">
        <v>21060</v>
      </c>
    </row>
    <row r="4973" spans="1:4">
      <c r="A4973" s="215" t="s">
        <v>21061</v>
      </c>
      <c r="B4973" s="215">
        <v>1</v>
      </c>
      <c r="C4973" s="216" t="s">
        <v>21062</v>
      </c>
      <c r="D4973" s="215" t="s">
        <v>21063</v>
      </c>
    </row>
    <row r="4974" spans="1:4">
      <c r="A4974" s="215" t="s">
        <v>21064</v>
      </c>
      <c r="B4974" s="215">
        <v>1</v>
      </c>
      <c r="C4974" s="216" t="s">
        <v>21065</v>
      </c>
      <c r="D4974" s="215" t="s">
        <v>21066</v>
      </c>
    </row>
    <row r="4975" spans="1:4">
      <c r="A4975" s="215" t="s">
        <v>21067</v>
      </c>
      <c r="B4975" s="215">
        <v>2</v>
      </c>
      <c r="C4975" s="216" t="s">
        <v>21068</v>
      </c>
      <c r="D4975" s="215" t="s">
        <v>21069</v>
      </c>
    </row>
    <row r="4976" spans="1:4">
      <c r="A4976" s="215" t="s">
        <v>21070</v>
      </c>
      <c r="B4976" s="215">
        <v>1</v>
      </c>
      <c r="C4976" s="216" t="s">
        <v>21071</v>
      </c>
      <c r="D4976" s="215" t="s">
        <v>21072</v>
      </c>
    </row>
    <row r="4977" spans="1:4">
      <c r="A4977" s="215" t="s">
        <v>21073</v>
      </c>
      <c r="B4977" s="215">
        <v>1</v>
      </c>
      <c r="C4977" s="216" t="s">
        <v>21074</v>
      </c>
      <c r="D4977" s="215" t="s">
        <v>21075</v>
      </c>
    </row>
    <row r="4978" spans="1:4">
      <c r="A4978" s="215" t="s">
        <v>21076</v>
      </c>
      <c r="B4978" s="215">
        <v>1</v>
      </c>
      <c r="C4978" s="216" t="s">
        <v>21077</v>
      </c>
      <c r="D4978" s="215" t="s">
        <v>21078</v>
      </c>
    </row>
    <row r="4979" spans="1:4">
      <c r="A4979" s="215" t="s">
        <v>21079</v>
      </c>
      <c r="B4979" s="215">
        <v>1</v>
      </c>
      <c r="C4979" s="216" t="s">
        <v>21080</v>
      </c>
      <c r="D4979" s="215" t="s">
        <v>21081</v>
      </c>
    </row>
    <row r="4980" spans="1:4">
      <c r="A4980" s="215" t="s">
        <v>21082</v>
      </c>
      <c r="B4980" s="215">
        <v>1</v>
      </c>
      <c r="C4980" s="216" t="s">
        <v>21083</v>
      </c>
      <c r="D4980" s="215" t="s">
        <v>21084</v>
      </c>
    </row>
    <row r="4981" spans="1:4">
      <c r="A4981" s="215" t="s">
        <v>21085</v>
      </c>
      <c r="B4981" s="215">
        <v>1</v>
      </c>
      <c r="C4981" s="216" t="s">
        <v>21086</v>
      </c>
      <c r="D4981" s="215" t="s">
        <v>21087</v>
      </c>
    </row>
    <row r="4982" spans="1:4">
      <c r="A4982" s="215" t="s">
        <v>21088</v>
      </c>
      <c r="B4982" s="215">
        <v>1</v>
      </c>
      <c r="C4982" s="216" t="s">
        <v>21089</v>
      </c>
      <c r="D4982" s="215" t="s">
        <v>20208</v>
      </c>
    </row>
    <row r="4983" spans="1:4">
      <c r="A4983" s="215" t="s">
        <v>21090</v>
      </c>
      <c r="B4983" s="215">
        <v>1</v>
      </c>
      <c r="C4983" s="216" t="s">
        <v>21091</v>
      </c>
      <c r="D4983" s="215" t="s">
        <v>21092</v>
      </c>
    </row>
    <row r="4984" spans="1:4">
      <c r="A4984" s="215" t="s">
        <v>21093</v>
      </c>
      <c r="B4984" s="215">
        <v>1</v>
      </c>
      <c r="C4984" s="216" t="s">
        <v>21094</v>
      </c>
      <c r="D4984" s="215" t="s">
        <v>21095</v>
      </c>
    </row>
    <row r="4985" spans="1:4">
      <c r="A4985" s="215" t="s">
        <v>21096</v>
      </c>
      <c r="B4985" s="215">
        <v>1</v>
      </c>
      <c r="C4985" s="216" t="s">
        <v>21097</v>
      </c>
      <c r="D4985" s="215" t="s">
        <v>21098</v>
      </c>
    </row>
    <row r="4986" spans="1:4">
      <c r="A4986" s="215" t="s">
        <v>21099</v>
      </c>
      <c r="B4986" s="215">
        <v>1</v>
      </c>
      <c r="C4986" s="216" t="s">
        <v>21100</v>
      </c>
      <c r="D4986" s="215" t="s">
        <v>21101</v>
      </c>
    </row>
    <row r="4987" spans="1:4">
      <c r="A4987" s="215" t="s">
        <v>21102</v>
      </c>
      <c r="B4987" s="215">
        <v>1</v>
      </c>
      <c r="C4987" s="216" t="s">
        <v>21103</v>
      </c>
      <c r="D4987" s="215" t="s">
        <v>21104</v>
      </c>
    </row>
    <row r="4988" spans="1:4">
      <c r="A4988" s="215" t="s">
        <v>21105</v>
      </c>
      <c r="B4988" s="215">
        <v>1</v>
      </c>
      <c r="C4988" s="216" t="s">
        <v>21106</v>
      </c>
      <c r="D4988" s="215" t="s">
        <v>21107</v>
      </c>
    </row>
    <row r="4989" spans="1:4">
      <c r="A4989" s="215" t="s">
        <v>21108</v>
      </c>
      <c r="B4989" s="215">
        <v>1</v>
      </c>
      <c r="C4989" s="216" t="s">
        <v>21109</v>
      </c>
      <c r="D4989" s="215" t="s">
        <v>20812</v>
      </c>
    </row>
    <row r="4990" spans="1:4">
      <c r="A4990" s="215" t="s">
        <v>21110</v>
      </c>
      <c r="B4990" s="215">
        <v>1</v>
      </c>
      <c r="C4990" s="216" t="s">
        <v>21111</v>
      </c>
      <c r="D4990" s="215" t="s">
        <v>20809</v>
      </c>
    </row>
    <row r="4991" spans="1:4">
      <c r="A4991" s="215" t="s">
        <v>21112</v>
      </c>
      <c r="B4991" s="215">
        <v>1</v>
      </c>
      <c r="C4991" s="216" t="s">
        <v>21113</v>
      </c>
      <c r="D4991" s="215" t="s">
        <v>20214</v>
      </c>
    </row>
    <row r="4992" spans="1:4">
      <c r="A4992" s="215" t="s">
        <v>21114</v>
      </c>
      <c r="B4992" s="215">
        <v>1</v>
      </c>
      <c r="C4992" s="216" t="s">
        <v>21115</v>
      </c>
      <c r="D4992" s="215" t="s">
        <v>21116</v>
      </c>
    </row>
    <row r="4993" spans="1:4">
      <c r="A4993" s="215" t="s">
        <v>21117</v>
      </c>
      <c r="B4993" s="215">
        <v>1</v>
      </c>
      <c r="C4993" s="216" t="s">
        <v>21118</v>
      </c>
      <c r="D4993" s="215" t="s">
        <v>21119</v>
      </c>
    </row>
    <row r="4994" spans="1:4">
      <c r="A4994" s="215" t="s">
        <v>21120</v>
      </c>
      <c r="B4994" s="215">
        <v>1</v>
      </c>
      <c r="C4994" s="216" t="s">
        <v>21121</v>
      </c>
      <c r="D4994" s="215" t="s">
        <v>21122</v>
      </c>
    </row>
    <row r="4995" spans="1:4">
      <c r="A4995" s="215" t="s">
        <v>21123</v>
      </c>
      <c r="B4995" s="215">
        <v>1</v>
      </c>
      <c r="C4995" s="216" t="s">
        <v>21124</v>
      </c>
      <c r="D4995" s="215" t="s">
        <v>21125</v>
      </c>
    </row>
    <row r="4996" spans="1:4">
      <c r="A4996" s="215" t="s">
        <v>21126</v>
      </c>
      <c r="B4996" s="215">
        <v>1</v>
      </c>
      <c r="C4996" s="216" t="s">
        <v>21127</v>
      </c>
      <c r="D4996" s="215" t="s">
        <v>21128</v>
      </c>
    </row>
    <row r="4997" spans="1:4">
      <c r="A4997" s="215" t="s">
        <v>21129</v>
      </c>
      <c r="B4997" s="215">
        <v>2</v>
      </c>
      <c r="C4997" s="216" t="s">
        <v>21130</v>
      </c>
      <c r="D4997" s="215" t="s">
        <v>21131</v>
      </c>
    </row>
    <row r="4998" spans="1:4">
      <c r="A4998" s="215" t="s">
        <v>21132</v>
      </c>
      <c r="B4998" s="215">
        <v>1</v>
      </c>
      <c r="C4998" s="216" t="s">
        <v>21133</v>
      </c>
      <c r="D4998" s="215" t="s">
        <v>21134</v>
      </c>
    </row>
    <row r="4999" spans="1:4">
      <c r="A4999" s="215" t="s">
        <v>21135</v>
      </c>
      <c r="B4999" s="215">
        <v>2</v>
      </c>
      <c r="C4999" s="216" t="s">
        <v>21136</v>
      </c>
      <c r="D4999" s="215" t="s">
        <v>21137</v>
      </c>
    </row>
    <row r="5000" spans="1:4">
      <c r="A5000" s="215" t="s">
        <v>21138</v>
      </c>
      <c r="B5000" s="215">
        <v>1</v>
      </c>
      <c r="C5000" s="216" t="s">
        <v>21139</v>
      </c>
      <c r="D5000" s="215" t="s">
        <v>21140</v>
      </c>
    </row>
    <row r="5001" spans="1:4">
      <c r="A5001" s="215" t="s">
        <v>21141</v>
      </c>
      <c r="B5001" s="215">
        <v>2</v>
      </c>
      <c r="C5001" s="216" t="s">
        <v>21142</v>
      </c>
      <c r="D5001" s="215" t="s">
        <v>21143</v>
      </c>
    </row>
    <row r="5002" spans="1:4">
      <c r="A5002" s="215" t="s">
        <v>21144</v>
      </c>
      <c r="B5002" s="215">
        <v>1</v>
      </c>
      <c r="C5002" s="216" t="s">
        <v>21145</v>
      </c>
      <c r="D5002" s="215" t="s">
        <v>21146</v>
      </c>
    </row>
    <row r="5003" spans="1:4">
      <c r="A5003" s="215" t="s">
        <v>21147</v>
      </c>
      <c r="B5003" s="215">
        <v>2</v>
      </c>
      <c r="C5003" s="216" t="s">
        <v>21148</v>
      </c>
      <c r="D5003" s="215" t="s">
        <v>21149</v>
      </c>
    </row>
    <row r="5004" spans="1:4">
      <c r="A5004" s="215" t="s">
        <v>21150</v>
      </c>
      <c r="B5004" s="215">
        <v>1</v>
      </c>
      <c r="C5004" s="216" t="s">
        <v>21151</v>
      </c>
      <c r="D5004" s="215" t="s">
        <v>21152</v>
      </c>
    </row>
    <row r="5005" spans="1:4">
      <c r="A5005" s="215" t="s">
        <v>21153</v>
      </c>
      <c r="B5005" s="215">
        <v>1</v>
      </c>
      <c r="C5005" s="216" t="s">
        <v>21154</v>
      </c>
      <c r="D5005" s="215" t="s">
        <v>21155</v>
      </c>
    </row>
    <row r="5006" spans="1:4">
      <c r="A5006" s="215" t="s">
        <v>21156</v>
      </c>
      <c r="B5006" s="215">
        <v>1</v>
      </c>
      <c r="C5006" s="216" t="s">
        <v>21157</v>
      </c>
      <c r="D5006" s="215" t="s">
        <v>21158</v>
      </c>
    </row>
    <row r="5007" spans="1:4">
      <c r="A5007" s="215" t="s">
        <v>21159</v>
      </c>
      <c r="B5007" s="215">
        <v>2</v>
      </c>
      <c r="C5007" s="216" t="s">
        <v>21160</v>
      </c>
      <c r="D5007" s="215" t="s">
        <v>21161</v>
      </c>
    </row>
    <row r="5008" spans="1:4">
      <c r="A5008" s="215" t="s">
        <v>21162</v>
      </c>
      <c r="B5008" s="215">
        <v>2</v>
      </c>
      <c r="C5008" s="216" t="s">
        <v>21163</v>
      </c>
      <c r="D5008" s="215" t="s">
        <v>21164</v>
      </c>
    </row>
    <row r="5009" spans="1:4">
      <c r="A5009" s="215" t="s">
        <v>21165</v>
      </c>
      <c r="B5009" s="215">
        <v>1</v>
      </c>
      <c r="C5009" s="216" t="s">
        <v>21166</v>
      </c>
      <c r="D5009" s="215" t="s">
        <v>21167</v>
      </c>
    </row>
    <row r="5010" spans="1:4">
      <c r="A5010" s="215" t="s">
        <v>21168</v>
      </c>
      <c r="B5010" s="215">
        <v>1</v>
      </c>
      <c r="C5010" s="216" t="s">
        <v>21169</v>
      </c>
      <c r="D5010" s="215" t="s">
        <v>21170</v>
      </c>
    </row>
    <row r="5011" spans="1:4">
      <c r="A5011" s="215" t="s">
        <v>21171</v>
      </c>
      <c r="B5011" s="215">
        <v>2</v>
      </c>
      <c r="C5011" s="216" t="s">
        <v>21172</v>
      </c>
      <c r="D5011" s="215" t="s">
        <v>20932</v>
      </c>
    </row>
    <row r="5012" spans="1:4">
      <c r="A5012" s="215" t="s">
        <v>21173</v>
      </c>
      <c r="B5012" s="215">
        <v>1</v>
      </c>
      <c r="C5012" s="216" t="s">
        <v>21174</v>
      </c>
      <c r="D5012" s="215" t="s">
        <v>111064</v>
      </c>
    </row>
    <row r="5013" spans="1:4">
      <c r="A5013" s="215" t="s">
        <v>21175</v>
      </c>
      <c r="B5013" s="215">
        <v>1</v>
      </c>
      <c r="C5013" s="216" t="s">
        <v>21176</v>
      </c>
      <c r="D5013" s="215" t="s">
        <v>21177</v>
      </c>
    </row>
    <row r="5014" spans="1:4">
      <c r="A5014" s="215" t="s">
        <v>21178</v>
      </c>
      <c r="B5014" s="215">
        <v>1</v>
      </c>
      <c r="C5014" s="216" t="s">
        <v>21179</v>
      </c>
      <c r="D5014" s="215" t="s">
        <v>21180</v>
      </c>
    </row>
    <row r="5015" spans="1:4">
      <c r="A5015" s="215" t="s">
        <v>21181</v>
      </c>
      <c r="B5015" s="215">
        <v>1</v>
      </c>
      <c r="C5015" s="216" t="s">
        <v>21182</v>
      </c>
      <c r="D5015" s="215" t="s">
        <v>21183</v>
      </c>
    </row>
    <row r="5016" spans="1:4">
      <c r="A5016" s="215" t="s">
        <v>21184</v>
      </c>
      <c r="B5016" s="215">
        <v>1</v>
      </c>
      <c r="C5016" s="216" t="s">
        <v>21185</v>
      </c>
      <c r="D5016" s="215" t="s">
        <v>21186</v>
      </c>
    </row>
    <row r="5017" spans="1:4">
      <c r="A5017" s="215" t="s">
        <v>21187</v>
      </c>
      <c r="B5017" s="215">
        <v>1</v>
      </c>
      <c r="C5017" s="216" t="s">
        <v>21188</v>
      </c>
      <c r="D5017" s="215" t="s">
        <v>21189</v>
      </c>
    </row>
    <row r="5018" spans="1:4">
      <c r="A5018" s="215" t="s">
        <v>21190</v>
      </c>
      <c r="B5018" s="215">
        <v>1</v>
      </c>
      <c r="C5018" s="216" t="s">
        <v>21191</v>
      </c>
      <c r="D5018" s="215" t="s">
        <v>21192</v>
      </c>
    </row>
    <row r="5019" spans="1:4">
      <c r="A5019" s="215" t="s">
        <v>21193</v>
      </c>
      <c r="B5019" s="215">
        <v>2</v>
      </c>
      <c r="C5019" s="216" t="s">
        <v>21194</v>
      </c>
      <c r="D5019" s="215" t="s">
        <v>21195</v>
      </c>
    </row>
    <row r="5020" spans="1:4">
      <c r="A5020" s="215" t="s">
        <v>21196</v>
      </c>
      <c r="B5020" s="215">
        <v>1</v>
      </c>
      <c r="C5020" s="216" t="s">
        <v>111065</v>
      </c>
      <c r="D5020" s="215" t="s">
        <v>21164</v>
      </c>
    </row>
    <row r="5021" spans="1:4">
      <c r="A5021" s="215" t="s">
        <v>21197</v>
      </c>
      <c r="B5021" s="215">
        <v>1</v>
      </c>
      <c r="C5021" s="216" t="s">
        <v>21198</v>
      </c>
      <c r="D5021" s="215" t="s">
        <v>21199</v>
      </c>
    </row>
    <row r="5022" spans="1:4">
      <c r="A5022" s="215" t="s">
        <v>21200</v>
      </c>
      <c r="B5022" s="215">
        <v>1</v>
      </c>
      <c r="C5022" s="216" t="s">
        <v>21201</v>
      </c>
      <c r="D5022" s="215" t="s">
        <v>21202</v>
      </c>
    </row>
    <row r="5023" spans="1:4">
      <c r="A5023" s="215" t="s">
        <v>21203</v>
      </c>
      <c r="B5023" s="215">
        <v>1</v>
      </c>
      <c r="C5023" s="216" t="s">
        <v>21204</v>
      </c>
      <c r="D5023" s="215" t="s">
        <v>21205</v>
      </c>
    </row>
    <row r="5024" spans="1:4">
      <c r="A5024" s="215" t="s">
        <v>21206</v>
      </c>
      <c r="B5024" s="215">
        <v>1</v>
      </c>
      <c r="C5024" s="216" t="s">
        <v>21207</v>
      </c>
      <c r="D5024" s="215" t="s">
        <v>21208</v>
      </c>
    </row>
    <row r="5025" spans="1:4">
      <c r="A5025" s="215" t="s">
        <v>21209</v>
      </c>
      <c r="B5025" s="215">
        <v>1</v>
      </c>
      <c r="C5025" s="216" t="s">
        <v>21210</v>
      </c>
      <c r="D5025" s="215" t="s">
        <v>21211</v>
      </c>
    </row>
    <row r="5026" spans="1:4">
      <c r="A5026" s="215" t="s">
        <v>21212</v>
      </c>
      <c r="B5026" s="215">
        <v>1</v>
      </c>
      <c r="C5026" s="216" t="s">
        <v>21213</v>
      </c>
      <c r="D5026" s="215" t="s">
        <v>21214</v>
      </c>
    </row>
    <row r="5027" spans="1:4">
      <c r="A5027" s="215" t="s">
        <v>21215</v>
      </c>
      <c r="B5027" s="215">
        <v>1</v>
      </c>
      <c r="C5027" s="216" t="s">
        <v>21216</v>
      </c>
      <c r="D5027" s="215" t="s">
        <v>21217</v>
      </c>
    </row>
    <row r="5028" spans="1:4">
      <c r="A5028" s="215" t="s">
        <v>21218</v>
      </c>
      <c r="B5028" s="215">
        <v>1</v>
      </c>
      <c r="C5028" s="216" t="s">
        <v>21219</v>
      </c>
      <c r="D5028" s="215" t="s">
        <v>21220</v>
      </c>
    </row>
    <row r="5029" spans="1:4">
      <c r="A5029" s="215" t="s">
        <v>21221</v>
      </c>
      <c r="B5029" s="215">
        <v>1</v>
      </c>
      <c r="C5029" s="216" t="s">
        <v>21222</v>
      </c>
      <c r="D5029" s="215" t="s">
        <v>21223</v>
      </c>
    </row>
    <row r="5030" spans="1:4">
      <c r="A5030" s="215" t="s">
        <v>21224</v>
      </c>
      <c r="B5030" s="215">
        <v>1</v>
      </c>
      <c r="C5030" s="216" t="s">
        <v>21225</v>
      </c>
      <c r="D5030" s="215" t="s">
        <v>21226</v>
      </c>
    </row>
    <row r="5031" spans="1:4">
      <c r="A5031" s="215" t="s">
        <v>21227</v>
      </c>
      <c r="B5031" s="215">
        <v>1</v>
      </c>
      <c r="C5031" s="216" t="s">
        <v>21228</v>
      </c>
      <c r="D5031" s="215" t="s">
        <v>21229</v>
      </c>
    </row>
    <row r="5032" spans="1:4">
      <c r="A5032" s="215" t="s">
        <v>21230</v>
      </c>
      <c r="B5032" s="215">
        <v>1</v>
      </c>
      <c r="C5032" s="216" t="s">
        <v>21231</v>
      </c>
      <c r="D5032" s="215" t="s">
        <v>21232</v>
      </c>
    </row>
    <row r="5033" spans="1:4">
      <c r="A5033" s="215" t="s">
        <v>21233</v>
      </c>
      <c r="B5033" s="215">
        <v>1</v>
      </c>
      <c r="C5033" s="216" t="s">
        <v>21234</v>
      </c>
      <c r="D5033" s="215" t="s">
        <v>21235</v>
      </c>
    </row>
    <row r="5034" spans="1:4">
      <c r="A5034" s="215" t="s">
        <v>21236</v>
      </c>
      <c r="B5034" s="215">
        <v>1</v>
      </c>
      <c r="C5034" s="216" t="s">
        <v>21237</v>
      </c>
      <c r="D5034" s="215" t="s">
        <v>21238</v>
      </c>
    </row>
    <row r="5035" spans="1:4">
      <c r="A5035" s="215" t="s">
        <v>21239</v>
      </c>
      <c r="B5035" s="215">
        <v>1</v>
      </c>
      <c r="C5035" s="216" t="s">
        <v>21240</v>
      </c>
      <c r="D5035" s="215" t="s">
        <v>21241</v>
      </c>
    </row>
    <row r="5036" spans="1:4">
      <c r="A5036" s="215" t="s">
        <v>21242</v>
      </c>
      <c r="B5036" s="215">
        <v>1</v>
      </c>
      <c r="C5036" s="216" t="s">
        <v>21243</v>
      </c>
      <c r="D5036" s="215" t="s">
        <v>21244</v>
      </c>
    </row>
    <row r="5037" spans="1:4">
      <c r="A5037" s="215" t="s">
        <v>21245</v>
      </c>
      <c r="B5037" s="215">
        <v>1</v>
      </c>
      <c r="C5037" s="216" t="s">
        <v>21246</v>
      </c>
      <c r="D5037" s="215" t="s">
        <v>21247</v>
      </c>
    </row>
    <row r="5038" spans="1:4">
      <c r="A5038" s="215" t="s">
        <v>21248</v>
      </c>
      <c r="B5038" s="215">
        <v>1</v>
      </c>
      <c r="C5038" s="216" t="s">
        <v>21249</v>
      </c>
      <c r="D5038" s="215" t="s">
        <v>21250</v>
      </c>
    </row>
    <row r="5039" spans="1:4">
      <c r="A5039" s="215" t="s">
        <v>21251</v>
      </c>
      <c r="B5039" s="215">
        <v>1</v>
      </c>
      <c r="C5039" s="216" t="s">
        <v>21252</v>
      </c>
      <c r="D5039" s="215" t="s">
        <v>21253</v>
      </c>
    </row>
    <row r="5040" spans="1:4">
      <c r="A5040" s="215" t="s">
        <v>21254</v>
      </c>
      <c r="B5040" s="215">
        <v>1</v>
      </c>
      <c r="C5040" s="216" t="s">
        <v>21255</v>
      </c>
      <c r="D5040" s="215" t="s">
        <v>21256</v>
      </c>
    </row>
    <row r="5041" spans="1:4">
      <c r="A5041" s="215" t="s">
        <v>21257</v>
      </c>
      <c r="B5041" s="215">
        <v>1</v>
      </c>
      <c r="C5041" s="216" t="s">
        <v>21258</v>
      </c>
      <c r="D5041" s="215" t="s">
        <v>21259</v>
      </c>
    </row>
    <row r="5042" spans="1:4">
      <c r="A5042" s="215" t="s">
        <v>21260</v>
      </c>
      <c r="B5042" s="215">
        <v>1</v>
      </c>
      <c r="C5042" s="216" t="s">
        <v>21261</v>
      </c>
      <c r="D5042" s="215" t="s">
        <v>21262</v>
      </c>
    </row>
    <row r="5043" spans="1:4">
      <c r="A5043" s="215" t="s">
        <v>21263</v>
      </c>
      <c r="B5043" s="215">
        <v>1</v>
      </c>
      <c r="C5043" s="216" t="s">
        <v>21264</v>
      </c>
      <c r="D5043" s="215" t="s">
        <v>21265</v>
      </c>
    </row>
    <row r="5044" spans="1:4">
      <c r="A5044" s="215" t="s">
        <v>21266</v>
      </c>
      <c r="B5044" s="215">
        <v>1</v>
      </c>
      <c r="C5044" s="216" t="s">
        <v>21267</v>
      </c>
      <c r="D5044" s="215" t="s">
        <v>21268</v>
      </c>
    </row>
    <row r="5045" spans="1:4">
      <c r="A5045" s="215" t="s">
        <v>21269</v>
      </c>
      <c r="B5045" s="215">
        <v>1</v>
      </c>
      <c r="C5045" s="216" t="s">
        <v>21270</v>
      </c>
      <c r="D5045" s="215" t="s">
        <v>21271</v>
      </c>
    </row>
    <row r="5046" spans="1:4">
      <c r="A5046" s="215" t="s">
        <v>21272</v>
      </c>
      <c r="B5046" s="215">
        <v>1</v>
      </c>
      <c r="C5046" s="216" t="s">
        <v>21273</v>
      </c>
      <c r="D5046" s="215" t="s">
        <v>21274</v>
      </c>
    </row>
    <row r="5047" spans="1:4">
      <c r="A5047" s="215" t="s">
        <v>21275</v>
      </c>
      <c r="B5047" s="215">
        <v>1</v>
      </c>
      <c r="C5047" s="216" t="s">
        <v>21276</v>
      </c>
      <c r="D5047" s="215" t="s">
        <v>21277</v>
      </c>
    </row>
    <row r="5048" spans="1:4">
      <c r="A5048" s="215" t="s">
        <v>21278</v>
      </c>
      <c r="B5048" s="215">
        <v>1</v>
      </c>
      <c r="C5048" s="216" t="s">
        <v>21279</v>
      </c>
      <c r="D5048" s="215" t="s">
        <v>21280</v>
      </c>
    </row>
    <row r="5049" spans="1:4">
      <c r="A5049" s="215" t="s">
        <v>21281</v>
      </c>
      <c r="B5049" s="215">
        <v>1</v>
      </c>
      <c r="C5049" s="216" t="s">
        <v>21282</v>
      </c>
      <c r="D5049" s="215" t="s">
        <v>21283</v>
      </c>
    </row>
    <row r="5050" spans="1:4">
      <c r="A5050" s="215" t="s">
        <v>21284</v>
      </c>
      <c r="B5050" s="215">
        <v>1</v>
      </c>
      <c r="C5050" s="216" t="s">
        <v>21285</v>
      </c>
      <c r="D5050" s="215" t="s">
        <v>21286</v>
      </c>
    </row>
    <row r="5051" spans="1:4">
      <c r="A5051" s="215" t="s">
        <v>21287</v>
      </c>
      <c r="B5051" s="215">
        <v>1</v>
      </c>
      <c r="C5051" s="216" t="s">
        <v>21288</v>
      </c>
      <c r="D5051" s="215" t="s">
        <v>21289</v>
      </c>
    </row>
    <row r="5052" spans="1:4">
      <c r="A5052" s="215" t="s">
        <v>21290</v>
      </c>
      <c r="B5052" s="215">
        <v>1</v>
      </c>
      <c r="C5052" s="216" t="s">
        <v>21291</v>
      </c>
      <c r="D5052" s="215" t="s">
        <v>21292</v>
      </c>
    </row>
    <row r="5053" spans="1:4">
      <c r="A5053" s="215" t="s">
        <v>21293</v>
      </c>
      <c r="B5053" s="215">
        <v>1</v>
      </c>
      <c r="C5053" s="216" t="s">
        <v>21294</v>
      </c>
      <c r="D5053" s="215" t="s">
        <v>21295</v>
      </c>
    </row>
    <row r="5054" spans="1:4">
      <c r="A5054" s="215" t="s">
        <v>21296</v>
      </c>
      <c r="B5054" s="215">
        <v>1</v>
      </c>
      <c r="C5054" s="216" t="s">
        <v>21297</v>
      </c>
      <c r="D5054" s="215" t="s">
        <v>21298</v>
      </c>
    </row>
    <row r="5055" spans="1:4">
      <c r="A5055" s="215" t="s">
        <v>21299</v>
      </c>
      <c r="B5055" s="215">
        <v>1</v>
      </c>
      <c r="C5055" s="216" t="s">
        <v>21300</v>
      </c>
      <c r="D5055" s="215" t="s">
        <v>21301</v>
      </c>
    </row>
    <row r="5056" spans="1:4">
      <c r="A5056" s="215" t="s">
        <v>21302</v>
      </c>
      <c r="B5056" s="215">
        <v>1</v>
      </c>
      <c r="C5056" s="216" t="s">
        <v>21303</v>
      </c>
      <c r="D5056" s="215" t="s">
        <v>21304</v>
      </c>
    </row>
    <row r="5057" spans="1:4">
      <c r="A5057" s="215" t="s">
        <v>21305</v>
      </c>
      <c r="B5057" s="215">
        <v>1</v>
      </c>
      <c r="C5057" s="216" t="s">
        <v>21306</v>
      </c>
      <c r="D5057" s="215" t="s">
        <v>21307</v>
      </c>
    </row>
    <row r="5058" spans="1:4">
      <c r="A5058" s="215" t="s">
        <v>21308</v>
      </c>
      <c r="B5058" s="215">
        <v>1</v>
      </c>
      <c r="C5058" s="216" t="s">
        <v>21309</v>
      </c>
      <c r="D5058" s="215" t="s">
        <v>21310</v>
      </c>
    </row>
    <row r="5059" spans="1:4">
      <c r="A5059" s="215" t="s">
        <v>21311</v>
      </c>
      <c r="B5059" s="215">
        <v>1</v>
      </c>
      <c r="C5059" s="216" t="s">
        <v>21312</v>
      </c>
      <c r="D5059" s="215" t="s">
        <v>21313</v>
      </c>
    </row>
    <row r="5060" spans="1:4">
      <c r="A5060" s="215" t="s">
        <v>21314</v>
      </c>
      <c r="B5060" s="215">
        <v>1</v>
      </c>
      <c r="C5060" s="216" t="s">
        <v>21315</v>
      </c>
      <c r="D5060" s="215" t="s">
        <v>21316</v>
      </c>
    </row>
    <row r="5061" spans="1:4">
      <c r="A5061" s="215" t="s">
        <v>21317</v>
      </c>
      <c r="B5061" s="215">
        <v>1</v>
      </c>
      <c r="C5061" s="216" t="s">
        <v>21318</v>
      </c>
      <c r="D5061" s="215" t="s">
        <v>21319</v>
      </c>
    </row>
    <row r="5062" spans="1:4">
      <c r="A5062" s="215" t="s">
        <v>21320</v>
      </c>
      <c r="B5062" s="215">
        <v>1</v>
      </c>
      <c r="C5062" s="216" t="s">
        <v>21321</v>
      </c>
      <c r="D5062" s="215" t="s">
        <v>21322</v>
      </c>
    </row>
    <row r="5063" spans="1:4">
      <c r="A5063" s="215" t="s">
        <v>21323</v>
      </c>
      <c r="B5063" s="215">
        <v>1</v>
      </c>
      <c r="C5063" s="216" t="s">
        <v>21324</v>
      </c>
      <c r="D5063" s="215" t="s">
        <v>21325</v>
      </c>
    </row>
    <row r="5064" spans="1:4">
      <c r="A5064" s="215" t="s">
        <v>21326</v>
      </c>
      <c r="B5064" s="215">
        <v>1</v>
      </c>
      <c r="C5064" s="216" t="s">
        <v>21327</v>
      </c>
      <c r="D5064" s="215" t="s">
        <v>21328</v>
      </c>
    </row>
    <row r="5065" spans="1:4">
      <c r="A5065" s="215" t="s">
        <v>21329</v>
      </c>
      <c r="B5065" s="215">
        <v>1</v>
      </c>
      <c r="C5065" s="216" t="s">
        <v>21330</v>
      </c>
      <c r="D5065" s="215" t="s">
        <v>21331</v>
      </c>
    </row>
    <row r="5066" spans="1:4">
      <c r="A5066" s="215" t="s">
        <v>21332</v>
      </c>
      <c r="B5066" s="215">
        <v>1</v>
      </c>
      <c r="C5066" s="216" t="s">
        <v>21333</v>
      </c>
      <c r="D5066" s="215" t="s">
        <v>21334</v>
      </c>
    </row>
    <row r="5067" spans="1:4">
      <c r="A5067" s="215" t="s">
        <v>21335</v>
      </c>
      <c r="B5067" s="215">
        <v>1</v>
      </c>
      <c r="C5067" s="216" t="s">
        <v>21336</v>
      </c>
      <c r="D5067" s="215" t="s">
        <v>21337</v>
      </c>
    </row>
    <row r="5068" spans="1:4">
      <c r="A5068" s="215" t="s">
        <v>21338</v>
      </c>
      <c r="B5068" s="215">
        <v>1</v>
      </c>
      <c r="C5068" s="216" t="s">
        <v>21339</v>
      </c>
      <c r="D5068" s="215" t="s">
        <v>21340</v>
      </c>
    </row>
    <row r="5069" spans="1:4">
      <c r="A5069" s="215" t="s">
        <v>21341</v>
      </c>
      <c r="B5069" s="215">
        <v>1</v>
      </c>
      <c r="C5069" s="216" t="s">
        <v>21342</v>
      </c>
      <c r="D5069" s="215" t="s">
        <v>21343</v>
      </c>
    </row>
    <row r="5070" spans="1:4">
      <c r="A5070" s="215" t="s">
        <v>21344</v>
      </c>
      <c r="B5070" s="215">
        <v>1</v>
      </c>
      <c r="C5070" s="216" t="s">
        <v>21345</v>
      </c>
      <c r="D5070" s="215" t="s">
        <v>21346</v>
      </c>
    </row>
    <row r="5071" spans="1:4">
      <c r="A5071" s="215" t="s">
        <v>21347</v>
      </c>
      <c r="B5071" s="215">
        <v>1</v>
      </c>
      <c r="C5071" s="216" t="s">
        <v>21348</v>
      </c>
      <c r="D5071" s="215" t="s">
        <v>21349</v>
      </c>
    </row>
    <row r="5072" spans="1:4">
      <c r="A5072" s="215" t="s">
        <v>21350</v>
      </c>
      <c r="B5072" s="215">
        <v>1</v>
      </c>
      <c r="C5072" s="216" t="s">
        <v>21351</v>
      </c>
      <c r="D5072" s="215" t="s">
        <v>21352</v>
      </c>
    </row>
    <row r="5073" spans="1:4">
      <c r="A5073" s="215" t="s">
        <v>21353</v>
      </c>
      <c r="B5073" s="215">
        <v>1</v>
      </c>
      <c r="C5073" s="216" t="s">
        <v>21354</v>
      </c>
      <c r="D5073" s="215" t="s">
        <v>21355</v>
      </c>
    </row>
    <row r="5074" spans="1:4">
      <c r="A5074" s="215" t="s">
        <v>21356</v>
      </c>
      <c r="B5074" s="215">
        <v>1</v>
      </c>
      <c r="C5074" s="216" t="s">
        <v>21357</v>
      </c>
      <c r="D5074" s="215" t="s">
        <v>21358</v>
      </c>
    </row>
    <row r="5075" spans="1:4">
      <c r="A5075" s="215" t="s">
        <v>21359</v>
      </c>
      <c r="B5075" s="215">
        <v>1</v>
      </c>
      <c r="C5075" s="216" t="s">
        <v>21360</v>
      </c>
      <c r="D5075" s="215" t="s">
        <v>21361</v>
      </c>
    </row>
    <row r="5076" spans="1:4">
      <c r="A5076" s="215" t="s">
        <v>111066</v>
      </c>
      <c r="B5076" s="215">
        <v>1</v>
      </c>
      <c r="C5076" s="216" t="s">
        <v>111067</v>
      </c>
      <c r="D5076" s="215" t="s">
        <v>111068</v>
      </c>
    </row>
    <row r="5077" spans="1:4">
      <c r="A5077" s="215" t="s">
        <v>21362</v>
      </c>
      <c r="B5077" s="215">
        <v>1</v>
      </c>
      <c r="C5077" s="216" t="s">
        <v>21363</v>
      </c>
      <c r="D5077" s="215" t="s">
        <v>21364</v>
      </c>
    </row>
    <row r="5078" spans="1:4">
      <c r="A5078" s="215" t="s">
        <v>21365</v>
      </c>
      <c r="B5078" s="215">
        <v>1</v>
      </c>
      <c r="C5078" s="216" t="s">
        <v>21366</v>
      </c>
      <c r="D5078" s="215" t="s">
        <v>21367</v>
      </c>
    </row>
    <row r="5079" spans="1:4">
      <c r="A5079" s="215" t="s">
        <v>21368</v>
      </c>
      <c r="B5079" s="215">
        <v>1</v>
      </c>
      <c r="C5079" s="216" t="s">
        <v>21369</v>
      </c>
      <c r="D5079" s="215" t="s">
        <v>21370</v>
      </c>
    </row>
    <row r="5080" spans="1:4">
      <c r="A5080" s="215" t="s">
        <v>21371</v>
      </c>
      <c r="B5080" s="215">
        <v>1</v>
      </c>
      <c r="C5080" s="216" t="s">
        <v>21372</v>
      </c>
      <c r="D5080" s="215" t="s">
        <v>21373</v>
      </c>
    </row>
    <row r="5081" spans="1:4">
      <c r="A5081" s="215" t="s">
        <v>21374</v>
      </c>
      <c r="B5081" s="215">
        <v>1</v>
      </c>
      <c r="C5081" s="216" t="s">
        <v>21375</v>
      </c>
      <c r="D5081" s="215" t="s">
        <v>21376</v>
      </c>
    </row>
    <row r="5082" spans="1:4">
      <c r="A5082" s="215" t="s">
        <v>21377</v>
      </c>
      <c r="B5082" s="215">
        <v>1</v>
      </c>
      <c r="C5082" s="216" t="s">
        <v>21378</v>
      </c>
      <c r="D5082" s="215" t="s">
        <v>21379</v>
      </c>
    </row>
    <row r="5083" spans="1:4">
      <c r="A5083" s="215" t="s">
        <v>21380</v>
      </c>
      <c r="B5083" s="215">
        <v>1</v>
      </c>
      <c r="C5083" s="216" t="s">
        <v>21381</v>
      </c>
      <c r="D5083" s="215" t="s">
        <v>21382</v>
      </c>
    </row>
    <row r="5084" spans="1:4">
      <c r="A5084" s="215" t="s">
        <v>21383</v>
      </c>
      <c r="B5084" s="215">
        <v>1</v>
      </c>
      <c r="C5084" s="216" t="s">
        <v>21384</v>
      </c>
      <c r="D5084" s="215" t="s">
        <v>21385</v>
      </c>
    </row>
    <row r="5085" spans="1:4">
      <c r="A5085" s="215" t="s">
        <v>21386</v>
      </c>
      <c r="B5085" s="215">
        <v>1</v>
      </c>
      <c r="C5085" s="216" t="s">
        <v>21387</v>
      </c>
      <c r="D5085" s="215" t="s">
        <v>21388</v>
      </c>
    </row>
    <row r="5086" spans="1:4">
      <c r="A5086" s="215" t="s">
        <v>21389</v>
      </c>
      <c r="B5086" s="215">
        <v>1</v>
      </c>
      <c r="C5086" s="216" t="s">
        <v>21390</v>
      </c>
      <c r="D5086" s="215" t="s">
        <v>21391</v>
      </c>
    </row>
    <row r="5087" spans="1:4">
      <c r="A5087" s="215" t="s">
        <v>21392</v>
      </c>
      <c r="B5087" s="215">
        <v>1</v>
      </c>
      <c r="C5087" s="216" t="s">
        <v>21393</v>
      </c>
      <c r="D5087" s="215" t="s">
        <v>21394</v>
      </c>
    </row>
    <row r="5088" spans="1:4">
      <c r="A5088" s="215" t="s">
        <v>21395</v>
      </c>
      <c r="B5088" s="215">
        <v>1</v>
      </c>
      <c r="C5088" s="216" t="s">
        <v>21396</v>
      </c>
      <c r="D5088" s="215" t="s">
        <v>21397</v>
      </c>
    </row>
    <row r="5089" spans="1:4">
      <c r="A5089" s="215" t="s">
        <v>21398</v>
      </c>
      <c r="B5089" s="215">
        <v>1</v>
      </c>
      <c r="C5089" s="216" t="s">
        <v>21399</v>
      </c>
      <c r="D5089" s="215" t="s">
        <v>21400</v>
      </c>
    </row>
    <row r="5090" spans="1:4">
      <c r="A5090" s="215" t="s">
        <v>21401</v>
      </c>
      <c r="B5090" s="215">
        <v>1</v>
      </c>
      <c r="C5090" s="216" t="s">
        <v>21402</v>
      </c>
      <c r="D5090" s="215" t="s">
        <v>21403</v>
      </c>
    </row>
    <row r="5091" spans="1:4">
      <c r="A5091" s="215" t="s">
        <v>21404</v>
      </c>
      <c r="B5091" s="215">
        <v>1</v>
      </c>
      <c r="C5091" s="216" t="s">
        <v>21405</v>
      </c>
      <c r="D5091" s="215" t="s">
        <v>21406</v>
      </c>
    </row>
    <row r="5092" spans="1:4">
      <c r="A5092" s="215" t="s">
        <v>21407</v>
      </c>
      <c r="B5092" s="215">
        <v>1</v>
      </c>
      <c r="C5092" s="216" t="s">
        <v>21408</v>
      </c>
      <c r="D5092" s="215" t="s">
        <v>21409</v>
      </c>
    </row>
    <row r="5093" spans="1:4">
      <c r="A5093" s="215" t="s">
        <v>21410</v>
      </c>
      <c r="B5093" s="215">
        <v>1</v>
      </c>
      <c r="C5093" s="216" t="s">
        <v>21411</v>
      </c>
      <c r="D5093" s="215" t="s">
        <v>21412</v>
      </c>
    </row>
    <row r="5094" spans="1:4">
      <c r="A5094" s="215" t="s">
        <v>21413</v>
      </c>
      <c r="B5094" s="215">
        <v>1</v>
      </c>
      <c r="C5094" s="216" t="s">
        <v>21414</v>
      </c>
      <c r="D5094" s="215" t="s">
        <v>21415</v>
      </c>
    </row>
    <row r="5095" spans="1:4">
      <c r="A5095" s="215" t="s">
        <v>21416</v>
      </c>
      <c r="B5095" s="215">
        <v>1</v>
      </c>
      <c r="C5095" s="216" t="s">
        <v>21417</v>
      </c>
      <c r="D5095" s="215" t="s">
        <v>21418</v>
      </c>
    </row>
    <row r="5096" spans="1:4">
      <c r="A5096" s="215" t="s">
        <v>21419</v>
      </c>
      <c r="B5096" s="215">
        <v>1</v>
      </c>
      <c r="C5096" s="216" t="s">
        <v>21420</v>
      </c>
      <c r="D5096" s="215" t="s">
        <v>21421</v>
      </c>
    </row>
    <row r="5097" spans="1:4">
      <c r="A5097" s="215" t="s">
        <v>21422</v>
      </c>
      <c r="B5097" s="215">
        <v>1</v>
      </c>
      <c r="C5097" s="216" t="s">
        <v>21423</v>
      </c>
      <c r="D5097" s="215" t="s">
        <v>21424</v>
      </c>
    </row>
    <row r="5098" spans="1:4">
      <c r="A5098" s="215" t="s">
        <v>21425</v>
      </c>
      <c r="B5098" s="215">
        <v>1</v>
      </c>
      <c r="C5098" s="216" t="s">
        <v>21426</v>
      </c>
      <c r="D5098" s="215" t="s">
        <v>21427</v>
      </c>
    </row>
    <row r="5099" spans="1:4">
      <c r="A5099" s="215" t="s">
        <v>21428</v>
      </c>
      <c r="B5099" s="215">
        <v>1</v>
      </c>
      <c r="C5099" s="216" t="s">
        <v>21429</v>
      </c>
      <c r="D5099" s="215" t="s">
        <v>21430</v>
      </c>
    </row>
    <row r="5100" spans="1:4">
      <c r="A5100" s="215" t="s">
        <v>21431</v>
      </c>
      <c r="B5100" s="215">
        <v>1</v>
      </c>
      <c r="C5100" s="216" t="s">
        <v>21432</v>
      </c>
      <c r="D5100" s="215" t="s">
        <v>21433</v>
      </c>
    </row>
    <row r="5101" spans="1:4">
      <c r="A5101" s="215" t="s">
        <v>21434</v>
      </c>
      <c r="B5101" s="215">
        <v>1</v>
      </c>
      <c r="C5101" s="216" t="s">
        <v>21435</v>
      </c>
      <c r="D5101" s="215" t="s">
        <v>21436</v>
      </c>
    </row>
    <row r="5102" spans="1:4">
      <c r="A5102" s="215" t="s">
        <v>21437</v>
      </c>
      <c r="B5102" s="215">
        <v>1</v>
      </c>
      <c r="C5102" s="216" t="s">
        <v>21438</v>
      </c>
      <c r="D5102" s="215" t="s">
        <v>21439</v>
      </c>
    </row>
    <row r="5103" spans="1:4">
      <c r="A5103" s="215" t="s">
        <v>21440</v>
      </c>
      <c r="B5103" s="215">
        <v>1</v>
      </c>
      <c r="C5103" s="216" t="s">
        <v>21441</v>
      </c>
      <c r="D5103" s="215" t="s">
        <v>21442</v>
      </c>
    </row>
    <row r="5104" spans="1:4">
      <c r="A5104" s="215" t="s">
        <v>21443</v>
      </c>
      <c r="B5104" s="215">
        <v>1</v>
      </c>
      <c r="C5104" s="216" t="s">
        <v>21444</v>
      </c>
      <c r="D5104" s="215" t="s">
        <v>21445</v>
      </c>
    </row>
    <row r="5105" spans="1:4">
      <c r="A5105" s="215" t="s">
        <v>21446</v>
      </c>
      <c r="B5105" s="215">
        <v>1</v>
      </c>
      <c r="C5105" s="216" t="s">
        <v>21447</v>
      </c>
      <c r="D5105" s="215" t="s">
        <v>21448</v>
      </c>
    </row>
    <row r="5106" spans="1:4">
      <c r="A5106" s="215" t="s">
        <v>21449</v>
      </c>
      <c r="B5106" s="215">
        <v>1</v>
      </c>
      <c r="C5106" s="216" t="s">
        <v>21450</v>
      </c>
      <c r="D5106" s="215" t="s">
        <v>21451</v>
      </c>
    </row>
    <row r="5107" spans="1:4">
      <c r="A5107" s="215" t="s">
        <v>21452</v>
      </c>
      <c r="B5107" s="215">
        <v>1</v>
      </c>
      <c r="C5107" s="216" t="s">
        <v>21453</v>
      </c>
      <c r="D5107" s="215" t="s">
        <v>21454</v>
      </c>
    </row>
    <row r="5108" spans="1:4">
      <c r="A5108" s="215" t="s">
        <v>21455</v>
      </c>
      <c r="B5108" s="215">
        <v>1</v>
      </c>
      <c r="C5108" s="216" t="s">
        <v>21456</v>
      </c>
      <c r="D5108" s="215" t="s">
        <v>21457</v>
      </c>
    </row>
    <row r="5109" spans="1:4">
      <c r="A5109" s="215" t="s">
        <v>21458</v>
      </c>
      <c r="B5109" s="215">
        <v>1</v>
      </c>
      <c r="C5109" s="216" t="s">
        <v>21459</v>
      </c>
      <c r="D5109" s="215" t="s">
        <v>21460</v>
      </c>
    </row>
    <row r="5110" spans="1:4">
      <c r="A5110" s="215" t="s">
        <v>21461</v>
      </c>
      <c r="B5110" s="215">
        <v>1</v>
      </c>
      <c r="C5110" s="216" t="s">
        <v>21462</v>
      </c>
      <c r="D5110" s="215" t="s">
        <v>21463</v>
      </c>
    </row>
    <row r="5111" spans="1:4">
      <c r="A5111" s="215" t="s">
        <v>21464</v>
      </c>
      <c r="B5111" s="215">
        <v>1</v>
      </c>
      <c r="C5111" s="216" t="s">
        <v>21465</v>
      </c>
      <c r="D5111" s="215" t="s">
        <v>21466</v>
      </c>
    </row>
    <row r="5112" spans="1:4">
      <c r="A5112" s="215" t="s">
        <v>21467</v>
      </c>
      <c r="B5112" s="215">
        <v>1</v>
      </c>
      <c r="C5112" s="216" t="s">
        <v>21468</v>
      </c>
      <c r="D5112" s="215" t="s">
        <v>21469</v>
      </c>
    </row>
    <row r="5113" spans="1:4">
      <c r="A5113" s="215" t="s">
        <v>21470</v>
      </c>
      <c r="B5113" s="215">
        <v>1</v>
      </c>
      <c r="C5113" s="216" t="s">
        <v>21471</v>
      </c>
      <c r="D5113" s="215" t="s">
        <v>21472</v>
      </c>
    </row>
    <row r="5114" spans="1:4">
      <c r="A5114" s="215" t="s">
        <v>21473</v>
      </c>
      <c r="B5114" s="215">
        <v>1</v>
      </c>
      <c r="C5114" s="216" t="s">
        <v>21474</v>
      </c>
      <c r="D5114" s="215" t="s">
        <v>21475</v>
      </c>
    </row>
    <row r="5115" spans="1:4">
      <c r="A5115" s="215" t="s">
        <v>21476</v>
      </c>
      <c r="B5115" s="215">
        <v>1</v>
      </c>
      <c r="C5115" s="216" t="s">
        <v>21477</v>
      </c>
      <c r="D5115" s="215" t="s">
        <v>21478</v>
      </c>
    </row>
    <row r="5116" spans="1:4">
      <c r="A5116" s="215" t="s">
        <v>21479</v>
      </c>
      <c r="B5116" s="215">
        <v>1</v>
      </c>
      <c r="C5116" s="216" t="s">
        <v>21480</v>
      </c>
      <c r="D5116" s="215" t="s">
        <v>21481</v>
      </c>
    </row>
    <row r="5117" spans="1:4">
      <c r="A5117" s="215" t="s">
        <v>21482</v>
      </c>
      <c r="B5117" s="215">
        <v>1</v>
      </c>
      <c r="C5117" s="216" t="s">
        <v>21483</v>
      </c>
      <c r="D5117" s="215" t="s">
        <v>21484</v>
      </c>
    </row>
    <row r="5118" spans="1:4">
      <c r="A5118" s="215" t="s">
        <v>21485</v>
      </c>
      <c r="B5118" s="215">
        <v>1</v>
      </c>
      <c r="C5118" s="216" t="s">
        <v>21486</v>
      </c>
      <c r="D5118" s="215" t="s">
        <v>21487</v>
      </c>
    </row>
    <row r="5119" spans="1:4">
      <c r="A5119" s="215" t="s">
        <v>21488</v>
      </c>
      <c r="B5119" s="215">
        <v>1</v>
      </c>
      <c r="C5119" s="216" t="s">
        <v>21489</v>
      </c>
      <c r="D5119" s="215" t="s">
        <v>21490</v>
      </c>
    </row>
    <row r="5120" spans="1:4">
      <c r="A5120" s="215" t="s">
        <v>21491</v>
      </c>
      <c r="B5120" s="215">
        <v>1</v>
      </c>
      <c r="C5120" s="216" t="s">
        <v>21492</v>
      </c>
      <c r="D5120" s="215" t="s">
        <v>21493</v>
      </c>
    </row>
    <row r="5121" spans="1:4">
      <c r="A5121" s="215" t="s">
        <v>21494</v>
      </c>
      <c r="B5121" s="215">
        <v>1</v>
      </c>
      <c r="C5121" s="216" t="s">
        <v>21495</v>
      </c>
      <c r="D5121" s="215" t="s">
        <v>21496</v>
      </c>
    </row>
    <row r="5122" spans="1:4">
      <c r="A5122" s="215" t="s">
        <v>21497</v>
      </c>
      <c r="B5122" s="215">
        <v>1</v>
      </c>
      <c r="C5122" s="216" t="s">
        <v>21498</v>
      </c>
      <c r="D5122" s="215" t="s">
        <v>21499</v>
      </c>
    </row>
    <row r="5123" spans="1:4">
      <c r="A5123" s="215" t="s">
        <v>21500</v>
      </c>
      <c r="B5123" s="215">
        <v>1</v>
      </c>
      <c r="C5123" s="216" t="s">
        <v>21501</v>
      </c>
      <c r="D5123" s="215" t="s">
        <v>21502</v>
      </c>
    </row>
    <row r="5124" spans="1:4">
      <c r="A5124" s="215" t="s">
        <v>21503</v>
      </c>
      <c r="B5124" s="215">
        <v>1</v>
      </c>
      <c r="C5124" s="216" t="s">
        <v>21504</v>
      </c>
      <c r="D5124" s="215" t="s">
        <v>21505</v>
      </c>
    </row>
    <row r="5125" spans="1:4">
      <c r="A5125" s="215" t="s">
        <v>21506</v>
      </c>
      <c r="B5125" s="215">
        <v>1</v>
      </c>
      <c r="C5125" s="216" t="s">
        <v>21507</v>
      </c>
      <c r="D5125" s="215" t="s">
        <v>21508</v>
      </c>
    </row>
    <row r="5126" spans="1:4">
      <c r="A5126" s="215" t="s">
        <v>21509</v>
      </c>
      <c r="B5126" s="215">
        <v>1</v>
      </c>
      <c r="C5126" s="216" t="s">
        <v>21510</v>
      </c>
      <c r="D5126" s="215" t="s">
        <v>21511</v>
      </c>
    </row>
    <row r="5127" spans="1:4">
      <c r="A5127" s="215" t="s">
        <v>21512</v>
      </c>
      <c r="B5127" s="215">
        <v>1</v>
      </c>
      <c r="C5127" s="216" t="s">
        <v>21513</v>
      </c>
      <c r="D5127" s="215" t="s">
        <v>21514</v>
      </c>
    </row>
    <row r="5128" spans="1:4">
      <c r="A5128" s="215" t="s">
        <v>21515</v>
      </c>
      <c r="B5128" s="215">
        <v>1</v>
      </c>
      <c r="C5128" s="216" t="s">
        <v>21516</v>
      </c>
      <c r="D5128" s="215" t="s">
        <v>21517</v>
      </c>
    </row>
    <row r="5129" spans="1:4">
      <c r="A5129" s="215" t="s">
        <v>21518</v>
      </c>
      <c r="B5129" s="215">
        <v>1</v>
      </c>
      <c r="C5129" s="216" t="s">
        <v>21519</v>
      </c>
      <c r="D5129" s="215" t="s">
        <v>21520</v>
      </c>
    </row>
    <row r="5130" spans="1:4">
      <c r="A5130" s="215" t="s">
        <v>21521</v>
      </c>
      <c r="B5130" s="215">
        <v>1</v>
      </c>
      <c r="C5130" s="216" t="s">
        <v>21522</v>
      </c>
      <c r="D5130" s="215" t="s">
        <v>21523</v>
      </c>
    </row>
    <row r="5131" spans="1:4">
      <c r="A5131" s="215" t="s">
        <v>21524</v>
      </c>
      <c r="B5131" s="215">
        <v>1</v>
      </c>
      <c r="C5131" s="216" t="s">
        <v>21525</v>
      </c>
      <c r="D5131" s="215" t="s">
        <v>21526</v>
      </c>
    </row>
    <row r="5132" spans="1:4">
      <c r="A5132" s="215" t="s">
        <v>21527</v>
      </c>
      <c r="B5132" s="215">
        <v>1</v>
      </c>
      <c r="C5132" s="216" t="s">
        <v>21528</v>
      </c>
      <c r="D5132" s="215" t="s">
        <v>21529</v>
      </c>
    </row>
    <row r="5133" spans="1:4">
      <c r="A5133" s="215" t="s">
        <v>21530</v>
      </c>
      <c r="B5133" s="215">
        <v>1</v>
      </c>
      <c r="C5133" s="216" t="s">
        <v>21531</v>
      </c>
      <c r="D5133" s="215" t="s">
        <v>21532</v>
      </c>
    </row>
    <row r="5134" spans="1:4">
      <c r="A5134" s="215" t="s">
        <v>21533</v>
      </c>
      <c r="B5134" s="215">
        <v>1</v>
      </c>
      <c r="C5134" s="216" t="s">
        <v>21534</v>
      </c>
      <c r="D5134" s="215" t="s">
        <v>21535</v>
      </c>
    </row>
    <row r="5135" spans="1:4">
      <c r="A5135" s="215" t="s">
        <v>21536</v>
      </c>
      <c r="B5135" s="215">
        <v>1</v>
      </c>
      <c r="C5135" s="216" t="s">
        <v>21537</v>
      </c>
      <c r="D5135" s="215" t="s">
        <v>21538</v>
      </c>
    </row>
    <row r="5136" spans="1:4">
      <c r="A5136" s="215" t="s">
        <v>21539</v>
      </c>
      <c r="B5136" s="215">
        <v>1</v>
      </c>
      <c r="C5136" s="216" t="s">
        <v>21540</v>
      </c>
      <c r="D5136" s="215" t="s">
        <v>21541</v>
      </c>
    </row>
    <row r="5137" spans="1:4">
      <c r="A5137" s="215" t="s">
        <v>21542</v>
      </c>
      <c r="B5137" s="215">
        <v>1</v>
      </c>
      <c r="C5137" s="216" t="s">
        <v>21543</v>
      </c>
      <c r="D5137" s="215" t="s">
        <v>21544</v>
      </c>
    </row>
    <row r="5138" spans="1:4">
      <c r="A5138" s="215" t="s">
        <v>21545</v>
      </c>
      <c r="B5138" s="215">
        <v>1</v>
      </c>
      <c r="C5138" s="216" t="s">
        <v>21546</v>
      </c>
      <c r="D5138" s="215" t="s">
        <v>21547</v>
      </c>
    </row>
    <row r="5139" spans="1:4">
      <c r="A5139" s="215" t="s">
        <v>21548</v>
      </c>
      <c r="B5139" s="215">
        <v>1</v>
      </c>
      <c r="C5139" s="216" t="s">
        <v>21549</v>
      </c>
      <c r="D5139" s="215" t="s">
        <v>21550</v>
      </c>
    </row>
    <row r="5140" spans="1:4">
      <c r="A5140" s="215" t="s">
        <v>21551</v>
      </c>
      <c r="B5140" s="215">
        <v>1</v>
      </c>
      <c r="C5140" s="216" t="s">
        <v>21552</v>
      </c>
      <c r="D5140" s="215" t="s">
        <v>21553</v>
      </c>
    </row>
    <row r="5141" spans="1:4">
      <c r="A5141" s="215" t="s">
        <v>21554</v>
      </c>
      <c r="B5141" s="215">
        <v>1</v>
      </c>
      <c r="C5141" s="216" t="s">
        <v>21555</v>
      </c>
      <c r="D5141" s="215" t="s">
        <v>21556</v>
      </c>
    </row>
    <row r="5142" spans="1:4">
      <c r="A5142" s="215" t="s">
        <v>21557</v>
      </c>
      <c r="B5142" s="215">
        <v>1</v>
      </c>
      <c r="C5142" s="216" t="s">
        <v>21558</v>
      </c>
      <c r="D5142" s="215" t="s">
        <v>21559</v>
      </c>
    </row>
    <row r="5143" spans="1:4">
      <c r="A5143" s="215" t="s">
        <v>21560</v>
      </c>
      <c r="B5143" s="215">
        <v>1</v>
      </c>
      <c r="C5143" s="216" t="s">
        <v>21561</v>
      </c>
      <c r="D5143" s="215" t="s">
        <v>21562</v>
      </c>
    </row>
    <row r="5144" spans="1:4">
      <c r="A5144" s="215" t="s">
        <v>21563</v>
      </c>
      <c r="B5144" s="215">
        <v>1</v>
      </c>
      <c r="C5144" s="216" t="s">
        <v>21564</v>
      </c>
      <c r="D5144" s="215" t="s">
        <v>21565</v>
      </c>
    </row>
    <row r="5145" spans="1:4">
      <c r="A5145" s="215" t="s">
        <v>21566</v>
      </c>
      <c r="B5145" s="215">
        <v>1</v>
      </c>
      <c r="C5145" s="216" t="s">
        <v>21567</v>
      </c>
      <c r="D5145" s="215" t="s">
        <v>21568</v>
      </c>
    </row>
    <row r="5146" spans="1:4">
      <c r="A5146" s="215" t="s">
        <v>21569</v>
      </c>
      <c r="B5146" s="215">
        <v>1</v>
      </c>
      <c r="C5146" s="216" t="s">
        <v>21570</v>
      </c>
      <c r="D5146" s="215" t="s">
        <v>21571</v>
      </c>
    </row>
    <row r="5147" spans="1:4">
      <c r="A5147" s="215" t="s">
        <v>21572</v>
      </c>
      <c r="B5147" s="215">
        <v>1</v>
      </c>
      <c r="C5147" s="216" t="s">
        <v>21573</v>
      </c>
      <c r="D5147" s="215" t="s">
        <v>21574</v>
      </c>
    </row>
    <row r="5148" spans="1:4">
      <c r="A5148" s="215" t="s">
        <v>21575</v>
      </c>
      <c r="B5148" s="215">
        <v>1</v>
      </c>
      <c r="C5148" s="216" t="s">
        <v>21576</v>
      </c>
      <c r="D5148" s="215" t="s">
        <v>21577</v>
      </c>
    </row>
    <row r="5149" spans="1:4">
      <c r="A5149" s="215" t="s">
        <v>21578</v>
      </c>
      <c r="B5149" s="215">
        <v>1</v>
      </c>
      <c r="C5149" s="216" t="s">
        <v>21579</v>
      </c>
      <c r="D5149" s="215" t="s">
        <v>21580</v>
      </c>
    </row>
    <row r="5150" spans="1:4">
      <c r="A5150" s="215" t="s">
        <v>21581</v>
      </c>
      <c r="B5150" s="215">
        <v>1</v>
      </c>
      <c r="C5150" s="216" t="s">
        <v>21582</v>
      </c>
      <c r="D5150" s="215" t="s">
        <v>21583</v>
      </c>
    </row>
    <row r="5151" spans="1:4">
      <c r="A5151" s="215" t="s">
        <v>21584</v>
      </c>
      <c r="B5151" s="215">
        <v>1</v>
      </c>
      <c r="C5151" s="216" t="s">
        <v>21585</v>
      </c>
      <c r="D5151" s="215" t="s">
        <v>21586</v>
      </c>
    </row>
    <row r="5152" spans="1:4">
      <c r="A5152" s="215" t="s">
        <v>21587</v>
      </c>
      <c r="B5152" s="215">
        <v>1</v>
      </c>
      <c r="C5152" s="216" t="s">
        <v>21588</v>
      </c>
      <c r="D5152" s="215" t="s">
        <v>21589</v>
      </c>
    </row>
    <row r="5153" spans="1:4">
      <c r="A5153" s="215" t="s">
        <v>21590</v>
      </c>
      <c r="B5153" s="215">
        <v>1</v>
      </c>
      <c r="C5153" s="216" t="s">
        <v>21591</v>
      </c>
      <c r="D5153" s="215" t="s">
        <v>21592</v>
      </c>
    </row>
    <row r="5154" spans="1:4">
      <c r="A5154" s="215" t="s">
        <v>21593</v>
      </c>
      <c r="B5154" s="215">
        <v>1</v>
      </c>
      <c r="C5154" s="216" t="s">
        <v>21594</v>
      </c>
      <c r="D5154" s="215" t="s">
        <v>21595</v>
      </c>
    </row>
    <row r="5155" spans="1:4">
      <c r="A5155" s="215" t="s">
        <v>21596</v>
      </c>
      <c r="B5155" s="215">
        <v>1</v>
      </c>
      <c r="C5155" s="216" t="s">
        <v>21597</v>
      </c>
      <c r="D5155" s="215" t="s">
        <v>21598</v>
      </c>
    </row>
    <row r="5156" spans="1:4">
      <c r="A5156" s="215" t="s">
        <v>21599</v>
      </c>
      <c r="B5156" s="215">
        <v>1</v>
      </c>
      <c r="C5156" s="216" t="s">
        <v>21600</v>
      </c>
      <c r="D5156" s="215" t="s">
        <v>21601</v>
      </c>
    </row>
    <row r="5157" spans="1:4">
      <c r="A5157" s="215" t="s">
        <v>21602</v>
      </c>
      <c r="B5157" s="215">
        <v>1</v>
      </c>
      <c r="C5157" s="216" t="s">
        <v>21603</v>
      </c>
      <c r="D5157" s="215" t="s">
        <v>21604</v>
      </c>
    </row>
    <row r="5158" spans="1:4">
      <c r="A5158" s="215" t="s">
        <v>21605</v>
      </c>
      <c r="B5158" s="215">
        <v>1</v>
      </c>
      <c r="C5158" s="216" t="s">
        <v>21606</v>
      </c>
      <c r="D5158" s="215" t="s">
        <v>21607</v>
      </c>
    </row>
    <row r="5159" spans="1:4">
      <c r="A5159" s="215" t="s">
        <v>21608</v>
      </c>
      <c r="B5159" s="215">
        <v>1</v>
      </c>
      <c r="C5159" s="216" t="s">
        <v>21609</v>
      </c>
      <c r="D5159" s="215" t="s">
        <v>21610</v>
      </c>
    </row>
    <row r="5160" spans="1:4">
      <c r="A5160" s="215" t="s">
        <v>21611</v>
      </c>
      <c r="B5160" s="215">
        <v>1</v>
      </c>
      <c r="C5160" s="216" t="s">
        <v>21612</v>
      </c>
      <c r="D5160" s="215" t="s">
        <v>21613</v>
      </c>
    </row>
    <row r="5161" spans="1:4">
      <c r="A5161" s="215" t="s">
        <v>21614</v>
      </c>
      <c r="B5161" s="215">
        <v>1</v>
      </c>
      <c r="C5161" s="216" t="s">
        <v>21615</v>
      </c>
      <c r="D5161" s="215" t="s">
        <v>21616</v>
      </c>
    </row>
    <row r="5162" spans="1:4">
      <c r="A5162" s="215" t="s">
        <v>21617</v>
      </c>
      <c r="B5162" s="215">
        <v>1</v>
      </c>
      <c r="C5162" s="216" t="s">
        <v>21618</v>
      </c>
      <c r="D5162" s="215" t="s">
        <v>21619</v>
      </c>
    </row>
    <row r="5163" spans="1:4">
      <c r="A5163" s="215" t="s">
        <v>21620</v>
      </c>
      <c r="B5163" s="215">
        <v>1</v>
      </c>
      <c r="C5163" s="216" t="s">
        <v>21621</v>
      </c>
      <c r="D5163" s="215" t="s">
        <v>21622</v>
      </c>
    </row>
    <row r="5164" spans="1:4">
      <c r="A5164" s="215" t="s">
        <v>21623</v>
      </c>
      <c r="B5164" s="215">
        <v>1</v>
      </c>
      <c r="C5164" s="216" t="s">
        <v>21624</v>
      </c>
      <c r="D5164" s="215" t="s">
        <v>21625</v>
      </c>
    </row>
    <row r="5165" spans="1:4">
      <c r="A5165" s="215" t="s">
        <v>21626</v>
      </c>
      <c r="B5165" s="215">
        <v>1</v>
      </c>
      <c r="C5165" s="216" t="s">
        <v>21627</v>
      </c>
      <c r="D5165" s="215" t="s">
        <v>21628</v>
      </c>
    </row>
    <row r="5166" spans="1:4">
      <c r="A5166" s="215" t="s">
        <v>21629</v>
      </c>
      <c r="B5166" s="215">
        <v>1</v>
      </c>
      <c r="C5166" s="216" t="s">
        <v>21630</v>
      </c>
      <c r="D5166" s="215" t="s">
        <v>21631</v>
      </c>
    </row>
    <row r="5167" spans="1:4">
      <c r="A5167" s="215" t="s">
        <v>21632</v>
      </c>
      <c r="B5167" s="215">
        <v>1</v>
      </c>
      <c r="C5167" s="216" t="s">
        <v>21633</v>
      </c>
      <c r="D5167" s="215" t="s">
        <v>21634</v>
      </c>
    </row>
    <row r="5168" spans="1:4">
      <c r="A5168" s="215" t="s">
        <v>21635</v>
      </c>
      <c r="B5168" s="215">
        <v>1</v>
      </c>
      <c r="C5168" s="216" t="s">
        <v>21636</v>
      </c>
      <c r="D5168" s="215" t="s">
        <v>21637</v>
      </c>
    </row>
    <row r="5169" spans="1:4">
      <c r="A5169" s="215" t="s">
        <v>21638</v>
      </c>
      <c r="B5169" s="215">
        <v>1</v>
      </c>
      <c r="C5169" s="216" t="s">
        <v>21639</v>
      </c>
      <c r="D5169" s="215" t="s">
        <v>21640</v>
      </c>
    </row>
    <row r="5170" spans="1:4">
      <c r="A5170" s="215" t="s">
        <v>21641</v>
      </c>
      <c r="B5170" s="215">
        <v>1</v>
      </c>
      <c r="C5170" s="216" t="s">
        <v>21642</v>
      </c>
      <c r="D5170" s="215" t="s">
        <v>21643</v>
      </c>
    </row>
    <row r="5171" spans="1:4">
      <c r="A5171" s="215" t="s">
        <v>21644</v>
      </c>
      <c r="B5171" s="215">
        <v>1</v>
      </c>
      <c r="C5171" s="216" t="s">
        <v>21645</v>
      </c>
      <c r="D5171" s="215" t="s">
        <v>21646</v>
      </c>
    </row>
    <row r="5172" spans="1:4">
      <c r="A5172" s="215" t="s">
        <v>21647</v>
      </c>
      <c r="B5172" s="215">
        <v>1</v>
      </c>
      <c r="C5172" s="216" t="s">
        <v>21648</v>
      </c>
      <c r="D5172" s="215" t="s">
        <v>21649</v>
      </c>
    </row>
    <row r="5173" spans="1:4">
      <c r="A5173" s="215" t="s">
        <v>21650</v>
      </c>
      <c r="B5173" s="215">
        <v>1</v>
      </c>
      <c r="C5173" s="216" t="s">
        <v>21651</v>
      </c>
      <c r="D5173" s="215" t="s">
        <v>21652</v>
      </c>
    </row>
    <row r="5174" spans="1:4">
      <c r="A5174" s="215" t="s">
        <v>21653</v>
      </c>
      <c r="B5174" s="215">
        <v>1</v>
      </c>
      <c r="C5174" s="216" t="s">
        <v>21654</v>
      </c>
      <c r="D5174" s="215" t="s">
        <v>21655</v>
      </c>
    </row>
    <row r="5175" spans="1:4">
      <c r="A5175" s="215" t="s">
        <v>21656</v>
      </c>
      <c r="B5175" s="215">
        <v>1</v>
      </c>
      <c r="C5175" s="216" t="s">
        <v>21657</v>
      </c>
      <c r="D5175" s="215" t="s">
        <v>21658</v>
      </c>
    </row>
    <row r="5176" spans="1:4">
      <c r="A5176" s="215" t="s">
        <v>21659</v>
      </c>
      <c r="B5176" s="215">
        <v>1</v>
      </c>
      <c r="C5176" s="216" t="s">
        <v>21660</v>
      </c>
      <c r="D5176" s="215" t="s">
        <v>21661</v>
      </c>
    </row>
    <row r="5177" spans="1:4">
      <c r="A5177" s="215" t="s">
        <v>21662</v>
      </c>
      <c r="B5177" s="215">
        <v>1</v>
      </c>
      <c r="C5177" s="216" t="s">
        <v>21663</v>
      </c>
      <c r="D5177" s="215" t="s">
        <v>21664</v>
      </c>
    </row>
    <row r="5178" spans="1:4">
      <c r="A5178" s="215" t="s">
        <v>21665</v>
      </c>
      <c r="B5178" s="215">
        <v>1</v>
      </c>
      <c r="C5178" s="216" t="s">
        <v>21666</v>
      </c>
      <c r="D5178" s="215" t="s">
        <v>21667</v>
      </c>
    </row>
    <row r="5179" spans="1:4">
      <c r="A5179" s="215" t="s">
        <v>21668</v>
      </c>
      <c r="B5179" s="215">
        <v>1</v>
      </c>
      <c r="C5179" s="216" t="s">
        <v>21669</v>
      </c>
      <c r="D5179" s="215" t="s">
        <v>21670</v>
      </c>
    </row>
    <row r="5180" spans="1:4">
      <c r="A5180" s="215" t="s">
        <v>21671</v>
      </c>
      <c r="B5180" s="215">
        <v>1</v>
      </c>
      <c r="C5180" s="216" t="s">
        <v>21672</v>
      </c>
      <c r="D5180" s="215" t="s">
        <v>21673</v>
      </c>
    </row>
    <row r="5181" spans="1:4">
      <c r="A5181" s="215" t="s">
        <v>21674</v>
      </c>
      <c r="B5181" s="215">
        <v>1</v>
      </c>
      <c r="C5181" s="216" t="s">
        <v>21675</v>
      </c>
      <c r="D5181" s="215" t="s">
        <v>21676</v>
      </c>
    </row>
    <row r="5182" spans="1:4">
      <c r="A5182" s="215" t="s">
        <v>21677</v>
      </c>
      <c r="B5182" s="215">
        <v>1</v>
      </c>
      <c r="C5182" s="216" t="s">
        <v>21678</v>
      </c>
      <c r="D5182" s="215" t="s">
        <v>21679</v>
      </c>
    </row>
    <row r="5183" spans="1:4">
      <c r="A5183" s="215" t="s">
        <v>21680</v>
      </c>
      <c r="B5183" s="215">
        <v>1</v>
      </c>
      <c r="C5183" s="216" t="s">
        <v>21681</v>
      </c>
      <c r="D5183" s="215" t="s">
        <v>21682</v>
      </c>
    </row>
    <row r="5184" spans="1:4">
      <c r="A5184" s="215" t="s">
        <v>21683</v>
      </c>
      <c r="B5184" s="215">
        <v>1</v>
      </c>
      <c r="C5184" s="216" t="s">
        <v>21684</v>
      </c>
      <c r="D5184" s="215" t="s">
        <v>21685</v>
      </c>
    </row>
    <row r="5185" spans="1:4">
      <c r="A5185" s="215" t="s">
        <v>21686</v>
      </c>
      <c r="B5185" s="215">
        <v>1</v>
      </c>
      <c r="C5185" s="216" t="s">
        <v>21687</v>
      </c>
      <c r="D5185" s="215" t="s">
        <v>21688</v>
      </c>
    </row>
    <row r="5186" spans="1:4">
      <c r="A5186" s="215" t="s">
        <v>21689</v>
      </c>
      <c r="B5186" s="215">
        <v>1</v>
      </c>
      <c r="C5186" s="216" t="s">
        <v>21690</v>
      </c>
      <c r="D5186" s="215" t="s">
        <v>21691</v>
      </c>
    </row>
    <row r="5187" spans="1:4">
      <c r="A5187" s="215" t="s">
        <v>21692</v>
      </c>
      <c r="B5187" s="215">
        <v>1</v>
      </c>
      <c r="C5187" s="216" t="s">
        <v>21693</v>
      </c>
      <c r="D5187" s="215" t="s">
        <v>21694</v>
      </c>
    </row>
    <row r="5188" spans="1:4">
      <c r="A5188" s="215" t="s">
        <v>21695</v>
      </c>
      <c r="B5188" s="215">
        <v>1</v>
      </c>
      <c r="C5188" s="216" t="s">
        <v>21696</v>
      </c>
      <c r="D5188" s="215" t="s">
        <v>21697</v>
      </c>
    </row>
    <row r="5189" spans="1:4">
      <c r="A5189" s="215" t="s">
        <v>21698</v>
      </c>
      <c r="B5189" s="215">
        <v>1</v>
      </c>
      <c r="C5189" s="216" t="s">
        <v>21699</v>
      </c>
      <c r="D5189" s="215" t="s">
        <v>21700</v>
      </c>
    </row>
    <row r="5190" spans="1:4">
      <c r="A5190" s="215" t="s">
        <v>21701</v>
      </c>
      <c r="B5190" s="215">
        <v>1</v>
      </c>
      <c r="C5190" s="216" t="s">
        <v>21702</v>
      </c>
      <c r="D5190" s="215" t="s">
        <v>21703</v>
      </c>
    </row>
    <row r="5191" spans="1:4">
      <c r="A5191" s="215" t="s">
        <v>21704</v>
      </c>
      <c r="B5191" s="215">
        <v>1</v>
      </c>
      <c r="C5191" s="216" t="s">
        <v>21705</v>
      </c>
      <c r="D5191" s="215" t="s">
        <v>21706</v>
      </c>
    </row>
    <row r="5192" spans="1:4">
      <c r="A5192" s="215" t="s">
        <v>21707</v>
      </c>
      <c r="B5192" s="215">
        <v>1</v>
      </c>
      <c r="C5192" s="216" t="s">
        <v>21708</v>
      </c>
      <c r="D5192" s="215" t="s">
        <v>21709</v>
      </c>
    </row>
    <row r="5193" spans="1:4">
      <c r="A5193" s="215" t="s">
        <v>21710</v>
      </c>
      <c r="B5193" s="215">
        <v>1</v>
      </c>
      <c r="C5193" s="216" t="s">
        <v>21711</v>
      </c>
      <c r="D5193" s="215" t="s">
        <v>21712</v>
      </c>
    </row>
    <row r="5194" spans="1:4">
      <c r="A5194" s="215" t="s">
        <v>21713</v>
      </c>
      <c r="B5194" s="215">
        <v>1</v>
      </c>
      <c r="C5194" s="216" t="s">
        <v>21714</v>
      </c>
      <c r="D5194" s="215" t="s">
        <v>21715</v>
      </c>
    </row>
    <row r="5195" spans="1:4">
      <c r="A5195" s="215" t="s">
        <v>21716</v>
      </c>
      <c r="B5195" s="215">
        <v>1</v>
      </c>
      <c r="C5195" s="216" t="s">
        <v>21717</v>
      </c>
      <c r="D5195" s="215" t="s">
        <v>21718</v>
      </c>
    </row>
    <row r="5196" spans="1:4">
      <c r="A5196" s="215" t="s">
        <v>21719</v>
      </c>
      <c r="B5196" s="215">
        <v>1</v>
      </c>
      <c r="C5196" s="216" t="s">
        <v>21720</v>
      </c>
      <c r="D5196" s="215" t="s">
        <v>21721</v>
      </c>
    </row>
    <row r="5197" spans="1:4">
      <c r="A5197" s="215" t="s">
        <v>21722</v>
      </c>
      <c r="B5197" s="215">
        <v>1</v>
      </c>
      <c r="C5197" s="216" t="s">
        <v>21723</v>
      </c>
      <c r="D5197" s="215" t="s">
        <v>21724</v>
      </c>
    </row>
    <row r="5198" spans="1:4">
      <c r="A5198" s="215" t="s">
        <v>21725</v>
      </c>
      <c r="B5198" s="215">
        <v>1</v>
      </c>
      <c r="C5198" s="216" t="s">
        <v>21726</v>
      </c>
      <c r="D5198" s="215" t="s">
        <v>21727</v>
      </c>
    </row>
    <row r="5199" spans="1:4">
      <c r="A5199" s="215" t="s">
        <v>21728</v>
      </c>
      <c r="B5199" s="215">
        <v>1</v>
      </c>
      <c r="C5199" s="216" t="s">
        <v>21729</v>
      </c>
      <c r="D5199" s="215" t="s">
        <v>21730</v>
      </c>
    </row>
    <row r="5200" spans="1:4">
      <c r="A5200" s="215" t="s">
        <v>21731</v>
      </c>
      <c r="B5200" s="215">
        <v>1</v>
      </c>
      <c r="C5200" s="216" t="s">
        <v>21732</v>
      </c>
      <c r="D5200" s="215" t="s">
        <v>21733</v>
      </c>
    </row>
    <row r="5201" spans="1:4">
      <c r="A5201" s="215" t="s">
        <v>21734</v>
      </c>
      <c r="B5201" s="215">
        <v>1</v>
      </c>
      <c r="C5201" s="216" t="s">
        <v>21735</v>
      </c>
      <c r="D5201" s="215" t="s">
        <v>21736</v>
      </c>
    </row>
    <row r="5202" spans="1:4">
      <c r="A5202" s="215" t="s">
        <v>21737</v>
      </c>
      <c r="B5202" s="215">
        <v>1</v>
      </c>
      <c r="C5202" s="216" t="s">
        <v>21738</v>
      </c>
      <c r="D5202" s="215" t="s">
        <v>21739</v>
      </c>
    </row>
    <row r="5203" spans="1:4">
      <c r="A5203" s="215" t="s">
        <v>21740</v>
      </c>
      <c r="B5203" s="215">
        <v>1</v>
      </c>
      <c r="C5203" s="216" t="s">
        <v>21741</v>
      </c>
      <c r="D5203" s="215" t="s">
        <v>21742</v>
      </c>
    </row>
    <row r="5204" spans="1:4">
      <c r="A5204" s="215" t="s">
        <v>21743</v>
      </c>
      <c r="B5204" s="215">
        <v>1</v>
      </c>
      <c r="C5204" s="216" t="s">
        <v>21744</v>
      </c>
      <c r="D5204" s="215" t="s">
        <v>21745</v>
      </c>
    </row>
    <row r="5205" spans="1:4">
      <c r="A5205" s="215" t="s">
        <v>21746</v>
      </c>
      <c r="B5205" s="215">
        <v>1</v>
      </c>
      <c r="C5205" s="216" t="s">
        <v>21747</v>
      </c>
      <c r="D5205" s="215" t="s">
        <v>21748</v>
      </c>
    </row>
    <row r="5206" spans="1:4">
      <c r="A5206" s="215" t="s">
        <v>21749</v>
      </c>
      <c r="B5206" s="215">
        <v>1</v>
      </c>
      <c r="C5206" s="216" t="s">
        <v>21750</v>
      </c>
      <c r="D5206" s="215" t="s">
        <v>21751</v>
      </c>
    </row>
    <row r="5207" spans="1:4">
      <c r="A5207" s="215" t="s">
        <v>21752</v>
      </c>
      <c r="B5207" s="215">
        <v>1</v>
      </c>
      <c r="C5207" s="216" t="s">
        <v>21753</v>
      </c>
      <c r="D5207" s="215" t="s">
        <v>21754</v>
      </c>
    </row>
    <row r="5208" spans="1:4">
      <c r="A5208" s="215" t="s">
        <v>21755</v>
      </c>
      <c r="B5208" s="215">
        <v>1</v>
      </c>
      <c r="C5208" s="216" t="s">
        <v>21756</v>
      </c>
      <c r="D5208" s="215" t="s">
        <v>21757</v>
      </c>
    </row>
    <row r="5209" spans="1:4">
      <c r="A5209" s="215" t="s">
        <v>21758</v>
      </c>
      <c r="B5209" s="215">
        <v>1</v>
      </c>
      <c r="C5209" s="216" t="s">
        <v>21759</v>
      </c>
      <c r="D5209" s="215" t="s">
        <v>21760</v>
      </c>
    </row>
    <row r="5210" spans="1:4">
      <c r="A5210" s="215" t="s">
        <v>21761</v>
      </c>
      <c r="B5210" s="215">
        <v>1</v>
      </c>
      <c r="C5210" s="216" t="s">
        <v>21762</v>
      </c>
      <c r="D5210" s="215" t="s">
        <v>21763</v>
      </c>
    </row>
    <row r="5211" spans="1:4">
      <c r="A5211" s="215" t="s">
        <v>21764</v>
      </c>
      <c r="B5211" s="215">
        <v>1</v>
      </c>
      <c r="C5211" s="216" t="s">
        <v>21765</v>
      </c>
      <c r="D5211" s="215" t="s">
        <v>21766</v>
      </c>
    </row>
    <row r="5212" spans="1:4">
      <c r="A5212" s="215" t="s">
        <v>21767</v>
      </c>
      <c r="B5212" s="215">
        <v>1</v>
      </c>
      <c r="C5212" s="216" t="s">
        <v>21768</v>
      </c>
      <c r="D5212" s="215" t="s">
        <v>21769</v>
      </c>
    </row>
    <row r="5213" spans="1:4">
      <c r="A5213" s="215" t="s">
        <v>21770</v>
      </c>
      <c r="B5213" s="215">
        <v>1</v>
      </c>
      <c r="C5213" s="216" t="s">
        <v>21771</v>
      </c>
      <c r="D5213" s="215" t="s">
        <v>21772</v>
      </c>
    </row>
    <row r="5214" spans="1:4">
      <c r="A5214" s="215" t="s">
        <v>21773</v>
      </c>
      <c r="B5214" s="215">
        <v>1</v>
      </c>
      <c r="C5214" s="216" t="s">
        <v>21774</v>
      </c>
      <c r="D5214" s="215" t="s">
        <v>21775</v>
      </c>
    </row>
    <row r="5215" spans="1:4">
      <c r="A5215" s="215" t="s">
        <v>21776</v>
      </c>
      <c r="B5215" s="215">
        <v>1</v>
      </c>
      <c r="C5215" s="216" t="s">
        <v>21777</v>
      </c>
      <c r="D5215" s="215" t="s">
        <v>21778</v>
      </c>
    </row>
    <row r="5216" spans="1:4">
      <c r="A5216" s="215" t="s">
        <v>21779</v>
      </c>
      <c r="B5216" s="215">
        <v>1</v>
      </c>
      <c r="C5216" s="216" t="s">
        <v>21780</v>
      </c>
      <c r="D5216" s="215" t="s">
        <v>21781</v>
      </c>
    </row>
    <row r="5217" spans="1:4">
      <c r="A5217" s="215" t="s">
        <v>21782</v>
      </c>
      <c r="B5217" s="215">
        <v>1</v>
      </c>
      <c r="C5217" s="216" t="s">
        <v>21783</v>
      </c>
      <c r="D5217" s="215" t="s">
        <v>21784</v>
      </c>
    </row>
    <row r="5218" spans="1:4">
      <c r="A5218" s="215" t="s">
        <v>21785</v>
      </c>
      <c r="B5218" s="215">
        <v>1</v>
      </c>
      <c r="C5218" s="216" t="s">
        <v>21786</v>
      </c>
      <c r="D5218" s="215" t="s">
        <v>21787</v>
      </c>
    </row>
    <row r="5219" spans="1:4">
      <c r="A5219" s="215" t="s">
        <v>21788</v>
      </c>
      <c r="B5219" s="215">
        <v>1</v>
      </c>
      <c r="C5219" s="216" t="s">
        <v>21789</v>
      </c>
      <c r="D5219" s="215" t="s">
        <v>21790</v>
      </c>
    </row>
    <row r="5220" spans="1:4">
      <c r="A5220" s="215" t="s">
        <v>21791</v>
      </c>
      <c r="B5220" s="215">
        <v>1</v>
      </c>
      <c r="C5220" s="216" t="s">
        <v>21792</v>
      </c>
      <c r="D5220" s="215" t="s">
        <v>21793</v>
      </c>
    </row>
    <row r="5221" spans="1:4">
      <c r="A5221" s="215" t="s">
        <v>21794</v>
      </c>
      <c r="B5221" s="215">
        <v>1</v>
      </c>
      <c r="C5221" s="216" t="s">
        <v>21795</v>
      </c>
      <c r="D5221" s="215" t="s">
        <v>21796</v>
      </c>
    </row>
    <row r="5222" spans="1:4">
      <c r="A5222" s="215" t="s">
        <v>21797</v>
      </c>
      <c r="B5222" s="215">
        <v>1</v>
      </c>
      <c r="C5222" s="216" t="s">
        <v>21798</v>
      </c>
      <c r="D5222" s="215" t="s">
        <v>21799</v>
      </c>
    </row>
    <row r="5223" spans="1:4">
      <c r="A5223" s="215" t="s">
        <v>21800</v>
      </c>
      <c r="B5223" s="215">
        <v>1</v>
      </c>
      <c r="C5223" s="216" t="s">
        <v>21801</v>
      </c>
      <c r="D5223" s="215" t="s">
        <v>21802</v>
      </c>
    </row>
    <row r="5224" spans="1:4">
      <c r="A5224" s="215" t="s">
        <v>21803</v>
      </c>
      <c r="B5224" s="215">
        <v>1</v>
      </c>
      <c r="C5224" s="216" t="s">
        <v>21804</v>
      </c>
      <c r="D5224" s="215" t="s">
        <v>21805</v>
      </c>
    </row>
    <row r="5225" spans="1:4">
      <c r="A5225" s="215" t="s">
        <v>21806</v>
      </c>
      <c r="B5225" s="215">
        <v>1</v>
      </c>
      <c r="C5225" s="216" t="s">
        <v>21807</v>
      </c>
      <c r="D5225" s="215" t="s">
        <v>21808</v>
      </c>
    </row>
    <row r="5226" spans="1:4">
      <c r="A5226" s="215" t="s">
        <v>21809</v>
      </c>
      <c r="B5226" s="215">
        <v>1</v>
      </c>
      <c r="C5226" s="216" t="s">
        <v>21810</v>
      </c>
      <c r="D5226" s="215" t="s">
        <v>21811</v>
      </c>
    </row>
    <row r="5227" spans="1:4">
      <c r="A5227" s="215" t="s">
        <v>21812</v>
      </c>
      <c r="B5227" s="215">
        <v>1</v>
      </c>
      <c r="C5227" s="216" t="s">
        <v>21813</v>
      </c>
      <c r="D5227" s="215" t="s">
        <v>21814</v>
      </c>
    </row>
    <row r="5228" spans="1:4">
      <c r="A5228" s="215" t="s">
        <v>21815</v>
      </c>
      <c r="B5228" s="215">
        <v>1</v>
      </c>
      <c r="C5228" s="216" t="s">
        <v>21816</v>
      </c>
      <c r="D5228" s="215" t="s">
        <v>21817</v>
      </c>
    </row>
    <row r="5229" spans="1:4">
      <c r="A5229" s="215" t="s">
        <v>21818</v>
      </c>
      <c r="B5229" s="215">
        <v>1</v>
      </c>
      <c r="C5229" s="216" t="s">
        <v>21819</v>
      </c>
      <c r="D5229" s="215" t="s">
        <v>21820</v>
      </c>
    </row>
    <row r="5230" spans="1:4">
      <c r="A5230" s="215" t="s">
        <v>21821</v>
      </c>
      <c r="B5230" s="215">
        <v>1</v>
      </c>
      <c r="C5230" s="216" t="s">
        <v>21822</v>
      </c>
      <c r="D5230" s="215" t="s">
        <v>21823</v>
      </c>
    </row>
    <row r="5231" spans="1:4">
      <c r="A5231" s="215" t="s">
        <v>21824</v>
      </c>
      <c r="B5231" s="215">
        <v>1</v>
      </c>
      <c r="C5231" s="216" t="s">
        <v>21825</v>
      </c>
      <c r="D5231" s="215" t="s">
        <v>21826</v>
      </c>
    </row>
    <row r="5232" spans="1:4">
      <c r="A5232" s="215" t="s">
        <v>21827</v>
      </c>
      <c r="B5232" s="215">
        <v>1</v>
      </c>
      <c r="C5232" s="216" t="s">
        <v>21828</v>
      </c>
      <c r="D5232" s="215" t="s">
        <v>21829</v>
      </c>
    </row>
    <row r="5233" spans="1:4">
      <c r="A5233" s="215" t="s">
        <v>21830</v>
      </c>
      <c r="B5233" s="215">
        <v>1</v>
      </c>
      <c r="C5233" s="216" t="s">
        <v>21831</v>
      </c>
      <c r="D5233" s="215" t="s">
        <v>21832</v>
      </c>
    </row>
    <row r="5234" spans="1:4">
      <c r="A5234" s="215" t="s">
        <v>21833</v>
      </c>
      <c r="B5234" s="215">
        <v>1</v>
      </c>
      <c r="C5234" s="216" t="s">
        <v>21834</v>
      </c>
      <c r="D5234" s="215" t="s">
        <v>21835</v>
      </c>
    </row>
    <row r="5235" spans="1:4">
      <c r="A5235" s="215" t="s">
        <v>21836</v>
      </c>
      <c r="B5235" s="215">
        <v>1</v>
      </c>
      <c r="C5235" s="216" t="s">
        <v>21837</v>
      </c>
      <c r="D5235" s="215" t="s">
        <v>21838</v>
      </c>
    </row>
    <row r="5236" spans="1:4">
      <c r="A5236" s="215" t="s">
        <v>21839</v>
      </c>
      <c r="B5236" s="215">
        <v>1</v>
      </c>
      <c r="C5236" s="216" t="s">
        <v>21840</v>
      </c>
      <c r="D5236" s="215" t="s">
        <v>21841</v>
      </c>
    </row>
    <row r="5237" spans="1:4">
      <c r="A5237" s="215" t="s">
        <v>21842</v>
      </c>
      <c r="B5237" s="215">
        <v>1</v>
      </c>
      <c r="C5237" s="216" t="s">
        <v>21843</v>
      </c>
      <c r="D5237" s="215" t="s">
        <v>21844</v>
      </c>
    </row>
    <row r="5238" spans="1:4">
      <c r="A5238" s="215" t="s">
        <v>21845</v>
      </c>
      <c r="B5238" s="215">
        <v>1</v>
      </c>
      <c r="C5238" s="216" t="s">
        <v>21846</v>
      </c>
      <c r="D5238" s="215" t="s">
        <v>21847</v>
      </c>
    </row>
    <row r="5239" spans="1:4">
      <c r="A5239" s="215" t="s">
        <v>21848</v>
      </c>
      <c r="B5239" s="215">
        <v>1</v>
      </c>
      <c r="C5239" s="216" t="s">
        <v>21849</v>
      </c>
      <c r="D5239" s="215" t="s">
        <v>21850</v>
      </c>
    </row>
    <row r="5240" spans="1:4">
      <c r="A5240" s="215" t="s">
        <v>21851</v>
      </c>
      <c r="B5240" s="215">
        <v>1</v>
      </c>
      <c r="C5240" s="216" t="s">
        <v>21852</v>
      </c>
      <c r="D5240" s="215" t="s">
        <v>21853</v>
      </c>
    </row>
    <row r="5241" spans="1:4">
      <c r="A5241" s="215" t="s">
        <v>21854</v>
      </c>
      <c r="B5241" s="215">
        <v>1</v>
      </c>
      <c r="C5241" s="216" t="s">
        <v>21855</v>
      </c>
      <c r="D5241" s="215" t="s">
        <v>21856</v>
      </c>
    </row>
    <row r="5242" spans="1:4">
      <c r="A5242" s="215" t="s">
        <v>21857</v>
      </c>
      <c r="B5242" s="215">
        <v>1</v>
      </c>
      <c r="C5242" s="216" t="s">
        <v>21858</v>
      </c>
      <c r="D5242" s="215" t="s">
        <v>21859</v>
      </c>
    </row>
    <row r="5243" spans="1:4">
      <c r="A5243" s="215" t="s">
        <v>21860</v>
      </c>
      <c r="B5243" s="215">
        <v>1</v>
      </c>
      <c r="C5243" s="216" t="s">
        <v>21861</v>
      </c>
      <c r="D5243" s="215" t="s">
        <v>21862</v>
      </c>
    </row>
    <row r="5244" spans="1:4">
      <c r="A5244" s="215" t="s">
        <v>21863</v>
      </c>
      <c r="B5244" s="215">
        <v>1</v>
      </c>
      <c r="C5244" s="216" t="s">
        <v>21864</v>
      </c>
      <c r="D5244" s="215" t="s">
        <v>21865</v>
      </c>
    </row>
    <row r="5245" spans="1:4">
      <c r="A5245" s="215" t="s">
        <v>21866</v>
      </c>
      <c r="B5245" s="215">
        <v>1</v>
      </c>
      <c r="C5245" s="216" t="s">
        <v>21867</v>
      </c>
      <c r="D5245" s="215" t="s">
        <v>21868</v>
      </c>
    </row>
    <row r="5246" spans="1:4">
      <c r="A5246" s="215" t="s">
        <v>21869</v>
      </c>
      <c r="B5246" s="215">
        <v>1</v>
      </c>
      <c r="C5246" s="216" t="s">
        <v>21870</v>
      </c>
      <c r="D5246" s="215" t="s">
        <v>21871</v>
      </c>
    </row>
    <row r="5247" spans="1:4">
      <c r="A5247" s="215" t="s">
        <v>21872</v>
      </c>
      <c r="B5247" s="215">
        <v>1</v>
      </c>
      <c r="C5247" s="216" t="s">
        <v>21873</v>
      </c>
      <c r="D5247" s="215" t="s">
        <v>21874</v>
      </c>
    </row>
    <row r="5248" spans="1:4">
      <c r="A5248" s="215" t="s">
        <v>21875</v>
      </c>
      <c r="B5248" s="215">
        <v>1</v>
      </c>
      <c r="C5248" s="216" t="s">
        <v>21876</v>
      </c>
      <c r="D5248" s="215" t="s">
        <v>21877</v>
      </c>
    </row>
    <row r="5249" spans="1:4">
      <c r="A5249" s="215" t="s">
        <v>21878</v>
      </c>
      <c r="B5249" s="215">
        <v>1</v>
      </c>
      <c r="C5249" s="216" t="s">
        <v>21879</v>
      </c>
      <c r="D5249" s="215" t="s">
        <v>21880</v>
      </c>
    </row>
    <row r="5250" spans="1:4">
      <c r="A5250" s="215" t="s">
        <v>21881</v>
      </c>
      <c r="B5250" s="215">
        <v>1</v>
      </c>
      <c r="C5250" s="216" t="s">
        <v>21882</v>
      </c>
      <c r="D5250" s="215" t="s">
        <v>21883</v>
      </c>
    </row>
    <row r="5251" spans="1:4">
      <c r="A5251" s="215" t="s">
        <v>21884</v>
      </c>
      <c r="B5251" s="215">
        <v>1</v>
      </c>
      <c r="C5251" s="216" t="s">
        <v>21885</v>
      </c>
      <c r="D5251" s="215" t="s">
        <v>21886</v>
      </c>
    </row>
    <row r="5252" spans="1:4">
      <c r="A5252" s="215" t="s">
        <v>21887</v>
      </c>
      <c r="B5252" s="215">
        <v>1</v>
      </c>
      <c r="C5252" s="216" t="s">
        <v>21888</v>
      </c>
      <c r="D5252" s="215" t="s">
        <v>21889</v>
      </c>
    </row>
    <row r="5253" spans="1:4">
      <c r="A5253" s="215" t="s">
        <v>21890</v>
      </c>
      <c r="B5253" s="215">
        <v>1</v>
      </c>
      <c r="C5253" s="216" t="s">
        <v>21891</v>
      </c>
      <c r="D5253" s="215" t="s">
        <v>21892</v>
      </c>
    </row>
    <row r="5254" spans="1:4">
      <c r="A5254" s="215" t="s">
        <v>21893</v>
      </c>
      <c r="B5254" s="215">
        <v>1</v>
      </c>
      <c r="C5254" s="216" t="s">
        <v>21894</v>
      </c>
      <c r="D5254" s="215" t="s">
        <v>21895</v>
      </c>
    </row>
    <row r="5255" spans="1:4">
      <c r="A5255" s="215" t="s">
        <v>21896</v>
      </c>
      <c r="B5255" s="215">
        <v>1</v>
      </c>
      <c r="C5255" s="216" t="s">
        <v>21897</v>
      </c>
      <c r="D5255" s="215" t="s">
        <v>21898</v>
      </c>
    </row>
    <row r="5256" spans="1:4">
      <c r="A5256" s="215" t="s">
        <v>21899</v>
      </c>
      <c r="B5256" s="215">
        <v>1</v>
      </c>
      <c r="C5256" s="216" t="s">
        <v>21900</v>
      </c>
      <c r="D5256" s="215" t="s">
        <v>21901</v>
      </c>
    </row>
    <row r="5257" spans="1:4">
      <c r="A5257" s="215" t="s">
        <v>111069</v>
      </c>
      <c r="B5257" s="215">
        <v>1</v>
      </c>
      <c r="C5257" s="216" t="s">
        <v>111070</v>
      </c>
      <c r="D5257" s="215" t="s">
        <v>111071</v>
      </c>
    </row>
    <row r="5258" spans="1:4">
      <c r="A5258" s="215" t="s">
        <v>21902</v>
      </c>
      <c r="B5258" s="215">
        <v>1</v>
      </c>
      <c r="C5258" s="216" t="s">
        <v>21903</v>
      </c>
      <c r="D5258" s="215" t="s">
        <v>21904</v>
      </c>
    </row>
    <row r="5259" spans="1:4">
      <c r="A5259" s="215" t="s">
        <v>21905</v>
      </c>
      <c r="B5259" s="215">
        <v>1</v>
      </c>
      <c r="C5259" s="216" t="s">
        <v>21906</v>
      </c>
      <c r="D5259" s="215" t="s">
        <v>21907</v>
      </c>
    </row>
    <row r="5260" spans="1:4">
      <c r="A5260" s="215" t="s">
        <v>21908</v>
      </c>
      <c r="B5260" s="215">
        <v>1</v>
      </c>
      <c r="C5260" s="216" t="s">
        <v>21909</v>
      </c>
      <c r="D5260" s="215" t="s">
        <v>21910</v>
      </c>
    </row>
    <row r="5261" spans="1:4">
      <c r="A5261" s="215" t="s">
        <v>21911</v>
      </c>
      <c r="B5261" s="215">
        <v>1</v>
      </c>
      <c r="C5261" s="216" t="s">
        <v>21912</v>
      </c>
      <c r="D5261" s="215" t="s">
        <v>21913</v>
      </c>
    </row>
    <row r="5262" spans="1:4">
      <c r="A5262" s="215" t="s">
        <v>21914</v>
      </c>
      <c r="B5262" s="215">
        <v>1</v>
      </c>
      <c r="C5262" s="216" t="s">
        <v>21915</v>
      </c>
      <c r="D5262" s="215" t="s">
        <v>21916</v>
      </c>
    </row>
    <row r="5263" spans="1:4">
      <c r="A5263" s="215" t="s">
        <v>21917</v>
      </c>
      <c r="B5263" s="215">
        <v>1</v>
      </c>
      <c r="C5263" s="216" t="s">
        <v>21918</v>
      </c>
      <c r="D5263" s="215" t="s">
        <v>21919</v>
      </c>
    </row>
    <row r="5264" spans="1:4">
      <c r="A5264" s="215" t="s">
        <v>21920</v>
      </c>
      <c r="B5264" s="215">
        <v>1</v>
      </c>
      <c r="C5264" s="216" t="s">
        <v>21921</v>
      </c>
      <c r="D5264" s="215" t="s">
        <v>21922</v>
      </c>
    </row>
    <row r="5265" spans="1:4">
      <c r="A5265" s="215" t="s">
        <v>21923</v>
      </c>
      <c r="B5265" s="215">
        <v>1</v>
      </c>
      <c r="C5265" s="216" t="s">
        <v>21924</v>
      </c>
      <c r="D5265" s="215" t="s">
        <v>21925</v>
      </c>
    </row>
    <row r="5266" spans="1:4">
      <c r="A5266" s="215" t="s">
        <v>21926</v>
      </c>
      <c r="B5266" s="215">
        <v>1</v>
      </c>
      <c r="C5266" s="216" t="s">
        <v>21927</v>
      </c>
      <c r="D5266" s="215" t="s">
        <v>21928</v>
      </c>
    </row>
    <row r="5267" spans="1:4">
      <c r="A5267" s="215" t="s">
        <v>21929</v>
      </c>
      <c r="B5267" s="215">
        <v>1</v>
      </c>
      <c r="C5267" s="216" t="s">
        <v>21930</v>
      </c>
      <c r="D5267" s="215" t="s">
        <v>21931</v>
      </c>
    </row>
    <row r="5268" spans="1:4">
      <c r="A5268" s="215" t="s">
        <v>21932</v>
      </c>
      <c r="B5268" s="215">
        <v>1</v>
      </c>
      <c r="C5268" s="216" t="s">
        <v>21933</v>
      </c>
      <c r="D5268" s="215" t="s">
        <v>21934</v>
      </c>
    </row>
    <row r="5269" spans="1:4">
      <c r="A5269" s="215" t="s">
        <v>21935</v>
      </c>
      <c r="B5269" s="215">
        <v>1</v>
      </c>
      <c r="C5269" s="216" t="s">
        <v>21936</v>
      </c>
      <c r="D5269" s="215" t="s">
        <v>21937</v>
      </c>
    </row>
    <row r="5270" spans="1:4">
      <c r="A5270" s="215" t="s">
        <v>21938</v>
      </c>
      <c r="B5270" s="215">
        <v>1</v>
      </c>
      <c r="C5270" s="216" t="s">
        <v>21939</v>
      </c>
      <c r="D5270" s="215" t="s">
        <v>21940</v>
      </c>
    </row>
    <row r="5271" spans="1:4">
      <c r="A5271" s="215" t="s">
        <v>21941</v>
      </c>
      <c r="B5271" s="215">
        <v>1</v>
      </c>
      <c r="C5271" s="216" t="s">
        <v>21942</v>
      </c>
      <c r="D5271" s="215" t="s">
        <v>21943</v>
      </c>
    </row>
    <row r="5272" spans="1:4">
      <c r="A5272" s="215" t="s">
        <v>21944</v>
      </c>
      <c r="B5272" s="215">
        <v>1</v>
      </c>
      <c r="C5272" s="216" t="s">
        <v>21945</v>
      </c>
      <c r="D5272" s="215" t="s">
        <v>21946</v>
      </c>
    </row>
    <row r="5273" spans="1:4">
      <c r="A5273" s="215" t="s">
        <v>21947</v>
      </c>
      <c r="B5273" s="215">
        <v>1</v>
      </c>
      <c r="C5273" s="216" t="s">
        <v>21948</v>
      </c>
      <c r="D5273" s="215" t="s">
        <v>21949</v>
      </c>
    </row>
    <row r="5274" spans="1:4">
      <c r="A5274" s="215" t="s">
        <v>21950</v>
      </c>
      <c r="B5274" s="215">
        <v>1</v>
      </c>
      <c r="C5274" s="216" t="s">
        <v>21951</v>
      </c>
      <c r="D5274" s="215" t="s">
        <v>21952</v>
      </c>
    </row>
    <row r="5275" spans="1:4">
      <c r="A5275" s="215" t="s">
        <v>21953</v>
      </c>
      <c r="B5275" s="215">
        <v>1</v>
      </c>
      <c r="C5275" s="216" t="s">
        <v>21954</v>
      </c>
      <c r="D5275" s="215" t="s">
        <v>21955</v>
      </c>
    </row>
    <row r="5276" spans="1:4">
      <c r="A5276" s="215" t="s">
        <v>21956</v>
      </c>
      <c r="B5276" s="215">
        <v>1</v>
      </c>
      <c r="C5276" s="216" t="s">
        <v>21957</v>
      </c>
      <c r="D5276" s="215" t="s">
        <v>21958</v>
      </c>
    </row>
    <row r="5277" spans="1:4">
      <c r="A5277" s="215" t="s">
        <v>21959</v>
      </c>
      <c r="B5277" s="215">
        <v>1</v>
      </c>
      <c r="C5277" s="216" t="s">
        <v>21960</v>
      </c>
      <c r="D5277" s="215" t="s">
        <v>21961</v>
      </c>
    </row>
    <row r="5278" spans="1:4">
      <c r="A5278" s="215" t="s">
        <v>21962</v>
      </c>
      <c r="B5278" s="215">
        <v>1</v>
      </c>
      <c r="C5278" s="216" t="s">
        <v>21963</v>
      </c>
      <c r="D5278" s="215" t="s">
        <v>21964</v>
      </c>
    </row>
    <row r="5279" spans="1:4">
      <c r="A5279" s="215" t="s">
        <v>21965</v>
      </c>
      <c r="B5279" s="215">
        <v>1</v>
      </c>
      <c r="C5279" s="216" t="s">
        <v>21966</v>
      </c>
      <c r="D5279" s="215" t="s">
        <v>21967</v>
      </c>
    </row>
    <row r="5280" spans="1:4">
      <c r="A5280" s="215" t="s">
        <v>21968</v>
      </c>
      <c r="B5280" s="215">
        <v>1</v>
      </c>
      <c r="C5280" s="216" t="s">
        <v>21969</v>
      </c>
      <c r="D5280" s="215" t="s">
        <v>21970</v>
      </c>
    </row>
    <row r="5281" spans="1:4">
      <c r="A5281" s="215" t="s">
        <v>21971</v>
      </c>
      <c r="B5281" s="215">
        <v>1</v>
      </c>
      <c r="C5281" s="216" t="s">
        <v>21972</v>
      </c>
      <c r="D5281" s="215" t="s">
        <v>21973</v>
      </c>
    </row>
    <row r="5282" spans="1:4">
      <c r="A5282" s="215" t="s">
        <v>21974</v>
      </c>
      <c r="B5282" s="215">
        <v>1</v>
      </c>
      <c r="C5282" s="216" t="s">
        <v>21975</v>
      </c>
      <c r="D5282" s="215" t="s">
        <v>21976</v>
      </c>
    </row>
    <row r="5283" spans="1:4">
      <c r="A5283" s="215" t="s">
        <v>21977</v>
      </c>
      <c r="B5283" s="215">
        <v>1</v>
      </c>
      <c r="C5283" s="216" t="s">
        <v>21978</v>
      </c>
      <c r="D5283" s="215" t="s">
        <v>21979</v>
      </c>
    </row>
    <row r="5284" spans="1:4">
      <c r="A5284" s="215" t="s">
        <v>21980</v>
      </c>
      <c r="B5284" s="215">
        <v>1</v>
      </c>
      <c r="C5284" s="216" t="s">
        <v>21981</v>
      </c>
      <c r="D5284" s="215" t="s">
        <v>21982</v>
      </c>
    </row>
    <row r="5285" spans="1:4">
      <c r="A5285" s="215" t="s">
        <v>21983</v>
      </c>
      <c r="B5285" s="215">
        <v>1</v>
      </c>
      <c r="C5285" s="216" t="s">
        <v>21984</v>
      </c>
      <c r="D5285" s="215" t="s">
        <v>21985</v>
      </c>
    </row>
    <row r="5286" spans="1:4">
      <c r="A5286" s="215" t="s">
        <v>21986</v>
      </c>
      <c r="B5286" s="215">
        <v>1</v>
      </c>
      <c r="C5286" s="216" t="s">
        <v>21987</v>
      </c>
      <c r="D5286" s="215" t="s">
        <v>21988</v>
      </c>
    </row>
    <row r="5287" spans="1:4">
      <c r="A5287" s="215" t="s">
        <v>21989</v>
      </c>
      <c r="B5287" s="215">
        <v>1</v>
      </c>
      <c r="C5287" s="216" t="s">
        <v>21990</v>
      </c>
      <c r="D5287" s="215" t="s">
        <v>21991</v>
      </c>
    </row>
    <row r="5288" spans="1:4">
      <c r="A5288" s="215" t="s">
        <v>21992</v>
      </c>
      <c r="B5288" s="215">
        <v>1</v>
      </c>
      <c r="C5288" s="216" t="s">
        <v>21993</v>
      </c>
      <c r="D5288" s="215" t="s">
        <v>21994</v>
      </c>
    </row>
    <row r="5289" spans="1:4">
      <c r="A5289" s="215" t="s">
        <v>21995</v>
      </c>
      <c r="B5289" s="215">
        <v>1</v>
      </c>
      <c r="C5289" s="216" t="s">
        <v>21996</v>
      </c>
      <c r="D5289" s="215" t="s">
        <v>21997</v>
      </c>
    </row>
    <row r="5290" spans="1:4">
      <c r="A5290" s="215" t="s">
        <v>21998</v>
      </c>
      <c r="B5290" s="215">
        <v>1</v>
      </c>
      <c r="C5290" s="216" t="s">
        <v>21999</v>
      </c>
      <c r="D5290" s="215" t="s">
        <v>22000</v>
      </c>
    </row>
    <row r="5291" spans="1:4">
      <c r="A5291" s="215" t="s">
        <v>22001</v>
      </c>
      <c r="B5291" s="215">
        <v>1</v>
      </c>
      <c r="C5291" s="216" t="s">
        <v>22002</v>
      </c>
      <c r="D5291" s="215" t="s">
        <v>22003</v>
      </c>
    </row>
    <row r="5292" spans="1:4">
      <c r="A5292" s="215" t="s">
        <v>22004</v>
      </c>
      <c r="B5292" s="215">
        <v>1</v>
      </c>
      <c r="C5292" s="216" t="s">
        <v>22005</v>
      </c>
      <c r="D5292" s="215" t="s">
        <v>22006</v>
      </c>
    </row>
    <row r="5293" spans="1:4">
      <c r="A5293" s="215" t="s">
        <v>22007</v>
      </c>
      <c r="B5293" s="215">
        <v>1</v>
      </c>
      <c r="C5293" s="216" t="s">
        <v>22008</v>
      </c>
      <c r="D5293" s="215" t="s">
        <v>22009</v>
      </c>
    </row>
    <row r="5294" spans="1:4">
      <c r="A5294" s="215" t="s">
        <v>22010</v>
      </c>
      <c r="B5294" s="215">
        <v>1</v>
      </c>
      <c r="C5294" s="216" t="s">
        <v>22011</v>
      </c>
      <c r="D5294" s="215" t="s">
        <v>22012</v>
      </c>
    </row>
    <row r="5295" spans="1:4">
      <c r="A5295" s="215" t="s">
        <v>22013</v>
      </c>
      <c r="B5295" s="215">
        <v>1</v>
      </c>
      <c r="C5295" s="216" t="s">
        <v>22014</v>
      </c>
      <c r="D5295" s="215" t="s">
        <v>22015</v>
      </c>
    </row>
    <row r="5296" spans="1:4">
      <c r="A5296" s="215" t="s">
        <v>22016</v>
      </c>
      <c r="B5296" s="215">
        <v>1</v>
      </c>
      <c r="C5296" s="216" t="s">
        <v>22017</v>
      </c>
      <c r="D5296" s="215" t="s">
        <v>22018</v>
      </c>
    </row>
    <row r="5297" spans="1:4">
      <c r="A5297" s="215" t="s">
        <v>22019</v>
      </c>
      <c r="B5297" s="215">
        <v>1</v>
      </c>
      <c r="C5297" s="216" t="s">
        <v>22020</v>
      </c>
      <c r="D5297" s="215" t="s">
        <v>22021</v>
      </c>
    </row>
    <row r="5298" spans="1:4">
      <c r="A5298" s="215" t="s">
        <v>22022</v>
      </c>
      <c r="B5298" s="215">
        <v>1</v>
      </c>
      <c r="C5298" s="216" t="s">
        <v>22023</v>
      </c>
      <c r="D5298" s="215" t="s">
        <v>22024</v>
      </c>
    </row>
    <row r="5299" spans="1:4">
      <c r="A5299" s="215" t="s">
        <v>22025</v>
      </c>
      <c r="B5299" s="215">
        <v>1</v>
      </c>
      <c r="C5299" s="216" t="s">
        <v>22026</v>
      </c>
      <c r="D5299" s="215" t="s">
        <v>22027</v>
      </c>
    </row>
    <row r="5300" spans="1:4">
      <c r="A5300" s="215" t="s">
        <v>22028</v>
      </c>
      <c r="B5300" s="215">
        <v>1</v>
      </c>
      <c r="C5300" s="216" t="s">
        <v>22029</v>
      </c>
      <c r="D5300" s="215" t="s">
        <v>22030</v>
      </c>
    </row>
    <row r="5301" spans="1:4">
      <c r="A5301" s="215" t="s">
        <v>22031</v>
      </c>
      <c r="B5301" s="215">
        <v>1</v>
      </c>
      <c r="C5301" s="216" t="s">
        <v>22032</v>
      </c>
      <c r="D5301" s="215" t="s">
        <v>22033</v>
      </c>
    </row>
    <row r="5302" spans="1:4">
      <c r="A5302" s="215" t="s">
        <v>22034</v>
      </c>
      <c r="B5302" s="215">
        <v>1</v>
      </c>
      <c r="C5302" s="216" t="s">
        <v>22035</v>
      </c>
      <c r="D5302" s="215" t="s">
        <v>22036</v>
      </c>
    </row>
    <row r="5303" spans="1:4">
      <c r="A5303" s="215" t="s">
        <v>22037</v>
      </c>
      <c r="B5303" s="215">
        <v>1</v>
      </c>
      <c r="C5303" s="216" t="s">
        <v>22038</v>
      </c>
      <c r="D5303" s="215" t="s">
        <v>22039</v>
      </c>
    </row>
    <row r="5304" spans="1:4">
      <c r="A5304" s="215" t="s">
        <v>22040</v>
      </c>
      <c r="B5304" s="215">
        <v>1</v>
      </c>
      <c r="C5304" s="216" t="s">
        <v>22041</v>
      </c>
      <c r="D5304" s="215" t="s">
        <v>22042</v>
      </c>
    </row>
    <row r="5305" spans="1:4">
      <c r="A5305" s="215" t="s">
        <v>22043</v>
      </c>
      <c r="B5305" s="215">
        <v>1</v>
      </c>
      <c r="C5305" s="216" t="s">
        <v>22044</v>
      </c>
      <c r="D5305" s="215" t="s">
        <v>22045</v>
      </c>
    </row>
    <row r="5306" spans="1:4">
      <c r="A5306" s="215" t="s">
        <v>22046</v>
      </c>
      <c r="B5306" s="215">
        <v>1</v>
      </c>
      <c r="C5306" s="216" t="s">
        <v>22047</v>
      </c>
      <c r="D5306" s="215" t="s">
        <v>22048</v>
      </c>
    </row>
    <row r="5307" spans="1:4">
      <c r="A5307" s="215" t="s">
        <v>22049</v>
      </c>
      <c r="B5307" s="215">
        <v>1</v>
      </c>
      <c r="C5307" s="216" t="s">
        <v>22050</v>
      </c>
      <c r="D5307" s="215" t="s">
        <v>22051</v>
      </c>
    </row>
    <row r="5308" spans="1:4">
      <c r="A5308" s="215" t="s">
        <v>22052</v>
      </c>
      <c r="B5308" s="215">
        <v>1</v>
      </c>
      <c r="C5308" s="216" t="s">
        <v>22053</v>
      </c>
      <c r="D5308" s="215" t="s">
        <v>22054</v>
      </c>
    </row>
    <row r="5309" spans="1:4">
      <c r="A5309" s="215" t="s">
        <v>22055</v>
      </c>
      <c r="B5309" s="215">
        <v>1</v>
      </c>
      <c r="C5309" s="216" t="s">
        <v>22056</v>
      </c>
      <c r="D5309" s="215" t="s">
        <v>22057</v>
      </c>
    </row>
    <row r="5310" spans="1:4">
      <c r="A5310" s="215" t="s">
        <v>22058</v>
      </c>
      <c r="B5310" s="215">
        <v>1</v>
      </c>
      <c r="C5310" s="216" t="s">
        <v>22059</v>
      </c>
      <c r="D5310" s="215" t="s">
        <v>22060</v>
      </c>
    </row>
    <row r="5311" spans="1:4">
      <c r="A5311" s="215" t="s">
        <v>22061</v>
      </c>
      <c r="B5311" s="215">
        <v>1</v>
      </c>
      <c r="C5311" s="216" t="s">
        <v>22062</v>
      </c>
      <c r="D5311" s="215" t="s">
        <v>22063</v>
      </c>
    </row>
    <row r="5312" spans="1:4">
      <c r="A5312" s="215" t="s">
        <v>22064</v>
      </c>
      <c r="B5312" s="215">
        <v>1</v>
      </c>
      <c r="C5312" s="216" t="s">
        <v>22065</v>
      </c>
      <c r="D5312" s="215" t="s">
        <v>22066</v>
      </c>
    </row>
    <row r="5313" spans="1:4">
      <c r="A5313" s="215" t="s">
        <v>22067</v>
      </c>
      <c r="B5313" s="215">
        <v>1</v>
      </c>
      <c r="C5313" s="216" t="s">
        <v>22068</v>
      </c>
      <c r="D5313" s="215" t="s">
        <v>22069</v>
      </c>
    </row>
    <row r="5314" spans="1:4">
      <c r="A5314" s="215" t="s">
        <v>22070</v>
      </c>
      <c r="B5314" s="215">
        <v>1</v>
      </c>
      <c r="C5314" s="216" t="s">
        <v>22071</v>
      </c>
      <c r="D5314" s="215" t="s">
        <v>22072</v>
      </c>
    </row>
    <row r="5315" spans="1:4">
      <c r="A5315" s="215" t="s">
        <v>22073</v>
      </c>
      <c r="B5315" s="215">
        <v>1</v>
      </c>
      <c r="C5315" s="216" t="s">
        <v>22074</v>
      </c>
      <c r="D5315" s="215" t="s">
        <v>22075</v>
      </c>
    </row>
    <row r="5316" spans="1:4">
      <c r="A5316" s="215" t="s">
        <v>22076</v>
      </c>
      <c r="B5316" s="215">
        <v>1</v>
      </c>
      <c r="C5316" s="216" t="s">
        <v>22077</v>
      </c>
      <c r="D5316" s="215" t="s">
        <v>22078</v>
      </c>
    </row>
    <row r="5317" spans="1:4">
      <c r="A5317" s="215" t="s">
        <v>22079</v>
      </c>
      <c r="B5317" s="215">
        <v>1</v>
      </c>
      <c r="C5317" s="216" t="s">
        <v>22080</v>
      </c>
      <c r="D5317" s="215" t="s">
        <v>22081</v>
      </c>
    </row>
    <row r="5318" spans="1:4">
      <c r="A5318" s="215" t="s">
        <v>22082</v>
      </c>
      <c r="B5318" s="215">
        <v>1</v>
      </c>
      <c r="C5318" s="216" t="s">
        <v>22083</v>
      </c>
      <c r="D5318" s="215" t="s">
        <v>22084</v>
      </c>
    </row>
    <row r="5319" spans="1:4">
      <c r="A5319" s="215" t="s">
        <v>22085</v>
      </c>
      <c r="B5319" s="215">
        <v>1</v>
      </c>
      <c r="C5319" s="216" t="s">
        <v>22086</v>
      </c>
      <c r="D5319" s="215" t="s">
        <v>22087</v>
      </c>
    </row>
    <row r="5320" spans="1:4">
      <c r="A5320" s="215" t="s">
        <v>22088</v>
      </c>
      <c r="B5320" s="215">
        <v>1</v>
      </c>
      <c r="C5320" s="216" t="s">
        <v>22089</v>
      </c>
      <c r="D5320" s="215" t="s">
        <v>22090</v>
      </c>
    </row>
    <row r="5321" spans="1:4">
      <c r="A5321" s="215" t="s">
        <v>22091</v>
      </c>
      <c r="B5321" s="215">
        <v>1</v>
      </c>
      <c r="C5321" s="216" t="s">
        <v>22092</v>
      </c>
      <c r="D5321" s="215" t="s">
        <v>22093</v>
      </c>
    </row>
    <row r="5322" spans="1:4">
      <c r="A5322" s="215" t="s">
        <v>22094</v>
      </c>
      <c r="B5322" s="215">
        <v>1</v>
      </c>
      <c r="C5322" s="216" t="s">
        <v>22095</v>
      </c>
      <c r="D5322" s="215" t="s">
        <v>22096</v>
      </c>
    </row>
    <row r="5323" spans="1:4">
      <c r="A5323" s="215" t="s">
        <v>22097</v>
      </c>
      <c r="B5323" s="215">
        <v>1</v>
      </c>
      <c r="C5323" s="216" t="s">
        <v>22098</v>
      </c>
      <c r="D5323" s="215" t="s">
        <v>22099</v>
      </c>
    </row>
    <row r="5324" spans="1:4">
      <c r="A5324" s="215" t="s">
        <v>22100</v>
      </c>
      <c r="B5324" s="215">
        <v>1</v>
      </c>
      <c r="C5324" s="216" t="s">
        <v>22101</v>
      </c>
      <c r="D5324" s="215" t="s">
        <v>22102</v>
      </c>
    </row>
    <row r="5325" spans="1:4">
      <c r="A5325" s="215" t="s">
        <v>22103</v>
      </c>
      <c r="B5325" s="215">
        <v>1</v>
      </c>
      <c r="C5325" s="216" t="s">
        <v>22104</v>
      </c>
      <c r="D5325" s="215" t="s">
        <v>22105</v>
      </c>
    </row>
    <row r="5326" spans="1:4">
      <c r="A5326" s="215" t="s">
        <v>22106</v>
      </c>
      <c r="B5326" s="215">
        <v>1</v>
      </c>
      <c r="C5326" s="216" t="s">
        <v>22107</v>
      </c>
      <c r="D5326" s="215" t="s">
        <v>22108</v>
      </c>
    </row>
    <row r="5327" spans="1:4">
      <c r="A5327" s="215" t="s">
        <v>22109</v>
      </c>
      <c r="B5327" s="215">
        <v>1</v>
      </c>
      <c r="C5327" s="216" t="s">
        <v>22110</v>
      </c>
      <c r="D5327" s="215" t="s">
        <v>22111</v>
      </c>
    </row>
    <row r="5328" spans="1:4">
      <c r="A5328" s="215" t="s">
        <v>22112</v>
      </c>
      <c r="B5328" s="215">
        <v>1</v>
      </c>
      <c r="C5328" s="216" t="s">
        <v>22113</v>
      </c>
      <c r="D5328" s="215" t="s">
        <v>22114</v>
      </c>
    </row>
    <row r="5329" spans="1:4">
      <c r="A5329" s="215" t="s">
        <v>22115</v>
      </c>
      <c r="B5329" s="215">
        <v>1</v>
      </c>
      <c r="C5329" s="216" t="s">
        <v>22116</v>
      </c>
      <c r="D5329" s="215" t="s">
        <v>22117</v>
      </c>
    </row>
    <row r="5330" spans="1:4">
      <c r="A5330" s="215" t="s">
        <v>22118</v>
      </c>
      <c r="B5330" s="215">
        <v>1</v>
      </c>
      <c r="C5330" s="216" t="s">
        <v>22119</v>
      </c>
      <c r="D5330" s="215" t="s">
        <v>22120</v>
      </c>
    </row>
    <row r="5331" spans="1:4">
      <c r="A5331" s="215" t="s">
        <v>22121</v>
      </c>
      <c r="B5331" s="215">
        <v>1</v>
      </c>
      <c r="C5331" s="216" t="s">
        <v>22122</v>
      </c>
      <c r="D5331" s="215" t="s">
        <v>22123</v>
      </c>
    </row>
    <row r="5332" spans="1:4">
      <c r="A5332" s="215" t="s">
        <v>22124</v>
      </c>
      <c r="B5332" s="215">
        <v>1</v>
      </c>
      <c r="C5332" s="216" t="s">
        <v>22125</v>
      </c>
      <c r="D5332" s="215" t="s">
        <v>22126</v>
      </c>
    </row>
    <row r="5333" spans="1:4">
      <c r="A5333" s="215" t="s">
        <v>22127</v>
      </c>
      <c r="B5333" s="215">
        <v>1</v>
      </c>
      <c r="C5333" s="216" t="s">
        <v>22128</v>
      </c>
      <c r="D5333" s="215" t="s">
        <v>22129</v>
      </c>
    </row>
    <row r="5334" spans="1:4">
      <c r="A5334" s="215" t="s">
        <v>22130</v>
      </c>
      <c r="B5334" s="215">
        <v>1</v>
      </c>
      <c r="C5334" s="216" t="s">
        <v>22131</v>
      </c>
      <c r="D5334" s="215" t="s">
        <v>22132</v>
      </c>
    </row>
    <row r="5335" spans="1:4">
      <c r="A5335" s="215" t="s">
        <v>22133</v>
      </c>
      <c r="B5335" s="215">
        <v>1</v>
      </c>
      <c r="C5335" s="216" t="s">
        <v>22134</v>
      </c>
      <c r="D5335" s="215" t="s">
        <v>22135</v>
      </c>
    </row>
    <row r="5336" spans="1:4">
      <c r="A5336" s="215" t="s">
        <v>22136</v>
      </c>
      <c r="B5336" s="215">
        <v>1</v>
      </c>
      <c r="C5336" s="216" t="s">
        <v>22137</v>
      </c>
      <c r="D5336" s="215" t="s">
        <v>22138</v>
      </c>
    </row>
    <row r="5337" spans="1:4">
      <c r="A5337" s="215" t="s">
        <v>22139</v>
      </c>
      <c r="B5337" s="215">
        <v>1</v>
      </c>
      <c r="C5337" s="216" t="s">
        <v>22140</v>
      </c>
      <c r="D5337" s="215" t="s">
        <v>22141</v>
      </c>
    </row>
    <row r="5338" spans="1:4">
      <c r="A5338" s="215" t="s">
        <v>22142</v>
      </c>
      <c r="B5338" s="215">
        <v>1</v>
      </c>
      <c r="C5338" s="216" t="s">
        <v>22143</v>
      </c>
      <c r="D5338" s="215" t="s">
        <v>22144</v>
      </c>
    </row>
    <row r="5339" spans="1:4">
      <c r="A5339" s="215" t="s">
        <v>22145</v>
      </c>
      <c r="B5339" s="215">
        <v>1</v>
      </c>
      <c r="C5339" s="216" t="s">
        <v>22146</v>
      </c>
      <c r="D5339" s="215" t="s">
        <v>22147</v>
      </c>
    </row>
    <row r="5340" spans="1:4">
      <c r="A5340" s="215" t="s">
        <v>22148</v>
      </c>
      <c r="B5340" s="215">
        <v>1</v>
      </c>
      <c r="C5340" s="216" t="s">
        <v>22149</v>
      </c>
      <c r="D5340" s="215" t="s">
        <v>22150</v>
      </c>
    </row>
    <row r="5341" spans="1:4">
      <c r="A5341" s="215" t="s">
        <v>22151</v>
      </c>
      <c r="B5341" s="215">
        <v>1</v>
      </c>
      <c r="C5341" s="216" t="s">
        <v>22152</v>
      </c>
      <c r="D5341" s="215" t="s">
        <v>22153</v>
      </c>
    </row>
    <row r="5342" spans="1:4">
      <c r="A5342" s="215" t="s">
        <v>22154</v>
      </c>
      <c r="B5342" s="215">
        <v>1</v>
      </c>
      <c r="C5342" s="216" t="s">
        <v>22155</v>
      </c>
      <c r="D5342" s="215" t="s">
        <v>22156</v>
      </c>
    </row>
    <row r="5343" spans="1:4">
      <c r="A5343" s="215" t="s">
        <v>22157</v>
      </c>
      <c r="B5343" s="215">
        <v>1</v>
      </c>
      <c r="C5343" s="216" t="s">
        <v>22158</v>
      </c>
      <c r="D5343" s="215" t="s">
        <v>22159</v>
      </c>
    </row>
    <row r="5344" spans="1:4">
      <c r="A5344" s="215" t="s">
        <v>22160</v>
      </c>
      <c r="B5344" s="215">
        <v>1</v>
      </c>
      <c r="C5344" s="216" t="s">
        <v>22161</v>
      </c>
      <c r="D5344" s="215" t="s">
        <v>22162</v>
      </c>
    </row>
    <row r="5345" spans="1:4">
      <c r="A5345" s="215" t="s">
        <v>22163</v>
      </c>
      <c r="B5345" s="215">
        <v>1</v>
      </c>
      <c r="C5345" s="216" t="s">
        <v>22164</v>
      </c>
      <c r="D5345" s="215" t="s">
        <v>22165</v>
      </c>
    </row>
    <row r="5346" spans="1:4">
      <c r="A5346" s="215" t="s">
        <v>22166</v>
      </c>
      <c r="B5346" s="215">
        <v>1</v>
      </c>
      <c r="C5346" s="216" t="s">
        <v>22167</v>
      </c>
      <c r="D5346" s="215" t="s">
        <v>22168</v>
      </c>
    </row>
    <row r="5347" spans="1:4">
      <c r="A5347" s="215" t="s">
        <v>22169</v>
      </c>
      <c r="B5347" s="215">
        <v>1</v>
      </c>
      <c r="C5347" s="216" t="s">
        <v>22170</v>
      </c>
      <c r="D5347" s="215" t="s">
        <v>22171</v>
      </c>
    </row>
    <row r="5348" spans="1:4">
      <c r="A5348" s="215" t="s">
        <v>22172</v>
      </c>
      <c r="B5348" s="215">
        <v>1</v>
      </c>
      <c r="C5348" s="216" t="s">
        <v>22173</v>
      </c>
      <c r="D5348" s="215" t="s">
        <v>22174</v>
      </c>
    </row>
    <row r="5349" spans="1:4">
      <c r="A5349" s="215" t="s">
        <v>22175</v>
      </c>
      <c r="B5349" s="215">
        <v>1</v>
      </c>
      <c r="C5349" s="216" t="s">
        <v>22176</v>
      </c>
      <c r="D5349" s="215" t="s">
        <v>22177</v>
      </c>
    </row>
    <row r="5350" spans="1:4">
      <c r="A5350" s="215" t="s">
        <v>22178</v>
      </c>
      <c r="B5350" s="215">
        <v>1</v>
      </c>
      <c r="C5350" s="216" t="s">
        <v>22179</v>
      </c>
      <c r="D5350" s="215" t="s">
        <v>22180</v>
      </c>
    </row>
    <row r="5351" spans="1:4">
      <c r="A5351" s="215" t="s">
        <v>22181</v>
      </c>
      <c r="B5351" s="215">
        <v>1</v>
      </c>
      <c r="C5351" s="216" t="s">
        <v>22182</v>
      </c>
      <c r="D5351" s="215" t="s">
        <v>22183</v>
      </c>
    </row>
    <row r="5352" spans="1:4">
      <c r="A5352" s="215" t="s">
        <v>22184</v>
      </c>
      <c r="B5352" s="215">
        <v>1</v>
      </c>
      <c r="C5352" s="216" t="s">
        <v>22185</v>
      </c>
      <c r="D5352" s="215" t="s">
        <v>22186</v>
      </c>
    </row>
    <row r="5353" spans="1:4">
      <c r="A5353" s="215" t="s">
        <v>22187</v>
      </c>
      <c r="B5353" s="215">
        <v>1</v>
      </c>
      <c r="C5353" s="216" t="s">
        <v>22188</v>
      </c>
      <c r="D5353" s="215" t="s">
        <v>22189</v>
      </c>
    </row>
    <row r="5354" spans="1:4">
      <c r="A5354" s="215" t="s">
        <v>22190</v>
      </c>
      <c r="B5354" s="215">
        <v>1</v>
      </c>
      <c r="C5354" s="216" t="s">
        <v>22191</v>
      </c>
      <c r="D5354" s="215" t="s">
        <v>22192</v>
      </c>
    </row>
    <row r="5355" spans="1:4">
      <c r="A5355" s="215" t="s">
        <v>22193</v>
      </c>
      <c r="B5355" s="215">
        <v>1</v>
      </c>
      <c r="C5355" s="216" t="s">
        <v>22194</v>
      </c>
      <c r="D5355" s="215" t="s">
        <v>22195</v>
      </c>
    </row>
    <row r="5356" spans="1:4">
      <c r="A5356" s="215" t="s">
        <v>22196</v>
      </c>
      <c r="B5356" s="215">
        <v>1</v>
      </c>
      <c r="C5356" s="216" t="s">
        <v>22197</v>
      </c>
      <c r="D5356" s="215" t="s">
        <v>22198</v>
      </c>
    </row>
    <row r="5357" spans="1:4">
      <c r="A5357" s="215" t="s">
        <v>22199</v>
      </c>
      <c r="B5357" s="215">
        <v>1</v>
      </c>
      <c r="C5357" s="216" t="s">
        <v>22200</v>
      </c>
      <c r="D5357" s="215" t="s">
        <v>22201</v>
      </c>
    </row>
    <row r="5358" spans="1:4">
      <c r="A5358" s="215" t="s">
        <v>22202</v>
      </c>
      <c r="B5358" s="215">
        <v>1</v>
      </c>
      <c r="C5358" s="216" t="s">
        <v>22203</v>
      </c>
      <c r="D5358" s="215" t="s">
        <v>22204</v>
      </c>
    </row>
    <row r="5359" spans="1:4">
      <c r="A5359" s="215" t="s">
        <v>22205</v>
      </c>
      <c r="B5359" s="215">
        <v>1</v>
      </c>
      <c r="C5359" s="216" t="s">
        <v>22206</v>
      </c>
      <c r="D5359" s="215" t="s">
        <v>22207</v>
      </c>
    </row>
    <row r="5360" spans="1:4">
      <c r="A5360" s="215" t="s">
        <v>22208</v>
      </c>
      <c r="B5360" s="215">
        <v>1</v>
      </c>
      <c r="C5360" s="216" t="s">
        <v>22209</v>
      </c>
      <c r="D5360" s="215" t="s">
        <v>22210</v>
      </c>
    </row>
    <row r="5361" spans="1:4">
      <c r="A5361" s="215" t="s">
        <v>22211</v>
      </c>
      <c r="B5361" s="215">
        <v>1</v>
      </c>
      <c r="C5361" s="216" t="s">
        <v>22212</v>
      </c>
      <c r="D5361" s="215" t="s">
        <v>22213</v>
      </c>
    </row>
    <row r="5362" spans="1:4">
      <c r="A5362" s="215" t="s">
        <v>22214</v>
      </c>
      <c r="B5362" s="215">
        <v>1</v>
      </c>
      <c r="C5362" s="216" t="s">
        <v>22215</v>
      </c>
      <c r="D5362" s="215" t="s">
        <v>22216</v>
      </c>
    </row>
    <row r="5363" spans="1:4">
      <c r="A5363" s="215" t="s">
        <v>22217</v>
      </c>
      <c r="B5363" s="215">
        <v>1</v>
      </c>
      <c r="C5363" s="216" t="s">
        <v>22218</v>
      </c>
      <c r="D5363" s="215" t="s">
        <v>22219</v>
      </c>
    </row>
    <row r="5364" spans="1:4">
      <c r="A5364" s="215" t="s">
        <v>22220</v>
      </c>
      <c r="B5364" s="215">
        <v>1</v>
      </c>
      <c r="C5364" s="216" t="s">
        <v>22221</v>
      </c>
      <c r="D5364" s="215" t="s">
        <v>22222</v>
      </c>
    </row>
    <row r="5365" spans="1:4">
      <c r="A5365" s="215" t="s">
        <v>22223</v>
      </c>
      <c r="B5365" s="215">
        <v>1</v>
      </c>
      <c r="C5365" s="216" t="s">
        <v>22224</v>
      </c>
      <c r="D5365" s="215" t="s">
        <v>22225</v>
      </c>
    </row>
    <row r="5366" spans="1:4">
      <c r="A5366" s="215" t="s">
        <v>22226</v>
      </c>
      <c r="B5366" s="215">
        <v>1</v>
      </c>
      <c r="C5366" s="216" t="s">
        <v>22227</v>
      </c>
      <c r="D5366" s="215" t="s">
        <v>22228</v>
      </c>
    </row>
    <row r="5367" spans="1:4">
      <c r="A5367" s="215" t="s">
        <v>22229</v>
      </c>
      <c r="B5367" s="215">
        <v>1</v>
      </c>
      <c r="C5367" s="216" t="s">
        <v>22230</v>
      </c>
      <c r="D5367" s="215" t="s">
        <v>22231</v>
      </c>
    </row>
    <row r="5368" spans="1:4">
      <c r="A5368" s="215" t="s">
        <v>22232</v>
      </c>
      <c r="B5368" s="215">
        <v>1</v>
      </c>
      <c r="C5368" s="216" t="s">
        <v>22233</v>
      </c>
      <c r="D5368" s="215" t="s">
        <v>22234</v>
      </c>
    </row>
    <row r="5369" spans="1:4">
      <c r="A5369" s="215" t="s">
        <v>22235</v>
      </c>
      <c r="B5369" s="215">
        <v>1</v>
      </c>
      <c r="C5369" s="216" t="s">
        <v>22236</v>
      </c>
      <c r="D5369" s="215" t="s">
        <v>22237</v>
      </c>
    </row>
    <row r="5370" spans="1:4">
      <c r="A5370" s="215" t="s">
        <v>22238</v>
      </c>
      <c r="B5370" s="215">
        <v>1</v>
      </c>
      <c r="C5370" s="216" t="s">
        <v>22239</v>
      </c>
      <c r="D5370" s="215" t="s">
        <v>22240</v>
      </c>
    </row>
    <row r="5371" spans="1:4">
      <c r="A5371" s="215" t="s">
        <v>22241</v>
      </c>
      <c r="B5371" s="215">
        <v>1</v>
      </c>
      <c r="C5371" s="216" t="s">
        <v>22242</v>
      </c>
      <c r="D5371" s="215" t="s">
        <v>22243</v>
      </c>
    </row>
    <row r="5372" spans="1:4">
      <c r="A5372" s="215" t="s">
        <v>22244</v>
      </c>
      <c r="B5372" s="215">
        <v>1</v>
      </c>
      <c r="C5372" s="216" t="s">
        <v>22245</v>
      </c>
      <c r="D5372" s="215" t="s">
        <v>22246</v>
      </c>
    </row>
    <row r="5373" spans="1:4">
      <c r="A5373" s="215" t="s">
        <v>22247</v>
      </c>
      <c r="B5373" s="215">
        <v>1</v>
      </c>
      <c r="C5373" s="216" t="s">
        <v>22248</v>
      </c>
      <c r="D5373" s="215" t="s">
        <v>22249</v>
      </c>
    </row>
    <row r="5374" spans="1:4">
      <c r="A5374" s="215" t="s">
        <v>22250</v>
      </c>
      <c r="B5374" s="215">
        <v>1</v>
      </c>
      <c r="C5374" s="216" t="s">
        <v>22251</v>
      </c>
      <c r="D5374" s="215" t="s">
        <v>22252</v>
      </c>
    </row>
    <row r="5375" spans="1:4">
      <c r="A5375" s="215" t="s">
        <v>22253</v>
      </c>
      <c r="B5375" s="215">
        <v>1</v>
      </c>
      <c r="C5375" s="216" t="s">
        <v>22254</v>
      </c>
      <c r="D5375" s="215" t="s">
        <v>22255</v>
      </c>
    </row>
    <row r="5376" spans="1:4">
      <c r="A5376" s="215" t="s">
        <v>22256</v>
      </c>
      <c r="B5376" s="215">
        <v>1</v>
      </c>
      <c r="C5376" s="216" t="s">
        <v>22257</v>
      </c>
      <c r="D5376" s="215" t="s">
        <v>22258</v>
      </c>
    </row>
    <row r="5377" spans="1:4">
      <c r="A5377" s="215" t="s">
        <v>22259</v>
      </c>
      <c r="B5377" s="215">
        <v>1</v>
      </c>
      <c r="C5377" s="216" t="s">
        <v>22260</v>
      </c>
      <c r="D5377" s="215" t="s">
        <v>22261</v>
      </c>
    </row>
    <row r="5378" spans="1:4">
      <c r="A5378" s="215" t="s">
        <v>22262</v>
      </c>
      <c r="B5378" s="215">
        <v>1</v>
      </c>
      <c r="C5378" s="216" t="s">
        <v>22263</v>
      </c>
      <c r="D5378" s="215" t="s">
        <v>22264</v>
      </c>
    </row>
    <row r="5379" spans="1:4">
      <c r="A5379" s="215" t="s">
        <v>22265</v>
      </c>
      <c r="B5379" s="215">
        <v>1</v>
      </c>
      <c r="C5379" s="216" t="s">
        <v>22266</v>
      </c>
      <c r="D5379" s="215" t="s">
        <v>22267</v>
      </c>
    </row>
    <row r="5380" spans="1:4">
      <c r="A5380" s="215" t="s">
        <v>22268</v>
      </c>
      <c r="B5380" s="215">
        <v>1</v>
      </c>
      <c r="C5380" s="216" t="s">
        <v>22269</v>
      </c>
      <c r="D5380" s="215" t="s">
        <v>22270</v>
      </c>
    </row>
    <row r="5381" spans="1:4">
      <c r="A5381" s="215" t="s">
        <v>22271</v>
      </c>
      <c r="B5381" s="215">
        <v>1</v>
      </c>
      <c r="C5381" s="216" t="s">
        <v>22272</v>
      </c>
      <c r="D5381" s="215" t="s">
        <v>22273</v>
      </c>
    </row>
    <row r="5382" spans="1:4">
      <c r="A5382" s="215" t="s">
        <v>22274</v>
      </c>
      <c r="B5382" s="215">
        <v>1</v>
      </c>
      <c r="C5382" s="216" t="s">
        <v>22275</v>
      </c>
      <c r="D5382" s="215" t="s">
        <v>22276</v>
      </c>
    </row>
    <row r="5383" spans="1:4">
      <c r="A5383" s="215" t="s">
        <v>22277</v>
      </c>
      <c r="B5383" s="215">
        <v>1</v>
      </c>
      <c r="C5383" s="216" t="s">
        <v>22278</v>
      </c>
      <c r="D5383" s="215" t="s">
        <v>22279</v>
      </c>
    </row>
    <row r="5384" spans="1:4">
      <c r="A5384" s="215" t="s">
        <v>22280</v>
      </c>
      <c r="B5384" s="215">
        <v>1</v>
      </c>
      <c r="C5384" s="216" t="s">
        <v>22281</v>
      </c>
      <c r="D5384" s="215" t="s">
        <v>22282</v>
      </c>
    </row>
    <row r="5385" spans="1:4">
      <c r="A5385" s="215" t="s">
        <v>22283</v>
      </c>
      <c r="B5385" s="215">
        <v>1</v>
      </c>
      <c r="C5385" s="216" t="s">
        <v>22284</v>
      </c>
      <c r="D5385" s="215" t="s">
        <v>22285</v>
      </c>
    </row>
    <row r="5386" spans="1:4">
      <c r="A5386" s="215" t="s">
        <v>22286</v>
      </c>
      <c r="B5386" s="215">
        <v>1</v>
      </c>
      <c r="C5386" s="216" t="s">
        <v>22287</v>
      </c>
      <c r="D5386" s="215" t="s">
        <v>22288</v>
      </c>
    </row>
    <row r="5387" spans="1:4">
      <c r="A5387" s="215" t="s">
        <v>22289</v>
      </c>
      <c r="B5387" s="215">
        <v>1</v>
      </c>
      <c r="C5387" s="216" t="s">
        <v>22290</v>
      </c>
      <c r="D5387" s="215" t="s">
        <v>22291</v>
      </c>
    </row>
    <row r="5388" spans="1:4">
      <c r="A5388" s="215" t="s">
        <v>22292</v>
      </c>
      <c r="B5388" s="215">
        <v>1</v>
      </c>
      <c r="C5388" s="216" t="s">
        <v>22293</v>
      </c>
      <c r="D5388" s="215" t="s">
        <v>22294</v>
      </c>
    </row>
    <row r="5389" spans="1:4">
      <c r="A5389" s="215" t="s">
        <v>22295</v>
      </c>
      <c r="B5389" s="215">
        <v>1</v>
      </c>
      <c r="C5389" s="216" t="s">
        <v>22296</v>
      </c>
      <c r="D5389" s="215" t="s">
        <v>22297</v>
      </c>
    </row>
    <row r="5390" spans="1:4">
      <c r="A5390" s="215" t="s">
        <v>22298</v>
      </c>
      <c r="B5390" s="215">
        <v>1</v>
      </c>
      <c r="C5390" s="216" t="s">
        <v>22299</v>
      </c>
      <c r="D5390" s="215" t="s">
        <v>22300</v>
      </c>
    </row>
    <row r="5391" spans="1:4">
      <c r="A5391" s="215" t="s">
        <v>22301</v>
      </c>
      <c r="B5391" s="215">
        <v>1</v>
      </c>
      <c r="C5391" s="216" t="s">
        <v>22302</v>
      </c>
      <c r="D5391" s="215" t="s">
        <v>22303</v>
      </c>
    </row>
    <row r="5392" spans="1:4">
      <c r="A5392" s="215" t="s">
        <v>22304</v>
      </c>
      <c r="B5392" s="215">
        <v>1</v>
      </c>
      <c r="C5392" s="216" t="s">
        <v>22305</v>
      </c>
      <c r="D5392" s="215" t="s">
        <v>22306</v>
      </c>
    </row>
    <row r="5393" spans="1:4">
      <c r="A5393" s="215" t="s">
        <v>22307</v>
      </c>
      <c r="B5393" s="215">
        <v>1</v>
      </c>
      <c r="C5393" s="216" t="s">
        <v>22308</v>
      </c>
      <c r="D5393" s="215" t="s">
        <v>22309</v>
      </c>
    </row>
    <row r="5394" spans="1:4">
      <c r="A5394" s="215" t="s">
        <v>22310</v>
      </c>
      <c r="B5394" s="215">
        <v>1</v>
      </c>
      <c r="C5394" s="216" t="s">
        <v>22311</v>
      </c>
      <c r="D5394" s="215" t="s">
        <v>22312</v>
      </c>
    </row>
    <row r="5395" spans="1:4">
      <c r="A5395" s="215" t="s">
        <v>22313</v>
      </c>
      <c r="B5395" s="215">
        <v>1</v>
      </c>
      <c r="C5395" s="216" t="s">
        <v>22314</v>
      </c>
      <c r="D5395" s="215" t="s">
        <v>22315</v>
      </c>
    </row>
    <row r="5396" spans="1:4">
      <c r="A5396" s="215" t="s">
        <v>22316</v>
      </c>
      <c r="B5396" s="215">
        <v>1</v>
      </c>
      <c r="C5396" s="216" t="s">
        <v>22317</v>
      </c>
      <c r="D5396" s="215" t="s">
        <v>22318</v>
      </c>
    </row>
    <row r="5397" spans="1:4">
      <c r="A5397" s="215" t="s">
        <v>22319</v>
      </c>
      <c r="B5397" s="215">
        <v>1</v>
      </c>
      <c r="C5397" s="216" t="s">
        <v>22320</v>
      </c>
      <c r="D5397" s="215" t="s">
        <v>22321</v>
      </c>
    </row>
    <row r="5398" spans="1:4">
      <c r="A5398" s="215" t="s">
        <v>22322</v>
      </c>
      <c r="B5398" s="215">
        <v>1</v>
      </c>
      <c r="C5398" s="216" t="s">
        <v>22323</v>
      </c>
      <c r="D5398" s="215" t="s">
        <v>22324</v>
      </c>
    </row>
    <row r="5399" spans="1:4">
      <c r="A5399" s="215" t="s">
        <v>22325</v>
      </c>
      <c r="B5399" s="215">
        <v>1</v>
      </c>
      <c r="C5399" s="216" t="s">
        <v>22326</v>
      </c>
      <c r="D5399" s="215" t="s">
        <v>22327</v>
      </c>
    </row>
    <row r="5400" spans="1:4">
      <c r="A5400" s="215" t="s">
        <v>22328</v>
      </c>
      <c r="B5400" s="215">
        <v>1</v>
      </c>
      <c r="C5400" s="216" t="s">
        <v>22329</v>
      </c>
      <c r="D5400" s="215" t="s">
        <v>22330</v>
      </c>
    </row>
    <row r="5401" spans="1:4">
      <c r="A5401" s="215" t="s">
        <v>22331</v>
      </c>
      <c r="B5401" s="215">
        <v>1</v>
      </c>
      <c r="C5401" s="216" t="s">
        <v>22332</v>
      </c>
      <c r="D5401" s="215" t="s">
        <v>22333</v>
      </c>
    </row>
    <row r="5402" spans="1:4">
      <c r="A5402" s="215" t="s">
        <v>22334</v>
      </c>
      <c r="B5402" s="215">
        <v>1</v>
      </c>
      <c r="C5402" s="216" t="s">
        <v>22335</v>
      </c>
      <c r="D5402" s="215" t="s">
        <v>22336</v>
      </c>
    </row>
    <row r="5403" spans="1:4">
      <c r="A5403" s="215" t="s">
        <v>22337</v>
      </c>
      <c r="B5403" s="215">
        <v>1</v>
      </c>
      <c r="C5403" s="216" t="s">
        <v>22338</v>
      </c>
      <c r="D5403" s="215" t="s">
        <v>22339</v>
      </c>
    </row>
    <row r="5404" spans="1:4">
      <c r="A5404" s="215" t="s">
        <v>22340</v>
      </c>
      <c r="B5404" s="215">
        <v>1</v>
      </c>
      <c r="C5404" s="216" t="s">
        <v>22341</v>
      </c>
      <c r="D5404" s="215" t="s">
        <v>22342</v>
      </c>
    </row>
    <row r="5405" spans="1:4">
      <c r="A5405" s="215" t="s">
        <v>22343</v>
      </c>
      <c r="B5405" s="215">
        <v>1</v>
      </c>
      <c r="C5405" s="216" t="s">
        <v>22344</v>
      </c>
      <c r="D5405" s="215" t="s">
        <v>22345</v>
      </c>
    </row>
    <row r="5406" spans="1:4">
      <c r="A5406" s="215" t="s">
        <v>22346</v>
      </c>
      <c r="B5406" s="215">
        <v>1</v>
      </c>
      <c r="C5406" s="216" t="s">
        <v>22347</v>
      </c>
      <c r="D5406" s="215" t="s">
        <v>22348</v>
      </c>
    </row>
    <row r="5407" spans="1:4">
      <c r="A5407" s="215" t="s">
        <v>22349</v>
      </c>
      <c r="B5407" s="215">
        <v>1</v>
      </c>
      <c r="C5407" s="216" t="s">
        <v>22350</v>
      </c>
      <c r="D5407" s="215" t="s">
        <v>22351</v>
      </c>
    </row>
    <row r="5408" spans="1:4">
      <c r="A5408" s="215" t="s">
        <v>22352</v>
      </c>
      <c r="B5408" s="215">
        <v>1</v>
      </c>
      <c r="C5408" s="216" t="s">
        <v>22353</v>
      </c>
      <c r="D5408" s="215" t="s">
        <v>22354</v>
      </c>
    </row>
    <row r="5409" spans="1:4">
      <c r="A5409" s="215" t="s">
        <v>22355</v>
      </c>
      <c r="B5409" s="215">
        <v>1</v>
      </c>
      <c r="C5409" s="216" t="s">
        <v>22356</v>
      </c>
      <c r="D5409" s="215" t="s">
        <v>22357</v>
      </c>
    </row>
    <row r="5410" spans="1:4">
      <c r="A5410" s="215" t="s">
        <v>22358</v>
      </c>
      <c r="B5410" s="215">
        <v>1</v>
      </c>
      <c r="C5410" s="216" t="s">
        <v>22359</v>
      </c>
      <c r="D5410" s="215" t="s">
        <v>22360</v>
      </c>
    </row>
    <row r="5411" spans="1:4">
      <c r="A5411" s="215" t="s">
        <v>22361</v>
      </c>
      <c r="B5411" s="215">
        <v>1</v>
      </c>
      <c r="C5411" s="216" t="s">
        <v>22362</v>
      </c>
      <c r="D5411" s="215" t="s">
        <v>22363</v>
      </c>
    </row>
    <row r="5412" spans="1:4">
      <c r="A5412" s="215" t="s">
        <v>22364</v>
      </c>
      <c r="B5412" s="215">
        <v>1</v>
      </c>
      <c r="C5412" s="216" t="s">
        <v>22365</v>
      </c>
      <c r="D5412" s="215" t="s">
        <v>22366</v>
      </c>
    </row>
    <row r="5413" spans="1:4">
      <c r="A5413" s="215" t="s">
        <v>22367</v>
      </c>
      <c r="B5413" s="215">
        <v>1</v>
      </c>
      <c r="C5413" s="216" t="s">
        <v>22368</v>
      </c>
      <c r="D5413" s="215" t="s">
        <v>22369</v>
      </c>
    </row>
    <row r="5414" spans="1:4">
      <c r="A5414" s="215" t="s">
        <v>22370</v>
      </c>
      <c r="B5414" s="215">
        <v>1</v>
      </c>
      <c r="C5414" s="216" t="s">
        <v>22371</v>
      </c>
      <c r="D5414" s="215" t="s">
        <v>22372</v>
      </c>
    </row>
    <row r="5415" spans="1:4">
      <c r="A5415" s="215" t="s">
        <v>22373</v>
      </c>
      <c r="B5415" s="215">
        <v>1</v>
      </c>
      <c r="C5415" s="216" t="s">
        <v>22374</v>
      </c>
      <c r="D5415" s="215" t="s">
        <v>22375</v>
      </c>
    </row>
    <row r="5416" spans="1:4">
      <c r="A5416" s="215" t="s">
        <v>22376</v>
      </c>
      <c r="B5416" s="215">
        <v>1</v>
      </c>
      <c r="C5416" s="216" t="s">
        <v>22377</v>
      </c>
      <c r="D5416" s="215" t="s">
        <v>22378</v>
      </c>
    </row>
    <row r="5417" spans="1:4">
      <c r="A5417" s="215" t="s">
        <v>22379</v>
      </c>
      <c r="B5417" s="215">
        <v>1</v>
      </c>
      <c r="C5417" s="216" t="s">
        <v>22380</v>
      </c>
      <c r="D5417" s="215" t="s">
        <v>22381</v>
      </c>
    </row>
    <row r="5418" spans="1:4">
      <c r="A5418" s="215" t="s">
        <v>22382</v>
      </c>
      <c r="B5418" s="215">
        <v>1</v>
      </c>
      <c r="C5418" s="216" t="s">
        <v>22383</v>
      </c>
      <c r="D5418" s="215" t="s">
        <v>22384</v>
      </c>
    </row>
    <row r="5419" spans="1:4">
      <c r="A5419" s="215" t="s">
        <v>22385</v>
      </c>
      <c r="B5419" s="215">
        <v>1</v>
      </c>
      <c r="C5419" s="216" t="s">
        <v>22386</v>
      </c>
      <c r="D5419" s="215" t="s">
        <v>22387</v>
      </c>
    </row>
    <row r="5420" spans="1:4">
      <c r="A5420" s="215" t="s">
        <v>22388</v>
      </c>
      <c r="B5420" s="215">
        <v>1</v>
      </c>
      <c r="C5420" s="216" t="s">
        <v>22389</v>
      </c>
      <c r="D5420" s="215" t="s">
        <v>22390</v>
      </c>
    </row>
    <row r="5421" spans="1:4">
      <c r="A5421" s="215" t="s">
        <v>22391</v>
      </c>
      <c r="B5421" s="215">
        <v>1</v>
      </c>
      <c r="C5421" s="216" t="s">
        <v>22392</v>
      </c>
      <c r="D5421" s="215" t="s">
        <v>22393</v>
      </c>
    </row>
    <row r="5422" spans="1:4">
      <c r="A5422" s="215" t="s">
        <v>22394</v>
      </c>
      <c r="B5422" s="215">
        <v>1</v>
      </c>
      <c r="C5422" s="216" t="s">
        <v>22395</v>
      </c>
      <c r="D5422" s="215" t="s">
        <v>22396</v>
      </c>
    </row>
    <row r="5423" spans="1:4">
      <c r="A5423" s="215" t="s">
        <v>22397</v>
      </c>
      <c r="B5423" s="215">
        <v>1</v>
      </c>
      <c r="C5423" s="216" t="s">
        <v>22398</v>
      </c>
      <c r="D5423" s="215" t="s">
        <v>22399</v>
      </c>
    </row>
    <row r="5424" spans="1:4">
      <c r="A5424" s="215" t="s">
        <v>22400</v>
      </c>
      <c r="B5424" s="215">
        <v>1</v>
      </c>
      <c r="C5424" s="216" t="s">
        <v>22401</v>
      </c>
      <c r="D5424" s="215" t="s">
        <v>22402</v>
      </c>
    </row>
    <row r="5425" spans="1:4">
      <c r="A5425" s="215" t="s">
        <v>22403</v>
      </c>
      <c r="B5425" s="215">
        <v>1</v>
      </c>
      <c r="C5425" s="216" t="s">
        <v>22404</v>
      </c>
      <c r="D5425" s="215" t="s">
        <v>22405</v>
      </c>
    </row>
    <row r="5426" spans="1:4">
      <c r="A5426" s="215" t="s">
        <v>22406</v>
      </c>
      <c r="B5426" s="215">
        <v>1</v>
      </c>
      <c r="C5426" s="216" t="s">
        <v>22407</v>
      </c>
      <c r="D5426" s="215" t="s">
        <v>22408</v>
      </c>
    </row>
    <row r="5427" spans="1:4">
      <c r="A5427" s="215" t="s">
        <v>22409</v>
      </c>
      <c r="B5427" s="215">
        <v>1</v>
      </c>
      <c r="C5427" s="216" t="s">
        <v>22410</v>
      </c>
      <c r="D5427" s="215" t="s">
        <v>22411</v>
      </c>
    </row>
    <row r="5428" spans="1:4">
      <c r="A5428" s="215" t="s">
        <v>22412</v>
      </c>
      <c r="B5428" s="215">
        <v>1</v>
      </c>
      <c r="C5428" s="216" t="s">
        <v>22413</v>
      </c>
      <c r="D5428" s="215" t="s">
        <v>22414</v>
      </c>
    </row>
    <row r="5429" spans="1:4">
      <c r="A5429" s="215" t="s">
        <v>22415</v>
      </c>
      <c r="B5429" s="215">
        <v>1</v>
      </c>
      <c r="C5429" s="216" t="s">
        <v>22416</v>
      </c>
      <c r="D5429" s="215" t="s">
        <v>22417</v>
      </c>
    </row>
    <row r="5430" spans="1:4">
      <c r="A5430" s="215" t="s">
        <v>22418</v>
      </c>
      <c r="B5430" s="215">
        <v>1</v>
      </c>
      <c r="C5430" s="216" t="s">
        <v>22419</v>
      </c>
      <c r="D5430" s="215" t="s">
        <v>22420</v>
      </c>
    </row>
    <row r="5431" spans="1:4">
      <c r="A5431" s="215" t="s">
        <v>22421</v>
      </c>
      <c r="B5431" s="215">
        <v>1</v>
      </c>
      <c r="C5431" s="216" t="s">
        <v>22422</v>
      </c>
      <c r="D5431" s="215" t="s">
        <v>22423</v>
      </c>
    </row>
    <row r="5432" spans="1:4">
      <c r="A5432" s="215" t="s">
        <v>22424</v>
      </c>
      <c r="B5432" s="215">
        <v>1</v>
      </c>
      <c r="C5432" s="216" t="s">
        <v>22425</v>
      </c>
      <c r="D5432" s="215" t="s">
        <v>22426</v>
      </c>
    </row>
    <row r="5433" spans="1:4">
      <c r="A5433" s="215" t="s">
        <v>22427</v>
      </c>
      <c r="B5433" s="215">
        <v>1</v>
      </c>
      <c r="C5433" s="216" t="s">
        <v>22428</v>
      </c>
      <c r="D5433" s="215" t="s">
        <v>22429</v>
      </c>
    </row>
    <row r="5434" spans="1:4">
      <c r="A5434" s="215" t="s">
        <v>22430</v>
      </c>
      <c r="B5434" s="215">
        <v>1</v>
      </c>
      <c r="C5434" s="216" t="s">
        <v>22431</v>
      </c>
      <c r="D5434" s="215" t="s">
        <v>22432</v>
      </c>
    </row>
    <row r="5435" spans="1:4">
      <c r="A5435" s="215" t="s">
        <v>22433</v>
      </c>
      <c r="B5435" s="215">
        <v>1</v>
      </c>
      <c r="C5435" s="216" t="s">
        <v>22434</v>
      </c>
      <c r="D5435" s="215" t="s">
        <v>22435</v>
      </c>
    </row>
    <row r="5436" spans="1:4">
      <c r="A5436" s="215" t="s">
        <v>22436</v>
      </c>
      <c r="B5436" s="215">
        <v>1</v>
      </c>
      <c r="C5436" s="216" t="s">
        <v>22437</v>
      </c>
      <c r="D5436" s="215" t="s">
        <v>22438</v>
      </c>
    </row>
    <row r="5437" spans="1:4">
      <c r="A5437" s="215" t="s">
        <v>22439</v>
      </c>
      <c r="B5437" s="215">
        <v>1</v>
      </c>
      <c r="C5437" s="216" t="s">
        <v>22440</v>
      </c>
      <c r="D5437" s="215" t="s">
        <v>22441</v>
      </c>
    </row>
    <row r="5438" spans="1:4">
      <c r="A5438" s="215" t="s">
        <v>22442</v>
      </c>
      <c r="B5438" s="215">
        <v>1</v>
      </c>
      <c r="C5438" s="216" t="s">
        <v>22443</v>
      </c>
      <c r="D5438" s="215" t="s">
        <v>22444</v>
      </c>
    </row>
    <row r="5439" spans="1:4">
      <c r="A5439" s="215" t="s">
        <v>22445</v>
      </c>
      <c r="B5439" s="215">
        <v>1</v>
      </c>
      <c r="C5439" s="216" t="s">
        <v>22446</v>
      </c>
      <c r="D5439" s="215" t="s">
        <v>22447</v>
      </c>
    </row>
    <row r="5440" spans="1:4">
      <c r="A5440" s="215" t="s">
        <v>22448</v>
      </c>
      <c r="B5440" s="215">
        <v>1</v>
      </c>
      <c r="C5440" s="216" t="s">
        <v>22449</v>
      </c>
      <c r="D5440" s="215" t="s">
        <v>22450</v>
      </c>
    </row>
    <row r="5441" spans="1:4">
      <c r="A5441" s="215" t="s">
        <v>22451</v>
      </c>
      <c r="B5441" s="215">
        <v>1</v>
      </c>
      <c r="C5441" s="216" t="s">
        <v>22452</v>
      </c>
      <c r="D5441" s="215" t="s">
        <v>22453</v>
      </c>
    </row>
    <row r="5442" spans="1:4">
      <c r="A5442" s="215" t="s">
        <v>22454</v>
      </c>
      <c r="B5442" s="215">
        <v>1</v>
      </c>
      <c r="C5442" s="216" t="s">
        <v>22455</v>
      </c>
      <c r="D5442" s="215" t="s">
        <v>22456</v>
      </c>
    </row>
    <row r="5443" spans="1:4">
      <c r="A5443" s="215" t="s">
        <v>22457</v>
      </c>
      <c r="B5443" s="215">
        <v>1</v>
      </c>
      <c r="C5443" s="216" t="s">
        <v>22458</v>
      </c>
      <c r="D5443" s="215" t="s">
        <v>22459</v>
      </c>
    </row>
    <row r="5444" spans="1:4">
      <c r="A5444" s="215" t="s">
        <v>22460</v>
      </c>
      <c r="B5444" s="215">
        <v>1</v>
      </c>
      <c r="C5444" s="216" t="s">
        <v>22461</v>
      </c>
      <c r="D5444" s="215" t="s">
        <v>22462</v>
      </c>
    </row>
    <row r="5445" spans="1:4">
      <c r="A5445" s="215" t="s">
        <v>22463</v>
      </c>
      <c r="B5445" s="215">
        <v>1</v>
      </c>
      <c r="C5445" s="216" t="s">
        <v>22464</v>
      </c>
      <c r="D5445" s="215" t="s">
        <v>22465</v>
      </c>
    </row>
    <row r="5446" spans="1:4">
      <c r="A5446" s="215" t="s">
        <v>111072</v>
      </c>
      <c r="B5446" s="215">
        <v>1</v>
      </c>
      <c r="C5446" s="216" t="s">
        <v>111073</v>
      </c>
      <c r="D5446" s="215" t="s">
        <v>111074</v>
      </c>
    </row>
    <row r="5447" spans="1:4">
      <c r="A5447" s="215" t="s">
        <v>22466</v>
      </c>
      <c r="B5447" s="215">
        <v>1</v>
      </c>
      <c r="C5447" s="216" t="s">
        <v>22467</v>
      </c>
      <c r="D5447" s="215" t="s">
        <v>22468</v>
      </c>
    </row>
    <row r="5448" spans="1:4">
      <c r="A5448" s="215" t="s">
        <v>22469</v>
      </c>
      <c r="B5448" s="215">
        <v>1</v>
      </c>
      <c r="C5448" s="216" t="s">
        <v>22470</v>
      </c>
      <c r="D5448" s="215" t="s">
        <v>22471</v>
      </c>
    </row>
    <row r="5449" spans="1:4">
      <c r="A5449" s="215" t="s">
        <v>22472</v>
      </c>
      <c r="B5449" s="215">
        <v>1</v>
      </c>
      <c r="C5449" s="216" t="s">
        <v>22473</v>
      </c>
      <c r="D5449" s="215" t="s">
        <v>22474</v>
      </c>
    </row>
    <row r="5450" spans="1:4">
      <c r="A5450" s="215" t="s">
        <v>22475</v>
      </c>
      <c r="B5450" s="215">
        <v>1</v>
      </c>
      <c r="C5450" s="216" t="s">
        <v>22476</v>
      </c>
      <c r="D5450" s="215" t="s">
        <v>22477</v>
      </c>
    </row>
    <row r="5451" spans="1:4">
      <c r="A5451" s="215" t="s">
        <v>22478</v>
      </c>
      <c r="B5451" s="215">
        <v>1</v>
      </c>
      <c r="C5451" s="216" t="s">
        <v>22479</v>
      </c>
      <c r="D5451" s="215" t="s">
        <v>22480</v>
      </c>
    </row>
    <row r="5452" spans="1:4">
      <c r="A5452" s="215" t="s">
        <v>22481</v>
      </c>
      <c r="B5452" s="215">
        <v>1</v>
      </c>
      <c r="C5452" s="216" t="s">
        <v>22482</v>
      </c>
      <c r="D5452" s="215" t="s">
        <v>22483</v>
      </c>
    </row>
    <row r="5453" spans="1:4">
      <c r="A5453" s="215" t="s">
        <v>22484</v>
      </c>
      <c r="B5453" s="215">
        <v>1</v>
      </c>
      <c r="C5453" s="216" t="s">
        <v>22485</v>
      </c>
      <c r="D5453" s="215" t="s">
        <v>22486</v>
      </c>
    </row>
    <row r="5454" spans="1:4">
      <c r="A5454" s="215" t="s">
        <v>22487</v>
      </c>
      <c r="B5454" s="215">
        <v>1</v>
      </c>
      <c r="C5454" s="216" t="s">
        <v>22488</v>
      </c>
      <c r="D5454" s="215" t="s">
        <v>22489</v>
      </c>
    </row>
    <row r="5455" spans="1:4">
      <c r="A5455" s="215" t="s">
        <v>22490</v>
      </c>
      <c r="B5455" s="215">
        <v>1</v>
      </c>
      <c r="C5455" s="216" t="s">
        <v>22491</v>
      </c>
      <c r="D5455" s="215" t="s">
        <v>22492</v>
      </c>
    </row>
    <row r="5456" spans="1:4">
      <c r="A5456" s="215" t="s">
        <v>22493</v>
      </c>
      <c r="B5456" s="215">
        <v>1</v>
      </c>
      <c r="C5456" s="216" t="s">
        <v>22494</v>
      </c>
      <c r="D5456" s="215" t="s">
        <v>22495</v>
      </c>
    </row>
    <row r="5457" spans="1:4">
      <c r="A5457" s="215" t="s">
        <v>22496</v>
      </c>
      <c r="B5457" s="215">
        <v>1</v>
      </c>
      <c r="C5457" s="216" t="s">
        <v>22497</v>
      </c>
      <c r="D5457" s="215" t="s">
        <v>22498</v>
      </c>
    </row>
    <row r="5458" spans="1:4">
      <c r="A5458" s="215" t="s">
        <v>22499</v>
      </c>
      <c r="B5458" s="215">
        <v>1</v>
      </c>
      <c r="C5458" s="216" t="s">
        <v>22500</v>
      </c>
      <c r="D5458" s="215" t="s">
        <v>22501</v>
      </c>
    </row>
    <row r="5459" spans="1:4">
      <c r="A5459" s="215" t="s">
        <v>22502</v>
      </c>
      <c r="B5459" s="215">
        <v>1</v>
      </c>
      <c r="C5459" s="216" t="s">
        <v>22503</v>
      </c>
      <c r="D5459" s="215" t="s">
        <v>22504</v>
      </c>
    </row>
    <row r="5460" spans="1:4">
      <c r="A5460" s="215" t="s">
        <v>22505</v>
      </c>
      <c r="B5460" s="215">
        <v>1</v>
      </c>
      <c r="C5460" s="216" t="s">
        <v>22506</v>
      </c>
      <c r="D5460" s="215" t="s">
        <v>22507</v>
      </c>
    </row>
    <row r="5461" spans="1:4">
      <c r="A5461" s="215" t="s">
        <v>22508</v>
      </c>
      <c r="B5461" s="215">
        <v>1</v>
      </c>
      <c r="C5461" s="216" t="s">
        <v>22509</v>
      </c>
      <c r="D5461" s="215" t="s">
        <v>22510</v>
      </c>
    </row>
    <row r="5462" spans="1:4">
      <c r="A5462" s="215" t="s">
        <v>22511</v>
      </c>
      <c r="B5462" s="215">
        <v>1</v>
      </c>
      <c r="C5462" s="216" t="s">
        <v>22512</v>
      </c>
      <c r="D5462" s="215" t="s">
        <v>22513</v>
      </c>
    </row>
    <row r="5463" spans="1:4">
      <c r="A5463" s="215" t="s">
        <v>22514</v>
      </c>
      <c r="B5463" s="215">
        <v>1</v>
      </c>
      <c r="C5463" s="216" t="s">
        <v>22515</v>
      </c>
      <c r="D5463" s="215" t="s">
        <v>22516</v>
      </c>
    </row>
    <row r="5464" spans="1:4">
      <c r="A5464" s="215" t="s">
        <v>22517</v>
      </c>
      <c r="B5464" s="215">
        <v>1</v>
      </c>
      <c r="C5464" s="216" t="s">
        <v>22518</v>
      </c>
      <c r="D5464" s="215" t="s">
        <v>22519</v>
      </c>
    </row>
    <row r="5465" spans="1:4">
      <c r="A5465" s="215" t="s">
        <v>22520</v>
      </c>
      <c r="B5465" s="215">
        <v>1</v>
      </c>
      <c r="C5465" s="216" t="s">
        <v>22521</v>
      </c>
      <c r="D5465" s="215" t="s">
        <v>22522</v>
      </c>
    </row>
    <row r="5466" spans="1:4">
      <c r="A5466" s="215" t="s">
        <v>22523</v>
      </c>
      <c r="B5466" s="215">
        <v>1</v>
      </c>
      <c r="C5466" s="216" t="s">
        <v>22524</v>
      </c>
      <c r="D5466" s="215" t="s">
        <v>22525</v>
      </c>
    </row>
    <row r="5467" spans="1:4">
      <c r="A5467" s="215" t="s">
        <v>22526</v>
      </c>
      <c r="B5467" s="215">
        <v>1</v>
      </c>
      <c r="C5467" s="216" t="s">
        <v>22527</v>
      </c>
      <c r="D5467" s="215" t="s">
        <v>22528</v>
      </c>
    </row>
    <row r="5468" spans="1:4">
      <c r="A5468" s="215" t="s">
        <v>22529</v>
      </c>
      <c r="B5468" s="215">
        <v>1</v>
      </c>
      <c r="C5468" s="216" t="s">
        <v>22530</v>
      </c>
      <c r="D5468" s="215" t="s">
        <v>22531</v>
      </c>
    </row>
    <row r="5469" spans="1:4">
      <c r="A5469" s="215" t="s">
        <v>22532</v>
      </c>
      <c r="B5469" s="215">
        <v>1</v>
      </c>
      <c r="C5469" s="216" t="s">
        <v>22533</v>
      </c>
      <c r="D5469" s="215" t="s">
        <v>22534</v>
      </c>
    </row>
    <row r="5470" spans="1:4">
      <c r="A5470" s="215" t="s">
        <v>22535</v>
      </c>
      <c r="B5470" s="215">
        <v>1</v>
      </c>
      <c r="C5470" s="216" t="s">
        <v>22536</v>
      </c>
      <c r="D5470" s="215" t="s">
        <v>22537</v>
      </c>
    </row>
    <row r="5471" spans="1:4">
      <c r="A5471" s="215" t="s">
        <v>22538</v>
      </c>
      <c r="B5471" s="215">
        <v>1</v>
      </c>
      <c r="C5471" s="216" t="s">
        <v>22539</v>
      </c>
      <c r="D5471" s="215" t="s">
        <v>22540</v>
      </c>
    </row>
    <row r="5472" spans="1:4">
      <c r="A5472" s="215" t="s">
        <v>22541</v>
      </c>
      <c r="B5472" s="215">
        <v>1</v>
      </c>
      <c r="C5472" s="216" t="s">
        <v>22542</v>
      </c>
      <c r="D5472" s="215" t="s">
        <v>22543</v>
      </c>
    </row>
    <row r="5473" spans="1:4">
      <c r="A5473" s="215" t="s">
        <v>22544</v>
      </c>
      <c r="B5473" s="215">
        <v>1</v>
      </c>
      <c r="C5473" s="216" t="s">
        <v>22545</v>
      </c>
      <c r="D5473" s="215" t="s">
        <v>22546</v>
      </c>
    </row>
    <row r="5474" spans="1:4">
      <c r="A5474" s="215" t="s">
        <v>22547</v>
      </c>
      <c r="B5474" s="215">
        <v>1</v>
      </c>
      <c r="C5474" s="216" t="s">
        <v>22548</v>
      </c>
      <c r="D5474" s="215" t="s">
        <v>22549</v>
      </c>
    </row>
    <row r="5475" spans="1:4">
      <c r="A5475" s="215" t="s">
        <v>22550</v>
      </c>
      <c r="B5475" s="215">
        <v>1</v>
      </c>
      <c r="C5475" s="216" t="s">
        <v>22551</v>
      </c>
      <c r="D5475" s="215" t="s">
        <v>22552</v>
      </c>
    </row>
    <row r="5476" spans="1:4">
      <c r="A5476" s="215" t="s">
        <v>22553</v>
      </c>
      <c r="B5476" s="215">
        <v>1</v>
      </c>
      <c r="C5476" s="216" t="s">
        <v>22554</v>
      </c>
      <c r="D5476" s="215" t="s">
        <v>22555</v>
      </c>
    </row>
    <row r="5477" spans="1:4">
      <c r="A5477" s="215" t="s">
        <v>22556</v>
      </c>
      <c r="B5477" s="215">
        <v>1</v>
      </c>
      <c r="C5477" s="216" t="s">
        <v>22557</v>
      </c>
      <c r="D5477" s="215" t="s">
        <v>22558</v>
      </c>
    </row>
    <row r="5478" spans="1:4">
      <c r="A5478" s="215" t="s">
        <v>22559</v>
      </c>
      <c r="B5478" s="215">
        <v>1</v>
      </c>
      <c r="C5478" s="216" t="s">
        <v>22560</v>
      </c>
      <c r="D5478" s="215" t="s">
        <v>22561</v>
      </c>
    </row>
    <row r="5479" spans="1:4">
      <c r="A5479" s="215" t="s">
        <v>22562</v>
      </c>
      <c r="B5479" s="215">
        <v>1</v>
      </c>
      <c r="C5479" s="216" t="s">
        <v>22563</v>
      </c>
      <c r="D5479" s="215" t="s">
        <v>22564</v>
      </c>
    </row>
    <row r="5480" spans="1:4">
      <c r="A5480" s="215" t="s">
        <v>22565</v>
      </c>
      <c r="B5480" s="215">
        <v>1</v>
      </c>
      <c r="C5480" s="216" t="s">
        <v>22566</v>
      </c>
      <c r="D5480" s="215" t="s">
        <v>22567</v>
      </c>
    </row>
    <row r="5481" spans="1:4">
      <c r="A5481" s="215" t="s">
        <v>22568</v>
      </c>
      <c r="B5481" s="215">
        <v>1</v>
      </c>
      <c r="C5481" s="216" t="s">
        <v>22569</v>
      </c>
      <c r="D5481" s="215" t="s">
        <v>22570</v>
      </c>
    </row>
    <row r="5482" spans="1:4">
      <c r="A5482" s="215" t="s">
        <v>22571</v>
      </c>
      <c r="B5482" s="215">
        <v>1</v>
      </c>
      <c r="C5482" s="216" t="s">
        <v>22572</v>
      </c>
      <c r="D5482" s="215" t="s">
        <v>22573</v>
      </c>
    </row>
    <row r="5483" spans="1:4">
      <c r="A5483" s="215" t="s">
        <v>22574</v>
      </c>
      <c r="B5483" s="215">
        <v>1</v>
      </c>
      <c r="C5483" s="216" t="s">
        <v>22575</v>
      </c>
      <c r="D5483" s="215" t="s">
        <v>22576</v>
      </c>
    </row>
    <row r="5484" spans="1:4">
      <c r="A5484" s="215" t="s">
        <v>22577</v>
      </c>
      <c r="B5484" s="215">
        <v>1</v>
      </c>
      <c r="C5484" s="216" t="s">
        <v>22578</v>
      </c>
      <c r="D5484" s="215" t="s">
        <v>22579</v>
      </c>
    </row>
    <row r="5485" spans="1:4">
      <c r="A5485" s="215" t="s">
        <v>22580</v>
      </c>
      <c r="B5485" s="215">
        <v>1</v>
      </c>
      <c r="C5485" s="216" t="s">
        <v>22581</v>
      </c>
      <c r="D5485" s="215" t="s">
        <v>22582</v>
      </c>
    </row>
    <row r="5486" spans="1:4">
      <c r="A5486" s="215" t="s">
        <v>22583</v>
      </c>
      <c r="B5486" s="215">
        <v>1</v>
      </c>
      <c r="C5486" s="216" t="s">
        <v>22584</v>
      </c>
      <c r="D5486" s="215" t="s">
        <v>22585</v>
      </c>
    </row>
    <row r="5487" spans="1:4">
      <c r="A5487" s="215" t="s">
        <v>22586</v>
      </c>
      <c r="B5487" s="215">
        <v>1</v>
      </c>
      <c r="C5487" s="216" t="s">
        <v>22587</v>
      </c>
      <c r="D5487" s="215" t="s">
        <v>22588</v>
      </c>
    </row>
    <row r="5488" spans="1:4">
      <c r="A5488" s="215" t="s">
        <v>22589</v>
      </c>
      <c r="B5488" s="215">
        <v>1</v>
      </c>
      <c r="C5488" s="216" t="s">
        <v>22590</v>
      </c>
      <c r="D5488" s="215" t="s">
        <v>22591</v>
      </c>
    </row>
    <row r="5489" spans="1:4">
      <c r="A5489" s="215" t="s">
        <v>22592</v>
      </c>
      <c r="B5489" s="215">
        <v>1</v>
      </c>
      <c r="C5489" s="216" t="s">
        <v>22593</v>
      </c>
      <c r="D5489" s="215" t="s">
        <v>22594</v>
      </c>
    </row>
    <row r="5490" spans="1:4">
      <c r="A5490" s="215" t="s">
        <v>22595</v>
      </c>
      <c r="B5490" s="215">
        <v>1</v>
      </c>
      <c r="C5490" s="216" t="s">
        <v>22596</v>
      </c>
      <c r="D5490" s="215" t="s">
        <v>22597</v>
      </c>
    </row>
    <row r="5491" spans="1:4">
      <c r="A5491" s="215" t="s">
        <v>22598</v>
      </c>
      <c r="B5491" s="215">
        <v>1</v>
      </c>
      <c r="C5491" s="216" t="s">
        <v>22599</v>
      </c>
      <c r="D5491" s="215" t="s">
        <v>22600</v>
      </c>
    </row>
    <row r="5492" spans="1:4">
      <c r="A5492" s="215" t="s">
        <v>22601</v>
      </c>
      <c r="B5492" s="215">
        <v>1</v>
      </c>
      <c r="C5492" s="216" t="s">
        <v>22602</v>
      </c>
      <c r="D5492" s="215" t="s">
        <v>22603</v>
      </c>
    </row>
    <row r="5493" spans="1:4">
      <c r="A5493" s="215" t="s">
        <v>22604</v>
      </c>
      <c r="B5493" s="215">
        <v>1</v>
      </c>
      <c r="C5493" s="216" t="s">
        <v>22605</v>
      </c>
      <c r="D5493" s="215" t="s">
        <v>22606</v>
      </c>
    </row>
    <row r="5494" spans="1:4">
      <c r="A5494" s="215" t="s">
        <v>22607</v>
      </c>
      <c r="B5494" s="215">
        <v>1</v>
      </c>
      <c r="C5494" s="216" t="s">
        <v>22608</v>
      </c>
      <c r="D5494" s="215" t="s">
        <v>22609</v>
      </c>
    </row>
    <row r="5495" spans="1:4">
      <c r="A5495" s="215" t="s">
        <v>22610</v>
      </c>
      <c r="B5495" s="215">
        <v>1</v>
      </c>
      <c r="C5495" s="216" t="s">
        <v>22611</v>
      </c>
      <c r="D5495" s="215" t="s">
        <v>22612</v>
      </c>
    </row>
    <row r="5496" spans="1:4">
      <c r="A5496" s="215" t="s">
        <v>22613</v>
      </c>
      <c r="B5496" s="215">
        <v>1</v>
      </c>
      <c r="C5496" s="216" t="s">
        <v>22614</v>
      </c>
      <c r="D5496" s="215" t="s">
        <v>22615</v>
      </c>
    </row>
    <row r="5497" spans="1:4">
      <c r="A5497" s="215" t="s">
        <v>22616</v>
      </c>
      <c r="B5497" s="215">
        <v>1</v>
      </c>
      <c r="C5497" s="216" t="s">
        <v>22617</v>
      </c>
      <c r="D5497" s="215" t="s">
        <v>22618</v>
      </c>
    </row>
    <row r="5498" spans="1:4">
      <c r="A5498" s="215" t="s">
        <v>22619</v>
      </c>
      <c r="B5498" s="215">
        <v>1</v>
      </c>
      <c r="C5498" s="216" t="s">
        <v>22620</v>
      </c>
      <c r="D5498" s="215" t="s">
        <v>22621</v>
      </c>
    </row>
    <row r="5499" spans="1:4">
      <c r="A5499" s="215" t="s">
        <v>22622</v>
      </c>
      <c r="B5499" s="215">
        <v>1</v>
      </c>
      <c r="C5499" s="216" t="s">
        <v>22623</v>
      </c>
      <c r="D5499" s="215" t="s">
        <v>22624</v>
      </c>
    </row>
    <row r="5500" spans="1:4">
      <c r="A5500" s="215" t="s">
        <v>22625</v>
      </c>
      <c r="B5500" s="215">
        <v>1</v>
      </c>
      <c r="C5500" s="216" t="s">
        <v>22626</v>
      </c>
      <c r="D5500" s="215" t="s">
        <v>22627</v>
      </c>
    </row>
    <row r="5501" spans="1:4">
      <c r="A5501" s="215" t="s">
        <v>22628</v>
      </c>
      <c r="B5501" s="215">
        <v>1</v>
      </c>
      <c r="C5501" s="216" t="s">
        <v>22629</v>
      </c>
      <c r="D5501" s="215" t="s">
        <v>22630</v>
      </c>
    </row>
    <row r="5502" spans="1:4">
      <c r="A5502" s="215" t="s">
        <v>22631</v>
      </c>
      <c r="B5502" s="215">
        <v>1</v>
      </c>
      <c r="C5502" s="216" t="s">
        <v>22632</v>
      </c>
      <c r="D5502" s="215" t="s">
        <v>22633</v>
      </c>
    </row>
    <row r="5503" spans="1:4">
      <c r="A5503" s="215" t="s">
        <v>22634</v>
      </c>
      <c r="B5503" s="215">
        <v>1</v>
      </c>
      <c r="C5503" s="216" t="s">
        <v>22635</v>
      </c>
      <c r="D5503" s="215" t="s">
        <v>22636</v>
      </c>
    </row>
    <row r="5504" spans="1:4">
      <c r="A5504" s="215" t="s">
        <v>22637</v>
      </c>
      <c r="B5504" s="215">
        <v>1</v>
      </c>
      <c r="C5504" s="216" t="s">
        <v>22638</v>
      </c>
      <c r="D5504" s="215" t="s">
        <v>22639</v>
      </c>
    </row>
    <row r="5505" spans="1:4">
      <c r="A5505" s="215" t="s">
        <v>22640</v>
      </c>
      <c r="B5505" s="215">
        <v>1</v>
      </c>
      <c r="C5505" s="216" t="s">
        <v>22641</v>
      </c>
      <c r="D5505" s="215" t="s">
        <v>22642</v>
      </c>
    </row>
    <row r="5506" spans="1:4">
      <c r="A5506" s="215" t="s">
        <v>22643</v>
      </c>
      <c r="B5506" s="215">
        <v>1</v>
      </c>
      <c r="C5506" s="216" t="s">
        <v>22644</v>
      </c>
      <c r="D5506" s="215" t="s">
        <v>22645</v>
      </c>
    </row>
    <row r="5507" spans="1:4">
      <c r="A5507" s="215" t="s">
        <v>22646</v>
      </c>
      <c r="B5507" s="215">
        <v>1</v>
      </c>
      <c r="C5507" s="216" t="s">
        <v>22647</v>
      </c>
      <c r="D5507" s="215" t="s">
        <v>22648</v>
      </c>
    </row>
    <row r="5508" spans="1:4">
      <c r="A5508" s="215" t="s">
        <v>22649</v>
      </c>
      <c r="B5508" s="215">
        <v>1</v>
      </c>
      <c r="C5508" s="216" t="s">
        <v>22650</v>
      </c>
      <c r="D5508" s="215" t="s">
        <v>22651</v>
      </c>
    </row>
    <row r="5509" spans="1:4">
      <c r="A5509" s="215" t="s">
        <v>22652</v>
      </c>
      <c r="B5509" s="215">
        <v>1</v>
      </c>
      <c r="C5509" s="216" t="s">
        <v>22653</v>
      </c>
      <c r="D5509" s="215" t="s">
        <v>22654</v>
      </c>
    </row>
    <row r="5510" spans="1:4">
      <c r="A5510" s="215" t="s">
        <v>22655</v>
      </c>
      <c r="B5510" s="215">
        <v>1</v>
      </c>
      <c r="C5510" s="216" t="s">
        <v>22656</v>
      </c>
      <c r="D5510" s="215" t="s">
        <v>22657</v>
      </c>
    </row>
    <row r="5511" spans="1:4">
      <c r="A5511" s="215" t="s">
        <v>22658</v>
      </c>
      <c r="B5511" s="215">
        <v>1</v>
      </c>
      <c r="C5511" s="216" t="s">
        <v>22659</v>
      </c>
      <c r="D5511" s="215" t="s">
        <v>22660</v>
      </c>
    </row>
    <row r="5512" spans="1:4">
      <c r="A5512" s="215" t="s">
        <v>22661</v>
      </c>
      <c r="B5512" s="215">
        <v>1</v>
      </c>
      <c r="C5512" s="216" t="s">
        <v>22662</v>
      </c>
      <c r="D5512" s="215" t="s">
        <v>22663</v>
      </c>
    </row>
    <row r="5513" spans="1:4">
      <c r="A5513" s="215" t="s">
        <v>22664</v>
      </c>
      <c r="B5513" s="215">
        <v>1</v>
      </c>
      <c r="C5513" s="216" t="s">
        <v>22665</v>
      </c>
      <c r="D5513" s="215" t="s">
        <v>22666</v>
      </c>
    </row>
    <row r="5514" spans="1:4">
      <c r="A5514" s="215" t="s">
        <v>22667</v>
      </c>
      <c r="B5514" s="215">
        <v>1</v>
      </c>
      <c r="C5514" s="216" t="s">
        <v>22668</v>
      </c>
      <c r="D5514" s="215" t="s">
        <v>22669</v>
      </c>
    </row>
    <row r="5515" spans="1:4">
      <c r="A5515" s="215" t="s">
        <v>22670</v>
      </c>
      <c r="B5515" s="215">
        <v>1</v>
      </c>
      <c r="C5515" s="216" t="s">
        <v>22671</v>
      </c>
      <c r="D5515" s="215" t="s">
        <v>22672</v>
      </c>
    </row>
    <row r="5516" spans="1:4">
      <c r="A5516" s="215" t="s">
        <v>22673</v>
      </c>
      <c r="B5516" s="215">
        <v>1</v>
      </c>
      <c r="C5516" s="216" t="s">
        <v>22674</v>
      </c>
      <c r="D5516" s="215" t="s">
        <v>22675</v>
      </c>
    </row>
    <row r="5517" spans="1:4">
      <c r="A5517" s="215" t="s">
        <v>22676</v>
      </c>
      <c r="B5517" s="215">
        <v>1</v>
      </c>
      <c r="C5517" s="216" t="s">
        <v>22677</v>
      </c>
      <c r="D5517" s="215" t="s">
        <v>22678</v>
      </c>
    </row>
    <row r="5518" spans="1:4">
      <c r="A5518" s="215" t="s">
        <v>22679</v>
      </c>
      <c r="B5518" s="215">
        <v>1</v>
      </c>
      <c r="C5518" s="216" t="s">
        <v>22680</v>
      </c>
      <c r="D5518" s="215" t="s">
        <v>22681</v>
      </c>
    </row>
    <row r="5519" spans="1:4">
      <c r="A5519" s="215" t="s">
        <v>22682</v>
      </c>
      <c r="B5519" s="215">
        <v>1</v>
      </c>
      <c r="C5519" s="216" t="s">
        <v>22683</v>
      </c>
      <c r="D5519" s="215" t="s">
        <v>22684</v>
      </c>
    </row>
    <row r="5520" spans="1:4">
      <c r="A5520" s="215" t="s">
        <v>22685</v>
      </c>
      <c r="B5520" s="215">
        <v>1</v>
      </c>
      <c r="C5520" s="216" t="s">
        <v>22686</v>
      </c>
      <c r="D5520" s="215" t="s">
        <v>22687</v>
      </c>
    </row>
    <row r="5521" spans="1:4">
      <c r="A5521" s="215" t="s">
        <v>22688</v>
      </c>
      <c r="B5521" s="215">
        <v>1</v>
      </c>
      <c r="C5521" s="216" t="s">
        <v>22689</v>
      </c>
      <c r="D5521" s="215" t="s">
        <v>22690</v>
      </c>
    </row>
    <row r="5522" spans="1:4">
      <c r="A5522" s="215" t="s">
        <v>22691</v>
      </c>
      <c r="B5522" s="215">
        <v>1</v>
      </c>
      <c r="C5522" s="216" t="s">
        <v>22692</v>
      </c>
      <c r="D5522" s="215" t="s">
        <v>22693</v>
      </c>
    </row>
    <row r="5523" spans="1:4">
      <c r="A5523" s="215" t="s">
        <v>22694</v>
      </c>
      <c r="B5523" s="215">
        <v>1</v>
      </c>
      <c r="C5523" s="216" t="s">
        <v>22695</v>
      </c>
      <c r="D5523" s="215" t="s">
        <v>22696</v>
      </c>
    </row>
    <row r="5524" spans="1:4">
      <c r="A5524" s="215" t="s">
        <v>22697</v>
      </c>
      <c r="B5524" s="215">
        <v>1</v>
      </c>
      <c r="C5524" s="216" t="s">
        <v>22698</v>
      </c>
      <c r="D5524" s="215" t="s">
        <v>22699</v>
      </c>
    </row>
    <row r="5525" spans="1:4">
      <c r="A5525" s="215" t="s">
        <v>22700</v>
      </c>
      <c r="B5525" s="215">
        <v>1</v>
      </c>
      <c r="C5525" s="216" t="s">
        <v>22701</v>
      </c>
      <c r="D5525" s="215" t="s">
        <v>22702</v>
      </c>
    </row>
    <row r="5526" spans="1:4">
      <c r="A5526" s="215" t="s">
        <v>22703</v>
      </c>
      <c r="B5526" s="215">
        <v>1</v>
      </c>
      <c r="C5526" s="216" t="s">
        <v>22704</v>
      </c>
      <c r="D5526" s="215" t="s">
        <v>22705</v>
      </c>
    </row>
    <row r="5527" spans="1:4">
      <c r="A5527" s="215" t="s">
        <v>22706</v>
      </c>
      <c r="B5527" s="215">
        <v>1</v>
      </c>
      <c r="C5527" s="216" t="s">
        <v>22707</v>
      </c>
      <c r="D5527" s="215" t="s">
        <v>22708</v>
      </c>
    </row>
    <row r="5528" spans="1:4">
      <c r="A5528" s="215" t="s">
        <v>22709</v>
      </c>
      <c r="B5528" s="215">
        <v>1</v>
      </c>
      <c r="C5528" s="216" t="s">
        <v>22710</v>
      </c>
      <c r="D5528" s="215" t="s">
        <v>22711</v>
      </c>
    </row>
    <row r="5529" spans="1:4">
      <c r="A5529" s="215" t="s">
        <v>22712</v>
      </c>
      <c r="B5529" s="215">
        <v>1</v>
      </c>
      <c r="C5529" s="216" t="s">
        <v>22713</v>
      </c>
      <c r="D5529" s="215" t="s">
        <v>22714</v>
      </c>
    </row>
    <row r="5530" spans="1:4">
      <c r="A5530" s="215" t="s">
        <v>22715</v>
      </c>
      <c r="B5530" s="215">
        <v>1</v>
      </c>
      <c r="C5530" s="216" t="s">
        <v>22716</v>
      </c>
      <c r="D5530" s="215" t="s">
        <v>22717</v>
      </c>
    </row>
    <row r="5531" spans="1:4">
      <c r="A5531" s="215" t="s">
        <v>22718</v>
      </c>
      <c r="B5531" s="215">
        <v>1</v>
      </c>
      <c r="C5531" s="216" t="s">
        <v>22719</v>
      </c>
      <c r="D5531" s="215" t="s">
        <v>22720</v>
      </c>
    </row>
    <row r="5532" spans="1:4">
      <c r="A5532" s="215" t="s">
        <v>22721</v>
      </c>
      <c r="B5532" s="215">
        <v>1</v>
      </c>
      <c r="C5532" s="216" t="s">
        <v>22722</v>
      </c>
      <c r="D5532" s="215" t="s">
        <v>22723</v>
      </c>
    </row>
    <row r="5533" spans="1:4">
      <c r="A5533" s="215" t="s">
        <v>22724</v>
      </c>
      <c r="B5533" s="215">
        <v>1</v>
      </c>
      <c r="C5533" s="216" t="s">
        <v>22725</v>
      </c>
      <c r="D5533" s="215" t="s">
        <v>22726</v>
      </c>
    </row>
    <row r="5534" spans="1:4">
      <c r="A5534" s="215" t="s">
        <v>22727</v>
      </c>
      <c r="B5534" s="215">
        <v>1</v>
      </c>
      <c r="C5534" s="216" t="s">
        <v>22728</v>
      </c>
      <c r="D5534" s="215" t="s">
        <v>22729</v>
      </c>
    </row>
    <row r="5535" spans="1:4">
      <c r="A5535" s="215" t="s">
        <v>22730</v>
      </c>
      <c r="B5535" s="215">
        <v>1</v>
      </c>
      <c r="C5535" s="216" t="s">
        <v>22731</v>
      </c>
      <c r="D5535" s="215" t="s">
        <v>22732</v>
      </c>
    </row>
    <row r="5536" spans="1:4">
      <c r="A5536" s="215" t="s">
        <v>22733</v>
      </c>
      <c r="B5536" s="215">
        <v>1</v>
      </c>
      <c r="C5536" s="216" t="s">
        <v>22734</v>
      </c>
      <c r="D5536" s="215" t="s">
        <v>22735</v>
      </c>
    </row>
    <row r="5537" spans="1:4">
      <c r="A5537" s="215" t="s">
        <v>22736</v>
      </c>
      <c r="B5537" s="215">
        <v>1</v>
      </c>
      <c r="C5537" s="216" t="s">
        <v>22737</v>
      </c>
      <c r="D5537" s="215" t="s">
        <v>22738</v>
      </c>
    </row>
    <row r="5538" spans="1:4">
      <c r="A5538" s="215" t="s">
        <v>22739</v>
      </c>
      <c r="B5538" s="215">
        <v>1</v>
      </c>
      <c r="C5538" s="216" t="s">
        <v>22740</v>
      </c>
      <c r="D5538" s="215" t="s">
        <v>21667</v>
      </c>
    </row>
    <row r="5539" spans="1:4">
      <c r="A5539" s="215" t="s">
        <v>22741</v>
      </c>
      <c r="B5539" s="215">
        <v>1</v>
      </c>
      <c r="C5539" s="216" t="s">
        <v>22742</v>
      </c>
      <c r="D5539" s="215" t="s">
        <v>21664</v>
      </c>
    </row>
    <row r="5540" spans="1:4">
      <c r="A5540" s="215" t="s">
        <v>22743</v>
      </c>
      <c r="B5540" s="215">
        <v>1</v>
      </c>
      <c r="C5540" s="216" t="s">
        <v>22744</v>
      </c>
      <c r="D5540" s="215" t="s">
        <v>22745</v>
      </c>
    </row>
    <row r="5541" spans="1:4">
      <c r="A5541" s="215" t="s">
        <v>22746</v>
      </c>
      <c r="B5541" s="215">
        <v>1</v>
      </c>
      <c r="C5541" s="216" t="s">
        <v>22747</v>
      </c>
      <c r="D5541" s="215" t="s">
        <v>22748</v>
      </c>
    </row>
    <row r="5542" spans="1:4">
      <c r="A5542" s="215" t="s">
        <v>22749</v>
      </c>
      <c r="B5542" s="215">
        <v>1</v>
      </c>
      <c r="C5542" s="216" t="s">
        <v>22750</v>
      </c>
      <c r="D5542" s="215" t="s">
        <v>22751</v>
      </c>
    </row>
    <row r="5543" spans="1:4">
      <c r="A5543" s="215" t="s">
        <v>22752</v>
      </c>
      <c r="B5543" s="215">
        <v>1</v>
      </c>
      <c r="C5543" s="216" t="s">
        <v>22753</v>
      </c>
      <c r="D5543" s="215" t="s">
        <v>22754</v>
      </c>
    </row>
    <row r="5544" spans="1:4">
      <c r="A5544" s="215" t="s">
        <v>22755</v>
      </c>
      <c r="B5544" s="215">
        <v>1</v>
      </c>
      <c r="C5544" s="216" t="s">
        <v>22756</v>
      </c>
      <c r="D5544" s="215" t="s">
        <v>22757</v>
      </c>
    </row>
    <row r="5545" spans="1:4">
      <c r="A5545" s="215" t="s">
        <v>22758</v>
      </c>
      <c r="B5545" s="215">
        <v>1</v>
      </c>
      <c r="C5545" s="216" t="s">
        <v>22759</v>
      </c>
      <c r="D5545" s="215" t="s">
        <v>22760</v>
      </c>
    </row>
    <row r="5546" spans="1:4">
      <c r="A5546" s="215" t="s">
        <v>22761</v>
      </c>
      <c r="B5546" s="215">
        <v>1</v>
      </c>
      <c r="C5546" s="216" t="s">
        <v>22762</v>
      </c>
      <c r="D5546" s="215" t="s">
        <v>22763</v>
      </c>
    </row>
    <row r="5547" spans="1:4">
      <c r="A5547" s="215" t="s">
        <v>22764</v>
      </c>
      <c r="B5547" s="215">
        <v>1</v>
      </c>
      <c r="C5547" s="216" t="s">
        <v>22765</v>
      </c>
      <c r="D5547" s="215" t="s">
        <v>21715</v>
      </c>
    </row>
    <row r="5548" spans="1:4">
      <c r="A5548" s="215" t="s">
        <v>22766</v>
      </c>
      <c r="B5548" s="215">
        <v>1</v>
      </c>
      <c r="C5548" s="216" t="s">
        <v>22767</v>
      </c>
      <c r="D5548" s="215" t="s">
        <v>22768</v>
      </c>
    </row>
    <row r="5549" spans="1:4">
      <c r="A5549" s="215" t="s">
        <v>22769</v>
      </c>
      <c r="B5549" s="215">
        <v>1</v>
      </c>
      <c r="C5549" s="216" t="s">
        <v>22770</v>
      </c>
      <c r="D5549" s="215" t="s">
        <v>22771</v>
      </c>
    </row>
    <row r="5550" spans="1:4">
      <c r="A5550" s="215" t="s">
        <v>22772</v>
      </c>
      <c r="B5550" s="215">
        <v>1</v>
      </c>
      <c r="C5550" s="216" t="s">
        <v>22773</v>
      </c>
      <c r="D5550" s="215" t="s">
        <v>22774</v>
      </c>
    </row>
    <row r="5551" spans="1:4">
      <c r="A5551" s="215" t="s">
        <v>22775</v>
      </c>
      <c r="B5551" s="215">
        <v>1</v>
      </c>
      <c r="C5551" s="216" t="s">
        <v>22776</v>
      </c>
      <c r="D5551" s="215" t="s">
        <v>22777</v>
      </c>
    </row>
    <row r="5552" spans="1:4">
      <c r="A5552" s="215" t="s">
        <v>22778</v>
      </c>
      <c r="B5552" s="215">
        <v>1</v>
      </c>
      <c r="C5552" s="216" t="s">
        <v>22779</v>
      </c>
      <c r="D5552" s="215" t="s">
        <v>22780</v>
      </c>
    </row>
    <row r="5553" spans="1:4">
      <c r="A5553" s="215" t="s">
        <v>22781</v>
      </c>
      <c r="B5553" s="215">
        <v>1</v>
      </c>
      <c r="C5553" s="216" t="s">
        <v>22782</v>
      </c>
      <c r="D5553" s="215" t="s">
        <v>22783</v>
      </c>
    </row>
    <row r="5554" spans="1:4">
      <c r="A5554" s="215" t="s">
        <v>22784</v>
      </c>
      <c r="B5554" s="215">
        <v>1</v>
      </c>
      <c r="C5554" s="216" t="s">
        <v>22785</v>
      </c>
      <c r="D5554" s="215" t="s">
        <v>22786</v>
      </c>
    </row>
    <row r="5555" spans="1:4">
      <c r="A5555" s="215" t="s">
        <v>22787</v>
      </c>
      <c r="B5555" s="215">
        <v>1</v>
      </c>
      <c r="C5555" s="216" t="s">
        <v>22788</v>
      </c>
      <c r="D5555" s="215" t="s">
        <v>22789</v>
      </c>
    </row>
    <row r="5556" spans="1:4">
      <c r="A5556" s="215" t="s">
        <v>22790</v>
      </c>
      <c r="B5556" s="215">
        <v>1</v>
      </c>
      <c r="C5556" s="216" t="s">
        <v>22791</v>
      </c>
      <c r="D5556" s="215" t="s">
        <v>22792</v>
      </c>
    </row>
    <row r="5557" spans="1:4">
      <c r="A5557" s="215" t="s">
        <v>22793</v>
      </c>
      <c r="B5557" s="215">
        <v>1</v>
      </c>
      <c r="C5557" s="216" t="s">
        <v>22794</v>
      </c>
      <c r="D5557" s="215" t="s">
        <v>22795</v>
      </c>
    </row>
    <row r="5558" spans="1:4">
      <c r="A5558" s="215" t="s">
        <v>22796</v>
      </c>
      <c r="B5558" s="215">
        <v>1</v>
      </c>
      <c r="C5558" s="216" t="s">
        <v>22797</v>
      </c>
      <c r="D5558" s="215" t="s">
        <v>22798</v>
      </c>
    </row>
    <row r="5559" spans="1:4">
      <c r="A5559" s="215" t="s">
        <v>22799</v>
      </c>
      <c r="B5559" s="215">
        <v>1</v>
      </c>
      <c r="C5559" s="216" t="s">
        <v>22800</v>
      </c>
      <c r="D5559" s="215" t="s">
        <v>22801</v>
      </c>
    </row>
    <row r="5560" spans="1:4">
      <c r="A5560" s="215" t="s">
        <v>22802</v>
      </c>
      <c r="B5560" s="215">
        <v>1</v>
      </c>
      <c r="C5560" s="216" t="s">
        <v>22803</v>
      </c>
      <c r="D5560" s="215" t="s">
        <v>22804</v>
      </c>
    </row>
    <row r="5561" spans="1:4">
      <c r="A5561" s="215" t="s">
        <v>22805</v>
      </c>
      <c r="B5561" s="215">
        <v>1</v>
      </c>
      <c r="C5561" s="216" t="s">
        <v>22806</v>
      </c>
      <c r="D5561" s="215" t="s">
        <v>22807</v>
      </c>
    </row>
    <row r="5562" spans="1:4">
      <c r="A5562" s="215" t="s">
        <v>22808</v>
      </c>
      <c r="B5562" s="215">
        <v>1</v>
      </c>
      <c r="C5562" s="216" t="s">
        <v>22809</v>
      </c>
      <c r="D5562" s="215" t="s">
        <v>22810</v>
      </c>
    </row>
    <row r="5563" spans="1:4">
      <c r="A5563" s="215" t="s">
        <v>22811</v>
      </c>
      <c r="B5563" s="215">
        <v>1</v>
      </c>
      <c r="C5563" s="216" t="s">
        <v>22812</v>
      </c>
      <c r="D5563" s="215" t="s">
        <v>22813</v>
      </c>
    </row>
    <row r="5564" spans="1:4">
      <c r="A5564" s="215" t="s">
        <v>22814</v>
      </c>
      <c r="B5564" s="215">
        <v>1</v>
      </c>
      <c r="C5564" s="216" t="s">
        <v>22815</v>
      </c>
      <c r="D5564" s="215" t="s">
        <v>22816</v>
      </c>
    </row>
    <row r="5565" spans="1:4">
      <c r="A5565" s="215" t="s">
        <v>22817</v>
      </c>
      <c r="B5565" s="215">
        <v>1</v>
      </c>
      <c r="C5565" s="216" t="s">
        <v>22818</v>
      </c>
      <c r="D5565" s="215" t="s">
        <v>22819</v>
      </c>
    </row>
    <row r="5566" spans="1:4">
      <c r="A5566" s="215" t="s">
        <v>22820</v>
      </c>
      <c r="B5566" s="215">
        <v>1</v>
      </c>
      <c r="C5566" s="216" t="s">
        <v>22821</v>
      </c>
      <c r="D5566" s="215" t="s">
        <v>22822</v>
      </c>
    </row>
    <row r="5567" spans="1:4">
      <c r="A5567" s="215" t="s">
        <v>22823</v>
      </c>
      <c r="B5567" s="215">
        <v>1</v>
      </c>
      <c r="C5567" s="216" t="s">
        <v>22824</v>
      </c>
      <c r="D5567" s="215" t="s">
        <v>22825</v>
      </c>
    </row>
    <row r="5568" spans="1:4">
      <c r="A5568" s="215" t="s">
        <v>22826</v>
      </c>
      <c r="B5568" s="215">
        <v>1</v>
      </c>
      <c r="C5568" s="216" t="s">
        <v>22827</v>
      </c>
      <c r="D5568" s="215" t="s">
        <v>22828</v>
      </c>
    </row>
    <row r="5569" spans="1:4">
      <c r="A5569" s="215" t="s">
        <v>22829</v>
      </c>
      <c r="B5569" s="215">
        <v>1</v>
      </c>
      <c r="C5569" s="216" t="s">
        <v>22830</v>
      </c>
      <c r="D5569" s="215" t="s">
        <v>22831</v>
      </c>
    </row>
    <row r="5570" spans="1:4">
      <c r="A5570" s="215" t="s">
        <v>22832</v>
      </c>
      <c r="B5570" s="215">
        <v>1</v>
      </c>
      <c r="C5570" s="216" t="s">
        <v>22833</v>
      </c>
      <c r="D5570" s="215" t="s">
        <v>22834</v>
      </c>
    </row>
    <row r="5571" spans="1:4">
      <c r="A5571" s="215" t="s">
        <v>22835</v>
      </c>
      <c r="B5571" s="215">
        <v>1</v>
      </c>
      <c r="C5571" s="216" t="s">
        <v>22836</v>
      </c>
      <c r="D5571" s="215" t="s">
        <v>22837</v>
      </c>
    </row>
    <row r="5572" spans="1:4">
      <c r="A5572" s="215" t="s">
        <v>22838</v>
      </c>
      <c r="B5572" s="215">
        <v>1</v>
      </c>
      <c r="C5572" s="216" t="s">
        <v>22839</v>
      </c>
      <c r="D5572" s="215" t="s">
        <v>22840</v>
      </c>
    </row>
    <row r="5573" spans="1:4">
      <c r="A5573" s="215" t="s">
        <v>22841</v>
      </c>
      <c r="B5573" s="215">
        <v>1</v>
      </c>
      <c r="C5573" s="216" t="s">
        <v>22842</v>
      </c>
      <c r="D5573" s="215" t="s">
        <v>22843</v>
      </c>
    </row>
    <row r="5574" spans="1:4">
      <c r="A5574" s="215" t="s">
        <v>22844</v>
      </c>
      <c r="B5574" s="215">
        <v>1</v>
      </c>
      <c r="C5574" s="216" t="s">
        <v>22845</v>
      </c>
      <c r="D5574" s="215" t="s">
        <v>22846</v>
      </c>
    </row>
    <row r="5575" spans="1:4">
      <c r="A5575" s="215" t="s">
        <v>22847</v>
      </c>
      <c r="B5575" s="215">
        <v>1</v>
      </c>
      <c r="C5575" s="216" t="s">
        <v>22848</v>
      </c>
      <c r="D5575" s="215" t="s">
        <v>22849</v>
      </c>
    </row>
    <row r="5576" spans="1:4">
      <c r="A5576" s="215" t="s">
        <v>22850</v>
      </c>
      <c r="B5576" s="215">
        <v>1</v>
      </c>
      <c r="C5576" s="216" t="s">
        <v>22851</v>
      </c>
      <c r="D5576" s="215" t="s">
        <v>21901</v>
      </c>
    </row>
    <row r="5577" spans="1:4">
      <c r="A5577" s="215" t="s">
        <v>111075</v>
      </c>
      <c r="B5577" s="215">
        <v>1</v>
      </c>
      <c r="C5577" s="216" t="s">
        <v>111076</v>
      </c>
      <c r="D5577" s="215" t="s">
        <v>111077</v>
      </c>
    </row>
    <row r="5578" spans="1:4">
      <c r="A5578" s="215" t="s">
        <v>22852</v>
      </c>
      <c r="B5578" s="215">
        <v>1</v>
      </c>
      <c r="C5578" s="216" t="s">
        <v>22853</v>
      </c>
      <c r="D5578" s="215" t="s">
        <v>22854</v>
      </c>
    </row>
    <row r="5579" spans="1:4">
      <c r="A5579" s="215" t="s">
        <v>22855</v>
      </c>
      <c r="B5579" s="215">
        <v>1</v>
      </c>
      <c r="C5579" s="216" t="s">
        <v>22856</v>
      </c>
      <c r="D5579" s="215" t="s">
        <v>22857</v>
      </c>
    </row>
    <row r="5580" spans="1:4">
      <c r="A5580" s="215" t="s">
        <v>22858</v>
      </c>
      <c r="B5580" s="215">
        <v>1</v>
      </c>
      <c r="C5580" s="216" t="s">
        <v>22859</v>
      </c>
      <c r="D5580" s="215" t="s">
        <v>22860</v>
      </c>
    </row>
    <row r="5581" spans="1:4">
      <c r="A5581" s="215" t="s">
        <v>22861</v>
      </c>
      <c r="B5581" s="215">
        <v>1</v>
      </c>
      <c r="C5581" s="216" t="s">
        <v>22862</v>
      </c>
      <c r="D5581" s="215" t="s">
        <v>22863</v>
      </c>
    </row>
    <row r="5582" spans="1:4">
      <c r="A5582" s="215" t="s">
        <v>22864</v>
      </c>
      <c r="B5582" s="215">
        <v>1</v>
      </c>
      <c r="C5582" s="216" t="s">
        <v>22865</v>
      </c>
      <c r="D5582" s="215" t="s">
        <v>22866</v>
      </c>
    </row>
    <row r="5583" spans="1:4">
      <c r="A5583" s="215" t="s">
        <v>22867</v>
      </c>
      <c r="B5583" s="215">
        <v>1</v>
      </c>
      <c r="C5583" s="216" t="s">
        <v>22868</v>
      </c>
      <c r="D5583" s="215" t="s">
        <v>22869</v>
      </c>
    </row>
    <row r="5584" spans="1:4">
      <c r="A5584" s="215" t="s">
        <v>22870</v>
      </c>
      <c r="B5584" s="215">
        <v>1</v>
      </c>
      <c r="C5584" s="216" t="s">
        <v>22871</v>
      </c>
      <c r="D5584" s="215" t="s">
        <v>22872</v>
      </c>
    </row>
    <row r="5585" spans="1:4">
      <c r="A5585" s="215" t="s">
        <v>22873</v>
      </c>
      <c r="B5585" s="215">
        <v>1</v>
      </c>
      <c r="C5585" s="216" t="s">
        <v>22874</v>
      </c>
      <c r="D5585" s="215" t="s">
        <v>22875</v>
      </c>
    </row>
    <row r="5586" spans="1:4">
      <c r="A5586" s="215" t="s">
        <v>22876</v>
      </c>
      <c r="B5586" s="215">
        <v>1</v>
      </c>
      <c r="C5586" s="216" t="s">
        <v>22877</v>
      </c>
      <c r="D5586" s="215" t="s">
        <v>22878</v>
      </c>
    </row>
    <row r="5587" spans="1:4">
      <c r="A5587" s="215" t="s">
        <v>22879</v>
      </c>
      <c r="B5587" s="215">
        <v>1</v>
      </c>
      <c r="C5587" s="216" t="s">
        <v>22880</v>
      </c>
      <c r="D5587" s="215" t="s">
        <v>22881</v>
      </c>
    </row>
    <row r="5588" spans="1:4">
      <c r="A5588" s="215" t="s">
        <v>22882</v>
      </c>
      <c r="B5588" s="215">
        <v>1</v>
      </c>
      <c r="C5588" s="216" t="s">
        <v>22883</v>
      </c>
      <c r="D5588" s="215" t="s">
        <v>22884</v>
      </c>
    </row>
    <row r="5589" spans="1:4">
      <c r="A5589" s="215" t="s">
        <v>22885</v>
      </c>
      <c r="B5589" s="215">
        <v>1</v>
      </c>
      <c r="C5589" s="216" t="s">
        <v>22886</v>
      </c>
      <c r="D5589" s="215" t="s">
        <v>22887</v>
      </c>
    </row>
    <row r="5590" spans="1:4">
      <c r="A5590" s="215" t="s">
        <v>22888</v>
      </c>
      <c r="B5590" s="215">
        <v>1</v>
      </c>
      <c r="C5590" s="216" t="s">
        <v>22889</v>
      </c>
      <c r="D5590" s="215" t="s">
        <v>22890</v>
      </c>
    </row>
    <row r="5591" spans="1:4">
      <c r="A5591" s="215" t="s">
        <v>22891</v>
      </c>
      <c r="B5591" s="215">
        <v>1</v>
      </c>
      <c r="C5591" s="216" t="s">
        <v>22892</v>
      </c>
      <c r="D5591" s="215" t="s">
        <v>22893</v>
      </c>
    </row>
    <row r="5592" spans="1:4">
      <c r="A5592" s="215" t="s">
        <v>22894</v>
      </c>
      <c r="B5592" s="215">
        <v>1</v>
      </c>
      <c r="C5592" s="216" t="s">
        <v>22895</v>
      </c>
      <c r="D5592" s="215" t="s">
        <v>22896</v>
      </c>
    </row>
    <row r="5593" spans="1:4">
      <c r="A5593" s="215" t="s">
        <v>22897</v>
      </c>
      <c r="B5593" s="215">
        <v>1</v>
      </c>
      <c r="C5593" s="216" t="s">
        <v>22898</v>
      </c>
      <c r="D5593" s="215" t="s">
        <v>22899</v>
      </c>
    </row>
    <row r="5594" spans="1:4">
      <c r="A5594" s="215" t="s">
        <v>22900</v>
      </c>
      <c r="B5594" s="215">
        <v>1</v>
      </c>
      <c r="C5594" s="216" t="s">
        <v>22901</v>
      </c>
      <c r="D5594" s="215" t="s">
        <v>22902</v>
      </c>
    </row>
    <row r="5595" spans="1:4">
      <c r="A5595" s="215" t="s">
        <v>22903</v>
      </c>
      <c r="B5595" s="215">
        <v>1</v>
      </c>
      <c r="C5595" s="216" t="s">
        <v>22904</v>
      </c>
      <c r="D5595" s="215" t="s">
        <v>22905</v>
      </c>
    </row>
    <row r="5596" spans="1:4">
      <c r="A5596" s="215" t="s">
        <v>22906</v>
      </c>
      <c r="B5596" s="215">
        <v>1</v>
      </c>
      <c r="C5596" s="216" t="s">
        <v>22907</v>
      </c>
      <c r="D5596" s="215" t="s">
        <v>22908</v>
      </c>
    </row>
    <row r="5597" spans="1:4">
      <c r="A5597" s="215" t="s">
        <v>22909</v>
      </c>
      <c r="B5597" s="215">
        <v>1</v>
      </c>
      <c r="C5597" s="216" t="s">
        <v>22910</v>
      </c>
      <c r="D5597" s="215" t="s">
        <v>22911</v>
      </c>
    </row>
    <row r="5598" spans="1:4">
      <c r="A5598" s="215" t="s">
        <v>22912</v>
      </c>
      <c r="B5598" s="215">
        <v>1</v>
      </c>
      <c r="C5598" s="216" t="s">
        <v>22913</v>
      </c>
      <c r="D5598" s="215" t="s">
        <v>22914</v>
      </c>
    </row>
    <row r="5599" spans="1:4">
      <c r="A5599" s="215" t="s">
        <v>22915</v>
      </c>
      <c r="B5599" s="215">
        <v>1</v>
      </c>
      <c r="C5599" s="216" t="s">
        <v>22916</v>
      </c>
      <c r="D5599" s="215" t="s">
        <v>22917</v>
      </c>
    </row>
    <row r="5600" spans="1:4">
      <c r="A5600" s="215" t="s">
        <v>22918</v>
      </c>
      <c r="B5600" s="215">
        <v>1</v>
      </c>
      <c r="C5600" s="216" t="s">
        <v>22919</v>
      </c>
      <c r="D5600" s="215" t="s">
        <v>22920</v>
      </c>
    </row>
    <row r="5601" spans="1:4">
      <c r="A5601" s="215" t="s">
        <v>22921</v>
      </c>
      <c r="B5601" s="215">
        <v>1</v>
      </c>
      <c r="C5601" s="216" t="s">
        <v>22922</v>
      </c>
      <c r="D5601" s="215" t="s">
        <v>22923</v>
      </c>
    </row>
    <row r="5602" spans="1:4">
      <c r="A5602" s="215" t="s">
        <v>22924</v>
      </c>
      <c r="B5602" s="215">
        <v>1</v>
      </c>
      <c r="C5602" s="216" t="s">
        <v>22925</v>
      </c>
      <c r="D5602" s="215" t="s">
        <v>22926</v>
      </c>
    </row>
    <row r="5603" spans="1:4">
      <c r="A5603" s="215" t="s">
        <v>22927</v>
      </c>
      <c r="B5603" s="215">
        <v>1</v>
      </c>
      <c r="C5603" s="216" t="s">
        <v>22928</v>
      </c>
      <c r="D5603" s="215" t="s">
        <v>22929</v>
      </c>
    </row>
    <row r="5604" spans="1:4">
      <c r="A5604" s="215" t="s">
        <v>22930</v>
      </c>
      <c r="B5604" s="215">
        <v>1</v>
      </c>
      <c r="C5604" s="216" t="s">
        <v>22931</v>
      </c>
      <c r="D5604" s="215" t="s">
        <v>22932</v>
      </c>
    </row>
    <row r="5605" spans="1:4">
      <c r="A5605" s="215" t="s">
        <v>22933</v>
      </c>
      <c r="B5605" s="215">
        <v>1</v>
      </c>
      <c r="C5605" s="216" t="s">
        <v>22934</v>
      </c>
      <c r="D5605" s="215" t="s">
        <v>22935</v>
      </c>
    </row>
    <row r="5606" spans="1:4">
      <c r="A5606" s="215" t="s">
        <v>22936</v>
      </c>
      <c r="B5606" s="215">
        <v>1</v>
      </c>
      <c r="C5606" s="216" t="s">
        <v>22937</v>
      </c>
      <c r="D5606" s="215" t="s">
        <v>22938</v>
      </c>
    </row>
    <row r="5607" spans="1:4">
      <c r="A5607" s="215" t="s">
        <v>22939</v>
      </c>
      <c r="B5607" s="215">
        <v>1</v>
      </c>
      <c r="C5607" s="216" t="s">
        <v>22940</v>
      </c>
      <c r="D5607" s="215" t="s">
        <v>22941</v>
      </c>
    </row>
    <row r="5608" spans="1:4">
      <c r="A5608" s="215" t="s">
        <v>22942</v>
      </c>
      <c r="B5608" s="215">
        <v>1</v>
      </c>
      <c r="C5608" s="216" t="s">
        <v>22943</v>
      </c>
      <c r="D5608" s="215" t="s">
        <v>22944</v>
      </c>
    </row>
    <row r="5609" spans="1:4">
      <c r="A5609" s="215" t="s">
        <v>22945</v>
      </c>
      <c r="B5609" s="215">
        <v>1</v>
      </c>
      <c r="C5609" s="216" t="s">
        <v>22946</v>
      </c>
      <c r="D5609" s="215" t="s">
        <v>22947</v>
      </c>
    </row>
    <row r="5610" spans="1:4">
      <c r="A5610" s="215" t="s">
        <v>22948</v>
      </c>
      <c r="B5610" s="215">
        <v>1</v>
      </c>
      <c r="C5610" s="216" t="s">
        <v>22949</v>
      </c>
      <c r="D5610" s="215" t="s">
        <v>22950</v>
      </c>
    </row>
    <row r="5611" spans="1:4">
      <c r="A5611" s="215" t="s">
        <v>22951</v>
      </c>
      <c r="B5611" s="215">
        <v>1</v>
      </c>
      <c r="C5611" s="216" t="s">
        <v>22952</v>
      </c>
      <c r="D5611" s="215" t="s">
        <v>22953</v>
      </c>
    </row>
    <row r="5612" spans="1:4">
      <c r="A5612" s="215" t="s">
        <v>22954</v>
      </c>
      <c r="B5612" s="215">
        <v>1</v>
      </c>
      <c r="C5612" s="216" t="s">
        <v>22955</v>
      </c>
      <c r="D5612" s="215" t="s">
        <v>22956</v>
      </c>
    </row>
    <row r="5613" spans="1:4">
      <c r="A5613" s="215" t="s">
        <v>22957</v>
      </c>
      <c r="B5613" s="215">
        <v>1</v>
      </c>
      <c r="C5613" s="216" t="s">
        <v>22958</v>
      </c>
      <c r="D5613" s="215" t="s">
        <v>22959</v>
      </c>
    </row>
    <row r="5614" spans="1:4">
      <c r="A5614" s="215" t="s">
        <v>22960</v>
      </c>
      <c r="B5614" s="215">
        <v>1</v>
      </c>
      <c r="C5614" s="216" t="s">
        <v>22961</v>
      </c>
      <c r="D5614" s="215" t="s">
        <v>22962</v>
      </c>
    </row>
    <row r="5615" spans="1:4">
      <c r="A5615" s="215" t="s">
        <v>22963</v>
      </c>
      <c r="B5615" s="215">
        <v>1</v>
      </c>
      <c r="C5615" s="216" t="s">
        <v>22964</v>
      </c>
      <c r="D5615" s="215" t="s">
        <v>22965</v>
      </c>
    </row>
    <row r="5616" spans="1:4">
      <c r="A5616" s="215" t="s">
        <v>22966</v>
      </c>
      <c r="B5616" s="215">
        <v>1</v>
      </c>
      <c r="C5616" s="216" t="s">
        <v>22967</v>
      </c>
      <c r="D5616" s="215" t="s">
        <v>22968</v>
      </c>
    </row>
    <row r="5617" spans="1:4">
      <c r="A5617" s="215" t="s">
        <v>22969</v>
      </c>
      <c r="B5617" s="215">
        <v>1</v>
      </c>
      <c r="C5617" s="216" t="s">
        <v>22970</v>
      </c>
      <c r="D5617" s="215" t="s">
        <v>22971</v>
      </c>
    </row>
    <row r="5618" spans="1:4">
      <c r="A5618" s="215" t="s">
        <v>22972</v>
      </c>
      <c r="B5618" s="215">
        <v>1</v>
      </c>
      <c r="C5618" s="216" t="s">
        <v>22973</v>
      </c>
      <c r="D5618" s="215" t="s">
        <v>22974</v>
      </c>
    </row>
    <row r="5619" spans="1:4">
      <c r="A5619" s="215" t="s">
        <v>22975</v>
      </c>
      <c r="B5619" s="215">
        <v>1</v>
      </c>
      <c r="C5619" s="216" t="s">
        <v>22976</v>
      </c>
      <c r="D5619" s="215" t="s">
        <v>22977</v>
      </c>
    </row>
    <row r="5620" spans="1:4">
      <c r="A5620" s="215" t="s">
        <v>22978</v>
      </c>
      <c r="B5620" s="215">
        <v>1</v>
      </c>
      <c r="C5620" s="216" t="s">
        <v>22979</v>
      </c>
      <c r="D5620" s="215" t="s">
        <v>22980</v>
      </c>
    </row>
    <row r="5621" spans="1:4">
      <c r="A5621" s="215" t="s">
        <v>22981</v>
      </c>
      <c r="B5621" s="215">
        <v>1</v>
      </c>
      <c r="C5621" s="216" t="s">
        <v>22982</v>
      </c>
      <c r="D5621" s="215" t="s">
        <v>22983</v>
      </c>
    </row>
    <row r="5622" spans="1:4">
      <c r="A5622" s="215" t="s">
        <v>22984</v>
      </c>
      <c r="B5622" s="215">
        <v>1</v>
      </c>
      <c r="C5622" s="216" t="s">
        <v>22985</v>
      </c>
      <c r="D5622" s="215" t="s">
        <v>22986</v>
      </c>
    </row>
    <row r="5623" spans="1:4">
      <c r="A5623" s="215" t="s">
        <v>22987</v>
      </c>
      <c r="B5623" s="215">
        <v>1</v>
      </c>
      <c r="C5623" s="216" t="s">
        <v>22988</v>
      </c>
      <c r="D5623" s="215" t="s">
        <v>22989</v>
      </c>
    </row>
    <row r="5624" spans="1:4">
      <c r="A5624" s="215" t="s">
        <v>22990</v>
      </c>
      <c r="B5624" s="215">
        <v>1</v>
      </c>
      <c r="C5624" s="216" t="s">
        <v>22991</v>
      </c>
      <c r="D5624" s="215" t="s">
        <v>22992</v>
      </c>
    </row>
    <row r="5625" spans="1:4">
      <c r="A5625" s="215" t="s">
        <v>22993</v>
      </c>
      <c r="B5625" s="215">
        <v>1</v>
      </c>
      <c r="C5625" s="216" t="s">
        <v>22994</v>
      </c>
      <c r="D5625" s="215" t="s">
        <v>22995</v>
      </c>
    </row>
    <row r="5626" spans="1:4">
      <c r="A5626" s="215" t="s">
        <v>22996</v>
      </c>
      <c r="B5626" s="215">
        <v>1</v>
      </c>
      <c r="C5626" s="216" t="s">
        <v>22997</v>
      </c>
      <c r="D5626" s="215" t="s">
        <v>22998</v>
      </c>
    </row>
    <row r="5627" spans="1:4">
      <c r="A5627" s="215" t="s">
        <v>22999</v>
      </c>
      <c r="B5627" s="215">
        <v>1</v>
      </c>
      <c r="C5627" s="216" t="s">
        <v>23000</v>
      </c>
      <c r="D5627" s="215" t="s">
        <v>23001</v>
      </c>
    </row>
    <row r="5628" spans="1:4">
      <c r="A5628" s="215" t="s">
        <v>23002</v>
      </c>
      <c r="B5628" s="215">
        <v>1</v>
      </c>
      <c r="C5628" s="216" t="s">
        <v>23003</v>
      </c>
      <c r="D5628" s="215" t="s">
        <v>23004</v>
      </c>
    </row>
    <row r="5629" spans="1:4">
      <c r="A5629" s="215" t="s">
        <v>23005</v>
      </c>
      <c r="B5629" s="215">
        <v>1</v>
      </c>
      <c r="C5629" s="216" t="s">
        <v>23006</v>
      </c>
      <c r="D5629" s="215" t="s">
        <v>23007</v>
      </c>
    </row>
    <row r="5630" spans="1:4">
      <c r="A5630" s="215" t="s">
        <v>23008</v>
      </c>
      <c r="B5630" s="215">
        <v>1</v>
      </c>
      <c r="C5630" s="216" t="s">
        <v>23009</v>
      </c>
      <c r="D5630" s="215" t="s">
        <v>23010</v>
      </c>
    </row>
    <row r="5631" spans="1:4">
      <c r="A5631" s="215" t="s">
        <v>23011</v>
      </c>
      <c r="B5631" s="215">
        <v>1</v>
      </c>
      <c r="C5631" s="216" t="s">
        <v>23012</v>
      </c>
      <c r="D5631" s="215" t="s">
        <v>23013</v>
      </c>
    </row>
    <row r="5632" spans="1:4">
      <c r="A5632" s="215" t="s">
        <v>23014</v>
      </c>
      <c r="B5632" s="215">
        <v>1</v>
      </c>
      <c r="C5632" s="216" t="s">
        <v>23015</v>
      </c>
      <c r="D5632" s="215" t="s">
        <v>23016</v>
      </c>
    </row>
    <row r="5633" spans="1:4">
      <c r="A5633" s="215" t="s">
        <v>23017</v>
      </c>
      <c r="B5633" s="215">
        <v>1</v>
      </c>
      <c r="C5633" s="216" t="s">
        <v>23018</v>
      </c>
      <c r="D5633" s="215" t="s">
        <v>23019</v>
      </c>
    </row>
    <row r="5634" spans="1:4">
      <c r="A5634" s="215" t="s">
        <v>23020</v>
      </c>
      <c r="B5634" s="215">
        <v>1</v>
      </c>
      <c r="C5634" s="216" t="s">
        <v>23021</v>
      </c>
      <c r="D5634" s="215" t="s">
        <v>23022</v>
      </c>
    </row>
    <row r="5635" spans="1:4">
      <c r="A5635" s="215" t="s">
        <v>23023</v>
      </c>
      <c r="B5635" s="215">
        <v>1</v>
      </c>
      <c r="C5635" s="216" t="s">
        <v>23024</v>
      </c>
      <c r="D5635" s="215" t="s">
        <v>23025</v>
      </c>
    </row>
    <row r="5636" spans="1:4">
      <c r="A5636" s="215" t="s">
        <v>23026</v>
      </c>
      <c r="B5636" s="215">
        <v>1</v>
      </c>
      <c r="C5636" s="216" t="s">
        <v>23027</v>
      </c>
      <c r="D5636" s="215" t="s">
        <v>23028</v>
      </c>
    </row>
    <row r="5637" spans="1:4">
      <c r="A5637" s="215" t="s">
        <v>23029</v>
      </c>
      <c r="B5637" s="215">
        <v>1</v>
      </c>
      <c r="C5637" s="216" t="s">
        <v>23030</v>
      </c>
      <c r="D5637" s="215" t="s">
        <v>23031</v>
      </c>
    </row>
    <row r="5638" spans="1:4">
      <c r="A5638" s="215" t="s">
        <v>23032</v>
      </c>
      <c r="B5638" s="215">
        <v>1</v>
      </c>
      <c r="C5638" s="216" t="s">
        <v>23033</v>
      </c>
      <c r="D5638" s="215" t="s">
        <v>23034</v>
      </c>
    </row>
    <row r="5639" spans="1:4">
      <c r="A5639" s="215" t="s">
        <v>23035</v>
      </c>
      <c r="B5639" s="215">
        <v>1</v>
      </c>
      <c r="C5639" s="216" t="s">
        <v>23036</v>
      </c>
      <c r="D5639" s="215" t="s">
        <v>23037</v>
      </c>
    </row>
    <row r="5640" spans="1:4">
      <c r="A5640" s="215" t="s">
        <v>23038</v>
      </c>
      <c r="B5640" s="215">
        <v>1</v>
      </c>
      <c r="C5640" s="216" t="s">
        <v>23039</v>
      </c>
      <c r="D5640" s="215" t="s">
        <v>23040</v>
      </c>
    </row>
    <row r="5641" spans="1:4">
      <c r="A5641" s="215" t="s">
        <v>23041</v>
      </c>
      <c r="B5641" s="215">
        <v>1</v>
      </c>
      <c r="C5641" s="216" t="s">
        <v>23042</v>
      </c>
      <c r="D5641" s="215" t="s">
        <v>22303</v>
      </c>
    </row>
    <row r="5642" spans="1:4">
      <c r="A5642" s="215" t="s">
        <v>23043</v>
      </c>
      <c r="B5642" s="215">
        <v>1</v>
      </c>
      <c r="C5642" s="216" t="s">
        <v>23044</v>
      </c>
      <c r="D5642" s="215" t="s">
        <v>23045</v>
      </c>
    </row>
    <row r="5643" spans="1:4">
      <c r="A5643" s="215" t="s">
        <v>23046</v>
      </c>
      <c r="B5643" s="215">
        <v>1</v>
      </c>
      <c r="C5643" s="216" t="s">
        <v>23047</v>
      </c>
      <c r="D5643" s="215" t="s">
        <v>23048</v>
      </c>
    </row>
    <row r="5644" spans="1:4">
      <c r="A5644" s="215" t="s">
        <v>23049</v>
      </c>
      <c r="B5644" s="215">
        <v>1</v>
      </c>
      <c r="C5644" s="216" t="s">
        <v>23050</v>
      </c>
      <c r="D5644" s="215" t="s">
        <v>23051</v>
      </c>
    </row>
    <row r="5645" spans="1:4">
      <c r="A5645" s="215" t="s">
        <v>23052</v>
      </c>
      <c r="B5645" s="215">
        <v>1</v>
      </c>
      <c r="C5645" s="216" t="s">
        <v>23053</v>
      </c>
      <c r="D5645" s="215" t="s">
        <v>23054</v>
      </c>
    </row>
    <row r="5646" spans="1:4">
      <c r="A5646" s="215" t="s">
        <v>23055</v>
      </c>
      <c r="B5646" s="215">
        <v>1</v>
      </c>
      <c r="C5646" s="216" t="s">
        <v>23056</v>
      </c>
      <c r="D5646" s="215" t="s">
        <v>23057</v>
      </c>
    </row>
    <row r="5647" spans="1:4">
      <c r="A5647" s="215" t="s">
        <v>23058</v>
      </c>
      <c r="B5647" s="215">
        <v>1</v>
      </c>
      <c r="C5647" s="216" t="s">
        <v>23059</v>
      </c>
      <c r="D5647" s="215" t="s">
        <v>23060</v>
      </c>
    </row>
    <row r="5648" spans="1:4">
      <c r="A5648" s="215" t="s">
        <v>23061</v>
      </c>
      <c r="B5648" s="215">
        <v>1</v>
      </c>
      <c r="C5648" s="216" t="s">
        <v>23062</v>
      </c>
      <c r="D5648" s="215" t="s">
        <v>23063</v>
      </c>
    </row>
    <row r="5649" spans="1:4">
      <c r="A5649" s="215" t="s">
        <v>23064</v>
      </c>
      <c r="B5649" s="215">
        <v>1</v>
      </c>
      <c r="C5649" s="216" t="s">
        <v>23065</v>
      </c>
      <c r="D5649" s="215" t="s">
        <v>23066</v>
      </c>
    </row>
    <row r="5650" spans="1:4">
      <c r="A5650" s="215" t="s">
        <v>23067</v>
      </c>
      <c r="B5650" s="215">
        <v>1</v>
      </c>
      <c r="C5650" s="216" t="s">
        <v>23068</v>
      </c>
      <c r="D5650" s="215" t="s">
        <v>23069</v>
      </c>
    </row>
    <row r="5651" spans="1:4">
      <c r="A5651" s="215" t="s">
        <v>23070</v>
      </c>
      <c r="B5651" s="215">
        <v>1</v>
      </c>
      <c r="C5651" s="216" t="s">
        <v>23071</v>
      </c>
      <c r="D5651" s="215" t="s">
        <v>23072</v>
      </c>
    </row>
    <row r="5652" spans="1:4">
      <c r="A5652" s="215" t="s">
        <v>23073</v>
      </c>
      <c r="B5652" s="215">
        <v>1</v>
      </c>
      <c r="C5652" s="216" t="s">
        <v>23074</v>
      </c>
      <c r="D5652" s="215" t="s">
        <v>23075</v>
      </c>
    </row>
    <row r="5653" spans="1:4">
      <c r="A5653" s="215" t="s">
        <v>23076</v>
      </c>
      <c r="B5653" s="215">
        <v>1</v>
      </c>
      <c r="C5653" s="216" t="s">
        <v>23077</v>
      </c>
      <c r="D5653" s="215" t="s">
        <v>22369</v>
      </c>
    </row>
    <row r="5654" spans="1:4">
      <c r="A5654" s="215" t="s">
        <v>23078</v>
      </c>
      <c r="B5654" s="215">
        <v>1</v>
      </c>
      <c r="C5654" s="216" t="s">
        <v>23079</v>
      </c>
      <c r="D5654" s="215" t="s">
        <v>23080</v>
      </c>
    </row>
    <row r="5655" spans="1:4">
      <c r="A5655" s="215" t="s">
        <v>23081</v>
      </c>
      <c r="B5655" s="215">
        <v>1</v>
      </c>
      <c r="C5655" s="216" t="s">
        <v>23082</v>
      </c>
      <c r="D5655" s="215" t="s">
        <v>23083</v>
      </c>
    </row>
    <row r="5656" spans="1:4">
      <c r="A5656" s="215" t="s">
        <v>23084</v>
      </c>
      <c r="B5656" s="215">
        <v>1</v>
      </c>
      <c r="C5656" s="216" t="s">
        <v>23085</v>
      </c>
      <c r="D5656" s="215" t="s">
        <v>23086</v>
      </c>
    </row>
    <row r="5657" spans="1:4">
      <c r="A5657" s="215" t="s">
        <v>23087</v>
      </c>
      <c r="B5657" s="215">
        <v>1</v>
      </c>
      <c r="C5657" s="216" t="s">
        <v>23088</v>
      </c>
      <c r="D5657" s="215" t="s">
        <v>23089</v>
      </c>
    </row>
    <row r="5658" spans="1:4">
      <c r="A5658" s="215" t="s">
        <v>23090</v>
      </c>
      <c r="B5658" s="215">
        <v>1</v>
      </c>
      <c r="C5658" s="216" t="s">
        <v>23091</v>
      </c>
      <c r="D5658" s="215" t="s">
        <v>23092</v>
      </c>
    </row>
    <row r="5659" spans="1:4">
      <c r="A5659" s="215" t="s">
        <v>23093</v>
      </c>
      <c r="B5659" s="215">
        <v>1</v>
      </c>
      <c r="C5659" s="216" t="s">
        <v>23094</v>
      </c>
      <c r="D5659" s="215" t="s">
        <v>23095</v>
      </c>
    </row>
    <row r="5660" spans="1:4">
      <c r="A5660" s="215" t="s">
        <v>23096</v>
      </c>
      <c r="B5660" s="215">
        <v>1</v>
      </c>
      <c r="C5660" s="216" t="s">
        <v>23097</v>
      </c>
      <c r="D5660" s="215" t="s">
        <v>23098</v>
      </c>
    </row>
    <row r="5661" spans="1:4">
      <c r="A5661" s="215" t="s">
        <v>23099</v>
      </c>
      <c r="B5661" s="215">
        <v>1</v>
      </c>
      <c r="C5661" s="216" t="s">
        <v>23100</v>
      </c>
      <c r="D5661" s="215" t="s">
        <v>23101</v>
      </c>
    </row>
    <row r="5662" spans="1:4">
      <c r="A5662" s="215" t="s">
        <v>23102</v>
      </c>
      <c r="B5662" s="215">
        <v>1</v>
      </c>
      <c r="C5662" s="216" t="s">
        <v>23103</v>
      </c>
      <c r="D5662" s="215" t="s">
        <v>23104</v>
      </c>
    </row>
    <row r="5663" spans="1:4">
      <c r="A5663" s="215" t="s">
        <v>23105</v>
      </c>
      <c r="B5663" s="215">
        <v>1</v>
      </c>
      <c r="C5663" s="216" t="s">
        <v>23106</v>
      </c>
      <c r="D5663" s="215" t="s">
        <v>23107</v>
      </c>
    </row>
    <row r="5664" spans="1:4">
      <c r="A5664" s="215" t="s">
        <v>23108</v>
      </c>
      <c r="B5664" s="215">
        <v>1</v>
      </c>
      <c r="C5664" s="216" t="s">
        <v>23109</v>
      </c>
      <c r="D5664" s="215" t="s">
        <v>23110</v>
      </c>
    </row>
    <row r="5665" spans="1:4">
      <c r="A5665" s="215" t="s">
        <v>23111</v>
      </c>
      <c r="B5665" s="215">
        <v>1</v>
      </c>
      <c r="C5665" s="216" t="s">
        <v>23112</v>
      </c>
      <c r="D5665" s="215" t="s">
        <v>23113</v>
      </c>
    </row>
    <row r="5666" spans="1:4">
      <c r="A5666" s="215" t="s">
        <v>23114</v>
      </c>
      <c r="B5666" s="215">
        <v>1</v>
      </c>
      <c r="C5666" s="216" t="s">
        <v>23115</v>
      </c>
      <c r="D5666" s="215" t="s">
        <v>23116</v>
      </c>
    </row>
    <row r="5667" spans="1:4">
      <c r="A5667" s="215" t="s">
        <v>23117</v>
      </c>
      <c r="B5667" s="215">
        <v>1</v>
      </c>
      <c r="C5667" s="216" t="s">
        <v>23118</v>
      </c>
      <c r="D5667" s="215" t="s">
        <v>23119</v>
      </c>
    </row>
    <row r="5668" spans="1:4">
      <c r="A5668" s="215" t="s">
        <v>23120</v>
      </c>
      <c r="B5668" s="215">
        <v>1</v>
      </c>
      <c r="C5668" s="216" t="s">
        <v>23121</v>
      </c>
      <c r="D5668" s="215" t="s">
        <v>23122</v>
      </c>
    </row>
    <row r="5669" spans="1:4">
      <c r="A5669" s="215" t="s">
        <v>23123</v>
      </c>
      <c r="B5669" s="215">
        <v>1</v>
      </c>
      <c r="C5669" s="216" t="s">
        <v>23124</v>
      </c>
      <c r="D5669" s="215" t="s">
        <v>23125</v>
      </c>
    </row>
    <row r="5670" spans="1:4">
      <c r="A5670" s="215" t="s">
        <v>23126</v>
      </c>
      <c r="B5670" s="215">
        <v>1</v>
      </c>
      <c r="C5670" s="216" t="s">
        <v>23127</v>
      </c>
      <c r="D5670" s="215" t="s">
        <v>23128</v>
      </c>
    </row>
    <row r="5671" spans="1:4">
      <c r="A5671" s="215" t="s">
        <v>23129</v>
      </c>
      <c r="B5671" s="215">
        <v>1</v>
      </c>
      <c r="C5671" s="216" t="s">
        <v>23130</v>
      </c>
      <c r="D5671" s="215" t="s">
        <v>23131</v>
      </c>
    </row>
    <row r="5672" spans="1:4">
      <c r="A5672" s="215" t="s">
        <v>23132</v>
      </c>
      <c r="B5672" s="215">
        <v>1</v>
      </c>
      <c r="C5672" s="216" t="s">
        <v>23133</v>
      </c>
      <c r="D5672" s="215" t="s">
        <v>23134</v>
      </c>
    </row>
    <row r="5673" spans="1:4">
      <c r="A5673" s="215" t="s">
        <v>23135</v>
      </c>
      <c r="B5673" s="215">
        <v>1</v>
      </c>
      <c r="C5673" s="216" t="s">
        <v>23136</v>
      </c>
      <c r="D5673" s="215" t="s">
        <v>23137</v>
      </c>
    </row>
    <row r="5674" spans="1:4">
      <c r="A5674" s="215" t="s">
        <v>23138</v>
      </c>
      <c r="B5674" s="215">
        <v>1</v>
      </c>
      <c r="C5674" s="216" t="s">
        <v>23139</v>
      </c>
      <c r="D5674" s="215" t="s">
        <v>23140</v>
      </c>
    </row>
    <row r="5675" spans="1:4">
      <c r="A5675" s="215" t="s">
        <v>23141</v>
      </c>
      <c r="B5675" s="215">
        <v>1</v>
      </c>
      <c r="C5675" s="216" t="s">
        <v>23142</v>
      </c>
      <c r="D5675" s="215" t="s">
        <v>23143</v>
      </c>
    </row>
    <row r="5676" spans="1:4">
      <c r="A5676" s="215" t="s">
        <v>23144</v>
      </c>
      <c r="B5676" s="215">
        <v>1</v>
      </c>
      <c r="C5676" s="216" t="s">
        <v>23145</v>
      </c>
      <c r="D5676" s="215" t="s">
        <v>23146</v>
      </c>
    </row>
    <row r="5677" spans="1:4">
      <c r="A5677" s="215" t="s">
        <v>23147</v>
      </c>
      <c r="B5677" s="215">
        <v>1</v>
      </c>
      <c r="C5677" s="216" t="s">
        <v>23148</v>
      </c>
      <c r="D5677" s="215" t="s">
        <v>23149</v>
      </c>
    </row>
    <row r="5678" spans="1:4">
      <c r="A5678" s="215" t="s">
        <v>23150</v>
      </c>
      <c r="B5678" s="215">
        <v>1</v>
      </c>
      <c r="C5678" s="216" t="s">
        <v>23151</v>
      </c>
      <c r="D5678" s="215" t="s">
        <v>23152</v>
      </c>
    </row>
    <row r="5679" spans="1:4">
      <c r="A5679" s="215" t="s">
        <v>23153</v>
      </c>
      <c r="B5679" s="215">
        <v>1</v>
      </c>
      <c r="C5679" s="216" t="s">
        <v>23154</v>
      </c>
      <c r="D5679" s="215" t="s">
        <v>23155</v>
      </c>
    </row>
    <row r="5680" spans="1:4">
      <c r="A5680" s="215" t="s">
        <v>23156</v>
      </c>
      <c r="B5680" s="215">
        <v>1</v>
      </c>
      <c r="C5680" s="216" t="s">
        <v>23157</v>
      </c>
      <c r="D5680" s="215" t="s">
        <v>23158</v>
      </c>
    </row>
    <row r="5681" spans="1:4">
      <c r="A5681" s="215" t="s">
        <v>23159</v>
      </c>
      <c r="B5681" s="215">
        <v>1</v>
      </c>
      <c r="C5681" s="216" t="s">
        <v>23160</v>
      </c>
      <c r="D5681" s="215" t="s">
        <v>23161</v>
      </c>
    </row>
    <row r="5682" spans="1:4">
      <c r="A5682" s="215" t="s">
        <v>23162</v>
      </c>
      <c r="B5682" s="215">
        <v>1</v>
      </c>
      <c r="C5682" s="216" t="s">
        <v>23163</v>
      </c>
      <c r="D5682" s="215" t="s">
        <v>23164</v>
      </c>
    </row>
    <row r="5683" spans="1:4">
      <c r="A5683" s="215" t="s">
        <v>23165</v>
      </c>
      <c r="B5683" s="215">
        <v>1</v>
      </c>
      <c r="C5683" s="216" t="s">
        <v>23166</v>
      </c>
      <c r="D5683" s="215" t="s">
        <v>23167</v>
      </c>
    </row>
    <row r="5684" spans="1:4">
      <c r="A5684" s="215" t="s">
        <v>23168</v>
      </c>
      <c r="B5684" s="215">
        <v>1</v>
      </c>
      <c r="C5684" s="216" t="s">
        <v>23169</v>
      </c>
      <c r="D5684" s="215" t="s">
        <v>23170</v>
      </c>
    </row>
    <row r="5685" spans="1:4">
      <c r="A5685" s="215" t="s">
        <v>23171</v>
      </c>
      <c r="B5685" s="215">
        <v>1</v>
      </c>
      <c r="C5685" s="216" t="s">
        <v>23172</v>
      </c>
      <c r="D5685" s="215" t="s">
        <v>23173</v>
      </c>
    </row>
    <row r="5686" spans="1:4">
      <c r="A5686" s="215" t="s">
        <v>23174</v>
      </c>
      <c r="B5686" s="215">
        <v>1</v>
      </c>
      <c r="C5686" s="216" t="s">
        <v>23175</v>
      </c>
      <c r="D5686" s="215" t="s">
        <v>23176</v>
      </c>
    </row>
    <row r="5687" spans="1:4">
      <c r="A5687" s="215" t="s">
        <v>23177</v>
      </c>
      <c r="B5687" s="215">
        <v>1</v>
      </c>
      <c r="C5687" s="216" t="s">
        <v>23178</v>
      </c>
      <c r="D5687" s="215" t="s">
        <v>23179</v>
      </c>
    </row>
    <row r="5688" spans="1:4">
      <c r="A5688" s="215" t="s">
        <v>23180</v>
      </c>
      <c r="B5688" s="215">
        <v>1</v>
      </c>
      <c r="C5688" s="216" t="s">
        <v>23181</v>
      </c>
      <c r="D5688" s="215" t="s">
        <v>23182</v>
      </c>
    </row>
    <row r="5689" spans="1:4">
      <c r="A5689" s="215" t="s">
        <v>23183</v>
      </c>
      <c r="B5689" s="215">
        <v>1</v>
      </c>
      <c r="C5689" s="216" t="s">
        <v>23184</v>
      </c>
      <c r="D5689" s="215" t="s">
        <v>23185</v>
      </c>
    </row>
    <row r="5690" spans="1:4">
      <c r="A5690" s="215" t="s">
        <v>23186</v>
      </c>
      <c r="B5690" s="215">
        <v>1</v>
      </c>
      <c r="C5690" s="216" t="s">
        <v>23187</v>
      </c>
      <c r="D5690" s="215" t="s">
        <v>23188</v>
      </c>
    </row>
    <row r="5691" spans="1:4">
      <c r="A5691" s="215" t="s">
        <v>23189</v>
      </c>
      <c r="B5691" s="215">
        <v>1</v>
      </c>
      <c r="C5691" s="216" t="s">
        <v>23190</v>
      </c>
      <c r="D5691" s="215" t="s">
        <v>23191</v>
      </c>
    </row>
    <row r="5692" spans="1:4">
      <c r="A5692" s="215" t="s">
        <v>23192</v>
      </c>
      <c r="B5692" s="215">
        <v>1</v>
      </c>
      <c r="C5692" s="216" t="s">
        <v>23193</v>
      </c>
      <c r="D5692" s="215" t="s">
        <v>23194</v>
      </c>
    </row>
    <row r="5693" spans="1:4">
      <c r="A5693" s="215" t="s">
        <v>23195</v>
      </c>
      <c r="B5693" s="215">
        <v>1</v>
      </c>
      <c r="C5693" s="216" t="s">
        <v>23196</v>
      </c>
      <c r="D5693" s="215" t="s">
        <v>23197</v>
      </c>
    </row>
    <row r="5694" spans="1:4">
      <c r="A5694" s="215" t="s">
        <v>111078</v>
      </c>
      <c r="B5694" s="215">
        <v>1</v>
      </c>
      <c r="C5694" s="216" t="s">
        <v>111079</v>
      </c>
      <c r="D5694" s="215" t="s">
        <v>111080</v>
      </c>
    </row>
    <row r="5695" spans="1:4">
      <c r="A5695" s="215" t="s">
        <v>23198</v>
      </c>
      <c r="B5695" s="215">
        <v>1</v>
      </c>
      <c r="C5695" s="216" t="s">
        <v>23199</v>
      </c>
      <c r="D5695" s="215" t="s">
        <v>23200</v>
      </c>
    </row>
    <row r="5696" spans="1:4">
      <c r="A5696" s="215" t="s">
        <v>23201</v>
      </c>
      <c r="B5696" s="215">
        <v>1</v>
      </c>
      <c r="C5696" s="216" t="s">
        <v>23202</v>
      </c>
      <c r="D5696" s="215" t="s">
        <v>23203</v>
      </c>
    </row>
    <row r="5697" spans="1:4">
      <c r="A5697" s="215" t="s">
        <v>23204</v>
      </c>
      <c r="B5697" s="215">
        <v>1</v>
      </c>
      <c r="C5697" s="216" t="s">
        <v>23205</v>
      </c>
      <c r="D5697" s="215" t="s">
        <v>23206</v>
      </c>
    </row>
    <row r="5698" spans="1:4">
      <c r="A5698" s="215" t="s">
        <v>23207</v>
      </c>
      <c r="B5698" s="215">
        <v>1</v>
      </c>
      <c r="C5698" s="216" t="s">
        <v>23208</v>
      </c>
      <c r="D5698" s="215" t="s">
        <v>23209</v>
      </c>
    </row>
    <row r="5699" spans="1:4">
      <c r="A5699" s="215" t="s">
        <v>23210</v>
      </c>
      <c r="B5699" s="215">
        <v>1</v>
      </c>
      <c r="C5699" s="216" t="s">
        <v>23211</v>
      </c>
      <c r="D5699" s="215" t="s">
        <v>23212</v>
      </c>
    </row>
    <row r="5700" spans="1:4">
      <c r="A5700" s="215" t="s">
        <v>23213</v>
      </c>
      <c r="B5700" s="215">
        <v>1</v>
      </c>
      <c r="C5700" s="216" t="s">
        <v>23214</v>
      </c>
      <c r="D5700" s="215" t="s">
        <v>23215</v>
      </c>
    </row>
    <row r="5701" spans="1:4">
      <c r="A5701" s="215" t="s">
        <v>23216</v>
      </c>
      <c r="B5701" s="215">
        <v>1</v>
      </c>
      <c r="C5701" s="216" t="s">
        <v>23217</v>
      </c>
      <c r="D5701" s="215" t="s">
        <v>23218</v>
      </c>
    </row>
    <row r="5702" spans="1:4">
      <c r="A5702" s="215" t="s">
        <v>23219</v>
      </c>
      <c r="B5702" s="215">
        <v>1</v>
      </c>
      <c r="C5702" s="216" t="s">
        <v>23220</v>
      </c>
      <c r="D5702" s="215" t="s">
        <v>23221</v>
      </c>
    </row>
    <row r="5703" spans="1:4">
      <c r="A5703" s="215" t="s">
        <v>23222</v>
      </c>
      <c r="B5703" s="215">
        <v>1</v>
      </c>
      <c r="C5703" s="216" t="s">
        <v>23223</v>
      </c>
      <c r="D5703" s="215" t="s">
        <v>23224</v>
      </c>
    </row>
    <row r="5704" spans="1:4">
      <c r="A5704" s="215" t="s">
        <v>23225</v>
      </c>
      <c r="B5704" s="215">
        <v>1</v>
      </c>
      <c r="C5704" s="216" t="s">
        <v>23226</v>
      </c>
      <c r="D5704" s="215" t="s">
        <v>23227</v>
      </c>
    </row>
    <row r="5705" spans="1:4">
      <c r="A5705" s="215" t="s">
        <v>23228</v>
      </c>
      <c r="B5705" s="215">
        <v>1</v>
      </c>
      <c r="C5705" s="216" t="s">
        <v>23229</v>
      </c>
      <c r="D5705" s="215" t="s">
        <v>23230</v>
      </c>
    </row>
    <row r="5706" spans="1:4">
      <c r="A5706" s="215" t="s">
        <v>23231</v>
      </c>
      <c r="B5706" s="215">
        <v>1</v>
      </c>
      <c r="C5706" s="216" t="s">
        <v>23232</v>
      </c>
      <c r="D5706" s="215" t="s">
        <v>23233</v>
      </c>
    </row>
    <row r="5707" spans="1:4">
      <c r="A5707" s="215" t="s">
        <v>23234</v>
      </c>
      <c r="B5707" s="215">
        <v>1</v>
      </c>
      <c r="C5707" s="216" t="s">
        <v>23235</v>
      </c>
      <c r="D5707" s="215" t="s">
        <v>23236</v>
      </c>
    </row>
    <row r="5708" spans="1:4">
      <c r="A5708" s="215" t="s">
        <v>23237</v>
      </c>
      <c r="B5708" s="215">
        <v>1</v>
      </c>
      <c r="C5708" s="216" t="s">
        <v>23238</v>
      </c>
      <c r="D5708" s="215" t="s">
        <v>22600</v>
      </c>
    </row>
    <row r="5709" spans="1:4">
      <c r="A5709" s="215" t="s">
        <v>23239</v>
      </c>
      <c r="B5709" s="215">
        <v>1</v>
      </c>
      <c r="C5709" s="216" t="s">
        <v>23240</v>
      </c>
      <c r="D5709" s="215" t="s">
        <v>23241</v>
      </c>
    </row>
    <row r="5710" spans="1:4">
      <c r="A5710" s="215" t="s">
        <v>23242</v>
      </c>
      <c r="B5710" s="215">
        <v>1</v>
      </c>
      <c r="C5710" s="216" t="s">
        <v>23243</v>
      </c>
      <c r="D5710" s="215" t="s">
        <v>23244</v>
      </c>
    </row>
    <row r="5711" spans="1:4">
      <c r="A5711" s="215" t="s">
        <v>23245</v>
      </c>
      <c r="B5711" s="215">
        <v>1</v>
      </c>
      <c r="C5711" s="216" t="s">
        <v>23246</v>
      </c>
      <c r="D5711" s="215" t="s">
        <v>23247</v>
      </c>
    </row>
    <row r="5712" spans="1:4">
      <c r="A5712" s="215" t="s">
        <v>23248</v>
      </c>
      <c r="B5712" s="215">
        <v>1</v>
      </c>
      <c r="C5712" s="216" t="s">
        <v>23249</v>
      </c>
      <c r="D5712" s="215" t="s">
        <v>23250</v>
      </c>
    </row>
    <row r="5713" spans="1:4">
      <c r="A5713" s="215" t="s">
        <v>23251</v>
      </c>
      <c r="B5713" s="215">
        <v>1</v>
      </c>
      <c r="C5713" s="216" t="s">
        <v>23252</v>
      </c>
      <c r="D5713" s="215" t="s">
        <v>23253</v>
      </c>
    </row>
    <row r="5714" spans="1:4">
      <c r="A5714" s="215" t="s">
        <v>23254</v>
      </c>
      <c r="B5714" s="215">
        <v>1</v>
      </c>
      <c r="C5714" s="216" t="s">
        <v>23255</v>
      </c>
      <c r="D5714" s="215" t="s">
        <v>22624</v>
      </c>
    </row>
    <row r="5715" spans="1:4">
      <c r="A5715" s="215" t="s">
        <v>23256</v>
      </c>
      <c r="B5715" s="215">
        <v>1</v>
      </c>
      <c r="C5715" s="216" t="s">
        <v>23257</v>
      </c>
      <c r="D5715" s="215" t="s">
        <v>23258</v>
      </c>
    </row>
    <row r="5716" spans="1:4">
      <c r="A5716" s="215" t="s">
        <v>23259</v>
      </c>
      <c r="B5716" s="215">
        <v>1</v>
      </c>
      <c r="C5716" s="216" t="s">
        <v>23260</v>
      </c>
      <c r="D5716" s="215" t="s">
        <v>23261</v>
      </c>
    </row>
    <row r="5717" spans="1:4">
      <c r="A5717" s="215" t="s">
        <v>23262</v>
      </c>
      <c r="B5717" s="215">
        <v>1</v>
      </c>
      <c r="C5717" s="216" t="s">
        <v>23263</v>
      </c>
      <c r="D5717" s="215" t="s">
        <v>23264</v>
      </c>
    </row>
    <row r="5718" spans="1:4">
      <c r="A5718" s="215" t="s">
        <v>23265</v>
      </c>
      <c r="B5718" s="215">
        <v>1</v>
      </c>
      <c r="C5718" s="216" t="s">
        <v>23266</v>
      </c>
      <c r="D5718" s="215" t="s">
        <v>23267</v>
      </c>
    </row>
    <row r="5719" spans="1:4">
      <c r="A5719" s="215" t="s">
        <v>23268</v>
      </c>
      <c r="B5719" s="215">
        <v>1</v>
      </c>
      <c r="C5719" s="216" t="s">
        <v>23269</v>
      </c>
      <c r="D5719" s="215" t="s">
        <v>23270</v>
      </c>
    </row>
    <row r="5720" spans="1:4">
      <c r="A5720" s="215" t="s">
        <v>23271</v>
      </c>
      <c r="B5720" s="215">
        <v>1</v>
      </c>
      <c r="C5720" s="216" t="s">
        <v>23272</v>
      </c>
      <c r="D5720" s="215" t="s">
        <v>23273</v>
      </c>
    </row>
    <row r="5721" spans="1:4">
      <c r="A5721" s="215" t="s">
        <v>23274</v>
      </c>
      <c r="B5721" s="215">
        <v>1</v>
      </c>
      <c r="C5721" s="216" t="s">
        <v>23275</v>
      </c>
      <c r="D5721" s="215" t="s">
        <v>23276</v>
      </c>
    </row>
    <row r="5722" spans="1:4">
      <c r="A5722" s="215" t="s">
        <v>23277</v>
      </c>
      <c r="B5722" s="215">
        <v>1</v>
      </c>
      <c r="C5722" s="216" t="s">
        <v>23278</v>
      </c>
      <c r="D5722" s="215" t="s">
        <v>23279</v>
      </c>
    </row>
    <row r="5723" spans="1:4">
      <c r="A5723" s="215" t="s">
        <v>23280</v>
      </c>
      <c r="B5723" s="215">
        <v>1</v>
      </c>
      <c r="C5723" s="216" t="s">
        <v>23281</v>
      </c>
      <c r="D5723" s="215" t="s">
        <v>23282</v>
      </c>
    </row>
    <row r="5724" spans="1:4">
      <c r="A5724" s="215" t="s">
        <v>23283</v>
      </c>
      <c r="B5724" s="215">
        <v>1</v>
      </c>
      <c r="C5724" s="216" t="s">
        <v>23284</v>
      </c>
      <c r="D5724" s="215" t="s">
        <v>23285</v>
      </c>
    </row>
    <row r="5725" spans="1:4">
      <c r="A5725" s="215" t="s">
        <v>23286</v>
      </c>
      <c r="B5725" s="215">
        <v>1</v>
      </c>
      <c r="C5725" s="216" t="s">
        <v>23287</v>
      </c>
      <c r="D5725" s="215" t="s">
        <v>23288</v>
      </c>
    </row>
    <row r="5726" spans="1:4">
      <c r="A5726" s="215" t="s">
        <v>23289</v>
      </c>
      <c r="B5726" s="215">
        <v>1</v>
      </c>
      <c r="C5726" s="216" t="s">
        <v>23290</v>
      </c>
      <c r="D5726" s="215" t="s">
        <v>23291</v>
      </c>
    </row>
    <row r="5727" spans="1:4">
      <c r="A5727" s="215" t="s">
        <v>23292</v>
      </c>
      <c r="B5727" s="215">
        <v>1</v>
      </c>
      <c r="C5727" s="216" t="s">
        <v>23293</v>
      </c>
      <c r="D5727" s="215" t="s">
        <v>23294</v>
      </c>
    </row>
    <row r="5728" spans="1:4">
      <c r="A5728" s="215" t="s">
        <v>23295</v>
      </c>
      <c r="B5728" s="215">
        <v>1</v>
      </c>
      <c r="C5728" s="216" t="s">
        <v>23296</v>
      </c>
      <c r="D5728" s="215" t="s">
        <v>23297</v>
      </c>
    </row>
    <row r="5729" spans="1:4">
      <c r="A5729" s="215" t="s">
        <v>23298</v>
      </c>
      <c r="B5729" s="215">
        <v>1</v>
      </c>
      <c r="C5729" s="216" t="s">
        <v>23299</v>
      </c>
      <c r="D5729" s="215" t="s">
        <v>23300</v>
      </c>
    </row>
    <row r="5730" spans="1:4">
      <c r="A5730" s="215" t="s">
        <v>23301</v>
      </c>
      <c r="B5730" s="215">
        <v>1</v>
      </c>
      <c r="C5730" s="216" t="s">
        <v>23302</v>
      </c>
      <c r="D5730" s="215" t="s">
        <v>22693</v>
      </c>
    </row>
    <row r="5731" spans="1:4">
      <c r="A5731" s="215" t="s">
        <v>23303</v>
      </c>
      <c r="B5731" s="215">
        <v>1</v>
      </c>
      <c r="C5731" s="216" t="s">
        <v>23304</v>
      </c>
      <c r="D5731" s="215" t="s">
        <v>23305</v>
      </c>
    </row>
    <row r="5732" spans="1:4">
      <c r="A5732" s="215" t="s">
        <v>23306</v>
      </c>
      <c r="B5732" s="215">
        <v>1</v>
      </c>
      <c r="C5732" s="216" t="s">
        <v>23307</v>
      </c>
      <c r="D5732" s="215" t="s">
        <v>23308</v>
      </c>
    </row>
    <row r="5733" spans="1:4">
      <c r="A5733" s="215" t="s">
        <v>23309</v>
      </c>
      <c r="B5733" s="215">
        <v>1</v>
      </c>
      <c r="C5733" s="216" t="s">
        <v>23310</v>
      </c>
      <c r="D5733" s="215" t="s">
        <v>22705</v>
      </c>
    </row>
    <row r="5734" spans="1:4">
      <c r="A5734" s="215" t="s">
        <v>23311</v>
      </c>
      <c r="B5734" s="215">
        <v>1</v>
      </c>
      <c r="C5734" s="216" t="s">
        <v>23312</v>
      </c>
      <c r="D5734" s="215" t="s">
        <v>23313</v>
      </c>
    </row>
    <row r="5735" spans="1:4">
      <c r="A5735" s="215" t="s">
        <v>23314</v>
      </c>
      <c r="B5735" s="215">
        <v>1</v>
      </c>
      <c r="C5735" s="216" t="s">
        <v>23315</v>
      </c>
      <c r="D5735" s="215" t="s">
        <v>23316</v>
      </c>
    </row>
    <row r="5736" spans="1:4">
      <c r="A5736" s="215" t="s">
        <v>23317</v>
      </c>
      <c r="B5736" s="215">
        <v>1</v>
      </c>
      <c r="C5736" s="216" t="s">
        <v>23318</v>
      </c>
      <c r="D5736" s="215" t="s">
        <v>23319</v>
      </c>
    </row>
    <row r="5737" spans="1:4">
      <c r="A5737" s="215" t="s">
        <v>23320</v>
      </c>
      <c r="B5737" s="215">
        <v>1</v>
      </c>
      <c r="C5737" s="216" t="s">
        <v>23321</v>
      </c>
      <c r="D5737" s="215" t="s">
        <v>23322</v>
      </c>
    </row>
    <row r="5738" spans="1:4">
      <c r="A5738" s="215" t="s">
        <v>23323</v>
      </c>
      <c r="B5738" s="215">
        <v>1</v>
      </c>
      <c r="C5738" s="216" t="s">
        <v>23324</v>
      </c>
      <c r="D5738" s="215" t="s">
        <v>22745</v>
      </c>
    </row>
    <row r="5739" spans="1:4">
      <c r="A5739" s="215" t="s">
        <v>23325</v>
      </c>
      <c r="B5739" s="215">
        <v>1</v>
      </c>
      <c r="C5739" s="216" t="s">
        <v>23326</v>
      </c>
      <c r="D5739" s="215" t="s">
        <v>23327</v>
      </c>
    </row>
    <row r="5740" spans="1:4">
      <c r="A5740" s="215" t="s">
        <v>23328</v>
      </c>
      <c r="B5740" s="215">
        <v>1</v>
      </c>
      <c r="C5740" s="216" t="s">
        <v>23329</v>
      </c>
      <c r="D5740" s="215" t="s">
        <v>23330</v>
      </c>
    </row>
    <row r="5741" spans="1:4">
      <c r="A5741" s="215" t="s">
        <v>23331</v>
      </c>
      <c r="B5741" s="215">
        <v>1</v>
      </c>
      <c r="C5741" s="216" t="s">
        <v>23332</v>
      </c>
      <c r="D5741" s="215" t="s">
        <v>23333</v>
      </c>
    </row>
    <row r="5742" spans="1:4">
      <c r="A5742" s="215" t="s">
        <v>23334</v>
      </c>
      <c r="B5742" s="215">
        <v>1</v>
      </c>
      <c r="C5742" s="216" t="s">
        <v>23335</v>
      </c>
      <c r="D5742" s="215" t="s">
        <v>23336</v>
      </c>
    </row>
    <row r="5743" spans="1:4">
      <c r="A5743" s="215" t="s">
        <v>23337</v>
      </c>
      <c r="B5743" s="215">
        <v>1</v>
      </c>
      <c r="C5743" s="216" t="s">
        <v>23338</v>
      </c>
      <c r="D5743" s="215" t="s">
        <v>23339</v>
      </c>
    </row>
    <row r="5744" spans="1:4">
      <c r="A5744" s="215" t="s">
        <v>23341</v>
      </c>
      <c r="B5744" s="215">
        <v>1</v>
      </c>
      <c r="C5744" s="216" t="s">
        <v>23342</v>
      </c>
      <c r="D5744" s="215" t="s">
        <v>23340</v>
      </c>
    </row>
    <row r="5745" spans="1:4">
      <c r="A5745" s="215" t="s">
        <v>23343</v>
      </c>
      <c r="B5745" s="215">
        <v>1</v>
      </c>
      <c r="C5745" s="216" t="s">
        <v>23344</v>
      </c>
      <c r="D5745" s="215" t="s">
        <v>23345</v>
      </c>
    </row>
    <row r="5746" spans="1:4">
      <c r="A5746" s="215" t="s">
        <v>23346</v>
      </c>
      <c r="B5746" s="215">
        <v>1</v>
      </c>
      <c r="C5746" s="216" t="s">
        <v>23347</v>
      </c>
      <c r="D5746" s="215" t="s">
        <v>23348</v>
      </c>
    </row>
    <row r="5747" spans="1:4">
      <c r="A5747" s="215" t="s">
        <v>23349</v>
      </c>
      <c r="B5747" s="215">
        <v>1</v>
      </c>
      <c r="C5747" s="216" t="s">
        <v>23350</v>
      </c>
      <c r="D5747" s="215" t="s">
        <v>23351</v>
      </c>
    </row>
    <row r="5748" spans="1:4">
      <c r="A5748" s="215" t="s">
        <v>23352</v>
      </c>
      <c r="B5748" s="215">
        <v>1</v>
      </c>
      <c r="C5748" s="216" t="s">
        <v>23353</v>
      </c>
      <c r="D5748" s="215" t="s">
        <v>23354</v>
      </c>
    </row>
    <row r="5749" spans="1:4">
      <c r="A5749" s="215" t="s">
        <v>23355</v>
      </c>
      <c r="B5749" s="215">
        <v>1</v>
      </c>
      <c r="C5749" s="216" t="s">
        <v>23356</v>
      </c>
      <c r="D5749" s="215" t="s">
        <v>23357</v>
      </c>
    </row>
    <row r="5750" spans="1:4">
      <c r="A5750" s="215" t="s">
        <v>23358</v>
      </c>
      <c r="B5750" s="215">
        <v>1</v>
      </c>
      <c r="C5750" s="216" t="s">
        <v>23359</v>
      </c>
      <c r="D5750" s="215" t="s">
        <v>23360</v>
      </c>
    </row>
    <row r="5751" spans="1:4">
      <c r="A5751" s="215" t="s">
        <v>23361</v>
      </c>
      <c r="B5751" s="215">
        <v>1</v>
      </c>
      <c r="C5751" s="216" t="s">
        <v>23362</v>
      </c>
      <c r="D5751" s="215" t="s">
        <v>23363</v>
      </c>
    </row>
    <row r="5752" spans="1:4">
      <c r="A5752" s="215" t="s">
        <v>23364</v>
      </c>
      <c r="B5752" s="215">
        <v>1</v>
      </c>
      <c r="C5752" s="216" t="s">
        <v>23365</v>
      </c>
      <c r="D5752" s="215" t="s">
        <v>23366</v>
      </c>
    </row>
    <row r="5753" spans="1:4">
      <c r="A5753" s="215" t="s">
        <v>23367</v>
      </c>
      <c r="B5753" s="215">
        <v>1</v>
      </c>
      <c r="C5753" s="216" t="s">
        <v>23368</v>
      </c>
      <c r="D5753" s="215" t="s">
        <v>23369</v>
      </c>
    </row>
    <row r="5754" spans="1:4">
      <c r="A5754" s="215" t="s">
        <v>23370</v>
      </c>
      <c r="B5754" s="215">
        <v>1</v>
      </c>
      <c r="C5754" s="216" t="s">
        <v>23371</v>
      </c>
      <c r="D5754" s="215" t="s">
        <v>23372</v>
      </c>
    </row>
    <row r="5755" spans="1:4">
      <c r="A5755" s="215" t="s">
        <v>23373</v>
      </c>
      <c r="B5755" s="215">
        <v>1</v>
      </c>
      <c r="C5755" s="216" t="s">
        <v>23374</v>
      </c>
      <c r="D5755" s="215" t="s">
        <v>23375</v>
      </c>
    </row>
    <row r="5756" spans="1:4">
      <c r="A5756" s="215" t="s">
        <v>23376</v>
      </c>
      <c r="B5756" s="215">
        <v>1</v>
      </c>
      <c r="C5756" s="216" t="s">
        <v>23377</v>
      </c>
      <c r="D5756" s="215" t="s">
        <v>23372</v>
      </c>
    </row>
    <row r="5757" spans="1:4">
      <c r="A5757" s="215" t="s">
        <v>23378</v>
      </c>
      <c r="B5757" s="215">
        <v>1</v>
      </c>
      <c r="C5757" s="216" t="s">
        <v>23379</v>
      </c>
      <c r="D5757" s="215" t="s">
        <v>23380</v>
      </c>
    </row>
    <row r="5758" spans="1:4">
      <c r="A5758" s="215" t="s">
        <v>23381</v>
      </c>
      <c r="B5758" s="215">
        <v>1</v>
      </c>
      <c r="C5758" s="216" t="s">
        <v>23382</v>
      </c>
      <c r="D5758" s="215" t="s">
        <v>23383</v>
      </c>
    </row>
    <row r="5759" spans="1:4">
      <c r="A5759" s="215" t="s">
        <v>23384</v>
      </c>
      <c r="B5759" s="215">
        <v>1</v>
      </c>
      <c r="C5759" s="216" t="s">
        <v>23385</v>
      </c>
      <c r="D5759" s="215" t="s">
        <v>23386</v>
      </c>
    </row>
    <row r="5760" spans="1:4">
      <c r="A5760" s="215" t="s">
        <v>23387</v>
      </c>
      <c r="B5760" s="215">
        <v>1</v>
      </c>
      <c r="C5760" s="216" t="s">
        <v>23388</v>
      </c>
      <c r="D5760" s="215" t="s">
        <v>23389</v>
      </c>
    </row>
    <row r="5761" spans="1:4">
      <c r="A5761" s="215" t="s">
        <v>23390</v>
      </c>
      <c r="B5761" s="215">
        <v>1</v>
      </c>
      <c r="C5761" s="216" t="s">
        <v>23391</v>
      </c>
      <c r="D5761" s="215" t="s">
        <v>23392</v>
      </c>
    </row>
    <row r="5762" spans="1:4">
      <c r="A5762" s="215" t="s">
        <v>23393</v>
      </c>
      <c r="B5762" s="215">
        <v>1</v>
      </c>
      <c r="C5762" s="216" t="s">
        <v>23394</v>
      </c>
      <c r="D5762" s="215" t="s">
        <v>22890</v>
      </c>
    </row>
    <row r="5763" spans="1:4">
      <c r="A5763" s="215" t="s">
        <v>23395</v>
      </c>
      <c r="B5763" s="215">
        <v>1</v>
      </c>
      <c r="C5763" s="216" t="s">
        <v>23396</v>
      </c>
      <c r="D5763" s="215" t="s">
        <v>23397</v>
      </c>
    </row>
    <row r="5764" spans="1:4">
      <c r="A5764" s="215" t="s">
        <v>23398</v>
      </c>
      <c r="B5764" s="215">
        <v>1</v>
      </c>
      <c r="C5764" s="216" t="s">
        <v>23399</v>
      </c>
      <c r="D5764" s="215" t="s">
        <v>23400</v>
      </c>
    </row>
    <row r="5765" spans="1:4">
      <c r="A5765" s="215" t="s">
        <v>23401</v>
      </c>
      <c r="B5765" s="215">
        <v>1</v>
      </c>
      <c r="C5765" s="216" t="s">
        <v>23402</v>
      </c>
      <c r="D5765" s="215" t="s">
        <v>23403</v>
      </c>
    </row>
    <row r="5766" spans="1:4">
      <c r="A5766" s="215" t="s">
        <v>23404</v>
      </c>
      <c r="B5766" s="215">
        <v>1</v>
      </c>
      <c r="C5766" s="216" t="s">
        <v>23405</v>
      </c>
      <c r="D5766" s="215" t="s">
        <v>23406</v>
      </c>
    </row>
    <row r="5767" spans="1:4">
      <c r="A5767" s="215" t="s">
        <v>23407</v>
      </c>
      <c r="B5767" s="215">
        <v>1</v>
      </c>
      <c r="C5767" s="216" t="s">
        <v>23408</v>
      </c>
      <c r="D5767" s="215" t="s">
        <v>23409</v>
      </c>
    </row>
    <row r="5768" spans="1:4">
      <c r="A5768" s="215" t="s">
        <v>23410</v>
      </c>
      <c r="B5768" s="215">
        <v>1</v>
      </c>
      <c r="C5768" s="216" t="s">
        <v>23411</v>
      </c>
      <c r="D5768" s="215" t="s">
        <v>23412</v>
      </c>
    </row>
    <row r="5769" spans="1:4">
      <c r="A5769" s="215" t="s">
        <v>23413</v>
      </c>
      <c r="B5769" s="215">
        <v>1</v>
      </c>
      <c r="C5769" s="216" t="s">
        <v>23414</v>
      </c>
      <c r="D5769" s="215" t="s">
        <v>23415</v>
      </c>
    </row>
    <row r="5770" spans="1:4">
      <c r="A5770" s="215" t="s">
        <v>23416</v>
      </c>
      <c r="B5770" s="215">
        <v>1</v>
      </c>
      <c r="C5770" s="216" t="s">
        <v>23417</v>
      </c>
      <c r="D5770" s="215" t="s">
        <v>22959</v>
      </c>
    </row>
    <row r="5771" spans="1:4">
      <c r="A5771" s="215" t="s">
        <v>23418</v>
      </c>
      <c r="B5771" s="215">
        <v>1</v>
      </c>
      <c r="C5771" s="216" t="s">
        <v>23419</v>
      </c>
      <c r="D5771" s="215" t="s">
        <v>23420</v>
      </c>
    </row>
    <row r="5772" spans="1:4">
      <c r="A5772" s="215" t="s">
        <v>23421</v>
      </c>
      <c r="B5772" s="215">
        <v>1</v>
      </c>
      <c r="C5772" s="216" t="s">
        <v>23422</v>
      </c>
      <c r="D5772" s="215" t="s">
        <v>23423</v>
      </c>
    </row>
    <row r="5773" spans="1:4">
      <c r="A5773" s="215" t="s">
        <v>23424</v>
      </c>
      <c r="B5773" s="215">
        <v>1</v>
      </c>
      <c r="C5773" s="216" t="s">
        <v>23425</v>
      </c>
      <c r="D5773" s="215" t="s">
        <v>23426</v>
      </c>
    </row>
    <row r="5774" spans="1:4">
      <c r="A5774" s="215" t="s">
        <v>23427</v>
      </c>
      <c r="B5774" s="215">
        <v>1</v>
      </c>
      <c r="C5774" s="216" t="s">
        <v>23428</v>
      </c>
      <c r="D5774" s="215" t="s">
        <v>23429</v>
      </c>
    </row>
    <row r="5775" spans="1:4">
      <c r="A5775" s="215" t="s">
        <v>23430</v>
      </c>
      <c r="B5775" s="215">
        <v>1</v>
      </c>
      <c r="C5775" s="216" t="s">
        <v>23431</v>
      </c>
      <c r="D5775" s="215" t="s">
        <v>23432</v>
      </c>
    </row>
    <row r="5776" spans="1:4">
      <c r="A5776" s="215" t="s">
        <v>23433</v>
      </c>
      <c r="B5776" s="215">
        <v>1</v>
      </c>
      <c r="C5776" s="216" t="s">
        <v>23434</v>
      </c>
      <c r="D5776" s="215" t="s">
        <v>23435</v>
      </c>
    </row>
    <row r="5777" spans="1:4">
      <c r="A5777" s="215" t="s">
        <v>23436</v>
      </c>
      <c r="B5777" s="215">
        <v>1</v>
      </c>
      <c r="C5777" s="216" t="s">
        <v>23437</v>
      </c>
      <c r="D5777" s="215" t="s">
        <v>23438</v>
      </c>
    </row>
    <row r="5778" spans="1:4">
      <c r="A5778" s="215" t="s">
        <v>23439</v>
      </c>
      <c r="B5778" s="215">
        <v>1</v>
      </c>
      <c r="C5778" s="216" t="s">
        <v>23440</v>
      </c>
      <c r="D5778" s="215" t="s">
        <v>23441</v>
      </c>
    </row>
    <row r="5779" spans="1:4">
      <c r="A5779" s="215" t="s">
        <v>23442</v>
      </c>
      <c r="B5779" s="215">
        <v>1</v>
      </c>
      <c r="C5779" s="216" t="s">
        <v>23443</v>
      </c>
      <c r="D5779" s="215" t="s">
        <v>23444</v>
      </c>
    </row>
    <row r="5780" spans="1:4">
      <c r="A5780" s="215" t="s">
        <v>23445</v>
      </c>
      <c r="B5780" s="215">
        <v>1</v>
      </c>
      <c r="C5780" s="216" t="s">
        <v>23446</v>
      </c>
      <c r="D5780" s="215" t="s">
        <v>23447</v>
      </c>
    </row>
    <row r="5781" spans="1:4">
      <c r="A5781" s="215" t="s">
        <v>23448</v>
      </c>
      <c r="B5781" s="215">
        <v>1</v>
      </c>
      <c r="C5781" s="216" t="s">
        <v>23449</v>
      </c>
      <c r="D5781" s="215" t="s">
        <v>23450</v>
      </c>
    </row>
    <row r="5782" spans="1:4">
      <c r="A5782" s="215" t="s">
        <v>23451</v>
      </c>
      <c r="B5782" s="215">
        <v>1</v>
      </c>
      <c r="C5782" s="216" t="s">
        <v>23452</v>
      </c>
      <c r="D5782" s="215" t="s">
        <v>23453</v>
      </c>
    </row>
    <row r="5783" spans="1:4">
      <c r="A5783" s="215" t="s">
        <v>23454</v>
      </c>
      <c r="B5783" s="215">
        <v>1</v>
      </c>
      <c r="C5783" s="216" t="s">
        <v>23455</v>
      </c>
      <c r="D5783" s="215" t="s">
        <v>23048</v>
      </c>
    </row>
    <row r="5784" spans="1:4">
      <c r="A5784" s="215" t="s">
        <v>23456</v>
      </c>
      <c r="B5784" s="215">
        <v>1</v>
      </c>
      <c r="C5784" s="216" t="s">
        <v>23457</v>
      </c>
      <c r="D5784" s="215" t="s">
        <v>23458</v>
      </c>
    </row>
    <row r="5785" spans="1:4">
      <c r="A5785" s="215" t="s">
        <v>23459</v>
      </c>
      <c r="B5785" s="215">
        <v>1</v>
      </c>
      <c r="C5785" s="216" t="s">
        <v>23460</v>
      </c>
      <c r="D5785" s="215" t="s">
        <v>23461</v>
      </c>
    </row>
    <row r="5786" spans="1:4">
      <c r="A5786" s="215" t="s">
        <v>23462</v>
      </c>
      <c r="B5786" s="215">
        <v>1</v>
      </c>
      <c r="C5786" s="216" t="s">
        <v>23463</v>
      </c>
      <c r="D5786" s="215" t="s">
        <v>23464</v>
      </c>
    </row>
    <row r="5787" spans="1:4">
      <c r="A5787" s="215" t="s">
        <v>23465</v>
      </c>
      <c r="B5787" s="215">
        <v>1</v>
      </c>
      <c r="C5787" s="216" t="s">
        <v>23466</v>
      </c>
      <c r="D5787" s="215" t="s">
        <v>23467</v>
      </c>
    </row>
    <row r="5788" spans="1:4">
      <c r="A5788" s="215" t="s">
        <v>23468</v>
      </c>
      <c r="B5788" s="215">
        <v>1</v>
      </c>
      <c r="C5788" s="216" t="s">
        <v>23469</v>
      </c>
      <c r="D5788" s="215" t="s">
        <v>23470</v>
      </c>
    </row>
    <row r="5789" spans="1:4">
      <c r="A5789" s="215" t="s">
        <v>23471</v>
      </c>
      <c r="B5789" s="215">
        <v>2</v>
      </c>
      <c r="C5789" s="216" t="s">
        <v>23472</v>
      </c>
      <c r="D5789" s="215" t="s">
        <v>23473</v>
      </c>
    </row>
    <row r="5790" spans="1:4">
      <c r="A5790" s="215" t="s">
        <v>23474</v>
      </c>
      <c r="B5790" s="215">
        <v>1</v>
      </c>
      <c r="C5790" s="216" t="s">
        <v>23475</v>
      </c>
      <c r="D5790" s="215" t="s">
        <v>23476</v>
      </c>
    </row>
    <row r="5791" spans="1:4">
      <c r="A5791" s="215" t="s">
        <v>23477</v>
      </c>
      <c r="B5791" s="215">
        <v>1</v>
      </c>
      <c r="C5791" s="216" t="s">
        <v>23478</v>
      </c>
      <c r="D5791" s="215" t="s">
        <v>23479</v>
      </c>
    </row>
    <row r="5792" spans="1:4">
      <c r="A5792" s="215" t="s">
        <v>23480</v>
      </c>
      <c r="B5792" s="215">
        <v>1</v>
      </c>
      <c r="C5792" s="216" t="s">
        <v>23481</v>
      </c>
      <c r="D5792" s="215" t="s">
        <v>23482</v>
      </c>
    </row>
    <row r="5793" spans="1:4">
      <c r="A5793" s="215" t="s">
        <v>23483</v>
      </c>
      <c r="B5793" s="215">
        <v>1</v>
      </c>
      <c r="C5793" s="216" t="s">
        <v>23484</v>
      </c>
      <c r="D5793" s="215" t="s">
        <v>23485</v>
      </c>
    </row>
    <row r="5794" spans="1:4">
      <c r="A5794" s="215" t="s">
        <v>23486</v>
      </c>
      <c r="B5794" s="215">
        <v>1</v>
      </c>
      <c r="C5794" s="216" t="s">
        <v>23487</v>
      </c>
      <c r="D5794" s="215" t="s">
        <v>23134</v>
      </c>
    </row>
    <row r="5795" spans="1:4">
      <c r="A5795" s="215" t="s">
        <v>23488</v>
      </c>
      <c r="B5795" s="215">
        <v>1</v>
      </c>
      <c r="C5795" s="216" t="s">
        <v>23489</v>
      </c>
      <c r="D5795" s="215" t="s">
        <v>23490</v>
      </c>
    </row>
    <row r="5796" spans="1:4">
      <c r="A5796" s="215" t="s">
        <v>23491</v>
      </c>
      <c r="B5796" s="215">
        <v>1</v>
      </c>
      <c r="C5796" s="216" t="s">
        <v>23492</v>
      </c>
      <c r="D5796" s="215" t="s">
        <v>23493</v>
      </c>
    </row>
    <row r="5797" spans="1:4">
      <c r="A5797" s="215" t="s">
        <v>23494</v>
      </c>
      <c r="B5797" s="215">
        <v>1</v>
      </c>
      <c r="C5797" s="216" t="s">
        <v>23495</v>
      </c>
      <c r="D5797" s="215" t="s">
        <v>23496</v>
      </c>
    </row>
    <row r="5798" spans="1:4">
      <c r="A5798" s="215" t="s">
        <v>23497</v>
      </c>
      <c r="B5798" s="215">
        <v>1</v>
      </c>
      <c r="C5798" s="216" t="s">
        <v>23498</v>
      </c>
      <c r="D5798" s="215" t="s">
        <v>23499</v>
      </c>
    </row>
    <row r="5799" spans="1:4">
      <c r="A5799" s="215" t="s">
        <v>23500</v>
      </c>
      <c r="B5799" s="215">
        <v>1</v>
      </c>
      <c r="C5799" s="216" t="s">
        <v>23501</v>
      </c>
      <c r="D5799" s="215" t="s">
        <v>23502</v>
      </c>
    </row>
    <row r="5800" spans="1:4">
      <c r="A5800" s="215" t="s">
        <v>23503</v>
      </c>
      <c r="B5800" s="215">
        <v>1</v>
      </c>
      <c r="C5800" s="216" t="s">
        <v>23504</v>
      </c>
      <c r="D5800" s="215" t="s">
        <v>23505</v>
      </c>
    </row>
    <row r="5801" spans="1:4">
      <c r="A5801" s="215" t="s">
        <v>23506</v>
      </c>
      <c r="B5801" s="215">
        <v>1</v>
      </c>
      <c r="C5801" s="216" t="s">
        <v>23507</v>
      </c>
      <c r="D5801" s="215" t="s">
        <v>23508</v>
      </c>
    </row>
    <row r="5802" spans="1:4">
      <c r="A5802" s="215" t="s">
        <v>23509</v>
      </c>
      <c r="B5802" s="215">
        <v>1</v>
      </c>
      <c r="C5802" s="216" t="s">
        <v>23510</v>
      </c>
      <c r="D5802" s="215" t="s">
        <v>23511</v>
      </c>
    </row>
    <row r="5803" spans="1:4">
      <c r="A5803" s="215" t="s">
        <v>111081</v>
      </c>
      <c r="B5803" s="215">
        <v>1</v>
      </c>
      <c r="C5803" s="216" t="s">
        <v>111082</v>
      </c>
      <c r="D5803" s="215" t="s">
        <v>111083</v>
      </c>
    </row>
    <row r="5804" spans="1:4">
      <c r="A5804" s="215" t="s">
        <v>23512</v>
      </c>
      <c r="B5804" s="215">
        <v>1</v>
      </c>
      <c r="C5804" s="216" t="s">
        <v>23513</v>
      </c>
      <c r="D5804" s="215" t="s">
        <v>23514</v>
      </c>
    </row>
    <row r="5805" spans="1:4">
      <c r="A5805" s="215" t="s">
        <v>23515</v>
      </c>
      <c r="B5805" s="215">
        <v>1</v>
      </c>
      <c r="C5805" s="216" t="s">
        <v>23516</v>
      </c>
      <c r="D5805" s="215" t="s">
        <v>23140</v>
      </c>
    </row>
    <row r="5806" spans="1:4">
      <c r="A5806" s="215" t="s">
        <v>23517</v>
      </c>
      <c r="B5806" s="215">
        <v>1</v>
      </c>
      <c r="C5806" s="216" t="s">
        <v>23518</v>
      </c>
      <c r="D5806" s="215" t="s">
        <v>23519</v>
      </c>
    </row>
    <row r="5807" spans="1:4">
      <c r="A5807" s="215" t="s">
        <v>23520</v>
      </c>
      <c r="B5807" s="215">
        <v>1</v>
      </c>
      <c r="C5807" s="216" t="s">
        <v>23521</v>
      </c>
      <c r="D5807" s="215" t="s">
        <v>23522</v>
      </c>
    </row>
    <row r="5808" spans="1:4">
      <c r="A5808" s="215" t="s">
        <v>23523</v>
      </c>
      <c r="B5808" s="215">
        <v>1</v>
      </c>
      <c r="C5808" s="216" t="s">
        <v>23524</v>
      </c>
      <c r="D5808" s="215" t="s">
        <v>23525</v>
      </c>
    </row>
    <row r="5809" spans="1:4">
      <c r="A5809" s="215" t="s">
        <v>23526</v>
      </c>
      <c r="B5809" s="215">
        <v>1</v>
      </c>
      <c r="C5809" s="216" t="s">
        <v>23527</v>
      </c>
      <c r="D5809" s="215" t="s">
        <v>23143</v>
      </c>
    </row>
    <row r="5810" spans="1:4">
      <c r="A5810" s="215" t="s">
        <v>23528</v>
      </c>
      <c r="B5810" s="215">
        <v>1</v>
      </c>
      <c r="C5810" s="216" t="s">
        <v>23529</v>
      </c>
      <c r="D5810" s="215" t="s">
        <v>23530</v>
      </c>
    </row>
    <row r="5811" spans="1:4">
      <c r="A5811" s="215" t="s">
        <v>23531</v>
      </c>
      <c r="B5811" s="215">
        <v>1</v>
      </c>
      <c r="C5811" s="216" t="s">
        <v>23532</v>
      </c>
      <c r="D5811" s="215" t="s">
        <v>23146</v>
      </c>
    </row>
    <row r="5812" spans="1:4">
      <c r="A5812" s="215" t="s">
        <v>23533</v>
      </c>
      <c r="B5812" s="215">
        <v>1</v>
      </c>
      <c r="C5812" s="216" t="s">
        <v>23534</v>
      </c>
      <c r="D5812" s="215" t="s">
        <v>23535</v>
      </c>
    </row>
    <row r="5813" spans="1:4">
      <c r="A5813" s="215" t="s">
        <v>23536</v>
      </c>
      <c r="B5813" s="215">
        <v>1</v>
      </c>
      <c r="C5813" s="216" t="s">
        <v>23537</v>
      </c>
      <c r="D5813" s="215" t="s">
        <v>23538</v>
      </c>
    </row>
    <row r="5814" spans="1:4">
      <c r="A5814" s="215" t="s">
        <v>23539</v>
      </c>
      <c r="B5814" s="215">
        <v>1</v>
      </c>
      <c r="C5814" s="216" t="s">
        <v>23540</v>
      </c>
      <c r="D5814" s="215" t="s">
        <v>23541</v>
      </c>
    </row>
    <row r="5815" spans="1:4">
      <c r="A5815" s="215" t="s">
        <v>23542</v>
      </c>
      <c r="B5815" s="215">
        <v>1</v>
      </c>
      <c r="C5815" s="216" t="s">
        <v>111084</v>
      </c>
      <c r="D5815" s="215" t="s">
        <v>23543</v>
      </c>
    </row>
    <row r="5816" spans="1:4">
      <c r="A5816" s="215" t="s">
        <v>23544</v>
      </c>
      <c r="B5816" s="215">
        <v>1</v>
      </c>
      <c r="C5816" s="216" t="s">
        <v>23545</v>
      </c>
      <c r="D5816" s="215" t="s">
        <v>23149</v>
      </c>
    </row>
    <row r="5817" spans="1:4">
      <c r="A5817" s="215" t="s">
        <v>23546</v>
      </c>
      <c r="B5817" s="215">
        <v>1</v>
      </c>
      <c r="C5817" s="216" t="s">
        <v>23547</v>
      </c>
      <c r="D5817" s="215" t="s">
        <v>23155</v>
      </c>
    </row>
    <row r="5818" spans="1:4">
      <c r="A5818" s="215" t="s">
        <v>23548</v>
      </c>
      <c r="B5818" s="215">
        <v>1</v>
      </c>
      <c r="C5818" s="216" t="s">
        <v>23549</v>
      </c>
      <c r="D5818" s="215" t="s">
        <v>23550</v>
      </c>
    </row>
    <row r="5819" spans="1:4">
      <c r="A5819" s="215" t="s">
        <v>23551</v>
      </c>
      <c r="B5819" s="215">
        <v>1</v>
      </c>
      <c r="C5819" s="216" t="s">
        <v>23552</v>
      </c>
      <c r="D5819" s="215" t="s">
        <v>23158</v>
      </c>
    </row>
    <row r="5820" spans="1:4">
      <c r="A5820" s="215" t="s">
        <v>23553</v>
      </c>
      <c r="B5820" s="215">
        <v>1</v>
      </c>
      <c r="C5820" s="216" t="s">
        <v>23554</v>
      </c>
      <c r="D5820" s="215" t="s">
        <v>23555</v>
      </c>
    </row>
    <row r="5821" spans="1:4">
      <c r="A5821" s="215" t="s">
        <v>23556</v>
      </c>
      <c r="B5821" s="215">
        <v>1</v>
      </c>
      <c r="C5821" s="216" t="s">
        <v>23557</v>
      </c>
      <c r="D5821" s="215" t="s">
        <v>23558</v>
      </c>
    </row>
    <row r="5822" spans="1:4">
      <c r="A5822" s="215" t="s">
        <v>23559</v>
      </c>
      <c r="B5822" s="215">
        <v>1</v>
      </c>
      <c r="C5822" s="216" t="s">
        <v>23560</v>
      </c>
      <c r="D5822" s="215" t="s">
        <v>23161</v>
      </c>
    </row>
    <row r="5823" spans="1:4">
      <c r="A5823" s="215" t="s">
        <v>23561</v>
      </c>
      <c r="B5823" s="215">
        <v>1</v>
      </c>
      <c r="C5823" s="216" t="s">
        <v>23562</v>
      </c>
      <c r="D5823" s="215" t="s">
        <v>23563</v>
      </c>
    </row>
    <row r="5824" spans="1:4">
      <c r="A5824" s="215" t="s">
        <v>23564</v>
      </c>
      <c r="B5824" s="215">
        <v>1</v>
      </c>
      <c r="C5824" s="216" t="s">
        <v>23565</v>
      </c>
      <c r="D5824" s="215" t="s">
        <v>23566</v>
      </c>
    </row>
    <row r="5825" spans="1:4">
      <c r="A5825" s="215" t="s">
        <v>23567</v>
      </c>
      <c r="B5825" s="215">
        <v>1</v>
      </c>
      <c r="C5825" s="216" t="s">
        <v>23568</v>
      </c>
      <c r="D5825" s="215" t="s">
        <v>23569</v>
      </c>
    </row>
    <row r="5826" spans="1:4">
      <c r="A5826" s="215" t="s">
        <v>23570</v>
      </c>
      <c r="B5826" s="215">
        <v>1</v>
      </c>
      <c r="C5826" s="216" t="s">
        <v>23571</v>
      </c>
      <c r="D5826" s="215" t="s">
        <v>23572</v>
      </c>
    </row>
    <row r="5827" spans="1:4">
      <c r="A5827" s="215" t="s">
        <v>23573</v>
      </c>
      <c r="B5827" s="215">
        <v>1</v>
      </c>
      <c r="C5827" s="216" t="s">
        <v>111085</v>
      </c>
      <c r="D5827" s="215" t="s">
        <v>23574</v>
      </c>
    </row>
    <row r="5828" spans="1:4">
      <c r="A5828" s="215" t="s">
        <v>23575</v>
      </c>
      <c r="B5828" s="215">
        <v>1</v>
      </c>
      <c r="C5828" s="216" t="s">
        <v>23576</v>
      </c>
      <c r="D5828" s="215" t="s">
        <v>23577</v>
      </c>
    </row>
    <row r="5829" spans="1:4">
      <c r="A5829" s="215" t="s">
        <v>23578</v>
      </c>
      <c r="B5829" s="215">
        <v>1</v>
      </c>
      <c r="C5829" s="216" t="s">
        <v>23579</v>
      </c>
      <c r="D5829" s="215" t="s">
        <v>23580</v>
      </c>
    </row>
    <row r="5830" spans="1:4">
      <c r="A5830" s="215" t="s">
        <v>23581</v>
      </c>
      <c r="B5830" s="215">
        <v>1</v>
      </c>
      <c r="C5830" s="216" t="s">
        <v>23582</v>
      </c>
      <c r="D5830" s="215" t="s">
        <v>23380</v>
      </c>
    </row>
    <row r="5831" spans="1:4">
      <c r="A5831" s="215" t="s">
        <v>23583</v>
      </c>
      <c r="B5831" s="215">
        <v>1</v>
      </c>
      <c r="C5831" s="216" t="s">
        <v>23584</v>
      </c>
      <c r="D5831" s="215" t="s">
        <v>23585</v>
      </c>
    </row>
    <row r="5832" spans="1:4">
      <c r="A5832" s="215" t="s">
        <v>23586</v>
      </c>
      <c r="B5832" s="215">
        <v>1</v>
      </c>
      <c r="C5832" s="216" t="s">
        <v>23587</v>
      </c>
      <c r="D5832" s="215" t="s">
        <v>23522</v>
      </c>
    </row>
    <row r="5833" spans="1:4">
      <c r="A5833" s="215" t="s">
        <v>23588</v>
      </c>
      <c r="B5833" s="215">
        <v>1</v>
      </c>
      <c r="C5833" s="216" t="s">
        <v>23589</v>
      </c>
      <c r="D5833" s="215" t="s">
        <v>23590</v>
      </c>
    </row>
    <row r="5834" spans="1:4">
      <c r="A5834" s="215" t="s">
        <v>23591</v>
      </c>
      <c r="B5834" s="215">
        <v>1</v>
      </c>
      <c r="C5834" s="216" t="s">
        <v>23592</v>
      </c>
      <c r="D5834" s="215" t="s">
        <v>23593</v>
      </c>
    </row>
    <row r="5835" spans="1:4">
      <c r="A5835" s="215" t="s">
        <v>23594</v>
      </c>
      <c r="B5835" s="215">
        <v>1</v>
      </c>
      <c r="C5835" s="216" t="s">
        <v>23595</v>
      </c>
      <c r="D5835" s="215" t="s">
        <v>23596</v>
      </c>
    </row>
    <row r="5836" spans="1:4">
      <c r="A5836" s="215" t="s">
        <v>23597</v>
      </c>
      <c r="B5836" s="215">
        <v>1</v>
      </c>
      <c r="C5836" s="216" t="s">
        <v>23598</v>
      </c>
      <c r="D5836" s="215" t="s">
        <v>23599</v>
      </c>
    </row>
    <row r="5837" spans="1:4">
      <c r="A5837" s="215" t="s">
        <v>23600</v>
      </c>
      <c r="B5837" s="215">
        <v>1</v>
      </c>
      <c r="C5837" s="216" t="s">
        <v>23601</v>
      </c>
      <c r="D5837" s="215" t="s">
        <v>23602</v>
      </c>
    </row>
    <row r="5838" spans="1:4">
      <c r="A5838" s="215" t="s">
        <v>23603</v>
      </c>
      <c r="B5838" s="215">
        <v>1</v>
      </c>
      <c r="C5838" s="216" t="s">
        <v>23604</v>
      </c>
      <c r="D5838" s="215" t="s">
        <v>23605</v>
      </c>
    </row>
    <row r="5839" spans="1:4">
      <c r="A5839" s="215" t="s">
        <v>23606</v>
      </c>
      <c r="B5839" s="215">
        <v>1</v>
      </c>
      <c r="C5839" s="216" t="s">
        <v>23607</v>
      </c>
      <c r="D5839" s="215" t="s">
        <v>23608</v>
      </c>
    </row>
    <row r="5840" spans="1:4">
      <c r="A5840" s="215" t="s">
        <v>23609</v>
      </c>
      <c r="B5840" s="215">
        <v>1</v>
      </c>
      <c r="C5840" s="216" t="s">
        <v>23610</v>
      </c>
      <c r="D5840" s="215" t="s">
        <v>23611</v>
      </c>
    </row>
    <row r="5841" spans="1:4">
      <c r="A5841" s="215" t="s">
        <v>23612</v>
      </c>
      <c r="B5841" s="215">
        <v>1</v>
      </c>
      <c r="C5841" s="216" t="s">
        <v>23613</v>
      </c>
      <c r="D5841" s="215" t="s">
        <v>23614</v>
      </c>
    </row>
    <row r="5842" spans="1:4">
      <c r="A5842" s="215" t="s">
        <v>23615</v>
      </c>
      <c r="B5842" s="215">
        <v>1</v>
      </c>
      <c r="C5842" s="216" t="s">
        <v>23616</v>
      </c>
      <c r="D5842" s="215" t="s">
        <v>23617</v>
      </c>
    </row>
    <row r="5843" spans="1:4">
      <c r="A5843" s="215" t="s">
        <v>23618</v>
      </c>
      <c r="B5843" s="215">
        <v>1</v>
      </c>
      <c r="C5843" s="216" t="s">
        <v>23619</v>
      </c>
      <c r="D5843" s="215" t="s">
        <v>23620</v>
      </c>
    </row>
    <row r="5844" spans="1:4">
      <c r="A5844" s="215" t="s">
        <v>23621</v>
      </c>
      <c r="B5844" s="215">
        <v>1</v>
      </c>
      <c r="C5844" s="216" t="s">
        <v>23622</v>
      </c>
      <c r="D5844" s="215" t="s">
        <v>23623</v>
      </c>
    </row>
    <row r="5845" spans="1:4">
      <c r="A5845" s="215" t="s">
        <v>23624</v>
      </c>
      <c r="B5845" s="215">
        <v>1</v>
      </c>
      <c r="C5845" s="216" t="s">
        <v>23625</v>
      </c>
      <c r="D5845" s="215" t="s">
        <v>23626</v>
      </c>
    </row>
    <row r="5846" spans="1:4">
      <c r="A5846" s="215" t="s">
        <v>23627</v>
      </c>
      <c r="B5846" s="215">
        <v>1</v>
      </c>
      <c r="C5846" s="216" t="s">
        <v>23628</v>
      </c>
      <c r="D5846" s="215" t="s">
        <v>23629</v>
      </c>
    </row>
    <row r="5847" spans="1:4">
      <c r="A5847" s="215" t="s">
        <v>23630</v>
      </c>
      <c r="B5847" s="215">
        <v>1</v>
      </c>
      <c r="C5847" s="216" t="s">
        <v>23631</v>
      </c>
      <c r="D5847" s="215" t="s">
        <v>23632</v>
      </c>
    </row>
    <row r="5848" spans="1:4">
      <c r="A5848" s="215" t="s">
        <v>23633</v>
      </c>
      <c r="B5848" s="215">
        <v>1</v>
      </c>
      <c r="C5848" s="216" t="s">
        <v>23634</v>
      </c>
      <c r="D5848" s="215" t="s">
        <v>23635</v>
      </c>
    </row>
    <row r="5849" spans="1:4">
      <c r="A5849" s="215" t="s">
        <v>23636</v>
      </c>
      <c r="B5849" s="215">
        <v>1</v>
      </c>
      <c r="C5849" s="216" t="s">
        <v>23637</v>
      </c>
      <c r="D5849" s="215" t="s">
        <v>23638</v>
      </c>
    </row>
    <row r="5850" spans="1:4">
      <c r="A5850" s="215" t="s">
        <v>23639</v>
      </c>
      <c r="B5850" s="215">
        <v>1</v>
      </c>
      <c r="C5850" s="216" t="s">
        <v>23640</v>
      </c>
      <c r="D5850" s="215" t="s">
        <v>23641</v>
      </c>
    </row>
    <row r="5851" spans="1:4">
      <c r="A5851" s="215" t="s">
        <v>23642</v>
      </c>
      <c r="B5851" s="215">
        <v>1</v>
      </c>
      <c r="C5851" s="216" t="s">
        <v>23643</v>
      </c>
      <c r="D5851" s="215" t="s">
        <v>23644</v>
      </c>
    </row>
    <row r="5852" spans="1:4">
      <c r="A5852" s="215" t="s">
        <v>23645</v>
      </c>
      <c r="B5852" s="215">
        <v>1</v>
      </c>
      <c r="C5852" s="216" t="s">
        <v>23646</v>
      </c>
      <c r="D5852" s="215" t="s">
        <v>23647</v>
      </c>
    </row>
    <row r="5853" spans="1:4">
      <c r="A5853" s="215" t="s">
        <v>23648</v>
      </c>
      <c r="B5853" s="215">
        <v>1</v>
      </c>
      <c r="C5853" s="216" t="s">
        <v>23649</v>
      </c>
      <c r="D5853" s="215" t="s">
        <v>23650</v>
      </c>
    </row>
    <row r="5854" spans="1:4">
      <c r="A5854" s="215" t="s">
        <v>23651</v>
      </c>
      <c r="B5854" s="215">
        <v>1</v>
      </c>
      <c r="C5854" s="216" t="s">
        <v>23652</v>
      </c>
      <c r="D5854" s="215" t="s">
        <v>23653</v>
      </c>
    </row>
    <row r="5855" spans="1:4">
      <c r="A5855" s="215" t="s">
        <v>23654</v>
      </c>
      <c r="B5855" s="215">
        <v>1</v>
      </c>
      <c r="C5855" s="216" t="s">
        <v>23655</v>
      </c>
      <c r="D5855" s="215" t="s">
        <v>23656</v>
      </c>
    </row>
    <row r="5856" spans="1:4">
      <c r="A5856" s="215" t="s">
        <v>23657</v>
      </c>
      <c r="B5856" s="215">
        <v>1</v>
      </c>
      <c r="C5856" s="216" t="s">
        <v>23658</v>
      </c>
      <c r="D5856" s="215" t="s">
        <v>23659</v>
      </c>
    </row>
    <row r="5857" spans="1:4">
      <c r="A5857" s="215" t="s">
        <v>23660</v>
      </c>
      <c r="B5857" s="215">
        <v>1</v>
      </c>
      <c r="C5857" s="216" t="s">
        <v>23661</v>
      </c>
      <c r="D5857" s="215" t="s">
        <v>23662</v>
      </c>
    </row>
    <row r="5858" spans="1:4">
      <c r="A5858" s="215" t="s">
        <v>23663</v>
      </c>
      <c r="B5858" s="215">
        <v>1</v>
      </c>
      <c r="C5858" s="216" t="s">
        <v>23664</v>
      </c>
      <c r="D5858" s="215" t="s">
        <v>23665</v>
      </c>
    </row>
    <row r="5859" spans="1:4">
      <c r="A5859" s="215" t="s">
        <v>23666</v>
      </c>
      <c r="B5859" s="215">
        <v>1</v>
      </c>
      <c r="C5859" s="216" t="s">
        <v>23667</v>
      </c>
      <c r="D5859" s="215" t="s">
        <v>23668</v>
      </c>
    </row>
    <row r="5860" spans="1:4">
      <c r="A5860" s="215" t="s">
        <v>23669</v>
      </c>
      <c r="B5860" s="215">
        <v>1</v>
      </c>
      <c r="C5860" s="216" t="s">
        <v>23670</v>
      </c>
      <c r="D5860" s="215" t="s">
        <v>23671</v>
      </c>
    </row>
    <row r="5861" spans="1:4">
      <c r="A5861" s="215" t="s">
        <v>23672</v>
      </c>
      <c r="B5861" s="215">
        <v>1</v>
      </c>
      <c r="C5861" s="216" t="s">
        <v>23673</v>
      </c>
      <c r="D5861" s="215" t="s">
        <v>23674</v>
      </c>
    </row>
    <row r="5862" spans="1:4">
      <c r="A5862" s="215" t="s">
        <v>23675</v>
      </c>
      <c r="B5862" s="215">
        <v>1</v>
      </c>
      <c r="C5862" s="216" t="s">
        <v>23676</v>
      </c>
      <c r="D5862" s="215" t="s">
        <v>23677</v>
      </c>
    </row>
    <row r="5863" spans="1:4">
      <c r="A5863" s="215" t="s">
        <v>23678</v>
      </c>
      <c r="B5863" s="215">
        <v>1</v>
      </c>
      <c r="C5863" s="216" t="s">
        <v>23679</v>
      </c>
      <c r="D5863" s="215" t="s">
        <v>23680</v>
      </c>
    </row>
    <row r="5864" spans="1:4">
      <c r="A5864" s="215" t="s">
        <v>23681</v>
      </c>
      <c r="B5864" s="215">
        <v>1</v>
      </c>
      <c r="C5864" s="216" t="s">
        <v>23682</v>
      </c>
      <c r="D5864" s="215" t="s">
        <v>23683</v>
      </c>
    </row>
    <row r="5865" spans="1:4">
      <c r="A5865" s="215" t="s">
        <v>23684</v>
      </c>
      <c r="B5865" s="215">
        <v>1</v>
      </c>
      <c r="C5865" s="216" t="s">
        <v>23685</v>
      </c>
      <c r="D5865" s="215" t="s">
        <v>23686</v>
      </c>
    </row>
    <row r="5866" spans="1:4">
      <c r="A5866" s="215" t="s">
        <v>23687</v>
      </c>
      <c r="B5866" s="215">
        <v>1</v>
      </c>
      <c r="C5866" s="216" t="s">
        <v>23688</v>
      </c>
      <c r="D5866" s="215" t="s">
        <v>23689</v>
      </c>
    </row>
    <row r="5867" spans="1:4">
      <c r="A5867" s="215" t="s">
        <v>23690</v>
      </c>
      <c r="B5867" s="215">
        <v>1</v>
      </c>
      <c r="C5867" s="216" t="s">
        <v>23691</v>
      </c>
      <c r="D5867" s="215" t="s">
        <v>23692</v>
      </c>
    </row>
    <row r="5868" spans="1:4">
      <c r="A5868" s="215" t="s">
        <v>23693</v>
      </c>
      <c r="B5868" s="215">
        <v>1</v>
      </c>
      <c r="C5868" s="216" t="s">
        <v>23694</v>
      </c>
      <c r="D5868" s="215" t="s">
        <v>23695</v>
      </c>
    </row>
    <row r="5869" spans="1:4">
      <c r="A5869" s="215" t="s">
        <v>23696</v>
      </c>
      <c r="B5869" s="215">
        <v>1</v>
      </c>
      <c r="C5869" s="216" t="s">
        <v>23697</v>
      </c>
      <c r="D5869" s="215" t="s">
        <v>23698</v>
      </c>
    </row>
    <row r="5870" spans="1:4">
      <c r="A5870" s="215" t="s">
        <v>23699</v>
      </c>
      <c r="B5870" s="215">
        <v>1</v>
      </c>
      <c r="C5870" s="216" t="s">
        <v>23700</v>
      </c>
      <c r="D5870" s="215" t="s">
        <v>23701</v>
      </c>
    </row>
    <row r="5871" spans="1:4">
      <c r="A5871" s="215" t="s">
        <v>23702</v>
      </c>
      <c r="B5871" s="215">
        <v>1</v>
      </c>
      <c r="C5871" s="216" t="s">
        <v>23703</v>
      </c>
      <c r="D5871" s="215" t="s">
        <v>23704</v>
      </c>
    </row>
    <row r="5872" spans="1:4">
      <c r="A5872" s="215" t="s">
        <v>23705</v>
      </c>
      <c r="B5872" s="215">
        <v>1</v>
      </c>
      <c r="C5872" s="216" t="s">
        <v>23706</v>
      </c>
      <c r="D5872" s="215" t="s">
        <v>23707</v>
      </c>
    </row>
    <row r="5873" spans="1:4">
      <c r="A5873" s="215" t="s">
        <v>23708</v>
      </c>
      <c r="B5873" s="215">
        <v>1</v>
      </c>
      <c r="C5873" s="216" t="s">
        <v>23709</v>
      </c>
      <c r="D5873" s="215" t="s">
        <v>23710</v>
      </c>
    </row>
    <row r="5874" spans="1:4">
      <c r="A5874" s="215" t="s">
        <v>23711</v>
      </c>
      <c r="B5874" s="215">
        <v>1</v>
      </c>
      <c r="C5874" s="216" t="s">
        <v>23712</v>
      </c>
      <c r="D5874" s="215" t="s">
        <v>23713</v>
      </c>
    </row>
    <row r="5875" spans="1:4">
      <c r="A5875" s="215" t="s">
        <v>23714</v>
      </c>
      <c r="B5875" s="215">
        <v>1</v>
      </c>
      <c r="C5875" s="216" t="s">
        <v>23715</v>
      </c>
      <c r="D5875" s="215" t="s">
        <v>23716</v>
      </c>
    </row>
    <row r="5876" spans="1:4">
      <c r="A5876" s="215" t="s">
        <v>23717</v>
      </c>
      <c r="B5876" s="215">
        <v>1</v>
      </c>
      <c r="C5876" s="216" t="s">
        <v>23718</v>
      </c>
      <c r="D5876" s="215" t="s">
        <v>23719</v>
      </c>
    </row>
    <row r="5877" spans="1:4">
      <c r="A5877" s="215" t="s">
        <v>23720</v>
      </c>
      <c r="B5877" s="215">
        <v>1</v>
      </c>
      <c r="C5877" s="216" t="s">
        <v>23721</v>
      </c>
      <c r="D5877" s="215" t="s">
        <v>23722</v>
      </c>
    </row>
    <row r="5878" spans="1:4">
      <c r="A5878" s="215" t="s">
        <v>23723</v>
      </c>
      <c r="B5878" s="215">
        <v>1</v>
      </c>
      <c r="C5878" s="216" t="s">
        <v>23724</v>
      </c>
      <c r="D5878" s="215" t="s">
        <v>23725</v>
      </c>
    </row>
    <row r="5879" spans="1:4">
      <c r="A5879" s="215" t="s">
        <v>23726</v>
      </c>
      <c r="B5879" s="215">
        <v>1</v>
      </c>
      <c r="C5879" s="216" t="s">
        <v>23727</v>
      </c>
      <c r="D5879" s="215" t="s">
        <v>23728</v>
      </c>
    </row>
    <row r="5880" spans="1:4">
      <c r="A5880" s="215" t="s">
        <v>23729</v>
      </c>
      <c r="B5880" s="215">
        <v>1</v>
      </c>
      <c r="C5880" s="216" t="s">
        <v>23730</v>
      </c>
      <c r="D5880" s="215" t="s">
        <v>23731</v>
      </c>
    </row>
    <row r="5881" spans="1:4">
      <c r="A5881" s="215" t="s">
        <v>23732</v>
      </c>
      <c r="B5881" s="215">
        <v>1</v>
      </c>
      <c r="C5881" s="216" t="s">
        <v>23733</v>
      </c>
      <c r="D5881" s="215" t="s">
        <v>23734</v>
      </c>
    </row>
    <row r="5882" spans="1:4">
      <c r="A5882" s="215" t="s">
        <v>23735</v>
      </c>
      <c r="B5882" s="215">
        <v>1</v>
      </c>
      <c r="C5882" s="216" t="s">
        <v>23736</v>
      </c>
      <c r="D5882" s="215" t="s">
        <v>23737</v>
      </c>
    </row>
    <row r="5883" spans="1:4">
      <c r="A5883" s="215" t="s">
        <v>23738</v>
      </c>
      <c r="B5883" s="215">
        <v>1</v>
      </c>
      <c r="C5883" s="216" t="s">
        <v>23739</v>
      </c>
      <c r="D5883" s="215" t="s">
        <v>23740</v>
      </c>
    </row>
    <row r="5884" spans="1:4">
      <c r="A5884" s="215" t="s">
        <v>23741</v>
      </c>
      <c r="B5884" s="215">
        <v>1</v>
      </c>
      <c r="C5884" s="216" t="s">
        <v>23742</v>
      </c>
      <c r="D5884" s="215" t="s">
        <v>23743</v>
      </c>
    </row>
    <row r="5885" spans="1:4">
      <c r="A5885" s="215" t="s">
        <v>23744</v>
      </c>
      <c r="B5885" s="215">
        <v>1</v>
      </c>
      <c r="C5885" s="216" t="s">
        <v>23745</v>
      </c>
      <c r="D5885" s="215" t="s">
        <v>23746</v>
      </c>
    </row>
    <row r="5886" spans="1:4">
      <c r="A5886" s="215" t="s">
        <v>23747</v>
      </c>
      <c r="B5886" s="215">
        <v>1</v>
      </c>
      <c r="C5886" s="216" t="s">
        <v>23748</v>
      </c>
      <c r="D5886" s="215" t="s">
        <v>23749</v>
      </c>
    </row>
    <row r="5887" spans="1:4">
      <c r="A5887" s="215" t="s">
        <v>23750</v>
      </c>
      <c r="B5887" s="215">
        <v>1</v>
      </c>
      <c r="C5887" s="216" t="s">
        <v>23751</v>
      </c>
      <c r="D5887" s="215" t="s">
        <v>23752</v>
      </c>
    </row>
    <row r="5888" spans="1:4">
      <c r="A5888" s="215" t="s">
        <v>23753</v>
      </c>
      <c r="B5888" s="215">
        <v>1</v>
      </c>
      <c r="C5888" s="216" t="s">
        <v>23754</v>
      </c>
      <c r="D5888" s="215" t="s">
        <v>23755</v>
      </c>
    </row>
    <row r="5889" spans="1:4">
      <c r="A5889" s="215" t="s">
        <v>23756</v>
      </c>
      <c r="B5889" s="215">
        <v>1</v>
      </c>
      <c r="C5889" s="216" t="s">
        <v>23757</v>
      </c>
      <c r="D5889" s="215" t="s">
        <v>23758</v>
      </c>
    </row>
    <row r="5890" spans="1:4">
      <c r="A5890" s="215" t="s">
        <v>23759</v>
      </c>
      <c r="B5890" s="215">
        <v>1</v>
      </c>
      <c r="C5890" s="216" t="s">
        <v>23760</v>
      </c>
      <c r="D5890" s="215" t="s">
        <v>23761</v>
      </c>
    </row>
    <row r="5891" spans="1:4">
      <c r="A5891" s="215" t="s">
        <v>23762</v>
      </c>
      <c r="B5891" s="215">
        <v>1</v>
      </c>
      <c r="C5891" s="216" t="s">
        <v>23763</v>
      </c>
      <c r="D5891" s="215" t="s">
        <v>23764</v>
      </c>
    </row>
    <row r="5892" spans="1:4">
      <c r="A5892" s="215" t="s">
        <v>23765</v>
      </c>
      <c r="B5892" s="215">
        <v>1</v>
      </c>
      <c r="C5892" s="216" t="s">
        <v>23766</v>
      </c>
      <c r="D5892" s="215" t="s">
        <v>23767</v>
      </c>
    </row>
    <row r="5893" spans="1:4">
      <c r="A5893" s="215" t="s">
        <v>23768</v>
      </c>
      <c r="B5893" s="215">
        <v>1</v>
      </c>
      <c r="C5893" s="216" t="s">
        <v>23769</v>
      </c>
      <c r="D5893" s="215" t="s">
        <v>23770</v>
      </c>
    </row>
    <row r="5894" spans="1:4">
      <c r="A5894" s="215" t="s">
        <v>23771</v>
      </c>
      <c r="B5894" s="215">
        <v>1</v>
      </c>
      <c r="C5894" s="216" t="s">
        <v>23772</v>
      </c>
      <c r="D5894" s="215" t="s">
        <v>23773</v>
      </c>
    </row>
    <row r="5895" spans="1:4">
      <c r="A5895" s="215" t="s">
        <v>23774</v>
      </c>
      <c r="B5895" s="215">
        <v>1</v>
      </c>
      <c r="C5895" s="216" t="s">
        <v>23775</v>
      </c>
      <c r="D5895" s="215" t="s">
        <v>23776</v>
      </c>
    </row>
    <row r="5896" spans="1:4">
      <c r="A5896" s="215" t="s">
        <v>23777</v>
      </c>
      <c r="B5896" s="215">
        <v>1</v>
      </c>
      <c r="C5896" s="216" t="s">
        <v>23778</v>
      </c>
      <c r="D5896" s="215" t="s">
        <v>23779</v>
      </c>
    </row>
    <row r="5897" spans="1:4">
      <c r="A5897" s="215" t="s">
        <v>23780</v>
      </c>
      <c r="B5897" s="215">
        <v>1</v>
      </c>
      <c r="C5897" s="216" t="s">
        <v>23781</v>
      </c>
      <c r="D5897" s="215" t="s">
        <v>23782</v>
      </c>
    </row>
    <row r="5898" spans="1:4">
      <c r="A5898" s="215" t="s">
        <v>23783</v>
      </c>
      <c r="B5898" s="215">
        <v>1</v>
      </c>
      <c r="C5898" s="216" t="s">
        <v>23784</v>
      </c>
      <c r="D5898" s="215" t="s">
        <v>23785</v>
      </c>
    </row>
    <row r="5899" spans="1:4">
      <c r="A5899" s="215" t="s">
        <v>23786</v>
      </c>
      <c r="B5899" s="215">
        <v>1</v>
      </c>
      <c r="C5899" s="216" t="s">
        <v>23787</v>
      </c>
      <c r="D5899" s="215" t="s">
        <v>23788</v>
      </c>
    </row>
    <row r="5900" spans="1:4">
      <c r="A5900" s="215" t="s">
        <v>23789</v>
      </c>
      <c r="B5900" s="215">
        <v>1</v>
      </c>
      <c r="C5900" s="216" t="s">
        <v>23790</v>
      </c>
      <c r="D5900" s="215" t="s">
        <v>23791</v>
      </c>
    </row>
    <row r="5901" spans="1:4">
      <c r="A5901" s="215" t="s">
        <v>23792</v>
      </c>
      <c r="B5901" s="215">
        <v>1</v>
      </c>
      <c r="C5901" s="216" t="s">
        <v>23793</v>
      </c>
      <c r="D5901" s="215" t="s">
        <v>23794</v>
      </c>
    </row>
    <row r="5902" spans="1:4">
      <c r="A5902" s="215" t="s">
        <v>23795</v>
      </c>
      <c r="B5902" s="215">
        <v>1</v>
      </c>
      <c r="C5902" s="216" t="s">
        <v>23796</v>
      </c>
      <c r="D5902" s="215" t="s">
        <v>23797</v>
      </c>
    </row>
    <row r="5903" spans="1:4">
      <c r="A5903" s="215" t="s">
        <v>23798</v>
      </c>
      <c r="B5903" s="215">
        <v>1</v>
      </c>
      <c r="C5903" s="216" t="s">
        <v>23799</v>
      </c>
      <c r="D5903" s="215" t="s">
        <v>23800</v>
      </c>
    </row>
    <row r="5904" spans="1:4">
      <c r="A5904" s="215" t="s">
        <v>23801</v>
      </c>
      <c r="B5904" s="215">
        <v>1</v>
      </c>
      <c r="C5904" s="216" t="s">
        <v>23802</v>
      </c>
      <c r="D5904" s="215" t="s">
        <v>23803</v>
      </c>
    </row>
    <row r="5905" spans="1:4">
      <c r="A5905" s="215" t="s">
        <v>23804</v>
      </c>
      <c r="B5905" s="215">
        <v>1</v>
      </c>
      <c r="C5905" s="216" t="s">
        <v>23805</v>
      </c>
      <c r="D5905" s="215" t="s">
        <v>23806</v>
      </c>
    </row>
    <row r="5906" spans="1:4">
      <c r="A5906" s="215" t="s">
        <v>23807</v>
      </c>
      <c r="B5906" s="215">
        <v>1</v>
      </c>
      <c r="C5906" s="216" t="s">
        <v>23808</v>
      </c>
      <c r="D5906" s="215" t="s">
        <v>23809</v>
      </c>
    </row>
    <row r="5907" spans="1:4">
      <c r="A5907" s="215" t="s">
        <v>23810</v>
      </c>
      <c r="B5907" s="215">
        <v>1</v>
      </c>
      <c r="C5907" s="216" t="s">
        <v>23811</v>
      </c>
      <c r="D5907" s="215" t="s">
        <v>23812</v>
      </c>
    </row>
    <row r="5908" spans="1:4">
      <c r="A5908" s="215" t="s">
        <v>23813</v>
      </c>
      <c r="B5908" s="215">
        <v>1</v>
      </c>
      <c r="C5908" s="216" t="s">
        <v>23814</v>
      </c>
      <c r="D5908" s="215" t="s">
        <v>23815</v>
      </c>
    </row>
    <row r="5909" spans="1:4">
      <c r="A5909" s="215" t="s">
        <v>23816</v>
      </c>
      <c r="B5909" s="215">
        <v>1</v>
      </c>
      <c r="C5909" s="216" t="s">
        <v>23817</v>
      </c>
      <c r="D5909" s="215" t="s">
        <v>23818</v>
      </c>
    </row>
    <row r="5910" spans="1:4">
      <c r="A5910" s="215" t="s">
        <v>23819</v>
      </c>
      <c r="B5910" s="215">
        <v>1</v>
      </c>
      <c r="C5910" s="216" t="s">
        <v>23820</v>
      </c>
      <c r="D5910" s="215" t="s">
        <v>23821</v>
      </c>
    </row>
    <row r="5911" spans="1:4">
      <c r="A5911" s="215" t="s">
        <v>23822</v>
      </c>
      <c r="B5911" s="215">
        <v>1</v>
      </c>
      <c r="C5911" s="216" t="s">
        <v>23823</v>
      </c>
      <c r="D5911" s="215" t="s">
        <v>23824</v>
      </c>
    </row>
    <row r="5912" spans="1:4">
      <c r="A5912" s="215" t="s">
        <v>23825</v>
      </c>
      <c r="B5912" s="215">
        <v>1</v>
      </c>
      <c r="C5912" s="216" t="s">
        <v>23826</v>
      </c>
      <c r="D5912" s="215" t="s">
        <v>23827</v>
      </c>
    </row>
    <row r="5913" spans="1:4">
      <c r="A5913" s="215" t="s">
        <v>23828</v>
      </c>
      <c r="B5913" s="215">
        <v>1</v>
      </c>
      <c r="C5913" s="216" t="s">
        <v>23829</v>
      </c>
      <c r="D5913" s="215" t="s">
        <v>23830</v>
      </c>
    </row>
    <row r="5914" spans="1:4">
      <c r="A5914" s="215" t="s">
        <v>23831</v>
      </c>
      <c r="B5914" s="215">
        <v>1</v>
      </c>
      <c r="C5914" s="216" t="s">
        <v>23832</v>
      </c>
      <c r="D5914" s="215" t="s">
        <v>23833</v>
      </c>
    </row>
    <row r="5915" spans="1:4">
      <c r="A5915" s="215" t="s">
        <v>23834</v>
      </c>
      <c r="B5915" s="215">
        <v>1</v>
      </c>
      <c r="C5915" s="216" t="s">
        <v>23835</v>
      </c>
      <c r="D5915" s="215" t="s">
        <v>23836</v>
      </c>
    </row>
    <row r="5916" spans="1:4">
      <c r="A5916" s="215" t="s">
        <v>23837</v>
      </c>
      <c r="B5916" s="215">
        <v>1</v>
      </c>
      <c r="C5916" s="216" t="s">
        <v>23838</v>
      </c>
      <c r="D5916" s="215" t="s">
        <v>23839</v>
      </c>
    </row>
    <row r="5917" spans="1:4">
      <c r="A5917" s="215" t="s">
        <v>23840</v>
      </c>
      <c r="B5917" s="215">
        <v>1</v>
      </c>
      <c r="C5917" s="216" t="s">
        <v>23841</v>
      </c>
      <c r="D5917" s="215" t="s">
        <v>23842</v>
      </c>
    </row>
    <row r="5918" spans="1:4">
      <c r="A5918" s="215" t="s">
        <v>23843</v>
      </c>
      <c r="B5918" s="215">
        <v>1</v>
      </c>
      <c r="C5918" s="216" t="s">
        <v>23844</v>
      </c>
      <c r="D5918" s="215" t="s">
        <v>23845</v>
      </c>
    </row>
    <row r="5919" spans="1:4">
      <c r="A5919" s="215" t="s">
        <v>23846</v>
      </c>
      <c r="B5919" s="215">
        <v>1</v>
      </c>
      <c r="C5919" s="216" t="s">
        <v>23847</v>
      </c>
      <c r="D5919" s="215" t="s">
        <v>23848</v>
      </c>
    </row>
    <row r="5920" spans="1:4">
      <c r="A5920" s="215" t="s">
        <v>23849</v>
      </c>
      <c r="B5920" s="215">
        <v>1</v>
      </c>
      <c r="C5920" s="216" t="s">
        <v>23850</v>
      </c>
      <c r="D5920" s="215" t="s">
        <v>23851</v>
      </c>
    </row>
    <row r="5921" spans="1:4">
      <c r="A5921" s="215" t="s">
        <v>23852</v>
      </c>
      <c r="B5921" s="215">
        <v>1</v>
      </c>
      <c r="C5921" s="216" t="s">
        <v>23853</v>
      </c>
      <c r="D5921" s="215" t="s">
        <v>23854</v>
      </c>
    </row>
    <row r="5922" spans="1:4">
      <c r="A5922" s="215" t="s">
        <v>23855</v>
      </c>
      <c r="B5922" s="215">
        <v>1</v>
      </c>
      <c r="C5922" s="216" t="s">
        <v>23856</v>
      </c>
      <c r="D5922" s="215" t="s">
        <v>23857</v>
      </c>
    </row>
    <row r="5923" spans="1:4">
      <c r="A5923" s="215" t="s">
        <v>23858</v>
      </c>
      <c r="B5923" s="215">
        <v>1</v>
      </c>
      <c r="C5923" s="216" t="s">
        <v>23859</v>
      </c>
      <c r="D5923" s="215" t="s">
        <v>23860</v>
      </c>
    </row>
    <row r="5924" spans="1:4">
      <c r="A5924" s="215" t="s">
        <v>23861</v>
      </c>
      <c r="B5924" s="215">
        <v>1</v>
      </c>
      <c r="C5924" s="216" t="s">
        <v>23862</v>
      </c>
      <c r="D5924" s="215" t="s">
        <v>23863</v>
      </c>
    </row>
    <row r="5925" spans="1:4">
      <c r="A5925" s="215" t="s">
        <v>23864</v>
      </c>
      <c r="B5925" s="215">
        <v>1</v>
      </c>
      <c r="C5925" s="216" t="s">
        <v>23865</v>
      </c>
      <c r="D5925" s="215" t="s">
        <v>23866</v>
      </c>
    </row>
    <row r="5926" spans="1:4">
      <c r="A5926" s="215" t="s">
        <v>23867</v>
      </c>
      <c r="B5926" s="215">
        <v>1</v>
      </c>
      <c r="C5926" s="216" t="s">
        <v>23868</v>
      </c>
      <c r="D5926" s="215" t="s">
        <v>23869</v>
      </c>
    </row>
    <row r="5927" spans="1:4">
      <c r="A5927" s="215" t="s">
        <v>23870</v>
      </c>
      <c r="B5927" s="215">
        <v>1</v>
      </c>
      <c r="C5927" s="216" t="s">
        <v>23871</v>
      </c>
      <c r="D5927" s="215" t="s">
        <v>23872</v>
      </c>
    </row>
    <row r="5928" spans="1:4">
      <c r="A5928" s="215" t="s">
        <v>23873</v>
      </c>
      <c r="B5928" s="215">
        <v>1</v>
      </c>
      <c r="C5928" s="216" t="s">
        <v>23874</v>
      </c>
      <c r="D5928" s="215" t="s">
        <v>23875</v>
      </c>
    </row>
    <row r="5929" spans="1:4">
      <c r="A5929" s="215" t="s">
        <v>23876</v>
      </c>
      <c r="B5929" s="215">
        <v>1</v>
      </c>
      <c r="C5929" s="216" t="s">
        <v>23877</v>
      </c>
      <c r="D5929" s="215" t="s">
        <v>23878</v>
      </c>
    </row>
    <row r="5930" spans="1:4">
      <c r="A5930" s="215" t="s">
        <v>23879</v>
      </c>
      <c r="B5930" s="215">
        <v>1</v>
      </c>
      <c r="C5930" s="216" t="s">
        <v>23880</v>
      </c>
      <c r="D5930" s="215" t="s">
        <v>23881</v>
      </c>
    </row>
    <row r="5931" spans="1:4">
      <c r="A5931" s="215" t="s">
        <v>23882</v>
      </c>
      <c r="B5931" s="215">
        <v>1</v>
      </c>
      <c r="C5931" s="216" t="s">
        <v>23883</v>
      </c>
      <c r="D5931" s="215" t="s">
        <v>23884</v>
      </c>
    </row>
    <row r="5932" spans="1:4">
      <c r="A5932" s="215" t="s">
        <v>23885</v>
      </c>
      <c r="B5932" s="215">
        <v>1</v>
      </c>
      <c r="C5932" s="216" t="s">
        <v>23886</v>
      </c>
      <c r="D5932" s="215" t="s">
        <v>23887</v>
      </c>
    </row>
    <row r="5933" spans="1:4">
      <c r="A5933" s="215" t="s">
        <v>23888</v>
      </c>
      <c r="B5933" s="215">
        <v>1</v>
      </c>
      <c r="C5933" s="216" t="s">
        <v>23889</v>
      </c>
      <c r="D5933" s="215" t="s">
        <v>23890</v>
      </c>
    </row>
    <row r="5934" spans="1:4">
      <c r="A5934" s="215" t="s">
        <v>23891</v>
      </c>
      <c r="B5934" s="215">
        <v>1</v>
      </c>
      <c r="C5934" s="216" t="s">
        <v>23892</v>
      </c>
      <c r="D5934" s="215" t="s">
        <v>23893</v>
      </c>
    </row>
    <row r="5935" spans="1:4">
      <c r="A5935" s="215" t="s">
        <v>23894</v>
      </c>
      <c r="B5935" s="215">
        <v>1</v>
      </c>
      <c r="C5935" s="216" t="s">
        <v>23895</v>
      </c>
      <c r="D5935" s="215" t="s">
        <v>23896</v>
      </c>
    </row>
    <row r="5936" spans="1:4">
      <c r="A5936" s="215" t="s">
        <v>23897</v>
      </c>
      <c r="B5936" s="215">
        <v>1</v>
      </c>
      <c r="C5936" s="216" t="s">
        <v>23898</v>
      </c>
      <c r="D5936" s="215" t="s">
        <v>23899</v>
      </c>
    </row>
    <row r="5937" spans="1:4">
      <c r="A5937" s="215" t="s">
        <v>23900</v>
      </c>
      <c r="B5937" s="215">
        <v>1</v>
      </c>
      <c r="C5937" s="216" t="s">
        <v>23901</v>
      </c>
      <c r="D5937" s="215" t="s">
        <v>23902</v>
      </c>
    </row>
    <row r="5938" spans="1:4">
      <c r="A5938" s="215" t="s">
        <v>23903</v>
      </c>
      <c r="B5938" s="215">
        <v>1</v>
      </c>
      <c r="C5938" s="216" t="s">
        <v>23904</v>
      </c>
      <c r="D5938" s="215" t="s">
        <v>23905</v>
      </c>
    </row>
    <row r="5939" spans="1:4">
      <c r="A5939" s="215" t="s">
        <v>23906</v>
      </c>
      <c r="B5939" s="215">
        <v>1</v>
      </c>
      <c r="C5939" s="216" t="s">
        <v>23907</v>
      </c>
      <c r="D5939" s="215" t="s">
        <v>23908</v>
      </c>
    </row>
    <row r="5940" spans="1:4">
      <c r="A5940" s="215" t="s">
        <v>23909</v>
      </c>
      <c r="B5940" s="215">
        <v>1</v>
      </c>
      <c r="C5940" s="216" t="s">
        <v>23910</v>
      </c>
      <c r="D5940" s="215" t="s">
        <v>23911</v>
      </c>
    </row>
    <row r="5941" spans="1:4">
      <c r="A5941" s="215" t="s">
        <v>23912</v>
      </c>
      <c r="B5941" s="215">
        <v>1</v>
      </c>
      <c r="C5941" s="216" t="s">
        <v>23913</v>
      </c>
      <c r="D5941" s="215" t="s">
        <v>23914</v>
      </c>
    </row>
    <row r="5942" spans="1:4">
      <c r="A5942" s="215" t="s">
        <v>23915</v>
      </c>
      <c r="B5942" s="215">
        <v>1</v>
      </c>
      <c r="C5942" s="216" t="s">
        <v>23916</v>
      </c>
      <c r="D5942" s="215" t="s">
        <v>23917</v>
      </c>
    </row>
    <row r="5943" spans="1:4">
      <c r="A5943" s="215" t="s">
        <v>23918</v>
      </c>
      <c r="B5943" s="215">
        <v>1</v>
      </c>
      <c r="C5943" s="216" t="s">
        <v>23919</v>
      </c>
      <c r="D5943" s="215" t="s">
        <v>23920</v>
      </c>
    </row>
    <row r="5944" spans="1:4">
      <c r="A5944" s="215" t="s">
        <v>23921</v>
      </c>
      <c r="B5944" s="215">
        <v>1</v>
      </c>
      <c r="C5944" s="216" t="s">
        <v>23922</v>
      </c>
      <c r="D5944" s="215" t="s">
        <v>23923</v>
      </c>
    </row>
    <row r="5945" spans="1:4">
      <c r="A5945" s="215" t="s">
        <v>23924</v>
      </c>
      <c r="B5945" s="215">
        <v>1</v>
      </c>
      <c r="C5945" s="216" t="s">
        <v>23925</v>
      </c>
      <c r="D5945" s="215" t="s">
        <v>23926</v>
      </c>
    </row>
    <row r="5946" spans="1:4">
      <c r="A5946" s="215" t="s">
        <v>23927</v>
      </c>
      <c r="B5946" s="215">
        <v>1</v>
      </c>
      <c r="C5946" s="216" t="s">
        <v>23928</v>
      </c>
      <c r="D5946" s="215" t="s">
        <v>23929</v>
      </c>
    </row>
    <row r="5947" spans="1:4">
      <c r="A5947" s="215" t="s">
        <v>23930</v>
      </c>
      <c r="B5947" s="215">
        <v>1</v>
      </c>
      <c r="C5947" s="216" t="s">
        <v>23931</v>
      </c>
      <c r="D5947" s="215" t="s">
        <v>23932</v>
      </c>
    </row>
    <row r="5948" spans="1:4">
      <c r="A5948" s="215" t="s">
        <v>23933</v>
      </c>
      <c r="B5948" s="215">
        <v>1</v>
      </c>
      <c r="C5948" s="216" t="s">
        <v>23934</v>
      </c>
      <c r="D5948" s="215" t="s">
        <v>23935</v>
      </c>
    </row>
    <row r="5949" spans="1:4">
      <c r="A5949" s="215" t="s">
        <v>23936</v>
      </c>
      <c r="B5949" s="215">
        <v>1</v>
      </c>
      <c r="C5949" s="216" t="s">
        <v>23937</v>
      </c>
      <c r="D5949" s="215" t="s">
        <v>23938</v>
      </c>
    </row>
    <row r="5950" spans="1:4">
      <c r="A5950" s="215" t="s">
        <v>23939</v>
      </c>
      <c r="B5950" s="215">
        <v>1</v>
      </c>
      <c r="C5950" s="216" t="s">
        <v>23940</v>
      </c>
      <c r="D5950" s="215" t="s">
        <v>23941</v>
      </c>
    </row>
    <row r="5951" spans="1:4">
      <c r="A5951" s="215" t="s">
        <v>23942</v>
      </c>
      <c r="B5951" s="215">
        <v>1</v>
      </c>
      <c r="C5951" s="216" t="s">
        <v>23943</v>
      </c>
      <c r="D5951" s="215" t="s">
        <v>23944</v>
      </c>
    </row>
    <row r="5952" spans="1:4">
      <c r="A5952" s="215" t="s">
        <v>23945</v>
      </c>
      <c r="B5952" s="215">
        <v>1</v>
      </c>
      <c r="C5952" s="216" t="s">
        <v>23946</v>
      </c>
      <c r="D5952" s="215" t="s">
        <v>23947</v>
      </c>
    </row>
    <row r="5953" spans="1:4">
      <c r="A5953" s="215" t="s">
        <v>23948</v>
      </c>
      <c r="B5953" s="215">
        <v>1</v>
      </c>
      <c r="C5953" s="216" t="s">
        <v>23949</v>
      </c>
      <c r="D5953" s="215" t="s">
        <v>23950</v>
      </c>
    </row>
    <row r="5954" spans="1:4">
      <c r="A5954" s="215" t="s">
        <v>23951</v>
      </c>
      <c r="B5954" s="215">
        <v>1</v>
      </c>
      <c r="C5954" s="216" t="s">
        <v>23952</v>
      </c>
      <c r="D5954" s="215" t="s">
        <v>23953</v>
      </c>
    </row>
    <row r="5955" spans="1:4">
      <c r="A5955" s="215" t="s">
        <v>23954</v>
      </c>
      <c r="B5955" s="215">
        <v>1</v>
      </c>
      <c r="C5955" s="216" t="s">
        <v>23955</v>
      </c>
      <c r="D5955" s="215" t="s">
        <v>23956</v>
      </c>
    </row>
    <row r="5956" spans="1:4">
      <c r="A5956" s="215" t="s">
        <v>23957</v>
      </c>
      <c r="B5956" s="215">
        <v>1</v>
      </c>
      <c r="C5956" s="216" t="s">
        <v>23958</v>
      </c>
      <c r="D5956" s="215" t="s">
        <v>23959</v>
      </c>
    </row>
    <row r="5957" spans="1:4">
      <c r="A5957" s="215" t="s">
        <v>23960</v>
      </c>
      <c r="B5957" s="215">
        <v>1</v>
      </c>
      <c r="C5957" s="216" t="s">
        <v>23961</v>
      </c>
      <c r="D5957" s="215" t="s">
        <v>23962</v>
      </c>
    </row>
    <row r="5958" spans="1:4">
      <c r="A5958" s="215" t="s">
        <v>23963</v>
      </c>
      <c r="B5958" s="215">
        <v>1</v>
      </c>
      <c r="C5958" s="216" t="s">
        <v>23964</v>
      </c>
      <c r="D5958" s="215" t="s">
        <v>23965</v>
      </c>
    </row>
    <row r="5959" spans="1:4">
      <c r="A5959" s="215" t="s">
        <v>23966</v>
      </c>
      <c r="B5959" s="215">
        <v>1</v>
      </c>
      <c r="C5959" s="216" t="s">
        <v>23967</v>
      </c>
      <c r="D5959" s="215" t="s">
        <v>23968</v>
      </c>
    </row>
    <row r="5960" spans="1:4">
      <c r="A5960" s="215" t="s">
        <v>23969</v>
      </c>
      <c r="B5960" s="215">
        <v>1</v>
      </c>
      <c r="C5960" s="216" t="s">
        <v>23970</v>
      </c>
      <c r="D5960" s="215" t="s">
        <v>23971</v>
      </c>
    </row>
    <row r="5961" spans="1:4">
      <c r="A5961" s="215" t="s">
        <v>23972</v>
      </c>
      <c r="B5961" s="215">
        <v>1</v>
      </c>
      <c r="C5961" s="216" t="s">
        <v>23973</v>
      </c>
      <c r="D5961" s="215" t="s">
        <v>23974</v>
      </c>
    </row>
    <row r="5962" spans="1:4">
      <c r="A5962" s="215" t="s">
        <v>23975</v>
      </c>
      <c r="B5962" s="215">
        <v>1</v>
      </c>
      <c r="C5962" s="216" t="s">
        <v>23976</v>
      </c>
      <c r="D5962" s="215" t="s">
        <v>23977</v>
      </c>
    </row>
    <row r="5963" spans="1:4">
      <c r="A5963" s="215" t="s">
        <v>23978</v>
      </c>
      <c r="B5963" s="215">
        <v>1</v>
      </c>
      <c r="C5963" s="216" t="s">
        <v>23979</v>
      </c>
      <c r="D5963" s="215" t="s">
        <v>23980</v>
      </c>
    </row>
    <row r="5964" spans="1:4">
      <c r="A5964" s="215" t="s">
        <v>23981</v>
      </c>
      <c r="B5964" s="215">
        <v>1</v>
      </c>
      <c r="C5964" s="216" t="s">
        <v>23982</v>
      </c>
      <c r="D5964" s="215" t="s">
        <v>23983</v>
      </c>
    </row>
    <row r="5965" spans="1:4">
      <c r="A5965" s="215" t="s">
        <v>23984</v>
      </c>
      <c r="B5965" s="215">
        <v>1</v>
      </c>
      <c r="C5965" s="216" t="s">
        <v>23985</v>
      </c>
      <c r="D5965" s="215" t="s">
        <v>23986</v>
      </c>
    </row>
    <row r="5966" spans="1:4">
      <c r="A5966" s="215" t="s">
        <v>23987</v>
      </c>
      <c r="B5966" s="215">
        <v>1</v>
      </c>
      <c r="C5966" s="216" t="s">
        <v>23988</v>
      </c>
      <c r="D5966" s="215" t="s">
        <v>23989</v>
      </c>
    </row>
    <row r="5967" spans="1:4">
      <c r="A5967" s="215" t="s">
        <v>23990</v>
      </c>
      <c r="B5967" s="215">
        <v>1</v>
      </c>
      <c r="C5967" s="216" t="s">
        <v>23991</v>
      </c>
      <c r="D5967" s="215" t="s">
        <v>23992</v>
      </c>
    </row>
    <row r="5968" spans="1:4">
      <c r="A5968" s="215" t="s">
        <v>23993</v>
      </c>
      <c r="B5968" s="215">
        <v>1</v>
      </c>
      <c r="C5968" s="216" t="s">
        <v>23994</v>
      </c>
      <c r="D5968" s="215" t="s">
        <v>23995</v>
      </c>
    </row>
    <row r="5969" spans="1:4">
      <c r="A5969" s="215" t="s">
        <v>23996</v>
      </c>
      <c r="B5969" s="215">
        <v>1</v>
      </c>
      <c r="C5969" s="216" t="s">
        <v>23997</v>
      </c>
      <c r="D5969" s="215" t="s">
        <v>23998</v>
      </c>
    </row>
    <row r="5970" spans="1:4">
      <c r="A5970" s="215" t="s">
        <v>23999</v>
      </c>
      <c r="B5970" s="215">
        <v>1</v>
      </c>
      <c r="C5970" s="216" t="s">
        <v>24000</v>
      </c>
      <c r="D5970" s="215" t="s">
        <v>24001</v>
      </c>
    </row>
    <row r="5971" spans="1:4">
      <c r="A5971" s="215" t="s">
        <v>24002</v>
      </c>
      <c r="B5971" s="215">
        <v>1</v>
      </c>
      <c r="C5971" s="216" t="s">
        <v>24003</v>
      </c>
      <c r="D5971" s="215" t="s">
        <v>24004</v>
      </c>
    </row>
    <row r="5972" spans="1:4">
      <c r="A5972" s="215" t="s">
        <v>24005</v>
      </c>
      <c r="B5972" s="215">
        <v>1</v>
      </c>
      <c r="C5972" s="216" t="s">
        <v>24006</v>
      </c>
      <c r="D5972" s="215" t="s">
        <v>24007</v>
      </c>
    </row>
    <row r="5973" spans="1:4">
      <c r="A5973" s="215" t="s">
        <v>24008</v>
      </c>
      <c r="B5973" s="215">
        <v>1</v>
      </c>
      <c r="C5973" s="216" t="s">
        <v>24009</v>
      </c>
      <c r="D5973" s="215" t="s">
        <v>24010</v>
      </c>
    </row>
    <row r="5974" spans="1:4">
      <c r="A5974" s="215" t="s">
        <v>24011</v>
      </c>
      <c r="B5974" s="215">
        <v>1</v>
      </c>
      <c r="C5974" s="216" t="s">
        <v>24012</v>
      </c>
      <c r="D5974" s="215" t="s">
        <v>24013</v>
      </c>
    </row>
    <row r="5975" spans="1:4">
      <c r="A5975" s="215" t="s">
        <v>24014</v>
      </c>
      <c r="B5975" s="215">
        <v>1</v>
      </c>
      <c r="C5975" s="216" t="s">
        <v>24015</v>
      </c>
      <c r="D5975" s="215" t="s">
        <v>24016</v>
      </c>
    </row>
    <row r="5976" spans="1:4">
      <c r="A5976" s="215" t="s">
        <v>24017</v>
      </c>
      <c r="B5976" s="215">
        <v>1</v>
      </c>
      <c r="C5976" s="216" t="s">
        <v>24018</v>
      </c>
      <c r="D5976" s="215" t="s">
        <v>24019</v>
      </c>
    </row>
    <row r="5977" spans="1:4">
      <c r="A5977" s="215" t="s">
        <v>24020</v>
      </c>
      <c r="B5977" s="215">
        <v>1</v>
      </c>
      <c r="C5977" s="216" t="s">
        <v>24021</v>
      </c>
      <c r="D5977" s="215" t="s">
        <v>24022</v>
      </c>
    </row>
    <row r="5978" spans="1:4">
      <c r="A5978" s="215" t="s">
        <v>24023</v>
      </c>
      <c r="B5978" s="215">
        <v>1</v>
      </c>
      <c r="C5978" s="216" t="s">
        <v>24024</v>
      </c>
      <c r="D5978" s="215" t="s">
        <v>24025</v>
      </c>
    </row>
    <row r="5979" spans="1:4">
      <c r="A5979" s="215" t="s">
        <v>24026</v>
      </c>
      <c r="B5979" s="215">
        <v>1</v>
      </c>
      <c r="C5979" s="216" t="s">
        <v>24027</v>
      </c>
      <c r="D5979" s="215" t="s">
        <v>24028</v>
      </c>
    </row>
    <row r="5980" spans="1:4">
      <c r="A5980" s="215" t="s">
        <v>24029</v>
      </c>
      <c r="B5980" s="215">
        <v>1</v>
      </c>
      <c r="C5980" s="216" t="s">
        <v>24030</v>
      </c>
      <c r="D5980" s="215" t="s">
        <v>24031</v>
      </c>
    </row>
    <row r="5981" spans="1:4">
      <c r="A5981" s="215" t="s">
        <v>24032</v>
      </c>
      <c r="B5981" s="215">
        <v>1</v>
      </c>
      <c r="C5981" s="216" t="s">
        <v>24033</v>
      </c>
      <c r="D5981" s="215" t="s">
        <v>24034</v>
      </c>
    </row>
    <row r="5982" spans="1:4">
      <c r="A5982" s="215" t="s">
        <v>24035</v>
      </c>
      <c r="B5982" s="215">
        <v>1</v>
      </c>
      <c r="C5982" s="216" t="s">
        <v>24036</v>
      </c>
      <c r="D5982" s="215" t="s">
        <v>24037</v>
      </c>
    </row>
    <row r="5983" spans="1:4">
      <c r="A5983" s="215" t="s">
        <v>24038</v>
      </c>
      <c r="B5983" s="215">
        <v>1</v>
      </c>
      <c r="C5983" s="216" t="s">
        <v>24039</v>
      </c>
      <c r="D5983" s="215" t="s">
        <v>24040</v>
      </c>
    </row>
    <row r="5984" spans="1:4">
      <c r="A5984" s="215" t="s">
        <v>24041</v>
      </c>
      <c r="B5984" s="215">
        <v>1</v>
      </c>
      <c r="C5984" s="216" t="s">
        <v>24042</v>
      </c>
      <c r="D5984" s="215" t="s">
        <v>24043</v>
      </c>
    </row>
    <row r="5985" spans="1:4">
      <c r="A5985" s="215" t="s">
        <v>24044</v>
      </c>
      <c r="B5985" s="215">
        <v>1</v>
      </c>
      <c r="C5985" s="216" t="s">
        <v>24045</v>
      </c>
      <c r="D5985" s="215" t="s">
        <v>24046</v>
      </c>
    </row>
    <row r="5986" spans="1:4">
      <c r="A5986" s="215" t="s">
        <v>24047</v>
      </c>
      <c r="B5986" s="215">
        <v>1</v>
      </c>
      <c r="C5986" s="216" t="s">
        <v>24048</v>
      </c>
      <c r="D5986" s="215" t="s">
        <v>24049</v>
      </c>
    </row>
    <row r="5987" spans="1:4">
      <c r="A5987" s="215" t="s">
        <v>24050</v>
      </c>
      <c r="B5987" s="215">
        <v>1</v>
      </c>
      <c r="C5987" s="216" t="s">
        <v>24051</v>
      </c>
      <c r="D5987" s="215" t="s">
        <v>24052</v>
      </c>
    </row>
    <row r="5988" spans="1:4">
      <c r="A5988" s="215" t="s">
        <v>24053</v>
      </c>
      <c r="B5988" s="215">
        <v>1</v>
      </c>
      <c r="C5988" s="216" t="s">
        <v>24054</v>
      </c>
      <c r="D5988" s="215" t="s">
        <v>24055</v>
      </c>
    </row>
    <row r="5989" spans="1:4">
      <c r="A5989" s="215" t="s">
        <v>24056</v>
      </c>
      <c r="B5989" s="215">
        <v>1</v>
      </c>
      <c r="C5989" s="216" t="s">
        <v>24057</v>
      </c>
      <c r="D5989" s="215" t="s">
        <v>24058</v>
      </c>
    </row>
    <row r="5990" spans="1:4">
      <c r="A5990" s="215" t="s">
        <v>24059</v>
      </c>
      <c r="B5990" s="215">
        <v>1</v>
      </c>
      <c r="C5990" s="216" t="s">
        <v>24060</v>
      </c>
      <c r="D5990" s="215" t="s">
        <v>24061</v>
      </c>
    </row>
    <row r="5991" spans="1:4">
      <c r="A5991" s="215" t="s">
        <v>24062</v>
      </c>
      <c r="B5991" s="215">
        <v>1</v>
      </c>
      <c r="C5991" s="216" t="s">
        <v>24063</v>
      </c>
      <c r="D5991" s="215" t="s">
        <v>24064</v>
      </c>
    </row>
    <row r="5992" spans="1:4">
      <c r="A5992" s="215" t="s">
        <v>24065</v>
      </c>
      <c r="B5992" s="215">
        <v>1</v>
      </c>
      <c r="C5992" s="216" t="s">
        <v>24066</v>
      </c>
      <c r="D5992" s="215" t="s">
        <v>24067</v>
      </c>
    </row>
    <row r="5993" spans="1:4">
      <c r="A5993" s="215" t="s">
        <v>24068</v>
      </c>
      <c r="B5993" s="215">
        <v>1</v>
      </c>
      <c r="C5993" s="216" t="s">
        <v>24069</v>
      </c>
      <c r="D5993" s="215" t="s">
        <v>24070</v>
      </c>
    </row>
    <row r="5994" spans="1:4">
      <c r="A5994" s="215" t="s">
        <v>24071</v>
      </c>
      <c r="B5994" s="215">
        <v>1</v>
      </c>
      <c r="C5994" s="216" t="s">
        <v>24072</v>
      </c>
      <c r="D5994" s="215" t="s">
        <v>24073</v>
      </c>
    </row>
    <row r="5995" spans="1:4">
      <c r="A5995" s="215" t="s">
        <v>24074</v>
      </c>
      <c r="B5995" s="215">
        <v>1</v>
      </c>
      <c r="C5995" s="216" t="s">
        <v>24075</v>
      </c>
      <c r="D5995" s="215" t="s">
        <v>24076</v>
      </c>
    </row>
    <row r="5996" spans="1:4">
      <c r="A5996" s="215" t="s">
        <v>24077</v>
      </c>
      <c r="B5996" s="215">
        <v>1</v>
      </c>
      <c r="C5996" s="216" t="s">
        <v>24078</v>
      </c>
      <c r="D5996" s="215" t="s">
        <v>24079</v>
      </c>
    </row>
    <row r="5997" spans="1:4">
      <c r="A5997" s="215" t="s">
        <v>24080</v>
      </c>
      <c r="B5997" s="215">
        <v>1</v>
      </c>
      <c r="C5997" s="216" t="s">
        <v>24081</v>
      </c>
      <c r="D5997" s="215" t="s">
        <v>24082</v>
      </c>
    </row>
    <row r="5998" spans="1:4">
      <c r="A5998" s="215" t="s">
        <v>24083</v>
      </c>
      <c r="B5998" s="215">
        <v>1</v>
      </c>
      <c r="C5998" s="216" t="s">
        <v>24084</v>
      </c>
      <c r="D5998" s="215" t="s">
        <v>24085</v>
      </c>
    </row>
    <row r="5999" spans="1:4">
      <c r="A5999" s="215" t="s">
        <v>24086</v>
      </c>
      <c r="B5999" s="215">
        <v>1</v>
      </c>
      <c r="C5999" s="216" t="s">
        <v>24087</v>
      </c>
      <c r="D5999" s="215" t="s">
        <v>24088</v>
      </c>
    </row>
    <row r="6000" spans="1:4">
      <c r="A6000" s="215" t="s">
        <v>24089</v>
      </c>
      <c r="B6000" s="215">
        <v>1</v>
      </c>
      <c r="C6000" s="216" t="s">
        <v>24090</v>
      </c>
      <c r="D6000" s="215" t="s">
        <v>24091</v>
      </c>
    </row>
    <row r="6001" spans="1:4">
      <c r="A6001" s="215" t="s">
        <v>24092</v>
      </c>
      <c r="B6001" s="215">
        <v>1</v>
      </c>
      <c r="C6001" s="216" t="s">
        <v>24093</v>
      </c>
      <c r="D6001" s="215" t="s">
        <v>24094</v>
      </c>
    </row>
    <row r="6002" spans="1:4">
      <c r="A6002" s="215" t="s">
        <v>24095</v>
      </c>
      <c r="B6002" s="215">
        <v>1</v>
      </c>
      <c r="C6002" s="216" t="s">
        <v>24096</v>
      </c>
      <c r="D6002" s="215" t="s">
        <v>24097</v>
      </c>
    </row>
    <row r="6003" spans="1:4">
      <c r="A6003" s="215" t="s">
        <v>24098</v>
      </c>
      <c r="B6003" s="215">
        <v>1</v>
      </c>
      <c r="C6003" s="216" t="s">
        <v>24099</v>
      </c>
      <c r="D6003" s="215" t="s">
        <v>24100</v>
      </c>
    </row>
    <row r="6004" spans="1:4">
      <c r="A6004" s="215" t="s">
        <v>24101</v>
      </c>
      <c r="B6004" s="215">
        <v>1</v>
      </c>
      <c r="C6004" s="216" t="s">
        <v>24102</v>
      </c>
      <c r="D6004" s="215" t="s">
        <v>24103</v>
      </c>
    </row>
    <row r="6005" spans="1:4">
      <c r="A6005" s="215" t="s">
        <v>24104</v>
      </c>
      <c r="B6005" s="215">
        <v>1</v>
      </c>
      <c r="C6005" s="216" t="s">
        <v>24105</v>
      </c>
      <c r="D6005" s="215" t="s">
        <v>24106</v>
      </c>
    </row>
    <row r="6006" spans="1:4">
      <c r="A6006" s="215" t="s">
        <v>24107</v>
      </c>
      <c r="B6006" s="215">
        <v>1</v>
      </c>
      <c r="C6006" s="216" t="s">
        <v>24108</v>
      </c>
      <c r="D6006" s="215" t="s">
        <v>24109</v>
      </c>
    </row>
    <row r="6007" spans="1:4">
      <c r="A6007" s="215" t="s">
        <v>24110</v>
      </c>
      <c r="B6007" s="215">
        <v>1</v>
      </c>
      <c r="C6007" s="216" t="s">
        <v>24111</v>
      </c>
      <c r="D6007" s="215" t="s">
        <v>24112</v>
      </c>
    </row>
    <row r="6008" spans="1:4">
      <c r="A6008" s="215" t="s">
        <v>24113</v>
      </c>
      <c r="B6008" s="215">
        <v>1</v>
      </c>
      <c r="C6008" s="216" t="s">
        <v>24114</v>
      </c>
      <c r="D6008" s="215" t="s">
        <v>24115</v>
      </c>
    </row>
    <row r="6009" spans="1:4">
      <c r="A6009" s="215" t="s">
        <v>24116</v>
      </c>
      <c r="B6009" s="215">
        <v>1</v>
      </c>
      <c r="C6009" s="216" t="s">
        <v>24117</v>
      </c>
      <c r="D6009" s="215" t="s">
        <v>24118</v>
      </c>
    </row>
    <row r="6010" spans="1:4">
      <c r="A6010" s="215" t="s">
        <v>24119</v>
      </c>
      <c r="B6010" s="215">
        <v>1</v>
      </c>
      <c r="C6010" s="216" t="s">
        <v>24120</v>
      </c>
      <c r="D6010" s="215" t="s">
        <v>24121</v>
      </c>
    </row>
    <row r="6011" spans="1:4">
      <c r="A6011" s="215" t="s">
        <v>24122</v>
      </c>
      <c r="B6011" s="215">
        <v>1</v>
      </c>
      <c r="C6011" s="216" t="s">
        <v>24123</v>
      </c>
      <c r="D6011" s="215" t="s">
        <v>24124</v>
      </c>
    </row>
    <row r="6012" spans="1:4">
      <c r="A6012" s="215" t="s">
        <v>24125</v>
      </c>
      <c r="B6012" s="215">
        <v>1</v>
      </c>
      <c r="C6012" s="216" t="s">
        <v>24126</v>
      </c>
      <c r="D6012" s="215" t="s">
        <v>24127</v>
      </c>
    </row>
    <row r="6013" spans="1:4">
      <c r="A6013" s="215" t="s">
        <v>24128</v>
      </c>
      <c r="B6013" s="215">
        <v>1</v>
      </c>
      <c r="C6013" s="216" t="s">
        <v>24129</v>
      </c>
      <c r="D6013" s="215" t="s">
        <v>24130</v>
      </c>
    </row>
    <row r="6014" spans="1:4">
      <c r="A6014" s="215" t="s">
        <v>24131</v>
      </c>
      <c r="B6014" s="215">
        <v>1</v>
      </c>
      <c r="C6014" s="216" t="s">
        <v>24132</v>
      </c>
      <c r="D6014" s="215" t="s">
        <v>24133</v>
      </c>
    </row>
    <row r="6015" spans="1:4">
      <c r="A6015" s="215" t="s">
        <v>24134</v>
      </c>
      <c r="B6015" s="215">
        <v>1</v>
      </c>
      <c r="C6015" s="216" t="s">
        <v>24135</v>
      </c>
      <c r="D6015" s="215" t="s">
        <v>24136</v>
      </c>
    </row>
    <row r="6016" spans="1:4">
      <c r="A6016" s="215" t="s">
        <v>24137</v>
      </c>
      <c r="B6016" s="215">
        <v>1</v>
      </c>
      <c r="C6016" s="216" t="s">
        <v>24138</v>
      </c>
      <c r="D6016" s="215" t="s">
        <v>24139</v>
      </c>
    </row>
    <row r="6017" spans="1:4">
      <c r="A6017" s="215" t="s">
        <v>24140</v>
      </c>
      <c r="B6017" s="215">
        <v>1</v>
      </c>
      <c r="C6017" s="216" t="s">
        <v>24141</v>
      </c>
      <c r="D6017" s="215" t="s">
        <v>24142</v>
      </c>
    </row>
    <row r="6018" spans="1:4">
      <c r="A6018" s="215" t="s">
        <v>24143</v>
      </c>
      <c r="B6018" s="215">
        <v>1</v>
      </c>
      <c r="C6018" s="216" t="s">
        <v>24144</v>
      </c>
      <c r="D6018" s="215" t="s">
        <v>24145</v>
      </c>
    </row>
    <row r="6019" spans="1:4">
      <c r="A6019" s="215" t="s">
        <v>24146</v>
      </c>
      <c r="B6019" s="215">
        <v>1</v>
      </c>
      <c r="C6019" s="216" t="s">
        <v>24147</v>
      </c>
      <c r="D6019" s="215" t="s">
        <v>24148</v>
      </c>
    </row>
    <row r="6020" spans="1:4">
      <c r="A6020" s="215" t="s">
        <v>24149</v>
      </c>
      <c r="B6020" s="215">
        <v>1</v>
      </c>
      <c r="C6020" s="216" t="s">
        <v>24150</v>
      </c>
      <c r="D6020" s="215" t="s">
        <v>24151</v>
      </c>
    </row>
    <row r="6021" spans="1:4">
      <c r="A6021" s="215" t="s">
        <v>24152</v>
      </c>
      <c r="B6021" s="215">
        <v>1</v>
      </c>
      <c r="C6021" s="216" t="s">
        <v>24153</v>
      </c>
      <c r="D6021" s="215" t="s">
        <v>24154</v>
      </c>
    </row>
    <row r="6022" spans="1:4">
      <c r="A6022" s="215" t="s">
        <v>24155</v>
      </c>
      <c r="B6022" s="215">
        <v>1</v>
      </c>
      <c r="C6022" s="216" t="s">
        <v>24156</v>
      </c>
      <c r="D6022" s="215" t="s">
        <v>24157</v>
      </c>
    </row>
    <row r="6023" spans="1:4">
      <c r="A6023" s="215" t="s">
        <v>24158</v>
      </c>
      <c r="B6023" s="215">
        <v>1</v>
      </c>
      <c r="C6023" s="216" t="s">
        <v>24159</v>
      </c>
      <c r="D6023" s="215" t="s">
        <v>24160</v>
      </c>
    </row>
    <row r="6024" spans="1:4">
      <c r="A6024" s="215" t="s">
        <v>24161</v>
      </c>
      <c r="B6024" s="215">
        <v>1</v>
      </c>
      <c r="C6024" s="216" t="s">
        <v>24162</v>
      </c>
      <c r="D6024" s="215" t="s">
        <v>24163</v>
      </c>
    </row>
    <row r="6025" spans="1:4">
      <c r="A6025" s="215" t="s">
        <v>24164</v>
      </c>
      <c r="B6025" s="215">
        <v>1</v>
      </c>
      <c r="C6025" s="216" t="s">
        <v>24165</v>
      </c>
      <c r="D6025" s="215" t="s">
        <v>24166</v>
      </c>
    </row>
    <row r="6026" spans="1:4">
      <c r="A6026" s="215" t="s">
        <v>24167</v>
      </c>
      <c r="B6026" s="215">
        <v>1</v>
      </c>
      <c r="C6026" s="216" t="s">
        <v>24168</v>
      </c>
      <c r="D6026" s="215" t="s">
        <v>24169</v>
      </c>
    </row>
    <row r="6027" spans="1:4">
      <c r="A6027" s="215" t="s">
        <v>24170</v>
      </c>
      <c r="B6027" s="215">
        <v>1</v>
      </c>
      <c r="C6027" s="216" t="s">
        <v>24171</v>
      </c>
      <c r="D6027" s="215" t="s">
        <v>24172</v>
      </c>
    </row>
    <row r="6028" spans="1:4">
      <c r="A6028" s="215" t="s">
        <v>24173</v>
      </c>
      <c r="B6028" s="215">
        <v>1</v>
      </c>
      <c r="C6028" s="216" t="s">
        <v>24174</v>
      </c>
      <c r="D6028" s="215" t="s">
        <v>24175</v>
      </c>
    </row>
    <row r="6029" spans="1:4">
      <c r="A6029" s="215" t="s">
        <v>24176</v>
      </c>
      <c r="B6029" s="215">
        <v>1</v>
      </c>
      <c r="C6029" s="216" t="s">
        <v>24177</v>
      </c>
      <c r="D6029" s="215" t="s">
        <v>24178</v>
      </c>
    </row>
    <row r="6030" spans="1:4">
      <c r="A6030" s="215" t="s">
        <v>24179</v>
      </c>
      <c r="B6030" s="215">
        <v>1</v>
      </c>
      <c r="C6030" s="216" t="s">
        <v>24180</v>
      </c>
      <c r="D6030" s="215" t="s">
        <v>24181</v>
      </c>
    </row>
    <row r="6031" spans="1:4">
      <c r="A6031" s="215" t="s">
        <v>24182</v>
      </c>
      <c r="B6031" s="215">
        <v>1</v>
      </c>
      <c r="C6031" s="216" t="s">
        <v>24183</v>
      </c>
      <c r="D6031" s="215" t="s">
        <v>24184</v>
      </c>
    </row>
    <row r="6032" spans="1:4">
      <c r="A6032" s="215" t="s">
        <v>24185</v>
      </c>
      <c r="B6032" s="215">
        <v>1</v>
      </c>
      <c r="C6032" s="216" t="s">
        <v>24186</v>
      </c>
      <c r="D6032" s="215" t="s">
        <v>24187</v>
      </c>
    </row>
    <row r="6033" spans="1:4">
      <c r="A6033" s="215" t="s">
        <v>24188</v>
      </c>
      <c r="B6033" s="215">
        <v>1</v>
      </c>
      <c r="C6033" s="216" t="s">
        <v>24189</v>
      </c>
      <c r="D6033" s="215" t="s">
        <v>24190</v>
      </c>
    </row>
    <row r="6034" spans="1:4">
      <c r="A6034" s="215" t="s">
        <v>24191</v>
      </c>
      <c r="B6034" s="215">
        <v>1</v>
      </c>
      <c r="C6034" s="216" t="s">
        <v>24192</v>
      </c>
      <c r="D6034" s="215" t="s">
        <v>24193</v>
      </c>
    </row>
    <row r="6035" spans="1:4">
      <c r="A6035" s="215" t="s">
        <v>24194</v>
      </c>
      <c r="B6035" s="215">
        <v>1</v>
      </c>
      <c r="C6035" s="216" t="s">
        <v>24195</v>
      </c>
      <c r="D6035" s="215" t="s">
        <v>24196</v>
      </c>
    </row>
    <row r="6036" spans="1:4">
      <c r="A6036" s="215" t="s">
        <v>24197</v>
      </c>
      <c r="B6036" s="215">
        <v>1</v>
      </c>
      <c r="C6036" s="216" t="s">
        <v>24198</v>
      </c>
      <c r="D6036" s="215" t="s">
        <v>24199</v>
      </c>
    </row>
    <row r="6037" spans="1:4">
      <c r="A6037" s="215" t="s">
        <v>24200</v>
      </c>
      <c r="B6037" s="215">
        <v>1</v>
      </c>
      <c r="C6037" s="216" t="s">
        <v>24201</v>
      </c>
      <c r="D6037" s="215" t="s">
        <v>24202</v>
      </c>
    </row>
    <row r="6038" spans="1:4">
      <c r="A6038" s="215" t="s">
        <v>24203</v>
      </c>
      <c r="B6038" s="215">
        <v>1</v>
      </c>
      <c r="C6038" s="216" t="s">
        <v>24204</v>
      </c>
      <c r="D6038" s="215" t="s">
        <v>24205</v>
      </c>
    </row>
    <row r="6039" spans="1:4">
      <c r="A6039" s="215" t="s">
        <v>24206</v>
      </c>
      <c r="B6039" s="215">
        <v>1</v>
      </c>
      <c r="C6039" s="216" t="s">
        <v>24207</v>
      </c>
      <c r="D6039" s="215" t="s">
        <v>24208</v>
      </c>
    </row>
    <row r="6040" spans="1:4">
      <c r="A6040" s="215" t="s">
        <v>24209</v>
      </c>
      <c r="B6040" s="215">
        <v>1</v>
      </c>
      <c r="C6040" s="216" t="s">
        <v>24210</v>
      </c>
      <c r="D6040" s="215" t="s">
        <v>24211</v>
      </c>
    </row>
    <row r="6041" spans="1:4">
      <c r="A6041" s="215" t="s">
        <v>24212</v>
      </c>
      <c r="B6041" s="215">
        <v>1</v>
      </c>
      <c r="C6041" s="216" t="s">
        <v>24213</v>
      </c>
      <c r="D6041" s="215" t="s">
        <v>24214</v>
      </c>
    </row>
    <row r="6042" spans="1:4">
      <c r="A6042" s="215" t="s">
        <v>24215</v>
      </c>
      <c r="B6042" s="215">
        <v>1</v>
      </c>
      <c r="C6042" s="216" t="s">
        <v>24216</v>
      </c>
      <c r="D6042" s="215" t="s">
        <v>24217</v>
      </c>
    </row>
    <row r="6043" spans="1:4">
      <c r="A6043" s="215" t="s">
        <v>24218</v>
      </c>
      <c r="B6043" s="215">
        <v>1</v>
      </c>
      <c r="C6043" s="216" t="s">
        <v>24219</v>
      </c>
      <c r="D6043" s="215" t="s">
        <v>24220</v>
      </c>
    </row>
    <row r="6044" spans="1:4">
      <c r="A6044" s="215" t="s">
        <v>24221</v>
      </c>
      <c r="B6044" s="215">
        <v>2</v>
      </c>
      <c r="C6044" s="216" t="s">
        <v>24222</v>
      </c>
      <c r="D6044" s="215" t="s">
        <v>24223</v>
      </c>
    </row>
    <row r="6045" spans="1:4">
      <c r="A6045" s="215" t="s">
        <v>24224</v>
      </c>
      <c r="B6045" s="215">
        <v>1</v>
      </c>
      <c r="C6045" s="216" t="s">
        <v>24225</v>
      </c>
      <c r="D6045" s="215" t="s">
        <v>24226</v>
      </c>
    </row>
    <row r="6046" spans="1:4">
      <c r="A6046" s="215" t="s">
        <v>24227</v>
      </c>
      <c r="B6046" s="215">
        <v>1</v>
      </c>
      <c r="C6046" s="216" t="s">
        <v>24228</v>
      </c>
      <c r="D6046" s="215" t="s">
        <v>24229</v>
      </c>
    </row>
    <row r="6047" spans="1:4">
      <c r="A6047" s="215" t="s">
        <v>24230</v>
      </c>
      <c r="B6047" s="215">
        <v>1</v>
      </c>
      <c r="C6047" s="216" t="s">
        <v>24231</v>
      </c>
      <c r="D6047" s="215" t="s">
        <v>24232</v>
      </c>
    </row>
    <row r="6048" spans="1:4">
      <c r="A6048" s="215" t="s">
        <v>24233</v>
      </c>
      <c r="B6048" s="215">
        <v>1</v>
      </c>
      <c r="C6048" s="216" t="s">
        <v>24234</v>
      </c>
      <c r="D6048" s="215" t="s">
        <v>24235</v>
      </c>
    </row>
    <row r="6049" spans="1:4">
      <c r="A6049" s="215" t="s">
        <v>24236</v>
      </c>
      <c r="B6049" s="215">
        <v>1</v>
      </c>
      <c r="C6049" s="216" t="s">
        <v>24237</v>
      </c>
      <c r="D6049" s="215" t="s">
        <v>24238</v>
      </c>
    </row>
    <row r="6050" spans="1:4">
      <c r="A6050" s="215" t="s">
        <v>24239</v>
      </c>
      <c r="B6050" s="215">
        <v>1</v>
      </c>
      <c r="C6050" s="216" t="s">
        <v>24240</v>
      </c>
      <c r="D6050" s="215" t="s">
        <v>24241</v>
      </c>
    </row>
    <row r="6051" spans="1:4">
      <c r="A6051" s="215" t="s">
        <v>24242</v>
      </c>
      <c r="B6051" s="215">
        <v>1</v>
      </c>
      <c r="C6051" s="216" t="s">
        <v>24243</v>
      </c>
      <c r="D6051" s="215" t="s">
        <v>24244</v>
      </c>
    </row>
    <row r="6052" spans="1:4">
      <c r="A6052" s="215" t="s">
        <v>24245</v>
      </c>
      <c r="B6052" s="215">
        <v>1</v>
      </c>
      <c r="C6052" s="216" t="s">
        <v>24246</v>
      </c>
      <c r="D6052" s="215" t="s">
        <v>24247</v>
      </c>
    </row>
    <row r="6053" spans="1:4">
      <c r="A6053" s="215" t="s">
        <v>24248</v>
      </c>
      <c r="B6053" s="215">
        <v>1</v>
      </c>
      <c r="C6053" s="216" t="s">
        <v>24249</v>
      </c>
      <c r="D6053" s="215" t="s">
        <v>24250</v>
      </c>
    </row>
    <row r="6054" spans="1:4">
      <c r="A6054" s="215" t="s">
        <v>24251</v>
      </c>
      <c r="B6054" s="215">
        <v>1</v>
      </c>
      <c r="C6054" s="216" t="s">
        <v>24252</v>
      </c>
      <c r="D6054" s="215" t="s">
        <v>24253</v>
      </c>
    </row>
    <row r="6055" spans="1:4">
      <c r="A6055" s="215" t="s">
        <v>24254</v>
      </c>
      <c r="B6055" s="215">
        <v>1</v>
      </c>
      <c r="C6055" s="216" t="s">
        <v>24255</v>
      </c>
      <c r="D6055" s="215" t="s">
        <v>24256</v>
      </c>
    </row>
    <row r="6056" spans="1:4">
      <c r="A6056" s="215" t="s">
        <v>24257</v>
      </c>
      <c r="B6056" s="215">
        <v>1</v>
      </c>
      <c r="C6056" s="216" t="s">
        <v>24258</v>
      </c>
      <c r="D6056" s="215" t="s">
        <v>24259</v>
      </c>
    </row>
    <row r="6057" spans="1:4">
      <c r="A6057" s="215" t="s">
        <v>24260</v>
      </c>
      <c r="B6057" s="215">
        <v>1</v>
      </c>
      <c r="C6057" s="216" t="s">
        <v>24261</v>
      </c>
      <c r="D6057" s="215" t="s">
        <v>24262</v>
      </c>
    </row>
    <row r="6058" spans="1:4">
      <c r="A6058" s="215" t="s">
        <v>24263</v>
      </c>
      <c r="B6058" s="215">
        <v>1</v>
      </c>
      <c r="C6058" s="216" t="s">
        <v>24264</v>
      </c>
      <c r="D6058" s="215" t="s">
        <v>24265</v>
      </c>
    </row>
    <row r="6059" spans="1:4">
      <c r="A6059" s="215" t="s">
        <v>24266</v>
      </c>
      <c r="B6059" s="215">
        <v>1</v>
      </c>
      <c r="C6059" s="216" t="s">
        <v>24267</v>
      </c>
      <c r="D6059" s="215" t="s">
        <v>24268</v>
      </c>
    </row>
    <row r="6060" spans="1:4">
      <c r="A6060" s="215" t="s">
        <v>24269</v>
      </c>
      <c r="B6060" s="215">
        <v>1</v>
      </c>
      <c r="C6060" s="216" t="s">
        <v>24270</v>
      </c>
      <c r="D6060" s="215" t="s">
        <v>24271</v>
      </c>
    </row>
    <row r="6061" spans="1:4">
      <c r="A6061" s="215" t="s">
        <v>24272</v>
      </c>
      <c r="B6061" s="215">
        <v>1</v>
      </c>
      <c r="C6061" s="216" t="s">
        <v>24273</v>
      </c>
      <c r="D6061" s="215" t="s">
        <v>24274</v>
      </c>
    </row>
    <row r="6062" spans="1:4">
      <c r="A6062" s="215" t="s">
        <v>24275</v>
      </c>
      <c r="B6062" s="215">
        <v>1</v>
      </c>
      <c r="C6062" s="216" t="s">
        <v>24276</v>
      </c>
      <c r="D6062" s="215" t="s">
        <v>24277</v>
      </c>
    </row>
    <row r="6063" spans="1:4">
      <c r="A6063" s="215" t="s">
        <v>24278</v>
      </c>
      <c r="B6063" s="215">
        <v>1</v>
      </c>
      <c r="C6063" s="216" t="s">
        <v>24279</v>
      </c>
      <c r="D6063" s="215" t="s">
        <v>24280</v>
      </c>
    </row>
    <row r="6064" spans="1:4">
      <c r="A6064" s="215" t="s">
        <v>24281</v>
      </c>
      <c r="B6064" s="215">
        <v>1</v>
      </c>
      <c r="C6064" s="216" t="s">
        <v>24282</v>
      </c>
      <c r="D6064" s="215" t="s">
        <v>24283</v>
      </c>
    </row>
    <row r="6065" spans="1:4">
      <c r="A6065" s="215" t="s">
        <v>24284</v>
      </c>
      <c r="B6065" s="215">
        <v>1</v>
      </c>
      <c r="C6065" s="216" t="s">
        <v>24285</v>
      </c>
      <c r="D6065" s="215" t="s">
        <v>24286</v>
      </c>
    </row>
    <row r="6066" spans="1:4">
      <c r="A6066" s="215" t="s">
        <v>24287</v>
      </c>
      <c r="B6066" s="215">
        <v>1</v>
      </c>
      <c r="C6066" s="216" t="s">
        <v>24288</v>
      </c>
      <c r="D6066" s="215" t="s">
        <v>24289</v>
      </c>
    </row>
    <row r="6067" spans="1:4">
      <c r="A6067" s="215" t="s">
        <v>24290</v>
      </c>
      <c r="B6067" s="215">
        <v>1</v>
      </c>
      <c r="C6067" s="216" t="s">
        <v>24291</v>
      </c>
      <c r="D6067" s="215" t="s">
        <v>24292</v>
      </c>
    </row>
    <row r="6068" spans="1:4">
      <c r="A6068" s="215" t="s">
        <v>24293</v>
      </c>
      <c r="B6068" s="215">
        <v>1</v>
      </c>
      <c r="C6068" s="216" t="s">
        <v>24294</v>
      </c>
      <c r="D6068" s="215" t="s">
        <v>24295</v>
      </c>
    </row>
    <row r="6069" spans="1:4">
      <c r="A6069" s="215" t="s">
        <v>24296</v>
      </c>
      <c r="B6069" s="215">
        <v>1</v>
      </c>
      <c r="C6069" s="216" t="s">
        <v>24297</v>
      </c>
      <c r="D6069" s="215" t="s">
        <v>24298</v>
      </c>
    </row>
    <row r="6070" spans="1:4">
      <c r="A6070" s="215" t="s">
        <v>24299</v>
      </c>
      <c r="B6070" s="215">
        <v>1</v>
      </c>
      <c r="C6070" s="216" t="s">
        <v>24300</v>
      </c>
      <c r="D6070" s="215" t="s">
        <v>24301</v>
      </c>
    </row>
    <row r="6071" spans="1:4">
      <c r="A6071" s="215" t="s">
        <v>24302</v>
      </c>
      <c r="B6071" s="215">
        <v>1</v>
      </c>
      <c r="C6071" s="216" t="s">
        <v>24303</v>
      </c>
      <c r="D6071" s="215" t="s">
        <v>24304</v>
      </c>
    </row>
    <row r="6072" spans="1:4">
      <c r="A6072" s="215" t="s">
        <v>24305</v>
      </c>
      <c r="B6072" s="215">
        <v>1</v>
      </c>
      <c r="C6072" s="216" t="s">
        <v>24306</v>
      </c>
      <c r="D6072" s="215" t="s">
        <v>24307</v>
      </c>
    </row>
    <row r="6073" spans="1:4">
      <c r="A6073" s="215" t="s">
        <v>24308</v>
      </c>
      <c r="B6073" s="215">
        <v>1</v>
      </c>
      <c r="C6073" s="216" t="s">
        <v>24309</v>
      </c>
      <c r="D6073" s="215" t="s">
        <v>24310</v>
      </c>
    </row>
    <row r="6074" spans="1:4">
      <c r="A6074" s="215" t="s">
        <v>24311</v>
      </c>
      <c r="B6074" s="215">
        <v>1</v>
      </c>
      <c r="C6074" s="216" t="s">
        <v>24312</v>
      </c>
      <c r="D6074" s="215" t="s">
        <v>24313</v>
      </c>
    </row>
    <row r="6075" spans="1:4">
      <c r="A6075" s="215" t="s">
        <v>24314</v>
      </c>
      <c r="B6075" s="215">
        <v>1</v>
      </c>
      <c r="C6075" s="216" t="s">
        <v>24315</v>
      </c>
      <c r="D6075" s="215" t="s">
        <v>24316</v>
      </c>
    </row>
    <row r="6076" spans="1:4">
      <c r="A6076" s="215" t="s">
        <v>24317</v>
      </c>
      <c r="B6076" s="215">
        <v>1</v>
      </c>
      <c r="C6076" s="216" t="s">
        <v>24318</v>
      </c>
      <c r="D6076" s="215" t="s">
        <v>24319</v>
      </c>
    </row>
    <row r="6077" spans="1:4">
      <c r="A6077" s="215" t="s">
        <v>24320</v>
      </c>
      <c r="B6077" s="215">
        <v>1</v>
      </c>
      <c r="C6077" s="216" t="s">
        <v>24321</v>
      </c>
      <c r="D6077" s="215" t="s">
        <v>24322</v>
      </c>
    </row>
    <row r="6078" spans="1:4">
      <c r="A6078" s="215" t="s">
        <v>24323</v>
      </c>
      <c r="B6078" s="215">
        <v>1</v>
      </c>
      <c r="C6078" s="216" t="s">
        <v>24324</v>
      </c>
      <c r="D6078" s="215" t="s">
        <v>24325</v>
      </c>
    </row>
    <row r="6079" spans="1:4">
      <c r="A6079" s="215" t="s">
        <v>24326</v>
      </c>
      <c r="B6079" s="215">
        <v>1</v>
      </c>
      <c r="C6079" s="216" t="s">
        <v>24327</v>
      </c>
      <c r="D6079" s="215" t="s">
        <v>24328</v>
      </c>
    </row>
    <row r="6080" spans="1:4">
      <c r="A6080" s="215" t="s">
        <v>24329</v>
      </c>
      <c r="B6080" s="215">
        <v>1</v>
      </c>
      <c r="C6080" s="216" t="s">
        <v>24330</v>
      </c>
      <c r="D6080" s="215" t="s">
        <v>24331</v>
      </c>
    </row>
    <row r="6081" spans="1:4">
      <c r="A6081" s="215" t="s">
        <v>24332</v>
      </c>
      <c r="B6081" s="215">
        <v>1</v>
      </c>
      <c r="C6081" s="216" t="s">
        <v>24333</v>
      </c>
      <c r="D6081" s="215" t="s">
        <v>24334</v>
      </c>
    </row>
    <row r="6082" spans="1:4">
      <c r="A6082" s="215" t="s">
        <v>24335</v>
      </c>
      <c r="B6082" s="215">
        <v>1</v>
      </c>
      <c r="C6082" s="216" t="s">
        <v>24336</v>
      </c>
      <c r="D6082" s="215" t="s">
        <v>24337</v>
      </c>
    </row>
    <row r="6083" spans="1:4">
      <c r="A6083" s="215" t="s">
        <v>24338</v>
      </c>
      <c r="B6083" s="215">
        <v>1</v>
      </c>
      <c r="C6083" s="216" t="s">
        <v>24339</v>
      </c>
      <c r="D6083" s="215" t="s">
        <v>24340</v>
      </c>
    </row>
    <row r="6084" spans="1:4">
      <c r="A6084" s="215" t="s">
        <v>24341</v>
      </c>
      <c r="B6084" s="215">
        <v>1</v>
      </c>
      <c r="C6084" s="216" t="s">
        <v>24342</v>
      </c>
      <c r="D6084" s="215" t="s">
        <v>24343</v>
      </c>
    </row>
    <row r="6085" spans="1:4">
      <c r="A6085" s="215" t="s">
        <v>24344</v>
      </c>
      <c r="B6085" s="215">
        <v>1</v>
      </c>
      <c r="C6085" s="216" t="s">
        <v>24345</v>
      </c>
      <c r="D6085" s="215" t="s">
        <v>24346</v>
      </c>
    </row>
    <row r="6086" spans="1:4">
      <c r="A6086" s="215" t="s">
        <v>24347</v>
      </c>
      <c r="B6086" s="215">
        <v>1</v>
      </c>
      <c r="C6086" s="216" t="s">
        <v>24348</v>
      </c>
      <c r="D6086" s="215" t="s">
        <v>24349</v>
      </c>
    </row>
    <row r="6087" spans="1:4">
      <c r="A6087" s="215" t="s">
        <v>24350</v>
      </c>
      <c r="B6087" s="215">
        <v>1</v>
      </c>
      <c r="C6087" s="216" t="s">
        <v>24351</v>
      </c>
      <c r="D6087" s="215" t="s">
        <v>24352</v>
      </c>
    </row>
    <row r="6088" spans="1:4">
      <c r="A6088" s="215" t="s">
        <v>24353</v>
      </c>
      <c r="B6088" s="215">
        <v>1</v>
      </c>
      <c r="C6088" s="216" t="s">
        <v>24354</v>
      </c>
      <c r="D6088" s="215" t="s">
        <v>24355</v>
      </c>
    </row>
    <row r="6089" spans="1:4">
      <c r="A6089" s="215" t="s">
        <v>24356</v>
      </c>
      <c r="B6089" s="215">
        <v>1</v>
      </c>
      <c r="C6089" s="216" t="s">
        <v>24357</v>
      </c>
      <c r="D6089" s="215" t="s">
        <v>24358</v>
      </c>
    </row>
    <row r="6090" spans="1:4">
      <c r="A6090" s="215" t="s">
        <v>24359</v>
      </c>
      <c r="B6090" s="215">
        <v>1</v>
      </c>
      <c r="C6090" s="216" t="s">
        <v>24360</v>
      </c>
      <c r="D6090" s="215" t="s">
        <v>24361</v>
      </c>
    </row>
    <row r="6091" spans="1:4">
      <c r="A6091" s="215" t="s">
        <v>24362</v>
      </c>
      <c r="B6091" s="215">
        <v>1</v>
      </c>
      <c r="C6091" s="216" t="s">
        <v>24363</v>
      </c>
      <c r="D6091" s="215" t="s">
        <v>24364</v>
      </c>
    </row>
    <row r="6092" spans="1:4">
      <c r="A6092" s="215" t="s">
        <v>24365</v>
      </c>
      <c r="B6092" s="215">
        <v>1</v>
      </c>
      <c r="C6092" s="216" t="s">
        <v>24366</v>
      </c>
      <c r="D6092" s="215" t="s">
        <v>24367</v>
      </c>
    </row>
    <row r="6093" spans="1:4">
      <c r="A6093" s="215" t="s">
        <v>24368</v>
      </c>
      <c r="B6093" s="215">
        <v>1</v>
      </c>
      <c r="C6093" s="216" t="s">
        <v>24369</v>
      </c>
      <c r="D6093" s="215" t="s">
        <v>24370</v>
      </c>
    </row>
    <row r="6094" spans="1:4">
      <c r="A6094" s="215" t="s">
        <v>24371</v>
      </c>
      <c r="B6094" s="215">
        <v>1</v>
      </c>
      <c r="C6094" s="216" t="s">
        <v>24372</v>
      </c>
      <c r="D6094" s="215" t="s">
        <v>24373</v>
      </c>
    </row>
    <row r="6095" spans="1:4">
      <c r="A6095" s="215" t="s">
        <v>24374</v>
      </c>
      <c r="B6095" s="215">
        <v>1</v>
      </c>
      <c r="C6095" s="216" t="s">
        <v>24375</v>
      </c>
      <c r="D6095" s="215" t="s">
        <v>24376</v>
      </c>
    </row>
    <row r="6096" spans="1:4">
      <c r="A6096" s="215" t="s">
        <v>24377</v>
      </c>
      <c r="B6096" s="215">
        <v>1</v>
      </c>
      <c r="C6096" s="216" t="s">
        <v>24378</v>
      </c>
      <c r="D6096" s="215" t="s">
        <v>24379</v>
      </c>
    </row>
    <row r="6097" spans="1:4">
      <c r="A6097" s="215" t="s">
        <v>24380</v>
      </c>
      <c r="B6097" s="215">
        <v>1</v>
      </c>
      <c r="C6097" s="216" t="s">
        <v>24381</v>
      </c>
      <c r="D6097" s="215" t="s">
        <v>24382</v>
      </c>
    </row>
    <row r="6098" spans="1:4">
      <c r="A6098" s="215" t="s">
        <v>24383</v>
      </c>
      <c r="B6098" s="215">
        <v>1</v>
      </c>
      <c r="C6098" s="216" t="s">
        <v>24384</v>
      </c>
      <c r="D6098" s="215" t="s">
        <v>24385</v>
      </c>
    </row>
    <row r="6099" spans="1:4">
      <c r="A6099" s="215" t="s">
        <v>24386</v>
      </c>
      <c r="B6099" s="215">
        <v>1</v>
      </c>
      <c r="C6099" s="216" t="s">
        <v>24387</v>
      </c>
      <c r="D6099" s="215" t="s">
        <v>24388</v>
      </c>
    </row>
    <row r="6100" spans="1:4">
      <c r="A6100" s="215" t="s">
        <v>24389</v>
      </c>
      <c r="B6100" s="215">
        <v>1</v>
      </c>
      <c r="C6100" s="216" t="s">
        <v>24390</v>
      </c>
      <c r="D6100" s="215" t="s">
        <v>24391</v>
      </c>
    </row>
    <row r="6101" spans="1:4">
      <c r="A6101" s="215" t="s">
        <v>24392</v>
      </c>
      <c r="B6101" s="215">
        <v>1</v>
      </c>
      <c r="C6101" s="216" t="s">
        <v>24393</v>
      </c>
      <c r="D6101" s="215" t="s">
        <v>24394</v>
      </c>
    </row>
    <row r="6102" spans="1:4">
      <c r="A6102" s="215" t="s">
        <v>24395</v>
      </c>
      <c r="B6102" s="215">
        <v>1</v>
      </c>
      <c r="C6102" s="216" t="s">
        <v>24396</v>
      </c>
      <c r="D6102" s="215" t="s">
        <v>24397</v>
      </c>
    </row>
    <row r="6103" spans="1:4">
      <c r="A6103" s="215" t="s">
        <v>24398</v>
      </c>
      <c r="B6103" s="215">
        <v>1</v>
      </c>
      <c r="C6103" s="216" t="s">
        <v>24399</v>
      </c>
      <c r="D6103" s="215" t="s">
        <v>24400</v>
      </c>
    </row>
    <row r="6104" spans="1:4">
      <c r="A6104" s="215" t="s">
        <v>24401</v>
      </c>
      <c r="B6104" s="215">
        <v>1</v>
      </c>
      <c r="C6104" s="216" t="s">
        <v>24402</v>
      </c>
      <c r="D6104" s="215" t="s">
        <v>24403</v>
      </c>
    </row>
    <row r="6105" spans="1:4">
      <c r="A6105" s="215" t="s">
        <v>24404</v>
      </c>
      <c r="B6105" s="215">
        <v>1</v>
      </c>
      <c r="C6105" s="216" t="s">
        <v>24405</v>
      </c>
      <c r="D6105" s="215" t="s">
        <v>24406</v>
      </c>
    </row>
    <row r="6106" spans="1:4">
      <c r="A6106" s="215" t="s">
        <v>24407</v>
      </c>
      <c r="B6106" s="215">
        <v>1</v>
      </c>
      <c r="C6106" s="216" t="s">
        <v>24408</v>
      </c>
      <c r="D6106" s="215" t="s">
        <v>24409</v>
      </c>
    </row>
    <row r="6107" spans="1:4">
      <c r="A6107" s="215" t="s">
        <v>24410</v>
      </c>
      <c r="B6107" s="215">
        <v>1</v>
      </c>
      <c r="C6107" s="216" t="s">
        <v>24411</v>
      </c>
      <c r="D6107" s="215" t="s">
        <v>24412</v>
      </c>
    </row>
    <row r="6108" spans="1:4">
      <c r="A6108" s="215" t="s">
        <v>24413</v>
      </c>
      <c r="B6108" s="215">
        <v>1</v>
      </c>
      <c r="C6108" s="216" t="s">
        <v>24414</v>
      </c>
      <c r="D6108" s="215" t="s">
        <v>24415</v>
      </c>
    </row>
    <row r="6109" spans="1:4">
      <c r="A6109" s="215" t="s">
        <v>24416</v>
      </c>
      <c r="B6109" s="215">
        <v>1</v>
      </c>
      <c r="C6109" s="216" t="s">
        <v>24417</v>
      </c>
      <c r="D6109" s="215" t="s">
        <v>24418</v>
      </c>
    </row>
    <row r="6110" spans="1:4">
      <c r="A6110" s="215" t="s">
        <v>24419</v>
      </c>
      <c r="B6110" s="215">
        <v>1</v>
      </c>
      <c r="C6110" s="216" t="s">
        <v>24420</v>
      </c>
      <c r="D6110" s="215" t="s">
        <v>24421</v>
      </c>
    </row>
    <row r="6111" spans="1:4">
      <c r="A6111" s="215" t="s">
        <v>24422</v>
      </c>
      <c r="B6111" s="215">
        <v>1</v>
      </c>
      <c r="C6111" s="216" t="s">
        <v>24423</v>
      </c>
      <c r="D6111" s="215" t="s">
        <v>24424</v>
      </c>
    </row>
    <row r="6112" spans="1:4">
      <c r="A6112" s="215" t="s">
        <v>24425</v>
      </c>
      <c r="B6112" s="215">
        <v>1</v>
      </c>
      <c r="C6112" s="216" t="s">
        <v>24426</v>
      </c>
      <c r="D6112" s="215" t="s">
        <v>24427</v>
      </c>
    </row>
    <row r="6113" spans="1:4">
      <c r="A6113" s="215" t="s">
        <v>24428</v>
      </c>
      <c r="B6113" s="215">
        <v>1</v>
      </c>
      <c r="C6113" s="216" t="s">
        <v>24429</v>
      </c>
      <c r="D6113" s="215" t="s">
        <v>24430</v>
      </c>
    </row>
    <row r="6114" spans="1:4">
      <c r="A6114" s="215" t="s">
        <v>24431</v>
      </c>
      <c r="B6114" s="215">
        <v>1</v>
      </c>
      <c r="C6114" s="216" t="s">
        <v>24432</v>
      </c>
      <c r="D6114" s="215" t="s">
        <v>24433</v>
      </c>
    </row>
    <row r="6115" spans="1:4">
      <c r="A6115" s="215" t="s">
        <v>24434</v>
      </c>
      <c r="B6115" s="215">
        <v>1</v>
      </c>
      <c r="C6115" s="216" t="s">
        <v>24435</v>
      </c>
      <c r="D6115" s="215" t="s">
        <v>24436</v>
      </c>
    </row>
    <row r="6116" spans="1:4">
      <c r="A6116" s="215" t="s">
        <v>24437</v>
      </c>
      <c r="B6116" s="215">
        <v>1</v>
      </c>
      <c r="C6116" s="216" t="s">
        <v>24438</v>
      </c>
      <c r="D6116" s="215" t="s">
        <v>24439</v>
      </c>
    </row>
    <row r="6117" spans="1:4">
      <c r="A6117" s="215" t="s">
        <v>24440</v>
      </c>
      <c r="B6117" s="215">
        <v>1</v>
      </c>
      <c r="C6117" s="216" t="s">
        <v>24441</v>
      </c>
      <c r="D6117" s="215" t="s">
        <v>24442</v>
      </c>
    </row>
    <row r="6118" spans="1:4">
      <c r="A6118" s="215" t="s">
        <v>24443</v>
      </c>
      <c r="B6118" s="215">
        <v>1</v>
      </c>
      <c r="C6118" s="216" t="s">
        <v>24444</v>
      </c>
      <c r="D6118" s="215" t="s">
        <v>24445</v>
      </c>
    </row>
    <row r="6119" spans="1:4">
      <c r="A6119" s="215" t="s">
        <v>24446</v>
      </c>
      <c r="B6119" s="215">
        <v>1</v>
      </c>
      <c r="C6119" s="216" t="s">
        <v>24447</v>
      </c>
      <c r="D6119" s="215" t="s">
        <v>24448</v>
      </c>
    </row>
    <row r="6120" spans="1:4">
      <c r="A6120" s="215" t="s">
        <v>24449</v>
      </c>
      <c r="B6120" s="215">
        <v>1</v>
      </c>
      <c r="C6120" s="216" t="s">
        <v>24450</v>
      </c>
      <c r="D6120" s="215" t="s">
        <v>24451</v>
      </c>
    </row>
    <row r="6121" spans="1:4">
      <c r="A6121" s="215" t="s">
        <v>24452</v>
      </c>
      <c r="B6121" s="215">
        <v>1</v>
      </c>
      <c r="C6121" s="216" t="s">
        <v>24453</v>
      </c>
      <c r="D6121" s="215" t="s">
        <v>24454</v>
      </c>
    </row>
    <row r="6122" spans="1:4">
      <c r="A6122" s="215" t="s">
        <v>24455</v>
      </c>
      <c r="B6122" s="215">
        <v>1</v>
      </c>
      <c r="C6122" s="216" t="s">
        <v>24456</v>
      </c>
      <c r="D6122" s="215" t="s">
        <v>24457</v>
      </c>
    </row>
    <row r="6123" spans="1:4">
      <c r="A6123" s="215" t="s">
        <v>24458</v>
      </c>
      <c r="B6123" s="215">
        <v>1</v>
      </c>
      <c r="C6123" s="216" t="s">
        <v>24459</v>
      </c>
      <c r="D6123" s="215" t="s">
        <v>24460</v>
      </c>
    </row>
    <row r="6124" spans="1:4">
      <c r="A6124" s="215" t="s">
        <v>24461</v>
      </c>
      <c r="B6124" s="215">
        <v>1</v>
      </c>
      <c r="C6124" s="216" t="s">
        <v>24462</v>
      </c>
      <c r="D6124" s="215" t="s">
        <v>24463</v>
      </c>
    </row>
    <row r="6125" spans="1:4">
      <c r="A6125" s="215" t="s">
        <v>24464</v>
      </c>
      <c r="B6125" s="215">
        <v>1</v>
      </c>
      <c r="C6125" s="216" t="s">
        <v>24465</v>
      </c>
      <c r="D6125" s="215" t="s">
        <v>24466</v>
      </c>
    </row>
    <row r="6126" spans="1:4">
      <c r="A6126" s="215" t="s">
        <v>24467</v>
      </c>
      <c r="B6126" s="215">
        <v>1</v>
      </c>
      <c r="C6126" s="216" t="s">
        <v>24468</v>
      </c>
      <c r="D6126" s="215" t="s">
        <v>24469</v>
      </c>
    </row>
    <row r="6127" spans="1:4">
      <c r="A6127" s="215" t="s">
        <v>24470</v>
      </c>
      <c r="B6127" s="215">
        <v>1</v>
      </c>
      <c r="C6127" s="216" t="s">
        <v>24471</v>
      </c>
      <c r="D6127" s="215" t="s">
        <v>24472</v>
      </c>
    </row>
    <row r="6128" spans="1:4">
      <c r="A6128" s="215" t="s">
        <v>24473</v>
      </c>
      <c r="B6128" s="215">
        <v>1</v>
      </c>
      <c r="C6128" s="216" t="s">
        <v>24474</v>
      </c>
      <c r="D6128" s="215" t="s">
        <v>24475</v>
      </c>
    </row>
    <row r="6129" spans="1:4">
      <c r="A6129" s="215" t="s">
        <v>24476</v>
      </c>
      <c r="B6129" s="215">
        <v>1</v>
      </c>
      <c r="C6129" s="216" t="s">
        <v>24477</v>
      </c>
      <c r="D6129" s="215" t="s">
        <v>24478</v>
      </c>
    </row>
    <row r="6130" spans="1:4">
      <c r="A6130" s="215" t="s">
        <v>24479</v>
      </c>
      <c r="B6130" s="215">
        <v>1</v>
      </c>
      <c r="C6130" s="216" t="s">
        <v>24480</v>
      </c>
      <c r="D6130" s="215" t="s">
        <v>24481</v>
      </c>
    </row>
    <row r="6131" spans="1:4">
      <c r="A6131" s="215" t="s">
        <v>24482</v>
      </c>
      <c r="B6131" s="215">
        <v>1</v>
      </c>
      <c r="C6131" s="216" t="s">
        <v>24483</v>
      </c>
      <c r="D6131" s="215" t="s">
        <v>24484</v>
      </c>
    </row>
    <row r="6132" spans="1:4">
      <c r="A6132" s="215" t="s">
        <v>24485</v>
      </c>
      <c r="B6132" s="215">
        <v>1</v>
      </c>
      <c r="C6132" s="216" t="s">
        <v>24486</v>
      </c>
      <c r="D6132" s="215" t="s">
        <v>24487</v>
      </c>
    </row>
    <row r="6133" spans="1:4">
      <c r="A6133" s="215" t="s">
        <v>24488</v>
      </c>
      <c r="B6133" s="215">
        <v>1</v>
      </c>
      <c r="C6133" s="216" t="s">
        <v>24489</v>
      </c>
      <c r="D6133" s="215" t="s">
        <v>24490</v>
      </c>
    </row>
    <row r="6134" spans="1:4">
      <c r="A6134" s="215" t="s">
        <v>24491</v>
      </c>
      <c r="B6134" s="215">
        <v>1</v>
      </c>
      <c r="C6134" s="216" t="s">
        <v>24492</v>
      </c>
      <c r="D6134" s="215" t="s">
        <v>24493</v>
      </c>
    </row>
    <row r="6135" spans="1:4">
      <c r="A6135" s="215" t="s">
        <v>24494</v>
      </c>
      <c r="B6135" s="215">
        <v>1</v>
      </c>
      <c r="C6135" s="216" t="s">
        <v>24495</v>
      </c>
      <c r="D6135" s="215" t="s">
        <v>24496</v>
      </c>
    </row>
    <row r="6136" spans="1:4">
      <c r="A6136" s="215" t="s">
        <v>24497</v>
      </c>
      <c r="B6136" s="215">
        <v>1</v>
      </c>
      <c r="C6136" s="216" t="s">
        <v>24498</v>
      </c>
      <c r="D6136" s="215" t="s">
        <v>24499</v>
      </c>
    </row>
    <row r="6137" spans="1:4">
      <c r="A6137" s="215" t="s">
        <v>24500</v>
      </c>
      <c r="B6137" s="215">
        <v>1</v>
      </c>
      <c r="C6137" s="216" t="s">
        <v>24501</v>
      </c>
      <c r="D6137" s="215" t="s">
        <v>24502</v>
      </c>
    </row>
    <row r="6138" spans="1:4">
      <c r="A6138" s="215" t="s">
        <v>24503</v>
      </c>
      <c r="B6138" s="215">
        <v>1</v>
      </c>
      <c r="C6138" s="216" t="s">
        <v>24504</v>
      </c>
      <c r="D6138" s="215" t="s">
        <v>24505</v>
      </c>
    </row>
    <row r="6139" spans="1:4">
      <c r="A6139" s="215" t="s">
        <v>24506</v>
      </c>
      <c r="B6139" s="215">
        <v>1</v>
      </c>
      <c r="C6139" s="216" t="s">
        <v>24507</v>
      </c>
      <c r="D6139" s="215" t="s">
        <v>24508</v>
      </c>
    </row>
    <row r="6140" spans="1:4">
      <c r="A6140" s="215" t="s">
        <v>24509</v>
      </c>
      <c r="B6140" s="215">
        <v>1</v>
      </c>
      <c r="C6140" s="216" t="s">
        <v>24510</v>
      </c>
      <c r="D6140" s="215" t="s">
        <v>24511</v>
      </c>
    </row>
    <row r="6141" spans="1:4">
      <c r="A6141" s="215" t="s">
        <v>24512</v>
      </c>
      <c r="B6141" s="215">
        <v>1</v>
      </c>
      <c r="C6141" s="216" t="s">
        <v>24513</v>
      </c>
      <c r="D6141" s="215" t="s">
        <v>24514</v>
      </c>
    </row>
    <row r="6142" spans="1:4">
      <c r="A6142" s="215" t="s">
        <v>24515</v>
      </c>
      <c r="B6142" s="215">
        <v>1</v>
      </c>
      <c r="C6142" s="216" t="s">
        <v>24516</v>
      </c>
      <c r="D6142" s="215" t="s">
        <v>24517</v>
      </c>
    </row>
    <row r="6143" spans="1:4">
      <c r="A6143" s="215" t="s">
        <v>24518</v>
      </c>
      <c r="B6143" s="215">
        <v>1</v>
      </c>
      <c r="C6143" s="216" t="s">
        <v>24519</v>
      </c>
      <c r="D6143" s="215" t="s">
        <v>24520</v>
      </c>
    </row>
    <row r="6144" spans="1:4">
      <c r="A6144" s="215" t="s">
        <v>24521</v>
      </c>
      <c r="B6144" s="215">
        <v>1</v>
      </c>
      <c r="C6144" s="216" t="s">
        <v>24522</v>
      </c>
      <c r="D6144" s="215" t="s">
        <v>24523</v>
      </c>
    </row>
    <row r="6145" spans="1:4">
      <c r="A6145" s="215" t="s">
        <v>24524</v>
      </c>
      <c r="B6145" s="215">
        <v>1</v>
      </c>
      <c r="C6145" s="216" t="s">
        <v>24525</v>
      </c>
      <c r="D6145" s="215" t="s">
        <v>24526</v>
      </c>
    </row>
    <row r="6146" spans="1:4">
      <c r="A6146" s="215" t="s">
        <v>24527</v>
      </c>
      <c r="B6146" s="215">
        <v>1</v>
      </c>
      <c r="C6146" s="216" t="s">
        <v>24528</v>
      </c>
      <c r="D6146" s="215" t="s">
        <v>24529</v>
      </c>
    </row>
    <row r="6147" spans="1:4">
      <c r="A6147" s="215" t="s">
        <v>24530</v>
      </c>
      <c r="B6147" s="215">
        <v>1</v>
      </c>
      <c r="C6147" s="216" t="s">
        <v>24531</v>
      </c>
      <c r="D6147" s="215" t="s">
        <v>24532</v>
      </c>
    </row>
    <row r="6148" spans="1:4">
      <c r="A6148" s="215" t="s">
        <v>24533</v>
      </c>
      <c r="B6148" s="215">
        <v>1</v>
      </c>
      <c r="C6148" s="216" t="s">
        <v>24534</v>
      </c>
      <c r="D6148" s="215" t="s">
        <v>24535</v>
      </c>
    </row>
    <row r="6149" spans="1:4">
      <c r="A6149" s="215" t="s">
        <v>24536</v>
      </c>
      <c r="B6149" s="215">
        <v>1</v>
      </c>
      <c r="C6149" s="216" t="s">
        <v>24537</v>
      </c>
      <c r="D6149" s="215" t="s">
        <v>24538</v>
      </c>
    </row>
    <row r="6150" spans="1:4">
      <c r="A6150" s="215" t="s">
        <v>24539</v>
      </c>
      <c r="B6150" s="215">
        <v>1</v>
      </c>
      <c r="C6150" s="216" t="s">
        <v>24540</v>
      </c>
      <c r="D6150" s="215" t="s">
        <v>24541</v>
      </c>
    </row>
    <row r="6151" spans="1:4">
      <c r="A6151" s="215" t="s">
        <v>24542</v>
      </c>
      <c r="B6151" s="215">
        <v>1</v>
      </c>
      <c r="C6151" s="216" t="s">
        <v>24543</v>
      </c>
      <c r="D6151" s="215" t="s">
        <v>24544</v>
      </c>
    </row>
    <row r="6152" spans="1:4">
      <c r="A6152" s="215" t="s">
        <v>24545</v>
      </c>
      <c r="B6152" s="215">
        <v>1</v>
      </c>
      <c r="C6152" s="216" t="s">
        <v>24546</v>
      </c>
      <c r="D6152" s="215" t="s">
        <v>24547</v>
      </c>
    </row>
    <row r="6153" spans="1:4">
      <c r="A6153" s="215" t="s">
        <v>24548</v>
      </c>
      <c r="B6153" s="215">
        <v>1</v>
      </c>
      <c r="C6153" s="216" t="s">
        <v>24549</v>
      </c>
      <c r="D6153" s="215" t="s">
        <v>24550</v>
      </c>
    </row>
    <row r="6154" spans="1:4">
      <c r="A6154" s="215" t="s">
        <v>24551</v>
      </c>
      <c r="B6154" s="215">
        <v>1</v>
      </c>
      <c r="C6154" s="216" t="s">
        <v>24552</v>
      </c>
      <c r="D6154" s="215" t="s">
        <v>24553</v>
      </c>
    </row>
    <row r="6155" spans="1:4">
      <c r="A6155" s="215" t="s">
        <v>24554</v>
      </c>
      <c r="B6155" s="215">
        <v>1</v>
      </c>
      <c r="C6155" s="216" t="s">
        <v>24555</v>
      </c>
      <c r="D6155" s="215" t="s">
        <v>24556</v>
      </c>
    </row>
    <row r="6156" spans="1:4">
      <c r="A6156" s="215" t="s">
        <v>24557</v>
      </c>
      <c r="B6156" s="215">
        <v>1</v>
      </c>
      <c r="C6156" s="216" t="s">
        <v>24558</v>
      </c>
      <c r="D6156" s="215" t="s">
        <v>24559</v>
      </c>
    </row>
    <row r="6157" spans="1:4">
      <c r="A6157" s="215" t="s">
        <v>24560</v>
      </c>
      <c r="B6157" s="215">
        <v>1</v>
      </c>
      <c r="C6157" s="216" t="s">
        <v>24561</v>
      </c>
      <c r="D6157" s="215" t="s">
        <v>24562</v>
      </c>
    </row>
    <row r="6158" spans="1:4">
      <c r="A6158" s="215" t="s">
        <v>24563</v>
      </c>
      <c r="B6158" s="215">
        <v>1</v>
      </c>
      <c r="C6158" s="216" t="s">
        <v>24564</v>
      </c>
      <c r="D6158" s="215" t="s">
        <v>24565</v>
      </c>
    </row>
    <row r="6159" spans="1:4">
      <c r="A6159" s="215" t="s">
        <v>24566</v>
      </c>
      <c r="B6159" s="215">
        <v>1</v>
      </c>
      <c r="C6159" s="216" t="s">
        <v>24567</v>
      </c>
      <c r="D6159" s="215" t="s">
        <v>24568</v>
      </c>
    </row>
    <row r="6160" spans="1:4">
      <c r="A6160" s="215" t="s">
        <v>24569</v>
      </c>
      <c r="B6160" s="215">
        <v>1</v>
      </c>
      <c r="C6160" s="216" t="s">
        <v>24570</v>
      </c>
      <c r="D6160" s="215" t="s">
        <v>24571</v>
      </c>
    </row>
    <row r="6161" spans="1:4">
      <c r="A6161" s="215" t="s">
        <v>24572</v>
      </c>
      <c r="B6161" s="215">
        <v>1</v>
      </c>
      <c r="C6161" s="216" t="s">
        <v>24573</v>
      </c>
      <c r="D6161" s="215" t="s">
        <v>24574</v>
      </c>
    </row>
    <row r="6162" spans="1:4">
      <c r="A6162" s="215" t="s">
        <v>24575</v>
      </c>
      <c r="B6162" s="215">
        <v>1</v>
      </c>
      <c r="C6162" s="216" t="s">
        <v>24576</v>
      </c>
      <c r="D6162" s="215" t="s">
        <v>24577</v>
      </c>
    </row>
    <row r="6163" spans="1:4">
      <c r="A6163" s="215" t="s">
        <v>24578</v>
      </c>
      <c r="B6163" s="215">
        <v>1</v>
      </c>
      <c r="C6163" s="216" t="s">
        <v>24579</v>
      </c>
      <c r="D6163" s="215" t="s">
        <v>24580</v>
      </c>
    </row>
    <row r="6164" spans="1:4">
      <c r="A6164" s="215" t="s">
        <v>24581</v>
      </c>
      <c r="B6164" s="215">
        <v>1</v>
      </c>
      <c r="C6164" s="216" t="s">
        <v>24582</v>
      </c>
      <c r="D6164" s="215" t="s">
        <v>24583</v>
      </c>
    </row>
    <row r="6165" spans="1:4">
      <c r="A6165" s="215" t="s">
        <v>24584</v>
      </c>
      <c r="B6165" s="215">
        <v>1</v>
      </c>
      <c r="C6165" s="216" t="s">
        <v>24585</v>
      </c>
      <c r="D6165" s="215" t="s">
        <v>24586</v>
      </c>
    </row>
    <row r="6166" spans="1:4">
      <c r="A6166" s="215" t="s">
        <v>24587</v>
      </c>
      <c r="B6166" s="215">
        <v>1</v>
      </c>
      <c r="C6166" s="216" t="s">
        <v>24588</v>
      </c>
      <c r="D6166" s="215" t="s">
        <v>24589</v>
      </c>
    </row>
    <row r="6167" spans="1:4">
      <c r="A6167" s="215" t="s">
        <v>24590</v>
      </c>
      <c r="B6167" s="215">
        <v>1</v>
      </c>
      <c r="C6167" s="216" t="s">
        <v>24591</v>
      </c>
      <c r="D6167" s="215" t="s">
        <v>24592</v>
      </c>
    </row>
    <row r="6168" spans="1:4">
      <c r="A6168" s="215" t="s">
        <v>24593</v>
      </c>
      <c r="B6168" s="215">
        <v>1</v>
      </c>
      <c r="C6168" s="216" t="s">
        <v>24594</v>
      </c>
      <c r="D6168" s="215" t="s">
        <v>24595</v>
      </c>
    </row>
    <row r="6169" spans="1:4">
      <c r="A6169" s="215" t="s">
        <v>24596</v>
      </c>
      <c r="B6169" s="215">
        <v>1</v>
      </c>
      <c r="C6169" s="216" t="s">
        <v>24597</v>
      </c>
      <c r="D6169" s="215" t="s">
        <v>24598</v>
      </c>
    </row>
    <row r="6170" spans="1:4">
      <c r="A6170" s="215" t="s">
        <v>24599</v>
      </c>
      <c r="B6170" s="215">
        <v>1</v>
      </c>
      <c r="C6170" s="216" t="s">
        <v>24600</v>
      </c>
      <c r="D6170" s="215" t="s">
        <v>24601</v>
      </c>
    </row>
    <row r="6171" spans="1:4">
      <c r="A6171" s="215" t="s">
        <v>24602</v>
      </c>
      <c r="B6171" s="215">
        <v>1</v>
      </c>
      <c r="C6171" s="216" t="s">
        <v>24603</v>
      </c>
      <c r="D6171" s="215" t="s">
        <v>24604</v>
      </c>
    </row>
    <row r="6172" spans="1:4">
      <c r="A6172" s="215" t="s">
        <v>24605</v>
      </c>
      <c r="B6172" s="215">
        <v>1</v>
      </c>
      <c r="C6172" s="216" t="s">
        <v>24606</v>
      </c>
      <c r="D6172" s="215" t="s">
        <v>24607</v>
      </c>
    </row>
    <row r="6173" spans="1:4">
      <c r="A6173" s="215" t="s">
        <v>24608</v>
      </c>
      <c r="B6173" s="215">
        <v>1</v>
      </c>
      <c r="C6173" s="216" t="s">
        <v>24609</v>
      </c>
      <c r="D6173" s="215" t="s">
        <v>24610</v>
      </c>
    </row>
    <row r="6174" spans="1:4">
      <c r="A6174" s="215" t="s">
        <v>24611</v>
      </c>
      <c r="B6174" s="215">
        <v>1</v>
      </c>
      <c r="C6174" s="216" t="s">
        <v>24612</v>
      </c>
      <c r="D6174" s="215" t="s">
        <v>24613</v>
      </c>
    </row>
    <row r="6175" spans="1:4">
      <c r="A6175" s="215" t="s">
        <v>24614</v>
      </c>
      <c r="B6175" s="215">
        <v>1</v>
      </c>
      <c r="C6175" s="216" t="s">
        <v>24615</v>
      </c>
      <c r="D6175" s="215" t="s">
        <v>24616</v>
      </c>
    </row>
    <row r="6176" spans="1:4">
      <c r="A6176" s="215" t="s">
        <v>24617</v>
      </c>
      <c r="B6176" s="215">
        <v>1</v>
      </c>
      <c r="C6176" s="216" t="s">
        <v>24618</v>
      </c>
      <c r="D6176" s="215" t="s">
        <v>24619</v>
      </c>
    </row>
    <row r="6177" spans="1:4">
      <c r="A6177" s="215" t="s">
        <v>24620</v>
      </c>
      <c r="B6177" s="215">
        <v>1</v>
      </c>
      <c r="C6177" s="216" t="s">
        <v>24621</v>
      </c>
      <c r="D6177" s="215" t="s">
        <v>24622</v>
      </c>
    </row>
    <row r="6178" spans="1:4">
      <c r="A6178" s="215" t="s">
        <v>24623</v>
      </c>
      <c r="B6178" s="215">
        <v>1</v>
      </c>
      <c r="C6178" s="216" t="s">
        <v>24624</v>
      </c>
      <c r="D6178" s="215" t="s">
        <v>24625</v>
      </c>
    </row>
    <row r="6179" spans="1:4">
      <c r="A6179" s="215" t="s">
        <v>24626</v>
      </c>
      <c r="B6179" s="215">
        <v>1</v>
      </c>
      <c r="C6179" s="216" t="s">
        <v>24627</v>
      </c>
      <c r="D6179" s="215" t="s">
        <v>24628</v>
      </c>
    </row>
    <row r="6180" spans="1:4">
      <c r="A6180" s="215" t="s">
        <v>24629</v>
      </c>
      <c r="B6180" s="215">
        <v>1</v>
      </c>
      <c r="C6180" s="216" t="s">
        <v>24630</v>
      </c>
      <c r="D6180" s="215" t="s">
        <v>24631</v>
      </c>
    </row>
    <row r="6181" spans="1:4">
      <c r="A6181" s="215" t="s">
        <v>24632</v>
      </c>
      <c r="B6181" s="215">
        <v>1</v>
      </c>
      <c r="C6181" s="216" t="s">
        <v>24633</v>
      </c>
      <c r="D6181" s="215" t="s">
        <v>24634</v>
      </c>
    </row>
    <row r="6182" spans="1:4">
      <c r="A6182" s="215" t="s">
        <v>24635</v>
      </c>
      <c r="B6182" s="215">
        <v>1</v>
      </c>
      <c r="C6182" s="216" t="s">
        <v>24636</v>
      </c>
      <c r="D6182" s="215" t="s">
        <v>24637</v>
      </c>
    </row>
    <row r="6183" spans="1:4">
      <c r="A6183" s="215" t="s">
        <v>24638</v>
      </c>
      <c r="B6183" s="215">
        <v>1</v>
      </c>
      <c r="C6183" s="216" t="s">
        <v>24639</v>
      </c>
      <c r="D6183" s="215" t="s">
        <v>24640</v>
      </c>
    </row>
    <row r="6184" spans="1:4">
      <c r="A6184" s="215" t="s">
        <v>24641</v>
      </c>
      <c r="B6184" s="215">
        <v>1</v>
      </c>
      <c r="C6184" s="216" t="s">
        <v>24642</v>
      </c>
      <c r="D6184" s="215" t="s">
        <v>24643</v>
      </c>
    </row>
    <row r="6185" spans="1:4">
      <c r="A6185" s="215" t="s">
        <v>24644</v>
      </c>
      <c r="B6185" s="215">
        <v>1</v>
      </c>
      <c r="C6185" s="216" t="s">
        <v>24645</v>
      </c>
      <c r="D6185" s="215" t="s">
        <v>24646</v>
      </c>
    </row>
    <row r="6186" spans="1:4">
      <c r="A6186" s="215" t="s">
        <v>24647</v>
      </c>
      <c r="B6186" s="215">
        <v>1</v>
      </c>
      <c r="C6186" s="216" t="s">
        <v>24648</v>
      </c>
      <c r="D6186" s="215" t="s">
        <v>24649</v>
      </c>
    </row>
    <row r="6187" spans="1:4">
      <c r="A6187" s="215" t="s">
        <v>24650</v>
      </c>
      <c r="B6187" s="215">
        <v>1</v>
      </c>
      <c r="C6187" s="216" t="s">
        <v>24651</v>
      </c>
      <c r="D6187" s="215" t="s">
        <v>24652</v>
      </c>
    </row>
    <row r="6188" spans="1:4">
      <c r="A6188" s="215" t="s">
        <v>24653</v>
      </c>
      <c r="B6188" s="215">
        <v>1</v>
      </c>
      <c r="C6188" s="216" t="s">
        <v>24654</v>
      </c>
      <c r="D6188" s="215" t="s">
        <v>24655</v>
      </c>
    </row>
    <row r="6189" spans="1:4">
      <c r="A6189" s="215" t="s">
        <v>24656</v>
      </c>
      <c r="B6189" s="215">
        <v>1</v>
      </c>
      <c r="C6189" s="216" t="s">
        <v>24657</v>
      </c>
      <c r="D6189" s="215" t="s">
        <v>24658</v>
      </c>
    </row>
    <row r="6190" spans="1:4">
      <c r="A6190" s="215" t="s">
        <v>24659</v>
      </c>
      <c r="B6190" s="215">
        <v>1</v>
      </c>
      <c r="C6190" s="216" t="s">
        <v>24660</v>
      </c>
      <c r="D6190" s="215" t="s">
        <v>24661</v>
      </c>
    </row>
    <row r="6191" spans="1:4">
      <c r="A6191" s="215" t="s">
        <v>24662</v>
      </c>
      <c r="B6191" s="215">
        <v>1</v>
      </c>
      <c r="C6191" s="216" t="s">
        <v>24663</v>
      </c>
      <c r="D6191" s="215" t="s">
        <v>23668</v>
      </c>
    </row>
    <row r="6192" spans="1:4">
      <c r="A6192" s="215" t="s">
        <v>24664</v>
      </c>
      <c r="B6192" s="215">
        <v>1</v>
      </c>
      <c r="C6192" s="216" t="s">
        <v>24665</v>
      </c>
      <c r="D6192" s="215" t="s">
        <v>24666</v>
      </c>
    </row>
    <row r="6193" spans="1:4">
      <c r="A6193" s="215" t="s">
        <v>24667</v>
      </c>
      <c r="B6193" s="215">
        <v>1</v>
      </c>
      <c r="C6193" s="216" t="s">
        <v>24668</v>
      </c>
      <c r="D6193" s="215" t="s">
        <v>24669</v>
      </c>
    </row>
    <row r="6194" spans="1:4">
      <c r="A6194" s="215" t="s">
        <v>24670</v>
      </c>
      <c r="B6194" s="215">
        <v>1</v>
      </c>
      <c r="C6194" s="216" t="s">
        <v>24671</v>
      </c>
      <c r="D6194" s="215" t="s">
        <v>24672</v>
      </c>
    </row>
    <row r="6195" spans="1:4">
      <c r="A6195" s="215" t="s">
        <v>24673</v>
      </c>
      <c r="B6195" s="215">
        <v>1</v>
      </c>
      <c r="C6195" s="216" t="s">
        <v>24674</v>
      </c>
      <c r="D6195" s="215" t="s">
        <v>24675</v>
      </c>
    </row>
    <row r="6196" spans="1:4">
      <c r="A6196" s="215" t="s">
        <v>24676</v>
      </c>
      <c r="B6196" s="215">
        <v>1</v>
      </c>
      <c r="C6196" s="216" t="s">
        <v>24677</v>
      </c>
      <c r="D6196" s="215" t="s">
        <v>24678</v>
      </c>
    </row>
    <row r="6197" spans="1:4">
      <c r="A6197" s="215" t="s">
        <v>24679</v>
      </c>
      <c r="B6197" s="215">
        <v>1</v>
      </c>
      <c r="C6197" s="216" t="s">
        <v>24680</v>
      </c>
      <c r="D6197" s="215" t="s">
        <v>24681</v>
      </c>
    </row>
    <row r="6198" spans="1:4">
      <c r="A6198" s="215" t="s">
        <v>24682</v>
      </c>
      <c r="B6198" s="215">
        <v>1</v>
      </c>
      <c r="C6198" s="216" t="s">
        <v>24683</v>
      </c>
      <c r="D6198" s="215" t="s">
        <v>24684</v>
      </c>
    </row>
    <row r="6199" spans="1:4">
      <c r="A6199" s="215" t="s">
        <v>24685</v>
      </c>
      <c r="B6199" s="215">
        <v>1</v>
      </c>
      <c r="C6199" s="216" t="s">
        <v>24686</v>
      </c>
      <c r="D6199" s="215" t="s">
        <v>24687</v>
      </c>
    </row>
    <row r="6200" spans="1:4">
      <c r="A6200" s="215" t="s">
        <v>24688</v>
      </c>
      <c r="B6200" s="215">
        <v>1</v>
      </c>
      <c r="C6200" s="216" t="s">
        <v>24689</v>
      </c>
      <c r="D6200" s="215" t="s">
        <v>24690</v>
      </c>
    </row>
    <row r="6201" spans="1:4">
      <c r="A6201" s="215" t="s">
        <v>24691</v>
      </c>
      <c r="B6201" s="215">
        <v>1</v>
      </c>
      <c r="C6201" s="216" t="s">
        <v>24692</v>
      </c>
      <c r="D6201" s="215" t="s">
        <v>24693</v>
      </c>
    </row>
    <row r="6202" spans="1:4">
      <c r="A6202" s="215" t="s">
        <v>24694</v>
      </c>
      <c r="B6202" s="215">
        <v>1</v>
      </c>
      <c r="C6202" s="216" t="s">
        <v>24695</v>
      </c>
      <c r="D6202" s="215" t="s">
        <v>24696</v>
      </c>
    </row>
    <row r="6203" spans="1:4">
      <c r="A6203" s="215" t="s">
        <v>24697</v>
      </c>
      <c r="B6203" s="215">
        <v>1</v>
      </c>
      <c r="C6203" s="216" t="s">
        <v>24698</v>
      </c>
      <c r="D6203" s="215" t="s">
        <v>24699</v>
      </c>
    </row>
    <row r="6204" spans="1:4">
      <c r="A6204" s="215" t="s">
        <v>24700</v>
      </c>
      <c r="B6204" s="215">
        <v>1</v>
      </c>
      <c r="C6204" s="216" t="s">
        <v>24701</v>
      </c>
      <c r="D6204" s="215" t="s">
        <v>24702</v>
      </c>
    </row>
    <row r="6205" spans="1:4">
      <c r="A6205" s="215" t="s">
        <v>24703</v>
      </c>
      <c r="B6205" s="215">
        <v>1</v>
      </c>
      <c r="C6205" s="216" t="s">
        <v>24704</v>
      </c>
      <c r="D6205" s="215" t="s">
        <v>24705</v>
      </c>
    </row>
    <row r="6206" spans="1:4">
      <c r="A6206" s="215" t="s">
        <v>24706</v>
      </c>
      <c r="B6206" s="215">
        <v>1</v>
      </c>
      <c r="C6206" s="216" t="s">
        <v>24707</v>
      </c>
      <c r="D6206" s="215" t="s">
        <v>24708</v>
      </c>
    </row>
    <row r="6207" spans="1:4">
      <c r="A6207" s="215" t="s">
        <v>24709</v>
      </c>
      <c r="B6207" s="215">
        <v>1</v>
      </c>
      <c r="C6207" s="216" t="s">
        <v>24710</v>
      </c>
      <c r="D6207" s="215" t="s">
        <v>24711</v>
      </c>
    </row>
    <row r="6208" spans="1:4">
      <c r="A6208" s="215" t="s">
        <v>24712</v>
      </c>
      <c r="B6208" s="215">
        <v>1</v>
      </c>
      <c r="C6208" s="216" t="s">
        <v>24713</v>
      </c>
      <c r="D6208" s="215" t="s">
        <v>24714</v>
      </c>
    </row>
    <row r="6209" spans="1:4">
      <c r="A6209" s="215" t="s">
        <v>24715</v>
      </c>
      <c r="B6209" s="215">
        <v>1</v>
      </c>
      <c r="C6209" s="216" t="s">
        <v>24716</v>
      </c>
      <c r="D6209" s="215" t="s">
        <v>24717</v>
      </c>
    </row>
    <row r="6210" spans="1:4">
      <c r="A6210" s="215" t="s">
        <v>24718</v>
      </c>
      <c r="B6210" s="215">
        <v>1</v>
      </c>
      <c r="C6210" s="216" t="s">
        <v>24719</v>
      </c>
      <c r="D6210" s="215" t="s">
        <v>24720</v>
      </c>
    </row>
    <row r="6211" spans="1:4">
      <c r="A6211" s="215" t="s">
        <v>24721</v>
      </c>
      <c r="B6211" s="215">
        <v>1</v>
      </c>
      <c r="C6211" s="216" t="s">
        <v>24722</v>
      </c>
      <c r="D6211" s="215" t="s">
        <v>24723</v>
      </c>
    </row>
    <row r="6212" spans="1:4">
      <c r="A6212" s="215" t="s">
        <v>24724</v>
      </c>
      <c r="B6212" s="215">
        <v>1</v>
      </c>
      <c r="C6212" s="216" t="s">
        <v>24725</v>
      </c>
      <c r="D6212" s="215" t="s">
        <v>24726</v>
      </c>
    </row>
    <row r="6213" spans="1:4">
      <c r="A6213" s="215" t="s">
        <v>24727</v>
      </c>
      <c r="B6213" s="215">
        <v>1</v>
      </c>
      <c r="C6213" s="216" t="s">
        <v>24728</v>
      </c>
      <c r="D6213" s="215" t="s">
        <v>24729</v>
      </c>
    </row>
    <row r="6214" spans="1:4">
      <c r="A6214" s="215" t="s">
        <v>24730</v>
      </c>
      <c r="B6214" s="215">
        <v>1</v>
      </c>
      <c r="C6214" s="216" t="s">
        <v>24731</v>
      </c>
      <c r="D6214" s="215" t="s">
        <v>24732</v>
      </c>
    </row>
    <row r="6215" spans="1:4">
      <c r="A6215" s="215" t="s">
        <v>24733</v>
      </c>
      <c r="B6215" s="215">
        <v>1</v>
      </c>
      <c r="C6215" s="216" t="s">
        <v>24734</v>
      </c>
      <c r="D6215" s="215" t="s">
        <v>24735</v>
      </c>
    </row>
    <row r="6216" spans="1:4">
      <c r="A6216" s="215" t="s">
        <v>24736</v>
      </c>
      <c r="B6216" s="215">
        <v>1</v>
      </c>
      <c r="C6216" s="216" t="s">
        <v>24737</v>
      </c>
      <c r="D6216" s="215" t="s">
        <v>24738</v>
      </c>
    </row>
    <row r="6217" spans="1:4">
      <c r="A6217" s="215" t="s">
        <v>24739</v>
      </c>
      <c r="B6217" s="215">
        <v>1</v>
      </c>
      <c r="C6217" s="216" t="s">
        <v>24740</v>
      </c>
      <c r="D6217" s="215" t="s">
        <v>24741</v>
      </c>
    </row>
    <row r="6218" spans="1:4">
      <c r="A6218" s="215" t="s">
        <v>24742</v>
      </c>
      <c r="B6218" s="215">
        <v>1</v>
      </c>
      <c r="C6218" s="216" t="s">
        <v>24743</v>
      </c>
      <c r="D6218" s="215" t="s">
        <v>24744</v>
      </c>
    </row>
    <row r="6219" spans="1:4">
      <c r="A6219" s="215" t="s">
        <v>24745</v>
      </c>
      <c r="B6219" s="215">
        <v>1</v>
      </c>
      <c r="C6219" s="216" t="s">
        <v>24746</v>
      </c>
      <c r="D6219" s="215" t="s">
        <v>24747</v>
      </c>
    </row>
    <row r="6220" spans="1:4">
      <c r="A6220" s="215" t="s">
        <v>24748</v>
      </c>
      <c r="B6220" s="215">
        <v>1</v>
      </c>
      <c r="C6220" s="216" t="s">
        <v>24749</v>
      </c>
      <c r="D6220" s="215" t="s">
        <v>24750</v>
      </c>
    </row>
    <row r="6221" spans="1:4">
      <c r="A6221" s="215" t="s">
        <v>24751</v>
      </c>
      <c r="B6221" s="215">
        <v>1</v>
      </c>
      <c r="C6221" s="216" t="s">
        <v>24752</v>
      </c>
      <c r="D6221" s="215" t="s">
        <v>24753</v>
      </c>
    </row>
    <row r="6222" spans="1:4">
      <c r="A6222" s="215" t="s">
        <v>24754</v>
      </c>
      <c r="B6222" s="215">
        <v>1</v>
      </c>
      <c r="C6222" s="216" t="s">
        <v>24755</v>
      </c>
      <c r="D6222" s="215" t="s">
        <v>24756</v>
      </c>
    </row>
    <row r="6223" spans="1:4">
      <c r="A6223" s="215" t="s">
        <v>24757</v>
      </c>
      <c r="B6223" s="215">
        <v>1</v>
      </c>
      <c r="C6223" s="216" t="s">
        <v>24758</v>
      </c>
      <c r="D6223" s="215" t="s">
        <v>24759</v>
      </c>
    </row>
    <row r="6224" spans="1:4">
      <c r="A6224" s="215" t="s">
        <v>24760</v>
      </c>
      <c r="B6224" s="215">
        <v>1</v>
      </c>
      <c r="C6224" s="216" t="s">
        <v>24761</v>
      </c>
      <c r="D6224" s="215" t="s">
        <v>24762</v>
      </c>
    </row>
    <row r="6225" spans="1:4">
      <c r="A6225" s="215" t="s">
        <v>24763</v>
      </c>
      <c r="B6225" s="215">
        <v>1</v>
      </c>
      <c r="C6225" s="216" t="s">
        <v>24764</v>
      </c>
      <c r="D6225" s="215" t="s">
        <v>24765</v>
      </c>
    </row>
    <row r="6226" spans="1:4">
      <c r="A6226" s="215" t="s">
        <v>24766</v>
      </c>
      <c r="B6226" s="215">
        <v>1</v>
      </c>
      <c r="C6226" s="216" t="s">
        <v>24767</v>
      </c>
      <c r="D6226" s="215" t="s">
        <v>24768</v>
      </c>
    </row>
    <row r="6227" spans="1:4">
      <c r="A6227" s="215" t="s">
        <v>24769</v>
      </c>
      <c r="B6227" s="215">
        <v>1</v>
      </c>
      <c r="C6227" s="216" t="s">
        <v>24770</v>
      </c>
      <c r="D6227" s="215" t="s">
        <v>24771</v>
      </c>
    </row>
    <row r="6228" spans="1:4">
      <c r="A6228" s="215" t="s">
        <v>24772</v>
      </c>
      <c r="B6228" s="215">
        <v>1</v>
      </c>
      <c r="C6228" s="216" t="s">
        <v>24773</v>
      </c>
      <c r="D6228" s="215" t="s">
        <v>24774</v>
      </c>
    </row>
    <row r="6229" spans="1:4">
      <c r="A6229" s="215" t="s">
        <v>24775</v>
      </c>
      <c r="B6229" s="215">
        <v>1</v>
      </c>
      <c r="C6229" s="216" t="s">
        <v>24776</v>
      </c>
      <c r="D6229" s="215" t="s">
        <v>24777</v>
      </c>
    </row>
    <row r="6230" spans="1:4">
      <c r="A6230" s="215" t="s">
        <v>24778</v>
      </c>
      <c r="B6230" s="215">
        <v>1</v>
      </c>
      <c r="C6230" s="216" t="s">
        <v>24779</v>
      </c>
      <c r="D6230" s="215" t="s">
        <v>24780</v>
      </c>
    </row>
    <row r="6231" spans="1:4">
      <c r="A6231" s="215" t="s">
        <v>24781</v>
      </c>
      <c r="B6231" s="215">
        <v>1</v>
      </c>
      <c r="C6231" s="216" t="s">
        <v>24782</v>
      </c>
      <c r="D6231" s="215" t="s">
        <v>24783</v>
      </c>
    </row>
    <row r="6232" spans="1:4">
      <c r="A6232" s="215" t="s">
        <v>24784</v>
      </c>
      <c r="B6232" s="215">
        <v>1</v>
      </c>
      <c r="C6232" s="216" t="s">
        <v>24785</v>
      </c>
      <c r="D6232" s="215" t="s">
        <v>24786</v>
      </c>
    </row>
    <row r="6233" spans="1:4">
      <c r="A6233" s="215" t="s">
        <v>24787</v>
      </c>
      <c r="B6233" s="215">
        <v>1</v>
      </c>
      <c r="C6233" s="216" t="s">
        <v>24788</v>
      </c>
      <c r="D6233" s="215" t="s">
        <v>24789</v>
      </c>
    </row>
    <row r="6234" spans="1:4">
      <c r="A6234" s="215" t="s">
        <v>24790</v>
      </c>
      <c r="B6234" s="215">
        <v>1</v>
      </c>
      <c r="C6234" s="216" t="s">
        <v>24791</v>
      </c>
      <c r="D6234" s="215" t="s">
        <v>24792</v>
      </c>
    </row>
    <row r="6235" spans="1:4">
      <c r="A6235" s="215" t="s">
        <v>24793</v>
      </c>
      <c r="B6235" s="215">
        <v>1</v>
      </c>
      <c r="C6235" s="216" t="s">
        <v>24794</v>
      </c>
      <c r="D6235" s="215" t="s">
        <v>24795</v>
      </c>
    </row>
    <row r="6236" spans="1:4">
      <c r="A6236" s="215" t="s">
        <v>24796</v>
      </c>
      <c r="B6236" s="215">
        <v>1</v>
      </c>
      <c r="C6236" s="216" t="s">
        <v>24797</v>
      </c>
      <c r="D6236" s="215" t="s">
        <v>24798</v>
      </c>
    </row>
    <row r="6237" spans="1:4">
      <c r="A6237" s="215" t="s">
        <v>24799</v>
      </c>
      <c r="B6237" s="215">
        <v>1</v>
      </c>
      <c r="C6237" s="216" t="s">
        <v>24800</v>
      </c>
      <c r="D6237" s="215" t="s">
        <v>24801</v>
      </c>
    </row>
    <row r="6238" spans="1:4">
      <c r="A6238" s="215" t="s">
        <v>24802</v>
      </c>
      <c r="B6238" s="215">
        <v>1</v>
      </c>
      <c r="C6238" s="216" t="s">
        <v>24803</v>
      </c>
      <c r="D6238" s="215" t="s">
        <v>24804</v>
      </c>
    </row>
    <row r="6239" spans="1:4">
      <c r="A6239" s="215" t="s">
        <v>24805</v>
      </c>
      <c r="B6239" s="215">
        <v>1</v>
      </c>
      <c r="C6239" s="216" t="s">
        <v>24806</v>
      </c>
      <c r="D6239" s="215" t="s">
        <v>24807</v>
      </c>
    </row>
    <row r="6240" spans="1:4">
      <c r="A6240" s="215" t="s">
        <v>24808</v>
      </c>
      <c r="B6240" s="215">
        <v>1</v>
      </c>
      <c r="C6240" s="216" t="s">
        <v>24809</v>
      </c>
      <c r="D6240" s="215" t="s">
        <v>24810</v>
      </c>
    </row>
    <row r="6241" spans="1:4">
      <c r="A6241" s="215" t="s">
        <v>24811</v>
      </c>
      <c r="B6241" s="215">
        <v>1</v>
      </c>
      <c r="C6241" s="216" t="s">
        <v>24812</v>
      </c>
      <c r="D6241" s="215" t="s">
        <v>24813</v>
      </c>
    </row>
    <row r="6242" spans="1:4">
      <c r="A6242" s="215" t="s">
        <v>24814</v>
      </c>
      <c r="B6242" s="215">
        <v>1</v>
      </c>
      <c r="C6242" s="216" t="s">
        <v>24815</v>
      </c>
      <c r="D6242" s="215" t="s">
        <v>24816</v>
      </c>
    </row>
    <row r="6243" spans="1:4">
      <c r="A6243" s="215" t="s">
        <v>24817</v>
      </c>
      <c r="B6243" s="215">
        <v>1</v>
      </c>
      <c r="C6243" s="216" t="s">
        <v>24818</v>
      </c>
      <c r="D6243" s="215" t="s">
        <v>24819</v>
      </c>
    </row>
    <row r="6244" spans="1:4">
      <c r="A6244" s="215" t="s">
        <v>24820</v>
      </c>
      <c r="B6244" s="215">
        <v>1</v>
      </c>
      <c r="C6244" s="216" t="s">
        <v>24821</v>
      </c>
      <c r="D6244" s="215" t="s">
        <v>24822</v>
      </c>
    </row>
    <row r="6245" spans="1:4">
      <c r="A6245" s="215" t="s">
        <v>24823</v>
      </c>
      <c r="B6245" s="215">
        <v>1</v>
      </c>
      <c r="C6245" s="216" t="s">
        <v>24824</v>
      </c>
      <c r="D6245" s="215" t="s">
        <v>24825</v>
      </c>
    </row>
    <row r="6246" spans="1:4">
      <c r="A6246" s="215" t="s">
        <v>24826</v>
      </c>
      <c r="B6246" s="215">
        <v>1</v>
      </c>
      <c r="C6246" s="216" t="s">
        <v>24827</v>
      </c>
      <c r="D6246" s="215" t="s">
        <v>24046</v>
      </c>
    </row>
    <row r="6247" spans="1:4">
      <c r="A6247" s="215" t="s">
        <v>24828</v>
      </c>
      <c r="B6247" s="215">
        <v>1</v>
      </c>
      <c r="C6247" s="216" t="s">
        <v>24829</v>
      </c>
      <c r="D6247" s="215" t="s">
        <v>24830</v>
      </c>
    </row>
    <row r="6248" spans="1:4">
      <c r="A6248" s="215" t="s">
        <v>24831</v>
      </c>
      <c r="B6248" s="215">
        <v>1</v>
      </c>
      <c r="C6248" s="216" t="s">
        <v>24832</v>
      </c>
      <c r="D6248" s="215" t="s">
        <v>24049</v>
      </c>
    </row>
    <row r="6249" spans="1:4">
      <c r="A6249" s="215" t="s">
        <v>24833</v>
      </c>
      <c r="B6249" s="215">
        <v>1</v>
      </c>
      <c r="C6249" s="216" t="s">
        <v>24834</v>
      </c>
      <c r="D6249" s="215" t="s">
        <v>24835</v>
      </c>
    </row>
    <row r="6250" spans="1:4">
      <c r="A6250" s="215" t="s">
        <v>24836</v>
      </c>
      <c r="B6250" s="215">
        <v>1</v>
      </c>
      <c r="C6250" s="216" t="s">
        <v>24837</v>
      </c>
      <c r="D6250" s="215" t="s">
        <v>24838</v>
      </c>
    </row>
    <row r="6251" spans="1:4">
      <c r="A6251" s="215" t="s">
        <v>24839</v>
      </c>
      <c r="B6251" s="215">
        <v>1</v>
      </c>
      <c r="C6251" s="216" t="s">
        <v>24840</v>
      </c>
      <c r="D6251" s="215" t="s">
        <v>24841</v>
      </c>
    </row>
    <row r="6252" spans="1:4">
      <c r="A6252" s="215" t="s">
        <v>24842</v>
      </c>
      <c r="B6252" s="215">
        <v>1</v>
      </c>
      <c r="C6252" s="216" t="s">
        <v>24843</v>
      </c>
      <c r="D6252" s="215" t="s">
        <v>24844</v>
      </c>
    </row>
    <row r="6253" spans="1:4">
      <c r="A6253" s="215" t="s">
        <v>24845</v>
      </c>
      <c r="B6253" s="215">
        <v>1</v>
      </c>
      <c r="C6253" s="216" t="s">
        <v>24846</v>
      </c>
      <c r="D6253" s="215" t="s">
        <v>24847</v>
      </c>
    </row>
    <row r="6254" spans="1:4">
      <c r="A6254" s="215" t="s">
        <v>24848</v>
      </c>
      <c r="B6254" s="215">
        <v>1</v>
      </c>
      <c r="C6254" s="216" t="s">
        <v>24849</v>
      </c>
      <c r="D6254" s="215" t="s">
        <v>24850</v>
      </c>
    </row>
    <row r="6255" spans="1:4">
      <c r="A6255" s="215" t="s">
        <v>24851</v>
      </c>
      <c r="B6255" s="215">
        <v>1</v>
      </c>
      <c r="C6255" s="216" t="s">
        <v>24852</v>
      </c>
      <c r="D6255" s="215" t="s">
        <v>24853</v>
      </c>
    </row>
    <row r="6256" spans="1:4">
      <c r="A6256" s="215" t="s">
        <v>24854</v>
      </c>
      <c r="B6256" s="215">
        <v>1</v>
      </c>
      <c r="C6256" s="216" t="s">
        <v>24855</v>
      </c>
      <c r="D6256" s="215" t="s">
        <v>24856</v>
      </c>
    </row>
    <row r="6257" spans="1:4">
      <c r="A6257" s="215" t="s">
        <v>24857</v>
      </c>
      <c r="B6257" s="215">
        <v>1</v>
      </c>
      <c r="C6257" s="216" t="s">
        <v>24858</v>
      </c>
      <c r="D6257" s="215" t="s">
        <v>24859</v>
      </c>
    </row>
    <row r="6258" spans="1:4">
      <c r="A6258" s="215" t="s">
        <v>24860</v>
      </c>
      <c r="B6258" s="215">
        <v>1</v>
      </c>
      <c r="C6258" s="216" t="s">
        <v>24861</v>
      </c>
      <c r="D6258" s="215" t="s">
        <v>24862</v>
      </c>
    </row>
    <row r="6259" spans="1:4">
      <c r="A6259" s="215" t="s">
        <v>24863</v>
      </c>
      <c r="B6259" s="215">
        <v>1</v>
      </c>
      <c r="C6259" s="216" t="s">
        <v>24864</v>
      </c>
      <c r="D6259" s="215" t="s">
        <v>24865</v>
      </c>
    </row>
    <row r="6260" spans="1:4">
      <c r="A6260" s="215" t="s">
        <v>24866</v>
      </c>
      <c r="B6260" s="215">
        <v>1</v>
      </c>
      <c r="C6260" s="216" t="s">
        <v>24867</v>
      </c>
      <c r="D6260" s="215" t="s">
        <v>24868</v>
      </c>
    </row>
    <row r="6261" spans="1:4">
      <c r="A6261" s="215" t="s">
        <v>24869</v>
      </c>
      <c r="B6261" s="215">
        <v>1</v>
      </c>
      <c r="C6261" s="216" t="s">
        <v>24870</v>
      </c>
      <c r="D6261" s="215" t="s">
        <v>24871</v>
      </c>
    </row>
    <row r="6262" spans="1:4">
      <c r="A6262" s="215" t="s">
        <v>24872</v>
      </c>
      <c r="B6262" s="215">
        <v>1</v>
      </c>
      <c r="C6262" s="216" t="s">
        <v>24873</v>
      </c>
      <c r="D6262" s="215" t="s">
        <v>24874</v>
      </c>
    </row>
    <row r="6263" spans="1:4">
      <c r="A6263" s="215" t="s">
        <v>24875</v>
      </c>
      <c r="B6263" s="215">
        <v>1</v>
      </c>
      <c r="C6263" s="216" t="s">
        <v>24876</v>
      </c>
      <c r="D6263" s="215" t="s">
        <v>24877</v>
      </c>
    </row>
    <row r="6264" spans="1:4">
      <c r="A6264" s="215" t="s">
        <v>24878</v>
      </c>
      <c r="B6264" s="215">
        <v>1</v>
      </c>
      <c r="C6264" s="216" t="s">
        <v>24879</v>
      </c>
      <c r="D6264" s="215" t="s">
        <v>24880</v>
      </c>
    </row>
    <row r="6265" spans="1:4">
      <c r="A6265" s="215" t="s">
        <v>24881</v>
      </c>
      <c r="B6265" s="215">
        <v>1</v>
      </c>
      <c r="C6265" s="216" t="s">
        <v>24882</v>
      </c>
      <c r="D6265" s="215" t="s">
        <v>24883</v>
      </c>
    </row>
    <row r="6266" spans="1:4">
      <c r="A6266" s="215" t="s">
        <v>24884</v>
      </c>
      <c r="B6266" s="215">
        <v>1</v>
      </c>
      <c r="C6266" s="216" t="s">
        <v>24885</v>
      </c>
      <c r="D6266" s="215" t="s">
        <v>24886</v>
      </c>
    </row>
    <row r="6267" spans="1:4">
      <c r="A6267" s="215" t="s">
        <v>24887</v>
      </c>
      <c r="B6267" s="215">
        <v>1</v>
      </c>
      <c r="C6267" s="216" t="s">
        <v>24888</v>
      </c>
      <c r="D6267" s="215" t="s">
        <v>24889</v>
      </c>
    </row>
    <row r="6268" spans="1:4">
      <c r="A6268" s="215" t="s">
        <v>24890</v>
      </c>
      <c r="B6268" s="215">
        <v>1</v>
      </c>
      <c r="C6268" s="216" t="s">
        <v>24891</v>
      </c>
      <c r="D6268" s="215" t="s">
        <v>24892</v>
      </c>
    </row>
    <row r="6269" spans="1:4">
      <c r="A6269" s="215" t="s">
        <v>24893</v>
      </c>
      <c r="B6269" s="215">
        <v>1</v>
      </c>
      <c r="C6269" s="216" t="s">
        <v>24894</v>
      </c>
      <c r="D6269" s="215" t="s">
        <v>24895</v>
      </c>
    </row>
    <row r="6270" spans="1:4">
      <c r="A6270" s="215" t="s">
        <v>24896</v>
      </c>
      <c r="B6270" s="215">
        <v>1</v>
      </c>
      <c r="C6270" s="216" t="s">
        <v>24897</v>
      </c>
      <c r="D6270" s="215" t="s">
        <v>24898</v>
      </c>
    </row>
    <row r="6271" spans="1:4">
      <c r="A6271" s="215" t="s">
        <v>24899</v>
      </c>
      <c r="B6271" s="215">
        <v>1</v>
      </c>
      <c r="C6271" s="216" t="s">
        <v>24900</v>
      </c>
      <c r="D6271" s="215" t="s">
        <v>24901</v>
      </c>
    </row>
    <row r="6272" spans="1:4">
      <c r="A6272" s="215" t="s">
        <v>24902</v>
      </c>
      <c r="B6272" s="215">
        <v>1</v>
      </c>
      <c r="C6272" s="216" t="s">
        <v>24903</v>
      </c>
      <c r="D6272" s="215" t="s">
        <v>24904</v>
      </c>
    </row>
    <row r="6273" spans="1:4">
      <c r="A6273" s="215" t="s">
        <v>24905</v>
      </c>
      <c r="B6273" s="215">
        <v>1</v>
      </c>
      <c r="C6273" s="216" t="s">
        <v>24906</v>
      </c>
      <c r="D6273" s="215" t="s">
        <v>24907</v>
      </c>
    </row>
    <row r="6274" spans="1:4">
      <c r="A6274" s="215" t="s">
        <v>24908</v>
      </c>
      <c r="B6274" s="215">
        <v>1</v>
      </c>
      <c r="C6274" s="216" t="s">
        <v>24909</v>
      </c>
      <c r="D6274" s="215" t="s">
        <v>24910</v>
      </c>
    </row>
    <row r="6275" spans="1:4">
      <c r="A6275" s="215" t="s">
        <v>24911</v>
      </c>
      <c r="B6275" s="215">
        <v>1</v>
      </c>
      <c r="C6275" s="216" t="s">
        <v>24912</v>
      </c>
      <c r="D6275" s="215" t="s">
        <v>24913</v>
      </c>
    </row>
    <row r="6276" spans="1:4">
      <c r="A6276" s="215" t="s">
        <v>24914</v>
      </c>
      <c r="B6276" s="215">
        <v>1</v>
      </c>
      <c r="C6276" s="216" t="s">
        <v>24915</v>
      </c>
      <c r="D6276" s="215" t="s">
        <v>24916</v>
      </c>
    </row>
    <row r="6277" spans="1:4">
      <c r="A6277" s="215" t="s">
        <v>24917</v>
      </c>
      <c r="B6277" s="215">
        <v>2</v>
      </c>
      <c r="C6277" s="216" t="s">
        <v>24918</v>
      </c>
      <c r="D6277" s="215" t="s">
        <v>24223</v>
      </c>
    </row>
    <row r="6278" spans="1:4">
      <c r="A6278" s="215" t="s">
        <v>24919</v>
      </c>
      <c r="B6278" s="215">
        <v>1</v>
      </c>
      <c r="C6278" s="216" t="s">
        <v>24920</v>
      </c>
      <c r="D6278" s="215" t="s">
        <v>24921</v>
      </c>
    </row>
    <row r="6279" spans="1:4">
      <c r="A6279" s="215" t="s">
        <v>24922</v>
      </c>
      <c r="B6279" s="215">
        <v>1</v>
      </c>
      <c r="C6279" s="216" t="s">
        <v>24923</v>
      </c>
      <c r="D6279" s="215" t="s">
        <v>24924</v>
      </c>
    </row>
    <row r="6280" spans="1:4">
      <c r="A6280" s="215" t="s">
        <v>24925</v>
      </c>
      <c r="B6280" s="215">
        <v>2</v>
      </c>
      <c r="C6280" s="216" t="s">
        <v>24926</v>
      </c>
      <c r="D6280" s="215" t="s">
        <v>24927</v>
      </c>
    </row>
    <row r="6281" spans="1:4">
      <c r="A6281" s="215" t="s">
        <v>24928</v>
      </c>
      <c r="B6281" s="215">
        <v>1</v>
      </c>
      <c r="C6281" s="216" t="s">
        <v>24929</v>
      </c>
      <c r="D6281" s="215" t="s">
        <v>24930</v>
      </c>
    </row>
    <row r="6282" spans="1:4">
      <c r="A6282" s="215" t="s">
        <v>24931</v>
      </c>
      <c r="B6282" s="215">
        <v>1</v>
      </c>
      <c r="C6282" s="216" t="s">
        <v>24932</v>
      </c>
      <c r="D6282" s="215" t="s">
        <v>24933</v>
      </c>
    </row>
    <row r="6283" spans="1:4">
      <c r="A6283" s="215" t="s">
        <v>24934</v>
      </c>
      <c r="B6283" s="215">
        <v>1</v>
      </c>
      <c r="C6283" s="216" t="s">
        <v>24935</v>
      </c>
      <c r="D6283" s="215" t="s">
        <v>24936</v>
      </c>
    </row>
    <row r="6284" spans="1:4">
      <c r="A6284" s="215" t="s">
        <v>24937</v>
      </c>
      <c r="B6284" s="215">
        <v>1</v>
      </c>
      <c r="C6284" s="216" t="s">
        <v>24938</v>
      </c>
      <c r="D6284" s="215" t="s">
        <v>24939</v>
      </c>
    </row>
    <row r="6285" spans="1:4">
      <c r="A6285" s="215" t="s">
        <v>24940</v>
      </c>
      <c r="B6285" s="215">
        <v>1</v>
      </c>
      <c r="C6285" s="216" t="s">
        <v>24941</v>
      </c>
      <c r="D6285" s="215" t="s">
        <v>24942</v>
      </c>
    </row>
    <row r="6286" spans="1:4">
      <c r="A6286" s="215" t="s">
        <v>24943</v>
      </c>
      <c r="B6286" s="215">
        <v>1</v>
      </c>
      <c r="C6286" s="216" t="s">
        <v>24944</v>
      </c>
      <c r="D6286" s="215" t="s">
        <v>24945</v>
      </c>
    </row>
    <row r="6287" spans="1:4">
      <c r="A6287" s="215" t="s">
        <v>24946</v>
      </c>
      <c r="B6287" s="215">
        <v>1</v>
      </c>
      <c r="C6287" s="216" t="s">
        <v>24947</v>
      </c>
      <c r="D6287" s="215" t="s">
        <v>24948</v>
      </c>
    </row>
    <row r="6288" spans="1:4">
      <c r="A6288" s="215" t="s">
        <v>24949</v>
      </c>
      <c r="B6288" s="215">
        <v>1</v>
      </c>
      <c r="C6288" s="216" t="s">
        <v>24950</v>
      </c>
      <c r="D6288" s="215" t="s">
        <v>24951</v>
      </c>
    </row>
    <row r="6289" spans="1:4">
      <c r="A6289" s="215" t="s">
        <v>24952</v>
      </c>
      <c r="B6289" s="215">
        <v>1</v>
      </c>
      <c r="C6289" s="216" t="s">
        <v>24953</v>
      </c>
      <c r="D6289" s="215" t="s">
        <v>24954</v>
      </c>
    </row>
    <row r="6290" spans="1:4">
      <c r="A6290" s="215" t="s">
        <v>24955</v>
      </c>
      <c r="B6290" s="215">
        <v>1</v>
      </c>
      <c r="C6290" s="216" t="s">
        <v>24956</v>
      </c>
      <c r="D6290" s="215" t="s">
        <v>24957</v>
      </c>
    </row>
    <row r="6291" spans="1:4">
      <c r="A6291" s="215" t="s">
        <v>24958</v>
      </c>
      <c r="B6291" s="215">
        <v>1</v>
      </c>
      <c r="C6291" s="216" t="s">
        <v>24959</v>
      </c>
      <c r="D6291" s="215" t="s">
        <v>24319</v>
      </c>
    </row>
    <row r="6292" spans="1:4">
      <c r="A6292" s="215" t="s">
        <v>24960</v>
      </c>
      <c r="B6292" s="215">
        <v>1</v>
      </c>
      <c r="C6292" s="216" t="s">
        <v>24961</v>
      </c>
      <c r="D6292" s="215" t="s">
        <v>24962</v>
      </c>
    </row>
    <row r="6293" spans="1:4">
      <c r="A6293" s="215" t="s">
        <v>24963</v>
      </c>
      <c r="B6293" s="215">
        <v>1</v>
      </c>
      <c r="C6293" s="216" t="s">
        <v>24964</v>
      </c>
      <c r="D6293" s="215" t="s">
        <v>24965</v>
      </c>
    </row>
    <row r="6294" spans="1:4">
      <c r="A6294" s="215" t="s">
        <v>24966</v>
      </c>
      <c r="B6294" s="215">
        <v>1</v>
      </c>
      <c r="C6294" s="216" t="s">
        <v>24967</v>
      </c>
      <c r="D6294" s="215" t="s">
        <v>24968</v>
      </c>
    </row>
    <row r="6295" spans="1:4">
      <c r="A6295" s="215" t="s">
        <v>24969</v>
      </c>
      <c r="B6295" s="215">
        <v>1</v>
      </c>
      <c r="C6295" s="216" t="s">
        <v>24970</v>
      </c>
      <c r="D6295" s="215" t="s">
        <v>24971</v>
      </c>
    </row>
    <row r="6296" spans="1:4">
      <c r="A6296" s="215" t="s">
        <v>24972</v>
      </c>
      <c r="B6296" s="215">
        <v>1</v>
      </c>
      <c r="C6296" s="216" t="s">
        <v>24973</v>
      </c>
      <c r="D6296" s="215" t="s">
        <v>24974</v>
      </c>
    </row>
    <row r="6297" spans="1:4">
      <c r="A6297" s="215" t="s">
        <v>24975</v>
      </c>
      <c r="B6297" s="215">
        <v>1</v>
      </c>
      <c r="C6297" s="216" t="s">
        <v>24976</v>
      </c>
      <c r="D6297" s="215" t="s">
        <v>24977</v>
      </c>
    </row>
    <row r="6298" spans="1:4">
      <c r="A6298" s="215" t="s">
        <v>24978</v>
      </c>
      <c r="B6298" s="215">
        <v>1</v>
      </c>
      <c r="C6298" s="216" t="s">
        <v>24979</v>
      </c>
      <c r="D6298" s="215" t="s">
        <v>24980</v>
      </c>
    </row>
    <row r="6299" spans="1:4">
      <c r="A6299" s="215" t="s">
        <v>24981</v>
      </c>
      <c r="B6299" s="215">
        <v>1</v>
      </c>
      <c r="C6299" s="216" t="s">
        <v>24982</v>
      </c>
      <c r="D6299" s="215" t="s">
        <v>24983</v>
      </c>
    </row>
    <row r="6300" spans="1:4">
      <c r="A6300" s="215" t="s">
        <v>24984</v>
      </c>
      <c r="B6300" s="215">
        <v>1</v>
      </c>
      <c r="C6300" s="216" t="s">
        <v>24985</v>
      </c>
      <c r="D6300" s="215" t="s">
        <v>24986</v>
      </c>
    </row>
    <row r="6301" spans="1:4">
      <c r="A6301" s="215" t="s">
        <v>24987</v>
      </c>
      <c r="B6301" s="215">
        <v>1</v>
      </c>
      <c r="C6301" s="216" t="s">
        <v>24988</v>
      </c>
      <c r="D6301" s="215" t="s">
        <v>24989</v>
      </c>
    </row>
    <row r="6302" spans="1:4">
      <c r="A6302" s="215" t="s">
        <v>24990</v>
      </c>
      <c r="B6302" s="215">
        <v>1</v>
      </c>
      <c r="C6302" s="216" t="s">
        <v>24991</v>
      </c>
      <c r="D6302" s="215" t="s">
        <v>24992</v>
      </c>
    </row>
    <row r="6303" spans="1:4">
      <c r="A6303" s="215" t="s">
        <v>24993</v>
      </c>
      <c r="B6303" s="215">
        <v>1</v>
      </c>
      <c r="C6303" s="216" t="s">
        <v>24994</v>
      </c>
      <c r="D6303" s="215" t="s">
        <v>24995</v>
      </c>
    </row>
    <row r="6304" spans="1:4">
      <c r="A6304" s="215" t="s">
        <v>24996</v>
      </c>
      <c r="B6304" s="215">
        <v>1</v>
      </c>
      <c r="C6304" s="216" t="s">
        <v>24997</v>
      </c>
      <c r="D6304" s="215" t="s">
        <v>24998</v>
      </c>
    </row>
    <row r="6305" spans="1:4">
      <c r="A6305" s="215" t="s">
        <v>24999</v>
      </c>
      <c r="B6305" s="215">
        <v>1</v>
      </c>
      <c r="C6305" s="216" t="s">
        <v>25000</v>
      </c>
      <c r="D6305" s="215" t="s">
        <v>25001</v>
      </c>
    </row>
    <row r="6306" spans="1:4">
      <c r="A6306" s="215" t="s">
        <v>25002</v>
      </c>
      <c r="B6306" s="215">
        <v>1</v>
      </c>
      <c r="C6306" s="216" t="s">
        <v>25003</v>
      </c>
      <c r="D6306" s="215" t="s">
        <v>25004</v>
      </c>
    </row>
    <row r="6307" spans="1:4">
      <c r="A6307" s="215" t="s">
        <v>25005</v>
      </c>
      <c r="B6307" s="215">
        <v>1</v>
      </c>
      <c r="C6307" s="216" t="s">
        <v>25006</v>
      </c>
      <c r="D6307" s="215" t="s">
        <v>25007</v>
      </c>
    </row>
    <row r="6308" spans="1:4">
      <c r="A6308" s="215" t="s">
        <v>25008</v>
      </c>
      <c r="B6308" s="215">
        <v>1</v>
      </c>
      <c r="C6308" s="216" t="s">
        <v>25009</v>
      </c>
      <c r="D6308" s="215" t="s">
        <v>25010</v>
      </c>
    </row>
    <row r="6309" spans="1:4">
      <c r="A6309" s="215" t="s">
        <v>25011</v>
      </c>
      <c r="B6309" s="215">
        <v>1</v>
      </c>
      <c r="C6309" s="216" t="s">
        <v>25012</v>
      </c>
      <c r="D6309" s="215" t="s">
        <v>25013</v>
      </c>
    </row>
    <row r="6310" spans="1:4">
      <c r="A6310" s="215" t="s">
        <v>25014</v>
      </c>
      <c r="B6310" s="215">
        <v>1</v>
      </c>
      <c r="C6310" s="216" t="s">
        <v>25015</v>
      </c>
      <c r="D6310" s="215" t="s">
        <v>25016</v>
      </c>
    </row>
    <row r="6311" spans="1:4">
      <c r="A6311" s="215" t="s">
        <v>25017</v>
      </c>
      <c r="B6311" s="215">
        <v>1</v>
      </c>
      <c r="C6311" s="216" t="s">
        <v>25018</v>
      </c>
      <c r="D6311" s="215" t="s">
        <v>24466</v>
      </c>
    </row>
    <row r="6312" spans="1:4">
      <c r="A6312" s="215" t="s">
        <v>25019</v>
      </c>
      <c r="B6312" s="215">
        <v>1</v>
      </c>
      <c r="C6312" s="216" t="s">
        <v>25020</v>
      </c>
      <c r="D6312" s="215" t="s">
        <v>25021</v>
      </c>
    </row>
    <row r="6313" spans="1:4">
      <c r="A6313" s="215" t="s">
        <v>25022</v>
      </c>
      <c r="B6313" s="215">
        <v>1</v>
      </c>
      <c r="C6313" s="216" t="s">
        <v>25023</v>
      </c>
      <c r="D6313" s="215" t="s">
        <v>24475</v>
      </c>
    </row>
    <row r="6314" spans="1:4">
      <c r="A6314" s="215" t="s">
        <v>25024</v>
      </c>
      <c r="B6314" s="215">
        <v>1</v>
      </c>
      <c r="C6314" s="216" t="s">
        <v>25025</v>
      </c>
      <c r="D6314" s="215" t="s">
        <v>25026</v>
      </c>
    </row>
    <row r="6315" spans="1:4">
      <c r="A6315" s="215" t="s">
        <v>25027</v>
      </c>
      <c r="B6315" s="215">
        <v>1</v>
      </c>
      <c r="C6315" s="216" t="s">
        <v>25028</v>
      </c>
      <c r="D6315" s="215" t="s">
        <v>25029</v>
      </c>
    </row>
    <row r="6316" spans="1:4">
      <c r="A6316" s="215" t="s">
        <v>25030</v>
      </c>
      <c r="B6316" s="215">
        <v>1</v>
      </c>
      <c r="C6316" s="216" t="s">
        <v>25031</v>
      </c>
      <c r="D6316" s="215" t="s">
        <v>25032</v>
      </c>
    </row>
    <row r="6317" spans="1:4">
      <c r="A6317" s="215" t="s">
        <v>25033</v>
      </c>
      <c r="B6317" s="215">
        <v>1</v>
      </c>
      <c r="C6317" s="216" t="s">
        <v>25034</v>
      </c>
      <c r="D6317" s="215" t="s">
        <v>25035</v>
      </c>
    </row>
    <row r="6318" spans="1:4">
      <c r="A6318" s="215" t="s">
        <v>25036</v>
      </c>
      <c r="B6318" s="215">
        <v>1</v>
      </c>
      <c r="C6318" s="216" t="s">
        <v>25037</v>
      </c>
      <c r="D6318" s="215" t="s">
        <v>25038</v>
      </c>
    </row>
    <row r="6319" spans="1:4">
      <c r="A6319" s="215" t="s">
        <v>25039</v>
      </c>
      <c r="B6319" s="215">
        <v>1</v>
      </c>
      <c r="C6319" s="216" t="s">
        <v>25040</v>
      </c>
      <c r="D6319" s="215" t="s">
        <v>25041</v>
      </c>
    </row>
    <row r="6320" spans="1:4">
      <c r="A6320" s="215" t="s">
        <v>25042</v>
      </c>
      <c r="B6320" s="215">
        <v>1</v>
      </c>
      <c r="C6320" s="216" t="s">
        <v>25043</v>
      </c>
      <c r="D6320" s="215" t="s">
        <v>25044</v>
      </c>
    </row>
    <row r="6321" spans="1:4">
      <c r="A6321" s="215" t="s">
        <v>25045</v>
      </c>
      <c r="B6321" s="215">
        <v>1</v>
      </c>
      <c r="C6321" s="216" t="s">
        <v>25046</v>
      </c>
      <c r="D6321" s="215" t="s">
        <v>25047</v>
      </c>
    </row>
    <row r="6322" spans="1:4">
      <c r="A6322" s="215" t="s">
        <v>25048</v>
      </c>
      <c r="B6322" s="215">
        <v>1</v>
      </c>
      <c r="C6322" s="216" t="s">
        <v>25049</v>
      </c>
      <c r="D6322" s="215" t="s">
        <v>25050</v>
      </c>
    </row>
    <row r="6323" spans="1:4">
      <c r="A6323" s="215" t="s">
        <v>25051</v>
      </c>
      <c r="B6323" s="215">
        <v>1</v>
      </c>
      <c r="C6323" s="216" t="s">
        <v>25052</v>
      </c>
      <c r="D6323" s="215" t="s">
        <v>25053</v>
      </c>
    </row>
    <row r="6324" spans="1:4">
      <c r="A6324" s="215" t="s">
        <v>25054</v>
      </c>
      <c r="B6324" s="215">
        <v>1</v>
      </c>
      <c r="C6324" s="216" t="s">
        <v>25055</v>
      </c>
      <c r="D6324" s="215" t="s">
        <v>25056</v>
      </c>
    </row>
    <row r="6325" spans="1:4">
      <c r="A6325" s="215" t="s">
        <v>25057</v>
      </c>
      <c r="B6325" s="215">
        <v>1</v>
      </c>
      <c r="C6325" s="216" t="s">
        <v>25058</v>
      </c>
      <c r="D6325" s="215" t="s">
        <v>25059</v>
      </c>
    </row>
    <row r="6326" spans="1:4">
      <c r="A6326" s="215" t="s">
        <v>25060</v>
      </c>
      <c r="B6326" s="215">
        <v>1</v>
      </c>
      <c r="C6326" s="216" t="s">
        <v>25061</v>
      </c>
      <c r="D6326" s="215" t="s">
        <v>25062</v>
      </c>
    </row>
    <row r="6327" spans="1:4">
      <c r="A6327" s="215" t="s">
        <v>25063</v>
      </c>
      <c r="B6327" s="215">
        <v>1</v>
      </c>
      <c r="C6327" s="216" t="s">
        <v>25064</v>
      </c>
      <c r="D6327" s="215" t="s">
        <v>25065</v>
      </c>
    </row>
    <row r="6328" spans="1:4">
      <c r="A6328" s="215" t="s">
        <v>25066</v>
      </c>
      <c r="B6328" s="215">
        <v>1</v>
      </c>
      <c r="C6328" s="216" t="s">
        <v>25067</v>
      </c>
      <c r="D6328" s="215" t="s">
        <v>25068</v>
      </c>
    </row>
    <row r="6329" spans="1:4">
      <c r="A6329" s="215" t="s">
        <v>25069</v>
      </c>
      <c r="B6329" s="215">
        <v>1</v>
      </c>
      <c r="C6329" s="216" t="s">
        <v>25070</v>
      </c>
      <c r="D6329" s="215" t="s">
        <v>25071</v>
      </c>
    </row>
    <row r="6330" spans="1:4">
      <c r="A6330" s="215" t="s">
        <v>25072</v>
      </c>
      <c r="B6330" s="215">
        <v>1</v>
      </c>
      <c r="C6330" s="216" t="s">
        <v>25073</v>
      </c>
      <c r="D6330" s="215" t="s">
        <v>25074</v>
      </c>
    </row>
    <row r="6331" spans="1:4">
      <c r="A6331" s="215" t="s">
        <v>25075</v>
      </c>
      <c r="B6331" s="215">
        <v>1</v>
      </c>
      <c r="C6331" s="216" t="s">
        <v>25076</v>
      </c>
      <c r="D6331" s="215" t="s">
        <v>25077</v>
      </c>
    </row>
    <row r="6332" spans="1:4">
      <c r="A6332" s="215" t="s">
        <v>25078</v>
      </c>
      <c r="B6332" s="215">
        <v>1</v>
      </c>
      <c r="C6332" s="216" t="s">
        <v>25079</v>
      </c>
      <c r="D6332" s="215" t="s">
        <v>25080</v>
      </c>
    </row>
    <row r="6333" spans="1:4">
      <c r="A6333" s="215" t="s">
        <v>25081</v>
      </c>
      <c r="B6333" s="215">
        <v>1</v>
      </c>
      <c r="C6333" s="216" t="s">
        <v>25082</v>
      </c>
      <c r="D6333" s="215" t="s">
        <v>25083</v>
      </c>
    </row>
    <row r="6334" spans="1:4">
      <c r="A6334" s="215" t="s">
        <v>25084</v>
      </c>
      <c r="B6334" s="215">
        <v>1</v>
      </c>
      <c r="C6334" s="216" t="s">
        <v>25085</v>
      </c>
      <c r="D6334" s="215" t="s">
        <v>25086</v>
      </c>
    </row>
    <row r="6335" spans="1:4">
      <c r="A6335" s="215" t="s">
        <v>25087</v>
      </c>
      <c r="B6335" s="215">
        <v>1</v>
      </c>
      <c r="C6335" s="216" t="s">
        <v>25088</v>
      </c>
      <c r="D6335" s="215" t="s">
        <v>25089</v>
      </c>
    </row>
    <row r="6336" spans="1:4">
      <c r="A6336" s="215" t="s">
        <v>25090</v>
      </c>
      <c r="B6336" s="215">
        <v>1</v>
      </c>
      <c r="C6336" s="216" t="s">
        <v>25091</v>
      </c>
      <c r="D6336" s="215" t="s">
        <v>25092</v>
      </c>
    </row>
    <row r="6337" spans="1:4">
      <c r="A6337" s="215" t="s">
        <v>25093</v>
      </c>
      <c r="B6337" s="215">
        <v>1</v>
      </c>
      <c r="C6337" s="216" t="s">
        <v>25094</v>
      </c>
      <c r="D6337" s="215" t="s">
        <v>25095</v>
      </c>
    </row>
    <row r="6338" spans="1:4">
      <c r="A6338" s="215" t="s">
        <v>25096</v>
      </c>
      <c r="B6338" s="215">
        <v>1</v>
      </c>
      <c r="C6338" s="216" t="s">
        <v>25097</v>
      </c>
      <c r="D6338" s="215" t="s">
        <v>25098</v>
      </c>
    </row>
    <row r="6339" spans="1:4">
      <c r="A6339" s="215" t="s">
        <v>25099</v>
      </c>
      <c r="B6339" s="215">
        <v>1</v>
      </c>
      <c r="C6339" s="216" t="s">
        <v>25100</v>
      </c>
      <c r="D6339" s="215" t="s">
        <v>25101</v>
      </c>
    </row>
    <row r="6340" spans="1:4">
      <c r="A6340" s="215" t="s">
        <v>25102</v>
      </c>
      <c r="B6340" s="215">
        <v>1</v>
      </c>
      <c r="C6340" s="216" t="s">
        <v>25103</v>
      </c>
      <c r="D6340" s="215" t="s">
        <v>24661</v>
      </c>
    </row>
    <row r="6341" spans="1:4">
      <c r="A6341" s="215" t="s">
        <v>25104</v>
      </c>
      <c r="B6341" s="215">
        <v>1</v>
      </c>
      <c r="C6341" s="216" t="s">
        <v>25105</v>
      </c>
      <c r="D6341" s="215" t="s">
        <v>25106</v>
      </c>
    </row>
    <row r="6342" spans="1:4">
      <c r="A6342" s="215" t="s">
        <v>25107</v>
      </c>
      <c r="B6342" s="215">
        <v>1</v>
      </c>
      <c r="C6342" s="216" t="s">
        <v>25108</v>
      </c>
      <c r="D6342" s="215" t="s">
        <v>25109</v>
      </c>
    </row>
    <row r="6343" spans="1:4">
      <c r="A6343" s="215" t="s">
        <v>25110</v>
      </c>
      <c r="B6343" s="215">
        <v>1</v>
      </c>
      <c r="C6343" s="216" t="s">
        <v>25111</v>
      </c>
      <c r="D6343" s="215" t="s">
        <v>25112</v>
      </c>
    </row>
    <row r="6344" spans="1:4">
      <c r="A6344" s="215" t="s">
        <v>25113</v>
      </c>
      <c r="B6344" s="215">
        <v>1</v>
      </c>
      <c r="C6344" s="216" t="s">
        <v>25114</v>
      </c>
      <c r="D6344" s="215" t="s">
        <v>25115</v>
      </c>
    </row>
    <row r="6345" spans="1:4">
      <c r="A6345" s="215" t="s">
        <v>25116</v>
      </c>
      <c r="B6345" s="215">
        <v>1</v>
      </c>
      <c r="C6345" s="216" t="s">
        <v>25117</v>
      </c>
      <c r="D6345" s="215" t="s">
        <v>25118</v>
      </c>
    </row>
    <row r="6346" spans="1:4">
      <c r="A6346" s="215" t="s">
        <v>25119</v>
      </c>
      <c r="B6346" s="215">
        <v>1</v>
      </c>
      <c r="C6346" s="216" t="s">
        <v>25120</v>
      </c>
      <c r="D6346" s="215" t="s">
        <v>25121</v>
      </c>
    </row>
    <row r="6347" spans="1:4">
      <c r="A6347" s="215" t="s">
        <v>25122</v>
      </c>
      <c r="B6347" s="215">
        <v>1</v>
      </c>
      <c r="C6347" s="216" t="s">
        <v>25123</v>
      </c>
      <c r="D6347" s="215" t="s">
        <v>25124</v>
      </c>
    </row>
    <row r="6348" spans="1:4">
      <c r="A6348" s="215" t="s">
        <v>25125</v>
      </c>
      <c r="B6348" s="215">
        <v>1</v>
      </c>
      <c r="C6348" s="216" t="s">
        <v>25126</v>
      </c>
      <c r="D6348" s="215" t="s">
        <v>25127</v>
      </c>
    </row>
    <row r="6349" spans="1:4">
      <c r="A6349" s="215" t="s">
        <v>25128</v>
      </c>
      <c r="B6349" s="215">
        <v>1</v>
      </c>
      <c r="C6349" s="216" t="s">
        <v>25129</v>
      </c>
      <c r="D6349" s="215" t="s">
        <v>25130</v>
      </c>
    </row>
    <row r="6350" spans="1:4">
      <c r="A6350" s="215" t="s">
        <v>25131</v>
      </c>
      <c r="B6350" s="215">
        <v>1</v>
      </c>
      <c r="C6350" s="216" t="s">
        <v>25132</v>
      </c>
      <c r="D6350" s="215" t="s">
        <v>25133</v>
      </c>
    </row>
    <row r="6351" spans="1:4">
      <c r="A6351" s="215" t="s">
        <v>25134</v>
      </c>
      <c r="B6351" s="215">
        <v>1</v>
      </c>
      <c r="C6351" s="216" t="s">
        <v>25135</v>
      </c>
      <c r="D6351" s="215" t="s">
        <v>25136</v>
      </c>
    </row>
    <row r="6352" spans="1:4">
      <c r="A6352" s="215" t="s">
        <v>25137</v>
      </c>
      <c r="B6352" s="215">
        <v>1</v>
      </c>
      <c r="C6352" s="216" t="s">
        <v>25138</v>
      </c>
      <c r="D6352" s="215" t="s">
        <v>25139</v>
      </c>
    </row>
    <row r="6353" spans="1:4">
      <c r="A6353" s="215" t="s">
        <v>25140</v>
      </c>
      <c r="B6353" s="215">
        <v>1</v>
      </c>
      <c r="C6353" s="216" t="s">
        <v>25141</v>
      </c>
      <c r="D6353" s="215" t="s">
        <v>25142</v>
      </c>
    </row>
    <row r="6354" spans="1:4">
      <c r="A6354" s="215" t="s">
        <v>25143</v>
      </c>
      <c r="B6354" s="215">
        <v>1</v>
      </c>
      <c r="C6354" s="216" t="s">
        <v>25144</v>
      </c>
      <c r="D6354" s="215" t="s">
        <v>25089</v>
      </c>
    </row>
    <row r="6355" spans="1:4">
      <c r="A6355" s="215" t="s">
        <v>25145</v>
      </c>
      <c r="B6355" s="215">
        <v>1</v>
      </c>
      <c r="C6355" s="216" t="s">
        <v>25146</v>
      </c>
      <c r="D6355" s="215" t="s">
        <v>25147</v>
      </c>
    </row>
    <row r="6356" spans="1:4">
      <c r="A6356" s="215" t="s">
        <v>25148</v>
      </c>
      <c r="B6356" s="215">
        <v>1</v>
      </c>
      <c r="C6356" s="216" t="s">
        <v>25149</v>
      </c>
      <c r="D6356" s="215" t="s">
        <v>25150</v>
      </c>
    </row>
    <row r="6357" spans="1:4">
      <c r="A6357" s="215" t="s">
        <v>25151</v>
      </c>
      <c r="B6357" s="215">
        <v>1</v>
      </c>
      <c r="C6357" s="216" t="s">
        <v>25152</v>
      </c>
      <c r="D6357" s="215" t="s">
        <v>25153</v>
      </c>
    </row>
    <row r="6358" spans="1:4">
      <c r="A6358" s="215" t="s">
        <v>25154</v>
      </c>
      <c r="B6358" s="215">
        <v>1</v>
      </c>
      <c r="C6358" s="216" t="s">
        <v>25155</v>
      </c>
      <c r="D6358" s="215" t="s">
        <v>25156</v>
      </c>
    </row>
    <row r="6359" spans="1:4">
      <c r="A6359" s="215" t="s">
        <v>25157</v>
      </c>
      <c r="B6359" s="215">
        <v>1</v>
      </c>
      <c r="C6359" s="216" t="s">
        <v>25158</v>
      </c>
      <c r="D6359" s="215" t="s">
        <v>25159</v>
      </c>
    </row>
    <row r="6360" spans="1:4">
      <c r="A6360" s="215" t="s">
        <v>25160</v>
      </c>
      <c r="B6360" s="215">
        <v>1</v>
      </c>
      <c r="C6360" s="216" t="s">
        <v>25161</v>
      </c>
      <c r="D6360" s="215" t="s">
        <v>25162</v>
      </c>
    </row>
    <row r="6361" spans="1:4">
      <c r="A6361" s="215" t="s">
        <v>25163</v>
      </c>
      <c r="B6361" s="215">
        <v>1</v>
      </c>
      <c r="C6361" s="216" t="s">
        <v>25164</v>
      </c>
      <c r="D6361" s="215" t="s">
        <v>25165</v>
      </c>
    </row>
    <row r="6362" spans="1:4">
      <c r="A6362" s="215" t="s">
        <v>25166</v>
      </c>
      <c r="B6362" s="215">
        <v>1</v>
      </c>
      <c r="C6362" s="216" t="s">
        <v>25167</v>
      </c>
      <c r="D6362" s="215" t="s">
        <v>25168</v>
      </c>
    </row>
    <row r="6363" spans="1:4">
      <c r="A6363" s="215" t="s">
        <v>25169</v>
      </c>
      <c r="B6363" s="215">
        <v>1</v>
      </c>
      <c r="C6363" s="216" t="s">
        <v>25170</v>
      </c>
      <c r="D6363" s="215" t="s">
        <v>25171</v>
      </c>
    </row>
    <row r="6364" spans="1:4">
      <c r="A6364" s="215" t="s">
        <v>25172</v>
      </c>
      <c r="B6364" s="215">
        <v>1</v>
      </c>
      <c r="C6364" s="216" t="s">
        <v>25173</v>
      </c>
      <c r="D6364" s="215" t="s">
        <v>25174</v>
      </c>
    </row>
    <row r="6365" spans="1:4">
      <c r="A6365" s="215" t="s">
        <v>25175</v>
      </c>
      <c r="B6365" s="215">
        <v>1</v>
      </c>
      <c r="C6365" s="216" t="s">
        <v>25176</v>
      </c>
      <c r="D6365" s="215" t="s">
        <v>25177</v>
      </c>
    </row>
    <row r="6366" spans="1:4">
      <c r="A6366" s="215" t="s">
        <v>25178</v>
      </c>
      <c r="B6366" s="215">
        <v>1</v>
      </c>
      <c r="C6366" s="216" t="s">
        <v>25179</v>
      </c>
      <c r="D6366" s="215" t="s">
        <v>25180</v>
      </c>
    </row>
    <row r="6367" spans="1:4">
      <c r="A6367" s="215" t="s">
        <v>25181</v>
      </c>
      <c r="B6367" s="215">
        <v>1</v>
      </c>
      <c r="C6367" s="216" t="s">
        <v>25182</v>
      </c>
      <c r="D6367" s="215" t="s">
        <v>25183</v>
      </c>
    </row>
    <row r="6368" spans="1:4">
      <c r="A6368" s="215" t="s">
        <v>25184</v>
      </c>
      <c r="B6368" s="215">
        <v>1</v>
      </c>
      <c r="C6368" s="216" t="s">
        <v>25185</v>
      </c>
      <c r="D6368" s="215" t="s">
        <v>25186</v>
      </c>
    </row>
    <row r="6369" spans="1:4">
      <c r="A6369" s="215" t="s">
        <v>25187</v>
      </c>
      <c r="B6369" s="215">
        <v>1</v>
      </c>
      <c r="C6369" s="216" t="s">
        <v>25188</v>
      </c>
      <c r="D6369" s="215" t="s">
        <v>25189</v>
      </c>
    </row>
    <row r="6370" spans="1:4">
      <c r="A6370" s="215" t="s">
        <v>25190</v>
      </c>
      <c r="B6370" s="215">
        <v>1</v>
      </c>
      <c r="C6370" s="216" t="s">
        <v>25191</v>
      </c>
      <c r="D6370" s="215" t="s">
        <v>25192</v>
      </c>
    </row>
    <row r="6371" spans="1:4">
      <c r="A6371" s="215" t="s">
        <v>25193</v>
      </c>
      <c r="B6371" s="215">
        <v>1</v>
      </c>
      <c r="C6371" s="216" t="s">
        <v>25194</v>
      </c>
      <c r="D6371" s="215" t="s">
        <v>25195</v>
      </c>
    </row>
    <row r="6372" spans="1:4">
      <c r="A6372" s="215" t="s">
        <v>25196</v>
      </c>
      <c r="B6372" s="215">
        <v>1</v>
      </c>
      <c r="C6372" s="216" t="s">
        <v>25197</v>
      </c>
      <c r="D6372" s="215" t="s">
        <v>25198</v>
      </c>
    </row>
    <row r="6373" spans="1:4">
      <c r="A6373" s="215" t="s">
        <v>25199</v>
      </c>
      <c r="B6373" s="215">
        <v>1</v>
      </c>
      <c r="C6373" s="216" t="s">
        <v>25200</v>
      </c>
      <c r="D6373" s="215" t="s">
        <v>25201</v>
      </c>
    </row>
    <row r="6374" spans="1:4">
      <c r="A6374" s="215" t="s">
        <v>25202</v>
      </c>
      <c r="B6374" s="215">
        <v>1</v>
      </c>
      <c r="C6374" s="216" t="s">
        <v>25203</v>
      </c>
      <c r="D6374" s="215" t="s">
        <v>25204</v>
      </c>
    </row>
    <row r="6375" spans="1:4">
      <c r="A6375" s="215" t="s">
        <v>25205</v>
      </c>
      <c r="B6375" s="215">
        <v>1</v>
      </c>
      <c r="C6375" s="216" t="s">
        <v>25206</v>
      </c>
      <c r="D6375" s="215" t="s">
        <v>25207</v>
      </c>
    </row>
    <row r="6376" spans="1:4">
      <c r="A6376" s="215" t="s">
        <v>25208</v>
      </c>
      <c r="B6376" s="215">
        <v>1</v>
      </c>
      <c r="C6376" s="216" t="s">
        <v>25209</v>
      </c>
      <c r="D6376" s="215" t="s">
        <v>25210</v>
      </c>
    </row>
    <row r="6377" spans="1:4">
      <c r="A6377" s="215" t="s">
        <v>25211</v>
      </c>
      <c r="B6377" s="215">
        <v>1</v>
      </c>
      <c r="C6377" s="216" t="s">
        <v>25212</v>
      </c>
      <c r="D6377" s="215" t="s">
        <v>25213</v>
      </c>
    </row>
    <row r="6378" spans="1:4">
      <c r="A6378" s="215" t="s">
        <v>25214</v>
      </c>
      <c r="B6378" s="215">
        <v>1</v>
      </c>
      <c r="C6378" s="216" t="s">
        <v>25215</v>
      </c>
      <c r="D6378" s="215" t="s">
        <v>25216</v>
      </c>
    </row>
    <row r="6379" spans="1:4">
      <c r="A6379" s="215" t="s">
        <v>25217</v>
      </c>
      <c r="B6379" s="215">
        <v>1</v>
      </c>
      <c r="C6379" s="216" t="s">
        <v>25218</v>
      </c>
      <c r="D6379" s="215" t="s">
        <v>25219</v>
      </c>
    </row>
    <row r="6380" spans="1:4">
      <c r="A6380" s="215" t="s">
        <v>25220</v>
      </c>
      <c r="B6380" s="215">
        <v>1</v>
      </c>
      <c r="C6380" s="216" t="s">
        <v>25221</v>
      </c>
      <c r="D6380" s="215" t="s">
        <v>25222</v>
      </c>
    </row>
    <row r="6381" spans="1:4">
      <c r="A6381" s="215" t="s">
        <v>25223</v>
      </c>
      <c r="B6381" s="215">
        <v>1</v>
      </c>
      <c r="C6381" s="216" t="s">
        <v>25224</v>
      </c>
      <c r="D6381" s="215" t="s">
        <v>25225</v>
      </c>
    </row>
    <row r="6382" spans="1:4">
      <c r="A6382" s="215" t="s">
        <v>25226</v>
      </c>
      <c r="B6382" s="215">
        <v>1</v>
      </c>
      <c r="C6382" s="216" t="s">
        <v>25227</v>
      </c>
      <c r="D6382" s="215" t="s">
        <v>25092</v>
      </c>
    </row>
    <row r="6383" spans="1:4">
      <c r="A6383" s="215" t="s">
        <v>25228</v>
      </c>
      <c r="B6383" s="215">
        <v>1</v>
      </c>
      <c r="C6383" s="216" t="s">
        <v>25229</v>
      </c>
      <c r="D6383" s="215" t="s">
        <v>25230</v>
      </c>
    </row>
    <row r="6384" spans="1:4">
      <c r="A6384" s="215" t="s">
        <v>25231</v>
      </c>
      <c r="B6384" s="215">
        <v>1</v>
      </c>
      <c r="C6384" s="216" t="s">
        <v>25232</v>
      </c>
      <c r="D6384" s="215" t="s">
        <v>25233</v>
      </c>
    </row>
    <row r="6385" spans="1:4">
      <c r="A6385" s="215" t="s">
        <v>25234</v>
      </c>
      <c r="B6385" s="215">
        <v>1</v>
      </c>
      <c r="C6385" s="216" t="s">
        <v>25235</v>
      </c>
      <c r="D6385" s="215" t="s">
        <v>25236</v>
      </c>
    </row>
    <row r="6386" spans="1:4">
      <c r="A6386" s="215" t="s">
        <v>25237</v>
      </c>
      <c r="B6386" s="215">
        <v>1</v>
      </c>
      <c r="C6386" s="216" t="s">
        <v>25238</v>
      </c>
      <c r="D6386" s="215" t="s">
        <v>25239</v>
      </c>
    </row>
    <row r="6387" spans="1:4">
      <c r="A6387" s="215" t="s">
        <v>25240</v>
      </c>
      <c r="B6387" s="215">
        <v>1</v>
      </c>
      <c r="C6387" s="216" t="s">
        <v>25241</v>
      </c>
      <c r="D6387" s="215" t="s">
        <v>25242</v>
      </c>
    </row>
    <row r="6388" spans="1:4">
      <c r="A6388" s="215" t="s">
        <v>25243</v>
      </c>
      <c r="B6388" s="215">
        <v>1</v>
      </c>
      <c r="C6388" s="216" t="s">
        <v>25244</v>
      </c>
      <c r="D6388" s="215" t="s">
        <v>25245</v>
      </c>
    </row>
    <row r="6389" spans="1:4">
      <c r="A6389" s="215" t="s">
        <v>25246</v>
      </c>
      <c r="B6389" s="215">
        <v>1</v>
      </c>
      <c r="C6389" s="216" t="s">
        <v>25247</v>
      </c>
      <c r="D6389" s="215" t="s">
        <v>25248</v>
      </c>
    </row>
    <row r="6390" spans="1:4">
      <c r="A6390" s="215" t="s">
        <v>25249</v>
      </c>
      <c r="B6390" s="215">
        <v>1</v>
      </c>
      <c r="C6390" s="216" t="s">
        <v>25250</v>
      </c>
      <c r="D6390" s="215" t="s">
        <v>25251</v>
      </c>
    </row>
    <row r="6391" spans="1:4">
      <c r="A6391" s="215" t="s">
        <v>25252</v>
      </c>
      <c r="B6391" s="215">
        <v>1</v>
      </c>
      <c r="C6391" s="216" t="s">
        <v>25253</v>
      </c>
      <c r="D6391" s="215" t="s">
        <v>25254</v>
      </c>
    </row>
    <row r="6392" spans="1:4">
      <c r="A6392" s="215" t="s">
        <v>25255</v>
      </c>
      <c r="B6392" s="215">
        <v>1</v>
      </c>
      <c r="C6392" s="216" t="s">
        <v>25256</v>
      </c>
      <c r="D6392" s="215" t="s">
        <v>25257</v>
      </c>
    </row>
    <row r="6393" spans="1:4">
      <c r="A6393" s="215" t="s">
        <v>25258</v>
      </c>
      <c r="B6393" s="215">
        <v>1</v>
      </c>
      <c r="C6393" s="216" t="s">
        <v>25259</v>
      </c>
      <c r="D6393" s="215" t="s">
        <v>25260</v>
      </c>
    </row>
    <row r="6394" spans="1:4">
      <c r="A6394" s="215" t="s">
        <v>25261</v>
      </c>
      <c r="B6394" s="215">
        <v>1</v>
      </c>
      <c r="C6394" s="216" t="s">
        <v>25262</v>
      </c>
      <c r="D6394" s="215" t="s">
        <v>25263</v>
      </c>
    </row>
    <row r="6395" spans="1:4">
      <c r="A6395" s="215" t="s">
        <v>25264</v>
      </c>
      <c r="B6395" s="215">
        <v>1</v>
      </c>
      <c r="C6395" s="216" t="s">
        <v>25265</v>
      </c>
      <c r="D6395" s="215" t="s">
        <v>25266</v>
      </c>
    </row>
    <row r="6396" spans="1:4">
      <c r="A6396" s="215" t="s">
        <v>25267</v>
      </c>
      <c r="B6396" s="215">
        <v>1</v>
      </c>
      <c r="C6396" s="216" t="s">
        <v>25268</v>
      </c>
      <c r="D6396" s="215" t="s">
        <v>25269</v>
      </c>
    </row>
    <row r="6397" spans="1:4">
      <c r="A6397" s="215" t="s">
        <v>25270</v>
      </c>
      <c r="B6397" s="215">
        <v>1</v>
      </c>
      <c r="C6397" s="216" t="s">
        <v>25271</v>
      </c>
      <c r="D6397" s="215" t="s">
        <v>25272</v>
      </c>
    </row>
    <row r="6398" spans="1:4">
      <c r="A6398" s="215" t="s">
        <v>25273</v>
      </c>
      <c r="B6398" s="215">
        <v>1</v>
      </c>
      <c r="C6398" s="216" t="s">
        <v>25274</v>
      </c>
      <c r="D6398" s="215" t="s">
        <v>25275</v>
      </c>
    </row>
    <row r="6399" spans="1:4">
      <c r="A6399" s="215" t="s">
        <v>25276</v>
      </c>
      <c r="B6399" s="215">
        <v>1</v>
      </c>
      <c r="C6399" s="216" t="s">
        <v>25277</v>
      </c>
      <c r="D6399" s="215" t="s">
        <v>25278</v>
      </c>
    </row>
    <row r="6400" spans="1:4">
      <c r="A6400" s="215" t="s">
        <v>25279</v>
      </c>
      <c r="B6400" s="215">
        <v>1</v>
      </c>
      <c r="C6400" s="216" t="s">
        <v>25280</v>
      </c>
      <c r="D6400" s="215" t="s">
        <v>25281</v>
      </c>
    </row>
    <row r="6401" spans="1:4">
      <c r="A6401" s="215" t="s">
        <v>25282</v>
      </c>
      <c r="B6401" s="215">
        <v>1</v>
      </c>
      <c r="C6401" s="216" t="s">
        <v>25283</v>
      </c>
      <c r="D6401" s="215" t="s">
        <v>25272</v>
      </c>
    </row>
    <row r="6402" spans="1:4">
      <c r="A6402" s="215" t="s">
        <v>25284</v>
      </c>
      <c r="B6402" s="215">
        <v>1</v>
      </c>
      <c r="C6402" s="216" t="s">
        <v>25285</v>
      </c>
      <c r="D6402" s="215" t="s">
        <v>25286</v>
      </c>
    </row>
    <row r="6403" spans="1:4">
      <c r="A6403" s="215" t="s">
        <v>25287</v>
      </c>
      <c r="B6403" s="215">
        <v>1</v>
      </c>
      <c r="C6403" s="216" t="s">
        <v>25288</v>
      </c>
      <c r="D6403" s="215" t="s">
        <v>25289</v>
      </c>
    </row>
    <row r="6404" spans="1:4">
      <c r="A6404" s="215" t="s">
        <v>25290</v>
      </c>
      <c r="B6404" s="215">
        <v>1</v>
      </c>
      <c r="C6404" s="216" t="s">
        <v>25291</v>
      </c>
      <c r="D6404" s="215" t="s">
        <v>25292</v>
      </c>
    </row>
    <row r="6405" spans="1:4">
      <c r="A6405" s="215" t="s">
        <v>25293</v>
      </c>
      <c r="B6405" s="215">
        <v>1</v>
      </c>
      <c r="C6405" s="216" t="s">
        <v>25294</v>
      </c>
      <c r="D6405" s="215" t="s">
        <v>25295</v>
      </c>
    </row>
    <row r="6406" spans="1:4">
      <c r="A6406" s="215" t="s">
        <v>25296</v>
      </c>
      <c r="B6406" s="215">
        <v>1</v>
      </c>
      <c r="C6406" s="216" t="s">
        <v>25297</v>
      </c>
      <c r="D6406" s="215" t="s">
        <v>25298</v>
      </c>
    </row>
    <row r="6407" spans="1:4">
      <c r="A6407" s="215" t="s">
        <v>25299</v>
      </c>
      <c r="B6407" s="215">
        <v>1</v>
      </c>
      <c r="C6407" s="216" t="s">
        <v>25300</v>
      </c>
      <c r="D6407" s="215" t="s">
        <v>25301</v>
      </c>
    </row>
    <row r="6408" spans="1:4">
      <c r="A6408" s="215" t="s">
        <v>25302</v>
      </c>
      <c r="B6408" s="215">
        <v>1</v>
      </c>
      <c r="C6408" s="216" t="s">
        <v>25303</v>
      </c>
      <c r="D6408" s="215" t="s">
        <v>25304</v>
      </c>
    </row>
    <row r="6409" spans="1:4">
      <c r="A6409" s="215" t="s">
        <v>25305</v>
      </c>
      <c r="B6409" s="215">
        <v>1</v>
      </c>
      <c r="C6409" s="216" t="s">
        <v>25306</v>
      </c>
      <c r="D6409" s="215" t="s">
        <v>25307</v>
      </c>
    </row>
    <row r="6410" spans="1:4">
      <c r="A6410" s="215" t="s">
        <v>25308</v>
      </c>
      <c r="B6410" s="215">
        <v>1</v>
      </c>
      <c r="C6410" s="216" t="s">
        <v>25309</v>
      </c>
      <c r="D6410" s="215" t="s">
        <v>25095</v>
      </c>
    </row>
    <row r="6411" spans="1:4">
      <c r="A6411" s="215" t="s">
        <v>25310</v>
      </c>
      <c r="B6411" s="215">
        <v>1</v>
      </c>
      <c r="C6411" s="216" t="s">
        <v>25311</v>
      </c>
      <c r="D6411" s="215" t="s">
        <v>25312</v>
      </c>
    </row>
    <row r="6412" spans="1:4">
      <c r="A6412" s="215" t="s">
        <v>25313</v>
      </c>
      <c r="B6412" s="215">
        <v>1</v>
      </c>
      <c r="C6412" s="216" t="s">
        <v>25314</v>
      </c>
      <c r="D6412" s="215" t="s">
        <v>25315</v>
      </c>
    </row>
    <row r="6413" spans="1:4">
      <c r="A6413" s="215" t="s">
        <v>25316</v>
      </c>
      <c r="B6413" s="215">
        <v>1</v>
      </c>
      <c r="C6413" s="216" t="s">
        <v>25317</v>
      </c>
      <c r="D6413" s="215" t="s">
        <v>24661</v>
      </c>
    </row>
    <row r="6414" spans="1:4">
      <c r="A6414" s="215" t="s">
        <v>25318</v>
      </c>
      <c r="B6414" s="215">
        <v>1</v>
      </c>
      <c r="C6414" s="216" t="s">
        <v>25319</v>
      </c>
      <c r="D6414" s="215" t="s">
        <v>25115</v>
      </c>
    </row>
    <row r="6415" spans="1:4">
      <c r="A6415" s="215" t="s">
        <v>25320</v>
      </c>
      <c r="B6415" s="215">
        <v>1</v>
      </c>
      <c r="C6415" s="216" t="s">
        <v>25321</v>
      </c>
      <c r="D6415" s="215" t="s">
        <v>25322</v>
      </c>
    </row>
    <row r="6416" spans="1:4">
      <c r="A6416" s="215" t="s">
        <v>25323</v>
      </c>
      <c r="B6416" s="215">
        <v>1</v>
      </c>
      <c r="C6416" s="216" t="s">
        <v>25324</v>
      </c>
      <c r="D6416" s="215" t="s">
        <v>25109</v>
      </c>
    </row>
    <row r="6417" spans="1:4">
      <c r="A6417" s="215" t="s">
        <v>25325</v>
      </c>
      <c r="B6417" s="215">
        <v>1</v>
      </c>
      <c r="C6417" s="216" t="s">
        <v>25326</v>
      </c>
      <c r="D6417" s="215" t="s">
        <v>25327</v>
      </c>
    </row>
    <row r="6418" spans="1:4">
      <c r="A6418" s="215" t="s">
        <v>25328</v>
      </c>
      <c r="B6418" s="215">
        <v>1</v>
      </c>
      <c r="C6418" s="216" t="s">
        <v>25329</v>
      </c>
      <c r="D6418" s="215" t="s">
        <v>25330</v>
      </c>
    </row>
    <row r="6419" spans="1:4">
      <c r="A6419" s="215" t="s">
        <v>25331</v>
      </c>
      <c r="B6419" s="215">
        <v>1</v>
      </c>
      <c r="C6419" s="216" t="s">
        <v>25332</v>
      </c>
      <c r="D6419" s="215" t="s">
        <v>25333</v>
      </c>
    </row>
    <row r="6420" spans="1:4">
      <c r="A6420" s="215" t="s">
        <v>25334</v>
      </c>
      <c r="B6420" s="215">
        <v>1</v>
      </c>
      <c r="C6420" s="216" t="s">
        <v>25335</v>
      </c>
      <c r="D6420" s="215" t="s">
        <v>25336</v>
      </c>
    </row>
    <row r="6421" spans="1:4">
      <c r="A6421" s="215" t="s">
        <v>25337</v>
      </c>
      <c r="B6421" s="215">
        <v>1</v>
      </c>
      <c r="C6421" s="216" t="s">
        <v>25338</v>
      </c>
      <c r="D6421" s="215" t="s">
        <v>25339</v>
      </c>
    </row>
    <row r="6422" spans="1:4">
      <c r="A6422" s="215" t="s">
        <v>25340</v>
      </c>
      <c r="B6422" s="215">
        <v>1</v>
      </c>
      <c r="C6422" s="216" t="s">
        <v>25341</v>
      </c>
      <c r="D6422" s="215" t="s">
        <v>25112</v>
      </c>
    </row>
    <row r="6423" spans="1:4">
      <c r="A6423" s="215" t="s">
        <v>25342</v>
      </c>
      <c r="B6423" s="215">
        <v>1</v>
      </c>
      <c r="C6423" s="216" t="s">
        <v>25343</v>
      </c>
      <c r="D6423" s="215" t="s">
        <v>25344</v>
      </c>
    </row>
    <row r="6424" spans="1:4">
      <c r="A6424" s="215" t="s">
        <v>25345</v>
      </c>
      <c r="B6424" s="215">
        <v>1</v>
      </c>
      <c r="C6424" s="216" t="s">
        <v>25346</v>
      </c>
      <c r="D6424" s="215" t="s">
        <v>25347</v>
      </c>
    </row>
    <row r="6425" spans="1:4">
      <c r="A6425" s="215" t="s">
        <v>25348</v>
      </c>
      <c r="B6425" s="215">
        <v>1</v>
      </c>
      <c r="C6425" s="216" t="s">
        <v>25349</v>
      </c>
      <c r="D6425" s="215" t="s">
        <v>25350</v>
      </c>
    </row>
    <row r="6426" spans="1:4">
      <c r="A6426" s="215" t="s">
        <v>25351</v>
      </c>
      <c r="B6426" s="215">
        <v>1</v>
      </c>
      <c r="C6426" s="216" t="s">
        <v>25352</v>
      </c>
      <c r="D6426" s="215" t="s">
        <v>25118</v>
      </c>
    </row>
    <row r="6427" spans="1:4">
      <c r="A6427" s="215" t="s">
        <v>25353</v>
      </c>
      <c r="B6427" s="215">
        <v>1</v>
      </c>
      <c r="C6427" s="216" t="s">
        <v>25354</v>
      </c>
      <c r="D6427" s="215" t="s">
        <v>25355</v>
      </c>
    </row>
    <row r="6428" spans="1:4">
      <c r="A6428" s="215" t="s">
        <v>25356</v>
      </c>
      <c r="B6428" s="215">
        <v>1</v>
      </c>
      <c r="C6428" s="216" t="s">
        <v>25357</v>
      </c>
      <c r="D6428" s="215" t="s">
        <v>25121</v>
      </c>
    </row>
    <row r="6429" spans="1:4">
      <c r="A6429" s="215" t="s">
        <v>25358</v>
      </c>
      <c r="B6429" s="215">
        <v>1</v>
      </c>
      <c r="C6429" s="216" t="s">
        <v>25359</v>
      </c>
      <c r="D6429" s="215" t="s">
        <v>25347</v>
      </c>
    </row>
    <row r="6430" spans="1:4">
      <c r="A6430" s="215" t="s">
        <v>25360</v>
      </c>
      <c r="B6430" s="215">
        <v>1</v>
      </c>
      <c r="C6430" s="216" t="s">
        <v>25361</v>
      </c>
      <c r="D6430" s="215" t="s">
        <v>25362</v>
      </c>
    </row>
    <row r="6431" spans="1:4">
      <c r="A6431" s="215" t="s">
        <v>25363</v>
      </c>
      <c r="B6431" s="215">
        <v>1</v>
      </c>
      <c r="C6431" s="216" t="s">
        <v>25364</v>
      </c>
      <c r="D6431" s="215" t="s">
        <v>25365</v>
      </c>
    </row>
    <row r="6432" spans="1:4">
      <c r="A6432" s="215" t="s">
        <v>25366</v>
      </c>
      <c r="B6432" s="215">
        <v>1</v>
      </c>
      <c r="C6432" s="216" t="s">
        <v>25367</v>
      </c>
      <c r="D6432" s="215" t="s">
        <v>25368</v>
      </c>
    </row>
    <row r="6433" spans="1:4">
      <c r="A6433" s="215" t="s">
        <v>25369</v>
      </c>
      <c r="B6433" s="215">
        <v>1</v>
      </c>
      <c r="C6433" s="216" t="s">
        <v>25370</v>
      </c>
      <c r="D6433" s="215" t="s">
        <v>25371</v>
      </c>
    </row>
    <row r="6434" spans="1:4">
      <c r="A6434" s="215" t="s">
        <v>25372</v>
      </c>
      <c r="B6434" s="215">
        <v>1</v>
      </c>
      <c r="C6434" s="216" t="s">
        <v>25373</v>
      </c>
      <c r="D6434" s="215" t="s">
        <v>25374</v>
      </c>
    </row>
    <row r="6435" spans="1:4">
      <c r="A6435" s="215" t="s">
        <v>25375</v>
      </c>
      <c r="B6435" s="215">
        <v>1</v>
      </c>
      <c r="C6435" s="216" t="s">
        <v>25376</v>
      </c>
      <c r="D6435" s="215" t="s">
        <v>25377</v>
      </c>
    </row>
    <row r="6436" spans="1:4">
      <c r="A6436" s="215" t="s">
        <v>25378</v>
      </c>
      <c r="B6436" s="215">
        <v>1</v>
      </c>
      <c r="C6436" s="216" t="s">
        <v>25379</v>
      </c>
      <c r="D6436" s="215" t="s">
        <v>25380</v>
      </c>
    </row>
    <row r="6437" spans="1:4">
      <c r="A6437" s="215" t="s">
        <v>25381</v>
      </c>
      <c r="B6437" s="215">
        <v>1</v>
      </c>
      <c r="C6437" s="216" t="s">
        <v>25382</v>
      </c>
      <c r="D6437" s="215" t="s">
        <v>24607</v>
      </c>
    </row>
    <row r="6438" spans="1:4">
      <c r="A6438" s="215" t="s">
        <v>25383</v>
      </c>
      <c r="B6438" s="215">
        <v>1</v>
      </c>
      <c r="C6438" s="216" t="s">
        <v>25384</v>
      </c>
      <c r="D6438" s="215" t="s">
        <v>25385</v>
      </c>
    </row>
    <row r="6439" spans="1:4">
      <c r="A6439" s="215" t="s">
        <v>25386</v>
      </c>
      <c r="B6439" s="215">
        <v>1</v>
      </c>
      <c r="C6439" s="216" t="s">
        <v>25387</v>
      </c>
      <c r="D6439" s="215" t="s">
        <v>25388</v>
      </c>
    </row>
    <row r="6440" spans="1:4">
      <c r="A6440" s="215" t="s">
        <v>25389</v>
      </c>
      <c r="B6440" s="215">
        <v>1</v>
      </c>
      <c r="C6440" s="216" t="s">
        <v>25390</v>
      </c>
      <c r="D6440" s="215" t="s">
        <v>25391</v>
      </c>
    </row>
    <row r="6441" spans="1:4">
      <c r="A6441" s="215" t="s">
        <v>25392</v>
      </c>
      <c r="B6441" s="215">
        <v>1</v>
      </c>
      <c r="C6441" s="216" t="s">
        <v>25393</v>
      </c>
      <c r="D6441" s="215" t="s">
        <v>25394</v>
      </c>
    </row>
    <row r="6442" spans="1:4">
      <c r="A6442" s="215" t="s">
        <v>25395</v>
      </c>
      <c r="B6442" s="215">
        <v>1</v>
      </c>
      <c r="C6442" s="216" t="s">
        <v>25396</v>
      </c>
      <c r="D6442" s="215" t="s">
        <v>25397</v>
      </c>
    </row>
    <row r="6443" spans="1:4">
      <c r="A6443" s="215" t="s">
        <v>25398</v>
      </c>
      <c r="B6443" s="215">
        <v>1</v>
      </c>
      <c r="C6443" s="216" t="s">
        <v>25399</v>
      </c>
      <c r="D6443" s="215" t="s">
        <v>25400</v>
      </c>
    </row>
    <row r="6444" spans="1:4">
      <c r="A6444" s="215" t="s">
        <v>25401</v>
      </c>
      <c r="B6444" s="215">
        <v>1</v>
      </c>
      <c r="C6444" s="216" t="s">
        <v>25402</v>
      </c>
      <c r="D6444" s="215" t="s">
        <v>25403</v>
      </c>
    </row>
    <row r="6445" spans="1:4">
      <c r="A6445" s="215" t="s">
        <v>25404</v>
      </c>
      <c r="B6445" s="215">
        <v>2</v>
      </c>
      <c r="C6445" s="216" t="s">
        <v>25405</v>
      </c>
      <c r="D6445" s="215" t="s">
        <v>25406</v>
      </c>
    </row>
    <row r="6446" spans="1:4">
      <c r="A6446" s="215" t="s">
        <v>25407</v>
      </c>
      <c r="B6446" s="215">
        <v>1</v>
      </c>
      <c r="C6446" s="216" t="s">
        <v>25408</v>
      </c>
      <c r="D6446" s="215" t="s">
        <v>25409</v>
      </c>
    </row>
    <row r="6447" spans="1:4">
      <c r="A6447" s="215" t="s">
        <v>25410</v>
      </c>
      <c r="B6447" s="215">
        <v>1</v>
      </c>
      <c r="C6447" s="216" t="s">
        <v>25411</v>
      </c>
      <c r="D6447" s="215" t="s">
        <v>25412</v>
      </c>
    </row>
    <row r="6448" spans="1:4">
      <c r="A6448" s="215" t="s">
        <v>25413</v>
      </c>
      <c r="B6448" s="215">
        <v>1</v>
      </c>
      <c r="C6448" s="216" t="s">
        <v>25414</v>
      </c>
      <c r="D6448" s="215" t="s">
        <v>25415</v>
      </c>
    </row>
    <row r="6449" spans="1:4">
      <c r="A6449" s="215" t="s">
        <v>25416</v>
      </c>
      <c r="B6449" s="215">
        <v>1</v>
      </c>
      <c r="C6449" s="216" t="s">
        <v>25417</v>
      </c>
      <c r="D6449" s="215" t="s">
        <v>25418</v>
      </c>
    </row>
    <row r="6450" spans="1:4">
      <c r="A6450" s="215" t="s">
        <v>25419</v>
      </c>
      <c r="B6450" s="215">
        <v>1</v>
      </c>
      <c r="C6450" s="216" t="s">
        <v>25420</v>
      </c>
      <c r="D6450" s="215" t="s">
        <v>25421</v>
      </c>
    </row>
    <row r="6451" spans="1:4">
      <c r="A6451" s="215" t="s">
        <v>25422</v>
      </c>
      <c r="B6451" s="215">
        <v>1</v>
      </c>
      <c r="C6451" s="216" t="s">
        <v>25423</v>
      </c>
      <c r="D6451" s="215" t="s">
        <v>25424</v>
      </c>
    </row>
    <row r="6452" spans="1:4">
      <c r="A6452" s="215" t="s">
        <v>25425</v>
      </c>
      <c r="B6452" s="215">
        <v>1</v>
      </c>
      <c r="C6452" s="216" t="s">
        <v>25426</v>
      </c>
      <c r="D6452" s="215" t="s">
        <v>25427</v>
      </c>
    </row>
    <row r="6453" spans="1:4">
      <c r="A6453" s="215" t="s">
        <v>25428</v>
      </c>
      <c r="B6453" s="215">
        <v>1</v>
      </c>
      <c r="C6453" s="216" t="s">
        <v>25429</v>
      </c>
      <c r="D6453" s="215" t="s">
        <v>25430</v>
      </c>
    </row>
    <row r="6454" spans="1:4">
      <c r="A6454" s="215" t="s">
        <v>25431</v>
      </c>
      <c r="B6454" s="215">
        <v>1</v>
      </c>
      <c r="C6454" s="216" t="s">
        <v>25432</v>
      </c>
      <c r="D6454" s="215" t="s">
        <v>25433</v>
      </c>
    </row>
    <row r="6455" spans="1:4">
      <c r="A6455" s="215" t="s">
        <v>25434</v>
      </c>
      <c r="B6455" s="215">
        <v>1</v>
      </c>
      <c r="C6455" s="216" t="s">
        <v>25435</v>
      </c>
      <c r="D6455" s="215" t="s">
        <v>25436</v>
      </c>
    </row>
    <row r="6456" spans="1:4">
      <c r="A6456" s="215" t="s">
        <v>25437</v>
      </c>
      <c r="B6456" s="215">
        <v>1</v>
      </c>
      <c r="C6456" s="216" t="s">
        <v>25438</v>
      </c>
      <c r="D6456" s="215" t="s">
        <v>25439</v>
      </c>
    </row>
    <row r="6457" spans="1:4">
      <c r="A6457" s="215" t="s">
        <v>25440</v>
      </c>
      <c r="B6457" s="215">
        <v>1</v>
      </c>
      <c r="C6457" s="216" t="s">
        <v>25441</v>
      </c>
      <c r="D6457" s="215" t="s">
        <v>25442</v>
      </c>
    </row>
    <row r="6458" spans="1:4">
      <c r="A6458" s="215" t="s">
        <v>25443</v>
      </c>
      <c r="B6458" s="215">
        <v>1</v>
      </c>
      <c r="C6458" s="216" t="s">
        <v>25444</v>
      </c>
      <c r="D6458" s="215" t="s">
        <v>25445</v>
      </c>
    </row>
    <row r="6459" spans="1:4">
      <c r="A6459" s="215" t="s">
        <v>25446</v>
      </c>
      <c r="B6459" s="215">
        <v>1</v>
      </c>
      <c r="C6459" s="216" t="s">
        <v>25447</v>
      </c>
      <c r="D6459" s="215" t="s">
        <v>25448</v>
      </c>
    </row>
    <row r="6460" spans="1:4">
      <c r="A6460" s="215" t="s">
        <v>25449</v>
      </c>
      <c r="B6460" s="215">
        <v>1</v>
      </c>
      <c r="C6460" s="216" t="s">
        <v>25450</v>
      </c>
      <c r="D6460" s="215" t="s">
        <v>25451</v>
      </c>
    </row>
    <row r="6461" spans="1:4">
      <c r="A6461" s="215" t="s">
        <v>25452</v>
      </c>
      <c r="B6461" s="215">
        <v>1</v>
      </c>
      <c r="C6461" s="216" t="s">
        <v>25453</v>
      </c>
      <c r="D6461" s="215" t="s">
        <v>25454</v>
      </c>
    </row>
    <row r="6462" spans="1:4">
      <c r="A6462" s="215" t="s">
        <v>25455</v>
      </c>
      <c r="B6462" s="215">
        <v>1</v>
      </c>
      <c r="C6462" s="216" t="s">
        <v>25456</v>
      </c>
      <c r="D6462" s="215" t="s">
        <v>25457</v>
      </c>
    </row>
    <row r="6463" spans="1:4">
      <c r="A6463" s="215" t="s">
        <v>25458</v>
      </c>
      <c r="B6463" s="215">
        <v>1</v>
      </c>
      <c r="C6463" s="216" t="s">
        <v>25459</v>
      </c>
      <c r="D6463" s="215" t="s">
        <v>25460</v>
      </c>
    </row>
    <row r="6464" spans="1:4">
      <c r="A6464" s="215" t="s">
        <v>25461</v>
      </c>
      <c r="B6464" s="215">
        <v>1</v>
      </c>
      <c r="C6464" s="216" t="s">
        <v>25462</v>
      </c>
      <c r="D6464" s="215" t="s">
        <v>25463</v>
      </c>
    </row>
    <row r="6465" spans="1:4">
      <c r="A6465" s="215" t="s">
        <v>25464</v>
      </c>
      <c r="B6465" s="215">
        <v>1</v>
      </c>
      <c r="C6465" s="216" t="s">
        <v>25465</v>
      </c>
      <c r="D6465" s="215" t="s">
        <v>25466</v>
      </c>
    </row>
    <row r="6466" spans="1:4">
      <c r="A6466" s="215" t="s">
        <v>25467</v>
      </c>
      <c r="B6466" s="215">
        <v>1</v>
      </c>
      <c r="C6466" s="216" t="s">
        <v>25468</v>
      </c>
      <c r="D6466" s="215" t="s">
        <v>25469</v>
      </c>
    </row>
    <row r="6467" spans="1:4">
      <c r="A6467" s="215" t="s">
        <v>25470</v>
      </c>
      <c r="B6467" s="215">
        <v>1</v>
      </c>
      <c r="C6467" s="216" t="s">
        <v>25471</v>
      </c>
      <c r="D6467" s="215" t="s">
        <v>25472</v>
      </c>
    </row>
    <row r="6468" spans="1:4">
      <c r="A6468" s="215" t="s">
        <v>25473</v>
      </c>
      <c r="B6468" s="215">
        <v>1</v>
      </c>
      <c r="C6468" s="216" t="s">
        <v>25474</v>
      </c>
      <c r="D6468" s="215" t="s">
        <v>25475</v>
      </c>
    </row>
    <row r="6469" spans="1:4">
      <c r="A6469" s="215" t="s">
        <v>25476</v>
      </c>
      <c r="B6469" s="215">
        <v>1</v>
      </c>
      <c r="C6469" s="216" t="s">
        <v>25477</v>
      </c>
      <c r="D6469" s="215" t="s">
        <v>25478</v>
      </c>
    </row>
    <row r="6470" spans="1:4">
      <c r="A6470" s="215" t="s">
        <v>25479</v>
      </c>
      <c r="B6470" s="215">
        <v>1</v>
      </c>
      <c r="C6470" s="216" t="s">
        <v>25480</v>
      </c>
      <c r="D6470" s="215" t="s">
        <v>25481</v>
      </c>
    </row>
    <row r="6471" spans="1:4">
      <c r="A6471" s="215" t="s">
        <v>25482</v>
      </c>
      <c r="B6471" s="215">
        <v>1</v>
      </c>
      <c r="C6471" s="216" t="s">
        <v>25483</v>
      </c>
      <c r="D6471" s="215" t="s">
        <v>25484</v>
      </c>
    </row>
    <row r="6472" spans="1:4">
      <c r="A6472" s="215" t="s">
        <v>25485</v>
      </c>
      <c r="B6472" s="215">
        <v>1</v>
      </c>
      <c r="C6472" s="216" t="s">
        <v>25486</v>
      </c>
      <c r="D6472" s="215" t="s">
        <v>25487</v>
      </c>
    </row>
    <row r="6473" spans="1:4">
      <c r="A6473" s="215" t="s">
        <v>25488</v>
      </c>
      <c r="B6473" s="215">
        <v>1</v>
      </c>
      <c r="C6473" s="216" t="s">
        <v>25489</v>
      </c>
      <c r="D6473" s="215" t="s">
        <v>25490</v>
      </c>
    </row>
    <row r="6474" spans="1:4">
      <c r="A6474" s="215" t="s">
        <v>25491</v>
      </c>
      <c r="B6474" s="215">
        <v>1</v>
      </c>
      <c r="C6474" s="216" t="s">
        <v>25492</v>
      </c>
      <c r="D6474" s="215" t="s">
        <v>25493</v>
      </c>
    </row>
    <row r="6475" spans="1:4">
      <c r="A6475" s="215" t="s">
        <v>25494</v>
      </c>
      <c r="B6475" s="215">
        <v>1</v>
      </c>
      <c r="C6475" s="216" t="s">
        <v>25495</v>
      </c>
      <c r="D6475" s="215" t="s">
        <v>25496</v>
      </c>
    </row>
    <row r="6476" spans="1:4">
      <c r="A6476" s="215" t="s">
        <v>25497</v>
      </c>
      <c r="B6476" s="215">
        <v>1</v>
      </c>
      <c r="C6476" s="216" t="s">
        <v>25498</v>
      </c>
      <c r="D6476" s="215" t="s">
        <v>25499</v>
      </c>
    </row>
    <row r="6477" spans="1:4">
      <c r="A6477" s="215" t="s">
        <v>25500</v>
      </c>
      <c r="B6477" s="215">
        <v>1</v>
      </c>
      <c r="C6477" s="216" t="s">
        <v>25501</v>
      </c>
      <c r="D6477" s="215" t="s">
        <v>25502</v>
      </c>
    </row>
    <row r="6478" spans="1:4">
      <c r="A6478" s="215" t="s">
        <v>25503</v>
      </c>
      <c r="B6478" s="215">
        <v>1</v>
      </c>
      <c r="C6478" s="216" t="s">
        <v>25504</v>
      </c>
      <c r="D6478" s="215" t="s">
        <v>25505</v>
      </c>
    </row>
    <row r="6479" spans="1:4">
      <c r="A6479" s="215" t="s">
        <v>25506</v>
      </c>
      <c r="B6479" s="215">
        <v>1</v>
      </c>
      <c r="C6479" s="216" t="s">
        <v>25507</v>
      </c>
      <c r="D6479" s="215" t="s">
        <v>25508</v>
      </c>
    </row>
    <row r="6480" spans="1:4">
      <c r="A6480" s="215" t="s">
        <v>25509</v>
      </c>
      <c r="B6480" s="215">
        <v>1</v>
      </c>
      <c r="C6480" s="216" t="s">
        <v>25510</v>
      </c>
      <c r="D6480" s="215" t="s">
        <v>25511</v>
      </c>
    </row>
    <row r="6481" spans="1:4">
      <c r="A6481" s="215" t="s">
        <v>25512</v>
      </c>
      <c r="B6481" s="215">
        <v>1</v>
      </c>
      <c r="C6481" s="216" t="s">
        <v>25513</v>
      </c>
      <c r="D6481" s="215" t="s">
        <v>25514</v>
      </c>
    </row>
    <row r="6482" spans="1:4">
      <c r="A6482" s="215" t="s">
        <v>25515</v>
      </c>
      <c r="B6482" s="215">
        <v>1</v>
      </c>
      <c r="C6482" s="216" t="s">
        <v>25516</v>
      </c>
      <c r="D6482" s="215" t="s">
        <v>25517</v>
      </c>
    </row>
    <row r="6483" spans="1:4">
      <c r="A6483" s="215" t="s">
        <v>25518</v>
      </c>
      <c r="B6483" s="215">
        <v>1</v>
      </c>
      <c r="C6483" s="216" t="s">
        <v>25519</v>
      </c>
      <c r="D6483" s="215" t="s">
        <v>25520</v>
      </c>
    </row>
    <row r="6484" spans="1:4">
      <c r="A6484" s="215" t="s">
        <v>25521</v>
      </c>
      <c r="B6484" s="215">
        <v>1</v>
      </c>
      <c r="C6484" s="216" t="s">
        <v>25522</v>
      </c>
      <c r="D6484" s="215" t="s">
        <v>25523</v>
      </c>
    </row>
    <row r="6485" spans="1:4">
      <c r="A6485" s="215" t="s">
        <v>25524</v>
      </c>
      <c r="B6485" s="215">
        <v>1</v>
      </c>
      <c r="C6485" s="216" t="s">
        <v>25525</v>
      </c>
      <c r="D6485" s="215" t="s">
        <v>25526</v>
      </c>
    </row>
    <row r="6486" spans="1:4">
      <c r="A6486" s="215" t="s">
        <v>25527</v>
      </c>
      <c r="B6486" s="215">
        <v>1</v>
      </c>
      <c r="C6486" s="216" t="s">
        <v>25528</v>
      </c>
      <c r="D6486" s="215" t="s">
        <v>25529</v>
      </c>
    </row>
    <row r="6487" spans="1:4">
      <c r="A6487" s="215" t="s">
        <v>25530</v>
      </c>
      <c r="B6487" s="215">
        <v>1</v>
      </c>
      <c r="C6487" s="216" t="s">
        <v>25531</v>
      </c>
      <c r="D6487" s="215" t="s">
        <v>25532</v>
      </c>
    </row>
    <row r="6488" spans="1:4">
      <c r="A6488" s="215" t="s">
        <v>25533</v>
      </c>
      <c r="B6488" s="215">
        <v>1</v>
      </c>
      <c r="C6488" s="216" t="s">
        <v>25534</v>
      </c>
      <c r="D6488" s="215" t="s">
        <v>25535</v>
      </c>
    </row>
    <row r="6489" spans="1:4">
      <c r="A6489" s="215" t="s">
        <v>25536</v>
      </c>
      <c r="B6489" s="215">
        <v>1</v>
      </c>
      <c r="C6489" s="216" t="s">
        <v>25537</v>
      </c>
      <c r="D6489" s="215" t="s">
        <v>25538</v>
      </c>
    </row>
    <row r="6490" spans="1:4">
      <c r="A6490" s="215" t="s">
        <v>25539</v>
      </c>
      <c r="B6490" s="215">
        <v>1</v>
      </c>
      <c r="C6490" s="216" t="s">
        <v>25540</v>
      </c>
      <c r="D6490" s="215" t="s">
        <v>25541</v>
      </c>
    </row>
    <row r="6491" spans="1:4">
      <c r="A6491" s="215" t="s">
        <v>25542</v>
      </c>
      <c r="B6491" s="215">
        <v>1</v>
      </c>
      <c r="C6491" s="216" t="s">
        <v>25543</v>
      </c>
      <c r="D6491" s="215" t="s">
        <v>25544</v>
      </c>
    </row>
    <row r="6492" spans="1:4">
      <c r="A6492" s="215" t="s">
        <v>25545</v>
      </c>
      <c r="B6492" s="215">
        <v>1</v>
      </c>
      <c r="C6492" s="216" t="s">
        <v>25546</v>
      </c>
      <c r="D6492" s="215" t="s">
        <v>25547</v>
      </c>
    </row>
    <row r="6493" spans="1:4">
      <c r="A6493" s="215" t="s">
        <v>25548</v>
      </c>
      <c r="B6493" s="215">
        <v>1</v>
      </c>
      <c r="C6493" s="216" t="s">
        <v>25549</v>
      </c>
      <c r="D6493" s="215" t="s">
        <v>25550</v>
      </c>
    </row>
    <row r="6494" spans="1:4">
      <c r="A6494" s="215" t="s">
        <v>25551</v>
      </c>
      <c r="B6494" s="215">
        <v>1</v>
      </c>
      <c r="C6494" s="216" t="s">
        <v>25552</v>
      </c>
      <c r="D6494" s="215" t="s">
        <v>25553</v>
      </c>
    </row>
    <row r="6495" spans="1:4">
      <c r="A6495" s="215" t="s">
        <v>25554</v>
      </c>
      <c r="B6495" s="215">
        <v>1</v>
      </c>
      <c r="C6495" s="216" t="s">
        <v>25555</v>
      </c>
      <c r="D6495" s="215" t="s">
        <v>25556</v>
      </c>
    </row>
    <row r="6496" spans="1:4">
      <c r="A6496" s="215" t="s">
        <v>25557</v>
      </c>
      <c r="B6496" s="215">
        <v>1</v>
      </c>
      <c r="C6496" s="216" t="s">
        <v>25558</v>
      </c>
      <c r="D6496" s="215" t="s">
        <v>25559</v>
      </c>
    </row>
    <row r="6497" spans="1:4">
      <c r="A6497" s="215" t="s">
        <v>25560</v>
      </c>
      <c r="B6497" s="215">
        <v>1</v>
      </c>
      <c r="C6497" s="216" t="s">
        <v>25561</v>
      </c>
      <c r="D6497" s="215" t="s">
        <v>25562</v>
      </c>
    </row>
    <row r="6498" spans="1:4">
      <c r="A6498" s="215" t="s">
        <v>25563</v>
      </c>
      <c r="B6498" s="215">
        <v>1</v>
      </c>
      <c r="C6498" s="216" t="s">
        <v>25564</v>
      </c>
      <c r="D6498" s="215" t="s">
        <v>25565</v>
      </c>
    </row>
    <row r="6499" spans="1:4">
      <c r="A6499" s="215" t="s">
        <v>25566</v>
      </c>
      <c r="B6499" s="215">
        <v>1</v>
      </c>
      <c r="C6499" s="216" t="s">
        <v>25567</v>
      </c>
      <c r="D6499" s="215" t="s">
        <v>25568</v>
      </c>
    </row>
    <row r="6500" spans="1:4">
      <c r="A6500" s="215" t="s">
        <v>25569</v>
      </c>
      <c r="B6500" s="215">
        <v>1</v>
      </c>
      <c r="C6500" s="216" t="s">
        <v>25570</v>
      </c>
      <c r="D6500" s="215" t="s">
        <v>25571</v>
      </c>
    </row>
    <row r="6501" spans="1:4">
      <c r="A6501" s="215" t="s">
        <v>25572</v>
      </c>
      <c r="B6501" s="215">
        <v>1</v>
      </c>
      <c r="C6501" s="216" t="s">
        <v>25573</v>
      </c>
      <c r="D6501" s="215" t="s">
        <v>25574</v>
      </c>
    </row>
    <row r="6502" spans="1:4">
      <c r="A6502" s="215" t="s">
        <v>25575</v>
      </c>
      <c r="B6502" s="215">
        <v>1</v>
      </c>
      <c r="C6502" s="216" t="s">
        <v>25576</v>
      </c>
      <c r="D6502" s="215" t="s">
        <v>25577</v>
      </c>
    </row>
    <row r="6503" spans="1:4">
      <c r="A6503" s="215" t="s">
        <v>25578</v>
      </c>
      <c r="B6503" s="215">
        <v>1</v>
      </c>
      <c r="C6503" s="216" t="s">
        <v>25579</v>
      </c>
      <c r="D6503" s="215" t="s">
        <v>25580</v>
      </c>
    </row>
    <row r="6504" spans="1:4">
      <c r="A6504" s="215" t="s">
        <v>25581</v>
      </c>
      <c r="B6504" s="215">
        <v>1</v>
      </c>
      <c r="C6504" s="216" t="s">
        <v>25582</v>
      </c>
      <c r="D6504" s="215" t="s">
        <v>25583</v>
      </c>
    </row>
    <row r="6505" spans="1:4">
      <c r="A6505" s="215" t="s">
        <v>25584</v>
      </c>
      <c r="B6505" s="215">
        <v>1</v>
      </c>
      <c r="C6505" s="216" t="s">
        <v>25585</v>
      </c>
      <c r="D6505" s="215" t="s">
        <v>25586</v>
      </c>
    </row>
    <row r="6506" spans="1:4">
      <c r="A6506" s="215" t="s">
        <v>25587</v>
      </c>
      <c r="B6506" s="215">
        <v>1</v>
      </c>
      <c r="C6506" s="216" t="s">
        <v>25588</v>
      </c>
      <c r="D6506" s="215" t="s">
        <v>25589</v>
      </c>
    </row>
    <row r="6507" spans="1:4">
      <c r="A6507" s="215" t="s">
        <v>25590</v>
      </c>
      <c r="B6507" s="215">
        <v>1</v>
      </c>
      <c r="C6507" s="216" t="s">
        <v>25591</v>
      </c>
      <c r="D6507" s="215" t="s">
        <v>25592</v>
      </c>
    </row>
    <row r="6508" spans="1:4">
      <c r="A6508" s="215" t="s">
        <v>25593</v>
      </c>
      <c r="B6508" s="215">
        <v>1</v>
      </c>
      <c r="C6508" s="216" t="s">
        <v>25594</v>
      </c>
      <c r="D6508" s="215" t="s">
        <v>25595</v>
      </c>
    </row>
    <row r="6509" spans="1:4">
      <c r="A6509" s="215" t="s">
        <v>25596</v>
      </c>
      <c r="B6509" s="215">
        <v>1</v>
      </c>
      <c r="C6509" s="216" t="s">
        <v>25597</v>
      </c>
      <c r="D6509" s="215" t="s">
        <v>25598</v>
      </c>
    </row>
    <row r="6510" spans="1:4">
      <c r="A6510" s="215" t="s">
        <v>25599</v>
      </c>
      <c r="B6510" s="215">
        <v>1</v>
      </c>
      <c r="C6510" s="216" t="s">
        <v>25600</v>
      </c>
      <c r="D6510" s="215" t="s">
        <v>25601</v>
      </c>
    </row>
    <row r="6511" spans="1:4">
      <c r="A6511" s="215" t="s">
        <v>25602</v>
      </c>
      <c r="B6511" s="215">
        <v>1</v>
      </c>
      <c r="C6511" s="216" t="s">
        <v>25603</v>
      </c>
      <c r="D6511" s="215" t="s">
        <v>25604</v>
      </c>
    </row>
    <row r="6512" spans="1:4">
      <c r="A6512" s="215" t="s">
        <v>25605</v>
      </c>
      <c r="B6512" s="215">
        <v>1</v>
      </c>
      <c r="C6512" s="216" t="s">
        <v>25606</v>
      </c>
      <c r="D6512" s="215" t="s">
        <v>25607</v>
      </c>
    </row>
    <row r="6513" spans="1:4">
      <c r="A6513" s="215" t="s">
        <v>25608</v>
      </c>
      <c r="B6513" s="215">
        <v>1</v>
      </c>
      <c r="C6513" s="216" t="s">
        <v>25609</v>
      </c>
      <c r="D6513" s="215" t="s">
        <v>25610</v>
      </c>
    </row>
    <row r="6514" spans="1:4">
      <c r="A6514" s="215" t="s">
        <v>25611</v>
      </c>
      <c r="B6514" s="215">
        <v>1</v>
      </c>
      <c r="C6514" s="216" t="s">
        <v>25612</v>
      </c>
      <c r="D6514" s="215" t="s">
        <v>25613</v>
      </c>
    </row>
    <row r="6515" spans="1:4">
      <c r="A6515" s="215" t="s">
        <v>25614</v>
      </c>
      <c r="B6515" s="215">
        <v>1</v>
      </c>
      <c r="C6515" s="216" t="s">
        <v>25615</v>
      </c>
      <c r="D6515" s="215" t="s">
        <v>25616</v>
      </c>
    </row>
    <row r="6516" spans="1:4">
      <c r="A6516" s="215" t="s">
        <v>25617</v>
      </c>
      <c r="B6516" s="215">
        <v>1</v>
      </c>
      <c r="C6516" s="216" t="s">
        <v>25618</v>
      </c>
      <c r="D6516" s="215" t="s">
        <v>25619</v>
      </c>
    </row>
    <row r="6517" spans="1:4">
      <c r="A6517" s="215" t="s">
        <v>25620</v>
      </c>
      <c r="B6517" s="215">
        <v>1</v>
      </c>
      <c r="C6517" s="216" t="s">
        <v>25621</v>
      </c>
      <c r="D6517" s="215" t="s">
        <v>25622</v>
      </c>
    </row>
    <row r="6518" spans="1:4">
      <c r="A6518" s="215" t="s">
        <v>25623</v>
      </c>
      <c r="B6518" s="215">
        <v>1</v>
      </c>
      <c r="C6518" s="216" t="s">
        <v>25624</v>
      </c>
      <c r="D6518" s="215" t="s">
        <v>25625</v>
      </c>
    </row>
    <row r="6519" spans="1:4">
      <c r="A6519" s="215" t="s">
        <v>25626</v>
      </c>
      <c r="B6519" s="215">
        <v>1</v>
      </c>
      <c r="C6519" s="216" t="s">
        <v>25627</v>
      </c>
      <c r="D6519" s="215" t="s">
        <v>25628</v>
      </c>
    </row>
    <row r="6520" spans="1:4">
      <c r="A6520" s="215" t="s">
        <v>25629</v>
      </c>
      <c r="B6520" s="215">
        <v>1</v>
      </c>
      <c r="C6520" s="216" t="s">
        <v>25630</v>
      </c>
      <c r="D6520" s="215" t="s">
        <v>25631</v>
      </c>
    </row>
    <row r="6521" spans="1:4">
      <c r="A6521" s="215" t="s">
        <v>25632</v>
      </c>
      <c r="B6521" s="215">
        <v>1</v>
      </c>
      <c r="C6521" s="216" t="s">
        <v>25633</v>
      </c>
      <c r="D6521" s="215" t="s">
        <v>25634</v>
      </c>
    </row>
    <row r="6522" spans="1:4">
      <c r="A6522" s="215" t="s">
        <v>25635</v>
      </c>
      <c r="B6522" s="215">
        <v>1</v>
      </c>
      <c r="C6522" s="216" t="s">
        <v>25636</v>
      </c>
      <c r="D6522" s="215" t="s">
        <v>25637</v>
      </c>
    </row>
    <row r="6523" spans="1:4">
      <c r="A6523" s="215" t="s">
        <v>25638</v>
      </c>
      <c r="B6523" s="215">
        <v>1</v>
      </c>
      <c r="C6523" s="216" t="s">
        <v>25639</v>
      </c>
      <c r="D6523" s="215" t="s">
        <v>25640</v>
      </c>
    </row>
    <row r="6524" spans="1:4">
      <c r="A6524" s="215" t="s">
        <v>25641</v>
      </c>
      <c r="B6524" s="215">
        <v>1</v>
      </c>
      <c r="C6524" s="216" t="s">
        <v>25642</v>
      </c>
      <c r="D6524" s="215" t="s">
        <v>25643</v>
      </c>
    </row>
    <row r="6525" spans="1:4">
      <c r="A6525" s="215" t="s">
        <v>25644</v>
      </c>
      <c r="B6525" s="215">
        <v>1</v>
      </c>
      <c r="C6525" s="216" t="s">
        <v>25645</v>
      </c>
      <c r="D6525" s="215" t="s">
        <v>25646</v>
      </c>
    </row>
    <row r="6526" spans="1:4">
      <c r="A6526" s="215" t="s">
        <v>25647</v>
      </c>
      <c r="B6526" s="215">
        <v>1</v>
      </c>
      <c r="C6526" s="216" t="s">
        <v>25648</v>
      </c>
      <c r="D6526" s="215" t="s">
        <v>25649</v>
      </c>
    </row>
    <row r="6527" spans="1:4">
      <c r="A6527" s="215" t="s">
        <v>25650</v>
      </c>
      <c r="B6527" s="215">
        <v>1</v>
      </c>
      <c r="C6527" s="216" t="s">
        <v>25651</v>
      </c>
      <c r="D6527" s="215" t="s">
        <v>25652</v>
      </c>
    </row>
    <row r="6528" spans="1:4">
      <c r="A6528" s="215" t="s">
        <v>25653</v>
      </c>
      <c r="B6528" s="215">
        <v>1</v>
      </c>
      <c r="C6528" s="216" t="s">
        <v>25654</v>
      </c>
      <c r="D6528" s="215" t="s">
        <v>25655</v>
      </c>
    </row>
    <row r="6529" spans="1:4">
      <c r="A6529" s="215" t="s">
        <v>25656</v>
      </c>
      <c r="B6529" s="215">
        <v>1</v>
      </c>
      <c r="C6529" s="216" t="s">
        <v>25657</v>
      </c>
      <c r="D6529" s="215" t="s">
        <v>25658</v>
      </c>
    </row>
    <row r="6530" spans="1:4">
      <c r="A6530" s="215" t="s">
        <v>25659</v>
      </c>
      <c r="B6530" s="215">
        <v>1</v>
      </c>
      <c r="C6530" s="216" t="s">
        <v>25660</v>
      </c>
      <c r="D6530" s="215" t="s">
        <v>25661</v>
      </c>
    </row>
    <row r="6531" spans="1:4">
      <c r="A6531" s="215" t="s">
        <v>25662</v>
      </c>
      <c r="B6531" s="215">
        <v>1</v>
      </c>
      <c r="C6531" s="216" t="s">
        <v>25663</v>
      </c>
      <c r="D6531" s="215" t="s">
        <v>25664</v>
      </c>
    </row>
    <row r="6532" spans="1:4">
      <c r="A6532" s="215" t="s">
        <v>25665</v>
      </c>
      <c r="B6532" s="215">
        <v>1</v>
      </c>
      <c r="C6532" s="216" t="s">
        <v>25666</v>
      </c>
      <c r="D6532" s="215" t="s">
        <v>25667</v>
      </c>
    </row>
    <row r="6533" spans="1:4">
      <c r="A6533" s="215" t="s">
        <v>25668</v>
      </c>
      <c r="B6533" s="215">
        <v>1</v>
      </c>
      <c r="C6533" s="216" t="s">
        <v>25669</v>
      </c>
      <c r="D6533" s="215" t="s">
        <v>25670</v>
      </c>
    </row>
    <row r="6534" spans="1:4">
      <c r="A6534" s="215" t="s">
        <v>25671</v>
      </c>
      <c r="B6534" s="215">
        <v>1</v>
      </c>
      <c r="C6534" s="216" t="s">
        <v>25672</v>
      </c>
      <c r="D6534" s="215" t="s">
        <v>25673</v>
      </c>
    </row>
    <row r="6535" spans="1:4">
      <c r="A6535" s="215" t="s">
        <v>25674</v>
      </c>
      <c r="B6535" s="215">
        <v>1</v>
      </c>
      <c r="C6535" s="216" t="s">
        <v>25675</v>
      </c>
      <c r="D6535" s="215" t="s">
        <v>25676</v>
      </c>
    </row>
    <row r="6536" spans="1:4">
      <c r="A6536" s="215" t="s">
        <v>25677</v>
      </c>
      <c r="B6536" s="215">
        <v>1</v>
      </c>
      <c r="C6536" s="216" t="s">
        <v>25678</v>
      </c>
      <c r="D6536" s="215" t="s">
        <v>25679</v>
      </c>
    </row>
    <row r="6537" spans="1:4">
      <c r="A6537" s="215" t="s">
        <v>25680</v>
      </c>
      <c r="B6537" s="215">
        <v>1</v>
      </c>
      <c r="C6537" s="216" t="s">
        <v>25681</v>
      </c>
      <c r="D6537" s="215" t="s">
        <v>25682</v>
      </c>
    </row>
    <row r="6538" spans="1:4">
      <c r="A6538" s="215" t="s">
        <v>25683</v>
      </c>
      <c r="B6538" s="215">
        <v>1</v>
      </c>
      <c r="C6538" s="216" t="s">
        <v>25684</v>
      </c>
      <c r="D6538" s="215" t="s">
        <v>25685</v>
      </c>
    </row>
    <row r="6539" spans="1:4">
      <c r="A6539" s="215" t="s">
        <v>25686</v>
      </c>
      <c r="B6539" s="215">
        <v>1</v>
      </c>
      <c r="C6539" s="216" t="s">
        <v>25687</v>
      </c>
      <c r="D6539" s="215" t="s">
        <v>25688</v>
      </c>
    </row>
    <row r="6540" spans="1:4">
      <c r="A6540" s="215" t="s">
        <v>25689</v>
      </c>
      <c r="B6540" s="215">
        <v>1</v>
      </c>
      <c r="C6540" s="216" t="s">
        <v>25690</v>
      </c>
      <c r="D6540" s="215" t="s">
        <v>25691</v>
      </c>
    </row>
    <row r="6541" spans="1:4">
      <c r="A6541" s="215" t="s">
        <v>25692</v>
      </c>
      <c r="B6541" s="215">
        <v>1</v>
      </c>
      <c r="C6541" s="216" t="s">
        <v>25693</v>
      </c>
      <c r="D6541" s="215" t="s">
        <v>25694</v>
      </c>
    </row>
    <row r="6542" spans="1:4">
      <c r="A6542" s="215" t="s">
        <v>25695</v>
      </c>
      <c r="B6542" s="215">
        <v>1</v>
      </c>
      <c r="C6542" s="216" t="s">
        <v>25696</v>
      </c>
      <c r="D6542" s="215" t="s">
        <v>25697</v>
      </c>
    </row>
    <row r="6543" spans="1:4">
      <c r="A6543" s="215" t="s">
        <v>25698</v>
      </c>
      <c r="B6543" s="215">
        <v>1</v>
      </c>
      <c r="C6543" s="216" t="s">
        <v>25699</v>
      </c>
      <c r="D6543" s="215" t="s">
        <v>25700</v>
      </c>
    </row>
    <row r="6544" spans="1:4">
      <c r="A6544" s="215" t="s">
        <v>25701</v>
      </c>
      <c r="B6544" s="215">
        <v>1</v>
      </c>
      <c r="C6544" s="216" t="s">
        <v>25702</v>
      </c>
      <c r="D6544" s="215" t="s">
        <v>25703</v>
      </c>
    </row>
    <row r="6545" spans="1:4">
      <c r="A6545" s="215" t="s">
        <v>25704</v>
      </c>
      <c r="B6545" s="215">
        <v>1</v>
      </c>
      <c r="C6545" s="216" t="s">
        <v>25705</v>
      </c>
      <c r="D6545" s="215" t="s">
        <v>25706</v>
      </c>
    </row>
    <row r="6546" spans="1:4">
      <c r="A6546" s="215" t="s">
        <v>25707</v>
      </c>
      <c r="B6546" s="215">
        <v>1</v>
      </c>
      <c r="C6546" s="216" t="s">
        <v>25708</v>
      </c>
      <c r="D6546" s="215" t="s">
        <v>25709</v>
      </c>
    </row>
    <row r="6547" spans="1:4">
      <c r="A6547" s="215" t="s">
        <v>25710</v>
      </c>
      <c r="B6547" s="215">
        <v>1</v>
      </c>
      <c r="C6547" s="216" t="s">
        <v>25711</v>
      </c>
      <c r="D6547" s="215" t="s">
        <v>25712</v>
      </c>
    </row>
    <row r="6548" spans="1:4">
      <c r="A6548" s="215" t="s">
        <v>25713</v>
      </c>
      <c r="B6548" s="215">
        <v>1</v>
      </c>
      <c r="C6548" s="216" t="s">
        <v>25714</v>
      </c>
      <c r="D6548" s="215" t="s">
        <v>25715</v>
      </c>
    </row>
    <row r="6549" spans="1:4">
      <c r="A6549" s="215" t="s">
        <v>25716</v>
      </c>
      <c r="B6549" s="215">
        <v>1</v>
      </c>
      <c r="C6549" s="216" t="s">
        <v>25717</v>
      </c>
      <c r="D6549" s="215" t="s">
        <v>25718</v>
      </c>
    </row>
    <row r="6550" spans="1:4">
      <c r="A6550" s="215" t="s">
        <v>25719</v>
      </c>
      <c r="B6550" s="215">
        <v>1</v>
      </c>
      <c r="C6550" s="216" t="s">
        <v>25720</v>
      </c>
      <c r="D6550" s="215" t="s">
        <v>25721</v>
      </c>
    </row>
    <row r="6551" spans="1:4">
      <c r="A6551" s="215" t="s">
        <v>25722</v>
      </c>
      <c r="B6551" s="215">
        <v>1</v>
      </c>
      <c r="C6551" s="216" t="s">
        <v>25723</v>
      </c>
      <c r="D6551" s="215" t="s">
        <v>25724</v>
      </c>
    </row>
    <row r="6552" spans="1:4">
      <c r="A6552" s="215" t="s">
        <v>25725</v>
      </c>
      <c r="B6552" s="215">
        <v>1</v>
      </c>
      <c r="C6552" s="216" t="s">
        <v>25726</v>
      </c>
      <c r="D6552" s="215" t="s">
        <v>25727</v>
      </c>
    </row>
    <row r="6553" spans="1:4">
      <c r="A6553" s="215" t="s">
        <v>25728</v>
      </c>
      <c r="B6553" s="215">
        <v>1</v>
      </c>
      <c r="C6553" s="216" t="s">
        <v>25729</v>
      </c>
      <c r="D6553" s="215" t="s">
        <v>25730</v>
      </c>
    </row>
    <row r="6554" spans="1:4">
      <c r="A6554" s="215" t="s">
        <v>25731</v>
      </c>
      <c r="B6554" s="215">
        <v>1</v>
      </c>
      <c r="C6554" s="216" t="s">
        <v>25732</v>
      </c>
      <c r="D6554" s="215" t="s">
        <v>25733</v>
      </c>
    </row>
    <row r="6555" spans="1:4">
      <c r="A6555" s="215" t="s">
        <v>25734</v>
      </c>
      <c r="B6555" s="215">
        <v>1</v>
      </c>
      <c r="C6555" s="216" t="s">
        <v>25735</v>
      </c>
      <c r="D6555" s="215" t="s">
        <v>25736</v>
      </c>
    </row>
    <row r="6556" spans="1:4">
      <c r="A6556" s="215" t="s">
        <v>25737</v>
      </c>
      <c r="B6556" s="215">
        <v>1</v>
      </c>
      <c r="C6556" s="216" t="s">
        <v>25738</v>
      </c>
      <c r="D6556" s="215" t="s">
        <v>25739</v>
      </c>
    </row>
    <row r="6557" spans="1:4">
      <c r="A6557" s="215" t="s">
        <v>25740</v>
      </c>
      <c r="B6557" s="215">
        <v>1</v>
      </c>
      <c r="C6557" s="216" t="s">
        <v>25741</v>
      </c>
      <c r="D6557" s="215" t="s">
        <v>25742</v>
      </c>
    </row>
    <row r="6558" spans="1:4">
      <c r="A6558" s="215" t="s">
        <v>25743</v>
      </c>
      <c r="B6558" s="215">
        <v>1</v>
      </c>
      <c r="C6558" s="216" t="s">
        <v>25744</v>
      </c>
      <c r="D6558" s="215" t="s">
        <v>25745</v>
      </c>
    </row>
    <row r="6559" spans="1:4">
      <c r="A6559" s="215" t="s">
        <v>25746</v>
      </c>
      <c r="B6559" s="215">
        <v>1</v>
      </c>
      <c r="C6559" s="216" t="s">
        <v>25747</v>
      </c>
      <c r="D6559" s="215" t="s">
        <v>25748</v>
      </c>
    </row>
    <row r="6560" spans="1:4">
      <c r="A6560" s="215" t="s">
        <v>25749</v>
      </c>
      <c r="B6560" s="215">
        <v>1</v>
      </c>
      <c r="C6560" s="216" t="s">
        <v>25750</v>
      </c>
      <c r="D6560" s="215" t="s">
        <v>25751</v>
      </c>
    </row>
    <row r="6561" spans="1:4">
      <c r="A6561" s="215" t="s">
        <v>25752</v>
      </c>
      <c r="B6561" s="215">
        <v>1</v>
      </c>
      <c r="C6561" s="216" t="s">
        <v>25753</v>
      </c>
      <c r="D6561" s="215" t="s">
        <v>25754</v>
      </c>
    </row>
    <row r="6562" spans="1:4">
      <c r="A6562" s="215" t="s">
        <v>25755</v>
      </c>
      <c r="B6562" s="215">
        <v>1</v>
      </c>
      <c r="C6562" s="216" t="s">
        <v>25756</v>
      </c>
      <c r="D6562" s="215" t="s">
        <v>25757</v>
      </c>
    </row>
    <row r="6563" spans="1:4">
      <c r="A6563" s="215" t="s">
        <v>25758</v>
      </c>
      <c r="B6563" s="215">
        <v>1</v>
      </c>
      <c r="C6563" s="216" t="s">
        <v>25759</v>
      </c>
      <c r="D6563" s="215" t="s">
        <v>25760</v>
      </c>
    </row>
    <row r="6564" spans="1:4">
      <c r="A6564" s="215" t="s">
        <v>25761</v>
      </c>
      <c r="B6564" s="215">
        <v>1</v>
      </c>
      <c r="C6564" s="216" t="s">
        <v>25762</v>
      </c>
      <c r="D6564" s="215" t="s">
        <v>25763</v>
      </c>
    </row>
    <row r="6565" spans="1:4">
      <c r="A6565" s="215" t="s">
        <v>25764</v>
      </c>
      <c r="B6565" s="215">
        <v>1</v>
      </c>
      <c r="C6565" s="216" t="s">
        <v>25765</v>
      </c>
      <c r="D6565" s="215" t="s">
        <v>25766</v>
      </c>
    </row>
    <row r="6566" spans="1:4">
      <c r="A6566" s="215" t="s">
        <v>25767</v>
      </c>
      <c r="B6566" s="215">
        <v>1</v>
      </c>
      <c r="C6566" s="216" t="s">
        <v>25768</v>
      </c>
      <c r="D6566" s="215" t="s">
        <v>25769</v>
      </c>
    </row>
    <row r="6567" spans="1:4">
      <c r="A6567" s="215" t="s">
        <v>25770</v>
      </c>
      <c r="B6567" s="215">
        <v>1</v>
      </c>
      <c r="C6567" s="216" t="s">
        <v>25771</v>
      </c>
      <c r="D6567" s="215" t="s">
        <v>25772</v>
      </c>
    </row>
    <row r="6568" spans="1:4">
      <c r="A6568" s="215" t="s">
        <v>25773</v>
      </c>
      <c r="B6568" s="215">
        <v>1</v>
      </c>
      <c r="C6568" s="216" t="s">
        <v>25774</v>
      </c>
      <c r="D6568" s="215" t="s">
        <v>25775</v>
      </c>
    </row>
    <row r="6569" spans="1:4">
      <c r="A6569" s="215" t="s">
        <v>25776</v>
      </c>
      <c r="B6569" s="215">
        <v>1</v>
      </c>
      <c r="C6569" s="216" t="s">
        <v>25777</v>
      </c>
      <c r="D6569" s="215" t="s">
        <v>25778</v>
      </c>
    </row>
    <row r="6570" spans="1:4">
      <c r="A6570" s="215" t="s">
        <v>25779</v>
      </c>
      <c r="B6570" s="215">
        <v>1</v>
      </c>
      <c r="C6570" s="216" t="s">
        <v>25780</v>
      </c>
      <c r="D6570" s="215" t="s">
        <v>25781</v>
      </c>
    </row>
    <row r="6571" spans="1:4">
      <c r="A6571" s="215" t="s">
        <v>25782</v>
      </c>
      <c r="B6571" s="215">
        <v>1</v>
      </c>
      <c r="C6571" s="216" t="s">
        <v>25783</v>
      </c>
      <c r="D6571" s="215" t="s">
        <v>25784</v>
      </c>
    </row>
    <row r="6572" spans="1:4">
      <c r="A6572" s="215" t="s">
        <v>25785</v>
      </c>
      <c r="B6572" s="215">
        <v>1</v>
      </c>
      <c r="C6572" s="216" t="s">
        <v>25786</v>
      </c>
      <c r="D6572" s="215" t="s">
        <v>25787</v>
      </c>
    </row>
    <row r="6573" spans="1:4">
      <c r="A6573" s="215" t="s">
        <v>25788</v>
      </c>
      <c r="B6573" s="215">
        <v>1</v>
      </c>
      <c r="C6573" s="216" t="s">
        <v>25789</v>
      </c>
      <c r="D6573" s="215" t="s">
        <v>25790</v>
      </c>
    </row>
    <row r="6574" spans="1:4">
      <c r="A6574" s="215" t="s">
        <v>25791</v>
      </c>
      <c r="B6574" s="215">
        <v>1</v>
      </c>
      <c r="C6574" s="216" t="s">
        <v>25792</v>
      </c>
      <c r="D6574" s="215" t="s">
        <v>25793</v>
      </c>
    </row>
    <row r="6575" spans="1:4">
      <c r="A6575" s="215" t="s">
        <v>25794</v>
      </c>
      <c r="B6575" s="215">
        <v>1</v>
      </c>
      <c r="C6575" s="216" t="s">
        <v>25795</v>
      </c>
      <c r="D6575" s="215" t="s">
        <v>25796</v>
      </c>
    </row>
    <row r="6576" spans="1:4">
      <c r="A6576" s="215" t="s">
        <v>25797</v>
      </c>
      <c r="B6576" s="215">
        <v>1</v>
      </c>
      <c r="C6576" s="216" t="s">
        <v>25798</v>
      </c>
      <c r="D6576" s="215" t="s">
        <v>25799</v>
      </c>
    </row>
    <row r="6577" spans="1:4">
      <c r="A6577" s="215" t="s">
        <v>25800</v>
      </c>
      <c r="B6577" s="215">
        <v>1</v>
      </c>
      <c r="C6577" s="216" t="s">
        <v>25801</v>
      </c>
      <c r="D6577" s="215" t="s">
        <v>25802</v>
      </c>
    </row>
    <row r="6578" spans="1:4">
      <c r="A6578" s="215" t="s">
        <v>25803</v>
      </c>
      <c r="B6578" s="215">
        <v>1</v>
      </c>
      <c r="C6578" s="216" t="s">
        <v>25804</v>
      </c>
      <c r="D6578" s="215" t="s">
        <v>25805</v>
      </c>
    </row>
    <row r="6579" spans="1:4">
      <c r="A6579" s="215" t="s">
        <v>25806</v>
      </c>
      <c r="B6579" s="215">
        <v>1</v>
      </c>
      <c r="C6579" s="216" t="s">
        <v>25807</v>
      </c>
      <c r="D6579" s="215" t="s">
        <v>25808</v>
      </c>
    </row>
    <row r="6580" spans="1:4">
      <c r="A6580" s="215" t="s">
        <v>25809</v>
      </c>
      <c r="B6580" s="215">
        <v>1</v>
      </c>
      <c r="C6580" s="216" t="s">
        <v>25810</v>
      </c>
      <c r="D6580" s="215" t="s">
        <v>25811</v>
      </c>
    </row>
    <row r="6581" spans="1:4">
      <c r="A6581" s="215" t="s">
        <v>25812</v>
      </c>
      <c r="B6581" s="215">
        <v>1</v>
      </c>
      <c r="C6581" s="216" t="s">
        <v>25813</v>
      </c>
      <c r="D6581" s="215" t="s">
        <v>25814</v>
      </c>
    </row>
    <row r="6582" spans="1:4">
      <c r="A6582" s="215" t="s">
        <v>25815</v>
      </c>
      <c r="B6582" s="215">
        <v>1</v>
      </c>
      <c r="C6582" s="216" t="s">
        <v>25816</v>
      </c>
      <c r="D6582" s="215" t="s">
        <v>25817</v>
      </c>
    </row>
    <row r="6583" spans="1:4">
      <c r="A6583" s="215" t="s">
        <v>25818</v>
      </c>
      <c r="B6583" s="215">
        <v>1</v>
      </c>
      <c r="C6583" s="216" t="s">
        <v>25819</v>
      </c>
      <c r="D6583" s="215" t="s">
        <v>25820</v>
      </c>
    </row>
    <row r="6584" spans="1:4">
      <c r="A6584" s="215" t="s">
        <v>25821</v>
      </c>
      <c r="B6584" s="215">
        <v>1</v>
      </c>
      <c r="C6584" s="216" t="s">
        <v>25822</v>
      </c>
      <c r="D6584" s="215" t="s">
        <v>25823</v>
      </c>
    </row>
    <row r="6585" spans="1:4">
      <c r="A6585" s="215" t="s">
        <v>25824</v>
      </c>
      <c r="B6585" s="215">
        <v>1</v>
      </c>
      <c r="C6585" s="216" t="s">
        <v>25825</v>
      </c>
      <c r="D6585" s="215" t="s">
        <v>25826</v>
      </c>
    </row>
    <row r="6586" spans="1:4">
      <c r="A6586" s="215" t="s">
        <v>25827</v>
      </c>
      <c r="B6586" s="215">
        <v>1</v>
      </c>
      <c r="C6586" s="216" t="s">
        <v>25828</v>
      </c>
      <c r="D6586" s="215" t="s">
        <v>25829</v>
      </c>
    </row>
    <row r="6587" spans="1:4">
      <c r="A6587" s="215" t="s">
        <v>25830</v>
      </c>
      <c r="B6587" s="215">
        <v>1</v>
      </c>
      <c r="C6587" s="216" t="s">
        <v>25831</v>
      </c>
      <c r="D6587" s="215" t="s">
        <v>25832</v>
      </c>
    </row>
    <row r="6588" spans="1:4">
      <c r="A6588" s="215" t="s">
        <v>25833</v>
      </c>
      <c r="B6588" s="215">
        <v>1</v>
      </c>
      <c r="C6588" s="216" t="s">
        <v>25834</v>
      </c>
      <c r="D6588" s="215" t="s">
        <v>25835</v>
      </c>
    </row>
    <row r="6589" spans="1:4">
      <c r="A6589" s="215" t="s">
        <v>25836</v>
      </c>
      <c r="B6589" s="215">
        <v>1</v>
      </c>
      <c r="C6589" s="216" t="s">
        <v>25837</v>
      </c>
      <c r="D6589" s="215" t="s">
        <v>25838</v>
      </c>
    </row>
    <row r="6590" spans="1:4">
      <c r="A6590" s="215" t="s">
        <v>25839</v>
      </c>
      <c r="B6590" s="215">
        <v>1</v>
      </c>
      <c r="C6590" s="216" t="s">
        <v>25840</v>
      </c>
      <c r="D6590" s="215" t="s">
        <v>25841</v>
      </c>
    </row>
    <row r="6591" spans="1:4">
      <c r="A6591" s="215" t="s">
        <v>25842</v>
      </c>
      <c r="B6591" s="215">
        <v>1</v>
      </c>
      <c r="C6591" s="216" t="s">
        <v>25843</v>
      </c>
      <c r="D6591" s="215" t="s">
        <v>25844</v>
      </c>
    </row>
    <row r="6592" spans="1:4">
      <c r="A6592" s="215" t="s">
        <v>25845</v>
      </c>
      <c r="B6592" s="215">
        <v>1</v>
      </c>
      <c r="C6592" s="216" t="s">
        <v>25846</v>
      </c>
      <c r="D6592" s="215" t="s">
        <v>25847</v>
      </c>
    </row>
    <row r="6593" spans="1:4">
      <c r="A6593" s="215" t="s">
        <v>25848</v>
      </c>
      <c r="B6593" s="215">
        <v>1</v>
      </c>
      <c r="C6593" s="216" t="s">
        <v>25849</v>
      </c>
      <c r="D6593" s="215" t="s">
        <v>25850</v>
      </c>
    </row>
    <row r="6594" spans="1:4">
      <c r="A6594" s="215" t="s">
        <v>25851</v>
      </c>
      <c r="B6594" s="215">
        <v>1</v>
      </c>
      <c r="C6594" s="216" t="s">
        <v>25852</v>
      </c>
      <c r="D6594" s="215" t="s">
        <v>25853</v>
      </c>
    </row>
    <row r="6595" spans="1:4">
      <c r="A6595" s="215" t="s">
        <v>25854</v>
      </c>
      <c r="B6595" s="215">
        <v>1</v>
      </c>
      <c r="C6595" s="216" t="s">
        <v>25855</v>
      </c>
      <c r="D6595" s="215" t="s">
        <v>25856</v>
      </c>
    </row>
    <row r="6596" spans="1:4">
      <c r="A6596" s="215" t="s">
        <v>25857</v>
      </c>
      <c r="B6596" s="215">
        <v>1</v>
      </c>
      <c r="C6596" s="216" t="s">
        <v>25858</v>
      </c>
      <c r="D6596" s="215" t="s">
        <v>25859</v>
      </c>
    </row>
    <row r="6597" spans="1:4">
      <c r="A6597" s="215" t="s">
        <v>25860</v>
      </c>
      <c r="B6597" s="215">
        <v>1</v>
      </c>
      <c r="C6597" s="216" t="s">
        <v>25861</v>
      </c>
      <c r="D6597" s="215" t="s">
        <v>25862</v>
      </c>
    </row>
    <row r="6598" spans="1:4">
      <c r="A6598" s="215" t="s">
        <v>25863</v>
      </c>
      <c r="B6598" s="215">
        <v>1</v>
      </c>
      <c r="C6598" s="216" t="s">
        <v>25864</v>
      </c>
      <c r="D6598" s="215" t="s">
        <v>25865</v>
      </c>
    </row>
    <row r="6599" spans="1:4">
      <c r="A6599" s="215" t="s">
        <v>25866</v>
      </c>
      <c r="B6599" s="215">
        <v>1</v>
      </c>
      <c r="C6599" s="216" t="s">
        <v>25867</v>
      </c>
      <c r="D6599" s="215" t="s">
        <v>25868</v>
      </c>
    </row>
    <row r="6600" spans="1:4">
      <c r="A6600" s="215" t="s">
        <v>25869</v>
      </c>
      <c r="B6600" s="215">
        <v>1</v>
      </c>
      <c r="C6600" s="216" t="s">
        <v>25870</v>
      </c>
      <c r="D6600" s="215" t="s">
        <v>25871</v>
      </c>
    </row>
    <row r="6601" spans="1:4">
      <c r="A6601" s="215" t="s">
        <v>25872</v>
      </c>
      <c r="B6601" s="215">
        <v>1</v>
      </c>
      <c r="C6601" s="216" t="s">
        <v>25873</v>
      </c>
      <c r="D6601" s="215" t="s">
        <v>25874</v>
      </c>
    </row>
    <row r="6602" spans="1:4">
      <c r="A6602" s="215" t="s">
        <v>25875</v>
      </c>
      <c r="B6602" s="215">
        <v>1</v>
      </c>
      <c r="C6602" s="216" t="s">
        <v>25876</v>
      </c>
      <c r="D6602" s="215" t="s">
        <v>25877</v>
      </c>
    </row>
    <row r="6603" spans="1:4">
      <c r="A6603" s="215" t="s">
        <v>25878</v>
      </c>
      <c r="B6603" s="215">
        <v>1</v>
      </c>
      <c r="C6603" s="216" t="s">
        <v>25879</v>
      </c>
      <c r="D6603" s="215" t="s">
        <v>25880</v>
      </c>
    </row>
    <row r="6604" spans="1:4">
      <c r="A6604" s="215" t="s">
        <v>25881</v>
      </c>
      <c r="B6604" s="215">
        <v>1</v>
      </c>
      <c r="C6604" s="216" t="s">
        <v>25882</v>
      </c>
      <c r="D6604" s="215" t="s">
        <v>25883</v>
      </c>
    </row>
    <row r="6605" spans="1:4">
      <c r="A6605" s="215" t="s">
        <v>25884</v>
      </c>
      <c r="B6605" s="215">
        <v>1</v>
      </c>
      <c r="C6605" s="216" t="s">
        <v>25885</v>
      </c>
      <c r="D6605" s="215" t="s">
        <v>25886</v>
      </c>
    </row>
    <row r="6606" spans="1:4">
      <c r="A6606" s="215" t="s">
        <v>25887</v>
      </c>
      <c r="B6606" s="215">
        <v>1</v>
      </c>
      <c r="C6606" s="216" t="s">
        <v>25888</v>
      </c>
      <c r="D6606" s="215" t="s">
        <v>25889</v>
      </c>
    </row>
    <row r="6607" spans="1:4">
      <c r="A6607" s="215" t="s">
        <v>25890</v>
      </c>
      <c r="B6607" s="215">
        <v>1</v>
      </c>
      <c r="C6607" s="216" t="s">
        <v>25891</v>
      </c>
      <c r="D6607" s="215" t="s">
        <v>25892</v>
      </c>
    </row>
    <row r="6608" spans="1:4">
      <c r="A6608" s="215" t="s">
        <v>25893</v>
      </c>
      <c r="B6608" s="215">
        <v>1</v>
      </c>
      <c r="C6608" s="216" t="s">
        <v>25894</v>
      </c>
      <c r="D6608" s="215" t="s">
        <v>25895</v>
      </c>
    </row>
    <row r="6609" spans="1:4">
      <c r="A6609" s="215" t="s">
        <v>25896</v>
      </c>
      <c r="B6609" s="215">
        <v>1</v>
      </c>
      <c r="C6609" s="216" t="s">
        <v>25897</v>
      </c>
      <c r="D6609" s="215" t="s">
        <v>25898</v>
      </c>
    </row>
    <row r="6610" spans="1:4">
      <c r="A6610" s="215" t="s">
        <v>25899</v>
      </c>
      <c r="B6610" s="215">
        <v>1</v>
      </c>
      <c r="C6610" s="216" t="s">
        <v>25900</v>
      </c>
      <c r="D6610" s="215" t="s">
        <v>25901</v>
      </c>
    </row>
    <row r="6611" spans="1:4">
      <c r="A6611" s="215" t="s">
        <v>25902</v>
      </c>
      <c r="B6611" s="215">
        <v>1</v>
      </c>
      <c r="C6611" s="216" t="s">
        <v>25903</v>
      </c>
      <c r="D6611" s="215" t="s">
        <v>25904</v>
      </c>
    </row>
    <row r="6612" spans="1:4">
      <c r="A6612" s="215" t="s">
        <v>25905</v>
      </c>
      <c r="B6612" s="215">
        <v>1</v>
      </c>
      <c r="C6612" s="216" t="s">
        <v>25906</v>
      </c>
      <c r="D6612" s="215" t="s">
        <v>25907</v>
      </c>
    </row>
    <row r="6613" spans="1:4">
      <c r="A6613" s="215" t="s">
        <v>25908</v>
      </c>
      <c r="B6613" s="215">
        <v>1</v>
      </c>
      <c r="C6613" s="216" t="s">
        <v>25909</v>
      </c>
      <c r="D6613" s="215" t="s">
        <v>25910</v>
      </c>
    </row>
    <row r="6614" spans="1:4">
      <c r="A6614" s="215" t="s">
        <v>25911</v>
      </c>
      <c r="B6614" s="215">
        <v>1</v>
      </c>
      <c r="C6614" s="216" t="s">
        <v>25912</v>
      </c>
      <c r="D6614" s="215" t="s">
        <v>25913</v>
      </c>
    </row>
    <row r="6615" spans="1:4">
      <c r="A6615" s="215" t="s">
        <v>25914</v>
      </c>
      <c r="B6615" s="215">
        <v>1</v>
      </c>
      <c r="C6615" s="216" t="s">
        <v>25915</v>
      </c>
      <c r="D6615" s="215" t="s">
        <v>25916</v>
      </c>
    </row>
    <row r="6616" spans="1:4">
      <c r="A6616" s="215" t="s">
        <v>25917</v>
      </c>
      <c r="B6616" s="215">
        <v>1</v>
      </c>
      <c r="C6616" s="216" t="s">
        <v>25918</v>
      </c>
      <c r="D6616" s="215" t="s">
        <v>25919</v>
      </c>
    </row>
    <row r="6617" spans="1:4">
      <c r="A6617" s="215" t="s">
        <v>25920</v>
      </c>
      <c r="B6617" s="215">
        <v>1</v>
      </c>
      <c r="C6617" s="216" t="s">
        <v>25921</v>
      </c>
      <c r="D6617" s="215" t="s">
        <v>25922</v>
      </c>
    </row>
    <row r="6618" spans="1:4">
      <c r="A6618" s="215" t="s">
        <v>25923</v>
      </c>
      <c r="B6618" s="215">
        <v>2</v>
      </c>
      <c r="C6618" s="216" t="s">
        <v>25924</v>
      </c>
      <c r="D6618" s="215" t="s">
        <v>25925</v>
      </c>
    </row>
    <row r="6619" spans="1:4">
      <c r="A6619" s="215" t="s">
        <v>25926</v>
      </c>
      <c r="B6619" s="215">
        <v>1</v>
      </c>
      <c r="C6619" s="216" t="s">
        <v>25927</v>
      </c>
      <c r="D6619" s="215" t="s">
        <v>25928</v>
      </c>
    </row>
    <row r="6620" spans="1:4">
      <c r="A6620" s="215" t="s">
        <v>25929</v>
      </c>
      <c r="B6620" s="215">
        <v>1</v>
      </c>
      <c r="C6620" s="216" t="s">
        <v>25930</v>
      </c>
      <c r="D6620" s="215" t="s">
        <v>25931</v>
      </c>
    </row>
    <row r="6621" spans="1:4">
      <c r="A6621" s="215" t="s">
        <v>25932</v>
      </c>
      <c r="B6621" s="215">
        <v>1</v>
      </c>
      <c r="C6621" s="216" t="s">
        <v>25933</v>
      </c>
      <c r="D6621" s="215" t="s">
        <v>25934</v>
      </c>
    </row>
    <row r="6622" spans="1:4">
      <c r="A6622" s="215" t="s">
        <v>25935</v>
      </c>
      <c r="B6622" s="215">
        <v>1</v>
      </c>
      <c r="C6622" s="216" t="s">
        <v>25936</v>
      </c>
      <c r="D6622" s="215" t="s">
        <v>25937</v>
      </c>
    </row>
    <row r="6623" spans="1:4">
      <c r="A6623" s="215" t="s">
        <v>25938</v>
      </c>
      <c r="B6623" s="215">
        <v>1</v>
      </c>
      <c r="C6623" s="216" t="s">
        <v>25939</v>
      </c>
      <c r="D6623" s="215" t="s">
        <v>25940</v>
      </c>
    </row>
    <row r="6624" spans="1:4">
      <c r="A6624" s="215" t="s">
        <v>25941</v>
      </c>
      <c r="B6624" s="215">
        <v>1</v>
      </c>
      <c r="C6624" s="216" t="s">
        <v>25942</v>
      </c>
      <c r="D6624" s="215" t="s">
        <v>25943</v>
      </c>
    </row>
    <row r="6625" spans="1:4">
      <c r="A6625" s="215" t="s">
        <v>25944</v>
      </c>
      <c r="B6625" s="215">
        <v>1</v>
      </c>
      <c r="C6625" s="216" t="s">
        <v>25945</v>
      </c>
      <c r="D6625" s="215" t="s">
        <v>25946</v>
      </c>
    </row>
    <row r="6626" spans="1:4">
      <c r="A6626" s="215" t="s">
        <v>25947</v>
      </c>
      <c r="B6626" s="215">
        <v>1</v>
      </c>
      <c r="C6626" s="216" t="s">
        <v>25948</v>
      </c>
      <c r="D6626" s="215" t="s">
        <v>25949</v>
      </c>
    </row>
    <row r="6627" spans="1:4">
      <c r="A6627" s="215" t="s">
        <v>25950</v>
      </c>
      <c r="B6627" s="215">
        <v>1</v>
      </c>
      <c r="C6627" s="216" t="s">
        <v>25951</v>
      </c>
      <c r="D6627" s="215" t="s">
        <v>25952</v>
      </c>
    </row>
    <row r="6628" spans="1:4">
      <c r="A6628" s="215" t="s">
        <v>25953</v>
      </c>
      <c r="B6628" s="215">
        <v>1</v>
      </c>
      <c r="C6628" s="216" t="s">
        <v>25954</v>
      </c>
      <c r="D6628" s="215" t="s">
        <v>25955</v>
      </c>
    </row>
    <row r="6629" spans="1:4">
      <c r="A6629" s="215" t="s">
        <v>25956</v>
      </c>
      <c r="B6629" s="215">
        <v>1</v>
      </c>
      <c r="C6629" s="216" t="s">
        <v>25957</v>
      </c>
      <c r="D6629" s="215" t="s">
        <v>25958</v>
      </c>
    </row>
    <row r="6630" spans="1:4">
      <c r="A6630" s="215" t="s">
        <v>25959</v>
      </c>
      <c r="B6630" s="215">
        <v>1</v>
      </c>
      <c r="C6630" s="216" t="s">
        <v>25960</v>
      </c>
      <c r="D6630" s="215" t="s">
        <v>25961</v>
      </c>
    </row>
    <row r="6631" spans="1:4">
      <c r="A6631" s="215" t="s">
        <v>25962</v>
      </c>
      <c r="B6631" s="215">
        <v>1</v>
      </c>
      <c r="C6631" s="216" t="s">
        <v>25963</v>
      </c>
      <c r="D6631" s="215" t="s">
        <v>25964</v>
      </c>
    </row>
    <row r="6632" spans="1:4">
      <c r="A6632" s="215" t="s">
        <v>25965</v>
      </c>
      <c r="B6632" s="215">
        <v>1</v>
      </c>
      <c r="C6632" s="216" t="s">
        <v>25966</v>
      </c>
      <c r="D6632" s="215" t="s">
        <v>25967</v>
      </c>
    </row>
    <row r="6633" spans="1:4">
      <c r="A6633" s="215" t="s">
        <v>25968</v>
      </c>
      <c r="B6633" s="215">
        <v>1</v>
      </c>
      <c r="C6633" s="216" t="s">
        <v>25969</v>
      </c>
      <c r="D6633" s="215" t="s">
        <v>25970</v>
      </c>
    </row>
    <row r="6634" spans="1:4">
      <c r="A6634" s="215" t="s">
        <v>25971</v>
      </c>
      <c r="B6634" s="215">
        <v>1</v>
      </c>
      <c r="C6634" s="216" t="s">
        <v>25972</v>
      </c>
      <c r="D6634" s="215" t="s">
        <v>25973</v>
      </c>
    </row>
    <row r="6635" spans="1:4">
      <c r="A6635" s="215" t="s">
        <v>25974</v>
      </c>
      <c r="B6635" s="215">
        <v>1</v>
      </c>
      <c r="C6635" s="216" t="s">
        <v>25975</v>
      </c>
      <c r="D6635" s="215" t="s">
        <v>25976</v>
      </c>
    </row>
    <row r="6636" spans="1:4">
      <c r="A6636" s="215" t="s">
        <v>25977</v>
      </c>
      <c r="B6636" s="215">
        <v>1</v>
      </c>
      <c r="C6636" s="216" t="s">
        <v>25978</v>
      </c>
      <c r="D6636" s="215" t="s">
        <v>25979</v>
      </c>
    </row>
    <row r="6637" spans="1:4">
      <c r="A6637" s="215" t="s">
        <v>25980</v>
      </c>
      <c r="B6637" s="215">
        <v>1</v>
      </c>
      <c r="C6637" s="216" t="s">
        <v>25981</v>
      </c>
      <c r="D6637" s="215" t="s">
        <v>25982</v>
      </c>
    </row>
    <row r="6638" spans="1:4">
      <c r="A6638" s="215" t="s">
        <v>25983</v>
      </c>
      <c r="B6638" s="215">
        <v>1</v>
      </c>
      <c r="C6638" s="216" t="s">
        <v>25984</v>
      </c>
      <c r="D6638" s="215" t="s">
        <v>25985</v>
      </c>
    </row>
    <row r="6639" spans="1:4">
      <c r="A6639" s="215" t="s">
        <v>25986</v>
      </c>
      <c r="B6639" s="215">
        <v>1</v>
      </c>
      <c r="C6639" s="216" t="s">
        <v>25987</v>
      </c>
      <c r="D6639" s="215" t="s">
        <v>25988</v>
      </c>
    </row>
    <row r="6640" spans="1:4">
      <c r="A6640" s="215" t="s">
        <v>25989</v>
      </c>
      <c r="B6640" s="215">
        <v>1</v>
      </c>
      <c r="C6640" s="216" t="s">
        <v>25990</v>
      </c>
      <c r="D6640" s="215" t="s">
        <v>25991</v>
      </c>
    </row>
    <row r="6641" spans="1:4">
      <c r="A6641" s="215" t="s">
        <v>25992</v>
      </c>
      <c r="B6641" s="215">
        <v>1</v>
      </c>
      <c r="C6641" s="216" t="s">
        <v>25993</v>
      </c>
      <c r="D6641" s="215" t="s">
        <v>25994</v>
      </c>
    </row>
    <row r="6642" spans="1:4">
      <c r="A6642" s="215" t="s">
        <v>25995</v>
      </c>
      <c r="B6642" s="215">
        <v>1</v>
      </c>
      <c r="C6642" s="216" t="s">
        <v>25996</v>
      </c>
      <c r="D6642" s="215" t="s">
        <v>25997</v>
      </c>
    </row>
    <row r="6643" spans="1:4">
      <c r="A6643" s="215" t="s">
        <v>25998</v>
      </c>
      <c r="B6643" s="215">
        <v>1</v>
      </c>
      <c r="C6643" s="216" t="s">
        <v>25999</v>
      </c>
      <c r="D6643" s="215" t="s">
        <v>26000</v>
      </c>
    </row>
    <row r="6644" spans="1:4">
      <c r="A6644" s="215" t="s">
        <v>26001</v>
      </c>
      <c r="B6644" s="215">
        <v>1</v>
      </c>
      <c r="C6644" s="216" t="s">
        <v>26002</v>
      </c>
      <c r="D6644" s="215" t="s">
        <v>26003</v>
      </c>
    </row>
    <row r="6645" spans="1:4">
      <c r="A6645" s="215" t="s">
        <v>26004</v>
      </c>
      <c r="B6645" s="215">
        <v>1</v>
      </c>
      <c r="C6645" s="216" t="s">
        <v>26005</v>
      </c>
      <c r="D6645" s="215" t="s">
        <v>26006</v>
      </c>
    </row>
    <row r="6646" spans="1:4">
      <c r="A6646" s="215" t="s">
        <v>26007</v>
      </c>
      <c r="B6646" s="215">
        <v>1</v>
      </c>
      <c r="C6646" s="216" t="s">
        <v>26008</v>
      </c>
      <c r="D6646" s="215" t="s">
        <v>26009</v>
      </c>
    </row>
    <row r="6647" spans="1:4">
      <c r="A6647" s="215" t="s">
        <v>26010</v>
      </c>
      <c r="B6647" s="215">
        <v>1</v>
      </c>
      <c r="C6647" s="216" t="s">
        <v>26011</v>
      </c>
      <c r="D6647" s="215" t="s">
        <v>26012</v>
      </c>
    </row>
    <row r="6648" spans="1:4">
      <c r="A6648" s="215" t="s">
        <v>26013</v>
      </c>
      <c r="B6648" s="215">
        <v>1</v>
      </c>
      <c r="C6648" s="216" t="s">
        <v>26014</v>
      </c>
      <c r="D6648" s="215" t="s">
        <v>26015</v>
      </c>
    </row>
    <row r="6649" spans="1:4">
      <c r="A6649" s="215" t="s">
        <v>26016</v>
      </c>
      <c r="B6649" s="215">
        <v>1</v>
      </c>
      <c r="C6649" s="216" t="s">
        <v>26017</v>
      </c>
      <c r="D6649" s="215" t="s">
        <v>26018</v>
      </c>
    </row>
    <row r="6650" spans="1:4">
      <c r="A6650" s="215" t="s">
        <v>26019</v>
      </c>
      <c r="B6650" s="215">
        <v>1</v>
      </c>
      <c r="C6650" s="216" t="s">
        <v>26020</v>
      </c>
      <c r="D6650" s="215" t="s">
        <v>26021</v>
      </c>
    </row>
    <row r="6651" spans="1:4">
      <c r="A6651" s="215" t="s">
        <v>26022</v>
      </c>
      <c r="B6651" s="215">
        <v>1</v>
      </c>
      <c r="C6651" s="216" t="s">
        <v>26023</v>
      </c>
      <c r="D6651" s="215" t="s">
        <v>26024</v>
      </c>
    </row>
    <row r="6652" spans="1:4">
      <c r="A6652" s="215" t="s">
        <v>26025</v>
      </c>
      <c r="B6652" s="215">
        <v>1</v>
      </c>
      <c r="C6652" s="216" t="s">
        <v>26026</v>
      </c>
      <c r="D6652" s="215" t="s">
        <v>26027</v>
      </c>
    </row>
    <row r="6653" spans="1:4">
      <c r="A6653" s="215" t="s">
        <v>26028</v>
      </c>
      <c r="B6653" s="215">
        <v>1</v>
      </c>
      <c r="C6653" s="216" t="s">
        <v>26029</v>
      </c>
      <c r="D6653" s="215" t="s">
        <v>26030</v>
      </c>
    </row>
    <row r="6654" spans="1:4">
      <c r="A6654" s="215" t="s">
        <v>26031</v>
      </c>
      <c r="B6654" s="215">
        <v>1</v>
      </c>
      <c r="C6654" s="216" t="s">
        <v>26032</v>
      </c>
      <c r="D6654" s="215" t="s">
        <v>26033</v>
      </c>
    </row>
    <row r="6655" spans="1:4">
      <c r="A6655" s="215" t="s">
        <v>26034</v>
      </c>
      <c r="B6655" s="215">
        <v>1</v>
      </c>
      <c r="C6655" s="216" t="s">
        <v>26035</v>
      </c>
      <c r="D6655" s="215" t="s">
        <v>26036</v>
      </c>
    </row>
    <row r="6656" spans="1:4">
      <c r="A6656" s="215" t="s">
        <v>26037</v>
      </c>
      <c r="B6656" s="215">
        <v>1</v>
      </c>
      <c r="C6656" s="216" t="s">
        <v>26038</v>
      </c>
      <c r="D6656" s="215" t="s">
        <v>26039</v>
      </c>
    </row>
    <row r="6657" spans="1:4">
      <c r="A6657" s="215" t="s">
        <v>26040</v>
      </c>
      <c r="B6657" s="215">
        <v>1</v>
      </c>
      <c r="C6657" s="216" t="s">
        <v>26041</v>
      </c>
      <c r="D6657" s="215" t="s">
        <v>26042</v>
      </c>
    </row>
    <row r="6658" spans="1:4">
      <c r="A6658" s="215" t="s">
        <v>26043</v>
      </c>
      <c r="B6658" s="215">
        <v>1</v>
      </c>
      <c r="C6658" s="216" t="s">
        <v>26044</v>
      </c>
      <c r="D6658" s="215" t="s">
        <v>26045</v>
      </c>
    </row>
    <row r="6659" spans="1:4">
      <c r="A6659" s="215" t="s">
        <v>26046</v>
      </c>
      <c r="B6659" s="215">
        <v>1</v>
      </c>
      <c r="C6659" s="216" t="s">
        <v>26047</v>
      </c>
      <c r="D6659" s="215" t="s">
        <v>26048</v>
      </c>
    </row>
    <row r="6660" spans="1:4">
      <c r="A6660" s="215" t="s">
        <v>26049</v>
      </c>
      <c r="B6660" s="215">
        <v>1</v>
      </c>
      <c r="C6660" s="216" t="s">
        <v>26050</v>
      </c>
      <c r="D6660" s="215" t="s">
        <v>26051</v>
      </c>
    </row>
    <row r="6661" spans="1:4">
      <c r="A6661" s="215" t="s">
        <v>26052</v>
      </c>
      <c r="B6661" s="215">
        <v>1</v>
      </c>
      <c r="C6661" s="216" t="s">
        <v>26053</v>
      </c>
      <c r="D6661" s="215" t="s">
        <v>26054</v>
      </c>
    </row>
    <row r="6662" spans="1:4">
      <c r="A6662" s="215" t="s">
        <v>26055</v>
      </c>
      <c r="B6662" s="215">
        <v>1</v>
      </c>
      <c r="C6662" s="216" t="s">
        <v>26056</v>
      </c>
      <c r="D6662" s="215" t="s">
        <v>26057</v>
      </c>
    </row>
    <row r="6663" spans="1:4">
      <c r="A6663" s="215" t="s">
        <v>26058</v>
      </c>
      <c r="B6663" s="215">
        <v>1</v>
      </c>
      <c r="C6663" s="216" t="s">
        <v>26059</v>
      </c>
      <c r="D6663" s="215" t="s">
        <v>26060</v>
      </c>
    </row>
    <row r="6664" spans="1:4">
      <c r="A6664" s="215" t="s">
        <v>26061</v>
      </c>
      <c r="B6664" s="215">
        <v>1</v>
      </c>
      <c r="C6664" s="216" t="s">
        <v>26062</v>
      </c>
      <c r="D6664" s="215" t="s">
        <v>26063</v>
      </c>
    </row>
    <row r="6665" spans="1:4">
      <c r="A6665" s="215" t="s">
        <v>26064</v>
      </c>
      <c r="B6665" s="215">
        <v>1</v>
      </c>
      <c r="C6665" s="216" t="s">
        <v>26065</v>
      </c>
      <c r="D6665" s="215" t="s">
        <v>26066</v>
      </c>
    </row>
    <row r="6666" spans="1:4">
      <c r="A6666" s="215" t="s">
        <v>26067</v>
      </c>
      <c r="B6666" s="215">
        <v>1</v>
      </c>
      <c r="C6666" s="216" t="s">
        <v>26068</v>
      </c>
      <c r="D6666" s="215" t="s">
        <v>26069</v>
      </c>
    </row>
    <row r="6667" spans="1:4">
      <c r="A6667" s="215" t="s">
        <v>26070</v>
      </c>
      <c r="B6667" s="215">
        <v>1</v>
      </c>
      <c r="C6667" s="216" t="s">
        <v>26071</v>
      </c>
      <c r="D6667" s="215" t="s">
        <v>26072</v>
      </c>
    </row>
    <row r="6668" spans="1:4">
      <c r="A6668" s="215" t="s">
        <v>26073</v>
      </c>
      <c r="B6668" s="215">
        <v>1</v>
      </c>
      <c r="C6668" s="216" t="s">
        <v>26074</v>
      </c>
      <c r="D6668" s="215" t="s">
        <v>26075</v>
      </c>
    </row>
    <row r="6669" spans="1:4">
      <c r="A6669" s="215" t="s">
        <v>26076</v>
      </c>
      <c r="B6669" s="215">
        <v>1</v>
      </c>
      <c r="C6669" s="216" t="s">
        <v>26077</v>
      </c>
      <c r="D6669" s="215" t="s">
        <v>26078</v>
      </c>
    </row>
    <row r="6670" spans="1:4">
      <c r="A6670" s="215" t="s">
        <v>26079</v>
      </c>
      <c r="B6670" s="215">
        <v>1</v>
      </c>
      <c r="C6670" s="216" t="s">
        <v>26080</v>
      </c>
      <c r="D6670" s="215" t="s">
        <v>26081</v>
      </c>
    </row>
    <row r="6671" spans="1:4">
      <c r="A6671" s="215" t="s">
        <v>26082</v>
      </c>
      <c r="B6671" s="215">
        <v>1</v>
      </c>
      <c r="C6671" s="216" t="s">
        <v>26083</v>
      </c>
      <c r="D6671" s="215" t="s">
        <v>26084</v>
      </c>
    </row>
    <row r="6672" spans="1:4">
      <c r="A6672" s="215" t="s">
        <v>26085</v>
      </c>
      <c r="B6672" s="215">
        <v>1</v>
      </c>
      <c r="C6672" s="216" t="s">
        <v>26086</v>
      </c>
      <c r="D6672" s="215" t="s">
        <v>26087</v>
      </c>
    </row>
    <row r="6673" spans="1:4">
      <c r="A6673" s="215" t="s">
        <v>26088</v>
      </c>
      <c r="B6673" s="215">
        <v>1</v>
      </c>
      <c r="C6673" s="216" t="s">
        <v>26089</v>
      </c>
      <c r="D6673" s="215" t="s">
        <v>26090</v>
      </c>
    </row>
    <row r="6674" spans="1:4">
      <c r="A6674" s="215" t="s">
        <v>26091</v>
      </c>
      <c r="B6674" s="215">
        <v>1</v>
      </c>
      <c r="C6674" s="216" t="s">
        <v>26092</v>
      </c>
      <c r="D6674" s="215" t="s">
        <v>26093</v>
      </c>
    </row>
    <row r="6675" spans="1:4">
      <c r="A6675" s="215" t="s">
        <v>26094</v>
      </c>
      <c r="B6675" s="215">
        <v>1</v>
      </c>
      <c r="C6675" s="216" t="s">
        <v>26095</v>
      </c>
      <c r="D6675" s="215" t="s">
        <v>26096</v>
      </c>
    </row>
    <row r="6676" spans="1:4">
      <c r="A6676" s="215" t="s">
        <v>26097</v>
      </c>
      <c r="B6676" s="215">
        <v>1</v>
      </c>
      <c r="C6676" s="216" t="s">
        <v>26098</v>
      </c>
      <c r="D6676" s="215" t="s">
        <v>26099</v>
      </c>
    </row>
    <row r="6677" spans="1:4">
      <c r="A6677" s="215" t="s">
        <v>26100</v>
      </c>
      <c r="B6677" s="215">
        <v>1</v>
      </c>
      <c r="C6677" s="216" t="s">
        <v>26101</v>
      </c>
      <c r="D6677" s="215" t="s">
        <v>26102</v>
      </c>
    </row>
    <row r="6678" spans="1:4">
      <c r="A6678" s="215" t="s">
        <v>26103</v>
      </c>
      <c r="B6678" s="215">
        <v>1</v>
      </c>
      <c r="C6678" s="216" t="s">
        <v>26104</v>
      </c>
      <c r="D6678" s="215" t="s">
        <v>26105</v>
      </c>
    </row>
    <row r="6679" spans="1:4">
      <c r="A6679" s="215" t="s">
        <v>26106</v>
      </c>
      <c r="B6679" s="215">
        <v>1</v>
      </c>
      <c r="C6679" s="216" t="s">
        <v>26107</v>
      </c>
      <c r="D6679" s="215" t="s">
        <v>26108</v>
      </c>
    </row>
    <row r="6680" spans="1:4">
      <c r="A6680" s="215" t="s">
        <v>26109</v>
      </c>
      <c r="B6680" s="215">
        <v>1</v>
      </c>
      <c r="C6680" s="216" t="s">
        <v>26110</v>
      </c>
      <c r="D6680" s="215" t="s">
        <v>26111</v>
      </c>
    </row>
    <row r="6681" spans="1:4">
      <c r="A6681" s="215" t="s">
        <v>26112</v>
      </c>
      <c r="B6681" s="215">
        <v>1</v>
      </c>
      <c r="C6681" s="216" t="s">
        <v>26113</v>
      </c>
      <c r="D6681" s="215" t="s">
        <v>26114</v>
      </c>
    </row>
    <row r="6682" spans="1:4">
      <c r="A6682" s="215" t="s">
        <v>26115</v>
      </c>
      <c r="B6682" s="215">
        <v>1</v>
      </c>
      <c r="C6682" s="216" t="s">
        <v>26116</v>
      </c>
      <c r="D6682" s="215" t="s">
        <v>26117</v>
      </c>
    </row>
    <row r="6683" spans="1:4">
      <c r="A6683" s="215" t="s">
        <v>26118</v>
      </c>
      <c r="B6683" s="215">
        <v>1</v>
      </c>
      <c r="C6683" s="216" t="s">
        <v>26119</v>
      </c>
      <c r="D6683" s="215" t="s">
        <v>26120</v>
      </c>
    </row>
    <row r="6684" spans="1:4">
      <c r="A6684" s="215" t="s">
        <v>26121</v>
      </c>
      <c r="B6684" s="215">
        <v>1</v>
      </c>
      <c r="C6684" s="216" t="s">
        <v>26122</v>
      </c>
      <c r="D6684" s="215" t="s">
        <v>26123</v>
      </c>
    </row>
    <row r="6685" spans="1:4">
      <c r="A6685" s="215" t="s">
        <v>26124</v>
      </c>
      <c r="B6685" s="215">
        <v>1</v>
      </c>
      <c r="C6685" s="216" t="s">
        <v>26125</v>
      </c>
      <c r="D6685" s="215" t="s">
        <v>26126</v>
      </c>
    </row>
    <row r="6686" spans="1:4">
      <c r="A6686" s="215" t="s">
        <v>26127</v>
      </c>
      <c r="B6686" s="215">
        <v>1</v>
      </c>
      <c r="C6686" s="216" t="s">
        <v>26128</v>
      </c>
      <c r="D6686" s="215" t="s">
        <v>26129</v>
      </c>
    </row>
    <row r="6687" spans="1:4">
      <c r="A6687" s="215" t="s">
        <v>26130</v>
      </c>
      <c r="B6687" s="215">
        <v>1</v>
      </c>
      <c r="C6687" s="216" t="s">
        <v>26131</v>
      </c>
      <c r="D6687" s="215" t="s">
        <v>26132</v>
      </c>
    </row>
    <row r="6688" spans="1:4">
      <c r="A6688" s="215" t="s">
        <v>26133</v>
      </c>
      <c r="B6688" s="215">
        <v>1</v>
      </c>
      <c r="C6688" s="216" t="s">
        <v>26134</v>
      </c>
      <c r="D6688" s="215" t="s">
        <v>26135</v>
      </c>
    </row>
    <row r="6689" spans="1:4">
      <c r="A6689" s="215" t="s">
        <v>26136</v>
      </c>
      <c r="B6689" s="215">
        <v>1</v>
      </c>
      <c r="C6689" s="216" t="s">
        <v>26137</v>
      </c>
      <c r="D6689" s="215" t="s">
        <v>26138</v>
      </c>
    </row>
    <row r="6690" spans="1:4">
      <c r="A6690" s="215" t="s">
        <v>26139</v>
      </c>
      <c r="B6690" s="215">
        <v>1</v>
      </c>
      <c r="C6690" s="216" t="s">
        <v>26140</v>
      </c>
      <c r="D6690" s="215" t="s">
        <v>26141</v>
      </c>
    </row>
    <row r="6691" spans="1:4">
      <c r="A6691" s="215" t="s">
        <v>26142</v>
      </c>
      <c r="B6691" s="215">
        <v>1</v>
      </c>
      <c r="C6691" s="216" t="s">
        <v>26143</v>
      </c>
      <c r="D6691" s="215" t="s">
        <v>26144</v>
      </c>
    </row>
    <row r="6692" spans="1:4">
      <c r="A6692" s="215" t="s">
        <v>26145</v>
      </c>
      <c r="B6692" s="215">
        <v>1</v>
      </c>
      <c r="C6692" s="216" t="s">
        <v>26146</v>
      </c>
      <c r="D6692" s="215" t="s">
        <v>26147</v>
      </c>
    </row>
    <row r="6693" spans="1:4">
      <c r="A6693" s="215" t="s">
        <v>26148</v>
      </c>
      <c r="B6693" s="215">
        <v>1</v>
      </c>
      <c r="C6693" s="216" t="s">
        <v>26149</v>
      </c>
      <c r="D6693" s="215" t="s">
        <v>26150</v>
      </c>
    </row>
    <row r="6694" spans="1:4">
      <c r="A6694" s="215" t="s">
        <v>26151</v>
      </c>
      <c r="B6694" s="215">
        <v>1</v>
      </c>
      <c r="C6694" s="216" t="s">
        <v>26152</v>
      </c>
      <c r="D6694" s="215" t="s">
        <v>26153</v>
      </c>
    </row>
    <row r="6695" spans="1:4">
      <c r="A6695" s="215" t="s">
        <v>26154</v>
      </c>
      <c r="B6695" s="215">
        <v>1</v>
      </c>
      <c r="C6695" s="216" t="s">
        <v>26155</v>
      </c>
      <c r="D6695" s="215" t="s">
        <v>26156</v>
      </c>
    </row>
    <row r="6696" spans="1:4">
      <c r="A6696" s="215" t="s">
        <v>26157</v>
      </c>
      <c r="B6696" s="215">
        <v>1</v>
      </c>
      <c r="C6696" s="216" t="s">
        <v>26158</v>
      </c>
      <c r="D6696" s="215" t="s">
        <v>26159</v>
      </c>
    </row>
    <row r="6697" spans="1:4">
      <c r="A6697" s="215" t="s">
        <v>26160</v>
      </c>
      <c r="B6697" s="215">
        <v>1</v>
      </c>
      <c r="C6697" s="216" t="s">
        <v>26161</v>
      </c>
      <c r="D6697" s="215" t="s">
        <v>26162</v>
      </c>
    </row>
    <row r="6698" spans="1:4">
      <c r="A6698" s="215" t="s">
        <v>26163</v>
      </c>
      <c r="B6698" s="215">
        <v>1</v>
      </c>
      <c r="C6698" s="216" t="s">
        <v>26164</v>
      </c>
      <c r="D6698" s="215" t="s">
        <v>26165</v>
      </c>
    </row>
    <row r="6699" spans="1:4">
      <c r="A6699" s="215" t="s">
        <v>26166</v>
      </c>
      <c r="B6699" s="215">
        <v>1</v>
      </c>
      <c r="C6699" s="216" t="s">
        <v>26167</v>
      </c>
      <c r="D6699" s="215" t="s">
        <v>26168</v>
      </c>
    </row>
    <row r="6700" spans="1:4">
      <c r="A6700" s="215" t="s">
        <v>26169</v>
      </c>
      <c r="B6700" s="215">
        <v>1</v>
      </c>
      <c r="C6700" s="216" t="s">
        <v>26170</v>
      </c>
      <c r="D6700" s="215" t="s">
        <v>26171</v>
      </c>
    </row>
    <row r="6701" spans="1:4">
      <c r="A6701" s="215" t="s">
        <v>26172</v>
      </c>
      <c r="B6701" s="215">
        <v>1</v>
      </c>
      <c r="C6701" s="216" t="s">
        <v>26173</v>
      </c>
      <c r="D6701" s="215" t="s">
        <v>26174</v>
      </c>
    </row>
    <row r="6702" spans="1:4">
      <c r="A6702" s="215" t="s">
        <v>26175</v>
      </c>
      <c r="B6702" s="215">
        <v>1</v>
      </c>
      <c r="C6702" s="216" t="s">
        <v>26176</v>
      </c>
      <c r="D6702" s="215" t="s">
        <v>26177</v>
      </c>
    </row>
    <row r="6703" spans="1:4">
      <c r="A6703" s="215" t="s">
        <v>26178</v>
      </c>
      <c r="B6703" s="215">
        <v>1</v>
      </c>
      <c r="C6703" s="216" t="s">
        <v>26179</v>
      </c>
      <c r="D6703" s="215" t="s">
        <v>26180</v>
      </c>
    </row>
    <row r="6704" spans="1:4">
      <c r="A6704" s="215" t="s">
        <v>26181</v>
      </c>
      <c r="B6704" s="215">
        <v>1</v>
      </c>
      <c r="C6704" s="216" t="s">
        <v>26182</v>
      </c>
      <c r="D6704" s="215" t="s">
        <v>26183</v>
      </c>
    </row>
    <row r="6705" spans="1:4">
      <c r="A6705" s="215" t="s">
        <v>26184</v>
      </c>
      <c r="B6705" s="215">
        <v>1</v>
      </c>
      <c r="C6705" s="216" t="s">
        <v>26185</v>
      </c>
      <c r="D6705" s="215" t="s">
        <v>26186</v>
      </c>
    </row>
    <row r="6706" spans="1:4">
      <c r="A6706" s="215" t="s">
        <v>26187</v>
      </c>
      <c r="B6706" s="215">
        <v>1</v>
      </c>
      <c r="C6706" s="216" t="s">
        <v>26188</v>
      </c>
      <c r="D6706" s="215" t="s">
        <v>26189</v>
      </c>
    </row>
    <row r="6707" spans="1:4">
      <c r="A6707" s="215" t="s">
        <v>26190</v>
      </c>
      <c r="B6707" s="215">
        <v>1</v>
      </c>
      <c r="C6707" s="216" t="s">
        <v>26191</v>
      </c>
      <c r="D6707" s="215" t="s">
        <v>26192</v>
      </c>
    </row>
    <row r="6708" spans="1:4">
      <c r="A6708" s="215" t="s">
        <v>26193</v>
      </c>
      <c r="B6708" s="215">
        <v>1</v>
      </c>
      <c r="C6708" s="216" t="s">
        <v>26194</v>
      </c>
      <c r="D6708" s="215" t="s">
        <v>26195</v>
      </c>
    </row>
    <row r="6709" spans="1:4">
      <c r="A6709" s="215" t="s">
        <v>26196</v>
      </c>
      <c r="B6709" s="215">
        <v>1</v>
      </c>
      <c r="C6709" s="216" t="s">
        <v>26197</v>
      </c>
      <c r="D6709" s="215" t="s">
        <v>26198</v>
      </c>
    </row>
    <row r="6710" spans="1:4">
      <c r="A6710" s="215" t="s">
        <v>26199</v>
      </c>
      <c r="B6710" s="215">
        <v>1</v>
      </c>
      <c r="C6710" s="216" t="s">
        <v>26200</v>
      </c>
      <c r="D6710" s="215" t="s">
        <v>26201</v>
      </c>
    </row>
    <row r="6711" spans="1:4">
      <c r="A6711" s="215" t="s">
        <v>26202</v>
      </c>
      <c r="B6711" s="215">
        <v>1</v>
      </c>
      <c r="C6711" s="216" t="s">
        <v>26203</v>
      </c>
      <c r="D6711" s="215" t="s">
        <v>26204</v>
      </c>
    </row>
    <row r="6712" spans="1:4">
      <c r="A6712" s="215" t="s">
        <v>26205</v>
      </c>
      <c r="B6712" s="215">
        <v>1</v>
      </c>
      <c r="C6712" s="216" t="s">
        <v>26206</v>
      </c>
      <c r="D6712" s="215" t="s">
        <v>26207</v>
      </c>
    </row>
    <row r="6713" spans="1:4">
      <c r="A6713" s="215" t="s">
        <v>26208</v>
      </c>
      <c r="B6713" s="215">
        <v>1</v>
      </c>
      <c r="C6713" s="216" t="s">
        <v>26209</v>
      </c>
      <c r="D6713" s="215" t="s">
        <v>26210</v>
      </c>
    </row>
    <row r="6714" spans="1:4">
      <c r="A6714" s="215" t="s">
        <v>26211</v>
      </c>
      <c r="B6714" s="215">
        <v>1</v>
      </c>
      <c r="C6714" s="216" t="s">
        <v>26212</v>
      </c>
      <c r="D6714" s="215" t="s">
        <v>26213</v>
      </c>
    </row>
    <row r="6715" spans="1:4">
      <c r="A6715" s="215" t="s">
        <v>26214</v>
      </c>
      <c r="B6715" s="215">
        <v>1</v>
      </c>
      <c r="C6715" s="216" t="s">
        <v>26215</v>
      </c>
      <c r="D6715" s="215" t="s">
        <v>26216</v>
      </c>
    </row>
    <row r="6716" spans="1:4">
      <c r="A6716" s="215" t="s">
        <v>26217</v>
      </c>
      <c r="B6716" s="215">
        <v>1</v>
      </c>
      <c r="C6716" s="216" t="s">
        <v>26218</v>
      </c>
      <c r="D6716" s="215" t="s">
        <v>26219</v>
      </c>
    </row>
    <row r="6717" spans="1:4">
      <c r="A6717" s="215" t="s">
        <v>26220</v>
      </c>
      <c r="B6717" s="215">
        <v>1</v>
      </c>
      <c r="C6717" s="216" t="s">
        <v>26221</v>
      </c>
      <c r="D6717" s="215" t="s">
        <v>26222</v>
      </c>
    </row>
    <row r="6718" spans="1:4">
      <c r="A6718" s="215" t="s">
        <v>26223</v>
      </c>
      <c r="B6718" s="215">
        <v>1</v>
      </c>
      <c r="C6718" s="216" t="s">
        <v>26224</v>
      </c>
      <c r="D6718" s="215" t="s">
        <v>26225</v>
      </c>
    </row>
    <row r="6719" spans="1:4">
      <c r="A6719" s="215" t="s">
        <v>26226</v>
      </c>
      <c r="B6719" s="215">
        <v>1</v>
      </c>
      <c r="C6719" s="216" t="s">
        <v>26227</v>
      </c>
      <c r="D6719" s="215" t="s">
        <v>26228</v>
      </c>
    </row>
    <row r="6720" spans="1:4">
      <c r="A6720" s="215" t="s">
        <v>26229</v>
      </c>
      <c r="B6720" s="215">
        <v>1</v>
      </c>
      <c r="C6720" s="216" t="s">
        <v>26230</v>
      </c>
      <c r="D6720" s="215" t="s">
        <v>26231</v>
      </c>
    </row>
    <row r="6721" spans="1:4">
      <c r="A6721" s="215" t="s">
        <v>26232</v>
      </c>
      <c r="B6721" s="215">
        <v>1</v>
      </c>
      <c r="C6721" s="216" t="s">
        <v>26233</v>
      </c>
      <c r="D6721" s="215" t="s">
        <v>26234</v>
      </c>
    </row>
    <row r="6722" spans="1:4">
      <c r="A6722" s="215" t="s">
        <v>26235</v>
      </c>
      <c r="B6722" s="215">
        <v>1</v>
      </c>
      <c r="C6722" s="216" t="s">
        <v>26236</v>
      </c>
      <c r="D6722" s="215" t="s">
        <v>26237</v>
      </c>
    </row>
    <row r="6723" spans="1:4">
      <c r="A6723" s="215" t="s">
        <v>26238</v>
      </c>
      <c r="B6723" s="215">
        <v>1</v>
      </c>
      <c r="C6723" s="216" t="s">
        <v>26239</v>
      </c>
      <c r="D6723" s="215" t="s">
        <v>26240</v>
      </c>
    </row>
    <row r="6724" spans="1:4">
      <c r="A6724" s="215" t="s">
        <v>26241</v>
      </c>
      <c r="B6724" s="215">
        <v>1</v>
      </c>
      <c r="C6724" s="216" t="s">
        <v>26242</v>
      </c>
      <c r="D6724" s="215" t="s">
        <v>26243</v>
      </c>
    </row>
    <row r="6725" spans="1:4">
      <c r="A6725" s="215" t="s">
        <v>26244</v>
      </c>
      <c r="B6725" s="215">
        <v>1</v>
      </c>
      <c r="C6725" s="216" t="s">
        <v>26245</v>
      </c>
      <c r="D6725" s="215" t="s">
        <v>26246</v>
      </c>
    </row>
    <row r="6726" spans="1:4">
      <c r="A6726" s="215" t="s">
        <v>26247</v>
      </c>
      <c r="B6726" s="215">
        <v>1</v>
      </c>
      <c r="C6726" s="216" t="s">
        <v>26248</v>
      </c>
      <c r="D6726" s="215" t="s">
        <v>26249</v>
      </c>
    </row>
    <row r="6727" spans="1:4">
      <c r="A6727" s="215" t="s">
        <v>26250</v>
      </c>
      <c r="B6727" s="215">
        <v>1</v>
      </c>
      <c r="C6727" s="216" t="s">
        <v>26251</v>
      </c>
      <c r="D6727" s="215" t="s">
        <v>26252</v>
      </c>
    </row>
    <row r="6728" spans="1:4">
      <c r="A6728" s="215" t="s">
        <v>26253</v>
      </c>
      <c r="B6728" s="215">
        <v>1</v>
      </c>
      <c r="C6728" s="216" t="s">
        <v>26254</v>
      </c>
      <c r="D6728" s="215" t="s">
        <v>26255</v>
      </c>
    </row>
    <row r="6729" spans="1:4">
      <c r="A6729" s="215" t="s">
        <v>26256</v>
      </c>
      <c r="B6729" s="215">
        <v>1</v>
      </c>
      <c r="C6729" s="216" t="s">
        <v>26257</v>
      </c>
      <c r="D6729" s="215" t="s">
        <v>26258</v>
      </c>
    </row>
    <row r="6730" spans="1:4">
      <c r="A6730" s="215" t="s">
        <v>26259</v>
      </c>
      <c r="B6730" s="215">
        <v>1</v>
      </c>
      <c r="C6730" s="216" t="s">
        <v>26260</v>
      </c>
      <c r="D6730" s="215" t="s">
        <v>26261</v>
      </c>
    </row>
    <row r="6731" spans="1:4">
      <c r="A6731" s="215" t="s">
        <v>26262</v>
      </c>
      <c r="B6731" s="215">
        <v>1</v>
      </c>
      <c r="C6731" s="216" t="s">
        <v>26263</v>
      </c>
      <c r="D6731" s="215" t="s">
        <v>26264</v>
      </c>
    </row>
    <row r="6732" spans="1:4">
      <c r="A6732" s="215" t="s">
        <v>26265</v>
      </c>
      <c r="B6732" s="215">
        <v>1</v>
      </c>
      <c r="C6732" s="216" t="s">
        <v>26266</v>
      </c>
      <c r="D6732" s="215" t="s">
        <v>26267</v>
      </c>
    </row>
    <row r="6733" spans="1:4">
      <c r="A6733" s="215" t="s">
        <v>26268</v>
      </c>
      <c r="B6733" s="215">
        <v>1</v>
      </c>
      <c r="C6733" s="216" t="s">
        <v>26269</v>
      </c>
      <c r="D6733" s="215" t="s">
        <v>26270</v>
      </c>
    </row>
    <row r="6734" spans="1:4">
      <c r="A6734" s="215" t="s">
        <v>26271</v>
      </c>
      <c r="B6734" s="215">
        <v>1</v>
      </c>
      <c r="C6734" s="216" t="s">
        <v>26272</v>
      </c>
      <c r="D6734" s="215" t="s">
        <v>26273</v>
      </c>
    </row>
    <row r="6735" spans="1:4">
      <c r="A6735" s="215" t="s">
        <v>26274</v>
      </c>
      <c r="B6735" s="215">
        <v>1</v>
      </c>
      <c r="C6735" s="216" t="s">
        <v>26275</v>
      </c>
      <c r="D6735" s="215" t="s">
        <v>26276</v>
      </c>
    </row>
    <row r="6736" spans="1:4">
      <c r="A6736" s="215" t="s">
        <v>26277</v>
      </c>
      <c r="B6736" s="215">
        <v>1</v>
      </c>
      <c r="C6736" s="216" t="s">
        <v>26278</v>
      </c>
      <c r="D6736" s="215" t="s">
        <v>26279</v>
      </c>
    </row>
    <row r="6737" spans="1:4">
      <c r="A6737" s="215" t="s">
        <v>26280</v>
      </c>
      <c r="B6737" s="215">
        <v>1</v>
      </c>
      <c r="C6737" s="216" t="s">
        <v>26281</v>
      </c>
      <c r="D6737" s="215" t="s">
        <v>26282</v>
      </c>
    </row>
    <row r="6738" spans="1:4">
      <c r="A6738" s="215" t="s">
        <v>26283</v>
      </c>
      <c r="B6738" s="215">
        <v>1</v>
      </c>
      <c r="C6738" s="216" t="s">
        <v>26284</v>
      </c>
      <c r="D6738" s="215" t="s">
        <v>26285</v>
      </c>
    </row>
    <row r="6739" spans="1:4">
      <c r="A6739" s="215" t="s">
        <v>26286</v>
      </c>
      <c r="B6739" s="215">
        <v>1</v>
      </c>
      <c r="C6739" s="216" t="s">
        <v>26287</v>
      </c>
      <c r="D6739" s="215" t="s">
        <v>26288</v>
      </c>
    </row>
    <row r="6740" spans="1:4">
      <c r="A6740" s="215" t="s">
        <v>26289</v>
      </c>
      <c r="B6740" s="215">
        <v>1</v>
      </c>
      <c r="C6740" s="216" t="s">
        <v>26290</v>
      </c>
      <c r="D6740" s="215" t="s">
        <v>26291</v>
      </c>
    </row>
    <row r="6741" spans="1:4">
      <c r="A6741" s="215" t="s">
        <v>26292</v>
      </c>
      <c r="B6741" s="215">
        <v>2</v>
      </c>
      <c r="C6741" s="216" t="s">
        <v>26293</v>
      </c>
      <c r="D6741" s="215" t="s">
        <v>26294</v>
      </c>
    </row>
    <row r="6742" spans="1:4">
      <c r="A6742" s="215" t="s">
        <v>26295</v>
      </c>
      <c r="B6742" s="215">
        <v>1</v>
      </c>
      <c r="C6742" s="216" t="s">
        <v>26296</v>
      </c>
      <c r="D6742" s="215" t="s">
        <v>26297</v>
      </c>
    </row>
    <row r="6743" spans="1:4">
      <c r="A6743" s="215" t="s">
        <v>26298</v>
      </c>
      <c r="B6743" s="215">
        <v>1</v>
      </c>
      <c r="C6743" s="216" t="s">
        <v>26299</v>
      </c>
      <c r="D6743" s="215" t="s">
        <v>26300</v>
      </c>
    </row>
    <row r="6744" spans="1:4">
      <c r="A6744" s="215" t="s">
        <v>111086</v>
      </c>
      <c r="B6744" s="215">
        <v>1</v>
      </c>
      <c r="C6744" s="216" t="s">
        <v>111087</v>
      </c>
      <c r="D6744" s="215" t="s">
        <v>111088</v>
      </c>
    </row>
    <row r="6745" spans="1:4">
      <c r="A6745" s="215" t="s">
        <v>26301</v>
      </c>
      <c r="B6745" s="215">
        <v>1</v>
      </c>
      <c r="C6745" s="216" t="s">
        <v>26302</v>
      </c>
      <c r="D6745" s="215" t="s">
        <v>26303</v>
      </c>
    </row>
    <row r="6746" spans="1:4">
      <c r="A6746" s="215" t="s">
        <v>26304</v>
      </c>
      <c r="B6746" s="215">
        <v>1</v>
      </c>
      <c r="C6746" s="216" t="s">
        <v>26305</v>
      </c>
      <c r="D6746" s="215" t="s">
        <v>26306</v>
      </c>
    </row>
    <row r="6747" spans="1:4">
      <c r="A6747" s="215" t="s">
        <v>26307</v>
      </c>
      <c r="B6747" s="215">
        <v>1</v>
      </c>
      <c r="C6747" s="216" t="s">
        <v>26308</v>
      </c>
      <c r="D6747" s="215" t="s">
        <v>26309</v>
      </c>
    </row>
    <row r="6748" spans="1:4">
      <c r="A6748" s="215" t="s">
        <v>26310</v>
      </c>
      <c r="B6748" s="215">
        <v>1</v>
      </c>
      <c r="C6748" s="216" t="s">
        <v>26311</v>
      </c>
      <c r="D6748" s="215" t="s">
        <v>26312</v>
      </c>
    </row>
    <row r="6749" spans="1:4">
      <c r="A6749" s="215" t="s">
        <v>26313</v>
      </c>
      <c r="B6749" s="215">
        <v>1</v>
      </c>
      <c r="C6749" s="216" t="s">
        <v>26314</v>
      </c>
      <c r="D6749" s="215" t="s">
        <v>26315</v>
      </c>
    </row>
    <row r="6750" spans="1:4">
      <c r="A6750" s="215" t="s">
        <v>26316</v>
      </c>
      <c r="B6750" s="215">
        <v>1</v>
      </c>
      <c r="C6750" s="216" t="s">
        <v>26317</v>
      </c>
      <c r="D6750" s="215" t="s">
        <v>26318</v>
      </c>
    </row>
    <row r="6751" spans="1:4">
      <c r="A6751" s="215" t="s">
        <v>26319</v>
      </c>
      <c r="B6751" s="215">
        <v>1</v>
      </c>
      <c r="C6751" s="216" t="s">
        <v>26320</v>
      </c>
      <c r="D6751" s="215" t="s">
        <v>26321</v>
      </c>
    </row>
    <row r="6752" spans="1:4">
      <c r="A6752" s="215" t="s">
        <v>26322</v>
      </c>
      <c r="B6752" s="215">
        <v>1</v>
      </c>
      <c r="C6752" s="216" t="s">
        <v>26323</v>
      </c>
      <c r="D6752" s="215" t="s">
        <v>26324</v>
      </c>
    </row>
    <row r="6753" spans="1:4">
      <c r="A6753" s="215" t="s">
        <v>26325</v>
      </c>
      <c r="B6753" s="215">
        <v>1</v>
      </c>
      <c r="C6753" s="216" t="s">
        <v>26326</v>
      </c>
      <c r="D6753" s="215" t="s">
        <v>26327</v>
      </c>
    </row>
    <row r="6754" spans="1:4">
      <c r="A6754" s="215" t="s">
        <v>26328</v>
      </c>
      <c r="B6754" s="215">
        <v>1</v>
      </c>
      <c r="C6754" s="216" t="s">
        <v>26329</v>
      </c>
      <c r="D6754" s="215" t="s">
        <v>26330</v>
      </c>
    </row>
    <row r="6755" spans="1:4">
      <c r="A6755" s="215" t="s">
        <v>26331</v>
      </c>
      <c r="B6755" s="215">
        <v>1</v>
      </c>
      <c r="C6755" s="216" t="s">
        <v>26332</v>
      </c>
      <c r="D6755" s="215" t="s">
        <v>26333</v>
      </c>
    </row>
    <row r="6756" spans="1:4">
      <c r="A6756" s="215" t="s">
        <v>26334</v>
      </c>
      <c r="B6756" s="215">
        <v>1</v>
      </c>
      <c r="C6756" s="216" t="s">
        <v>26335</v>
      </c>
      <c r="D6756" s="215" t="s">
        <v>26336</v>
      </c>
    </row>
    <row r="6757" spans="1:4">
      <c r="A6757" s="215" t="s">
        <v>26337</v>
      </c>
      <c r="B6757" s="215">
        <v>1</v>
      </c>
      <c r="C6757" s="216" t="s">
        <v>26338</v>
      </c>
      <c r="D6757" s="215" t="s">
        <v>26339</v>
      </c>
    </row>
    <row r="6758" spans="1:4">
      <c r="A6758" s="215" t="s">
        <v>26340</v>
      </c>
      <c r="B6758" s="215">
        <v>1</v>
      </c>
      <c r="C6758" s="216" t="s">
        <v>26341</v>
      </c>
      <c r="D6758" s="215" t="s">
        <v>26342</v>
      </c>
    </row>
    <row r="6759" spans="1:4">
      <c r="A6759" s="215" t="s">
        <v>26343</v>
      </c>
      <c r="B6759" s="215">
        <v>1</v>
      </c>
      <c r="C6759" s="216" t="s">
        <v>26344</v>
      </c>
      <c r="D6759" s="215" t="s">
        <v>26345</v>
      </c>
    </row>
    <row r="6760" spans="1:4">
      <c r="A6760" s="215" t="s">
        <v>26346</v>
      </c>
      <c r="B6760" s="215">
        <v>1</v>
      </c>
      <c r="C6760" s="216" t="s">
        <v>26347</v>
      </c>
      <c r="D6760" s="215" t="s">
        <v>26348</v>
      </c>
    </row>
    <row r="6761" spans="1:4">
      <c r="A6761" s="215" t="s">
        <v>26349</v>
      </c>
      <c r="B6761" s="215">
        <v>1</v>
      </c>
      <c r="C6761" s="216" t="s">
        <v>26350</v>
      </c>
      <c r="D6761" s="215" t="s">
        <v>26351</v>
      </c>
    </row>
    <row r="6762" spans="1:4">
      <c r="A6762" s="215" t="s">
        <v>26352</v>
      </c>
      <c r="B6762" s="215">
        <v>1</v>
      </c>
      <c r="C6762" s="216" t="s">
        <v>26353</v>
      </c>
      <c r="D6762" s="215" t="s">
        <v>26354</v>
      </c>
    </row>
    <row r="6763" spans="1:4">
      <c r="A6763" s="215" t="s">
        <v>26355</v>
      </c>
      <c r="B6763" s="215">
        <v>2</v>
      </c>
      <c r="C6763" s="216" t="s">
        <v>26356</v>
      </c>
      <c r="D6763" s="215" t="s">
        <v>26294</v>
      </c>
    </row>
    <row r="6764" spans="1:4">
      <c r="A6764" s="215" t="s">
        <v>26357</v>
      </c>
      <c r="B6764" s="215">
        <v>1</v>
      </c>
      <c r="C6764" s="216" t="s">
        <v>26358</v>
      </c>
      <c r="D6764" s="215" t="s">
        <v>26359</v>
      </c>
    </row>
    <row r="6765" spans="1:4">
      <c r="A6765" s="215" t="s">
        <v>26360</v>
      </c>
      <c r="B6765" s="215">
        <v>1</v>
      </c>
      <c r="C6765" s="216" t="s">
        <v>26361</v>
      </c>
      <c r="D6765" s="215" t="s">
        <v>26362</v>
      </c>
    </row>
    <row r="6766" spans="1:4">
      <c r="A6766" s="215" t="s">
        <v>26363</v>
      </c>
      <c r="B6766" s="215">
        <v>1</v>
      </c>
      <c r="C6766" s="216" t="s">
        <v>26364</v>
      </c>
      <c r="D6766" s="215" t="s">
        <v>26365</v>
      </c>
    </row>
    <row r="6767" spans="1:4">
      <c r="A6767" s="215" t="s">
        <v>26366</v>
      </c>
      <c r="B6767" s="215">
        <v>1</v>
      </c>
      <c r="C6767" s="216" t="s">
        <v>26367</v>
      </c>
      <c r="D6767" s="215" t="s">
        <v>26368</v>
      </c>
    </row>
    <row r="6768" spans="1:4">
      <c r="A6768" s="215" t="s">
        <v>26369</v>
      </c>
      <c r="B6768" s="215">
        <v>1</v>
      </c>
      <c r="C6768" s="216" t="s">
        <v>26370</v>
      </c>
      <c r="D6768" s="215" t="s">
        <v>26371</v>
      </c>
    </row>
    <row r="6769" spans="1:4">
      <c r="A6769" s="215" t="s">
        <v>26372</v>
      </c>
      <c r="B6769" s="215">
        <v>1</v>
      </c>
      <c r="C6769" s="216" t="s">
        <v>26373</v>
      </c>
      <c r="D6769" s="215" t="s">
        <v>26374</v>
      </c>
    </row>
    <row r="6770" spans="1:4">
      <c r="A6770" s="215" t="s">
        <v>26375</v>
      </c>
      <c r="B6770" s="215">
        <v>1</v>
      </c>
      <c r="C6770" s="216" t="s">
        <v>26376</v>
      </c>
      <c r="D6770" s="215" t="s">
        <v>26377</v>
      </c>
    </row>
    <row r="6771" spans="1:4">
      <c r="A6771" s="215" t="s">
        <v>26378</v>
      </c>
      <c r="B6771" s="215">
        <v>1</v>
      </c>
      <c r="C6771" s="216" t="s">
        <v>26379</v>
      </c>
      <c r="D6771" s="215" t="s">
        <v>26380</v>
      </c>
    </row>
    <row r="6772" spans="1:4">
      <c r="A6772" s="215" t="s">
        <v>26381</v>
      </c>
      <c r="B6772" s="215">
        <v>1</v>
      </c>
      <c r="C6772" s="216" t="s">
        <v>26382</v>
      </c>
      <c r="D6772" s="215" t="s">
        <v>26383</v>
      </c>
    </row>
    <row r="6773" spans="1:4">
      <c r="A6773" s="215" t="s">
        <v>26384</v>
      </c>
      <c r="B6773" s="215">
        <v>1</v>
      </c>
      <c r="C6773" s="216" t="s">
        <v>26385</v>
      </c>
      <c r="D6773" s="215" t="s">
        <v>26386</v>
      </c>
    </row>
    <row r="6774" spans="1:4">
      <c r="A6774" s="215" t="s">
        <v>26387</v>
      </c>
      <c r="B6774" s="215">
        <v>1</v>
      </c>
      <c r="C6774" s="216" t="s">
        <v>26388</v>
      </c>
      <c r="D6774" s="215" t="s">
        <v>26389</v>
      </c>
    </row>
    <row r="6775" spans="1:4">
      <c r="A6775" s="215" t="s">
        <v>26390</v>
      </c>
      <c r="B6775" s="215">
        <v>1</v>
      </c>
      <c r="C6775" s="216" t="s">
        <v>26391</v>
      </c>
      <c r="D6775" s="215" t="s">
        <v>26392</v>
      </c>
    </row>
    <row r="6776" spans="1:4">
      <c r="A6776" s="215" t="s">
        <v>26393</v>
      </c>
      <c r="B6776" s="215">
        <v>1</v>
      </c>
      <c r="C6776" s="216" t="s">
        <v>26394</v>
      </c>
      <c r="D6776" s="215" t="s">
        <v>26395</v>
      </c>
    </row>
    <row r="6777" spans="1:4">
      <c r="A6777" s="215" t="s">
        <v>26396</v>
      </c>
      <c r="B6777" s="215">
        <v>1</v>
      </c>
      <c r="C6777" s="216" t="s">
        <v>26397</v>
      </c>
      <c r="D6777" s="215" t="s">
        <v>26398</v>
      </c>
    </row>
    <row r="6778" spans="1:4">
      <c r="A6778" s="215" t="s">
        <v>26399</v>
      </c>
      <c r="B6778" s="215">
        <v>1</v>
      </c>
      <c r="C6778" s="216" t="s">
        <v>26400</v>
      </c>
      <c r="D6778" s="215" t="s">
        <v>26401</v>
      </c>
    </row>
    <row r="6779" spans="1:4">
      <c r="A6779" s="215" t="s">
        <v>26402</v>
      </c>
      <c r="B6779" s="215">
        <v>1</v>
      </c>
      <c r="C6779" s="216" t="s">
        <v>26403</v>
      </c>
      <c r="D6779" s="215" t="s">
        <v>26404</v>
      </c>
    </row>
    <row r="6780" spans="1:4">
      <c r="A6780" s="215" t="s">
        <v>26405</v>
      </c>
      <c r="B6780" s="215">
        <v>1</v>
      </c>
      <c r="C6780" s="216" t="s">
        <v>26406</v>
      </c>
      <c r="D6780" s="215" t="s">
        <v>26407</v>
      </c>
    </row>
    <row r="6781" spans="1:4">
      <c r="A6781" s="215" t="s">
        <v>26408</v>
      </c>
      <c r="B6781" s="215">
        <v>1</v>
      </c>
      <c r="C6781" s="216" t="s">
        <v>26409</v>
      </c>
      <c r="D6781" s="215" t="s">
        <v>26410</v>
      </c>
    </row>
    <row r="6782" spans="1:4">
      <c r="A6782" s="215" t="s">
        <v>26411</v>
      </c>
      <c r="B6782" s="215">
        <v>1</v>
      </c>
      <c r="C6782" s="216" t="s">
        <v>26412</v>
      </c>
      <c r="D6782" s="215" t="s">
        <v>26413</v>
      </c>
    </row>
    <row r="6783" spans="1:4">
      <c r="A6783" s="215" t="s">
        <v>26414</v>
      </c>
      <c r="B6783" s="215">
        <v>1</v>
      </c>
      <c r="C6783" s="216" t="s">
        <v>26415</v>
      </c>
      <c r="D6783" s="215" t="s">
        <v>26416</v>
      </c>
    </row>
    <row r="6784" spans="1:4">
      <c r="A6784" s="215" t="s">
        <v>26417</v>
      </c>
      <c r="B6784" s="215">
        <v>1</v>
      </c>
      <c r="C6784" s="216" t="s">
        <v>26418</v>
      </c>
      <c r="D6784" s="215" t="s">
        <v>26419</v>
      </c>
    </row>
    <row r="6785" spans="1:4">
      <c r="A6785" s="215" t="s">
        <v>26420</v>
      </c>
      <c r="B6785" s="215">
        <v>1</v>
      </c>
      <c r="C6785" s="216" t="s">
        <v>26421</v>
      </c>
      <c r="D6785" s="215" t="s">
        <v>26422</v>
      </c>
    </row>
    <row r="6786" spans="1:4">
      <c r="A6786" s="215" t="s">
        <v>26423</v>
      </c>
      <c r="B6786" s="215">
        <v>1</v>
      </c>
      <c r="C6786" s="216" t="s">
        <v>26424</v>
      </c>
      <c r="D6786" s="215" t="s">
        <v>26425</v>
      </c>
    </row>
    <row r="6787" spans="1:4">
      <c r="A6787" s="215" t="s">
        <v>26426</v>
      </c>
      <c r="B6787" s="215">
        <v>1</v>
      </c>
      <c r="C6787" s="216" t="s">
        <v>26427</v>
      </c>
      <c r="D6787" s="215" t="s">
        <v>26428</v>
      </c>
    </row>
    <row r="6788" spans="1:4">
      <c r="A6788" s="215" t="s">
        <v>26429</v>
      </c>
      <c r="B6788" s="215">
        <v>1</v>
      </c>
      <c r="C6788" s="216" t="s">
        <v>26430</v>
      </c>
      <c r="D6788" s="215" t="s">
        <v>26431</v>
      </c>
    </row>
    <row r="6789" spans="1:4">
      <c r="A6789" s="215" t="s">
        <v>26432</v>
      </c>
      <c r="B6789" s="215">
        <v>1</v>
      </c>
      <c r="C6789" s="216" t="s">
        <v>26433</v>
      </c>
      <c r="D6789" s="215" t="s">
        <v>26434</v>
      </c>
    </row>
    <row r="6790" spans="1:4">
      <c r="A6790" s="215" t="s">
        <v>26435</v>
      </c>
      <c r="B6790" s="215">
        <v>1</v>
      </c>
      <c r="C6790" s="216" t="s">
        <v>26436</v>
      </c>
      <c r="D6790" s="215" t="s">
        <v>26437</v>
      </c>
    </row>
    <row r="6791" spans="1:4">
      <c r="A6791" s="215" t="s">
        <v>26438</v>
      </c>
      <c r="B6791" s="215">
        <v>1</v>
      </c>
      <c r="C6791" s="216" t="s">
        <v>26439</v>
      </c>
      <c r="D6791" s="215" t="s">
        <v>26440</v>
      </c>
    </row>
    <row r="6792" spans="1:4">
      <c r="A6792" s="215" t="s">
        <v>26441</v>
      </c>
      <c r="B6792" s="215">
        <v>1</v>
      </c>
      <c r="C6792" s="216" t="s">
        <v>26442</v>
      </c>
      <c r="D6792" s="215" t="s">
        <v>26443</v>
      </c>
    </row>
    <row r="6793" spans="1:4">
      <c r="A6793" s="215" t="s">
        <v>26444</v>
      </c>
      <c r="B6793" s="215">
        <v>1</v>
      </c>
      <c r="C6793" s="216" t="s">
        <v>26445</v>
      </c>
      <c r="D6793" s="215" t="s">
        <v>26446</v>
      </c>
    </row>
    <row r="6794" spans="1:4">
      <c r="A6794" s="215" t="s">
        <v>26447</v>
      </c>
      <c r="B6794" s="215">
        <v>1</v>
      </c>
      <c r="C6794" s="216" t="s">
        <v>26448</v>
      </c>
      <c r="D6794" s="215" t="s">
        <v>26449</v>
      </c>
    </row>
    <row r="6795" spans="1:4">
      <c r="A6795" s="215" t="s">
        <v>26450</v>
      </c>
      <c r="B6795" s="215">
        <v>1</v>
      </c>
      <c r="C6795" s="216" t="s">
        <v>26451</v>
      </c>
      <c r="D6795" s="215" t="s">
        <v>26452</v>
      </c>
    </row>
    <row r="6796" spans="1:4">
      <c r="A6796" s="215" t="s">
        <v>26453</v>
      </c>
      <c r="B6796" s="215">
        <v>1</v>
      </c>
      <c r="C6796" s="216" t="s">
        <v>26454</v>
      </c>
      <c r="D6796" s="215" t="s">
        <v>26455</v>
      </c>
    </row>
    <row r="6797" spans="1:4">
      <c r="A6797" s="215" t="s">
        <v>26456</v>
      </c>
      <c r="B6797" s="215">
        <v>1</v>
      </c>
      <c r="C6797" s="216" t="s">
        <v>26457</v>
      </c>
      <c r="D6797" s="215" t="s">
        <v>26458</v>
      </c>
    </row>
    <row r="6798" spans="1:4">
      <c r="A6798" s="215" t="s">
        <v>26459</v>
      </c>
      <c r="B6798" s="215">
        <v>1</v>
      </c>
      <c r="C6798" s="216" t="s">
        <v>26460</v>
      </c>
      <c r="D6798" s="215" t="s">
        <v>26461</v>
      </c>
    </row>
    <row r="6799" spans="1:4">
      <c r="A6799" s="215" t="s">
        <v>26462</v>
      </c>
      <c r="B6799" s="215">
        <v>1</v>
      </c>
      <c r="C6799" s="216" t="s">
        <v>26463</v>
      </c>
      <c r="D6799" s="215" t="s">
        <v>26464</v>
      </c>
    </row>
    <row r="6800" spans="1:4">
      <c r="A6800" s="215" t="s">
        <v>26465</v>
      </c>
      <c r="B6800" s="215">
        <v>1</v>
      </c>
      <c r="C6800" s="216" t="s">
        <v>26466</v>
      </c>
      <c r="D6800" s="215" t="s">
        <v>26467</v>
      </c>
    </row>
    <row r="6801" spans="1:4">
      <c r="A6801" s="215" t="s">
        <v>26468</v>
      </c>
      <c r="B6801" s="215">
        <v>1</v>
      </c>
      <c r="C6801" s="216" t="s">
        <v>26469</v>
      </c>
      <c r="D6801" s="215" t="s">
        <v>26470</v>
      </c>
    </row>
    <row r="6802" spans="1:4">
      <c r="A6802" s="215" t="s">
        <v>26471</v>
      </c>
      <c r="B6802" s="215">
        <v>1</v>
      </c>
      <c r="C6802" s="216" t="s">
        <v>26472</v>
      </c>
      <c r="D6802" s="215" t="s">
        <v>26473</v>
      </c>
    </row>
    <row r="6803" spans="1:4">
      <c r="A6803" s="215" t="s">
        <v>26474</v>
      </c>
      <c r="B6803" s="215">
        <v>1</v>
      </c>
      <c r="C6803" s="216" t="s">
        <v>26475</v>
      </c>
      <c r="D6803" s="215" t="s">
        <v>26476</v>
      </c>
    </row>
    <row r="6804" spans="1:4">
      <c r="A6804" s="215" t="s">
        <v>26477</v>
      </c>
      <c r="B6804" s="215">
        <v>1</v>
      </c>
      <c r="C6804" s="216" t="s">
        <v>26478</v>
      </c>
      <c r="D6804" s="215" t="s">
        <v>26479</v>
      </c>
    </row>
    <row r="6805" spans="1:4">
      <c r="A6805" s="215" t="s">
        <v>26480</v>
      </c>
      <c r="B6805" s="215">
        <v>1</v>
      </c>
      <c r="C6805" s="216" t="s">
        <v>26481</v>
      </c>
      <c r="D6805" s="215" t="s">
        <v>26482</v>
      </c>
    </row>
    <row r="6806" spans="1:4">
      <c r="A6806" s="215" t="s">
        <v>26483</v>
      </c>
      <c r="B6806" s="215">
        <v>1</v>
      </c>
      <c r="C6806" s="216" t="s">
        <v>26484</v>
      </c>
      <c r="D6806" s="215" t="s">
        <v>25748</v>
      </c>
    </row>
    <row r="6807" spans="1:4">
      <c r="A6807" s="215" t="s">
        <v>26485</v>
      </c>
      <c r="B6807" s="215">
        <v>1</v>
      </c>
      <c r="C6807" s="216" t="s">
        <v>26486</v>
      </c>
      <c r="D6807" s="215" t="s">
        <v>26487</v>
      </c>
    </row>
    <row r="6808" spans="1:4">
      <c r="A6808" s="215" t="s">
        <v>26488</v>
      </c>
      <c r="B6808" s="215">
        <v>1</v>
      </c>
      <c r="C6808" s="216" t="s">
        <v>26489</v>
      </c>
      <c r="D6808" s="215" t="s">
        <v>25757</v>
      </c>
    </row>
    <row r="6809" spans="1:4">
      <c r="A6809" s="215" t="s">
        <v>26490</v>
      </c>
      <c r="B6809" s="215">
        <v>1</v>
      </c>
      <c r="C6809" s="216" t="s">
        <v>26491</v>
      </c>
      <c r="D6809" s="215" t="s">
        <v>26492</v>
      </c>
    </row>
    <row r="6810" spans="1:4">
      <c r="A6810" s="215" t="s">
        <v>26493</v>
      </c>
      <c r="B6810" s="215">
        <v>1</v>
      </c>
      <c r="C6810" s="216" t="s">
        <v>26494</v>
      </c>
      <c r="D6810" s="215" t="s">
        <v>26495</v>
      </c>
    </row>
    <row r="6811" spans="1:4">
      <c r="A6811" s="215" t="s">
        <v>26496</v>
      </c>
      <c r="B6811" s="215">
        <v>1</v>
      </c>
      <c r="C6811" s="216" t="s">
        <v>26497</v>
      </c>
      <c r="D6811" s="215" t="s">
        <v>26498</v>
      </c>
    </row>
    <row r="6812" spans="1:4">
      <c r="A6812" s="215" t="s">
        <v>26499</v>
      </c>
      <c r="B6812" s="215">
        <v>1</v>
      </c>
      <c r="C6812" s="216" t="s">
        <v>26500</v>
      </c>
      <c r="D6812" s="215" t="s">
        <v>26501</v>
      </c>
    </row>
    <row r="6813" spans="1:4">
      <c r="A6813" s="215" t="s">
        <v>26502</v>
      </c>
      <c r="B6813" s="215">
        <v>1</v>
      </c>
      <c r="C6813" s="216" t="s">
        <v>26503</v>
      </c>
      <c r="D6813" s="215" t="s">
        <v>26504</v>
      </c>
    </row>
    <row r="6814" spans="1:4">
      <c r="A6814" s="215" t="s">
        <v>26505</v>
      </c>
      <c r="B6814" s="215">
        <v>1</v>
      </c>
      <c r="C6814" s="216" t="s">
        <v>26506</v>
      </c>
      <c r="D6814" s="215" t="s">
        <v>26507</v>
      </c>
    </row>
    <row r="6815" spans="1:4">
      <c r="A6815" s="215" t="s">
        <v>26508</v>
      </c>
      <c r="B6815" s="215">
        <v>1</v>
      </c>
      <c r="C6815" s="216" t="s">
        <v>26509</v>
      </c>
      <c r="D6815" s="215" t="s">
        <v>26510</v>
      </c>
    </row>
    <row r="6816" spans="1:4">
      <c r="A6816" s="215" t="s">
        <v>26511</v>
      </c>
      <c r="B6816" s="215">
        <v>1</v>
      </c>
      <c r="C6816" s="216" t="s">
        <v>26512</v>
      </c>
      <c r="D6816" s="215" t="s">
        <v>26513</v>
      </c>
    </row>
    <row r="6817" spans="1:4">
      <c r="A6817" s="215" t="s">
        <v>26514</v>
      </c>
      <c r="B6817" s="215">
        <v>1</v>
      </c>
      <c r="C6817" s="216" t="s">
        <v>26515</v>
      </c>
      <c r="D6817" s="215" t="s">
        <v>26516</v>
      </c>
    </row>
    <row r="6818" spans="1:4">
      <c r="A6818" s="215" t="s">
        <v>26517</v>
      </c>
      <c r="B6818" s="215">
        <v>1</v>
      </c>
      <c r="C6818" s="216" t="s">
        <v>26518</v>
      </c>
      <c r="D6818" s="215" t="s">
        <v>26519</v>
      </c>
    </row>
    <row r="6819" spans="1:4">
      <c r="A6819" s="215" t="s">
        <v>26520</v>
      </c>
      <c r="B6819" s="215">
        <v>1</v>
      </c>
      <c r="C6819" s="216" t="s">
        <v>26521</v>
      </c>
      <c r="D6819" s="215" t="s">
        <v>26522</v>
      </c>
    </row>
    <row r="6820" spans="1:4">
      <c r="A6820" s="215" t="s">
        <v>26523</v>
      </c>
      <c r="B6820" s="215">
        <v>1</v>
      </c>
      <c r="C6820" s="216" t="s">
        <v>26524</v>
      </c>
      <c r="D6820" s="215" t="s">
        <v>26525</v>
      </c>
    </row>
    <row r="6821" spans="1:4">
      <c r="A6821" s="215" t="s">
        <v>26526</v>
      </c>
      <c r="B6821" s="215">
        <v>1</v>
      </c>
      <c r="C6821" s="216" t="s">
        <v>26527</v>
      </c>
      <c r="D6821" s="215" t="s">
        <v>26528</v>
      </c>
    </row>
    <row r="6822" spans="1:4">
      <c r="A6822" s="215" t="s">
        <v>26529</v>
      </c>
      <c r="B6822" s="215">
        <v>1</v>
      </c>
      <c r="C6822" s="216" t="s">
        <v>26530</v>
      </c>
      <c r="D6822" s="215" t="s">
        <v>26531</v>
      </c>
    </row>
    <row r="6823" spans="1:4">
      <c r="A6823" s="215" t="s">
        <v>26532</v>
      </c>
      <c r="B6823" s="215">
        <v>1</v>
      </c>
      <c r="C6823" s="216" t="s">
        <v>26533</v>
      </c>
      <c r="D6823" s="215" t="s">
        <v>26534</v>
      </c>
    </row>
    <row r="6824" spans="1:4">
      <c r="A6824" s="215" t="s">
        <v>26535</v>
      </c>
      <c r="B6824" s="215">
        <v>1</v>
      </c>
      <c r="C6824" s="216" t="s">
        <v>26536</v>
      </c>
      <c r="D6824" s="215" t="s">
        <v>26537</v>
      </c>
    </row>
    <row r="6825" spans="1:4">
      <c r="A6825" s="215" t="s">
        <v>26538</v>
      </c>
      <c r="B6825" s="215">
        <v>1</v>
      </c>
      <c r="C6825" s="216" t="s">
        <v>26539</v>
      </c>
      <c r="D6825" s="215" t="s">
        <v>111089</v>
      </c>
    </row>
    <row r="6826" spans="1:4">
      <c r="A6826" s="215" t="s">
        <v>26541</v>
      </c>
      <c r="B6826" s="215">
        <v>1</v>
      </c>
      <c r="C6826" s="216" t="s">
        <v>26542</v>
      </c>
      <c r="D6826" s="215" t="s">
        <v>26543</v>
      </c>
    </row>
    <row r="6827" spans="1:4">
      <c r="A6827" s="215" t="s">
        <v>26544</v>
      </c>
      <c r="B6827" s="215">
        <v>1</v>
      </c>
      <c r="C6827" s="216" t="s">
        <v>26545</v>
      </c>
      <c r="D6827" s="215" t="s">
        <v>26546</v>
      </c>
    </row>
    <row r="6828" spans="1:4">
      <c r="A6828" s="215" t="s">
        <v>26547</v>
      </c>
      <c r="B6828" s="215">
        <v>1</v>
      </c>
      <c r="C6828" s="216" t="s">
        <v>26548</v>
      </c>
      <c r="D6828" s="215" t="s">
        <v>26549</v>
      </c>
    </row>
    <row r="6829" spans="1:4">
      <c r="A6829" s="215" t="s">
        <v>26550</v>
      </c>
      <c r="B6829" s="215">
        <v>1</v>
      </c>
      <c r="C6829" s="216" t="s">
        <v>26551</v>
      </c>
      <c r="D6829" s="215" t="s">
        <v>26552</v>
      </c>
    </row>
    <row r="6830" spans="1:4">
      <c r="A6830" s="215" t="s">
        <v>26553</v>
      </c>
      <c r="B6830" s="215">
        <v>1</v>
      </c>
      <c r="C6830" s="216" t="s">
        <v>26554</v>
      </c>
      <c r="D6830" s="215" t="s">
        <v>26555</v>
      </c>
    </row>
    <row r="6831" spans="1:4">
      <c r="A6831" s="215" t="s">
        <v>26556</v>
      </c>
      <c r="B6831" s="215">
        <v>1</v>
      </c>
      <c r="C6831" s="216" t="s">
        <v>26557</v>
      </c>
      <c r="D6831" s="215" t="s">
        <v>26558</v>
      </c>
    </row>
    <row r="6832" spans="1:4">
      <c r="A6832" s="215" t="s">
        <v>26559</v>
      </c>
      <c r="B6832" s="215">
        <v>1</v>
      </c>
      <c r="C6832" s="216" t="s">
        <v>26560</v>
      </c>
      <c r="D6832" s="215" t="s">
        <v>26561</v>
      </c>
    </row>
    <row r="6833" spans="1:4">
      <c r="A6833" s="215" t="s">
        <v>26562</v>
      </c>
      <c r="B6833" s="215">
        <v>1</v>
      </c>
      <c r="C6833" s="216" t="s">
        <v>26563</v>
      </c>
      <c r="D6833" s="215" t="s">
        <v>26564</v>
      </c>
    </row>
    <row r="6834" spans="1:4">
      <c r="A6834" s="215" t="s">
        <v>26565</v>
      </c>
      <c r="B6834" s="215">
        <v>1</v>
      </c>
      <c r="C6834" s="216" t="s">
        <v>26566</v>
      </c>
      <c r="D6834" s="215" t="s">
        <v>26567</v>
      </c>
    </row>
    <row r="6835" spans="1:4">
      <c r="A6835" s="215" t="s">
        <v>26568</v>
      </c>
      <c r="B6835" s="215">
        <v>1</v>
      </c>
      <c r="C6835" s="216" t="s">
        <v>26569</v>
      </c>
      <c r="D6835" s="215" t="s">
        <v>26570</v>
      </c>
    </row>
    <row r="6836" spans="1:4">
      <c r="A6836" s="215" t="s">
        <v>26571</v>
      </c>
      <c r="B6836" s="215">
        <v>1</v>
      </c>
      <c r="C6836" s="216" t="s">
        <v>26572</v>
      </c>
      <c r="D6836" s="215" t="s">
        <v>26573</v>
      </c>
    </row>
    <row r="6837" spans="1:4">
      <c r="A6837" s="215" t="s">
        <v>26574</v>
      </c>
      <c r="B6837" s="215">
        <v>1</v>
      </c>
      <c r="C6837" s="216" t="s">
        <v>26575</v>
      </c>
      <c r="D6837" s="215" t="s">
        <v>26576</v>
      </c>
    </row>
    <row r="6838" spans="1:4">
      <c r="A6838" s="215" t="s">
        <v>26577</v>
      </c>
      <c r="B6838" s="215">
        <v>1</v>
      </c>
      <c r="C6838" s="216" t="s">
        <v>26578</v>
      </c>
      <c r="D6838" s="215" t="s">
        <v>26579</v>
      </c>
    </row>
    <row r="6839" spans="1:4">
      <c r="A6839" s="215" t="s">
        <v>26580</v>
      </c>
      <c r="B6839" s="215">
        <v>1</v>
      </c>
      <c r="C6839" s="216" t="s">
        <v>26581</v>
      </c>
      <c r="D6839" s="215" t="s">
        <v>26582</v>
      </c>
    </row>
    <row r="6840" spans="1:4">
      <c r="A6840" s="215" t="s">
        <v>26583</v>
      </c>
      <c r="B6840" s="215">
        <v>1</v>
      </c>
      <c r="C6840" s="216" t="s">
        <v>26584</v>
      </c>
      <c r="D6840" s="215" t="s">
        <v>26585</v>
      </c>
    </row>
    <row r="6841" spans="1:4">
      <c r="A6841" s="215" t="s">
        <v>26586</v>
      </c>
      <c r="B6841" s="215">
        <v>1</v>
      </c>
      <c r="C6841" s="216" t="s">
        <v>26587</v>
      </c>
      <c r="D6841" s="215" t="s">
        <v>26588</v>
      </c>
    </row>
    <row r="6842" spans="1:4">
      <c r="A6842" s="215" t="s">
        <v>26589</v>
      </c>
      <c r="B6842" s="215">
        <v>1</v>
      </c>
      <c r="C6842" s="216" t="s">
        <v>26590</v>
      </c>
      <c r="D6842" s="215" t="s">
        <v>26591</v>
      </c>
    </row>
    <row r="6843" spans="1:4">
      <c r="A6843" s="215" t="s">
        <v>26592</v>
      </c>
      <c r="B6843" s="215">
        <v>1</v>
      </c>
      <c r="C6843" s="216" t="s">
        <v>26593</v>
      </c>
      <c r="D6843" s="215" t="s">
        <v>26594</v>
      </c>
    </row>
    <row r="6844" spans="1:4">
      <c r="A6844" s="215" t="s">
        <v>26595</v>
      </c>
      <c r="B6844" s="215">
        <v>1</v>
      </c>
      <c r="C6844" s="216" t="s">
        <v>26596</v>
      </c>
      <c r="D6844" s="215" t="s">
        <v>26597</v>
      </c>
    </row>
    <row r="6845" spans="1:4">
      <c r="A6845" s="215" t="s">
        <v>26598</v>
      </c>
      <c r="B6845" s="215">
        <v>1</v>
      </c>
      <c r="C6845" s="216" t="s">
        <v>26599</v>
      </c>
      <c r="D6845" s="215" t="s">
        <v>26600</v>
      </c>
    </row>
    <row r="6846" spans="1:4">
      <c r="A6846" s="215" t="s">
        <v>26601</v>
      </c>
      <c r="B6846" s="215">
        <v>1</v>
      </c>
      <c r="C6846" s="216" t="s">
        <v>26602</v>
      </c>
      <c r="D6846" s="215" t="s">
        <v>26603</v>
      </c>
    </row>
    <row r="6847" spans="1:4">
      <c r="A6847" s="215" t="s">
        <v>26604</v>
      </c>
      <c r="B6847" s="215">
        <v>1</v>
      </c>
      <c r="C6847" s="216" t="s">
        <v>26605</v>
      </c>
      <c r="D6847" s="215" t="s">
        <v>26606</v>
      </c>
    </row>
    <row r="6848" spans="1:4">
      <c r="A6848" s="215" t="s">
        <v>26607</v>
      </c>
      <c r="B6848" s="215">
        <v>1</v>
      </c>
      <c r="C6848" s="216" t="s">
        <v>26608</v>
      </c>
      <c r="D6848" s="215" t="s">
        <v>26609</v>
      </c>
    </row>
    <row r="6849" spans="1:4">
      <c r="A6849" s="215" t="s">
        <v>26610</v>
      </c>
      <c r="B6849" s="215">
        <v>1</v>
      </c>
      <c r="C6849" s="216" t="s">
        <v>26611</v>
      </c>
      <c r="D6849" s="215" t="s">
        <v>26612</v>
      </c>
    </row>
    <row r="6850" spans="1:4">
      <c r="A6850" s="215" t="s">
        <v>26613</v>
      </c>
      <c r="B6850" s="215">
        <v>1</v>
      </c>
      <c r="C6850" s="216" t="s">
        <v>26614</v>
      </c>
      <c r="D6850" s="215" t="s">
        <v>26615</v>
      </c>
    </row>
    <row r="6851" spans="1:4">
      <c r="A6851" s="215" t="s">
        <v>26616</v>
      </c>
      <c r="B6851" s="215">
        <v>1</v>
      </c>
      <c r="C6851" s="216" t="s">
        <v>26617</v>
      </c>
      <c r="D6851" s="215" t="s">
        <v>26618</v>
      </c>
    </row>
    <row r="6852" spans="1:4">
      <c r="A6852" s="215" t="s">
        <v>26619</v>
      </c>
      <c r="B6852" s="215">
        <v>1</v>
      </c>
      <c r="C6852" s="216" t="s">
        <v>26620</v>
      </c>
      <c r="D6852" s="215" t="s">
        <v>26621</v>
      </c>
    </row>
    <row r="6853" spans="1:4">
      <c r="A6853" s="215" t="s">
        <v>26622</v>
      </c>
      <c r="B6853" s="215">
        <v>1</v>
      </c>
      <c r="C6853" s="216" t="s">
        <v>26623</v>
      </c>
      <c r="D6853" s="215" t="s">
        <v>26624</v>
      </c>
    </row>
    <row r="6854" spans="1:4">
      <c r="A6854" s="215" t="s">
        <v>26625</v>
      </c>
      <c r="B6854" s="215">
        <v>1</v>
      </c>
      <c r="C6854" s="216" t="s">
        <v>26626</v>
      </c>
      <c r="D6854" s="215" t="s">
        <v>26627</v>
      </c>
    </row>
    <row r="6855" spans="1:4">
      <c r="A6855" s="215" t="s">
        <v>26628</v>
      </c>
      <c r="B6855" s="215">
        <v>1</v>
      </c>
      <c r="C6855" s="216" t="s">
        <v>26629</v>
      </c>
      <c r="D6855" s="215" t="s">
        <v>26630</v>
      </c>
    </row>
    <row r="6856" spans="1:4">
      <c r="A6856" s="215" t="s">
        <v>26631</v>
      </c>
      <c r="B6856" s="215">
        <v>1</v>
      </c>
      <c r="C6856" s="216" t="s">
        <v>26632</v>
      </c>
      <c r="D6856" s="215" t="s">
        <v>26633</v>
      </c>
    </row>
    <row r="6857" spans="1:4">
      <c r="A6857" s="215" t="s">
        <v>26635</v>
      </c>
      <c r="B6857" s="215">
        <v>1</v>
      </c>
      <c r="C6857" s="216" t="s">
        <v>26636</v>
      </c>
      <c r="D6857" s="215" t="s">
        <v>26637</v>
      </c>
    </row>
    <row r="6858" spans="1:4">
      <c r="A6858" s="215" t="s">
        <v>26638</v>
      </c>
      <c r="B6858" s="215">
        <v>1</v>
      </c>
      <c r="C6858" s="216" t="s">
        <v>26639</v>
      </c>
      <c r="D6858" s="215" t="s">
        <v>26640</v>
      </c>
    </row>
    <row r="6859" spans="1:4">
      <c r="A6859" s="215" t="s">
        <v>26641</v>
      </c>
      <c r="B6859" s="215">
        <v>1</v>
      </c>
      <c r="C6859" s="216" t="s">
        <v>26642</v>
      </c>
      <c r="D6859" s="215" t="s">
        <v>26643</v>
      </c>
    </row>
    <row r="6860" spans="1:4">
      <c r="A6860" s="215" t="s">
        <v>26644</v>
      </c>
      <c r="B6860" s="215">
        <v>1</v>
      </c>
      <c r="C6860" s="216" t="s">
        <v>26645</v>
      </c>
      <c r="D6860" s="215" t="s">
        <v>26646</v>
      </c>
    </row>
    <row r="6861" spans="1:4">
      <c r="A6861" s="215" t="s">
        <v>26647</v>
      </c>
      <c r="B6861" s="215">
        <v>1</v>
      </c>
      <c r="C6861" s="216" t="s">
        <v>26648</v>
      </c>
      <c r="D6861" s="215" t="s">
        <v>26649</v>
      </c>
    </row>
    <row r="6862" spans="1:4">
      <c r="A6862" s="215" t="s">
        <v>26650</v>
      </c>
      <c r="B6862" s="215">
        <v>1</v>
      </c>
      <c r="C6862" s="216" t="s">
        <v>26651</v>
      </c>
      <c r="D6862" s="215" t="s">
        <v>26652</v>
      </c>
    </row>
    <row r="6863" spans="1:4">
      <c r="A6863" s="215" t="s">
        <v>26653</v>
      </c>
      <c r="B6863" s="215">
        <v>1</v>
      </c>
      <c r="C6863" s="216" t="s">
        <v>26654</v>
      </c>
      <c r="D6863" s="215" t="s">
        <v>26655</v>
      </c>
    </row>
    <row r="6864" spans="1:4">
      <c r="A6864" s="215" t="s">
        <v>26656</v>
      </c>
      <c r="B6864" s="215">
        <v>1</v>
      </c>
      <c r="C6864" s="216" t="s">
        <v>26657</v>
      </c>
      <c r="D6864" s="215" t="s">
        <v>26658</v>
      </c>
    </row>
    <row r="6865" spans="1:4">
      <c r="A6865" s="215" t="s">
        <v>26659</v>
      </c>
      <c r="B6865" s="215">
        <v>1</v>
      </c>
      <c r="C6865" s="216" t="s">
        <v>26660</v>
      </c>
      <c r="D6865" s="215" t="s">
        <v>26661</v>
      </c>
    </row>
    <row r="6866" spans="1:4">
      <c r="A6866" s="215" t="s">
        <v>26662</v>
      </c>
      <c r="B6866" s="215">
        <v>1</v>
      </c>
      <c r="C6866" s="216" t="s">
        <v>26663</v>
      </c>
      <c r="D6866" s="215" t="s">
        <v>26129</v>
      </c>
    </row>
    <row r="6867" spans="1:4">
      <c r="A6867" s="215" t="s">
        <v>26664</v>
      </c>
      <c r="B6867" s="215">
        <v>1</v>
      </c>
      <c r="C6867" s="216" t="s">
        <v>26665</v>
      </c>
      <c r="D6867" s="215" t="s">
        <v>26666</v>
      </c>
    </row>
    <row r="6868" spans="1:4">
      <c r="A6868" s="215" t="s">
        <v>26667</v>
      </c>
      <c r="B6868" s="215">
        <v>1</v>
      </c>
      <c r="C6868" s="216" t="s">
        <v>26668</v>
      </c>
      <c r="D6868" s="215" t="s">
        <v>26669</v>
      </c>
    </row>
    <row r="6869" spans="1:4">
      <c r="A6869" s="215" t="s">
        <v>26670</v>
      </c>
      <c r="B6869" s="215">
        <v>1</v>
      </c>
      <c r="C6869" s="216" t="s">
        <v>20712</v>
      </c>
      <c r="D6869" s="215" t="s">
        <v>26671</v>
      </c>
    </row>
    <row r="6870" spans="1:4">
      <c r="A6870" s="215" t="s">
        <v>26672</v>
      </c>
      <c r="B6870" s="215">
        <v>1</v>
      </c>
      <c r="C6870" s="216" t="s">
        <v>26673</v>
      </c>
      <c r="D6870" s="215" t="s">
        <v>26674</v>
      </c>
    </row>
    <row r="6871" spans="1:4">
      <c r="A6871" s="215" t="s">
        <v>26675</v>
      </c>
      <c r="B6871" s="215">
        <v>1</v>
      </c>
      <c r="C6871" s="216" t="s">
        <v>26676</v>
      </c>
      <c r="D6871" s="215" t="s">
        <v>26677</v>
      </c>
    </row>
    <row r="6872" spans="1:4">
      <c r="A6872" s="215" t="s">
        <v>26678</v>
      </c>
      <c r="B6872" s="215">
        <v>1</v>
      </c>
      <c r="C6872" s="216" t="s">
        <v>26679</v>
      </c>
      <c r="D6872" s="215" t="s">
        <v>26680</v>
      </c>
    </row>
    <row r="6873" spans="1:4">
      <c r="A6873" s="215" t="s">
        <v>26681</v>
      </c>
      <c r="B6873" s="215">
        <v>1</v>
      </c>
      <c r="C6873" s="216" t="s">
        <v>26682</v>
      </c>
      <c r="D6873" s="215" t="s">
        <v>26683</v>
      </c>
    </row>
    <row r="6874" spans="1:4">
      <c r="A6874" s="215" t="s">
        <v>26684</v>
      </c>
      <c r="B6874" s="215">
        <v>1</v>
      </c>
      <c r="C6874" s="216" t="s">
        <v>26685</v>
      </c>
      <c r="D6874" s="215" t="s">
        <v>26686</v>
      </c>
    </row>
    <row r="6875" spans="1:4">
      <c r="A6875" s="215" t="s">
        <v>26687</v>
      </c>
      <c r="B6875" s="215">
        <v>1</v>
      </c>
      <c r="C6875" s="216" t="s">
        <v>26688</v>
      </c>
      <c r="D6875" s="215" t="s">
        <v>26689</v>
      </c>
    </row>
    <row r="6876" spans="1:4">
      <c r="A6876" s="215" t="s">
        <v>26690</v>
      </c>
      <c r="B6876" s="215">
        <v>1</v>
      </c>
      <c r="C6876" s="216" t="s">
        <v>26691</v>
      </c>
      <c r="D6876" s="215" t="s">
        <v>26692</v>
      </c>
    </row>
    <row r="6877" spans="1:4">
      <c r="A6877" s="215" t="s">
        <v>26693</v>
      </c>
      <c r="B6877" s="215">
        <v>1</v>
      </c>
      <c r="C6877" s="216" t="s">
        <v>26694</v>
      </c>
      <c r="D6877" s="215" t="s">
        <v>26695</v>
      </c>
    </row>
    <row r="6878" spans="1:4">
      <c r="A6878" s="215" t="s">
        <v>26696</v>
      </c>
      <c r="B6878" s="215">
        <v>1</v>
      </c>
      <c r="C6878" s="216" t="s">
        <v>26697</v>
      </c>
      <c r="D6878" s="215" t="s">
        <v>26698</v>
      </c>
    </row>
    <row r="6879" spans="1:4">
      <c r="A6879" s="215" t="s">
        <v>26699</v>
      </c>
      <c r="B6879" s="215">
        <v>1</v>
      </c>
      <c r="C6879" s="216" t="s">
        <v>26700</v>
      </c>
      <c r="D6879" s="215" t="s">
        <v>26701</v>
      </c>
    </row>
    <row r="6880" spans="1:4">
      <c r="A6880" s="215" t="s">
        <v>26702</v>
      </c>
      <c r="B6880" s="215">
        <v>1</v>
      </c>
      <c r="C6880" s="216" t="s">
        <v>26703</v>
      </c>
      <c r="D6880" s="215" t="s">
        <v>26704</v>
      </c>
    </row>
    <row r="6881" spans="1:4">
      <c r="A6881" s="215" t="s">
        <v>26705</v>
      </c>
      <c r="B6881" s="215">
        <v>1</v>
      </c>
      <c r="C6881" s="216" t="s">
        <v>26706</v>
      </c>
      <c r="D6881" s="215" t="s">
        <v>26707</v>
      </c>
    </row>
    <row r="6882" spans="1:4">
      <c r="A6882" s="215" t="s">
        <v>26708</v>
      </c>
      <c r="B6882" s="215">
        <v>1</v>
      </c>
      <c r="C6882" s="216" t="s">
        <v>26709</v>
      </c>
      <c r="D6882" s="215" t="s">
        <v>26710</v>
      </c>
    </row>
    <row r="6883" spans="1:4">
      <c r="A6883" s="215" t="s">
        <v>26711</v>
      </c>
      <c r="B6883" s="215">
        <v>1</v>
      </c>
      <c r="C6883" s="216" t="s">
        <v>26712</v>
      </c>
      <c r="D6883" s="215" t="s">
        <v>26713</v>
      </c>
    </row>
    <row r="6884" spans="1:4">
      <c r="A6884" s="215" t="s">
        <v>26714</v>
      </c>
      <c r="B6884" s="215">
        <v>1</v>
      </c>
      <c r="C6884" s="216" t="s">
        <v>26715</v>
      </c>
      <c r="D6884" s="215" t="s">
        <v>26716</v>
      </c>
    </row>
    <row r="6885" spans="1:4">
      <c r="A6885" s="215" t="s">
        <v>26717</v>
      </c>
      <c r="B6885" s="215">
        <v>1</v>
      </c>
      <c r="C6885" s="216" t="s">
        <v>26718</v>
      </c>
      <c r="D6885" s="215" t="s">
        <v>26719</v>
      </c>
    </row>
    <row r="6886" spans="1:4">
      <c r="A6886" s="215" t="s">
        <v>26720</v>
      </c>
      <c r="B6886" s="215">
        <v>1</v>
      </c>
      <c r="C6886" s="216" t="s">
        <v>26721</v>
      </c>
      <c r="D6886" s="215" t="s">
        <v>26722</v>
      </c>
    </row>
    <row r="6887" spans="1:4">
      <c r="A6887" s="215" t="s">
        <v>26723</v>
      </c>
      <c r="B6887" s="215">
        <v>1</v>
      </c>
      <c r="C6887" s="216" t="s">
        <v>26724</v>
      </c>
      <c r="D6887" s="215" t="s">
        <v>26725</v>
      </c>
    </row>
    <row r="6888" spans="1:4">
      <c r="A6888" s="215" t="s">
        <v>26726</v>
      </c>
      <c r="B6888" s="215">
        <v>1</v>
      </c>
      <c r="C6888" s="216" t="s">
        <v>26727</v>
      </c>
      <c r="D6888" s="215" t="s">
        <v>26728</v>
      </c>
    </row>
    <row r="6889" spans="1:4">
      <c r="A6889" s="215" t="s">
        <v>26729</v>
      </c>
      <c r="B6889" s="215">
        <v>1</v>
      </c>
      <c r="C6889" s="216" t="s">
        <v>26730</v>
      </c>
      <c r="D6889" s="215" t="s">
        <v>26731</v>
      </c>
    </row>
    <row r="6890" spans="1:4">
      <c r="A6890" s="215" t="s">
        <v>26732</v>
      </c>
      <c r="B6890" s="215">
        <v>1</v>
      </c>
      <c r="C6890" s="216" t="s">
        <v>26733</v>
      </c>
      <c r="D6890" s="215" t="s">
        <v>26734</v>
      </c>
    </row>
    <row r="6891" spans="1:4">
      <c r="A6891" s="215" t="s">
        <v>26735</v>
      </c>
      <c r="B6891" s="215">
        <v>1</v>
      </c>
      <c r="C6891" s="216" t="s">
        <v>26736</v>
      </c>
      <c r="D6891" s="215" t="s">
        <v>26737</v>
      </c>
    </row>
    <row r="6892" spans="1:4">
      <c r="A6892" s="215" t="s">
        <v>26738</v>
      </c>
      <c r="B6892" s="215">
        <v>1</v>
      </c>
      <c r="C6892" s="216" t="s">
        <v>26739</v>
      </c>
      <c r="D6892" s="215" t="s">
        <v>26740</v>
      </c>
    </row>
    <row r="6893" spans="1:4">
      <c r="A6893" s="215" t="s">
        <v>26741</v>
      </c>
      <c r="B6893" s="215">
        <v>1</v>
      </c>
      <c r="C6893" s="216" t="s">
        <v>26742</v>
      </c>
      <c r="D6893" s="215" t="s">
        <v>26743</v>
      </c>
    </row>
    <row r="6894" spans="1:4">
      <c r="A6894" s="215" t="s">
        <v>26744</v>
      </c>
      <c r="B6894" s="215">
        <v>1</v>
      </c>
      <c r="C6894" s="216" t="s">
        <v>26745</v>
      </c>
      <c r="D6894" s="215" t="s">
        <v>26746</v>
      </c>
    </row>
    <row r="6895" spans="1:4">
      <c r="A6895" s="215" t="s">
        <v>26747</v>
      </c>
      <c r="B6895" s="215">
        <v>1</v>
      </c>
      <c r="C6895" s="216" t="s">
        <v>26748</v>
      </c>
      <c r="D6895" s="215" t="s">
        <v>26749</v>
      </c>
    </row>
    <row r="6896" spans="1:4">
      <c r="A6896" s="215" t="s">
        <v>26750</v>
      </c>
      <c r="B6896" s="215">
        <v>1</v>
      </c>
      <c r="C6896" s="216" t="s">
        <v>26751</v>
      </c>
      <c r="D6896" s="215" t="s">
        <v>26752</v>
      </c>
    </row>
    <row r="6897" spans="1:4">
      <c r="A6897" s="215" t="s">
        <v>26753</v>
      </c>
      <c r="B6897" s="215">
        <v>1</v>
      </c>
      <c r="C6897" s="216" t="s">
        <v>26754</v>
      </c>
      <c r="D6897" s="215" t="s">
        <v>26755</v>
      </c>
    </row>
    <row r="6898" spans="1:4">
      <c r="A6898" s="215" t="s">
        <v>26756</v>
      </c>
      <c r="B6898" s="215">
        <v>1</v>
      </c>
      <c r="C6898" s="216" t="s">
        <v>26757</v>
      </c>
      <c r="D6898" s="215" t="s">
        <v>26758</v>
      </c>
    </row>
    <row r="6899" spans="1:4">
      <c r="A6899" s="215" t="s">
        <v>26759</v>
      </c>
      <c r="B6899" s="215">
        <v>1</v>
      </c>
      <c r="C6899" s="216" t="s">
        <v>26760</v>
      </c>
      <c r="D6899" s="215" t="s">
        <v>26761</v>
      </c>
    </row>
    <row r="6900" spans="1:4">
      <c r="A6900" s="215" t="s">
        <v>26762</v>
      </c>
      <c r="B6900" s="215">
        <v>1</v>
      </c>
      <c r="C6900" s="216" t="s">
        <v>26763</v>
      </c>
      <c r="D6900" s="215" t="s">
        <v>26764</v>
      </c>
    </row>
    <row r="6901" spans="1:4">
      <c r="A6901" s="215" t="s">
        <v>26765</v>
      </c>
      <c r="B6901" s="215">
        <v>1</v>
      </c>
      <c r="C6901" s="216" t="s">
        <v>26766</v>
      </c>
      <c r="D6901" s="215" t="s">
        <v>26767</v>
      </c>
    </row>
    <row r="6902" spans="1:4">
      <c r="A6902" s="215" t="s">
        <v>26768</v>
      </c>
      <c r="B6902" s="215">
        <v>1</v>
      </c>
      <c r="C6902" s="216" t="s">
        <v>26769</v>
      </c>
      <c r="D6902" s="215" t="s">
        <v>26770</v>
      </c>
    </row>
    <row r="6903" spans="1:4">
      <c r="A6903" s="215" t="s">
        <v>26771</v>
      </c>
      <c r="B6903" s="215">
        <v>1</v>
      </c>
      <c r="C6903" s="216" t="s">
        <v>26772</v>
      </c>
      <c r="D6903" s="215" t="s">
        <v>26773</v>
      </c>
    </row>
    <row r="6904" spans="1:4">
      <c r="A6904" s="215" t="s">
        <v>26774</v>
      </c>
      <c r="B6904" s="215">
        <v>1</v>
      </c>
      <c r="C6904" s="216" t="s">
        <v>26775</v>
      </c>
      <c r="D6904" s="215" t="s">
        <v>26776</v>
      </c>
    </row>
    <row r="6905" spans="1:4">
      <c r="A6905" s="215" t="s">
        <v>26777</v>
      </c>
      <c r="B6905" s="215">
        <v>1</v>
      </c>
      <c r="C6905" s="216" t="s">
        <v>26778</v>
      </c>
      <c r="D6905" s="215" t="s">
        <v>26779</v>
      </c>
    </row>
    <row r="6906" spans="1:4">
      <c r="A6906" s="215" t="s">
        <v>26780</v>
      </c>
      <c r="B6906" s="215">
        <v>1</v>
      </c>
      <c r="C6906" s="216" t="s">
        <v>26781</v>
      </c>
      <c r="D6906" s="215" t="s">
        <v>26782</v>
      </c>
    </row>
    <row r="6907" spans="1:4">
      <c r="A6907" s="215" t="s">
        <v>26783</v>
      </c>
      <c r="B6907" s="215">
        <v>1</v>
      </c>
      <c r="C6907" s="216" t="s">
        <v>26784</v>
      </c>
      <c r="D6907" s="215" t="s">
        <v>26785</v>
      </c>
    </row>
    <row r="6908" spans="1:4">
      <c r="A6908" s="215" t="s">
        <v>26786</v>
      </c>
      <c r="B6908" s="215">
        <v>1</v>
      </c>
      <c r="C6908" s="216" t="s">
        <v>26787</v>
      </c>
      <c r="D6908" s="215" t="s">
        <v>26788</v>
      </c>
    </row>
    <row r="6909" spans="1:4">
      <c r="A6909" s="215" t="s">
        <v>111090</v>
      </c>
      <c r="B6909" s="215">
        <v>1</v>
      </c>
      <c r="C6909" s="216" t="s">
        <v>111091</v>
      </c>
      <c r="D6909" s="215" t="s">
        <v>111092</v>
      </c>
    </row>
    <row r="6910" spans="1:4">
      <c r="A6910" s="215" t="s">
        <v>26789</v>
      </c>
      <c r="B6910" s="215">
        <v>1</v>
      </c>
      <c r="C6910" s="216" t="s">
        <v>26790</v>
      </c>
      <c r="D6910" s="215" t="s">
        <v>26791</v>
      </c>
    </row>
    <row r="6911" spans="1:4">
      <c r="A6911" s="215" t="s">
        <v>26792</v>
      </c>
      <c r="B6911" s="215">
        <v>1</v>
      </c>
      <c r="C6911" s="216" t="s">
        <v>26793</v>
      </c>
      <c r="D6911" s="215" t="s">
        <v>26794</v>
      </c>
    </row>
    <row r="6912" spans="1:4">
      <c r="A6912" s="215" t="s">
        <v>26795</v>
      </c>
      <c r="B6912" s="215">
        <v>1</v>
      </c>
      <c r="C6912" s="216" t="s">
        <v>26796</v>
      </c>
      <c r="D6912" s="215" t="s">
        <v>26797</v>
      </c>
    </row>
    <row r="6913" spans="1:4">
      <c r="A6913" s="215" t="s">
        <v>26798</v>
      </c>
      <c r="B6913" s="215">
        <v>1</v>
      </c>
      <c r="C6913" s="216" t="s">
        <v>26799</v>
      </c>
      <c r="D6913" s="215" t="s">
        <v>26800</v>
      </c>
    </row>
    <row r="6914" spans="1:4">
      <c r="A6914" s="215" t="s">
        <v>26801</v>
      </c>
      <c r="B6914" s="215">
        <v>1</v>
      </c>
      <c r="C6914" s="216" t="s">
        <v>26802</v>
      </c>
      <c r="D6914" s="215" t="s">
        <v>26803</v>
      </c>
    </row>
    <row r="6915" spans="1:4">
      <c r="A6915" s="215" t="s">
        <v>26804</v>
      </c>
      <c r="B6915" s="215">
        <v>1</v>
      </c>
      <c r="C6915" s="216" t="s">
        <v>26805</v>
      </c>
      <c r="D6915" s="215" t="s">
        <v>26806</v>
      </c>
    </row>
    <row r="6916" spans="1:4">
      <c r="A6916" s="215" t="s">
        <v>26807</v>
      </c>
      <c r="B6916" s="215">
        <v>1</v>
      </c>
      <c r="C6916" s="216" t="s">
        <v>26808</v>
      </c>
      <c r="D6916" s="215" t="s">
        <v>26809</v>
      </c>
    </row>
    <row r="6917" spans="1:4">
      <c r="A6917" s="215" t="s">
        <v>26810</v>
      </c>
      <c r="B6917" s="215">
        <v>1</v>
      </c>
      <c r="C6917" s="216" t="s">
        <v>26811</v>
      </c>
      <c r="D6917" s="215" t="s">
        <v>26812</v>
      </c>
    </row>
    <row r="6918" spans="1:4">
      <c r="A6918" s="215" t="s">
        <v>26813</v>
      </c>
      <c r="B6918" s="215">
        <v>1</v>
      </c>
      <c r="C6918" s="216" t="s">
        <v>26814</v>
      </c>
      <c r="D6918" s="215" t="s">
        <v>26815</v>
      </c>
    </row>
    <row r="6919" spans="1:4">
      <c r="A6919" s="215" t="s">
        <v>26816</v>
      </c>
      <c r="B6919" s="215">
        <v>1</v>
      </c>
      <c r="C6919" s="216" t="s">
        <v>26817</v>
      </c>
      <c r="D6919" s="215" t="s">
        <v>26818</v>
      </c>
    </row>
    <row r="6920" spans="1:4">
      <c r="A6920" s="215" t="s">
        <v>26819</v>
      </c>
      <c r="B6920" s="215">
        <v>1</v>
      </c>
      <c r="C6920" s="216" t="s">
        <v>26820</v>
      </c>
      <c r="D6920" s="215" t="s">
        <v>26821</v>
      </c>
    </row>
    <row r="6921" spans="1:4">
      <c r="A6921" s="215" t="s">
        <v>26822</v>
      </c>
      <c r="B6921" s="215">
        <v>1</v>
      </c>
      <c r="C6921" s="216" t="s">
        <v>26823</v>
      </c>
      <c r="D6921" s="215" t="s">
        <v>26824</v>
      </c>
    </row>
    <row r="6922" spans="1:4">
      <c r="A6922" s="215" t="s">
        <v>26825</v>
      </c>
      <c r="B6922" s="215">
        <v>1</v>
      </c>
      <c r="C6922" s="216" t="s">
        <v>26826</v>
      </c>
      <c r="D6922" s="215" t="s">
        <v>26827</v>
      </c>
    </row>
    <row r="6923" spans="1:4">
      <c r="A6923" s="215" t="s">
        <v>26828</v>
      </c>
      <c r="B6923" s="215">
        <v>1</v>
      </c>
      <c r="C6923" s="216" t="s">
        <v>26829</v>
      </c>
      <c r="D6923" s="215" t="s">
        <v>26830</v>
      </c>
    </row>
    <row r="6924" spans="1:4">
      <c r="A6924" s="215" t="s">
        <v>26831</v>
      </c>
      <c r="B6924" s="215">
        <v>1</v>
      </c>
      <c r="C6924" s="216" t="s">
        <v>26832</v>
      </c>
      <c r="D6924" s="215" t="s">
        <v>26833</v>
      </c>
    </row>
    <row r="6925" spans="1:4">
      <c r="A6925" s="215" t="s">
        <v>26834</v>
      </c>
      <c r="B6925" s="215">
        <v>1</v>
      </c>
      <c r="C6925" s="216" t="s">
        <v>26835</v>
      </c>
      <c r="D6925" s="215" t="s">
        <v>26836</v>
      </c>
    </row>
    <row r="6926" spans="1:4">
      <c r="A6926" s="215" t="s">
        <v>26837</v>
      </c>
      <c r="B6926" s="215">
        <v>1</v>
      </c>
      <c r="C6926" s="216" t="s">
        <v>26838</v>
      </c>
      <c r="D6926" s="215" t="s">
        <v>26839</v>
      </c>
    </row>
    <row r="6927" spans="1:4">
      <c r="A6927" s="215" t="s">
        <v>26840</v>
      </c>
      <c r="B6927" s="215">
        <v>1</v>
      </c>
      <c r="C6927" s="216" t="s">
        <v>26841</v>
      </c>
      <c r="D6927" s="215" t="s">
        <v>26842</v>
      </c>
    </row>
    <row r="6928" spans="1:4">
      <c r="A6928" s="215" t="s">
        <v>26843</v>
      </c>
      <c r="B6928" s="215">
        <v>1</v>
      </c>
      <c r="C6928" s="216" t="s">
        <v>26844</v>
      </c>
      <c r="D6928" s="215" t="s">
        <v>26845</v>
      </c>
    </row>
    <row r="6929" spans="1:4">
      <c r="A6929" s="215" t="s">
        <v>26846</v>
      </c>
      <c r="B6929" s="215">
        <v>1</v>
      </c>
      <c r="C6929" s="216" t="s">
        <v>26847</v>
      </c>
      <c r="D6929" s="215" t="s">
        <v>26848</v>
      </c>
    </row>
    <row r="6930" spans="1:4">
      <c r="A6930" s="215" t="s">
        <v>26849</v>
      </c>
      <c r="B6930" s="215">
        <v>1</v>
      </c>
      <c r="C6930" s="216" t="s">
        <v>26850</v>
      </c>
      <c r="D6930" s="215" t="s">
        <v>26851</v>
      </c>
    </row>
    <row r="6931" spans="1:4">
      <c r="A6931" s="215" t="s">
        <v>26852</v>
      </c>
      <c r="B6931" s="215">
        <v>1</v>
      </c>
      <c r="C6931" s="216" t="s">
        <v>26853</v>
      </c>
      <c r="D6931" s="215" t="s">
        <v>26854</v>
      </c>
    </row>
    <row r="6932" spans="1:4">
      <c r="A6932" s="215" t="s">
        <v>26855</v>
      </c>
      <c r="B6932" s="215">
        <v>1</v>
      </c>
      <c r="C6932" s="216" t="s">
        <v>26856</v>
      </c>
      <c r="D6932" s="215" t="s">
        <v>26857</v>
      </c>
    </row>
    <row r="6933" spans="1:4">
      <c r="A6933" s="215" t="s">
        <v>26858</v>
      </c>
      <c r="B6933" s="215">
        <v>1</v>
      </c>
      <c r="C6933" s="216" t="s">
        <v>26859</v>
      </c>
      <c r="D6933" s="215" t="s">
        <v>26860</v>
      </c>
    </row>
    <row r="6934" spans="1:4">
      <c r="A6934" s="215" t="s">
        <v>26861</v>
      </c>
      <c r="B6934" s="215">
        <v>1</v>
      </c>
      <c r="C6934" s="216" t="s">
        <v>26862</v>
      </c>
      <c r="D6934" s="215" t="s">
        <v>26863</v>
      </c>
    </row>
    <row r="6935" spans="1:4">
      <c r="A6935" s="215" t="s">
        <v>26864</v>
      </c>
      <c r="B6935" s="215">
        <v>1</v>
      </c>
      <c r="C6935" s="216" t="s">
        <v>26865</v>
      </c>
      <c r="D6935" s="215" t="s">
        <v>26866</v>
      </c>
    </row>
    <row r="6936" spans="1:4">
      <c r="A6936" s="215" t="s">
        <v>26867</v>
      </c>
      <c r="B6936" s="215">
        <v>1</v>
      </c>
      <c r="C6936" s="216" t="s">
        <v>26868</v>
      </c>
      <c r="D6936" s="215" t="s">
        <v>26869</v>
      </c>
    </row>
    <row r="6937" spans="1:4">
      <c r="A6937" s="215" t="s">
        <v>26870</v>
      </c>
      <c r="B6937" s="215">
        <v>1</v>
      </c>
      <c r="C6937" s="216" t="s">
        <v>26871</v>
      </c>
      <c r="D6937" s="215" t="s">
        <v>26872</v>
      </c>
    </row>
    <row r="6938" spans="1:4">
      <c r="A6938" s="215" t="s">
        <v>26873</v>
      </c>
      <c r="B6938" s="215">
        <v>1</v>
      </c>
      <c r="C6938" s="216" t="s">
        <v>26874</v>
      </c>
      <c r="D6938" s="215" t="s">
        <v>26875</v>
      </c>
    </row>
    <row r="6939" spans="1:4">
      <c r="A6939" s="215" t="s">
        <v>26876</v>
      </c>
      <c r="B6939" s="215">
        <v>1</v>
      </c>
      <c r="C6939" s="216" t="s">
        <v>26877</v>
      </c>
      <c r="D6939" s="215" t="s">
        <v>26878</v>
      </c>
    </row>
    <row r="6940" spans="1:4">
      <c r="A6940" s="215" t="s">
        <v>26879</v>
      </c>
      <c r="B6940" s="215">
        <v>1</v>
      </c>
      <c r="C6940" s="216" t="s">
        <v>26880</v>
      </c>
      <c r="D6940" s="215" t="s">
        <v>26881</v>
      </c>
    </row>
    <row r="6941" spans="1:4">
      <c r="A6941" s="215" t="s">
        <v>26882</v>
      </c>
      <c r="B6941" s="215">
        <v>1</v>
      </c>
      <c r="C6941" s="216" t="s">
        <v>26883</v>
      </c>
      <c r="D6941" s="215" t="s">
        <v>26884</v>
      </c>
    </row>
    <row r="6942" spans="1:4">
      <c r="A6942" s="215" t="s">
        <v>26885</v>
      </c>
      <c r="B6942" s="215">
        <v>1</v>
      </c>
      <c r="C6942" s="216" t="s">
        <v>26886</v>
      </c>
      <c r="D6942" s="215" t="s">
        <v>26887</v>
      </c>
    </row>
    <row r="6943" spans="1:4">
      <c r="A6943" s="215" t="s">
        <v>26888</v>
      </c>
      <c r="B6943" s="215">
        <v>1</v>
      </c>
      <c r="C6943" s="216" t="s">
        <v>26889</v>
      </c>
      <c r="D6943" s="215" t="s">
        <v>26890</v>
      </c>
    </row>
    <row r="6944" spans="1:4">
      <c r="A6944" s="215" t="s">
        <v>26891</v>
      </c>
      <c r="B6944" s="215">
        <v>1</v>
      </c>
      <c r="C6944" s="216" t="s">
        <v>26892</v>
      </c>
      <c r="D6944" s="215" t="s">
        <v>26893</v>
      </c>
    </row>
    <row r="6945" spans="1:4">
      <c r="A6945" s="215" t="s">
        <v>26894</v>
      </c>
      <c r="B6945" s="215">
        <v>1</v>
      </c>
      <c r="C6945" s="216" t="s">
        <v>26895</v>
      </c>
      <c r="D6945" s="215" t="s">
        <v>26896</v>
      </c>
    </row>
    <row r="6946" spans="1:4">
      <c r="A6946" s="215" t="s">
        <v>26897</v>
      </c>
      <c r="B6946" s="215">
        <v>1</v>
      </c>
      <c r="C6946" s="216" t="s">
        <v>26898</v>
      </c>
      <c r="D6946" s="215" t="s">
        <v>26899</v>
      </c>
    </row>
    <row r="6947" spans="1:4">
      <c r="A6947" s="215" t="s">
        <v>26900</v>
      </c>
      <c r="B6947" s="215">
        <v>1</v>
      </c>
      <c r="C6947" s="216" t="s">
        <v>26901</v>
      </c>
      <c r="D6947" s="215" t="s">
        <v>26902</v>
      </c>
    </row>
    <row r="6948" spans="1:4">
      <c r="A6948" s="215" t="s">
        <v>26903</v>
      </c>
      <c r="B6948" s="215">
        <v>1</v>
      </c>
      <c r="C6948" s="216" t="s">
        <v>26904</v>
      </c>
      <c r="D6948" s="215" t="s">
        <v>26905</v>
      </c>
    </row>
    <row r="6949" spans="1:4">
      <c r="A6949" s="215" t="s">
        <v>26906</v>
      </c>
      <c r="B6949" s="215">
        <v>1</v>
      </c>
      <c r="C6949" s="216" t="s">
        <v>26907</v>
      </c>
      <c r="D6949" s="215" t="s">
        <v>26908</v>
      </c>
    </row>
    <row r="6950" spans="1:4">
      <c r="A6950" s="215" t="s">
        <v>26909</v>
      </c>
      <c r="B6950" s="215">
        <v>1</v>
      </c>
      <c r="C6950" s="216" t="s">
        <v>26910</v>
      </c>
      <c r="D6950" s="215" t="s">
        <v>26911</v>
      </c>
    </row>
    <row r="6951" spans="1:4">
      <c r="A6951" s="215" t="s">
        <v>26912</v>
      </c>
      <c r="B6951" s="215">
        <v>1</v>
      </c>
      <c r="C6951" s="216" t="s">
        <v>26913</v>
      </c>
      <c r="D6951" s="215" t="s">
        <v>26914</v>
      </c>
    </row>
    <row r="6952" spans="1:4">
      <c r="A6952" s="215" t="s">
        <v>26915</v>
      </c>
      <c r="B6952" s="215">
        <v>1</v>
      </c>
      <c r="C6952" s="216" t="s">
        <v>26916</v>
      </c>
      <c r="D6952" s="215" t="s">
        <v>26917</v>
      </c>
    </row>
    <row r="6953" spans="1:4">
      <c r="A6953" s="215" t="s">
        <v>26918</v>
      </c>
      <c r="B6953" s="215">
        <v>1</v>
      </c>
      <c r="C6953" s="216" t="s">
        <v>26919</v>
      </c>
      <c r="D6953" s="215" t="s">
        <v>26920</v>
      </c>
    </row>
    <row r="6954" spans="1:4">
      <c r="A6954" s="215" t="s">
        <v>26921</v>
      </c>
      <c r="B6954" s="215">
        <v>1</v>
      </c>
      <c r="C6954" s="216" t="s">
        <v>26922</v>
      </c>
      <c r="D6954" s="215" t="s">
        <v>26923</v>
      </c>
    </row>
    <row r="6955" spans="1:4">
      <c r="A6955" s="215" t="s">
        <v>26924</v>
      </c>
      <c r="B6955" s="215">
        <v>1</v>
      </c>
      <c r="C6955" s="216" t="s">
        <v>26925</v>
      </c>
      <c r="D6955" s="215" t="s">
        <v>26926</v>
      </c>
    </row>
    <row r="6956" spans="1:4">
      <c r="A6956" s="215" t="s">
        <v>26927</v>
      </c>
      <c r="B6956" s="215">
        <v>1</v>
      </c>
      <c r="C6956" s="216" t="s">
        <v>26928</v>
      </c>
      <c r="D6956" s="215" t="s">
        <v>26929</v>
      </c>
    </row>
    <row r="6957" spans="1:4">
      <c r="A6957" s="215" t="s">
        <v>26930</v>
      </c>
      <c r="B6957" s="215">
        <v>1</v>
      </c>
      <c r="C6957" s="216" t="s">
        <v>26931</v>
      </c>
      <c r="D6957" s="215" t="s">
        <v>26932</v>
      </c>
    </row>
    <row r="6958" spans="1:4">
      <c r="A6958" s="215" t="s">
        <v>26933</v>
      </c>
      <c r="B6958" s="215">
        <v>1</v>
      </c>
      <c r="C6958" s="216" t="s">
        <v>26934</v>
      </c>
      <c r="D6958" s="215" t="s">
        <v>26935</v>
      </c>
    </row>
    <row r="6959" spans="1:4">
      <c r="A6959" s="215" t="s">
        <v>26936</v>
      </c>
      <c r="B6959" s="215">
        <v>1</v>
      </c>
      <c r="C6959" s="216" t="s">
        <v>26937</v>
      </c>
      <c r="D6959" s="215" t="s">
        <v>26938</v>
      </c>
    </row>
    <row r="6960" spans="1:4">
      <c r="A6960" s="215" t="s">
        <v>26939</v>
      </c>
      <c r="B6960" s="215">
        <v>1</v>
      </c>
      <c r="C6960" s="216" t="s">
        <v>26940</v>
      </c>
      <c r="D6960" s="215" t="s">
        <v>26941</v>
      </c>
    </row>
    <row r="6961" spans="1:4">
      <c r="A6961" s="215" t="s">
        <v>26942</v>
      </c>
      <c r="B6961" s="215">
        <v>1</v>
      </c>
      <c r="C6961" s="216" t="s">
        <v>26943</v>
      </c>
      <c r="D6961" s="215" t="s">
        <v>26944</v>
      </c>
    </row>
    <row r="6962" spans="1:4">
      <c r="A6962" s="215" t="s">
        <v>26945</v>
      </c>
      <c r="B6962" s="215">
        <v>1</v>
      </c>
      <c r="C6962" s="216" t="s">
        <v>26946</v>
      </c>
      <c r="D6962" s="215" t="s">
        <v>26947</v>
      </c>
    </row>
    <row r="6963" spans="1:4">
      <c r="A6963" s="215" t="s">
        <v>26948</v>
      </c>
      <c r="B6963" s="215">
        <v>1</v>
      </c>
      <c r="C6963" s="216" t="s">
        <v>26949</v>
      </c>
      <c r="D6963" s="215" t="s">
        <v>26950</v>
      </c>
    </row>
    <row r="6964" spans="1:4">
      <c r="A6964" s="215" t="s">
        <v>26951</v>
      </c>
      <c r="B6964" s="215">
        <v>1</v>
      </c>
      <c r="C6964" s="216" t="s">
        <v>26952</v>
      </c>
      <c r="D6964" s="215" t="s">
        <v>26953</v>
      </c>
    </row>
    <row r="6965" spans="1:4">
      <c r="A6965" s="215" t="s">
        <v>26954</v>
      </c>
      <c r="B6965" s="215">
        <v>1</v>
      </c>
      <c r="C6965" s="216" t="s">
        <v>26955</v>
      </c>
      <c r="D6965" s="215" t="s">
        <v>26956</v>
      </c>
    </row>
    <row r="6966" spans="1:4">
      <c r="A6966" s="215" t="s">
        <v>26957</v>
      </c>
      <c r="B6966" s="215">
        <v>1</v>
      </c>
      <c r="C6966" s="216" t="s">
        <v>26958</v>
      </c>
      <c r="D6966" s="215" t="s">
        <v>26959</v>
      </c>
    </row>
    <row r="6967" spans="1:4">
      <c r="A6967" s="215" t="s">
        <v>26960</v>
      </c>
      <c r="B6967" s="215">
        <v>1</v>
      </c>
      <c r="C6967" s="216" t="s">
        <v>26961</v>
      </c>
      <c r="D6967" s="215" t="s">
        <v>26962</v>
      </c>
    </row>
    <row r="6968" spans="1:4">
      <c r="A6968" s="215" t="s">
        <v>26963</v>
      </c>
      <c r="B6968" s="215">
        <v>1</v>
      </c>
      <c r="C6968" s="216" t="s">
        <v>26964</v>
      </c>
      <c r="D6968" s="215" t="s">
        <v>26965</v>
      </c>
    </row>
    <row r="6969" spans="1:4">
      <c r="A6969" s="215" t="s">
        <v>26966</v>
      </c>
      <c r="B6969" s="215">
        <v>1</v>
      </c>
      <c r="C6969" s="216" t="s">
        <v>26967</v>
      </c>
      <c r="D6969" s="215" t="s">
        <v>26482</v>
      </c>
    </row>
    <row r="6970" spans="1:4">
      <c r="A6970" s="215" t="s">
        <v>26968</v>
      </c>
      <c r="B6970" s="215">
        <v>1</v>
      </c>
      <c r="C6970" s="216" t="s">
        <v>26969</v>
      </c>
      <c r="D6970" s="215" t="s">
        <v>26970</v>
      </c>
    </row>
    <row r="6971" spans="1:4">
      <c r="A6971" s="215" t="s">
        <v>26971</v>
      </c>
      <c r="B6971" s="215">
        <v>1</v>
      </c>
      <c r="C6971" s="216" t="s">
        <v>26972</v>
      </c>
      <c r="D6971" s="215" t="s">
        <v>26973</v>
      </c>
    </row>
    <row r="6972" spans="1:4">
      <c r="A6972" s="215" t="s">
        <v>26974</v>
      </c>
      <c r="B6972" s="215">
        <v>1</v>
      </c>
      <c r="C6972" s="216" t="s">
        <v>26975</v>
      </c>
      <c r="D6972" s="215" t="s">
        <v>26976</v>
      </c>
    </row>
    <row r="6973" spans="1:4">
      <c r="A6973" s="215" t="s">
        <v>26977</v>
      </c>
      <c r="B6973" s="215">
        <v>1</v>
      </c>
      <c r="C6973" s="216" t="s">
        <v>26978</v>
      </c>
      <c r="D6973" s="215" t="s">
        <v>26979</v>
      </c>
    </row>
    <row r="6974" spans="1:4">
      <c r="A6974" s="215" t="s">
        <v>26980</v>
      </c>
      <c r="B6974" s="215">
        <v>1</v>
      </c>
      <c r="C6974" s="216" t="s">
        <v>26981</v>
      </c>
      <c r="D6974" s="215" t="s">
        <v>26761</v>
      </c>
    </row>
    <row r="6975" spans="1:4">
      <c r="A6975" s="215" t="s">
        <v>26982</v>
      </c>
      <c r="B6975" s="215">
        <v>1</v>
      </c>
      <c r="C6975" s="216" t="s">
        <v>26983</v>
      </c>
      <c r="D6975" s="215" t="s">
        <v>26984</v>
      </c>
    </row>
    <row r="6976" spans="1:4">
      <c r="A6976" s="215" t="s">
        <v>26985</v>
      </c>
      <c r="B6976" s="215">
        <v>1</v>
      </c>
      <c r="C6976" s="216" t="s">
        <v>26986</v>
      </c>
      <c r="D6976" s="215" t="s">
        <v>26987</v>
      </c>
    </row>
    <row r="6977" spans="1:4">
      <c r="A6977" s="215" t="s">
        <v>26988</v>
      </c>
      <c r="B6977" s="215">
        <v>1</v>
      </c>
      <c r="C6977" s="216" t="s">
        <v>26989</v>
      </c>
      <c r="D6977" s="215" t="s">
        <v>26779</v>
      </c>
    </row>
    <row r="6978" spans="1:4">
      <c r="A6978" s="215" t="s">
        <v>26990</v>
      </c>
      <c r="B6978" s="215">
        <v>1</v>
      </c>
      <c r="C6978" s="216" t="s">
        <v>26991</v>
      </c>
      <c r="D6978" s="215" t="s">
        <v>26992</v>
      </c>
    </row>
    <row r="6979" spans="1:4">
      <c r="A6979" s="215" t="s">
        <v>26993</v>
      </c>
      <c r="B6979" s="215">
        <v>1</v>
      </c>
      <c r="C6979" s="216" t="s">
        <v>26994</v>
      </c>
      <c r="D6979" s="215" t="s">
        <v>26995</v>
      </c>
    </row>
    <row r="6980" spans="1:4">
      <c r="A6980" s="215" t="s">
        <v>26996</v>
      </c>
      <c r="B6980" s="215">
        <v>1</v>
      </c>
      <c r="C6980" s="216" t="s">
        <v>26997</v>
      </c>
      <c r="D6980" s="215" t="s">
        <v>26998</v>
      </c>
    </row>
    <row r="6981" spans="1:4">
      <c r="A6981" s="215" t="s">
        <v>26999</v>
      </c>
      <c r="B6981" s="215">
        <v>1</v>
      </c>
      <c r="C6981" s="216" t="s">
        <v>27000</v>
      </c>
      <c r="D6981" s="215" t="s">
        <v>27001</v>
      </c>
    </row>
    <row r="6982" spans="1:4">
      <c r="A6982" s="215" t="s">
        <v>27002</v>
      </c>
      <c r="B6982" s="215">
        <v>1</v>
      </c>
      <c r="C6982" s="216" t="s">
        <v>27003</v>
      </c>
      <c r="D6982" s="215" t="s">
        <v>26764</v>
      </c>
    </row>
    <row r="6983" spans="1:4">
      <c r="A6983" s="215" t="s">
        <v>27004</v>
      </c>
      <c r="B6983" s="215">
        <v>1</v>
      </c>
      <c r="C6983" s="216" t="s">
        <v>27005</v>
      </c>
      <c r="D6983" s="215" t="s">
        <v>27006</v>
      </c>
    </row>
    <row r="6984" spans="1:4">
      <c r="A6984" s="215" t="s">
        <v>27007</v>
      </c>
      <c r="B6984" s="215">
        <v>1</v>
      </c>
      <c r="C6984" s="216" t="s">
        <v>27008</v>
      </c>
      <c r="D6984" s="215" t="s">
        <v>26767</v>
      </c>
    </row>
    <row r="6985" spans="1:4">
      <c r="A6985" s="215" t="s">
        <v>27009</v>
      </c>
      <c r="B6985" s="215">
        <v>1</v>
      </c>
      <c r="C6985" s="216" t="s">
        <v>27010</v>
      </c>
      <c r="D6985" s="215" t="s">
        <v>27011</v>
      </c>
    </row>
    <row r="6986" spans="1:4">
      <c r="A6986" s="215" t="s">
        <v>27012</v>
      </c>
      <c r="B6986" s="215">
        <v>1</v>
      </c>
      <c r="C6986" s="216" t="s">
        <v>27013</v>
      </c>
      <c r="D6986" s="215" t="s">
        <v>26773</v>
      </c>
    </row>
    <row r="6987" spans="1:4">
      <c r="A6987" s="215" t="s">
        <v>27014</v>
      </c>
      <c r="B6987" s="215">
        <v>1</v>
      </c>
      <c r="C6987" s="216" t="s">
        <v>27015</v>
      </c>
      <c r="D6987" s="215" t="s">
        <v>27016</v>
      </c>
    </row>
    <row r="6988" spans="1:4">
      <c r="A6988" s="215" t="s">
        <v>27017</v>
      </c>
      <c r="B6988" s="215">
        <v>1</v>
      </c>
      <c r="C6988" s="216" t="s">
        <v>27018</v>
      </c>
      <c r="D6988" s="215" t="s">
        <v>27019</v>
      </c>
    </row>
    <row r="6989" spans="1:4">
      <c r="A6989" s="215" t="s">
        <v>27020</v>
      </c>
      <c r="B6989" s="215">
        <v>1</v>
      </c>
      <c r="C6989" s="216" t="s">
        <v>27021</v>
      </c>
      <c r="D6989" s="215" t="s">
        <v>25412</v>
      </c>
    </row>
    <row r="6990" spans="1:4">
      <c r="A6990" s="215" t="s">
        <v>27022</v>
      </c>
      <c r="B6990" s="215">
        <v>1</v>
      </c>
      <c r="C6990" s="216" t="s">
        <v>27023</v>
      </c>
      <c r="D6990" s="215" t="s">
        <v>27024</v>
      </c>
    </row>
    <row r="6991" spans="1:4">
      <c r="A6991" s="215" t="s">
        <v>27025</v>
      </c>
      <c r="B6991" s="215">
        <v>1</v>
      </c>
      <c r="C6991" s="216" t="s">
        <v>27026</v>
      </c>
      <c r="D6991" s="215" t="s">
        <v>27027</v>
      </c>
    </row>
    <row r="6992" spans="1:4">
      <c r="A6992" s="215" t="s">
        <v>27028</v>
      </c>
      <c r="B6992" s="215">
        <v>1</v>
      </c>
      <c r="C6992" s="216" t="s">
        <v>27029</v>
      </c>
      <c r="D6992" s="215" t="s">
        <v>27030</v>
      </c>
    </row>
    <row r="6993" spans="1:4">
      <c r="A6993" s="215" t="s">
        <v>27031</v>
      </c>
      <c r="B6993" s="215">
        <v>1</v>
      </c>
      <c r="C6993" s="216" t="s">
        <v>27032</v>
      </c>
      <c r="D6993" s="215" t="s">
        <v>27033</v>
      </c>
    </row>
    <row r="6994" spans="1:4">
      <c r="A6994" s="215" t="s">
        <v>27034</v>
      </c>
      <c r="B6994" s="215">
        <v>1</v>
      </c>
      <c r="C6994" s="216" t="s">
        <v>27035</v>
      </c>
      <c r="D6994" s="215" t="s">
        <v>27036</v>
      </c>
    </row>
    <row r="6995" spans="1:4">
      <c r="A6995" s="215" t="s">
        <v>27037</v>
      </c>
      <c r="B6995" s="215">
        <v>1</v>
      </c>
      <c r="C6995" s="216" t="s">
        <v>27038</v>
      </c>
      <c r="D6995" s="215" t="s">
        <v>27039</v>
      </c>
    </row>
    <row r="6996" spans="1:4">
      <c r="A6996" s="215" t="s">
        <v>27040</v>
      </c>
      <c r="B6996" s="215">
        <v>1</v>
      </c>
      <c r="C6996" s="216" t="s">
        <v>27041</v>
      </c>
      <c r="D6996" s="215" t="s">
        <v>27042</v>
      </c>
    </row>
    <row r="6997" spans="1:4">
      <c r="A6997" s="215" t="s">
        <v>27043</v>
      </c>
      <c r="B6997" s="215">
        <v>1</v>
      </c>
      <c r="C6997" s="216" t="s">
        <v>27044</v>
      </c>
      <c r="D6997" s="215" t="s">
        <v>27045</v>
      </c>
    </row>
    <row r="6998" spans="1:4">
      <c r="A6998" s="215" t="s">
        <v>27046</v>
      </c>
      <c r="B6998" s="215">
        <v>1</v>
      </c>
      <c r="C6998" s="216" t="s">
        <v>27047</v>
      </c>
      <c r="D6998" s="215" t="s">
        <v>27048</v>
      </c>
    </row>
    <row r="6999" spans="1:4">
      <c r="A6999" s="215" t="s">
        <v>27049</v>
      </c>
      <c r="B6999" s="215">
        <v>1</v>
      </c>
      <c r="C6999" s="216" t="s">
        <v>27050</v>
      </c>
      <c r="D6999" s="215" t="s">
        <v>27051</v>
      </c>
    </row>
    <row r="7000" spans="1:4">
      <c r="A7000" s="215" t="s">
        <v>27052</v>
      </c>
      <c r="B7000" s="215">
        <v>1</v>
      </c>
      <c r="C7000" s="216" t="s">
        <v>27053</v>
      </c>
      <c r="D7000" s="215" t="s">
        <v>27054</v>
      </c>
    </row>
    <row r="7001" spans="1:4">
      <c r="A7001" s="215" t="s">
        <v>27055</v>
      </c>
      <c r="B7001" s="215">
        <v>1</v>
      </c>
      <c r="C7001" s="216" t="s">
        <v>27056</v>
      </c>
      <c r="D7001" s="215" t="s">
        <v>27057</v>
      </c>
    </row>
    <row r="7002" spans="1:4">
      <c r="A7002" s="215" t="s">
        <v>27058</v>
      </c>
      <c r="B7002" s="215">
        <v>1</v>
      </c>
      <c r="C7002" s="216" t="s">
        <v>27059</v>
      </c>
      <c r="D7002" s="215" t="s">
        <v>27060</v>
      </c>
    </row>
    <row r="7003" spans="1:4">
      <c r="A7003" s="215" t="s">
        <v>27061</v>
      </c>
      <c r="B7003" s="215">
        <v>1</v>
      </c>
      <c r="C7003" s="216" t="s">
        <v>27062</v>
      </c>
      <c r="D7003" s="215" t="s">
        <v>27063</v>
      </c>
    </row>
    <row r="7004" spans="1:4">
      <c r="A7004" s="215" t="s">
        <v>27064</v>
      </c>
      <c r="B7004" s="215">
        <v>1</v>
      </c>
      <c r="C7004" s="216" t="s">
        <v>27065</v>
      </c>
      <c r="D7004" s="215" t="s">
        <v>27066</v>
      </c>
    </row>
    <row r="7005" spans="1:4">
      <c r="A7005" s="215" t="s">
        <v>27067</v>
      </c>
      <c r="B7005" s="215">
        <v>1</v>
      </c>
      <c r="C7005" s="216" t="s">
        <v>27068</v>
      </c>
      <c r="D7005" s="215" t="s">
        <v>27069</v>
      </c>
    </row>
    <row r="7006" spans="1:4">
      <c r="A7006" s="215" t="s">
        <v>27070</v>
      </c>
      <c r="B7006" s="215">
        <v>1</v>
      </c>
      <c r="C7006" s="216" t="s">
        <v>27071</v>
      </c>
      <c r="D7006" s="215" t="s">
        <v>27072</v>
      </c>
    </row>
    <row r="7007" spans="1:4">
      <c r="A7007" s="215" t="s">
        <v>27073</v>
      </c>
      <c r="B7007" s="215">
        <v>1</v>
      </c>
      <c r="C7007" s="216" t="s">
        <v>27074</v>
      </c>
      <c r="D7007" s="215" t="s">
        <v>27075</v>
      </c>
    </row>
    <row r="7008" spans="1:4">
      <c r="A7008" s="215" t="s">
        <v>27076</v>
      </c>
      <c r="B7008" s="215">
        <v>2</v>
      </c>
      <c r="C7008" s="216" t="s">
        <v>27077</v>
      </c>
      <c r="D7008" s="215" t="s">
        <v>27078</v>
      </c>
    </row>
    <row r="7009" spans="1:4">
      <c r="A7009" s="215" t="s">
        <v>27079</v>
      </c>
      <c r="B7009" s="215">
        <v>1</v>
      </c>
      <c r="C7009" s="216" t="s">
        <v>27080</v>
      </c>
      <c r="D7009" s="215" t="s">
        <v>25748</v>
      </c>
    </row>
    <row r="7010" spans="1:4">
      <c r="A7010" s="215" t="s">
        <v>27081</v>
      </c>
      <c r="B7010" s="215">
        <v>1</v>
      </c>
      <c r="C7010" s="216" t="s">
        <v>27082</v>
      </c>
      <c r="D7010" s="215" t="s">
        <v>27083</v>
      </c>
    </row>
    <row r="7011" spans="1:4">
      <c r="A7011" s="215" t="s">
        <v>27084</v>
      </c>
      <c r="B7011" s="215">
        <v>1</v>
      </c>
      <c r="C7011" s="216" t="s">
        <v>27085</v>
      </c>
      <c r="D7011" s="215" t="s">
        <v>27086</v>
      </c>
    </row>
    <row r="7012" spans="1:4">
      <c r="A7012" s="215" t="s">
        <v>27087</v>
      </c>
      <c r="B7012" s="215">
        <v>1</v>
      </c>
      <c r="C7012" s="216" t="s">
        <v>27088</v>
      </c>
      <c r="D7012" s="215" t="s">
        <v>27089</v>
      </c>
    </row>
    <row r="7013" spans="1:4">
      <c r="A7013" s="215" t="s">
        <v>27090</v>
      </c>
      <c r="B7013" s="215">
        <v>1</v>
      </c>
      <c r="C7013" s="216" t="s">
        <v>27091</v>
      </c>
      <c r="D7013" s="215" t="s">
        <v>27092</v>
      </c>
    </row>
    <row r="7014" spans="1:4">
      <c r="A7014" s="215" t="s">
        <v>27093</v>
      </c>
      <c r="B7014" s="215">
        <v>1</v>
      </c>
      <c r="C7014" s="216" t="s">
        <v>27094</v>
      </c>
      <c r="D7014" s="215" t="s">
        <v>26540</v>
      </c>
    </row>
    <row r="7015" spans="1:4">
      <c r="A7015" s="215" t="s">
        <v>27095</v>
      </c>
      <c r="B7015" s="215">
        <v>1</v>
      </c>
      <c r="C7015" s="216" t="s">
        <v>27096</v>
      </c>
      <c r="D7015" s="215" t="s">
        <v>27097</v>
      </c>
    </row>
    <row r="7016" spans="1:4">
      <c r="A7016" s="215" t="s">
        <v>27098</v>
      </c>
      <c r="B7016" s="215">
        <v>1</v>
      </c>
      <c r="C7016" s="216" t="s">
        <v>27099</v>
      </c>
      <c r="D7016" s="215" t="s">
        <v>27100</v>
      </c>
    </row>
    <row r="7017" spans="1:4">
      <c r="A7017" s="215" t="s">
        <v>27101</v>
      </c>
      <c r="B7017" s="215">
        <v>1</v>
      </c>
      <c r="C7017" s="216" t="s">
        <v>27102</v>
      </c>
      <c r="D7017" s="215" t="s">
        <v>27103</v>
      </c>
    </row>
    <row r="7018" spans="1:4">
      <c r="A7018" s="215" t="s">
        <v>27104</v>
      </c>
      <c r="B7018" s="215">
        <v>1</v>
      </c>
      <c r="C7018" s="216" t="s">
        <v>27105</v>
      </c>
      <c r="D7018" s="215" t="s">
        <v>27106</v>
      </c>
    </row>
    <row r="7019" spans="1:4">
      <c r="A7019" s="215" t="s">
        <v>27107</v>
      </c>
      <c r="B7019" s="215">
        <v>1</v>
      </c>
      <c r="C7019" s="216" t="s">
        <v>27108</v>
      </c>
      <c r="D7019" s="215" t="s">
        <v>27109</v>
      </c>
    </row>
    <row r="7020" spans="1:4">
      <c r="A7020" s="215" t="s">
        <v>27110</v>
      </c>
      <c r="B7020" s="215">
        <v>1</v>
      </c>
      <c r="C7020" s="216" t="s">
        <v>27111</v>
      </c>
      <c r="D7020" s="215" t="s">
        <v>27112</v>
      </c>
    </row>
    <row r="7021" spans="1:4">
      <c r="A7021" s="215" t="s">
        <v>27113</v>
      </c>
      <c r="B7021" s="215">
        <v>1</v>
      </c>
      <c r="C7021" s="216" t="s">
        <v>27114</v>
      </c>
      <c r="D7021" s="215" t="s">
        <v>27115</v>
      </c>
    </row>
    <row r="7022" spans="1:4">
      <c r="A7022" s="215" t="s">
        <v>27116</v>
      </c>
      <c r="B7022" s="215">
        <v>1</v>
      </c>
      <c r="C7022" s="216" t="s">
        <v>27117</v>
      </c>
      <c r="D7022" s="215" t="s">
        <v>27118</v>
      </c>
    </row>
    <row r="7023" spans="1:4">
      <c r="A7023" s="215" t="s">
        <v>27119</v>
      </c>
      <c r="B7023" s="215">
        <v>1</v>
      </c>
      <c r="C7023" s="216" t="s">
        <v>27120</v>
      </c>
      <c r="D7023" s="215" t="s">
        <v>27121</v>
      </c>
    </row>
    <row r="7024" spans="1:4">
      <c r="A7024" s="215" t="s">
        <v>27122</v>
      </c>
      <c r="B7024" s="215">
        <v>1</v>
      </c>
      <c r="C7024" s="216" t="s">
        <v>27123</v>
      </c>
      <c r="D7024" s="215" t="s">
        <v>27124</v>
      </c>
    </row>
    <row r="7025" spans="1:4">
      <c r="A7025" s="215" t="s">
        <v>27125</v>
      </c>
      <c r="B7025" s="215">
        <v>1</v>
      </c>
      <c r="C7025" s="216" t="s">
        <v>27126</v>
      </c>
      <c r="D7025" s="215" t="s">
        <v>27127</v>
      </c>
    </row>
    <row r="7026" spans="1:4">
      <c r="A7026" s="215" t="s">
        <v>27128</v>
      </c>
      <c r="B7026" s="215">
        <v>1</v>
      </c>
      <c r="C7026" s="216" t="s">
        <v>27129</v>
      </c>
      <c r="D7026" s="215" t="s">
        <v>27130</v>
      </c>
    </row>
    <row r="7027" spans="1:4">
      <c r="A7027" s="215" t="s">
        <v>27131</v>
      </c>
      <c r="B7027" s="215">
        <v>1</v>
      </c>
      <c r="C7027" s="216" t="s">
        <v>27132</v>
      </c>
      <c r="D7027" s="215" t="s">
        <v>27133</v>
      </c>
    </row>
    <row r="7028" spans="1:4">
      <c r="A7028" s="215" t="s">
        <v>27134</v>
      </c>
      <c r="B7028" s="215">
        <v>1</v>
      </c>
      <c r="C7028" s="216" t="s">
        <v>27135</v>
      </c>
      <c r="D7028" s="215" t="s">
        <v>27136</v>
      </c>
    </row>
    <row r="7029" spans="1:4">
      <c r="A7029" s="215" t="s">
        <v>27137</v>
      </c>
      <c r="B7029" s="215">
        <v>1</v>
      </c>
      <c r="C7029" s="216" t="s">
        <v>27138</v>
      </c>
      <c r="D7029" s="215" t="s">
        <v>27139</v>
      </c>
    </row>
    <row r="7030" spans="1:4">
      <c r="A7030" s="215" t="s">
        <v>27140</v>
      </c>
      <c r="B7030" s="215">
        <v>1</v>
      </c>
      <c r="C7030" s="216" t="s">
        <v>27141</v>
      </c>
      <c r="D7030" s="215" t="s">
        <v>27142</v>
      </c>
    </row>
    <row r="7031" spans="1:4">
      <c r="A7031" s="215" t="s">
        <v>27143</v>
      </c>
      <c r="B7031" s="215">
        <v>1</v>
      </c>
      <c r="C7031" s="216" t="s">
        <v>27144</v>
      </c>
      <c r="D7031" s="215" t="s">
        <v>27145</v>
      </c>
    </row>
    <row r="7032" spans="1:4">
      <c r="A7032" s="215" t="s">
        <v>27146</v>
      </c>
      <c r="B7032" s="215">
        <v>1</v>
      </c>
      <c r="C7032" s="216" t="s">
        <v>27147</v>
      </c>
      <c r="D7032" s="215" t="s">
        <v>27148</v>
      </c>
    </row>
    <row r="7033" spans="1:4">
      <c r="A7033" s="215" t="s">
        <v>27149</v>
      </c>
      <c r="B7033" s="215">
        <v>1</v>
      </c>
      <c r="C7033" s="216" t="s">
        <v>27150</v>
      </c>
      <c r="D7033" s="215" t="s">
        <v>27151</v>
      </c>
    </row>
    <row r="7034" spans="1:4">
      <c r="A7034" s="215" t="s">
        <v>27152</v>
      </c>
      <c r="B7034" s="215">
        <v>1</v>
      </c>
      <c r="C7034" s="216" t="s">
        <v>27153</v>
      </c>
      <c r="D7034" s="215" t="s">
        <v>27154</v>
      </c>
    </row>
    <row r="7035" spans="1:4">
      <c r="A7035" s="215" t="s">
        <v>27155</v>
      </c>
      <c r="B7035" s="215">
        <v>1</v>
      </c>
      <c r="C7035" s="216" t="s">
        <v>27156</v>
      </c>
      <c r="D7035" s="215" t="s">
        <v>27157</v>
      </c>
    </row>
    <row r="7036" spans="1:4">
      <c r="A7036" s="215" t="s">
        <v>27158</v>
      </c>
      <c r="B7036" s="215">
        <v>1</v>
      </c>
      <c r="C7036" s="216" t="s">
        <v>27159</v>
      </c>
      <c r="D7036" s="215" t="s">
        <v>27160</v>
      </c>
    </row>
    <row r="7037" spans="1:4">
      <c r="A7037" s="215" t="s">
        <v>27161</v>
      </c>
      <c r="B7037" s="215">
        <v>1</v>
      </c>
      <c r="C7037" s="216" t="s">
        <v>27162</v>
      </c>
      <c r="D7037" s="215" t="s">
        <v>27163</v>
      </c>
    </row>
    <row r="7038" spans="1:4">
      <c r="A7038" s="215" t="s">
        <v>27164</v>
      </c>
      <c r="B7038" s="215">
        <v>1</v>
      </c>
      <c r="C7038" s="216" t="s">
        <v>27165</v>
      </c>
      <c r="D7038" s="215" t="s">
        <v>27166</v>
      </c>
    </row>
    <row r="7039" spans="1:4">
      <c r="A7039" s="215" t="s">
        <v>27167</v>
      </c>
      <c r="B7039" s="215">
        <v>1</v>
      </c>
      <c r="C7039" s="216" t="s">
        <v>27168</v>
      </c>
      <c r="D7039" s="215" t="s">
        <v>27169</v>
      </c>
    </row>
    <row r="7040" spans="1:4">
      <c r="A7040" s="215" t="s">
        <v>27170</v>
      </c>
      <c r="B7040" s="215">
        <v>1</v>
      </c>
      <c r="C7040" s="216" t="s">
        <v>27171</v>
      </c>
      <c r="D7040" s="215" t="s">
        <v>27172</v>
      </c>
    </row>
    <row r="7041" spans="1:4">
      <c r="A7041" s="215" t="s">
        <v>27173</v>
      </c>
      <c r="B7041" s="215">
        <v>1</v>
      </c>
      <c r="C7041" s="216" t="s">
        <v>27174</v>
      </c>
      <c r="D7041" s="215" t="s">
        <v>27175</v>
      </c>
    </row>
    <row r="7042" spans="1:4">
      <c r="A7042" s="215" t="s">
        <v>27176</v>
      </c>
      <c r="B7042" s="215">
        <v>1</v>
      </c>
      <c r="C7042" s="216" t="s">
        <v>27177</v>
      </c>
      <c r="D7042" s="215" t="s">
        <v>27178</v>
      </c>
    </row>
    <row r="7043" spans="1:4">
      <c r="A7043" s="215" t="s">
        <v>27179</v>
      </c>
      <c r="B7043" s="215">
        <v>1</v>
      </c>
      <c r="C7043" s="216" t="s">
        <v>27180</v>
      </c>
      <c r="D7043" s="215" t="s">
        <v>27181</v>
      </c>
    </row>
    <row r="7044" spans="1:4">
      <c r="A7044" s="215" t="s">
        <v>27182</v>
      </c>
      <c r="B7044" s="215">
        <v>1</v>
      </c>
      <c r="C7044" s="216" t="s">
        <v>27183</v>
      </c>
      <c r="D7044" s="215" t="s">
        <v>27184</v>
      </c>
    </row>
    <row r="7045" spans="1:4">
      <c r="A7045" s="215" t="s">
        <v>27185</v>
      </c>
      <c r="B7045" s="215">
        <v>1</v>
      </c>
      <c r="C7045" s="216" t="s">
        <v>27186</v>
      </c>
      <c r="D7045" s="215" t="s">
        <v>27187</v>
      </c>
    </row>
    <row r="7046" spans="1:4">
      <c r="A7046" s="215" t="s">
        <v>27188</v>
      </c>
      <c r="B7046" s="215">
        <v>1</v>
      </c>
      <c r="C7046" s="216" t="s">
        <v>27189</v>
      </c>
      <c r="D7046" s="215" t="s">
        <v>27190</v>
      </c>
    </row>
    <row r="7047" spans="1:4">
      <c r="A7047" s="215" t="s">
        <v>27191</v>
      </c>
      <c r="B7047" s="215">
        <v>1</v>
      </c>
      <c r="C7047" s="216" t="s">
        <v>27192</v>
      </c>
      <c r="D7047" s="215" t="s">
        <v>27193</v>
      </c>
    </row>
    <row r="7048" spans="1:4">
      <c r="A7048" s="215" t="s">
        <v>27194</v>
      </c>
      <c r="B7048" s="215">
        <v>1</v>
      </c>
      <c r="C7048" s="216" t="s">
        <v>27195</v>
      </c>
      <c r="D7048" s="215" t="s">
        <v>27196</v>
      </c>
    </row>
    <row r="7049" spans="1:4">
      <c r="A7049" s="215" t="s">
        <v>27197</v>
      </c>
      <c r="B7049" s="215">
        <v>1</v>
      </c>
      <c r="C7049" s="216" t="s">
        <v>27198</v>
      </c>
      <c r="D7049" s="215" t="s">
        <v>27199</v>
      </c>
    </row>
    <row r="7050" spans="1:4">
      <c r="A7050" s="215" t="s">
        <v>27200</v>
      </c>
      <c r="B7050" s="215">
        <v>1</v>
      </c>
      <c r="C7050" s="216" t="s">
        <v>27201</v>
      </c>
      <c r="D7050" s="215" t="s">
        <v>27202</v>
      </c>
    </row>
    <row r="7051" spans="1:4">
      <c r="A7051" s="215" t="s">
        <v>27203</v>
      </c>
      <c r="B7051" s="215">
        <v>1</v>
      </c>
      <c r="C7051" s="216" t="s">
        <v>27204</v>
      </c>
      <c r="D7051" s="215" t="s">
        <v>27205</v>
      </c>
    </row>
    <row r="7052" spans="1:4">
      <c r="A7052" s="215" t="s">
        <v>27206</v>
      </c>
      <c r="B7052" s="215">
        <v>1</v>
      </c>
      <c r="C7052" s="216" t="s">
        <v>27207</v>
      </c>
      <c r="D7052" s="215" t="s">
        <v>27208</v>
      </c>
    </row>
    <row r="7053" spans="1:4">
      <c r="A7053" s="215" t="s">
        <v>27209</v>
      </c>
      <c r="B7053" s="215">
        <v>1</v>
      </c>
      <c r="C7053" s="216" t="s">
        <v>27210</v>
      </c>
      <c r="D7053" s="215" t="s">
        <v>27211</v>
      </c>
    </row>
    <row r="7054" spans="1:4">
      <c r="A7054" s="215" t="s">
        <v>27212</v>
      </c>
      <c r="B7054" s="215">
        <v>1</v>
      </c>
      <c r="C7054" s="216" t="s">
        <v>27213</v>
      </c>
      <c r="D7054" s="215" t="s">
        <v>27214</v>
      </c>
    </row>
    <row r="7055" spans="1:4">
      <c r="A7055" s="215" t="s">
        <v>27215</v>
      </c>
      <c r="B7055" s="215">
        <v>1</v>
      </c>
      <c r="C7055" s="216" t="s">
        <v>27216</v>
      </c>
      <c r="D7055" s="215" t="s">
        <v>27217</v>
      </c>
    </row>
    <row r="7056" spans="1:4">
      <c r="A7056" s="215" t="s">
        <v>27218</v>
      </c>
      <c r="B7056" s="215">
        <v>1</v>
      </c>
      <c r="C7056" s="216" t="s">
        <v>27219</v>
      </c>
      <c r="D7056" s="215" t="s">
        <v>27220</v>
      </c>
    </row>
    <row r="7057" spans="1:4">
      <c r="A7057" s="215" t="s">
        <v>27221</v>
      </c>
      <c r="B7057" s="215">
        <v>1</v>
      </c>
      <c r="C7057" s="216" t="s">
        <v>27222</v>
      </c>
      <c r="D7057" s="215" t="s">
        <v>27223</v>
      </c>
    </row>
    <row r="7058" spans="1:4">
      <c r="A7058" s="215" t="s">
        <v>27224</v>
      </c>
      <c r="B7058" s="215">
        <v>1</v>
      </c>
      <c r="C7058" s="216" t="s">
        <v>27225</v>
      </c>
      <c r="D7058" s="215" t="s">
        <v>27226</v>
      </c>
    </row>
    <row r="7059" spans="1:4">
      <c r="A7059" s="215" t="s">
        <v>27227</v>
      </c>
      <c r="B7059" s="215">
        <v>1</v>
      </c>
      <c r="C7059" s="216" t="s">
        <v>27228</v>
      </c>
      <c r="D7059" s="215" t="s">
        <v>27229</v>
      </c>
    </row>
    <row r="7060" spans="1:4">
      <c r="A7060" s="215" t="s">
        <v>27230</v>
      </c>
      <c r="B7060" s="215">
        <v>1</v>
      </c>
      <c r="C7060" s="216" t="s">
        <v>27231</v>
      </c>
      <c r="D7060" s="215" t="s">
        <v>27232</v>
      </c>
    </row>
    <row r="7061" spans="1:4">
      <c r="A7061" s="215" t="s">
        <v>27233</v>
      </c>
      <c r="B7061" s="215">
        <v>1</v>
      </c>
      <c r="C7061" s="216" t="s">
        <v>27234</v>
      </c>
      <c r="D7061" s="215" t="s">
        <v>27235</v>
      </c>
    </row>
    <row r="7062" spans="1:4">
      <c r="A7062" s="215" t="s">
        <v>27236</v>
      </c>
      <c r="B7062" s="215">
        <v>1</v>
      </c>
      <c r="C7062" s="216" t="s">
        <v>27237</v>
      </c>
      <c r="D7062" s="215" t="s">
        <v>27238</v>
      </c>
    </row>
    <row r="7063" spans="1:4">
      <c r="A7063" s="215" t="s">
        <v>27239</v>
      </c>
      <c r="B7063" s="215">
        <v>1</v>
      </c>
      <c r="C7063" s="216" t="s">
        <v>27240</v>
      </c>
      <c r="D7063" s="215" t="s">
        <v>27241</v>
      </c>
    </row>
    <row r="7064" spans="1:4">
      <c r="A7064" s="215" t="s">
        <v>27242</v>
      </c>
      <c r="B7064" s="215">
        <v>1</v>
      </c>
      <c r="C7064" s="216" t="s">
        <v>27243</v>
      </c>
      <c r="D7064" s="215" t="s">
        <v>27244</v>
      </c>
    </row>
    <row r="7065" spans="1:4">
      <c r="A7065" s="215" t="s">
        <v>27245</v>
      </c>
      <c r="B7065" s="215">
        <v>1</v>
      </c>
      <c r="C7065" s="216" t="s">
        <v>27246</v>
      </c>
      <c r="D7065" s="215" t="s">
        <v>27247</v>
      </c>
    </row>
    <row r="7066" spans="1:4">
      <c r="A7066" s="215" t="s">
        <v>27248</v>
      </c>
      <c r="B7066" s="215">
        <v>1</v>
      </c>
      <c r="C7066" s="216" t="s">
        <v>27249</v>
      </c>
      <c r="D7066" s="215" t="s">
        <v>27250</v>
      </c>
    </row>
    <row r="7067" spans="1:4">
      <c r="A7067" s="215" t="s">
        <v>27251</v>
      </c>
      <c r="B7067" s="215">
        <v>1</v>
      </c>
      <c r="C7067" s="216" t="s">
        <v>27252</v>
      </c>
      <c r="D7067" s="215" t="s">
        <v>27253</v>
      </c>
    </row>
    <row r="7068" spans="1:4">
      <c r="A7068" s="215" t="s">
        <v>27254</v>
      </c>
      <c r="B7068" s="215">
        <v>1</v>
      </c>
      <c r="C7068" s="216" t="s">
        <v>27255</v>
      </c>
      <c r="D7068" s="215" t="s">
        <v>27256</v>
      </c>
    </row>
    <row r="7069" spans="1:4">
      <c r="A7069" s="215" t="s">
        <v>27257</v>
      </c>
      <c r="B7069" s="215">
        <v>1</v>
      </c>
      <c r="C7069" s="216" t="s">
        <v>27258</v>
      </c>
      <c r="D7069" s="215" t="s">
        <v>27259</v>
      </c>
    </row>
    <row r="7070" spans="1:4">
      <c r="A7070" s="215" t="s">
        <v>27260</v>
      </c>
      <c r="B7070" s="215">
        <v>1</v>
      </c>
      <c r="C7070" s="216" t="s">
        <v>27261</v>
      </c>
      <c r="D7070" s="215" t="s">
        <v>27262</v>
      </c>
    </row>
    <row r="7071" spans="1:4">
      <c r="A7071" s="215" t="s">
        <v>27263</v>
      </c>
      <c r="B7071" s="215">
        <v>1</v>
      </c>
      <c r="C7071" s="216" t="s">
        <v>27264</v>
      </c>
      <c r="D7071" s="215" t="s">
        <v>27265</v>
      </c>
    </row>
    <row r="7072" spans="1:4">
      <c r="A7072" s="215" t="s">
        <v>27266</v>
      </c>
      <c r="B7072" s="215">
        <v>1</v>
      </c>
      <c r="C7072" s="216" t="s">
        <v>27267</v>
      </c>
      <c r="D7072" s="215" t="s">
        <v>27268</v>
      </c>
    </row>
    <row r="7073" spans="1:4">
      <c r="A7073" s="215" t="s">
        <v>27269</v>
      </c>
      <c r="B7073" s="215">
        <v>1</v>
      </c>
      <c r="C7073" s="216" t="s">
        <v>27270</v>
      </c>
      <c r="D7073" s="215" t="s">
        <v>27271</v>
      </c>
    </row>
    <row r="7074" spans="1:4">
      <c r="A7074" s="215" t="s">
        <v>27272</v>
      </c>
      <c r="B7074" s="215">
        <v>1</v>
      </c>
      <c r="C7074" s="216" t="s">
        <v>27273</v>
      </c>
      <c r="D7074" s="215" t="s">
        <v>27274</v>
      </c>
    </row>
    <row r="7075" spans="1:4">
      <c r="A7075" s="215" t="s">
        <v>27275</v>
      </c>
      <c r="B7075" s="215">
        <v>1</v>
      </c>
      <c r="C7075" s="216" t="s">
        <v>27276</v>
      </c>
      <c r="D7075" s="215" t="s">
        <v>27277</v>
      </c>
    </row>
    <row r="7076" spans="1:4">
      <c r="A7076" s="215" t="s">
        <v>27278</v>
      </c>
      <c r="B7076" s="215">
        <v>1</v>
      </c>
      <c r="C7076" s="216" t="s">
        <v>27279</v>
      </c>
      <c r="D7076" s="215" t="s">
        <v>27280</v>
      </c>
    </row>
    <row r="7077" spans="1:4">
      <c r="A7077" s="215" t="s">
        <v>27281</v>
      </c>
      <c r="B7077" s="215">
        <v>1</v>
      </c>
      <c r="C7077" s="216" t="s">
        <v>27282</v>
      </c>
      <c r="D7077" s="215" t="s">
        <v>27283</v>
      </c>
    </row>
    <row r="7078" spans="1:4">
      <c r="A7078" s="215" t="s">
        <v>27284</v>
      </c>
      <c r="B7078" s="215">
        <v>1</v>
      </c>
      <c r="C7078" s="216" t="s">
        <v>27285</v>
      </c>
      <c r="D7078" s="215" t="s">
        <v>27286</v>
      </c>
    </row>
    <row r="7079" spans="1:4">
      <c r="A7079" s="215" t="s">
        <v>27287</v>
      </c>
      <c r="B7079" s="215">
        <v>1</v>
      </c>
      <c r="C7079" s="216" t="s">
        <v>27288</v>
      </c>
      <c r="D7079" s="215" t="s">
        <v>27289</v>
      </c>
    </row>
    <row r="7080" spans="1:4">
      <c r="A7080" s="215" t="s">
        <v>27290</v>
      </c>
      <c r="B7080" s="215">
        <v>1</v>
      </c>
      <c r="C7080" s="216" t="s">
        <v>27291</v>
      </c>
      <c r="D7080" s="215" t="s">
        <v>27292</v>
      </c>
    </row>
    <row r="7081" spans="1:4">
      <c r="A7081" s="215" t="s">
        <v>27293</v>
      </c>
      <c r="B7081" s="215">
        <v>1</v>
      </c>
      <c r="C7081" s="216" t="s">
        <v>27294</v>
      </c>
      <c r="D7081" s="215" t="s">
        <v>27295</v>
      </c>
    </row>
    <row r="7082" spans="1:4">
      <c r="A7082" s="215" t="s">
        <v>27296</v>
      </c>
      <c r="B7082" s="215">
        <v>1</v>
      </c>
      <c r="C7082" s="216" t="s">
        <v>27297</v>
      </c>
      <c r="D7082" s="215" t="s">
        <v>27298</v>
      </c>
    </row>
    <row r="7083" spans="1:4">
      <c r="A7083" s="215" t="s">
        <v>27299</v>
      </c>
      <c r="B7083" s="215">
        <v>1</v>
      </c>
      <c r="C7083" s="216" t="s">
        <v>27300</v>
      </c>
      <c r="D7083" s="215" t="s">
        <v>27301</v>
      </c>
    </row>
    <row r="7084" spans="1:4">
      <c r="A7084" s="215" t="s">
        <v>27302</v>
      </c>
      <c r="B7084" s="215">
        <v>1</v>
      </c>
      <c r="C7084" s="216" t="s">
        <v>27303</v>
      </c>
      <c r="D7084" s="215" t="s">
        <v>27304</v>
      </c>
    </row>
    <row r="7085" spans="1:4">
      <c r="A7085" s="215" t="s">
        <v>27305</v>
      </c>
      <c r="B7085" s="215">
        <v>1</v>
      </c>
      <c r="C7085" s="216" t="s">
        <v>27306</v>
      </c>
      <c r="D7085" s="215" t="s">
        <v>27307</v>
      </c>
    </row>
    <row r="7086" spans="1:4">
      <c r="A7086" s="215" t="s">
        <v>27308</v>
      </c>
      <c r="B7086" s="215">
        <v>1</v>
      </c>
      <c r="C7086" s="216" t="s">
        <v>27309</v>
      </c>
      <c r="D7086" s="215" t="s">
        <v>27310</v>
      </c>
    </row>
    <row r="7087" spans="1:4">
      <c r="A7087" s="215" t="s">
        <v>27311</v>
      </c>
      <c r="B7087" s="215">
        <v>1</v>
      </c>
      <c r="C7087" s="216" t="s">
        <v>27312</v>
      </c>
      <c r="D7087" s="215" t="s">
        <v>27313</v>
      </c>
    </row>
    <row r="7088" spans="1:4">
      <c r="A7088" s="215" t="s">
        <v>27314</v>
      </c>
      <c r="B7088" s="215">
        <v>1</v>
      </c>
      <c r="C7088" s="216" t="s">
        <v>27315</v>
      </c>
      <c r="D7088" s="215" t="s">
        <v>27316</v>
      </c>
    </row>
    <row r="7089" spans="1:4">
      <c r="A7089" s="215" t="s">
        <v>27317</v>
      </c>
      <c r="B7089" s="215">
        <v>1</v>
      </c>
      <c r="C7089" s="216" t="s">
        <v>27318</v>
      </c>
      <c r="D7089" s="215" t="s">
        <v>27319</v>
      </c>
    </row>
    <row r="7090" spans="1:4">
      <c r="A7090" s="215" t="s">
        <v>27320</v>
      </c>
      <c r="B7090" s="215">
        <v>1</v>
      </c>
      <c r="C7090" s="216" t="s">
        <v>27321</v>
      </c>
      <c r="D7090" s="215" t="s">
        <v>27322</v>
      </c>
    </row>
    <row r="7091" spans="1:4">
      <c r="A7091" s="215" t="s">
        <v>27323</v>
      </c>
      <c r="B7091" s="215">
        <v>1</v>
      </c>
      <c r="C7091" s="216" t="s">
        <v>27324</v>
      </c>
      <c r="D7091" s="215" t="s">
        <v>27325</v>
      </c>
    </row>
    <row r="7092" spans="1:4">
      <c r="A7092" s="215" t="s">
        <v>27326</v>
      </c>
      <c r="B7092" s="215">
        <v>1</v>
      </c>
      <c r="C7092" s="216" t="s">
        <v>27327</v>
      </c>
      <c r="D7092" s="215" t="s">
        <v>27328</v>
      </c>
    </row>
    <row r="7093" spans="1:4">
      <c r="A7093" s="215" t="s">
        <v>27329</v>
      </c>
      <c r="B7093" s="215">
        <v>1</v>
      </c>
      <c r="C7093" s="216" t="s">
        <v>27330</v>
      </c>
      <c r="D7093" s="215" t="s">
        <v>27331</v>
      </c>
    </row>
    <row r="7094" spans="1:4">
      <c r="A7094" s="215" t="s">
        <v>27332</v>
      </c>
      <c r="B7094" s="215">
        <v>1</v>
      </c>
      <c r="C7094" s="216" t="s">
        <v>27333</v>
      </c>
      <c r="D7094" s="215" t="s">
        <v>27334</v>
      </c>
    </row>
    <row r="7095" spans="1:4">
      <c r="A7095" s="215" t="s">
        <v>27335</v>
      </c>
      <c r="B7095" s="215">
        <v>1</v>
      </c>
      <c r="C7095" s="216" t="s">
        <v>27336</v>
      </c>
      <c r="D7095" s="215" t="s">
        <v>27337</v>
      </c>
    </row>
    <row r="7096" spans="1:4">
      <c r="A7096" s="215" t="s">
        <v>27338</v>
      </c>
      <c r="B7096" s="215">
        <v>1</v>
      </c>
      <c r="C7096" s="216" t="s">
        <v>27339</v>
      </c>
      <c r="D7096" s="215" t="s">
        <v>27340</v>
      </c>
    </row>
    <row r="7097" spans="1:4">
      <c r="A7097" s="215" t="s">
        <v>27341</v>
      </c>
      <c r="B7097" s="215">
        <v>1</v>
      </c>
      <c r="C7097" s="216" t="s">
        <v>27342</v>
      </c>
      <c r="D7097" s="215" t="s">
        <v>27343</v>
      </c>
    </row>
    <row r="7098" spans="1:4">
      <c r="A7098" s="215" t="s">
        <v>27344</v>
      </c>
      <c r="B7098" s="215">
        <v>1</v>
      </c>
      <c r="C7098" s="216" t="s">
        <v>27345</v>
      </c>
      <c r="D7098" s="215" t="s">
        <v>27346</v>
      </c>
    </row>
    <row r="7099" spans="1:4">
      <c r="A7099" s="215" t="s">
        <v>27347</v>
      </c>
      <c r="B7099" s="215">
        <v>1</v>
      </c>
      <c r="C7099" s="216" t="s">
        <v>27348</v>
      </c>
      <c r="D7099" s="215" t="s">
        <v>27349</v>
      </c>
    </row>
    <row r="7100" spans="1:4">
      <c r="A7100" s="215" t="s">
        <v>27350</v>
      </c>
      <c r="B7100" s="215">
        <v>1</v>
      </c>
      <c r="C7100" s="216" t="s">
        <v>27351</v>
      </c>
      <c r="D7100" s="215" t="s">
        <v>27352</v>
      </c>
    </row>
    <row r="7101" spans="1:4">
      <c r="A7101" s="215" t="s">
        <v>27353</v>
      </c>
      <c r="B7101" s="215">
        <v>1</v>
      </c>
      <c r="C7101" s="216" t="s">
        <v>27354</v>
      </c>
      <c r="D7101" s="215" t="s">
        <v>27355</v>
      </c>
    </row>
    <row r="7102" spans="1:4">
      <c r="A7102" s="215" t="s">
        <v>27356</v>
      </c>
      <c r="B7102" s="215">
        <v>1</v>
      </c>
      <c r="C7102" s="216" t="s">
        <v>27357</v>
      </c>
      <c r="D7102" s="215" t="s">
        <v>27358</v>
      </c>
    </row>
    <row r="7103" spans="1:4">
      <c r="A7103" s="215" t="s">
        <v>27359</v>
      </c>
      <c r="B7103" s="215">
        <v>1</v>
      </c>
      <c r="C7103" s="216" t="s">
        <v>27360</v>
      </c>
      <c r="D7103" s="215" t="s">
        <v>27361</v>
      </c>
    </row>
    <row r="7104" spans="1:4">
      <c r="A7104" s="215" t="s">
        <v>27362</v>
      </c>
      <c r="B7104" s="215">
        <v>1</v>
      </c>
      <c r="C7104" s="216" t="s">
        <v>27363</v>
      </c>
      <c r="D7104" s="215" t="s">
        <v>27364</v>
      </c>
    </row>
    <row r="7105" spans="1:4">
      <c r="A7105" s="215" t="s">
        <v>27365</v>
      </c>
      <c r="B7105" s="215">
        <v>1</v>
      </c>
      <c r="C7105" s="216" t="s">
        <v>27366</v>
      </c>
      <c r="D7105" s="215" t="s">
        <v>27367</v>
      </c>
    </row>
    <row r="7106" spans="1:4">
      <c r="A7106" s="215" t="s">
        <v>27368</v>
      </c>
      <c r="B7106" s="215">
        <v>1</v>
      </c>
      <c r="C7106" s="216" t="s">
        <v>27369</v>
      </c>
      <c r="D7106" s="215" t="s">
        <v>27370</v>
      </c>
    </row>
    <row r="7107" spans="1:4">
      <c r="A7107" s="215" t="s">
        <v>27371</v>
      </c>
      <c r="B7107" s="215">
        <v>1</v>
      </c>
      <c r="C7107" s="216" t="s">
        <v>27372</v>
      </c>
      <c r="D7107" s="215" t="s">
        <v>27373</v>
      </c>
    </row>
    <row r="7108" spans="1:4">
      <c r="A7108" s="215" t="s">
        <v>27374</v>
      </c>
      <c r="B7108" s="215">
        <v>1</v>
      </c>
      <c r="C7108" s="216" t="s">
        <v>27375</v>
      </c>
      <c r="D7108" s="215" t="s">
        <v>27376</v>
      </c>
    </row>
    <row r="7109" spans="1:4">
      <c r="A7109" s="215" t="s">
        <v>27377</v>
      </c>
      <c r="B7109" s="215">
        <v>1</v>
      </c>
      <c r="C7109" s="216" t="s">
        <v>27378</v>
      </c>
      <c r="D7109" s="215" t="s">
        <v>27379</v>
      </c>
    </row>
    <row r="7110" spans="1:4">
      <c r="A7110" s="215" t="s">
        <v>27380</v>
      </c>
      <c r="B7110" s="215">
        <v>1</v>
      </c>
      <c r="C7110" s="216" t="s">
        <v>27381</v>
      </c>
      <c r="D7110" s="215" t="s">
        <v>27382</v>
      </c>
    </row>
    <row r="7111" spans="1:4">
      <c r="A7111" s="215" t="s">
        <v>27383</v>
      </c>
      <c r="B7111" s="215">
        <v>1</v>
      </c>
      <c r="C7111" s="216" t="s">
        <v>27384</v>
      </c>
      <c r="D7111" s="215" t="s">
        <v>27385</v>
      </c>
    </row>
    <row r="7112" spans="1:4">
      <c r="A7112" s="215" t="s">
        <v>27386</v>
      </c>
      <c r="B7112" s="215">
        <v>1</v>
      </c>
      <c r="C7112" s="216" t="s">
        <v>27387</v>
      </c>
      <c r="D7112" s="215" t="s">
        <v>27388</v>
      </c>
    </row>
    <row r="7113" spans="1:4">
      <c r="A7113" s="215" t="s">
        <v>27389</v>
      </c>
      <c r="B7113" s="215">
        <v>1</v>
      </c>
      <c r="C7113" s="216" t="s">
        <v>27390</v>
      </c>
      <c r="D7113" s="215" t="s">
        <v>27391</v>
      </c>
    </row>
    <row r="7114" spans="1:4">
      <c r="A7114" s="215" t="s">
        <v>27392</v>
      </c>
      <c r="B7114" s="215">
        <v>1</v>
      </c>
      <c r="C7114" s="216" t="s">
        <v>27393</v>
      </c>
      <c r="D7114" s="215" t="s">
        <v>27394</v>
      </c>
    </row>
    <row r="7115" spans="1:4">
      <c r="A7115" s="215" t="s">
        <v>27395</v>
      </c>
      <c r="B7115" s="215">
        <v>1</v>
      </c>
      <c r="C7115" s="216" t="s">
        <v>27396</v>
      </c>
      <c r="D7115" s="215" t="s">
        <v>27397</v>
      </c>
    </row>
    <row r="7116" spans="1:4">
      <c r="A7116" s="215" t="s">
        <v>27398</v>
      </c>
      <c r="B7116" s="215">
        <v>1</v>
      </c>
      <c r="C7116" s="216" t="s">
        <v>27399</v>
      </c>
      <c r="D7116" s="215" t="s">
        <v>27400</v>
      </c>
    </row>
    <row r="7117" spans="1:4">
      <c r="A7117" s="215" t="s">
        <v>27401</v>
      </c>
      <c r="B7117" s="215">
        <v>1</v>
      </c>
      <c r="C7117" s="216" t="s">
        <v>27402</v>
      </c>
      <c r="D7117" s="215" t="s">
        <v>27403</v>
      </c>
    </row>
    <row r="7118" spans="1:4">
      <c r="A7118" s="215" t="s">
        <v>27404</v>
      </c>
      <c r="B7118" s="215">
        <v>1</v>
      </c>
      <c r="C7118" s="216" t="s">
        <v>27405</v>
      </c>
      <c r="D7118" s="215" t="s">
        <v>27406</v>
      </c>
    </row>
    <row r="7119" spans="1:4">
      <c r="A7119" s="215" t="s">
        <v>27407</v>
      </c>
      <c r="B7119" s="215">
        <v>1</v>
      </c>
      <c r="C7119" s="216" t="s">
        <v>27408</v>
      </c>
      <c r="D7119" s="215" t="s">
        <v>27409</v>
      </c>
    </row>
    <row r="7120" spans="1:4">
      <c r="A7120" s="215" t="s">
        <v>27410</v>
      </c>
      <c r="B7120" s="215">
        <v>1</v>
      </c>
      <c r="C7120" s="216" t="s">
        <v>27411</v>
      </c>
      <c r="D7120" s="215" t="s">
        <v>27412</v>
      </c>
    </row>
    <row r="7121" spans="1:4">
      <c r="A7121" s="215" t="s">
        <v>27413</v>
      </c>
      <c r="B7121" s="215">
        <v>1</v>
      </c>
      <c r="C7121" s="216" t="s">
        <v>27414</v>
      </c>
      <c r="D7121" s="215" t="s">
        <v>27415</v>
      </c>
    </row>
    <row r="7122" spans="1:4">
      <c r="A7122" s="215" t="s">
        <v>27416</v>
      </c>
      <c r="B7122" s="215">
        <v>1</v>
      </c>
      <c r="C7122" s="216" t="s">
        <v>27417</v>
      </c>
      <c r="D7122" s="215" t="s">
        <v>27418</v>
      </c>
    </row>
    <row r="7123" spans="1:4">
      <c r="A7123" s="215" t="s">
        <v>27419</v>
      </c>
      <c r="B7123" s="215">
        <v>1</v>
      </c>
      <c r="C7123" s="216" t="s">
        <v>27420</v>
      </c>
      <c r="D7123" s="215" t="s">
        <v>27421</v>
      </c>
    </row>
    <row r="7124" spans="1:4">
      <c r="A7124" s="215" t="s">
        <v>27422</v>
      </c>
      <c r="B7124" s="215">
        <v>1</v>
      </c>
      <c r="C7124" s="216" t="s">
        <v>27423</v>
      </c>
      <c r="D7124" s="215" t="s">
        <v>27424</v>
      </c>
    </row>
    <row r="7125" spans="1:4">
      <c r="A7125" s="215" t="s">
        <v>27425</v>
      </c>
      <c r="B7125" s="215">
        <v>1</v>
      </c>
      <c r="C7125" s="216" t="s">
        <v>27426</v>
      </c>
      <c r="D7125" s="215" t="s">
        <v>27427</v>
      </c>
    </row>
    <row r="7126" spans="1:4">
      <c r="A7126" s="215" t="s">
        <v>27428</v>
      </c>
      <c r="B7126" s="215">
        <v>1</v>
      </c>
      <c r="C7126" s="216" t="s">
        <v>27429</v>
      </c>
      <c r="D7126" s="215" t="s">
        <v>27430</v>
      </c>
    </row>
    <row r="7127" spans="1:4">
      <c r="A7127" s="215" t="s">
        <v>27431</v>
      </c>
      <c r="B7127" s="215">
        <v>1</v>
      </c>
      <c r="C7127" s="216" t="s">
        <v>27432</v>
      </c>
      <c r="D7127" s="215" t="s">
        <v>27433</v>
      </c>
    </row>
    <row r="7128" spans="1:4">
      <c r="A7128" s="215" t="s">
        <v>27434</v>
      </c>
      <c r="B7128" s="215">
        <v>1</v>
      </c>
      <c r="C7128" s="216" t="s">
        <v>27435</v>
      </c>
      <c r="D7128" s="215" t="s">
        <v>27436</v>
      </c>
    </row>
    <row r="7129" spans="1:4">
      <c r="A7129" s="215" t="s">
        <v>27437</v>
      </c>
      <c r="B7129" s="215">
        <v>1</v>
      </c>
      <c r="C7129" s="216" t="s">
        <v>27438</v>
      </c>
      <c r="D7129" s="215" t="s">
        <v>27439</v>
      </c>
    </row>
    <row r="7130" spans="1:4">
      <c r="A7130" s="215" t="s">
        <v>27440</v>
      </c>
      <c r="B7130" s="215">
        <v>1</v>
      </c>
      <c r="C7130" s="216" t="s">
        <v>27441</v>
      </c>
      <c r="D7130" s="215" t="s">
        <v>27442</v>
      </c>
    </row>
    <row r="7131" spans="1:4">
      <c r="A7131" s="215" t="s">
        <v>27443</v>
      </c>
      <c r="B7131" s="215">
        <v>1</v>
      </c>
      <c r="C7131" s="216" t="s">
        <v>27444</v>
      </c>
      <c r="D7131" s="215" t="s">
        <v>27445</v>
      </c>
    </row>
    <row r="7132" spans="1:4">
      <c r="A7132" s="215" t="s">
        <v>27446</v>
      </c>
      <c r="B7132" s="215">
        <v>1</v>
      </c>
      <c r="C7132" s="216" t="s">
        <v>27447</v>
      </c>
      <c r="D7132" s="215" t="s">
        <v>27448</v>
      </c>
    </row>
    <row r="7133" spans="1:4">
      <c r="A7133" s="215" t="s">
        <v>27449</v>
      </c>
      <c r="B7133" s="215">
        <v>1</v>
      </c>
      <c r="C7133" s="216" t="s">
        <v>27450</v>
      </c>
      <c r="D7133" s="215" t="s">
        <v>27451</v>
      </c>
    </row>
    <row r="7134" spans="1:4">
      <c r="A7134" s="215" t="s">
        <v>27452</v>
      </c>
      <c r="B7134" s="215">
        <v>1</v>
      </c>
      <c r="C7134" s="216" t="s">
        <v>27453</v>
      </c>
      <c r="D7134" s="215" t="s">
        <v>27454</v>
      </c>
    </row>
    <row r="7135" spans="1:4">
      <c r="A7135" s="215" t="s">
        <v>27455</v>
      </c>
      <c r="B7135" s="215">
        <v>1</v>
      </c>
      <c r="C7135" s="216" t="s">
        <v>27456</v>
      </c>
      <c r="D7135" s="215" t="s">
        <v>27457</v>
      </c>
    </row>
    <row r="7136" spans="1:4">
      <c r="A7136" s="215" t="s">
        <v>27458</v>
      </c>
      <c r="B7136" s="215">
        <v>1</v>
      </c>
      <c r="C7136" s="216" t="s">
        <v>27459</v>
      </c>
      <c r="D7136" s="215" t="s">
        <v>27460</v>
      </c>
    </row>
    <row r="7137" spans="1:4">
      <c r="A7137" s="215" t="s">
        <v>27461</v>
      </c>
      <c r="B7137" s="215">
        <v>1</v>
      </c>
      <c r="C7137" s="216" t="s">
        <v>27462</v>
      </c>
      <c r="D7137" s="215" t="s">
        <v>27463</v>
      </c>
    </row>
    <row r="7138" spans="1:4">
      <c r="A7138" s="215" t="s">
        <v>27464</v>
      </c>
      <c r="B7138" s="215">
        <v>1</v>
      </c>
      <c r="C7138" s="216" t="s">
        <v>27465</v>
      </c>
      <c r="D7138" s="215" t="s">
        <v>27466</v>
      </c>
    </row>
    <row r="7139" spans="1:4">
      <c r="A7139" s="215" t="s">
        <v>27467</v>
      </c>
      <c r="B7139" s="215">
        <v>1</v>
      </c>
      <c r="C7139" s="216" t="s">
        <v>27468</v>
      </c>
      <c r="D7139" s="215" t="s">
        <v>27469</v>
      </c>
    </row>
    <row r="7140" spans="1:4">
      <c r="A7140" s="215" t="s">
        <v>27470</v>
      </c>
      <c r="B7140" s="215">
        <v>1</v>
      </c>
      <c r="C7140" s="216" t="s">
        <v>27471</v>
      </c>
      <c r="D7140" s="215" t="s">
        <v>27472</v>
      </c>
    </row>
    <row r="7141" spans="1:4">
      <c r="A7141" s="215" t="s">
        <v>27473</v>
      </c>
      <c r="B7141" s="215">
        <v>1</v>
      </c>
      <c r="C7141" s="216" t="s">
        <v>27474</v>
      </c>
      <c r="D7141" s="215" t="s">
        <v>27475</v>
      </c>
    </row>
    <row r="7142" spans="1:4">
      <c r="A7142" s="215" t="s">
        <v>27476</v>
      </c>
      <c r="B7142" s="215">
        <v>1</v>
      </c>
      <c r="C7142" s="216" t="s">
        <v>27477</v>
      </c>
      <c r="D7142" s="215" t="s">
        <v>27478</v>
      </c>
    </row>
    <row r="7143" spans="1:4">
      <c r="A7143" s="215" t="s">
        <v>27479</v>
      </c>
      <c r="B7143" s="215">
        <v>1</v>
      </c>
      <c r="C7143" s="216" t="s">
        <v>27480</v>
      </c>
      <c r="D7143" s="215" t="s">
        <v>27481</v>
      </c>
    </row>
    <row r="7144" spans="1:4">
      <c r="A7144" s="215" t="s">
        <v>27482</v>
      </c>
      <c r="B7144" s="215">
        <v>1</v>
      </c>
      <c r="C7144" s="216" t="s">
        <v>27483</v>
      </c>
      <c r="D7144" s="215" t="s">
        <v>27484</v>
      </c>
    </row>
    <row r="7145" spans="1:4">
      <c r="A7145" s="215" t="s">
        <v>27485</v>
      </c>
      <c r="B7145" s="215">
        <v>1</v>
      </c>
      <c r="C7145" s="216" t="s">
        <v>27486</v>
      </c>
      <c r="D7145" s="215" t="s">
        <v>27487</v>
      </c>
    </row>
    <row r="7146" spans="1:4">
      <c r="A7146" s="215" t="s">
        <v>27488</v>
      </c>
      <c r="B7146" s="215">
        <v>1</v>
      </c>
      <c r="C7146" s="216" t="s">
        <v>27489</v>
      </c>
      <c r="D7146" s="215" t="s">
        <v>27490</v>
      </c>
    </row>
    <row r="7147" spans="1:4">
      <c r="A7147" s="215" t="s">
        <v>27491</v>
      </c>
      <c r="B7147" s="215">
        <v>1</v>
      </c>
      <c r="C7147" s="216" t="s">
        <v>27492</v>
      </c>
      <c r="D7147" s="215" t="s">
        <v>27493</v>
      </c>
    </row>
    <row r="7148" spans="1:4">
      <c r="A7148" s="215" t="s">
        <v>27494</v>
      </c>
      <c r="B7148" s="215">
        <v>1</v>
      </c>
      <c r="C7148" s="216" t="s">
        <v>27495</v>
      </c>
      <c r="D7148" s="215" t="s">
        <v>27496</v>
      </c>
    </row>
    <row r="7149" spans="1:4">
      <c r="A7149" s="215" t="s">
        <v>27497</v>
      </c>
      <c r="B7149" s="215">
        <v>1</v>
      </c>
      <c r="C7149" s="216" t="s">
        <v>27498</v>
      </c>
      <c r="D7149" s="215" t="s">
        <v>27499</v>
      </c>
    </row>
    <row r="7150" spans="1:4">
      <c r="A7150" s="215" t="s">
        <v>27500</v>
      </c>
      <c r="B7150" s="215">
        <v>1</v>
      </c>
      <c r="C7150" s="216" t="s">
        <v>27501</v>
      </c>
      <c r="D7150" s="215" t="s">
        <v>27502</v>
      </c>
    </row>
    <row r="7151" spans="1:4">
      <c r="A7151" s="215" t="s">
        <v>27503</v>
      </c>
      <c r="B7151" s="215">
        <v>1</v>
      </c>
      <c r="C7151" s="216" t="s">
        <v>27504</v>
      </c>
      <c r="D7151" s="215" t="s">
        <v>27505</v>
      </c>
    </row>
    <row r="7152" spans="1:4">
      <c r="A7152" s="215" t="s">
        <v>27506</v>
      </c>
      <c r="B7152" s="215">
        <v>1</v>
      </c>
      <c r="C7152" s="216" t="s">
        <v>27507</v>
      </c>
      <c r="D7152" s="215" t="s">
        <v>27508</v>
      </c>
    </row>
    <row r="7153" spans="1:4">
      <c r="A7153" s="215" t="s">
        <v>27509</v>
      </c>
      <c r="B7153" s="215">
        <v>1</v>
      </c>
      <c r="C7153" s="216" t="s">
        <v>27510</v>
      </c>
      <c r="D7153" s="215" t="s">
        <v>27511</v>
      </c>
    </row>
    <row r="7154" spans="1:4">
      <c r="A7154" s="215" t="s">
        <v>27512</v>
      </c>
      <c r="B7154" s="215">
        <v>1</v>
      </c>
      <c r="C7154" s="216" t="s">
        <v>27513</v>
      </c>
      <c r="D7154" s="215" t="s">
        <v>27514</v>
      </c>
    </row>
    <row r="7155" spans="1:4">
      <c r="A7155" s="215" t="s">
        <v>27515</v>
      </c>
      <c r="B7155" s="215">
        <v>1</v>
      </c>
      <c r="C7155" s="216" t="s">
        <v>27516</v>
      </c>
      <c r="D7155" s="215" t="s">
        <v>27517</v>
      </c>
    </row>
    <row r="7156" spans="1:4">
      <c r="A7156" s="215" t="s">
        <v>27518</v>
      </c>
      <c r="B7156" s="215">
        <v>1</v>
      </c>
      <c r="C7156" s="216" t="s">
        <v>27519</v>
      </c>
      <c r="D7156" s="215" t="s">
        <v>27520</v>
      </c>
    </row>
    <row r="7157" spans="1:4">
      <c r="A7157" s="215" t="s">
        <v>27521</v>
      </c>
      <c r="B7157" s="215">
        <v>1</v>
      </c>
      <c r="C7157" s="216" t="s">
        <v>27522</v>
      </c>
      <c r="D7157" s="215" t="s">
        <v>27523</v>
      </c>
    </row>
    <row r="7158" spans="1:4">
      <c r="A7158" s="215" t="s">
        <v>27524</v>
      </c>
      <c r="B7158" s="215">
        <v>1</v>
      </c>
      <c r="C7158" s="216" t="s">
        <v>27525</v>
      </c>
      <c r="D7158" s="215" t="s">
        <v>27526</v>
      </c>
    </row>
    <row r="7159" spans="1:4">
      <c r="A7159" s="215" t="s">
        <v>27527</v>
      </c>
      <c r="B7159" s="215">
        <v>1</v>
      </c>
      <c r="C7159" s="216" t="s">
        <v>27528</v>
      </c>
      <c r="D7159" s="215" t="s">
        <v>27529</v>
      </c>
    </row>
    <row r="7160" spans="1:4">
      <c r="A7160" s="215" t="s">
        <v>27530</v>
      </c>
      <c r="B7160" s="215">
        <v>1</v>
      </c>
      <c r="C7160" s="216" t="s">
        <v>27531</v>
      </c>
      <c r="D7160" s="215" t="s">
        <v>27532</v>
      </c>
    </row>
    <row r="7161" spans="1:4">
      <c r="A7161" s="215" t="s">
        <v>27533</v>
      </c>
      <c r="B7161" s="215">
        <v>1</v>
      </c>
      <c r="C7161" s="216" t="s">
        <v>27534</v>
      </c>
      <c r="D7161" s="215" t="s">
        <v>27535</v>
      </c>
    </row>
    <row r="7162" spans="1:4">
      <c r="A7162" s="215" t="s">
        <v>27536</v>
      </c>
      <c r="B7162" s="215">
        <v>1</v>
      </c>
      <c r="C7162" s="216" t="s">
        <v>27537</v>
      </c>
      <c r="D7162" s="215" t="s">
        <v>27538</v>
      </c>
    </row>
    <row r="7163" spans="1:4">
      <c r="A7163" s="215" t="s">
        <v>27539</v>
      </c>
      <c r="B7163" s="215">
        <v>1</v>
      </c>
      <c r="C7163" s="216" t="s">
        <v>27540</v>
      </c>
      <c r="D7163" s="215" t="s">
        <v>27541</v>
      </c>
    </row>
    <row r="7164" spans="1:4">
      <c r="A7164" s="215" t="s">
        <v>27542</v>
      </c>
      <c r="B7164" s="215">
        <v>1</v>
      </c>
      <c r="C7164" s="216" t="s">
        <v>27543</v>
      </c>
      <c r="D7164" s="215" t="s">
        <v>27544</v>
      </c>
    </row>
    <row r="7165" spans="1:4">
      <c r="A7165" s="215" t="s">
        <v>27545</v>
      </c>
      <c r="B7165" s="215">
        <v>1</v>
      </c>
      <c r="C7165" s="216" t="s">
        <v>27546</v>
      </c>
      <c r="D7165" s="215" t="s">
        <v>27547</v>
      </c>
    </row>
    <row r="7166" spans="1:4">
      <c r="A7166" s="215" t="s">
        <v>27548</v>
      </c>
      <c r="B7166" s="215">
        <v>1</v>
      </c>
      <c r="C7166" s="216" t="s">
        <v>27549</v>
      </c>
      <c r="D7166" s="215" t="s">
        <v>27550</v>
      </c>
    </row>
    <row r="7167" spans="1:4">
      <c r="A7167" s="215" t="s">
        <v>27551</v>
      </c>
      <c r="B7167" s="215">
        <v>1</v>
      </c>
      <c r="C7167" s="216" t="s">
        <v>27552</v>
      </c>
      <c r="D7167" s="215" t="s">
        <v>27553</v>
      </c>
    </row>
    <row r="7168" spans="1:4">
      <c r="A7168" s="215" t="s">
        <v>27554</v>
      </c>
      <c r="B7168" s="215">
        <v>1</v>
      </c>
      <c r="C7168" s="216" t="s">
        <v>27555</v>
      </c>
      <c r="D7168" s="215" t="s">
        <v>27556</v>
      </c>
    </row>
    <row r="7169" spans="1:4">
      <c r="A7169" s="215" t="s">
        <v>27557</v>
      </c>
      <c r="B7169" s="215">
        <v>1</v>
      </c>
      <c r="C7169" s="216" t="s">
        <v>27558</v>
      </c>
      <c r="D7169" s="215" t="s">
        <v>27559</v>
      </c>
    </row>
    <row r="7170" spans="1:4">
      <c r="A7170" s="215" t="s">
        <v>27560</v>
      </c>
      <c r="B7170" s="215">
        <v>1</v>
      </c>
      <c r="C7170" s="216" t="s">
        <v>27561</v>
      </c>
      <c r="D7170" s="215" t="s">
        <v>27562</v>
      </c>
    </row>
    <row r="7171" spans="1:4">
      <c r="A7171" s="215" t="s">
        <v>27563</v>
      </c>
      <c r="B7171" s="215">
        <v>1</v>
      </c>
      <c r="C7171" s="216" t="s">
        <v>27564</v>
      </c>
      <c r="D7171" s="215" t="s">
        <v>27565</v>
      </c>
    </row>
    <row r="7172" spans="1:4">
      <c r="A7172" s="215" t="s">
        <v>27566</v>
      </c>
      <c r="B7172" s="215">
        <v>1</v>
      </c>
      <c r="C7172" s="216" t="s">
        <v>27567</v>
      </c>
      <c r="D7172" s="215" t="s">
        <v>27568</v>
      </c>
    </row>
    <row r="7173" spans="1:4">
      <c r="A7173" s="215" t="s">
        <v>27569</v>
      </c>
      <c r="B7173" s="215">
        <v>1</v>
      </c>
      <c r="C7173" s="216" t="s">
        <v>27570</v>
      </c>
      <c r="D7173" s="215" t="s">
        <v>27571</v>
      </c>
    </row>
    <row r="7174" spans="1:4">
      <c r="A7174" s="215" t="s">
        <v>27572</v>
      </c>
      <c r="B7174" s="215">
        <v>1</v>
      </c>
      <c r="C7174" s="216" t="s">
        <v>27573</v>
      </c>
      <c r="D7174" s="215" t="s">
        <v>27574</v>
      </c>
    </row>
    <row r="7175" spans="1:4">
      <c r="A7175" s="215" t="s">
        <v>27575</v>
      </c>
      <c r="B7175" s="215">
        <v>1</v>
      </c>
      <c r="C7175" s="216" t="s">
        <v>27576</v>
      </c>
      <c r="D7175" s="215" t="s">
        <v>27577</v>
      </c>
    </row>
    <row r="7176" spans="1:4">
      <c r="A7176" s="215" t="s">
        <v>27578</v>
      </c>
      <c r="B7176" s="215">
        <v>1</v>
      </c>
      <c r="C7176" s="216" t="s">
        <v>27579</v>
      </c>
      <c r="D7176" s="215" t="s">
        <v>27580</v>
      </c>
    </row>
    <row r="7177" spans="1:4">
      <c r="A7177" s="215" t="s">
        <v>27581</v>
      </c>
      <c r="B7177" s="215">
        <v>1</v>
      </c>
      <c r="C7177" s="216" t="s">
        <v>27582</v>
      </c>
      <c r="D7177" s="215" t="s">
        <v>27583</v>
      </c>
    </row>
    <row r="7178" spans="1:4">
      <c r="A7178" s="215" t="s">
        <v>27584</v>
      </c>
      <c r="B7178" s="215">
        <v>1</v>
      </c>
      <c r="C7178" s="216" t="s">
        <v>27585</v>
      </c>
      <c r="D7178" s="215" t="s">
        <v>27586</v>
      </c>
    </row>
    <row r="7179" spans="1:4">
      <c r="A7179" s="215" t="s">
        <v>27587</v>
      </c>
      <c r="B7179" s="215">
        <v>1</v>
      </c>
      <c r="C7179" s="216" t="s">
        <v>27588</v>
      </c>
      <c r="D7179" s="215" t="s">
        <v>27589</v>
      </c>
    </row>
    <row r="7180" spans="1:4">
      <c r="A7180" s="215" t="s">
        <v>27590</v>
      </c>
      <c r="B7180" s="215">
        <v>1</v>
      </c>
      <c r="C7180" s="216" t="s">
        <v>27591</v>
      </c>
      <c r="D7180" s="215" t="s">
        <v>27592</v>
      </c>
    </row>
    <row r="7181" spans="1:4">
      <c r="A7181" s="215" t="s">
        <v>27593</v>
      </c>
      <c r="B7181" s="215">
        <v>1</v>
      </c>
      <c r="C7181" s="216" t="s">
        <v>27594</v>
      </c>
      <c r="D7181" s="215" t="s">
        <v>27595</v>
      </c>
    </row>
    <row r="7182" spans="1:4">
      <c r="A7182" s="215" t="s">
        <v>27596</v>
      </c>
      <c r="B7182" s="215">
        <v>1</v>
      </c>
      <c r="C7182" s="216" t="s">
        <v>27597</v>
      </c>
      <c r="D7182" s="215" t="s">
        <v>27598</v>
      </c>
    </row>
    <row r="7183" spans="1:4">
      <c r="A7183" s="215" t="s">
        <v>27599</v>
      </c>
      <c r="B7183" s="215">
        <v>1</v>
      </c>
      <c r="C7183" s="216" t="s">
        <v>27600</v>
      </c>
      <c r="D7183" s="215" t="s">
        <v>27601</v>
      </c>
    </row>
    <row r="7184" spans="1:4">
      <c r="A7184" s="215" t="s">
        <v>27602</v>
      </c>
      <c r="B7184" s="215">
        <v>1</v>
      </c>
      <c r="C7184" s="216" t="s">
        <v>27603</v>
      </c>
      <c r="D7184" s="215" t="s">
        <v>27604</v>
      </c>
    </row>
    <row r="7185" spans="1:4">
      <c r="A7185" s="215" t="s">
        <v>27605</v>
      </c>
      <c r="B7185" s="215">
        <v>1</v>
      </c>
      <c r="C7185" s="216" t="s">
        <v>27606</v>
      </c>
      <c r="D7185" s="215" t="s">
        <v>27607</v>
      </c>
    </row>
    <row r="7186" spans="1:4">
      <c r="A7186" s="215" t="s">
        <v>27608</v>
      </c>
      <c r="B7186" s="215">
        <v>1</v>
      </c>
      <c r="C7186" s="216" t="s">
        <v>27609</v>
      </c>
      <c r="D7186" s="215" t="s">
        <v>27610</v>
      </c>
    </row>
    <row r="7187" spans="1:4">
      <c r="A7187" s="215" t="s">
        <v>27611</v>
      </c>
      <c r="B7187" s="215">
        <v>1</v>
      </c>
      <c r="C7187" s="216" t="s">
        <v>27612</v>
      </c>
      <c r="D7187" s="215" t="s">
        <v>27613</v>
      </c>
    </row>
    <row r="7188" spans="1:4">
      <c r="A7188" s="215" t="s">
        <v>27614</v>
      </c>
      <c r="B7188" s="215">
        <v>1</v>
      </c>
      <c r="C7188" s="216" t="s">
        <v>27615</v>
      </c>
      <c r="D7188" s="215" t="s">
        <v>27616</v>
      </c>
    </row>
    <row r="7189" spans="1:4">
      <c r="A7189" s="215" t="s">
        <v>27617</v>
      </c>
      <c r="B7189" s="215">
        <v>1</v>
      </c>
      <c r="C7189" s="216" t="s">
        <v>27618</v>
      </c>
      <c r="D7189" s="215" t="s">
        <v>27619</v>
      </c>
    </row>
    <row r="7190" spans="1:4">
      <c r="A7190" s="215" t="s">
        <v>27620</v>
      </c>
      <c r="B7190" s="215">
        <v>1</v>
      </c>
      <c r="C7190" s="216" t="s">
        <v>27621</v>
      </c>
      <c r="D7190" s="215" t="s">
        <v>27622</v>
      </c>
    </row>
    <row r="7191" spans="1:4">
      <c r="A7191" s="215" t="s">
        <v>27623</v>
      </c>
      <c r="B7191" s="215">
        <v>1</v>
      </c>
      <c r="C7191" s="216" t="s">
        <v>27624</v>
      </c>
      <c r="D7191" s="215" t="s">
        <v>27625</v>
      </c>
    </row>
    <row r="7192" spans="1:4">
      <c r="A7192" s="215" t="s">
        <v>27626</v>
      </c>
      <c r="B7192" s="215">
        <v>1</v>
      </c>
      <c r="C7192" s="216" t="s">
        <v>27627</v>
      </c>
      <c r="D7192" s="215" t="s">
        <v>27628</v>
      </c>
    </row>
    <row r="7193" spans="1:4">
      <c r="A7193" s="215" t="s">
        <v>27629</v>
      </c>
      <c r="B7193" s="215">
        <v>1</v>
      </c>
      <c r="C7193" s="216" t="s">
        <v>27630</v>
      </c>
      <c r="D7193" s="215" t="s">
        <v>27631</v>
      </c>
    </row>
    <row r="7194" spans="1:4">
      <c r="A7194" s="215" t="s">
        <v>27632</v>
      </c>
      <c r="B7194" s="215">
        <v>1</v>
      </c>
      <c r="C7194" s="216" t="s">
        <v>27633</v>
      </c>
      <c r="D7194" s="215" t="s">
        <v>27634</v>
      </c>
    </row>
    <row r="7195" spans="1:4">
      <c r="A7195" s="215" t="s">
        <v>27635</v>
      </c>
      <c r="B7195" s="215">
        <v>1</v>
      </c>
      <c r="C7195" s="216" t="s">
        <v>27636</v>
      </c>
      <c r="D7195" s="215" t="s">
        <v>27637</v>
      </c>
    </row>
    <row r="7196" spans="1:4">
      <c r="A7196" s="215" t="s">
        <v>27638</v>
      </c>
      <c r="B7196" s="215">
        <v>1</v>
      </c>
      <c r="C7196" s="216" t="s">
        <v>27639</v>
      </c>
      <c r="D7196" s="215" t="s">
        <v>27640</v>
      </c>
    </row>
    <row r="7197" spans="1:4">
      <c r="A7197" s="215" t="s">
        <v>27641</v>
      </c>
      <c r="B7197" s="215">
        <v>1</v>
      </c>
      <c r="C7197" s="216" t="s">
        <v>27642</v>
      </c>
      <c r="D7197" s="215" t="s">
        <v>27643</v>
      </c>
    </row>
    <row r="7198" spans="1:4">
      <c r="A7198" s="215" t="s">
        <v>27644</v>
      </c>
      <c r="B7198" s="215">
        <v>1</v>
      </c>
      <c r="C7198" s="216" t="s">
        <v>27645</v>
      </c>
      <c r="D7198" s="215" t="s">
        <v>27646</v>
      </c>
    </row>
    <row r="7199" spans="1:4">
      <c r="A7199" s="215" t="s">
        <v>27647</v>
      </c>
      <c r="B7199" s="215">
        <v>1</v>
      </c>
      <c r="C7199" s="216" t="s">
        <v>27648</v>
      </c>
      <c r="D7199" s="215" t="s">
        <v>27649</v>
      </c>
    </row>
    <row r="7200" spans="1:4">
      <c r="A7200" s="215" t="s">
        <v>27650</v>
      </c>
      <c r="B7200" s="215">
        <v>1</v>
      </c>
      <c r="C7200" s="216" t="s">
        <v>27651</v>
      </c>
      <c r="D7200" s="215" t="s">
        <v>27652</v>
      </c>
    </row>
    <row r="7201" spans="1:4">
      <c r="A7201" s="215" t="s">
        <v>27653</v>
      </c>
      <c r="B7201" s="215">
        <v>1</v>
      </c>
      <c r="C7201" s="216" t="s">
        <v>27654</v>
      </c>
      <c r="D7201" s="215" t="s">
        <v>27655</v>
      </c>
    </row>
    <row r="7202" spans="1:4">
      <c r="A7202" s="215" t="s">
        <v>27656</v>
      </c>
      <c r="B7202" s="215">
        <v>1</v>
      </c>
      <c r="C7202" s="216" t="s">
        <v>27657</v>
      </c>
      <c r="D7202" s="215" t="s">
        <v>27658</v>
      </c>
    </row>
    <row r="7203" spans="1:4">
      <c r="A7203" s="215" t="s">
        <v>27659</v>
      </c>
      <c r="B7203" s="215">
        <v>1</v>
      </c>
      <c r="C7203" s="216" t="s">
        <v>27660</v>
      </c>
      <c r="D7203" s="215" t="s">
        <v>27661</v>
      </c>
    </row>
    <row r="7204" spans="1:4">
      <c r="A7204" s="215" t="s">
        <v>27662</v>
      </c>
      <c r="B7204" s="215">
        <v>1</v>
      </c>
      <c r="C7204" s="216" t="s">
        <v>27663</v>
      </c>
      <c r="D7204" s="215" t="s">
        <v>27664</v>
      </c>
    </row>
    <row r="7205" spans="1:4">
      <c r="A7205" s="215" t="s">
        <v>27665</v>
      </c>
      <c r="B7205" s="215">
        <v>1</v>
      </c>
      <c r="C7205" s="216" t="s">
        <v>27666</v>
      </c>
      <c r="D7205" s="215" t="s">
        <v>27667</v>
      </c>
    </row>
    <row r="7206" spans="1:4">
      <c r="A7206" s="215" t="s">
        <v>27668</v>
      </c>
      <c r="B7206" s="215">
        <v>1</v>
      </c>
      <c r="C7206" s="216" t="s">
        <v>27669</v>
      </c>
      <c r="D7206" s="215" t="s">
        <v>27670</v>
      </c>
    </row>
    <row r="7207" spans="1:4">
      <c r="A7207" s="215" t="s">
        <v>27671</v>
      </c>
      <c r="B7207" s="215">
        <v>1</v>
      </c>
      <c r="C7207" s="216" t="s">
        <v>27672</v>
      </c>
      <c r="D7207" s="215" t="s">
        <v>27673</v>
      </c>
    </row>
    <row r="7208" spans="1:4">
      <c r="A7208" s="215" t="s">
        <v>27674</v>
      </c>
      <c r="B7208" s="215">
        <v>1</v>
      </c>
      <c r="C7208" s="216" t="s">
        <v>27675</v>
      </c>
      <c r="D7208" s="215" t="s">
        <v>27676</v>
      </c>
    </row>
    <row r="7209" spans="1:4">
      <c r="A7209" s="215" t="s">
        <v>27677</v>
      </c>
      <c r="B7209" s="215">
        <v>1</v>
      </c>
      <c r="C7209" s="216" t="s">
        <v>27678</v>
      </c>
      <c r="D7209" s="215" t="s">
        <v>27679</v>
      </c>
    </row>
    <row r="7210" spans="1:4">
      <c r="A7210" s="215" t="s">
        <v>27680</v>
      </c>
      <c r="B7210" s="215">
        <v>1</v>
      </c>
      <c r="C7210" s="216" t="s">
        <v>27681</v>
      </c>
      <c r="D7210" s="215" t="s">
        <v>27682</v>
      </c>
    </row>
    <row r="7211" spans="1:4">
      <c r="A7211" s="215" t="s">
        <v>27683</v>
      </c>
      <c r="B7211" s="215">
        <v>1</v>
      </c>
      <c r="C7211" s="216" t="s">
        <v>27684</v>
      </c>
      <c r="D7211" s="215" t="s">
        <v>27685</v>
      </c>
    </row>
    <row r="7212" spans="1:4">
      <c r="A7212" s="215" t="s">
        <v>27686</v>
      </c>
      <c r="B7212" s="215">
        <v>1</v>
      </c>
      <c r="C7212" s="216" t="s">
        <v>27687</v>
      </c>
      <c r="D7212" s="215" t="s">
        <v>27688</v>
      </c>
    </row>
    <row r="7213" spans="1:4">
      <c r="A7213" s="215" t="s">
        <v>27689</v>
      </c>
      <c r="B7213" s="215">
        <v>1</v>
      </c>
      <c r="C7213" s="216" t="s">
        <v>27690</v>
      </c>
      <c r="D7213" s="215" t="s">
        <v>27691</v>
      </c>
    </row>
    <row r="7214" spans="1:4">
      <c r="A7214" s="215" t="s">
        <v>27692</v>
      </c>
      <c r="B7214" s="215">
        <v>1</v>
      </c>
      <c r="C7214" s="216" t="s">
        <v>27693</v>
      </c>
      <c r="D7214" s="215" t="s">
        <v>27694</v>
      </c>
    </row>
    <row r="7215" spans="1:4">
      <c r="A7215" s="215" t="s">
        <v>27695</v>
      </c>
      <c r="B7215" s="215">
        <v>1</v>
      </c>
      <c r="C7215" s="216" t="s">
        <v>27696</v>
      </c>
      <c r="D7215" s="215" t="s">
        <v>27697</v>
      </c>
    </row>
    <row r="7216" spans="1:4">
      <c r="A7216" s="215" t="s">
        <v>27698</v>
      </c>
      <c r="B7216" s="215">
        <v>1</v>
      </c>
      <c r="C7216" s="216" t="s">
        <v>27699</v>
      </c>
      <c r="D7216" s="215" t="s">
        <v>27700</v>
      </c>
    </row>
    <row r="7217" spans="1:4">
      <c r="A7217" s="215" t="s">
        <v>27701</v>
      </c>
      <c r="B7217" s="215">
        <v>1</v>
      </c>
      <c r="C7217" s="216" t="s">
        <v>27702</v>
      </c>
      <c r="D7217" s="215" t="s">
        <v>27703</v>
      </c>
    </row>
    <row r="7218" spans="1:4">
      <c r="A7218" s="215" t="s">
        <v>27704</v>
      </c>
      <c r="B7218" s="215">
        <v>1</v>
      </c>
      <c r="C7218" s="216" t="s">
        <v>27705</v>
      </c>
      <c r="D7218" s="215" t="s">
        <v>27706</v>
      </c>
    </row>
    <row r="7219" spans="1:4">
      <c r="A7219" s="215" t="s">
        <v>27707</v>
      </c>
      <c r="B7219" s="215">
        <v>1</v>
      </c>
      <c r="C7219" s="216" t="s">
        <v>27708</v>
      </c>
      <c r="D7219" s="215" t="s">
        <v>27709</v>
      </c>
    </row>
    <row r="7220" spans="1:4">
      <c r="A7220" s="215" t="s">
        <v>27710</v>
      </c>
      <c r="B7220" s="215">
        <v>1</v>
      </c>
      <c r="C7220" s="216" t="s">
        <v>27711</v>
      </c>
      <c r="D7220" s="215" t="s">
        <v>27712</v>
      </c>
    </row>
    <row r="7221" spans="1:4">
      <c r="A7221" s="215" t="s">
        <v>27713</v>
      </c>
      <c r="B7221" s="215">
        <v>1</v>
      </c>
      <c r="C7221" s="216" t="s">
        <v>27714</v>
      </c>
      <c r="D7221" s="215" t="s">
        <v>27715</v>
      </c>
    </row>
    <row r="7222" spans="1:4">
      <c r="A7222" s="215" t="s">
        <v>27716</v>
      </c>
      <c r="B7222" s="215">
        <v>1</v>
      </c>
      <c r="C7222" s="216" t="s">
        <v>27717</v>
      </c>
      <c r="D7222" s="215" t="s">
        <v>27718</v>
      </c>
    </row>
    <row r="7223" spans="1:4">
      <c r="A7223" s="215" t="s">
        <v>27719</v>
      </c>
      <c r="B7223" s="215">
        <v>1</v>
      </c>
      <c r="C7223" s="216" t="s">
        <v>27720</v>
      </c>
      <c r="D7223" s="215" t="s">
        <v>27721</v>
      </c>
    </row>
    <row r="7224" spans="1:4">
      <c r="A7224" s="215" t="s">
        <v>27722</v>
      </c>
      <c r="B7224" s="215">
        <v>1</v>
      </c>
      <c r="C7224" s="216" t="s">
        <v>27723</v>
      </c>
      <c r="D7224" s="215" t="s">
        <v>27724</v>
      </c>
    </row>
    <row r="7225" spans="1:4">
      <c r="A7225" s="215" t="s">
        <v>27725</v>
      </c>
      <c r="B7225" s="215">
        <v>1</v>
      </c>
      <c r="C7225" s="216" t="s">
        <v>27726</v>
      </c>
      <c r="D7225" s="215" t="s">
        <v>27727</v>
      </c>
    </row>
    <row r="7226" spans="1:4">
      <c r="A7226" s="215" t="s">
        <v>27728</v>
      </c>
      <c r="B7226" s="215">
        <v>1</v>
      </c>
      <c r="C7226" s="216" t="s">
        <v>27729</v>
      </c>
      <c r="D7226" s="215" t="s">
        <v>27730</v>
      </c>
    </row>
    <row r="7227" spans="1:4">
      <c r="A7227" s="215" t="s">
        <v>27731</v>
      </c>
      <c r="B7227" s="215">
        <v>1</v>
      </c>
      <c r="C7227" s="216" t="s">
        <v>27732</v>
      </c>
      <c r="D7227" s="215" t="s">
        <v>27733</v>
      </c>
    </row>
    <row r="7228" spans="1:4">
      <c r="A7228" s="215" t="s">
        <v>27734</v>
      </c>
      <c r="B7228" s="215">
        <v>1</v>
      </c>
      <c r="C7228" s="216" t="s">
        <v>27735</v>
      </c>
      <c r="D7228" s="215" t="s">
        <v>27736</v>
      </c>
    </row>
    <row r="7229" spans="1:4">
      <c r="A7229" s="215" t="s">
        <v>27737</v>
      </c>
      <c r="B7229" s="215">
        <v>1</v>
      </c>
      <c r="C7229" s="216" t="s">
        <v>27738</v>
      </c>
      <c r="D7229" s="215" t="s">
        <v>27739</v>
      </c>
    </row>
    <row r="7230" spans="1:4">
      <c r="A7230" s="215" t="s">
        <v>27740</v>
      </c>
      <c r="B7230" s="215">
        <v>1</v>
      </c>
      <c r="C7230" s="216" t="s">
        <v>27741</v>
      </c>
      <c r="D7230" s="215" t="s">
        <v>27742</v>
      </c>
    </row>
    <row r="7231" spans="1:4">
      <c r="A7231" s="215" t="s">
        <v>27743</v>
      </c>
      <c r="B7231" s="215">
        <v>1</v>
      </c>
      <c r="C7231" s="216" t="s">
        <v>27744</v>
      </c>
      <c r="D7231" s="215" t="s">
        <v>27745</v>
      </c>
    </row>
    <row r="7232" spans="1:4">
      <c r="A7232" s="215" t="s">
        <v>27746</v>
      </c>
      <c r="B7232" s="215">
        <v>1</v>
      </c>
      <c r="C7232" s="216" t="s">
        <v>27747</v>
      </c>
      <c r="D7232" s="215" t="s">
        <v>27748</v>
      </c>
    </row>
    <row r="7233" spans="1:4">
      <c r="A7233" s="215" t="s">
        <v>27749</v>
      </c>
      <c r="B7233" s="215">
        <v>1</v>
      </c>
      <c r="C7233" s="216" t="s">
        <v>27750</v>
      </c>
      <c r="D7233" s="215" t="s">
        <v>27751</v>
      </c>
    </row>
    <row r="7234" spans="1:4">
      <c r="A7234" s="215" t="s">
        <v>27752</v>
      </c>
      <c r="B7234" s="215">
        <v>1</v>
      </c>
      <c r="C7234" s="216" t="s">
        <v>27753</v>
      </c>
      <c r="D7234" s="215" t="s">
        <v>27754</v>
      </c>
    </row>
    <row r="7235" spans="1:4">
      <c r="A7235" s="215" t="s">
        <v>27755</v>
      </c>
      <c r="B7235" s="215">
        <v>1</v>
      </c>
      <c r="C7235" s="216" t="s">
        <v>27756</v>
      </c>
      <c r="D7235" s="215" t="s">
        <v>27757</v>
      </c>
    </row>
    <row r="7236" spans="1:4">
      <c r="A7236" s="215" t="s">
        <v>27758</v>
      </c>
      <c r="B7236" s="215">
        <v>1</v>
      </c>
      <c r="C7236" s="216" t="s">
        <v>27759</v>
      </c>
      <c r="D7236" s="215" t="s">
        <v>27760</v>
      </c>
    </row>
    <row r="7237" spans="1:4">
      <c r="A7237" s="215" t="s">
        <v>27761</v>
      </c>
      <c r="B7237" s="215">
        <v>1</v>
      </c>
      <c r="C7237" s="216" t="s">
        <v>27762</v>
      </c>
      <c r="D7237" s="215" t="s">
        <v>27763</v>
      </c>
    </row>
    <row r="7238" spans="1:4">
      <c r="A7238" s="215" t="s">
        <v>27764</v>
      </c>
      <c r="B7238" s="215">
        <v>1</v>
      </c>
      <c r="C7238" s="216" t="s">
        <v>27765</v>
      </c>
      <c r="D7238" s="215" t="s">
        <v>27766</v>
      </c>
    </row>
    <row r="7239" spans="1:4">
      <c r="A7239" s="215" t="s">
        <v>27767</v>
      </c>
      <c r="B7239" s="215">
        <v>1</v>
      </c>
      <c r="C7239" s="216" t="s">
        <v>27768</v>
      </c>
      <c r="D7239" s="215" t="s">
        <v>27769</v>
      </c>
    </row>
    <row r="7240" spans="1:4">
      <c r="A7240" s="215" t="s">
        <v>27770</v>
      </c>
      <c r="B7240" s="215">
        <v>1</v>
      </c>
      <c r="C7240" s="216" t="s">
        <v>27771</v>
      </c>
      <c r="D7240" s="215" t="s">
        <v>27772</v>
      </c>
    </row>
    <row r="7241" spans="1:4">
      <c r="A7241" s="215" t="s">
        <v>27773</v>
      </c>
      <c r="B7241" s="215">
        <v>1</v>
      </c>
      <c r="C7241" s="216" t="s">
        <v>27774</v>
      </c>
      <c r="D7241" s="215" t="s">
        <v>27775</v>
      </c>
    </row>
    <row r="7242" spans="1:4">
      <c r="A7242" s="215" t="s">
        <v>27776</v>
      </c>
      <c r="B7242" s="215">
        <v>1</v>
      </c>
      <c r="C7242" s="216" t="s">
        <v>27777</v>
      </c>
      <c r="D7242" s="215" t="s">
        <v>27778</v>
      </c>
    </row>
    <row r="7243" spans="1:4">
      <c r="A7243" s="215" t="s">
        <v>27779</v>
      </c>
      <c r="B7243" s="215">
        <v>1</v>
      </c>
      <c r="C7243" s="216" t="s">
        <v>27780</v>
      </c>
      <c r="D7243" s="215" t="s">
        <v>27781</v>
      </c>
    </row>
    <row r="7244" spans="1:4">
      <c r="A7244" s="215" t="s">
        <v>27782</v>
      </c>
      <c r="B7244" s="215">
        <v>1</v>
      </c>
      <c r="C7244" s="216" t="s">
        <v>27783</v>
      </c>
      <c r="D7244" s="215" t="s">
        <v>27784</v>
      </c>
    </row>
    <row r="7245" spans="1:4">
      <c r="A7245" s="215" t="s">
        <v>27785</v>
      </c>
      <c r="B7245" s="215">
        <v>1</v>
      </c>
      <c r="C7245" s="216" t="s">
        <v>27786</v>
      </c>
      <c r="D7245" s="215" t="s">
        <v>27787</v>
      </c>
    </row>
    <row r="7246" spans="1:4">
      <c r="A7246" s="215" t="s">
        <v>27788</v>
      </c>
      <c r="B7246" s="215">
        <v>1</v>
      </c>
      <c r="C7246" s="216" t="s">
        <v>27789</v>
      </c>
      <c r="D7246" s="215" t="s">
        <v>27790</v>
      </c>
    </row>
    <row r="7247" spans="1:4">
      <c r="A7247" s="215" t="s">
        <v>27791</v>
      </c>
      <c r="B7247" s="215">
        <v>1</v>
      </c>
      <c r="C7247" s="216" t="s">
        <v>27792</v>
      </c>
      <c r="D7247" s="215" t="s">
        <v>27793</v>
      </c>
    </row>
    <row r="7248" spans="1:4">
      <c r="A7248" s="215" t="s">
        <v>27794</v>
      </c>
      <c r="B7248" s="215">
        <v>1</v>
      </c>
      <c r="C7248" s="216" t="s">
        <v>27795</v>
      </c>
      <c r="D7248" s="215" t="s">
        <v>27796</v>
      </c>
    </row>
    <row r="7249" spans="1:4">
      <c r="A7249" s="215" t="s">
        <v>27797</v>
      </c>
      <c r="B7249" s="215">
        <v>1</v>
      </c>
      <c r="C7249" s="216" t="s">
        <v>27798</v>
      </c>
      <c r="D7249" s="215" t="s">
        <v>27799</v>
      </c>
    </row>
    <row r="7250" spans="1:4">
      <c r="A7250" s="215" t="s">
        <v>27800</v>
      </c>
      <c r="B7250" s="215">
        <v>1</v>
      </c>
      <c r="C7250" s="216" t="s">
        <v>27801</v>
      </c>
      <c r="D7250" s="215" t="s">
        <v>27802</v>
      </c>
    </row>
    <row r="7251" spans="1:4">
      <c r="A7251" s="215" t="s">
        <v>27803</v>
      </c>
      <c r="B7251" s="215">
        <v>1</v>
      </c>
      <c r="C7251" s="216" t="s">
        <v>27804</v>
      </c>
      <c r="D7251" s="215" t="s">
        <v>27805</v>
      </c>
    </row>
    <row r="7252" spans="1:4">
      <c r="A7252" s="215" t="s">
        <v>27806</v>
      </c>
      <c r="B7252" s="215">
        <v>1</v>
      </c>
      <c r="C7252" s="216" t="s">
        <v>27807</v>
      </c>
      <c r="D7252" s="215" t="s">
        <v>27808</v>
      </c>
    </row>
    <row r="7253" spans="1:4">
      <c r="A7253" s="215" t="s">
        <v>27809</v>
      </c>
      <c r="B7253" s="215">
        <v>1</v>
      </c>
      <c r="C7253" s="216" t="s">
        <v>27810</v>
      </c>
      <c r="D7253" s="215" t="s">
        <v>27811</v>
      </c>
    </row>
    <row r="7254" spans="1:4">
      <c r="A7254" s="215" t="s">
        <v>27812</v>
      </c>
      <c r="B7254" s="215">
        <v>1</v>
      </c>
      <c r="C7254" s="216" t="s">
        <v>27813</v>
      </c>
      <c r="D7254" s="215" t="s">
        <v>27814</v>
      </c>
    </row>
    <row r="7255" spans="1:4">
      <c r="A7255" s="215" t="s">
        <v>27815</v>
      </c>
      <c r="B7255" s="215">
        <v>1</v>
      </c>
      <c r="C7255" s="216" t="s">
        <v>27816</v>
      </c>
      <c r="D7255" s="215" t="s">
        <v>27817</v>
      </c>
    </row>
    <row r="7256" spans="1:4">
      <c r="A7256" s="215" t="s">
        <v>27818</v>
      </c>
      <c r="B7256" s="215">
        <v>1</v>
      </c>
      <c r="C7256" s="216" t="s">
        <v>27819</v>
      </c>
      <c r="D7256" s="215" t="s">
        <v>27820</v>
      </c>
    </row>
    <row r="7257" spans="1:4">
      <c r="A7257" s="215" t="s">
        <v>27821</v>
      </c>
      <c r="B7257" s="215">
        <v>1</v>
      </c>
      <c r="C7257" s="216" t="s">
        <v>27822</v>
      </c>
      <c r="D7257" s="215" t="s">
        <v>27823</v>
      </c>
    </row>
    <row r="7258" spans="1:4">
      <c r="A7258" s="215" t="s">
        <v>27824</v>
      </c>
      <c r="B7258" s="215">
        <v>1</v>
      </c>
      <c r="C7258" s="216" t="s">
        <v>27825</v>
      </c>
      <c r="D7258" s="215" t="s">
        <v>27826</v>
      </c>
    </row>
    <row r="7259" spans="1:4">
      <c r="A7259" s="215" t="s">
        <v>27827</v>
      </c>
      <c r="B7259" s="215">
        <v>1</v>
      </c>
      <c r="C7259" s="216" t="s">
        <v>27828</v>
      </c>
      <c r="D7259" s="215" t="s">
        <v>27829</v>
      </c>
    </row>
    <row r="7260" spans="1:4">
      <c r="A7260" s="215" t="s">
        <v>27830</v>
      </c>
      <c r="B7260" s="215">
        <v>1</v>
      </c>
      <c r="C7260" s="216" t="s">
        <v>27831</v>
      </c>
      <c r="D7260" s="215" t="s">
        <v>27832</v>
      </c>
    </row>
    <row r="7261" spans="1:4">
      <c r="A7261" s="215" t="s">
        <v>27833</v>
      </c>
      <c r="B7261" s="215">
        <v>1</v>
      </c>
      <c r="C7261" s="216" t="s">
        <v>27834</v>
      </c>
      <c r="D7261" s="215" t="s">
        <v>27835</v>
      </c>
    </row>
    <row r="7262" spans="1:4">
      <c r="A7262" s="215" t="s">
        <v>27836</v>
      </c>
      <c r="B7262" s="215">
        <v>1</v>
      </c>
      <c r="C7262" s="216" t="s">
        <v>27837</v>
      </c>
      <c r="D7262" s="215" t="s">
        <v>27838</v>
      </c>
    </row>
    <row r="7263" spans="1:4">
      <c r="A7263" s="215" t="s">
        <v>27839</v>
      </c>
      <c r="B7263" s="215">
        <v>1</v>
      </c>
      <c r="C7263" s="216" t="s">
        <v>27840</v>
      </c>
      <c r="D7263" s="215" t="s">
        <v>27841</v>
      </c>
    </row>
    <row r="7264" spans="1:4">
      <c r="A7264" s="215" t="s">
        <v>27842</v>
      </c>
      <c r="B7264" s="215">
        <v>1</v>
      </c>
      <c r="C7264" s="216" t="s">
        <v>27843</v>
      </c>
      <c r="D7264" s="215" t="s">
        <v>27844</v>
      </c>
    </row>
    <row r="7265" spans="1:4">
      <c r="A7265" s="215" t="s">
        <v>27845</v>
      </c>
      <c r="B7265" s="215">
        <v>1</v>
      </c>
      <c r="C7265" s="216" t="s">
        <v>27846</v>
      </c>
      <c r="D7265" s="215" t="s">
        <v>27847</v>
      </c>
    </row>
    <row r="7266" spans="1:4">
      <c r="A7266" s="215" t="s">
        <v>27848</v>
      </c>
      <c r="B7266" s="215">
        <v>1</v>
      </c>
      <c r="C7266" s="216" t="s">
        <v>27849</v>
      </c>
      <c r="D7266" s="215" t="s">
        <v>27850</v>
      </c>
    </row>
    <row r="7267" spans="1:4">
      <c r="A7267" s="215" t="s">
        <v>27851</v>
      </c>
      <c r="B7267" s="215">
        <v>1</v>
      </c>
      <c r="C7267" s="216" t="s">
        <v>27852</v>
      </c>
      <c r="D7267" s="215" t="s">
        <v>27853</v>
      </c>
    </row>
    <row r="7268" spans="1:4">
      <c r="A7268" s="215" t="s">
        <v>27854</v>
      </c>
      <c r="B7268" s="215">
        <v>1</v>
      </c>
      <c r="C7268" s="216" t="s">
        <v>27855</v>
      </c>
      <c r="D7268" s="215" t="s">
        <v>27856</v>
      </c>
    </row>
    <row r="7269" spans="1:4">
      <c r="A7269" s="215" t="s">
        <v>27857</v>
      </c>
      <c r="B7269" s="215">
        <v>1</v>
      </c>
      <c r="C7269" s="216" t="s">
        <v>27858</v>
      </c>
      <c r="D7269" s="215" t="s">
        <v>27859</v>
      </c>
    </row>
    <row r="7270" spans="1:4">
      <c r="A7270" s="215" t="s">
        <v>27860</v>
      </c>
      <c r="B7270" s="215">
        <v>1</v>
      </c>
      <c r="C7270" s="216" t="s">
        <v>27861</v>
      </c>
      <c r="D7270" s="215" t="s">
        <v>27862</v>
      </c>
    </row>
    <row r="7271" spans="1:4">
      <c r="A7271" s="215" t="s">
        <v>27863</v>
      </c>
      <c r="B7271" s="215">
        <v>1</v>
      </c>
      <c r="C7271" s="216" t="s">
        <v>27864</v>
      </c>
      <c r="D7271" s="215" t="s">
        <v>27865</v>
      </c>
    </row>
    <row r="7272" spans="1:4">
      <c r="A7272" s="215" t="s">
        <v>27866</v>
      </c>
      <c r="B7272" s="215">
        <v>1</v>
      </c>
      <c r="C7272" s="216" t="s">
        <v>27867</v>
      </c>
      <c r="D7272" s="215" t="s">
        <v>27868</v>
      </c>
    </row>
    <row r="7273" spans="1:4">
      <c r="A7273" s="215" t="s">
        <v>27869</v>
      </c>
      <c r="B7273" s="215">
        <v>1</v>
      </c>
      <c r="C7273" s="216" t="s">
        <v>27870</v>
      </c>
      <c r="D7273" s="215" t="s">
        <v>27871</v>
      </c>
    </row>
    <row r="7274" spans="1:4">
      <c r="A7274" s="215" t="s">
        <v>27872</v>
      </c>
      <c r="B7274" s="215">
        <v>1</v>
      </c>
      <c r="C7274" s="216" t="s">
        <v>27873</v>
      </c>
      <c r="D7274" s="215" t="s">
        <v>27874</v>
      </c>
    </row>
    <row r="7275" spans="1:4">
      <c r="A7275" s="215" t="s">
        <v>27875</v>
      </c>
      <c r="B7275" s="215">
        <v>1</v>
      </c>
      <c r="C7275" s="216" t="s">
        <v>27876</v>
      </c>
      <c r="D7275" s="215" t="s">
        <v>27877</v>
      </c>
    </row>
    <row r="7276" spans="1:4">
      <c r="A7276" s="215" t="s">
        <v>27878</v>
      </c>
      <c r="B7276" s="215">
        <v>1</v>
      </c>
      <c r="C7276" s="216" t="s">
        <v>27879</v>
      </c>
      <c r="D7276" s="215" t="s">
        <v>27880</v>
      </c>
    </row>
    <row r="7277" spans="1:4">
      <c r="A7277" s="215" t="s">
        <v>27881</v>
      </c>
      <c r="B7277" s="215">
        <v>1</v>
      </c>
      <c r="C7277" s="216" t="s">
        <v>27882</v>
      </c>
      <c r="D7277" s="215" t="s">
        <v>27883</v>
      </c>
    </row>
    <row r="7278" spans="1:4">
      <c r="A7278" s="215" t="s">
        <v>27884</v>
      </c>
      <c r="B7278" s="215">
        <v>1</v>
      </c>
      <c r="C7278" s="216" t="s">
        <v>27885</v>
      </c>
      <c r="D7278" s="215" t="s">
        <v>27886</v>
      </c>
    </row>
    <row r="7279" spans="1:4">
      <c r="A7279" s="215" t="s">
        <v>27887</v>
      </c>
      <c r="B7279" s="215">
        <v>1</v>
      </c>
      <c r="C7279" s="216" t="s">
        <v>27888</v>
      </c>
      <c r="D7279" s="215" t="s">
        <v>27889</v>
      </c>
    </row>
    <row r="7280" spans="1:4">
      <c r="A7280" s="215" t="s">
        <v>27890</v>
      </c>
      <c r="B7280" s="215">
        <v>1</v>
      </c>
      <c r="C7280" s="216" t="s">
        <v>27891</v>
      </c>
      <c r="D7280" s="215" t="s">
        <v>27892</v>
      </c>
    </row>
    <row r="7281" spans="1:4">
      <c r="A7281" s="215" t="s">
        <v>27893</v>
      </c>
      <c r="B7281" s="215">
        <v>1</v>
      </c>
      <c r="C7281" s="216" t="s">
        <v>27894</v>
      </c>
      <c r="D7281" s="215" t="s">
        <v>27895</v>
      </c>
    </row>
    <row r="7282" spans="1:4">
      <c r="A7282" s="215" t="s">
        <v>27896</v>
      </c>
      <c r="B7282" s="215">
        <v>1</v>
      </c>
      <c r="C7282" s="216" t="s">
        <v>27897</v>
      </c>
      <c r="D7282" s="215" t="s">
        <v>27898</v>
      </c>
    </row>
    <row r="7283" spans="1:4">
      <c r="A7283" s="215" t="s">
        <v>27899</v>
      </c>
      <c r="B7283" s="215">
        <v>1</v>
      </c>
      <c r="C7283" s="216" t="s">
        <v>27900</v>
      </c>
      <c r="D7283" s="215" t="s">
        <v>27901</v>
      </c>
    </row>
    <row r="7284" spans="1:4">
      <c r="A7284" s="215" t="s">
        <v>27902</v>
      </c>
      <c r="B7284" s="215">
        <v>1</v>
      </c>
      <c r="C7284" s="216" t="s">
        <v>27903</v>
      </c>
      <c r="D7284" s="215" t="s">
        <v>27904</v>
      </c>
    </row>
    <row r="7285" spans="1:4">
      <c r="A7285" s="215" t="s">
        <v>27905</v>
      </c>
      <c r="B7285" s="215">
        <v>1</v>
      </c>
      <c r="C7285" s="216" t="s">
        <v>27906</v>
      </c>
      <c r="D7285" s="215" t="s">
        <v>27907</v>
      </c>
    </row>
    <row r="7286" spans="1:4">
      <c r="A7286" s="215" t="s">
        <v>27908</v>
      </c>
      <c r="B7286" s="215">
        <v>1</v>
      </c>
      <c r="C7286" s="216" t="s">
        <v>27909</v>
      </c>
      <c r="D7286" s="215" t="s">
        <v>27910</v>
      </c>
    </row>
    <row r="7287" spans="1:4">
      <c r="A7287" s="215" t="s">
        <v>27911</v>
      </c>
      <c r="B7287" s="215">
        <v>1</v>
      </c>
      <c r="C7287" s="216" t="s">
        <v>27912</v>
      </c>
      <c r="D7287" s="215" t="s">
        <v>27913</v>
      </c>
    </row>
    <row r="7288" spans="1:4">
      <c r="A7288" s="215" t="s">
        <v>27914</v>
      </c>
      <c r="B7288" s="215">
        <v>1</v>
      </c>
      <c r="C7288" s="216" t="s">
        <v>27915</v>
      </c>
      <c r="D7288" s="215" t="s">
        <v>27916</v>
      </c>
    </row>
    <row r="7289" spans="1:4">
      <c r="A7289" s="215" t="s">
        <v>27917</v>
      </c>
      <c r="B7289" s="215">
        <v>1</v>
      </c>
      <c r="C7289" s="216" t="s">
        <v>27918</v>
      </c>
      <c r="D7289" s="215" t="s">
        <v>27919</v>
      </c>
    </row>
    <row r="7290" spans="1:4">
      <c r="A7290" s="215" t="s">
        <v>27920</v>
      </c>
      <c r="B7290" s="215">
        <v>1</v>
      </c>
      <c r="C7290" s="216" t="s">
        <v>27921</v>
      </c>
      <c r="D7290" s="215" t="s">
        <v>27922</v>
      </c>
    </row>
    <row r="7291" spans="1:4">
      <c r="A7291" s="215" t="s">
        <v>27923</v>
      </c>
      <c r="B7291" s="215">
        <v>1</v>
      </c>
      <c r="C7291" s="216" t="s">
        <v>27924</v>
      </c>
      <c r="D7291" s="215" t="s">
        <v>27925</v>
      </c>
    </row>
    <row r="7292" spans="1:4">
      <c r="A7292" s="215" t="s">
        <v>27926</v>
      </c>
      <c r="B7292" s="215">
        <v>1</v>
      </c>
      <c r="C7292" s="216" t="s">
        <v>27927</v>
      </c>
      <c r="D7292" s="215" t="s">
        <v>27928</v>
      </c>
    </row>
    <row r="7293" spans="1:4">
      <c r="A7293" s="215" t="s">
        <v>27929</v>
      </c>
      <c r="B7293" s="215">
        <v>1</v>
      </c>
      <c r="C7293" s="216" t="s">
        <v>27930</v>
      </c>
      <c r="D7293" s="215" t="s">
        <v>27931</v>
      </c>
    </row>
    <row r="7294" spans="1:4">
      <c r="A7294" s="215" t="s">
        <v>27932</v>
      </c>
      <c r="B7294" s="215">
        <v>1</v>
      </c>
      <c r="C7294" s="216" t="s">
        <v>27933</v>
      </c>
      <c r="D7294" s="215" t="s">
        <v>27934</v>
      </c>
    </row>
    <row r="7295" spans="1:4">
      <c r="A7295" s="215" t="s">
        <v>27935</v>
      </c>
      <c r="B7295" s="215">
        <v>1</v>
      </c>
      <c r="C7295" s="216" t="s">
        <v>27936</v>
      </c>
      <c r="D7295" s="215" t="s">
        <v>27937</v>
      </c>
    </row>
    <row r="7296" spans="1:4">
      <c r="A7296" s="215" t="s">
        <v>27938</v>
      </c>
      <c r="B7296" s="215">
        <v>1</v>
      </c>
      <c r="C7296" s="216" t="s">
        <v>27939</v>
      </c>
      <c r="D7296" s="215" t="s">
        <v>27940</v>
      </c>
    </row>
    <row r="7297" spans="1:4">
      <c r="A7297" s="215" t="s">
        <v>27941</v>
      </c>
      <c r="B7297" s="215">
        <v>1</v>
      </c>
      <c r="C7297" s="216" t="s">
        <v>27942</v>
      </c>
      <c r="D7297" s="215" t="s">
        <v>27943</v>
      </c>
    </row>
    <row r="7298" spans="1:4">
      <c r="A7298" s="215" t="s">
        <v>27944</v>
      </c>
      <c r="B7298" s="215">
        <v>1</v>
      </c>
      <c r="C7298" s="216" t="s">
        <v>27945</v>
      </c>
      <c r="D7298" s="215" t="s">
        <v>27946</v>
      </c>
    </row>
    <row r="7299" spans="1:4">
      <c r="A7299" s="215" t="s">
        <v>27947</v>
      </c>
      <c r="B7299" s="215">
        <v>1</v>
      </c>
      <c r="C7299" s="216" t="s">
        <v>27948</v>
      </c>
      <c r="D7299" s="215" t="s">
        <v>27949</v>
      </c>
    </row>
    <row r="7300" spans="1:4">
      <c r="A7300" s="215" t="s">
        <v>27950</v>
      </c>
      <c r="B7300" s="215">
        <v>1</v>
      </c>
      <c r="C7300" s="216" t="s">
        <v>27951</v>
      </c>
      <c r="D7300" s="215" t="s">
        <v>27952</v>
      </c>
    </row>
    <row r="7301" spans="1:4">
      <c r="A7301" s="215" t="s">
        <v>27953</v>
      </c>
      <c r="B7301" s="215">
        <v>1</v>
      </c>
      <c r="C7301" s="216" t="s">
        <v>27954</v>
      </c>
      <c r="D7301" s="215" t="s">
        <v>27955</v>
      </c>
    </row>
    <row r="7302" spans="1:4">
      <c r="A7302" s="215" t="s">
        <v>27956</v>
      </c>
      <c r="B7302" s="215">
        <v>1</v>
      </c>
      <c r="C7302" s="216" t="s">
        <v>27957</v>
      </c>
      <c r="D7302" s="215" t="s">
        <v>27958</v>
      </c>
    </row>
    <row r="7303" spans="1:4">
      <c r="A7303" s="215" t="s">
        <v>27959</v>
      </c>
      <c r="B7303" s="215">
        <v>1</v>
      </c>
      <c r="C7303" s="216" t="s">
        <v>27960</v>
      </c>
      <c r="D7303" s="215" t="s">
        <v>27961</v>
      </c>
    </row>
    <row r="7304" spans="1:4">
      <c r="A7304" s="215" t="s">
        <v>27962</v>
      </c>
      <c r="B7304" s="215">
        <v>1</v>
      </c>
      <c r="C7304" s="216" t="s">
        <v>27963</v>
      </c>
      <c r="D7304" s="215" t="s">
        <v>27964</v>
      </c>
    </row>
    <row r="7305" spans="1:4">
      <c r="A7305" s="215" t="s">
        <v>27965</v>
      </c>
      <c r="B7305" s="215">
        <v>1</v>
      </c>
      <c r="C7305" s="216" t="s">
        <v>27966</v>
      </c>
      <c r="D7305" s="215" t="s">
        <v>27967</v>
      </c>
    </row>
    <row r="7306" spans="1:4">
      <c r="A7306" s="215" t="s">
        <v>27968</v>
      </c>
      <c r="B7306" s="215">
        <v>1</v>
      </c>
      <c r="C7306" s="216" t="s">
        <v>27969</v>
      </c>
      <c r="D7306" s="215" t="s">
        <v>27970</v>
      </c>
    </row>
    <row r="7307" spans="1:4">
      <c r="A7307" s="215" t="s">
        <v>27971</v>
      </c>
      <c r="B7307" s="215">
        <v>1</v>
      </c>
      <c r="C7307" s="216" t="s">
        <v>27972</v>
      </c>
      <c r="D7307" s="215" t="s">
        <v>27973</v>
      </c>
    </row>
    <row r="7308" spans="1:4">
      <c r="A7308" s="215" t="s">
        <v>27974</v>
      </c>
      <c r="B7308" s="215">
        <v>1</v>
      </c>
      <c r="C7308" s="216" t="s">
        <v>27975</v>
      </c>
      <c r="D7308" s="215" t="s">
        <v>27976</v>
      </c>
    </row>
    <row r="7309" spans="1:4">
      <c r="A7309" s="215" t="s">
        <v>27977</v>
      </c>
      <c r="B7309" s="215">
        <v>1</v>
      </c>
      <c r="C7309" s="216" t="s">
        <v>27978</v>
      </c>
      <c r="D7309" s="215" t="s">
        <v>27979</v>
      </c>
    </row>
    <row r="7310" spans="1:4">
      <c r="A7310" s="215" t="s">
        <v>27980</v>
      </c>
      <c r="B7310" s="215">
        <v>1</v>
      </c>
      <c r="C7310" s="216" t="s">
        <v>27981</v>
      </c>
      <c r="D7310" s="215" t="s">
        <v>27982</v>
      </c>
    </row>
    <row r="7311" spans="1:4">
      <c r="A7311" s="215" t="s">
        <v>27983</v>
      </c>
      <c r="B7311" s="215">
        <v>1</v>
      </c>
      <c r="C7311" s="216" t="s">
        <v>27984</v>
      </c>
      <c r="D7311" s="215" t="s">
        <v>27985</v>
      </c>
    </row>
    <row r="7312" spans="1:4">
      <c r="A7312" s="215" t="s">
        <v>27986</v>
      </c>
      <c r="B7312" s="215">
        <v>1</v>
      </c>
      <c r="C7312" s="216" t="s">
        <v>27987</v>
      </c>
      <c r="D7312" s="215" t="s">
        <v>27988</v>
      </c>
    </row>
    <row r="7313" spans="1:4">
      <c r="A7313" s="215" t="s">
        <v>27989</v>
      </c>
      <c r="B7313" s="215">
        <v>1</v>
      </c>
      <c r="C7313" s="216" t="s">
        <v>27990</v>
      </c>
      <c r="D7313" s="215" t="s">
        <v>27991</v>
      </c>
    </row>
    <row r="7314" spans="1:4">
      <c r="A7314" s="215" t="s">
        <v>27992</v>
      </c>
      <c r="B7314" s="215">
        <v>1</v>
      </c>
      <c r="C7314" s="216" t="s">
        <v>27993</v>
      </c>
      <c r="D7314" s="215" t="s">
        <v>27994</v>
      </c>
    </row>
    <row r="7315" spans="1:4">
      <c r="A7315" s="215" t="s">
        <v>27995</v>
      </c>
      <c r="B7315" s="215">
        <v>1</v>
      </c>
      <c r="C7315" s="216" t="s">
        <v>27996</v>
      </c>
      <c r="D7315" s="215" t="s">
        <v>27997</v>
      </c>
    </row>
    <row r="7316" spans="1:4">
      <c r="A7316" s="215" t="s">
        <v>27998</v>
      </c>
      <c r="B7316" s="215">
        <v>1</v>
      </c>
      <c r="C7316" s="216" t="s">
        <v>27999</v>
      </c>
      <c r="D7316" s="215" t="s">
        <v>28000</v>
      </c>
    </row>
    <row r="7317" spans="1:4">
      <c r="A7317" s="215" t="s">
        <v>28001</v>
      </c>
      <c r="B7317" s="215">
        <v>1</v>
      </c>
      <c r="C7317" s="216" t="s">
        <v>28002</v>
      </c>
      <c r="D7317" s="215" t="s">
        <v>28003</v>
      </c>
    </row>
    <row r="7318" spans="1:4">
      <c r="A7318" s="215" t="s">
        <v>28004</v>
      </c>
      <c r="B7318" s="215">
        <v>1</v>
      </c>
      <c r="C7318" s="216" t="s">
        <v>28005</v>
      </c>
      <c r="D7318" s="215" t="s">
        <v>28006</v>
      </c>
    </row>
    <row r="7319" spans="1:4">
      <c r="A7319" s="215" t="s">
        <v>28007</v>
      </c>
      <c r="B7319" s="215">
        <v>1</v>
      </c>
      <c r="C7319" s="216" t="s">
        <v>28008</v>
      </c>
      <c r="D7319" s="215" t="s">
        <v>28009</v>
      </c>
    </row>
    <row r="7320" spans="1:4">
      <c r="A7320" s="215" t="s">
        <v>28010</v>
      </c>
      <c r="B7320" s="215">
        <v>1</v>
      </c>
      <c r="C7320" s="216" t="s">
        <v>28011</v>
      </c>
      <c r="D7320" s="215" t="s">
        <v>28012</v>
      </c>
    </row>
    <row r="7321" spans="1:4">
      <c r="A7321" s="215" t="s">
        <v>28013</v>
      </c>
      <c r="B7321" s="215">
        <v>1</v>
      </c>
      <c r="C7321" s="216" t="s">
        <v>28014</v>
      </c>
      <c r="D7321" s="215" t="s">
        <v>28015</v>
      </c>
    </row>
    <row r="7322" spans="1:4">
      <c r="A7322" s="215" t="s">
        <v>28016</v>
      </c>
      <c r="B7322" s="215">
        <v>1</v>
      </c>
      <c r="C7322" s="216" t="s">
        <v>28017</v>
      </c>
      <c r="D7322" s="215" t="s">
        <v>28018</v>
      </c>
    </row>
    <row r="7323" spans="1:4">
      <c r="A7323" s="215" t="s">
        <v>28019</v>
      </c>
      <c r="B7323" s="215">
        <v>1</v>
      </c>
      <c r="C7323" s="216" t="s">
        <v>28020</v>
      </c>
      <c r="D7323" s="215" t="s">
        <v>28021</v>
      </c>
    </row>
    <row r="7324" spans="1:4">
      <c r="A7324" s="215" t="s">
        <v>28022</v>
      </c>
      <c r="B7324" s="215">
        <v>1</v>
      </c>
      <c r="C7324" s="216" t="s">
        <v>28023</v>
      </c>
      <c r="D7324" s="215" t="s">
        <v>28024</v>
      </c>
    </row>
    <row r="7325" spans="1:4">
      <c r="A7325" s="215" t="s">
        <v>28025</v>
      </c>
      <c r="B7325" s="215">
        <v>1</v>
      </c>
      <c r="C7325" s="216" t="s">
        <v>28026</v>
      </c>
      <c r="D7325" s="215" t="s">
        <v>28027</v>
      </c>
    </row>
    <row r="7326" spans="1:4">
      <c r="A7326" s="215" t="s">
        <v>28028</v>
      </c>
      <c r="B7326" s="215">
        <v>1</v>
      </c>
      <c r="C7326" s="216" t="s">
        <v>28029</v>
      </c>
      <c r="D7326" s="215" t="s">
        <v>28030</v>
      </c>
    </row>
    <row r="7327" spans="1:4">
      <c r="A7327" s="215" t="s">
        <v>28031</v>
      </c>
      <c r="B7327" s="215">
        <v>1</v>
      </c>
      <c r="C7327" s="216" t="s">
        <v>28032</v>
      </c>
      <c r="D7327" s="215" t="s">
        <v>28033</v>
      </c>
    </row>
    <row r="7328" spans="1:4">
      <c r="A7328" s="215" t="s">
        <v>28034</v>
      </c>
      <c r="B7328" s="215">
        <v>1</v>
      </c>
      <c r="C7328" s="216" t="s">
        <v>28035</v>
      </c>
      <c r="D7328" s="215" t="s">
        <v>28036</v>
      </c>
    </row>
    <row r="7329" spans="1:4">
      <c r="A7329" s="215" t="s">
        <v>28037</v>
      </c>
      <c r="B7329" s="215">
        <v>1</v>
      </c>
      <c r="C7329" s="216" t="s">
        <v>28038</v>
      </c>
      <c r="D7329" s="215" t="s">
        <v>28039</v>
      </c>
    </row>
    <row r="7330" spans="1:4">
      <c r="A7330" s="215" t="s">
        <v>28040</v>
      </c>
      <c r="B7330" s="215">
        <v>1</v>
      </c>
      <c r="C7330" s="216" t="s">
        <v>28041</v>
      </c>
      <c r="D7330" s="215" t="s">
        <v>28042</v>
      </c>
    </row>
    <row r="7331" spans="1:4">
      <c r="A7331" s="215" t="s">
        <v>28043</v>
      </c>
      <c r="B7331" s="215">
        <v>1</v>
      </c>
      <c r="C7331" s="216" t="s">
        <v>28044</v>
      </c>
      <c r="D7331" s="215" t="s">
        <v>28045</v>
      </c>
    </row>
    <row r="7332" spans="1:4">
      <c r="A7332" s="215" t="s">
        <v>28046</v>
      </c>
      <c r="B7332" s="215">
        <v>1</v>
      </c>
      <c r="C7332" s="216" t="s">
        <v>28047</v>
      </c>
      <c r="D7332" s="215" t="s">
        <v>28048</v>
      </c>
    </row>
    <row r="7333" spans="1:4">
      <c r="A7333" s="215" t="s">
        <v>28049</v>
      </c>
      <c r="B7333" s="215">
        <v>1</v>
      </c>
      <c r="C7333" s="216" t="s">
        <v>28050</v>
      </c>
      <c r="D7333" s="215" t="s">
        <v>28051</v>
      </c>
    </row>
    <row r="7334" spans="1:4">
      <c r="A7334" s="215" t="s">
        <v>28052</v>
      </c>
      <c r="B7334" s="215">
        <v>1</v>
      </c>
      <c r="C7334" s="216" t="s">
        <v>28053</v>
      </c>
      <c r="D7334" s="215" t="s">
        <v>28054</v>
      </c>
    </row>
    <row r="7335" spans="1:4">
      <c r="A7335" s="215" t="s">
        <v>28055</v>
      </c>
      <c r="B7335" s="215">
        <v>1</v>
      </c>
      <c r="C7335" s="216" t="s">
        <v>28056</v>
      </c>
      <c r="D7335" s="215" t="s">
        <v>28057</v>
      </c>
    </row>
    <row r="7336" spans="1:4">
      <c r="A7336" s="215" t="s">
        <v>28058</v>
      </c>
      <c r="B7336" s="215">
        <v>1</v>
      </c>
      <c r="C7336" s="216" t="s">
        <v>28059</v>
      </c>
      <c r="D7336" s="215" t="s">
        <v>28060</v>
      </c>
    </row>
    <row r="7337" spans="1:4">
      <c r="A7337" s="215" t="s">
        <v>28061</v>
      </c>
      <c r="B7337" s="215">
        <v>1</v>
      </c>
      <c r="C7337" s="216" t="s">
        <v>28062</v>
      </c>
      <c r="D7337" s="215" t="s">
        <v>28063</v>
      </c>
    </row>
    <row r="7338" spans="1:4">
      <c r="A7338" s="215" t="s">
        <v>28064</v>
      </c>
      <c r="B7338" s="215">
        <v>1</v>
      </c>
      <c r="C7338" s="216" t="s">
        <v>28065</v>
      </c>
      <c r="D7338" s="215" t="s">
        <v>28066</v>
      </c>
    </row>
    <row r="7339" spans="1:4">
      <c r="A7339" s="215" t="s">
        <v>28067</v>
      </c>
      <c r="B7339" s="215">
        <v>1</v>
      </c>
      <c r="C7339" s="216" t="s">
        <v>28068</v>
      </c>
      <c r="D7339" s="215" t="s">
        <v>28069</v>
      </c>
    </row>
    <row r="7340" spans="1:4">
      <c r="A7340" s="215" t="s">
        <v>28070</v>
      </c>
      <c r="B7340" s="215">
        <v>1</v>
      </c>
      <c r="C7340" s="216" t="s">
        <v>28071</v>
      </c>
      <c r="D7340" s="215" t="s">
        <v>28072</v>
      </c>
    </row>
    <row r="7341" spans="1:4">
      <c r="A7341" s="215" t="s">
        <v>28073</v>
      </c>
      <c r="B7341" s="215">
        <v>1</v>
      </c>
      <c r="C7341" s="216" t="s">
        <v>28074</v>
      </c>
      <c r="D7341" s="215" t="s">
        <v>28075</v>
      </c>
    </row>
    <row r="7342" spans="1:4">
      <c r="A7342" s="215" t="s">
        <v>28076</v>
      </c>
      <c r="B7342" s="215">
        <v>1</v>
      </c>
      <c r="C7342" s="216" t="s">
        <v>28077</v>
      </c>
      <c r="D7342" s="215" t="s">
        <v>28078</v>
      </c>
    </row>
    <row r="7343" spans="1:4">
      <c r="A7343" s="215" t="s">
        <v>28079</v>
      </c>
      <c r="B7343" s="215">
        <v>1</v>
      </c>
      <c r="C7343" s="216" t="s">
        <v>28080</v>
      </c>
      <c r="D7343" s="215" t="s">
        <v>28081</v>
      </c>
    </row>
    <row r="7344" spans="1:4">
      <c r="A7344" s="215" t="s">
        <v>28082</v>
      </c>
      <c r="B7344" s="215">
        <v>1</v>
      </c>
      <c r="C7344" s="216" t="s">
        <v>28083</v>
      </c>
      <c r="D7344" s="215" t="s">
        <v>28084</v>
      </c>
    </row>
    <row r="7345" spans="1:4">
      <c r="A7345" s="215" t="s">
        <v>28085</v>
      </c>
      <c r="B7345" s="215">
        <v>1</v>
      </c>
      <c r="C7345" s="216" t="s">
        <v>28086</v>
      </c>
      <c r="D7345" s="215" t="s">
        <v>28087</v>
      </c>
    </row>
    <row r="7346" spans="1:4">
      <c r="A7346" s="215" t="s">
        <v>28088</v>
      </c>
      <c r="B7346" s="215">
        <v>1</v>
      </c>
      <c r="C7346" s="216" t="s">
        <v>28089</v>
      </c>
      <c r="D7346" s="215" t="s">
        <v>28090</v>
      </c>
    </row>
    <row r="7347" spans="1:4">
      <c r="A7347" s="215" t="s">
        <v>28091</v>
      </c>
      <c r="B7347" s="215">
        <v>1</v>
      </c>
      <c r="C7347" s="216" t="s">
        <v>28092</v>
      </c>
      <c r="D7347" s="215" t="s">
        <v>28093</v>
      </c>
    </row>
    <row r="7348" spans="1:4">
      <c r="A7348" s="215" t="s">
        <v>28094</v>
      </c>
      <c r="B7348" s="215">
        <v>1</v>
      </c>
      <c r="C7348" s="216" t="s">
        <v>28095</v>
      </c>
      <c r="D7348" s="215" t="s">
        <v>28096</v>
      </c>
    </row>
    <row r="7349" spans="1:4">
      <c r="A7349" s="215" t="s">
        <v>28097</v>
      </c>
      <c r="B7349" s="215">
        <v>1</v>
      </c>
      <c r="C7349" s="216" t="s">
        <v>28098</v>
      </c>
      <c r="D7349" s="215" t="s">
        <v>28099</v>
      </c>
    </row>
    <row r="7350" spans="1:4">
      <c r="A7350" s="215" t="s">
        <v>28100</v>
      </c>
      <c r="B7350" s="215">
        <v>1</v>
      </c>
      <c r="C7350" s="216" t="s">
        <v>28101</v>
      </c>
      <c r="D7350" s="215" t="s">
        <v>28102</v>
      </c>
    </row>
    <row r="7351" spans="1:4">
      <c r="A7351" s="215" t="s">
        <v>28103</v>
      </c>
      <c r="B7351" s="215">
        <v>1</v>
      </c>
      <c r="C7351" s="216" t="s">
        <v>28104</v>
      </c>
      <c r="D7351" s="215" t="s">
        <v>28105</v>
      </c>
    </row>
    <row r="7352" spans="1:4">
      <c r="A7352" s="215" t="s">
        <v>28106</v>
      </c>
      <c r="B7352" s="215">
        <v>1</v>
      </c>
      <c r="C7352" s="216" t="s">
        <v>28107</v>
      </c>
      <c r="D7352" s="215" t="s">
        <v>28108</v>
      </c>
    </row>
    <row r="7353" spans="1:4">
      <c r="A7353" s="215" t="s">
        <v>28109</v>
      </c>
      <c r="B7353" s="215">
        <v>1</v>
      </c>
      <c r="C7353" s="216" t="s">
        <v>28110</v>
      </c>
      <c r="D7353" s="215" t="s">
        <v>28111</v>
      </c>
    </row>
    <row r="7354" spans="1:4">
      <c r="A7354" s="215" t="s">
        <v>28112</v>
      </c>
      <c r="B7354" s="215">
        <v>1</v>
      </c>
      <c r="C7354" s="216" t="s">
        <v>28113</v>
      </c>
      <c r="D7354" s="215" t="s">
        <v>28114</v>
      </c>
    </row>
    <row r="7355" spans="1:4">
      <c r="A7355" s="215" t="s">
        <v>28115</v>
      </c>
      <c r="B7355" s="215">
        <v>1</v>
      </c>
      <c r="C7355" s="216" t="s">
        <v>28116</v>
      </c>
      <c r="D7355" s="215" t="s">
        <v>28117</v>
      </c>
    </row>
    <row r="7356" spans="1:4">
      <c r="A7356" s="215" t="s">
        <v>28118</v>
      </c>
      <c r="B7356" s="215">
        <v>1</v>
      </c>
      <c r="C7356" s="216" t="s">
        <v>28119</v>
      </c>
      <c r="D7356" s="215" t="s">
        <v>28120</v>
      </c>
    </row>
    <row r="7357" spans="1:4">
      <c r="A7357" s="215" t="s">
        <v>28121</v>
      </c>
      <c r="B7357" s="215">
        <v>1</v>
      </c>
      <c r="C7357" s="216" t="s">
        <v>28122</v>
      </c>
      <c r="D7357" s="215" t="s">
        <v>28123</v>
      </c>
    </row>
    <row r="7358" spans="1:4">
      <c r="A7358" s="215" t="s">
        <v>28124</v>
      </c>
      <c r="B7358" s="215">
        <v>1</v>
      </c>
      <c r="C7358" s="216" t="s">
        <v>28125</v>
      </c>
      <c r="D7358" s="215" t="s">
        <v>28126</v>
      </c>
    </row>
    <row r="7359" spans="1:4">
      <c r="A7359" s="215" t="s">
        <v>28127</v>
      </c>
      <c r="B7359" s="215">
        <v>1</v>
      </c>
      <c r="C7359" s="216" t="s">
        <v>28128</v>
      </c>
      <c r="D7359" s="215" t="s">
        <v>28129</v>
      </c>
    </row>
    <row r="7360" spans="1:4">
      <c r="A7360" s="215" t="s">
        <v>28130</v>
      </c>
      <c r="B7360" s="215">
        <v>1</v>
      </c>
      <c r="C7360" s="216" t="s">
        <v>28131</v>
      </c>
      <c r="D7360" s="215" t="s">
        <v>28132</v>
      </c>
    </row>
    <row r="7361" spans="1:4">
      <c r="A7361" s="215" t="s">
        <v>28133</v>
      </c>
      <c r="B7361" s="215">
        <v>1</v>
      </c>
      <c r="C7361" s="216" t="s">
        <v>28134</v>
      </c>
      <c r="D7361" s="215" t="s">
        <v>28135</v>
      </c>
    </row>
    <row r="7362" spans="1:4">
      <c r="A7362" s="215" t="s">
        <v>28136</v>
      </c>
      <c r="B7362" s="215">
        <v>1</v>
      </c>
      <c r="C7362" s="216" t="s">
        <v>28137</v>
      </c>
      <c r="D7362" s="215" t="s">
        <v>28138</v>
      </c>
    </row>
    <row r="7363" spans="1:4">
      <c r="A7363" s="215" t="s">
        <v>28139</v>
      </c>
      <c r="B7363" s="215">
        <v>1</v>
      </c>
      <c r="C7363" s="216" t="s">
        <v>28140</v>
      </c>
      <c r="D7363" s="215" t="s">
        <v>28141</v>
      </c>
    </row>
    <row r="7364" spans="1:4">
      <c r="A7364" s="215" t="s">
        <v>28142</v>
      </c>
      <c r="B7364" s="215">
        <v>1</v>
      </c>
      <c r="C7364" s="216" t="s">
        <v>28143</v>
      </c>
      <c r="D7364" s="215" t="s">
        <v>28144</v>
      </c>
    </row>
    <row r="7365" spans="1:4">
      <c r="A7365" s="215" t="s">
        <v>28145</v>
      </c>
      <c r="B7365" s="215">
        <v>1</v>
      </c>
      <c r="C7365" s="216" t="s">
        <v>28146</v>
      </c>
      <c r="D7365" s="215" t="s">
        <v>28147</v>
      </c>
    </row>
    <row r="7366" spans="1:4">
      <c r="A7366" s="215" t="s">
        <v>28148</v>
      </c>
      <c r="B7366" s="215">
        <v>1</v>
      </c>
      <c r="C7366" s="216" t="s">
        <v>28149</v>
      </c>
      <c r="D7366" s="215" t="s">
        <v>28150</v>
      </c>
    </row>
    <row r="7367" spans="1:4">
      <c r="A7367" s="215" t="s">
        <v>28151</v>
      </c>
      <c r="B7367" s="215">
        <v>1</v>
      </c>
      <c r="C7367" s="216" t="s">
        <v>28152</v>
      </c>
      <c r="D7367" s="215" t="s">
        <v>28153</v>
      </c>
    </row>
    <row r="7368" spans="1:4">
      <c r="A7368" s="215" t="s">
        <v>28154</v>
      </c>
      <c r="B7368" s="215">
        <v>1</v>
      </c>
      <c r="C7368" s="216" t="s">
        <v>28155</v>
      </c>
      <c r="D7368" s="215" t="s">
        <v>28156</v>
      </c>
    </row>
    <row r="7369" spans="1:4">
      <c r="A7369" s="215" t="s">
        <v>28157</v>
      </c>
      <c r="B7369" s="215">
        <v>1</v>
      </c>
      <c r="C7369" s="216" t="s">
        <v>28158</v>
      </c>
      <c r="D7369" s="215" t="s">
        <v>28159</v>
      </c>
    </row>
    <row r="7370" spans="1:4">
      <c r="A7370" s="215" t="s">
        <v>28160</v>
      </c>
      <c r="B7370" s="215">
        <v>1</v>
      </c>
      <c r="C7370" s="216" t="s">
        <v>28161</v>
      </c>
      <c r="D7370" s="215" t="s">
        <v>28162</v>
      </c>
    </row>
    <row r="7371" spans="1:4">
      <c r="A7371" s="215" t="s">
        <v>28163</v>
      </c>
      <c r="B7371" s="215">
        <v>1</v>
      </c>
      <c r="C7371" s="216" t="s">
        <v>28164</v>
      </c>
      <c r="D7371" s="215" t="s">
        <v>28165</v>
      </c>
    </row>
    <row r="7372" spans="1:4">
      <c r="A7372" s="215" t="s">
        <v>28166</v>
      </c>
      <c r="B7372" s="215">
        <v>1</v>
      </c>
      <c r="C7372" s="216" t="s">
        <v>28167</v>
      </c>
      <c r="D7372" s="215" t="s">
        <v>28168</v>
      </c>
    </row>
    <row r="7373" spans="1:4">
      <c r="A7373" s="215" t="s">
        <v>28169</v>
      </c>
      <c r="B7373" s="215">
        <v>1</v>
      </c>
      <c r="C7373" s="216" t="s">
        <v>28170</v>
      </c>
      <c r="D7373" s="215" t="s">
        <v>28171</v>
      </c>
    </row>
    <row r="7374" spans="1:4">
      <c r="A7374" s="215" t="s">
        <v>28172</v>
      </c>
      <c r="B7374" s="215">
        <v>1</v>
      </c>
      <c r="C7374" s="216" t="s">
        <v>28173</v>
      </c>
      <c r="D7374" s="215" t="s">
        <v>28174</v>
      </c>
    </row>
    <row r="7375" spans="1:4">
      <c r="A7375" s="215" t="s">
        <v>28175</v>
      </c>
      <c r="B7375" s="215">
        <v>1</v>
      </c>
      <c r="C7375" s="216" t="s">
        <v>28176</v>
      </c>
      <c r="D7375" s="215" t="s">
        <v>28177</v>
      </c>
    </row>
    <row r="7376" spans="1:4">
      <c r="A7376" s="215" t="s">
        <v>28178</v>
      </c>
      <c r="B7376" s="215">
        <v>1</v>
      </c>
      <c r="C7376" s="216" t="s">
        <v>28179</v>
      </c>
      <c r="D7376" s="215" t="s">
        <v>28180</v>
      </c>
    </row>
    <row r="7377" spans="1:4">
      <c r="A7377" s="215" t="s">
        <v>28181</v>
      </c>
      <c r="B7377" s="215">
        <v>1</v>
      </c>
      <c r="C7377" s="216" t="s">
        <v>28182</v>
      </c>
      <c r="D7377" s="215" t="s">
        <v>28183</v>
      </c>
    </row>
    <row r="7378" spans="1:4">
      <c r="A7378" s="215" t="s">
        <v>28184</v>
      </c>
      <c r="B7378" s="215">
        <v>1</v>
      </c>
      <c r="C7378" s="216" t="s">
        <v>28185</v>
      </c>
      <c r="D7378" s="215" t="s">
        <v>28186</v>
      </c>
    </row>
    <row r="7379" spans="1:4">
      <c r="A7379" s="215" t="s">
        <v>28187</v>
      </c>
      <c r="B7379" s="215">
        <v>1</v>
      </c>
      <c r="C7379" s="216" t="s">
        <v>28188</v>
      </c>
      <c r="D7379" s="215" t="s">
        <v>28189</v>
      </c>
    </row>
    <row r="7380" spans="1:4">
      <c r="A7380" s="215" t="s">
        <v>28190</v>
      </c>
      <c r="B7380" s="215">
        <v>1</v>
      </c>
      <c r="C7380" s="216" t="s">
        <v>28191</v>
      </c>
      <c r="D7380" s="215" t="s">
        <v>28192</v>
      </c>
    </row>
    <row r="7381" spans="1:4">
      <c r="A7381" s="215" t="s">
        <v>28193</v>
      </c>
      <c r="B7381" s="215">
        <v>1</v>
      </c>
      <c r="C7381" s="216" t="s">
        <v>28194</v>
      </c>
      <c r="D7381" s="215" t="s">
        <v>28195</v>
      </c>
    </row>
    <row r="7382" spans="1:4">
      <c r="A7382" s="215" t="s">
        <v>28196</v>
      </c>
      <c r="B7382" s="215">
        <v>1</v>
      </c>
      <c r="C7382" s="216" t="s">
        <v>28197</v>
      </c>
      <c r="D7382" s="215" t="s">
        <v>28198</v>
      </c>
    </row>
    <row r="7383" spans="1:4">
      <c r="A7383" s="215" t="s">
        <v>28199</v>
      </c>
      <c r="B7383" s="215">
        <v>1</v>
      </c>
      <c r="C7383" s="216" t="s">
        <v>28200</v>
      </c>
      <c r="D7383" s="215" t="s">
        <v>28201</v>
      </c>
    </row>
    <row r="7384" spans="1:4">
      <c r="A7384" s="215" t="s">
        <v>28202</v>
      </c>
      <c r="B7384" s="215">
        <v>1</v>
      </c>
      <c r="C7384" s="216" t="s">
        <v>28203</v>
      </c>
      <c r="D7384" s="215" t="s">
        <v>28204</v>
      </c>
    </row>
    <row r="7385" spans="1:4">
      <c r="A7385" s="215" t="s">
        <v>28205</v>
      </c>
      <c r="B7385" s="215">
        <v>1</v>
      </c>
      <c r="C7385" s="216" t="s">
        <v>28206</v>
      </c>
      <c r="D7385" s="215" t="s">
        <v>28207</v>
      </c>
    </row>
    <row r="7386" spans="1:4">
      <c r="A7386" s="215" t="s">
        <v>28208</v>
      </c>
      <c r="B7386" s="215">
        <v>1</v>
      </c>
      <c r="C7386" s="216" t="s">
        <v>28209</v>
      </c>
      <c r="D7386" s="215" t="s">
        <v>28210</v>
      </c>
    </row>
    <row r="7387" spans="1:4">
      <c r="A7387" s="215" t="s">
        <v>28211</v>
      </c>
      <c r="B7387" s="215">
        <v>1</v>
      </c>
      <c r="C7387" s="216" t="s">
        <v>28212</v>
      </c>
      <c r="D7387" s="215" t="s">
        <v>28213</v>
      </c>
    </row>
    <row r="7388" spans="1:4">
      <c r="A7388" s="215" t="s">
        <v>28214</v>
      </c>
      <c r="B7388" s="215">
        <v>1</v>
      </c>
      <c r="C7388" s="216" t="s">
        <v>28215</v>
      </c>
      <c r="D7388" s="215" t="s">
        <v>28216</v>
      </c>
    </row>
    <row r="7389" spans="1:4">
      <c r="A7389" s="215" t="s">
        <v>28217</v>
      </c>
      <c r="B7389" s="215">
        <v>1</v>
      </c>
      <c r="C7389" s="216" t="s">
        <v>28218</v>
      </c>
      <c r="D7389" s="215" t="s">
        <v>28219</v>
      </c>
    </row>
    <row r="7390" spans="1:4">
      <c r="A7390" s="215" t="s">
        <v>28220</v>
      </c>
      <c r="B7390" s="215">
        <v>1</v>
      </c>
      <c r="C7390" s="216" t="s">
        <v>28221</v>
      </c>
      <c r="D7390" s="215" t="s">
        <v>28222</v>
      </c>
    </row>
    <row r="7391" spans="1:4">
      <c r="A7391" s="215" t="s">
        <v>28223</v>
      </c>
      <c r="B7391" s="215">
        <v>1</v>
      </c>
      <c r="C7391" s="216" t="s">
        <v>28224</v>
      </c>
      <c r="D7391" s="215" t="s">
        <v>28225</v>
      </c>
    </row>
    <row r="7392" spans="1:4">
      <c r="A7392" s="215" t="s">
        <v>28226</v>
      </c>
      <c r="B7392" s="215">
        <v>1</v>
      </c>
      <c r="C7392" s="216" t="s">
        <v>28227</v>
      </c>
      <c r="D7392" s="215" t="s">
        <v>28228</v>
      </c>
    </row>
    <row r="7393" spans="1:4">
      <c r="A7393" s="215" t="s">
        <v>28229</v>
      </c>
      <c r="B7393" s="215">
        <v>1</v>
      </c>
      <c r="C7393" s="216" t="s">
        <v>28230</v>
      </c>
      <c r="D7393" s="215" t="s">
        <v>28231</v>
      </c>
    </row>
    <row r="7394" spans="1:4">
      <c r="A7394" s="215" t="s">
        <v>28232</v>
      </c>
      <c r="B7394" s="215">
        <v>1</v>
      </c>
      <c r="C7394" s="216" t="s">
        <v>28233</v>
      </c>
      <c r="D7394" s="215" t="s">
        <v>28234</v>
      </c>
    </row>
    <row r="7395" spans="1:4">
      <c r="A7395" s="215" t="s">
        <v>28235</v>
      </c>
      <c r="B7395" s="215">
        <v>1</v>
      </c>
      <c r="C7395" s="216" t="s">
        <v>28236</v>
      </c>
      <c r="D7395" s="215" t="s">
        <v>28237</v>
      </c>
    </row>
    <row r="7396" spans="1:4">
      <c r="A7396" s="215" t="s">
        <v>28238</v>
      </c>
      <c r="B7396" s="215">
        <v>1</v>
      </c>
      <c r="C7396" s="216" t="s">
        <v>28239</v>
      </c>
      <c r="D7396" s="215" t="s">
        <v>28240</v>
      </c>
    </row>
    <row r="7397" spans="1:4">
      <c r="A7397" s="215" t="s">
        <v>28241</v>
      </c>
      <c r="B7397" s="215">
        <v>1</v>
      </c>
      <c r="C7397" s="216" t="s">
        <v>28242</v>
      </c>
      <c r="D7397" s="215" t="s">
        <v>28243</v>
      </c>
    </row>
    <row r="7398" spans="1:4">
      <c r="A7398" s="215" t="s">
        <v>28244</v>
      </c>
      <c r="B7398" s="215">
        <v>1</v>
      </c>
      <c r="C7398" s="216" t="s">
        <v>28245</v>
      </c>
      <c r="D7398" s="215" t="s">
        <v>28246</v>
      </c>
    </row>
    <row r="7399" spans="1:4">
      <c r="A7399" s="215" t="s">
        <v>28247</v>
      </c>
      <c r="B7399" s="215">
        <v>1</v>
      </c>
      <c r="C7399" s="216" t="s">
        <v>28248</v>
      </c>
      <c r="D7399" s="215" t="s">
        <v>28249</v>
      </c>
    </row>
    <row r="7400" spans="1:4">
      <c r="A7400" s="215" t="s">
        <v>28250</v>
      </c>
      <c r="B7400" s="215">
        <v>1</v>
      </c>
      <c r="C7400" s="216" t="s">
        <v>28251</v>
      </c>
      <c r="D7400" s="215" t="s">
        <v>28252</v>
      </c>
    </row>
    <row r="7401" spans="1:4">
      <c r="A7401" s="215" t="s">
        <v>28253</v>
      </c>
      <c r="B7401" s="215">
        <v>1</v>
      </c>
      <c r="C7401" s="216" t="s">
        <v>28254</v>
      </c>
      <c r="D7401" s="215" t="s">
        <v>28255</v>
      </c>
    </row>
    <row r="7402" spans="1:4">
      <c r="A7402" s="215" t="s">
        <v>28256</v>
      </c>
      <c r="B7402" s="215">
        <v>1</v>
      </c>
      <c r="C7402" s="216" t="s">
        <v>28257</v>
      </c>
      <c r="D7402" s="215" t="s">
        <v>28258</v>
      </c>
    </row>
    <row r="7403" spans="1:4">
      <c r="A7403" s="215" t="s">
        <v>28259</v>
      </c>
      <c r="B7403" s="215">
        <v>1</v>
      </c>
      <c r="C7403" s="216" t="s">
        <v>28260</v>
      </c>
      <c r="D7403" s="215" t="s">
        <v>28261</v>
      </c>
    </row>
    <row r="7404" spans="1:4">
      <c r="A7404" s="215" t="s">
        <v>28262</v>
      </c>
      <c r="B7404" s="215">
        <v>1</v>
      </c>
      <c r="C7404" s="216" t="s">
        <v>28263</v>
      </c>
      <c r="D7404" s="215" t="s">
        <v>28264</v>
      </c>
    </row>
    <row r="7405" spans="1:4">
      <c r="A7405" s="215" t="s">
        <v>28265</v>
      </c>
      <c r="B7405" s="215">
        <v>1</v>
      </c>
      <c r="C7405" s="216" t="s">
        <v>28266</v>
      </c>
      <c r="D7405" s="215" t="s">
        <v>28267</v>
      </c>
    </row>
    <row r="7406" spans="1:4">
      <c r="A7406" s="215" t="s">
        <v>28268</v>
      </c>
      <c r="B7406" s="215">
        <v>1</v>
      </c>
      <c r="C7406" s="216" t="s">
        <v>28269</v>
      </c>
      <c r="D7406" s="215" t="s">
        <v>28270</v>
      </c>
    </row>
    <row r="7407" spans="1:4">
      <c r="A7407" s="215" t="s">
        <v>28271</v>
      </c>
      <c r="B7407" s="215">
        <v>1</v>
      </c>
      <c r="C7407" s="216" t="s">
        <v>28272</v>
      </c>
      <c r="D7407" s="215" t="s">
        <v>28273</v>
      </c>
    </row>
    <row r="7408" spans="1:4">
      <c r="A7408" s="215" t="s">
        <v>28274</v>
      </c>
      <c r="B7408" s="215">
        <v>1</v>
      </c>
      <c r="C7408" s="216" t="s">
        <v>28275</v>
      </c>
      <c r="D7408" s="215" t="s">
        <v>28276</v>
      </c>
    </row>
    <row r="7409" spans="1:4">
      <c r="A7409" s="215" t="s">
        <v>28277</v>
      </c>
      <c r="B7409" s="215">
        <v>1</v>
      </c>
      <c r="C7409" s="216" t="s">
        <v>28278</v>
      </c>
      <c r="D7409" s="215" t="s">
        <v>28279</v>
      </c>
    </row>
    <row r="7410" spans="1:4">
      <c r="A7410" s="215" t="s">
        <v>28280</v>
      </c>
      <c r="B7410" s="215">
        <v>1</v>
      </c>
      <c r="C7410" s="216" t="s">
        <v>28281</v>
      </c>
      <c r="D7410" s="215" t="s">
        <v>28282</v>
      </c>
    </row>
    <row r="7411" spans="1:4">
      <c r="A7411" s="215" t="s">
        <v>28283</v>
      </c>
      <c r="B7411" s="215">
        <v>1</v>
      </c>
      <c r="C7411" s="216" t="s">
        <v>28284</v>
      </c>
      <c r="D7411" s="215" t="s">
        <v>28285</v>
      </c>
    </row>
    <row r="7412" spans="1:4">
      <c r="A7412" s="215" t="s">
        <v>28286</v>
      </c>
      <c r="B7412" s="215">
        <v>1</v>
      </c>
      <c r="C7412" s="216" t="s">
        <v>28287</v>
      </c>
      <c r="D7412" s="215" t="s">
        <v>28288</v>
      </c>
    </row>
    <row r="7413" spans="1:4">
      <c r="A7413" s="215" t="s">
        <v>28289</v>
      </c>
      <c r="B7413" s="215">
        <v>1</v>
      </c>
      <c r="C7413" s="216" t="s">
        <v>28290</v>
      </c>
      <c r="D7413" s="215" t="s">
        <v>28291</v>
      </c>
    </row>
    <row r="7414" spans="1:4">
      <c r="A7414" s="215" t="s">
        <v>28292</v>
      </c>
      <c r="B7414" s="215">
        <v>1</v>
      </c>
      <c r="C7414" s="216" t="s">
        <v>28293</v>
      </c>
      <c r="D7414" s="215" t="s">
        <v>28294</v>
      </c>
    </row>
    <row r="7415" spans="1:4">
      <c r="A7415" s="215" t="s">
        <v>28295</v>
      </c>
      <c r="B7415" s="215">
        <v>1</v>
      </c>
      <c r="C7415" s="216" t="s">
        <v>28296</v>
      </c>
      <c r="D7415" s="215" t="s">
        <v>28297</v>
      </c>
    </row>
    <row r="7416" spans="1:4">
      <c r="A7416" s="215" t="s">
        <v>28298</v>
      </c>
      <c r="B7416" s="215">
        <v>1</v>
      </c>
      <c r="C7416" s="216" t="s">
        <v>28299</v>
      </c>
      <c r="D7416" s="215" t="s">
        <v>28300</v>
      </c>
    </row>
    <row r="7417" spans="1:4">
      <c r="A7417" s="215" t="s">
        <v>28301</v>
      </c>
      <c r="B7417" s="215">
        <v>1</v>
      </c>
      <c r="C7417" s="216" t="s">
        <v>28302</v>
      </c>
      <c r="D7417" s="215" t="s">
        <v>28303</v>
      </c>
    </row>
    <row r="7418" spans="1:4">
      <c r="A7418" s="215" t="s">
        <v>28304</v>
      </c>
      <c r="B7418" s="215">
        <v>1</v>
      </c>
      <c r="C7418" s="216" t="s">
        <v>28305</v>
      </c>
      <c r="D7418" s="215" t="s">
        <v>28306</v>
      </c>
    </row>
    <row r="7419" spans="1:4">
      <c r="A7419" s="215" t="s">
        <v>28307</v>
      </c>
      <c r="B7419" s="215">
        <v>1</v>
      </c>
      <c r="C7419" s="216" t="s">
        <v>28308</v>
      </c>
      <c r="D7419" s="215" t="s">
        <v>28309</v>
      </c>
    </row>
    <row r="7420" spans="1:4">
      <c r="A7420" s="215" t="s">
        <v>28310</v>
      </c>
      <c r="B7420" s="215">
        <v>1</v>
      </c>
      <c r="C7420" s="216" t="s">
        <v>28311</v>
      </c>
      <c r="D7420" s="215" t="s">
        <v>28312</v>
      </c>
    </row>
    <row r="7421" spans="1:4">
      <c r="A7421" s="215" t="s">
        <v>28313</v>
      </c>
      <c r="B7421" s="215">
        <v>1</v>
      </c>
      <c r="C7421" s="216" t="s">
        <v>28314</v>
      </c>
      <c r="D7421" s="215" t="s">
        <v>28315</v>
      </c>
    </row>
    <row r="7422" spans="1:4">
      <c r="A7422" s="215" t="s">
        <v>28316</v>
      </c>
      <c r="B7422" s="215">
        <v>1</v>
      </c>
      <c r="C7422" s="216" t="s">
        <v>28317</v>
      </c>
      <c r="D7422" s="215" t="s">
        <v>28318</v>
      </c>
    </row>
    <row r="7423" spans="1:4">
      <c r="A7423" s="215" t="s">
        <v>28319</v>
      </c>
      <c r="B7423" s="215">
        <v>1</v>
      </c>
      <c r="C7423" s="216" t="s">
        <v>28320</v>
      </c>
      <c r="D7423" s="215" t="s">
        <v>28321</v>
      </c>
    </row>
    <row r="7424" spans="1:4">
      <c r="A7424" s="215" t="s">
        <v>28322</v>
      </c>
      <c r="B7424" s="215">
        <v>1</v>
      </c>
      <c r="C7424" s="216" t="s">
        <v>28323</v>
      </c>
      <c r="D7424" s="215" t="s">
        <v>28324</v>
      </c>
    </row>
    <row r="7425" spans="1:4">
      <c r="A7425" s="215" t="s">
        <v>28325</v>
      </c>
      <c r="B7425" s="215">
        <v>1</v>
      </c>
      <c r="C7425" s="216" t="s">
        <v>28326</v>
      </c>
      <c r="D7425" s="215" t="s">
        <v>28327</v>
      </c>
    </row>
    <row r="7426" spans="1:4">
      <c r="A7426" s="215" t="s">
        <v>28328</v>
      </c>
      <c r="B7426" s="215">
        <v>1</v>
      </c>
      <c r="C7426" s="216" t="s">
        <v>28329</v>
      </c>
      <c r="D7426" s="215" t="s">
        <v>28330</v>
      </c>
    </row>
    <row r="7427" spans="1:4">
      <c r="A7427" s="215" t="s">
        <v>28331</v>
      </c>
      <c r="B7427" s="215">
        <v>1</v>
      </c>
      <c r="C7427" s="216" t="s">
        <v>28332</v>
      </c>
      <c r="D7427" s="215" t="s">
        <v>28333</v>
      </c>
    </row>
    <row r="7428" spans="1:4">
      <c r="A7428" s="215" t="s">
        <v>28334</v>
      </c>
      <c r="B7428" s="215">
        <v>1</v>
      </c>
      <c r="C7428" s="216" t="s">
        <v>28335</v>
      </c>
      <c r="D7428" s="215" t="s">
        <v>28336</v>
      </c>
    </row>
    <row r="7429" spans="1:4">
      <c r="A7429" s="215" t="s">
        <v>28337</v>
      </c>
      <c r="B7429" s="215">
        <v>1</v>
      </c>
      <c r="C7429" s="216" t="s">
        <v>28338</v>
      </c>
      <c r="D7429" s="215" t="s">
        <v>28339</v>
      </c>
    </row>
    <row r="7430" spans="1:4">
      <c r="A7430" s="215" t="s">
        <v>28340</v>
      </c>
      <c r="B7430" s="215">
        <v>1</v>
      </c>
      <c r="C7430" s="216" t="s">
        <v>28341</v>
      </c>
      <c r="D7430" s="215" t="s">
        <v>28342</v>
      </c>
    </row>
    <row r="7431" spans="1:4">
      <c r="A7431" s="215" t="s">
        <v>28343</v>
      </c>
      <c r="B7431" s="215">
        <v>1</v>
      </c>
      <c r="C7431" s="216" t="s">
        <v>28344</v>
      </c>
      <c r="D7431" s="215" t="s">
        <v>28345</v>
      </c>
    </row>
    <row r="7432" spans="1:4">
      <c r="A7432" s="215" t="s">
        <v>28346</v>
      </c>
      <c r="B7432" s="215">
        <v>1</v>
      </c>
      <c r="C7432" s="216" t="s">
        <v>28347</v>
      </c>
      <c r="D7432" s="215" t="s">
        <v>28348</v>
      </c>
    </row>
    <row r="7433" spans="1:4">
      <c r="A7433" s="215" t="s">
        <v>28349</v>
      </c>
      <c r="B7433" s="215">
        <v>1</v>
      </c>
      <c r="C7433" s="216" t="s">
        <v>28350</v>
      </c>
      <c r="D7433" s="215" t="s">
        <v>28351</v>
      </c>
    </row>
    <row r="7434" spans="1:4">
      <c r="A7434" s="215" t="s">
        <v>28352</v>
      </c>
      <c r="B7434" s="215">
        <v>1</v>
      </c>
      <c r="C7434" s="216" t="s">
        <v>28353</v>
      </c>
      <c r="D7434" s="215" t="s">
        <v>28354</v>
      </c>
    </row>
    <row r="7435" spans="1:4">
      <c r="A7435" s="215" t="s">
        <v>28355</v>
      </c>
      <c r="B7435" s="215">
        <v>1</v>
      </c>
      <c r="C7435" s="216" t="s">
        <v>28356</v>
      </c>
      <c r="D7435" s="215" t="s">
        <v>28357</v>
      </c>
    </row>
    <row r="7436" spans="1:4">
      <c r="A7436" s="215" t="s">
        <v>28358</v>
      </c>
      <c r="B7436" s="215">
        <v>1</v>
      </c>
      <c r="C7436" s="216" t="s">
        <v>28359</v>
      </c>
      <c r="D7436" s="215" t="s">
        <v>28360</v>
      </c>
    </row>
    <row r="7437" spans="1:4">
      <c r="A7437" s="215" t="s">
        <v>28361</v>
      </c>
      <c r="B7437" s="215">
        <v>1</v>
      </c>
      <c r="C7437" s="216" t="s">
        <v>28362</v>
      </c>
      <c r="D7437" s="215" t="s">
        <v>28363</v>
      </c>
    </row>
    <row r="7438" spans="1:4">
      <c r="A7438" s="215" t="s">
        <v>28364</v>
      </c>
      <c r="B7438" s="215">
        <v>1</v>
      </c>
      <c r="C7438" s="216" t="s">
        <v>28365</v>
      </c>
      <c r="D7438" s="215" t="s">
        <v>28366</v>
      </c>
    </row>
    <row r="7439" spans="1:4">
      <c r="A7439" s="215" t="s">
        <v>28367</v>
      </c>
      <c r="B7439" s="215">
        <v>1</v>
      </c>
      <c r="C7439" s="216" t="s">
        <v>28368</v>
      </c>
      <c r="D7439" s="215" t="s">
        <v>28369</v>
      </c>
    </row>
    <row r="7440" spans="1:4">
      <c r="A7440" s="215" t="s">
        <v>28370</v>
      </c>
      <c r="B7440" s="215">
        <v>1</v>
      </c>
      <c r="C7440" s="216" t="s">
        <v>28371</v>
      </c>
      <c r="D7440" s="215" t="s">
        <v>28372</v>
      </c>
    </row>
    <row r="7441" spans="1:4">
      <c r="A7441" s="215" t="s">
        <v>28373</v>
      </c>
      <c r="B7441" s="215">
        <v>1</v>
      </c>
      <c r="C7441" s="216" t="s">
        <v>28374</v>
      </c>
      <c r="D7441" s="215" t="s">
        <v>28375</v>
      </c>
    </row>
    <row r="7442" spans="1:4">
      <c r="A7442" s="215" t="s">
        <v>28376</v>
      </c>
      <c r="B7442" s="215">
        <v>1</v>
      </c>
      <c r="C7442" s="216" t="s">
        <v>28377</v>
      </c>
      <c r="D7442" s="215" t="s">
        <v>28378</v>
      </c>
    </row>
    <row r="7443" spans="1:4">
      <c r="A7443" s="215" t="s">
        <v>28379</v>
      </c>
      <c r="B7443" s="215">
        <v>1</v>
      </c>
      <c r="C7443" s="216" t="s">
        <v>28380</v>
      </c>
      <c r="D7443" s="215" t="s">
        <v>28381</v>
      </c>
    </row>
    <row r="7444" spans="1:4">
      <c r="A7444" s="215" t="s">
        <v>28382</v>
      </c>
      <c r="B7444" s="215">
        <v>1</v>
      </c>
      <c r="C7444" s="216" t="s">
        <v>28383</v>
      </c>
      <c r="D7444" s="215" t="s">
        <v>28384</v>
      </c>
    </row>
    <row r="7445" spans="1:4">
      <c r="A7445" s="215" t="s">
        <v>28385</v>
      </c>
      <c r="B7445" s="215">
        <v>1</v>
      </c>
      <c r="C7445" s="216" t="s">
        <v>28386</v>
      </c>
      <c r="D7445" s="215" t="s">
        <v>28387</v>
      </c>
    </row>
    <row r="7446" spans="1:4">
      <c r="A7446" s="215" t="s">
        <v>28388</v>
      </c>
      <c r="B7446" s="215">
        <v>1</v>
      </c>
      <c r="C7446" s="216" t="s">
        <v>28389</v>
      </c>
      <c r="D7446" s="215" t="s">
        <v>28390</v>
      </c>
    </row>
    <row r="7447" spans="1:4">
      <c r="A7447" s="215" t="s">
        <v>28391</v>
      </c>
      <c r="B7447" s="215">
        <v>1</v>
      </c>
      <c r="C7447" s="216" t="s">
        <v>28392</v>
      </c>
      <c r="D7447" s="215" t="s">
        <v>28393</v>
      </c>
    </row>
    <row r="7448" spans="1:4">
      <c r="A7448" s="215" t="s">
        <v>28394</v>
      </c>
      <c r="B7448" s="215">
        <v>1</v>
      </c>
      <c r="C7448" s="216" t="s">
        <v>28395</v>
      </c>
      <c r="D7448" s="215" t="s">
        <v>28396</v>
      </c>
    </row>
    <row r="7449" spans="1:4">
      <c r="A7449" s="215" t="s">
        <v>28397</v>
      </c>
      <c r="B7449" s="215">
        <v>1</v>
      </c>
      <c r="C7449" s="216" t="s">
        <v>28398</v>
      </c>
      <c r="D7449" s="215" t="s">
        <v>28399</v>
      </c>
    </row>
    <row r="7450" spans="1:4">
      <c r="A7450" s="215" t="s">
        <v>28400</v>
      </c>
      <c r="B7450" s="215">
        <v>1</v>
      </c>
      <c r="C7450" s="216" t="s">
        <v>28401</v>
      </c>
      <c r="D7450" s="215" t="s">
        <v>28402</v>
      </c>
    </row>
    <row r="7451" spans="1:4">
      <c r="A7451" s="215" t="s">
        <v>28403</v>
      </c>
      <c r="B7451" s="215">
        <v>1</v>
      </c>
      <c r="C7451" s="216" t="s">
        <v>28404</v>
      </c>
      <c r="D7451" s="215" t="s">
        <v>28405</v>
      </c>
    </row>
    <row r="7452" spans="1:4">
      <c r="A7452" s="215" t="s">
        <v>28406</v>
      </c>
      <c r="B7452" s="215">
        <v>1</v>
      </c>
      <c r="C7452" s="216" t="s">
        <v>28407</v>
      </c>
      <c r="D7452" s="215" t="s">
        <v>28408</v>
      </c>
    </row>
    <row r="7453" spans="1:4">
      <c r="A7453" s="215" t="s">
        <v>28409</v>
      </c>
      <c r="B7453" s="215">
        <v>1</v>
      </c>
      <c r="C7453" s="216" t="s">
        <v>28410</v>
      </c>
      <c r="D7453" s="215" t="s">
        <v>28411</v>
      </c>
    </row>
    <row r="7454" spans="1:4">
      <c r="A7454" s="215" t="s">
        <v>28412</v>
      </c>
      <c r="B7454" s="215">
        <v>1</v>
      </c>
      <c r="C7454" s="216" t="s">
        <v>28413</v>
      </c>
      <c r="D7454" s="215" t="s">
        <v>28414</v>
      </c>
    </row>
    <row r="7455" spans="1:4">
      <c r="A7455" s="215" t="s">
        <v>28415</v>
      </c>
      <c r="B7455" s="215">
        <v>1</v>
      </c>
      <c r="C7455" s="216" t="s">
        <v>28416</v>
      </c>
      <c r="D7455" s="215" t="s">
        <v>28417</v>
      </c>
    </row>
    <row r="7456" spans="1:4">
      <c r="A7456" s="215" t="s">
        <v>28418</v>
      </c>
      <c r="B7456" s="215">
        <v>1</v>
      </c>
      <c r="C7456" s="216" t="s">
        <v>28419</v>
      </c>
      <c r="D7456" s="215" t="s">
        <v>28420</v>
      </c>
    </row>
    <row r="7457" spans="1:4">
      <c r="A7457" s="215" t="s">
        <v>28421</v>
      </c>
      <c r="B7457" s="215">
        <v>1</v>
      </c>
      <c r="C7457" s="216" t="s">
        <v>28422</v>
      </c>
      <c r="D7457" s="215" t="s">
        <v>28423</v>
      </c>
    </row>
    <row r="7458" spans="1:4">
      <c r="A7458" s="215" t="s">
        <v>28424</v>
      </c>
      <c r="B7458" s="215">
        <v>1</v>
      </c>
      <c r="C7458" s="216" t="s">
        <v>28425</v>
      </c>
      <c r="D7458" s="215" t="s">
        <v>28426</v>
      </c>
    </row>
    <row r="7459" spans="1:4">
      <c r="A7459" s="215" t="s">
        <v>28427</v>
      </c>
      <c r="B7459" s="215">
        <v>1</v>
      </c>
      <c r="C7459" s="216" t="s">
        <v>28428</v>
      </c>
      <c r="D7459" s="215" t="s">
        <v>28429</v>
      </c>
    </row>
    <row r="7460" spans="1:4">
      <c r="A7460" s="215" t="s">
        <v>28430</v>
      </c>
      <c r="B7460" s="215">
        <v>1</v>
      </c>
      <c r="C7460" s="216" t="s">
        <v>28431</v>
      </c>
      <c r="D7460" s="215" t="s">
        <v>28432</v>
      </c>
    </row>
    <row r="7461" spans="1:4">
      <c r="A7461" s="215" t="s">
        <v>28433</v>
      </c>
      <c r="B7461" s="215">
        <v>1</v>
      </c>
      <c r="C7461" s="216" t="s">
        <v>28434</v>
      </c>
      <c r="D7461" s="215" t="s">
        <v>28435</v>
      </c>
    </row>
    <row r="7462" spans="1:4">
      <c r="A7462" s="215" t="s">
        <v>28436</v>
      </c>
      <c r="B7462" s="215">
        <v>1</v>
      </c>
      <c r="C7462" s="216" t="s">
        <v>28437</v>
      </c>
      <c r="D7462" s="215" t="s">
        <v>28438</v>
      </c>
    </row>
    <row r="7463" spans="1:4">
      <c r="A7463" s="215" t="s">
        <v>28439</v>
      </c>
      <c r="B7463" s="215">
        <v>1</v>
      </c>
      <c r="C7463" s="216" t="s">
        <v>28440</v>
      </c>
      <c r="D7463" s="215" t="s">
        <v>28441</v>
      </c>
    </row>
    <row r="7464" spans="1:4">
      <c r="A7464" s="215" t="s">
        <v>28442</v>
      </c>
      <c r="B7464" s="215">
        <v>1</v>
      </c>
      <c r="C7464" s="216" t="s">
        <v>28443</v>
      </c>
      <c r="D7464" s="215" t="s">
        <v>28444</v>
      </c>
    </row>
    <row r="7465" spans="1:4">
      <c r="A7465" s="215" t="s">
        <v>28445</v>
      </c>
      <c r="B7465" s="215">
        <v>1</v>
      </c>
      <c r="C7465" s="216" t="s">
        <v>28446</v>
      </c>
      <c r="D7465" s="215" t="s">
        <v>28447</v>
      </c>
    </row>
    <row r="7466" spans="1:4">
      <c r="A7466" s="215" t="s">
        <v>28448</v>
      </c>
      <c r="B7466" s="215">
        <v>1</v>
      </c>
      <c r="C7466" s="216" t="s">
        <v>28449</v>
      </c>
      <c r="D7466" s="215" t="s">
        <v>28450</v>
      </c>
    </row>
    <row r="7467" spans="1:4">
      <c r="A7467" s="215" t="s">
        <v>28451</v>
      </c>
      <c r="B7467" s="215">
        <v>1</v>
      </c>
      <c r="C7467" s="216" t="s">
        <v>28452</v>
      </c>
      <c r="D7467" s="215" t="s">
        <v>28453</v>
      </c>
    </row>
    <row r="7468" spans="1:4">
      <c r="A7468" s="215" t="s">
        <v>28454</v>
      </c>
      <c r="B7468" s="215">
        <v>1</v>
      </c>
      <c r="C7468" s="216" t="s">
        <v>28455</v>
      </c>
      <c r="D7468" s="215" t="s">
        <v>28456</v>
      </c>
    </row>
    <row r="7469" spans="1:4">
      <c r="A7469" s="215" t="s">
        <v>28457</v>
      </c>
      <c r="B7469" s="215">
        <v>1</v>
      </c>
      <c r="C7469" s="216" t="s">
        <v>28458</v>
      </c>
      <c r="D7469" s="215" t="s">
        <v>28459</v>
      </c>
    </row>
    <row r="7470" spans="1:4">
      <c r="A7470" s="215" t="s">
        <v>28460</v>
      </c>
      <c r="B7470" s="215">
        <v>1</v>
      </c>
      <c r="C7470" s="216" t="s">
        <v>28461</v>
      </c>
      <c r="D7470" s="215" t="s">
        <v>28462</v>
      </c>
    </row>
    <row r="7471" spans="1:4">
      <c r="A7471" s="215" t="s">
        <v>28463</v>
      </c>
      <c r="B7471" s="215">
        <v>1</v>
      </c>
      <c r="C7471" s="216" t="s">
        <v>28464</v>
      </c>
      <c r="D7471" s="215" t="s">
        <v>28465</v>
      </c>
    </row>
    <row r="7472" spans="1:4">
      <c r="A7472" s="215" t="s">
        <v>28466</v>
      </c>
      <c r="B7472" s="215">
        <v>1</v>
      </c>
      <c r="C7472" s="216" t="s">
        <v>28467</v>
      </c>
      <c r="D7472" s="215" t="s">
        <v>28468</v>
      </c>
    </row>
    <row r="7473" spans="1:4">
      <c r="A7473" s="215" t="s">
        <v>28469</v>
      </c>
      <c r="B7473" s="215">
        <v>1</v>
      </c>
      <c r="C7473" s="216" t="s">
        <v>28470</v>
      </c>
      <c r="D7473" s="215" t="s">
        <v>28471</v>
      </c>
    </row>
    <row r="7474" spans="1:4">
      <c r="A7474" s="215" t="s">
        <v>28472</v>
      </c>
      <c r="B7474" s="215">
        <v>1</v>
      </c>
      <c r="C7474" s="216" t="s">
        <v>28473</v>
      </c>
      <c r="D7474" s="215" t="s">
        <v>28474</v>
      </c>
    </row>
    <row r="7475" spans="1:4">
      <c r="A7475" s="215" t="s">
        <v>28475</v>
      </c>
      <c r="B7475" s="215">
        <v>1</v>
      </c>
      <c r="C7475" s="216" t="s">
        <v>28476</v>
      </c>
      <c r="D7475" s="215" t="s">
        <v>28477</v>
      </c>
    </row>
    <row r="7476" spans="1:4">
      <c r="A7476" s="215" t="s">
        <v>28478</v>
      </c>
      <c r="B7476" s="215">
        <v>1</v>
      </c>
      <c r="C7476" s="216" t="s">
        <v>28479</v>
      </c>
      <c r="D7476" s="215" t="s">
        <v>28480</v>
      </c>
    </row>
    <row r="7477" spans="1:4">
      <c r="A7477" s="215" t="s">
        <v>28481</v>
      </c>
      <c r="B7477" s="215">
        <v>1</v>
      </c>
      <c r="C7477" s="216" t="s">
        <v>28482</v>
      </c>
      <c r="D7477" s="215" t="s">
        <v>28483</v>
      </c>
    </row>
    <row r="7478" spans="1:4">
      <c r="A7478" s="215" t="s">
        <v>28484</v>
      </c>
      <c r="B7478" s="215">
        <v>1</v>
      </c>
      <c r="C7478" s="216" t="s">
        <v>28485</v>
      </c>
      <c r="D7478" s="215" t="s">
        <v>28486</v>
      </c>
    </row>
    <row r="7479" spans="1:4">
      <c r="A7479" s="215" t="s">
        <v>28487</v>
      </c>
      <c r="B7479" s="215">
        <v>1</v>
      </c>
      <c r="C7479" s="216" t="s">
        <v>28488</v>
      </c>
      <c r="D7479" s="215" t="s">
        <v>28489</v>
      </c>
    </row>
    <row r="7480" spans="1:4">
      <c r="A7480" s="215" t="s">
        <v>28490</v>
      </c>
      <c r="B7480" s="215">
        <v>1</v>
      </c>
      <c r="C7480" s="216" t="s">
        <v>28491</v>
      </c>
      <c r="D7480" s="215" t="s">
        <v>28492</v>
      </c>
    </row>
    <row r="7481" spans="1:4">
      <c r="A7481" s="215" t="s">
        <v>28493</v>
      </c>
      <c r="B7481" s="215">
        <v>1</v>
      </c>
      <c r="C7481" s="216" t="s">
        <v>28494</v>
      </c>
      <c r="D7481" s="215" t="s">
        <v>28495</v>
      </c>
    </row>
    <row r="7482" spans="1:4">
      <c r="A7482" s="215" t="s">
        <v>28496</v>
      </c>
      <c r="B7482" s="215">
        <v>1</v>
      </c>
      <c r="C7482" s="216" t="s">
        <v>28497</v>
      </c>
      <c r="D7482" s="215" t="s">
        <v>28498</v>
      </c>
    </row>
    <row r="7483" spans="1:4">
      <c r="A7483" s="215" t="s">
        <v>28499</v>
      </c>
      <c r="B7483" s="215">
        <v>1</v>
      </c>
      <c r="C7483" s="216" t="s">
        <v>28500</v>
      </c>
      <c r="D7483" s="215" t="s">
        <v>28501</v>
      </c>
    </row>
    <row r="7484" spans="1:4">
      <c r="A7484" s="215" t="s">
        <v>28502</v>
      </c>
      <c r="B7484" s="215">
        <v>1</v>
      </c>
      <c r="C7484" s="216" t="s">
        <v>28503</v>
      </c>
      <c r="D7484" s="215" t="s">
        <v>28504</v>
      </c>
    </row>
    <row r="7485" spans="1:4">
      <c r="A7485" s="215" t="s">
        <v>28505</v>
      </c>
      <c r="B7485" s="215">
        <v>1</v>
      </c>
      <c r="C7485" s="216" t="s">
        <v>28506</v>
      </c>
      <c r="D7485" s="215" t="s">
        <v>28507</v>
      </c>
    </row>
    <row r="7486" spans="1:4">
      <c r="A7486" s="215" t="s">
        <v>28508</v>
      </c>
      <c r="B7486" s="215">
        <v>1</v>
      </c>
      <c r="C7486" s="216" t="s">
        <v>28509</v>
      </c>
      <c r="D7486" s="215" t="s">
        <v>28510</v>
      </c>
    </row>
    <row r="7487" spans="1:4">
      <c r="A7487" s="215" t="s">
        <v>28511</v>
      </c>
      <c r="B7487" s="215">
        <v>1</v>
      </c>
      <c r="C7487" s="216" t="s">
        <v>28512</v>
      </c>
      <c r="D7487" s="215" t="s">
        <v>28513</v>
      </c>
    </row>
    <row r="7488" spans="1:4">
      <c r="A7488" s="215" t="s">
        <v>28514</v>
      </c>
      <c r="B7488" s="215">
        <v>1</v>
      </c>
      <c r="C7488" s="216" t="s">
        <v>28515</v>
      </c>
      <c r="D7488" s="215" t="s">
        <v>28516</v>
      </c>
    </row>
    <row r="7489" spans="1:4">
      <c r="A7489" s="215" t="s">
        <v>28517</v>
      </c>
      <c r="B7489" s="215">
        <v>1</v>
      </c>
      <c r="C7489" s="216" t="s">
        <v>28518</v>
      </c>
      <c r="D7489" s="215" t="s">
        <v>28519</v>
      </c>
    </row>
    <row r="7490" spans="1:4">
      <c r="A7490" s="215" t="s">
        <v>28520</v>
      </c>
      <c r="B7490" s="215">
        <v>1</v>
      </c>
      <c r="C7490" s="216" t="s">
        <v>28521</v>
      </c>
      <c r="D7490" s="215" t="s">
        <v>28522</v>
      </c>
    </row>
    <row r="7491" spans="1:4">
      <c r="A7491" s="215" t="s">
        <v>28523</v>
      </c>
      <c r="B7491" s="215">
        <v>1</v>
      </c>
      <c r="C7491" s="216" t="s">
        <v>28524</v>
      </c>
      <c r="D7491" s="215" t="s">
        <v>28525</v>
      </c>
    </row>
    <row r="7492" spans="1:4">
      <c r="A7492" s="215" t="s">
        <v>28526</v>
      </c>
      <c r="B7492" s="215">
        <v>1</v>
      </c>
      <c r="C7492" s="216" t="s">
        <v>28527</v>
      </c>
      <c r="D7492" s="215" t="s">
        <v>28528</v>
      </c>
    </row>
    <row r="7493" spans="1:4">
      <c r="A7493" s="215" t="s">
        <v>28529</v>
      </c>
      <c r="B7493" s="215">
        <v>1</v>
      </c>
      <c r="C7493" s="216" t="s">
        <v>28530</v>
      </c>
      <c r="D7493" s="215" t="s">
        <v>28531</v>
      </c>
    </row>
    <row r="7494" spans="1:4">
      <c r="A7494" s="215" t="s">
        <v>28532</v>
      </c>
      <c r="B7494" s="215">
        <v>1</v>
      </c>
      <c r="C7494" s="216" t="s">
        <v>28533</v>
      </c>
      <c r="D7494" s="215" t="s">
        <v>28534</v>
      </c>
    </row>
    <row r="7495" spans="1:4">
      <c r="A7495" s="215" t="s">
        <v>28535</v>
      </c>
      <c r="B7495" s="215">
        <v>1</v>
      </c>
      <c r="C7495" s="216" t="s">
        <v>28536</v>
      </c>
      <c r="D7495" s="215" t="s">
        <v>28537</v>
      </c>
    </row>
    <row r="7496" spans="1:4">
      <c r="A7496" s="215" t="s">
        <v>28538</v>
      </c>
      <c r="B7496" s="215">
        <v>1</v>
      </c>
      <c r="C7496" s="216" t="s">
        <v>28539</v>
      </c>
      <c r="D7496" s="215" t="s">
        <v>28540</v>
      </c>
    </row>
    <row r="7497" spans="1:4">
      <c r="A7497" s="215" t="s">
        <v>28541</v>
      </c>
      <c r="B7497" s="215">
        <v>1</v>
      </c>
      <c r="C7497" s="216" t="s">
        <v>28542</v>
      </c>
      <c r="D7497" s="215" t="s">
        <v>28543</v>
      </c>
    </row>
    <row r="7498" spans="1:4">
      <c r="A7498" s="215" t="s">
        <v>28544</v>
      </c>
      <c r="B7498" s="215">
        <v>1</v>
      </c>
      <c r="C7498" s="216" t="s">
        <v>28545</v>
      </c>
      <c r="D7498" s="215" t="s">
        <v>28546</v>
      </c>
    </row>
    <row r="7499" spans="1:4">
      <c r="A7499" s="215" t="s">
        <v>28547</v>
      </c>
      <c r="B7499" s="215">
        <v>1</v>
      </c>
      <c r="C7499" s="216" t="s">
        <v>28548</v>
      </c>
      <c r="D7499" s="215" t="s">
        <v>28549</v>
      </c>
    </row>
    <row r="7500" spans="1:4">
      <c r="A7500" s="215" t="s">
        <v>28550</v>
      </c>
      <c r="B7500" s="215">
        <v>1</v>
      </c>
      <c r="C7500" s="216" t="s">
        <v>28551</v>
      </c>
      <c r="D7500" s="215" t="s">
        <v>28552</v>
      </c>
    </row>
    <row r="7501" spans="1:4">
      <c r="A7501" s="215" t="s">
        <v>28553</v>
      </c>
      <c r="B7501" s="215">
        <v>1</v>
      </c>
      <c r="C7501" s="216" t="s">
        <v>28554</v>
      </c>
      <c r="D7501" s="215" t="s">
        <v>28555</v>
      </c>
    </row>
    <row r="7502" spans="1:4">
      <c r="A7502" s="215" t="s">
        <v>28556</v>
      </c>
      <c r="B7502" s="215">
        <v>1</v>
      </c>
      <c r="C7502" s="216" t="s">
        <v>28557</v>
      </c>
      <c r="D7502" s="215" t="s">
        <v>28558</v>
      </c>
    </row>
    <row r="7503" spans="1:4">
      <c r="A7503" s="215" t="s">
        <v>28559</v>
      </c>
      <c r="B7503" s="215">
        <v>1</v>
      </c>
      <c r="C7503" s="216" t="s">
        <v>28560</v>
      </c>
      <c r="D7503" s="215" t="s">
        <v>28561</v>
      </c>
    </row>
    <row r="7504" spans="1:4">
      <c r="A7504" s="215" t="s">
        <v>28562</v>
      </c>
      <c r="B7504" s="215">
        <v>1</v>
      </c>
      <c r="C7504" s="216" t="s">
        <v>28563</v>
      </c>
      <c r="D7504" s="215" t="s">
        <v>28564</v>
      </c>
    </row>
    <row r="7505" spans="1:4">
      <c r="A7505" s="215" t="s">
        <v>28565</v>
      </c>
      <c r="B7505" s="215">
        <v>1</v>
      </c>
      <c r="C7505" s="216" t="s">
        <v>28566</v>
      </c>
      <c r="D7505" s="215" t="s">
        <v>28567</v>
      </c>
    </row>
    <row r="7506" spans="1:4">
      <c r="A7506" s="215" t="s">
        <v>28568</v>
      </c>
      <c r="B7506" s="215">
        <v>1</v>
      </c>
      <c r="C7506" s="216" t="s">
        <v>28569</v>
      </c>
      <c r="D7506" s="215" t="s">
        <v>28570</v>
      </c>
    </row>
    <row r="7507" spans="1:4">
      <c r="A7507" s="215" t="s">
        <v>28571</v>
      </c>
      <c r="B7507" s="215">
        <v>1</v>
      </c>
      <c r="C7507" s="216" t="s">
        <v>28572</v>
      </c>
      <c r="D7507" s="215" t="s">
        <v>28573</v>
      </c>
    </row>
    <row r="7508" spans="1:4">
      <c r="A7508" s="215" t="s">
        <v>28574</v>
      </c>
      <c r="B7508" s="215">
        <v>1</v>
      </c>
      <c r="C7508" s="216" t="s">
        <v>28575</v>
      </c>
      <c r="D7508" s="215" t="s">
        <v>28576</v>
      </c>
    </row>
    <row r="7509" spans="1:4">
      <c r="A7509" s="215" t="s">
        <v>28577</v>
      </c>
      <c r="B7509" s="215">
        <v>1</v>
      </c>
      <c r="C7509" s="216" t="s">
        <v>28578</v>
      </c>
      <c r="D7509" s="215" t="s">
        <v>28579</v>
      </c>
    </row>
    <row r="7510" spans="1:4">
      <c r="A7510" s="215" t="s">
        <v>28580</v>
      </c>
      <c r="B7510" s="215">
        <v>1</v>
      </c>
      <c r="C7510" s="216" t="s">
        <v>28581</v>
      </c>
      <c r="D7510" s="215" t="s">
        <v>28582</v>
      </c>
    </row>
    <row r="7511" spans="1:4">
      <c r="A7511" s="215" t="s">
        <v>28583</v>
      </c>
      <c r="B7511" s="215">
        <v>1</v>
      </c>
      <c r="C7511" s="216" t="s">
        <v>28584</v>
      </c>
      <c r="D7511" s="215" t="s">
        <v>28585</v>
      </c>
    </row>
    <row r="7512" spans="1:4">
      <c r="A7512" s="215" t="s">
        <v>28586</v>
      </c>
      <c r="B7512" s="215">
        <v>1</v>
      </c>
      <c r="C7512" s="216" t="s">
        <v>28587</v>
      </c>
      <c r="D7512" s="215" t="s">
        <v>28588</v>
      </c>
    </row>
    <row r="7513" spans="1:4">
      <c r="A7513" s="215" t="s">
        <v>28589</v>
      </c>
      <c r="B7513" s="215">
        <v>1</v>
      </c>
      <c r="C7513" s="216" t="s">
        <v>28590</v>
      </c>
      <c r="D7513" s="215" t="s">
        <v>28591</v>
      </c>
    </row>
    <row r="7514" spans="1:4">
      <c r="A7514" s="215" t="s">
        <v>28592</v>
      </c>
      <c r="B7514" s="215">
        <v>1</v>
      </c>
      <c r="C7514" s="216" t="s">
        <v>28593</v>
      </c>
      <c r="D7514" s="215" t="s">
        <v>28594</v>
      </c>
    </row>
    <row r="7515" spans="1:4">
      <c r="A7515" s="215" t="s">
        <v>28595</v>
      </c>
      <c r="B7515" s="215">
        <v>1</v>
      </c>
      <c r="C7515" s="216" t="s">
        <v>28596</v>
      </c>
      <c r="D7515" s="215" t="s">
        <v>28597</v>
      </c>
    </row>
    <row r="7516" spans="1:4">
      <c r="A7516" s="215" t="s">
        <v>28598</v>
      </c>
      <c r="B7516" s="215">
        <v>1</v>
      </c>
      <c r="C7516" s="216" t="s">
        <v>28599</v>
      </c>
      <c r="D7516" s="215" t="s">
        <v>28600</v>
      </c>
    </row>
    <row r="7517" spans="1:4">
      <c r="A7517" s="215" t="s">
        <v>28601</v>
      </c>
      <c r="B7517" s="215">
        <v>1</v>
      </c>
      <c r="C7517" s="216" t="s">
        <v>28602</v>
      </c>
      <c r="D7517" s="215" t="s">
        <v>28603</v>
      </c>
    </row>
    <row r="7518" spans="1:4">
      <c r="A7518" s="215" t="s">
        <v>28604</v>
      </c>
      <c r="B7518" s="215">
        <v>1</v>
      </c>
      <c r="C7518" s="216" t="s">
        <v>28605</v>
      </c>
      <c r="D7518" s="215" t="s">
        <v>28606</v>
      </c>
    </row>
    <row r="7519" spans="1:4">
      <c r="A7519" s="215" t="s">
        <v>28607</v>
      </c>
      <c r="B7519" s="215">
        <v>1</v>
      </c>
      <c r="C7519" s="216" t="s">
        <v>28608</v>
      </c>
      <c r="D7519" s="215" t="s">
        <v>28609</v>
      </c>
    </row>
    <row r="7520" spans="1:4">
      <c r="A7520" s="215" t="s">
        <v>28610</v>
      </c>
      <c r="B7520" s="215">
        <v>1</v>
      </c>
      <c r="C7520" s="216" t="s">
        <v>28611</v>
      </c>
      <c r="D7520" s="215" t="s">
        <v>28612</v>
      </c>
    </row>
    <row r="7521" spans="1:4">
      <c r="A7521" s="215" t="s">
        <v>28613</v>
      </c>
      <c r="B7521" s="215">
        <v>1</v>
      </c>
      <c r="C7521" s="216" t="s">
        <v>28614</v>
      </c>
      <c r="D7521" s="215" t="s">
        <v>28615</v>
      </c>
    </row>
    <row r="7522" spans="1:4">
      <c r="A7522" s="215" t="s">
        <v>28616</v>
      </c>
      <c r="B7522" s="215">
        <v>1</v>
      </c>
      <c r="C7522" s="216" t="s">
        <v>28617</v>
      </c>
      <c r="D7522" s="215" t="s">
        <v>28618</v>
      </c>
    </row>
    <row r="7523" spans="1:4">
      <c r="A7523" s="215" t="s">
        <v>28619</v>
      </c>
      <c r="B7523" s="215">
        <v>1</v>
      </c>
      <c r="C7523" s="216" t="s">
        <v>28620</v>
      </c>
      <c r="D7523" s="215" t="s">
        <v>28621</v>
      </c>
    </row>
    <row r="7524" spans="1:4">
      <c r="A7524" s="215" t="s">
        <v>28622</v>
      </c>
      <c r="B7524" s="215">
        <v>1</v>
      </c>
      <c r="C7524" s="216" t="s">
        <v>28623</v>
      </c>
      <c r="D7524" s="215" t="s">
        <v>28624</v>
      </c>
    </row>
    <row r="7525" spans="1:4">
      <c r="A7525" s="215" t="s">
        <v>28625</v>
      </c>
      <c r="B7525" s="215">
        <v>1</v>
      </c>
      <c r="C7525" s="216" t="s">
        <v>28626</v>
      </c>
      <c r="D7525" s="215" t="s">
        <v>28627</v>
      </c>
    </row>
    <row r="7526" spans="1:4">
      <c r="A7526" s="215" t="s">
        <v>28628</v>
      </c>
      <c r="B7526" s="215">
        <v>1</v>
      </c>
      <c r="C7526" s="216" t="s">
        <v>28629</v>
      </c>
      <c r="D7526" s="215" t="s">
        <v>28630</v>
      </c>
    </row>
    <row r="7527" spans="1:4">
      <c r="A7527" s="215" t="s">
        <v>28631</v>
      </c>
      <c r="B7527" s="215">
        <v>1</v>
      </c>
      <c r="C7527" s="216" t="s">
        <v>28632</v>
      </c>
      <c r="D7527" s="215" t="s">
        <v>28633</v>
      </c>
    </row>
    <row r="7528" spans="1:4">
      <c r="A7528" s="215" t="s">
        <v>28634</v>
      </c>
      <c r="B7528" s="215">
        <v>1</v>
      </c>
      <c r="C7528" s="216" t="s">
        <v>28635</v>
      </c>
      <c r="D7528" s="215" t="s">
        <v>28636</v>
      </c>
    </row>
    <row r="7529" spans="1:4">
      <c r="A7529" s="215" t="s">
        <v>28637</v>
      </c>
      <c r="B7529" s="215">
        <v>1</v>
      </c>
      <c r="C7529" s="216" t="s">
        <v>28638</v>
      </c>
      <c r="D7529" s="215" t="s">
        <v>28639</v>
      </c>
    </row>
    <row r="7530" spans="1:4">
      <c r="A7530" s="215" t="s">
        <v>28640</v>
      </c>
      <c r="B7530" s="215">
        <v>1</v>
      </c>
      <c r="C7530" s="216" t="s">
        <v>28641</v>
      </c>
      <c r="D7530" s="215" t="s">
        <v>28642</v>
      </c>
    </row>
    <row r="7531" spans="1:4">
      <c r="A7531" s="215" t="s">
        <v>28643</v>
      </c>
      <c r="B7531" s="215">
        <v>1</v>
      </c>
      <c r="C7531" s="216" t="s">
        <v>28644</v>
      </c>
      <c r="D7531" s="215" t="s">
        <v>28645</v>
      </c>
    </row>
    <row r="7532" spans="1:4">
      <c r="A7532" s="215" t="s">
        <v>28646</v>
      </c>
      <c r="B7532" s="215">
        <v>1</v>
      </c>
      <c r="C7532" s="216" t="s">
        <v>28647</v>
      </c>
      <c r="D7532" s="215" t="s">
        <v>28648</v>
      </c>
    </row>
    <row r="7533" spans="1:4">
      <c r="A7533" s="215" t="s">
        <v>28649</v>
      </c>
      <c r="B7533" s="215">
        <v>1</v>
      </c>
      <c r="C7533" s="216" t="s">
        <v>28650</v>
      </c>
      <c r="D7533" s="215" t="s">
        <v>28651</v>
      </c>
    </row>
    <row r="7534" spans="1:4">
      <c r="A7534" s="215" t="s">
        <v>28652</v>
      </c>
      <c r="B7534" s="215">
        <v>1</v>
      </c>
      <c r="C7534" s="216" t="s">
        <v>28653</v>
      </c>
      <c r="D7534" s="215" t="s">
        <v>28654</v>
      </c>
    </row>
    <row r="7535" spans="1:4">
      <c r="A7535" s="215" t="s">
        <v>28655</v>
      </c>
      <c r="B7535" s="215">
        <v>1</v>
      </c>
      <c r="C7535" s="216" t="s">
        <v>28656</v>
      </c>
      <c r="D7535" s="215" t="s">
        <v>28657</v>
      </c>
    </row>
    <row r="7536" spans="1:4">
      <c r="A7536" s="215" t="s">
        <v>28658</v>
      </c>
      <c r="B7536" s="215">
        <v>1</v>
      </c>
      <c r="C7536" s="216" t="s">
        <v>28659</v>
      </c>
      <c r="D7536" s="215" t="s">
        <v>28660</v>
      </c>
    </row>
    <row r="7537" spans="1:4">
      <c r="A7537" s="215" t="s">
        <v>28661</v>
      </c>
      <c r="B7537" s="215">
        <v>1</v>
      </c>
      <c r="C7537" s="216" t="s">
        <v>28662</v>
      </c>
      <c r="D7537" s="215" t="s">
        <v>28663</v>
      </c>
    </row>
    <row r="7538" spans="1:4">
      <c r="A7538" s="215" t="s">
        <v>28664</v>
      </c>
      <c r="B7538" s="215">
        <v>1</v>
      </c>
      <c r="C7538" s="216" t="s">
        <v>28665</v>
      </c>
      <c r="D7538" s="215" t="s">
        <v>28666</v>
      </c>
    </row>
    <row r="7539" spans="1:4">
      <c r="A7539" s="215" t="s">
        <v>28667</v>
      </c>
      <c r="B7539" s="215">
        <v>1</v>
      </c>
      <c r="C7539" s="216" t="s">
        <v>28668</v>
      </c>
      <c r="D7539" s="215" t="s">
        <v>28669</v>
      </c>
    </row>
    <row r="7540" spans="1:4">
      <c r="A7540" s="215" t="s">
        <v>28670</v>
      </c>
      <c r="B7540" s="215">
        <v>1</v>
      </c>
      <c r="C7540" s="216" t="s">
        <v>28671</v>
      </c>
      <c r="D7540" s="215" t="s">
        <v>28672</v>
      </c>
    </row>
    <row r="7541" spans="1:4">
      <c r="A7541" s="215" t="s">
        <v>28673</v>
      </c>
      <c r="B7541" s="215">
        <v>1</v>
      </c>
      <c r="C7541" s="216" t="s">
        <v>28674</v>
      </c>
      <c r="D7541" s="215" t="s">
        <v>28675</v>
      </c>
    </row>
    <row r="7542" spans="1:4">
      <c r="A7542" s="215" t="s">
        <v>28676</v>
      </c>
      <c r="B7542" s="215">
        <v>1</v>
      </c>
      <c r="C7542" s="216" t="s">
        <v>28677</v>
      </c>
      <c r="D7542" s="215" t="s">
        <v>28678</v>
      </c>
    </row>
    <row r="7543" spans="1:4">
      <c r="A7543" s="215" t="s">
        <v>28679</v>
      </c>
      <c r="B7543" s="215">
        <v>1</v>
      </c>
      <c r="C7543" s="216" t="s">
        <v>28680</v>
      </c>
      <c r="D7543" s="215" t="s">
        <v>28681</v>
      </c>
    </row>
    <row r="7544" spans="1:4">
      <c r="A7544" s="215" t="s">
        <v>28682</v>
      </c>
      <c r="B7544" s="215">
        <v>1</v>
      </c>
      <c r="C7544" s="216" t="s">
        <v>28683</v>
      </c>
      <c r="D7544" s="215" t="s">
        <v>28684</v>
      </c>
    </row>
    <row r="7545" spans="1:4">
      <c r="A7545" s="215" t="s">
        <v>28685</v>
      </c>
      <c r="B7545" s="215">
        <v>1</v>
      </c>
      <c r="C7545" s="216" t="s">
        <v>28686</v>
      </c>
      <c r="D7545" s="215" t="s">
        <v>28687</v>
      </c>
    </row>
    <row r="7546" spans="1:4">
      <c r="A7546" s="215" t="s">
        <v>28688</v>
      </c>
      <c r="B7546" s="215">
        <v>1</v>
      </c>
      <c r="C7546" s="216" t="s">
        <v>28689</v>
      </c>
      <c r="D7546" s="215" t="s">
        <v>28690</v>
      </c>
    </row>
    <row r="7547" spans="1:4">
      <c r="A7547" s="215" t="s">
        <v>28691</v>
      </c>
      <c r="B7547" s="215">
        <v>1</v>
      </c>
      <c r="C7547" s="216" t="s">
        <v>28692</v>
      </c>
      <c r="D7547" s="215" t="s">
        <v>28693</v>
      </c>
    </row>
    <row r="7548" spans="1:4">
      <c r="A7548" s="215" t="s">
        <v>28694</v>
      </c>
      <c r="B7548" s="215">
        <v>1</v>
      </c>
      <c r="C7548" s="216" t="s">
        <v>28695</v>
      </c>
      <c r="D7548" s="215" t="s">
        <v>28696</v>
      </c>
    </row>
    <row r="7549" spans="1:4">
      <c r="A7549" s="215" t="s">
        <v>28697</v>
      </c>
      <c r="B7549" s="215">
        <v>1</v>
      </c>
      <c r="C7549" s="216" t="s">
        <v>28698</v>
      </c>
      <c r="D7549" s="215" t="s">
        <v>28699</v>
      </c>
    </row>
    <row r="7550" spans="1:4">
      <c r="A7550" s="215" t="s">
        <v>28700</v>
      </c>
      <c r="B7550" s="215">
        <v>1</v>
      </c>
      <c r="C7550" s="216" t="s">
        <v>28701</v>
      </c>
      <c r="D7550" s="215" t="s">
        <v>28702</v>
      </c>
    </row>
    <row r="7551" spans="1:4">
      <c r="A7551" s="215" t="s">
        <v>28703</v>
      </c>
      <c r="B7551" s="215">
        <v>1</v>
      </c>
      <c r="C7551" s="216" t="s">
        <v>28704</v>
      </c>
      <c r="D7551" s="215" t="s">
        <v>28705</v>
      </c>
    </row>
    <row r="7552" spans="1:4">
      <c r="A7552" s="215" t="s">
        <v>28706</v>
      </c>
      <c r="B7552" s="215">
        <v>1</v>
      </c>
      <c r="C7552" s="216" t="s">
        <v>28707</v>
      </c>
      <c r="D7552" s="215" t="s">
        <v>28708</v>
      </c>
    </row>
    <row r="7553" spans="1:4">
      <c r="A7553" s="215" t="s">
        <v>28709</v>
      </c>
      <c r="B7553" s="215">
        <v>1</v>
      </c>
      <c r="C7553" s="216" t="s">
        <v>28710</v>
      </c>
      <c r="D7553" s="215" t="s">
        <v>28711</v>
      </c>
    </row>
    <row r="7554" spans="1:4">
      <c r="A7554" s="215" t="s">
        <v>28712</v>
      </c>
      <c r="B7554" s="215">
        <v>1</v>
      </c>
      <c r="C7554" s="216" t="s">
        <v>28713</v>
      </c>
      <c r="D7554" s="215" t="s">
        <v>28714</v>
      </c>
    </row>
    <row r="7555" spans="1:4">
      <c r="A7555" s="215" t="s">
        <v>28715</v>
      </c>
      <c r="B7555" s="215">
        <v>1</v>
      </c>
      <c r="C7555" s="216" t="s">
        <v>28716</v>
      </c>
      <c r="D7555" s="215" t="s">
        <v>28717</v>
      </c>
    </row>
    <row r="7556" spans="1:4">
      <c r="A7556" s="215" t="s">
        <v>28718</v>
      </c>
      <c r="B7556" s="215">
        <v>1</v>
      </c>
      <c r="C7556" s="216" t="s">
        <v>28719</v>
      </c>
      <c r="D7556" s="215" t="s">
        <v>28720</v>
      </c>
    </row>
    <row r="7557" spans="1:4">
      <c r="A7557" s="215" t="s">
        <v>28721</v>
      </c>
      <c r="B7557" s="215">
        <v>1</v>
      </c>
      <c r="C7557" s="216" t="s">
        <v>28722</v>
      </c>
      <c r="D7557" s="215" t="s">
        <v>28723</v>
      </c>
    </row>
    <row r="7558" spans="1:4">
      <c r="A7558" s="215" t="s">
        <v>28724</v>
      </c>
      <c r="B7558" s="215">
        <v>1</v>
      </c>
      <c r="C7558" s="216" t="s">
        <v>28725</v>
      </c>
      <c r="D7558" s="215" t="s">
        <v>28726</v>
      </c>
    </row>
    <row r="7559" spans="1:4">
      <c r="A7559" s="215" t="s">
        <v>28727</v>
      </c>
      <c r="B7559" s="215">
        <v>1</v>
      </c>
      <c r="C7559" s="216" t="s">
        <v>28728</v>
      </c>
      <c r="D7559" s="215" t="s">
        <v>28729</v>
      </c>
    </row>
    <row r="7560" spans="1:4">
      <c r="A7560" s="215" t="s">
        <v>28730</v>
      </c>
      <c r="B7560" s="215">
        <v>1</v>
      </c>
      <c r="C7560" s="216" t="s">
        <v>28731</v>
      </c>
      <c r="D7560" s="215" t="s">
        <v>28732</v>
      </c>
    </row>
    <row r="7561" spans="1:4">
      <c r="A7561" s="215" t="s">
        <v>28733</v>
      </c>
      <c r="B7561" s="215">
        <v>1</v>
      </c>
      <c r="C7561" s="216" t="s">
        <v>28734</v>
      </c>
      <c r="D7561" s="215" t="s">
        <v>28735</v>
      </c>
    </row>
    <row r="7562" spans="1:4">
      <c r="A7562" s="215" t="s">
        <v>28736</v>
      </c>
      <c r="B7562" s="215">
        <v>1</v>
      </c>
      <c r="C7562" s="216" t="s">
        <v>28737</v>
      </c>
      <c r="D7562" s="215" t="s">
        <v>28738</v>
      </c>
    </row>
    <row r="7563" spans="1:4">
      <c r="A7563" s="215" t="s">
        <v>28739</v>
      </c>
      <c r="B7563" s="215">
        <v>1</v>
      </c>
      <c r="C7563" s="216" t="s">
        <v>28740</v>
      </c>
      <c r="D7563" s="215" t="s">
        <v>28741</v>
      </c>
    </row>
    <row r="7564" spans="1:4">
      <c r="A7564" s="215" t="s">
        <v>28742</v>
      </c>
      <c r="B7564" s="215">
        <v>1</v>
      </c>
      <c r="C7564" s="216" t="s">
        <v>28743</v>
      </c>
      <c r="D7564" s="215" t="s">
        <v>28744</v>
      </c>
    </row>
    <row r="7565" spans="1:4">
      <c r="A7565" s="215" t="s">
        <v>28745</v>
      </c>
      <c r="B7565" s="215">
        <v>1</v>
      </c>
      <c r="C7565" s="216" t="s">
        <v>28746</v>
      </c>
      <c r="D7565" s="215" t="s">
        <v>28747</v>
      </c>
    </row>
    <row r="7566" spans="1:4">
      <c r="A7566" s="215" t="s">
        <v>28748</v>
      </c>
      <c r="B7566" s="215">
        <v>1</v>
      </c>
      <c r="C7566" s="216" t="s">
        <v>28749</v>
      </c>
      <c r="D7566" s="215" t="s">
        <v>28750</v>
      </c>
    </row>
    <row r="7567" spans="1:4">
      <c r="A7567" s="215" t="s">
        <v>28751</v>
      </c>
      <c r="B7567" s="215">
        <v>1</v>
      </c>
      <c r="C7567" s="216" t="s">
        <v>28752</v>
      </c>
      <c r="D7567" s="215" t="s">
        <v>28753</v>
      </c>
    </row>
    <row r="7568" spans="1:4">
      <c r="A7568" s="215" t="s">
        <v>28754</v>
      </c>
      <c r="B7568" s="215">
        <v>1</v>
      </c>
      <c r="C7568" s="216" t="s">
        <v>28755</v>
      </c>
      <c r="D7568" s="215" t="s">
        <v>28756</v>
      </c>
    </row>
    <row r="7569" spans="1:4">
      <c r="A7569" s="215" t="s">
        <v>28757</v>
      </c>
      <c r="B7569" s="215">
        <v>1</v>
      </c>
      <c r="C7569" s="216" t="s">
        <v>28758</v>
      </c>
      <c r="D7569" s="215" t="s">
        <v>28759</v>
      </c>
    </row>
    <row r="7570" spans="1:4">
      <c r="A7570" s="215" t="s">
        <v>28760</v>
      </c>
      <c r="B7570" s="215">
        <v>1</v>
      </c>
      <c r="C7570" s="216" t="s">
        <v>28761</v>
      </c>
      <c r="D7570" s="215" t="s">
        <v>28762</v>
      </c>
    </row>
    <row r="7571" spans="1:4">
      <c r="A7571" s="215" t="s">
        <v>28763</v>
      </c>
      <c r="B7571" s="215">
        <v>1</v>
      </c>
      <c r="C7571" s="216" t="s">
        <v>28764</v>
      </c>
      <c r="D7571" s="215" t="s">
        <v>28765</v>
      </c>
    </row>
    <row r="7572" spans="1:4">
      <c r="A7572" s="215" t="s">
        <v>28766</v>
      </c>
      <c r="B7572" s="215">
        <v>1</v>
      </c>
      <c r="C7572" s="216" t="s">
        <v>28767</v>
      </c>
      <c r="D7572" s="215" t="s">
        <v>28768</v>
      </c>
    </row>
    <row r="7573" spans="1:4">
      <c r="A7573" s="215" t="s">
        <v>28769</v>
      </c>
      <c r="B7573" s="215">
        <v>1</v>
      </c>
      <c r="C7573" s="216" t="s">
        <v>28770</v>
      </c>
      <c r="D7573" s="215" t="s">
        <v>28771</v>
      </c>
    </row>
    <row r="7574" spans="1:4">
      <c r="A7574" s="215" t="s">
        <v>28772</v>
      </c>
      <c r="B7574" s="215">
        <v>1</v>
      </c>
      <c r="C7574" s="216" t="s">
        <v>28773</v>
      </c>
      <c r="D7574" s="215" t="s">
        <v>28774</v>
      </c>
    </row>
    <row r="7575" spans="1:4">
      <c r="A7575" s="215" t="s">
        <v>28775</v>
      </c>
      <c r="B7575" s="215">
        <v>1</v>
      </c>
      <c r="C7575" s="216" t="s">
        <v>28776</v>
      </c>
      <c r="D7575" s="215" t="s">
        <v>28777</v>
      </c>
    </row>
    <row r="7576" spans="1:4">
      <c r="A7576" s="215" t="s">
        <v>28778</v>
      </c>
      <c r="B7576" s="215">
        <v>1</v>
      </c>
      <c r="C7576" s="216" t="s">
        <v>28779</v>
      </c>
      <c r="D7576" s="215" t="s">
        <v>28780</v>
      </c>
    </row>
    <row r="7577" spans="1:4">
      <c r="A7577" s="215" t="s">
        <v>28781</v>
      </c>
      <c r="B7577" s="215">
        <v>1</v>
      </c>
      <c r="C7577" s="216" t="s">
        <v>28782</v>
      </c>
      <c r="D7577" s="215" t="s">
        <v>28783</v>
      </c>
    </row>
    <row r="7578" spans="1:4">
      <c r="A7578" s="215" t="s">
        <v>28784</v>
      </c>
      <c r="B7578" s="215">
        <v>1</v>
      </c>
      <c r="C7578" s="216" t="s">
        <v>28785</v>
      </c>
      <c r="D7578" s="215" t="s">
        <v>28786</v>
      </c>
    </row>
    <row r="7579" spans="1:4">
      <c r="A7579" s="215" t="s">
        <v>28787</v>
      </c>
      <c r="B7579" s="215">
        <v>1</v>
      </c>
      <c r="C7579" s="216" t="s">
        <v>28788</v>
      </c>
      <c r="D7579" s="215" t="s">
        <v>28789</v>
      </c>
    </row>
    <row r="7580" spans="1:4">
      <c r="A7580" s="215" t="s">
        <v>28790</v>
      </c>
      <c r="B7580" s="215">
        <v>1</v>
      </c>
      <c r="C7580" s="216" t="s">
        <v>28791</v>
      </c>
      <c r="D7580" s="215" t="s">
        <v>28792</v>
      </c>
    </row>
    <row r="7581" spans="1:4">
      <c r="A7581" s="215" t="s">
        <v>28793</v>
      </c>
      <c r="B7581" s="215">
        <v>1</v>
      </c>
      <c r="C7581" s="216" t="s">
        <v>28794</v>
      </c>
      <c r="D7581" s="215" t="s">
        <v>28795</v>
      </c>
    </row>
    <row r="7582" spans="1:4">
      <c r="A7582" s="215" t="s">
        <v>28796</v>
      </c>
      <c r="B7582" s="215">
        <v>1</v>
      </c>
      <c r="C7582" s="216" t="s">
        <v>28797</v>
      </c>
      <c r="D7582" s="215" t="s">
        <v>28798</v>
      </c>
    </row>
    <row r="7583" spans="1:4">
      <c r="A7583" s="215" t="s">
        <v>28799</v>
      </c>
      <c r="B7583" s="215">
        <v>1</v>
      </c>
      <c r="C7583" s="216" t="s">
        <v>28800</v>
      </c>
      <c r="D7583" s="215" t="s">
        <v>28801</v>
      </c>
    </row>
    <row r="7584" spans="1:4">
      <c r="A7584" s="215" t="s">
        <v>28802</v>
      </c>
      <c r="B7584" s="215">
        <v>1</v>
      </c>
      <c r="C7584" s="216" t="s">
        <v>28803</v>
      </c>
      <c r="D7584" s="215" t="s">
        <v>28804</v>
      </c>
    </row>
    <row r="7585" spans="1:4">
      <c r="A7585" s="215" t="s">
        <v>28805</v>
      </c>
      <c r="B7585" s="215">
        <v>1</v>
      </c>
      <c r="C7585" s="216" t="s">
        <v>28806</v>
      </c>
      <c r="D7585" s="215" t="s">
        <v>28807</v>
      </c>
    </row>
    <row r="7586" spans="1:4">
      <c r="A7586" s="215" t="s">
        <v>28808</v>
      </c>
      <c r="B7586" s="215">
        <v>1</v>
      </c>
      <c r="C7586" s="216" t="s">
        <v>28809</v>
      </c>
      <c r="D7586" s="215" t="s">
        <v>28810</v>
      </c>
    </row>
    <row r="7587" spans="1:4">
      <c r="A7587" s="215" t="s">
        <v>28811</v>
      </c>
      <c r="B7587" s="215">
        <v>1</v>
      </c>
      <c r="C7587" s="216" t="s">
        <v>28812</v>
      </c>
      <c r="D7587" s="215" t="s">
        <v>28813</v>
      </c>
    </row>
    <row r="7588" spans="1:4">
      <c r="A7588" s="215" t="s">
        <v>28814</v>
      </c>
      <c r="B7588" s="215">
        <v>1</v>
      </c>
      <c r="C7588" s="216" t="s">
        <v>28815</v>
      </c>
      <c r="D7588" s="215" t="s">
        <v>28816</v>
      </c>
    </row>
    <row r="7589" spans="1:4">
      <c r="A7589" s="215" t="s">
        <v>28817</v>
      </c>
      <c r="B7589" s="215">
        <v>1</v>
      </c>
      <c r="C7589" s="216" t="s">
        <v>28818</v>
      </c>
      <c r="D7589" s="215" t="s">
        <v>28819</v>
      </c>
    </row>
    <row r="7590" spans="1:4">
      <c r="A7590" s="215" t="s">
        <v>28820</v>
      </c>
      <c r="B7590" s="215">
        <v>1</v>
      </c>
      <c r="C7590" s="216" t="s">
        <v>28821</v>
      </c>
      <c r="D7590" s="215" t="s">
        <v>28822</v>
      </c>
    </row>
    <row r="7591" spans="1:4">
      <c r="A7591" s="215" t="s">
        <v>28823</v>
      </c>
      <c r="B7591" s="215">
        <v>1</v>
      </c>
      <c r="C7591" s="216" t="s">
        <v>28824</v>
      </c>
      <c r="D7591" s="215" t="s">
        <v>28825</v>
      </c>
    </row>
    <row r="7592" spans="1:4">
      <c r="A7592" s="215" t="s">
        <v>28826</v>
      </c>
      <c r="B7592" s="215">
        <v>1</v>
      </c>
      <c r="C7592" s="216" t="s">
        <v>28827</v>
      </c>
      <c r="D7592" s="215" t="s">
        <v>28828</v>
      </c>
    </row>
    <row r="7593" spans="1:4">
      <c r="A7593" s="215" t="s">
        <v>28829</v>
      </c>
      <c r="B7593" s="215">
        <v>1</v>
      </c>
      <c r="C7593" s="216" t="s">
        <v>28830</v>
      </c>
      <c r="D7593" s="215" t="s">
        <v>28831</v>
      </c>
    </row>
    <row r="7594" spans="1:4">
      <c r="A7594" s="215" t="s">
        <v>28832</v>
      </c>
      <c r="B7594" s="215">
        <v>1</v>
      </c>
      <c r="C7594" s="216" t="s">
        <v>28833</v>
      </c>
      <c r="D7594" s="215" t="s">
        <v>28834</v>
      </c>
    </row>
    <row r="7595" spans="1:4">
      <c r="A7595" s="215" t="s">
        <v>28835</v>
      </c>
      <c r="B7595" s="215">
        <v>1</v>
      </c>
      <c r="C7595" s="216" t="s">
        <v>28836</v>
      </c>
      <c r="D7595" s="215" t="s">
        <v>28837</v>
      </c>
    </row>
    <row r="7596" spans="1:4">
      <c r="A7596" s="215" t="s">
        <v>28838</v>
      </c>
      <c r="B7596" s="215">
        <v>1</v>
      </c>
      <c r="C7596" s="216" t="s">
        <v>28839</v>
      </c>
      <c r="D7596" s="215" t="s">
        <v>28840</v>
      </c>
    </row>
    <row r="7597" spans="1:4">
      <c r="A7597" s="215" t="s">
        <v>28841</v>
      </c>
      <c r="B7597" s="215">
        <v>1</v>
      </c>
      <c r="C7597" s="216" t="s">
        <v>28842</v>
      </c>
      <c r="D7597" s="215" t="s">
        <v>28843</v>
      </c>
    </row>
    <row r="7598" spans="1:4">
      <c r="A7598" s="215" t="s">
        <v>28844</v>
      </c>
      <c r="B7598" s="215">
        <v>1</v>
      </c>
      <c r="C7598" s="216" t="s">
        <v>28845</v>
      </c>
      <c r="D7598" s="215" t="s">
        <v>28846</v>
      </c>
    </row>
    <row r="7599" spans="1:4">
      <c r="A7599" s="215" t="s">
        <v>28847</v>
      </c>
      <c r="B7599" s="215">
        <v>1</v>
      </c>
      <c r="C7599" s="216" t="s">
        <v>28848</v>
      </c>
      <c r="D7599" s="215" t="s">
        <v>28849</v>
      </c>
    </row>
    <row r="7600" spans="1:4">
      <c r="A7600" s="215" t="s">
        <v>28850</v>
      </c>
      <c r="B7600" s="215">
        <v>1</v>
      </c>
      <c r="C7600" s="216" t="s">
        <v>28851</v>
      </c>
      <c r="D7600" s="215" t="s">
        <v>28852</v>
      </c>
    </row>
    <row r="7601" spans="1:4">
      <c r="A7601" s="215" t="s">
        <v>28853</v>
      </c>
      <c r="B7601" s="215">
        <v>1</v>
      </c>
      <c r="C7601" s="216" t="s">
        <v>28854</v>
      </c>
      <c r="D7601" s="215" t="s">
        <v>28855</v>
      </c>
    </row>
    <row r="7602" spans="1:4">
      <c r="A7602" s="215" t="s">
        <v>28856</v>
      </c>
      <c r="B7602" s="215">
        <v>1</v>
      </c>
      <c r="C7602" s="216" t="s">
        <v>28857</v>
      </c>
      <c r="D7602" s="215" t="s">
        <v>28858</v>
      </c>
    </row>
    <row r="7603" spans="1:4">
      <c r="A7603" s="215" t="s">
        <v>28859</v>
      </c>
      <c r="B7603" s="215">
        <v>1</v>
      </c>
      <c r="C7603" s="216" t="s">
        <v>28860</v>
      </c>
      <c r="D7603" s="215" t="s">
        <v>28861</v>
      </c>
    </row>
    <row r="7604" spans="1:4">
      <c r="A7604" s="215" t="s">
        <v>28862</v>
      </c>
      <c r="B7604" s="215">
        <v>1</v>
      </c>
      <c r="C7604" s="216" t="s">
        <v>28863</v>
      </c>
      <c r="D7604" s="215" t="s">
        <v>28864</v>
      </c>
    </row>
    <row r="7605" spans="1:4">
      <c r="A7605" s="215" t="s">
        <v>28865</v>
      </c>
      <c r="B7605" s="215">
        <v>1</v>
      </c>
      <c r="C7605" s="216" t="s">
        <v>28866</v>
      </c>
      <c r="D7605" s="215" t="s">
        <v>28867</v>
      </c>
    </row>
    <row r="7606" spans="1:4">
      <c r="A7606" s="215" t="s">
        <v>28868</v>
      </c>
      <c r="B7606" s="215">
        <v>1</v>
      </c>
      <c r="C7606" s="216" t="s">
        <v>28869</v>
      </c>
      <c r="D7606" s="215" t="s">
        <v>28870</v>
      </c>
    </row>
    <row r="7607" spans="1:4">
      <c r="A7607" s="215" t="s">
        <v>28871</v>
      </c>
      <c r="B7607" s="215">
        <v>1</v>
      </c>
      <c r="C7607" s="216" t="s">
        <v>28872</v>
      </c>
      <c r="D7607" s="215" t="s">
        <v>28873</v>
      </c>
    </row>
    <row r="7608" spans="1:4">
      <c r="A7608" s="215" t="s">
        <v>28874</v>
      </c>
      <c r="B7608" s="215">
        <v>1</v>
      </c>
      <c r="C7608" s="216" t="s">
        <v>28875</v>
      </c>
      <c r="D7608" s="215" t="s">
        <v>28876</v>
      </c>
    </row>
    <row r="7609" spans="1:4">
      <c r="A7609" s="215" t="s">
        <v>28877</v>
      </c>
      <c r="B7609" s="215">
        <v>1</v>
      </c>
      <c r="C7609" s="216" t="s">
        <v>28878</v>
      </c>
      <c r="D7609" s="215" t="s">
        <v>28879</v>
      </c>
    </row>
    <row r="7610" spans="1:4">
      <c r="A7610" s="215" t="s">
        <v>28880</v>
      </c>
      <c r="B7610" s="215">
        <v>1</v>
      </c>
      <c r="C7610" s="216" t="s">
        <v>28881</v>
      </c>
      <c r="D7610" s="215" t="s">
        <v>28882</v>
      </c>
    </row>
    <row r="7611" spans="1:4">
      <c r="A7611" s="215" t="s">
        <v>28883</v>
      </c>
      <c r="B7611" s="215">
        <v>1</v>
      </c>
      <c r="C7611" s="216" t="s">
        <v>28884</v>
      </c>
      <c r="D7611" s="215" t="s">
        <v>28885</v>
      </c>
    </row>
    <row r="7612" spans="1:4">
      <c r="A7612" s="215" t="s">
        <v>28886</v>
      </c>
      <c r="B7612" s="215">
        <v>1</v>
      </c>
      <c r="C7612" s="216" t="s">
        <v>28887</v>
      </c>
      <c r="D7612" s="215" t="s">
        <v>28888</v>
      </c>
    </row>
    <row r="7613" spans="1:4">
      <c r="A7613" s="215" t="s">
        <v>28889</v>
      </c>
      <c r="B7613" s="215">
        <v>1</v>
      </c>
      <c r="C7613" s="216" t="s">
        <v>28890</v>
      </c>
      <c r="D7613" s="215" t="s">
        <v>28891</v>
      </c>
    </row>
    <row r="7614" spans="1:4">
      <c r="A7614" s="215" t="s">
        <v>28892</v>
      </c>
      <c r="B7614" s="215">
        <v>1</v>
      </c>
      <c r="C7614" s="216" t="s">
        <v>28893</v>
      </c>
      <c r="D7614" s="215" t="s">
        <v>28894</v>
      </c>
    </row>
    <row r="7615" spans="1:4">
      <c r="A7615" s="215" t="s">
        <v>28895</v>
      </c>
      <c r="B7615" s="215">
        <v>1</v>
      </c>
      <c r="C7615" s="216" t="s">
        <v>28896</v>
      </c>
      <c r="D7615" s="215" t="s">
        <v>28897</v>
      </c>
    </row>
    <row r="7616" spans="1:4">
      <c r="A7616" s="215" t="s">
        <v>28898</v>
      </c>
      <c r="B7616" s="215">
        <v>1</v>
      </c>
      <c r="C7616" s="216" t="s">
        <v>28899</v>
      </c>
      <c r="D7616" s="215" t="s">
        <v>28900</v>
      </c>
    </row>
    <row r="7617" spans="1:4">
      <c r="A7617" s="215" t="s">
        <v>28901</v>
      </c>
      <c r="B7617" s="215">
        <v>1</v>
      </c>
      <c r="C7617" s="216" t="s">
        <v>28902</v>
      </c>
      <c r="D7617" s="215" t="s">
        <v>28903</v>
      </c>
    </row>
    <row r="7618" spans="1:4">
      <c r="A7618" s="215" t="s">
        <v>28904</v>
      </c>
      <c r="B7618" s="215">
        <v>1</v>
      </c>
      <c r="C7618" s="216" t="s">
        <v>28905</v>
      </c>
      <c r="D7618" s="215" t="s">
        <v>28906</v>
      </c>
    </row>
    <row r="7619" spans="1:4">
      <c r="A7619" s="215" t="s">
        <v>28907</v>
      </c>
      <c r="B7619" s="215">
        <v>1</v>
      </c>
      <c r="C7619" s="216" t="s">
        <v>28908</v>
      </c>
      <c r="D7619" s="215" t="s">
        <v>28909</v>
      </c>
    </row>
    <row r="7620" spans="1:4">
      <c r="A7620" s="215" t="s">
        <v>28910</v>
      </c>
      <c r="B7620" s="215">
        <v>1</v>
      </c>
      <c r="C7620" s="216" t="s">
        <v>28911</v>
      </c>
      <c r="D7620" s="215" t="s">
        <v>28912</v>
      </c>
    </row>
    <row r="7621" spans="1:4">
      <c r="A7621" s="215" t="s">
        <v>28913</v>
      </c>
      <c r="B7621" s="215">
        <v>1</v>
      </c>
      <c r="C7621" s="216" t="s">
        <v>28914</v>
      </c>
      <c r="D7621" s="215" t="s">
        <v>28915</v>
      </c>
    </row>
    <row r="7622" spans="1:4">
      <c r="A7622" s="215" t="s">
        <v>28916</v>
      </c>
      <c r="B7622" s="215">
        <v>1</v>
      </c>
      <c r="C7622" s="216" t="s">
        <v>28917</v>
      </c>
      <c r="D7622" s="215" t="s">
        <v>28918</v>
      </c>
    </row>
    <row r="7623" spans="1:4">
      <c r="A7623" s="215" t="s">
        <v>28919</v>
      </c>
      <c r="B7623" s="215">
        <v>1</v>
      </c>
      <c r="C7623" s="216" t="s">
        <v>28920</v>
      </c>
      <c r="D7623" s="215" t="s">
        <v>28921</v>
      </c>
    </row>
    <row r="7624" spans="1:4">
      <c r="A7624" s="215" t="s">
        <v>28922</v>
      </c>
      <c r="B7624" s="215">
        <v>1</v>
      </c>
      <c r="C7624" s="216" t="s">
        <v>28923</v>
      </c>
      <c r="D7624" s="215" t="s">
        <v>28924</v>
      </c>
    </row>
    <row r="7625" spans="1:4">
      <c r="A7625" s="215" t="s">
        <v>28925</v>
      </c>
      <c r="B7625" s="215">
        <v>1</v>
      </c>
      <c r="C7625" s="216" t="s">
        <v>28926</v>
      </c>
      <c r="D7625" s="215" t="s">
        <v>28927</v>
      </c>
    </row>
    <row r="7626" spans="1:4">
      <c r="A7626" s="215" t="s">
        <v>28928</v>
      </c>
      <c r="B7626" s="215">
        <v>1</v>
      </c>
      <c r="C7626" s="216" t="s">
        <v>28929</v>
      </c>
      <c r="D7626" s="215" t="s">
        <v>28930</v>
      </c>
    </row>
    <row r="7627" spans="1:4">
      <c r="A7627" s="215" t="s">
        <v>28931</v>
      </c>
      <c r="B7627" s="215">
        <v>1</v>
      </c>
      <c r="C7627" s="216" t="s">
        <v>28932</v>
      </c>
      <c r="D7627" s="215" t="s">
        <v>28933</v>
      </c>
    </row>
    <row r="7628" spans="1:4">
      <c r="A7628" s="215" t="s">
        <v>28934</v>
      </c>
      <c r="B7628" s="215">
        <v>1</v>
      </c>
      <c r="C7628" s="216" t="s">
        <v>28935</v>
      </c>
      <c r="D7628" s="215" t="s">
        <v>28936</v>
      </c>
    </row>
    <row r="7629" spans="1:4">
      <c r="A7629" s="215" t="s">
        <v>28937</v>
      </c>
      <c r="B7629" s="215">
        <v>1</v>
      </c>
      <c r="C7629" s="216" t="s">
        <v>28938</v>
      </c>
      <c r="D7629" s="215" t="s">
        <v>28939</v>
      </c>
    </row>
    <row r="7630" spans="1:4">
      <c r="A7630" s="215" t="s">
        <v>28940</v>
      </c>
      <c r="B7630" s="215">
        <v>1</v>
      </c>
      <c r="C7630" s="216" t="s">
        <v>28941</v>
      </c>
      <c r="D7630" s="215" t="s">
        <v>28942</v>
      </c>
    </row>
    <row r="7631" spans="1:4">
      <c r="A7631" s="215" t="s">
        <v>28943</v>
      </c>
      <c r="B7631" s="215">
        <v>1</v>
      </c>
      <c r="C7631" s="216" t="s">
        <v>28944</v>
      </c>
      <c r="D7631" s="215" t="s">
        <v>28945</v>
      </c>
    </row>
    <row r="7632" spans="1:4">
      <c r="A7632" s="215" t="s">
        <v>28946</v>
      </c>
      <c r="B7632" s="215">
        <v>1</v>
      </c>
      <c r="C7632" s="216" t="s">
        <v>28947</v>
      </c>
      <c r="D7632" s="215" t="s">
        <v>28948</v>
      </c>
    </row>
    <row r="7633" spans="1:4">
      <c r="A7633" s="215" t="s">
        <v>28949</v>
      </c>
      <c r="B7633" s="215">
        <v>1</v>
      </c>
      <c r="C7633" s="216" t="s">
        <v>28950</v>
      </c>
      <c r="D7633" s="215" t="s">
        <v>28951</v>
      </c>
    </row>
    <row r="7634" spans="1:4">
      <c r="A7634" s="215" t="s">
        <v>28952</v>
      </c>
      <c r="B7634" s="215">
        <v>1</v>
      </c>
      <c r="C7634" s="216" t="s">
        <v>28953</v>
      </c>
      <c r="D7634" s="215" t="s">
        <v>28954</v>
      </c>
    </row>
    <row r="7635" spans="1:4">
      <c r="A7635" s="215" t="s">
        <v>28955</v>
      </c>
      <c r="B7635" s="215">
        <v>1</v>
      </c>
      <c r="C7635" s="216" t="s">
        <v>28956</v>
      </c>
      <c r="D7635" s="215" t="s">
        <v>28957</v>
      </c>
    </row>
    <row r="7636" spans="1:4">
      <c r="A7636" s="215" t="s">
        <v>28958</v>
      </c>
      <c r="B7636" s="215">
        <v>1</v>
      </c>
      <c r="C7636" s="216" t="s">
        <v>28959</v>
      </c>
      <c r="D7636" s="215" t="s">
        <v>28960</v>
      </c>
    </row>
    <row r="7637" spans="1:4">
      <c r="A7637" s="215" t="s">
        <v>28961</v>
      </c>
      <c r="B7637" s="215">
        <v>1</v>
      </c>
      <c r="C7637" s="216" t="s">
        <v>28962</v>
      </c>
      <c r="D7637" s="215" t="s">
        <v>28963</v>
      </c>
    </row>
    <row r="7638" spans="1:4">
      <c r="A7638" s="215" t="s">
        <v>28964</v>
      </c>
      <c r="B7638" s="215">
        <v>1</v>
      </c>
      <c r="C7638" s="216" t="s">
        <v>28965</v>
      </c>
      <c r="D7638" s="215" t="s">
        <v>28966</v>
      </c>
    </row>
    <row r="7639" spans="1:4">
      <c r="A7639" s="215" t="s">
        <v>28967</v>
      </c>
      <c r="B7639" s="215">
        <v>1</v>
      </c>
      <c r="C7639" s="216" t="s">
        <v>28968</v>
      </c>
      <c r="D7639" s="215" t="s">
        <v>28969</v>
      </c>
    </row>
    <row r="7640" spans="1:4">
      <c r="A7640" s="215" t="s">
        <v>28970</v>
      </c>
      <c r="B7640" s="215">
        <v>1</v>
      </c>
      <c r="C7640" s="216" t="s">
        <v>28971</v>
      </c>
      <c r="D7640" s="215" t="s">
        <v>28972</v>
      </c>
    </row>
    <row r="7641" spans="1:4">
      <c r="A7641" s="215" t="s">
        <v>28973</v>
      </c>
      <c r="B7641" s="215">
        <v>1</v>
      </c>
      <c r="C7641" s="216" t="s">
        <v>28974</v>
      </c>
      <c r="D7641" s="215" t="s">
        <v>28975</v>
      </c>
    </row>
    <row r="7642" spans="1:4">
      <c r="A7642" s="215" t="s">
        <v>28976</v>
      </c>
      <c r="B7642" s="215">
        <v>1</v>
      </c>
      <c r="C7642" s="216" t="s">
        <v>28977</v>
      </c>
      <c r="D7642" s="215" t="s">
        <v>28978</v>
      </c>
    </row>
    <row r="7643" spans="1:4">
      <c r="A7643" s="215" t="s">
        <v>28979</v>
      </c>
      <c r="B7643" s="215">
        <v>1</v>
      </c>
      <c r="C7643" s="216" t="s">
        <v>28980</v>
      </c>
      <c r="D7643" s="215" t="s">
        <v>28981</v>
      </c>
    </row>
    <row r="7644" spans="1:4">
      <c r="A7644" s="215" t="s">
        <v>28982</v>
      </c>
      <c r="B7644" s="215">
        <v>1</v>
      </c>
      <c r="C7644" s="216" t="s">
        <v>28983</v>
      </c>
      <c r="D7644" s="215" t="s">
        <v>28984</v>
      </c>
    </row>
    <row r="7645" spans="1:4">
      <c r="A7645" s="215" t="s">
        <v>28985</v>
      </c>
      <c r="B7645" s="215">
        <v>1</v>
      </c>
      <c r="C7645" s="216" t="s">
        <v>28986</v>
      </c>
      <c r="D7645" s="215" t="s">
        <v>28987</v>
      </c>
    </row>
    <row r="7646" spans="1:4">
      <c r="A7646" s="215" t="s">
        <v>28988</v>
      </c>
      <c r="B7646" s="215">
        <v>1</v>
      </c>
      <c r="C7646" s="216" t="s">
        <v>28989</v>
      </c>
      <c r="D7646" s="215" t="s">
        <v>28990</v>
      </c>
    </row>
    <row r="7647" spans="1:4">
      <c r="A7647" s="215" t="s">
        <v>28991</v>
      </c>
      <c r="B7647" s="215">
        <v>1</v>
      </c>
      <c r="C7647" s="216" t="s">
        <v>28992</v>
      </c>
      <c r="D7647" s="215" t="s">
        <v>28993</v>
      </c>
    </row>
    <row r="7648" spans="1:4">
      <c r="A7648" s="215" t="s">
        <v>28994</v>
      </c>
      <c r="B7648" s="215">
        <v>1</v>
      </c>
      <c r="C7648" s="216" t="s">
        <v>28995</v>
      </c>
      <c r="D7648" s="215" t="s">
        <v>28996</v>
      </c>
    </row>
    <row r="7649" spans="1:4">
      <c r="A7649" s="215" t="s">
        <v>28997</v>
      </c>
      <c r="B7649" s="215">
        <v>1</v>
      </c>
      <c r="C7649" s="216" t="s">
        <v>28998</v>
      </c>
      <c r="D7649" s="215" t="s">
        <v>28999</v>
      </c>
    </row>
    <row r="7650" spans="1:4">
      <c r="A7650" s="215" t="s">
        <v>29000</v>
      </c>
      <c r="B7650" s="215">
        <v>1</v>
      </c>
      <c r="C7650" s="216" t="s">
        <v>29001</v>
      </c>
      <c r="D7650" s="215" t="s">
        <v>29002</v>
      </c>
    </row>
    <row r="7651" spans="1:4">
      <c r="A7651" s="215" t="s">
        <v>29003</v>
      </c>
      <c r="B7651" s="215">
        <v>1</v>
      </c>
      <c r="C7651" s="216" t="s">
        <v>29004</v>
      </c>
      <c r="D7651" s="215" t="s">
        <v>29005</v>
      </c>
    </row>
    <row r="7652" spans="1:4">
      <c r="A7652" s="215" t="s">
        <v>29006</v>
      </c>
      <c r="B7652" s="215">
        <v>1</v>
      </c>
      <c r="C7652" s="216" t="s">
        <v>29007</v>
      </c>
      <c r="D7652" s="215" t="s">
        <v>29008</v>
      </c>
    </row>
    <row r="7653" spans="1:4">
      <c r="A7653" s="215" t="s">
        <v>29009</v>
      </c>
      <c r="B7653" s="215">
        <v>1</v>
      </c>
      <c r="C7653" s="216" t="s">
        <v>29010</v>
      </c>
      <c r="D7653" s="215" t="s">
        <v>29011</v>
      </c>
    </row>
    <row r="7654" spans="1:4">
      <c r="A7654" s="215" t="s">
        <v>29012</v>
      </c>
      <c r="B7654" s="215">
        <v>1</v>
      </c>
      <c r="C7654" s="216" t="s">
        <v>29013</v>
      </c>
      <c r="D7654" s="215" t="s">
        <v>29014</v>
      </c>
    </row>
    <row r="7655" spans="1:4">
      <c r="A7655" s="215" t="s">
        <v>29015</v>
      </c>
      <c r="B7655" s="215">
        <v>1</v>
      </c>
      <c r="C7655" s="216" t="s">
        <v>29016</v>
      </c>
      <c r="D7655" s="215" t="s">
        <v>29017</v>
      </c>
    </row>
    <row r="7656" spans="1:4">
      <c r="A7656" s="215" t="s">
        <v>29018</v>
      </c>
      <c r="B7656" s="215">
        <v>1</v>
      </c>
      <c r="C7656" s="216" t="s">
        <v>29019</v>
      </c>
      <c r="D7656" s="215" t="s">
        <v>29020</v>
      </c>
    </row>
    <row r="7657" spans="1:4">
      <c r="A7657" s="215" t="s">
        <v>29021</v>
      </c>
      <c r="B7657" s="215">
        <v>1</v>
      </c>
      <c r="C7657" s="216" t="s">
        <v>29022</v>
      </c>
      <c r="D7657" s="215" t="s">
        <v>29023</v>
      </c>
    </row>
    <row r="7658" spans="1:4">
      <c r="A7658" s="215" t="s">
        <v>29024</v>
      </c>
      <c r="B7658" s="215">
        <v>1</v>
      </c>
      <c r="C7658" s="216" t="s">
        <v>29025</v>
      </c>
      <c r="D7658" s="215" t="s">
        <v>29026</v>
      </c>
    </row>
    <row r="7659" spans="1:4">
      <c r="A7659" s="215" t="s">
        <v>29027</v>
      </c>
      <c r="B7659" s="215">
        <v>1</v>
      </c>
      <c r="C7659" s="216" t="s">
        <v>29028</v>
      </c>
      <c r="D7659" s="215" t="s">
        <v>29029</v>
      </c>
    </row>
    <row r="7660" spans="1:4">
      <c r="A7660" s="215" t="s">
        <v>29030</v>
      </c>
      <c r="B7660" s="215">
        <v>1</v>
      </c>
      <c r="C7660" s="216" t="s">
        <v>29031</v>
      </c>
      <c r="D7660" s="215" t="s">
        <v>29032</v>
      </c>
    </row>
    <row r="7661" spans="1:4">
      <c r="A7661" s="215" t="s">
        <v>29033</v>
      </c>
      <c r="B7661" s="215">
        <v>1</v>
      </c>
      <c r="C7661" s="216" t="s">
        <v>29034</v>
      </c>
      <c r="D7661" s="215" t="s">
        <v>29035</v>
      </c>
    </row>
    <row r="7662" spans="1:4">
      <c r="A7662" s="215" t="s">
        <v>29036</v>
      </c>
      <c r="B7662" s="215">
        <v>1</v>
      </c>
      <c r="C7662" s="216" t="s">
        <v>29037</v>
      </c>
      <c r="D7662" s="215" t="s">
        <v>29038</v>
      </c>
    </row>
    <row r="7663" spans="1:4">
      <c r="A7663" s="215" t="s">
        <v>29039</v>
      </c>
      <c r="B7663" s="215">
        <v>1</v>
      </c>
      <c r="C7663" s="216" t="s">
        <v>29040</v>
      </c>
      <c r="D7663" s="215" t="s">
        <v>29041</v>
      </c>
    </row>
    <row r="7664" spans="1:4">
      <c r="A7664" s="215" t="s">
        <v>29042</v>
      </c>
      <c r="B7664" s="215">
        <v>1</v>
      </c>
      <c r="C7664" s="216" t="s">
        <v>29043</v>
      </c>
      <c r="D7664" s="215" t="s">
        <v>29044</v>
      </c>
    </row>
    <row r="7665" spans="1:4">
      <c r="A7665" s="215" t="s">
        <v>29045</v>
      </c>
      <c r="B7665" s="215">
        <v>1</v>
      </c>
      <c r="C7665" s="216" t="s">
        <v>29046</v>
      </c>
      <c r="D7665" s="215" t="s">
        <v>29047</v>
      </c>
    </row>
    <row r="7666" spans="1:4">
      <c r="A7666" s="215" t="s">
        <v>29048</v>
      </c>
      <c r="B7666" s="215">
        <v>1</v>
      </c>
      <c r="C7666" s="216" t="s">
        <v>29049</v>
      </c>
      <c r="D7666" s="215" t="s">
        <v>29050</v>
      </c>
    </row>
    <row r="7667" spans="1:4">
      <c r="A7667" s="215" t="s">
        <v>29051</v>
      </c>
      <c r="B7667" s="215">
        <v>1</v>
      </c>
      <c r="C7667" s="216" t="s">
        <v>29052</v>
      </c>
      <c r="D7667" s="215" t="s">
        <v>29053</v>
      </c>
    </row>
    <row r="7668" spans="1:4">
      <c r="A7668" s="215" t="s">
        <v>29054</v>
      </c>
      <c r="B7668" s="215">
        <v>1</v>
      </c>
      <c r="C7668" s="216" t="s">
        <v>29055</v>
      </c>
      <c r="D7668" s="215" t="s">
        <v>29056</v>
      </c>
    </row>
    <row r="7669" spans="1:4">
      <c r="A7669" s="215" t="s">
        <v>29057</v>
      </c>
      <c r="B7669" s="215">
        <v>1</v>
      </c>
      <c r="C7669" s="216" t="s">
        <v>29058</v>
      </c>
      <c r="D7669" s="215" t="s">
        <v>29059</v>
      </c>
    </row>
    <row r="7670" spans="1:4">
      <c r="A7670" s="215" t="s">
        <v>29060</v>
      </c>
      <c r="B7670" s="215">
        <v>1</v>
      </c>
      <c r="C7670" s="216" t="s">
        <v>29061</v>
      </c>
      <c r="D7670" s="215" t="s">
        <v>29062</v>
      </c>
    </row>
    <row r="7671" spans="1:4">
      <c r="A7671" s="215" t="s">
        <v>29063</v>
      </c>
      <c r="B7671" s="215">
        <v>1</v>
      </c>
      <c r="C7671" s="216" t="s">
        <v>29064</v>
      </c>
      <c r="D7671" s="215" t="s">
        <v>29065</v>
      </c>
    </row>
    <row r="7672" spans="1:4">
      <c r="A7672" s="215" t="s">
        <v>29066</v>
      </c>
      <c r="B7672" s="215">
        <v>1</v>
      </c>
      <c r="C7672" s="216" t="s">
        <v>29067</v>
      </c>
      <c r="D7672" s="215" t="s">
        <v>29068</v>
      </c>
    </row>
    <row r="7673" spans="1:4">
      <c r="A7673" s="215" t="s">
        <v>29069</v>
      </c>
      <c r="B7673" s="215">
        <v>1</v>
      </c>
      <c r="C7673" s="216" t="s">
        <v>29070</v>
      </c>
      <c r="D7673" s="215" t="s">
        <v>29071</v>
      </c>
    </row>
    <row r="7674" spans="1:4">
      <c r="A7674" s="215" t="s">
        <v>29072</v>
      </c>
      <c r="B7674" s="215">
        <v>1</v>
      </c>
      <c r="C7674" s="216" t="s">
        <v>29073</v>
      </c>
      <c r="D7674" s="215" t="s">
        <v>29074</v>
      </c>
    </row>
    <row r="7675" spans="1:4">
      <c r="A7675" s="215" t="s">
        <v>29075</v>
      </c>
      <c r="B7675" s="215">
        <v>1</v>
      </c>
      <c r="C7675" s="216" t="s">
        <v>29076</v>
      </c>
      <c r="D7675" s="215" t="s">
        <v>29077</v>
      </c>
    </row>
    <row r="7676" spans="1:4">
      <c r="A7676" s="215" t="s">
        <v>29078</v>
      </c>
      <c r="B7676" s="215">
        <v>1</v>
      </c>
      <c r="C7676" s="216" t="s">
        <v>29079</v>
      </c>
      <c r="D7676" s="215" t="s">
        <v>29080</v>
      </c>
    </row>
    <row r="7677" spans="1:4">
      <c r="A7677" s="215" t="s">
        <v>29081</v>
      </c>
      <c r="B7677" s="215">
        <v>1</v>
      </c>
      <c r="C7677" s="216" t="s">
        <v>29082</v>
      </c>
      <c r="D7677" s="215" t="s">
        <v>29083</v>
      </c>
    </row>
    <row r="7678" spans="1:4">
      <c r="A7678" s="215" t="s">
        <v>29084</v>
      </c>
      <c r="B7678" s="215">
        <v>1</v>
      </c>
      <c r="C7678" s="216" t="s">
        <v>29085</v>
      </c>
      <c r="D7678" s="215" t="s">
        <v>29086</v>
      </c>
    </row>
    <row r="7679" spans="1:4">
      <c r="A7679" s="215" t="s">
        <v>29087</v>
      </c>
      <c r="B7679" s="215">
        <v>1</v>
      </c>
      <c r="C7679" s="216" t="s">
        <v>29088</v>
      </c>
      <c r="D7679" s="215" t="s">
        <v>29089</v>
      </c>
    </row>
    <row r="7680" spans="1:4">
      <c r="A7680" s="215" t="s">
        <v>29090</v>
      </c>
      <c r="B7680" s="215">
        <v>1</v>
      </c>
      <c r="C7680" s="216" t="s">
        <v>29091</v>
      </c>
      <c r="D7680" s="215" t="s">
        <v>29092</v>
      </c>
    </row>
    <row r="7681" spans="1:4">
      <c r="A7681" s="215" t="s">
        <v>29093</v>
      </c>
      <c r="B7681" s="215">
        <v>1</v>
      </c>
      <c r="C7681" s="216" t="s">
        <v>29094</v>
      </c>
      <c r="D7681" s="215" t="s">
        <v>29095</v>
      </c>
    </row>
    <row r="7682" spans="1:4">
      <c r="A7682" s="215" t="s">
        <v>29096</v>
      </c>
      <c r="B7682" s="215">
        <v>1</v>
      </c>
      <c r="C7682" s="216" t="s">
        <v>29097</v>
      </c>
      <c r="D7682" s="215" t="s">
        <v>29098</v>
      </c>
    </row>
    <row r="7683" spans="1:4">
      <c r="A7683" s="215" t="s">
        <v>29099</v>
      </c>
      <c r="B7683" s="215">
        <v>1</v>
      </c>
      <c r="C7683" s="216" t="s">
        <v>29100</v>
      </c>
      <c r="D7683" s="215" t="s">
        <v>29101</v>
      </c>
    </row>
    <row r="7684" spans="1:4">
      <c r="A7684" s="215" t="s">
        <v>29102</v>
      </c>
      <c r="B7684" s="215">
        <v>1</v>
      </c>
      <c r="C7684" s="216" t="s">
        <v>29103</v>
      </c>
      <c r="D7684" s="215" t="s">
        <v>29104</v>
      </c>
    </row>
    <row r="7685" spans="1:4">
      <c r="A7685" s="215" t="s">
        <v>29105</v>
      </c>
      <c r="B7685" s="215">
        <v>1</v>
      </c>
      <c r="C7685" s="216" t="s">
        <v>29106</v>
      </c>
      <c r="D7685" s="215" t="s">
        <v>29107</v>
      </c>
    </row>
    <row r="7686" spans="1:4">
      <c r="A7686" s="215" t="s">
        <v>29108</v>
      </c>
      <c r="B7686" s="215">
        <v>1</v>
      </c>
      <c r="C7686" s="216" t="s">
        <v>29109</v>
      </c>
      <c r="D7686" s="215" t="s">
        <v>29110</v>
      </c>
    </row>
    <row r="7687" spans="1:4">
      <c r="A7687" s="215" t="s">
        <v>29111</v>
      </c>
      <c r="B7687" s="215">
        <v>1</v>
      </c>
      <c r="C7687" s="216" t="s">
        <v>29112</v>
      </c>
      <c r="D7687" s="215" t="s">
        <v>29113</v>
      </c>
    </row>
    <row r="7688" spans="1:4">
      <c r="A7688" s="215" t="s">
        <v>29114</v>
      </c>
      <c r="B7688" s="215">
        <v>1</v>
      </c>
      <c r="C7688" s="216" t="s">
        <v>29115</v>
      </c>
      <c r="D7688" s="215" t="s">
        <v>29116</v>
      </c>
    </row>
    <row r="7689" spans="1:4">
      <c r="A7689" s="215" t="s">
        <v>29117</v>
      </c>
      <c r="B7689" s="215">
        <v>1</v>
      </c>
      <c r="C7689" s="216" t="s">
        <v>29118</v>
      </c>
      <c r="D7689" s="215" t="s">
        <v>29119</v>
      </c>
    </row>
    <row r="7690" spans="1:4">
      <c r="A7690" s="215" t="s">
        <v>29120</v>
      </c>
      <c r="B7690" s="215">
        <v>1</v>
      </c>
      <c r="C7690" s="216" t="s">
        <v>29121</v>
      </c>
      <c r="D7690" s="215" t="s">
        <v>29122</v>
      </c>
    </row>
    <row r="7691" spans="1:4">
      <c r="A7691" s="215" t="s">
        <v>29123</v>
      </c>
      <c r="B7691" s="215">
        <v>1</v>
      </c>
      <c r="C7691" s="216" t="s">
        <v>29124</v>
      </c>
      <c r="D7691" s="215" t="s">
        <v>29125</v>
      </c>
    </row>
    <row r="7692" spans="1:4">
      <c r="A7692" s="215" t="s">
        <v>29126</v>
      </c>
      <c r="B7692" s="215">
        <v>1</v>
      </c>
      <c r="C7692" s="216" t="s">
        <v>29127</v>
      </c>
      <c r="D7692" s="215" t="s">
        <v>29128</v>
      </c>
    </row>
    <row r="7693" spans="1:4">
      <c r="A7693" s="215" t="s">
        <v>29129</v>
      </c>
      <c r="B7693" s="215">
        <v>1</v>
      </c>
      <c r="C7693" s="216" t="s">
        <v>29130</v>
      </c>
      <c r="D7693" s="215" t="s">
        <v>29131</v>
      </c>
    </row>
    <row r="7694" spans="1:4">
      <c r="A7694" s="215" t="s">
        <v>29132</v>
      </c>
      <c r="B7694" s="215">
        <v>1</v>
      </c>
      <c r="C7694" s="216" t="s">
        <v>29133</v>
      </c>
      <c r="D7694" s="215" t="s">
        <v>29134</v>
      </c>
    </row>
    <row r="7695" spans="1:4">
      <c r="A7695" s="215" t="s">
        <v>29135</v>
      </c>
      <c r="B7695" s="215">
        <v>1</v>
      </c>
      <c r="C7695" s="216" t="s">
        <v>29136</v>
      </c>
      <c r="D7695" s="215" t="s">
        <v>29137</v>
      </c>
    </row>
    <row r="7696" spans="1:4">
      <c r="A7696" s="215" t="s">
        <v>29138</v>
      </c>
      <c r="B7696" s="215">
        <v>1</v>
      </c>
      <c r="C7696" s="216" t="s">
        <v>29139</v>
      </c>
      <c r="D7696" s="215" t="s">
        <v>29140</v>
      </c>
    </row>
    <row r="7697" spans="1:4">
      <c r="A7697" s="215" t="s">
        <v>29141</v>
      </c>
      <c r="B7697" s="215">
        <v>1</v>
      </c>
      <c r="C7697" s="216" t="s">
        <v>29142</v>
      </c>
      <c r="D7697" s="215" t="s">
        <v>29143</v>
      </c>
    </row>
    <row r="7698" spans="1:4">
      <c r="A7698" s="215" t="s">
        <v>29144</v>
      </c>
      <c r="B7698" s="215">
        <v>1</v>
      </c>
      <c r="C7698" s="216" t="s">
        <v>29145</v>
      </c>
      <c r="D7698" s="215" t="s">
        <v>29146</v>
      </c>
    </row>
    <row r="7699" spans="1:4">
      <c r="A7699" s="215" t="s">
        <v>29147</v>
      </c>
      <c r="B7699" s="215">
        <v>1</v>
      </c>
      <c r="C7699" s="216" t="s">
        <v>29148</v>
      </c>
      <c r="D7699" s="215" t="s">
        <v>29149</v>
      </c>
    </row>
    <row r="7700" spans="1:4">
      <c r="A7700" s="215" t="s">
        <v>29151</v>
      </c>
      <c r="B7700" s="215">
        <v>1</v>
      </c>
      <c r="C7700" s="216" t="s">
        <v>29152</v>
      </c>
      <c r="D7700" s="215" t="s">
        <v>29153</v>
      </c>
    </row>
    <row r="7701" spans="1:4">
      <c r="A7701" s="215" t="s">
        <v>29154</v>
      </c>
      <c r="B7701" s="215">
        <v>1</v>
      </c>
      <c r="C7701" s="216" t="s">
        <v>29155</v>
      </c>
      <c r="D7701" s="215" t="s">
        <v>29156</v>
      </c>
    </row>
    <row r="7702" spans="1:4">
      <c r="A7702" s="215" t="s">
        <v>29157</v>
      </c>
      <c r="B7702" s="215">
        <v>1</v>
      </c>
      <c r="C7702" s="216" t="s">
        <v>29158</v>
      </c>
      <c r="D7702" s="215" t="s">
        <v>29159</v>
      </c>
    </row>
    <row r="7703" spans="1:4">
      <c r="A7703" s="215" t="s">
        <v>29160</v>
      </c>
      <c r="B7703" s="215">
        <v>1</v>
      </c>
      <c r="C7703" s="216" t="s">
        <v>29161</v>
      </c>
      <c r="D7703" s="215" t="s">
        <v>29162</v>
      </c>
    </row>
    <row r="7704" spans="1:4">
      <c r="A7704" s="215" t="s">
        <v>29163</v>
      </c>
      <c r="B7704" s="215">
        <v>1</v>
      </c>
      <c r="C7704" s="216" t="s">
        <v>29164</v>
      </c>
      <c r="D7704" s="215" t="s">
        <v>29165</v>
      </c>
    </row>
    <row r="7705" spans="1:4">
      <c r="A7705" s="215" t="s">
        <v>29166</v>
      </c>
      <c r="B7705" s="215">
        <v>1</v>
      </c>
      <c r="C7705" s="216" t="s">
        <v>29167</v>
      </c>
      <c r="D7705" s="215" t="s">
        <v>29168</v>
      </c>
    </row>
    <row r="7706" spans="1:4">
      <c r="A7706" s="215" t="s">
        <v>29169</v>
      </c>
      <c r="B7706" s="215">
        <v>1</v>
      </c>
      <c r="C7706" s="216" t="s">
        <v>29170</v>
      </c>
      <c r="D7706" s="215" t="s">
        <v>29171</v>
      </c>
    </row>
    <row r="7707" spans="1:4">
      <c r="A7707" s="215" t="s">
        <v>29172</v>
      </c>
      <c r="B7707" s="215">
        <v>1</v>
      </c>
      <c r="C7707" s="216" t="s">
        <v>29173</v>
      </c>
      <c r="D7707" s="215" t="s">
        <v>29174</v>
      </c>
    </row>
    <row r="7708" spans="1:4">
      <c r="A7708" s="215" t="s">
        <v>29175</v>
      </c>
      <c r="B7708" s="215">
        <v>1</v>
      </c>
      <c r="C7708" s="216" t="s">
        <v>29176</v>
      </c>
      <c r="D7708" s="215" t="s">
        <v>29177</v>
      </c>
    </row>
    <row r="7709" spans="1:4">
      <c r="A7709" s="215" t="s">
        <v>29178</v>
      </c>
      <c r="B7709" s="215">
        <v>1</v>
      </c>
      <c r="C7709" s="216" t="s">
        <v>29179</v>
      </c>
      <c r="D7709" s="215" t="s">
        <v>29180</v>
      </c>
    </row>
    <row r="7710" spans="1:4">
      <c r="A7710" s="215" t="s">
        <v>29181</v>
      </c>
      <c r="B7710" s="215">
        <v>1</v>
      </c>
      <c r="C7710" s="216" t="s">
        <v>29182</v>
      </c>
      <c r="D7710" s="215" t="s">
        <v>29183</v>
      </c>
    </row>
    <row r="7711" spans="1:4">
      <c r="A7711" s="215" t="s">
        <v>29184</v>
      </c>
      <c r="B7711" s="215">
        <v>1</v>
      </c>
      <c r="C7711" s="216" t="s">
        <v>29185</v>
      </c>
      <c r="D7711" s="215" t="s">
        <v>29186</v>
      </c>
    </row>
    <row r="7712" spans="1:4">
      <c r="A7712" s="215" t="s">
        <v>29187</v>
      </c>
      <c r="B7712" s="215">
        <v>1</v>
      </c>
      <c r="C7712" s="216" t="s">
        <v>29188</v>
      </c>
      <c r="D7712" s="215" t="s">
        <v>29189</v>
      </c>
    </row>
    <row r="7713" spans="1:4">
      <c r="A7713" s="215" t="s">
        <v>29190</v>
      </c>
      <c r="B7713" s="215">
        <v>1</v>
      </c>
      <c r="C7713" s="216" t="s">
        <v>29191</v>
      </c>
      <c r="D7713" s="215" t="s">
        <v>29192</v>
      </c>
    </row>
    <row r="7714" spans="1:4">
      <c r="A7714" s="215" t="s">
        <v>29193</v>
      </c>
      <c r="B7714" s="215">
        <v>1</v>
      </c>
      <c r="C7714" s="216" t="s">
        <v>29194</v>
      </c>
      <c r="D7714" s="215" t="s">
        <v>29195</v>
      </c>
    </row>
    <row r="7715" spans="1:4">
      <c r="A7715" s="215" t="s">
        <v>29196</v>
      </c>
      <c r="B7715" s="215">
        <v>1</v>
      </c>
      <c r="C7715" s="216" t="s">
        <v>29197</v>
      </c>
      <c r="D7715" s="215" t="s">
        <v>29198</v>
      </c>
    </row>
    <row r="7716" spans="1:4">
      <c r="A7716" s="215" t="s">
        <v>29199</v>
      </c>
      <c r="B7716" s="215">
        <v>1</v>
      </c>
      <c r="C7716" s="216" t="s">
        <v>29200</v>
      </c>
      <c r="D7716" s="215" t="s">
        <v>29201</v>
      </c>
    </row>
    <row r="7717" spans="1:4">
      <c r="A7717" s="215" t="s">
        <v>29202</v>
      </c>
      <c r="B7717" s="215">
        <v>1</v>
      </c>
      <c r="C7717" s="216" t="s">
        <v>29203</v>
      </c>
      <c r="D7717" s="215" t="s">
        <v>29204</v>
      </c>
    </row>
    <row r="7718" spans="1:4">
      <c r="A7718" s="215" t="s">
        <v>29205</v>
      </c>
      <c r="B7718" s="215">
        <v>1</v>
      </c>
      <c r="C7718" s="216" t="s">
        <v>29206</v>
      </c>
      <c r="D7718" s="215" t="s">
        <v>29207</v>
      </c>
    </row>
    <row r="7719" spans="1:4">
      <c r="A7719" s="215" t="s">
        <v>29208</v>
      </c>
      <c r="B7719" s="215">
        <v>1</v>
      </c>
      <c r="C7719" s="216" t="s">
        <v>29209</v>
      </c>
      <c r="D7719" s="215" t="s">
        <v>29210</v>
      </c>
    </row>
    <row r="7720" spans="1:4">
      <c r="A7720" s="215" t="s">
        <v>29211</v>
      </c>
      <c r="B7720" s="215">
        <v>1</v>
      </c>
      <c r="C7720" s="216" t="s">
        <v>29212</v>
      </c>
      <c r="D7720" s="215" t="s">
        <v>29213</v>
      </c>
    </row>
    <row r="7721" spans="1:4">
      <c r="A7721" s="215" t="s">
        <v>29214</v>
      </c>
      <c r="B7721" s="215">
        <v>1</v>
      </c>
      <c r="C7721" s="216" t="s">
        <v>29215</v>
      </c>
      <c r="D7721" s="215" t="s">
        <v>29216</v>
      </c>
    </row>
    <row r="7722" spans="1:4">
      <c r="A7722" s="215" t="s">
        <v>29217</v>
      </c>
      <c r="B7722" s="215">
        <v>1</v>
      </c>
      <c r="C7722" s="216" t="s">
        <v>29218</v>
      </c>
      <c r="D7722" s="215" t="s">
        <v>29219</v>
      </c>
    </row>
    <row r="7723" spans="1:4">
      <c r="A7723" s="215" t="s">
        <v>29220</v>
      </c>
      <c r="B7723" s="215">
        <v>1</v>
      </c>
      <c r="C7723" s="216" t="s">
        <v>29221</v>
      </c>
      <c r="D7723" s="215" t="s">
        <v>29222</v>
      </c>
    </row>
    <row r="7724" spans="1:4">
      <c r="A7724" s="215" t="s">
        <v>29223</v>
      </c>
      <c r="B7724" s="215">
        <v>1</v>
      </c>
      <c r="C7724" s="216" t="s">
        <v>29224</v>
      </c>
      <c r="D7724" s="215" t="s">
        <v>29225</v>
      </c>
    </row>
    <row r="7725" spans="1:4">
      <c r="A7725" s="215" t="s">
        <v>29226</v>
      </c>
      <c r="B7725" s="215">
        <v>1</v>
      </c>
      <c r="C7725" s="216" t="s">
        <v>29227</v>
      </c>
      <c r="D7725" s="215" t="s">
        <v>29228</v>
      </c>
    </row>
    <row r="7726" spans="1:4">
      <c r="A7726" s="215" t="s">
        <v>29229</v>
      </c>
      <c r="B7726" s="215">
        <v>1</v>
      </c>
      <c r="C7726" s="216" t="s">
        <v>29230</v>
      </c>
      <c r="D7726" s="215" t="s">
        <v>29231</v>
      </c>
    </row>
    <row r="7727" spans="1:4">
      <c r="A7727" s="215" t="s">
        <v>29232</v>
      </c>
      <c r="B7727" s="215">
        <v>1</v>
      </c>
      <c r="C7727" s="216" t="s">
        <v>29233</v>
      </c>
      <c r="D7727" s="215" t="s">
        <v>29234</v>
      </c>
    </row>
    <row r="7728" spans="1:4">
      <c r="A7728" s="215" t="s">
        <v>29235</v>
      </c>
      <c r="B7728" s="215">
        <v>1</v>
      </c>
      <c r="C7728" s="216" t="s">
        <v>29236</v>
      </c>
      <c r="D7728" s="215" t="s">
        <v>29237</v>
      </c>
    </row>
    <row r="7729" spans="1:4">
      <c r="A7729" s="215" t="s">
        <v>29238</v>
      </c>
      <c r="B7729" s="215">
        <v>1</v>
      </c>
      <c r="C7729" s="216" t="s">
        <v>29239</v>
      </c>
      <c r="D7729" s="215" t="s">
        <v>29240</v>
      </c>
    </row>
    <row r="7730" spans="1:4">
      <c r="A7730" s="215" t="s">
        <v>29241</v>
      </c>
      <c r="B7730" s="215">
        <v>1</v>
      </c>
      <c r="C7730" s="216" t="s">
        <v>29242</v>
      </c>
      <c r="D7730" s="215" t="s">
        <v>29243</v>
      </c>
    </row>
    <row r="7731" spans="1:4">
      <c r="A7731" s="215" t="s">
        <v>29244</v>
      </c>
      <c r="B7731" s="215">
        <v>1</v>
      </c>
      <c r="C7731" s="216" t="s">
        <v>29245</v>
      </c>
      <c r="D7731" s="215" t="s">
        <v>29246</v>
      </c>
    </row>
    <row r="7732" spans="1:4">
      <c r="A7732" s="215" t="s">
        <v>29247</v>
      </c>
      <c r="B7732" s="215">
        <v>1</v>
      </c>
      <c r="C7732" s="216" t="s">
        <v>29248</v>
      </c>
      <c r="D7732" s="215" t="s">
        <v>29249</v>
      </c>
    </row>
    <row r="7733" spans="1:4">
      <c r="A7733" s="215" t="s">
        <v>29250</v>
      </c>
      <c r="B7733" s="215">
        <v>1</v>
      </c>
      <c r="C7733" s="216" t="s">
        <v>29251</v>
      </c>
      <c r="D7733" s="215" t="s">
        <v>29252</v>
      </c>
    </row>
    <row r="7734" spans="1:4">
      <c r="A7734" s="215" t="s">
        <v>29253</v>
      </c>
      <c r="B7734" s="215">
        <v>1</v>
      </c>
      <c r="C7734" s="216" t="s">
        <v>29254</v>
      </c>
      <c r="D7734" s="215" t="s">
        <v>29255</v>
      </c>
    </row>
    <row r="7735" spans="1:4">
      <c r="A7735" s="215" t="s">
        <v>29256</v>
      </c>
      <c r="B7735" s="215">
        <v>1</v>
      </c>
      <c r="C7735" s="216" t="s">
        <v>29257</v>
      </c>
      <c r="D7735" s="215" t="s">
        <v>29258</v>
      </c>
    </row>
    <row r="7736" spans="1:4">
      <c r="A7736" s="215" t="s">
        <v>29259</v>
      </c>
      <c r="B7736" s="215">
        <v>1</v>
      </c>
      <c r="C7736" s="216" t="s">
        <v>29260</v>
      </c>
      <c r="D7736" s="215" t="s">
        <v>29261</v>
      </c>
    </row>
    <row r="7737" spans="1:4">
      <c r="A7737" s="215" t="s">
        <v>29262</v>
      </c>
      <c r="B7737" s="215">
        <v>1</v>
      </c>
      <c r="C7737" s="216" t="s">
        <v>29263</v>
      </c>
      <c r="D7737" s="215" t="s">
        <v>29264</v>
      </c>
    </row>
    <row r="7738" spans="1:4">
      <c r="A7738" s="215" t="s">
        <v>29265</v>
      </c>
      <c r="B7738" s="215">
        <v>1</v>
      </c>
      <c r="C7738" s="216" t="s">
        <v>29266</v>
      </c>
      <c r="D7738" s="215" t="s">
        <v>29267</v>
      </c>
    </row>
    <row r="7739" spans="1:4">
      <c r="A7739" s="215" t="s">
        <v>29268</v>
      </c>
      <c r="B7739" s="215">
        <v>1</v>
      </c>
      <c r="C7739" s="216" t="s">
        <v>29269</v>
      </c>
      <c r="D7739" s="215" t="s">
        <v>29270</v>
      </c>
    </row>
    <row r="7740" spans="1:4">
      <c r="A7740" s="215" t="s">
        <v>29271</v>
      </c>
      <c r="B7740" s="215">
        <v>1</v>
      </c>
      <c r="C7740" s="216" t="s">
        <v>29272</v>
      </c>
      <c r="D7740" s="215" t="s">
        <v>29273</v>
      </c>
    </row>
    <row r="7741" spans="1:4">
      <c r="A7741" s="215" t="s">
        <v>29274</v>
      </c>
      <c r="B7741" s="215">
        <v>1</v>
      </c>
      <c r="C7741" s="216" t="s">
        <v>29275</v>
      </c>
      <c r="D7741" s="215" t="s">
        <v>29276</v>
      </c>
    </row>
    <row r="7742" spans="1:4">
      <c r="A7742" s="215" t="s">
        <v>29277</v>
      </c>
      <c r="B7742" s="215">
        <v>1</v>
      </c>
      <c r="C7742" s="216" t="s">
        <v>29278</v>
      </c>
      <c r="D7742" s="215" t="s">
        <v>29279</v>
      </c>
    </row>
    <row r="7743" spans="1:4">
      <c r="A7743" s="215" t="s">
        <v>29280</v>
      </c>
      <c r="B7743" s="215">
        <v>1</v>
      </c>
      <c r="C7743" s="216" t="s">
        <v>29281</v>
      </c>
      <c r="D7743" s="215" t="s">
        <v>29282</v>
      </c>
    </row>
    <row r="7744" spans="1:4">
      <c r="A7744" s="215" t="s">
        <v>29283</v>
      </c>
      <c r="B7744" s="215">
        <v>1</v>
      </c>
      <c r="C7744" s="216" t="s">
        <v>29284</v>
      </c>
      <c r="D7744" s="215" t="s">
        <v>29285</v>
      </c>
    </row>
    <row r="7745" spans="1:4">
      <c r="A7745" s="215" t="s">
        <v>29286</v>
      </c>
      <c r="B7745" s="215">
        <v>1</v>
      </c>
      <c r="C7745" s="216" t="s">
        <v>29287</v>
      </c>
      <c r="D7745" s="215" t="s">
        <v>29288</v>
      </c>
    </row>
    <row r="7746" spans="1:4">
      <c r="A7746" s="215" t="s">
        <v>29289</v>
      </c>
      <c r="B7746" s="215">
        <v>1</v>
      </c>
      <c r="C7746" s="216" t="s">
        <v>29290</v>
      </c>
      <c r="D7746" s="215" t="s">
        <v>29291</v>
      </c>
    </row>
    <row r="7747" spans="1:4">
      <c r="A7747" s="215" t="s">
        <v>29292</v>
      </c>
      <c r="B7747" s="215">
        <v>1</v>
      </c>
      <c r="C7747" s="216" t="s">
        <v>29293</v>
      </c>
      <c r="D7747" s="215" t="s">
        <v>29294</v>
      </c>
    </row>
    <row r="7748" spans="1:4">
      <c r="A7748" s="215" t="s">
        <v>29295</v>
      </c>
      <c r="B7748" s="215">
        <v>1</v>
      </c>
      <c r="C7748" s="216" t="s">
        <v>29296</v>
      </c>
      <c r="D7748" s="215" t="s">
        <v>29297</v>
      </c>
    </row>
    <row r="7749" spans="1:4">
      <c r="A7749" s="215" t="s">
        <v>29298</v>
      </c>
      <c r="B7749" s="215">
        <v>1</v>
      </c>
      <c r="C7749" s="216" t="s">
        <v>29299</v>
      </c>
      <c r="D7749" s="215" t="s">
        <v>29300</v>
      </c>
    </row>
    <row r="7750" spans="1:4">
      <c r="A7750" s="215" t="s">
        <v>29301</v>
      </c>
      <c r="B7750" s="215">
        <v>1</v>
      </c>
      <c r="C7750" s="216" t="s">
        <v>29302</v>
      </c>
      <c r="D7750" s="215" t="s">
        <v>29303</v>
      </c>
    </row>
    <row r="7751" spans="1:4">
      <c r="A7751" s="215" t="s">
        <v>29304</v>
      </c>
      <c r="B7751" s="215">
        <v>1</v>
      </c>
      <c r="C7751" s="216" t="s">
        <v>29305</v>
      </c>
      <c r="D7751" s="215" t="s">
        <v>29306</v>
      </c>
    </row>
    <row r="7752" spans="1:4">
      <c r="A7752" s="215" t="s">
        <v>29307</v>
      </c>
      <c r="B7752" s="215">
        <v>1</v>
      </c>
      <c r="C7752" s="216" t="s">
        <v>29308</v>
      </c>
      <c r="D7752" s="215" t="s">
        <v>29309</v>
      </c>
    </row>
    <row r="7753" spans="1:4">
      <c r="A7753" s="215" t="s">
        <v>29310</v>
      </c>
      <c r="B7753" s="215">
        <v>1</v>
      </c>
      <c r="C7753" s="216" t="s">
        <v>29311</v>
      </c>
      <c r="D7753" s="215" t="s">
        <v>29312</v>
      </c>
    </row>
    <row r="7754" spans="1:4">
      <c r="A7754" s="215" t="s">
        <v>29313</v>
      </c>
      <c r="B7754" s="215">
        <v>1</v>
      </c>
      <c r="C7754" s="216" t="s">
        <v>29314</v>
      </c>
      <c r="D7754" s="215" t="s">
        <v>29315</v>
      </c>
    </row>
    <row r="7755" spans="1:4">
      <c r="A7755" s="215" t="s">
        <v>29316</v>
      </c>
      <c r="B7755" s="215">
        <v>1</v>
      </c>
      <c r="C7755" s="216" t="s">
        <v>29317</v>
      </c>
      <c r="D7755" s="215" t="s">
        <v>29318</v>
      </c>
    </row>
    <row r="7756" spans="1:4">
      <c r="A7756" s="215" t="s">
        <v>29319</v>
      </c>
      <c r="B7756" s="215">
        <v>1</v>
      </c>
      <c r="C7756" s="216" t="s">
        <v>29320</v>
      </c>
      <c r="D7756" s="215" t="s">
        <v>29321</v>
      </c>
    </row>
    <row r="7757" spans="1:4">
      <c r="A7757" s="215" t="s">
        <v>29322</v>
      </c>
      <c r="B7757" s="215">
        <v>1</v>
      </c>
      <c r="C7757" s="216" t="s">
        <v>29323</v>
      </c>
      <c r="D7757" s="215" t="s">
        <v>29324</v>
      </c>
    </row>
    <row r="7758" spans="1:4">
      <c r="A7758" s="215" t="s">
        <v>29325</v>
      </c>
      <c r="B7758" s="215">
        <v>1</v>
      </c>
      <c r="C7758" s="216" t="s">
        <v>29326</v>
      </c>
      <c r="D7758" s="215" t="s">
        <v>29327</v>
      </c>
    </row>
    <row r="7759" spans="1:4">
      <c r="A7759" s="215" t="s">
        <v>29328</v>
      </c>
      <c r="B7759" s="215">
        <v>1</v>
      </c>
      <c r="C7759" s="216" t="s">
        <v>29329</v>
      </c>
      <c r="D7759" s="215" t="s">
        <v>29330</v>
      </c>
    </row>
    <row r="7760" spans="1:4">
      <c r="A7760" s="215" t="s">
        <v>29331</v>
      </c>
      <c r="B7760" s="215">
        <v>1</v>
      </c>
      <c r="C7760" s="216" t="s">
        <v>29332</v>
      </c>
      <c r="D7760" s="215" t="s">
        <v>29333</v>
      </c>
    </row>
    <row r="7761" spans="1:4">
      <c r="A7761" s="215" t="s">
        <v>29334</v>
      </c>
      <c r="B7761" s="215">
        <v>1</v>
      </c>
      <c r="C7761" s="216" t="s">
        <v>29335</v>
      </c>
      <c r="D7761" s="215" t="s">
        <v>29336</v>
      </c>
    </row>
    <row r="7762" spans="1:4">
      <c r="A7762" s="215" t="s">
        <v>29337</v>
      </c>
      <c r="B7762" s="215">
        <v>1</v>
      </c>
      <c r="C7762" s="216" t="s">
        <v>29338</v>
      </c>
      <c r="D7762" s="215" t="s">
        <v>29339</v>
      </c>
    </row>
    <row r="7763" spans="1:4">
      <c r="A7763" s="215" t="s">
        <v>29340</v>
      </c>
      <c r="B7763" s="215">
        <v>1</v>
      </c>
      <c r="C7763" s="216" t="s">
        <v>29341</v>
      </c>
      <c r="D7763" s="215" t="s">
        <v>29342</v>
      </c>
    </row>
    <row r="7764" spans="1:4">
      <c r="A7764" s="215" t="s">
        <v>29343</v>
      </c>
      <c r="B7764" s="215">
        <v>1</v>
      </c>
      <c r="C7764" s="216" t="s">
        <v>29344</v>
      </c>
      <c r="D7764" s="215" t="s">
        <v>29345</v>
      </c>
    </row>
    <row r="7765" spans="1:4">
      <c r="A7765" s="215" t="s">
        <v>29346</v>
      </c>
      <c r="B7765" s="215">
        <v>1</v>
      </c>
      <c r="C7765" s="216" t="s">
        <v>29347</v>
      </c>
      <c r="D7765" s="215" t="s">
        <v>29348</v>
      </c>
    </row>
    <row r="7766" spans="1:4">
      <c r="A7766" s="215" t="s">
        <v>29349</v>
      </c>
      <c r="B7766" s="215">
        <v>1</v>
      </c>
      <c r="C7766" s="216" t="s">
        <v>29350</v>
      </c>
      <c r="D7766" s="215" t="s">
        <v>29351</v>
      </c>
    </row>
    <row r="7767" spans="1:4">
      <c r="A7767" s="215" t="s">
        <v>29352</v>
      </c>
      <c r="B7767" s="215">
        <v>1</v>
      </c>
      <c r="C7767" s="216" t="s">
        <v>29353</v>
      </c>
      <c r="D7767" s="215" t="s">
        <v>29354</v>
      </c>
    </row>
    <row r="7768" spans="1:4">
      <c r="A7768" s="215" t="s">
        <v>29355</v>
      </c>
      <c r="B7768" s="215">
        <v>1</v>
      </c>
      <c r="C7768" s="216" t="s">
        <v>29356</v>
      </c>
      <c r="D7768" s="215" t="s">
        <v>29357</v>
      </c>
    </row>
    <row r="7769" spans="1:4">
      <c r="A7769" s="215" t="s">
        <v>29358</v>
      </c>
      <c r="B7769" s="215">
        <v>1</v>
      </c>
      <c r="C7769" s="216" t="s">
        <v>29359</v>
      </c>
      <c r="D7769" s="215" t="s">
        <v>29360</v>
      </c>
    </row>
    <row r="7770" spans="1:4">
      <c r="A7770" s="215" t="s">
        <v>29361</v>
      </c>
      <c r="B7770" s="215">
        <v>1</v>
      </c>
      <c r="C7770" s="216" t="s">
        <v>29362</v>
      </c>
      <c r="D7770" s="215" t="s">
        <v>29363</v>
      </c>
    </row>
    <row r="7771" spans="1:4">
      <c r="A7771" s="215" t="s">
        <v>29364</v>
      </c>
      <c r="B7771" s="215">
        <v>1</v>
      </c>
      <c r="C7771" s="216" t="s">
        <v>29365</v>
      </c>
      <c r="D7771" s="215" t="s">
        <v>29366</v>
      </c>
    </row>
    <row r="7772" spans="1:4">
      <c r="A7772" s="215" t="s">
        <v>29367</v>
      </c>
      <c r="B7772" s="215">
        <v>1</v>
      </c>
      <c r="C7772" s="216" t="s">
        <v>29368</v>
      </c>
      <c r="D7772" s="215" t="s">
        <v>29369</v>
      </c>
    </row>
    <row r="7773" spans="1:4">
      <c r="A7773" s="215" t="s">
        <v>29370</v>
      </c>
      <c r="B7773" s="215">
        <v>1</v>
      </c>
      <c r="C7773" s="216" t="s">
        <v>29371</v>
      </c>
      <c r="D7773" s="215" t="s">
        <v>29372</v>
      </c>
    </row>
    <row r="7774" spans="1:4">
      <c r="A7774" s="215" t="s">
        <v>29373</v>
      </c>
      <c r="B7774" s="215">
        <v>1</v>
      </c>
      <c r="C7774" s="216" t="s">
        <v>29374</v>
      </c>
      <c r="D7774" s="215" t="s">
        <v>29375</v>
      </c>
    </row>
    <row r="7775" spans="1:4">
      <c r="A7775" s="215" t="s">
        <v>29376</v>
      </c>
      <c r="B7775" s="215">
        <v>1</v>
      </c>
      <c r="C7775" s="216" t="s">
        <v>29377</v>
      </c>
      <c r="D7775" s="215" t="s">
        <v>29378</v>
      </c>
    </row>
    <row r="7776" spans="1:4">
      <c r="A7776" s="215" t="s">
        <v>29379</v>
      </c>
      <c r="B7776" s="215">
        <v>1</v>
      </c>
      <c r="C7776" s="216" t="s">
        <v>29380</v>
      </c>
      <c r="D7776" s="215" t="s">
        <v>29381</v>
      </c>
    </row>
    <row r="7777" spans="1:4">
      <c r="A7777" s="215" t="s">
        <v>29382</v>
      </c>
      <c r="B7777" s="215">
        <v>1</v>
      </c>
      <c r="C7777" s="216" t="s">
        <v>29383</v>
      </c>
      <c r="D7777" s="215" t="s">
        <v>29384</v>
      </c>
    </row>
    <row r="7778" spans="1:4">
      <c r="A7778" s="215" t="s">
        <v>29385</v>
      </c>
      <c r="B7778" s="215">
        <v>1</v>
      </c>
      <c r="C7778" s="216" t="s">
        <v>29386</v>
      </c>
      <c r="D7778" s="215" t="s">
        <v>29387</v>
      </c>
    </row>
    <row r="7779" spans="1:4">
      <c r="A7779" s="215" t="s">
        <v>29388</v>
      </c>
      <c r="B7779" s="215">
        <v>1</v>
      </c>
      <c r="C7779" s="216" t="s">
        <v>29389</v>
      </c>
      <c r="D7779" s="215" t="s">
        <v>29390</v>
      </c>
    </row>
    <row r="7780" spans="1:4">
      <c r="A7780" s="215" t="s">
        <v>29391</v>
      </c>
      <c r="B7780" s="215">
        <v>1</v>
      </c>
      <c r="C7780" s="216" t="s">
        <v>29392</v>
      </c>
      <c r="D7780" s="215" t="s">
        <v>29393</v>
      </c>
    </row>
    <row r="7781" spans="1:4">
      <c r="A7781" s="215" t="s">
        <v>29394</v>
      </c>
      <c r="B7781" s="215">
        <v>1</v>
      </c>
      <c r="C7781" s="216" t="s">
        <v>29395</v>
      </c>
      <c r="D7781" s="215" t="s">
        <v>29396</v>
      </c>
    </row>
    <row r="7782" spans="1:4">
      <c r="A7782" s="215" t="s">
        <v>29397</v>
      </c>
      <c r="B7782" s="215">
        <v>1</v>
      </c>
      <c r="C7782" s="216" t="s">
        <v>29398</v>
      </c>
      <c r="D7782" s="215" t="s">
        <v>29399</v>
      </c>
    </row>
    <row r="7783" spans="1:4">
      <c r="A7783" s="215" t="s">
        <v>29400</v>
      </c>
      <c r="B7783" s="215">
        <v>1</v>
      </c>
      <c r="C7783" s="216" t="s">
        <v>29401</v>
      </c>
      <c r="D7783" s="215" t="s">
        <v>29402</v>
      </c>
    </row>
    <row r="7784" spans="1:4">
      <c r="A7784" s="215" t="s">
        <v>29403</v>
      </c>
      <c r="B7784" s="215">
        <v>1</v>
      </c>
      <c r="C7784" s="216" t="s">
        <v>29404</v>
      </c>
      <c r="D7784" s="215" t="s">
        <v>29405</v>
      </c>
    </row>
    <row r="7785" spans="1:4">
      <c r="A7785" s="215" t="s">
        <v>29406</v>
      </c>
      <c r="B7785" s="215">
        <v>1</v>
      </c>
      <c r="C7785" s="216" t="s">
        <v>29407</v>
      </c>
      <c r="D7785" s="215" t="s">
        <v>29408</v>
      </c>
    </row>
    <row r="7786" spans="1:4">
      <c r="A7786" s="215" t="s">
        <v>29409</v>
      </c>
      <c r="B7786" s="215">
        <v>1</v>
      </c>
      <c r="C7786" s="216" t="s">
        <v>29410</v>
      </c>
      <c r="D7786" s="215" t="s">
        <v>29411</v>
      </c>
    </row>
    <row r="7787" spans="1:4">
      <c r="A7787" s="215" t="s">
        <v>29412</v>
      </c>
      <c r="B7787" s="215">
        <v>1</v>
      </c>
      <c r="C7787" s="216" t="s">
        <v>29413</v>
      </c>
      <c r="D7787" s="215" t="s">
        <v>29414</v>
      </c>
    </row>
    <row r="7788" spans="1:4">
      <c r="A7788" s="215" t="s">
        <v>29415</v>
      </c>
      <c r="B7788" s="215">
        <v>1</v>
      </c>
      <c r="C7788" s="216" t="s">
        <v>29416</v>
      </c>
      <c r="D7788" s="215" t="s">
        <v>29417</v>
      </c>
    </row>
    <row r="7789" spans="1:4">
      <c r="A7789" s="215" t="s">
        <v>29418</v>
      </c>
      <c r="B7789" s="215">
        <v>1</v>
      </c>
      <c r="C7789" s="216" t="s">
        <v>29419</v>
      </c>
      <c r="D7789" s="215" t="s">
        <v>29420</v>
      </c>
    </row>
    <row r="7790" spans="1:4">
      <c r="A7790" s="215" t="s">
        <v>29421</v>
      </c>
      <c r="B7790" s="215">
        <v>1</v>
      </c>
      <c r="C7790" s="216" t="s">
        <v>29422</v>
      </c>
      <c r="D7790" s="215" t="s">
        <v>29423</v>
      </c>
    </row>
    <row r="7791" spans="1:4">
      <c r="A7791" s="215" t="s">
        <v>29424</v>
      </c>
      <c r="B7791" s="215">
        <v>1</v>
      </c>
      <c r="C7791" s="216" t="s">
        <v>29425</v>
      </c>
      <c r="D7791" s="215" t="s">
        <v>29426</v>
      </c>
    </row>
    <row r="7792" spans="1:4">
      <c r="A7792" s="215" t="s">
        <v>29427</v>
      </c>
      <c r="B7792" s="215">
        <v>1</v>
      </c>
      <c r="C7792" s="216" t="s">
        <v>29428</v>
      </c>
      <c r="D7792" s="215" t="s">
        <v>29429</v>
      </c>
    </row>
    <row r="7793" spans="1:4">
      <c r="A7793" s="215" t="s">
        <v>29430</v>
      </c>
      <c r="B7793" s="215">
        <v>1</v>
      </c>
      <c r="C7793" s="216" t="s">
        <v>29431</v>
      </c>
      <c r="D7793" s="215" t="s">
        <v>29432</v>
      </c>
    </row>
    <row r="7794" spans="1:4">
      <c r="A7794" s="215" t="s">
        <v>29433</v>
      </c>
      <c r="B7794" s="215">
        <v>1</v>
      </c>
      <c r="C7794" s="216" t="s">
        <v>29434</v>
      </c>
      <c r="D7794" s="215" t="s">
        <v>29435</v>
      </c>
    </row>
    <row r="7795" spans="1:4">
      <c r="A7795" s="215" t="s">
        <v>29436</v>
      </c>
      <c r="B7795" s="215">
        <v>1</v>
      </c>
      <c r="C7795" s="216" t="s">
        <v>29437</v>
      </c>
      <c r="D7795" s="215" t="s">
        <v>29438</v>
      </c>
    </row>
    <row r="7796" spans="1:4">
      <c r="A7796" s="215" t="s">
        <v>29439</v>
      </c>
      <c r="B7796" s="215">
        <v>1</v>
      </c>
      <c r="C7796" s="216" t="s">
        <v>29440</v>
      </c>
      <c r="D7796" s="215" t="s">
        <v>29441</v>
      </c>
    </row>
    <row r="7797" spans="1:4">
      <c r="A7797" s="215" t="s">
        <v>29442</v>
      </c>
      <c r="B7797" s="215">
        <v>1</v>
      </c>
      <c r="C7797" s="216" t="s">
        <v>29443</v>
      </c>
      <c r="D7797" s="215" t="s">
        <v>29444</v>
      </c>
    </row>
    <row r="7798" spans="1:4">
      <c r="A7798" s="215" t="s">
        <v>29445</v>
      </c>
      <c r="B7798" s="215">
        <v>1</v>
      </c>
      <c r="C7798" s="216" t="s">
        <v>29446</v>
      </c>
      <c r="D7798" s="215" t="s">
        <v>29447</v>
      </c>
    </row>
    <row r="7799" spans="1:4">
      <c r="A7799" s="215" t="s">
        <v>29448</v>
      </c>
      <c r="B7799" s="215">
        <v>1</v>
      </c>
      <c r="C7799" s="216" t="s">
        <v>29449</v>
      </c>
      <c r="D7799" s="215" t="s">
        <v>29450</v>
      </c>
    </row>
    <row r="7800" spans="1:4">
      <c r="A7800" s="215" t="s">
        <v>29451</v>
      </c>
      <c r="B7800" s="215">
        <v>1</v>
      </c>
      <c r="C7800" s="216" t="s">
        <v>29452</v>
      </c>
      <c r="D7800" s="215" t="s">
        <v>29453</v>
      </c>
    </row>
    <row r="7801" spans="1:4">
      <c r="A7801" s="215" t="s">
        <v>29454</v>
      </c>
      <c r="B7801" s="215">
        <v>1</v>
      </c>
      <c r="C7801" s="216" t="s">
        <v>29455</v>
      </c>
      <c r="D7801" s="215" t="s">
        <v>29456</v>
      </c>
    </row>
    <row r="7802" spans="1:4">
      <c r="A7802" s="215" t="s">
        <v>29457</v>
      </c>
      <c r="B7802" s="215">
        <v>1</v>
      </c>
      <c r="C7802" s="216" t="s">
        <v>29458</v>
      </c>
      <c r="D7802" s="215" t="s">
        <v>29459</v>
      </c>
    </row>
    <row r="7803" spans="1:4">
      <c r="A7803" s="215" t="s">
        <v>29460</v>
      </c>
      <c r="B7803" s="215">
        <v>1</v>
      </c>
      <c r="C7803" s="216" t="s">
        <v>29461</v>
      </c>
      <c r="D7803" s="215" t="s">
        <v>29462</v>
      </c>
    </row>
    <row r="7804" spans="1:4">
      <c r="A7804" s="215" t="s">
        <v>29463</v>
      </c>
      <c r="B7804" s="215">
        <v>1</v>
      </c>
      <c r="C7804" s="216" t="s">
        <v>29464</v>
      </c>
      <c r="D7804" s="215" t="s">
        <v>29465</v>
      </c>
    </row>
    <row r="7805" spans="1:4">
      <c r="A7805" s="215" t="s">
        <v>29466</v>
      </c>
      <c r="B7805" s="215">
        <v>1</v>
      </c>
      <c r="C7805" s="216" t="s">
        <v>29467</v>
      </c>
      <c r="D7805" s="215" t="s">
        <v>29468</v>
      </c>
    </row>
    <row r="7806" spans="1:4">
      <c r="A7806" s="215" t="s">
        <v>29469</v>
      </c>
      <c r="B7806" s="215">
        <v>1</v>
      </c>
      <c r="C7806" s="216" t="s">
        <v>29470</v>
      </c>
      <c r="D7806" s="215" t="s">
        <v>29471</v>
      </c>
    </row>
    <row r="7807" spans="1:4">
      <c r="A7807" s="215" t="s">
        <v>29472</v>
      </c>
      <c r="B7807" s="215">
        <v>1</v>
      </c>
      <c r="C7807" s="216" t="s">
        <v>29473</v>
      </c>
      <c r="D7807" s="215" t="s">
        <v>29474</v>
      </c>
    </row>
    <row r="7808" spans="1:4">
      <c r="A7808" s="215" t="s">
        <v>29475</v>
      </c>
      <c r="B7808" s="215">
        <v>1</v>
      </c>
      <c r="C7808" s="216" t="s">
        <v>29476</v>
      </c>
      <c r="D7808" s="215" t="s">
        <v>29477</v>
      </c>
    </row>
    <row r="7809" spans="1:4">
      <c r="A7809" s="215" t="s">
        <v>29478</v>
      </c>
      <c r="B7809" s="215">
        <v>1</v>
      </c>
      <c r="C7809" s="216" t="s">
        <v>29479</v>
      </c>
      <c r="D7809" s="215" t="s">
        <v>29480</v>
      </c>
    </row>
    <row r="7810" spans="1:4">
      <c r="A7810" s="215" t="s">
        <v>29481</v>
      </c>
      <c r="B7810" s="215">
        <v>1</v>
      </c>
      <c r="C7810" s="216" t="s">
        <v>29482</v>
      </c>
      <c r="D7810" s="215" t="s">
        <v>29483</v>
      </c>
    </row>
    <row r="7811" spans="1:4">
      <c r="A7811" s="215" t="s">
        <v>29484</v>
      </c>
      <c r="B7811" s="215">
        <v>1</v>
      </c>
      <c r="C7811" s="216" t="s">
        <v>29485</v>
      </c>
      <c r="D7811" s="215" t="s">
        <v>29486</v>
      </c>
    </row>
    <row r="7812" spans="1:4">
      <c r="A7812" s="215" t="s">
        <v>29487</v>
      </c>
      <c r="B7812" s="215">
        <v>1</v>
      </c>
      <c r="C7812" s="216" t="s">
        <v>29488</v>
      </c>
      <c r="D7812" s="215" t="s">
        <v>29489</v>
      </c>
    </row>
    <row r="7813" spans="1:4">
      <c r="A7813" s="215" t="s">
        <v>29490</v>
      </c>
      <c r="B7813" s="215">
        <v>1</v>
      </c>
      <c r="C7813" s="216" t="s">
        <v>29491</v>
      </c>
      <c r="D7813" s="215" t="s">
        <v>29492</v>
      </c>
    </row>
    <row r="7814" spans="1:4">
      <c r="A7814" s="215" t="s">
        <v>29493</v>
      </c>
      <c r="B7814" s="215">
        <v>1</v>
      </c>
      <c r="C7814" s="216" t="s">
        <v>29494</v>
      </c>
      <c r="D7814" s="215" t="s">
        <v>29495</v>
      </c>
    </row>
    <row r="7815" spans="1:4">
      <c r="A7815" s="215" t="s">
        <v>111093</v>
      </c>
      <c r="B7815" s="215">
        <v>1</v>
      </c>
      <c r="C7815" s="216" t="s">
        <v>111094</v>
      </c>
      <c r="D7815" s="215" t="s">
        <v>111095</v>
      </c>
    </row>
    <row r="7816" spans="1:4">
      <c r="A7816" s="215" t="s">
        <v>29496</v>
      </c>
      <c r="B7816" s="215">
        <v>1</v>
      </c>
      <c r="C7816" s="216" t="s">
        <v>29497</v>
      </c>
      <c r="D7816" s="215" t="s">
        <v>29498</v>
      </c>
    </row>
    <row r="7817" spans="1:4">
      <c r="A7817" s="215" t="s">
        <v>29499</v>
      </c>
      <c r="B7817" s="215">
        <v>1</v>
      </c>
      <c r="C7817" s="216" t="s">
        <v>29500</v>
      </c>
      <c r="D7817" s="215" t="s">
        <v>29501</v>
      </c>
    </row>
    <row r="7818" spans="1:4">
      <c r="A7818" s="215" t="s">
        <v>29502</v>
      </c>
      <c r="B7818" s="215">
        <v>1</v>
      </c>
      <c r="C7818" s="216" t="s">
        <v>29503</v>
      </c>
      <c r="D7818" s="215" t="s">
        <v>29504</v>
      </c>
    </row>
    <row r="7819" spans="1:4">
      <c r="A7819" s="215" t="s">
        <v>29505</v>
      </c>
      <c r="B7819" s="215">
        <v>1</v>
      </c>
      <c r="C7819" s="216" t="s">
        <v>29506</v>
      </c>
      <c r="D7819" s="215" t="s">
        <v>29507</v>
      </c>
    </row>
    <row r="7820" spans="1:4">
      <c r="A7820" s="215" t="s">
        <v>29508</v>
      </c>
      <c r="B7820" s="215">
        <v>1</v>
      </c>
      <c r="C7820" s="216" t="s">
        <v>29509</v>
      </c>
      <c r="D7820" s="215" t="s">
        <v>29510</v>
      </c>
    </row>
    <row r="7821" spans="1:4">
      <c r="A7821" s="215" t="s">
        <v>29511</v>
      </c>
      <c r="B7821" s="215">
        <v>1</v>
      </c>
      <c r="C7821" s="216" t="s">
        <v>29512</v>
      </c>
      <c r="D7821" s="215" t="s">
        <v>29513</v>
      </c>
    </row>
    <row r="7822" spans="1:4">
      <c r="A7822" s="215" t="s">
        <v>29514</v>
      </c>
      <c r="B7822" s="215">
        <v>1</v>
      </c>
      <c r="C7822" s="216" t="s">
        <v>29515</v>
      </c>
      <c r="D7822" s="215" t="s">
        <v>29516</v>
      </c>
    </row>
    <row r="7823" spans="1:4">
      <c r="A7823" s="215" t="s">
        <v>29517</v>
      </c>
      <c r="B7823" s="215">
        <v>1</v>
      </c>
      <c r="C7823" s="216" t="s">
        <v>29518</v>
      </c>
      <c r="D7823" s="215" t="s">
        <v>29519</v>
      </c>
    </row>
    <row r="7824" spans="1:4">
      <c r="A7824" s="215" t="s">
        <v>29520</v>
      </c>
      <c r="B7824" s="215">
        <v>1</v>
      </c>
      <c r="C7824" s="216" t="s">
        <v>29521</v>
      </c>
      <c r="D7824" s="215" t="s">
        <v>29522</v>
      </c>
    </row>
    <row r="7825" spans="1:4">
      <c r="A7825" s="215" t="s">
        <v>29523</v>
      </c>
      <c r="B7825" s="215">
        <v>1</v>
      </c>
      <c r="C7825" s="216" t="s">
        <v>29524</v>
      </c>
      <c r="D7825" s="215" t="s">
        <v>29525</v>
      </c>
    </row>
    <row r="7826" spans="1:4">
      <c r="A7826" s="215" t="s">
        <v>29526</v>
      </c>
      <c r="B7826" s="215">
        <v>1</v>
      </c>
      <c r="C7826" s="216" t="s">
        <v>29527</v>
      </c>
      <c r="D7826" s="215" t="s">
        <v>29528</v>
      </c>
    </row>
    <row r="7827" spans="1:4">
      <c r="A7827" s="215" t="s">
        <v>29529</v>
      </c>
      <c r="B7827" s="215">
        <v>1</v>
      </c>
      <c r="C7827" s="216" t="s">
        <v>29530</v>
      </c>
      <c r="D7827" s="215" t="s">
        <v>29531</v>
      </c>
    </row>
    <row r="7828" spans="1:4">
      <c r="A7828" s="215" t="s">
        <v>29532</v>
      </c>
      <c r="B7828" s="215">
        <v>1</v>
      </c>
      <c r="C7828" s="216" t="s">
        <v>29533</v>
      </c>
      <c r="D7828" s="215" t="s">
        <v>29534</v>
      </c>
    </row>
    <row r="7829" spans="1:4">
      <c r="A7829" s="215" t="s">
        <v>29535</v>
      </c>
      <c r="B7829" s="215">
        <v>1</v>
      </c>
      <c r="C7829" s="216" t="s">
        <v>29536</v>
      </c>
      <c r="D7829" s="215" t="s">
        <v>29537</v>
      </c>
    </row>
    <row r="7830" spans="1:4">
      <c r="A7830" s="215" t="s">
        <v>29538</v>
      </c>
      <c r="B7830" s="215">
        <v>1</v>
      </c>
      <c r="C7830" s="216" t="s">
        <v>29539</v>
      </c>
      <c r="D7830" s="215" t="s">
        <v>29540</v>
      </c>
    </row>
    <row r="7831" spans="1:4">
      <c r="A7831" s="215" t="s">
        <v>29541</v>
      </c>
      <c r="B7831" s="215">
        <v>1</v>
      </c>
      <c r="C7831" s="216" t="s">
        <v>29542</v>
      </c>
      <c r="D7831" s="215" t="s">
        <v>29543</v>
      </c>
    </row>
    <row r="7832" spans="1:4">
      <c r="A7832" s="215" t="s">
        <v>29544</v>
      </c>
      <c r="B7832" s="215">
        <v>1</v>
      </c>
      <c r="C7832" s="216" t="s">
        <v>29545</v>
      </c>
      <c r="D7832" s="215" t="s">
        <v>29546</v>
      </c>
    </row>
    <row r="7833" spans="1:4">
      <c r="A7833" s="215" t="s">
        <v>29547</v>
      </c>
      <c r="B7833" s="215">
        <v>1</v>
      </c>
      <c r="C7833" s="216" t="s">
        <v>29548</v>
      </c>
      <c r="D7833" s="215" t="s">
        <v>29549</v>
      </c>
    </row>
    <row r="7834" spans="1:4">
      <c r="A7834" s="215" t="s">
        <v>29550</v>
      </c>
      <c r="B7834" s="215">
        <v>1</v>
      </c>
      <c r="C7834" s="216" t="s">
        <v>29551</v>
      </c>
      <c r="D7834" s="215" t="s">
        <v>29552</v>
      </c>
    </row>
    <row r="7835" spans="1:4">
      <c r="A7835" s="215" t="s">
        <v>29553</v>
      </c>
      <c r="B7835" s="215">
        <v>1</v>
      </c>
      <c r="C7835" s="216" t="s">
        <v>29554</v>
      </c>
      <c r="D7835" s="215" t="s">
        <v>29555</v>
      </c>
    </row>
    <row r="7836" spans="1:4">
      <c r="A7836" s="215" t="s">
        <v>29556</v>
      </c>
      <c r="B7836" s="215">
        <v>1</v>
      </c>
      <c r="C7836" s="216" t="s">
        <v>29557</v>
      </c>
      <c r="D7836" s="215" t="s">
        <v>29558</v>
      </c>
    </row>
    <row r="7837" spans="1:4">
      <c r="A7837" s="215" t="s">
        <v>29559</v>
      </c>
      <c r="B7837" s="215">
        <v>1</v>
      </c>
      <c r="C7837" s="216" t="s">
        <v>29560</v>
      </c>
      <c r="D7837" s="215" t="s">
        <v>29561</v>
      </c>
    </row>
    <row r="7838" spans="1:4">
      <c r="A7838" s="215" t="s">
        <v>29562</v>
      </c>
      <c r="B7838" s="215">
        <v>1</v>
      </c>
      <c r="C7838" s="216" t="s">
        <v>29563</v>
      </c>
      <c r="D7838" s="215" t="s">
        <v>29564</v>
      </c>
    </row>
    <row r="7839" spans="1:4">
      <c r="A7839" s="215" t="s">
        <v>29565</v>
      </c>
      <c r="B7839" s="215">
        <v>1</v>
      </c>
      <c r="C7839" s="216" t="s">
        <v>29566</v>
      </c>
      <c r="D7839" s="215" t="s">
        <v>29567</v>
      </c>
    </row>
    <row r="7840" spans="1:4">
      <c r="A7840" s="215" t="s">
        <v>29568</v>
      </c>
      <c r="B7840" s="215">
        <v>1</v>
      </c>
      <c r="C7840" s="216" t="s">
        <v>29569</v>
      </c>
      <c r="D7840" s="215" t="s">
        <v>29570</v>
      </c>
    </row>
    <row r="7841" spans="1:4">
      <c r="A7841" s="215" t="s">
        <v>29571</v>
      </c>
      <c r="B7841" s="215">
        <v>1</v>
      </c>
      <c r="C7841" s="216" t="s">
        <v>29572</v>
      </c>
      <c r="D7841" s="215" t="s">
        <v>29573</v>
      </c>
    </row>
    <row r="7842" spans="1:4">
      <c r="A7842" s="215" t="s">
        <v>29574</v>
      </c>
      <c r="B7842" s="215">
        <v>1</v>
      </c>
      <c r="C7842" s="216" t="s">
        <v>29575</v>
      </c>
      <c r="D7842" s="215" t="s">
        <v>29576</v>
      </c>
    </row>
    <row r="7843" spans="1:4">
      <c r="A7843" s="215" t="s">
        <v>29577</v>
      </c>
      <c r="B7843" s="215">
        <v>1</v>
      </c>
      <c r="C7843" s="216" t="s">
        <v>29578</v>
      </c>
      <c r="D7843" s="215" t="s">
        <v>29579</v>
      </c>
    </row>
    <row r="7844" spans="1:4">
      <c r="A7844" s="215" t="s">
        <v>29580</v>
      </c>
      <c r="B7844" s="215">
        <v>1</v>
      </c>
      <c r="C7844" s="216" t="s">
        <v>29581</v>
      </c>
      <c r="D7844" s="215" t="s">
        <v>29582</v>
      </c>
    </row>
    <row r="7845" spans="1:4">
      <c r="A7845" s="215" t="s">
        <v>29583</v>
      </c>
      <c r="B7845" s="215">
        <v>1</v>
      </c>
      <c r="C7845" s="216" t="s">
        <v>29584</v>
      </c>
      <c r="D7845" s="215" t="s">
        <v>29585</v>
      </c>
    </row>
    <row r="7846" spans="1:4">
      <c r="A7846" s="215" t="s">
        <v>29586</v>
      </c>
      <c r="B7846" s="215">
        <v>1</v>
      </c>
      <c r="C7846" s="216" t="s">
        <v>29587</v>
      </c>
      <c r="D7846" s="215" t="s">
        <v>29588</v>
      </c>
    </row>
    <row r="7847" spans="1:4">
      <c r="A7847" s="215" t="s">
        <v>29589</v>
      </c>
      <c r="B7847" s="215">
        <v>1</v>
      </c>
      <c r="C7847" s="216" t="s">
        <v>29590</v>
      </c>
      <c r="D7847" s="215" t="s">
        <v>29591</v>
      </c>
    </row>
    <row r="7848" spans="1:4">
      <c r="A7848" s="215" t="s">
        <v>29592</v>
      </c>
      <c r="B7848" s="215">
        <v>1</v>
      </c>
      <c r="C7848" s="216" t="s">
        <v>29593</v>
      </c>
      <c r="D7848" s="215" t="s">
        <v>29594</v>
      </c>
    </row>
    <row r="7849" spans="1:4">
      <c r="A7849" s="215" t="s">
        <v>29595</v>
      </c>
      <c r="B7849" s="215">
        <v>1</v>
      </c>
      <c r="C7849" s="216" t="s">
        <v>29596</v>
      </c>
      <c r="D7849" s="215" t="s">
        <v>29597</v>
      </c>
    </row>
    <row r="7850" spans="1:4">
      <c r="A7850" s="215" t="s">
        <v>29598</v>
      </c>
      <c r="B7850" s="215">
        <v>1</v>
      </c>
      <c r="C7850" s="216" t="s">
        <v>29599</v>
      </c>
      <c r="D7850" s="215" t="s">
        <v>29600</v>
      </c>
    </row>
    <row r="7851" spans="1:4">
      <c r="A7851" s="215" t="s">
        <v>29601</v>
      </c>
      <c r="B7851" s="215">
        <v>1</v>
      </c>
      <c r="C7851" s="216" t="s">
        <v>29602</v>
      </c>
      <c r="D7851" s="215" t="s">
        <v>29603</v>
      </c>
    </row>
    <row r="7852" spans="1:4">
      <c r="A7852" s="215" t="s">
        <v>29604</v>
      </c>
      <c r="B7852" s="215">
        <v>1</v>
      </c>
      <c r="C7852" s="216" t="s">
        <v>29605</v>
      </c>
      <c r="D7852" s="215" t="s">
        <v>29606</v>
      </c>
    </row>
    <row r="7853" spans="1:4">
      <c r="A7853" s="215" t="s">
        <v>29607</v>
      </c>
      <c r="B7853" s="215">
        <v>1</v>
      </c>
      <c r="C7853" s="216" t="s">
        <v>29608</v>
      </c>
      <c r="D7853" s="215" t="s">
        <v>29609</v>
      </c>
    </row>
    <row r="7854" spans="1:4">
      <c r="A7854" s="215" t="s">
        <v>29610</v>
      </c>
      <c r="B7854" s="215">
        <v>1</v>
      </c>
      <c r="C7854" s="216" t="s">
        <v>29611</v>
      </c>
      <c r="D7854" s="215" t="s">
        <v>29612</v>
      </c>
    </row>
    <row r="7855" spans="1:4">
      <c r="A7855" s="215" t="s">
        <v>29613</v>
      </c>
      <c r="B7855" s="215">
        <v>1</v>
      </c>
      <c r="C7855" s="216" t="s">
        <v>29614</v>
      </c>
      <c r="D7855" s="215" t="s">
        <v>29615</v>
      </c>
    </row>
    <row r="7856" spans="1:4">
      <c r="A7856" s="215" t="s">
        <v>29616</v>
      </c>
      <c r="B7856" s="215">
        <v>1</v>
      </c>
      <c r="C7856" s="216" t="s">
        <v>29617</v>
      </c>
      <c r="D7856" s="215" t="s">
        <v>29618</v>
      </c>
    </row>
    <row r="7857" spans="1:4">
      <c r="A7857" s="215" t="s">
        <v>29619</v>
      </c>
      <c r="B7857" s="215">
        <v>1</v>
      </c>
      <c r="C7857" s="216" t="s">
        <v>29620</v>
      </c>
      <c r="D7857" s="215" t="s">
        <v>29621</v>
      </c>
    </row>
    <row r="7858" spans="1:4">
      <c r="A7858" s="215" t="s">
        <v>29622</v>
      </c>
      <c r="B7858" s="215">
        <v>1</v>
      </c>
      <c r="C7858" s="216" t="s">
        <v>29623</v>
      </c>
      <c r="D7858" s="215" t="s">
        <v>29624</v>
      </c>
    </row>
    <row r="7859" spans="1:4">
      <c r="A7859" s="215" t="s">
        <v>29625</v>
      </c>
      <c r="B7859" s="215">
        <v>1</v>
      </c>
      <c r="C7859" s="216" t="s">
        <v>29626</v>
      </c>
      <c r="D7859" s="215" t="s">
        <v>27313</v>
      </c>
    </row>
    <row r="7860" spans="1:4">
      <c r="A7860" s="215" t="s">
        <v>29627</v>
      </c>
      <c r="B7860" s="215">
        <v>1</v>
      </c>
      <c r="C7860" s="216" t="s">
        <v>29628</v>
      </c>
      <c r="D7860" s="215" t="s">
        <v>29629</v>
      </c>
    </row>
    <row r="7861" spans="1:4">
      <c r="A7861" s="215" t="s">
        <v>29630</v>
      </c>
      <c r="B7861" s="215">
        <v>1</v>
      </c>
      <c r="C7861" s="216" t="s">
        <v>29631</v>
      </c>
      <c r="D7861" s="215" t="s">
        <v>29632</v>
      </c>
    </row>
    <row r="7862" spans="1:4">
      <c r="A7862" s="215" t="s">
        <v>29633</v>
      </c>
      <c r="B7862" s="215">
        <v>1</v>
      </c>
      <c r="C7862" s="216" t="s">
        <v>29634</v>
      </c>
      <c r="D7862" s="215" t="s">
        <v>29635</v>
      </c>
    </row>
    <row r="7863" spans="1:4">
      <c r="A7863" s="215" t="s">
        <v>29636</v>
      </c>
      <c r="B7863" s="215">
        <v>1</v>
      </c>
      <c r="C7863" s="216" t="s">
        <v>29637</v>
      </c>
      <c r="D7863" s="215" t="s">
        <v>29638</v>
      </c>
    </row>
    <row r="7864" spans="1:4">
      <c r="A7864" s="215" t="s">
        <v>29639</v>
      </c>
      <c r="B7864" s="215">
        <v>1</v>
      </c>
      <c r="C7864" s="216" t="s">
        <v>29640</v>
      </c>
      <c r="D7864" s="215" t="s">
        <v>29641</v>
      </c>
    </row>
    <row r="7865" spans="1:4">
      <c r="A7865" s="215" t="s">
        <v>29642</v>
      </c>
      <c r="B7865" s="215">
        <v>1</v>
      </c>
      <c r="C7865" s="216" t="s">
        <v>29643</v>
      </c>
      <c r="D7865" s="215" t="s">
        <v>29644</v>
      </c>
    </row>
    <row r="7866" spans="1:4">
      <c r="A7866" s="215" t="s">
        <v>29645</v>
      </c>
      <c r="B7866" s="215">
        <v>1</v>
      </c>
      <c r="C7866" s="216" t="s">
        <v>29646</v>
      </c>
      <c r="D7866" s="215" t="s">
        <v>29647</v>
      </c>
    </row>
    <row r="7867" spans="1:4">
      <c r="A7867" s="215" t="s">
        <v>29648</v>
      </c>
      <c r="B7867" s="215">
        <v>1</v>
      </c>
      <c r="C7867" s="216" t="s">
        <v>29649</v>
      </c>
      <c r="D7867" s="215" t="s">
        <v>29650</v>
      </c>
    </row>
    <row r="7868" spans="1:4">
      <c r="A7868" s="215" t="s">
        <v>29651</v>
      </c>
      <c r="B7868" s="215">
        <v>1</v>
      </c>
      <c r="C7868" s="216" t="s">
        <v>29652</v>
      </c>
      <c r="D7868" s="215" t="s">
        <v>29653</v>
      </c>
    </row>
    <row r="7869" spans="1:4">
      <c r="A7869" s="215" t="s">
        <v>29654</v>
      </c>
      <c r="B7869" s="215">
        <v>1</v>
      </c>
      <c r="C7869" s="216" t="s">
        <v>29655</v>
      </c>
      <c r="D7869" s="215" t="s">
        <v>29656</v>
      </c>
    </row>
    <row r="7870" spans="1:4">
      <c r="A7870" s="215" t="s">
        <v>29657</v>
      </c>
      <c r="B7870" s="215">
        <v>1</v>
      </c>
      <c r="C7870" s="216" t="s">
        <v>29658</v>
      </c>
      <c r="D7870" s="215" t="s">
        <v>29659</v>
      </c>
    </row>
    <row r="7871" spans="1:4">
      <c r="A7871" s="215" t="s">
        <v>29660</v>
      </c>
      <c r="B7871" s="215">
        <v>1</v>
      </c>
      <c r="C7871" s="216" t="s">
        <v>29661</v>
      </c>
      <c r="D7871" s="215" t="s">
        <v>29662</v>
      </c>
    </row>
    <row r="7872" spans="1:4">
      <c r="A7872" s="215" t="s">
        <v>29663</v>
      </c>
      <c r="B7872" s="215">
        <v>1</v>
      </c>
      <c r="C7872" s="216" t="s">
        <v>29664</v>
      </c>
      <c r="D7872" s="215" t="s">
        <v>29665</v>
      </c>
    </row>
    <row r="7873" spans="1:4">
      <c r="A7873" s="215" t="s">
        <v>29666</v>
      </c>
      <c r="B7873" s="215">
        <v>1</v>
      </c>
      <c r="C7873" s="216" t="s">
        <v>29667</v>
      </c>
      <c r="D7873" s="215" t="s">
        <v>29668</v>
      </c>
    </row>
    <row r="7874" spans="1:4">
      <c r="A7874" s="215" t="s">
        <v>29669</v>
      </c>
      <c r="B7874" s="215">
        <v>1</v>
      </c>
      <c r="C7874" s="216" t="s">
        <v>29670</v>
      </c>
      <c r="D7874" s="215" t="s">
        <v>29671</v>
      </c>
    </row>
    <row r="7875" spans="1:4">
      <c r="A7875" s="215" t="s">
        <v>29672</v>
      </c>
      <c r="B7875" s="215">
        <v>1</v>
      </c>
      <c r="C7875" s="216" t="s">
        <v>29673</v>
      </c>
      <c r="D7875" s="215" t="s">
        <v>29674</v>
      </c>
    </row>
    <row r="7876" spans="1:4">
      <c r="A7876" s="215" t="s">
        <v>29675</v>
      </c>
      <c r="B7876" s="215">
        <v>1</v>
      </c>
      <c r="C7876" s="216" t="s">
        <v>29676</v>
      </c>
      <c r="D7876" s="215" t="s">
        <v>29677</v>
      </c>
    </row>
    <row r="7877" spans="1:4">
      <c r="A7877" s="215" t="s">
        <v>29678</v>
      </c>
      <c r="B7877" s="215">
        <v>1</v>
      </c>
      <c r="C7877" s="216" t="s">
        <v>29679</v>
      </c>
      <c r="D7877" s="215" t="s">
        <v>29680</v>
      </c>
    </row>
    <row r="7878" spans="1:4">
      <c r="A7878" s="215" t="s">
        <v>29681</v>
      </c>
      <c r="B7878" s="215">
        <v>1</v>
      </c>
      <c r="C7878" s="216" t="s">
        <v>29682</v>
      </c>
      <c r="D7878" s="215" t="s">
        <v>29683</v>
      </c>
    </row>
    <row r="7879" spans="1:4">
      <c r="A7879" s="215" t="s">
        <v>29684</v>
      </c>
      <c r="B7879" s="215">
        <v>1</v>
      </c>
      <c r="C7879" s="216" t="s">
        <v>29685</v>
      </c>
      <c r="D7879" s="215" t="s">
        <v>29686</v>
      </c>
    </row>
    <row r="7880" spans="1:4">
      <c r="A7880" s="215" t="s">
        <v>29687</v>
      </c>
      <c r="B7880" s="215">
        <v>1</v>
      </c>
      <c r="C7880" s="216" t="s">
        <v>29688</v>
      </c>
      <c r="D7880" s="215" t="s">
        <v>29689</v>
      </c>
    </row>
    <row r="7881" spans="1:4">
      <c r="A7881" s="215" t="s">
        <v>29690</v>
      </c>
      <c r="B7881" s="215">
        <v>1</v>
      </c>
      <c r="C7881" s="216" t="s">
        <v>29691</v>
      </c>
      <c r="D7881" s="215" t="s">
        <v>29692</v>
      </c>
    </row>
    <row r="7882" spans="1:4">
      <c r="A7882" s="215" t="s">
        <v>29693</v>
      </c>
      <c r="B7882" s="215">
        <v>1</v>
      </c>
      <c r="C7882" s="216" t="s">
        <v>29694</v>
      </c>
      <c r="D7882" s="215" t="s">
        <v>29695</v>
      </c>
    </row>
    <row r="7883" spans="1:4">
      <c r="A7883" s="215" t="s">
        <v>29696</v>
      </c>
      <c r="B7883" s="215">
        <v>1</v>
      </c>
      <c r="C7883" s="216" t="s">
        <v>29697</v>
      </c>
      <c r="D7883" s="215" t="s">
        <v>29698</v>
      </c>
    </row>
    <row r="7884" spans="1:4">
      <c r="A7884" s="215" t="s">
        <v>29699</v>
      </c>
      <c r="B7884" s="215">
        <v>1</v>
      </c>
      <c r="C7884" s="216" t="s">
        <v>29700</v>
      </c>
      <c r="D7884" s="215" t="s">
        <v>29701</v>
      </c>
    </row>
    <row r="7885" spans="1:4">
      <c r="A7885" s="215" t="s">
        <v>29702</v>
      </c>
      <c r="B7885" s="215">
        <v>1</v>
      </c>
      <c r="C7885" s="216" t="s">
        <v>29703</v>
      </c>
      <c r="D7885" s="215" t="s">
        <v>29704</v>
      </c>
    </row>
    <row r="7886" spans="1:4">
      <c r="A7886" s="215" t="s">
        <v>29705</v>
      </c>
      <c r="B7886" s="215">
        <v>1</v>
      </c>
      <c r="C7886" s="216" t="s">
        <v>29706</v>
      </c>
      <c r="D7886" s="215" t="s">
        <v>29707</v>
      </c>
    </row>
    <row r="7887" spans="1:4">
      <c r="A7887" s="215" t="s">
        <v>29708</v>
      </c>
      <c r="B7887" s="215">
        <v>1</v>
      </c>
      <c r="C7887" s="216" t="s">
        <v>29709</v>
      </c>
      <c r="D7887" s="215" t="s">
        <v>29710</v>
      </c>
    </row>
    <row r="7888" spans="1:4">
      <c r="A7888" s="215" t="s">
        <v>29711</v>
      </c>
      <c r="B7888" s="215">
        <v>1</v>
      </c>
      <c r="C7888" s="216" t="s">
        <v>29712</v>
      </c>
      <c r="D7888" s="215" t="s">
        <v>29713</v>
      </c>
    </row>
    <row r="7889" spans="1:4">
      <c r="A7889" s="215" t="s">
        <v>29714</v>
      </c>
      <c r="B7889" s="215">
        <v>1</v>
      </c>
      <c r="C7889" s="216" t="s">
        <v>29715</v>
      </c>
      <c r="D7889" s="215" t="s">
        <v>29716</v>
      </c>
    </row>
    <row r="7890" spans="1:4">
      <c r="A7890" s="215" t="s">
        <v>29717</v>
      </c>
      <c r="B7890" s="215">
        <v>1</v>
      </c>
      <c r="C7890" s="216" t="s">
        <v>29718</v>
      </c>
      <c r="D7890" s="215" t="s">
        <v>29719</v>
      </c>
    </row>
    <row r="7891" spans="1:4">
      <c r="A7891" s="215" t="s">
        <v>29720</v>
      </c>
      <c r="B7891" s="215">
        <v>1</v>
      </c>
      <c r="C7891" s="216" t="s">
        <v>29721</v>
      </c>
      <c r="D7891" s="215" t="s">
        <v>29722</v>
      </c>
    </row>
    <row r="7892" spans="1:4">
      <c r="A7892" s="215" t="s">
        <v>29723</v>
      </c>
      <c r="B7892" s="215">
        <v>1</v>
      </c>
      <c r="C7892" s="216" t="s">
        <v>29724</v>
      </c>
      <c r="D7892" s="215" t="s">
        <v>29725</v>
      </c>
    </row>
    <row r="7893" spans="1:4">
      <c r="A7893" s="215" t="s">
        <v>29726</v>
      </c>
      <c r="B7893" s="215">
        <v>1</v>
      </c>
      <c r="C7893" s="216" t="s">
        <v>29727</v>
      </c>
      <c r="D7893" s="215" t="s">
        <v>29728</v>
      </c>
    </row>
    <row r="7894" spans="1:4">
      <c r="A7894" s="215" t="s">
        <v>29729</v>
      </c>
      <c r="B7894" s="215">
        <v>1</v>
      </c>
      <c r="C7894" s="216" t="s">
        <v>29730</v>
      </c>
      <c r="D7894" s="215" t="s">
        <v>29731</v>
      </c>
    </row>
    <row r="7895" spans="1:4">
      <c r="A7895" s="215" t="s">
        <v>29732</v>
      </c>
      <c r="B7895" s="215">
        <v>1</v>
      </c>
      <c r="C7895" s="216" t="s">
        <v>29733</v>
      </c>
      <c r="D7895" s="215" t="s">
        <v>29734</v>
      </c>
    </row>
    <row r="7896" spans="1:4">
      <c r="A7896" s="215" t="s">
        <v>29735</v>
      </c>
      <c r="B7896" s="215">
        <v>1</v>
      </c>
      <c r="C7896" s="216" t="s">
        <v>29736</v>
      </c>
      <c r="D7896" s="215" t="s">
        <v>29737</v>
      </c>
    </row>
    <row r="7897" spans="1:4">
      <c r="A7897" s="215" t="s">
        <v>29738</v>
      </c>
      <c r="B7897" s="215">
        <v>1</v>
      </c>
      <c r="C7897" s="216" t="s">
        <v>29739</v>
      </c>
      <c r="D7897" s="215" t="s">
        <v>29740</v>
      </c>
    </row>
    <row r="7898" spans="1:4">
      <c r="A7898" s="215" t="s">
        <v>29741</v>
      </c>
      <c r="B7898" s="215">
        <v>1</v>
      </c>
      <c r="C7898" s="216" t="s">
        <v>29742</v>
      </c>
      <c r="D7898" s="215" t="s">
        <v>29743</v>
      </c>
    </row>
    <row r="7899" spans="1:4">
      <c r="A7899" s="215" t="s">
        <v>29744</v>
      </c>
      <c r="B7899" s="215">
        <v>1</v>
      </c>
      <c r="C7899" s="216" t="s">
        <v>29745</v>
      </c>
      <c r="D7899" s="215" t="s">
        <v>29746</v>
      </c>
    </row>
    <row r="7900" spans="1:4">
      <c r="A7900" s="215" t="s">
        <v>29747</v>
      </c>
      <c r="B7900" s="215">
        <v>1</v>
      </c>
      <c r="C7900" s="216" t="s">
        <v>29748</v>
      </c>
      <c r="D7900" s="215" t="s">
        <v>29749</v>
      </c>
    </row>
    <row r="7901" spans="1:4">
      <c r="A7901" s="215" t="s">
        <v>29750</v>
      </c>
      <c r="B7901" s="215">
        <v>1</v>
      </c>
      <c r="C7901" s="216" t="s">
        <v>29751</v>
      </c>
      <c r="D7901" s="215" t="s">
        <v>29752</v>
      </c>
    </row>
    <row r="7902" spans="1:4">
      <c r="A7902" s="215" t="s">
        <v>29753</v>
      </c>
      <c r="B7902" s="215">
        <v>1</v>
      </c>
      <c r="C7902" s="216" t="s">
        <v>29754</v>
      </c>
      <c r="D7902" s="215" t="s">
        <v>29755</v>
      </c>
    </row>
    <row r="7903" spans="1:4">
      <c r="A7903" s="215" t="s">
        <v>29756</v>
      </c>
      <c r="B7903" s="215">
        <v>1</v>
      </c>
      <c r="C7903" s="216" t="s">
        <v>29757</v>
      </c>
      <c r="D7903" s="215" t="s">
        <v>29758</v>
      </c>
    </row>
    <row r="7904" spans="1:4">
      <c r="A7904" s="215" t="s">
        <v>29759</v>
      </c>
      <c r="B7904" s="215">
        <v>1</v>
      </c>
      <c r="C7904" s="216" t="s">
        <v>29760</v>
      </c>
      <c r="D7904" s="215" t="s">
        <v>29761</v>
      </c>
    </row>
    <row r="7905" spans="1:4">
      <c r="A7905" s="215" t="s">
        <v>29762</v>
      </c>
      <c r="B7905" s="215">
        <v>1</v>
      </c>
      <c r="C7905" s="216" t="s">
        <v>29763</v>
      </c>
      <c r="D7905" s="215" t="s">
        <v>29764</v>
      </c>
    </row>
    <row r="7906" spans="1:4">
      <c r="A7906" s="215" t="s">
        <v>29765</v>
      </c>
      <c r="B7906" s="215">
        <v>1</v>
      </c>
      <c r="C7906" s="216" t="s">
        <v>29766</v>
      </c>
      <c r="D7906" s="215" t="s">
        <v>29767</v>
      </c>
    </row>
    <row r="7907" spans="1:4">
      <c r="A7907" s="215" t="s">
        <v>29768</v>
      </c>
      <c r="B7907" s="215">
        <v>1</v>
      </c>
      <c r="C7907" s="216" t="s">
        <v>29769</v>
      </c>
      <c r="D7907" s="215" t="s">
        <v>29770</v>
      </c>
    </row>
    <row r="7908" spans="1:4">
      <c r="A7908" s="215" t="s">
        <v>29771</v>
      </c>
      <c r="B7908" s="215">
        <v>1</v>
      </c>
      <c r="C7908" s="216" t="s">
        <v>29772</v>
      </c>
      <c r="D7908" s="215" t="s">
        <v>29773</v>
      </c>
    </row>
    <row r="7909" spans="1:4">
      <c r="A7909" s="215" t="s">
        <v>29774</v>
      </c>
      <c r="B7909" s="215">
        <v>1</v>
      </c>
      <c r="C7909" s="216" t="s">
        <v>29775</v>
      </c>
      <c r="D7909" s="215" t="s">
        <v>29776</v>
      </c>
    </row>
    <row r="7910" spans="1:4">
      <c r="A7910" s="215" t="s">
        <v>29777</v>
      </c>
      <c r="B7910" s="215">
        <v>1</v>
      </c>
      <c r="C7910" s="216" t="s">
        <v>29778</v>
      </c>
      <c r="D7910" s="215" t="s">
        <v>29779</v>
      </c>
    </row>
    <row r="7911" spans="1:4">
      <c r="A7911" s="215" t="s">
        <v>29780</v>
      </c>
      <c r="B7911" s="215">
        <v>1</v>
      </c>
      <c r="C7911" s="216" t="s">
        <v>29781</v>
      </c>
      <c r="D7911" s="215" t="s">
        <v>29782</v>
      </c>
    </row>
    <row r="7912" spans="1:4">
      <c r="A7912" s="215" t="s">
        <v>29783</v>
      </c>
      <c r="B7912" s="215">
        <v>1</v>
      </c>
      <c r="C7912" s="216" t="s">
        <v>29784</v>
      </c>
      <c r="D7912" s="215" t="s">
        <v>29785</v>
      </c>
    </row>
    <row r="7913" spans="1:4">
      <c r="A7913" s="215" t="s">
        <v>29786</v>
      </c>
      <c r="B7913" s="215">
        <v>1</v>
      </c>
      <c r="C7913" s="216" t="s">
        <v>29787</v>
      </c>
      <c r="D7913" s="215" t="s">
        <v>29788</v>
      </c>
    </row>
    <row r="7914" spans="1:4">
      <c r="A7914" s="215" t="s">
        <v>29789</v>
      </c>
      <c r="B7914" s="215">
        <v>1</v>
      </c>
      <c r="C7914" s="216" t="s">
        <v>29790</v>
      </c>
      <c r="D7914" s="215" t="s">
        <v>29791</v>
      </c>
    </row>
    <row r="7915" spans="1:4">
      <c r="A7915" s="215" t="s">
        <v>29792</v>
      </c>
      <c r="B7915" s="215">
        <v>1</v>
      </c>
      <c r="C7915" s="216" t="s">
        <v>29793</v>
      </c>
      <c r="D7915" s="215" t="s">
        <v>29794</v>
      </c>
    </row>
    <row r="7916" spans="1:4">
      <c r="A7916" s="215" t="s">
        <v>29795</v>
      </c>
      <c r="B7916" s="215">
        <v>1</v>
      </c>
      <c r="C7916" s="216" t="s">
        <v>29796</v>
      </c>
      <c r="D7916" s="215" t="s">
        <v>29797</v>
      </c>
    </row>
    <row r="7917" spans="1:4">
      <c r="A7917" s="215" t="s">
        <v>29798</v>
      </c>
      <c r="B7917" s="215">
        <v>1</v>
      </c>
      <c r="C7917" s="216" t="s">
        <v>29799</v>
      </c>
      <c r="D7917" s="215" t="s">
        <v>29800</v>
      </c>
    </row>
    <row r="7918" spans="1:4">
      <c r="A7918" s="215" t="s">
        <v>29801</v>
      </c>
      <c r="B7918" s="215">
        <v>1</v>
      </c>
      <c r="C7918" s="216" t="s">
        <v>29802</v>
      </c>
      <c r="D7918" s="215" t="s">
        <v>29803</v>
      </c>
    </row>
    <row r="7919" spans="1:4">
      <c r="A7919" s="215" t="s">
        <v>29804</v>
      </c>
      <c r="B7919" s="215">
        <v>1</v>
      </c>
      <c r="C7919" s="216" t="s">
        <v>29805</v>
      </c>
      <c r="D7919" s="215" t="s">
        <v>29806</v>
      </c>
    </row>
    <row r="7920" spans="1:4">
      <c r="A7920" s="215" t="s">
        <v>29807</v>
      </c>
      <c r="B7920" s="215">
        <v>1</v>
      </c>
      <c r="C7920" s="216" t="s">
        <v>29808</v>
      </c>
      <c r="D7920" s="215" t="s">
        <v>29809</v>
      </c>
    </row>
    <row r="7921" spans="1:4">
      <c r="A7921" s="215" t="s">
        <v>29810</v>
      </c>
      <c r="B7921" s="215">
        <v>1</v>
      </c>
      <c r="C7921" s="216" t="s">
        <v>29811</v>
      </c>
      <c r="D7921" s="215" t="s">
        <v>29812</v>
      </c>
    </row>
    <row r="7922" spans="1:4">
      <c r="A7922" s="215" t="s">
        <v>29813</v>
      </c>
      <c r="B7922" s="215">
        <v>1</v>
      </c>
      <c r="C7922" s="216" t="s">
        <v>29814</v>
      </c>
      <c r="D7922" s="215" t="s">
        <v>29815</v>
      </c>
    </row>
    <row r="7923" spans="1:4">
      <c r="A7923" s="215" t="s">
        <v>29816</v>
      </c>
      <c r="B7923" s="215">
        <v>1</v>
      </c>
      <c r="C7923" s="216" t="s">
        <v>29817</v>
      </c>
      <c r="D7923" s="215" t="s">
        <v>29818</v>
      </c>
    </row>
    <row r="7924" spans="1:4">
      <c r="A7924" s="215" t="s">
        <v>29819</v>
      </c>
      <c r="B7924" s="215">
        <v>1</v>
      </c>
      <c r="C7924" s="216" t="s">
        <v>29820</v>
      </c>
      <c r="D7924" s="215" t="s">
        <v>29821</v>
      </c>
    </row>
    <row r="7925" spans="1:4">
      <c r="A7925" s="215" t="s">
        <v>29822</v>
      </c>
      <c r="B7925" s="215">
        <v>1</v>
      </c>
      <c r="C7925" s="216" t="s">
        <v>29823</v>
      </c>
      <c r="D7925" s="215" t="s">
        <v>29824</v>
      </c>
    </row>
    <row r="7926" spans="1:4">
      <c r="A7926" s="215" t="s">
        <v>29825</v>
      </c>
      <c r="B7926" s="215">
        <v>1</v>
      </c>
      <c r="C7926" s="216" t="s">
        <v>29826</v>
      </c>
      <c r="D7926" s="215" t="s">
        <v>29827</v>
      </c>
    </row>
    <row r="7927" spans="1:4">
      <c r="A7927" s="215" t="s">
        <v>29828</v>
      </c>
      <c r="B7927" s="215">
        <v>1</v>
      </c>
      <c r="C7927" s="216" t="s">
        <v>29829</v>
      </c>
      <c r="D7927" s="215" t="s">
        <v>29830</v>
      </c>
    </row>
    <row r="7928" spans="1:4">
      <c r="A7928" s="215" t="s">
        <v>29831</v>
      </c>
      <c r="B7928" s="215">
        <v>1</v>
      </c>
      <c r="C7928" s="216" t="s">
        <v>29832</v>
      </c>
      <c r="D7928" s="215" t="s">
        <v>29833</v>
      </c>
    </row>
    <row r="7929" spans="1:4">
      <c r="A7929" s="215" t="s">
        <v>29834</v>
      </c>
      <c r="B7929" s="215">
        <v>1</v>
      </c>
      <c r="C7929" s="216" t="s">
        <v>29835</v>
      </c>
      <c r="D7929" s="215" t="s">
        <v>29836</v>
      </c>
    </row>
    <row r="7930" spans="1:4">
      <c r="A7930" s="215" t="s">
        <v>29837</v>
      </c>
      <c r="B7930" s="215">
        <v>1</v>
      </c>
      <c r="C7930" s="216" t="s">
        <v>29838</v>
      </c>
      <c r="D7930" s="215" t="s">
        <v>29839</v>
      </c>
    </row>
    <row r="7931" spans="1:4">
      <c r="A7931" s="215" t="s">
        <v>29840</v>
      </c>
      <c r="B7931" s="215">
        <v>1</v>
      </c>
      <c r="C7931" s="216" t="s">
        <v>29841</v>
      </c>
      <c r="D7931" s="215" t="s">
        <v>29842</v>
      </c>
    </row>
    <row r="7932" spans="1:4">
      <c r="A7932" s="215" t="s">
        <v>29843</v>
      </c>
      <c r="B7932" s="215">
        <v>1</v>
      </c>
      <c r="C7932" s="216" t="s">
        <v>29844</v>
      </c>
      <c r="D7932" s="215" t="s">
        <v>29845</v>
      </c>
    </row>
    <row r="7933" spans="1:4">
      <c r="A7933" s="215" t="s">
        <v>29846</v>
      </c>
      <c r="B7933" s="215">
        <v>1</v>
      </c>
      <c r="C7933" s="216" t="s">
        <v>29847</v>
      </c>
      <c r="D7933" s="215" t="s">
        <v>29848</v>
      </c>
    </row>
    <row r="7934" spans="1:4">
      <c r="A7934" s="215" t="s">
        <v>29849</v>
      </c>
      <c r="B7934" s="215">
        <v>1</v>
      </c>
      <c r="C7934" s="216" t="s">
        <v>29850</v>
      </c>
      <c r="D7934" s="215" t="s">
        <v>29851</v>
      </c>
    </row>
    <row r="7935" spans="1:4">
      <c r="A7935" s="215" t="s">
        <v>29852</v>
      </c>
      <c r="B7935" s="215">
        <v>1</v>
      </c>
      <c r="C7935" s="216" t="s">
        <v>29853</v>
      </c>
      <c r="D7935" s="215" t="s">
        <v>29854</v>
      </c>
    </row>
    <row r="7936" spans="1:4">
      <c r="A7936" s="215" t="s">
        <v>29855</v>
      </c>
      <c r="B7936" s="215">
        <v>1</v>
      </c>
      <c r="C7936" s="216" t="s">
        <v>29856</v>
      </c>
      <c r="D7936" s="215" t="s">
        <v>29857</v>
      </c>
    </row>
    <row r="7937" spans="1:4">
      <c r="A7937" s="215" t="s">
        <v>29858</v>
      </c>
      <c r="B7937" s="215">
        <v>1</v>
      </c>
      <c r="C7937" s="216" t="s">
        <v>29859</v>
      </c>
      <c r="D7937" s="215" t="s">
        <v>29860</v>
      </c>
    </row>
    <row r="7938" spans="1:4">
      <c r="A7938" s="215" t="s">
        <v>29861</v>
      </c>
      <c r="B7938" s="215">
        <v>2</v>
      </c>
      <c r="C7938" s="216" t="s">
        <v>29862</v>
      </c>
      <c r="D7938" s="215" t="s">
        <v>111096</v>
      </c>
    </row>
    <row r="7939" spans="1:4">
      <c r="A7939" s="215" t="s">
        <v>29863</v>
      </c>
      <c r="B7939" s="215">
        <v>1</v>
      </c>
      <c r="C7939" s="216" t="s">
        <v>29864</v>
      </c>
      <c r="D7939" s="215" t="s">
        <v>29865</v>
      </c>
    </row>
    <row r="7940" spans="1:4">
      <c r="A7940" s="215" t="s">
        <v>29866</v>
      </c>
      <c r="B7940" s="215">
        <v>1</v>
      </c>
      <c r="C7940" s="216" t="s">
        <v>29867</v>
      </c>
      <c r="D7940" s="215" t="s">
        <v>29868</v>
      </c>
    </row>
    <row r="7941" spans="1:4">
      <c r="A7941" s="215" t="s">
        <v>29869</v>
      </c>
      <c r="B7941" s="215">
        <v>1</v>
      </c>
      <c r="C7941" s="216" t="s">
        <v>29870</v>
      </c>
      <c r="D7941" s="215" t="s">
        <v>29871</v>
      </c>
    </row>
    <row r="7942" spans="1:4">
      <c r="A7942" s="215" t="s">
        <v>29872</v>
      </c>
      <c r="B7942" s="215">
        <v>1</v>
      </c>
      <c r="C7942" s="216" t="s">
        <v>29873</v>
      </c>
      <c r="D7942" s="215" t="s">
        <v>29874</v>
      </c>
    </row>
    <row r="7943" spans="1:4">
      <c r="A7943" s="215" t="s">
        <v>29875</v>
      </c>
      <c r="B7943" s="215">
        <v>1</v>
      </c>
      <c r="C7943" s="216" t="s">
        <v>29876</v>
      </c>
      <c r="D7943" s="215" t="s">
        <v>29877</v>
      </c>
    </row>
    <row r="7944" spans="1:4">
      <c r="A7944" s="215" t="s">
        <v>29878</v>
      </c>
      <c r="B7944" s="215">
        <v>1</v>
      </c>
      <c r="C7944" s="216" t="s">
        <v>29879</v>
      </c>
      <c r="D7944" s="215" t="s">
        <v>29880</v>
      </c>
    </row>
    <row r="7945" spans="1:4">
      <c r="A7945" s="215" t="s">
        <v>29881</v>
      </c>
      <c r="B7945" s="215">
        <v>1</v>
      </c>
      <c r="C7945" s="216" t="s">
        <v>29882</v>
      </c>
      <c r="D7945" s="215" t="s">
        <v>29883</v>
      </c>
    </row>
    <row r="7946" spans="1:4">
      <c r="A7946" s="215" t="s">
        <v>29884</v>
      </c>
      <c r="B7946" s="215">
        <v>1</v>
      </c>
      <c r="C7946" s="216" t="s">
        <v>29885</v>
      </c>
      <c r="D7946" s="215" t="s">
        <v>29886</v>
      </c>
    </row>
    <row r="7947" spans="1:4">
      <c r="A7947" s="215" t="s">
        <v>29887</v>
      </c>
      <c r="B7947" s="215">
        <v>1</v>
      </c>
      <c r="C7947" s="216" t="s">
        <v>29888</v>
      </c>
      <c r="D7947" s="215" t="s">
        <v>29889</v>
      </c>
    </row>
    <row r="7948" spans="1:4">
      <c r="A7948" s="215" t="s">
        <v>29890</v>
      </c>
      <c r="B7948" s="215">
        <v>1</v>
      </c>
      <c r="C7948" s="216" t="s">
        <v>29891</v>
      </c>
      <c r="D7948" s="215" t="s">
        <v>29892</v>
      </c>
    </row>
    <row r="7949" spans="1:4">
      <c r="A7949" s="215" t="s">
        <v>29893</v>
      </c>
      <c r="B7949" s="215">
        <v>1</v>
      </c>
      <c r="C7949" s="216" t="s">
        <v>29894</v>
      </c>
      <c r="D7949" s="215" t="s">
        <v>29895</v>
      </c>
    </row>
    <row r="7950" spans="1:4">
      <c r="A7950" s="215" t="s">
        <v>29896</v>
      </c>
      <c r="B7950" s="215">
        <v>1</v>
      </c>
      <c r="C7950" s="216" t="s">
        <v>29897</v>
      </c>
      <c r="D7950" s="215" t="s">
        <v>29898</v>
      </c>
    </row>
    <row r="7951" spans="1:4">
      <c r="A7951" s="215" t="s">
        <v>29899</v>
      </c>
      <c r="B7951" s="215">
        <v>1</v>
      </c>
      <c r="C7951" s="216" t="s">
        <v>29900</v>
      </c>
      <c r="D7951" s="215" t="s">
        <v>29901</v>
      </c>
    </row>
    <row r="7952" spans="1:4">
      <c r="A7952" s="215" t="s">
        <v>29902</v>
      </c>
      <c r="B7952" s="215">
        <v>1</v>
      </c>
      <c r="C7952" s="216" t="s">
        <v>29903</v>
      </c>
      <c r="D7952" s="215" t="s">
        <v>29904</v>
      </c>
    </row>
    <row r="7953" spans="1:4">
      <c r="A7953" s="215" t="s">
        <v>29905</v>
      </c>
      <c r="B7953" s="215">
        <v>1</v>
      </c>
      <c r="C7953" s="216" t="s">
        <v>29906</v>
      </c>
      <c r="D7953" s="215" t="s">
        <v>29907</v>
      </c>
    </row>
    <row r="7954" spans="1:4">
      <c r="A7954" s="215" t="s">
        <v>29908</v>
      </c>
      <c r="B7954" s="215">
        <v>1</v>
      </c>
      <c r="C7954" s="216" t="s">
        <v>29909</v>
      </c>
      <c r="D7954" s="215" t="s">
        <v>29910</v>
      </c>
    </row>
    <row r="7955" spans="1:4">
      <c r="A7955" s="215" t="s">
        <v>29911</v>
      </c>
      <c r="B7955" s="215">
        <v>1</v>
      </c>
      <c r="C7955" s="216" t="s">
        <v>29912</v>
      </c>
      <c r="D7955" s="215" t="s">
        <v>29913</v>
      </c>
    </row>
    <row r="7956" spans="1:4">
      <c r="A7956" s="215" t="s">
        <v>29914</v>
      </c>
      <c r="B7956" s="215">
        <v>1</v>
      </c>
      <c r="C7956" s="216" t="s">
        <v>29915</v>
      </c>
      <c r="D7956" s="215" t="s">
        <v>29916</v>
      </c>
    </row>
    <row r="7957" spans="1:4">
      <c r="A7957" s="215" t="s">
        <v>29917</v>
      </c>
      <c r="B7957" s="215">
        <v>1</v>
      </c>
      <c r="C7957" s="216" t="s">
        <v>29918</v>
      </c>
      <c r="D7957" s="215" t="s">
        <v>29919</v>
      </c>
    </row>
    <row r="7958" spans="1:4">
      <c r="A7958" s="215" t="s">
        <v>29920</v>
      </c>
      <c r="B7958" s="215">
        <v>1</v>
      </c>
      <c r="C7958" s="216" t="s">
        <v>29921</v>
      </c>
      <c r="D7958" s="215" t="s">
        <v>29922</v>
      </c>
    </row>
    <row r="7959" spans="1:4">
      <c r="A7959" s="215" t="s">
        <v>29923</v>
      </c>
      <c r="B7959" s="215">
        <v>1</v>
      </c>
      <c r="C7959" s="216" t="s">
        <v>29924</v>
      </c>
      <c r="D7959" s="215" t="s">
        <v>29925</v>
      </c>
    </row>
    <row r="7960" spans="1:4">
      <c r="A7960" s="215" t="s">
        <v>29926</v>
      </c>
      <c r="B7960" s="215">
        <v>1</v>
      </c>
      <c r="C7960" s="216" t="s">
        <v>29927</v>
      </c>
      <c r="D7960" s="215" t="s">
        <v>29928</v>
      </c>
    </row>
    <row r="7961" spans="1:4">
      <c r="A7961" s="215" t="s">
        <v>29929</v>
      </c>
      <c r="B7961" s="215">
        <v>1</v>
      </c>
      <c r="C7961" s="216" t="s">
        <v>29930</v>
      </c>
      <c r="D7961" s="215" t="s">
        <v>29931</v>
      </c>
    </row>
    <row r="7962" spans="1:4">
      <c r="A7962" s="215" t="s">
        <v>29932</v>
      </c>
      <c r="B7962" s="215">
        <v>1</v>
      </c>
      <c r="C7962" s="216" t="s">
        <v>29933</v>
      </c>
      <c r="D7962" s="215" t="s">
        <v>29934</v>
      </c>
    </row>
    <row r="7963" spans="1:4">
      <c r="A7963" s="215" t="s">
        <v>29935</v>
      </c>
      <c r="B7963" s="215">
        <v>1</v>
      </c>
      <c r="C7963" s="216" t="s">
        <v>29936</v>
      </c>
      <c r="D7963" s="215" t="s">
        <v>29937</v>
      </c>
    </row>
    <row r="7964" spans="1:4">
      <c r="A7964" s="215" t="s">
        <v>29938</v>
      </c>
      <c r="B7964" s="215">
        <v>1</v>
      </c>
      <c r="C7964" s="216" t="s">
        <v>29939</v>
      </c>
      <c r="D7964" s="215" t="s">
        <v>29940</v>
      </c>
    </row>
    <row r="7965" spans="1:4">
      <c r="A7965" s="215" t="s">
        <v>29941</v>
      </c>
      <c r="B7965" s="215">
        <v>1</v>
      </c>
      <c r="C7965" s="216" t="s">
        <v>29942</v>
      </c>
      <c r="D7965" s="215" t="s">
        <v>29943</v>
      </c>
    </row>
    <row r="7966" spans="1:4">
      <c r="A7966" s="215" t="s">
        <v>29944</v>
      </c>
      <c r="B7966" s="215">
        <v>1</v>
      </c>
      <c r="C7966" s="216" t="s">
        <v>29945</v>
      </c>
      <c r="D7966" s="215" t="s">
        <v>29946</v>
      </c>
    </row>
    <row r="7967" spans="1:4">
      <c r="A7967" s="215" t="s">
        <v>29947</v>
      </c>
      <c r="B7967" s="215">
        <v>1</v>
      </c>
      <c r="C7967" s="216" t="s">
        <v>29948</v>
      </c>
      <c r="D7967" s="215" t="s">
        <v>29949</v>
      </c>
    </row>
    <row r="7968" spans="1:4">
      <c r="A7968" s="215" t="s">
        <v>29950</v>
      </c>
      <c r="B7968" s="215">
        <v>1</v>
      </c>
      <c r="C7968" s="216" t="s">
        <v>29951</v>
      </c>
      <c r="D7968" s="215" t="s">
        <v>29952</v>
      </c>
    </row>
    <row r="7969" spans="1:4">
      <c r="A7969" s="215" t="s">
        <v>29953</v>
      </c>
      <c r="B7969" s="215">
        <v>1</v>
      </c>
      <c r="C7969" s="216" t="s">
        <v>29954</v>
      </c>
      <c r="D7969" s="215" t="s">
        <v>29955</v>
      </c>
    </row>
    <row r="7970" spans="1:4">
      <c r="A7970" s="215" t="s">
        <v>29956</v>
      </c>
      <c r="B7970" s="215">
        <v>1</v>
      </c>
      <c r="C7970" s="216" t="s">
        <v>29957</v>
      </c>
      <c r="D7970" s="215" t="s">
        <v>29958</v>
      </c>
    </row>
    <row r="7971" spans="1:4">
      <c r="A7971" s="215" t="s">
        <v>29959</v>
      </c>
      <c r="B7971" s="215">
        <v>1</v>
      </c>
      <c r="C7971" s="216" t="s">
        <v>29960</v>
      </c>
      <c r="D7971" s="215" t="s">
        <v>29961</v>
      </c>
    </row>
    <row r="7972" spans="1:4">
      <c r="A7972" s="215" t="s">
        <v>29962</v>
      </c>
      <c r="B7972" s="215">
        <v>1</v>
      </c>
      <c r="C7972" s="216" t="s">
        <v>29963</v>
      </c>
      <c r="D7972" s="215" t="s">
        <v>29964</v>
      </c>
    </row>
    <row r="7973" spans="1:4">
      <c r="A7973" s="215" t="s">
        <v>29965</v>
      </c>
      <c r="B7973" s="215">
        <v>1</v>
      </c>
      <c r="C7973" s="216" t="s">
        <v>29966</v>
      </c>
      <c r="D7973" s="215" t="s">
        <v>29967</v>
      </c>
    </row>
    <row r="7974" spans="1:4">
      <c r="A7974" s="215" t="s">
        <v>29968</v>
      </c>
      <c r="B7974" s="215">
        <v>1</v>
      </c>
      <c r="C7974" s="216" t="s">
        <v>29969</v>
      </c>
      <c r="D7974" s="215" t="s">
        <v>27946</v>
      </c>
    </row>
    <row r="7975" spans="1:4">
      <c r="A7975" s="215" t="s">
        <v>29970</v>
      </c>
      <c r="B7975" s="215">
        <v>1</v>
      </c>
      <c r="C7975" s="216" t="s">
        <v>29971</v>
      </c>
      <c r="D7975" s="215" t="s">
        <v>29972</v>
      </c>
    </row>
    <row r="7976" spans="1:4">
      <c r="A7976" s="215" t="s">
        <v>29973</v>
      </c>
      <c r="B7976" s="215">
        <v>1</v>
      </c>
      <c r="C7976" s="216" t="s">
        <v>29974</v>
      </c>
      <c r="D7976" s="215" t="s">
        <v>29975</v>
      </c>
    </row>
    <row r="7977" spans="1:4">
      <c r="A7977" s="215" t="s">
        <v>29976</v>
      </c>
      <c r="B7977" s="215">
        <v>1</v>
      </c>
      <c r="C7977" s="216" t="s">
        <v>29977</v>
      </c>
      <c r="D7977" s="215" t="s">
        <v>29978</v>
      </c>
    </row>
    <row r="7978" spans="1:4">
      <c r="A7978" s="215" t="s">
        <v>29979</v>
      </c>
      <c r="B7978" s="215">
        <v>1</v>
      </c>
      <c r="C7978" s="216" t="s">
        <v>29980</v>
      </c>
      <c r="D7978" s="215" t="s">
        <v>29981</v>
      </c>
    </row>
    <row r="7979" spans="1:4">
      <c r="A7979" s="215" t="s">
        <v>29982</v>
      </c>
      <c r="B7979" s="215">
        <v>1</v>
      </c>
      <c r="C7979" s="216" t="s">
        <v>29983</v>
      </c>
      <c r="D7979" s="215" t="s">
        <v>29984</v>
      </c>
    </row>
    <row r="7980" spans="1:4">
      <c r="A7980" s="215" t="s">
        <v>29985</v>
      </c>
      <c r="B7980" s="215">
        <v>1</v>
      </c>
      <c r="C7980" s="216" t="s">
        <v>29986</v>
      </c>
      <c r="D7980" s="215" t="s">
        <v>29987</v>
      </c>
    </row>
    <row r="7981" spans="1:4">
      <c r="A7981" s="215" t="s">
        <v>29988</v>
      </c>
      <c r="B7981" s="215">
        <v>1</v>
      </c>
      <c r="C7981" s="216" t="s">
        <v>29989</v>
      </c>
      <c r="D7981" s="215" t="s">
        <v>29990</v>
      </c>
    </row>
    <row r="7982" spans="1:4">
      <c r="A7982" s="215" t="s">
        <v>29991</v>
      </c>
      <c r="B7982" s="215">
        <v>1</v>
      </c>
      <c r="C7982" s="216" t="s">
        <v>29992</v>
      </c>
      <c r="D7982" s="215" t="s">
        <v>29993</v>
      </c>
    </row>
    <row r="7983" spans="1:4">
      <c r="A7983" s="215" t="s">
        <v>29994</v>
      </c>
      <c r="B7983" s="215">
        <v>1</v>
      </c>
      <c r="C7983" s="216" t="s">
        <v>29995</v>
      </c>
      <c r="D7983" s="215" t="s">
        <v>29996</v>
      </c>
    </row>
    <row r="7984" spans="1:4">
      <c r="A7984" s="215" t="s">
        <v>29997</v>
      </c>
      <c r="B7984" s="215">
        <v>1</v>
      </c>
      <c r="C7984" s="216" t="s">
        <v>29998</v>
      </c>
      <c r="D7984" s="215" t="s">
        <v>29999</v>
      </c>
    </row>
    <row r="7985" spans="1:4">
      <c r="A7985" s="215" t="s">
        <v>30000</v>
      </c>
      <c r="B7985" s="215">
        <v>1</v>
      </c>
      <c r="C7985" s="216" t="s">
        <v>30001</v>
      </c>
      <c r="D7985" s="215" t="s">
        <v>30002</v>
      </c>
    </row>
    <row r="7986" spans="1:4">
      <c r="A7986" s="215" t="s">
        <v>30003</v>
      </c>
      <c r="B7986" s="215">
        <v>1</v>
      </c>
      <c r="C7986" s="216" t="s">
        <v>30004</v>
      </c>
      <c r="D7986" s="215" t="s">
        <v>30005</v>
      </c>
    </row>
    <row r="7987" spans="1:4">
      <c r="A7987" s="215" t="s">
        <v>30006</v>
      </c>
      <c r="B7987" s="215">
        <v>1</v>
      </c>
      <c r="C7987" s="216" t="s">
        <v>30007</v>
      </c>
      <c r="D7987" s="215" t="s">
        <v>30008</v>
      </c>
    </row>
    <row r="7988" spans="1:4">
      <c r="A7988" s="215" t="s">
        <v>30009</v>
      </c>
      <c r="B7988" s="215">
        <v>1</v>
      </c>
      <c r="C7988" s="216" t="s">
        <v>30010</v>
      </c>
      <c r="D7988" s="215" t="s">
        <v>30011</v>
      </c>
    </row>
    <row r="7989" spans="1:4">
      <c r="A7989" s="215" t="s">
        <v>30012</v>
      </c>
      <c r="B7989" s="215">
        <v>1</v>
      </c>
      <c r="C7989" s="216" t="s">
        <v>30013</v>
      </c>
      <c r="D7989" s="215" t="s">
        <v>30014</v>
      </c>
    </row>
    <row r="7990" spans="1:4">
      <c r="A7990" s="215" t="s">
        <v>30015</v>
      </c>
      <c r="B7990" s="215">
        <v>1</v>
      </c>
      <c r="C7990" s="216" t="s">
        <v>30016</v>
      </c>
      <c r="D7990" s="215" t="s">
        <v>30017</v>
      </c>
    </row>
    <row r="7991" spans="1:4">
      <c r="A7991" s="215" t="s">
        <v>30018</v>
      </c>
      <c r="B7991" s="215">
        <v>1</v>
      </c>
      <c r="C7991" s="216" t="s">
        <v>30019</v>
      </c>
      <c r="D7991" s="215" t="s">
        <v>30020</v>
      </c>
    </row>
    <row r="7992" spans="1:4">
      <c r="A7992" s="215" t="s">
        <v>30021</v>
      </c>
      <c r="B7992" s="215">
        <v>1</v>
      </c>
      <c r="C7992" s="216" t="s">
        <v>30022</v>
      </c>
      <c r="D7992" s="215" t="s">
        <v>30023</v>
      </c>
    </row>
    <row r="7993" spans="1:4">
      <c r="A7993" s="215" t="s">
        <v>30024</v>
      </c>
      <c r="B7993" s="215">
        <v>1</v>
      </c>
      <c r="C7993" s="216" t="s">
        <v>30025</v>
      </c>
      <c r="D7993" s="215" t="s">
        <v>30026</v>
      </c>
    </row>
    <row r="7994" spans="1:4">
      <c r="A7994" s="215" t="s">
        <v>30027</v>
      </c>
      <c r="B7994" s="215">
        <v>1</v>
      </c>
      <c r="C7994" s="216" t="s">
        <v>30028</v>
      </c>
      <c r="D7994" s="215" t="s">
        <v>30029</v>
      </c>
    </row>
    <row r="7995" spans="1:4">
      <c r="A7995" s="215" t="s">
        <v>30030</v>
      </c>
      <c r="B7995" s="215">
        <v>1</v>
      </c>
      <c r="C7995" s="216" t="s">
        <v>30031</v>
      </c>
      <c r="D7995" s="215" t="s">
        <v>30032</v>
      </c>
    </row>
    <row r="7996" spans="1:4">
      <c r="A7996" s="215" t="s">
        <v>30033</v>
      </c>
      <c r="B7996" s="215">
        <v>1</v>
      </c>
      <c r="C7996" s="216" t="s">
        <v>30034</v>
      </c>
      <c r="D7996" s="215" t="s">
        <v>30035</v>
      </c>
    </row>
    <row r="7997" spans="1:4">
      <c r="A7997" s="215" t="s">
        <v>30036</v>
      </c>
      <c r="B7997" s="215">
        <v>1</v>
      </c>
      <c r="C7997" s="216" t="s">
        <v>30037</v>
      </c>
      <c r="D7997" s="215" t="s">
        <v>30038</v>
      </c>
    </row>
    <row r="7998" spans="1:4">
      <c r="A7998" s="215" t="s">
        <v>30039</v>
      </c>
      <c r="B7998" s="215">
        <v>1</v>
      </c>
      <c r="C7998" s="216" t="s">
        <v>30040</v>
      </c>
      <c r="D7998" s="215" t="s">
        <v>30041</v>
      </c>
    </row>
    <row r="7999" spans="1:4">
      <c r="A7999" s="215" t="s">
        <v>30042</v>
      </c>
      <c r="B7999" s="215">
        <v>1</v>
      </c>
      <c r="C7999" s="216" t="s">
        <v>30043</v>
      </c>
      <c r="D7999" s="215" t="s">
        <v>30044</v>
      </c>
    </row>
    <row r="8000" spans="1:4">
      <c r="A8000" s="215" t="s">
        <v>30045</v>
      </c>
      <c r="B8000" s="215">
        <v>1</v>
      </c>
      <c r="C8000" s="216" t="s">
        <v>30046</v>
      </c>
      <c r="D8000" s="215" t="s">
        <v>30047</v>
      </c>
    </row>
    <row r="8001" spans="1:4">
      <c r="A8001" s="215" t="s">
        <v>30048</v>
      </c>
      <c r="B8001" s="215">
        <v>1</v>
      </c>
      <c r="C8001" s="216" t="s">
        <v>30049</v>
      </c>
      <c r="D8001" s="215" t="s">
        <v>30050</v>
      </c>
    </row>
    <row r="8002" spans="1:4">
      <c r="A8002" s="215" t="s">
        <v>30051</v>
      </c>
      <c r="B8002" s="215">
        <v>1</v>
      </c>
      <c r="C8002" s="216" t="s">
        <v>30052</v>
      </c>
      <c r="D8002" s="215" t="s">
        <v>30053</v>
      </c>
    </row>
    <row r="8003" spans="1:4">
      <c r="A8003" s="215" t="s">
        <v>30054</v>
      </c>
      <c r="B8003" s="215">
        <v>1</v>
      </c>
      <c r="C8003" s="216" t="s">
        <v>30055</v>
      </c>
      <c r="D8003" s="215" t="s">
        <v>30056</v>
      </c>
    </row>
    <row r="8004" spans="1:4">
      <c r="A8004" s="215" t="s">
        <v>30057</v>
      </c>
      <c r="B8004" s="215">
        <v>1</v>
      </c>
      <c r="C8004" s="216" t="s">
        <v>30058</v>
      </c>
      <c r="D8004" s="215" t="s">
        <v>30059</v>
      </c>
    </row>
    <row r="8005" spans="1:4">
      <c r="A8005" s="215" t="s">
        <v>30060</v>
      </c>
      <c r="B8005" s="215">
        <v>1</v>
      </c>
      <c r="C8005" s="216" t="s">
        <v>30061</v>
      </c>
      <c r="D8005" s="215" t="s">
        <v>30062</v>
      </c>
    </row>
    <row r="8006" spans="1:4">
      <c r="A8006" s="215" t="s">
        <v>30063</v>
      </c>
      <c r="B8006" s="215">
        <v>1</v>
      </c>
      <c r="C8006" s="216" t="s">
        <v>30064</v>
      </c>
      <c r="D8006" s="215" t="s">
        <v>30065</v>
      </c>
    </row>
    <row r="8007" spans="1:4">
      <c r="A8007" s="215" t="s">
        <v>30066</v>
      </c>
      <c r="B8007" s="215">
        <v>1</v>
      </c>
      <c r="C8007" s="216" t="s">
        <v>30067</v>
      </c>
      <c r="D8007" s="215" t="s">
        <v>30068</v>
      </c>
    </row>
    <row r="8008" spans="1:4">
      <c r="A8008" s="215" t="s">
        <v>30069</v>
      </c>
      <c r="B8008" s="215">
        <v>1</v>
      </c>
      <c r="C8008" s="216" t="s">
        <v>30070</v>
      </c>
      <c r="D8008" s="215" t="s">
        <v>30071</v>
      </c>
    </row>
    <row r="8009" spans="1:4">
      <c r="A8009" s="215" t="s">
        <v>30072</v>
      </c>
      <c r="B8009" s="215">
        <v>1</v>
      </c>
      <c r="C8009" s="216" t="s">
        <v>30073</v>
      </c>
      <c r="D8009" s="215" t="s">
        <v>30074</v>
      </c>
    </row>
    <row r="8010" spans="1:4">
      <c r="A8010" s="215" t="s">
        <v>30075</v>
      </c>
      <c r="B8010" s="215">
        <v>1</v>
      </c>
      <c r="C8010" s="216" t="s">
        <v>30076</v>
      </c>
      <c r="D8010" s="215" t="s">
        <v>30077</v>
      </c>
    </row>
    <row r="8011" spans="1:4">
      <c r="A8011" s="215" t="s">
        <v>30078</v>
      </c>
      <c r="B8011" s="215">
        <v>1</v>
      </c>
      <c r="C8011" s="216" t="s">
        <v>30079</v>
      </c>
      <c r="D8011" s="215" t="s">
        <v>30080</v>
      </c>
    </row>
    <row r="8012" spans="1:4">
      <c r="A8012" s="215" t="s">
        <v>30081</v>
      </c>
      <c r="B8012" s="215">
        <v>1</v>
      </c>
      <c r="C8012" s="216" t="s">
        <v>30082</v>
      </c>
      <c r="D8012" s="215" t="s">
        <v>30083</v>
      </c>
    </row>
    <row r="8013" spans="1:4">
      <c r="A8013" s="215" t="s">
        <v>30084</v>
      </c>
      <c r="B8013" s="215">
        <v>1</v>
      </c>
      <c r="C8013" s="216" t="s">
        <v>30085</v>
      </c>
      <c r="D8013" s="215" t="s">
        <v>30086</v>
      </c>
    </row>
    <row r="8014" spans="1:4">
      <c r="A8014" s="215" t="s">
        <v>30087</v>
      </c>
      <c r="B8014" s="215">
        <v>1</v>
      </c>
      <c r="C8014" s="216" t="s">
        <v>30088</v>
      </c>
      <c r="D8014" s="215" t="s">
        <v>30089</v>
      </c>
    </row>
    <row r="8015" spans="1:4">
      <c r="A8015" s="215" t="s">
        <v>30090</v>
      </c>
      <c r="B8015" s="215">
        <v>1</v>
      </c>
      <c r="C8015" s="216" t="s">
        <v>30091</v>
      </c>
      <c r="D8015" s="215" t="s">
        <v>30092</v>
      </c>
    </row>
    <row r="8016" spans="1:4">
      <c r="A8016" s="215" t="s">
        <v>30093</v>
      </c>
      <c r="B8016" s="215">
        <v>1</v>
      </c>
      <c r="C8016" s="216" t="s">
        <v>30094</v>
      </c>
      <c r="D8016" s="215" t="s">
        <v>30095</v>
      </c>
    </row>
    <row r="8017" spans="1:4">
      <c r="A8017" s="215" t="s">
        <v>30096</v>
      </c>
      <c r="B8017" s="215">
        <v>1</v>
      </c>
      <c r="C8017" s="216" t="s">
        <v>30097</v>
      </c>
      <c r="D8017" s="215" t="s">
        <v>30098</v>
      </c>
    </row>
    <row r="8018" spans="1:4">
      <c r="A8018" s="215" t="s">
        <v>30099</v>
      </c>
      <c r="B8018" s="215">
        <v>1</v>
      </c>
      <c r="C8018" s="216" t="s">
        <v>30100</v>
      </c>
      <c r="D8018" s="215" t="s">
        <v>30101</v>
      </c>
    </row>
    <row r="8019" spans="1:4">
      <c r="A8019" s="215" t="s">
        <v>30102</v>
      </c>
      <c r="B8019" s="215">
        <v>1</v>
      </c>
      <c r="C8019" s="216" t="s">
        <v>30103</v>
      </c>
      <c r="D8019" s="215" t="s">
        <v>30104</v>
      </c>
    </row>
    <row r="8020" spans="1:4">
      <c r="A8020" s="215" t="s">
        <v>30105</v>
      </c>
      <c r="B8020" s="215">
        <v>1</v>
      </c>
      <c r="C8020" s="216" t="s">
        <v>30106</v>
      </c>
      <c r="D8020" s="215" t="s">
        <v>30107</v>
      </c>
    </row>
    <row r="8021" spans="1:4">
      <c r="A8021" s="215" t="s">
        <v>30108</v>
      </c>
      <c r="B8021" s="215">
        <v>1</v>
      </c>
      <c r="C8021" s="216" t="s">
        <v>30109</v>
      </c>
      <c r="D8021" s="215" t="s">
        <v>30110</v>
      </c>
    </row>
    <row r="8022" spans="1:4">
      <c r="A8022" s="215" t="s">
        <v>30111</v>
      </c>
      <c r="B8022" s="215">
        <v>1</v>
      </c>
      <c r="C8022" s="216" t="s">
        <v>30112</v>
      </c>
      <c r="D8022" s="215" t="s">
        <v>30113</v>
      </c>
    </row>
    <row r="8023" spans="1:4">
      <c r="A8023" s="215" t="s">
        <v>30114</v>
      </c>
      <c r="B8023" s="215">
        <v>1</v>
      </c>
      <c r="C8023" s="216" t="s">
        <v>30115</v>
      </c>
      <c r="D8023" s="215" t="s">
        <v>30116</v>
      </c>
    </row>
    <row r="8024" spans="1:4">
      <c r="A8024" s="215" t="s">
        <v>30117</v>
      </c>
      <c r="B8024" s="215">
        <v>1</v>
      </c>
      <c r="C8024" s="216" t="s">
        <v>30118</v>
      </c>
      <c r="D8024" s="215" t="s">
        <v>30119</v>
      </c>
    </row>
    <row r="8025" spans="1:4">
      <c r="A8025" s="215" t="s">
        <v>30120</v>
      </c>
      <c r="B8025" s="215">
        <v>1</v>
      </c>
      <c r="C8025" s="216" t="s">
        <v>30121</v>
      </c>
      <c r="D8025" s="215" t="s">
        <v>30122</v>
      </c>
    </row>
    <row r="8026" spans="1:4">
      <c r="A8026" s="215" t="s">
        <v>30123</v>
      </c>
      <c r="B8026" s="215">
        <v>1</v>
      </c>
      <c r="C8026" s="216" t="s">
        <v>30124</v>
      </c>
      <c r="D8026" s="215" t="s">
        <v>30125</v>
      </c>
    </row>
    <row r="8027" spans="1:4">
      <c r="A8027" s="215" t="s">
        <v>30126</v>
      </c>
      <c r="B8027" s="215">
        <v>1</v>
      </c>
      <c r="C8027" s="216" t="s">
        <v>30127</v>
      </c>
      <c r="D8027" s="215" t="s">
        <v>30128</v>
      </c>
    </row>
    <row r="8028" spans="1:4">
      <c r="A8028" s="215" t="s">
        <v>30129</v>
      </c>
      <c r="B8028" s="215">
        <v>1</v>
      </c>
      <c r="C8028" s="216" t="s">
        <v>30130</v>
      </c>
      <c r="D8028" s="215" t="s">
        <v>30131</v>
      </c>
    </row>
    <row r="8029" spans="1:4">
      <c r="A8029" s="215" t="s">
        <v>30132</v>
      </c>
      <c r="B8029" s="215">
        <v>1</v>
      </c>
      <c r="C8029" s="216" t="s">
        <v>30133</v>
      </c>
      <c r="D8029" s="215" t="s">
        <v>30134</v>
      </c>
    </row>
    <row r="8030" spans="1:4">
      <c r="A8030" s="215" t="s">
        <v>30135</v>
      </c>
      <c r="B8030" s="215">
        <v>1</v>
      </c>
      <c r="C8030" s="216" t="s">
        <v>30136</v>
      </c>
      <c r="D8030" s="215" t="s">
        <v>30137</v>
      </c>
    </row>
    <row r="8031" spans="1:4">
      <c r="A8031" s="215" t="s">
        <v>30138</v>
      </c>
      <c r="B8031" s="215">
        <v>1</v>
      </c>
      <c r="C8031" s="216" t="s">
        <v>30139</v>
      </c>
      <c r="D8031" s="215" t="s">
        <v>30140</v>
      </c>
    </row>
    <row r="8032" spans="1:4">
      <c r="A8032" s="215" t="s">
        <v>30141</v>
      </c>
      <c r="B8032" s="215">
        <v>1</v>
      </c>
      <c r="C8032" s="216" t="s">
        <v>30142</v>
      </c>
      <c r="D8032" s="215" t="s">
        <v>30143</v>
      </c>
    </row>
    <row r="8033" spans="1:4">
      <c r="A8033" s="215" t="s">
        <v>30144</v>
      </c>
      <c r="B8033" s="215">
        <v>1</v>
      </c>
      <c r="C8033" s="216" t="s">
        <v>30145</v>
      </c>
      <c r="D8033" s="215" t="s">
        <v>30146</v>
      </c>
    </row>
    <row r="8034" spans="1:4">
      <c r="A8034" s="215" t="s">
        <v>30147</v>
      </c>
      <c r="B8034" s="215">
        <v>1</v>
      </c>
      <c r="C8034" s="216" t="s">
        <v>30148</v>
      </c>
      <c r="D8034" s="215" t="s">
        <v>30149</v>
      </c>
    </row>
    <row r="8035" spans="1:4">
      <c r="A8035" s="215" t="s">
        <v>30150</v>
      </c>
      <c r="B8035" s="215">
        <v>1</v>
      </c>
      <c r="C8035" s="216" t="s">
        <v>30151</v>
      </c>
      <c r="D8035" s="215" t="s">
        <v>30152</v>
      </c>
    </row>
    <row r="8036" spans="1:4">
      <c r="A8036" s="215" t="s">
        <v>30153</v>
      </c>
      <c r="B8036" s="215">
        <v>1</v>
      </c>
      <c r="C8036" s="216" t="s">
        <v>30154</v>
      </c>
      <c r="D8036" s="215" t="s">
        <v>30155</v>
      </c>
    </row>
    <row r="8037" spans="1:4">
      <c r="A8037" s="215" t="s">
        <v>30156</v>
      </c>
      <c r="B8037" s="215">
        <v>1</v>
      </c>
      <c r="C8037" s="216" t="s">
        <v>30157</v>
      </c>
      <c r="D8037" s="215" t="s">
        <v>30158</v>
      </c>
    </row>
    <row r="8038" spans="1:4">
      <c r="A8038" s="215" t="s">
        <v>30159</v>
      </c>
      <c r="B8038" s="215">
        <v>1</v>
      </c>
      <c r="C8038" s="216" t="s">
        <v>30160</v>
      </c>
      <c r="D8038" s="215" t="s">
        <v>30161</v>
      </c>
    </row>
    <row r="8039" spans="1:4">
      <c r="A8039" s="215" t="s">
        <v>30162</v>
      </c>
      <c r="B8039" s="215">
        <v>1</v>
      </c>
      <c r="C8039" s="216" t="s">
        <v>30163</v>
      </c>
      <c r="D8039" s="215" t="s">
        <v>30164</v>
      </c>
    </row>
    <row r="8040" spans="1:4">
      <c r="A8040" s="215" t="s">
        <v>30165</v>
      </c>
      <c r="B8040" s="215">
        <v>1</v>
      </c>
      <c r="C8040" s="216" t="s">
        <v>30166</v>
      </c>
      <c r="D8040" s="215" t="s">
        <v>30167</v>
      </c>
    </row>
    <row r="8041" spans="1:4">
      <c r="A8041" s="215" t="s">
        <v>30168</v>
      </c>
      <c r="B8041" s="215">
        <v>1</v>
      </c>
      <c r="C8041" s="216" t="s">
        <v>30169</v>
      </c>
      <c r="D8041" s="215" t="s">
        <v>30170</v>
      </c>
    </row>
    <row r="8042" spans="1:4">
      <c r="A8042" s="215" t="s">
        <v>30171</v>
      </c>
      <c r="B8042" s="215">
        <v>1</v>
      </c>
      <c r="C8042" s="216" t="s">
        <v>30172</v>
      </c>
      <c r="D8042" s="215" t="s">
        <v>30173</v>
      </c>
    </row>
    <row r="8043" spans="1:4">
      <c r="A8043" s="215" t="s">
        <v>30174</v>
      </c>
      <c r="B8043" s="215">
        <v>1</v>
      </c>
      <c r="C8043" s="216" t="s">
        <v>30175</v>
      </c>
      <c r="D8043" s="215" t="s">
        <v>30176</v>
      </c>
    </row>
    <row r="8044" spans="1:4">
      <c r="A8044" s="215" t="s">
        <v>30177</v>
      </c>
      <c r="B8044" s="215">
        <v>1</v>
      </c>
      <c r="C8044" s="216" t="s">
        <v>30178</v>
      </c>
      <c r="D8044" s="215" t="s">
        <v>30179</v>
      </c>
    </row>
    <row r="8045" spans="1:4">
      <c r="A8045" s="215" t="s">
        <v>30180</v>
      </c>
      <c r="B8045" s="215">
        <v>1</v>
      </c>
      <c r="C8045" s="216" t="s">
        <v>30181</v>
      </c>
      <c r="D8045" s="215" t="s">
        <v>30182</v>
      </c>
    </row>
    <row r="8046" spans="1:4">
      <c r="A8046" s="215" t="s">
        <v>30183</v>
      </c>
      <c r="B8046" s="215">
        <v>1</v>
      </c>
      <c r="C8046" s="216" t="s">
        <v>30184</v>
      </c>
      <c r="D8046" s="215" t="s">
        <v>30185</v>
      </c>
    </row>
    <row r="8047" spans="1:4">
      <c r="A8047" s="215" t="s">
        <v>30186</v>
      </c>
      <c r="B8047" s="215">
        <v>1</v>
      </c>
      <c r="C8047" s="216" t="s">
        <v>30187</v>
      </c>
      <c r="D8047" s="215" t="s">
        <v>30188</v>
      </c>
    </row>
    <row r="8048" spans="1:4">
      <c r="A8048" s="215" t="s">
        <v>30189</v>
      </c>
      <c r="B8048" s="215">
        <v>1</v>
      </c>
      <c r="C8048" s="216" t="s">
        <v>30190</v>
      </c>
      <c r="D8048" s="215" t="s">
        <v>30191</v>
      </c>
    </row>
    <row r="8049" spans="1:4">
      <c r="A8049" s="215" t="s">
        <v>30192</v>
      </c>
      <c r="B8049" s="215">
        <v>2</v>
      </c>
      <c r="C8049" s="216" t="s">
        <v>30193</v>
      </c>
      <c r="D8049" s="215" t="s">
        <v>30194</v>
      </c>
    </row>
    <row r="8050" spans="1:4">
      <c r="A8050" s="215" t="s">
        <v>30195</v>
      </c>
      <c r="B8050" s="215">
        <v>1</v>
      </c>
      <c r="C8050" s="216" t="s">
        <v>30196</v>
      </c>
      <c r="D8050" s="215" t="s">
        <v>30197</v>
      </c>
    </row>
    <row r="8051" spans="1:4">
      <c r="A8051" s="215" t="s">
        <v>30198</v>
      </c>
      <c r="B8051" s="215">
        <v>1</v>
      </c>
      <c r="C8051" s="216" t="s">
        <v>30199</v>
      </c>
      <c r="D8051" s="215" t="s">
        <v>30200</v>
      </c>
    </row>
    <row r="8052" spans="1:4">
      <c r="A8052" s="215" t="s">
        <v>30201</v>
      </c>
      <c r="B8052" s="215">
        <v>1</v>
      </c>
      <c r="C8052" s="216" t="s">
        <v>30202</v>
      </c>
      <c r="D8052" s="215" t="s">
        <v>30203</v>
      </c>
    </row>
    <row r="8053" spans="1:4">
      <c r="A8053" s="215" t="s">
        <v>30204</v>
      </c>
      <c r="B8053" s="215">
        <v>1</v>
      </c>
      <c r="C8053" s="216" t="s">
        <v>30205</v>
      </c>
      <c r="D8053" s="215" t="s">
        <v>30206</v>
      </c>
    </row>
    <row r="8054" spans="1:4">
      <c r="A8054" s="215" t="s">
        <v>30207</v>
      </c>
      <c r="B8054" s="215">
        <v>1</v>
      </c>
      <c r="C8054" s="216" t="s">
        <v>30208</v>
      </c>
      <c r="D8054" s="215" t="s">
        <v>30209</v>
      </c>
    </row>
    <row r="8055" spans="1:4">
      <c r="A8055" s="215" t="s">
        <v>30210</v>
      </c>
      <c r="B8055" s="215">
        <v>1</v>
      </c>
      <c r="C8055" s="216" t="s">
        <v>30211</v>
      </c>
      <c r="D8055" s="215" t="s">
        <v>30212</v>
      </c>
    </row>
    <row r="8056" spans="1:4">
      <c r="A8056" s="215" t="s">
        <v>30213</v>
      </c>
      <c r="B8056" s="215">
        <v>1</v>
      </c>
      <c r="C8056" s="216" t="s">
        <v>30214</v>
      </c>
      <c r="D8056" s="215" t="s">
        <v>30215</v>
      </c>
    </row>
    <row r="8057" spans="1:4">
      <c r="A8057" s="215" t="s">
        <v>30216</v>
      </c>
      <c r="B8057" s="215">
        <v>1</v>
      </c>
      <c r="C8057" s="216" t="s">
        <v>30217</v>
      </c>
      <c r="D8057" s="215" t="s">
        <v>30218</v>
      </c>
    </row>
    <row r="8058" spans="1:4">
      <c r="A8058" s="215" t="s">
        <v>30219</v>
      </c>
      <c r="B8058" s="215">
        <v>1</v>
      </c>
      <c r="C8058" s="216" t="s">
        <v>30220</v>
      </c>
      <c r="D8058" s="215" t="s">
        <v>30221</v>
      </c>
    </row>
    <row r="8059" spans="1:4">
      <c r="A8059" s="215" t="s">
        <v>30222</v>
      </c>
      <c r="B8059" s="215">
        <v>1</v>
      </c>
      <c r="C8059" s="216" t="s">
        <v>30223</v>
      </c>
      <c r="D8059" s="215" t="s">
        <v>30224</v>
      </c>
    </row>
    <row r="8060" spans="1:4">
      <c r="A8060" s="215" t="s">
        <v>30225</v>
      </c>
      <c r="B8060" s="215">
        <v>1</v>
      </c>
      <c r="C8060" s="216" t="s">
        <v>30226</v>
      </c>
      <c r="D8060" s="215" t="s">
        <v>30227</v>
      </c>
    </row>
    <row r="8061" spans="1:4">
      <c r="A8061" s="215" t="s">
        <v>30228</v>
      </c>
      <c r="B8061" s="215">
        <v>1</v>
      </c>
      <c r="C8061" s="216" t="s">
        <v>30229</v>
      </c>
      <c r="D8061" s="215" t="s">
        <v>30230</v>
      </c>
    </row>
    <row r="8062" spans="1:4">
      <c r="A8062" s="215" t="s">
        <v>30231</v>
      </c>
      <c r="B8062" s="215">
        <v>1</v>
      </c>
      <c r="C8062" s="216" t="s">
        <v>30232</v>
      </c>
      <c r="D8062" s="215" t="s">
        <v>30233</v>
      </c>
    </row>
    <row r="8063" spans="1:4">
      <c r="A8063" s="215" t="s">
        <v>30234</v>
      </c>
      <c r="B8063" s="215">
        <v>1</v>
      </c>
      <c r="C8063" s="216" t="s">
        <v>30235</v>
      </c>
      <c r="D8063" s="215" t="s">
        <v>30236</v>
      </c>
    </row>
    <row r="8064" spans="1:4">
      <c r="A8064" s="215" t="s">
        <v>30237</v>
      </c>
      <c r="B8064" s="215">
        <v>1</v>
      </c>
      <c r="C8064" s="216" t="s">
        <v>30238</v>
      </c>
      <c r="D8064" s="215" t="s">
        <v>30239</v>
      </c>
    </row>
    <row r="8065" spans="1:4">
      <c r="A8065" s="215" t="s">
        <v>30240</v>
      </c>
      <c r="B8065" s="215">
        <v>1</v>
      </c>
      <c r="C8065" s="216" t="s">
        <v>30241</v>
      </c>
      <c r="D8065" s="215" t="s">
        <v>30242</v>
      </c>
    </row>
    <row r="8066" spans="1:4">
      <c r="A8066" s="215" t="s">
        <v>30243</v>
      </c>
      <c r="B8066" s="215">
        <v>1</v>
      </c>
      <c r="C8066" s="216" t="s">
        <v>30244</v>
      </c>
      <c r="D8066" s="215" t="s">
        <v>30245</v>
      </c>
    </row>
    <row r="8067" spans="1:4">
      <c r="A8067" s="215" t="s">
        <v>30246</v>
      </c>
      <c r="B8067" s="215">
        <v>1</v>
      </c>
      <c r="C8067" s="216" t="s">
        <v>30247</v>
      </c>
      <c r="D8067" s="215" t="s">
        <v>30248</v>
      </c>
    </row>
    <row r="8068" spans="1:4">
      <c r="A8068" s="215" t="s">
        <v>30249</v>
      </c>
      <c r="B8068" s="215">
        <v>1</v>
      </c>
      <c r="C8068" s="216" t="s">
        <v>30250</v>
      </c>
      <c r="D8068" s="215" t="s">
        <v>30251</v>
      </c>
    </row>
    <row r="8069" spans="1:4">
      <c r="A8069" s="215" t="s">
        <v>30252</v>
      </c>
      <c r="B8069" s="215">
        <v>1</v>
      </c>
      <c r="C8069" s="216" t="s">
        <v>30253</v>
      </c>
      <c r="D8069" s="215" t="s">
        <v>30254</v>
      </c>
    </row>
    <row r="8070" spans="1:4">
      <c r="A8070" s="215" t="s">
        <v>30255</v>
      </c>
      <c r="B8070" s="215">
        <v>1</v>
      </c>
      <c r="C8070" s="216" t="s">
        <v>30256</v>
      </c>
      <c r="D8070" s="215" t="s">
        <v>30257</v>
      </c>
    </row>
    <row r="8071" spans="1:4">
      <c r="A8071" s="215" t="s">
        <v>30258</v>
      </c>
      <c r="B8071" s="215">
        <v>1</v>
      </c>
      <c r="C8071" s="216" t="s">
        <v>30259</v>
      </c>
      <c r="D8071" s="215" t="s">
        <v>30260</v>
      </c>
    </row>
    <row r="8072" spans="1:4">
      <c r="A8072" s="215" t="s">
        <v>30261</v>
      </c>
      <c r="B8072" s="215">
        <v>1</v>
      </c>
      <c r="C8072" s="216" t="s">
        <v>30262</v>
      </c>
      <c r="D8072" s="215" t="s">
        <v>30263</v>
      </c>
    </row>
    <row r="8073" spans="1:4">
      <c r="A8073" s="215" t="s">
        <v>30264</v>
      </c>
      <c r="B8073" s="215">
        <v>1</v>
      </c>
      <c r="C8073" s="216" t="s">
        <v>30265</v>
      </c>
      <c r="D8073" s="215" t="s">
        <v>30266</v>
      </c>
    </row>
    <row r="8074" spans="1:4">
      <c r="A8074" s="215" t="s">
        <v>30267</v>
      </c>
      <c r="B8074" s="215">
        <v>1</v>
      </c>
      <c r="C8074" s="216" t="s">
        <v>30268</v>
      </c>
      <c r="D8074" s="215" t="s">
        <v>30269</v>
      </c>
    </row>
    <row r="8075" spans="1:4">
      <c r="A8075" s="215" t="s">
        <v>30270</v>
      </c>
      <c r="B8075" s="215">
        <v>1</v>
      </c>
      <c r="C8075" s="216" t="s">
        <v>30271</v>
      </c>
      <c r="D8075" s="215" t="s">
        <v>30272</v>
      </c>
    </row>
    <row r="8076" spans="1:4">
      <c r="A8076" s="215" t="s">
        <v>30273</v>
      </c>
      <c r="B8076" s="215">
        <v>1</v>
      </c>
      <c r="C8076" s="216" t="s">
        <v>30274</v>
      </c>
      <c r="D8076" s="215" t="s">
        <v>30275</v>
      </c>
    </row>
    <row r="8077" spans="1:4">
      <c r="A8077" s="215" t="s">
        <v>30276</v>
      </c>
      <c r="B8077" s="215">
        <v>1</v>
      </c>
      <c r="C8077" s="216" t="s">
        <v>30277</v>
      </c>
      <c r="D8077" s="215" t="s">
        <v>30278</v>
      </c>
    </row>
    <row r="8078" spans="1:4">
      <c r="A8078" s="215" t="s">
        <v>30279</v>
      </c>
      <c r="B8078" s="215">
        <v>1</v>
      </c>
      <c r="C8078" s="216" t="s">
        <v>30280</v>
      </c>
      <c r="D8078" s="215" t="s">
        <v>30281</v>
      </c>
    </row>
    <row r="8079" spans="1:4">
      <c r="A8079" s="215" t="s">
        <v>30282</v>
      </c>
      <c r="B8079" s="215">
        <v>1</v>
      </c>
      <c r="C8079" s="216" t="s">
        <v>30283</v>
      </c>
      <c r="D8079" s="215" t="s">
        <v>30284</v>
      </c>
    </row>
    <row r="8080" spans="1:4">
      <c r="A8080" s="215" t="s">
        <v>30285</v>
      </c>
      <c r="B8080" s="215">
        <v>1</v>
      </c>
      <c r="C8080" s="216" t="s">
        <v>30286</v>
      </c>
      <c r="D8080" s="215" t="s">
        <v>28606</v>
      </c>
    </row>
    <row r="8081" spans="1:4">
      <c r="A8081" s="215" t="s">
        <v>30287</v>
      </c>
      <c r="B8081" s="215">
        <v>1</v>
      </c>
      <c r="C8081" s="216" t="s">
        <v>30288</v>
      </c>
      <c r="D8081" s="215" t="s">
        <v>30289</v>
      </c>
    </row>
    <row r="8082" spans="1:4">
      <c r="A8082" s="215" t="s">
        <v>30290</v>
      </c>
      <c r="B8082" s="215">
        <v>1</v>
      </c>
      <c r="C8082" s="216" t="s">
        <v>30291</v>
      </c>
      <c r="D8082" s="215" t="s">
        <v>30292</v>
      </c>
    </row>
    <row r="8083" spans="1:4">
      <c r="A8083" s="215" t="s">
        <v>30293</v>
      </c>
      <c r="B8083" s="215">
        <v>1</v>
      </c>
      <c r="C8083" s="216" t="s">
        <v>30294</v>
      </c>
      <c r="D8083" s="215" t="s">
        <v>30295</v>
      </c>
    </row>
    <row r="8084" spans="1:4">
      <c r="A8084" s="215" t="s">
        <v>30296</v>
      </c>
      <c r="B8084" s="215">
        <v>1</v>
      </c>
      <c r="C8084" s="216" t="s">
        <v>30297</v>
      </c>
      <c r="D8084" s="215" t="s">
        <v>30298</v>
      </c>
    </row>
    <row r="8085" spans="1:4">
      <c r="A8085" s="215" t="s">
        <v>30299</v>
      </c>
      <c r="B8085" s="215">
        <v>1</v>
      </c>
      <c r="C8085" s="216" t="s">
        <v>30300</v>
      </c>
      <c r="D8085" s="215" t="s">
        <v>30301</v>
      </c>
    </row>
    <row r="8086" spans="1:4">
      <c r="A8086" s="215" t="s">
        <v>30302</v>
      </c>
      <c r="B8086" s="215">
        <v>1</v>
      </c>
      <c r="C8086" s="216" t="s">
        <v>30303</v>
      </c>
      <c r="D8086" s="215" t="s">
        <v>30304</v>
      </c>
    </row>
    <row r="8087" spans="1:4">
      <c r="A8087" s="215" t="s">
        <v>30305</v>
      </c>
      <c r="B8087" s="215">
        <v>1</v>
      </c>
      <c r="C8087" s="216" t="s">
        <v>30306</v>
      </c>
      <c r="D8087" s="215" t="s">
        <v>30307</v>
      </c>
    </row>
    <row r="8088" spans="1:4">
      <c r="A8088" s="215" t="s">
        <v>30308</v>
      </c>
      <c r="B8088" s="215">
        <v>1</v>
      </c>
      <c r="C8088" s="216" t="s">
        <v>30309</v>
      </c>
      <c r="D8088" s="215" t="s">
        <v>30310</v>
      </c>
    </row>
    <row r="8089" spans="1:4">
      <c r="A8089" s="215" t="s">
        <v>30311</v>
      </c>
      <c r="B8089" s="215">
        <v>1</v>
      </c>
      <c r="C8089" s="216" t="s">
        <v>30312</v>
      </c>
      <c r="D8089" s="215" t="s">
        <v>30313</v>
      </c>
    </row>
    <row r="8090" spans="1:4">
      <c r="A8090" s="215" t="s">
        <v>30314</v>
      </c>
      <c r="B8090" s="215">
        <v>1</v>
      </c>
      <c r="C8090" s="216" t="s">
        <v>30315</v>
      </c>
      <c r="D8090" s="215" t="s">
        <v>30316</v>
      </c>
    </row>
    <row r="8091" spans="1:4">
      <c r="A8091" s="215" t="s">
        <v>30317</v>
      </c>
      <c r="B8091" s="215">
        <v>1</v>
      </c>
      <c r="C8091" s="216" t="s">
        <v>30318</v>
      </c>
      <c r="D8091" s="215" t="s">
        <v>30319</v>
      </c>
    </row>
    <row r="8092" spans="1:4">
      <c r="A8092" s="215" t="s">
        <v>30320</v>
      </c>
      <c r="B8092" s="215">
        <v>1</v>
      </c>
      <c r="C8092" s="216" t="s">
        <v>30321</v>
      </c>
      <c r="D8092" s="215" t="s">
        <v>30322</v>
      </c>
    </row>
    <row r="8093" spans="1:4">
      <c r="A8093" s="215" t="s">
        <v>30323</v>
      </c>
      <c r="B8093" s="215">
        <v>1</v>
      </c>
      <c r="C8093" s="216" t="s">
        <v>30324</v>
      </c>
      <c r="D8093" s="215" t="s">
        <v>30325</v>
      </c>
    </row>
    <row r="8094" spans="1:4">
      <c r="A8094" s="215" t="s">
        <v>30326</v>
      </c>
      <c r="B8094" s="215">
        <v>1</v>
      </c>
      <c r="C8094" s="216" t="s">
        <v>30327</v>
      </c>
      <c r="D8094" s="215" t="s">
        <v>30328</v>
      </c>
    </row>
    <row r="8095" spans="1:4">
      <c r="A8095" s="215" t="s">
        <v>30329</v>
      </c>
      <c r="B8095" s="215">
        <v>1</v>
      </c>
      <c r="C8095" s="216" t="s">
        <v>30330</v>
      </c>
      <c r="D8095" s="215" t="s">
        <v>30331</v>
      </c>
    </row>
    <row r="8096" spans="1:4">
      <c r="A8096" s="215" t="s">
        <v>30332</v>
      </c>
      <c r="B8096" s="215">
        <v>1</v>
      </c>
      <c r="C8096" s="216" t="s">
        <v>30333</v>
      </c>
      <c r="D8096" s="215" t="s">
        <v>30334</v>
      </c>
    </row>
    <row r="8097" spans="1:4">
      <c r="A8097" s="215" t="s">
        <v>30335</v>
      </c>
      <c r="B8097" s="215">
        <v>1</v>
      </c>
      <c r="C8097" s="216" t="s">
        <v>30336</v>
      </c>
      <c r="D8097" s="215" t="s">
        <v>30337</v>
      </c>
    </row>
    <row r="8098" spans="1:4">
      <c r="A8098" s="215" t="s">
        <v>30338</v>
      </c>
      <c r="B8098" s="215">
        <v>1</v>
      </c>
      <c r="C8098" s="216" t="s">
        <v>30339</v>
      </c>
      <c r="D8098" s="215" t="s">
        <v>30340</v>
      </c>
    </row>
    <row r="8099" spans="1:4">
      <c r="A8099" s="215" t="s">
        <v>30341</v>
      </c>
      <c r="B8099" s="215">
        <v>1</v>
      </c>
      <c r="C8099" s="216" t="s">
        <v>30342</v>
      </c>
      <c r="D8099" s="215" t="s">
        <v>30343</v>
      </c>
    </row>
    <row r="8100" spans="1:4">
      <c r="A8100" s="215" t="s">
        <v>30344</v>
      </c>
      <c r="B8100" s="215">
        <v>1</v>
      </c>
      <c r="C8100" s="216" t="s">
        <v>30345</v>
      </c>
      <c r="D8100" s="215" t="s">
        <v>30346</v>
      </c>
    </row>
    <row r="8101" spans="1:4">
      <c r="A8101" s="215" t="s">
        <v>30347</v>
      </c>
      <c r="B8101" s="215">
        <v>1</v>
      </c>
      <c r="C8101" s="216" t="s">
        <v>30348</v>
      </c>
      <c r="D8101" s="215" t="s">
        <v>30349</v>
      </c>
    </row>
    <row r="8102" spans="1:4">
      <c r="A8102" s="215" t="s">
        <v>30350</v>
      </c>
      <c r="B8102" s="215">
        <v>1</v>
      </c>
      <c r="C8102" s="216" t="s">
        <v>30351</v>
      </c>
      <c r="D8102" s="215" t="s">
        <v>30352</v>
      </c>
    </row>
    <row r="8103" spans="1:4">
      <c r="A8103" s="215" t="s">
        <v>30353</v>
      </c>
      <c r="B8103" s="215">
        <v>1</v>
      </c>
      <c r="C8103" s="216" t="s">
        <v>30354</v>
      </c>
      <c r="D8103" s="215" t="s">
        <v>30355</v>
      </c>
    </row>
    <row r="8104" spans="1:4">
      <c r="A8104" s="215" t="s">
        <v>30356</v>
      </c>
      <c r="B8104" s="215">
        <v>1</v>
      </c>
      <c r="C8104" s="216" t="s">
        <v>30357</v>
      </c>
      <c r="D8104" s="215" t="s">
        <v>30358</v>
      </c>
    </row>
    <row r="8105" spans="1:4">
      <c r="A8105" s="215" t="s">
        <v>30359</v>
      </c>
      <c r="B8105" s="215">
        <v>1</v>
      </c>
      <c r="C8105" s="216" t="s">
        <v>30360</v>
      </c>
      <c r="D8105" s="215" t="s">
        <v>30361</v>
      </c>
    </row>
    <row r="8106" spans="1:4">
      <c r="A8106" s="215" t="s">
        <v>30362</v>
      </c>
      <c r="B8106" s="215">
        <v>1</v>
      </c>
      <c r="C8106" s="216" t="s">
        <v>30363</v>
      </c>
      <c r="D8106" s="215" t="s">
        <v>30364</v>
      </c>
    </row>
    <row r="8107" spans="1:4">
      <c r="A8107" s="215" t="s">
        <v>30365</v>
      </c>
      <c r="B8107" s="215">
        <v>1</v>
      </c>
      <c r="C8107" s="216" t="s">
        <v>30366</v>
      </c>
      <c r="D8107" s="215" t="s">
        <v>30367</v>
      </c>
    </row>
    <row r="8108" spans="1:4">
      <c r="A8108" s="215" t="s">
        <v>30368</v>
      </c>
      <c r="B8108" s="215">
        <v>1</v>
      </c>
      <c r="C8108" s="216" t="s">
        <v>30369</v>
      </c>
      <c r="D8108" s="215" t="s">
        <v>30370</v>
      </c>
    </row>
    <row r="8109" spans="1:4">
      <c r="A8109" s="215" t="s">
        <v>30371</v>
      </c>
      <c r="B8109" s="215">
        <v>1</v>
      </c>
      <c r="C8109" s="216" t="s">
        <v>30372</v>
      </c>
      <c r="D8109" s="215" t="s">
        <v>30373</v>
      </c>
    </row>
    <row r="8110" spans="1:4">
      <c r="A8110" s="215" t="s">
        <v>30374</v>
      </c>
      <c r="B8110" s="215">
        <v>1</v>
      </c>
      <c r="C8110" s="216" t="s">
        <v>30375</v>
      </c>
      <c r="D8110" s="215" t="s">
        <v>30376</v>
      </c>
    </row>
    <row r="8111" spans="1:4">
      <c r="A8111" s="215" t="s">
        <v>30377</v>
      </c>
      <c r="B8111" s="215">
        <v>1</v>
      </c>
      <c r="C8111" s="216" t="s">
        <v>30378</v>
      </c>
      <c r="D8111" s="215" t="s">
        <v>30379</v>
      </c>
    </row>
    <row r="8112" spans="1:4">
      <c r="A8112" s="215" t="s">
        <v>30380</v>
      </c>
      <c r="B8112" s="215">
        <v>1</v>
      </c>
      <c r="C8112" s="216" t="s">
        <v>30381</v>
      </c>
      <c r="D8112" s="215" t="s">
        <v>30382</v>
      </c>
    </row>
    <row r="8113" spans="1:4">
      <c r="A8113" s="215" t="s">
        <v>30383</v>
      </c>
      <c r="B8113" s="215">
        <v>1</v>
      </c>
      <c r="C8113" s="216" t="s">
        <v>30384</v>
      </c>
      <c r="D8113" s="215" t="s">
        <v>30385</v>
      </c>
    </row>
    <row r="8114" spans="1:4">
      <c r="A8114" s="215" t="s">
        <v>30386</v>
      </c>
      <c r="B8114" s="215">
        <v>1</v>
      </c>
      <c r="C8114" s="216" t="s">
        <v>30387</v>
      </c>
      <c r="D8114" s="215" t="s">
        <v>30388</v>
      </c>
    </row>
    <row r="8115" spans="1:4">
      <c r="A8115" s="215" t="s">
        <v>30389</v>
      </c>
      <c r="B8115" s="215">
        <v>1</v>
      </c>
      <c r="C8115" s="216" t="s">
        <v>30390</v>
      </c>
      <c r="D8115" s="215" t="s">
        <v>30391</v>
      </c>
    </row>
    <row r="8116" spans="1:4">
      <c r="A8116" s="215" t="s">
        <v>30392</v>
      </c>
      <c r="B8116" s="215">
        <v>1</v>
      </c>
      <c r="C8116" s="216" t="s">
        <v>30393</v>
      </c>
      <c r="D8116" s="215" t="s">
        <v>30394</v>
      </c>
    </row>
    <row r="8117" spans="1:4">
      <c r="A8117" s="215" t="s">
        <v>30395</v>
      </c>
      <c r="B8117" s="215">
        <v>1</v>
      </c>
      <c r="C8117" s="216" t="s">
        <v>30396</v>
      </c>
      <c r="D8117" s="215" t="s">
        <v>30397</v>
      </c>
    </row>
    <row r="8118" spans="1:4">
      <c r="A8118" s="215" t="s">
        <v>30398</v>
      </c>
      <c r="B8118" s="215">
        <v>1</v>
      </c>
      <c r="C8118" s="216" t="s">
        <v>30399</v>
      </c>
      <c r="D8118" s="215" t="s">
        <v>30400</v>
      </c>
    </row>
    <row r="8119" spans="1:4">
      <c r="A8119" s="215" t="s">
        <v>30401</v>
      </c>
      <c r="B8119" s="215">
        <v>1</v>
      </c>
      <c r="C8119" s="216" t="s">
        <v>30402</v>
      </c>
      <c r="D8119" s="215" t="s">
        <v>30403</v>
      </c>
    </row>
    <row r="8120" spans="1:4">
      <c r="A8120" s="215" t="s">
        <v>30404</v>
      </c>
      <c r="B8120" s="215">
        <v>1</v>
      </c>
      <c r="C8120" s="216" t="s">
        <v>30405</v>
      </c>
      <c r="D8120" s="215" t="s">
        <v>30406</v>
      </c>
    </row>
    <row r="8121" spans="1:4">
      <c r="A8121" s="215" t="s">
        <v>30407</v>
      </c>
      <c r="B8121" s="215">
        <v>1</v>
      </c>
      <c r="C8121" s="216" t="s">
        <v>30408</v>
      </c>
      <c r="D8121" s="215" t="s">
        <v>30409</v>
      </c>
    </row>
    <row r="8122" spans="1:4">
      <c r="A8122" s="215" t="s">
        <v>30410</v>
      </c>
      <c r="B8122" s="215">
        <v>1</v>
      </c>
      <c r="C8122" s="216" t="s">
        <v>30411</v>
      </c>
      <c r="D8122" s="215" t="s">
        <v>30412</v>
      </c>
    </row>
    <row r="8123" spans="1:4">
      <c r="A8123" s="215" t="s">
        <v>30413</v>
      </c>
      <c r="B8123" s="215">
        <v>1</v>
      </c>
      <c r="C8123" s="216" t="s">
        <v>30414</v>
      </c>
      <c r="D8123" s="215" t="s">
        <v>30415</v>
      </c>
    </row>
    <row r="8124" spans="1:4">
      <c r="A8124" s="215" t="s">
        <v>30416</v>
      </c>
      <c r="B8124" s="215">
        <v>1</v>
      </c>
      <c r="C8124" s="216" t="s">
        <v>30417</v>
      </c>
      <c r="D8124" s="215" t="s">
        <v>30418</v>
      </c>
    </row>
    <row r="8125" spans="1:4">
      <c r="A8125" s="215" t="s">
        <v>30419</v>
      </c>
      <c r="B8125" s="215">
        <v>1</v>
      </c>
      <c r="C8125" s="216" t="s">
        <v>30420</v>
      </c>
      <c r="D8125" s="215" t="s">
        <v>30421</v>
      </c>
    </row>
    <row r="8126" spans="1:4">
      <c r="A8126" s="215" t="s">
        <v>30422</v>
      </c>
      <c r="B8126" s="215">
        <v>1</v>
      </c>
      <c r="C8126" s="216" t="s">
        <v>30423</v>
      </c>
      <c r="D8126" s="215" t="s">
        <v>30424</v>
      </c>
    </row>
    <row r="8127" spans="1:4">
      <c r="A8127" s="215" t="s">
        <v>30425</v>
      </c>
      <c r="B8127" s="215">
        <v>1</v>
      </c>
      <c r="C8127" s="216" t="s">
        <v>30426</v>
      </c>
      <c r="D8127" s="215" t="s">
        <v>30427</v>
      </c>
    </row>
    <row r="8128" spans="1:4">
      <c r="A8128" s="215" t="s">
        <v>30428</v>
      </c>
      <c r="B8128" s="215">
        <v>1</v>
      </c>
      <c r="C8128" s="216" t="s">
        <v>30429</v>
      </c>
      <c r="D8128" s="215" t="s">
        <v>30430</v>
      </c>
    </row>
    <row r="8129" spans="1:4">
      <c r="A8129" s="215" t="s">
        <v>30431</v>
      </c>
      <c r="B8129" s="215">
        <v>1</v>
      </c>
      <c r="C8129" s="216" t="s">
        <v>30432</v>
      </c>
      <c r="D8129" s="215" t="s">
        <v>30433</v>
      </c>
    </row>
    <row r="8130" spans="1:4">
      <c r="A8130" s="215" t="s">
        <v>30434</v>
      </c>
      <c r="B8130" s="215">
        <v>1</v>
      </c>
      <c r="C8130" s="216" t="s">
        <v>30435</v>
      </c>
      <c r="D8130" s="215" t="s">
        <v>30436</v>
      </c>
    </row>
    <row r="8131" spans="1:4">
      <c r="A8131" s="215" t="s">
        <v>30437</v>
      </c>
      <c r="B8131" s="215">
        <v>1</v>
      </c>
      <c r="C8131" s="216" t="s">
        <v>30438</v>
      </c>
      <c r="D8131" s="215" t="s">
        <v>30439</v>
      </c>
    </row>
    <row r="8132" spans="1:4">
      <c r="A8132" s="215" t="s">
        <v>30440</v>
      </c>
      <c r="B8132" s="215">
        <v>1</v>
      </c>
      <c r="C8132" s="216" t="s">
        <v>30441</v>
      </c>
      <c r="D8132" s="215" t="s">
        <v>30442</v>
      </c>
    </row>
    <row r="8133" spans="1:4">
      <c r="A8133" s="215" t="s">
        <v>30443</v>
      </c>
      <c r="B8133" s="215">
        <v>1</v>
      </c>
      <c r="C8133" s="216" t="s">
        <v>30444</v>
      </c>
      <c r="D8133" s="215" t="s">
        <v>30445</v>
      </c>
    </row>
    <row r="8134" spans="1:4">
      <c r="A8134" s="215" t="s">
        <v>30446</v>
      </c>
      <c r="B8134" s="215">
        <v>1</v>
      </c>
      <c r="C8134" s="216" t="s">
        <v>30447</v>
      </c>
      <c r="D8134" s="215" t="s">
        <v>30448</v>
      </c>
    </row>
    <row r="8135" spans="1:4">
      <c r="A8135" s="215" t="s">
        <v>30449</v>
      </c>
      <c r="B8135" s="215">
        <v>1</v>
      </c>
      <c r="C8135" s="216" t="s">
        <v>30450</v>
      </c>
      <c r="D8135" s="215" t="s">
        <v>30451</v>
      </c>
    </row>
    <row r="8136" spans="1:4">
      <c r="A8136" s="215" t="s">
        <v>30452</v>
      </c>
      <c r="B8136" s="215">
        <v>1</v>
      </c>
      <c r="C8136" s="216" t="s">
        <v>30453</v>
      </c>
      <c r="D8136" s="215" t="s">
        <v>30454</v>
      </c>
    </row>
    <row r="8137" spans="1:4">
      <c r="A8137" s="215" t="s">
        <v>30455</v>
      </c>
      <c r="B8137" s="215">
        <v>1</v>
      </c>
      <c r="C8137" s="216" t="s">
        <v>30456</v>
      </c>
      <c r="D8137" s="215" t="s">
        <v>30457</v>
      </c>
    </row>
    <row r="8138" spans="1:4">
      <c r="A8138" s="215" t="s">
        <v>30458</v>
      </c>
      <c r="B8138" s="215">
        <v>1</v>
      </c>
      <c r="C8138" s="216" t="s">
        <v>30459</v>
      </c>
      <c r="D8138" s="215" t="s">
        <v>30460</v>
      </c>
    </row>
    <row r="8139" spans="1:4">
      <c r="A8139" s="215" t="s">
        <v>30461</v>
      </c>
      <c r="B8139" s="215">
        <v>1</v>
      </c>
      <c r="C8139" s="216" t="s">
        <v>30462</v>
      </c>
      <c r="D8139" s="215" t="s">
        <v>30463</v>
      </c>
    </row>
    <row r="8140" spans="1:4">
      <c r="A8140" s="215" t="s">
        <v>30464</v>
      </c>
      <c r="B8140" s="215">
        <v>1</v>
      </c>
      <c r="C8140" s="216" t="s">
        <v>30465</v>
      </c>
      <c r="D8140" s="215" t="s">
        <v>30466</v>
      </c>
    </row>
    <row r="8141" spans="1:4">
      <c r="A8141" s="215" t="s">
        <v>30467</v>
      </c>
      <c r="B8141" s="215">
        <v>1</v>
      </c>
      <c r="C8141" s="216" t="s">
        <v>30468</v>
      </c>
      <c r="D8141" s="215" t="s">
        <v>30469</v>
      </c>
    </row>
    <row r="8142" spans="1:4">
      <c r="A8142" s="215" t="s">
        <v>30470</v>
      </c>
      <c r="B8142" s="215">
        <v>1</v>
      </c>
      <c r="C8142" s="216" t="s">
        <v>30471</v>
      </c>
      <c r="D8142" s="215" t="s">
        <v>30472</v>
      </c>
    </row>
    <row r="8143" spans="1:4">
      <c r="A8143" s="215" t="s">
        <v>30473</v>
      </c>
      <c r="B8143" s="215">
        <v>1</v>
      </c>
      <c r="C8143" s="216" t="s">
        <v>30474</v>
      </c>
      <c r="D8143" s="215" t="s">
        <v>30475</v>
      </c>
    </row>
    <row r="8144" spans="1:4">
      <c r="A8144" s="215" t="s">
        <v>30476</v>
      </c>
      <c r="B8144" s="215">
        <v>1</v>
      </c>
      <c r="C8144" s="216" t="s">
        <v>30477</v>
      </c>
      <c r="D8144" s="215" t="s">
        <v>30478</v>
      </c>
    </row>
    <row r="8145" spans="1:4">
      <c r="A8145" s="215" t="s">
        <v>30479</v>
      </c>
      <c r="B8145" s="215">
        <v>1</v>
      </c>
      <c r="C8145" s="216" t="s">
        <v>30480</v>
      </c>
      <c r="D8145" s="215" t="s">
        <v>30481</v>
      </c>
    </row>
    <row r="8146" spans="1:4">
      <c r="A8146" s="215" t="s">
        <v>30482</v>
      </c>
      <c r="B8146" s="215">
        <v>1</v>
      </c>
      <c r="C8146" s="216" t="s">
        <v>30483</v>
      </c>
      <c r="D8146" s="215" t="s">
        <v>30484</v>
      </c>
    </row>
    <row r="8147" spans="1:4">
      <c r="A8147" s="215" t="s">
        <v>30485</v>
      </c>
      <c r="B8147" s="215">
        <v>1</v>
      </c>
      <c r="C8147" s="216" t="s">
        <v>30486</v>
      </c>
      <c r="D8147" s="215" t="s">
        <v>30487</v>
      </c>
    </row>
    <row r="8148" spans="1:4">
      <c r="A8148" s="215" t="s">
        <v>30488</v>
      </c>
      <c r="B8148" s="215">
        <v>1</v>
      </c>
      <c r="C8148" s="216" t="s">
        <v>30489</v>
      </c>
      <c r="D8148" s="215" t="s">
        <v>30490</v>
      </c>
    </row>
    <row r="8149" spans="1:4">
      <c r="A8149" s="215" t="s">
        <v>30491</v>
      </c>
      <c r="B8149" s="215">
        <v>1</v>
      </c>
      <c r="C8149" s="216" t="s">
        <v>30492</v>
      </c>
      <c r="D8149" s="215" t="s">
        <v>30493</v>
      </c>
    </row>
    <row r="8150" spans="1:4">
      <c r="A8150" s="215" t="s">
        <v>30494</v>
      </c>
      <c r="B8150" s="215">
        <v>1</v>
      </c>
      <c r="C8150" s="216" t="s">
        <v>30495</v>
      </c>
      <c r="D8150" s="215" t="s">
        <v>30496</v>
      </c>
    </row>
    <row r="8151" spans="1:4">
      <c r="A8151" s="215" t="s">
        <v>30497</v>
      </c>
      <c r="B8151" s="215">
        <v>1</v>
      </c>
      <c r="C8151" s="216" t="s">
        <v>30498</v>
      </c>
      <c r="D8151" s="215" t="s">
        <v>30499</v>
      </c>
    </row>
    <row r="8152" spans="1:4">
      <c r="A8152" s="215" t="s">
        <v>30500</v>
      </c>
      <c r="B8152" s="215">
        <v>1</v>
      </c>
      <c r="C8152" s="216" t="s">
        <v>30501</v>
      </c>
      <c r="D8152" s="215" t="s">
        <v>30502</v>
      </c>
    </row>
    <row r="8153" spans="1:4">
      <c r="A8153" s="215" t="s">
        <v>30503</v>
      </c>
      <c r="B8153" s="215">
        <v>1</v>
      </c>
      <c r="C8153" s="216" t="s">
        <v>30504</v>
      </c>
      <c r="D8153" s="215" t="s">
        <v>30505</v>
      </c>
    </row>
    <row r="8154" spans="1:4">
      <c r="A8154" s="215" t="s">
        <v>30506</v>
      </c>
      <c r="B8154" s="215">
        <v>1</v>
      </c>
      <c r="C8154" s="216" t="s">
        <v>30507</v>
      </c>
      <c r="D8154" s="215" t="s">
        <v>30508</v>
      </c>
    </row>
    <row r="8155" spans="1:4">
      <c r="A8155" s="215" t="s">
        <v>30509</v>
      </c>
      <c r="B8155" s="215">
        <v>1</v>
      </c>
      <c r="C8155" s="216" t="s">
        <v>30510</v>
      </c>
      <c r="D8155" s="215" t="s">
        <v>30511</v>
      </c>
    </row>
    <row r="8156" spans="1:4">
      <c r="A8156" s="215" t="s">
        <v>30512</v>
      </c>
      <c r="B8156" s="215">
        <v>1</v>
      </c>
      <c r="C8156" s="216" t="s">
        <v>30513</v>
      </c>
      <c r="D8156" s="215" t="s">
        <v>30514</v>
      </c>
    </row>
    <row r="8157" spans="1:4">
      <c r="A8157" s="215" t="s">
        <v>30515</v>
      </c>
      <c r="B8157" s="215">
        <v>1</v>
      </c>
      <c r="C8157" s="216" t="s">
        <v>30516</v>
      </c>
      <c r="D8157" s="215" t="s">
        <v>30517</v>
      </c>
    </row>
    <row r="8158" spans="1:4">
      <c r="A8158" s="215" t="s">
        <v>30518</v>
      </c>
      <c r="B8158" s="215">
        <v>1</v>
      </c>
      <c r="C8158" s="216" t="s">
        <v>30519</v>
      </c>
      <c r="D8158" s="215" t="s">
        <v>30520</v>
      </c>
    </row>
    <row r="8159" spans="1:4">
      <c r="A8159" s="215" t="s">
        <v>30521</v>
      </c>
      <c r="B8159" s="215">
        <v>1</v>
      </c>
      <c r="C8159" s="216" t="s">
        <v>30522</v>
      </c>
      <c r="D8159" s="215" t="s">
        <v>30523</v>
      </c>
    </row>
    <row r="8160" spans="1:4">
      <c r="A8160" s="215" t="s">
        <v>30524</v>
      </c>
      <c r="B8160" s="215">
        <v>1</v>
      </c>
      <c r="C8160" s="216" t="s">
        <v>30525</v>
      </c>
      <c r="D8160" s="215" t="s">
        <v>30526</v>
      </c>
    </row>
    <row r="8161" spans="1:4">
      <c r="A8161" s="215" t="s">
        <v>30527</v>
      </c>
      <c r="B8161" s="215">
        <v>1</v>
      </c>
      <c r="C8161" s="216" t="s">
        <v>30528</v>
      </c>
      <c r="D8161" s="215" t="s">
        <v>30529</v>
      </c>
    </row>
    <row r="8162" spans="1:4">
      <c r="A8162" s="215" t="s">
        <v>30530</v>
      </c>
      <c r="B8162" s="215">
        <v>1</v>
      </c>
      <c r="C8162" s="216" t="s">
        <v>30531</v>
      </c>
      <c r="D8162" s="215" t="s">
        <v>30532</v>
      </c>
    </row>
    <row r="8163" spans="1:4">
      <c r="A8163" s="215" t="s">
        <v>30533</v>
      </c>
      <c r="B8163" s="215">
        <v>1</v>
      </c>
      <c r="C8163" s="216" t="s">
        <v>30534</v>
      </c>
      <c r="D8163" s="215" t="s">
        <v>30535</v>
      </c>
    </row>
    <row r="8164" spans="1:4">
      <c r="A8164" s="215" t="s">
        <v>30536</v>
      </c>
      <c r="B8164" s="215">
        <v>1</v>
      </c>
      <c r="C8164" s="216" t="s">
        <v>30537</v>
      </c>
      <c r="D8164" s="215" t="s">
        <v>30538</v>
      </c>
    </row>
    <row r="8165" spans="1:4">
      <c r="A8165" s="215" t="s">
        <v>30539</v>
      </c>
      <c r="B8165" s="215">
        <v>1</v>
      </c>
      <c r="C8165" s="216" t="s">
        <v>30540</v>
      </c>
      <c r="D8165" s="215" t="s">
        <v>30541</v>
      </c>
    </row>
    <row r="8166" spans="1:4">
      <c r="A8166" s="215" t="s">
        <v>30542</v>
      </c>
      <c r="B8166" s="215">
        <v>1</v>
      </c>
      <c r="C8166" s="216" t="s">
        <v>30543</v>
      </c>
      <c r="D8166" s="215" t="s">
        <v>30544</v>
      </c>
    </row>
    <row r="8167" spans="1:4">
      <c r="A8167" s="215" t="s">
        <v>30545</v>
      </c>
      <c r="B8167" s="215">
        <v>1</v>
      </c>
      <c r="C8167" s="216" t="s">
        <v>30546</v>
      </c>
      <c r="D8167" s="215" t="s">
        <v>30547</v>
      </c>
    </row>
    <row r="8168" spans="1:4">
      <c r="A8168" s="215" t="s">
        <v>30548</v>
      </c>
      <c r="B8168" s="215">
        <v>1</v>
      </c>
      <c r="C8168" s="216" t="s">
        <v>30549</v>
      </c>
      <c r="D8168" s="215" t="s">
        <v>30550</v>
      </c>
    </row>
    <row r="8169" spans="1:4">
      <c r="A8169" s="215" t="s">
        <v>30551</v>
      </c>
      <c r="B8169" s="215">
        <v>1</v>
      </c>
      <c r="C8169" s="216" t="s">
        <v>30552</v>
      </c>
      <c r="D8169" s="215" t="s">
        <v>30553</v>
      </c>
    </row>
    <row r="8170" spans="1:4">
      <c r="A8170" s="215" t="s">
        <v>30554</v>
      </c>
      <c r="B8170" s="215">
        <v>1</v>
      </c>
      <c r="C8170" s="216" t="s">
        <v>30555</v>
      </c>
      <c r="D8170" s="215" t="s">
        <v>30556</v>
      </c>
    </row>
    <row r="8171" spans="1:4">
      <c r="A8171" s="215" t="s">
        <v>30557</v>
      </c>
      <c r="B8171" s="215">
        <v>1</v>
      </c>
      <c r="C8171" s="216" t="s">
        <v>30558</v>
      </c>
      <c r="D8171" s="215" t="s">
        <v>30559</v>
      </c>
    </row>
    <row r="8172" spans="1:4">
      <c r="A8172" s="215" t="s">
        <v>30560</v>
      </c>
      <c r="B8172" s="215">
        <v>1</v>
      </c>
      <c r="C8172" s="216" t="s">
        <v>30561</v>
      </c>
      <c r="D8172" s="215" t="s">
        <v>30562</v>
      </c>
    </row>
    <row r="8173" spans="1:4">
      <c r="A8173" s="215" t="s">
        <v>30563</v>
      </c>
      <c r="B8173" s="215">
        <v>1</v>
      </c>
      <c r="C8173" s="216" t="s">
        <v>30564</v>
      </c>
      <c r="D8173" s="215" t="s">
        <v>30565</v>
      </c>
    </row>
    <row r="8174" spans="1:4">
      <c r="A8174" s="215" t="s">
        <v>30566</v>
      </c>
      <c r="B8174" s="215">
        <v>1</v>
      </c>
      <c r="C8174" s="216" t="s">
        <v>30567</v>
      </c>
      <c r="D8174" s="215" t="s">
        <v>30568</v>
      </c>
    </row>
    <row r="8175" spans="1:4">
      <c r="A8175" s="215" t="s">
        <v>30569</v>
      </c>
      <c r="B8175" s="215">
        <v>1</v>
      </c>
      <c r="C8175" s="216" t="s">
        <v>30570</v>
      </c>
      <c r="D8175" s="215" t="s">
        <v>30571</v>
      </c>
    </row>
    <row r="8176" spans="1:4">
      <c r="A8176" s="215" t="s">
        <v>30572</v>
      </c>
      <c r="B8176" s="215">
        <v>1</v>
      </c>
      <c r="C8176" s="216" t="s">
        <v>30573</v>
      </c>
      <c r="D8176" s="215" t="s">
        <v>30574</v>
      </c>
    </row>
    <row r="8177" spans="1:4">
      <c r="A8177" s="215" t="s">
        <v>30575</v>
      </c>
      <c r="B8177" s="215">
        <v>1</v>
      </c>
      <c r="C8177" s="216" t="s">
        <v>30576</v>
      </c>
      <c r="D8177" s="215" t="s">
        <v>30577</v>
      </c>
    </row>
    <row r="8178" spans="1:4">
      <c r="A8178" s="215" t="s">
        <v>30578</v>
      </c>
      <c r="B8178" s="215">
        <v>1</v>
      </c>
      <c r="C8178" s="216" t="s">
        <v>30579</v>
      </c>
      <c r="D8178" s="215" t="s">
        <v>30580</v>
      </c>
    </row>
    <row r="8179" spans="1:4">
      <c r="A8179" s="215" t="s">
        <v>30581</v>
      </c>
      <c r="B8179" s="215">
        <v>1</v>
      </c>
      <c r="C8179" s="216" t="s">
        <v>30582</v>
      </c>
      <c r="D8179" s="215" t="s">
        <v>30583</v>
      </c>
    </row>
    <row r="8180" spans="1:4">
      <c r="A8180" s="215" t="s">
        <v>30584</v>
      </c>
      <c r="B8180" s="215">
        <v>1</v>
      </c>
      <c r="C8180" s="216" t="s">
        <v>30585</v>
      </c>
      <c r="D8180" s="215" t="s">
        <v>30586</v>
      </c>
    </row>
    <row r="8181" spans="1:4">
      <c r="A8181" s="215" t="s">
        <v>30587</v>
      </c>
      <c r="B8181" s="215">
        <v>1</v>
      </c>
      <c r="C8181" s="216" t="s">
        <v>30588</v>
      </c>
      <c r="D8181" s="215" t="s">
        <v>30589</v>
      </c>
    </row>
    <row r="8182" spans="1:4">
      <c r="A8182" s="215" t="s">
        <v>30590</v>
      </c>
      <c r="B8182" s="215">
        <v>1</v>
      </c>
      <c r="C8182" s="216" t="s">
        <v>30591</v>
      </c>
      <c r="D8182" s="215" t="s">
        <v>30592</v>
      </c>
    </row>
    <row r="8183" spans="1:4">
      <c r="A8183" s="215" t="s">
        <v>30593</v>
      </c>
      <c r="B8183" s="215">
        <v>1</v>
      </c>
      <c r="C8183" s="216" t="s">
        <v>30594</v>
      </c>
      <c r="D8183" s="215" t="s">
        <v>30595</v>
      </c>
    </row>
    <row r="8184" spans="1:4">
      <c r="A8184" s="215" t="s">
        <v>30596</v>
      </c>
      <c r="B8184" s="215">
        <v>1</v>
      </c>
      <c r="C8184" s="216" t="s">
        <v>30597</v>
      </c>
      <c r="D8184" s="215" t="s">
        <v>30598</v>
      </c>
    </row>
    <row r="8185" spans="1:4">
      <c r="A8185" s="215" t="s">
        <v>30599</v>
      </c>
      <c r="B8185" s="215">
        <v>1</v>
      </c>
      <c r="C8185" s="216" t="s">
        <v>30600</v>
      </c>
      <c r="D8185" s="215" t="s">
        <v>30601</v>
      </c>
    </row>
    <row r="8186" spans="1:4">
      <c r="A8186" s="215" t="s">
        <v>30602</v>
      </c>
      <c r="B8186" s="215">
        <v>1</v>
      </c>
      <c r="C8186" s="216" t="s">
        <v>30603</v>
      </c>
      <c r="D8186" s="215" t="s">
        <v>30604</v>
      </c>
    </row>
    <row r="8187" spans="1:4">
      <c r="A8187" s="215" t="s">
        <v>30605</v>
      </c>
      <c r="B8187" s="215">
        <v>1</v>
      </c>
      <c r="C8187" s="216" t="s">
        <v>30606</v>
      </c>
      <c r="D8187" s="215" t="s">
        <v>30607</v>
      </c>
    </row>
    <row r="8188" spans="1:4">
      <c r="A8188" s="215" t="s">
        <v>30608</v>
      </c>
      <c r="B8188" s="215">
        <v>1</v>
      </c>
      <c r="C8188" s="216" t="s">
        <v>30609</v>
      </c>
      <c r="D8188" s="215" t="s">
        <v>30610</v>
      </c>
    </row>
    <row r="8189" spans="1:4">
      <c r="A8189" s="215" t="s">
        <v>30611</v>
      </c>
      <c r="B8189" s="215">
        <v>1</v>
      </c>
      <c r="C8189" s="216" t="s">
        <v>30612</v>
      </c>
      <c r="D8189" s="215" t="s">
        <v>30613</v>
      </c>
    </row>
    <row r="8190" spans="1:4">
      <c r="A8190" s="215" t="s">
        <v>30614</v>
      </c>
      <c r="B8190" s="215">
        <v>1</v>
      </c>
      <c r="C8190" s="216" t="s">
        <v>30615</v>
      </c>
      <c r="D8190" s="215" t="s">
        <v>30616</v>
      </c>
    </row>
    <row r="8191" spans="1:4">
      <c r="A8191" s="215" t="s">
        <v>30617</v>
      </c>
      <c r="B8191" s="215">
        <v>1</v>
      </c>
      <c r="C8191" s="216" t="s">
        <v>30618</v>
      </c>
      <c r="D8191" s="215" t="s">
        <v>30619</v>
      </c>
    </row>
    <row r="8192" spans="1:4">
      <c r="A8192" s="215" t="s">
        <v>30620</v>
      </c>
      <c r="B8192" s="215">
        <v>1</v>
      </c>
      <c r="C8192" s="216" t="s">
        <v>30621</v>
      </c>
      <c r="D8192" s="215" t="s">
        <v>30622</v>
      </c>
    </row>
    <row r="8193" spans="1:4">
      <c r="A8193" s="215" t="s">
        <v>30623</v>
      </c>
      <c r="B8193" s="215">
        <v>1</v>
      </c>
      <c r="C8193" s="216" t="s">
        <v>30624</v>
      </c>
      <c r="D8193" s="215" t="s">
        <v>30625</v>
      </c>
    </row>
    <row r="8194" spans="1:4">
      <c r="A8194" s="215" t="s">
        <v>30626</v>
      </c>
      <c r="B8194" s="215">
        <v>1</v>
      </c>
      <c r="C8194" s="216" t="s">
        <v>30627</v>
      </c>
      <c r="D8194" s="215" t="s">
        <v>30628</v>
      </c>
    </row>
    <row r="8195" spans="1:4">
      <c r="A8195" s="215" t="s">
        <v>30629</v>
      </c>
      <c r="B8195" s="215">
        <v>1</v>
      </c>
      <c r="C8195" s="216" t="s">
        <v>30630</v>
      </c>
      <c r="D8195" s="215" t="s">
        <v>30631</v>
      </c>
    </row>
    <row r="8196" spans="1:4">
      <c r="A8196" s="215" t="s">
        <v>30632</v>
      </c>
      <c r="B8196" s="215">
        <v>1</v>
      </c>
      <c r="C8196" s="216" t="s">
        <v>30633</v>
      </c>
      <c r="D8196" s="215" t="s">
        <v>30634</v>
      </c>
    </row>
    <row r="8197" spans="1:4">
      <c r="A8197" s="215" t="s">
        <v>30635</v>
      </c>
      <c r="B8197" s="215">
        <v>1</v>
      </c>
      <c r="C8197" s="216" t="s">
        <v>30636</v>
      </c>
      <c r="D8197" s="215" t="s">
        <v>30637</v>
      </c>
    </row>
    <row r="8198" spans="1:4">
      <c r="A8198" s="215" t="s">
        <v>30638</v>
      </c>
      <c r="B8198" s="215">
        <v>1</v>
      </c>
      <c r="C8198" s="216" t="s">
        <v>30639</v>
      </c>
      <c r="D8198" s="215" t="s">
        <v>30640</v>
      </c>
    </row>
    <row r="8199" spans="1:4">
      <c r="A8199" s="215" t="s">
        <v>30641</v>
      </c>
      <c r="B8199" s="215">
        <v>1</v>
      </c>
      <c r="C8199" s="216" t="s">
        <v>30642</v>
      </c>
      <c r="D8199" s="215" t="s">
        <v>30643</v>
      </c>
    </row>
    <row r="8200" spans="1:4">
      <c r="A8200" s="215" t="s">
        <v>30644</v>
      </c>
      <c r="B8200" s="215">
        <v>1</v>
      </c>
      <c r="C8200" s="216" t="s">
        <v>30645</v>
      </c>
      <c r="D8200" s="215" t="s">
        <v>30646</v>
      </c>
    </row>
    <row r="8201" spans="1:4">
      <c r="A8201" s="215" t="s">
        <v>30647</v>
      </c>
      <c r="B8201" s="215">
        <v>1</v>
      </c>
      <c r="C8201" s="216" t="s">
        <v>30648</v>
      </c>
      <c r="D8201" s="215" t="s">
        <v>30649</v>
      </c>
    </row>
    <row r="8202" spans="1:4">
      <c r="A8202" s="215" t="s">
        <v>30650</v>
      </c>
      <c r="B8202" s="215">
        <v>1</v>
      </c>
      <c r="C8202" s="216" t="s">
        <v>30651</v>
      </c>
      <c r="D8202" s="215" t="s">
        <v>30652</v>
      </c>
    </row>
    <row r="8203" spans="1:4">
      <c r="A8203" s="215" t="s">
        <v>30653</v>
      </c>
      <c r="B8203" s="215">
        <v>1</v>
      </c>
      <c r="C8203" s="216" t="s">
        <v>30654</v>
      </c>
      <c r="D8203" s="215" t="s">
        <v>30655</v>
      </c>
    </row>
    <row r="8204" spans="1:4">
      <c r="A8204" s="215" t="s">
        <v>30656</v>
      </c>
      <c r="B8204" s="215">
        <v>1</v>
      </c>
      <c r="C8204" s="216" t="s">
        <v>30657</v>
      </c>
      <c r="D8204" s="215" t="s">
        <v>30658</v>
      </c>
    </row>
    <row r="8205" spans="1:4">
      <c r="A8205" s="215" t="s">
        <v>30659</v>
      </c>
      <c r="B8205" s="215">
        <v>1</v>
      </c>
      <c r="C8205" s="216" t="s">
        <v>30660</v>
      </c>
      <c r="D8205" s="215" t="s">
        <v>30661</v>
      </c>
    </row>
    <row r="8206" spans="1:4">
      <c r="A8206" s="215" t="s">
        <v>30662</v>
      </c>
      <c r="B8206" s="215">
        <v>1</v>
      </c>
      <c r="C8206" s="216" t="s">
        <v>30663</v>
      </c>
      <c r="D8206" s="215" t="s">
        <v>30664</v>
      </c>
    </row>
    <row r="8207" spans="1:4">
      <c r="A8207" s="215" t="s">
        <v>30665</v>
      </c>
      <c r="B8207" s="215">
        <v>1</v>
      </c>
      <c r="C8207" s="216" t="s">
        <v>30666</v>
      </c>
      <c r="D8207" s="215" t="s">
        <v>30667</v>
      </c>
    </row>
    <row r="8208" spans="1:4">
      <c r="A8208" s="215" t="s">
        <v>30668</v>
      </c>
      <c r="B8208" s="215">
        <v>1</v>
      </c>
      <c r="C8208" s="216" t="s">
        <v>30669</v>
      </c>
      <c r="D8208" s="215" t="s">
        <v>30670</v>
      </c>
    </row>
    <row r="8209" spans="1:4">
      <c r="A8209" s="215" t="s">
        <v>30671</v>
      </c>
      <c r="B8209" s="215">
        <v>1</v>
      </c>
      <c r="C8209" s="216" t="s">
        <v>30672</v>
      </c>
      <c r="D8209" s="215" t="s">
        <v>30673</v>
      </c>
    </row>
    <row r="8210" spans="1:4">
      <c r="A8210" s="215" t="s">
        <v>30674</v>
      </c>
      <c r="B8210" s="215">
        <v>1</v>
      </c>
      <c r="C8210" s="216" t="s">
        <v>30675</v>
      </c>
      <c r="D8210" s="215" t="s">
        <v>30676</v>
      </c>
    </row>
    <row r="8211" spans="1:4">
      <c r="A8211" s="215" t="s">
        <v>30677</v>
      </c>
      <c r="B8211" s="215">
        <v>1</v>
      </c>
      <c r="C8211" s="216" t="s">
        <v>30678</v>
      </c>
      <c r="D8211" s="215" t="s">
        <v>30679</v>
      </c>
    </row>
    <row r="8212" spans="1:4">
      <c r="A8212" s="215" t="s">
        <v>30680</v>
      </c>
      <c r="B8212" s="215">
        <v>1</v>
      </c>
      <c r="C8212" s="216" t="s">
        <v>30681</v>
      </c>
      <c r="D8212" s="215" t="s">
        <v>30682</v>
      </c>
    </row>
    <row r="8213" spans="1:4">
      <c r="A8213" s="215" t="s">
        <v>30683</v>
      </c>
      <c r="B8213" s="215">
        <v>1</v>
      </c>
      <c r="C8213" s="216" t="s">
        <v>30684</v>
      </c>
      <c r="D8213" s="215" t="s">
        <v>30685</v>
      </c>
    </row>
    <row r="8214" spans="1:4">
      <c r="A8214" s="215" t="s">
        <v>30686</v>
      </c>
      <c r="B8214" s="215">
        <v>1</v>
      </c>
      <c r="C8214" s="216" t="s">
        <v>30687</v>
      </c>
      <c r="D8214" s="215" t="s">
        <v>30688</v>
      </c>
    </row>
    <row r="8215" spans="1:4">
      <c r="A8215" s="215" t="s">
        <v>30689</v>
      </c>
      <c r="B8215" s="215">
        <v>1</v>
      </c>
      <c r="C8215" s="216" t="s">
        <v>30690</v>
      </c>
      <c r="D8215" s="215" t="s">
        <v>30691</v>
      </c>
    </row>
    <row r="8216" spans="1:4">
      <c r="A8216" s="215" t="s">
        <v>30692</v>
      </c>
      <c r="B8216" s="215">
        <v>1</v>
      </c>
      <c r="C8216" s="216" t="s">
        <v>30693</v>
      </c>
      <c r="D8216" s="215" t="s">
        <v>30694</v>
      </c>
    </row>
    <row r="8217" spans="1:4">
      <c r="A8217" s="215" t="s">
        <v>30695</v>
      </c>
      <c r="B8217" s="215">
        <v>1</v>
      </c>
      <c r="C8217" s="216" t="s">
        <v>30696</v>
      </c>
      <c r="D8217" s="215" t="s">
        <v>30697</v>
      </c>
    </row>
    <row r="8218" spans="1:4">
      <c r="A8218" s="215" t="s">
        <v>30698</v>
      </c>
      <c r="B8218" s="215">
        <v>1</v>
      </c>
      <c r="C8218" s="216" t="s">
        <v>30699</v>
      </c>
      <c r="D8218" s="215" t="s">
        <v>30700</v>
      </c>
    </row>
    <row r="8219" spans="1:4">
      <c r="A8219" s="215" t="s">
        <v>30701</v>
      </c>
      <c r="B8219" s="215">
        <v>1</v>
      </c>
      <c r="C8219" s="216" t="s">
        <v>30702</v>
      </c>
      <c r="D8219" s="215" t="s">
        <v>30703</v>
      </c>
    </row>
    <row r="8220" spans="1:4">
      <c r="A8220" s="215" t="s">
        <v>30704</v>
      </c>
      <c r="B8220" s="215">
        <v>1</v>
      </c>
      <c r="C8220" s="216" t="s">
        <v>30705</v>
      </c>
      <c r="D8220" s="215" t="s">
        <v>30706</v>
      </c>
    </row>
    <row r="8221" spans="1:4">
      <c r="A8221" s="215" t="s">
        <v>30707</v>
      </c>
      <c r="B8221" s="215">
        <v>1</v>
      </c>
      <c r="C8221" s="216" t="s">
        <v>30708</v>
      </c>
      <c r="D8221" s="215" t="s">
        <v>30709</v>
      </c>
    </row>
    <row r="8222" spans="1:4">
      <c r="A8222" s="215" t="s">
        <v>30710</v>
      </c>
      <c r="B8222" s="215">
        <v>1</v>
      </c>
      <c r="C8222" s="216" t="s">
        <v>30711</v>
      </c>
      <c r="D8222" s="215" t="s">
        <v>30712</v>
      </c>
    </row>
    <row r="8223" spans="1:4">
      <c r="A8223" s="215" t="s">
        <v>30713</v>
      </c>
      <c r="B8223" s="215">
        <v>1</v>
      </c>
      <c r="C8223" s="216" t="s">
        <v>30714</v>
      </c>
      <c r="D8223" s="215" t="s">
        <v>30715</v>
      </c>
    </row>
    <row r="8224" spans="1:4">
      <c r="A8224" s="215" t="s">
        <v>30716</v>
      </c>
      <c r="B8224" s="215">
        <v>1</v>
      </c>
      <c r="C8224" s="216" t="s">
        <v>30717</v>
      </c>
      <c r="D8224" s="215" t="s">
        <v>30718</v>
      </c>
    </row>
    <row r="8225" spans="1:4">
      <c r="A8225" s="215" t="s">
        <v>30719</v>
      </c>
      <c r="B8225" s="215">
        <v>1</v>
      </c>
      <c r="C8225" s="216" t="s">
        <v>30720</v>
      </c>
      <c r="D8225" s="215" t="s">
        <v>30721</v>
      </c>
    </row>
    <row r="8226" spans="1:4">
      <c r="A8226" s="215" t="s">
        <v>30722</v>
      </c>
      <c r="B8226" s="215">
        <v>1</v>
      </c>
      <c r="C8226" s="216" t="s">
        <v>30723</v>
      </c>
      <c r="D8226" s="215" t="s">
        <v>30724</v>
      </c>
    </row>
    <row r="8227" spans="1:4">
      <c r="A8227" s="215" t="s">
        <v>30725</v>
      </c>
      <c r="B8227" s="215">
        <v>1</v>
      </c>
      <c r="C8227" s="216" t="s">
        <v>30726</v>
      </c>
      <c r="D8227" s="215" t="s">
        <v>30727</v>
      </c>
    </row>
    <row r="8228" spans="1:4">
      <c r="A8228" s="215" t="s">
        <v>30728</v>
      </c>
      <c r="B8228" s="215">
        <v>1</v>
      </c>
      <c r="C8228" s="216" t="s">
        <v>30729</v>
      </c>
      <c r="D8228" s="215" t="s">
        <v>30730</v>
      </c>
    </row>
    <row r="8229" spans="1:4">
      <c r="A8229" s="215" t="s">
        <v>30731</v>
      </c>
      <c r="B8229" s="215">
        <v>1</v>
      </c>
      <c r="C8229" s="216" t="s">
        <v>30732</v>
      </c>
      <c r="D8229" s="215" t="s">
        <v>30733</v>
      </c>
    </row>
    <row r="8230" spans="1:4">
      <c r="A8230" s="215" t="s">
        <v>30734</v>
      </c>
      <c r="B8230" s="215">
        <v>1</v>
      </c>
      <c r="C8230" s="216" t="s">
        <v>30735</v>
      </c>
      <c r="D8230" s="215" t="s">
        <v>30736</v>
      </c>
    </row>
    <row r="8231" spans="1:4">
      <c r="A8231" s="215" t="s">
        <v>30737</v>
      </c>
      <c r="B8231" s="215">
        <v>1</v>
      </c>
      <c r="C8231" s="216" t="s">
        <v>30738</v>
      </c>
      <c r="D8231" s="215" t="s">
        <v>30739</v>
      </c>
    </row>
    <row r="8232" spans="1:4">
      <c r="A8232" s="215" t="s">
        <v>30740</v>
      </c>
      <c r="B8232" s="215">
        <v>1</v>
      </c>
      <c r="C8232" s="216" t="s">
        <v>30741</v>
      </c>
      <c r="D8232" s="215" t="s">
        <v>30742</v>
      </c>
    </row>
    <row r="8233" spans="1:4">
      <c r="A8233" s="215" t="s">
        <v>30743</v>
      </c>
      <c r="B8233" s="215">
        <v>1</v>
      </c>
      <c r="C8233" s="216" t="s">
        <v>30744</v>
      </c>
      <c r="D8233" s="215" t="s">
        <v>30745</v>
      </c>
    </row>
    <row r="8234" spans="1:4">
      <c r="A8234" s="215" t="s">
        <v>30746</v>
      </c>
      <c r="B8234" s="215">
        <v>1</v>
      </c>
      <c r="C8234" s="216" t="s">
        <v>30747</v>
      </c>
      <c r="D8234" s="215" t="s">
        <v>30748</v>
      </c>
    </row>
    <row r="8235" spans="1:4">
      <c r="A8235" s="215" t="s">
        <v>30749</v>
      </c>
      <c r="B8235" s="215">
        <v>1</v>
      </c>
      <c r="C8235" s="216" t="s">
        <v>30750</v>
      </c>
      <c r="D8235" s="215" t="s">
        <v>30751</v>
      </c>
    </row>
    <row r="8236" spans="1:4">
      <c r="A8236" s="215" t="s">
        <v>30752</v>
      </c>
      <c r="B8236" s="215">
        <v>1</v>
      </c>
      <c r="C8236" s="216" t="s">
        <v>30753</v>
      </c>
      <c r="D8236" s="215" t="s">
        <v>30754</v>
      </c>
    </row>
    <row r="8237" spans="1:4">
      <c r="A8237" s="215" t="s">
        <v>30755</v>
      </c>
      <c r="B8237" s="215">
        <v>1</v>
      </c>
      <c r="C8237" s="216" t="s">
        <v>30756</v>
      </c>
      <c r="D8237" s="215" t="s">
        <v>29489</v>
      </c>
    </row>
    <row r="8238" spans="1:4">
      <c r="A8238" s="215" t="s">
        <v>30757</v>
      </c>
      <c r="B8238" s="215">
        <v>1</v>
      </c>
      <c r="C8238" s="216" t="s">
        <v>30758</v>
      </c>
      <c r="D8238" s="215" t="s">
        <v>30759</v>
      </c>
    </row>
    <row r="8239" spans="1:4">
      <c r="A8239" s="215" t="s">
        <v>30760</v>
      </c>
      <c r="B8239" s="215">
        <v>1</v>
      </c>
      <c r="C8239" s="216" t="s">
        <v>30761</v>
      </c>
      <c r="D8239" s="215" t="s">
        <v>30762</v>
      </c>
    </row>
    <row r="8240" spans="1:4">
      <c r="A8240" s="215" t="s">
        <v>30763</v>
      </c>
      <c r="B8240" s="215">
        <v>1</v>
      </c>
      <c r="C8240" s="216" t="s">
        <v>30764</v>
      </c>
      <c r="D8240" s="215" t="s">
        <v>30765</v>
      </c>
    </row>
    <row r="8241" spans="1:4">
      <c r="A8241" s="215" t="s">
        <v>30766</v>
      </c>
      <c r="B8241" s="215">
        <v>1</v>
      </c>
      <c r="C8241" s="216" t="s">
        <v>30767</v>
      </c>
      <c r="D8241" s="215" t="s">
        <v>30768</v>
      </c>
    </row>
    <row r="8242" spans="1:4">
      <c r="A8242" s="215" t="s">
        <v>30769</v>
      </c>
      <c r="B8242" s="215">
        <v>1</v>
      </c>
      <c r="C8242" s="216" t="s">
        <v>30770</v>
      </c>
      <c r="D8242" s="215" t="s">
        <v>30771</v>
      </c>
    </row>
    <row r="8243" spans="1:4">
      <c r="A8243" s="215" t="s">
        <v>30772</v>
      </c>
      <c r="B8243" s="215">
        <v>1</v>
      </c>
      <c r="C8243" s="216" t="s">
        <v>30773</v>
      </c>
      <c r="D8243" s="215" t="s">
        <v>30774</v>
      </c>
    </row>
    <row r="8244" spans="1:4">
      <c r="A8244" s="215" t="s">
        <v>30775</v>
      </c>
      <c r="B8244" s="215">
        <v>1</v>
      </c>
      <c r="C8244" s="216" t="s">
        <v>30776</v>
      </c>
      <c r="D8244" s="215" t="s">
        <v>30777</v>
      </c>
    </row>
    <row r="8245" spans="1:4">
      <c r="A8245" s="215" t="s">
        <v>30778</v>
      </c>
      <c r="B8245" s="215">
        <v>1</v>
      </c>
      <c r="C8245" s="216" t="s">
        <v>30779</v>
      </c>
      <c r="D8245" s="215" t="s">
        <v>30780</v>
      </c>
    </row>
    <row r="8246" spans="1:4">
      <c r="A8246" s="215" t="s">
        <v>30781</v>
      </c>
      <c r="B8246" s="215">
        <v>1</v>
      </c>
      <c r="C8246" s="216" t="s">
        <v>30782</v>
      </c>
      <c r="D8246" s="215" t="s">
        <v>30783</v>
      </c>
    </row>
    <row r="8247" spans="1:4">
      <c r="A8247" s="215" t="s">
        <v>30784</v>
      </c>
      <c r="B8247" s="215">
        <v>1</v>
      </c>
      <c r="C8247" s="216" t="s">
        <v>30785</v>
      </c>
      <c r="D8247" s="215" t="s">
        <v>30786</v>
      </c>
    </row>
    <row r="8248" spans="1:4">
      <c r="A8248" s="215" t="s">
        <v>30787</v>
      </c>
      <c r="B8248" s="215">
        <v>1</v>
      </c>
      <c r="C8248" s="216" t="s">
        <v>30788</v>
      </c>
      <c r="D8248" s="215" t="s">
        <v>30789</v>
      </c>
    </row>
    <row r="8249" spans="1:4">
      <c r="A8249" s="215" t="s">
        <v>30790</v>
      </c>
      <c r="B8249" s="215">
        <v>1</v>
      </c>
      <c r="C8249" s="216" t="s">
        <v>30791</v>
      </c>
      <c r="D8249" s="215" t="s">
        <v>30792</v>
      </c>
    </row>
    <row r="8250" spans="1:4">
      <c r="A8250" s="215" t="s">
        <v>30793</v>
      </c>
      <c r="B8250" s="215">
        <v>1</v>
      </c>
      <c r="C8250" s="216" t="s">
        <v>30794</v>
      </c>
      <c r="D8250" s="215" t="s">
        <v>30795</v>
      </c>
    </row>
    <row r="8251" spans="1:4">
      <c r="A8251" s="215" t="s">
        <v>30796</v>
      </c>
      <c r="B8251" s="215">
        <v>1</v>
      </c>
      <c r="C8251" s="216" t="s">
        <v>30797</v>
      </c>
      <c r="D8251" s="215" t="s">
        <v>30798</v>
      </c>
    </row>
    <row r="8252" spans="1:4">
      <c r="A8252" s="215" t="s">
        <v>30799</v>
      </c>
      <c r="B8252" s="215">
        <v>1</v>
      </c>
      <c r="C8252" s="216" t="s">
        <v>30800</v>
      </c>
      <c r="D8252" s="215" t="s">
        <v>30801</v>
      </c>
    </row>
    <row r="8253" spans="1:4">
      <c r="A8253" s="215" t="s">
        <v>30802</v>
      </c>
      <c r="B8253" s="215">
        <v>1</v>
      </c>
      <c r="C8253" s="216" t="s">
        <v>30803</v>
      </c>
      <c r="D8253" s="215" t="s">
        <v>30804</v>
      </c>
    </row>
    <row r="8254" spans="1:4">
      <c r="A8254" s="215" t="s">
        <v>30805</v>
      </c>
      <c r="B8254" s="215">
        <v>1</v>
      </c>
      <c r="C8254" s="216" t="s">
        <v>30806</v>
      </c>
      <c r="D8254" s="215" t="s">
        <v>30807</v>
      </c>
    </row>
    <row r="8255" spans="1:4">
      <c r="A8255" s="215" t="s">
        <v>30808</v>
      </c>
      <c r="B8255" s="215">
        <v>1</v>
      </c>
      <c r="C8255" s="216" t="s">
        <v>30809</v>
      </c>
      <c r="D8255" s="215" t="s">
        <v>30810</v>
      </c>
    </row>
    <row r="8256" spans="1:4">
      <c r="A8256" s="215" t="s">
        <v>30811</v>
      </c>
      <c r="B8256" s="215">
        <v>1</v>
      </c>
      <c r="C8256" s="216" t="s">
        <v>30812</v>
      </c>
      <c r="D8256" s="215" t="s">
        <v>30813</v>
      </c>
    </row>
    <row r="8257" spans="1:4">
      <c r="A8257" s="215" t="s">
        <v>30814</v>
      </c>
      <c r="B8257" s="215">
        <v>1</v>
      </c>
      <c r="C8257" s="216" t="s">
        <v>30815</v>
      </c>
      <c r="D8257" s="215" t="s">
        <v>30816</v>
      </c>
    </row>
    <row r="8258" spans="1:4">
      <c r="A8258" s="215" t="s">
        <v>30817</v>
      </c>
      <c r="B8258" s="215">
        <v>1</v>
      </c>
      <c r="C8258" s="216" t="s">
        <v>30818</v>
      </c>
      <c r="D8258" s="215" t="s">
        <v>30819</v>
      </c>
    </row>
    <row r="8259" spans="1:4">
      <c r="A8259" s="215" t="s">
        <v>30820</v>
      </c>
      <c r="B8259" s="215">
        <v>1</v>
      </c>
      <c r="C8259" s="216" t="s">
        <v>30821</v>
      </c>
      <c r="D8259" s="215" t="s">
        <v>30822</v>
      </c>
    </row>
    <row r="8260" spans="1:4">
      <c r="A8260" s="215" t="s">
        <v>30823</v>
      </c>
      <c r="B8260" s="215">
        <v>1</v>
      </c>
      <c r="C8260" s="216" t="s">
        <v>30824</v>
      </c>
      <c r="D8260" s="215" t="s">
        <v>30825</v>
      </c>
    </row>
    <row r="8261" spans="1:4">
      <c r="A8261" s="215" t="s">
        <v>30826</v>
      </c>
      <c r="B8261" s="215">
        <v>1</v>
      </c>
      <c r="C8261" s="216" t="s">
        <v>30827</v>
      </c>
      <c r="D8261" s="215" t="s">
        <v>30828</v>
      </c>
    </row>
    <row r="8262" spans="1:4">
      <c r="A8262" s="215" t="s">
        <v>30829</v>
      </c>
      <c r="B8262" s="215">
        <v>1</v>
      </c>
      <c r="C8262" s="216" t="s">
        <v>30830</v>
      </c>
      <c r="D8262" s="215" t="s">
        <v>30831</v>
      </c>
    </row>
    <row r="8263" spans="1:4">
      <c r="A8263" s="215" t="s">
        <v>30832</v>
      </c>
      <c r="B8263" s="215">
        <v>1</v>
      </c>
      <c r="C8263" s="216" t="s">
        <v>30833</v>
      </c>
      <c r="D8263" s="215" t="s">
        <v>30834</v>
      </c>
    </row>
    <row r="8264" spans="1:4">
      <c r="A8264" s="215" t="s">
        <v>111097</v>
      </c>
      <c r="B8264" s="215">
        <v>1</v>
      </c>
      <c r="C8264" s="216" t="s">
        <v>111098</v>
      </c>
      <c r="D8264" s="215" t="s">
        <v>29150</v>
      </c>
    </row>
    <row r="8265" spans="1:4">
      <c r="A8265" s="215" t="s">
        <v>30835</v>
      </c>
      <c r="B8265" s="215">
        <v>1</v>
      </c>
      <c r="C8265" s="216" t="s">
        <v>30836</v>
      </c>
      <c r="D8265" s="215" t="s">
        <v>30837</v>
      </c>
    </row>
    <row r="8266" spans="1:4">
      <c r="A8266" s="215" t="s">
        <v>30838</v>
      </c>
      <c r="B8266" s="215">
        <v>1</v>
      </c>
      <c r="C8266" s="216" t="s">
        <v>30839</v>
      </c>
      <c r="D8266" s="215" t="s">
        <v>30840</v>
      </c>
    </row>
    <row r="8267" spans="1:4">
      <c r="A8267" s="215" t="s">
        <v>30841</v>
      </c>
      <c r="B8267" s="215">
        <v>1</v>
      </c>
      <c r="C8267" s="216" t="s">
        <v>30842</v>
      </c>
      <c r="D8267" s="215" t="s">
        <v>30843</v>
      </c>
    </row>
    <row r="8268" spans="1:4">
      <c r="A8268" s="215" t="s">
        <v>30844</v>
      </c>
      <c r="B8268" s="215">
        <v>1</v>
      </c>
      <c r="C8268" s="216" t="s">
        <v>30845</v>
      </c>
      <c r="D8268" s="215" t="s">
        <v>30846</v>
      </c>
    </row>
    <row r="8269" spans="1:4">
      <c r="A8269" s="215" t="s">
        <v>30847</v>
      </c>
      <c r="B8269" s="215">
        <v>1</v>
      </c>
      <c r="C8269" s="216" t="s">
        <v>30848</v>
      </c>
      <c r="D8269" s="215" t="s">
        <v>30849</v>
      </c>
    </row>
    <row r="8270" spans="1:4">
      <c r="A8270" s="215" t="s">
        <v>30850</v>
      </c>
      <c r="B8270" s="215">
        <v>1</v>
      </c>
      <c r="C8270" s="216" t="s">
        <v>30851</v>
      </c>
      <c r="D8270" s="215" t="s">
        <v>30852</v>
      </c>
    </row>
    <row r="8271" spans="1:4">
      <c r="A8271" s="215" t="s">
        <v>30853</v>
      </c>
      <c r="B8271" s="215">
        <v>1</v>
      </c>
      <c r="C8271" s="216" t="s">
        <v>30854</v>
      </c>
      <c r="D8271" s="215" t="s">
        <v>30855</v>
      </c>
    </row>
    <row r="8272" spans="1:4">
      <c r="A8272" s="215" t="s">
        <v>30856</v>
      </c>
      <c r="B8272" s="215">
        <v>1</v>
      </c>
      <c r="C8272" s="216" t="s">
        <v>30857</v>
      </c>
      <c r="D8272" s="215" t="s">
        <v>30858</v>
      </c>
    </row>
    <row r="8273" spans="1:4">
      <c r="A8273" s="215" t="s">
        <v>30859</v>
      </c>
      <c r="B8273" s="215">
        <v>1</v>
      </c>
      <c r="C8273" s="216" t="s">
        <v>30860</v>
      </c>
      <c r="D8273" s="215" t="s">
        <v>30861</v>
      </c>
    </row>
    <row r="8274" spans="1:4">
      <c r="A8274" s="215" t="s">
        <v>30862</v>
      </c>
      <c r="B8274" s="215">
        <v>1</v>
      </c>
      <c r="C8274" s="216" t="s">
        <v>30863</v>
      </c>
      <c r="D8274" s="215" t="s">
        <v>30864</v>
      </c>
    </row>
    <row r="8275" spans="1:4">
      <c r="A8275" s="215" t="s">
        <v>30865</v>
      </c>
      <c r="B8275" s="215">
        <v>1</v>
      </c>
      <c r="C8275" s="216" t="s">
        <v>30866</v>
      </c>
      <c r="D8275" s="215" t="s">
        <v>30867</v>
      </c>
    </row>
    <row r="8276" spans="1:4">
      <c r="A8276" s="215" t="s">
        <v>30868</v>
      </c>
      <c r="B8276" s="215">
        <v>1</v>
      </c>
      <c r="C8276" s="216" t="s">
        <v>30869</v>
      </c>
      <c r="D8276" s="215" t="s">
        <v>30870</v>
      </c>
    </row>
    <row r="8277" spans="1:4">
      <c r="A8277" s="215" t="s">
        <v>30871</v>
      </c>
      <c r="B8277" s="215">
        <v>1</v>
      </c>
      <c r="C8277" s="216" t="s">
        <v>30872</v>
      </c>
      <c r="D8277" s="215" t="s">
        <v>30873</v>
      </c>
    </row>
    <row r="8278" spans="1:4">
      <c r="A8278" s="215" t="s">
        <v>30874</v>
      </c>
      <c r="B8278" s="215">
        <v>1</v>
      </c>
      <c r="C8278" s="216" t="s">
        <v>30875</v>
      </c>
      <c r="D8278" s="215" t="s">
        <v>30876</v>
      </c>
    </row>
    <row r="8279" spans="1:4">
      <c r="A8279" s="215" t="s">
        <v>30877</v>
      </c>
      <c r="B8279" s="215">
        <v>1</v>
      </c>
      <c r="C8279" s="216" t="s">
        <v>30878</v>
      </c>
      <c r="D8279" s="215" t="s">
        <v>30879</v>
      </c>
    </row>
    <row r="8280" spans="1:4">
      <c r="A8280" s="215" t="s">
        <v>30880</v>
      </c>
      <c r="B8280" s="215">
        <v>1</v>
      </c>
      <c r="C8280" s="216" t="s">
        <v>30881</v>
      </c>
      <c r="D8280" s="215" t="s">
        <v>30882</v>
      </c>
    </row>
    <row r="8281" spans="1:4">
      <c r="A8281" s="215" t="s">
        <v>30883</v>
      </c>
      <c r="B8281" s="215">
        <v>1</v>
      </c>
      <c r="C8281" s="216" t="s">
        <v>30884</v>
      </c>
      <c r="D8281" s="215" t="s">
        <v>30885</v>
      </c>
    </row>
    <row r="8282" spans="1:4">
      <c r="A8282" s="215" t="s">
        <v>30886</v>
      </c>
      <c r="B8282" s="215">
        <v>1</v>
      </c>
      <c r="C8282" s="216" t="s">
        <v>30887</v>
      </c>
      <c r="D8282" s="215" t="s">
        <v>30888</v>
      </c>
    </row>
    <row r="8283" spans="1:4">
      <c r="A8283" s="215" t="s">
        <v>30889</v>
      </c>
      <c r="B8283" s="215">
        <v>1</v>
      </c>
      <c r="C8283" s="216" t="s">
        <v>30890</v>
      </c>
      <c r="D8283" s="215" t="s">
        <v>30891</v>
      </c>
    </row>
    <row r="8284" spans="1:4">
      <c r="A8284" s="215" t="s">
        <v>30892</v>
      </c>
      <c r="B8284" s="215">
        <v>1</v>
      </c>
      <c r="C8284" s="216" t="s">
        <v>30893</v>
      </c>
      <c r="D8284" s="215" t="s">
        <v>30894</v>
      </c>
    </row>
    <row r="8285" spans="1:4">
      <c r="A8285" s="215" t="s">
        <v>30895</v>
      </c>
      <c r="B8285" s="215">
        <v>1</v>
      </c>
      <c r="C8285" s="216" t="s">
        <v>30896</v>
      </c>
      <c r="D8285" s="215" t="s">
        <v>30897</v>
      </c>
    </row>
    <row r="8286" spans="1:4">
      <c r="A8286" s="215" t="s">
        <v>30898</v>
      </c>
      <c r="B8286" s="215">
        <v>1</v>
      </c>
      <c r="C8286" s="216" t="s">
        <v>30899</v>
      </c>
      <c r="D8286" s="215" t="s">
        <v>30900</v>
      </c>
    </row>
    <row r="8287" spans="1:4">
      <c r="A8287" s="215" t="s">
        <v>30901</v>
      </c>
      <c r="B8287" s="215">
        <v>1</v>
      </c>
      <c r="C8287" s="216" t="s">
        <v>30902</v>
      </c>
      <c r="D8287" s="215" t="s">
        <v>30903</v>
      </c>
    </row>
    <row r="8288" spans="1:4">
      <c r="A8288" s="215" t="s">
        <v>30904</v>
      </c>
      <c r="B8288" s="215">
        <v>1</v>
      </c>
      <c r="C8288" s="216" t="s">
        <v>30905</v>
      </c>
      <c r="D8288" s="215" t="s">
        <v>30906</v>
      </c>
    </row>
    <row r="8289" spans="1:4">
      <c r="A8289" s="215" t="s">
        <v>30907</v>
      </c>
      <c r="B8289" s="215">
        <v>1</v>
      </c>
      <c r="C8289" s="216" t="s">
        <v>30908</v>
      </c>
      <c r="D8289" s="215" t="s">
        <v>30909</v>
      </c>
    </row>
    <row r="8290" spans="1:4">
      <c r="A8290" s="215" t="s">
        <v>30910</v>
      </c>
      <c r="B8290" s="215">
        <v>1</v>
      </c>
      <c r="C8290" s="216" t="s">
        <v>30911</v>
      </c>
      <c r="D8290" s="215" t="s">
        <v>30912</v>
      </c>
    </row>
    <row r="8291" spans="1:4">
      <c r="A8291" s="215" t="s">
        <v>30913</v>
      </c>
      <c r="B8291" s="215">
        <v>1</v>
      </c>
      <c r="C8291" s="216" t="s">
        <v>30914</v>
      </c>
      <c r="D8291" s="215" t="s">
        <v>30915</v>
      </c>
    </row>
    <row r="8292" spans="1:4">
      <c r="A8292" s="215" t="s">
        <v>30916</v>
      </c>
      <c r="B8292" s="215">
        <v>1</v>
      </c>
      <c r="C8292" s="216" t="s">
        <v>30917</v>
      </c>
      <c r="D8292" s="215" t="s">
        <v>30918</v>
      </c>
    </row>
    <row r="8293" spans="1:4">
      <c r="A8293" s="215" t="s">
        <v>30919</v>
      </c>
      <c r="B8293" s="215">
        <v>1</v>
      </c>
      <c r="C8293" s="216" t="s">
        <v>30920</v>
      </c>
      <c r="D8293" s="215" t="s">
        <v>30921</v>
      </c>
    </row>
    <row r="8294" spans="1:4">
      <c r="A8294" s="215" t="s">
        <v>30922</v>
      </c>
      <c r="B8294" s="215">
        <v>1</v>
      </c>
      <c r="C8294" s="216" t="s">
        <v>30923</v>
      </c>
      <c r="D8294" s="215" t="s">
        <v>30924</v>
      </c>
    </row>
    <row r="8295" spans="1:4">
      <c r="A8295" s="215" t="s">
        <v>30925</v>
      </c>
      <c r="B8295" s="215">
        <v>1</v>
      </c>
      <c r="C8295" s="216" t="s">
        <v>30926</v>
      </c>
      <c r="D8295" s="215" t="s">
        <v>30927</v>
      </c>
    </row>
    <row r="8296" spans="1:4">
      <c r="A8296" s="215" t="s">
        <v>30928</v>
      </c>
      <c r="B8296" s="215">
        <v>1</v>
      </c>
      <c r="C8296" s="216" t="s">
        <v>30929</v>
      </c>
      <c r="D8296" s="215" t="s">
        <v>30930</v>
      </c>
    </row>
    <row r="8297" spans="1:4">
      <c r="A8297" s="215" t="s">
        <v>30931</v>
      </c>
      <c r="B8297" s="215">
        <v>1</v>
      </c>
      <c r="C8297" s="216" t="s">
        <v>30932</v>
      </c>
      <c r="D8297" s="215" t="s">
        <v>30933</v>
      </c>
    </row>
    <row r="8298" spans="1:4">
      <c r="A8298" s="215" t="s">
        <v>30934</v>
      </c>
      <c r="B8298" s="215">
        <v>1</v>
      </c>
      <c r="C8298" s="216" t="s">
        <v>30935</v>
      </c>
      <c r="D8298" s="215" t="s">
        <v>30936</v>
      </c>
    </row>
    <row r="8299" spans="1:4">
      <c r="A8299" s="215" t="s">
        <v>30937</v>
      </c>
      <c r="B8299" s="215">
        <v>1</v>
      </c>
      <c r="C8299" s="216" t="s">
        <v>30938</v>
      </c>
      <c r="D8299" s="215" t="s">
        <v>30939</v>
      </c>
    </row>
    <row r="8300" spans="1:4">
      <c r="A8300" s="215" t="s">
        <v>30940</v>
      </c>
      <c r="B8300" s="215">
        <v>1</v>
      </c>
      <c r="C8300" s="216" t="s">
        <v>30941</v>
      </c>
      <c r="D8300" s="215" t="s">
        <v>30942</v>
      </c>
    </row>
    <row r="8301" spans="1:4">
      <c r="A8301" s="215" t="s">
        <v>30943</v>
      </c>
      <c r="B8301" s="215">
        <v>1</v>
      </c>
      <c r="C8301" s="216" t="s">
        <v>30944</v>
      </c>
      <c r="D8301" s="215" t="s">
        <v>30945</v>
      </c>
    </row>
    <row r="8302" spans="1:4">
      <c r="A8302" s="215" t="s">
        <v>30946</v>
      </c>
      <c r="B8302" s="215">
        <v>1</v>
      </c>
      <c r="C8302" s="216" t="s">
        <v>30947</v>
      </c>
      <c r="D8302" s="215" t="s">
        <v>30948</v>
      </c>
    </row>
    <row r="8303" spans="1:4">
      <c r="A8303" s="215" t="s">
        <v>30949</v>
      </c>
      <c r="B8303" s="215">
        <v>1</v>
      </c>
      <c r="C8303" s="216" t="s">
        <v>30950</v>
      </c>
      <c r="D8303" s="215" t="s">
        <v>30951</v>
      </c>
    </row>
    <row r="8304" spans="1:4">
      <c r="A8304" s="215" t="s">
        <v>30952</v>
      </c>
      <c r="B8304" s="215">
        <v>1</v>
      </c>
      <c r="C8304" s="216" t="s">
        <v>30953</v>
      </c>
      <c r="D8304" s="215" t="s">
        <v>30954</v>
      </c>
    </row>
    <row r="8305" spans="1:4">
      <c r="A8305" s="215" t="s">
        <v>30955</v>
      </c>
      <c r="B8305" s="215">
        <v>1</v>
      </c>
      <c r="C8305" s="216" t="s">
        <v>30956</v>
      </c>
      <c r="D8305" s="215" t="s">
        <v>30957</v>
      </c>
    </row>
    <row r="8306" spans="1:4">
      <c r="A8306" s="215" t="s">
        <v>30958</v>
      </c>
      <c r="B8306" s="215">
        <v>1</v>
      </c>
      <c r="C8306" s="216" t="s">
        <v>30959</v>
      </c>
      <c r="D8306" s="215" t="s">
        <v>30960</v>
      </c>
    </row>
    <row r="8307" spans="1:4">
      <c r="A8307" s="215" t="s">
        <v>30961</v>
      </c>
      <c r="B8307" s="215">
        <v>1</v>
      </c>
      <c r="C8307" s="216" t="s">
        <v>30962</v>
      </c>
      <c r="D8307" s="215" t="s">
        <v>30963</v>
      </c>
    </row>
    <row r="8308" spans="1:4">
      <c r="A8308" s="215" t="s">
        <v>30964</v>
      </c>
      <c r="B8308" s="215">
        <v>1</v>
      </c>
      <c r="C8308" s="216" t="s">
        <v>30965</v>
      </c>
      <c r="D8308" s="215" t="s">
        <v>30966</v>
      </c>
    </row>
    <row r="8309" spans="1:4">
      <c r="A8309" s="215" t="s">
        <v>30967</v>
      </c>
      <c r="B8309" s="215">
        <v>1</v>
      </c>
      <c r="C8309" s="216" t="s">
        <v>30968</v>
      </c>
      <c r="D8309" s="215" t="s">
        <v>30969</v>
      </c>
    </row>
    <row r="8310" spans="1:4">
      <c r="A8310" s="215" t="s">
        <v>30970</v>
      </c>
      <c r="B8310" s="215">
        <v>1</v>
      </c>
      <c r="C8310" s="216" t="s">
        <v>30971</v>
      </c>
      <c r="D8310" s="215" t="s">
        <v>30972</v>
      </c>
    </row>
    <row r="8311" spans="1:4">
      <c r="A8311" s="215" t="s">
        <v>30973</v>
      </c>
      <c r="B8311" s="215">
        <v>1</v>
      </c>
      <c r="C8311" s="216" t="s">
        <v>30974</v>
      </c>
      <c r="D8311" s="215" t="s">
        <v>30975</v>
      </c>
    </row>
    <row r="8312" spans="1:4">
      <c r="A8312" s="215" t="s">
        <v>30976</v>
      </c>
      <c r="B8312" s="215">
        <v>1</v>
      </c>
      <c r="C8312" s="216" t="s">
        <v>30977</v>
      </c>
      <c r="D8312" s="215" t="s">
        <v>30978</v>
      </c>
    </row>
    <row r="8313" spans="1:4">
      <c r="A8313" s="215" t="s">
        <v>30979</v>
      </c>
      <c r="B8313" s="215">
        <v>1</v>
      </c>
      <c r="C8313" s="216" t="s">
        <v>30980</v>
      </c>
      <c r="D8313" s="215" t="s">
        <v>30981</v>
      </c>
    </row>
    <row r="8314" spans="1:4">
      <c r="A8314" s="215" t="s">
        <v>30982</v>
      </c>
      <c r="B8314" s="215">
        <v>1</v>
      </c>
      <c r="C8314" s="216" t="s">
        <v>30983</v>
      </c>
      <c r="D8314" s="215" t="s">
        <v>30984</v>
      </c>
    </row>
    <row r="8315" spans="1:4">
      <c r="A8315" s="215" t="s">
        <v>30985</v>
      </c>
      <c r="B8315" s="215">
        <v>1</v>
      </c>
      <c r="C8315" s="216" t="s">
        <v>30986</v>
      </c>
      <c r="D8315" s="215" t="s">
        <v>30987</v>
      </c>
    </row>
    <row r="8316" spans="1:4">
      <c r="A8316" s="215" t="s">
        <v>30988</v>
      </c>
      <c r="B8316" s="215">
        <v>1</v>
      </c>
      <c r="C8316" s="216" t="s">
        <v>30989</v>
      </c>
      <c r="D8316" s="215" t="s">
        <v>30990</v>
      </c>
    </row>
    <row r="8317" spans="1:4">
      <c r="A8317" s="215" t="s">
        <v>30991</v>
      </c>
      <c r="B8317" s="215">
        <v>1</v>
      </c>
      <c r="C8317" s="216" t="s">
        <v>30992</v>
      </c>
      <c r="D8317" s="215" t="s">
        <v>30993</v>
      </c>
    </row>
    <row r="8318" spans="1:4">
      <c r="A8318" s="215" t="s">
        <v>30994</v>
      </c>
      <c r="B8318" s="215">
        <v>1</v>
      </c>
      <c r="C8318" s="216" t="s">
        <v>30995</v>
      </c>
      <c r="D8318" s="215" t="s">
        <v>30996</v>
      </c>
    </row>
    <row r="8319" spans="1:4">
      <c r="A8319" s="215" t="s">
        <v>30997</v>
      </c>
      <c r="B8319" s="215">
        <v>1</v>
      </c>
      <c r="C8319" s="216" t="s">
        <v>30998</v>
      </c>
      <c r="D8319" s="215" t="s">
        <v>30999</v>
      </c>
    </row>
    <row r="8320" spans="1:4">
      <c r="A8320" s="215" t="s">
        <v>31000</v>
      </c>
      <c r="B8320" s="215">
        <v>1</v>
      </c>
      <c r="C8320" s="216" t="s">
        <v>31001</v>
      </c>
      <c r="D8320" s="215" t="s">
        <v>31002</v>
      </c>
    </row>
    <row r="8321" spans="1:4">
      <c r="A8321" s="215" t="s">
        <v>31003</v>
      </c>
      <c r="B8321" s="215">
        <v>1</v>
      </c>
      <c r="C8321" s="216" t="s">
        <v>31004</v>
      </c>
      <c r="D8321" s="215" t="s">
        <v>31005</v>
      </c>
    </row>
    <row r="8322" spans="1:4">
      <c r="A8322" s="215" t="s">
        <v>31006</v>
      </c>
      <c r="B8322" s="215">
        <v>1</v>
      </c>
      <c r="C8322" s="216" t="s">
        <v>31007</v>
      </c>
      <c r="D8322" s="215" t="s">
        <v>31008</v>
      </c>
    </row>
    <row r="8323" spans="1:4">
      <c r="A8323" s="215" t="s">
        <v>31009</v>
      </c>
      <c r="B8323" s="215">
        <v>1</v>
      </c>
      <c r="C8323" s="216" t="s">
        <v>31010</v>
      </c>
      <c r="D8323" s="215" t="s">
        <v>31011</v>
      </c>
    </row>
    <row r="8324" spans="1:4">
      <c r="A8324" s="215" t="s">
        <v>31012</v>
      </c>
      <c r="B8324" s="215">
        <v>1</v>
      </c>
      <c r="C8324" s="216" t="s">
        <v>31013</v>
      </c>
      <c r="D8324" s="215" t="s">
        <v>31014</v>
      </c>
    </row>
    <row r="8325" spans="1:4">
      <c r="A8325" s="215" t="s">
        <v>31015</v>
      </c>
      <c r="B8325" s="215">
        <v>1</v>
      </c>
      <c r="C8325" s="216" t="s">
        <v>31016</v>
      </c>
      <c r="D8325" s="215" t="s">
        <v>31017</v>
      </c>
    </row>
    <row r="8326" spans="1:4">
      <c r="A8326" s="215" t="s">
        <v>31018</v>
      </c>
      <c r="B8326" s="215">
        <v>1</v>
      </c>
      <c r="C8326" s="216" t="s">
        <v>31019</v>
      </c>
      <c r="D8326" s="215" t="s">
        <v>31020</v>
      </c>
    </row>
    <row r="8327" spans="1:4">
      <c r="A8327" s="215" t="s">
        <v>31021</v>
      </c>
      <c r="B8327" s="215">
        <v>1</v>
      </c>
      <c r="C8327" s="216" t="s">
        <v>31022</v>
      </c>
      <c r="D8327" s="215" t="s">
        <v>31023</v>
      </c>
    </row>
    <row r="8328" spans="1:4">
      <c r="A8328" s="215" t="s">
        <v>31024</v>
      </c>
      <c r="B8328" s="215">
        <v>1</v>
      </c>
      <c r="C8328" s="216" t="s">
        <v>31025</v>
      </c>
      <c r="D8328" s="215" t="s">
        <v>31026</v>
      </c>
    </row>
    <row r="8329" spans="1:4">
      <c r="A8329" s="215" t="s">
        <v>31027</v>
      </c>
      <c r="B8329" s="215">
        <v>1</v>
      </c>
      <c r="C8329" s="216" t="s">
        <v>31028</v>
      </c>
      <c r="D8329" s="215" t="s">
        <v>31029</v>
      </c>
    </row>
    <row r="8330" spans="1:4">
      <c r="A8330" s="215" t="s">
        <v>31030</v>
      </c>
      <c r="B8330" s="215">
        <v>1</v>
      </c>
      <c r="C8330" s="216" t="s">
        <v>31031</v>
      </c>
      <c r="D8330" s="215" t="s">
        <v>31032</v>
      </c>
    </row>
    <row r="8331" spans="1:4">
      <c r="A8331" s="215" t="s">
        <v>31033</v>
      </c>
      <c r="B8331" s="215">
        <v>1</v>
      </c>
      <c r="C8331" s="216" t="s">
        <v>31034</v>
      </c>
      <c r="D8331" s="215" t="s">
        <v>31035</v>
      </c>
    </row>
    <row r="8332" spans="1:4">
      <c r="A8332" s="215" t="s">
        <v>31036</v>
      </c>
      <c r="B8332" s="215">
        <v>1</v>
      </c>
      <c r="C8332" s="216" t="s">
        <v>31037</v>
      </c>
      <c r="D8332" s="215" t="s">
        <v>31038</v>
      </c>
    </row>
    <row r="8333" spans="1:4">
      <c r="A8333" s="215" t="s">
        <v>31039</v>
      </c>
      <c r="B8333" s="215">
        <v>1</v>
      </c>
      <c r="C8333" s="216" t="s">
        <v>31040</v>
      </c>
      <c r="D8333" s="215" t="s">
        <v>31041</v>
      </c>
    </row>
    <row r="8334" spans="1:4">
      <c r="A8334" s="215" t="s">
        <v>31042</v>
      </c>
      <c r="B8334" s="215">
        <v>1</v>
      </c>
      <c r="C8334" s="216" t="s">
        <v>31043</v>
      </c>
      <c r="D8334" s="215" t="s">
        <v>31044</v>
      </c>
    </row>
    <row r="8335" spans="1:4">
      <c r="A8335" s="215" t="s">
        <v>31045</v>
      </c>
      <c r="B8335" s="215">
        <v>1</v>
      </c>
      <c r="C8335" s="216" t="s">
        <v>31046</v>
      </c>
      <c r="D8335" s="215" t="s">
        <v>31047</v>
      </c>
    </row>
    <row r="8336" spans="1:4">
      <c r="A8336" s="215" t="s">
        <v>31048</v>
      </c>
      <c r="B8336" s="215">
        <v>1</v>
      </c>
      <c r="C8336" s="216" t="s">
        <v>31049</v>
      </c>
      <c r="D8336" s="215" t="s">
        <v>31050</v>
      </c>
    </row>
    <row r="8337" spans="1:4">
      <c r="A8337" s="215" t="s">
        <v>31051</v>
      </c>
      <c r="B8337" s="215">
        <v>1</v>
      </c>
      <c r="C8337" s="216" t="s">
        <v>31052</v>
      </c>
      <c r="D8337" s="215" t="s">
        <v>31053</v>
      </c>
    </row>
    <row r="8338" spans="1:4">
      <c r="A8338" s="215" t="s">
        <v>31054</v>
      </c>
      <c r="B8338" s="215">
        <v>1</v>
      </c>
      <c r="C8338" s="216" t="s">
        <v>31055</v>
      </c>
      <c r="D8338" s="215" t="s">
        <v>31056</v>
      </c>
    </row>
    <row r="8339" spans="1:4">
      <c r="A8339" s="215" t="s">
        <v>31057</v>
      </c>
      <c r="B8339" s="215">
        <v>1</v>
      </c>
      <c r="C8339" s="216" t="s">
        <v>31058</v>
      </c>
      <c r="D8339" s="215" t="s">
        <v>31059</v>
      </c>
    </row>
    <row r="8340" spans="1:4">
      <c r="A8340" s="215" t="s">
        <v>31060</v>
      </c>
      <c r="B8340" s="215">
        <v>1</v>
      </c>
      <c r="C8340" s="216" t="s">
        <v>31061</v>
      </c>
      <c r="D8340" s="215" t="s">
        <v>31062</v>
      </c>
    </row>
    <row r="8341" spans="1:4">
      <c r="A8341" s="215" t="s">
        <v>31063</v>
      </c>
      <c r="B8341" s="215">
        <v>1</v>
      </c>
      <c r="C8341" s="216" t="s">
        <v>31064</v>
      </c>
      <c r="D8341" s="215" t="s">
        <v>31065</v>
      </c>
    </row>
    <row r="8342" spans="1:4">
      <c r="A8342" s="215" t="s">
        <v>31066</v>
      </c>
      <c r="B8342" s="215">
        <v>1</v>
      </c>
      <c r="C8342" s="216" t="s">
        <v>31067</v>
      </c>
      <c r="D8342" s="215" t="s">
        <v>31068</v>
      </c>
    </row>
    <row r="8343" spans="1:4">
      <c r="A8343" s="215" t="s">
        <v>31069</v>
      </c>
      <c r="B8343" s="215">
        <v>1</v>
      </c>
      <c r="C8343" s="216" t="s">
        <v>31070</v>
      </c>
      <c r="D8343" s="215" t="s">
        <v>31071</v>
      </c>
    </row>
    <row r="8344" spans="1:4">
      <c r="A8344" s="215" t="s">
        <v>31072</v>
      </c>
      <c r="B8344" s="215">
        <v>1</v>
      </c>
      <c r="C8344" s="216" t="s">
        <v>31073</v>
      </c>
      <c r="D8344" s="215" t="s">
        <v>31074</v>
      </c>
    </row>
    <row r="8345" spans="1:4">
      <c r="A8345" s="215" t="s">
        <v>31075</v>
      </c>
      <c r="B8345" s="215">
        <v>1</v>
      </c>
      <c r="C8345" s="216" t="s">
        <v>31076</v>
      </c>
      <c r="D8345" s="215" t="s">
        <v>31077</v>
      </c>
    </row>
    <row r="8346" spans="1:4">
      <c r="A8346" s="215" t="s">
        <v>31078</v>
      </c>
      <c r="B8346" s="215">
        <v>1</v>
      </c>
      <c r="C8346" s="216" t="s">
        <v>31079</v>
      </c>
      <c r="D8346" s="215" t="s">
        <v>31080</v>
      </c>
    </row>
    <row r="8347" spans="1:4">
      <c r="A8347" s="215" t="s">
        <v>31081</v>
      </c>
      <c r="B8347" s="215">
        <v>1</v>
      </c>
      <c r="C8347" s="216" t="s">
        <v>31082</v>
      </c>
      <c r="D8347" s="215" t="s">
        <v>31083</v>
      </c>
    </row>
    <row r="8348" spans="1:4">
      <c r="A8348" s="215" t="s">
        <v>31084</v>
      </c>
      <c r="B8348" s="215">
        <v>1</v>
      </c>
      <c r="C8348" s="216" t="s">
        <v>31085</v>
      </c>
      <c r="D8348" s="215" t="s">
        <v>31086</v>
      </c>
    </row>
    <row r="8349" spans="1:4">
      <c r="A8349" s="215" t="s">
        <v>31087</v>
      </c>
      <c r="B8349" s="215">
        <v>1</v>
      </c>
      <c r="C8349" s="216" t="s">
        <v>31088</v>
      </c>
      <c r="D8349" s="215" t="s">
        <v>31089</v>
      </c>
    </row>
    <row r="8350" spans="1:4">
      <c r="A8350" s="215" t="s">
        <v>31090</v>
      </c>
      <c r="B8350" s="215">
        <v>1</v>
      </c>
      <c r="C8350" s="216" t="s">
        <v>31091</v>
      </c>
      <c r="D8350" s="215" t="s">
        <v>31092</v>
      </c>
    </row>
    <row r="8351" spans="1:4">
      <c r="A8351" s="215" t="s">
        <v>31093</v>
      </c>
      <c r="B8351" s="215">
        <v>1</v>
      </c>
      <c r="C8351" s="216" t="s">
        <v>31094</v>
      </c>
      <c r="D8351" s="215" t="s">
        <v>31095</v>
      </c>
    </row>
    <row r="8352" spans="1:4">
      <c r="A8352" s="215" t="s">
        <v>31096</v>
      </c>
      <c r="B8352" s="215">
        <v>1</v>
      </c>
      <c r="C8352" s="216" t="s">
        <v>31097</v>
      </c>
      <c r="D8352" s="215" t="s">
        <v>31098</v>
      </c>
    </row>
    <row r="8353" spans="1:4">
      <c r="A8353" s="215" t="s">
        <v>31099</v>
      </c>
      <c r="B8353" s="215">
        <v>1</v>
      </c>
      <c r="C8353" s="216" t="s">
        <v>31100</v>
      </c>
      <c r="D8353" s="215" t="s">
        <v>31101</v>
      </c>
    </row>
    <row r="8354" spans="1:4">
      <c r="A8354" s="215" t="s">
        <v>31102</v>
      </c>
      <c r="B8354" s="215">
        <v>1</v>
      </c>
      <c r="C8354" s="216" t="s">
        <v>31103</v>
      </c>
      <c r="D8354" s="215" t="s">
        <v>31104</v>
      </c>
    </row>
    <row r="8355" spans="1:4">
      <c r="A8355" s="215" t="s">
        <v>31105</v>
      </c>
      <c r="B8355" s="215">
        <v>1</v>
      </c>
      <c r="C8355" s="216" t="s">
        <v>31106</v>
      </c>
      <c r="D8355" s="215" t="s">
        <v>31107</v>
      </c>
    </row>
    <row r="8356" spans="1:4">
      <c r="A8356" s="215" t="s">
        <v>31108</v>
      </c>
      <c r="B8356" s="215">
        <v>1</v>
      </c>
      <c r="C8356" s="216" t="s">
        <v>31109</v>
      </c>
      <c r="D8356" s="215" t="s">
        <v>31110</v>
      </c>
    </row>
    <row r="8357" spans="1:4">
      <c r="A8357" s="215" t="s">
        <v>31111</v>
      </c>
      <c r="B8357" s="215">
        <v>1</v>
      </c>
      <c r="C8357" s="216" t="s">
        <v>31112</v>
      </c>
      <c r="D8357" s="215" t="s">
        <v>31113</v>
      </c>
    </row>
    <row r="8358" spans="1:4">
      <c r="A8358" s="215" t="s">
        <v>31114</v>
      </c>
      <c r="B8358" s="215">
        <v>1</v>
      </c>
      <c r="C8358" s="216" t="s">
        <v>31115</v>
      </c>
      <c r="D8358" s="215" t="s">
        <v>31116</v>
      </c>
    </row>
    <row r="8359" spans="1:4">
      <c r="A8359" s="215" t="s">
        <v>31117</v>
      </c>
      <c r="B8359" s="215">
        <v>1</v>
      </c>
      <c r="C8359" s="216" t="s">
        <v>31118</v>
      </c>
      <c r="D8359" s="215" t="s">
        <v>31119</v>
      </c>
    </row>
    <row r="8360" spans="1:4">
      <c r="A8360" s="215" t="s">
        <v>31120</v>
      </c>
      <c r="B8360" s="215">
        <v>1</v>
      </c>
      <c r="C8360" s="216" t="s">
        <v>31121</v>
      </c>
      <c r="D8360" s="215" t="s">
        <v>31122</v>
      </c>
    </row>
    <row r="8361" spans="1:4">
      <c r="A8361" s="215" t="s">
        <v>31123</v>
      </c>
      <c r="B8361" s="215">
        <v>1</v>
      </c>
      <c r="C8361" s="216" t="s">
        <v>31124</v>
      </c>
      <c r="D8361" s="215" t="s">
        <v>31125</v>
      </c>
    </row>
    <row r="8362" spans="1:4">
      <c r="A8362" s="215" t="s">
        <v>31126</v>
      </c>
      <c r="B8362" s="215">
        <v>1</v>
      </c>
      <c r="C8362" s="216" t="s">
        <v>31127</v>
      </c>
      <c r="D8362" s="215" t="s">
        <v>31128</v>
      </c>
    </row>
    <row r="8363" spans="1:4">
      <c r="A8363" s="215" t="s">
        <v>31129</v>
      </c>
      <c r="B8363" s="215">
        <v>1</v>
      </c>
      <c r="C8363" s="216" t="s">
        <v>31130</v>
      </c>
      <c r="D8363" s="215" t="s">
        <v>31131</v>
      </c>
    </row>
    <row r="8364" spans="1:4">
      <c r="A8364" s="215" t="s">
        <v>31132</v>
      </c>
      <c r="B8364" s="215">
        <v>1</v>
      </c>
      <c r="C8364" s="216" t="s">
        <v>31133</v>
      </c>
      <c r="D8364" s="215" t="s">
        <v>31134</v>
      </c>
    </row>
    <row r="8365" spans="1:4">
      <c r="A8365" s="215" t="s">
        <v>31135</v>
      </c>
      <c r="B8365" s="215">
        <v>1</v>
      </c>
      <c r="C8365" s="216" t="s">
        <v>31136</v>
      </c>
      <c r="D8365" s="215" t="s">
        <v>31137</v>
      </c>
    </row>
    <row r="8366" spans="1:4">
      <c r="A8366" s="215" t="s">
        <v>31138</v>
      </c>
      <c r="B8366" s="215">
        <v>1</v>
      </c>
      <c r="C8366" s="216" t="s">
        <v>31139</v>
      </c>
      <c r="D8366" s="215" t="s">
        <v>31140</v>
      </c>
    </row>
    <row r="8367" spans="1:4">
      <c r="A8367" s="215" t="s">
        <v>31141</v>
      </c>
      <c r="B8367" s="215">
        <v>1</v>
      </c>
      <c r="C8367" s="216" t="s">
        <v>31142</v>
      </c>
      <c r="D8367" s="215" t="s">
        <v>31143</v>
      </c>
    </row>
    <row r="8368" spans="1:4">
      <c r="A8368" s="215" t="s">
        <v>31144</v>
      </c>
      <c r="B8368" s="215">
        <v>1</v>
      </c>
      <c r="C8368" s="216" t="s">
        <v>31145</v>
      </c>
      <c r="D8368" s="215" t="s">
        <v>31146</v>
      </c>
    </row>
    <row r="8369" spans="1:4">
      <c r="A8369" s="215" t="s">
        <v>31147</v>
      </c>
      <c r="B8369" s="215">
        <v>1</v>
      </c>
      <c r="C8369" s="216" t="s">
        <v>31148</v>
      </c>
      <c r="D8369" s="215" t="s">
        <v>31149</v>
      </c>
    </row>
    <row r="8370" spans="1:4">
      <c r="A8370" s="215" t="s">
        <v>31150</v>
      </c>
      <c r="B8370" s="215">
        <v>1</v>
      </c>
      <c r="C8370" s="216" t="s">
        <v>31151</v>
      </c>
      <c r="D8370" s="215" t="s">
        <v>31152</v>
      </c>
    </row>
    <row r="8371" spans="1:4">
      <c r="A8371" s="215" t="s">
        <v>31153</v>
      </c>
      <c r="B8371" s="215">
        <v>1</v>
      </c>
      <c r="C8371" s="216" t="s">
        <v>31154</v>
      </c>
      <c r="D8371" s="215" t="s">
        <v>31155</v>
      </c>
    </row>
    <row r="8372" spans="1:4">
      <c r="A8372" s="215" t="s">
        <v>31156</v>
      </c>
      <c r="B8372" s="215">
        <v>1</v>
      </c>
      <c r="C8372" s="216" t="s">
        <v>31157</v>
      </c>
      <c r="D8372" s="215" t="s">
        <v>31158</v>
      </c>
    </row>
    <row r="8373" spans="1:4">
      <c r="A8373" s="215" t="s">
        <v>31159</v>
      </c>
      <c r="B8373" s="215">
        <v>1</v>
      </c>
      <c r="C8373" s="216" t="s">
        <v>31160</v>
      </c>
      <c r="D8373" s="215" t="s">
        <v>31161</v>
      </c>
    </row>
    <row r="8374" spans="1:4">
      <c r="A8374" s="215" t="s">
        <v>31162</v>
      </c>
      <c r="B8374" s="215">
        <v>1</v>
      </c>
      <c r="C8374" s="216" t="s">
        <v>31163</v>
      </c>
      <c r="D8374" s="215" t="s">
        <v>31164</v>
      </c>
    </row>
    <row r="8375" spans="1:4">
      <c r="A8375" s="215" t="s">
        <v>31165</v>
      </c>
      <c r="B8375" s="215">
        <v>1</v>
      </c>
      <c r="C8375" s="216" t="s">
        <v>31166</v>
      </c>
      <c r="D8375" s="215" t="s">
        <v>31167</v>
      </c>
    </row>
    <row r="8376" spans="1:4">
      <c r="A8376" s="215" t="s">
        <v>31168</v>
      </c>
      <c r="B8376" s="215">
        <v>1</v>
      </c>
      <c r="C8376" s="216" t="s">
        <v>31169</v>
      </c>
      <c r="D8376" s="215" t="s">
        <v>31170</v>
      </c>
    </row>
    <row r="8377" spans="1:4">
      <c r="A8377" s="215" t="s">
        <v>31171</v>
      </c>
      <c r="B8377" s="215">
        <v>1</v>
      </c>
      <c r="C8377" s="216" t="s">
        <v>31172</v>
      </c>
      <c r="D8377" s="215" t="s">
        <v>31173</v>
      </c>
    </row>
    <row r="8378" spans="1:4">
      <c r="A8378" s="215" t="s">
        <v>31174</v>
      </c>
      <c r="B8378" s="215">
        <v>1</v>
      </c>
      <c r="C8378" s="216" t="s">
        <v>31175</v>
      </c>
      <c r="D8378" s="215" t="s">
        <v>31176</v>
      </c>
    </row>
    <row r="8379" spans="1:4">
      <c r="A8379" s="215" t="s">
        <v>31177</v>
      </c>
      <c r="B8379" s="215">
        <v>1</v>
      </c>
      <c r="C8379" s="216" t="s">
        <v>31178</v>
      </c>
      <c r="D8379" s="215" t="s">
        <v>31179</v>
      </c>
    </row>
    <row r="8380" spans="1:4">
      <c r="A8380" s="215" t="s">
        <v>31180</v>
      </c>
      <c r="B8380" s="215">
        <v>1</v>
      </c>
      <c r="C8380" s="216" t="s">
        <v>31181</v>
      </c>
      <c r="D8380" s="215" t="s">
        <v>31182</v>
      </c>
    </row>
    <row r="8381" spans="1:4">
      <c r="A8381" s="215" t="s">
        <v>31183</v>
      </c>
      <c r="B8381" s="215">
        <v>1</v>
      </c>
      <c r="C8381" s="216" t="s">
        <v>31184</v>
      </c>
      <c r="D8381" s="215" t="s">
        <v>31185</v>
      </c>
    </row>
    <row r="8382" spans="1:4">
      <c r="A8382" s="215" t="s">
        <v>31186</v>
      </c>
      <c r="B8382" s="215">
        <v>1</v>
      </c>
      <c r="C8382" s="216" t="s">
        <v>31187</v>
      </c>
      <c r="D8382" s="215" t="s">
        <v>31188</v>
      </c>
    </row>
    <row r="8383" spans="1:4">
      <c r="A8383" s="215" t="s">
        <v>31189</v>
      </c>
      <c r="B8383" s="215">
        <v>1</v>
      </c>
      <c r="C8383" s="216" t="s">
        <v>31190</v>
      </c>
      <c r="D8383" s="215" t="s">
        <v>31191</v>
      </c>
    </row>
    <row r="8384" spans="1:4">
      <c r="A8384" s="215" t="s">
        <v>31192</v>
      </c>
      <c r="B8384" s="215">
        <v>1</v>
      </c>
      <c r="C8384" s="216" t="s">
        <v>31193</v>
      </c>
      <c r="D8384" s="215" t="s">
        <v>31194</v>
      </c>
    </row>
    <row r="8385" spans="1:4">
      <c r="A8385" s="215" t="s">
        <v>31195</v>
      </c>
      <c r="B8385" s="215">
        <v>1</v>
      </c>
      <c r="C8385" s="216" t="s">
        <v>31196</v>
      </c>
      <c r="D8385" s="215" t="s">
        <v>31197</v>
      </c>
    </row>
    <row r="8386" spans="1:4">
      <c r="A8386" s="215" t="s">
        <v>31198</v>
      </c>
      <c r="B8386" s="215">
        <v>1</v>
      </c>
      <c r="C8386" s="216" t="s">
        <v>31199</v>
      </c>
      <c r="D8386" s="215" t="s">
        <v>31200</v>
      </c>
    </row>
    <row r="8387" spans="1:4">
      <c r="A8387" s="215" t="s">
        <v>31201</v>
      </c>
      <c r="B8387" s="215">
        <v>1</v>
      </c>
      <c r="C8387" s="216" t="s">
        <v>31202</v>
      </c>
      <c r="D8387" s="215" t="s">
        <v>31203</v>
      </c>
    </row>
    <row r="8388" spans="1:4">
      <c r="A8388" s="215" t="s">
        <v>31204</v>
      </c>
      <c r="B8388" s="215">
        <v>1</v>
      </c>
      <c r="C8388" s="216" t="s">
        <v>31205</v>
      </c>
      <c r="D8388" s="215" t="s">
        <v>31206</v>
      </c>
    </row>
    <row r="8389" spans="1:4">
      <c r="A8389" s="215" t="s">
        <v>31207</v>
      </c>
      <c r="B8389" s="215">
        <v>1</v>
      </c>
      <c r="C8389" s="216" t="s">
        <v>31208</v>
      </c>
      <c r="D8389" s="215" t="s">
        <v>31209</v>
      </c>
    </row>
    <row r="8390" spans="1:4">
      <c r="A8390" s="215" t="s">
        <v>31210</v>
      </c>
      <c r="B8390" s="215">
        <v>1</v>
      </c>
      <c r="C8390" s="216" t="s">
        <v>31211</v>
      </c>
      <c r="D8390" s="215" t="s">
        <v>31212</v>
      </c>
    </row>
    <row r="8391" spans="1:4">
      <c r="A8391" s="215" t="s">
        <v>31213</v>
      </c>
      <c r="B8391" s="215">
        <v>1</v>
      </c>
      <c r="C8391" s="216" t="s">
        <v>31214</v>
      </c>
      <c r="D8391" s="215" t="s">
        <v>30622</v>
      </c>
    </row>
    <row r="8392" spans="1:4">
      <c r="A8392" s="215" t="s">
        <v>31215</v>
      </c>
      <c r="B8392" s="215">
        <v>1</v>
      </c>
      <c r="C8392" s="216" t="s">
        <v>31216</v>
      </c>
      <c r="D8392" s="215" t="s">
        <v>31217</v>
      </c>
    </row>
    <row r="8393" spans="1:4">
      <c r="A8393" s="215" t="s">
        <v>31218</v>
      </c>
      <c r="B8393" s="215">
        <v>1</v>
      </c>
      <c r="C8393" s="216" t="s">
        <v>31219</v>
      </c>
      <c r="D8393" s="215" t="s">
        <v>31220</v>
      </c>
    </row>
    <row r="8394" spans="1:4">
      <c r="A8394" s="215" t="s">
        <v>31221</v>
      </c>
      <c r="B8394" s="215">
        <v>1</v>
      </c>
      <c r="C8394" s="216" t="s">
        <v>31222</v>
      </c>
      <c r="D8394" s="215" t="s">
        <v>31223</v>
      </c>
    </row>
    <row r="8395" spans="1:4">
      <c r="A8395" s="215" t="s">
        <v>31224</v>
      </c>
      <c r="B8395" s="215">
        <v>1</v>
      </c>
      <c r="C8395" s="216" t="s">
        <v>31225</v>
      </c>
      <c r="D8395" s="215" t="s">
        <v>31226</v>
      </c>
    </row>
    <row r="8396" spans="1:4">
      <c r="A8396" s="215" t="s">
        <v>31227</v>
      </c>
      <c r="B8396" s="215">
        <v>1</v>
      </c>
      <c r="C8396" s="216" t="s">
        <v>31228</v>
      </c>
      <c r="D8396" s="215" t="s">
        <v>31229</v>
      </c>
    </row>
    <row r="8397" spans="1:4">
      <c r="A8397" s="215" t="s">
        <v>31230</v>
      </c>
      <c r="B8397" s="215">
        <v>1</v>
      </c>
      <c r="C8397" s="216" t="s">
        <v>31231</v>
      </c>
      <c r="D8397" s="215" t="s">
        <v>31232</v>
      </c>
    </row>
    <row r="8398" spans="1:4">
      <c r="A8398" s="215" t="s">
        <v>31233</v>
      </c>
      <c r="B8398" s="215">
        <v>1</v>
      </c>
      <c r="C8398" s="216" t="s">
        <v>31234</v>
      </c>
      <c r="D8398" s="215" t="s">
        <v>31235</v>
      </c>
    </row>
    <row r="8399" spans="1:4">
      <c r="A8399" s="215" t="s">
        <v>31236</v>
      </c>
      <c r="B8399" s="215">
        <v>1</v>
      </c>
      <c r="C8399" s="216" t="s">
        <v>31237</v>
      </c>
      <c r="D8399" s="215" t="s">
        <v>31238</v>
      </c>
    </row>
    <row r="8400" spans="1:4">
      <c r="A8400" s="215" t="s">
        <v>31239</v>
      </c>
      <c r="B8400" s="215">
        <v>1</v>
      </c>
      <c r="C8400" s="216" t="s">
        <v>31240</v>
      </c>
      <c r="D8400" s="215" t="s">
        <v>31241</v>
      </c>
    </row>
    <row r="8401" spans="1:4">
      <c r="A8401" s="215" t="s">
        <v>31242</v>
      </c>
      <c r="B8401" s="215">
        <v>1</v>
      </c>
      <c r="C8401" s="216" t="s">
        <v>31243</v>
      </c>
      <c r="D8401" s="215" t="s">
        <v>31244</v>
      </c>
    </row>
    <row r="8402" spans="1:4">
      <c r="A8402" s="215" t="s">
        <v>31245</v>
      </c>
      <c r="B8402" s="215">
        <v>1</v>
      </c>
      <c r="C8402" s="216" t="s">
        <v>31246</v>
      </c>
      <c r="D8402" s="215" t="s">
        <v>31247</v>
      </c>
    </row>
    <row r="8403" spans="1:4">
      <c r="A8403" s="215" t="s">
        <v>31248</v>
      </c>
      <c r="B8403" s="215">
        <v>1</v>
      </c>
      <c r="C8403" s="216" t="s">
        <v>31249</v>
      </c>
      <c r="D8403" s="215" t="s">
        <v>29615</v>
      </c>
    </row>
    <row r="8404" spans="1:4">
      <c r="A8404" s="215" t="s">
        <v>31250</v>
      </c>
      <c r="B8404" s="215">
        <v>1</v>
      </c>
      <c r="C8404" s="216" t="s">
        <v>31251</v>
      </c>
      <c r="D8404" s="215" t="s">
        <v>31252</v>
      </c>
    </row>
    <row r="8405" spans="1:4">
      <c r="A8405" s="215" t="s">
        <v>31253</v>
      </c>
      <c r="B8405" s="215">
        <v>1</v>
      </c>
      <c r="C8405" s="216" t="s">
        <v>31254</v>
      </c>
      <c r="D8405" s="215" t="s">
        <v>31255</v>
      </c>
    </row>
    <row r="8406" spans="1:4">
      <c r="A8406" s="215" t="s">
        <v>31256</v>
      </c>
      <c r="B8406" s="215">
        <v>1</v>
      </c>
      <c r="C8406" s="216" t="s">
        <v>31257</v>
      </c>
      <c r="D8406" s="215" t="s">
        <v>31258</v>
      </c>
    </row>
    <row r="8407" spans="1:4">
      <c r="A8407" s="215" t="s">
        <v>31259</v>
      </c>
      <c r="B8407" s="215">
        <v>1</v>
      </c>
      <c r="C8407" s="216" t="s">
        <v>31260</v>
      </c>
      <c r="D8407" s="215" t="s">
        <v>29874</v>
      </c>
    </row>
    <row r="8408" spans="1:4">
      <c r="A8408" s="215" t="s">
        <v>31261</v>
      </c>
      <c r="B8408" s="215">
        <v>1</v>
      </c>
      <c r="C8408" s="216" t="s">
        <v>31262</v>
      </c>
      <c r="D8408" s="215" t="s">
        <v>30739</v>
      </c>
    </row>
    <row r="8409" spans="1:4">
      <c r="A8409" s="215" t="s">
        <v>31263</v>
      </c>
      <c r="B8409" s="215">
        <v>1</v>
      </c>
      <c r="C8409" s="216" t="s">
        <v>31264</v>
      </c>
      <c r="D8409" s="215" t="s">
        <v>30742</v>
      </c>
    </row>
    <row r="8410" spans="1:4">
      <c r="A8410" s="215" t="s">
        <v>31265</v>
      </c>
      <c r="B8410" s="215">
        <v>2</v>
      </c>
      <c r="C8410" s="216" t="s">
        <v>31266</v>
      </c>
      <c r="D8410" s="215" t="s">
        <v>31267</v>
      </c>
    </row>
    <row r="8411" spans="1:4">
      <c r="A8411" s="215" t="s">
        <v>31268</v>
      </c>
      <c r="B8411" s="215">
        <v>1</v>
      </c>
      <c r="C8411" s="216" t="s">
        <v>31269</v>
      </c>
      <c r="D8411" s="215" t="s">
        <v>30745</v>
      </c>
    </row>
    <row r="8412" spans="1:4">
      <c r="A8412" s="215" t="s">
        <v>31270</v>
      </c>
      <c r="B8412" s="215">
        <v>1</v>
      </c>
      <c r="C8412" s="216" t="s">
        <v>31271</v>
      </c>
      <c r="D8412" s="215" t="s">
        <v>30748</v>
      </c>
    </row>
    <row r="8413" spans="1:4">
      <c r="A8413" s="215" t="s">
        <v>31272</v>
      </c>
      <c r="B8413" s="215">
        <v>1</v>
      </c>
      <c r="C8413" s="216" t="s">
        <v>31273</v>
      </c>
      <c r="D8413" s="215" t="s">
        <v>31274</v>
      </c>
    </row>
    <row r="8414" spans="1:4">
      <c r="A8414" s="215" t="s">
        <v>31275</v>
      </c>
      <c r="B8414" s="215">
        <v>1</v>
      </c>
      <c r="C8414" s="216" t="s">
        <v>31276</v>
      </c>
      <c r="D8414" s="215" t="s">
        <v>30751</v>
      </c>
    </row>
    <row r="8415" spans="1:4">
      <c r="A8415" s="215" t="s">
        <v>31277</v>
      </c>
      <c r="B8415" s="215">
        <v>1</v>
      </c>
      <c r="C8415" s="216" t="s">
        <v>31278</v>
      </c>
      <c r="D8415" s="215" t="s">
        <v>30754</v>
      </c>
    </row>
    <row r="8416" spans="1:4">
      <c r="A8416" s="215" t="s">
        <v>31279</v>
      </c>
      <c r="B8416" s="215">
        <v>1</v>
      </c>
      <c r="C8416" s="216" t="s">
        <v>31280</v>
      </c>
      <c r="D8416" s="215" t="s">
        <v>31281</v>
      </c>
    </row>
    <row r="8417" spans="1:4">
      <c r="A8417" s="215" t="s">
        <v>31282</v>
      </c>
      <c r="B8417" s="215">
        <v>1</v>
      </c>
      <c r="C8417" s="216" t="s">
        <v>31283</v>
      </c>
      <c r="D8417" s="215" t="s">
        <v>31284</v>
      </c>
    </row>
    <row r="8418" spans="1:4">
      <c r="A8418" s="215" t="s">
        <v>31285</v>
      </c>
      <c r="B8418" s="215">
        <v>1</v>
      </c>
      <c r="C8418" s="216" t="s">
        <v>31286</v>
      </c>
      <c r="D8418" s="215" t="s">
        <v>30759</v>
      </c>
    </row>
    <row r="8419" spans="1:4">
      <c r="A8419" s="215" t="s">
        <v>31287</v>
      </c>
      <c r="B8419" s="215">
        <v>1</v>
      </c>
      <c r="C8419" s="216" t="s">
        <v>31288</v>
      </c>
      <c r="D8419" s="215" t="s">
        <v>31289</v>
      </c>
    </row>
    <row r="8420" spans="1:4">
      <c r="A8420" s="215" t="s">
        <v>31290</v>
      </c>
      <c r="B8420" s="215">
        <v>1</v>
      </c>
      <c r="C8420" s="216" t="s">
        <v>31291</v>
      </c>
      <c r="D8420" s="215" t="s">
        <v>31292</v>
      </c>
    </row>
    <row r="8421" spans="1:4">
      <c r="A8421" s="215" t="s">
        <v>31293</v>
      </c>
      <c r="B8421" s="215">
        <v>1</v>
      </c>
      <c r="C8421" s="216" t="s">
        <v>31294</v>
      </c>
      <c r="D8421" s="215" t="s">
        <v>31295</v>
      </c>
    </row>
    <row r="8422" spans="1:4">
      <c r="A8422" s="215" t="s">
        <v>31296</v>
      </c>
      <c r="B8422" s="215">
        <v>1</v>
      </c>
      <c r="C8422" s="216" t="s">
        <v>31297</v>
      </c>
      <c r="D8422" s="215" t="s">
        <v>30765</v>
      </c>
    </row>
    <row r="8423" spans="1:4">
      <c r="A8423" s="215" t="s">
        <v>31298</v>
      </c>
      <c r="B8423" s="215">
        <v>1</v>
      </c>
      <c r="C8423" s="216" t="s">
        <v>31299</v>
      </c>
      <c r="D8423" s="215" t="s">
        <v>31300</v>
      </c>
    </row>
    <row r="8424" spans="1:4">
      <c r="A8424" s="215" t="s">
        <v>31301</v>
      </c>
      <c r="B8424" s="215">
        <v>1</v>
      </c>
      <c r="C8424" s="216" t="s">
        <v>31302</v>
      </c>
      <c r="D8424" s="215" t="s">
        <v>30771</v>
      </c>
    </row>
    <row r="8425" spans="1:4">
      <c r="A8425" s="215" t="s">
        <v>31303</v>
      </c>
      <c r="B8425" s="215">
        <v>1</v>
      </c>
      <c r="C8425" s="216" t="s">
        <v>31304</v>
      </c>
      <c r="D8425" s="215" t="s">
        <v>31305</v>
      </c>
    </row>
    <row r="8426" spans="1:4">
      <c r="A8426" s="215" t="s">
        <v>31306</v>
      </c>
      <c r="B8426" s="215">
        <v>1</v>
      </c>
      <c r="C8426" s="216" t="s">
        <v>31307</v>
      </c>
      <c r="D8426" s="215" t="s">
        <v>31308</v>
      </c>
    </row>
    <row r="8427" spans="1:4">
      <c r="A8427" s="215" t="s">
        <v>31309</v>
      </c>
      <c r="B8427" s="215">
        <v>1</v>
      </c>
      <c r="C8427" s="216" t="s">
        <v>31310</v>
      </c>
      <c r="D8427" s="215" t="s">
        <v>30774</v>
      </c>
    </row>
    <row r="8428" spans="1:4">
      <c r="A8428" s="215" t="s">
        <v>31311</v>
      </c>
      <c r="B8428" s="215">
        <v>1</v>
      </c>
      <c r="C8428" s="216" t="s">
        <v>31312</v>
      </c>
      <c r="D8428" s="215" t="s">
        <v>31313</v>
      </c>
    </row>
    <row r="8429" spans="1:4">
      <c r="A8429" s="215" t="s">
        <v>31314</v>
      </c>
      <c r="B8429" s="215">
        <v>1</v>
      </c>
      <c r="C8429" s="216" t="s">
        <v>31315</v>
      </c>
      <c r="D8429" s="215" t="s">
        <v>31316</v>
      </c>
    </row>
    <row r="8430" spans="1:4">
      <c r="A8430" s="215" t="s">
        <v>31317</v>
      </c>
      <c r="B8430" s="215">
        <v>1</v>
      </c>
      <c r="C8430" s="216" t="s">
        <v>31318</v>
      </c>
      <c r="D8430" s="215" t="s">
        <v>31319</v>
      </c>
    </row>
    <row r="8431" spans="1:4">
      <c r="A8431" s="215" t="s">
        <v>31320</v>
      </c>
      <c r="B8431" s="215">
        <v>1</v>
      </c>
      <c r="C8431" s="216" t="s">
        <v>31321</v>
      </c>
      <c r="D8431" s="215" t="s">
        <v>31322</v>
      </c>
    </row>
    <row r="8432" spans="1:4">
      <c r="A8432" s="215" t="s">
        <v>31323</v>
      </c>
      <c r="B8432" s="215">
        <v>1</v>
      </c>
      <c r="C8432" s="216" t="s">
        <v>31324</v>
      </c>
      <c r="D8432" s="215" t="s">
        <v>30780</v>
      </c>
    </row>
    <row r="8433" spans="1:4">
      <c r="A8433" s="215" t="s">
        <v>31325</v>
      </c>
      <c r="B8433" s="215">
        <v>1</v>
      </c>
      <c r="C8433" s="216" t="s">
        <v>31326</v>
      </c>
      <c r="D8433" s="215" t="s">
        <v>31327</v>
      </c>
    </row>
    <row r="8434" spans="1:4">
      <c r="A8434" s="215" t="s">
        <v>31328</v>
      </c>
      <c r="B8434" s="215">
        <v>1</v>
      </c>
      <c r="C8434" s="216" t="s">
        <v>31329</v>
      </c>
      <c r="D8434" s="215" t="s">
        <v>31330</v>
      </c>
    </row>
    <row r="8435" spans="1:4">
      <c r="A8435" s="215" t="s">
        <v>31331</v>
      </c>
      <c r="B8435" s="215">
        <v>1</v>
      </c>
      <c r="C8435" s="216" t="s">
        <v>31332</v>
      </c>
      <c r="D8435" s="215" t="s">
        <v>31333</v>
      </c>
    </row>
    <row r="8436" spans="1:4">
      <c r="A8436" s="215" t="s">
        <v>31334</v>
      </c>
      <c r="B8436" s="215">
        <v>1</v>
      </c>
      <c r="C8436" s="216" t="s">
        <v>31335</v>
      </c>
      <c r="D8436" s="215" t="s">
        <v>30789</v>
      </c>
    </row>
    <row r="8437" spans="1:4">
      <c r="A8437" s="215" t="s">
        <v>31336</v>
      </c>
      <c r="B8437" s="215">
        <v>1</v>
      </c>
      <c r="C8437" s="216" t="s">
        <v>31337</v>
      </c>
      <c r="D8437" s="215" t="s">
        <v>30792</v>
      </c>
    </row>
    <row r="8438" spans="1:4">
      <c r="A8438" s="215" t="s">
        <v>31338</v>
      </c>
      <c r="B8438" s="215">
        <v>1</v>
      </c>
      <c r="C8438" s="216" t="s">
        <v>31339</v>
      </c>
      <c r="D8438" s="215" t="s">
        <v>31340</v>
      </c>
    </row>
    <row r="8439" spans="1:4">
      <c r="A8439" s="215" t="s">
        <v>31341</v>
      </c>
      <c r="B8439" s="215">
        <v>1</v>
      </c>
      <c r="C8439" s="216" t="s">
        <v>31342</v>
      </c>
      <c r="D8439" s="215" t="s">
        <v>30795</v>
      </c>
    </row>
    <row r="8440" spans="1:4">
      <c r="A8440" s="215" t="s">
        <v>31343</v>
      </c>
      <c r="B8440" s="215">
        <v>1</v>
      </c>
      <c r="C8440" s="216" t="s">
        <v>31344</v>
      </c>
      <c r="D8440" s="215" t="s">
        <v>31345</v>
      </c>
    </row>
    <row r="8441" spans="1:4">
      <c r="A8441" s="215" t="s">
        <v>31346</v>
      </c>
      <c r="B8441" s="215">
        <v>1</v>
      </c>
      <c r="C8441" s="216" t="s">
        <v>31347</v>
      </c>
      <c r="D8441" s="215" t="s">
        <v>31348</v>
      </c>
    </row>
    <row r="8442" spans="1:4">
      <c r="A8442" s="215" t="s">
        <v>31349</v>
      </c>
      <c r="B8442" s="215">
        <v>1</v>
      </c>
      <c r="C8442" s="216" t="s">
        <v>31350</v>
      </c>
      <c r="D8442" s="215" t="s">
        <v>30798</v>
      </c>
    </row>
    <row r="8443" spans="1:4">
      <c r="A8443" s="215" t="s">
        <v>31351</v>
      </c>
      <c r="B8443" s="215">
        <v>1</v>
      </c>
      <c r="C8443" s="216" t="s">
        <v>31352</v>
      </c>
      <c r="D8443" s="215" t="s">
        <v>31353</v>
      </c>
    </row>
    <row r="8444" spans="1:4">
      <c r="A8444" s="215" t="s">
        <v>31354</v>
      </c>
      <c r="B8444" s="215">
        <v>1</v>
      </c>
      <c r="C8444" s="216" t="s">
        <v>31355</v>
      </c>
      <c r="D8444" s="215" t="s">
        <v>31356</v>
      </c>
    </row>
    <row r="8445" spans="1:4">
      <c r="A8445" s="215" t="s">
        <v>31357</v>
      </c>
      <c r="B8445" s="215">
        <v>1</v>
      </c>
      <c r="C8445" s="216" t="s">
        <v>31358</v>
      </c>
      <c r="D8445" s="215" t="s">
        <v>30801</v>
      </c>
    </row>
    <row r="8446" spans="1:4">
      <c r="A8446" s="215" t="s">
        <v>31359</v>
      </c>
      <c r="B8446" s="215">
        <v>1</v>
      </c>
      <c r="C8446" s="216" t="s">
        <v>31360</v>
      </c>
      <c r="D8446" s="215" t="s">
        <v>31361</v>
      </c>
    </row>
    <row r="8447" spans="1:4">
      <c r="A8447" s="215" t="s">
        <v>31362</v>
      </c>
      <c r="B8447" s="215">
        <v>2</v>
      </c>
      <c r="C8447" s="216" t="s">
        <v>31363</v>
      </c>
      <c r="D8447" s="215" t="s">
        <v>31364</v>
      </c>
    </row>
    <row r="8448" spans="1:4">
      <c r="A8448" s="215" t="s">
        <v>31365</v>
      </c>
      <c r="B8448" s="215">
        <v>1</v>
      </c>
      <c r="C8448" s="216" t="s">
        <v>31366</v>
      </c>
      <c r="D8448" s="215" t="s">
        <v>31367</v>
      </c>
    </row>
    <row r="8449" spans="1:4">
      <c r="A8449" s="215" t="s">
        <v>31368</v>
      </c>
      <c r="B8449" s="215">
        <v>1</v>
      </c>
      <c r="C8449" s="216" t="s">
        <v>31369</v>
      </c>
      <c r="D8449" s="215" t="s">
        <v>30804</v>
      </c>
    </row>
    <row r="8450" spans="1:4">
      <c r="A8450" s="215" t="s">
        <v>31370</v>
      </c>
      <c r="B8450" s="215">
        <v>1</v>
      </c>
      <c r="C8450" s="216" t="s">
        <v>31371</v>
      </c>
      <c r="D8450" s="215" t="s">
        <v>30807</v>
      </c>
    </row>
    <row r="8451" spans="1:4">
      <c r="A8451" s="215" t="s">
        <v>31372</v>
      </c>
      <c r="B8451" s="215">
        <v>1</v>
      </c>
      <c r="C8451" s="216" t="s">
        <v>31373</v>
      </c>
      <c r="D8451" s="215" t="s">
        <v>31374</v>
      </c>
    </row>
    <row r="8452" spans="1:4">
      <c r="A8452" s="215" t="s">
        <v>31375</v>
      </c>
      <c r="B8452" s="215">
        <v>1</v>
      </c>
      <c r="C8452" s="216" t="s">
        <v>31376</v>
      </c>
      <c r="D8452" s="215" t="s">
        <v>31377</v>
      </c>
    </row>
    <row r="8453" spans="1:4">
      <c r="A8453" s="215" t="s">
        <v>31378</v>
      </c>
      <c r="B8453" s="215">
        <v>1</v>
      </c>
      <c r="C8453" s="216" t="s">
        <v>31379</v>
      </c>
      <c r="D8453" s="215" t="s">
        <v>30810</v>
      </c>
    </row>
    <row r="8454" spans="1:4">
      <c r="A8454" s="215" t="s">
        <v>31380</v>
      </c>
      <c r="B8454" s="215">
        <v>1</v>
      </c>
      <c r="C8454" s="216" t="s">
        <v>31381</v>
      </c>
      <c r="D8454" s="215" t="s">
        <v>31382</v>
      </c>
    </row>
    <row r="8455" spans="1:4">
      <c r="A8455" s="215" t="s">
        <v>31383</v>
      </c>
      <c r="B8455" s="215">
        <v>1</v>
      </c>
      <c r="C8455" s="216" t="s">
        <v>31384</v>
      </c>
      <c r="D8455" s="215" t="s">
        <v>30813</v>
      </c>
    </row>
    <row r="8456" spans="1:4">
      <c r="A8456" s="215" t="s">
        <v>31385</v>
      </c>
      <c r="B8456" s="215">
        <v>1</v>
      </c>
      <c r="C8456" s="216" t="s">
        <v>31386</v>
      </c>
      <c r="D8456" s="215" t="s">
        <v>30816</v>
      </c>
    </row>
    <row r="8457" spans="1:4">
      <c r="A8457" s="215" t="s">
        <v>31387</v>
      </c>
      <c r="B8457" s="215">
        <v>1</v>
      </c>
      <c r="C8457" s="216" t="s">
        <v>31388</v>
      </c>
      <c r="D8457" s="215" t="s">
        <v>31389</v>
      </c>
    </row>
    <row r="8458" spans="1:4">
      <c r="A8458" s="215" t="s">
        <v>31390</v>
      </c>
      <c r="B8458" s="215">
        <v>1</v>
      </c>
      <c r="C8458" s="216" t="s">
        <v>31391</v>
      </c>
      <c r="D8458" s="215" t="s">
        <v>30819</v>
      </c>
    </row>
    <row r="8459" spans="1:4">
      <c r="A8459" s="215" t="s">
        <v>31392</v>
      </c>
      <c r="B8459" s="215">
        <v>1</v>
      </c>
      <c r="C8459" s="216" t="s">
        <v>31393</v>
      </c>
      <c r="D8459" s="215" t="s">
        <v>31394</v>
      </c>
    </row>
    <row r="8460" spans="1:4">
      <c r="A8460" s="215" t="s">
        <v>31395</v>
      </c>
      <c r="B8460" s="215">
        <v>1</v>
      </c>
      <c r="C8460" s="216" t="s">
        <v>31396</v>
      </c>
      <c r="D8460" s="215" t="s">
        <v>31397</v>
      </c>
    </row>
    <row r="8461" spans="1:4">
      <c r="A8461" s="215" t="s">
        <v>31398</v>
      </c>
      <c r="B8461" s="215">
        <v>1</v>
      </c>
      <c r="C8461" s="216" t="s">
        <v>31399</v>
      </c>
      <c r="D8461" s="215" t="s">
        <v>31400</v>
      </c>
    </row>
    <row r="8462" spans="1:4">
      <c r="A8462" s="215" t="s">
        <v>31401</v>
      </c>
      <c r="B8462" s="215">
        <v>1</v>
      </c>
      <c r="C8462" s="216" t="s">
        <v>31402</v>
      </c>
      <c r="D8462" s="215" t="s">
        <v>31403</v>
      </c>
    </row>
    <row r="8463" spans="1:4">
      <c r="A8463" s="215" t="s">
        <v>31404</v>
      </c>
      <c r="B8463" s="215">
        <v>1</v>
      </c>
      <c r="C8463" s="216" t="s">
        <v>31405</v>
      </c>
      <c r="D8463" s="215" t="s">
        <v>30825</v>
      </c>
    </row>
    <row r="8464" spans="1:4">
      <c r="A8464" s="215" t="s">
        <v>31406</v>
      </c>
      <c r="B8464" s="215">
        <v>1</v>
      </c>
      <c r="C8464" s="216" t="s">
        <v>31407</v>
      </c>
      <c r="D8464" s="215" t="s">
        <v>30828</v>
      </c>
    </row>
    <row r="8465" spans="1:4">
      <c r="A8465" s="215" t="s">
        <v>31408</v>
      </c>
      <c r="B8465" s="215">
        <v>1</v>
      </c>
      <c r="C8465" s="216" t="s">
        <v>31409</v>
      </c>
      <c r="D8465" s="215" t="s">
        <v>31410</v>
      </c>
    </row>
    <row r="8466" spans="1:4">
      <c r="A8466" s="215" t="s">
        <v>31411</v>
      </c>
      <c r="B8466" s="215">
        <v>1</v>
      </c>
      <c r="C8466" s="216" t="s">
        <v>31412</v>
      </c>
      <c r="D8466" s="215" t="s">
        <v>31413</v>
      </c>
    </row>
    <row r="8467" spans="1:4">
      <c r="A8467" s="215" t="s">
        <v>111099</v>
      </c>
      <c r="B8467" s="215">
        <v>1</v>
      </c>
      <c r="C8467" s="216" t="s">
        <v>111100</v>
      </c>
      <c r="D8467" s="215" t="s">
        <v>111095</v>
      </c>
    </row>
    <row r="8468" spans="1:4">
      <c r="A8468" s="215" t="s">
        <v>31414</v>
      </c>
      <c r="B8468" s="215">
        <v>1</v>
      </c>
      <c r="C8468" s="216" t="s">
        <v>31415</v>
      </c>
      <c r="D8468" s="215" t="s">
        <v>31416</v>
      </c>
    </row>
    <row r="8469" spans="1:4">
      <c r="A8469" s="215" t="s">
        <v>31417</v>
      </c>
      <c r="B8469" s="215">
        <v>1</v>
      </c>
      <c r="C8469" s="216" t="s">
        <v>31418</v>
      </c>
      <c r="D8469" s="215" t="s">
        <v>31419</v>
      </c>
    </row>
    <row r="8470" spans="1:4">
      <c r="A8470" s="215" t="s">
        <v>31420</v>
      </c>
      <c r="B8470" s="215">
        <v>1</v>
      </c>
      <c r="C8470" s="216" t="s">
        <v>31421</v>
      </c>
      <c r="D8470" s="215" t="s">
        <v>31422</v>
      </c>
    </row>
    <row r="8471" spans="1:4">
      <c r="A8471" s="215" t="s">
        <v>31423</v>
      </c>
      <c r="B8471" s="215">
        <v>1</v>
      </c>
      <c r="C8471" s="216" t="s">
        <v>31424</v>
      </c>
      <c r="D8471" s="215" t="s">
        <v>31425</v>
      </c>
    </row>
    <row r="8472" spans="1:4">
      <c r="A8472" s="215" t="s">
        <v>31426</v>
      </c>
      <c r="B8472" s="215">
        <v>1</v>
      </c>
      <c r="C8472" s="216" t="s">
        <v>31427</v>
      </c>
      <c r="D8472" s="215" t="s">
        <v>31428</v>
      </c>
    </row>
    <row r="8473" spans="1:4">
      <c r="A8473" s="215" t="s">
        <v>31429</v>
      </c>
      <c r="B8473" s="215">
        <v>1</v>
      </c>
      <c r="C8473" s="216" t="s">
        <v>31430</v>
      </c>
      <c r="D8473" s="215" t="s">
        <v>31431</v>
      </c>
    </row>
    <row r="8474" spans="1:4">
      <c r="A8474" s="215" t="s">
        <v>31432</v>
      </c>
      <c r="B8474" s="215">
        <v>1</v>
      </c>
      <c r="C8474" s="216" t="s">
        <v>31433</v>
      </c>
      <c r="D8474" s="215" t="s">
        <v>31434</v>
      </c>
    </row>
    <row r="8475" spans="1:4">
      <c r="A8475" s="215" t="s">
        <v>31435</v>
      </c>
      <c r="B8475" s="215">
        <v>1</v>
      </c>
      <c r="C8475" s="216" t="s">
        <v>31436</v>
      </c>
      <c r="D8475" s="215" t="s">
        <v>31437</v>
      </c>
    </row>
    <row r="8476" spans="1:4">
      <c r="A8476" s="215" t="s">
        <v>31438</v>
      </c>
      <c r="B8476" s="215">
        <v>1</v>
      </c>
      <c r="C8476" s="216" t="s">
        <v>31439</v>
      </c>
      <c r="D8476" s="215" t="s">
        <v>31440</v>
      </c>
    </row>
    <row r="8477" spans="1:4">
      <c r="A8477" s="215" t="s">
        <v>31441</v>
      </c>
      <c r="B8477" s="215">
        <v>1</v>
      </c>
      <c r="C8477" s="216" t="s">
        <v>31442</v>
      </c>
      <c r="D8477" s="215" t="s">
        <v>31443</v>
      </c>
    </row>
    <row r="8478" spans="1:4">
      <c r="A8478" s="215" t="s">
        <v>31444</v>
      </c>
      <c r="B8478" s="215">
        <v>1</v>
      </c>
      <c r="C8478" s="216" t="s">
        <v>31445</v>
      </c>
      <c r="D8478" s="215" t="s">
        <v>31446</v>
      </c>
    </row>
    <row r="8479" spans="1:4">
      <c r="A8479" s="215" t="s">
        <v>31447</v>
      </c>
      <c r="B8479" s="215">
        <v>1</v>
      </c>
      <c r="C8479" s="216" t="s">
        <v>31448</v>
      </c>
      <c r="D8479" s="215" t="s">
        <v>31449</v>
      </c>
    </row>
    <row r="8480" spans="1:4">
      <c r="A8480" s="215" t="s">
        <v>31450</v>
      </c>
      <c r="B8480" s="215">
        <v>2</v>
      </c>
      <c r="C8480" s="216" t="s">
        <v>31451</v>
      </c>
      <c r="D8480" s="215" t="s">
        <v>31200</v>
      </c>
    </row>
    <row r="8481" spans="1:4">
      <c r="A8481" s="215" t="s">
        <v>31452</v>
      </c>
      <c r="B8481" s="215">
        <v>1</v>
      </c>
      <c r="C8481" s="216" t="s">
        <v>31453</v>
      </c>
      <c r="D8481" s="215" t="s">
        <v>31454</v>
      </c>
    </row>
    <row r="8482" spans="1:4">
      <c r="A8482" s="215" t="s">
        <v>31455</v>
      </c>
      <c r="B8482" s="215">
        <v>1</v>
      </c>
      <c r="C8482" s="216" t="s">
        <v>31456</v>
      </c>
      <c r="D8482" s="215" t="s">
        <v>31457</v>
      </c>
    </row>
    <row r="8483" spans="1:4">
      <c r="A8483" s="215" t="s">
        <v>31458</v>
      </c>
      <c r="B8483" s="215">
        <v>1</v>
      </c>
      <c r="C8483" s="216" t="s">
        <v>31459</v>
      </c>
      <c r="D8483" s="215" t="s">
        <v>31460</v>
      </c>
    </row>
    <row r="8484" spans="1:4">
      <c r="A8484" s="215" t="s">
        <v>31461</v>
      </c>
      <c r="B8484" s="215">
        <v>1</v>
      </c>
      <c r="C8484" s="216" t="s">
        <v>31462</v>
      </c>
      <c r="D8484" s="215" t="s">
        <v>31463</v>
      </c>
    </row>
    <row r="8485" spans="1:4">
      <c r="A8485" s="215" t="s">
        <v>31464</v>
      </c>
      <c r="B8485" s="215">
        <v>1</v>
      </c>
      <c r="C8485" s="216" t="s">
        <v>31465</v>
      </c>
      <c r="D8485" s="215" t="s">
        <v>31466</v>
      </c>
    </row>
    <row r="8486" spans="1:4">
      <c r="A8486" s="215" t="s">
        <v>31467</v>
      </c>
      <c r="B8486" s="215">
        <v>1</v>
      </c>
      <c r="C8486" s="216" t="s">
        <v>31468</v>
      </c>
      <c r="D8486" s="215" t="s">
        <v>31469</v>
      </c>
    </row>
    <row r="8487" spans="1:4">
      <c r="A8487" s="215" t="s">
        <v>31470</v>
      </c>
      <c r="B8487" s="215">
        <v>1</v>
      </c>
      <c r="C8487" s="216" t="s">
        <v>31471</v>
      </c>
      <c r="D8487" s="215" t="s">
        <v>31472</v>
      </c>
    </row>
    <row r="8488" spans="1:4">
      <c r="A8488" s="215" t="s">
        <v>31473</v>
      </c>
      <c r="B8488" s="215">
        <v>1</v>
      </c>
      <c r="C8488" s="216" t="s">
        <v>31474</v>
      </c>
      <c r="D8488" s="215" t="s">
        <v>31475</v>
      </c>
    </row>
    <row r="8489" spans="1:4">
      <c r="A8489" s="215" t="s">
        <v>31476</v>
      </c>
      <c r="B8489" s="215">
        <v>1</v>
      </c>
      <c r="C8489" s="216" t="s">
        <v>31477</v>
      </c>
      <c r="D8489" s="215" t="s">
        <v>31478</v>
      </c>
    </row>
    <row r="8490" spans="1:4">
      <c r="A8490" s="215" t="s">
        <v>31479</v>
      </c>
      <c r="B8490" s="215">
        <v>1</v>
      </c>
      <c r="C8490" s="216" t="s">
        <v>31480</v>
      </c>
      <c r="D8490" s="215" t="s">
        <v>31481</v>
      </c>
    </row>
    <row r="8491" spans="1:4">
      <c r="A8491" s="215" t="s">
        <v>31482</v>
      </c>
      <c r="B8491" s="215">
        <v>1</v>
      </c>
      <c r="C8491" s="216" t="s">
        <v>31483</v>
      </c>
      <c r="D8491" s="215" t="s">
        <v>31484</v>
      </c>
    </row>
    <row r="8492" spans="1:4">
      <c r="A8492" s="215" t="s">
        <v>31485</v>
      </c>
      <c r="B8492" s="215">
        <v>1</v>
      </c>
      <c r="C8492" s="216" t="s">
        <v>31486</v>
      </c>
      <c r="D8492" s="215" t="s">
        <v>31487</v>
      </c>
    </row>
    <row r="8493" spans="1:4">
      <c r="A8493" s="215" t="s">
        <v>31488</v>
      </c>
      <c r="B8493" s="215">
        <v>1</v>
      </c>
      <c r="C8493" s="216" t="s">
        <v>31489</v>
      </c>
      <c r="D8493" s="215" t="s">
        <v>31490</v>
      </c>
    </row>
    <row r="8494" spans="1:4">
      <c r="A8494" s="215" t="s">
        <v>31491</v>
      </c>
      <c r="B8494" s="215">
        <v>1</v>
      </c>
      <c r="C8494" s="216" t="s">
        <v>31492</v>
      </c>
      <c r="D8494" s="215" t="s">
        <v>31493</v>
      </c>
    </row>
    <row r="8495" spans="1:4">
      <c r="A8495" s="215" t="s">
        <v>31494</v>
      </c>
      <c r="B8495" s="215">
        <v>2</v>
      </c>
      <c r="C8495" s="216" t="s">
        <v>31495</v>
      </c>
      <c r="D8495" s="215" t="s">
        <v>31089</v>
      </c>
    </row>
    <row r="8496" spans="1:4">
      <c r="A8496" s="215" t="s">
        <v>31496</v>
      </c>
      <c r="B8496" s="215">
        <v>1</v>
      </c>
      <c r="C8496" s="216" t="s">
        <v>31497</v>
      </c>
      <c r="D8496" s="215" t="s">
        <v>31498</v>
      </c>
    </row>
    <row r="8497" spans="1:4">
      <c r="A8497" s="215" t="s">
        <v>31499</v>
      </c>
      <c r="B8497" s="215">
        <v>1</v>
      </c>
      <c r="C8497" s="216" t="s">
        <v>31500</v>
      </c>
      <c r="D8497" s="215" t="s">
        <v>31501</v>
      </c>
    </row>
    <row r="8498" spans="1:4">
      <c r="A8498" s="215" t="s">
        <v>31502</v>
      </c>
      <c r="B8498" s="215">
        <v>1</v>
      </c>
      <c r="C8498" s="216" t="s">
        <v>31503</v>
      </c>
      <c r="D8498" s="215" t="s">
        <v>31504</v>
      </c>
    </row>
    <row r="8499" spans="1:4">
      <c r="A8499" s="215" t="s">
        <v>31505</v>
      </c>
      <c r="B8499" s="215">
        <v>1</v>
      </c>
      <c r="C8499" s="216" t="s">
        <v>31506</v>
      </c>
      <c r="D8499" s="215" t="s">
        <v>31507</v>
      </c>
    </row>
    <row r="8500" spans="1:4">
      <c r="A8500" s="215" t="s">
        <v>31508</v>
      </c>
      <c r="B8500" s="215">
        <v>1</v>
      </c>
      <c r="C8500" s="216" t="s">
        <v>31509</v>
      </c>
      <c r="D8500" s="215" t="s">
        <v>31510</v>
      </c>
    </row>
    <row r="8501" spans="1:4">
      <c r="A8501" s="215" t="s">
        <v>31511</v>
      </c>
      <c r="B8501" s="215">
        <v>1</v>
      </c>
      <c r="C8501" s="216" t="s">
        <v>31512</v>
      </c>
      <c r="D8501" s="215" t="s">
        <v>31513</v>
      </c>
    </row>
    <row r="8502" spans="1:4">
      <c r="A8502" s="215" t="s">
        <v>31514</v>
      </c>
      <c r="B8502" s="215">
        <v>1</v>
      </c>
      <c r="C8502" s="216" t="s">
        <v>31515</v>
      </c>
      <c r="D8502" s="215" t="s">
        <v>31516</v>
      </c>
    </row>
    <row r="8503" spans="1:4">
      <c r="A8503" s="215" t="s">
        <v>31517</v>
      </c>
      <c r="B8503" s="215">
        <v>1</v>
      </c>
      <c r="C8503" s="216" t="s">
        <v>31518</v>
      </c>
      <c r="D8503" s="215" t="s">
        <v>31519</v>
      </c>
    </row>
    <row r="8504" spans="1:4">
      <c r="A8504" s="215" t="s">
        <v>31520</v>
      </c>
      <c r="B8504" s="215">
        <v>1</v>
      </c>
      <c r="C8504" s="216" t="s">
        <v>31521</v>
      </c>
      <c r="D8504" s="215" t="s">
        <v>31522</v>
      </c>
    </row>
    <row r="8505" spans="1:4">
      <c r="A8505" s="215" t="s">
        <v>31523</v>
      </c>
      <c r="B8505" s="215">
        <v>2</v>
      </c>
      <c r="C8505" s="216" t="s">
        <v>31524</v>
      </c>
      <c r="D8505" s="215" t="s">
        <v>31209</v>
      </c>
    </row>
    <row r="8506" spans="1:4">
      <c r="A8506" s="215" t="s">
        <v>31525</v>
      </c>
      <c r="B8506" s="215">
        <v>1</v>
      </c>
      <c r="C8506" s="216" t="s">
        <v>31526</v>
      </c>
      <c r="D8506" s="215" t="s">
        <v>31527</v>
      </c>
    </row>
    <row r="8507" spans="1:4">
      <c r="A8507" s="215" t="s">
        <v>31528</v>
      </c>
      <c r="B8507" s="215">
        <v>1</v>
      </c>
      <c r="C8507" s="216" t="s">
        <v>31529</v>
      </c>
      <c r="D8507" s="215" t="s">
        <v>31530</v>
      </c>
    </row>
    <row r="8508" spans="1:4">
      <c r="A8508" s="215" t="s">
        <v>31531</v>
      </c>
      <c r="B8508" s="215">
        <v>2</v>
      </c>
      <c r="C8508" s="216" t="s">
        <v>31532</v>
      </c>
      <c r="D8508" s="215" t="s">
        <v>31533</v>
      </c>
    </row>
    <row r="8509" spans="1:4">
      <c r="A8509" s="215" t="s">
        <v>31534</v>
      </c>
      <c r="B8509" s="215">
        <v>1</v>
      </c>
      <c r="C8509" s="216" t="s">
        <v>31535</v>
      </c>
      <c r="D8509" s="215" t="s">
        <v>30996</v>
      </c>
    </row>
    <row r="8510" spans="1:4">
      <c r="A8510" s="215" t="s">
        <v>31536</v>
      </c>
      <c r="B8510" s="215">
        <v>2</v>
      </c>
      <c r="C8510" s="216" t="s">
        <v>31537</v>
      </c>
      <c r="D8510" s="215" t="s">
        <v>31170</v>
      </c>
    </row>
    <row r="8511" spans="1:4">
      <c r="A8511" s="215" t="s">
        <v>31538</v>
      </c>
      <c r="B8511" s="215">
        <v>2</v>
      </c>
      <c r="C8511" s="216" t="s">
        <v>31539</v>
      </c>
      <c r="D8511" s="215" t="s">
        <v>31540</v>
      </c>
    </row>
    <row r="8512" spans="1:4">
      <c r="A8512" s="215" t="s">
        <v>31541</v>
      </c>
      <c r="B8512" s="215">
        <v>2</v>
      </c>
      <c r="C8512" s="216" t="s">
        <v>31542</v>
      </c>
      <c r="D8512" s="215" t="s">
        <v>31543</v>
      </c>
    </row>
    <row r="8513" spans="1:4">
      <c r="A8513" s="215" t="s">
        <v>31544</v>
      </c>
      <c r="B8513" s="215">
        <v>2</v>
      </c>
      <c r="C8513" s="216" t="s">
        <v>31545</v>
      </c>
      <c r="D8513" s="215" t="s">
        <v>31101</v>
      </c>
    </row>
    <row r="8514" spans="1:4">
      <c r="A8514" s="215" t="s">
        <v>31546</v>
      </c>
      <c r="B8514" s="215">
        <v>2</v>
      </c>
      <c r="C8514" s="216" t="s">
        <v>31547</v>
      </c>
      <c r="D8514" s="215" t="s">
        <v>31071</v>
      </c>
    </row>
    <row r="8515" spans="1:4">
      <c r="A8515" s="215" t="s">
        <v>31548</v>
      </c>
      <c r="B8515" s="215">
        <v>1</v>
      </c>
      <c r="C8515" s="216" t="s">
        <v>31549</v>
      </c>
      <c r="D8515" s="215" t="s">
        <v>31550</v>
      </c>
    </row>
    <row r="8516" spans="1:4">
      <c r="A8516" s="215" t="s">
        <v>31551</v>
      </c>
      <c r="B8516" s="215">
        <v>2</v>
      </c>
      <c r="C8516" s="216" t="s">
        <v>31552</v>
      </c>
      <c r="D8516" s="215" t="s">
        <v>31241</v>
      </c>
    </row>
    <row r="8517" spans="1:4">
      <c r="A8517" s="215" t="s">
        <v>31553</v>
      </c>
      <c r="B8517" s="215">
        <v>2</v>
      </c>
      <c r="C8517" s="216" t="s">
        <v>31554</v>
      </c>
      <c r="D8517" s="215" t="s">
        <v>31179</v>
      </c>
    </row>
    <row r="8518" spans="1:4">
      <c r="A8518" s="215" t="s">
        <v>31555</v>
      </c>
      <c r="B8518" s="215">
        <v>2</v>
      </c>
      <c r="C8518" s="216" t="s">
        <v>31556</v>
      </c>
      <c r="D8518" s="215" t="s">
        <v>31107</v>
      </c>
    </row>
    <row r="8519" spans="1:4">
      <c r="A8519" s="215" t="s">
        <v>111101</v>
      </c>
      <c r="B8519" s="215">
        <v>2</v>
      </c>
      <c r="C8519" s="216" t="s">
        <v>111102</v>
      </c>
      <c r="D8519" s="215" t="s">
        <v>111103</v>
      </c>
    </row>
    <row r="8520" spans="1:4">
      <c r="A8520" s="215" t="s">
        <v>111104</v>
      </c>
      <c r="B8520" s="215">
        <v>2</v>
      </c>
      <c r="C8520" s="216" t="s">
        <v>111105</v>
      </c>
      <c r="D8520" s="215" t="s">
        <v>31128</v>
      </c>
    </row>
    <row r="8521" spans="1:4">
      <c r="A8521" s="215" t="s">
        <v>111106</v>
      </c>
      <c r="B8521" s="215">
        <v>2</v>
      </c>
      <c r="C8521" s="216" t="s">
        <v>111107</v>
      </c>
      <c r="D8521" s="215" t="s">
        <v>31164</v>
      </c>
    </row>
    <row r="8522" spans="1:4">
      <c r="A8522" s="215" t="s">
        <v>31557</v>
      </c>
      <c r="B8522" s="215">
        <v>1</v>
      </c>
      <c r="C8522" s="216" t="s">
        <v>31558</v>
      </c>
      <c r="D8522" s="215" t="s">
        <v>31559</v>
      </c>
    </row>
    <row r="8523" spans="1:4">
      <c r="A8523" s="215" t="s">
        <v>31560</v>
      </c>
      <c r="B8523" s="215">
        <v>1</v>
      </c>
      <c r="C8523" s="216" t="s">
        <v>31561</v>
      </c>
      <c r="D8523" s="215" t="s">
        <v>31562</v>
      </c>
    </row>
    <row r="8524" spans="1:4">
      <c r="A8524" s="215" t="s">
        <v>31563</v>
      </c>
      <c r="B8524" s="215">
        <v>1</v>
      </c>
      <c r="C8524" s="216" t="s">
        <v>31564</v>
      </c>
      <c r="D8524" s="215" t="s">
        <v>31565</v>
      </c>
    </row>
    <row r="8525" spans="1:4">
      <c r="A8525" s="215" t="s">
        <v>31566</v>
      </c>
      <c r="B8525" s="215">
        <v>1</v>
      </c>
      <c r="C8525" s="216" t="s">
        <v>31567</v>
      </c>
      <c r="D8525" s="215" t="s">
        <v>31568</v>
      </c>
    </row>
    <row r="8526" spans="1:4">
      <c r="A8526" s="215" t="s">
        <v>31569</v>
      </c>
      <c r="B8526" s="215">
        <v>1</v>
      </c>
      <c r="C8526" s="216" t="s">
        <v>31570</v>
      </c>
      <c r="D8526" s="215" t="s">
        <v>31571</v>
      </c>
    </row>
    <row r="8527" spans="1:4">
      <c r="A8527" s="215" t="s">
        <v>31572</v>
      </c>
      <c r="B8527" s="215">
        <v>1</v>
      </c>
      <c r="C8527" s="216" t="s">
        <v>31573</v>
      </c>
      <c r="D8527" s="215" t="s">
        <v>31574</v>
      </c>
    </row>
    <row r="8528" spans="1:4">
      <c r="A8528" s="215" t="s">
        <v>31575</v>
      </c>
      <c r="B8528" s="215">
        <v>1</v>
      </c>
      <c r="C8528" s="216" t="s">
        <v>31576</v>
      </c>
      <c r="D8528" s="215" t="s">
        <v>31577</v>
      </c>
    </row>
    <row r="8529" spans="1:4">
      <c r="A8529" s="215" t="s">
        <v>31578</v>
      </c>
      <c r="B8529" s="215">
        <v>1</v>
      </c>
      <c r="C8529" s="216" t="s">
        <v>31579</v>
      </c>
      <c r="D8529" s="215" t="s">
        <v>31580</v>
      </c>
    </row>
    <row r="8530" spans="1:4">
      <c r="A8530" s="215" t="s">
        <v>31581</v>
      </c>
      <c r="B8530" s="215">
        <v>1</v>
      </c>
      <c r="C8530" s="216" t="s">
        <v>31582</v>
      </c>
      <c r="D8530" s="215" t="s">
        <v>31583</v>
      </c>
    </row>
    <row r="8531" spans="1:4">
      <c r="A8531" s="215" t="s">
        <v>31584</v>
      </c>
      <c r="B8531" s="215">
        <v>1</v>
      </c>
      <c r="C8531" s="216" t="s">
        <v>31585</v>
      </c>
      <c r="D8531" s="215" t="s">
        <v>31586</v>
      </c>
    </row>
    <row r="8532" spans="1:4">
      <c r="A8532" s="215" t="s">
        <v>31587</v>
      </c>
      <c r="B8532" s="215">
        <v>1</v>
      </c>
      <c r="C8532" s="216" t="s">
        <v>31588</v>
      </c>
      <c r="D8532" s="215" t="s">
        <v>31589</v>
      </c>
    </row>
    <row r="8533" spans="1:4">
      <c r="A8533" s="215" t="s">
        <v>31590</v>
      </c>
      <c r="B8533" s="215">
        <v>1</v>
      </c>
      <c r="C8533" s="216" t="s">
        <v>31591</v>
      </c>
      <c r="D8533" s="215" t="s">
        <v>31592</v>
      </c>
    </row>
    <row r="8534" spans="1:4">
      <c r="A8534" s="215" t="s">
        <v>31593</v>
      </c>
      <c r="B8534" s="215">
        <v>1</v>
      </c>
      <c r="C8534" s="216" t="s">
        <v>31594</v>
      </c>
      <c r="D8534" s="215" t="s">
        <v>31595</v>
      </c>
    </row>
    <row r="8535" spans="1:4">
      <c r="A8535" s="215" t="s">
        <v>31596</v>
      </c>
      <c r="B8535" s="215">
        <v>1</v>
      </c>
      <c r="C8535" s="216" t="s">
        <v>31597</v>
      </c>
      <c r="D8535" s="215" t="s">
        <v>31598</v>
      </c>
    </row>
    <row r="8536" spans="1:4">
      <c r="A8536" s="215" t="s">
        <v>31599</v>
      </c>
      <c r="B8536" s="215">
        <v>1</v>
      </c>
      <c r="C8536" s="216" t="s">
        <v>31600</v>
      </c>
      <c r="D8536" s="215" t="s">
        <v>31601</v>
      </c>
    </row>
    <row r="8537" spans="1:4">
      <c r="A8537" s="215" t="s">
        <v>31602</v>
      </c>
      <c r="B8537" s="215">
        <v>1</v>
      </c>
      <c r="C8537" s="216" t="s">
        <v>31603</v>
      </c>
      <c r="D8537" s="215" t="s">
        <v>31604</v>
      </c>
    </row>
    <row r="8538" spans="1:4">
      <c r="A8538" s="215" t="s">
        <v>31605</v>
      </c>
      <c r="B8538" s="215">
        <v>1</v>
      </c>
      <c r="C8538" s="216" t="s">
        <v>31606</v>
      </c>
      <c r="D8538" s="215" t="s">
        <v>31607</v>
      </c>
    </row>
    <row r="8539" spans="1:4">
      <c r="A8539" s="215" t="s">
        <v>31608</v>
      </c>
      <c r="B8539" s="215">
        <v>1</v>
      </c>
      <c r="C8539" s="216" t="s">
        <v>31609</v>
      </c>
      <c r="D8539" s="215" t="s">
        <v>31610</v>
      </c>
    </row>
    <row r="8540" spans="1:4">
      <c r="A8540" s="215" t="s">
        <v>31611</v>
      </c>
      <c r="B8540" s="215">
        <v>1</v>
      </c>
      <c r="C8540" s="216" t="s">
        <v>31612</v>
      </c>
      <c r="D8540" s="215" t="s">
        <v>31613</v>
      </c>
    </row>
    <row r="8541" spans="1:4">
      <c r="A8541" s="215" t="s">
        <v>31614</v>
      </c>
      <c r="B8541" s="215">
        <v>1</v>
      </c>
      <c r="C8541" s="216" t="s">
        <v>31615</v>
      </c>
      <c r="D8541" s="215" t="s">
        <v>31616</v>
      </c>
    </row>
    <row r="8542" spans="1:4">
      <c r="A8542" s="215" t="s">
        <v>31617</v>
      </c>
      <c r="B8542" s="215">
        <v>1</v>
      </c>
      <c r="C8542" s="216" t="s">
        <v>31618</v>
      </c>
      <c r="D8542" s="215" t="s">
        <v>31619</v>
      </c>
    </row>
    <row r="8543" spans="1:4">
      <c r="A8543" s="215" t="s">
        <v>31620</v>
      </c>
      <c r="B8543" s="215">
        <v>1</v>
      </c>
      <c r="C8543" s="216" t="s">
        <v>31621</v>
      </c>
      <c r="D8543" s="215" t="s">
        <v>31622</v>
      </c>
    </row>
    <row r="8544" spans="1:4">
      <c r="A8544" s="215" t="s">
        <v>31623</v>
      </c>
      <c r="B8544" s="215">
        <v>1</v>
      </c>
      <c r="C8544" s="216" t="s">
        <v>31624</v>
      </c>
      <c r="D8544" s="215" t="s">
        <v>31625</v>
      </c>
    </row>
    <row r="8545" spans="1:4">
      <c r="A8545" s="215" t="s">
        <v>31626</v>
      </c>
      <c r="B8545" s="215">
        <v>1</v>
      </c>
      <c r="C8545" s="216" t="s">
        <v>31627</v>
      </c>
      <c r="D8545" s="215" t="s">
        <v>31628</v>
      </c>
    </row>
    <row r="8546" spans="1:4">
      <c r="A8546" s="215" t="s">
        <v>31629</v>
      </c>
      <c r="B8546" s="215">
        <v>1</v>
      </c>
      <c r="C8546" s="216" t="s">
        <v>31630</v>
      </c>
      <c r="D8546" s="215" t="s">
        <v>31631</v>
      </c>
    </row>
    <row r="8547" spans="1:4">
      <c r="A8547" s="215" t="s">
        <v>31632</v>
      </c>
      <c r="B8547" s="215">
        <v>1</v>
      </c>
      <c r="C8547" s="216" t="s">
        <v>31633</v>
      </c>
      <c r="D8547" s="215" t="s">
        <v>31634</v>
      </c>
    </row>
    <row r="8548" spans="1:4">
      <c r="A8548" s="215" t="s">
        <v>31635</v>
      </c>
      <c r="B8548" s="215">
        <v>1</v>
      </c>
      <c r="C8548" s="216" t="s">
        <v>31636</v>
      </c>
      <c r="D8548" s="215" t="s">
        <v>31637</v>
      </c>
    </row>
    <row r="8549" spans="1:4">
      <c r="A8549" s="215" t="s">
        <v>31638</v>
      </c>
      <c r="B8549" s="215">
        <v>1</v>
      </c>
      <c r="C8549" s="216" t="s">
        <v>31639</v>
      </c>
      <c r="D8549" s="215" t="s">
        <v>31640</v>
      </c>
    </row>
    <row r="8550" spans="1:4">
      <c r="A8550" s="215" t="s">
        <v>31641</v>
      </c>
      <c r="B8550" s="215">
        <v>1</v>
      </c>
      <c r="C8550" s="216" t="s">
        <v>31642</v>
      </c>
      <c r="D8550" s="215" t="s">
        <v>31643</v>
      </c>
    </row>
    <row r="8551" spans="1:4">
      <c r="A8551" s="215" t="s">
        <v>31644</v>
      </c>
      <c r="B8551" s="215">
        <v>1</v>
      </c>
      <c r="C8551" s="216" t="s">
        <v>31645</v>
      </c>
      <c r="D8551" s="215" t="s">
        <v>31646</v>
      </c>
    </row>
    <row r="8552" spans="1:4">
      <c r="A8552" s="215" t="s">
        <v>31647</v>
      </c>
      <c r="B8552" s="215">
        <v>1</v>
      </c>
      <c r="C8552" s="216" t="s">
        <v>31648</v>
      </c>
      <c r="D8552" s="215" t="s">
        <v>31649</v>
      </c>
    </row>
    <row r="8553" spans="1:4">
      <c r="A8553" s="215" t="s">
        <v>31650</v>
      </c>
      <c r="B8553" s="215">
        <v>1</v>
      </c>
      <c r="C8553" s="216" t="s">
        <v>31651</v>
      </c>
      <c r="D8553" s="215" t="s">
        <v>31652</v>
      </c>
    </row>
    <row r="8554" spans="1:4">
      <c r="A8554" s="215" t="s">
        <v>31653</v>
      </c>
      <c r="B8554" s="215">
        <v>1</v>
      </c>
      <c r="C8554" s="216" t="s">
        <v>31654</v>
      </c>
      <c r="D8554" s="215" t="s">
        <v>31655</v>
      </c>
    </row>
    <row r="8555" spans="1:4">
      <c r="A8555" s="215" t="s">
        <v>31656</v>
      </c>
      <c r="B8555" s="215">
        <v>1</v>
      </c>
      <c r="C8555" s="216" t="s">
        <v>31657</v>
      </c>
      <c r="D8555" s="215" t="s">
        <v>31658</v>
      </c>
    </row>
    <row r="8556" spans="1:4">
      <c r="A8556" s="215" t="s">
        <v>31659</v>
      </c>
      <c r="B8556" s="215">
        <v>1</v>
      </c>
      <c r="C8556" s="216" t="s">
        <v>31660</v>
      </c>
      <c r="D8556" s="215" t="s">
        <v>31661</v>
      </c>
    </row>
    <row r="8557" spans="1:4">
      <c r="A8557" s="215" t="s">
        <v>31662</v>
      </c>
      <c r="B8557" s="215">
        <v>1</v>
      </c>
      <c r="C8557" s="216" t="s">
        <v>31663</v>
      </c>
      <c r="D8557" s="215" t="s">
        <v>31664</v>
      </c>
    </row>
    <row r="8558" spans="1:4">
      <c r="A8558" s="215" t="s">
        <v>31665</v>
      </c>
      <c r="B8558" s="215">
        <v>1</v>
      </c>
      <c r="C8558" s="216" t="s">
        <v>31666</v>
      </c>
      <c r="D8558" s="215" t="s">
        <v>31667</v>
      </c>
    </row>
    <row r="8559" spans="1:4">
      <c r="A8559" s="215" t="s">
        <v>31668</v>
      </c>
      <c r="B8559" s="215">
        <v>1</v>
      </c>
      <c r="C8559" s="216" t="s">
        <v>31669</v>
      </c>
      <c r="D8559" s="215" t="s">
        <v>31670</v>
      </c>
    </row>
    <row r="8560" spans="1:4">
      <c r="A8560" s="215" t="s">
        <v>31671</v>
      </c>
      <c r="B8560" s="215">
        <v>2</v>
      </c>
      <c r="C8560" s="216" t="s">
        <v>31672</v>
      </c>
      <c r="D8560" s="215" t="s">
        <v>31673</v>
      </c>
    </row>
    <row r="8561" spans="1:4">
      <c r="A8561" s="215" t="s">
        <v>31674</v>
      </c>
      <c r="B8561" s="215">
        <v>1</v>
      </c>
      <c r="C8561" s="216" t="s">
        <v>31675</v>
      </c>
      <c r="D8561" s="215" t="s">
        <v>31676</v>
      </c>
    </row>
    <row r="8562" spans="1:4">
      <c r="A8562" s="215" t="s">
        <v>31677</v>
      </c>
      <c r="B8562" s="215">
        <v>1</v>
      </c>
      <c r="C8562" s="216" t="s">
        <v>31678</v>
      </c>
      <c r="D8562" s="215" t="s">
        <v>31679</v>
      </c>
    </row>
    <row r="8563" spans="1:4">
      <c r="A8563" s="215" t="s">
        <v>31680</v>
      </c>
      <c r="B8563" s="215">
        <v>1</v>
      </c>
      <c r="C8563" s="216" t="s">
        <v>31681</v>
      </c>
      <c r="D8563" s="215" t="s">
        <v>31682</v>
      </c>
    </row>
    <row r="8564" spans="1:4">
      <c r="A8564" s="215" t="s">
        <v>31683</v>
      </c>
      <c r="B8564" s="215">
        <v>1</v>
      </c>
      <c r="C8564" s="216" t="s">
        <v>31684</v>
      </c>
      <c r="D8564" s="215" t="s">
        <v>31685</v>
      </c>
    </row>
    <row r="8565" spans="1:4">
      <c r="A8565" s="215" t="s">
        <v>31686</v>
      </c>
      <c r="B8565" s="215">
        <v>1</v>
      </c>
      <c r="C8565" s="216" t="s">
        <v>31687</v>
      </c>
      <c r="D8565" s="215" t="s">
        <v>31688</v>
      </c>
    </row>
    <row r="8566" spans="1:4">
      <c r="A8566" s="215" t="s">
        <v>31689</v>
      </c>
      <c r="B8566" s="215">
        <v>1</v>
      </c>
      <c r="C8566" s="216" t="s">
        <v>31690</v>
      </c>
      <c r="D8566" s="215" t="s">
        <v>31691</v>
      </c>
    </row>
    <row r="8567" spans="1:4">
      <c r="A8567" s="215" t="s">
        <v>31692</v>
      </c>
      <c r="B8567" s="215">
        <v>1</v>
      </c>
      <c r="C8567" s="216" t="s">
        <v>31693</v>
      </c>
      <c r="D8567" s="215" t="s">
        <v>31694</v>
      </c>
    </row>
    <row r="8568" spans="1:4">
      <c r="A8568" s="215" t="s">
        <v>31695</v>
      </c>
      <c r="B8568" s="215">
        <v>1</v>
      </c>
      <c r="C8568" s="216" t="s">
        <v>31696</v>
      </c>
      <c r="D8568" s="215" t="s">
        <v>31697</v>
      </c>
    </row>
    <row r="8569" spans="1:4">
      <c r="A8569" s="215" t="s">
        <v>31698</v>
      </c>
      <c r="B8569" s="215">
        <v>1</v>
      </c>
      <c r="C8569" s="216" t="s">
        <v>31699</v>
      </c>
      <c r="D8569" s="215" t="s">
        <v>31700</v>
      </c>
    </row>
    <row r="8570" spans="1:4">
      <c r="A8570" s="215" t="s">
        <v>31701</v>
      </c>
      <c r="B8570" s="215">
        <v>1</v>
      </c>
      <c r="C8570" s="216" t="s">
        <v>31702</v>
      </c>
      <c r="D8570" s="215" t="s">
        <v>31703</v>
      </c>
    </row>
    <row r="8571" spans="1:4">
      <c r="A8571" s="215" t="s">
        <v>31704</v>
      </c>
      <c r="B8571" s="215">
        <v>1</v>
      </c>
      <c r="C8571" s="216" t="s">
        <v>31705</v>
      </c>
      <c r="D8571" s="215" t="s">
        <v>31706</v>
      </c>
    </row>
    <row r="8572" spans="1:4">
      <c r="A8572" s="215" t="s">
        <v>31707</v>
      </c>
      <c r="B8572" s="215">
        <v>1</v>
      </c>
      <c r="C8572" s="216" t="s">
        <v>31708</v>
      </c>
      <c r="D8572" s="215" t="s">
        <v>31709</v>
      </c>
    </row>
    <row r="8573" spans="1:4">
      <c r="A8573" s="215" t="s">
        <v>31710</v>
      </c>
      <c r="B8573" s="215">
        <v>1</v>
      </c>
      <c r="C8573" s="216" t="s">
        <v>31711</v>
      </c>
      <c r="D8573" s="215" t="s">
        <v>31712</v>
      </c>
    </row>
    <row r="8574" spans="1:4">
      <c r="A8574" s="215" t="s">
        <v>31713</v>
      </c>
      <c r="B8574" s="215">
        <v>1</v>
      </c>
      <c r="C8574" s="216" t="s">
        <v>31714</v>
      </c>
      <c r="D8574" s="215" t="s">
        <v>31715</v>
      </c>
    </row>
    <row r="8575" spans="1:4">
      <c r="A8575" s="215" t="s">
        <v>31716</v>
      </c>
      <c r="B8575" s="215">
        <v>1</v>
      </c>
      <c r="C8575" s="216" t="s">
        <v>31717</v>
      </c>
      <c r="D8575" s="215" t="s">
        <v>31718</v>
      </c>
    </row>
    <row r="8576" spans="1:4">
      <c r="A8576" s="215" t="s">
        <v>31719</v>
      </c>
      <c r="B8576" s="215">
        <v>1</v>
      </c>
      <c r="C8576" s="216" t="s">
        <v>31720</v>
      </c>
      <c r="D8576" s="215" t="s">
        <v>31721</v>
      </c>
    </row>
    <row r="8577" spans="1:4">
      <c r="A8577" s="215" t="s">
        <v>31722</v>
      </c>
      <c r="B8577" s="215">
        <v>1</v>
      </c>
      <c r="C8577" s="216" t="s">
        <v>31723</v>
      </c>
      <c r="D8577" s="215" t="s">
        <v>31724</v>
      </c>
    </row>
    <row r="8578" spans="1:4">
      <c r="A8578" s="215" t="s">
        <v>31725</v>
      </c>
      <c r="B8578" s="215">
        <v>1</v>
      </c>
      <c r="C8578" s="216" t="s">
        <v>31726</v>
      </c>
      <c r="D8578" s="215" t="s">
        <v>31727</v>
      </c>
    </row>
    <row r="8579" spans="1:4">
      <c r="A8579" s="215" t="s">
        <v>31728</v>
      </c>
      <c r="B8579" s="215">
        <v>1</v>
      </c>
      <c r="C8579" s="216" t="s">
        <v>31729</v>
      </c>
      <c r="D8579" s="215" t="s">
        <v>31730</v>
      </c>
    </row>
    <row r="8580" spans="1:4">
      <c r="A8580" s="215" t="s">
        <v>31731</v>
      </c>
      <c r="B8580" s="215">
        <v>1</v>
      </c>
      <c r="C8580" s="216" t="s">
        <v>31732</v>
      </c>
      <c r="D8580" s="215" t="s">
        <v>31733</v>
      </c>
    </row>
    <row r="8581" spans="1:4">
      <c r="A8581" s="215" t="s">
        <v>31734</v>
      </c>
      <c r="B8581" s="215">
        <v>1</v>
      </c>
      <c r="C8581" s="216" t="s">
        <v>31735</v>
      </c>
      <c r="D8581" s="215" t="s">
        <v>31736</v>
      </c>
    </row>
    <row r="8582" spans="1:4">
      <c r="A8582" s="215" t="s">
        <v>31737</v>
      </c>
      <c r="B8582" s="215">
        <v>1</v>
      </c>
      <c r="C8582" s="216" t="s">
        <v>31738</v>
      </c>
      <c r="D8582" s="215" t="s">
        <v>31739</v>
      </c>
    </row>
    <row r="8583" spans="1:4">
      <c r="A8583" s="215" t="s">
        <v>31740</v>
      </c>
      <c r="B8583" s="215">
        <v>1</v>
      </c>
      <c r="C8583" s="216" t="s">
        <v>31741</v>
      </c>
      <c r="D8583" s="215" t="s">
        <v>31742</v>
      </c>
    </row>
    <row r="8584" spans="1:4">
      <c r="A8584" s="215" t="s">
        <v>31743</v>
      </c>
      <c r="B8584" s="215">
        <v>1</v>
      </c>
      <c r="C8584" s="216" t="s">
        <v>31744</v>
      </c>
      <c r="D8584" s="215" t="s">
        <v>31745</v>
      </c>
    </row>
    <row r="8585" spans="1:4">
      <c r="A8585" s="215" t="s">
        <v>31746</v>
      </c>
      <c r="B8585" s="215">
        <v>1</v>
      </c>
      <c r="C8585" s="216" t="s">
        <v>31747</v>
      </c>
      <c r="D8585" s="215" t="s">
        <v>31748</v>
      </c>
    </row>
    <row r="8586" spans="1:4">
      <c r="A8586" s="215" t="s">
        <v>31749</v>
      </c>
      <c r="B8586" s="215">
        <v>1</v>
      </c>
      <c r="C8586" s="216" t="s">
        <v>31750</v>
      </c>
      <c r="D8586" s="215" t="s">
        <v>31751</v>
      </c>
    </row>
    <row r="8587" spans="1:4">
      <c r="A8587" s="215" t="s">
        <v>31752</v>
      </c>
      <c r="B8587" s="215">
        <v>1</v>
      </c>
      <c r="C8587" s="216" t="s">
        <v>31753</v>
      </c>
      <c r="D8587" s="215" t="s">
        <v>31754</v>
      </c>
    </row>
    <row r="8588" spans="1:4">
      <c r="A8588" s="215" t="s">
        <v>31755</v>
      </c>
      <c r="B8588" s="215">
        <v>1</v>
      </c>
      <c r="C8588" s="216" t="s">
        <v>31756</v>
      </c>
      <c r="D8588" s="215" t="s">
        <v>31757</v>
      </c>
    </row>
    <row r="8589" spans="1:4">
      <c r="A8589" s="215" t="s">
        <v>31758</v>
      </c>
      <c r="B8589" s="215">
        <v>1</v>
      </c>
      <c r="C8589" s="216" t="s">
        <v>31759</v>
      </c>
      <c r="D8589" s="215" t="s">
        <v>31760</v>
      </c>
    </row>
    <row r="8590" spans="1:4">
      <c r="A8590" s="215" t="s">
        <v>31761</v>
      </c>
      <c r="B8590" s="215">
        <v>1</v>
      </c>
      <c r="C8590" s="216" t="s">
        <v>31762</v>
      </c>
      <c r="D8590" s="215" t="s">
        <v>31763</v>
      </c>
    </row>
    <row r="8591" spans="1:4">
      <c r="A8591" s="215" t="s">
        <v>31764</v>
      </c>
      <c r="B8591" s="215">
        <v>1</v>
      </c>
      <c r="C8591" s="216" t="s">
        <v>31765</v>
      </c>
      <c r="D8591" s="215" t="s">
        <v>31766</v>
      </c>
    </row>
    <row r="8592" spans="1:4">
      <c r="A8592" s="215" t="s">
        <v>31767</v>
      </c>
      <c r="B8592" s="215">
        <v>1</v>
      </c>
      <c r="C8592" s="216" t="s">
        <v>31768</v>
      </c>
      <c r="D8592" s="215" t="s">
        <v>31769</v>
      </c>
    </row>
    <row r="8593" spans="1:4">
      <c r="A8593" s="215" t="s">
        <v>31770</v>
      </c>
      <c r="B8593" s="215">
        <v>1</v>
      </c>
      <c r="C8593" s="216" t="s">
        <v>31771</v>
      </c>
      <c r="D8593" s="215" t="s">
        <v>31772</v>
      </c>
    </row>
    <row r="8594" spans="1:4">
      <c r="A8594" s="215" t="s">
        <v>31773</v>
      </c>
      <c r="B8594" s="215">
        <v>1</v>
      </c>
      <c r="C8594" s="216" t="s">
        <v>31774</v>
      </c>
      <c r="D8594" s="215" t="s">
        <v>31775</v>
      </c>
    </row>
    <row r="8595" spans="1:4">
      <c r="A8595" s="215" t="s">
        <v>31776</v>
      </c>
      <c r="B8595" s="215">
        <v>1</v>
      </c>
      <c r="C8595" s="216" t="s">
        <v>31777</v>
      </c>
      <c r="D8595" s="215" t="s">
        <v>31778</v>
      </c>
    </row>
    <row r="8596" spans="1:4">
      <c r="A8596" s="215" t="s">
        <v>31779</v>
      </c>
      <c r="B8596" s="215">
        <v>1</v>
      </c>
      <c r="C8596" s="216" t="s">
        <v>31780</v>
      </c>
      <c r="D8596" s="215" t="s">
        <v>31781</v>
      </c>
    </row>
    <row r="8597" spans="1:4">
      <c r="A8597" s="215" t="s">
        <v>31782</v>
      </c>
      <c r="B8597" s="215">
        <v>1</v>
      </c>
      <c r="C8597" s="216" t="s">
        <v>31783</v>
      </c>
      <c r="D8597" s="215" t="s">
        <v>31784</v>
      </c>
    </row>
    <row r="8598" spans="1:4">
      <c r="A8598" s="215" t="s">
        <v>31785</v>
      </c>
      <c r="B8598" s="215">
        <v>1</v>
      </c>
      <c r="C8598" s="216" t="s">
        <v>31786</v>
      </c>
      <c r="D8598" s="215" t="s">
        <v>31787</v>
      </c>
    </row>
    <row r="8599" spans="1:4">
      <c r="A8599" s="215" t="s">
        <v>31788</v>
      </c>
      <c r="B8599" s="215">
        <v>1</v>
      </c>
      <c r="C8599" s="216" t="s">
        <v>31789</v>
      </c>
      <c r="D8599" s="215" t="s">
        <v>31790</v>
      </c>
    </row>
    <row r="8600" spans="1:4">
      <c r="A8600" s="215" t="s">
        <v>31791</v>
      </c>
      <c r="B8600" s="215">
        <v>1</v>
      </c>
      <c r="C8600" s="216" t="s">
        <v>31792</v>
      </c>
      <c r="D8600" s="215" t="s">
        <v>31793</v>
      </c>
    </row>
    <row r="8601" spans="1:4">
      <c r="A8601" s="215" t="s">
        <v>31794</v>
      </c>
      <c r="B8601" s="215">
        <v>1</v>
      </c>
      <c r="C8601" s="216" t="s">
        <v>31795</v>
      </c>
      <c r="D8601" s="215" t="s">
        <v>31796</v>
      </c>
    </row>
    <row r="8602" spans="1:4">
      <c r="A8602" s="215" t="s">
        <v>31797</v>
      </c>
      <c r="B8602" s="215">
        <v>1</v>
      </c>
      <c r="C8602" s="216" t="s">
        <v>31798</v>
      </c>
      <c r="D8602" s="215" t="s">
        <v>31799</v>
      </c>
    </row>
    <row r="8603" spans="1:4">
      <c r="A8603" s="215" t="s">
        <v>31800</v>
      </c>
      <c r="B8603" s="215">
        <v>1</v>
      </c>
      <c r="C8603" s="216" t="s">
        <v>31801</v>
      </c>
      <c r="D8603" s="215" t="s">
        <v>31802</v>
      </c>
    </row>
    <row r="8604" spans="1:4">
      <c r="A8604" s="215" t="s">
        <v>31803</v>
      </c>
      <c r="B8604" s="215">
        <v>1</v>
      </c>
      <c r="C8604" s="216" t="s">
        <v>31804</v>
      </c>
      <c r="D8604" s="215" t="s">
        <v>31805</v>
      </c>
    </row>
    <row r="8605" spans="1:4">
      <c r="A8605" s="215" t="s">
        <v>31806</v>
      </c>
      <c r="B8605" s="215">
        <v>1</v>
      </c>
      <c r="C8605" s="216" t="s">
        <v>31807</v>
      </c>
      <c r="D8605" s="215" t="s">
        <v>31808</v>
      </c>
    </row>
    <row r="8606" spans="1:4">
      <c r="A8606" s="215" t="s">
        <v>31809</v>
      </c>
      <c r="B8606" s="215">
        <v>1</v>
      </c>
      <c r="C8606" s="216" t="s">
        <v>31810</v>
      </c>
      <c r="D8606" s="215" t="s">
        <v>31811</v>
      </c>
    </row>
    <row r="8607" spans="1:4">
      <c r="A8607" s="215" t="s">
        <v>31812</v>
      </c>
      <c r="B8607" s="215">
        <v>1</v>
      </c>
      <c r="C8607" s="216" t="s">
        <v>31813</v>
      </c>
      <c r="D8607" s="215" t="s">
        <v>31814</v>
      </c>
    </row>
    <row r="8608" spans="1:4">
      <c r="A8608" s="215" t="s">
        <v>31815</v>
      </c>
      <c r="B8608" s="215">
        <v>1</v>
      </c>
      <c r="C8608" s="216" t="s">
        <v>31816</v>
      </c>
      <c r="D8608" s="215" t="s">
        <v>31817</v>
      </c>
    </row>
    <row r="8609" spans="1:4">
      <c r="A8609" s="215" t="s">
        <v>31818</v>
      </c>
      <c r="B8609" s="215">
        <v>1</v>
      </c>
      <c r="C8609" s="216" t="s">
        <v>31819</v>
      </c>
      <c r="D8609" s="215" t="s">
        <v>31820</v>
      </c>
    </row>
    <row r="8610" spans="1:4">
      <c r="A8610" s="215" t="s">
        <v>31821</v>
      </c>
      <c r="B8610" s="215">
        <v>1</v>
      </c>
      <c r="C8610" s="216" t="s">
        <v>31822</v>
      </c>
      <c r="D8610" s="215" t="s">
        <v>31823</v>
      </c>
    </row>
    <row r="8611" spans="1:4">
      <c r="A8611" s="215" t="s">
        <v>31824</v>
      </c>
      <c r="B8611" s="215">
        <v>1</v>
      </c>
      <c r="C8611" s="216" t="s">
        <v>31825</v>
      </c>
      <c r="D8611" s="215" t="s">
        <v>31826</v>
      </c>
    </row>
    <row r="8612" spans="1:4">
      <c r="A8612" s="215" t="s">
        <v>31827</v>
      </c>
      <c r="B8612" s="215">
        <v>1</v>
      </c>
      <c r="C8612" s="216" t="s">
        <v>31828</v>
      </c>
      <c r="D8612" s="215" t="s">
        <v>31829</v>
      </c>
    </row>
    <row r="8613" spans="1:4">
      <c r="A8613" s="215" t="s">
        <v>31830</v>
      </c>
      <c r="B8613" s="215">
        <v>1</v>
      </c>
      <c r="C8613" s="216" t="s">
        <v>31831</v>
      </c>
      <c r="D8613" s="215" t="s">
        <v>31832</v>
      </c>
    </row>
    <row r="8614" spans="1:4">
      <c r="A8614" s="215" t="s">
        <v>31833</v>
      </c>
      <c r="B8614" s="215">
        <v>1</v>
      </c>
      <c r="C8614" s="216" t="s">
        <v>31834</v>
      </c>
      <c r="D8614" s="215" t="s">
        <v>31835</v>
      </c>
    </row>
    <row r="8615" spans="1:4">
      <c r="A8615" s="215" t="s">
        <v>31836</v>
      </c>
      <c r="B8615" s="215">
        <v>1</v>
      </c>
      <c r="C8615" s="216" t="s">
        <v>31837</v>
      </c>
      <c r="D8615" s="215" t="s">
        <v>31838</v>
      </c>
    </row>
    <row r="8616" spans="1:4">
      <c r="A8616" s="215" t="s">
        <v>31839</v>
      </c>
      <c r="B8616" s="215">
        <v>1</v>
      </c>
      <c r="C8616" s="216" t="s">
        <v>31840</v>
      </c>
      <c r="D8616" s="215" t="s">
        <v>31841</v>
      </c>
    </row>
    <row r="8617" spans="1:4">
      <c r="A8617" s="215" t="s">
        <v>31842</v>
      </c>
      <c r="B8617" s="215">
        <v>1</v>
      </c>
      <c r="C8617" s="216" t="s">
        <v>31843</v>
      </c>
      <c r="D8617" s="215" t="s">
        <v>31844</v>
      </c>
    </row>
    <row r="8618" spans="1:4">
      <c r="A8618" s="215" t="s">
        <v>31845</v>
      </c>
      <c r="B8618" s="215">
        <v>1</v>
      </c>
      <c r="C8618" s="216" t="s">
        <v>31846</v>
      </c>
      <c r="D8618" s="215" t="s">
        <v>31847</v>
      </c>
    </row>
    <row r="8619" spans="1:4">
      <c r="A8619" s="215" t="s">
        <v>31848</v>
      </c>
      <c r="B8619" s="215">
        <v>1</v>
      </c>
      <c r="C8619" s="216" t="s">
        <v>31849</v>
      </c>
      <c r="D8619" s="215" t="s">
        <v>31850</v>
      </c>
    </row>
    <row r="8620" spans="1:4">
      <c r="A8620" s="215" t="s">
        <v>31851</v>
      </c>
      <c r="B8620" s="215">
        <v>1</v>
      </c>
      <c r="C8620" s="216" t="s">
        <v>31852</v>
      </c>
      <c r="D8620" s="215" t="s">
        <v>31853</v>
      </c>
    </row>
    <row r="8621" spans="1:4">
      <c r="A8621" s="215" t="s">
        <v>31854</v>
      </c>
      <c r="B8621" s="215">
        <v>1</v>
      </c>
      <c r="C8621" s="216" t="s">
        <v>31855</v>
      </c>
      <c r="D8621" s="215" t="s">
        <v>31856</v>
      </c>
    </row>
    <row r="8622" spans="1:4">
      <c r="A8622" s="215" t="s">
        <v>31857</v>
      </c>
      <c r="B8622" s="215">
        <v>1</v>
      </c>
      <c r="C8622" s="216" t="s">
        <v>31858</v>
      </c>
      <c r="D8622" s="215" t="s">
        <v>31859</v>
      </c>
    </row>
    <row r="8623" spans="1:4">
      <c r="A8623" s="215" t="s">
        <v>31860</v>
      </c>
      <c r="B8623" s="215">
        <v>1</v>
      </c>
      <c r="C8623" s="216" t="s">
        <v>31861</v>
      </c>
      <c r="D8623" s="215" t="s">
        <v>31862</v>
      </c>
    </row>
    <row r="8624" spans="1:4">
      <c r="A8624" s="215" t="s">
        <v>31863</v>
      </c>
      <c r="B8624" s="215">
        <v>1</v>
      </c>
      <c r="C8624" s="216" t="s">
        <v>31864</v>
      </c>
      <c r="D8624" s="215" t="s">
        <v>31865</v>
      </c>
    </row>
    <row r="8625" spans="1:4">
      <c r="A8625" s="215" t="s">
        <v>31866</v>
      </c>
      <c r="B8625" s="215">
        <v>1</v>
      </c>
      <c r="C8625" s="216" t="s">
        <v>31867</v>
      </c>
      <c r="D8625" s="215" t="s">
        <v>31868</v>
      </c>
    </row>
    <row r="8626" spans="1:4">
      <c r="A8626" s="215" t="s">
        <v>31869</v>
      </c>
      <c r="B8626" s="215">
        <v>1</v>
      </c>
      <c r="C8626" s="216" t="s">
        <v>31870</v>
      </c>
      <c r="D8626" s="215" t="s">
        <v>31871</v>
      </c>
    </row>
    <row r="8627" spans="1:4">
      <c r="A8627" s="215" t="s">
        <v>31872</v>
      </c>
      <c r="B8627" s="215">
        <v>1</v>
      </c>
      <c r="C8627" s="216" t="s">
        <v>31873</v>
      </c>
      <c r="D8627" s="215" t="s">
        <v>31874</v>
      </c>
    </row>
    <row r="8628" spans="1:4">
      <c r="A8628" s="215" t="s">
        <v>31875</v>
      </c>
      <c r="B8628" s="215">
        <v>1</v>
      </c>
      <c r="C8628" s="216" t="s">
        <v>31876</v>
      </c>
      <c r="D8628" s="215" t="s">
        <v>31877</v>
      </c>
    </row>
    <row r="8629" spans="1:4">
      <c r="A8629" s="215" t="s">
        <v>31878</v>
      </c>
      <c r="B8629" s="215">
        <v>1</v>
      </c>
      <c r="C8629" s="216" t="s">
        <v>31879</v>
      </c>
      <c r="D8629" s="215" t="s">
        <v>31880</v>
      </c>
    </row>
    <row r="8630" spans="1:4">
      <c r="A8630" s="215" t="s">
        <v>31881</v>
      </c>
      <c r="B8630" s="215">
        <v>1</v>
      </c>
      <c r="C8630" s="216" t="s">
        <v>31882</v>
      </c>
      <c r="D8630" s="215" t="s">
        <v>31883</v>
      </c>
    </row>
    <row r="8631" spans="1:4">
      <c r="A8631" s="215" t="s">
        <v>31884</v>
      </c>
      <c r="B8631" s="215">
        <v>1</v>
      </c>
      <c r="C8631" s="216" t="s">
        <v>31885</v>
      </c>
      <c r="D8631" s="215" t="s">
        <v>31886</v>
      </c>
    </row>
    <row r="8632" spans="1:4">
      <c r="A8632" s="215" t="s">
        <v>31887</v>
      </c>
      <c r="B8632" s="215">
        <v>1</v>
      </c>
      <c r="C8632" s="216" t="s">
        <v>31888</v>
      </c>
      <c r="D8632" s="215" t="s">
        <v>31889</v>
      </c>
    </row>
    <row r="8633" spans="1:4">
      <c r="A8633" s="215" t="s">
        <v>31890</v>
      </c>
      <c r="B8633" s="215">
        <v>1</v>
      </c>
      <c r="C8633" s="216" t="s">
        <v>31891</v>
      </c>
      <c r="D8633" s="215" t="s">
        <v>31892</v>
      </c>
    </row>
    <row r="8634" spans="1:4">
      <c r="A8634" s="215" t="s">
        <v>31893</v>
      </c>
      <c r="B8634" s="215">
        <v>1</v>
      </c>
      <c r="C8634" s="216" t="s">
        <v>31894</v>
      </c>
      <c r="D8634" s="215" t="s">
        <v>31895</v>
      </c>
    </row>
    <row r="8635" spans="1:4">
      <c r="A8635" s="215" t="s">
        <v>31896</v>
      </c>
      <c r="B8635" s="215">
        <v>1</v>
      </c>
      <c r="C8635" s="216" t="s">
        <v>31897</v>
      </c>
      <c r="D8635" s="215" t="s">
        <v>31898</v>
      </c>
    </row>
    <row r="8636" spans="1:4">
      <c r="A8636" s="215" t="s">
        <v>31899</v>
      </c>
      <c r="B8636" s="215">
        <v>1</v>
      </c>
      <c r="C8636" s="216" t="s">
        <v>31900</v>
      </c>
      <c r="D8636" s="215" t="s">
        <v>31901</v>
      </c>
    </row>
    <row r="8637" spans="1:4">
      <c r="A8637" s="215" t="s">
        <v>31902</v>
      </c>
      <c r="B8637" s="215">
        <v>1</v>
      </c>
      <c r="C8637" s="216" t="s">
        <v>31903</v>
      </c>
      <c r="D8637" s="215" t="s">
        <v>31904</v>
      </c>
    </row>
    <row r="8638" spans="1:4">
      <c r="A8638" s="215" t="s">
        <v>31905</v>
      </c>
      <c r="B8638" s="215">
        <v>1</v>
      </c>
      <c r="C8638" s="216" t="s">
        <v>31906</v>
      </c>
      <c r="D8638" s="215" t="s">
        <v>31907</v>
      </c>
    </row>
    <row r="8639" spans="1:4">
      <c r="A8639" s="215" t="s">
        <v>31908</v>
      </c>
      <c r="B8639" s="215">
        <v>1</v>
      </c>
      <c r="C8639" s="216" t="s">
        <v>31909</v>
      </c>
      <c r="D8639" s="215" t="s">
        <v>31910</v>
      </c>
    </row>
    <row r="8640" spans="1:4">
      <c r="A8640" s="215" t="s">
        <v>31911</v>
      </c>
      <c r="B8640" s="215">
        <v>1</v>
      </c>
      <c r="C8640" s="216" t="s">
        <v>31912</v>
      </c>
      <c r="D8640" s="215" t="s">
        <v>31913</v>
      </c>
    </row>
    <row r="8641" spans="1:4">
      <c r="A8641" s="215" t="s">
        <v>31914</v>
      </c>
      <c r="B8641" s="215">
        <v>1</v>
      </c>
      <c r="C8641" s="216" t="s">
        <v>31915</v>
      </c>
      <c r="D8641" s="215" t="s">
        <v>31916</v>
      </c>
    </row>
    <row r="8642" spans="1:4">
      <c r="A8642" s="215" t="s">
        <v>31917</v>
      </c>
      <c r="B8642" s="215">
        <v>1</v>
      </c>
      <c r="C8642" s="216" t="s">
        <v>31918</v>
      </c>
      <c r="D8642" s="215" t="s">
        <v>31919</v>
      </c>
    </row>
    <row r="8643" spans="1:4">
      <c r="A8643" s="215" t="s">
        <v>31920</v>
      </c>
      <c r="B8643" s="215">
        <v>1</v>
      </c>
      <c r="C8643" s="216" t="s">
        <v>31921</v>
      </c>
      <c r="D8643" s="215" t="s">
        <v>31922</v>
      </c>
    </row>
    <row r="8644" spans="1:4">
      <c r="A8644" s="215" t="s">
        <v>31923</v>
      </c>
      <c r="B8644" s="215">
        <v>1</v>
      </c>
      <c r="C8644" s="216" t="s">
        <v>31924</v>
      </c>
      <c r="D8644" s="215" t="s">
        <v>31925</v>
      </c>
    </row>
    <row r="8645" spans="1:4">
      <c r="A8645" s="215" t="s">
        <v>31926</v>
      </c>
      <c r="B8645" s="215">
        <v>1</v>
      </c>
      <c r="C8645" s="216" t="s">
        <v>31927</v>
      </c>
      <c r="D8645" s="215" t="s">
        <v>31928</v>
      </c>
    </row>
    <row r="8646" spans="1:4">
      <c r="A8646" s="215" t="s">
        <v>31929</v>
      </c>
      <c r="B8646" s="215">
        <v>1</v>
      </c>
      <c r="C8646" s="216" t="s">
        <v>31930</v>
      </c>
      <c r="D8646" s="215" t="s">
        <v>31931</v>
      </c>
    </row>
    <row r="8647" spans="1:4">
      <c r="A8647" s="215" t="s">
        <v>31932</v>
      </c>
      <c r="B8647" s="215">
        <v>1</v>
      </c>
      <c r="C8647" s="216" t="s">
        <v>31933</v>
      </c>
      <c r="D8647" s="215" t="s">
        <v>31934</v>
      </c>
    </row>
    <row r="8648" spans="1:4">
      <c r="A8648" s="215" t="s">
        <v>31935</v>
      </c>
      <c r="B8648" s="215">
        <v>1</v>
      </c>
      <c r="C8648" s="216" t="s">
        <v>31936</v>
      </c>
      <c r="D8648" s="215" t="s">
        <v>31937</v>
      </c>
    </row>
    <row r="8649" spans="1:4">
      <c r="A8649" s="215" t="s">
        <v>31938</v>
      </c>
      <c r="B8649" s="215">
        <v>1</v>
      </c>
      <c r="C8649" s="216" t="s">
        <v>31939</v>
      </c>
      <c r="D8649" s="215" t="s">
        <v>31940</v>
      </c>
    </row>
    <row r="8650" spans="1:4">
      <c r="A8650" s="215" t="s">
        <v>31941</v>
      </c>
      <c r="B8650" s="215">
        <v>1</v>
      </c>
      <c r="C8650" s="216" t="s">
        <v>31942</v>
      </c>
      <c r="D8650" s="215" t="s">
        <v>31943</v>
      </c>
    </row>
    <row r="8651" spans="1:4">
      <c r="A8651" s="215" t="s">
        <v>31944</v>
      </c>
      <c r="B8651" s="215">
        <v>1</v>
      </c>
      <c r="C8651" s="216" t="s">
        <v>31945</v>
      </c>
      <c r="D8651" s="215" t="s">
        <v>31946</v>
      </c>
    </row>
    <row r="8652" spans="1:4">
      <c r="A8652" s="215" t="s">
        <v>31947</v>
      </c>
      <c r="B8652" s="215">
        <v>1</v>
      </c>
      <c r="C8652" s="216" t="s">
        <v>31948</v>
      </c>
      <c r="D8652" s="215" t="s">
        <v>31949</v>
      </c>
    </row>
    <row r="8653" spans="1:4">
      <c r="A8653" s="215" t="s">
        <v>31950</v>
      </c>
      <c r="B8653" s="215">
        <v>1</v>
      </c>
      <c r="C8653" s="216" t="s">
        <v>31951</v>
      </c>
      <c r="D8653" s="215" t="s">
        <v>31952</v>
      </c>
    </row>
    <row r="8654" spans="1:4">
      <c r="A8654" s="215" t="s">
        <v>31953</v>
      </c>
      <c r="B8654" s="215">
        <v>1</v>
      </c>
      <c r="C8654" s="216" t="s">
        <v>31954</v>
      </c>
      <c r="D8654" s="215" t="s">
        <v>31955</v>
      </c>
    </row>
    <row r="8655" spans="1:4">
      <c r="A8655" s="215" t="s">
        <v>31956</v>
      </c>
      <c r="B8655" s="215">
        <v>1</v>
      </c>
      <c r="C8655" s="216" t="s">
        <v>31957</v>
      </c>
      <c r="D8655" s="215" t="s">
        <v>31958</v>
      </c>
    </row>
    <row r="8656" spans="1:4">
      <c r="A8656" s="215" t="s">
        <v>31959</v>
      </c>
      <c r="B8656" s="215">
        <v>1</v>
      </c>
      <c r="C8656" s="216" t="s">
        <v>31960</v>
      </c>
      <c r="D8656" s="215" t="s">
        <v>31961</v>
      </c>
    </row>
    <row r="8657" spans="1:4">
      <c r="A8657" s="215" t="s">
        <v>31962</v>
      </c>
      <c r="B8657" s="215">
        <v>1</v>
      </c>
      <c r="C8657" s="216" t="s">
        <v>31963</v>
      </c>
      <c r="D8657" s="215" t="s">
        <v>31964</v>
      </c>
    </row>
    <row r="8658" spans="1:4">
      <c r="A8658" s="215" t="s">
        <v>31965</v>
      </c>
      <c r="B8658" s="215">
        <v>1</v>
      </c>
      <c r="C8658" s="216" t="s">
        <v>31966</v>
      </c>
      <c r="D8658" s="215" t="s">
        <v>31967</v>
      </c>
    </row>
    <row r="8659" spans="1:4">
      <c r="A8659" s="215" t="s">
        <v>31968</v>
      </c>
      <c r="B8659" s="215">
        <v>1</v>
      </c>
      <c r="C8659" s="216" t="s">
        <v>31969</v>
      </c>
      <c r="D8659" s="215" t="s">
        <v>31970</v>
      </c>
    </row>
    <row r="8660" spans="1:4">
      <c r="A8660" s="215" t="s">
        <v>31971</v>
      </c>
      <c r="B8660" s="215">
        <v>1</v>
      </c>
      <c r="C8660" s="216" t="s">
        <v>31972</v>
      </c>
      <c r="D8660" s="215" t="s">
        <v>31973</v>
      </c>
    </row>
    <row r="8661" spans="1:4">
      <c r="A8661" s="215" t="s">
        <v>31974</v>
      </c>
      <c r="B8661" s="215">
        <v>1</v>
      </c>
      <c r="C8661" s="216" t="s">
        <v>31975</v>
      </c>
      <c r="D8661" s="215" t="s">
        <v>31976</v>
      </c>
    </row>
    <row r="8662" spans="1:4">
      <c r="A8662" s="215" t="s">
        <v>31977</v>
      </c>
      <c r="B8662" s="215">
        <v>1</v>
      </c>
      <c r="C8662" s="216" t="s">
        <v>31978</v>
      </c>
      <c r="D8662" s="215" t="s">
        <v>31979</v>
      </c>
    </row>
    <row r="8663" spans="1:4">
      <c r="A8663" s="215" t="s">
        <v>31980</v>
      </c>
      <c r="B8663" s="215">
        <v>1</v>
      </c>
      <c r="C8663" s="216" t="s">
        <v>31981</v>
      </c>
      <c r="D8663" s="215" t="s">
        <v>31982</v>
      </c>
    </row>
    <row r="8664" spans="1:4">
      <c r="A8664" s="215" t="s">
        <v>31983</v>
      </c>
      <c r="B8664" s="215">
        <v>1</v>
      </c>
      <c r="C8664" s="216" t="s">
        <v>31984</v>
      </c>
      <c r="D8664" s="215" t="s">
        <v>31985</v>
      </c>
    </row>
    <row r="8665" spans="1:4">
      <c r="A8665" s="215" t="s">
        <v>31986</v>
      </c>
      <c r="B8665" s="215">
        <v>1</v>
      </c>
      <c r="C8665" s="216" t="s">
        <v>31987</v>
      </c>
      <c r="D8665" s="215" t="s">
        <v>31988</v>
      </c>
    </row>
    <row r="8666" spans="1:4">
      <c r="A8666" s="215" t="s">
        <v>31989</v>
      </c>
      <c r="B8666" s="215">
        <v>1</v>
      </c>
      <c r="C8666" s="216" t="s">
        <v>31990</v>
      </c>
      <c r="D8666" s="215" t="s">
        <v>31991</v>
      </c>
    </row>
    <row r="8667" spans="1:4">
      <c r="A8667" s="215" t="s">
        <v>31992</v>
      </c>
      <c r="B8667" s="215">
        <v>1</v>
      </c>
      <c r="C8667" s="216" t="s">
        <v>31993</v>
      </c>
      <c r="D8667" s="215" t="s">
        <v>31994</v>
      </c>
    </row>
    <row r="8668" spans="1:4">
      <c r="A8668" s="215" t="s">
        <v>31995</v>
      </c>
      <c r="B8668" s="215">
        <v>1</v>
      </c>
      <c r="C8668" s="216" t="s">
        <v>31996</v>
      </c>
      <c r="D8668" s="215" t="s">
        <v>31997</v>
      </c>
    </row>
    <row r="8669" spans="1:4">
      <c r="A8669" s="215" t="s">
        <v>31998</v>
      </c>
      <c r="B8669" s="215">
        <v>1</v>
      </c>
      <c r="C8669" s="216" t="s">
        <v>31999</v>
      </c>
      <c r="D8669" s="215" t="s">
        <v>32000</v>
      </c>
    </row>
    <row r="8670" spans="1:4">
      <c r="A8670" s="215" t="s">
        <v>32001</v>
      </c>
      <c r="B8670" s="215">
        <v>1</v>
      </c>
      <c r="C8670" s="216" t="s">
        <v>32002</v>
      </c>
      <c r="D8670" s="215" t="s">
        <v>32003</v>
      </c>
    </row>
    <row r="8671" spans="1:4">
      <c r="A8671" s="215" t="s">
        <v>32004</v>
      </c>
      <c r="B8671" s="215">
        <v>1</v>
      </c>
      <c r="C8671" s="216" t="s">
        <v>32005</v>
      </c>
      <c r="D8671" s="215" t="s">
        <v>32006</v>
      </c>
    </row>
    <row r="8672" spans="1:4">
      <c r="A8672" s="215" t="s">
        <v>32007</v>
      </c>
      <c r="B8672" s="215">
        <v>1</v>
      </c>
      <c r="C8672" s="216" t="s">
        <v>32008</v>
      </c>
      <c r="D8672" s="215" t="s">
        <v>32009</v>
      </c>
    </row>
    <row r="8673" spans="1:4">
      <c r="A8673" s="215" t="s">
        <v>32010</v>
      </c>
      <c r="B8673" s="215">
        <v>1</v>
      </c>
      <c r="C8673" s="216" t="s">
        <v>32011</v>
      </c>
      <c r="D8673" s="215" t="s">
        <v>32012</v>
      </c>
    </row>
    <row r="8674" spans="1:4">
      <c r="A8674" s="215" t="s">
        <v>32013</v>
      </c>
      <c r="B8674" s="215">
        <v>1</v>
      </c>
      <c r="C8674" s="216" t="s">
        <v>32014</v>
      </c>
      <c r="D8674" s="215" t="s">
        <v>32015</v>
      </c>
    </row>
    <row r="8675" spans="1:4">
      <c r="A8675" s="215" t="s">
        <v>32016</v>
      </c>
      <c r="B8675" s="215">
        <v>1</v>
      </c>
      <c r="C8675" s="216" t="s">
        <v>32017</v>
      </c>
      <c r="D8675" s="215" t="s">
        <v>32018</v>
      </c>
    </row>
    <row r="8676" spans="1:4">
      <c r="A8676" s="215" t="s">
        <v>32019</v>
      </c>
      <c r="B8676" s="215">
        <v>1</v>
      </c>
      <c r="C8676" s="216" t="s">
        <v>32020</v>
      </c>
      <c r="D8676" s="215" t="s">
        <v>32021</v>
      </c>
    </row>
    <row r="8677" spans="1:4">
      <c r="A8677" s="215" t="s">
        <v>32022</v>
      </c>
      <c r="B8677" s="215">
        <v>1</v>
      </c>
      <c r="C8677" s="216" t="s">
        <v>32023</v>
      </c>
      <c r="D8677" s="215" t="s">
        <v>32024</v>
      </c>
    </row>
    <row r="8678" spans="1:4">
      <c r="A8678" s="215" t="s">
        <v>32025</v>
      </c>
      <c r="B8678" s="215">
        <v>1</v>
      </c>
      <c r="C8678" s="216" t="s">
        <v>32026</v>
      </c>
      <c r="D8678" s="215" t="s">
        <v>32027</v>
      </c>
    </row>
    <row r="8679" spans="1:4">
      <c r="A8679" s="215" t="s">
        <v>32028</v>
      </c>
      <c r="B8679" s="215">
        <v>1</v>
      </c>
      <c r="C8679" s="216" t="s">
        <v>32029</v>
      </c>
      <c r="D8679" s="215" t="s">
        <v>32030</v>
      </c>
    </row>
    <row r="8680" spans="1:4">
      <c r="A8680" s="215" t="s">
        <v>32031</v>
      </c>
      <c r="B8680" s="215">
        <v>1</v>
      </c>
      <c r="C8680" s="216" t="s">
        <v>32032</v>
      </c>
      <c r="D8680" s="215" t="s">
        <v>32033</v>
      </c>
    </row>
    <row r="8681" spans="1:4">
      <c r="A8681" s="215" t="s">
        <v>32034</v>
      </c>
      <c r="B8681" s="215">
        <v>1</v>
      </c>
      <c r="C8681" s="216" t="s">
        <v>32035</v>
      </c>
      <c r="D8681" s="215" t="s">
        <v>32036</v>
      </c>
    </row>
    <row r="8682" spans="1:4">
      <c r="A8682" s="215" t="s">
        <v>32037</v>
      </c>
      <c r="B8682" s="215">
        <v>1</v>
      </c>
      <c r="C8682" s="216" t="s">
        <v>32038</v>
      </c>
      <c r="D8682" s="215" t="s">
        <v>32039</v>
      </c>
    </row>
    <row r="8683" spans="1:4">
      <c r="A8683" s="215" t="s">
        <v>32040</v>
      </c>
      <c r="B8683" s="215">
        <v>1</v>
      </c>
      <c r="C8683" s="216" t="s">
        <v>32041</v>
      </c>
      <c r="D8683" s="215" t="s">
        <v>32042</v>
      </c>
    </row>
    <row r="8684" spans="1:4">
      <c r="A8684" s="215" t="s">
        <v>32043</v>
      </c>
      <c r="B8684" s="215">
        <v>1</v>
      </c>
      <c r="C8684" s="216" t="s">
        <v>32044</v>
      </c>
      <c r="D8684" s="215" t="s">
        <v>32045</v>
      </c>
    </row>
    <row r="8685" spans="1:4">
      <c r="A8685" s="215" t="s">
        <v>32046</v>
      </c>
      <c r="B8685" s="215">
        <v>1</v>
      </c>
      <c r="C8685" s="216" t="s">
        <v>32047</v>
      </c>
      <c r="D8685" s="215" t="s">
        <v>32048</v>
      </c>
    </row>
    <row r="8686" spans="1:4">
      <c r="A8686" s="215" t="s">
        <v>32049</v>
      </c>
      <c r="B8686" s="215">
        <v>1</v>
      </c>
      <c r="C8686" s="216" t="s">
        <v>32050</v>
      </c>
      <c r="D8686" s="215" t="s">
        <v>32051</v>
      </c>
    </row>
    <row r="8687" spans="1:4">
      <c r="A8687" s="215" t="s">
        <v>32052</v>
      </c>
      <c r="B8687" s="215">
        <v>1</v>
      </c>
      <c r="C8687" s="216" t="s">
        <v>32053</v>
      </c>
      <c r="D8687" s="215" t="s">
        <v>32054</v>
      </c>
    </row>
    <row r="8688" spans="1:4">
      <c r="A8688" s="215" t="s">
        <v>32055</v>
      </c>
      <c r="B8688" s="215">
        <v>1</v>
      </c>
      <c r="C8688" s="216" t="s">
        <v>32056</v>
      </c>
      <c r="D8688" s="215" t="s">
        <v>32057</v>
      </c>
    </row>
    <row r="8689" spans="1:4">
      <c r="A8689" s="215" t="s">
        <v>32058</v>
      </c>
      <c r="B8689" s="215">
        <v>1</v>
      </c>
      <c r="C8689" s="216" t="s">
        <v>32059</v>
      </c>
      <c r="D8689" s="215" t="s">
        <v>32060</v>
      </c>
    </row>
    <row r="8690" spans="1:4">
      <c r="A8690" s="215" t="s">
        <v>32061</v>
      </c>
      <c r="B8690" s="215">
        <v>1</v>
      </c>
      <c r="C8690" s="216" t="s">
        <v>32062</v>
      </c>
      <c r="D8690" s="215" t="s">
        <v>32063</v>
      </c>
    </row>
    <row r="8691" spans="1:4">
      <c r="A8691" s="215" t="s">
        <v>32064</v>
      </c>
      <c r="B8691" s="215">
        <v>1</v>
      </c>
      <c r="C8691" s="216" t="s">
        <v>32065</v>
      </c>
      <c r="D8691" s="215" t="s">
        <v>32066</v>
      </c>
    </row>
    <row r="8692" spans="1:4">
      <c r="A8692" s="215" t="s">
        <v>32067</v>
      </c>
      <c r="B8692" s="215">
        <v>1</v>
      </c>
      <c r="C8692" s="216" t="s">
        <v>32068</v>
      </c>
      <c r="D8692" s="215" t="s">
        <v>32069</v>
      </c>
    </row>
    <row r="8693" spans="1:4">
      <c r="A8693" s="215" t="s">
        <v>32070</v>
      </c>
      <c r="B8693" s="215">
        <v>1</v>
      </c>
      <c r="C8693" s="216" t="s">
        <v>32071</v>
      </c>
      <c r="D8693" s="215" t="s">
        <v>32072</v>
      </c>
    </row>
    <row r="8694" spans="1:4">
      <c r="A8694" s="215" t="s">
        <v>32073</v>
      </c>
      <c r="B8694" s="215">
        <v>1</v>
      </c>
      <c r="C8694" s="216" t="s">
        <v>32074</v>
      </c>
      <c r="D8694" s="215" t="s">
        <v>32075</v>
      </c>
    </row>
    <row r="8695" spans="1:4">
      <c r="A8695" s="215" t="s">
        <v>32076</v>
      </c>
      <c r="B8695" s="215">
        <v>1</v>
      </c>
      <c r="C8695" s="216" t="s">
        <v>32077</v>
      </c>
      <c r="D8695" s="215" t="s">
        <v>32078</v>
      </c>
    </row>
    <row r="8696" spans="1:4">
      <c r="A8696" s="215" t="s">
        <v>32079</v>
      </c>
      <c r="B8696" s="215">
        <v>1</v>
      </c>
      <c r="C8696" s="216" t="s">
        <v>32080</v>
      </c>
      <c r="D8696" s="215" t="s">
        <v>32081</v>
      </c>
    </row>
    <row r="8697" spans="1:4">
      <c r="A8697" s="215" t="s">
        <v>32082</v>
      </c>
      <c r="B8697" s="215">
        <v>1</v>
      </c>
      <c r="C8697" s="216" t="s">
        <v>32083</v>
      </c>
      <c r="D8697" s="215" t="s">
        <v>32084</v>
      </c>
    </row>
    <row r="8698" spans="1:4">
      <c r="A8698" s="215" t="s">
        <v>32085</v>
      </c>
      <c r="B8698" s="215">
        <v>1</v>
      </c>
      <c r="C8698" s="216" t="s">
        <v>32086</v>
      </c>
      <c r="D8698" s="215" t="s">
        <v>32087</v>
      </c>
    </row>
    <row r="8699" spans="1:4">
      <c r="A8699" s="215" t="s">
        <v>32088</v>
      </c>
      <c r="B8699" s="215">
        <v>1</v>
      </c>
      <c r="C8699" s="216" t="s">
        <v>32089</v>
      </c>
      <c r="D8699" s="215" t="s">
        <v>32090</v>
      </c>
    </row>
    <row r="8700" spans="1:4">
      <c r="A8700" s="215" t="s">
        <v>32091</v>
      </c>
      <c r="B8700" s="215">
        <v>1</v>
      </c>
      <c r="C8700" s="216" t="s">
        <v>32092</v>
      </c>
      <c r="D8700" s="215" t="s">
        <v>32093</v>
      </c>
    </row>
    <row r="8701" spans="1:4">
      <c r="A8701" s="215" t="s">
        <v>32094</v>
      </c>
      <c r="B8701" s="215">
        <v>1</v>
      </c>
      <c r="C8701" s="216" t="s">
        <v>32095</v>
      </c>
      <c r="D8701" s="215" t="s">
        <v>32096</v>
      </c>
    </row>
    <row r="8702" spans="1:4">
      <c r="A8702" s="215" t="s">
        <v>32097</v>
      </c>
      <c r="B8702" s="215">
        <v>1</v>
      </c>
      <c r="C8702" s="216" t="s">
        <v>32098</v>
      </c>
      <c r="D8702" s="215" t="s">
        <v>32099</v>
      </c>
    </row>
    <row r="8703" spans="1:4">
      <c r="A8703" s="215" t="s">
        <v>32100</v>
      </c>
      <c r="B8703" s="215">
        <v>1</v>
      </c>
      <c r="C8703" s="216" t="s">
        <v>32101</v>
      </c>
      <c r="D8703" s="215" t="s">
        <v>32102</v>
      </c>
    </row>
    <row r="8704" spans="1:4">
      <c r="A8704" s="215" t="s">
        <v>32103</v>
      </c>
      <c r="B8704" s="215">
        <v>1</v>
      </c>
      <c r="C8704" s="216" t="s">
        <v>32104</v>
      </c>
      <c r="D8704" s="215" t="s">
        <v>32105</v>
      </c>
    </row>
    <row r="8705" spans="1:4">
      <c r="A8705" s="215" t="s">
        <v>32106</v>
      </c>
      <c r="B8705" s="215">
        <v>1</v>
      </c>
      <c r="C8705" s="216" t="s">
        <v>32107</v>
      </c>
      <c r="D8705" s="215" t="s">
        <v>32108</v>
      </c>
    </row>
    <row r="8706" spans="1:4">
      <c r="A8706" s="215" t="s">
        <v>32109</v>
      </c>
      <c r="B8706" s="215">
        <v>1</v>
      </c>
      <c r="C8706" s="216" t="s">
        <v>32110</v>
      </c>
      <c r="D8706" s="215" t="s">
        <v>32111</v>
      </c>
    </row>
    <row r="8707" spans="1:4">
      <c r="A8707" s="215" t="s">
        <v>32112</v>
      </c>
      <c r="B8707" s="215">
        <v>1</v>
      </c>
      <c r="C8707" s="216" t="s">
        <v>32113</v>
      </c>
      <c r="D8707" s="215" t="s">
        <v>32114</v>
      </c>
    </row>
    <row r="8708" spans="1:4">
      <c r="A8708" s="215" t="s">
        <v>32115</v>
      </c>
      <c r="B8708" s="215">
        <v>1</v>
      </c>
      <c r="C8708" s="216" t="s">
        <v>32116</v>
      </c>
      <c r="D8708" s="215" t="s">
        <v>32117</v>
      </c>
    </row>
    <row r="8709" spans="1:4">
      <c r="A8709" s="215" t="s">
        <v>32118</v>
      </c>
      <c r="B8709" s="215">
        <v>1</v>
      </c>
      <c r="C8709" s="216" t="s">
        <v>32119</v>
      </c>
      <c r="D8709" s="215" t="s">
        <v>32120</v>
      </c>
    </row>
    <row r="8710" spans="1:4">
      <c r="A8710" s="215" t="s">
        <v>32121</v>
      </c>
      <c r="B8710" s="215">
        <v>1</v>
      </c>
      <c r="C8710" s="216" t="s">
        <v>32122</v>
      </c>
      <c r="D8710" s="215" t="s">
        <v>32123</v>
      </c>
    </row>
    <row r="8711" spans="1:4">
      <c r="A8711" s="215" t="s">
        <v>32124</v>
      </c>
      <c r="B8711" s="215">
        <v>1</v>
      </c>
      <c r="C8711" s="216" t="s">
        <v>32125</v>
      </c>
      <c r="D8711" s="215" t="s">
        <v>32126</v>
      </c>
    </row>
    <row r="8712" spans="1:4">
      <c r="A8712" s="215" t="s">
        <v>32127</v>
      </c>
      <c r="B8712" s="215">
        <v>1</v>
      </c>
      <c r="C8712" s="216" t="s">
        <v>32128</v>
      </c>
      <c r="D8712" s="215" t="s">
        <v>32129</v>
      </c>
    </row>
    <row r="8713" spans="1:4">
      <c r="A8713" s="215" t="s">
        <v>32130</v>
      </c>
      <c r="B8713" s="215">
        <v>1</v>
      </c>
      <c r="C8713" s="216" t="s">
        <v>32131</v>
      </c>
      <c r="D8713" s="215" t="s">
        <v>32132</v>
      </c>
    </row>
    <row r="8714" spans="1:4">
      <c r="A8714" s="215" t="s">
        <v>32133</v>
      </c>
      <c r="B8714" s="215">
        <v>1</v>
      </c>
      <c r="C8714" s="216" t="s">
        <v>32134</v>
      </c>
      <c r="D8714" s="215" t="s">
        <v>32135</v>
      </c>
    </row>
    <row r="8715" spans="1:4">
      <c r="A8715" s="215" t="s">
        <v>32136</v>
      </c>
      <c r="B8715" s="215">
        <v>1</v>
      </c>
      <c r="C8715" s="216" t="s">
        <v>32137</v>
      </c>
      <c r="D8715" s="215" t="s">
        <v>32138</v>
      </c>
    </row>
    <row r="8716" spans="1:4">
      <c r="A8716" s="215" t="s">
        <v>32139</v>
      </c>
      <c r="B8716" s="215">
        <v>1</v>
      </c>
      <c r="C8716" s="216" t="s">
        <v>32140</v>
      </c>
      <c r="D8716" s="215" t="s">
        <v>32141</v>
      </c>
    </row>
    <row r="8717" spans="1:4">
      <c r="A8717" s="215" t="s">
        <v>32142</v>
      </c>
      <c r="B8717" s="215">
        <v>1</v>
      </c>
      <c r="C8717" s="216" t="s">
        <v>32143</v>
      </c>
      <c r="D8717" s="215" t="s">
        <v>32144</v>
      </c>
    </row>
    <row r="8718" spans="1:4">
      <c r="A8718" s="215" t="s">
        <v>32145</v>
      </c>
      <c r="B8718" s="215">
        <v>1</v>
      </c>
      <c r="C8718" s="216" t="s">
        <v>32146</v>
      </c>
      <c r="D8718" s="215" t="s">
        <v>32147</v>
      </c>
    </row>
    <row r="8719" spans="1:4">
      <c r="A8719" s="215" t="s">
        <v>32148</v>
      </c>
      <c r="B8719" s="215">
        <v>1</v>
      </c>
      <c r="C8719" s="216" t="s">
        <v>32149</v>
      </c>
      <c r="D8719" s="215" t="s">
        <v>32150</v>
      </c>
    </row>
    <row r="8720" spans="1:4">
      <c r="A8720" s="215" t="s">
        <v>32151</v>
      </c>
      <c r="B8720" s="215">
        <v>1</v>
      </c>
      <c r="C8720" s="216" t="s">
        <v>32152</v>
      </c>
      <c r="D8720" s="215" t="s">
        <v>32153</v>
      </c>
    </row>
    <row r="8721" spans="1:4">
      <c r="A8721" s="215" t="s">
        <v>32154</v>
      </c>
      <c r="B8721" s="215">
        <v>1</v>
      </c>
      <c r="C8721" s="216" t="s">
        <v>32155</v>
      </c>
      <c r="D8721" s="215" t="s">
        <v>32156</v>
      </c>
    </row>
    <row r="8722" spans="1:4">
      <c r="A8722" s="215" t="s">
        <v>32157</v>
      </c>
      <c r="B8722" s="215">
        <v>1</v>
      </c>
      <c r="C8722" s="216" t="s">
        <v>32158</v>
      </c>
      <c r="D8722" s="215" t="s">
        <v>32159</v>
      </c>
    </row>
    <row r="8723" spans="1:4">
      <c r="A8723" s="215" t="s">
        <v>32160</v>
      </c>
      <c r="B8723" s="215">
        <v>1</v>
      </c>
      <c r="C8723" s="216" t="s">
        <v>32161</v>
      </c>
      <c r="D8723" s="215" t="s">
        <v>32162</v>
      </c>
    </row>
    <row r="8724" spans="1:4">
      <c r="A8724" s="215" t="s">
        <v>32163</v>
      </c>
      <c r="B8724" s="215">
        <v>1</v>
      </c>
      <c r="C8724" s="216" t="s">
        <v>32164</v>
      </c>
      <c r="D8724" s="215" t="s">
        <v>32165</v>
      </c>
    </row>
    <row r="8725" spans="1:4">
      <c r="A8725" s="215" t="s">
        <v>32166</v>
      </c>
      <c r="B8725" s="215">
        <v>1</v>
      </c>
      <c r="C8725" s="216" t="s">
        <v>32167</v>
      </c>
      <c r="D8725" s="215" t="s">
        <v>32168</v>
      </c>
    </row>
    <row r="8726" spans="1:4">
      <c r="A8726" s="215" t="s">
        <v>32169</v>
      </c>
      <c r="B8726" s="215">
        <v>1</v>
      </c>
      <c r="C8726" s="216" t="s">
        <v>32170</v>
      </c>
      <c r="D8726" s="215" t="s">
        <v>32171</v>
      </c>
    </row>
    <row r="8727" spans="1:4">
      <c r="A8727" s="215" t="s">
        <v>32172</v>
      </c>
      <c r="B8727" s="215">
        <v>1</v>
      </c>
      <c r="C8727" s="216" t="s">
        <v>32173</v>
      </c>
      <c r="D8727" s="215" t="s">
        <v>32174</v>
      </c>
    </row>
    <row r="8728" spans="1:4">
      <c r="A8728" s="215" t="s">
        <v>32175</v>
      </c>
      <c r="B8728" s="215">
        <v>1</v>
      </c>
      <c r="C8728" s="216" t="s">
        <v>32176</v>
      </c>
      <c r="D8728" s="215" t="s">
        <v>32177</v>
      </c>
    </row>
    <row r="8729" spans="1:4">
      <c r="A8729" s="215" t="s">
        <v>32178</v>
      </c>
      <c r="B8729" s="215">
        <v>1</v>
      </c>
      <c r="C8729" s="216" t="s">
        <v>32179</v>
      </c>
      <c r="D8729" s="215" t="s">
        <v>32180</v>
      </c>
    </row>
    <row r="8730" spans="1:4">
      <c r="A8730" s="215" t="s">
        <v>32181</v>
      </c>
      <c r="B8730" s="215">
        <v>1</v>
      </c>
      <c r="C8730" s="216" t="s">
        <v>32182</v>
      </c>
      <c r="D8730" s="215" t="s">
        <v>32183</v>
      </c>
    </row>
    <row r="8731" spans="1:4">
      <c r="A8731" s="215" t="s">
        <v>32184</v>
      </c>
      <c r="B8731" s="215">
        <v>1</v>
      </c>
      <c r="C8731" s="216" t="s">
        <v>32185</v>
      </c>
      <c r="D8731" s="215" t="s">
        <v>32186</v>
      </c>
    </row>
    <row r="8732" spans="1:4">
      <c r="A8732" s="215" t="s">
        <v>32187</v>
      </c>
      <c r="B8732" s="215">
        <v>1</v>
      </c>
      <c r="C8732" s="216" t="s">
        <v>32188</v>
      </c>
      <c r="D8732" s="215" t="s">
        <v>32189</v>
      </c>
    </row>
    <row r="8733" spans="1:4">
      <c r="A8733" s="215" t="s">
        <v>32190</v>
      </c>
      <c r="B8733" s="215">
        <v>1</v>
      </c>
      <c r="C8733" s="216" t="s">
        <v>32191</v>
      </c>
      <c r="D8733" s="215" t="s">
        <v>32192</v>
      </c>
    </row>
    <row r="8734" spans="1:4">
      <c r="A8734" s="215" t="s">
        <v>32193</v>
      </c>
      <c r="B8734" s="215">
        <v>1</v>
      </c>
      <c r="C8734" s="216" t="s">
        <v>32194</v>
      </c>
      <c r="D8734" s="215" t="s">
        <v>32195</v>
      </c>
    </row>
    <row r="8735" spans="1:4">
      <c r="A8735" s="215" t="s">
        <v>32196</v>
      </c>
      <c r="B8735" s="215">
        <v>1</v>
      </c>
      <c r="C8735" s="216" t="s">
        <v>32197</v>
      </c>
      <c r="D8735" s="215" t="s">
        <v>32198</v>
      </c>
    </row>
    <row r="8736" spans="1:4">
      <c r="A8736" s="215" t="s">
        <v>32199</v>
      </c>
      <c r="B8736" s="215">
        <v>1</v>
      </c>
      <c r="C8736" s="216" t="s">
        <v>32200</v>
      </c>
      <c r="D8736" s="215" t="s">
        <v>32201</v>
      </c>
    </row>
    <row r="8737" spans="1:4">
      <c r="A8737" s="215" t="s">
        <v>32202</v>
      </c>
      <c r="B8737" s="215">
        <v>1</v>
      </c>
      <c r="C8737" s="216" t="s">
        <v>32203</v>
      </c>
      <c r="D8737" s="215" t="s">
        <v>32204</v>
      </c>
    </row>
    <row r="8738" spans="1:4">
      <c r="A8738" s="215" t="s">
        <v>32205</v>
      </c>
      <c r="B8738" s="215">
        <v>1</v>
      </c>
      <c r="C8738" s="216" t="s">
        <v>32206</v>
      </c>
      <c r="D8738" s="215" t="s">
        <v>32207</v>
      </c>
    </row>
    <row r="8739" spans="1:4">
      <c r="A8739" s="215" t="s">
        <v>32208</v>
      </c>
      <c r="B8739" s="215">
        <v>1</v>
      </c>
      <c r="C8739" s="216" t="s">
        <v>32209</v>
      </c>
      <c r="D8739" s="215" t="s">
        <v>32210</v>
      </c>
    </row>
    <row r="8740" spans="1:4">
      <c r="A8740" s="215" t="s">
        <v>32211</v>
      </c>
      <c r="B8740" s="215">
        <v>1</v>
      </c>
      <c r="C8740" s="216" t="s">
        <v>32212</v>
      </c>
      <c r="D8740" s="215" t="s">
        <v>32213</v>
      </c>
    </row>
    <row r="8741" spans="1:4">
      <c r="A8741" s="215" t="s">
        <v>32214</v>
      </c>
      <c r="B8741" s="215">
        <v>1</v>
      </c>
      <c r="C8741" s="216" t="s">
        <v>32215</v>
      </c>
      <c r="D8741" s="215" t="s">
        <v>32216</v>
      </c>
    </row>
    <row r="8742" spans="1:4">
      <c r="A8742" s="215" t="s">
        <v>32217</v>
      </c>
      <c r="B8742" s="215">
        <v>1</v>
      </c>
      <c r="C8742" s="216" t="s">
        <v>32218</v>
      </c>
      <c r="D8742" s="215" t="s">
        <v>32219</v>
      </c>
    </row>
    <row r="8743" spans="1:4">
      <c r="A8743" s="215" t="s">
        <v>32220</v>
      </c>
      <c r="B8743" s="215">
        <v>1</v>
      </c>
      <c r="C8743" s="216" t="s">
        <v>32221</v>
      </c>
      <c r="D8743" s="215" t="s">
        <v>32222</v>
      </c>
    </row>
    <row r="8744" spans="1:4">
      <c r="A8744" s="215" t="s">
        <v>32223</v>
      </c>
      <c r="B8744" s="215">
        <v>1</v>
      </c>
      <c r="C8744" s="216" t="s">
        <v>32224</v>
      </c>
      <c r="D8744" s="215" t="s">
        <v>32225</v>
      </c>
    </row>
    <row r="8745" spans="1:4">
      <c r="A8745" s="215" t="s">
        <v>32226</v>
      </c>
      <c r="B8745" s="215">
        <v>1</v>
      </c>
      <c r="C8745" s="216" t="s">
        <v>32227</v>
      </c>
      <c r="D8745" s="215" t="s">
        <v>32228</v>
      </c>
    </row>
    <row r="8746" spans="1:4">
      <c r="A8746" s="215" t="s">
        <v>32229</v>
      </c>
      <c r="B8746" s="215">
        <v>1</v>
      </c>
      <c r="C8746" s="216" t="s">
        <v>32230</v>
      </c>
      <c r="D8746" s="215" t="s">
        <v>32231</v>
      </c>
    </row>
    <row r="8747" spans="1:4">
      <c r="A8747" s="215" t="s">
        <v>32232</v>
      </c>
      <c r="B8747" s="215">
        <v>1</v>
      </c>
      <c r="C8747" s="216" t="s">
        <v>32233</v>
      </c>
      <c r="D8747" s="215" t="s">
        <v>32234</v>
      </c>
    </row>
    <row r="8748" spans="1:4">
      <c r="A8748" s="215" t="s">
        <v>32235</v>
      </c>
      <c r="B8748" s="215">
        <v>1</v>
      </c>
      <c r="C8748" s="216" t="s">
        <v>32236</v>
      </c>
      <c r="D8748" s="215" t="s">
        <v>32237</v>
      </c>
    </row>
    <row r="8749" spans="1:4">
      <c r="A8749" s="215" t="s">
        <v>32238</v>
      </c>
      <c r="B8749" s="215">
        <v>1</v>
      </c>
      <c r="C8749" s="216" t="s">
        <v>32239</v>
      </c>
      <c r="D8749" s="215" t="s">
        <v>32240</v>
      </c>
    </row>
    <row r="8750" spans="1:4">
      <c r="A8750" s="215" t="s">
        <v>32241</v>
      </c>
      <c r="B8750" s="215">
        <v>1</v>
      </c>
      <c r="C8750" s="216" t="s">
        <v>32242</v>
      </c>
      <c r="D8750" s="215" t="s">
        <v>32243</v>
      </c>
    </row>
    <row r="8751" spans="1:4">
      <c r="A8751" s="215" t="s">
        <v>32244</v>
      </c>
      <c r="B8751" s="215">
        <v>1</v>
      </c>
      <c r="C8751" s="216" t="s">
        <v>32245</v>
      </c>
      <c r="D8751" s="215" t="s">
        <v>32246</v>
      </c>
    </row>
    <row r="8752" spans="1:4">
      <c r="A8752" s="215" t="s">
        <v>32247</v>
      </c>
      <c r="B8752" s="215">
        <v>1</v>
      </c>
      <c r="C8752" s="216" t="s">
        <v>32248</v>
      </c>
      <c r="D8752" s="215" t="s">
        <v>32249</v>
      </c>
    </row>
    <row r="8753" spans="1:4">
      <c r="A8753" s="215" t="s">
        <v>32250</v>
      </c>
      <c r="B8753" s="215">
        <v>1</v>
      </c>
      <c r="C8753" s="216" t="s">
        <v>32251</v>
      </c>
      <c r="D8753" s="215" t="s">
        <v>32252</v>
      </c>
    </row>
    <row r="8754" spans="1:4">
      <c r="A8754" s="215" t="s">
        <v>32253</v>
      </c>
      <c r="B8754" s="215">
        <v>1</v>
      </c>
      <c r="C8754" s="216" t="s">
        <v>32254</v>
      </c>
      <c r="D8754" s="215" t="s">
        <v>32255</v>
      </c>
    </row>
    <row r="8755" spans="1:4">
      <c r="A8755" s="215" t="s">
        <v>32256</v>
      </c>
      <c r="B8755" s="215">
        <v>1</v>
      </c>
      <c r="C8755" s="216" t="s">
        <v>32257</v>
      </c>
      <c r="D8755" s="215" t="s">
        <v>32258</v>
      </c>
    </row>
    <row r="8756" spans="1:4">
      <c r="A8756" s="215" t="s">
        <v>32259</v>
      </c>
      <c r="B8756" s="215">
        <v>1</v>
      </c>
      <c r="C8756" s="216" t="s">
        <v>32260</v>
      </c>
      <c r="D8756" s="215" t="s">
        <v>32261</v>
      </c>
    </row>
    <row r="8757" spans="1:4">
      <c r="A8757" s="215" t="s">
        <v>32262</v>
      </c>
      <c r="B8757" s="215">
        <v>1</v>
      </c>
      <c r="C8757" s="216" t="s">
        <v>32263</v>
      </c>
      <c r="D8757" s="215" t="s">
        <v>32264</v>
      </c>
    </row>
    <row r="8758" spans="1:4">
      <c r="A8758" s="215" t="s">
        <v>32265</v>
      </c>
      <c r="B8758" s="215">
        <v>1</v>
      </c>
      <c r="C8758" s="216" t="s">
        <v>32266</v>
      </c>
      <c r="D8758" s="215" t="s">
        <v>32267</v>
      </c>
    </row>
    <row r="8759" spans="1:4">
      <c r="A8759" s="215" t="s">
        <v>32268</v>
      </c>
      <c r="B8759" s="215">
        <v>1</v>
      </c>
      <c r="C8759" s="216" t="s">
        <v>32269</v>
      </c>
      <c r="D8759" s="215" t="s">
        <v>32270</v>
      </c>
    </row>
    <row r="8760" spans="1:4">
      <c r="A8760" s="215" t="s">
        <v>32271</v>
      </c>
      <c r="B8760" s="215">
        <v>1</v>
      </c>
      <c r="C8760" s="216" t="s">
        <v>32272</v>
      </c>
      <c r="D8760" s="215" t="s">
        <v>32273</v>
      </c>
    </row>
    <row r="8761" spans="1:4">
      <c r="A8761" s="215" t="s">
        <v>32274</v>
      </c>
      <c r="B8761" s="215">
        <v>1</v>
      </c>
      <c r="C8761" s="216" t="s">
        <v>32275</v>
      </c>
      <c r="D8761" s="215" t="s">
        <v>32276</v>
      </c>
    </row>
    <row r="8762" spans="1:4">
      <c r="A8762" s="215" t="s">
        <v>32277</v>
      </c>
      <c r="B8762" s="215">
        <v>1</v>
      </c>
      <c r="C8762" s="216" t="s">
        <v>32278</v>
      </c>
      <c r="D8762" s="215" t="s">
        <v>32279</v>
      </c>
    </row>
    <row r="8763" spans="1:4">
      <c r="A8763" s="215" t="s">
        <v>32280</v>
      </c>
      <c r="B8763" s="215">
        <v>1</v>
      </c>
      <c r="C8763" s="216" t="s">
        <v>32281</v>
      </c>
      <c r="D8763" s="215" t="s">
        <v>32282</v>
      </c>
    </row>
    <row r="8764" spans="1:4">
      <c r="A8764" s="215" t="s">
        <v>32283</v>
      </c>
      <c r="B8764" s="215">
        <v>1</v>
      </c>
      <c r="C8764" s="216" t="s">
        <v>32284</v>
      </c>
      <c r="D8764" s="215" t="s">
        <v>32285</v>
      </c>
    </row>
    <row r="8765" spans="1:4">
      <c r="A8765" s="215" t="s">
        <v>32286</v>
      </c>
      <c r="B8765" s="215">
        <v>1</v>
      </c>
      <c r="C8765" s="216" t="s">
        <v>32287</v>
      </c>
      <c r="D8765" s="215" t="s">
        <v>32288</v>
      </c>
    </row>
    <row r="8766" spans="1:4">
      <c r="A8766" s="215" t="s">
        <v>32289</v>
      </c>
      <c r="B8766" s="215">
        <v>1</v>
      </c>
      <c r="C8766" s="216" t="s">
        <v>32290</v>
      </c>
      <c r="D8766" s="215" t="s">
        <v>32291</v>
      </c>
    </row>
    <row r="8767" spans="1:4">
      <c r="A8767" s="215" t="s">
        <v>32292</v>
      </c>
      <c r="B8767" s="215">
        <v>1</v>
      </c>
      <c r="C8767" s="216" t="s">
        <v>32293</v>
      </c>
      <c r="D8767" s="215" t="s">
        <v>32294</v>
      </c>
    </row>
    <row r="8768" spans="1:4">
      <c r="A8768" s="215" t="s">
        <v>32295</v>
      </c>
      <c r="B8768" s="215">
        <v>1</v>
      </c>
      <c r="C8768" s="216" t="s">
        <v>32296</v>
      </c>
      <c r="D8768" s="215" t="s">
        <v>32297</v>
      </c>
    </row>
    <row r="8769" spans="1:4">
      <c r="A8769" s="215" t="s">
        <v>32298</v>
      </c>
      <c r="B8769" s="215">
        <v>1</v>
      </c>
      <c r="C8769" s="216" t="s">
        <v>32299</v>
      </c>
      <c r="D8769" s="215" t="s">
        <v>32300</v>
      </c>
    </row>
    <row r="8770" spans="1:4">
      <c r="A8770" s="215" t="s">
        <v>32301</v>
      </c>
      <c r="B8770" s="215">
        <v>1</v>
      </c>
      <c r="C8770" s="216" t="s">
        <v>32302</v>
      </c>
      <c r="D8770" s="215" t="s">
        <v>32303</v>
      </c>
    </row>
    <row r="8771" spans="1:4">
      <c r="A8771" s="215" t="s">
        <v>32304</v>
      </c>
      <c r="B8771" s="215">
        <v>1</v>
      </c>
      <c r="C8771" s="216" t="s">
        <v>32305</v>
      </c>
      <c r="D8771" s="215" t="s">
        <v>32306</v>
      </c>
    </row>
    <row r="8772" spans="1:4">
      <c r="A8772" s="215" t="s">
        <v>32307</v>
      </c>
      <c r="B8772" s="215">
        <v>1</v>
      </c>
      <c r="C8772" s="216" t="s">
        <v>32308</v>
      </c>
      <c r="D8772" s="215" t="s">
        <v>32309</v>
      </c>
    </row>
    <row r="8773" spans="1:4">
      <c r="A8773" s="215" t="s">
        <v>32310</v>
      </c>
      <c r="B8773" s="215">
        <v>1</v>
      </c>
      <c r="C8773" s="216" t="s">
        <v>32311</v>
      </c>
      <c r="D8773" s="215" t="s">
        <v>32312</v>
      </c>
    </row>
    <row r="8774" spans="1:4">
      <c r="A8774" s="215" t="s">
        <v>32313</v>
      </c>
      <c r="B8774" s="215">
        <v>1</v>
      </c>
      <c r="C8774" s="216" t="s">
        <v>32314</v>
      </c>
      <c r="D8774" s="215" t="s">
        <v>32315</v>
      </c>
    </row>
    <row r="8775" spans="1:4">
      <c r="A8775" s="215" t="s">
        <v>32316</v>
      </c>
      <c r="B8775" s="215">
        <v>1</v>
      </c>
      <c r="C8775" s="216" t="s">
        <v>32317</v>
      </c>
      <c r="D8775" s="215" t="s">
        <v>32318</v>
      </c>
    </row>
    <row r="8776" spans="1:4">
      <c r="A8776" s="215" t="s">
        <v>32319</v>
      </c>
      <c r="B8776" s="215">
        <v>1</v>
      </c>
      <c r="C8776" s="216" t="s">
        <v>32320</v>
      </c>
      <c r="D8776" s="215" t="s">
        <v>32321</v>
      </c>
    </row>
    <row r="8777" spans="1:4">
      <c r="A8777" s="215" t="s">
        <v>32322</v>
      </c>
      <c r="B8777" s="215">
        <v>1</v>
      </c>
      <c r="C8777" s="216" t="s">
        <v>32323</v>
      </c>
      <c r="D8777" s="215" t="s">
        <v>32324</v>
      </c>
    </row>
    <row r="8778" spans="1:4">
      <c r="A8778" s="215" t="s">
        <v>32325</v>
      </c>
      <c r="B8778" s="215">
        <v>1</v>
      </c>
      <c r="C8778" s="216" t="s">
        <v>32326</v>
      </c>
      <c r="D8778" s="215" t="s">
        <v>32327</v>
      </c>
    </row>
    <row r="8779" spans="1:4">
      <c r="A8779" s="215" t="s">
        <v>32328</v>
      </c>
      <c r="B8779" s="215">
        <v>1</v>
      </c>
      <c r="C8779" s="216" t="s">
        <v>32329</v>
      </c>
      <c r="D8779" s="215" t="s">
        <v>32330</v>
      </c>
    </row>
    <row r="8780" spans="1:4">
      <c r="A8780" s="215" t="s">
        <v>32331</v>
      </c>
      <c r="B8780" s="215">
        <v>1</v>
      </c>
      <c r="C8780" s="216" t="s">
        <v>32332</v>
      </c>
      <c r="D8780" s="215" t="s">
        <v>32333</v>
      </c>
    </row>
    <row r="8781" spans="1:4">
      <c r="A8781" s="215" t="s">
        <v>32334</v>
      </c>
      <c r="B8781" s="215">
        <v>1</v>
      </c>
      <c r="C8781" s="216" t="s">
        <v>32335</v>
      </c>
      <c r="D8781" s="215" t="s">
        <v>32336</v>
      </c>
    </row>
    <row r="8782" spans="1:4">
      <c r="A8782" s="215" t="s">
        <v>32337</v>
      </c>
      <c r="B8782" s="215">
        <v>1</v>
      </c>
      <c r="C8782" s="216" t="s">
        <v>32338</v>
      </c>
      <c r="D8782" s="215" t="s">
        <v>32339</v>
      </c>
    </row>
    <row r="8783" spans="1:4">
      <c r="A8783" s="215" t="s">
        <v>32340</v>
      </c>
      <c r="B8783" s="215">
        <v>1</v>
      </c>
      <c r="C8783" s="216" t="s">
        <v>32341</v>
      </c>
      <c r="D8783" s="215" t="s">
        <v>32342</v>
      </c>
    </row>
    <row r="8784" spans="1:4">
      <c r="A8784" s="215" t="s">
        <v>32343</v>
      </c>
      <c r="B8784" s="215">
        <v>1</v>
      </c>
      <c r="C8784" s="216" t="s">
        <v>32344</v>
      </c>
      <c r="D8784" s="215" t="s">
        <v>32345</v>
      </c>
    </row>
    <row r="8785" spans="1:4">
      <c r="A8785" s="215" t="s">
        <v>32346</v>
      </c>
      <c r="B8785" s="215">
        <v>1</v>
      </c>
      <c r="C8785" s="216" t="s">
        <v>32347</v>
      </c>
      <c r="D8785" s="215" t="s">
        <v>32348</v>
      </c>
    </row>
    <row r="8786" spans="1:4">
      <c r="A8786" s="215" t="s">
        <v>32349</v>
      </c>
      <c r="B8786" s="215">
        <v>1</v>
      </c>
      <c r="C8786" s="216" t="s">
        <v>32350</v>
      </c>
      <c r="D8786" s="215" t="s">
        <v>32351</v>
      </c>
    </row>
    <row r="8787" spans="1:4">
      <c r="A8787" s="215" t="s">
        <v>32352</v>
      </c>
      <c r="B8787" s="215">
        <v>1</v>
      </c>
      <c r="C8787" s="216" t="s">
        <v>32353</v>
      </c>
      <c r="D8787" s="215" t="s">
        <v>32354</v>
      </c>
    </row>
    <row r="8788" spans="1:4">
      <c r="A8788" s="215" t="s">
        <v>32355</v>
      </c>
      <c r="B8788" s="215">
        <v>1</v>
      </c>
      <c r="C8788" s="216" t="s">
        <v>32356</v>
      </c>
      <c r="D8788" s="215" t="s">
        <v>32357</v>
      </c>
    </row>
    <row r="8789" spans="1:4">
      <c r="A8789" s="215" t="s">
        <v>32358</v>
      </c>
      <c r="B8789" s="215">
        <v>1</v>
      </c>
      <c r="C8789" s="216" t="s">
        <v>32359</v>
      </c>
      <c r="D8789" s="215" t="s">
        <v>32360</v>
      </c>
    </row>
    <row r="8790" spans="1:4">
      <c r="A8790" s="215" t="s">
        <v>32361</v>
      </c>
      <c r="B8790" s="215">
        <v>1</v>
      </c>
      <c r="C8790" s="216" t="s">
        <v>32362</v>
      </c>
      <c r="D8790" s="215" t="s">
        <v>32363</v>
      </c>
    </row>
    <row r="8791" spans="1:4">
      <c r="A8791" s="215" t="s">
        <v>32364</v>
      </c>
      <c r="B8791" s="215">
        <v>1</v>
      </c>
      <c r="C8791" s="216" t="s">
        <v>32365</v>
      </c>
      <c r="D8791" s="215" t="s">
        <v>32366</v>
      </c>
    </row>
    <row r="8792" spans="1:4">
      <c r="A8792" s="215" t="s">
        <v>32367</v>
      </c>
      <c r="B8792" s="215">
        <v>1</v>
      </c>
      <c r="C8792" s="216" t="s">
        <v>32368</v>
      </c>
      <c r="D8792" s="215" t="s">
        <v>32369</v>
      </c>
    </row>
    <row r="8793" spans="1:4">
      <c r="A8793" s="215" t="s">
        <v>32370</v>
      </c>
      <c r="B8793" s="215">
        <v>1</v>
      </c>
      <c r="C8793" s="216" t="s">
        <v>32371</v>
      </c>
      <c r="D8793" s="215" t="s">
        <v>32372</v>
      </c>
    </row>
    <row r="8794" spans="1:4">
      <c r="A8794" s="215" t="s">
        <v>32373</v>
      </c>
      <c r="B8794" s="215">
        <v>1</v>
      </c>
      <c r="C8794" s="216" t="s">
        <v>32374</v>
      </c>
      <c r="D8794" s="215" t="s">
        <v>32375</v>
      </c>
    </row>
    <row r="8795" spans="1:4">
      <c r="A8795" s="215" t="s">
        <v>32376</v>
      </c>
      <c r="B8795" s="215">
        <v>1</v>
      </c>
      <c r="C8795" s="216" t="s">
        <v>32377</v>
      </c>
      <c r="D8795" s="215" t="s">
        <v>32378</v>
      </c>
    </row>
    <row r="8796" spans="1:4">
      <c r="A8796" s="215" t="s">
        <v>32379</v>
      </c>
      <c r="B8796" s="215">
        <v>1</v>
      </c>
      <c r="C8796" s="216" t="s">
        <v>32380</v>
      </c>
      <c r="D8796" s="215" t="s">
        <v>32381</v>
      </c>
    </row>
    <row r="8797" spans="1:4">
      <c r="A8797" s="215" t="s">
        <v>32382</v>
      </c>
      <c r="B8797" s="215">
        <v>1</v>
      </c>
      <c r="C8797" s="216" t="s">
        <v>32383</v>
      </c>
      <c r="D8797" s="215" t="s">
        <v>32384</v>
      </c>
    </row>
    <row r="8798" spans="1:4">
      <c r="A8798" s="215" t="s">
        <v>32385</v>
      </c>
      <c r="B8798" s="215">
        <v>1</v>
      </c>
      <c r="C8798" s="216" t="s">
        <v>32386</v>
      </c>
      <c r="D8798" s="215" t="s">
        <v>32387</v>
      </c>
    </row>
    <row r="8799" spans="1:4">
      <c r="A8799" s="215" t="s">
        <v>32388</v>
      </c>
      <c r="B8799" s="215">
        <v>1</v>
      </c>
      <c r="C8799" s="216" t="s">
        <v>32389</v>
      </c>
      <c r="D8799" s="215" t="s">
        <v>32390</v>
      </c>
    </row>
    <row r="8800" spans="1:4">
      <c r="A8800" s="215" t="s">
        <v>32391</v>
      </c>
      <c r="B8800" s="215">
        <v>1</v>
      </c>
      <c r="C8800" s="216" t="s">
        <v>32392</v>
      </c>
      <c r="D8800" s="215" t="s">
        <v>32393</v>
      </c>
    </row>
    <row r="8801" spans="1:4">
      <c r="A8801" s="215" t="s">
        <v>32394</v>
      </c>
      <c r="B8801" s="215">
        <v>1</v>
      </c>
      <c r="C8801" s="216" t="s">
        <v>32395</v>
      </c>
      <c r="D8801" s="215" t="s">
        <v>32396</v>
      </c>
    </row>
    <row r="8802" spans="1:4">
      <c r="A8802" s="215" t="s">
        <v>32397</v>
      </c>
      <c r="B8802" s="215">
        <v>1</v>
      </c>
      <c r="C8802" s="216" t="s">
        <v>32398</v>
      </c>
      <c r="D8802" s="215" t="s">
        <v>32399</v>
      </c>
    </row>
    <row r="8803" spans="1:4">
      <c r="A8803" s="215" t="s">
        <v>32400</v>
      </c>
      <c r="B8803" s="215">
        <v>1</v>
      </c>
      <c r="C8803" s="216" t="s">
        <v>32401</v>
      </c>
      <c r="D8803" s="215" t="s">
        <v>32402</v>
      </c>
    </row>
    <row r="8804" spans="1:4">
      <c r="A8804" s="215" t="s">
        <v>32403</v>
      </c>
      <c r="B8804" s="215">
        <v>1</v>
      </c>
      <c r="C8804" s="216" t="s">
        <v>32404</v>
      </c>
      <c r="D8804" s="215" t="s">
        <v>32405</v>
      </c>
    </row>
    <row r="8805" spans="1:4">
      <c r="A8805" s="215" t="s">
        <v>32406</v>
      </c>
      <c r="B8805" s="215">
        <v>1</v>
      </c>
      <c r="C8805" s="216" t="s">
        <v>32407</v>
      </c>
      <c r="D8805" s="215" t="s">
        <v>32408</v>
      </c>
    </row>
    <row r="8806" spans="1:4">
      <c r="A8806" s="215" t="s">
        <v>32409</v>
      </c>
      <c r="B8806" s="215">
        <v>1</v>
      </c>
      <c r="C8806" s="216" t="s">
        <v>32410</v>
      </c>
      <c r="D8806" s="215" t="s">
        <v>32411</v>
      </c>
    </row>
    <row r="8807" spans="1:4">
      <c r="A8807" s="215" t="s">
        <v>32412</v>
      </c>
      <c r="B8807" s="215">
        <v>1</v>
      </c>
      <c r="C8807" s="216" t="s">
        <v>32413</v>
      </c>
      <c r="D8807" s="215" t="s">
        <v>32414</v>
      </c>
    </row>
    <row r="8808" spans="1:4">
      <c r="A8808" s="215" t="s">
        <v>32415</v>
      </c>
      <c r="B8808" s="215">
        <v>1</v>
      </c>
      <c r="C8808" s="216" t="s">
        <v>32416</v>
      </c>
      <c r="D8808" s="215" t="s">
        <v>32417</v>
      </c>
    </row>
    <row r="8809" spans="1:4">
      <c r="A8809" s="215" t="s">
        <v>32418</v>
      </c>
      <c r="B8809" s="215">
        <v>1</v>
      </c>
      <c r="C8809" s="216" t="s">
        <v>32419</v>
      </c>
      <c r="D8809" s="215" t="s">
        <v>32420</v>
      </c>
    </row>
    <row r="8810" spans="1:4">
      <c r="A8810" s="215" t="s">
        <v>32421</v>
      </c>
      <c r="B8810" s="215">
        <v>1</v>
      </c>
      <c r="C8810" s="216" t="s">
        <v>32422</v>
      </c>
      <c r="D8810" s="215" t="s">
        <v>32423</v>
      </c>
    </row>
    <row r="8811" spans="1:4">
      <c r="A8811" s="215" t="s">
        <v>32424</v>
      </c>
      <c r="B8811" s="215">
        <v>1</v>
      </c>
      <c r="C8811" s="216" t="s">
        <v>32425</v>
      </c>
      <c r="D8811" s="215" t="s">
        <v>32426</v>
      </c>
    </row>
    <row r="8812" spans="1:4">
      <c r="A8812" s="215" t="s">
        <v>32427</v>
      </c>
      <c r="B8812" s="215">
        <v>1</v>
      </c>
      <c r="C8812" s="216" t="s">
        <v>32428</v>
      </c>
      <c r="D8812" s="215" t="s">
        <v>32429</v>
      </c>
    </row>
    <row r="8813" spans="1:4">
      <c r="A8813" s="215" t="s">
        <v>32430</v>
      </c>
      <c r="B8813" s="215">
        <v>1</v>
      </c>
      <c r="C8813" s="216" t="s">
        <v>32431</v>
      </c>
      <c r="D8813" s="215" t="s">
        <v>32432</v>
      </c>
    </row>
    <row r="8814" spans="1:4">
      <c r="A8814" s="215" t="s">
        <v>32433</v>
      </c>
      <c r="B8814" s="215">
        <v>1</v>
      </c>
      <c r="C8814" s="216" t="s">
        <v>32434</v>
      </c>
      <c r="D8814" s="215" t="s">
        <v>32435</v>
      </c>
    </row>
    <row r="8815" spans="1:4">
      <c r="A8815" s="215" t="s">
        <v>32436</v>
      </c>
      <c r="B8815" s="215">
        <v>1</v>
      </c>
      <c r="C8815" s="216" t="s">
        <v>32437</v>
      </c>
      <c r="D8815" s="215" t="s">
        <v>32438</v>
      </c>
    </row>
    <row r="8816" spans="1:4">
      <c r="A8816" s="215" t="s">
        <v>32439</v>
      </c>
      <c r="B8816" s="215">
        <v>1</v>
      </c>
      <c r="C8816" s="216" t="s">
        <v>32440</v>
      </c>
      <c r="D8816" s="215" t="s">
        <v>32441</v>
      </c>
    </row>
    <row r="8817" spans="1:4">
      <c r="A8817" s="215" t="s">
        <v>32442</v>
      </c>
      <c r="B8817" s="215">
        <v>1</v>
      </c>
      <c r="C8817" s="216" t="s">
        <v>32443</v>
      </c>
      <c r="D8817" s="215" t="s">
        <v>32444</v>
      </c>
    </row>
    <row r="8818" spans="1:4">
      <c r="A8818" s="215" t="s">
        <v>32445</v>
      </c>
      <c r="B8818" s="215">
        <v>1</v>
      </c>
      <c r="C8818" s="216" t="s">
        <v>32446</v>
      </c>
      <c r="D8818" s="215" t="s">
        <v>32447</v>
      </c>
    </row>
    <row r="8819" spans="1:4">
      <c r="A8819" s="215" t="s">
        <v>32448</v>
      </c>
      <c r="B8819" s="215">
        <v>1</v>
      </c>
      <c r="C8819" s="216" t="s">
        <v>32449</v>
      </c>
      <c r="D8819" s="215" t="s">
        <v>32450</v>
      </c>
    </row>
    <row r="8820" spans="1:4">
      <c r="A8820" s="215" t="s">
        <v>32451</v>
      </c>
      <c r="B8820" s="215">
        <v>1</v>
      </c>
      <c r="C8820" s="216" t="s">
        <v>32452</v>
      </c>
      <c r="D8820" s="215" t="s">
        <v>32453</v>
      </c>
    </row>
    <row r="8821" spans="1:4">
      <c r="A8821" s="215" t="s">
        <v>32454</v>
      </c>
      <c r="B8821" s="215">
        <v>1</v>
      </c>
      <c r="C8821" s="216" t="s">
        <v>32455</v>
      </c>
      <c r="D8821" s="215" t="s">
        <v>32456</v>
      </c>
    </row>
    <row r="8822" spans="1:4">
      <c r="A8822" s="215" t="s">
        <v>32457</v>
      </c>
      <c r="B8822" s="215">
        <v>1</v>
      </c>
      <c r="C8822" s="216" t="s">
        <v>32458</v>
      </c>
      <c r="D8822" s="215" t="s">
        <v>32459</v>
      </c>
    </row>
    <row r="8823" spans="1:4">
      <c r="A8823" s="215" t="s">
        <v>32460</v>
      </c>
      <c r="B8823" s="215">
        <v>1</v>
      </c>
      <c r="C8823" s="216" t="s">
        <v>32461</v>
      </c>
      <c r="D8823" s="215" t="s">
        <v>32462</v>
      </c>
    </row>
    <row r="8824" spans="1:4">
      <c r="A8824" s="215" t="s">
        <v>32463</v>
      </c>
      <c r="B8824" s="215">
        <v>1</v>
      </c>
      <c r="C8824" s="216" t="s">
        <v>32464</v>
      </c>
      <c r="D8824" s="215" t="s">
        <v>32465</v>
      </c>
    </row>
    <row r="8825" spans="1:4">
      <c r="A8825" s="215" t="s">
        <v>32466</v>
      </c>
      <c r="B8825" s="215">
        <v>1</v>
      </c>
      <c r="C8825" s="216" t="s">
        <v>32467</v>
      </c>
      <c r="D8825" s="215" t="s">
        <v>32468</v>
      </c>
    </row>
    <row r="8826" spans="1:4">
      <c r="A8826" s="215" t="s">
        <v>32469</v>
      </c>
      <c r="B8826" s="215">
        <v>1</v>
      </c>
      <c r="C8826" s="216" t="s">
        <v>32470</v>
      </c>
      <c r="D8826" s="215" t="s">
        <v>32471</v>
      </c>
    </row>
    <row r="8827" spans="1:4">
      <c r="A8827" s="215" t="s">
        <v>32472</v>
      </c>
      <c r="B8827" s="215">
        <v>1</v>
      </c>
      <c r="C8827" s="216" t="s">
        <v>32473</v>
      </c>
      <c r="D8827" s="215" t="s">
        <v>32474</v>
      </c>
    </row>
    <row r="8828" spans="1:4">
      <c r="A8828" s="215" t="s">
        <v>32475</v>
      </c>
      <c r="B8828" s="215">
        <v>1</v>
      </c>
      <c r="C8828" s="216" t="s">
        <v>32476</v>
      </c>
      <c r="D8828" s="215" t="s">
        <v>32477</v>
      </c>
    </row>
    <row r="8829" spans="1:4">
      <c r="A8829" s="215" t="s">
        <v>32478</v>
      </c>
      <c r="B8829" s="215">
        <v>1</v>
      </c>
      <c r="C8829" s="216" t="s">
        <v>32479</v>
      </c>
      <c r="D8829" s="215" t="s">
        <v>32480</v>
      </c>
    </row>
    <row r="8830" spans="1:4">
      <c r="A8830" s="215" t="s">
        <v>32481</v>
      </c>
      <c r="B8830" s="215">
        <v>1</v>
      </c>
      <c r="C8830" s="216" t="s">
        <v>32482</v>
      </c>
      <c r="D8830" s="215" t="s">
        <v>32483</v>
      </c>
    </row>
    <row r="8831" spans="1:4">
      <c r="A8831" s="215" t="s">
        <v>32484</v>
      </c>
      <c r="B8831" s="215">
        <v>1</v>
      </c>
      <c r="C8831" s="216" t="s">
        <v>32485</v>
      </c>
      <c r="D8831" s="215" t="s">
        <v>32486</v>
      </c>
    </row>
    <row r="8832" spans="1:4">
      <c r="A8832" s="215" t="s">
        <v>32487</v>
      </c>
      <c r="B8832" s="215">
        <v>1</v>
      </c>
      <c r="C8832" s="216" t="s">
        <v>32488</v>
      </c>
      <c r="D8832" s="215" t="s">
        <v>32489</v>
      </c>
    </row>
    <row r="8833" spans="1:4">
      <c r="A8833" s="215" t="s">
        <v>32490</v>
      </c>
      <c r="B8833" s="215">
        <v>1</v>
      </c>
      <c r="C8833" s="216" t="s">
        <v>32491</v>
      </c>
      <c r="D8833" s="215" t="s">
        <v>32492</v>
      </c>
    </row>
    <row r="8834" spans="1:4">
      <c r="A8834" s="215" t="s">
        <v>32493</v>
      </c>
      <c r="B8834" s="215">
        <v>1</v>
      </c>
      <c r="C8834" s="216" t="s">
        <v>32494</v>
      </c>
      <c r="D8834" s="215" t="s">
        <v>32495</v>
      </c>
    </row>
    <row r="8835" spans="1:4">
      <c r="A8835" s="215" t="s">
        <v>32496</v>
      </c>
      <c r="B8835" s="215">
        <v>1</v>
      </c>
      <c r="C8835" s="216" t="s">
        <v>32497</v>
      </c>
      <c r="D8835" s="215" t="s">
        <v>32498</v>
      </c>
    </row>
    <row r="8836" spans="1:4">
      <c r="A8836" s="215" t="s">
        <v>32499</v>
      </c>
      <c r="B8836" s="215">
        <v>1</v>
      </c>
      <c r="C8836" s="216" t="s">
        <v>32500</v>
      </c>
      <c r="D8836" s="215" t="s">
        <v>32501</v>
      </c>
    </row>
    <row r="8837" spans="1:4">
      <c r="A8837" s="215" t="s">
        <v>32502</v>
      </c>
      <c r="B8837" s="215">
        <v>1</v>
      </c>
      <c r="C8837" s="216" t="s">
        <v>32503</v>
      </c>
      <c r="D8837" s="215" t="s">
        <v>32504</v>
      </c>
    </row>
    <row r="8838" spans="1:4">
      <c r="A8838" s="215" t="s">
        <v>32505</v>
      </c>
      <c r="B8838" s="215">
        <v>1</v>
      </c>
      <c r="C8838" s="216" t="s">
        <v>32506</v>
      </c>
      <c r="D8838" s="215" t="s">
        <v>32507</v>
      </c>
    </row>
    <row r="8839" spans="1:4">
      <c r="A8839" s="215" t="s">
        <v>32508</v>
      </c>
      <c r="B8839" s="215">
        <v>1</v>
      </c>
      <c r="C8839" s="216" t="s">
        <v>32509</v>
      </c>
      <c r="D8839" s="215" t="s">
        <v>32510</v>
      </c>
    </row>
    <row r="8840" spans="1:4">
      <c r="A8840" s="215" t="s">
        <v>32511</v>
      </c>
      <c r="B8840" s="215">
        <v>1</v>
      </c>
      <c r="C8840" s="216" t="s">
        <v>32512</v>
      </c>
      <c r="D8840" s="215" t="s">
        <v>32513</v>
      </c>
    </row>
    <row r="8841" spans="1:4">
      <c r="A8841" s="215" t="s">
        <v>32514</v>
      </c>
      <c r="B8841" s="215">
        <v>1</v>
      </c>
      <c r="C8841" s="216" t="s">
        <v>32515</v>
      </c>
      <c r="D8841" s="215" t="s">
        <v>32516</v>
      </c>
    </row>
    <row r="8842" spans="1:4">
      <c r="A8842" s="215" t="s">
        <v>32517</v>
      </c>
      <c r="B8842" s="215">
        <v>1</v>
      </c>
      <c r="C8842" s="216" t="s">
        <v>32518</v>
      </c>
      <c r="D8842" s="215" t="s">
        <v>32519</v>
      </c>
    </row>
    <row r="8843" spans="1:4">
      <c r="A8843" s="215" t="s">
        <v>32520</v>
      </c>
      <c r="B8843" s="215">
        <v>1</v>
      </c>
      <c r="C8843" s="216" t="s">
        <v>32521</v>
      </c>
      <c r="D8843" s="215" t="s">
        <v>32522</v>
      </c>
    </row>
    <row r="8844" spans="1:4">
      <c r="A8844" s="215" t="s">
        <v>32523</v>
      </c>
      <c r="B8844" s="215">
        <v>1</v>
      </c>
      <c r="C8844" s="216" t="s">
        <v>32524</v>
      </c>
      <c r="D8844" s="215" t="s">
        <v>32525</v>
      </c>
    </row>
    <row r="8845" spans="1:4">
      <c r="A8845" s="215" t="s">
        <v>32526</v>
      </c>
      <c r="B8845" s="215">
        <v>1</v>
      </c>
      <c r="C8845" s="216" t="s">
        <v>32527</v>
      </c>
      <c r="D8845" s="215" t="s">
        <v>32528</v>
      </c>
    </row>
    <row r="8846" spans="1:4">
      <c r="A8846" s="215" t="s">
        <v>32529</v>
      </c>
      <c r="B8846" s="215">
        <v>1</v>
      </c>
      <c r="C8846" s="216" t="s">
        <v>32530</v>
      </c>
      <c r="D8846" s="215" t="s">
        <v>32531</v>
      </c>
    </row>
    <row r="8847" spans="1:4">
      <c r="A8847" s="215" t="s">
        <v>32532</v>
      </c>
      <c r="B8847" s="215">
        <v>1</v>
      </c>
      <c r="C8847" s="216" t="s">
        <v>32533</v>
      </c>
      <c r="D8847" s="215" t="s">
        <v>32534</v>
      </c>
    </row>
    <row r="8848" spans="1:4">
      <c r="A8848" s="215" t="s">
        <v>32535</v>
      </c>
      <c r="B8848" s="215">
        <v>1</v>
      </c>
      <c r="C8848" s="216" t="s">
        <v>32536</v>
      </c>
      <c r="D8848" s="215" t="s">
        <v>32537</v>
      </c>
    </row>
    <row r="8849" spans="1:4">
      <c r="A8849" s="215" t="s">
        <v>32538</v>
      </c>
      <c r="B8849" s="215">
        <v>1</v>
      </c>
      <c r="C8849" s="216" t="s">
        <v>32539</v>
      </c>
      <c r="D8849" s="215" t="s">
        <v>32540</v>
      </c>
    </row>
    <row r="8850" spans="1:4">
      <c r="A8850" s="215" t="s">
        <v>32541</v>
      </c>
      <c r="B8850" s="215">
        <v>1</v>
      </c>
      <c r="C8850" s="216" t="s">
        <v>32542</v>
      </c>
      <c r="D8850" s="215" t="s">
        <v>32543</v>
      </c>
    </row>
    <row r="8851" spans="1:4">
      <c r="A8851" s="215" t="s">
        <v>32544</v>
      </c>
      <c r="B8851" s="215">
        <v>1</v>
      </c>
      <c r="C8851" s="216" t="s">
        <v>32545</v>
      </c>
      <c r="D8851" s="215" t="s">
        <v>32546</v>
      </c>
    </row>
    <row r="8852" spans="1:4">
      <c r="A8852" s="215" t="s">
        <v>32547</v>
      </c>
      <c r="B8852" s="215">
        <v>1</v>
      </c>
      <c r="C8852" s="216" t="s">
        <v>32548</v>
      </c>
      <c r="D8852" s="215" t="s">
        <v>32549</v>
      </c>
    </row>
    <row r="8853" spans="1:4">
      <c r="A8853" s="215" t="s">
        <v>32550</v>
      </c>
      <c r="B8853" s="215">
        <v>1</v>
      </c>
      <c r="C8853" s="216" t="s">
        <v>32551</v>
      </c>
      <c r="D8853" s="215" t="s">
        <v>32552</v>
      </c>
    </row>
    <row r="8854" spans="1:4">
      <c r="A8854" s="215" t="s">
        <v>32553</v>
      </c>
      <c r="B8854" s="215">
        <v>1</v>
      </c>
      <c r="C8854" s="216" t="s">
        <v>32554</v>
      </c>
      <c r="D8854" s="215" t="s">
        <v>32555</v>
      </c>
    </row>
    <row r="8855" spans="1:4">
      <c r="A8855" s="215" t="s">
        <v>32556</v>
      </c>
      <c r="B8855" s="215">
        <v>1</v>
      </c>
      <c r="C8855" s="216" t="s">
        <v>32557</v>
      </c>
      <c r="D8855" s="215" t="s">
        <v>32558</v>
      </c>
    </row>
    <row r="8856" spans="1:4">
      <c r="A8856" s="215" t="s">
        <v>32559</v>
      </c>
      <c r="B8856" s="215">
        <v>1</v>
      </c>
      <c r="C8856" s="216" t="s">
        <v>32560</v>
      </c>
      <c r="D8856" s="215" t="s">
        <v>32561</v>
      </c>
    </row>
    <row r="8857" spans="1:4">
      <c r="A8857" s="215" t="s">
        <v>32562</v>
      </c>
      <c r="B8857" s="215">
        <v>1</v>
      </c>
      <c r="C8857" s="216" t="s">
        <v>32563</v>
      </c>
      <c r="D8857" s="215" t="s">
        <v>32564</v>
      </c>
    </row>
    <row r="8858" spans="1:4">
      <c r="A8858" s="215" t="s">
        <v>32565</v>
      </c>
      <c r="B8858" s="215">
        <v>1</v>
      </c>
      <c r="C8858" s="216" t="s">
        <v>32566</v>
      </c>
      <c r="D8858" s="215" t="s">
        <v>32567</v>
      </c>
    </row>
    <row r="8859" spans="1:4">
      <c r="A8859" s="215" t="s">
        <v>32568</v>
      </c>
      <c r="B8859" s="215">
        <v>1</v>
      </c>
      <c r="C8859" s="216" t="s">
        <v>32569</v>
      </c>
      <c r="D8859" s="215" t="s">
        <v>32570</v>
      </c>
    </row>
    <row r="8860" spans="1:4">
      <c r="A8860" s="215" t="s">
        <v>32571</v>
      </c>
      <c r="B8860" s="215">
        <v>1</v>
      </c>
      <c r="C8860" s="216" t="s">
        <v>32572</v>
      </c>
      <c r="D8860" s="215" t="s">
        <v>32573</v>
      </c>
    </row>
    <row r="8861" spans="1:4">
      <c r="A8861" s="215" t="s">
        <v>32574</v>
      </c>
      <c r="B8861" s="215">
        <v>1</v>
      </c>
      <c r="C8861" s="216" t="s">
        <v>32575</v>
      </c>
      <c r="D8861" s="215" t="s">
        <v>32576</v>
      </c>
    </row>
    <row r="8862" spans="1:4">
      <c r="A8862" s="215" t="s">
        <v>32577</v>
      </c>
      <c r="B8862" s="215">
        <v>1</v>
      </c>
      <c r="C8862" s="216" t="s">
        <v>32578</v>
      </c>
      <c r="D8862" s="215" t="s">
        <v>32579</v>
      </c>
    </row>
    <row r="8863" spans="1:4">
      <c r="A8863" s="215" t="s">
        <v>32580</v>
      </c>
      <c r="B8863" s="215">
        <v>1</v>
      </c>
      <c r="C8863" s="216" t="s">
        <v>32581</v>
      </c>
      <c r="D8863" s="215" t="s">
        <v>32582</v>
      </c>
    </row>
    <row r="8864" spans="1:4">
      <c r="A8864" s="215" t="s">
        <v>32583</v>
      </c>
      <c r="B8864" s="215">
        <v>1</v>
      </c>
      <c r="C8864" s="216" t="s">
        <v>32584</v>
      </c>
      <c r="D8864" s="215" t="s">
        <v>32585</v>
      </c>
    </row>
    <row r="8865" spans="1:4">
      <c r="A8865" s="215" t="s">
        <v>32586</v>
      </c>
      <c r="B8865" s="215">
        <v>1</v>
      </c>
      <c r="C8865" s="216" t="s">
        <v>32587</v>
      </c>
      <c r="D8865" s="215" t="s">
        <v>32588</v>
      </c>
    </row>
    <row r="8866" spans="1:4">
      <c r="A8866" s="215" t="s">
        <v>32589</v>
      </c>
      <c r="B8866" s="215">
        <v>1</v>
      </c>
      <c r="C8866" s="216" t="s">
        <v>32590</v>
      </c>
      <c r="D8866" s="215" t="s">
        <v>32591</v>
      </c>
    </row>
    <row r="8867" spans="1:4">
      <c r="A8867" s="215" t="s">
        <v>32592</v>
      </c>
      <c r="B8867" s="215">
        <v>1</v>
      </c>
      <c r="C8867" s="216" t="s">
        <v>32593</v>
      </c>
      <c r="D8867" s="215" t="s">
        <v>32594</v>
      </c>
    </row>
    <row r="8868" spans="1:4">
      <c r="A8868" s="215" t="s">
        <v>32595</v>
      </c>
      <c r="B8868" s="215">
        <v>1</v>
      </c>
      <c r="C8868" s="216" t="s">
        <v>32596</v>
      </c>
      <c r="D8868" s="215" t="s">
        <v>32597</v>
      </c>
    </row>
    <row r="8869" spans="1:4">
      <c r="A8869" s="215" t="s">
        <v>32598</v>
      </c>
      <c r="B8869" s="215">
        <v>1</v>
      </c>
      <c r="C8869" s="216" t="s">
        <v>32599</v>
      </c>
      <c r="D8869" s="215" t="s">
        <v>32600</v>
      </c>
    </row>
    <row r="8870" spans="1:4">
      <c r="A8870" s="215" t="s">
        <v>32601</v>
      </c>
      <c r="B8870" s="215">
        <v>1</v>
      </c>
      <c r="C8870" s="216" t="s">
        <v>32602</v>
      </c>
      <c r="D8870" s="215" t="s">
        <v>32603</v>
      </c>
    </row>
    <row r="8871" spans="1:4">
      <c r="A8871" s="215" t="s">
        <v>32604</v>
      </c>
      <c r="B8871" s="215">
        <v>1</v>
      </c>
      <c r="C8871" s="216" t="s">
        <v>32605</v>
      </c>
      <c r="D8871" s="215" t="s">
        <v>32606</v>
      </c>
    </row>
    <row r="8872" spans="1:4">
      <c r="A8872" s="215" t="s">
        <v>32607</v>
      </c>
      <c r="B8872" s="215">
        <v>1</v>
      </c>
      <c r="C8872" s="216" t="s">
        <v>32608</v>
      </c>
      <c r="D8872" s="215" t="s">
        <v>32609</v>
      </c>
    </row>
    <row r="8873" spans="1:4">
      <c r="A8873" s="215" t="s">
        <v>32610</v>
      </c>
      <c r="B8873" s="215">
        <v>1</v>
      </c>
      <c r="C8873" s="216" t="s">
        <v>32611</v>
      </c>
      <c r="D8873" s="215" t="s">
        <v>32612</v>
      </c>
    </row>
    <row r="8874" spans="1:4">
      <c r="A8874" s="215" t="s">
        <v>32613</v>
      </c>
      <c r="B8874" s="215">
        <v>1</v>
      </c>
      <c r="C8874" s="216" t="s">
        <v>32614</v>
      </c>
      <c r="D8874" s="215" t="s">
        <v>32615</v>
      </c>
    </row>
    <row r="8875" spans="1:4">
      <c r="A8875" s="215" t="s">
        <v>32616</v>
      </c>
      <c r="B8875" s="215">
        <v>1</v>
      </c>
      <c r="C8875" s="216" t="s">
        <v>32617</v>
      </c>
      <c r="D8875" s="215" t="s">
        <v>32618</v>
      </c>
    </row>
    <row r="8876" spans="1:4">
      <c r="A8876" s="215" t="s">
        <v>32619</v>
      </c>
      <c r="B8876" s="215">
        <v>1</v>
      </c>
      <c r="C8876" s="216" t="s">
        <v>32620</v>
      </c>
      <c r="D8876" s="215" t="s">
        <v>32621</v>
      </c>
    </row>
    <row r="8877" spans="1:4">
      <c r="A8877" s="215" t="s">
        <v>32622</v>
      </c>
      <c r="B8877" s="215">
        <v>1</v>
      </c>
      <c r="C8877" s="216" t="s">
        <v>32623</v>
      </c>
      <c r="D8877" s="215" t="s">
        <v>32624</v>
      </c>
    </row>
    <row r="8878" spans="1:4">
      <c r="A8878" s="215" t="s">
        <v>32625</v>
      </c>
      <c r="B8878" s="215">
        <v>1</v>
      </c>
      <c r="C8878" s="216" t="s">
        <v>32626</v>
      </c>
      <c r="D8878" s="215" t="s">
        <v>32627</v>
      </c>
    </row>
    <row r="8879" spans="1:4">
      <c r="A8879" s="215" t="s">
        <v>32628</v>
      </c>
      <c r="B8879" s="215">
        <v>1</v>
      </c>
      <c r="C8879" s="216" t="s">
        <v>32629</v>
      </c>
      <c r="D8879" s="215" t="s">
        <v>32630</v>
      </c>
    </row>
    <row r="8880" spans="1:4">
      <c r="A8880" s="215" t="s">
        <v>32631</v>
      </c>
      <c r="B8880" s="215">
        <v>1</v>
      </c>
      <c r="C8880" s="216" t="s">
        <v>32632</v>
      </c>
      <c r="D8880" s="215" t="s">
        <v>32633</v>
      </c>
    </row>
    <row r="8881" spans="1:4">
      <c r="A8881" s="215" t="s">
        <v>32634</v>
      </c>
      <c r="B8881" s="215">
        <v>1</v>
      </c>
      <c r="C8881" s="216" t="s">
        <v>32635</v>
      </c>
      <c r="D8881" s="215" t="s">
        <v>32636</v>
      </c>
    </row>
    <row r="8882" spans="1:4">
      <c r="A8882" s="215" t="s">
        <v>32637</v>
      </c>
      <c r="B8882" s="215">
        <v>1</v>
      </c>
      <c r="C8882" s="216" t="s">
        <v>32638</v>
      </c>
      <c r="D8882" s="215" t="s">
        <v>32639</v>
      </c>
    </row>
    <row r="8883" spans="1:4">
      <c r="A8883" s="215" t="s">
        <v>32640</v>
      </c>
      <c r="B8883" s="215">
        <v>1</v>
      </c>
      <c r="C8883" s="216" t="s">
        <v>32641</v>
      </c>
      <c r="D8883" s="215" t="s">
        <v>32642</v>
      </c>
    </row>
    <row r="8884" spans="1:4">
      <c r="A8884" s="215" t="s">
        <v>32643</v>
      </c>
      <c r="B8884" s="215">
        <v>1</v>
      </c>
      <c r="C8884" s="216" t="s">
        <v>32644</v>
      </c>
      <c r="D8884" s="215" t="s">
        <v>32645</v>
      </c>
    </row>
    <row r="8885" spans="1:4">
      <c r="A8885" s="215" t="s">
        <v>32646</v>
      </c>
      <c r="B8885" s="215">
        <v>1</v>
      </c>
      <c r="C8885" s="216" t="s">
        <v>32647</v>
      </c>
      <c r="D8885" s="215" t="s">
        <v>32648</v>
      </c>
    </row>
    <row r="8886" spans="1:4">
      <c r="A8886" s="215" t="s">
        <v>32649</v>
      </c>
      <c r="B8886" s="215">
        <v>1</v>
      </c>
      <c r="C8886" s="216" t="s">
        <v>32650</v>
      </c>
      <c r="D8886" s="215" t="s">
        <v>32651</v>
      </c>
    </row>
    <row r="8887" spans="1:4">
      <c r="A8887" s="215" t="s">
        <v>32652</v>
      </c>
      <c r="B8887" s="215">
        <v>1</v>
      </c>
      <c r="C8887" s="216" t="s">
        <v>32653</v>
      </c>
      <c r="D8887" s="215" t="s">
        <v>32654</v>
      </c>
    </row>
    <row r="8888" spans="1:4">
      <c r="A8888" s="215" t="s">
        <v>32655</v>
      </c>
      <c r="B8888" s="215">
        <v>1</v>
      </c>
      <c r="C8888" s="216" t="s">
        <v>32656</v>
      </c>
      <c r="D8888" s="215" t="s">
        <v>32657</v>
      </c>
    </row>
    <row r="8889" spans="1:4">
      <c r="A8889" s="215" t="s">
        <v>32658</v>
      </c>
      <c r="B8889" s="215">
        <v>1</v>
      </c>
      <c r="C8889" s="216" t="s">
        <v>32659</v>
      </c>
      <c r="D8889" s="215" t="s">
        <v>32660</v>
      </c>
    </row>
    <row r="8890" spans="1:4">
      <c r="A8890" s="215" t="s">
        <v>32661</v>
      </c>
      <c r="B8890" s="215">
        <v>1</v>
      </c>
      <c r="C8890" s="216" t="s">
        <v>32662</v>
      </c>
      <c r="D8890" s="215" t="s">
        <v>32663</v>
      </c>
    </row>
    <row r="8891" spans="1:4">
      <c r="A8891" s="215" t="s">
        <v>32664</v>
      </c>
      <c r="B8891" s="215">
        <v>1</v>
      </c>
      <c r="C8891" s="216" t="s">
        <v>32665</v>
      </c>
      <c r="D8891" s="215" t="s">
        <v>32666</v>
      </c>
    </row>
    <row r="8892" spans="1:4">
      <c r="A8892" s="215" t="s">
        <v>32667</v>
      </c>
      <c r="B8892" s="215">
        <v>1</v>
      </c>
      <c r="C8892" s="216" t="s">
        <v>32668</v>
      </c>
      <c r="D8892" s="215" t="s">
        <v>32669</v>
      </c>
    </row>
    <row r="8893" spans="1:4">
      <c r="A8893" s="215" t="s">
        <v>32670</v>
      </c>
      <c r="B8893" s="215">
        <v>1</v>
      </c>
      <c r="C8893" s="216" t="s">
        <v>32671</v>
      </c>
      <c r="D8893" s="215" t="s">
        <v>32672</v>
      </c>
    </row>
    <row r="8894" spans="1:4">
      <c r="A8894" s="215" t="s">
        <v>32673</v>
      </c>
      <c r="B8894" s="215">
        <v>1</v>
      </c>
      <c r="C8894" s="216" t="s">
        <v>32674</v>
      </c>
      <c r="D8894" s="215" t="s">
        <v>32675</v>
      </c>
    </row>
    <row r="8895" spans="1:4">
      <c r="A8895" s="215" t="s">
        <v>32676</v>
      </c>
      <c r="B8895" s="215">
        <v>1</v>
      </c>
      <c r="C8895" s="216" t="s">
        <v>32677</v>
      </c>
      <c r="D8895" s="215" t="s">
        <v>32678</v>
      </c>
    </row>
    <row r="8896" spans="1:4">
      <c r="A8896" s="215" t="s">
        <v>32679</v>
      </c>
      <c r="B8896" s="215">
        <v>1</v>
      </c>
      <c r="C8896" s="216" t="s">
        <v>32680</v>
      </c>
      <c r="D8896" s="215" t="s">
        <v>32681</v>
      </c>
    </row>
    <row r="8897" spans="1:4">
      <c r="A8897" s="215" t="s">
        <v>32682</v>
      </c>
      <c r="B8897" s="215">
        <v>1</v>
      </c>
      <c r="C8897" s="216" t="s">
        <v>32683</v>
      </c>
      <c r="D8897" s="215" t="s">
        <v>32684</v>
      </c>
    </row>
    <row r="8898" spans="1:4">
      <c r="A8898" s="215" t="s">
        <v>32685</v>
      </c>
      <c r="B8898" s="215">
        <v>1</v>
      </c>
      <c r="C8898" s="216" t="s">
        <v>32686</v>
      </c>
      <c r="D8898" s="215" t="s">
        <v>32687</v>
      </c>
    </row>
    <row r="8899" spans="1:4">
      <c r="A8899" s="215" t="s">
        <v>32688</v>
      </c>
      <c r="B8899" s="215">
        <v>1</v>
      </c>
      <c r="C8899" s="216" t="s">
        <v>32689</v>
      </c>
      <c r="D8899" s="215" t="s">
        <v>32690</v>
      </c>
    </row>
    <row r="8900" spans="1:4">
      <c r="A8900" s="215" t="s">
        <v>32691</v>
      </c>
      <c r="B8900" s="215">
        <v>1</v>
      </c>
      <c r="C8900" s="216" t="s">
        <v>32692</v>
      </c>
      <c r="D8900" s="215" t="s">
        <v>32693</v>
      </c>
    </row>
    <row r="8901" spans="1:4">
      <c r="A8901" s="215" t="s">
        <v>32694</v>
      </c>
      <c r="B8901" s="215">
        <v>1</v>
      </c>
      <c r="C8901" s="216" t="s">
        <v>32695</v>
      </c>
      <c r="D8901" s="215" t="s">
        <v>32696</v>
      </c>
    </row>
    <row r="8902" spans="1:4">
      <c r="A8902" s="215" t="s">
        <v>32697</v>
      </c>
      <c r="B8902" s="215">
        <v>1</v>
      </c>
      <c r="C8902" s="216" t="s">
        <v>32698</v>
      </c>
      <c r="D8902" s="215" t="s">
        <v>32699</v>
      </c>
    </row>
    <row r="8903" spans="1:4">
      <c r="A8903" s="215" t="s">
        <v>32700</v>
      </c>
      <c r="B8903" s="215">
        <v>1</v>
      </c>
      <c r="C8903" s="216" t="s">
        <v>32701</v>
      </c>
      <c r="D8903" s="215" t="s">
        <v>32702</v>
      </c>
    </row>
    <row r="8904" spans="1:4">
      <c r="A8904" s="215" t="s">
        <v>32703</v>
      </c>
      <c r="B8904" s="215">
        <v>1</v>
      </c>
      <c r="C8904" s="216" t="s">
        <v>32704</v>
      </c>
      <c r="D8904" s="215" t="s">
        <v>32705</v>
      </c>
    </row>
    <row r="8905" spans="1:4">
      <c r="A8905" s="215" t="s">
        <v>32706</v>
      </c>
      <c r="B8905" s="215">
        <v>1</v>
      </c>
      <c r="C8905" s="216" t="s">
        <v>32707</v>
      </c>
      <c r="D8905" s="215" t="s">
        <v>32708</v>
      </c>
    </row>
    <row r="8906" spans="1:4">
      <c r="A8906" s="215" t="s">
        <v>32709</v>
      </c>
      <c r="B8906" s="215">
        <v>1</v>
      </c>
      <c r="C8906" s="216" t="s">
        <v>32710</v>
      </c>
      <c r="D8906" s="215" t="s">
        <v>32711</v>
      </c>
    </row>
    <row r="8907" spans="1:4">
      <c r="A8907" s="215" t="s">
        <v>32712</v>
      </c>
      <c r="B8907" s="215">
        <v>1</v>
      </c>
      <c r="C8907" s="216" t="s">
        <v>32713</v>
      </c>
      <c r="D8907" s="215" t="s">
        <v>32714</v>
      </c>
    </row>
    <row r="8908" spans="1:4">
      <c r="A8908" s="215" t="s">
        <v>32715</v>
      </c>
      <c r="B8908" s="215">
        <v>1</v>
      </c>
      <c r="C8908" s="216" t="s">
        <v>32716</v>
      </c>
      <c r="D8908" s="215" t="s">
        <v>32717</v>
      </c>
    </row>
    <row r="8909" spans="1:4">
      <c r="A8909" s="215" t="s">
        <v>32718</v>
      </c>
      <c r="B8909" s="215">
        <v>1</v>
      </c>
      <c r="C8909" s="216" t="s">
        <v>32719</v>
      </c>
      <c r="D8909" s="215" t="s">
        <v>32720</v>
      </c>
    </row>
    <row r="8910" spans="1:4">
      <c r="A8910" s="215" t="s">
        <v>32721</v>
      </c>
      <c r="B8910" s="215">
        <v>1</v>
      </c>
      <c r="C8910" s="216" t="s">
        <v>32722</v>
      </c>
      <c r="D8910" s="215" t="s">
        <v>32723</v>
      </c>
    </row>
    <row r="8911" spans="1:4">
      <c r="A8911" s="215" t="s">
        <v>32724</v>
      </c>
      <c r="B8911" s="215">
        <v>1</v>
      </c>
      <c r="C8911" s="216" t="s">
        <v>32725</v>
      </c>
      <c r="D8911" s="215" t="s">
        <v>32726</v>
      </c>
    </row>
    <row r="8912" spans="1:4">
      <c r="A8912" s="215" t="s">
        <v>32727</v>
      </c>
      <c r="B8912" s="215">
        <v>1</v>
      </c>
      <c r="C8912" s="216" t="s">
        <v>32728</v>
      </c>
      <c r="D8912" s="215" t="s">
        <v>32729</v>
      </c>
    </row>
    <row r="8913" spans="1:4">
      <c r="A8913" s="215" t="s">
        <v>32730</v>
      </c>
      <c r="B8913" s="215">
        <v>1</v>
      </c>
      <c r="C8913" s="216" t="s">
        <v>32731</v>
      </c>
      <c r="D8913" s="215" t="s">
        <v>32732</v>
      </c>
    </row>
    <row r="8914" spans="1:4">
      <c r="A8914" s="215" t="s">
        <v>32733</v>
      </c>
      <c r="B8914" s="215">
        <v>1</v>
      </c>
      <c r="C8914" s="216" t="s">
        <v>32734</v>
      </c>
      <c r="D8914" s="215" t="s">
        <v>32735</v>
      </c>
    </row>
    <row r="8915" spans="1:4">
      <c r="A8915" s="215" t="s">
        <v>32736</v>
      </c>
      <c r="B8915" s="215">
        <v>1</v>
      </c>
      <c r="C8915" s="216" t="s">
        <v>32737</v>
      </c>
      <c r="D8915" s="215" t="s">
        <v>32738</v>
      </c>
    </row>
    <row r="8916" spans="1:4">
      <c r="A8916" s="215" t="s">
        <v>32739</v>
      </c>
      <c r="B8916" s="215">
        <v>1</v>
      </c>
      <c r="C8916" s="216" t="s">
        <v>32740</v>
      </c>
      <c r="D8916" s="215" t="s">
        <v>32741</v>
      </c>
    </row>
    <row r="8917" spans="1:4">
      <c r="A8917" s="215" t="s">
        <v>32742</v>
      </c>
      <c r="B8917" s="215">
        <v>1</v>
      </c>
      <c r="C8917" s="216" t="s">
        <v>32743</v>
      </c>
      <c r="D8917" s="215" t="s">
        <v>32744</v>
      </c>
    </row>
    <row r="8918" spans="1:4">
      <c r="A8918" s="215" t="s">
        <v>32745</v>
      </c>
      <c r="B8918" s="215">
        <v>1</v>
      </c>
      <c r="C8918" s="216" t="s">
        <v>32746</v>
      </c>
      <c r="D8918" s="215" t="s">
        <v>32747</v>
      </c>
    </row>
    <row r="8919" spans="1:4">
      <c r="A8919" s="215" t="s">
        <v>32748</v>
      </c>
      <c r="B8919" s="215">
        <v>1</v>
      </c>
      <c r="C8919" s="216" t="s">
        <v>32749</v>
      </c>
      <c r="D8919" s="215" t="s">
        <v>32750</v>
      </c>
    </row>
    <row r="8920" spans="1:4">
      <c r="A8920" s="215" t="s">
        <v>32751</v>
      </c>
      <c r="B8920" s="215">
        <v>1</v>
      </c>
      <c r="C8920" s="216" t="s">
        <v>32752</v>
      </c>
      <c r="D8920" s="215" t="s">
        <v>32753</v>
      </c>
    </row>
    <row r="8921" spans="1:4">
      <c r="A8921" s="215" t="s">
        <v>32754</v>
      </c>
      <c r="B8921" s="215">
        <v>1</v>
      </c>
      <c r="C8921" s="216" t="s">
        <v>32755</v>
      </c>
      <c r="D8921" s="215" t="s">
        <v>32756</v>
      </c>
    </row>
    <row r="8922" spans="1:4">
      <c r="A8922" s="215" t="s">
        <v>32757</v>
      </c>
      <c r="B8922" s="215">
        <v>1</v>
      </c>
      <c r="C8922" s="216" t="s">
        <v>32758</v>
      </c>
      <c r="D8922" s="215" t="s">
        <v>32759</v>
      </c>
    </row>
    <row r="8923" spans="1:4">
      <c r="A8923" s="215" t="s">
        <v>32760</v>
      </c>
      <c r="B8923" s="215">
        <v>1</v>
      </c>
      <c r="C8923" s="216" t="s">
        <v>32761</v>
      </c>
      <c r="D8923" s="215" t="s">
        <v>32762</v>
      </c>
    </row>
    <row r="8924" spans="1:4">
      <c r="A8924" s="215" t="s">
        <v>32763</v>
      </c>
      <c r="B8924" s="215">
        <v>1</v>
      </c>
      <c r="C8924" s="216" t="s">
        <v>32764</v>
      </c>
      <c r="D8924" s="215" t="s">
        <v>32765</v>
      </c>
    </row>
    <row r="8925" spans="1:4">
      <c r="A8925" s="215" t="s">
        <v>32766</v>
      </c>
      <c r="B8925" s="215">
        <v>1</v>
      </c>
      <c r="C8925" s="216" t="s">
        <v>32767</v>
      </c>
      <c r="D8925" s="215" t="s">
        <v>32768</v>
      </c>
    </row>
    <row r="8926" spans="1:4">
      <c r="A8926" s="215" t="s">
        <v>32769</v>
      </c>
      <c r="B8926" s="215">
        <v>1</v>
      </c>
      <c r="C8926" s="216" t="s">
        <v>32770</v>
      </c>
      <c r="D8926" s="215" t="s">
        <v>32771</v>
      </c>
    </row>
    <row r="8927" spans="1:4">
      <c r="A8927" s="215" t="s">
        <v>32772</v>
      </c>
      <c r="B8927" s="215">
        <v>1</v>
      </c>
      <c r="C8927" s="216" t="s">
        <v>32773</v>
      </c>
      <c r="D8927" s="215" t="s">
        <v>32774</v>
      </c>
    </row>
    <row r="8928" spans="1:4">
      <c r="A8928" s="215" t="s">
        <v>32775</v>
      </c>
      <c r="B8928" s="215">
        <v>1</v>
      </c>
      <c r="C8928" s="216" t="s">
        <v>32776</v>
      </c>
      <c r="D8928" s="215" t="s">
        <v>32777</v>
      </c>
    </row>
    <row r="8929" spans="1:4">
      <c r="A8929" s="215" t="s">
        <v>32778</v>
      </c>
      <c r="B8929" s="215">
        <v>1</v>
      </c>
      <c r="C8929" s="216" t="s">
        <v>32779</v>
      </c>
      <c r="D8929" s="215" t="s">
        <v>32780</v>
      </c>
    </row>
    <row r="8930" spans="1:4">
      <c r="A8930" s="215" t="s">
        <v>32781</v>
      </c>
      <c r="B8930" s="215">
        <v>1</v>
      </c>
      <c r="C8930" s="216" t="s">
        <v>32782</v>
      </c>
      <c r="D8930" s="215" t="s">
        <v>32783</v>
      </c>
    </row>
    <row r="8931" spans="1:4">
      <c r="A8931" s="215" t="s">
        <v>32784</v>
      </c>
      <c r="B8931" s="215">
        <v>1</v>
      </c>
      <c r="C8931" s="216" t="s">
        <v>32785</v>
      </c>
      <c r="D8931" s="215" t="s">
        <v>32786</v>
      </c>
    </row>
    <row r="8932" spans="1:4">
      <c r="A8932" s="215" t="s">
        <v>32787</v>
      </c>
      <c r="B8932" s="215">
        <v>1</v>
      </c>
      <c r="C8932" s="216" t="s">
        <v>32788</v>
      </c>
      <c r="D8932" s="215" t="s">
        <v>32789</v>
      </c>
    </row>
    <row r="8933" spans="1:4">
      <c r="A8933" s="215" t="s">
        <v>32790</v>
      </c>
      <c r="B8933" s="215">
        <v>1</v>
      </c>
      <c r="C8933" s="216" t="s">
        <v>32791</v>
      </c>
      <c r="D8933" s="215" t="s">
        <v>32792</v>
      </c>
    </row>
    <row r="8934" spans="1:4">
      <c r="A8934" s="215" t="s">
        <v>32793</v>
      </c>
      <c r="B8934" s="215">
        <v>1</v>
      </c>
      <c r="C8934" s="216" t="s">
        <v>32794</v>
      </c>
      <c r="D8934" s="215" t="s">
        <v>32795</v>
      </c>
    </row>
    <row r="8935" spans="1:4">
      <c r="A8935" s="215" t="s">
        <v>32796</v>
      </c>
      <c r="B8935" s="215">
        <v>1</v>
      </c>
      <c r="C8935" s="216" t="s">
        <v>32797</v>
      </c>
      <c r="D8935" s="215" t="s">
        <v>32798</v>
      </c>
    </row>
    <row r="8936" spans="1:4">
      <c r="A8936" s="215" t="s">
        <v>32799</v>
      </c>
      <c r="B8936" s="215">
        <v>1</v>
      </c>
      <c r="C8936" s="216" t="s">
        <v>32800</v>
      </c>
      <c r="D8936" s="215" t="s">
        <v>32801</v>
      </c>
    </row>
    <row r="8937" spans="1:4">
      <c r="A8937" s="215" t="s">
        <v>32802</v>
      </c>
      <c r="B8937" s="215">
        <v>1</v>
      </c>
      <c r="C8937" s="216" t="s">
        <v>32803</v>
      </c>
      <c r="D8937" s="215" t="s">
        <v>32804</v>
      </c>
    </row>
    <row r="8938" spans="1:4">
      <c r="A8938" s="215" t="s">
        <v>32805</v>
      </c>
      <c r="B8938" s="215">
        <v>1</v>
      </c>
      <c r="C8938" s="216" t="s">
        <v>32806</v>
      </c>
      <c r="D8938" s="215" t="s">
        <v>32807</v>
      </c>
    </row>
    <row r="8939" spans="1:4">
      <c r="A8939" s="215" t="s">
        <v>32808</v>
      </c>
      <c r="B8939" s="215">
        <v>1</v>
      </c>
      <c r="C8939" s="216" t="s">
        <v>32809</v>
      </c>
      <c r="D8939" s="215" t="s">
        <v>32810</v>
      </c>
    </row>
    <row r="8940" spans="1:4">
      <c r="A8940" s="215" t="s">
        <v>32811</v>
      </c>
      <c r="B8940" s="215">
        <v>1</v>
      </c>
      <c r="C8940" s="216" t="s">
        <v>32812</v>
      </c>
      <c r="D8940" s="215" t="s">
        <v>32813</v>
      </c>
    </row>
    <row r="8941" spans="1:4">
      <c r="A8941" s="215" t="s">
        <v>32814</v>
      </c>
      <c r="B8941" s="215">
        <v>1</v>
      </c>
      <c r="C8941" s="216" t="s">
        <v>32815</v>
      </c>
      <c r="D8941" s="215" t="s">
        <v>32816</v>
      </c>
    </row>
    <row r="8942" spans="1:4">
      <c r="A8942" s="215" t="s">
        <v>32817</v>
      </c>
      <c r="B8942" s="215">
        <v>1</v>
      </c>
      <c r="C8942" s="216" t="s">
        <v>32818</v>
      </c>
      <c r="D8942" s="215" t="s">
        <v>32819</v>
      </c>
    </row>
    <row r="8943" spans="1:4">
      <c r="A8943" s="215" t="s">
        <v>32820</v>
      </c>
      <c r="B8943" s="215">
        <v>1</v>
      </c>
      <c r="C8943" s="216" t="s">
        <v>32821</v>
      </c>
      <c r="D8943" s="215" t="s">
        <v>32822</v>
      </c>
    </row>
    <row r="8944" spans="1:4">
      <c r="A8944" s="215" t="s">
        <v>32823</v>
      </c>
      <c r="B8944" s="215">
        <v>1</v>
      </c>
      <c r="C8944" s="216" t="s">
        <v>32824</v>
      </c>
      <c r="D8944" s="215" t="s">
        <v>32825</v>
      </c>
    </row>
    <row r="8945" spans="1:4">
      <c r="A8945" s="215" t="s">
        <v>32826</v>
      </c>
      <c r="B8945" s="215">
        <v>1</v>
      </c>
      <c r="C8945" s="216" t="s">
        <v>32827</v>
      </c>
      <c r="D8945" s="215" t="s">
        <v>32828</v>
      </c>
    </row>
    <row r="8946" spans="1:4">
      <c r="A8946" s="215" t="s">
        <v>32829</v>
      </c>
      <c r="B8946" s="215">
        <v>1</v>
      </c>
      <c r="C8946" s="216" t="s">
        <v>32830</v>
      </c>
      <c r="D8946" s="215" t="s">
        <v>32831</v>
      </c>
    </row>
    <row r="8947" spans="1:4">
      <c r="A8947" s="215" t="s">
        <v>32832</v>
      </c>
      <c r="B8947" s="215">
        <v>1</v>
      </c>
      <c r="C8947" s="216" t="s">
        <v>32833</v>
      </c>
      <c r="D8947" s="215" t="s">
        <v>32834</v>
      </c>
    </row>
    <row r="8948" spans="1:4">
      <c r="A8948" s="215" t="s">
        <v>32835</v>
      </c>
      <c r="B8948" s="215">
        <v>1</v>
      </c>
      <c r="C8948" s="216" t="s">
        <v>32836</v>
      </c>
      <c r="D8948" s="215" t="s">
        <v>32837</v>
      </c>
    </row>
    <row r="8949" spans="1:4">
      <c r="A8949" s="215" t="s">
        <v>32838</v>
      </c>
      <c r="B8949" s="215">
        <v>1</v>
      </c>
      <c r="C8949" s="216" t="s">
        <v>32839</v>
      </c>
      <c r="D8949" s="215" t="s">
        <v>32840</v>
      </c>
    </row>
    <row r="8950" spans="1:4">
      <c r="A8950" s="215" t="s">
        <v>32841</v>
      </c>
      <c r="B8950" s="215">
        <v>1</v>
      </c>
      <c r="C8950" s="216" t="s">
        <v>32842</v>
      </c>
      <c r="D8950" s="215" t="s">
        <v>32843</v>
      </c>
    </row>
    <row r="8951" spans="1:4">
      <c r="A8951" s="215" t="s">
        <v>32844</v>
      </c>
      <c r="B8951" s="215">
        <v>1</v>
      </c>
      <c r="C8951" s="216" t="s">
        <v>32845</v>
      </c>
      <c r="D8951" s="215" t="s">
        <v>32846</v>
      </c>
    </row>
    <row r="8952" spans="1:4">
      <c r="A8952" s="215" t="s">
        <v>32847</v>
      </c>
      <c r="B8952" s="215">
        <v>1</v>
      </c>
      <c r="C8952" s="216" t="s">
        <v>32848</v>
      </c>
      <c r="D8952" s="215" t="s">
        <v>32849</v>
      </c>
    </row>
    <row r="8953" spans="1:4">
      <c r="A8953" s="215" t="s">
        <v>32850</v>
      </c>
      <c r="B8953" s="215">
        <v>1</v>
      </c>
      <c r="C8953" s="216" t="s">
        <v>32851</v>
      </c>
      <c r="D8953" s="215" t="s">
        <v>32852</v>
      </c>
    </row>
    <row r="8954" spans="1:4">
      <c r="A8954" s="215" t="s">
        <v>32853</v>
      </c>
      <c r="B8954" s="215">
        <v>1</v>
      </c>
      <c r="C8954" s="216" t="s">
        <v>32854</v>
      </c>
      <c r="D8954" s="215" t="s">
        <v>32855</v>
      </c>
    </row>
    <row r="8955" spans="1:4">
      <c r="A8955" s="215" t="s">
        <v>32856</v>
      </c>
      <c r="B8955" s="215">
        <v>1</v>
      </c>
      <c r="C8955" s="216" t="s">
        <v>32857</v>
      </c>
      <c r="D8955" s="215" t="s">
        <v>32858</v>
      </c>
    </row>
    <row r="8956" spans="1:4">
      <c r="A8956" s="215" t="s">
        <v>32859</v>
      </c>
      <c r="B8956" s="215">
        <v>1</v>
      </c>
      <c r="C8956" s="216" t="s">
        <v>32860</v>
      </c>
      <c r="D8956" s="215" t="s">
        <v>32861</v>
      </c>
    </row>
    <row r="8957" spans="1:4">
      <c r="A8957" s="215" t="s">
        <v>32862</v>
      </c>
      <c r="B8957" s="215">
        <v>1</v>
      </c>
      <c r="C8957" s="216" t="s">
        <v>32863</v>
      </c>
      <c r="D8957" s="215" t="s">
        <v>32864</v>
      </c>
    </row>
    <row r="8958" spans="1:4">
      <c r="A8958" s="215" t="s">
        <v>32865</v>
      </c>
      <c r="B8958" s="215">
        <v>1</v>
      </c>
      <c r="C8958" s="216" t="s">
        <v>32866</v>
      </c>
      <c r="D8958" s="215" t="s">
        <v>32867</v>
      </c>
    </row>
    <row r="8959" spans="1:4">
      <c r="A8959" s="215" t="s">
        <v>32868</v>
      </c>
      <c r="B8959" s="215">
        <v>1</v>
      </c>
      <c r="C8959" s="216" t="s">
        <v>32869</v>
      </c>
      <c r="D8959" s="215" t="s">
        <v>32870</v>
      </c>
    </row>
    <row r="8960" spans="1:4">
      <c r="A8960" s="215" t="s">
        <v>32871</v>
      </c>
      <c r="B8960" s="215">
        <v>1</v>
      </c>
      <c r="C8960" s="216" t="s">
        <v>32872</v>
      </c>
      <c r="D8960" s="215" t="s">
        <v>32873</v>
      </c>
    </row>
    <row r="8961" spans="1:4">
      <c r="A8961" s="215" t="s">
        <v>32874</v>
      </c>
      <c r="B8961" s="215">
        <v>1</v>
      </c>
      <c r="C8961" s="216" t="s">
        <v>32875</v>
      </c>
      <c r="D8961" s="215" t="s">
        <v>32876</v>
      </c>
    </row>
    <row r="8962" spans="1:4">
      <c r="A8962" s="215" t="s">
        <v>32877</v>
      </c>
      <c r="B8962" s="215">
        <v>1</v>
      </c>
      <c r="C8962" s="216" t="s">
        <v>32878</v>
      </c>
      <c r="D8962" s="215" t="s">
        <v>32879</v>
      </c>
    </row>
    <row r="8963" spans="1:4">
      <c r="A8963" s="215" t="s">
        <v>32880</v>
      </c>
      <c r="B8963" s="215">
        <v>1</v>
      </c>
      <c r="C8963" s="216" t="s">
        <v>32881</v>
      </c>
      <c r="D8963" s="215" t="s">
        <v>32882</v>
      </c>
    </row>
    <row r="8964" spans="1:4">
      <c r="A8964" s="215" t="s">
        <v>32883</v>
      </c>
      <c r="B8964" s="215">
        <v>1</v>
      </c>
      <c r="C8964" s="216" t="s">
        <v>32884</v>
      </c>
      <c r="D8964" s="215" t="s">
        <v>32885</v>
      </c>
    </row>
    <row r="8965" spans="1:4">
      <c r="A8965" s="215" t="s">
        <v>32886</v>
      </c>
      <c r="B8965" s="215">
        <v>1</v>
      </c>
      <c r="C8965" s="216" t="s">
        <v>32887</v>
      </c>
      <c r="D8965" s="215" t="s">
        <v>32888</v>
      </c>
    </row>
    <row r="8966" spans="1:4">
      <c r="A8966" s="215" t="s">
        <v>32889</v>
      </c>
      <c r="B8966" s="215">
        <v>1</v>
      </c>
      <c r="C8966" s="216" t="s">
        <v>32890</v>
      </c>
      <c r="D8966" s="215" t="s">
        <v>32891</v>
      </c>
    </row>
    <row r="8967" spans="1:4">
      <c r="A8967" s="215" t="s">
        <v>32892</v>
      </c>
      <c r="B8967" s="215">
        <v>1</v>
      </c>
      <c r="C8967" s="216" t="s">
        <v>32893</v>
      </c>
      <c r="D8967" s="215" t="s">
        <v>32894</v>
      </c>
    </row>
    <row r="8968" spans="1:4">
      <c r="A8968" s="215" t="s">
        <v>32895</v>
      </c>
      <c r="B8968" s="215">
        <v>1</v>
      </c>
      <c r="C8968" s="216" t="s">
        <v>32896</v>
      </c>
      <c r="D8968" s="215" t="s">
        <v>32897</v>
      </c>
    </row>
    <row r="8969" spans="1:4">
      <c r="A8969" s="215" t="s">
        <v>32898</v>
      </c>
      <c r="B8969" s="215">
        <v>1</v>
      </c>
      <c r="C8969" s="216" t="s">
        <v>32899</v>
      </c>
      <c r="D8969" s="215" t="s">
        <v>32900</v>
      </c>
    </row>
    <row r="8970" spans="1:4">
      <c r="A8970" s="215" t="s">
        <v>32901</v>
      </c>
      <c r="B8970" s="215">
        <v>1</v>
      </c>
      <c r="C8970" s="216" t="s">
        <v>32902</v>
      </c>
      <c r="D8970" s="215" t="s">
        <v>32903</v>
      </c>
    </row>
    <row r="8971" spans="1:4">
      <c r="A8971" s="215" t="s">
        <v>32904</v>
      </c>
      <c r="B8971" s="215">
        <v>1</v>
      </c>
      <c r="C8971" s="216" t="s">
        <v>32905</v>
      </c>
      <c r="D8971" s="215" t="s">
        <v>32906</v>
      </c>
    </row>
    <row r="8972" spans="1:4">
      <c r="A8972" s="215" t="s">
        <v>32907</v>
      </c>
      <c r="B8972" s="215">
        <v>1</v>
      </c>
      <c r="C8972" s="216" t="s">
        <v>32908</v>
      </c>
      <c r="D8972" s="215" t="s">
        <v>32909</v>
      </c>
    </row>
    <row r="8973" spans="1:4">
      <c r="A8973" s="215" t="s">
        <v>32910</v>
      </c>
      <c r="B8973" s="215">
        <v>1</v>
      </c>
      <c r="C8973" s="216" t="s">
        <v>32911</v>
      </c>
      <c r="D8973" s="215" t="s">
        <v>32912</v>
      </c>
    </row>
    <row r="8974" spans="1:4">
      <c r="A8974" s="215" t="s">
        <v>32913</v>
      </c>
      <c r="B8974" s="215">
        <v>1</v>
      </c>
      <c r="C8974" s="216" t="s">
        <v>32914</v>
      </c>
      <c r="D8974" s="215" t="s">
        <v>32915</v>
      </c>
    </row>
    <row r="8975" spans="1:4">
      <c r="A8975" s="215" t="s">
        <v>32916</v>
      </c>
      <c r="B8975" s="215">
        <v>1</v>
      </c>
      <c r="C8975" s="216" t="s">
        <v>32917</v>
      </c>
      <c r="D8975" s="215" t="s">
        <v>32918</v>
      </c>
    </row>
    <row r="8976" spans="1:4">
      <c r="A8976" s="215" t="s">
        <v>32919</v>
      </c>
      <c r="B8976" s="215">
        <v>1</v>
      </c>
      <c r="C8976" s="216" t="s">
        <v>32920</v>
      </c>
      <c r="D8976" s="215" t="s">
        <v>32921</v>
      </c>
    </row>
    <row r="8977" spans="1:4">
      <c r="A8977" s="215" t="s">
        <v>32922</v>
      </c>
      <c r="B8977" s="215">
        <v>1</v>
      </c>
      <c r="C8977" s="216" t="s">
        <v>32923</v>
      </c>
      <c r="D8977" s="215" t="s">
        <v>32924</v>
      </c>
    </row>
    <row r="8978" spans="1:4">
      <c r="A8978" s="215" t="s">
        <v>32925</v>
      </c>
      <c r="B8978" s="215">
        <v>1</v>
      </c>
      <c r="C8978" s="216" t="s">
        <v>32926</v>
      </c>
      <c r="D8978" s="215" t="s">
        <v>32927</v>
      </c>
    </row>
    <row r="8979" spans="1:4">
      <c r="A8979" s="215" t="s">
        <v>32928</v>
      </c>
      <c r="B8979" s="215">
        <v>1</v>
      </c>
      <c r="C8979" s="216" t="s">
        <v>32929</v>
      </c>
      <c r="D8979" s="215" t="s">
        <v>32930</v>
      </c>
    </row>
    <row r="8980" spans="1:4">
      <c r="A8980" s="215" t="s">
        <v>32931</v>
      </c>
      <c r="B8980" s="215">
        <v>1</v>
      </c>
      <c r="C8980" s="216" t="s">
        <v>32932</v>
      </c>
      <c r="D8980" s="215" t="s">
        <v>32933</v>
      </c>
    </row>
    <row r="8981" spans="1:4">
      <c r="A8981" s="215" t="s">
        <v>32934</v>
      </c>
      <c r="B8981" s="215">
        <v>1</v>
      </c>
      <c r="C8981" s="216" t="s">
        <v>32935</v>
      </c>
      <c r="D8981" s="215" t="s">
        <v>32936</v>
      </c>
    </row>
    <row r="8982" spans="1:4">
      <c r="A8982" s="215" t="s">
        <v>32937</v>
      </c>
      <c r="B8982" s="215">
        <v>1</v>
      </c>
      <c r="C8982" s="216" t="s">
        <v>32938</v>
      </c>
      <c r="D8982" s="215" t="s">
        <v>32939</v>
      </c>
    </row>
    <row r="8983" spans="1:4">
      <c r="A8983" s="215" t="s">
        <v>32940</v>
      </c>
      <c r="B8983" s="215">
        <v>1</v>
      </c>
      <c r="C8983" s="216" t="s">
        <v>32941</v>
      </c>
      <c r="D8983" s="215" t="s">
        <v>32942</v>
      </c>
    </row>
    <row r="8984" spans="1:4">
      <c r="A8984" s="215" t="s">
        <v>32943</v>
      </c>
      <c r="B8984" s="215">
        <v>1</v>
      </c>
      <c r="C8984" s="216" t="s">
        <v>32944</v>
      </c>
      <c r="D8984" s="215" t="s">
        <v>32945</v>
      </c>
    </row>
    <row r="8985" spans="1:4">
      <c r="A8985" s="215" t="s">
        <v>32946</v>
      </c>
      <c r="B8985" s="215">
        <v>1</v>
      </c>
      <c r="C8985" s="216" t="s">
        <v>32947</v>
      </c>
      <c r="D8985" s="215" t="s">
        <v>32948</v>
      </c>
    </row>
    <row r="8986" spans="1:4">
      <c r="A8986" s="215" t="s">
        <v>32949</v>
      </c>
      <c r="B8986" s="215">
        <v>1</v>
      </c>
      <c r="C8986" s="216" t="s">
        <v>32950</v>
      </c>
      <c r="D8986" s="215" t="s">
        <v>32951</v>
      </c>
    </row>
    <row r="8987" spans="1:4">
      <c r="A8987" s="215" t="s">
        <v>32952</v>
      </c>
      <c r="B8987" s="215">
        <v>1</v>
      </c>
      <c r="C8987" s="216" t="s">
        <v>32953</v>
      </c>
      <c r="D8987" s="215" t="s">
        <v>32954</v>
      </c>
    </row>
    <row r="8988" spans="1:4">
      <c r="A8988" s="215" t="s">
        <v>32955</v>
      </c>
      <c r="B8988" s="215">
        <v>1</v>
      </c>
      <c r="C8988" s="216" t="s">
        <v>32956</v>
      </c>
      <c r="D8988" s="215" t="s">
        <v>32957</v>
      </c>
    </row>
    <row r="8989" spans="1:4">
      <c r="A8989" s="215" t="s">
        <v>32958</v>
      </c>
      <c r="B8989" s="215">
        <v>1</v>
      </c>
      <c r="C8989" s="216" t="s">
        <v>32959</v>
      </c>
      <c r="D8989" s="215" t="s">
        <v>32960</v>
      </c>
    </row>
    <row r="8990" spans="1:4">
      <c r="A8990" s="215" t="s">
        <v>32961</v>
      </c>
      <c r="B8990" s="215">
        <v>1</v>
      </c>
      <c r="C8990" s="216" t="s">
        <v>32962</v>
      </c>
      <c r="D8990" s="215" t="s">
        <v>32963</v>
      </c>
    </row>
    <row r="8991" spans="1:4">
      <c r="A8991" s="215" t="s">
        <v>32964</v>
      </c>
      <c r="B8991" s="215">
        <v>1</v>
      </c>
      <c r="C8991" s="216" t="s">
        <v>32965</v>
      </c>
      <c r="D8991" s="215" t="s">
        <v>32966</v>
      </c>
    </row>
    <row r="8992" spans="1:4">
      <c r="A8992" s="215" t="s">
        <v>32967</v>
      </c>
      <c r="B8992" s="215">
        <v>1</v>
      </c>
      <c r="C8992" s="216" t="s">
        <v>32968</v>
      </c>
      <c r="D8992" s="215" t="s">
        <v>32969</v>
      </c>
    </row>
    <row r="8993" spans="1:4">
      <c r="A8993" s="215" t="s">
        <v>32970</v>
      </c>
      <c r="B8993" s="215">
        <v>1</v>
      </c>
      <c r="C8993" s="216" t="s">
        <v>32971</v>
      </c>
      <c r="D8993" s="215" t="s">
        <v>32972</v>
      </c>
    </row>
    <row r="8994" spans="1:4">
      <c r="A8994" s="215" t="s">
        <v>32973</v>
      </c>
      <c r="B8994" s="215">
        <v>1</v>
      </c>
      <c r="C8994" s="216" t="s">
        <v>32974</v>
      </c>
      <c r="D8994" s="215" t="s">
        <v>32975</v>
      </c>
    </row>
    <row r="8995" spans="1:4">
      <c r="A8995" s="215" t="s">
        <v>32976</v>
      </c>
      <c r="B8995" s="215">
        <v>1</v>
      </c>
      <c r="C8995" s="216" t="s">
        <v>32977</v>
      </c>
      <c r="D8995" s="215" t="s">
        <v>32978</v>
      </c>
    </row>
    <row r="8996" spans="1:4">
      <c r="A8996" s="215" t="s">
        <v>32979</v>
      </c>
      <c r="B8996" s="215">
        <v>1</v>
      </c>
      <c r="C8996" s="216" t="s">
        <v>32980</v>
      </c>
      <c r="D8996" s="215" t="s">
        <v>32981</v>
      </c>
    </row>
    <row r="8997" spans="1:4">
      <c r="A8997" s="215" t="s">
        <v>32982</v>
      </c>
      <c r="B8997" s="215">
        <v>1</v>
      </c>
      <c r="C8997" s="216" t="s">
        <v>32983</v>
      </c>
      <c r="D8997" s="215" t="s">
        <v>32984</v>
      </c>
    </row>
    <row r="8998" spans="1:4">
      <c r="A8998" s="215" t="s">
        <v>32985</v>
      </c>
      <c r="B8998" s="215">
        <v>1</v>
      </c>
      <c r="C8998" s="216" t="s">
        <v>32986</v>
      </c>
      <c r="D8998" s="215" t="s">
        <v>32987</v>
      </c>
    </row>
    <row r="8999" spans="1:4">
      <c r="A8999" s="215" t="s">
        <v>32988</v>
      </c>
      <c r="B8999" s="215">
        <v>1</v>
      </c>
      <c r="C8999" s="216" t="s">
        <v>32989</v>
      </c>
      <c r="D8999" s="215" t="s">
        <v>32990</v>
      </c>
    </row>
    <row r="9000" spans="1:4">
      <c r="A9000" s="215" t="s">
        <v>32991</v>
      </c>
      <c r="B9000" s="215">
        <v>1</v>
      </c>
      <c r="C9000" s="216" t="s">
        <v>32992</v>
      </c>
      <c r="D9000" s="215" t="s">
        <v>32993</v>
      </c>
    </row>
    <row r="9001" spans="1:4">
      <c r="A9001" s="215" t="s">
        <v>32994</v>
      </c>
      <c r="B9001" s="215">
        <v>1</v>
      </c>
      <c r="C9001" s="216" t="s">
        <v>32995</v>
      </c>
      <c r="D9001" s="215" t="s">
        <v>32996</v>
      </c>
    </row>
    <row r="9002" spans="1:4">
      <c r="A9002" s="215" t="s">
        <v>32997</v>
      </c>
      <c r="B9002" s="215">
        <v>1</v>
      </c>
      <c r="C9002" s="216" t="s">
        <v>32998</v>
      </c>
      <c r="D9002" s="215" t="s">
        <v>111108</v>
      </c>
    </row>
    <row r="9003" spans="1:4">
      <c r="A9003" s="215" t="s">
        <v>32999</v>
      </c>
      <c r="B9003" s="215">
        <v>1</v>
      </c>
      <c r="C9003" s="216" t="s">
        <v>33000</v>
      </c>
      <c r="D9003" s="215" t="s">
        <v>33001</v>
      </c>
    </row>
    <row r="9004" spans="1:4">
      <c r="A9004" s="215" t="s">
        <v>33002</v>
      </c>
      <c r="B9004" s="215">
        <v>1</v>
      </c>
      <c r="C9004" s="216" t="s">
        <v>33003</v>
      </c>
      <c r="D9004" s="215" t="s">
        <v>33004</v>
      </c>
    </row>
    <row r="9005" spans="1:4">
      <c r="A9005" s="215" t="s">
        <v>33005</v>
      </c>
      <c r="B9005" s="215">
        <v>1</v>
      </c>
      <c r="C9005" s="216" t="s">
        <v>33006</v>
      </c>
      <c r="D9005" s="215" t="s">
        <v>33007</v>
      </c>
    </row>
    <row r="9006" spans="1:4">
      <c r="A9006" s="215" t="s">
        <v>33008</v>
      </c>
      <c r="B9006" s="215">
        <v>1</v>
      </c>
      <c r="C9006" s="216" t="s">
        <v>33009</v>
      </c>
      <c r="D9006" s="215" t="s">
        <v>33010</v>
      </c>
    </row>
    <row r="9007" spans="1:4">
      <c r="A9007" s="215" t="s">
        <v>33011</v>
      </c>
      <c r="B9007" s="215">
        <v>1</v>
      </c>
      <c r="C9007" s="216" t="s">
        <v>33012</v>
      </c>
      <c r="D9007" s="215" t="s">
        <v>33013</v>
      </c>
    </row>
    <row r="9008" spans="1:4">
      <c r="A9008" s="215" t="s">
        <v>33014</v>
      </c>
      <c r="B9008" s="215">
        <v>1</v>
      </c>
      <c r="C9008" s="216" t="s">
        <v>33015</v>
      </c>
      <c r="D9008" s="215" t="s">
        <v>33016</v>
      </c>
    </row>
    <row r="9009" spans="1:4">
      <c r="A9009" s="215" t="s">
        <v>33017</v>
      </c>
      <c r="B9009" s="215">
        <v>1</v>
      </c>
      <c r="C9009" s="216" t="s">
        <v>33018</v>
      </c>
      <c r="D9009" s="215" t="s">
        <v>33019</v>
      </c>
    </row>
    <row r="9010" spans="1:4">
      <c r="A9010" s="215" t="s">
        <v>33020</v>
      </c>
      <c r="B9010" s="215">
        <v>1</v>
      </c>
      <c r="C9010" s="216" t="s">
        <v>33021</v>
      </c>
      <c r="D9010" s="215" t="s">
        <v>33022</v>
      </c>
    </row>
    <row r="9011" spans="1:4">
      <c r="A9011" s="215" t="s">
        <v>33023</v>
      </c>
      <c r="B9011" s="215">
        <v>1</v>
      </c>
      <c r="C9011" s="216" t="s">
        <v>33024</v>
      </c>
      <c r="D9011" s="215" t="s">
        <v>33025</v>
      </c>
    </row>
    <row r="9012" spans="1:4">
      <c r="A9012" s="215" t="s">
        <v>33026</v>
      </c>
      <c r="B9012" s="215">
        <v>1</v>
      </c>
      <c r="C9012" s="216" t="s">
        <v>33027</v>
      </c>
      <c r="D9012" s="215" t="s">
        <v>33028</v>
      </c>
    </row>
    <row r="9013" spans="1:4">
      <c r="A9013" s="215" t="s">
        <v>33029</v>
      </c>
      <c r="B9013" s="215">
        <v>1</v>
      </c>
      <c r="C9013" s="216" t="s">
        <v>33030</v>
      </c>
      <c r="D9013" s="215" t="s">
        <v>33031</v>
      </c>
    </row>
    <row r="9014" spans="1:4">
      <c r="A9014" s="215" t="s">
        <v>33032</v>
      </c>
      <c r="B9014" s="215">
        <v>1</v>
      </c>
      <c r="C9014" s="216" t="s">
        <v>33033</v>
      </c>
      <c r="D9014" s="215" t="s">
        <v>33034</v>
      </c>
    </row>
    <row r="9015" spans="1:4">
      <c r="A9015" s="215" t="s">
        <v>33035</v>
      </c>
      <c r="B9015" s="215">
        <v>1</v>
      </c>
      <c r="C9015" s="216" t="s">
        <v>33036</v>
      </c>
      <c r="D9015" s="215" t="s">
        <v>33010</v>
      </c>
    </row>
    <row r="9016" spans="1:4">
      <c r="A9016" s="215" t="s">
        <v>33037</v>
      </c>
      <c r="B9016" s="215">
        <v>1</v>
      </c>
      <c r="C9016" s="216" t="s">
        <v>33038</v>
      </c>
      <c r="D9016" s="215" t="s">
        <v>33039</v>
      </c>
    </row>
    <row r="9017" spans="1:4">
      <c r="A9017" s="215" t="s">
        <v>33040</v>
      </c>
      <c r="B9017" s="215">
        <v>1</v>
      </c>
      <c r="C9017" s="216" t="s">
        <v>33041</v>
      </c>
      <c r="D9017" s="215" t="s">
        <v>33010</v>
      </c>
    </row>
    <row r="9018" spans="1:4">
      <c r="A9018" s="215" t="s">
        <v>33042</v>
      </c>
      <c r="B9018" s="215">
        <v>1</v>
      </c>
      <c r="C9018" s="216" t="s">
        <v>33043</v>
      </c>
      <c r="D9018" s="215" t="s">
        <v>33044</v>
      </c>
    </row>
    <row r="9019" spans="1:4">
      <c r="A9019" s="215" t="s">
        <v>33045</v>
      </c>
      <c r="B9019" s="215">
        <v>1</v>
      </c>
      <c r="C9019" s="216" t="s">
        <v>33046</v>
      </c>
      <c r="D9019" s="215" t="s">
        <v>33047</v>
      </c>
    </row>
    <row r="9020" spans="1:4">
      <c r="A9020" s="215" t="s">
        <v>33048</v>
      </c>
      <c r="B9020" s="215">
        <v>1</v>
      </c>
      <c r="C9020" s="216" t="s">
        <v>33049</v>
      </c>
      <c r="D9020" s="215" t="s">
        <v>33050</v>
      </c>
    </row>
    <row r="9021" spans="1:4">
      <c r="A9021" s="215" t="s">
        <v>33051</v>
      </c>
      <c r="B9021" s="215">
        <v>1</v>
      </c>
      <c r="C9021" s="216" t="s">
        <v>33052</v>
      </c>
      <c r="D9021" s="215" t="s">
        <v>33053</v>
      </c>
    </row>
    <row r="9022" spans="1:4">
      <c r="A9022" s="215" t="s">
        <v>33054</v>
      </c>
      <c r="B9022" s="215">
        <v>1</v>
      </c>
      <c r="C9022" s="216" t="s">
        <v>33055</v>
      </c>
      <c r="D9022" s="215" t="s">
        <v>33056</v>
      </c>
    </row>
    <row r="9023" spans="1:4">
      <c r="A9023" s="215" t="s">
        <v>33057</v>
      </c>
      <c r="B9023" s="215">
        <v>1</v>
      </c>
      <c r="C9023" s="216" t="s">
        <v>33058</v>
      </c>
      <c r="D9023" s="215" t="s">
        <v>33059</v>
      </c>
    </row>
    <row r="9024" spans="1:4">
      <c r="A9024" s="215" t="s">
        <v>33060</v>
      </c>
      <c r="B9024" s="215">
        <v>1</v>
      </c>
      <c r="C9024" s="216" t="s">
        <v>33061</v>
      </c>
      <c r="D9024" s="215" t="s">
        <v>33062</v>
      </c>
    </row>
    <row r="9025" spans="1:4">
      <c r="A9025" s="215" t="s">
        <v>33063</v>
      </c>
      <c r="B9025" s="215">
        <v>1</v>
      </c>
      <c r="C9025" s="216" t="s">
        <v>33064</v>
      </c>
      <c r="D9025" s="215" t="s">
        <v>33065</v>
      </c>
    </row>
    <row r="9026" spans="1:4">
      <c r="A9026" s="215" t="s">
        <v>33066</v>
      </c>
      <c r="B9026" s="215">
        <v>1</v>
      </c>
      <c r="C9026" s="216" t="s">
        <v>33067</v>
      </c>
      <c r="D9026" s="215" t="s">
        <v>33068</v>
      </c>
    </row>
    <row r="9027" spans="1:4">
      <c r="A9027" s="215" t="s">
        <v>33069</v>
      </c>
      <c r="B9027" s="215">
        <v>1</v>
      </c>
      <c r="C9027" s="216" t="s">
        <v>33070</v>
      </c>
      <c r="D9027" s="215" t="s">
        <v>33071</v>
      </c>
    </row>
    <row r="9028" spans="1:4">
      <c r="A9028" s="215" t="s">
        <v>33072</v>
      </c>
      <c r="B9028" s="215">
        <v>1</v>
      </c>
      <c r="C9028" s="216" t="s">
        <v>33073</v>
      </c>
      <c r="D9028" s="215" t="s">
        <v>33074</v>
      </c>
    </row>
    <row r="9029" spans="1:4">
      <c r="A9029" s="215" t="s">
        <v>33075</v>
      </c>
      <c r="B9029" s="215">
        <v>1</v>
      </c>
      <c r="C9029" s="216" t="s">
        <v>33076</v>
      </c>
      <c r="D9029" s="215" t="s">
        <v>33077</v>
      </c>
    </row>
    <row r="9030" spans="1:4">
      <c r="A9030" s="215" t="s">
        <v>33078</v>
      </c>
      <c r="B9030" s="215">
        <v>1</v>
      </c>
      <c r="C9030" s="216" t="s">
        <v>33079</v>
      </c>
      <c r="D9030" s="215" t="s">
        <v>33080</v>
      </c>
    </row>
    <row r="9031" spans="1:4">
      <c r="A9031" s="215" t="s">
        <v>33081</v>
      </c>
      <c r="B9031" s="215">
        <v>1</v>
      </c>
      <c r="C9031" s="216" t="s">
        <v>33082</v>
      </c>
      <c r="D9031" s="215" t="s">
        <v>33083</v>
      </c>
    </row>
    <row r="9032" spans="1:4">
      <c r="A9032" s="215" t="s">
        <v>33084</v>
      </c>
      <c r="B9032" s="215">
        <v>1</v>
      </c>
      <c r="C9032" s="216" t="s">
        <v>33085</v>
      </c>
      <c r="D9032" s="215" t="s">
        <v>33086</v>
      </c>
    </row>
    <row r="9033" spans="1:4">
      <c r="A9033" s="215" t="s">
        <v>33087</v>
      </c>
      <c r="B9033" s="215">
        <v>1</v>
      </c>
      <c r="C9033" s="216" t="s">
        <v>33088</v>
      </c>
      <c r="D9033" s="215" t="s">
        <v>33089</v>
      </c>
    </row>
    <row r="9034" spans="1:4">
      <c r="A9034" s="215" t="s">
        <v>33090</v>
      </c>
      <c r="B9034" s="215">
        <v>1</v>
      </c>
      <c r="C9034" s="216" t="s">
        <v>33091</v>
      </c>
      <c r="D9034" s="215" t="s">
        <v>33092</v>
      </c>
    </row>
    <row r="9035" spans="1:4">
      <c r="A9035" s="215" t="s">
        <v>33093</v>
      </c>
      <c r="B9035" s="215">
        <v>1</v>
      </c>
      <c r="C9035" s="216" t="s">
        <v>33094</v>
      </c>
      <c r="D9035" s="215" t="s">
        <v>33095</v>
      </c>
    </row>
    <row r="9036" spans="1:4">
      <c r="A9036" s="215" t="s">
        <v>33096</v>
      </c>
      <c r="B9036" s="215">
        <v>1</v>
      </c>
      <c r="C9036" s="216" t="s">
        <v>33097</v>
      </c>
      <c r="D9036" s="215" t="s">
        <v>33098</v>
      </c>
    </row>
    <row r="9037" spans="1:4">
      <c r="A9037" s="215" t="s">
        <v>33099</v>
      </c>
      <c r="B9037" s="215">
        <v>1</v>
      </c>
      <c r="C9037" s="216" t="s">
        <v>33100</v>
      </c>
      <c r="D9037" s="215" t="s">
        <v>33101</v>
      </c>
    </row>
    <row r="9038" spans="1:4">
      <c r="A9038" s="215" t="s">
        <v>33102</v>
      </c>
      <c r="B9038" s="215">
        <v>1</v>
      </c>
      <c r="C9038" s="216" t="s">
        <v>33103</v>
      </c>
      <c r="D9038" s="215" t="s">
        <v>33104</v>
      </c>
    </row>
    <row r="9039" spans="1:4">
      <c r="A9039" s="215" t="s">
        <v>33105</v>
      </c>
      <c r="B9039" s="215">
        <v>1</v>
      </c>
      <c r="C9039" s="216" t="s">
        <v>33106</v>
      </c>
      <c r="D9039" s="215" t="s">
        <v>33107</v>
      </c>
    </row>
    <row r="9040" spans="1:4">
      <c r="A9040" s="215" t="s">
        <v>33108</v>
      </c>
      <c r="B9040" s="215">
        <v>1</v>
      </c>
      <c r="C9040" s="216" t="s">
        <v>33109</v>
      </c>
      <c r="D9040" s="215" t="s">
        <v>33110</v>
      </c>
    </row>
    <row r="9041" spans="1:4">
      <c r="A9041" s="215" t="s">
        <v>33111</v>
      </c>
      <c r="B9041" s="215">
        <v>1</v>
      </c>
      <c r="C9041" s="216" t="s">
        <v>33112</v>
      </c>
      <c r="D9041" s="215" t="s">
        <v>33113</v>
      </c>
    </row>
    <row r="9042" spans="1:4">
      <c r="A9042" s="215" t="s">
        <v>33114</v>
      </c>
      <c r="B9042" s="215">
        <v>1</v>
      </c>
      <c r="C9042" s="216" t="s">
        <v>33115</v>
      </c>
      <c r="D9042" s="215" t="s">
        <v>33116</v>
      </c>
    </row>
    <row r="9043" spans="1:4">
      <c r="A9043" s="215" t="s">
        <v>33117</v>
      </c>
      <c r="B9043" s="215">
        <v>1</v>
      </c>
      <c r="C9043" s="216" t="s">
        <v>33118</v>
      </c>
      <c r="D9043" s="215" t="s">
        <v>33119</v>
      </c>
    </row>
    <row r="9044" spans="1:4">
      <c r="A9044" s="215" t="s">
        <v>33120</v>
      </c>
      <c r="B9044" s="215">
        <v>1</v>
      </c>
      <c r="C9044" s="216" t="s">
        <v>33121</v>
      </c>
      <c r="D9044" s="215" t="s">
        <v>33122</v>
      </c>
    </row>
    <row r="9045" spans="1:4">
      <c r="A9045" s="215" t="s">
        <v>33123</v>
      </c>
      <c r="B9045" s="215">
        <v>1</v>
      </c>
      <c r="C9045" s="216" t="s">
        <v>33124</v>
      </c>
      <c r="D9045" s="215" t="s">
        <v>33125</v>
      </c>
    </row>
    <row r="9046" spans="1:4">
      <c r="A9046" s="215" t="s">
        <v>33126</v>
      </c>
      <c r="B9046" s="215">
        <v>1</v>
      </c>
      <c r="C9046" s="216" t="s">
        <v>33127</v>
      </c>
      <c r="D9046" s="215" t="s">
        <v>33128</v>
      </c>
    </row>
    <row r="9047" spans="1:4">
      <c r="A9047" s="215" t="s">
        <v>33129</v>
      </c>
      <c r="B9047" s="215">
        <v>1</v>
      </c>
      <c r="C9047" s="216" t="s">
        <v>33130</v>
      </c>
      <c r="D9047" s="215" t="s">
        <v>33131</v>
      </c>
    </row>
    <row r="9048" spans="1:4">
      <c r="A9048" s="215" t="s">
        <v>33132</v>
      </c>
      <c r="B9048" s="215">
        <v>1</v>
      </c>
      <c r="C9048" s="216" t="s">
        <v>33133</v>
      </c>
      <c r="D9048" s="215" t="s">
        <v>33134</v>
      </c>
    </row>
    <row r="9049" spans="1:4">
      <c r="A9049" s="215" t="s">
        <v>33135</v>
      </c>
      <c r="B9049" s="215">
        <v>1</v>
      </c>
      <c r="C9049" s="216" t="s">
        <v>33136</v>
      </c>
      <c r="D9049" s="215" t="s">
        <v>33137</v>
      </c>
    </row>
    <row r="9050" spans="1:4">
      <c r="A9050" s="215" t="s">
        <v>33138</v>
      </c>
      <c r="B9050" s="215">
        <v>1</v>
      </c>
      <c r="C9050" s="216" t="s">
        <v>33139</v>
      </c>
      <c r="D9050" s="215" t="s">
        <v>33140</v>
      </c>
    </row>
    <row r="9051" spans="1:4">
      <c r="A9051" s="215" t="s">
        <v>33141</v>
      </c>
      <c r="B9051" s="215">
        <v>1</v>
      </c>
      <c r="C9051" s="216" t="s">
        <v>33142</v>
      </c>
      <c r="D9051" s="215" t="s">
        <v>33143</v>
      </c>
    </row>
    <row r="9052" spans="1:4">
      <c r="A9052" s="215" t="s">
        <v>33144</v>
      </c>
      <c r="B9052" s="215">
        <v>1</v>
      </c>
      <c r="C9052" s="216" t="s">
        <v>33145</v>
      </c>
      <c r="D9052" s="215" t="s">
        <v>33146</v>
      </c>
    </row>
    <row r="9053" spans="1:4">
      <c r="A9053" s="215" t="s">
        <v>33147</v>
      </c>
      <c r="B9053" s="215">
        <v>1</v>
      </c>
      <c r="C9053" s="216" t="s">
        <v>33148</v>
      </c>
      <c r="D9053" s="215" t="s">
        <v>33149</v>
      </c>
    </row>
    <row r="9054" spans="1:4">
      <c r="A9054" s="215" t="s">
        <v>33150</v>
      </c>
      <c r="B9054" s="215">
        <v>1</v>
      </c>
      <c r="C9054" s="216" t="s">
        <v>33151</v>
      </c>
      <c r="D9054" s="215" t="s">
        <v>33152</v>
      </c>
    </row>
    <row r="9055" spans="1:4">
      <c r="A9055" s="215" t="s">
        <v>33153</v>
      </c>
      <c r="B9055" s="215">
        <v>1</v>
      </c>
      <c r="C9055" s="216" t="s">
        <v>33154</v>
      </c>
      <c r="D9055" s="215" t="s">
        <v>33155</v>
      </c>
    </row>
    <row r="9056" spans="1:4">
      <c r="A9056" s="215" t="s">
        <v>33156</v>
      </c>
      <c r="B9056" s="215">
        <v>1</v>
      </c>
      <c r="C9056" s="216" t="s">
        <v>33157</v>
      </c>
      <c r="D9056" s="215" t="s">
        <v>33158</v>
      </c>
    </row>
    <row r="9057" spans="1:4">
      <c r="A9057" s="215" t="s">
        <v>33159</v>
      </c>
      <c r="B9057" s="215">
        <v>1</v>
      </c>
      <c r="C9057" s="216" t="s">
        <v>33160</v>
      </c>
      <c r="D9057" s="215" t="s">
        <v>33161</v>
      </c>
    </row>
    <row r="9058" spans="1:4">
      <c r="A9058" s="215" t="s">
        <v>33162</v>
      </c>
      <c r="B9058" s="215">
        <v>1</v>
      </c>
      <c r="C9058" s="216" t="s">
        <v>33163</v>
      </c>
      <c r="D9058" s="215" t="s">
        <v>33164</v>
      </c>
    </row>
    <row r="9059" spans="1:4">
      <c r="A9059" s="215" t="s">
        <v>33165</v>
      </c>
      <c r="B9059" s="215">
        <v>1</v>
      </c>
      <c r="C9059" s="216" t="s">
        <v>33166</v>
      </c>
      <c r="D9059" s="215" t="s">
        <v>33167</v>
      </c>
    </row>
    <row r="9060" spans="1:4">
      <c r="A9060" s="215" t="s">
        <v>33168</v>
      </c>
      <c r="B9060" s="215">
        <v>1</v>
      </c>
      <c r="C9060" s="216" t="s">
        <v>33169</v>
      </c>
      <c r="D9060" s="215" t="s">
        <v>33170</v>
      </c>
    </row>
    <row r="9061" spans="1:4">
      <c r="A9061" s="215" t="s">
        <v>33171</v>
      </c>
      <c r="B9061" s="215">
        <v>1</v>
      </c>
      <c r="C9061" s="216" t="s">
        <v>33172</v>
      </c>
      <c r="D9061" s="215" t="s">
        <v>33173</v>
      </c>
    </row>
    <row r="9062" spans="1:4">
      <c r="A9062" s="215" t="s">
        <v>33174</v>
      </c>
      <c r="B9062" s="215">
        <v>1</v>
      </c>
      <c r="C9062" s="216" t="s">
        <v>33175</v>
      </c>
      <c r="D9062" s="215" t="s">
        <v>33176</v>
      </c>
    </row>
    <row r="9063" spans="1:4">
      <c r="A9063" s="215" t="s">
        <v>33177</v>
      </c>
      <c r="B9063" s="215">
        <v>1</v>
      </c>
      <c r="C9063" s="216" t="s">
        <v>33178</v>
      </c>
      <c r="D9063" s="215" t="s">
        <v>33179</v>
      </c>
    </row>
    <row r="9064" spans="1:4">
      <c r="A9064" s="215" t="s">
        <v>33180</v>
      </c>
      <c r="B9064" s="215">
        <v>1</v>
      </c>
      <c r="C9064" s="216" t="s">
        <v>33181</v>
      </c>
      <c r="D9064" s="215" t="s">
        <v>33182</v>
      </c>
    </row>
    <row r="9065" spans="1:4">
      <c r="A9065" s="215" t="s">
        <v>33183</v>
      </c>
      <c r="B9065" s="215">
        <v>1</v>
      </c>
      <c r="C9065" s="216" t="s">
        <v>33184</v>
      </c>
      <c r="D9065" s="215" t="s">
        <v>33185</v>
      </c>
    </row>
    <row r="9066" spans="1:4">
      <c r="A9066" s="215" t="s">
        <v>33186</v>
      </c>
      <c r="B9066" s="215">
        <v>1</v>
      </c>
      <c r="C9066" s="216" t="s">
        <v>33187</v>
      </c>
      <c r="D9066" s="215" t="s">
        <v>33188</v>
      </c>
    </row>
    <row r="9067" spans="1:4">
      <c r="A9067" s="215" t="s">
        <v>33189</v>
      </c>
      <c r="B9067" s="215">
        <v>1</v>
      </c>
      <c r="C9067" s="216" t="s">
        <v>33190</v>
      </c>
      <c r="D9067" s="215" t="s">
        <v>33191</v>
      </c>
    </row>
    <row r="9068" spans="1:4">
      <c r="A9068" s="215" t="s">
        <v>33192</v>
      </c>
      <c r="B9068" s="215">
        <v>1</v>
      </c>
      <c r="C9068" s="216" t="s">
        <v>33193</v>
      </c>
      <c r="D9068" s="215" t="s">
        <v>33194</v>
      </c>
    </row>
    <row r="9069" spans="1:4">
      <c r="A9069" s="215" t="s">
        <v>33195</v>
      </c>
      <c r="B9069" s="215">
        <v>1</v>
      </c>
      <c r="C9069" s="216" t="s">
        <v>33196</v>
      </c>
      <c r="D9069" s="215" t="s">
        <v>33197</v>
      </c>
    </row>
    <row r="9070" spans="1:4">
      <c r="A9070" s="215" t="s">
        <v>33198</v>
      </c>
      <c r="B9070" s="215">
        <v>1</v>
      </c>
      <c r="C9070" s="216" t="s">
        <v>33199</v>
      </c>
      <c r="D9070" s="215" t="s">
        <v>33200</v>
      </c>
    </row>
    <row r="9071" spans="1:4">
      <c r="A9071" s="215" t="s">
        <v>33201</v>
      </c>
      <c r="B9071" s="215">
        <v>1</v>
      </c>
      <c r="C9071" s="216" t="s">
        <v>33202</v>
      </c>
      <c r="D9071" s="215" t="s">
        <v>33203</v>
      </c>
    </row>
    <row r="9072" spans="1:4">
      <c r="A9072" s="215" t="s">
        <v>33204</v>
      </c>
      <c r="B9072" s="215">
        <v>1</v>
      </c>
      <c r="C9072" s="216" t="s">
        <v>33205</v>
      </c>
      <c r="D9072" s="215" t="s">
        <v>33206</v>
      </c>
    </row>
    <row r="9073" spans="1:4">
      <c r="A9073" s="215" t="s">
        <v>33207</v>
      </c>
      <c r="B9073" s="215">
        <v>1</v>
      </c>
      <c r="C9073" s="216" t="s">
        <v>33208</v>
      </c>
      <c r="D9073" s="215" t="s">
        <v>33209</v>
      </c>
    </row>
    <row r="9074" spans="1:4">
      <c r="A9074" s="215" t="s">
        <v>33210</v>
      </c>
      <c r="B9074" s="215">
        <v>1</v>
      </c>
      <c r="C9074" s="216" t="s">
        <v>33211</v>
      </c>
      <c r="D9074" s="215" t="s">
        <v>33212</v>
      </c>
    </row>
    <row r="9075" spans="1:4">
      <c r="A9075" s="215" t="s">
        <v>33213</v>
      </c>
      <c r="B9075" s="215">
        <v>1</v>
      </c>
      <c r="C9075" s="216" t="s">
        <v>33214</v>
      </c>
      <c r="D9075" s="215" t="s">
        <v>33215</v>
      </c>
    </row>
    <row r="9076" spans="1:4">
      <c r="A9076" s="215" t="s">
        <v>33216</v>
      </c>
      <c r="B9076" s="215">
        <v>1</v>
      </c>
      <c r="C9076" s="216" t="s">
        <v>33217</v>
      </c>
      <c r="D9076" s="215" t="s">
        <v>33218</v>
      </c>
    </row>
    <row r="9077" spans="1:4">
      <c r="A9077" s="215" t="s">
        <v>33219</v>
      </c>
      <c r="B9077" s="215">
        <v>1</v>
      </c>
      <c r="C9077" s="216" t="s">
        <v>33220</v>
      </c>
      <c r="D9077" s="215" t="s">
        <v>33221</v>
      </c>
    </row>
    <row r="9078" spans="1:4">
      <c r="A9078" s="215" t="s">
        <v>33222</v>
      </c>
      <c r="B9078" s="215">
        <v>1</v>
      </c>
      <c r="C9078" s="216" t="s">
        <v>33223</v>
      </c>
      <c r="D9078" s="215" t="s">
        <v>33224</v>
      </c>
    </row>
    <row r="9079" spans="1:4">
      <c r="A9079" s="215" t="s">
        <v>33225</v>
      </c>
      <c r="B9079" s="215">
        <v>1</v>
      </c>
      <c r="C9079" s="216" t="s">
        <v>33226</v>
      </c>
      <c r="D9079" s="215" t="s">
        <v>33227</v>
      </c>
    </row>
    <row r="9080" spans="1:4">
      <c r="A9080" s="215" t="s">
        <v>33228</v>
      </c>
      <c r="B9080" s="215">
        <v>1</v>
      </c>
      <c r="C9080" s="216" t="s">
        <v>33229</v>
      </c>
      <c r="D9080" s="215" t="s">
        <v>33230</v>
      </c>
    </row>
    <row r="9081" spans="1:4">
      <c r="A9081" s="215" t="s">
        <v>33231</v>
      </c>
      <c r="B9081" s="215">
        <v>1</v>
      </c>
      <c r="C9081" s="216" t="s">
        <v>33232</v>
      </c>
      <c r="D9081" s="215" t="s">
        <v>33233</v>
      </c>
    </row>
    <row r="9082" spans="1:4">
      <c r="A9082" s="215" t="s">
        <v>33234</v>
      </c>
      <c r="B9082" s="215">
        <v>1</v>
      </c>
      <c r="C9082" s="216" t="s">
        <v>33235</v>
      </c>
      <c r="D9082" s="215" t="s">
        <v>33236</v>
      </c>
    </row>
    <row r="9083" spans="1:4">
      <c r="A9083" s="215" t="s">
        <v>33237</v>
      </c>
      <c r="B9083" s="215">
        <v>1</v>
      </c>
      <c r="C9083" s="216" t="s">
        <v>33238</v>
      </c>
      <c r="D9083" s="215" t="s">
        <v>33239</v>
      </c>
    </row>
    <row r="9084" spans="1:4">
      <c r="A9084" s="215" t="s">
        <v>33240</v>
      </c>
      <c r="B9084" s="215">
        <v>1</v>
      </c>
      <c r="C9084" s="216" t="s">
        <v>33241</v>
      </c>
      <c r="D9084" s="215" t="s">
        <v>33242</v>
      </c>
    </row>
    <row r="9085" spans="1:4">
      <c r="A9085" s="215" t="s">
        <v>33243</v>
      </c>
      <c r="B9085" s="215">
        <v>1</v>
      </c>
      <c r="C9085" s="216" t="s">
        <v>33244</v>
      </c>
      <c r="D9085" s="215" t="s">
        <v>33245</v>
      </c>
    </row>
    <row r="9086" spans="1:4">
      <c r="A9086" s="215" t="s">
        <v>33246</v>
      </c>
      <c r="B9086" s="215">
        <v>1</v>
      </c>
      <c r="C9086" s="216" t="s">
        <v>33247</v>
      </c>
      <c r="D9086" s="215" t="s">
        <v>33248</v>
      </c>
    </row>
    <row r="9087" spans="1:4">
      <c r="A9087" s="215" t="s">
        <v>33249</v>
      </c>
      <c r="B9087" s="215">
        <v>1</v>
      </c>
      <c r="C9087" s="216" t="s">
        <v>33250</v>
      </c>
      <c r="D9087" s="215" t="s">
        <v>33251</v>
      </c>
    </row>
    <row r="9088" spans="1:4">
      <c r="A9088" s="215" t="s">
        <v>33252</v>
      </c>
      <c r="B9088" s="215">
        <v>1</v>
      </c>
      <c r="C9088" s="216" t="s">
        <v>33253</v>
      </c>
      <c r="D9088" s="215" t="s">
        <v>33254</v>
      </c>
    </row>
    <row r="9089" spans="1:4">
      <c r="A9089" s="215" t="s">
        <v>33255</v>
      </c>
      <c r="B9089" s="215">
        <v>1</v>
      </c>
      <c r="C9089" s="216" t="s">
        <v>33256</v>
      </c>
      <c r="D9089" s="215" t="s">
        <v>33257</v>
      </c>
    </row>
    <row r="9090" spans="1:4">
      <c r="A9090" s="215" t="s">
        <v>33258</v>
      </c>
      <c r="B9090" s="215">
        <v>1</v>
      </c>
      <c r="C9090" s="216" t="s">
        <v>33259</v>
      </c>
      <c r="D9090" s="215" t="s">
        <v>33260</v>
      </c>
    </row>
    <row r="9091" spans="1:4">
      <c r="A9091" s="215" t="s">
        <v>33261</v>
      </c>
      <c r="B9091" s="215">
        <v>1</v>
      </c>
      <c r="C9091" s="216" t="s">
        <v>33262</v>
      </c>
      <c r="D9091" s="215" t="s">
        <v>33263</v>
      </c>
    </row>
    <row r="9092" spans="1:4">
      <c r="A9092" s="215" t="s">
        <v>33264</v>
      </c>
      <c r="B9092" s="215">
        <v>1</v>
      </c>
      <c r="C9092" s="216" t="s">
        <v>33265</v>
      </c>
      <c r="D9092" s="215" t="s">
        <v>33266</v>
      </c>
    </row>
    <row r="9093" spans="1:4">
      <c r="A9093" s="215" t="s">
        <v>33267</v>
      </c>
      <c r="B9093" s="215">
        <v>1</v>
      </c>
      <c r="C9093" s="216" t="s">
        <v>33268</v>
      </c>
      <c r="D9093" s="215" t="s">
        <v>33269</v>
      </c>
    </row>
    <row r="9094" spans="1:4">
      <c r="A9094" s="215" t="s">
        <v>33270</v>
      </c>
      <c r="B9094" s="215">
        <v>1</v>
      </c>
      <c r="C9094" s="216" t="s">
        <v>33271</v>
      </c>
      <c r="D9094" s="215" t="s">
        <v>33272</v>
      </c>
    </row>
    <row r="9095" spans="1:4">
      <c r="A9095" s="215" t="s">
        <v>33273</v>
      </c>
      <c r="B9095" s="215">
        <v>1</v>
      </c>
      <c r="C9095" s="216" t="s">
        <v>33274</v>
      </c>
      <c r="D9095" s="215" t="s">
        <v>33275</v>
      </c>
    </row>
    <row r="9096" spans="1:4">
      <c r="A9096" s="215" t="s">
        <v>33276</v>
      </c>
      <c r="B9096" s="215">
        <v>1</v>
      </c>
      <c r="C9096" s="216" t="s">
        <v>33277</v>
      </c>
      <c r="D9096" s="215" t="s">
        <v>33278</v>
      </c>
    </row>
    <row r="9097" spans="1:4">
      <c r="A9097" s="215" t="s">
        <v>33279</v>
      </c>
      <c r="B9097" s="215">
        <v>1</v>
      </c>
      <c r="C9097" s="216" t="s">
        <v>33280</v>
      </c>
      <c r="D9097" s="215" t="s">
        <v>33281</v>
      </c>
    </row>
    <row r="9098" spans="1:4">
      <c r="A9098" s="215" t="s">
        <v>33282</v>
      </c>
      <c r="B9098" s="215">
        <v>1</v>
      </c>
      <c r="C9098" s="216" t="s">
        <v>33283</v>
      </c>
      <c r="D9098" s="215" t="s">
        <v>33284</v>
      </c>
    </row>
    <row r="9099" spans="1:4">
      <c r="A9099" s="215" t="s">
        <v>33285</v>
      </c>
      <c r="B9099" s="215">
        <v>1</v>
      </c>
      <c r="C9099" s="216" t="s">
        <v>33286</v>
      </c>
      <c r="D9099" s="215" t="s">
        <v>33287</v>
      </c>
    </row>
    <row r="9100" spans="1:4">
      <c r="A9100" s="215" t="s">
        <v>33288</v>
      </c>
      <c r="B9100" s="215">
        <v>1</v>
      </c>
      <c r="C9100" s="216" t="s">
        <v>33289</v>
      </c>
      <c r="D9100" s="215" t="s">
        <v>33290</v>
      </c>
    </row>
    <row r="9101" spans="1:4">
      <c r="A9101" s="215" t="s">
        <v>33291</v>
      </c>
      <c r="B9101" s="215">
        <v>1</v>
      </c>
      <c r="C9101" s="216" t="s">
        <v>33292</v>
      </c>
      <c r="D9101" s="215" t="s">
        <v>33293</v>
      </c>
    </row>
    <row r="9102" spans="1:4">
      <c r="A9102" s="215" t="s">
        <v>33294</v>
      </c>
      <c r="B9102" s="215">
        <v>1</v>
      </c>
      <c r="C9102" s="216" t="s">
        <v>33295</v>
      </c>
      <c r="D9102" s="215" t="s">
        <v>33296</v>
      </c>
    </row>
    <row r="9103" spans="1:4">
      <c r="A9103" s="215" t="s">
        <v>33297</v>
      </c>
      <c r="B9103" s="215">
        <v>1</v>
      </c>
      <c r="C9103" s="216" t="s">
        <v>33298</v>
      </c>
      <c r="D9103" s="215" t="s">
        <v>33299</v>
      </c>
    </row>
    <row r="9104" spans="1:4">
      <c r="A9104" s="215" t="s">
        <v>33300</v>
      </c>
      <c r="B9104" s="215">
        <v>1</v>
      </c>
      <c r="C9104" s="216" t="s">
        <v>33301</v>
      </c>
      <c r="D9104" s="215" t="s">
        <v>33302</v>
      </c>
    </row>
    <row r="9105" spans="1:4">
      <c r="A9105" s="215" t="s">
        <v>33303</v>
      </c>
      <c r="B9105" s="215">
        <v>1</v>
      </c>
      <c r="C9105" s="216" t="s">
        <v>33304</v>
      </c>
      <c r="D9105" s="215" t="s">
        <v>33305</v>
      </c>
    </row>
    <row r="9106" spans="1:4">
      <c r="A9106" s="215" t="s">
        <v>33306</v>
      </c>
      <c r="B9106" s="215">
        <v>1</v>
      </c>
      <c r="C9106" s="216" t="s">
        <v>33307</v>
      </c>
      <c r="D9106" s="215" t="s">
        <v>33308</v>
      </c>
    </row>
    <row r="9107" spans="1:4">
      <c r="A9107" s="215" t="s">
        <v>33309</v>
      </c>
      <c r="B9107" s="215">
        <v>1</v>
      </c>
      <c r="C9107" s="216" t="s">
        <v>33310</v>
      </c>
      <c r="D9107" s="215" t="s">
        <v>33311</v>
      </c>
    </row>
    <row r="9108" spans="1:4">
      <c r="A9108" s="215" t="s">
        <v>33312</v>
      </c>
      <c r="B9108" s="215">
        <v>1</v>
      </c>
      <c r="C9108" s="216" t="s">
        <v>33313</v>
      </c>
      <c r="D9108" s="215" t="s">
        <v>33314</v>
      </c>
    </row>
    <row r="9109" spans="1:4">
      <c r="A9109" s="215" t="s">
        <v>33315</v>
      </c>
      <c r="B9109" s="215">
        <v>1</v>
      </c>
      <c r="C9109" s="216" t="s">
        <v>33316</v>
      </c>
      <c r="D9109" s="215" t="s">
        <v>33317</v>
      </c>
    </row>
    <row r="9110" spans="1:4">
      <c r="A9110" s="215" t="s">
        <v>33318</v>
      </c>
      <c r="B9110" s="215">
        <v>1</v>
      </c>
      <c r="C9110" s="216" t="s">
        <v>33319</v>
      </c>
      <c r="D9110" s="215" t="s">
        <v>33320</v>
      </c>
    </row>
    <row r="9111" spans="1:4">
      <c r="A9111" s="215" t="s">
        <v>33321</v>
      </c>
      <c r="B9111" s="215">
        <v>1</v>
      </c>
      <c r="C9111" s="216" t="s">
        <v>33322</v>
      </c>
      <c r="D9111" s="215" t="s">
        <v>33323</v>
      </c>
    </row>
    <row r="9112" spans="1:4">
      <c r="A9112" s="215" t="s">
        <v>33324</v>
      </c>
      <c r="B9112" s="215">
        <v>1</v>
      </c>
      <c r="C9112" s="216" t="s">
        <v>33325</v>
      </c>
      <c r="D9112" s="215" t="s">
        <v>33326</v>
      </c>
    </row>
    <row r="9113" spans="1:4">
      <c r="A9113" s="215" t="s">
        <v>33327</v>
      </c>
      <c r="B9113" s="215">
        <v>1</v>
      </c>
      <c r="C9113" s="216" t="s">
        <v>33328</v>
      </c>
      <c r="D9113" s="215" t="s">
        <v>33329</v>
      </c>
    </row>
    <row r="9114" spans="1:4">
      <c r="A9114" s="215" t="s">
        <v>33330</v>
      </c>
      <c r="B9114" s="215">
        <v>1</v>
      </c>
      <c r="C9114" s="216" t="s">
        <v>33331</v>
      </c>
      <c r="D9114" s="215" t="s">
        <v>33332</v>
      </c>
    </row>
    <row r="9115" spans="1:4">
      <c r="A9115" s="215" t="s">
        <v>33333</v>
      </c>
      <c r="B9115" s="215">
        <v>2</v>
      </c>
      <c r="C9115" s="216" t="s">
        <v>33334</v>
      </c>
      <c r="D9115" s="215" t="s">
        <v>33335</v>
      </c>
    </row>
    <row r="9116" spans="1:4">
      <c r="A9116" s="215" t="s">
        <v>33336</v>
      </c>
      <c r="B9116" s="215">
        <v>1</v>
      </c>
      <c r="C9116" s="216" t="s">
        <v>33337</v>
      </c>
      <c r="D9116" s="215" t="s">
        <v>33338</v>
      </c>
    </row>
    <row r="9117" spans="1:4">
      <c r="A9117" s="215" t="s">
        <v>33339</v>
      </c>
      <c r="B9117" s="215">
        <v>1</v>
      </c>
      <c r="C9117" s="216" t="s">
        <v>33340</v>
      </c>
      <c r="D9117" s="215" t="s">
        <v>33341</v>
      </c>
    </row>
    <row r="9118" spans="1:4">
      <c r="A9118" s="215" t="s">
        <v>33342</v>
      </c>
      <c r="B9118" s="215">
        <v>1</v>
      </c>
      <c r="C9118" s="216" t="s">
        <v>33343</v>
      </c>
      <c r="D9118" s="215" t="s">
        <v>33344</v>
      </c>
    </row>
    <row r="9119" spans="1:4">
      <c r="A9119" s="215" t="s">
        <v>33345</v>
      </c>
      <c r="B9119" s="215">
        <v>1</v>
      </c>
      <c r="C9119" s="216" t="s">
        <v>33346</v>
      </c>
      <c r="D9119" s="215" t="s">
        <v>33347</v>
      </c>
    </row>
    <row r="9120" spans="1:4">
      <c r="A9120" s="215" t="s">
        <v>33348</v>
      </c>
      <c r="B9120" s="215">
        <v>1</v>
      </c>
      <c r="C9120" s="216" t="s">
        <v>33349</v>
      </c>
      <c r="D9120" s="215" t="s">
        <v>33350</v>
      </c>
    </row>
    <row r="9121" spans="1:4">
      <c r="A9121" s="215" t="s">
        <v>33351</v>
      </c>
      <c r="B9121" s="215">
        <v>1</v>
      </c>
      <c r="C9121" s="216" t="s">
        <v>33352</v>
      </c>
      <c r="D9121" s="215" t="s">
        <v>33353</v>
      </c>
    </row>
    <row r="9122" spans="1:4">
      <c r="A9122" s="215" t="s">
        <v>33354</v>
      </c>
      <c r="B9122" s="215">
        <v>1</v>
      </c>
      <c r="C9122" s="216" t="s">
        <v>33355</v>
      </c>
      <c r="D9122" s="215" t="s">
        <v>33356</v>
      </c>
    </row>
    <row r="9123" spans="1:4">
      <c r="A9123" s="215" t="s">
        <v>33357</v>
      </c>
      <c r="B9123" s="215">
        <v>1</v>
      </c>
      <c r="C9123" s="216" t="s">
        <v>33358</v>
      </c>
      <c r="D9123" s="215" t="s">
        <v>33359</v>
      </c>
    </row>
    <row r="9124" spans="1:4">
      <c r="A9124" s="215" t="s">
        <v>33360</v>
      </c>
      <c r="B9124" s="215">
        <v>1</v>
      </c>
      <c r="C9124" s="216" t="s">
        <v>33361</v>
      </c>
      <c r="D9124" s="215" t="s">
        <v>33362</v>
      </c>
    </row>
    <row r="9125" spans="1:4">
      <c r="A9125" s="215" t="s">
        <v>33363</v>
      </c>
      <c r="B9125" s="215">
        <v>1</v>
      </c>
      <c r="C9125" s="216" t="s">
        <v>33364</v>
      </c>
      <c r="D9125" s="215" t="s">
        <v>33365</v>
      </c>
    </row>
    <row r="9126" spans="1:4">
      <c r="A9126" s="215" t="s">
        <v>33366</v>
      </c>
      <c r="B9126" s="215">
        <v>1</v>
      </c>
      <c r="C9126" s="216" t="s">
        <v>33367</v>
      </c>
      <c r="D9126" s="215" t="s">
        <v>33368</v>
      </c>
    </row>
    <row r="9127" spans="1:4">
      <c r="A9127" s="215" t="s">
        <v>33369</v>
      </c>
      <c r="B9127" s="215">
        <v>1</v>
      </c>
      <c r="C9127" s="216" t="s">
        <v>33370</v>
      </c>
      <c r="D9127" s="215" t="s">
        <v>33371</v>
      </c>
    </row>
    <row r="9128" spans="1:4">
      <c r="A9128" s="215" t="s">
        <v>33372</v>
      </c>
      <c r="B9128" s="215">
        <v>1</v>
      </c>
      <c r="C9128" s="216" t="s">
        <v>33373</v>
      </c>
      <c r="D9128" s="215" t="s">
        <v>33374</v>
      </c>
    </row>
    <row r="9129" spans="1:4">
      <c r="A9129" s="215" t="s">
        <v>33375</v>
      </c>
      <c r="B9129" s="215">
        <v>1</v>
      </c>
      <c r="C9129" s="216" t="s">
        <v>33376</v>
      </c>
      <c r="D9129" s="215" t="s">
        <v>33377</v>
      </c>
    </row>
    <row r="9130" spans="1:4">
      <c r="A9130" s="215" t="s">
        <v>33378</v>
      </c>
      <c r="B9130" s="215">
        <v>1</v>
      </c>
      <c r="C9130" s="216" t="s">
        <v>33379</v>
      </c>
      <c r="D9130" s="215" t="s">
        <v>33380</v>
      </c>
    </row>
    <row r="9131" spans="1:4">
      <c r="A9131" s="215" t="s">
        <v>33381</v>
      </c>
      <c r="B9131" s="215">
        <v>1</v>
      </c>
      <c r="C9131" s="216" t="s">
        <v>33382</v>
      </c>
      <c r="D9131" s="215" t="s">
        <v>33383</v>
      </c>
    </row>
    <row r="9132" spans="1:4">
      <c r="A9132" s="215" t="s">
        <v>33384</v>
      </c>
      <c r="B9132" s="215">
        <v>1</v>
      </c>
      <c r="C9132" s="216" t="s">
        <v>33385</v>
      </c>
      <c r="D9132" s="215" t="s">
        <v>33386</v>
      </c>
    </row>
    <row r="9133" spans="1:4">
      <c r="A9133" s="215" t="s">
        <v>33387</v>
      </c>
      <c r="B9133" s="215">
        <v>1</v>
      </c>
      <c r="C9133" s="216" t="s">
        <v>33388</v>
      </c>
      <c r="D9133" s="215" t="s">
        <v>33389</v>
      </c>
    </row>
    <row r="9134" spans="1:4">
      <c r="A9134" s="215" t="s">
        <v>33390</v>
      </c>
      <c r="B9134" s="215">
        <v>1</v>
      </c>
      <c r="C9134" s="216" t="s">
        <v>33391</v>
      </c>
      <c r="D9134" s="215" t="s">
        <v>33392</v>
      </c>
    </row>
    <row r="9135" spans="1:4">
      <c r="A9135" s="215" t="s">
        <v>33393</v>
      </c>
      <c r="B9135" s="215">
        <v>1</v>
      </c>
      <c r="C9135" s="216" t="s">
        <v>33394</v>
      </c>
      <c r="D9135" s="215" t="s">
        <v>33395</v>
      </c>
    </row>
    <row r="9136" spans="1:4">
      <c r="A9136" s="215" t="s">
        <v>33396</v>
      </c>
      <c r="B9136" s="215">
        <v>1</v>
      </c>
      <c r="C9136" s="216" t="s">
        <v>33397</v>
      </c>
      <c r="D9136" s="215" t="s">
        <v>33398</v>
      </c>
    </row>
    <row r="9137" spans="1:4">
      <c r="A9137" s="215" t="s">
        <v>33399</v>
      </c>
      <c r="B9137" s="215">
        <v>1</v>
      </c>
      <c r="C9137" s="216" t="s">
        <v>33400</v>
      </c>
      <c r="D9137" s="215" t="s">
        <v>33401</v>
      </c>
    </row>
    <row r="9138" spans="1:4">
      <c r="A9138" s="215" t="s">
        <v>33402</v>
      </c>
      <c r="B9138" s="215">
        <v>1</v>
      </c>
      <c r="C9138" s="216" t="s">
        <v>33403</v>
      </c>
      <c r="D9138" s="215" t="s">
        <v>33404</v>
      </c>
    </row>
    <row r="9139" spans="1:4">
      <c r="A9139" s="215" t="s">
        <v>33405</v>
      </c>
      <c r="B9139" s="215">
        <v>1</v>
      </c>
      <c r="C9139" s="216" t="s">
        <v>33406</v>
      </c>
      <c r="D9139" s="215" t="s">
        <v>33407</v>
      </c>
    </row>
    <row r="9140" spans="1:4">
      <c r="A9140" s="215" t="s">
        <v>33408</v>
      </c>
      <c r="B9140" s="215">
        <v>1</v>
      </c>
      <c r="C9140" s="216" t="s">
        <v>33409</v>
      </c>
      <c r="D9140" s="215" t="s">
        <v>33410</v>
      </c>
    </row>
    <row r="9141" spans="1:4">
      <c r="A9141" s="215" t="s">
        <v>33411</v>
      </c>
      <c r="B9141" s="215">
        <v>1</v>
      </c>
      <c r="C9141" s="216" t="s">
        <v>33412</v>
      </c>
      <c r="D9141" s="215" t="s">
        <v>33413</v>
      </c>
    </row>
    <row r="9142" spans="1:4">
      <c r="A9142" s="215" t="s">
        <v>33414</v>
      </c>
      <c r="B9142" s="215">
        <v>1</v>
      </c>
      <c r="C9142" s="216" t="s">
        <v>33415</v>
      </c>
      <c r="D9142" s="215" t="s">
        <v>33416</v>
      </c>
    </row>
    <row r="9143" spans="1:4">
      <c r="A9143" s="215" t="s">
        <v>33417</v>
      </c>
      <c r="B9143" s="215">
        <v>1</v>
      </c>
      <c r="C9143" s="216" t="s">
        <v>33418</v>
      </c>
      <c r="D9143" s="215" t="s">
        <v>33419</v>
      </c>
    </row>
    <row r="9144" spans="1:4">
      <c r="A9144" s="215" t="s">
        <v>33420</v>
      </c>
      <c r="B9144" s="215">
        <v>1</v>
      </c>
      <c r="C9144" s="216" t="s">
        <v>33421</v>
      </c>
      <c r="D9144" s="215" t="s">
        <v>33422</v>
      </c>
    </row>
    <row r="9145" spans="1:4">
      <c r="A9145" s="215" t="s">
        <v>33423</v>
      </c>
      <c r="B9145" s="215">
        <v>1</v>
      </c>
      <c r="C9145" s="216" t="s">
        <v>33424</v>
      </c>
      <c r="D9145" s="215" t="s">
        <v>33425</v>
      </c>
    </row>
    <row r="9146" spans="1:4">
      <c r="A9146" s="215" t="s">
        <v>33426</v>
      </c>
      <c r="B9146" s="215">
        <v>1</v>
      </c>
      <c r="C9146" s="216" t="s">
        <v>33427</v>
      </c>
      <c r="D9146" s="215" t="s">
        <v>33428</v>
      </c>
    </row>
    <row r="9147" spans="1:4">
      <c r="A9147" s="215" t="s">
        <v>33429</v>
      </c>
      <c r="B9147" s="215">
        <v>1</v>
      </c>
      <c r="C9147" s="216" t="s">
        <v>33430</v>
      </c>
      <c r="D9147" s="215" t="s">
        <v>33431</v>
      </c>
    </row>
    <row r="9148" spans="1:4">
      <c r="A9148" s="215" t="s">
        <v>33432</v>
      </c>
      <c r="B9148" s="215">
        <v>1</v>
      </c>
      <c r="C9148" s="216" t="s">
        <v>33433</v>
      </c>
      <c r="D9148" s="215" t="s">
        <v>33434</v>
      </c>
    </row>
    <row r="9149" spans="1:4">
      <c r="A9149" s="215" t="s">
        <v>33435</v>
      </c>
      <c r="B9149" s="215">
        <v>1</v>
      </c>
      <c r="C9149" s="216" t="s">
        <v>33436</v>
      </c>
      <c r="D9149" s="215" t="s">
        <v>33437</v>
      </c>
    </row>
    <row r="9150" spans="1:4">
      <c r="A9150" s="215" t="s">
        <v>33438</v>
      </c>
      <c r="B9150" s="215">
        <v>1</v>
      </c>
      <c r="C9150" s="216" t="s">
        <v>33439</v>
      </c>
      <c r="D9150" s="215" t="s">
        <v>33440</v>
      </c>
    </row>
    <row r="9151" spans="1:4">
      <c r="A9151" s="215" t="s">
        <v>33441</v>
      </c>
      <c r="B9151" s="215">
        <v>1</v>
      </c>
      <c r="C9151" s="216" t="s">
        <v>33442</v>
      </c>
      <c r="D9151" s="215" t="s">
        <v>33443</v>
      </c>
    </row>
    <row r="9152" spans="1:4">
      <c r="A9152" s="215" t="s">
        <v>33444</v>
      </c>
      <c r="B9152" s="215">
        <v>1</v>
      </c>
      <c r="C9152" s="216" t="s">
        <v>33445</v>
      </c>
      <c r="D9152" s="215" t="s">
        <v>33446</v>
      </c>
    </row>
    <row r="9153" spans="1:4">
      <c r="A9153" s="215" t="s">
        <v>33447</v>
      </c>
      <c r="B9153" s="215">
        <v>1</v>
      </c>
      <c r="C9153" s="216" t="s">
        <v>33448</v>
      </c>
      <c r="D9153" s="215" t="s">
        <v>33449</v>
      </c>
    </row>
    <row r="9154" spans="1:4">
      <c r="A9154" s="215" t="s">
        <v>33450</v>
      </c>
      <c r="B9154" s="215">
        <v>1</v>
      </c>
      <c r="C9154" s="216" t="s">
        <v>33451</v>
      </c>
      <c r="D9154" s="215" t="s">
        <v>33452</v>
      </c>
    </row>
    <row r="9155" spans="1:4">
      <c r="A9155" s="215" t="s">
        <v>33453</v>
      </c>
      <c r="B9155" s="215">
        <v>1</v>
      </c>
      <c r="C9155" s="216" t="s">
        <v>33454</v>
      </c>
      <c r="D9155" s="215" t="s">
        <v>33455</v>
      </c>
    </row>
    <row r="9156" spans="1:4">
      <c r="A9156" s="215" t="s">
        <v>33456</v>
      </c>
      <c r="B9156" s="215">
        <v>1</v>
      </c>
      <c r="C9156" s="216" t="s">
        <v>33457</v>
      </c>
      <c r="D9156" s="215" t="s">
        <v>33458</v>
      </c>
    </row>
    <row r="9157" spans="1:4">
      <c r="A9157" s="215" t="s">
        <v>33459</v>
      </c>
      <c r="B9157" s="215">
        <v>1</v>
      </c>
      <c r="C9157" s="216" t="s">
        <v>33460</v>
      </c>
      <c r="D9157" s="215" t="s">
        <v>33461</v>
      </c>
    </row>
    <row r="9158" spans="1:4">
      <c r="A9158" s="215" t="s">
        <v>33462</v>
      </c>
      <c r="B9158" s="215">
        <v>1</v>
      </c>
      <c r="C9158" s="216" t="s">
        <v>33463</v>
      </c>
      <c r="D9158" s="215" t="s">
        <v>33464</v>
      </c>
    </row>
    <row r="9159" spans="1:4">
      <c r="A9159" s="215" t="s">
        <v>33465</v>
      </c>
      <c r="B9159" s="215">
        <v>1</v>
      </c>
      <c r="C9159" s="216" t="s">
        <v>33466</v>
      </c>
      <c r="D9159" s="215" t="s">
        <v>33467</v>
      </c>
    </row>
    <row r="9160" spans="1:4">
      <c r="A9160" s="215" t="s">
        <v>33468</v>
      </c>
      <c r="B9160" s="215">
        <v>1</v>
      </c>
      <c r="C9160" s="216" t="s">
        <v>33469</v>
      </c>
      <c r="D9160" s="215" t="s">
        <v>33470</v>
      </c>
    </row>
    <row r="9161" spans="1:4">
      <c r="A9161" s="215" t="s">
        <v>33471</v>
      </c>
      <c r="B9161" s="215">
        <v>1</v>
      </c>
      <c r="C9161" s="216" t="s">
        <v>33472</v>
      </c>
      <c r="D9161" s="215" t="s">
        <v>33473</v>
      </c>
    </row>
    <row r="9162" spans="1:4">
      <c r="A9162" s="215" t="s">
        <v>33474</v>
      </c>
      <c r="B9162" s="215">
        <v>1</v>
      </c>
      <c r="C9162" s="216" t="s">
        <v>33475</v>
      </c>
      <c r="D9162" s="215" t="s">
        <v>33476</v>
      </c>
    </row>
    <row r="9163" spans="1:4">
      <c r="A9163" s="215" t="s">
        <v>33477</v>
      </c>
      <c r="B9163" s="215">
        <v>1</v>
      </c>
      <c r="C9163" s="216" t="s">
        <v>33478</v>
      </c>
      <c r="D9163" s="215" t="s">
        <v>33479</v>
      </c>
    </row>
    <row r="9164" spans="1:4">
      <c r="A9164" s="215" t="s">
        <v>33480</v>
      </c>
      <c r="B9164" s="215">
        <v>1</v>
      </c>
      <c r="C9164" s="216" t="s">
        <v>33481</v>
      </c>
      <c r="D9164" s="215" t="s">
        <v>33482</v>
      </c>
    </row>
    <row r="9165" spans="1:4">
      <c r="A9165" s="215" t="s">
        <v>33483</v>
      </c>
      <c r="B9165" s="215">
        <v>1</v>
      </c>
      <c r="C9165" s="216" t="s">
        <v>33484</v>
      </c>
      <c r="D9165" s="215" t="s">
        <v>33485</v>
      </c>
    </row>
    <row r="9166" spans="1:4">
      <c r="A9166" s="215" t="s">
        <v>33486</v>
      </c>
      <c r="B9166" s="215">
        <v>1</v>
      </c>
      <c r="C9166" s="216" t="s">
        <v>33487</v>
      </c>
      <c r="D9166" s="215" t="s">
        <v>33488</v>
      </c>
    </row>
    <row r="9167" spans="1:4">
      <c r="A9167" s="215" t="s">
        <v>33489</v>
      </c>
      <c r="B9167" s="215">
        <v>1</v>
      </c>
      <c r="C9167" s="216" t="s">
        <v>33490</v>
      </c>
      <c r="D9167" s="215" t="s">
        <v>33491</v>
      </c>
    </row>
    <row r="9168" spans="1:4">
      <c r="A9168" s="215" t="s">
        <v>33492</v>
      </c>
      <c r="B9168" s="215">
        <v>1</v>
      </c>
      <c r="C9168" s="216" t="s">
        <v>33493</v>
      </c>
      <c r="D9168" s="215" t="s">
        <v>33494</v>
      </c>
    </row>
    <row r="9169" spans="1:4">
      <c r="A9169" s="215" t="s">
        <v>33495</v>
      </c>
      <c r="B9169" s="215">
        <v>1</v>
      </c>
      <c r="C9169" s="216" t="s">
        <v>33496</v>
      </c>
      <c r="D9169" s="215" t="s">
        <v>33497</v>
      </c>
    </row>
    <row r="9170" spans="1:4">
      <c r="A9170" s="215" t="s">
        <v>33498</v>
      </c>
      <c r="B9170" s="215">
        <v>1</v>
      </c>
      <c r="C9170" s="216" t="s">
        <v>33499</v>
      </c>
      <c r="D9170" s="215" t="s">
        <v>33500</v>
      </c>
    </row>
    <row r="9171" spans="1:4">
      <c r="A9171" s="215" t="s">
        <v>33501</v>
      </c>
      <c r="B9171" s="215">
        <v>1</v>
      </c>
      <c r="C9171" s="216" t="s">
        <v>33502</v>
      </c>
      <c r="D9171" s="215" t="s">
        <v>33503</v>
      </c>
    </row>
    <row r="9172" spans="1:4">
      <c r="A9172" s="215" t="s">
        <v>33504</v>
      </c>
      <c r="B9172" s="215">
        <v>1</v>
      </c>
      <c r="C9172" s="216" t="s">
        <v>33505</v>
      </c>
      <c r="D9172" s="215" t="s">
        <v>33506</v>
      </c>
    </row>
    <row r="9173" spans="1:4">
      <c r="A9173" s="215" t="s">
        <v>33507</v>
      </c>
      <c r="B9173" s="215">
        <v>1</v>
      </c>
      <c r="C9173" s="216" t="s">
        <v>33508</v>
      </c>
      <c r="D9173" s="215" t="s">
        <v>33509</v>
      </c>
    </row>
    <row r="9174" spans="1:4">
      <c r="A9174" s="215" t="s">
        <v>33510</v>
      </c>
      <c r="B9174" s="215">
        <v>1</v>
      </c>
      <c r="C9174" s="216" t="s">
        <v>33511</v>
      </c>
      <c r="D9174" s="215" t="s">
        <v>33512</v>
      </c>
    </row>
    <row r="9175" spans="1:4">
      <c r="A9175" s="215" t="s">
        <v>33513</v>
      </c>
      <c r="B9175" s="215">
        <v>1</v>
      </c>
      <c r="C9175" s="216" t="s">
        <v>33514</v>
      </c>
      <c r="D9175" s="215" t="s">
        <v>33515</v>
      </c>
    </row>
    <row r="9176" spans="1:4">
      <c r="A9176" s="215" t="s">
        <v>33516</v>
      </c>
      <c r="B9176" s="215">
        <v>1</v>
      </c>
      <c r="C9176" s="216" t="s">
        <v>33517</v>
      </c>
      <c r="D9176" s="215" t="s">
        <v>33518</v>
      </c>
    </row>
    <row r="9177" spans="1:4">
      <c r="A9177" s="215" t="s">
        <v>33519</v>
      </c>
      <c r="B9177" s="215">
        <v>1</v>
      </c>
      <c r="C9177" s="216" t="s">
        <v>33520</v>
      </c>
      <c r="D9177" s="215" t="s">
        <v>33521</v>
      </c>
    </row>
    <row r="9178" spans="1:4">
      <c r="A9178" s="215" t="s">
        <v>33522</v>
      </c>
      <c r="B9178" s="215">
        <v>1</v>
      </c>
      <c r="C9178" s="216" t="s">
        <v>33523</v>
      </c>
      <c r="D9178" s="215" t="s">
        <v>33524</v>
      </c>
    </row>
    <row r="9179" spans="1:4">
      <c r="A9179" s="215" t="s">
        <v>33525</v>
      </c>
      <c r="B9179" s="215">
        <v>1</v>
      </c>
      <c r="C9179" s="216" t="s">
        <v>33526</v>
      </c>
      <c r="D9179" s="215" t="s">
        <v>33527</v>
      </c>
    </row>
    <row r="9180" spans="1:4">
      <c r="A9180" s="215" t="s">
        <v>33528</v>
      </c>
      <c r="B9180" s="215">
        <v>1</v>
      </c>
      <c r="C9180" s="216" t="s">
        <v>33529</v>
      </c>
      <c r="D9180" s="215" t="s">
        <v>33530</v>
      </c>
    </row>
    <row r="9181" spans="1:4">
      <c r="A9181" s="215" t="s">
        <v>33531</v>
      </c>
      <c r="B9181" s="215">
        <v>1</v>
      </c>
      <c r="C9181" s="216" t="s">
        <v>33532</v>
      </c>
      <c r="D9181" s="215" t="s">
        <v>33533</v>
      </c>
    </row>
    <row r="9182" spans="1:4">
      <c r="A9182" s="215" t="s">
        <v>33534</v>
      </c>
      <c r="B9182" s="215">
        <v>1</v>
      </c>
      <c r="C9182" s="216" t="s">
        <v>33535</v>
      </c>
      <c r="D9182" s="215" t="s">
        <v>33536</v>
      </c>
    </row>
    <row r="9183" spans="1:4">
      <c r="A9183" s="215" t="s">
        <v>33537</v>
      </c>
      <c r="B9183" s="215">
        <v>1</v>
      </c>
      <c r="C9183" s="216" t="s">
        <v>33538</v>
      </c>
      <c r="D9183" s="215" t="s">
        <v>33539</v>
      </c>
    </row>
    <row r="9184" spans="1:4">
      <c r="A9184" s="215" t="s">
        <v>33540</v>
      </c>
      <c r="B9184" s="215">
        <v>1</v>
      </c>
      <c r="C9184" s="216" t="s">
        <v>33541</v>
      </c>
      <c r="D9184" s="215" t="s">
        <v>33542</v>
      </c>
    </row>
    <row r="9185" spans="1:4">
      <c r="A9185" s="215" t="s">
        <v>33543</v>
      </c>
      <c r="B9185" s="215">
        <v>1</v>
      </c>
      <c r="C9185" s="216" t="s">
        <v>33544</v>
      </c>
      <c r="D9185" s="215" t="s">
        <v>33545</v>
      </c>
    </row>
    <row r="9186" spans="1:4">
      <c r="A9186" s="215" t="s">
        <v>33546</v>
      </c>
      <c r="B9186" s="215">
        <v>1</v>
      </c>
      <c r="C9186" s="216" t="s">
        <v>33547</v>
      </c>
      <c r="D9186" s="215" t="s">
        <v>33548</v>
      </c>
    </row>
    <row r="9187" spans="1:4">
      <c r="A9187" s="215" t="s">
        <v>33549</v>
      </c>
      <c r="B9187" s="215">
        <v>1</v>
      </c>
      <c r="C9187" s="216" t="s">
        <v>33550</v>
      </c>
      <c r="D9187" s="215" t="s">
        <v>33551</v>
      </c>
    </row>
    <row r="9188" spans="1:4">
      <c r="A9188" s="215" t="s">
        <v>33552</v>
      </c>
      <c r="B9188" s="215">
        <v>1</v>
      </c>
      <c r="C9188" s="216" t="s">
        <v>33553</v>
      </c>
      <c r="D9188" s="215" t="s">
        <v>33554</v>
      </c>
    </row>
    <row r="9189" spans="1:4">
      <c r="A9189" s="215" t="s">
        <v>33555</v>
      </c>
      <c r="B9189" s="215">
        <v>1</v>
      </c>
      <c r="C9189" s="216" t="s">
        <v>33556</v>
      </c>
      <c r="D9189" s="215" t="s">
        <v>33557</v>
      </c>
    </row>
    <row r="9190" spans="1:4">
      <c r="A9190" s="215" t="s">
        <v>33558</v>
      </c>
      <c r="B9190" s="215">
        <v>1</v>
      </c>
      <c r="C9190" s="216" t="s">
        <v>33559</v>
      </c>
      <c r="D9190" s="215" t="s">
        <v>33560</v>
      </c>
    </row>
    <row r="9191" spans="1:4">
      <c r="A9191" s="215" t="s">
        <v>33561</v>
      </c>
      <c r="B9191" s="215">
        <v>1</v>
      </c>
      <c r="C9191" s="216" t="s">
        <v>33562</v>
      </c>
      <c r="D9191" s="215" t="s">
        <v>33563</v>
      </c>
    </row>
    <row r="9192" spans="1:4">
      <c r="A9192" s="215" t="s">
        <v>33564</v>
      </c>
      <c r="B9192" s="215">
        <v>1</v>
      </c>
      <c r="C9192" s="216" t="s">
        <v>33565</v>
      </c>
      <c r="D9192" s="215" t="s">
        <v>33566</v>
      </c>
    </row>
    <row r="9193" spans="1:4">
      <c r="A9193" s="215" t="s">
        <v>33567</v>
      </c>
      <c r="B9193" s="215">
        <v>1</v>
      </c>
      <c r="C9193" s="216" t="s">
        <v>33568</v>
      </c>
      <c r="D9193" s="215" t="s">
        <v>33569</v>
      </c>
    </row>
    <row r="9194" spans="1:4">
      <c r="A9194" s="215" t="s">
        <v>33570</v>
      </c>
      <c r="B9194" s="215">
        <v>1</v>
      </c>
      <c r="C9194" s="216" t="s">
        <v>33571</v>
      </c>
      <c r="D9194" s="215" t="s">
        <v>33572</v>
      </c>
    </row>
    <row r="9195" spans="1:4">
      <c r="A9195" s="215" t="s">
        <v>33573</v>
      </c>
      <c r="B9195" s="215">
        <v>1</v>
      </c>
      <c r="C9195" s="216" t="s">
        <v>33574</v>
      </c>
      <c r="D9195" s="215" t="s">
        <v>33575</v>
      </c>
    </row>
    <row r="9196" spans="1:4">
      <c r="A9196" s="215" t="s">
        <v>33576</v>
      </c>
      <c r="B9196" s="215">
        <v>1</v>
      </c>
      <c r="C9196" s="216" t="s">
        <v>33577</v>
      </c>
      <c r="D9196" s="215" t="s">
        <v>33578</v>
      </c>
    </row>
    <row r="9197" spans="1:4">
      <c r="A9197" s="215" t="s">
        <v>33579</v>
      </c>
      <c r="B9197" s="215">
        <v>1</v>
      </c>
      <c r="C9197" s="216" t="s">
        <v>33580</v>
      </c>
      <c r="D9197" s="215" t="s">
        <v>33581</v>
      </c>
    </row>
    <row r="9198" spans="1:4">
      <c r="A9198" s="215" t="s">
        <v>33582</v>
      </c>
      <c r="B9198" s="215">
        <v>1</v>
      </c>
      <c r="C9198" s="216" t="s">
        <v>33583</v>
      </c>
      <c r="D9198" s="215" t="s">
        <v>33584</v>
      </c>
    </row>
    <row r="9199" spans="1:4">
      <c r="A9199" s="215" t="s">
        <v>33585</v>
      </c>
      <c r="B9199" s="215">
        <v>1</v>
      </c>
      <c r="C9199" s="216" t="s">
        <v>33586</v>
      </c>
      <c r="D9199" s="215" t="s">
        <v>33587</v>
      </c>
    </row>
    <row r="9200" spans="1:4">
      <c r="A9200" s="215" t="s">
        <v>33588</v>
      </c>
      <c r="B9200" s="215">
        <v>1</v>
      </c>
      <c r="C9200" s="216" t="s">
        <v>33589</v>
      </c>
      <c r="D9200" s="215" t="s">
        <v>33590</v>
      </c>
    </row>
    <row r="9201" spans="1:4">
      <c r="A9201" s="215" t="s">
        <v>33591</v>
      </c>
      <c r="B9201" s="215">
        <v>1</v>
      </c>
      <c r="C9201" s="216" t="s">
        <v>33592</v>
      </c>
      <c r="D9201" s="215" t="s">
        <v>33593</v>
      </c>
    </row>
    <row r="9202" spans="1:4">
      <c r="A9202" s="215" t="s">
        <v>33594</v>
      </c>
      <c r="B9202" s="215">
        <v>1</v>
      </c>
      <c r="C9202" s="216" t="s">
        <v>33595</v>
      </c>
      <c r="D9202" s="215" t="s">
        <v>33596</v>
      </c>
    </row>
    <row r="9203" spans="1:4">
      <c r="A9203" s="215" t="s">
        <v>33597</v>
      </c>
      <c r="B9203" s="215">
        <v>1</v>
      </c>
      <c r="C9203" s="216" t="s">
        <v>33598</v>
      </c>
      <c r="D9203" s="215" t="s">
        <v>33599</v>
      </c>
    </row>
    <row r="9204" spans="1:4">
      <c r="A9204" s="215" t="s">
        <v>33600</v>
      </c>
      <c r="B9204" s="215">
        <v>1</v>
      </c>
      <c r="C9204" s="216" t="s">
        <v>33601</v>
      </c>
      <c r="D9204" s="215" t="s">
        <v>33602</v>
      </c>
    </row>
    <row r="9205" spans="1:4">
      <c r="A9205" s="215" t="s">
        <v>33603</v>
      </c>
      <c r="B9205" s="215">
        <v>1</v>
      </c>
      <c r="C9205" s="216" t="s">
        <v>33604</v>
      </c>
      <c r="D9205" s="215" t="s">
        <v>33605</v>
      </c>
    </row>
    <row r="9206" spans="1:4">
      <c r="A9206" s="215" t="s">
        <v>33606</v>
      </c>
      <c r="B9206" s="215">
        <v>1</v>
      </c>
      <c r="C9206" s="216" t="s">
        <v>33607</v>
      </c>
      <c r="D9206" s="215" t="s">
        <v>33608</v>
      </c>
    </row>
    <row r="9207" spans="1:4">
      <c r="A9207" s="215" t="s">
        <v>33609</v>
      </c>
      <c r="B9207" s="215">
        <v>1</v>
      </c>
      <c r="C9207" s="216" t="s">
        <v>33610</v>
      </c>
      <c r="D9207" s="215" t="s">
        <v>33611</v>
      </c>
    </row>
    <row r="9208" spans="1:4">
      <c r="A9208" s="215" t="s">
        <v>33612</v>
      </c>
      <c r="B9208" s="215">
        <v>1</v>
      </c>
      <c r="C9208" s="216" t="s">
        <v>33613</v>
      </c>
      <c r="D9208" s="215" t="s">
        <v>33614</v>
      </c>
    </row>
    <row r="9209" spans="1:4">
      <c r="A9209" s="215" t="s">
        <v>33615</v>
      </c>
      <c r="B9209" s="215">
        <v>1</v>
      </c>
      <c r="C9209" s="216" t="s">
        <v>33616</v>
      </c>
      <c r="D9209" s="215" t="s">
        <v>33617</v>
      </c>
    </row>
    <row r="9210" spans="1:4">
      <c r="A9210" s="215" t="s">
        <v>33618</v>
      </c>
      <c r="B9210" s="215">
        <v>1</v>
      </c>
      <c r="C9210" s="216" t="s">
        <v>33619</v>
      </c>
      <c r="D9210" s="215" t="s">
        <v>33620</v>
      </c>
    </row>
    <row r="9211" spans="1:4">
      <c r="A9211" s="215" t="s">
        <v>33621</v>
      </c>
      <c r="B9211" s="215">
        <v>1</v>
      </c>
      <c r="C9211" s="216" t="s">
        <v>33622</v>
      </c>
      <c r="D9211" s="215" t="s">
        <v>33623</v>
      </c>
    </row>
    <row r="9212" spans="1:4">
      <c r="A9212" s="215" t="s">
        <v>33624</v>
      </c>
      <c r="B9212" s="215">
        <v>1</v>
      </c>
      <c r="C9212" s="216" t="s">
        <v>33625</v>
      </c>
      <c r="D9212" s="215" t="s">
        <v>33626</v>
      </c>
    </row>
    <row r="9213" spans="1:4">
      <c r="A9213" s="215" t="s">
        <v>33627</v>
      </c>
      <c r="B9213" s="215">
        <v>1</v>
      </c>
      <c r="C9213" s="216" t="s">
        <v>33628</v>
      </c>
      <c r="D9213" s="215" t="s">
        <v>33629</v>
      </c>
    </row>
    <row r="9214" spans="1:4">
      <c r="A9214" s="215" t="s">
        <v>33630</v>
      </c>
      <c r="B9214" s="215">
        <v>1</v>
      </c>
      <c r="C9214" s="216" t="s">
        <v>33631</v>
      </c>
      <c r="D9214" s="215" t="s">
        <v>33632</v>
      </c>
    </row>
    <row r="9215" spans="1:4">
      <c r="A9215" s="215" t="s">
        <v>33633</v>
      </c>
      <c r="B9215" s="215">
        <v>1</v>
      </c>
      <c r="C9215" s="216" t="s">
        <v>33634</v>
      </c>
      <c r="D9215" s="215" t="s">
        <v>33635</v>
      </c>
    </row>
    <row r="9216" spans="1:4">
      <c r="A9216" s="215" t="s">
        <v>33636</v>
      </c>
      <c r="B9216" s="215">
        <v>1</v>
      </c>
      <c r="C9216" s="216" t="s">
        <v>33637</v>
      </c>
      <c r="D9216" s="215" t="s">
        <v>33638</v>
      </c>
    </row>
    <row r="9217" spans="1:4">
      <c r="A9217" s="215" t="s">
        <v>33639</v>
      </c>
      <c r="B9217" s="215">
        <v>1</v>
      </c>
      <c r="C9217" s="216" t="s">
        <v>33640</v>
      </c>
      <c r="D9217" s="215" t="s">
        <v>33641</v>
      </c>
    </row>
    <row r="9218" spans="1:4">
      <c r="A9218" s="215" t="s">
        <v>33642</v>
      </c>
      <c r="B9218" s="215">
        <v>1</v>
      </c>
      <c r="C9218" s="216" t="s">
        <v>33643</v>
      </c>
      <c r="D9218" s="215" t="s">
        <v>33644</v>
      </c>
    </row>
    <row r="9219" spans="1:4">
      <c r="A9219" s="215" t="s">
        <v>33645</v>
      </c>
      <c r="B9219" s="215">
        <v>1</v>
      </c>
      <c r="C9219" s="216" t="s">
        <v>33646</v>
      </c>
      <c r="D9219" s="215" t="s">
        <v>33647</v>
      </c>
    </row>
    <row r="9220" spans="1:4">
      <c r="A9220" s="215" t="s">
        <v>33648</v>
      </c>
      <c r="B9220" s="215">
        <v>1</v>
      </c>
      <c r="C9220" s="216" t="s">
        <v>33649</v>
      </c>
      <c r="D9220" s="215" t="s">
        <v>33650</v>
      </c>
    </row>
    <row r="9221" spans="1:4">
      <c r="A9221" s="215" t="s">
        <v>33651</v>
      </c>
      <c r="B9221" s="215">
        <v>1</v>
      </c>
      <c r="C9221" s="216" t="s">
        <v>33652</v>
      </c>
      <c r="D9221" s="215" t="s">
        <v>33653</v>
      </c>
    </row>
    <row r="9222" spans="1:4">
      <c r="A9222" s="215" t="s">
        <v>33654</v>
      </c>
      <c r="B9222" s="215">
        <v>1</v>
      </c>
      <c r="C9222" s="216" t="s">
        <v>33655</v>
      </c>
      <c r="D9222" s="215" t="s">
        <v>33656</v>
      </c>
    </row>
    <row r="9223" spans="1:4">
      <c r="A9223" s="215" t="s">
        <v>33657</v>
      </c>
      <c r="B9223" s="215">
        <v>1</v>
      </c>
      <c r="C9223" s="216" t="s">
        <v>33658</v>
      </c>
      <c r="D9223" s="215" t="s">
        <v>33659</v>
      </c>
    </row>
    <row r="9224" spans="1:4">
      <c r="A9224" s="215" t="s">
        <v>33660</v>
      </c>
      <c r="B9224" s="215">
        <v>1</v>
      </c>
      <c r="C9224" s="216" t="s">
        <v>33661</v>
      </c>
      <c r="D9224" s="215" t="s">
        <v>33662</v>
      </c>
    </row>
    <row r="9225" spans="1:4">
      <c r="A9225" s="215" t="s">
        <v>33663</v>
      </c>
      <c r="B9225" s="215">
        <v>1</v>
      </c>
      <c r="C9225" s="216" t="s">
        <v>33664</v>
      </c>
      <c r="D9225" s="215" t="s">
        <v>33665</v>
      </c>
    </row>
    <row r="9226" spans="1:4">
      <c r="A9226" s="215" t="s">
        <v>33666</v>
      </c>
      <c r="B9226" s="215">
        <v>1</v>
      </c>
      <c r="C9226" s="216" t="s">
        <v>33667</v>
      </c>
      <c r="D9226" s="215" t="s">
        <v>33668</v>
      </c>
    </row>
    <row r="9227" spans="1:4">
      <c r="A9227" s="215" t="s">
        <v>33669</v>
      </c>
      <c r="B9227" s="215">
        <v>1</v>
      </c>
      <c r="C9227" s="216" t="s">
        <v>33670</v>
      </c>
      <c r="D9227" s="215" t="s">
        <v>33671</v>
      </c>
    </row>
    <row r="9228" spans="1:4">
      <c r="A9228" s="215" t="s">
        <v>33672</v>
      </c>
      <c r="B9228" s="215">
        <v>1</v>
      </c>
      <c r="C9228" s="216" t="s">
        <v>33673</v>
      </c>
      <c r="D9228" s="215" t="s">
        <v>33674</v>
      </c>
    </row>
    <row r="9229" spans="1:4">
      <c r="A9229" s="215" t="s">
        <v>33675</v>
      </c>
      <c r="B9229" s="215">
        <v>1</v>
      </c>
      <c r="C9229" s="216" t="s">
        <v>33676</v>
      </c>
      <c r="D9229" s="215" t="s">
        <v>33677</v>
      </c>
    </row>
    <row r="9230" spans="1:4">
      <c r="A9230" s="215" t="s">
        <v>33678</v>
      </c>
      <c r="B9230" s="215">
        <v>1</v>
      </c>
      <c r="C9230" s="216" t="s">
        <v>33679</v>
      </c>
      <c r="D9230" s="215" t="s">
        <v>33680</v>
      </c>
    </row>
    <row r="9231" spans="1:4">
      <c r="A9231" s="215" t="s">
        <v>33681</v>
      </c>
      <c r="B9231" s="215">
        <v>1</v>
      </c>
      <c r="C9231" s="216" t="s">
        <v>33682</v>
      </c>
      <c r="D9231" s="215" t="s">
        <v>33683</v>
      </c>
    </row>
    <row r="9232" spans="1:4">
      <c r="A9232" s="215" t="s">
        <v>33684</v>
      </c>
      <c r="B9232" s="215">
        <v>1</v>
      </c>
      <c r="C9232" s="216" t="s">
        <v>33685</v>
      </c>
      <c r="D9232" s="215" t="s">
        <v>33686</v>
      </c>
    </row>
    <row r="9233" spans="1:4">
      <c r="A9233" s="215" t="s">
        <v>33687</v>
      </c>
      <c r="B9233" s="215">
        <v>1</v>
      </c>
      <c r="C9233" s="216" t="s">
        <v>33688</v>
      </c>
      <c r="D9233" s="215" t="s">
        <v>33689</v>
      </c>
    </row>
    <row r="9234" spans="1:4">
      <c r="A9234" s="215" t="s">
        <v>33690</v>
      </c>
      <c r="B9234" s="215">
        <v>1</v>
      </c>
      <c r="C9234" s="216" t="s">
        <v>33691</v>
      </c>
      <c r="D9234" s="215" t="s">
        <v>33692</v>
      </c>
    </row>
    <row r="9235" spans="1:4">
      <c r="A9235" s="215" t="s">
        <v>33693</v>
      </c>
      <c r="B9235" s="215">
        <v>1</v>
      </c>
      <c r="C9235" s="216" t="s">
        <v>33694</v>
      </c>
      <c r="D9235" s="215" t="s">
        <v>33695</v>
      </c>
    </row>
    <row r="9236" spans="1:4">
      <c r="A9236" s="215" t="s">
        <v>33696</v>
      </c>
      <c r="B9236" s="215">
        <v>1</v>
      </c>
      <c r="C9236" s="216" t="s">
        <v>33697</v>
      </c>
      <c r="D9236" s="215" t="s">
        <v>33698</v>
      </c>
    </row>
    <row r="9237" spans="1:4">
      <c r="A9237" s="215" t="s">
        <v>33699</v>
      </c>
      <c r="B9237" s="215">
        <v>1</v>
      </c>
      <c r="C9237" s="216" t="s">
        <v>33700</v>
      </c>
      <c r="D9237" s="215" t="s">
        <v>33701</v>
      </c>
    </row>
    <row r="9238" spans="1:4">
      <c r="A9238" s="215" t="s">
        <v>33702</v>
      </c>
      <c r="B9238" s="215">
        <v>1</v>
      </c>
      <c r="C9238" s="216" t="s">
        <v>33703</v>
      </c>
      <c r="D9238" s="215" t="s">
        <v>33704</v>
      </c>
    </row>
    <row r="9239" spans="1:4">
      <c r="A9239" s="215" t="s">
        <v>33705</v>
      </c>
      <c r="B9239" s="215">
        <v>1</v>
      </c>
      <c r="C9239" s="216" t="s">
        <v>33706</v>
      </c>
      <c r="D9239" s="215" t="s">
        <v>33707</v>
      </c>
    </row>
    <row r="9240" spans="1:4">
      <c r="A9240" s="215" t="s">
        <v>33708</v>
      </c>
      <c r="B9240" s="215">
        <v>1</v>
      </c>
      <c r="C9240" s="216" t="s">
        <v>33709</v>
      </c>
      <c r="D9240" s="215" t="s">
        <v>33710</v>
      </c>
    </row>
    <row r="9241" spans="1:4">
      <c r="A9241" s="215" t="s">
        <v>33711</v>
      </c>
      <c r="B9241" s="215">
        <v>1</v>
      </c>
      <c r="C9241" s="216" t="s">
        <v>33712</v>
      </c>
      <c r="D9241" s="215" t="s">
        <v>33713</v>
      </c>
    </row>
    <row r="9242" spans="1:4">
      <c r="A9242" s="215" t="s">
        <v>33714</v>
      </c>
      <c r="B9242" s="215">
        <v>1</v>
      </c>
      <c r="C9242" s="216" t="s">
        <v>33715</v>
      </c>
      <c r="D9242" s="215" t="s">
        <v>33716</v>
      </c>
    </row>
    <row r="9243" spans="1:4">
      <c r="A9243" s="215" t="s">
        <v>33717</v>
      </c>
      <c r="B9243" s="215">
        <v>1</v>
      </c>
      <c r="C9243" s="216" t="s">
        <v>33718</v>
      </c>
      <c r="D9243" s="215" t="s">
        <v>33719</v>
      </c>
    </row>
    <row r="9244" spans="1:4">
      <c r="A9244" s="215" t="s">
        <v>33720</v>
      </c>
      <c r="B9244" s="215">
        <v>1</v>
      </c>
      <c r="C9244" s="216" t="s">
        <v>33721</v>
      </c>
      <c r="D9244" s="215" t="s">
        <v>33722</v>
      </c>
    </row>
    <row r="9245" spans="1:4">
      <c r="A9245" s="215" t="s">
        <v>33723</v>
      </c>
      <c r="B9245" s="215">
        <v>1</v>
      </c>
      <c r="C9245" s="216" t="s">
        <v>33724</v>
      </c>
      <c r="D9245" s="215" t="s">
        <v>33725</v>
      </c>
    </row>
    <row r="9246" spans="1:4">
      <c r="A9246" s="215" t="s">
        <v>33726</v>
      </c>
      <c r="B9246" s="215">
        <v>1</v>
      </c>
      <c r="C9246" s="216" t="s">
        <v>33727</v>
      </c>
      <c r="D9246" s="215" t="s">
        <v>33728</v>
      </c>
    </row>
    <row r="9247" spans="1:4">
      <c r="A9247" s="215" t="s">
        <v>33729</v>
      </c>
      <c r="B9247" s="215">
        <v>1</v>
      </c>
      <c r="C9247" s="216" t="s">
        <v>33730</v>
      </c>
      <c r="D9247" s="215" t="s">
        <v>33731</v>
      </c>
    </row>
    <row r="9248" spans="1:4">
      <c r="A9248" s="215" t="s">
        <v>33732</v>
      </c>
      <c r="B9248" s="215">
        <v>1</v>
      </c>
      <c r="C9248" s="216" t="s">
        <v>33733</v>
      </c>
      <c r="D9248" s="215" t="s">
        <v>33734</v>
      </c>
    </row>
    <row r="9249" spans="1:4">
      <c r="A9249" s="215" t="s">
        <v>33735</v>
      </c>
      <c r="B9249" s="215">
        <v>1</v>
      </c>
      <c r="C9249" s="216" t="s">
        <v>33736</v>
      </c>
      <c r="D9249" s="215" t="s">
        <v>33737</v>
      </c>
    </row>
    <row r="9250" spans="1:4">
      <c r="A9250" s="215" t="s">
        <v>33738</v>
      </c>
      <c r="B9250" s="215">
        <v>1</v>
      </c>
      <c r="C9250" s="216" t="s">
        <v>33739</v>
      </c>
      <c r="D9250" s="215" t="s">
        <v>33740</v>
      </c>
    </row>
    <row r="9251" spans="1:4">
      <c r="A9251" s="215" t="s">
        <v>33741</v>
      </c>
      <c r="B9251" s="215">
        <v>1</v>
      </c>
      <c r="C9251" s="216" t="s">
        <v>33742</v>
      </c>
      <c r="D9251" s="215" t="s">
        <v>33743</v>
      </c>
    </row>
    <row r="9252" spans="1:4">
      <c r="A9252" s="215" t="s">
        <v>33744</v>
      </c>
      <c r="B9252" s="215">
        <v>1</v>
      </c>
      <c r="C9252" s="216" t="s">
        <v>33745</v>
      </c>
      <c r="D9252" s="215" t="s">
        <v>33746</v>
      </c>
    </row>
    <row r="9253" spans="1:4">
      <c r="A9253" s="215" t="s">
        <v>33747</v>
      </c>
      <c r="B9253" s="215">
        <v>1</v>
      </c>
      <c r="C9253" s="216" t="s">
        <v>33748</v>
      </c>
      <c r="D9253" s="215" t="s">
        <v>33749</v>
      </c>
    </row>
    <row r="9254" spans="1:4">
      <c r="A9254" s="215" t="s">
        <v>33750</v>
      </c>
      <c r="B9254" s="215">
        <v>1</v>
      </c>
      <c r="C9254" s="216" t="s">
        <v>33751</v>
      </c>
      <c r="D9254" s="215" t="s">
        <v>33752</v>
      </c>
    </row>
    <row r="9255" spans="1:4">
      <c r="A9255" s="215" t="s">
        <v>33753</v>
      </c>
      <c r="B9255" s="215">
        <v>1</v>
      </c>
      <c r="C9255" s="216" t="s">
        <v>33754</v>
      </c>
      <c r="D9255" s="215" t="s">
        <v>33755</v>
      </c>
    </row>
    <row r="9256" spans="1:4">
      <c r="A9256" s="215" t="s">
        <v>33756</v>
      </c>
      <c r="B9256" s="215">
        <v>1</v>
      </c>
      <c r="C9256" s="216" t="s">
        <v>33757</v>
      </c>
      <c r="D9256" s="215" t="s">
        <v>33758</v>
      </c>
    </row>
    <row r="9257" spans="1:4">
      <c r="A9257" s="215" t="s">
        <v>33759</v>
      </c>
      <c r="B9257" s="215">
        <v>1</v>
      </c>
      <c r="C9257" s="216" t="s">
        <v>33760</v>
      </c>
      <c r="D9257" s="215" t="s">
        <v>33761</v>
      </c>
    </row>
    <row r="9258" spans="1:4">
      <c r="A9258" s="215" t="s">
        <v>33762</v>
      </c>
      <c r="B9258" s="215">
        <v>1</v>
      </c>
      <c r="C9258" s="216" t="s">
        <v>33763</v>
      </c>
      <c r="D9258" s="215" t="s">
        <v>33764</v>
      </c>
    </row>
    <row r="9259" spans="1:4">
      <c r="A9259" s="215" t="s">
        <v>33765</v>
      </c>
      <c r="B9259" s="215">
        <v>1</v>
      </c>
      <c r="C9259" s="216" t="s">
        <v>33766</v>
      </c>
      <c r="D9259" s="215" t="s">
        <v>33767</v>
      </c>
    </row>
    <row r="9260" spans="1:4">
      <c r="A9260" s="215" t="s">
        <v>33768</v>
      </c>
      <c r="B9260" s="215">
        <v>1</v>
      </c>
      <c r="C9260" s="216" t="s">
        <v>33769</v>
      </c>
      <c r="D9260" s="215" t="s">
        <v>33770</v>
      </c>
    </row>
    <row r="9261" spans="1:4">
      <c r="A9261" s="215" t="s">
        <v>33771</v>
      </c>
      <c r="B9261" s="215">
        <v>1</v>
      </c>
      <c r="C9261" s="216" t="s">
        <v>33772</v>
      </c>
      <c r="D9261" s="215" t="s">
        <v>33773</v>
      </c>
    </row>
    <row r="9262" spans="1:4">
      <c r="A9262" s="215" t="s">
        <v>33774</v>
      </c>
      <c r="B9262" s="215">
        <v>1</v>
      </c>
      <c r="C9262" s="216" t="s">
        <v>33775</v>
      </c>
      <c r="D9262" s="215" t="s">
        <v>33776</v>
      </c>
    </row>
    <row r="9263" spans="1:4">
      <c r="A9263" s="215" t="s">
        <v>33777</v>
      </c>
      <c r="B9263" s="215">
        <v>1</v>
      </c>
      <c r="C9263" s="216" t="s">
        <v>33778</v>
      </c>
      <c r="D9263" s="215" t="s">
        <v>33779</v>
      </c>
    </row>
    <row r="9264" spans="1:4">
      <c r="A9264" s="215" t="s">
        <v>33780</v>
      </c>
      <c r="B9264" s="215">
        <v>1</v>
      </c>
      <c r="C9264" s="216" t="s">
        <v>33781</v>
      </c>
      <c r="D9264" s="215" t="s">
        <v>33782</v>
      </c>
    </row>
    <row r="9265" spans="1:4">
      <c r="A9265" s="215" t="s">
        <v>33783</v>
      </c>
      <c r="B9265" s="215">
        <v>1</v>
      </c>
      <c r="C9265" s="216" t="s">
        <v>33784</v>
      </c>
      <c r="D9265" s="215" t="s">
        <v>33785</v>
      </c>
    </row>
    <row r="9266" spans="1:4">
      <c r="A9266" s="215" t="s">
        <v>33786</v>
      </c>
      <c r="B9266" s="215">
        <v>1</v>
      </c>
      <c r="C9266" s="216" t="s">
        <v>33787</v>
      </c>
      <c r="D9266" s="215" t="s">
        <v>33788</v>
      </c>
    </row>
    <row r="9267" spans="1:4">
      <c r="A9267" s="215" t="s">
        <v>33789</v>
      </c>
      <c r="B9267" s="215">
        <v>1</v>
      </c>
      <c r="C9267" s="216" t="s">
        <v>33790</v>
      </c>
      <c r="D9267" s="215" t="s">
        <v>33791</v>
      </c>
    </row>
    <row r="9268" spans="1:4">
      <c r="A9268" s="215" t="s">
        <v>33792</v>
      </c>
      <c r="B9268" s="215">
        <v>1</v>
      </c>
      <c r="C9268" s="216" t="s">
        <v>33793</v>
      </c>
      <c r="D9268" s="215" t="s">
        <v>33794</v>
      </c>
    </row>
    <row r="9269" spans="1:4">
      <c r="A9269" s="215" t="s">
        <v>33795</v>
      </c>
      <c r="B9269" s="215">
        <v>1</v>
      </c>
      <c r="C9269" s="216" t="s">
        <v>33796</v>
      </c>
      <c r="D9269" s="215" t="s">
        <v>33797</v>
      </c>
    </row>
    <row r="9270" spans="1:4">
      <c r="A9270" s="215" t="s">
        <v>33798</v>
      </c>
      <c r="B9270" s="215">
        <v>1</v>
      </c>
      <c r="C9270" s="216" t="s">
        <v>33799</v>
      </c>
      <c r="D9270" s="215" t="s">
        <v>33800</v>
      </c>
    </row>
    <row r="9271" spans="1:4">
      <c r="A9271" s="215" t="s">
        <v>33801</v>
      </c>
      <c r="B9271" s="215">
        <v>1</v>
      </c>
      <c r="C9271" s="216" t="s">
        <v>33802</v>
      </c>
      <c r="D9271" s="215" t="s">
        <v>33803</v>
      </c>
    </row>
    <row r="9272" spans="1:4">
      <c r="A9272" s="215" t="s">
        <v>33804</v>
      </c>
      <c r="B9272" s="215">
        <v>1</v>
      </c>
      <c r="C9272" s="216" t="s">
        <v>33805</v>
      </c>
      <c r="D9272" s="215" t="s">
        <v>33806</v>
      </c>
    </row>
    <row r="9273" spans="1:4">
      <c r="A9273" s="215" t="s">
        <v>111109</v>
      </c>
      <c r="B9273" s="215">
        <v>1</v>
      </c>
      <c r="C9273" s="216" t="s">
        <v>111110</v>
      </c>
      <c r="D9273" s="215" t="s">
        <v>111111</v>
      </c>
    </row>
    <row r="9274" spans="1:4">
      <c r="A9274" s="215" t="s">
        <v>111112</v>
      </c>
      <c r="B9274" s="215">
        <v>1</v>
      </c>
      <c r="C9274" s="216" t="s">
        <v>111113</v>
      </c>
      <c r="D9274" s="215" t="s">
        <v>111114</v>
      </c>
    </row>
    <row r="9275" spans="1:4">
      <c r="A9275" s="215" t="s">
        <v>33807</v>
      </c>
      <c r="B9275" s="215">
        <v>1</v>
      </c>
      <c r="C9275" s="216" t="s">
        <v>33808</v>
      </c>
      <c r="D9275" s="215" t="s">
        <v>33809</v>
      </c>
    </row>
    <row r="9276" spans="1:4">
      <c r="A9276" s="215" t="s">
        <v>33810</v>
      </c>
      <c r="B9276" s="215">
        <v>1</v>
      </c>
      <c r="C9276" s="216" t="s">
        <v>33811</v>
      </c>
      <c r="D9276" s="215" t="s">
        <v>33812</v>
      </c>
    </row>
    <row r="9277" spans="1:4">
      <c r="A9277" s="215" t="s">
        <v>33813</v>
      </c>
      <c r="B9277" s="215">
        <v>1</v>
      </c>
      <c r="C9277" s="216" t="s">
        <v>33814</v>
      </c>
      <c r="D9277" s="215" t="s">
        <v>33815</v>
      </c>
    </row>
    <row r="9278" spans="1:4">
      <c r="A9278" s="215" t="s">
        <v>33816</v>
      </c>
      <c r="B9278" s="215">
        <v>1</v>
      </c>
      <c r="C9278" s="216" t="s">
        <v>33817</v>
      </c>
      <c r="D9278" s="215" t="s">
        <v>33818</v>
      </c>
    </row>
    <row r="9279" spans="1:4">
      <c r="A9279" s="215" t="s">
        <v>33819</v>
      </c>
      <c r="B9279" s="215">
        <v>1</v>
      </c>
      <c r="C9279" s="216" t="s">
        <v>33820</v>
      </c>
      <c r="D9279" s="215" t="s">
        <v>33821</v>
      </c>
    </row>
    <row r="9280" spans="1:4">
      <c r="A9280" s="215" t="s">
        <v>33822</v>
      </c>
      <c r="B9280" s="215">
        <v>1</v>
      </c>
      <c r="C9280" s="216" t="s">
        <v>33823</v>
      </c>
      <c r="D9280" s="215" t="s">
        <v>33824</v>
      </c>
    </row>
    <row r="9281" spans="1:4">
      <c r="A9281" s="215" t="s">
        <v>33825</v>
      </c>
      <c r="B9281" s="215">
        <v>1</v>
      </c>
      <c r="C9281" s="216" t="s">
        <v>33826</v>
      </c>
      <c r="D9281" s="215" t="s">
        <v>33827</v>
      </c>
    </row>
    <row r="9282" spans="1:4">
      <c r="A9282" s="215" t="s">
        <v>33828</v>
      </c>
      <c r="B9282" s="215">
        <v>1</v>
      </c>
      <c r="C9282" s="216" t="s">
        <v>33829</v>
      </c>
      <c r="D9282" s="215" t="s">
        <v>33830</v>
      </c>
    </row>
    <row r="9283" spans="1:4">
      <c r="A9283" s="215" t="s">
        <v>33831</v>
      </c>
      <c r="B9283" s="215">
        <v>1</v>
      </c>
      <c r="C9283" s="216" t="s">
        <v>33832</v>
      </c>
      <c r="D9283" s="215" t="s">
        <v>33833</v>
      </c>
    </row>
    <row r="9284" spans="1:4">
      <c r="A9284" s="215" t="s">
        <v>33834</v>
      </c>
      <c r="B9284" s="215">
        <v>1</v>
      </c>
      <c r="C9284" s="216" t="s">
        <v>33835</v>
      </c>
      <c r="D9284" s="215" t="s">
        <v>33836</v>
      </c>
    </row>
    <row r="9285" spans="1:4">
      <c r="A9285" s="215" t="s">
        <v>33837</v>
      </c>
      <c r="B9285" s="215">
        <v>1</v>
      </c>
      <c r="C9285" s="216" t="s">
        <v>33838</v>
      </c>
      <c r="D9285" s="215" t="s">
        <v>31574</v>
      </c>
    </row>
    <row r="9286" spans="1:4">
      <c r="A9286" s="215" t="s">
        <v>33839</v>
      </c>
      <c r="B9286" s="215">
        <v>1</v>
      </c>
      <c r="C9286" s="216" t="s">
        <v>33840</v>
      </c>
      <c r="D9286" s="215" t="s">
        <v>33841</v>
      </c>
    </row>
    <row r="9287" spans="1:4">
      <c r="A9287" s="215" t="s">
        <v>33842</v>
      </c>
      <c r="B9287" s="215">
        <v>1</v>
      </c>
      <c r="C9287" s="216" t="s">
        <v>33843</v>
      </c>
      <c r="D9287" s="215" t="s">
        <v>33844</v>
      </c>
    </row>
    <row r="9288" spans="1:4">
      <c r="A9288" s="215" t="s">
        <v>33845</v>
      </c>
      <c r="B9288" s="215">
        <v>1</v>
      </c>
      <c r="C9288" s="216" t="s">
        <v>33846</v>
      </c>
      <c r="D9288" s="215" t="s">
        <v>33847</v>
      </c>
    </row>
    <row r="9289" spans="1:4">
      <c r="A9289" s="215" t="s">
        <v>33848</v>
      </c>
      <c r="B9289" s="215">
        <v>1</v>
      </c>
      <c r="C9289" s="216" t="s">
        <v>33849</v>
      </c>
      <c r="D9289" s="215" t="s">
        <v>33850</v>
      </c>
    </row>
    <row r="9290" spans="1:4">
      <c r="A9290" s="215" t="s">
        <v>33851</v>
      </c>
      <c r="B9290" s="215">
        <v>1</v>
      </c>
      <c r="C9290" s="216" t="s">
        <v>33852</v>
      </c>
      <c r="D9290" s="215" t="s">
        <v>33853</v>
      </c>
    </row>
    <row r="9291" spans="1:4">
      <c r="A9291" s="215" t="s">
        <v>33854</v>
      </c>
      <c r="B9291" s="215">
        <v>1</v>
      </c>
      <c r="C9291" s="216" t="s">
        <v>33855</v>
      </c>
      <c r="D9291" s="215" t="s">
        <v>33856</v>
      </c>
    </row>
    <row r="9292" spans="1:4">
      <c r="A9292" s="215" t="s">
        <v>33857</v>
      </c>
      <c r="B9292" s="215">
        <v>1</v>
      </c>
      <c r="C9292" s="216" t="s">
        <v>33858</v>
      </c>
      <c r="D9292" s="215" t="s">
        <v>33859</v>
      </c>
    </row>
    <row r="9293" spans="1:4">
      <c r="A9293" s="215" t="s">
        <v>33860</v>
      </c>
      <c r="B9293" s="215">
        <v>1</v>
      </c>
      <c r="C9293" s="216" t="s">
        <v>33861</v>
      </c>
      <c r="D9293" s="215" t="s">
        <v>33862</v>
      </c>
    </row>
    <row r="9294" spans="1:4">
      <c r="A9294" s="215" t="s">
        <v>33863</v>
      </c>
      <c r="B9294" s="215">
        <v>1</v>
      </c>
      <c r="C9294" s="216" t="s">
        <v>33864</v>
      </c>
      <c r="D9294" s="215" t="s">
        <v>33865</v>
      </c>
    </row>
    <row r="9295" spans="1:4">
      <c r="A9295" s="215" t="s">
        <v>33866</v>
      </c>
      <c r="B9295" s="215">
        <v>1</v>
      </c>
      <c r="C9295" s="216" t="s">
        <v>33867</v>
      </c>
      <c r="D9295" s="215" t="s">
        <v>33868</v>
      </c>
    </row>
    <row r="9296" spans="1:4">
      <c r="A9296" s="215" t="s">
        <v>33869</v>
      </c>
      <c r="B9296" s="215">
        <v>1</v>
      </c>
      <c r="C9296" s="216" t="s">
        <v>33870</v>
      </c>
      <c r="D9296" s="215" t="s">
        <v>33871</v>
      </c>
    </row>
    <row r="9297" spans="1:4">
      <c r="A9297" s="215" t="s">
        <v>33872</v>
      </c>
      <c r="B9297" s="215">
        <v>1</v>
      </c>
      <c r="C9297" s="216" t="s">
        <v>33873</v>
      </c>
      <c r="D9297" s="215" t="s">
        <v>33874</v>
      </c>
    </row>
    <row r="9298" spans="1:4">
      <c r="A9298" s="215" t="s">
        <v>33875</v>
      </c>
      <c r="B9298" s="215">
        <v>1</v>
      </c>
      <c r="C9298" s="216" t="s">
        <v>33876</v>
      </c>
      <c r="D9298" s="215" t="s">
        <v>33877</v>
      </c>
    </row>
    <row r="9299" spans="1:4">
      <c r="A9299" s="215" t="s">
        <v>33878</v>
      </c>
      <c r="B9299" s="215">
        <v>1</v>
      </c>
      <c r="C9299" s="216" t="s">
        <v>33879</v>
      </c>
      <c r="D9299" s="215" t="s">
        <v>33880</v>
      </c>
    </row>
    <row r="9300" spans="1:4">
      <c r="A9300" s="215" t="s">
        <v>33881</v>
      </c>
      <c r="B9300" s="215">
        <v>1</v>
      </c>
      <c r="C9300" s="216" t="s">
        <v>33882</v>
      </c>
      <c r="D9300" s="215" t="s">
        <v>33883</v>
      </c>
    </row>
    <row r="9301" spans="1:4">
      <c r="A9301" s="215" t="s">
        <v>33884</v>
      </c>
      <c r="B9301" s="215">
        <v>1</v>
      </c>
      <c r="C9301" s="216" t="s">
        <v>33885</v>
      </c>
      <c r="D9301" s="215" t="s">
        <v>33886</v>
      </c>
    </row>
    <row r="9302" spans="1:4">
      <c r="A9302" s="215" t="s">
        <v>33887</v>
      </c>
      <c r="B9302" s="215">
        <v>1</v>
      </c>
      <c r="C9302" s="216" t="s">
        <v>33888</v>
      </c>
      <c r="D9302" s="215" t="s">
        <v>33889</v>
      </c>
    </row>
    <row r="9303" spans="1:4">
      <c r="A9303" s="215" t="s">
        <v>33890</v>
      </c>
      <c r="B9303" s="215">
        <v>1</v>
      </c>
      <c r="C9303" s="216" t="s">
        <v>33891</v>
      </c>
      <c r="D9303" s="215" t="s">
        <v>33892</v>
      </c>
    </row>
    <row r="9304" spans="1:4">
      <c r="A9304" s="215" t="s">
        <v>33893</v>
      </c>
      <c r="B9304" s="215">
        <v>1</v>
      </c>
      <c r="C9304" s="216" t="s">
        <v>33894</v>
      </c>
      <c r="D9304" s="215" t="s">
        <v>33895</v>
      </c>
    </row>
    <row r="9305" spans="1:4">
      <c r="A9305" s="215" t="s">
        <v>33896</v>
      </c>
      <c r="B9305" s="215">
        <v>1</v>
      </c>
      <c r="C9305" s="216" t="s">
        <v>33897</v>
      </c>
      <c r="D9305" s="215" t="s">
        <v>33898</v>
      </c>
    </row>
    <row r="9306" spans="1:4">
      <c r="A9306" s="215" t="s">
        <v>33899</v>
      </c>
      <c r="B9306" s="215">
        <v>1</v>
      </c>
      <c r="C9306" s="216" t="s">
        <v>33900</v>
      </c>
      <c r="D9306" s="215" t="s">
        <v>33901</v>
      </c>
    </row>
    <row r="9307" spans="1:4">
      <c r="A9307" s="215" t="s">
        <v>33902</v>
      </c>
      <c r="B9307" s="215">
        <v>1</v>
      </c>
      <c r="C9307" s="216" t="s">
        <v>33903</v>
      </c>
      <c r="D9307" s="215" t="s">
        <v>33904</v>
      </c>
    </row>
    <row r="9308" spans="1:4">
      <c r="A9308" s="215" t="s">
        <v>33905</v>
      </c>
      <c r="B9308" s="215">
        <v>1</v>
      </c>
      <c r="C9308" s="216" t="s">
        <v>33906</v>
      </c>
      <c r="D9308" s="215" t="s">
        <v>33907</v>
      </c>
    </row>
    <row r="9309" spans="1:4">
      <c r="A9309" s="215" t="s">
        <v>33908</v>
      </c>
      <c r="B9309" s="215">
        <v>1</v>
      </c>
      <c r="C9309" s="216" t="s">
        <v>33909</v>
      </c>
      <c r="D9309" s="215" t="s">
        <v>33910</v>
      </c>
    </row>
    <row r="9310" spans="1:4">
      <c r="A9310" s="215" t="s">
        <v>33911</v>
      </c>
      <c r="B9310" s="215">
        <v>1</v>
      </c>
      <c r="C9310" s="216" t="s">
        <v>33912</v>
      </c>
      <c r="D9310" s="215" t="s">
        <v>33913</v>
      </c>
    </row>
    <row r="9311" spans="1:4">
      <c r="A9311" s="215" t="s">
        <v>33914</v>
      </c>
      <c r="B9311" s="215">
        <v>1</v>
      </c>
      <c r="C9311" s="216" t="s">
        <v>33915</v>
      </c>
      <c r="D9311" s="215" t="s">
        <v>33916</v>
      </c>
    </row>
    <row r="9312" spans="1:4">
      <c r="A9312" s="215" t="s">
        <v>33917</v>
      </c>
      <c r="B9312" s="215">
        <v>1</v>
      </c>
      <c r="C9312" s="216" t="s">
        <v>33918</v>
      </c>
      <c r="D9312" s="215" t="s">
        <v>33919</v>
      </c>
    </row>
    <row r="9313" spans="1:4">
      <c r="A9313" s="215" t="s">
        <v>33920</v>
      </c>
      <c r="B9313" s="215">
        <v>1</v>
      </c>
      <c r="C9313" s="216" t="s">
        <v>33921</v>
      </c>
      <c r="D9313" s="215" t="s">
        <v>33922</v>
      </c>
    </row>
    <row r="9314" spans="1:4">
      <c r="A9314" s="215" t="s">
        <v>33923</v>
      </c>
      <c r="B9314" s="215">
        <v>1</v>
      </c>
      <c r="C9314" s="216" t="s">
        <v>33924</v>
      </c>
      <c r="D9314" s="215" t="s">
        <v>33925</v>
      </c>
    </row>
    <row r="9315" spans="1:4">
      <c r="A9315" s="215" t="s">
        <v>33926</v>
      </c>
      <c r="B9315" s="215">
        <v>1</v>
      </c>
      <c r="C9315" s="216" t="s">
        <v>33927</v>
      </c>
      <c r="D9315" s="215" t="s">
        <v>33928</v>
      </c>
    </row>
    <row r="9316" spans="1:4">
      <c r="A9316" s="215" t="s">
        <v>33929</v>
      </c>
      <c r="B9316" s="215">
        <v>1</v>
      </c>
      <c r="C9316" s="216" t="s">
        <v>33930</v>
      </c>
      <c r="D9316" s="215" t="s">
        <v>33931</v>
      </c>
    </row>
    <row r="9317" spans="1:4">
      <c r="A9317" s="215" t="s">
        <v>33932</v>
      </c>
      <c r="B9317" s="215">
        <v>1</v>
      </c>
      <c r="C9317" s="216" t="s">
        <v>33933</v>
      </c>
      <c r="D9317" s="215" t="s">
        <v>33934</v>
      </c>
    </row>
    <row r="9318" spans="1:4">
      <c r="A9318" s="215" t="s">
        <v>33935</v>
      </c>
      <c r="B9318" s="215">
        <v>1</v>
      </c>
      <c r="C9318" s="216" t="s">
        <v>33936</v>
      </c>
      <c r="D9318" s="215" t="s">
        <v>33937</v>
      </c>
    </row>
    <row r="9319" spans="1:4">
      <c r="A9319" s="215" t="s">
        <v>33938</v>
      </c>
      <c r="B9319" s="215">
        <v>1</v>
      </c>
      <c r="C9319" s="216" t="s">
        <v>33939</v>
      </c>
      <c r="D9319" s="215" t="s">
        <v>33940</v>
      </c>
    </row>
    <row r="9320" spans="1:4">
      <c r="A9320" s="215" t="s">
        <v>33941</v>
      </c>
      <c r="B9320" s="215">
        <v>1</v>
      </c>
      <c r="C9320" s="216" t="s">
        <v>33942</v>
      </c>
      <c r="D9320" s="215" t="s">
        <v>33943</v>
      </c>
    </row>
    <row r="9321" spans="1:4">
      <c r="A9321" s="215" t="s">
        <v>33944</v>
      </c>
      <c r="B9321" s="215">
        <v>1</v>
      </c>
      <c r="C9321" s="216" t="s">
        <v>33945</v>
      </c>
      <c r="D9321" s="215" t="s">
        <v>33946</v>
      </c>
    </row>
    <row r="9322" spans="1:4">
      <c r="A9322" s="215" t="s">
        <v>33947</v>
      </c>
      <c r="B9322" s="215">
        <v>1</v>
      </c>
      <c r="C9322" s="216" t="s">
        <v>33948</v>
      </c>
      <c r="D9322" s="215" t="s">
        <v>33949</v>
      </c>
    </row>
    <row r="9323" spans="1:4">
      <c r="A9323" s="215" t="s">
        <v>33950</v>
      </c>
      <c r="B9323" s="215">
        <v>1</v>
      </c>
      <c r="C9323" s="216" t="s">
        <v>33951</v>
      </c>
      <c r="D9323" s="215" t="s">
        <v>33952</v>
      </c>
    </row>
    <row r="9324" spans="1:4">
      <c r="A9324" s="215" t="s">
        <v>33953</v>
      </c>
      <c r="B9324" s="215">
        <v>1</v>
      </c>
      <c r="C9324" s="216" t="s">
        <v>33954</v>
      </c>
      <c r="D9324" s="215" t="s">
        <v>33955</v>
      </c>
    </row>
    <row r="9325" spans="1:4">
      <c r="A9325" s="215" t="s">
        <v>33956</v>
      </c>
      <c r="B9325" s="215">
        <v>1</v>
      </c>
      <c r="C9325" s="216" t="s">
        <v>33957</v>
      </c>
      <c r="D9325" s="215" t="s">
        <v>33958</v>
      </c>
    </row>
    <row r="9326" spans="1:4">
      <c r="A9326" s="215" t="s">
        <v>33959</v>
      </c>
      <c r="B9326" s="215">
        <v>1</v>
      </c>
      <c r="C9326" s="216" t="s">
        <v>33960</v>
      </c>
      <c r="D9326" s="215" t="s">
        <v>33961</v>
      </c>
    </row>
    <row r="9327" spans="1:4">
      <c r="A9327" s="215" t="s">
        <v>33962</v>
      </c>
      <c r="B9327" s="215">
        <v>1</v>
      </c>
      <c r="C9327" s="216" t="s">
        <v>33963</v>
      </c>
      <c r="D9327" s="215" t="s">
        <v>33964</v>
      </c>
    </row>
    <row r="9328" spans="1:4">
      <c r="A9328" s="215" t="s">
        <v>33965</v>
      </c>
      <c r="B9328" s="215">
        <v>1</v>
      </c>
      <c r="C9328" s="216" t="s">
        <v>33966</v>
      </c>
      <c r="D9328" s="215" t="s">
        <v>33967</v>
      </c>
    </row>
    <row r="9329" spans="1:4">
      <c r="A9329" s="215" t="s">
        <v>33968</v>
      </c>
      <c r="B9329" s="215">
        <v>1</v>
      </c>
      <c r="C9329" s="216" t="s">
        <v>33969</v>
      </c>
      <c r="D9329" s="215" t="s">
        <v>33970</v>
      </c>
    </row>
    <row r="9330" spans="1:4">
      <c r="A9330" s="215" t="s">
        <v>33971</v>
      </c>
      <c r="B9330" s="215">
        <v>1</v>
      </c>
      <c r="C9330" s="216" t="s">
        <v>33972</v>
      </c>
      <c r="D9330" s="215" t="s">
        <v>33973</v>
      </c>
    </row>
    <row r="9331" spans="1:4">
      <c r="A9331" s="215" t="s">
        <v>33974</v>
      </c>
      <c r="B9331" s="215">
        <v>1</v>
      </c>
      <c r="C9331" s="216" t="s">
        <v>33975</v>
      </c>
      <c r="D9331" s="215" t="s">
        <v>33976</v>
      </c>
    </row>
    <row r="9332" spans="1:4">
      <c r="A9332" s="215" t="s">
        <v>33977</v>
      </c>
      <c r="B9332" s="215">
        <v>1</v>
      </c>
      <c r="C9332" s="216" t="s">
        <v>33978</v>
      </c>
      <c r="D9332" s="215" t="s">
        <v>33979</v>
      </c>
    </row>
    <row r="9333" spans="1:4">
      <c r="A9333" s="215" t="s">
        <v>33980</v>
      </c>
      <c r="B9333" s="215">
        <v>1</v>
      </c>
      <c r="C9333" s="216" t="s">
        <v>33981</v>
      </c>
      <c r="D9333" s="215" t="s">
        <v>33982</v>
      </c>
    </row>
    <row r="9334" spans="1:4">
      <c r="A9334" s="215" t="s">
        <v>33984</v>
      </c>
      <c r="B9334" s="215">
        <v>1</v>
      </c>
      <c r="C9334" s="216" t="s">
        <v>33985</v>
      </c>
      <c r="D9334" s="215" t="s">
        <v>33986</v>
      </c>
    </row>
    <row r="9335" spans="1:4">
      <c r="A9335" s="215" t="s">
        <v>33987</v>
      </c>
      <c r="B9335" s="215">
        <v>1</v>
      </c>
      <c r="C9335" s="216" t="s">
        <v>33988</v>
      </c>
      <c r="D9335" s="215" t="s">
        <v>31871</v>
      </c>
    </row>
    <row r="9336" spans="1:4">
      <c r="A9336" s="215" t="s">
        <v>33989</v>
      </c>
      <c r="B9336" s="215">
        <v>1</v>
      </c>
      <c r="C9336" s="216" t="s">
        <v>33990</v>
      </c>
      <c r="D9336" s="215" t="s">
        <v>33991</v>
      </c>
    </row>
    <row r="9337" spans="1:4">
      <c r="A9337" s="215" t="s">
        <v>33992</v>
      </c>
      <c r="B9337" s="215">
        <v>1</v>
      </c>
      <c r="C9337" s="216" t="s">
        <v>33993</v>
      </c>
      <c r="D9337" s="215" t="s">
        <v>33994</v>
      </c>
    </row>
    <row r="9338" spans="1:4">
      <c r="A9338" s="215" t="s">
        <v>33995</v>
      </c>
      <c r="B9338" s="215">
        <v>1</v>
      </c>
      <c r="C9338" s="216" t="s">
        <v>33996</v>
      </c>
      <c r="D9338" s="215" t="s">
        <v>33997</v>
      </c>
    </row>
    <row r="9339" spans="1:4">
      <c r="A9339" s="215" t="s">
        <v>33998</v>
      </c>
      <c r="B9339" s="215">
        <v>1</v>
      </c>
      <c r="C9339" s="216" t="s">
        <v>33999</v>
      </c>
      <c r="D9339" s="215" t="s">
        <v>34000</v>
      </c>
    </row>
    <row r="9340" spans="1:4">
      <c r="A9340" s="215" t="s">
        <v>34001</v>
      </c>
      <c r="B9340" s="215">
        <v>1</v>
      </c>
      <c r="C9340" s="216" t="s">
        <v>34002</v>
      </c>
      <c r="D9340" s="215" t="s">
        <v>34003</v>
      </c>
    </row>
    <row r="9341" spans="1:4">
      <c r="A9341" s="215" t="s">
        <v>34004</v>
      </c>
      <c r="B9341" s="215">
        <v>1</v>
      </c>
      <c r="C9341" s="216" t="s">
        <v>34005</v>
      </c>
      <c r="D9341" s="215" t="s">
        <v>34006</v>
      </c>
    </row>
    <row r="9342" spans="1:4">
      <c r="A9342" s="215" t="s">
        <v>34007</v>
      </c>
      <c r="B9342" s="215">
        <v>1</v>
      </c>
      <c r="C9342" s="216" t="s">
        <v>34008</v>
      </c>
      <c r="D9342" s="215" t="s">
        <v>34009</v>
      </c>
    </row>
    <row r="9343" spans="1:4">
      <c r="A9343" s="215" t="s">
        <v>34010</v>
      </c>
      <c r="B9343" s="215">
        <v>1</v>
      </c>
      <c r="C9343" s="216" t="s">
        <v>34011</v>
      </c>
      <c r="D9343" s="215" t="s">
        <v>34012</v>
      </c>
    </row>
    <row r="9344" spans="1:4">
      <c r="A9344" s="215" t="s">
        <v>34013</v>
      </c>
      <c r="B9344" s="215">
        <v>1</v>
      </c>
      <c r="C9344" s="216" t="s">
        <v>34014</v>
      </c>
      <c r="D9344" s="215" t="s">
        <v>34015</v>
      </c>
    </row>
    <row r="9345" spans="1:4">
      <c r="A9345" s="215" t="s">
        <v>34016</v>
      </c>
      <c r="B9345" s="215">
        <v>1</v>
      </c>
      <c r="C9345" s="216" t="s">
        <v>34017</v>
      </c>
      <c r="D9345" s="215" t="s">
        <v>34018</v>
      </c>
    </row>
    <row r="9346" spans="1:4">
      <c r="A9346" s="215" t="s">
        <v>34019</v>
      </c>
      <c r="B9346" s="215">
        <v>1</v>
      </c>
      <c r="C9346" s="216" t="s">
        <v>34020</v>
      </c>
      <c r="D9346" s="215" t="s">
        <v>34021</v>
      </c>
    </row>
    <row r="9347" spans="1:4">
      <c r="A9347" s="215" t="s">
        <v>34022</v>
      </c>
      <c r="B9347" s="215">
        <v>1</v>
      </c>
      <c r="C9347" s="216" t="s">
        <v>34023</v>
      </c>
      <c r="D9347" s="215" t="s">
        <v>34024</v>
      </c>
    </row>
    <row r="9348" spans="1:4">
      <c r="A9348" s="215" t="s">
        <v>34025</v>
      </c>
      <c r="B9348" s="215">
        <v>1</v>
      </c>
      <c r="C9348" s="216" t="s">
        <v>34026</v>
      </c>
      <c r="D9348" s="215" t="s">
        <v>34027</v>
      </c>
    </row>
    <row r="9349" spans="1:4">
      <c r="A9349" s="215" t="s">
        <v>34028</v>
      </c>
      <c r="B9349" s="215">
        <v>1</v>
      </c>
      <c r="C9349" s="216" t="s">
        <v>34029</v>
      </c>
      <c r="D9349" s="215" t="s">
        <v>34030</v>
      </c>
    </row>
    <row r="9350" spans="1:4">
      <c r="A9350" s="215" t="s">
        <v>34031</v>
      </c>
      <c r="B9350" s="215">
        <v>1</v>
      </c>
      <c r="C9350" s="216" t="s">
        <v>34032</v>
      </c>
      <c r="D9350" s="215" t="s">
        <v>34033</v>
      </c>
    </row>
    <row r="9351" spans="1:4">
      <c r="A9351" s="215" t="s">
        <v>34034</v>
      </c>
      <c r="B9351" s="215">
        <v>1</v>
      </c>
      <c r="C9351" s="216" t="s">
        <v>34035</v>
      </c>
      <c r="D9351" s="215" t="s">
        <v>34036</v>
      </c>
    </row>
    <row r="9352" spans="1:4">
      <c r="A9352" s="215" t="s">
        <v>34037</v>
      </c>
      <c r="B9352" s="215">
        <v>1</v>
      </c>
      <c r="C9352" s="216" t="s">
        <v>34038</v>
      </c>
      <c r="D9352" s="215" t="s">
        <v>34039</v>
      </c>
    </row>
    <row r="9353" spans="1:4">
      <c r="A9353" s="215" t="s">
        <v>34040</v>
      </c>
      <c r="B9353" s="215">
        <v>1</v>
      </c>
      <c r="C9353" s="216" t="s">
        <v>34041</v>
      </c>
      <c r="D9353" s="215" t="s">
        <v>34042</v>
      </c>
    </row>
    <row r="9354" spans="1:4">
      <c r="A9354" s="215" t="s">
        <v>34043</v>
      </c>
      <c r="B9354" s="215">
        <v>1</v>
      </c>
      <c r="C9354" s="216" t="s">
        <v>34044</v>
      </c>
      <c r="D9354" s="215" t="s">
        <v>34045</v>
      </c>
    </row>
    <row r="9355" spans="1:4">
      <c r="A9355" s="215" t="s">
        <v>34046</v>
      </c>
      <c r="B9355" s="215">
        <v>1</v>
      </c>
      <c r="C9355" s="216" t="s">
        <v>34047</v>
      </c>
      <c r="D9355" s="215" t="s">
        <v>34048</v>
      </c>
    </row>
    <row r="9356" spans="1:4">
      <c r="A9356" s="215" t="s">
        <v>34049</v>
      </c>
      <c r="B9356" s="215">
        <v>1</v>
      </c>
      <c r="C9356" s="216" t="s">
        <v>34050</v>
      </c>
      <c r="D9356" s="215" t="s">
        <v>34051</v>
      </c>
    </row>
    <row r="9357" spans="1:4">
      <c r="A9357" s="215" t="s">
        <v>34052</v>
      </c>
      <c r="B9357" s="215">
        <v>1</v>
      </c>
      <c r="C9357" s="216" t="s">
        <v>34053</v>
      </c>
      <c r="D9357" s="215" t="s">
        <v>34054</v>
      </c>
    </row>
    <row r="9358" spans="1:4">
      <c r="A9358" s="215" t="s">
        <v>34055</v>
      </c>
      <c r="B9358" s="215">
        <v>1</v>
      </c>
      <c r="C9358" s="216" t="s">
        <v>34056</v>
      </c>
      <c r="D9358" s="215" t="s">
        <v>34057</v>
      </c>
    </row>
    <row r="9359" spans="1:4">
      <c r="A9359" s="215" t="s">
        <v>34058</v>
      </c>
      <c r="B9359" s="215">
        <v>1</v>
      </c>
      <c r="C9359" s="216" t="s">
        <v>34059</v>
      </c>
      <c r="D9359" s="215" t="s">
        <v>34060</v>
      </c>
    </row>
    <row r="9360" spans="1:4">
      <c r="A9360" s="215" t="s">
        <v>34061</v>
      </c>
      <c r="B9360" s="215">
        <v>1</v>
      </c>
      <c r="C9360" s="216" t="s">
        <v>34062</v>
      </c>
      <c r="D9360" s="215" t="s">
        <v>34063</v>
      </c>
    </row>
    <row r="9361" spans="1:4">
      <c r="A9361" s="215" t="s">
        <v>34064</v>
      </c>
      <c r="B9361" s="215">
        <v>1</v>
      </c>
      <c r="C9361" s="216" t="s">
        <v>34065</v>
      </c>
      <c r="D9361" s="215" t="s">
        <v>34066</v>
      </c>
    </row>
    <row r="9362" spans="1:4">
      <c r="A9362" s="215" t="s">
        <v>34067</v>
      </c>
      <c r="B9362" s="215">
        <v>1</v>
      </c>
      <c r="C9362" s="216" t="s">
        <v>34068</v>
      </c>
      <c r="D9362" s="215" t="s">
        <v>34069</v>
      </c>
    </row>
    <row r="9363" spans="1:4">
      <c r="A9363" s="215" t="s">
        <v>34070</v>
      </c>
      <c r="B9363" s="215">
        <v>1</v>
      </c>
      <c r="C9363" s="216" t="s">
        <v>34071</v>
      </c>
      <c r="D9363" s="215" t="s">
        <v>34072</v>
      </c>
    </row>
    <row r="9364" spans="1:4">
      <c r="A9364" s="215" t="s">
        <v>34073</v>
      </c>
      <c r="B9364" s="215">
        <v>1</v>
      </c>
      <c r="C9364" s="216" t="s">
        <v>34074</v>
      </c>
      <c r="D9364" s="215" t="s">
        <v>34075</v>
      </c>
    </row>
    <row r="9365" spans="1:4">
      <c r="A9365" s="215" t="s">
        <v>34076</v>
      </c>
      <c r="B9365" s="215">
        <v>1</v>
      </c>
      <c r="C9365" s="216" t="s">
        <v>34077</v>
      </c>
      <c r="D9365" s="215" t="s">
        <v>34078</v>
      </c>
    </row>
    <row r="9366" spans="1:4">
      <c r="A9366" s="215" t="s">
        <v>34079</v>
      </c>
      <c r="B9366" s="215">
        <v>1</v>
      </c>
      <c r="C9366" s="216" t="s">
        <v>34080</v>
      </c>
      <c r="D9366" s="215" t="s">
        <v>34081</v>
      </c>
    </row>
    <row r="9367" spans="1:4">
      <c r="A9367" s="215" t="s">
        <v>34082</v>
      </c>
      <c r="B9367" s="215">
        <v>1</v>
      </c>
      <c r="C9367" s="216" t="s">
        <v>34083</v>
      </c>
      <c r="D9367" s="215" t="s">
        <v>34084</v>
      </c>
    </row>
    <row r="9368" spans="1:4">
      <c r="A9368" s="215" t="s">
        <v>34085</v>
      </c>
      <c r="B9368" s="215">
        <v>1</v>
      </c>
      <c r="C9368" s="216" t="s">
        <v>34086</v>
      </c>
      <c r="D9368" s="215" t="s">
        <v>34087</v>
      </c>
    </row>
    <row r="9369" spans="1:4">
      <c r="A9369" s="215" t="s">
        <v>34088</v>
      </c>
      <c r="B9369" s="215">
        <v>1</v>
      </c>
      <c r="C9369" s="216" t="s">
        <v>34089</v>
      </c>
      <c r="D9369" s="215" t="s">
        <v>34090</v>
      </c>
    </row>
    <row r="9370" spans="1:4">
      <c r="A9370" s="215" t="s">
        <v>34091</v>
      </c>
      <c r="B9370" s="215">
        <v>1</v>
      </c>
      <c r="C9370" s="216" t="s">
        <v>34092</v>
      </c>
      <c r="D9370" s="215" t="s">
        <v>34093</v>
      </c>
    </row>
    <row r="9371" spans="1:4">
      <c r="A9371" s="215" t="s">
        <v>34094</v>
      </c>
      <c r="B9371" s="215">
        <v>1</v>
      </c>
      <c r="C9371" s="216" t="s">
        <v>34095</v>
      </c>
      <c r="D9371" s="215" t="s">
        <v>34096</v>
      </c>
    </row>
    <row r="9372" spans="1:4">
      <c r="A9372" s="215" t="s">
        <v>34097</v>
      </c>
      <c r="B9372" s="215">
        <v>1</v>
      </c>
      <c r="C9372" s="216" t="s">
        <v>34098</v>
      </c>
      <c r="D9372" s="215" t="s">
        <v>34099</v>
      </c>
    </row>
    <row r="9373" spans="1:4">
      <c r="A9373" s="215" t="s">
        <v>34100</v>
      </c>
      <c r="B9373" s="215">
        <v>1</v>
      </c>
      <c r="C9373" s="216" t="s">
        <v>34101</v>
      </c>
      <c r="D9373" s="215" t="s">
        <v>34102</v>
      </c>
    </row>
    <row r="9374" spans="1:4">
      <c r="A9374" s="215" t="s">
        <v>34103</v>
      </c>
      <c r="B9374" s="215">
        <v>1</v>
      </c>
      <c r="C9374" s="216" t="s">
        <v>34104</v>
      </c>
      <c r="D9374" s="215" t="s">
        <v>34105</v>
      </c>
    </row>
    <row r="9375" spans="1:4">
      <c r="A9375" s="215" t="s">
        <v>34106</v>
      </c>
      <c r="B9375" s="215">
        <v>1</v>
      </c>
      <c r="C9375" s="216" t="s">
        <v>34107</v>
      </c>
      <c r="D9375" s="215" t="s">
        <v>34108</v>
      </c>
    </row>
    <row r="9376" spans="1:4">
      <c r="A9376" s="215" t="s">
        <v>34109</v>
      </c>
      <c r="B9376" s="215">
        <v>1</v>
      </c>
      <c r="C9376" s="216" t="s">
        <v>34110</v>
      </c>
      <c r="D9376" s="215" t="s">
        <v>34111</v>
      </c>
    </row>
    <row r="9377" spans="1:4">
      <c r="A9377" s="215" t="s">
        <v>34112</v>
      </c>
      <c r="B9377" s="215">
        <v>1</v>
      </c>
      <c r="C9377" s="216" t="s">
        <v>34113</v>
      </c>
      <c r="D9377" s="215" t="s">
        <v>34114</v>
      </c>
    </row>
    <row r="9378" spans="1:4">
      <c r="A9378" s="215" t="s">
        <v>34115</v>
      </c>
      <c r="B9378" s="215">
        <v>1</v>
      </c>
      <c r="C9378" s="216" t="s">
        <v>34116</v>
      </c>
      <c r="D9378" s="215" t="s">
        <v>34117</v>
      </c>
    </row>
    <row r="9379" spans="1:4">
      <c r="A9379" s="215" t="s">
        <v>34118</v>
      </c>
      <c r="B9379" s="215">
        <v>1</v>
      </c>
      <c r="C9379" s="216" t="s">
        <v>34119</v>
      </c>
      <c r="D9379" s="215" t="s">
        <v>34120</v>
      </c>
    </row>
    <row r="9380" spans="1:4">
      <c r="A9380" s="215" t="s">
        <v>34121</v>
      </c>
      <c r="B9380" s="215">
        <v>1</v>
      </c>
      <c r="C9380" s="216" t="s">
        <v>34122</v>
      </c>
      <c r="D9380" s="215" t="s">
        <v>33779</v>
      </c>
    </row>
    <row r="9381" spans="1:4">
      <c r="A9381" s="215" t="s">
        <v>34123</v>
      </c>
      <c r="B9381" s="215">
        <v>1</v>
      </c>
      <c r="C9381" s="216" t="s">
        <v>34124</v>
      </c>
      <c r="D9381" s="215" t="s">
        <v>34125</v>
      </c>
    </row>
    <row r="9382" spans="1:4">
      <c r="A9382" s="215" t="s">
        <v>34126</v>
      </c>
      <c r="B9382" s="215">
        <v>1</v>
      </c>
      <c r="C9382" s="216" t="s">
        <v>34127</v>
      </c>
      <c r="D9382" s="215" t="s">
        <v>34128</v>
      </c>
    </row>
    <row r="9383" spans="1:4">
      <c r="A9383" s="215" t="s">
        <v>34129</v>
      </c>
      <c r="B9383" s="215">
        <v>1</v>
      </c>
      <c r="C9383" s="216" t="s">
        <v>34130</v>
      </c>
      <c r="D9383" s="215" t="s">
        <v>34131</v>
      </c>
    </row>
    <row r="9384" spans="1:4">
      <c r="A9384" s="215" t="s">
        <v>34132</v>
      </c>
      <c r="B9384" s="215">
        <v>1</v>
      </c>
      <c r="C9384" s="216" t="s">
        <v>34133</v>
      </c>
      <c r="D9384" s="215" t="s">
        <v>34134</v>
      </c>
    </row>
    <row r="9385" spans="1:4">
      <c r="A9385" s="215" t="s">
        <v>34135</v>
      </c>
      <c r="B9385" s="215">
        <v>1</v>
      </c>
      <c r="C9385" s="216" t="s">
        <v>34136</v>
      </c>
      <c r="D9385" s="215" t="s">
        <v>34137</v>
      </c>
    </row>
    <row r="9386" spans="1:4">
      <c r="A9386" s="215" t="s">
        <v>34138</v>
      </c>
      <c r="B9386" s="215">
        <v>1</v>
      </c>
      <c r="C9386" s="216" t="s">
        <v>34139</v>
      </c>
      <c r="D9386" s="215" t="s">
        <v>34140</v>
      </c>
    </row>
    <row r="9387" spans="1:4">
      <c r="A9387" s="215" t="s">
        <v>34141</v>
      </c>
      <c r="B9387" s="215">
        <v>1</v>
      </c>
      <c r="C9387" s="216" t="s">
        <v>34142</v>
      </c>
      <c r="D9387" s="215" t="s">
        <v>34143</v>
      </c>
    </row>
    <row r="9388" spans="1:4">
      <c r="A9388" s="215" t="s">
        <v>34144</v>
      </c>
      <c r="B9388" s="215">
        <v>1</v>
      </c>
      <c r="C9388" s="216" t="s">
        <v>34145</v>
      </c>
      <c r="D9388" s="215" t="s">
        <v>34146</v>
      </c>
    </row>
    <row r="9389" spans="1:4">
      <c r="A9389" s="215" t="s">
        <v>34147</v>
      </c>
      <c r="B9389" s="215">
        <v>1</v>
      </c>
      <c r="C9389" s="216" t="s">
        <v>34148</v>
      </c>
      <c r="D9389" s="215" t="s">
        <v>34149</v>
      </c>
    </row>
    <row r="9390" spans="1:4">
      <c r="A9390" s="215" t="s">
        <v>34150</v>
      </c>
      <c r="B9390" s="215">
        <v>1</v>
      </c>
      <c r="C9390" s="216" t="s">
        <v>34151</v>
      </c>
      <c r="D9390" s="215" t="s">
        <v>34152</v>
      </c>
    </row>
    <row r="9391" spans="1:4">
      <c r="A9391" s="215" t="s">
        <v>34153</v>
      </c>
      <c r="B9391" s="215">
        <v>1</v>
      </c>
      <c r="C9391" s="216" t="s">
        <v>34154</v>
      </c>
      <c r="D9391" s="215" t="s">
        <v>34155</v>
      </c>
    </row>
    <row r="9392" spans="1:4">
      <c r="A9392" s="215" t="s">
        <v>34156</v>
      </c>
      <c r="B9392" s="215">
        <v>1</v>
      </c>
      <c r="C9392" s="216" t="s">
        <v>34157</v>
      </c>
      <c r="D9392" s="215" t="s">
        <v>34158</v>
      </c>
    </row>
    <row r="9393" spans="1:4">
      <c r="A9393" s="215" t="s">
        <v>34159</v>
      </c>
      <c r="B9393" s="215">
        <v>1</v>
      </c>
      <c r="C9393" s="216" t="s">
        <v>34160</v>
      </c>
      <c r="D9393" s="215" t="s">
        <v>34161</v>
      </c>
    </row>
    <row r="9394" spans="1:4">
      <c r="A9394" s="215" t="s">
        <v>34162</v>
      </c>
      <c r="B9394" s="215">
        <v>1</v>
      </c>
      <c r="C9394" s="216" t="s">
        <v>34163</v>
      </c>
      <c r="D9394" s="215" t="s">
        <v>34164</v>
      </c>
    </row>
    <row r="9395" spans="1:4">
      <c r="A9395" s="215" t="s">
        <v>34165</v>
      </c>
      <c r="B9395" s="215">
        <v>1</v>
      </c>
      <c r="C9395" s="216" t="s">
        <v>34166</v>
      </c>
      <c r="D9395" s="215" t="s">
        <v>34167</v>
      </c>
    </row>
    <row r="9396" spans="1:4">
      <c r="A9396" s="215" t="s">
        <v>34168</v>
      </c>
      <c r="B9396" s="215">
        <v>1</v>
      </c>
      <c r="C9396" s="216" t="s">
        <v>34169</v>
      </c>
      <c r="D9396" s="215" t="s">
        <v>34170</v>
      </c>
    </row>
    <row r="9397" spans="1:4">
      <c r="A9397" s="215" t="s">
        <v>34171</v>
      </c>
      <c r="B9397" s="215">
        <v>1</v>
      </c>
      <c r="C9397" s="216" t="s">
        <v>34172</v>
      </c>
      <c r="D9397" s="215" t="s">
        <v>34173</v>
      </c>
    </row>
    <row r="9398" spans="1:4">
      <c r="A9398" s="215" t="s">
        <v>34174</v>
      </c>
      <c r="B9398" s="215">
        <v>1</v>
      </c>
      <c r="C9398" s="216" t="s">
        <v>34175</v>
      </c>
      <c r="D9398" s="215" t="s">
        <v>34176</v>
      </c>
    </row>
    <row r="9399" spans="1:4">
      <c r="A9399" s="215" t="s">
        <v>34177</v>
      </c>
      <c r="B9399" s="215">
        <v>1</v>
      </c>
      <c r="C9399" s="216" t="s">
        <v>34178</v>
      </c>
      <c r="D9399" s="215" t="s">
        <v>34179</v>
      </c>
    </row>
    <row r="9400" spans="1:4">
      <c r="A9400" s="215" t="s">
        <v>34180</v>
      </c>
      <c r="B9400" s="215">
        <v>1</v>
      </c>
      <c r="C9400" s="216" t="s">
        <v>34181</v>
      </c>
      <c r="D9400" s="215" t="s">
        <v>34182</v>
      </c>
    </row>
    <row r="9401" spans="1:4">
      <c r="A9401" s="215" t="s">
        <v>34183</v>
      </c>
      <c r="B9401" s="215">
        <v>1</v>
      </c>
      <c r="C9401" s="216" t="s">
        <v>34184</v>
      </c>
      <c r="D9401" s="215" t="s">
        <v>34185</v>
      </c>
    </row>
    <row r="9402" spans="1:4">
      <c r="A9402" s="215" t="s">
        <v>34186</v>
      </c>
      <c r="B9402" s="215">
        <v>1</v>
      </c>
      <c r="C9402" s="216" t="s">
        <v>34187</v>
      </c>
      <c r="D9402" s="215" t="s">
        <v>34188</v>
      </c>
    </row>
    <row r="9403" spans="1:4">
      <c r="A9403" s="215" t="s">
        <v>34189</v>
      </c>
      <c r="B9403" s="215">
        <v>1</v>
      </c>
      <c r="C9403" s="216" t="s">
        <v>34190</v>
      </c>
      <c r="D9403" s="215" t="s">
        <v>34191</v>
      </c>
    </row>
    <row r="9404" spans="1:4">
      <c r="A9404" s="215" t="s">
        <v>34192</v>
      </c>
      <c r="B9404" s="215">
        <v>1</v>
      </c>
      <c r="C9404" s="216" t="s">
        <v>34193</v>
      </c>
      <c r="D9404" s="215" t="s">
        <v>34194</v>
      </c>
    </row>
    <row r="9405" spans="1:4">
      <c r="A9405" s="215" t="s">
        <v>34195</v>
      </c>
      <c r="B9405" s="215">
        <v>1</v>
      </c>
      <c r="C9405" s="216" t="s">
        <v>34196</v>
      </c>
      <c r="D9405" s="215" t="s">
        <v>34197</v>
      </c>
    </row>
    <row r="9406" spans="1:4">
      <c r="A9406" s="215" t="s">
        <v>34198</v>
      </c>
      <c r="B9406" s="215">
        <v>1</v>
      </c>
      <c r="C9406" s="216" t="s">
        <v>34199</v>
      </c>
      <c r="D9406" s="215" t="s">
        <v>34200</v>
      </c>
    </row>
    <row r="9407" spans="1:4">
      <c r="A9407" s="215" t="s">
        <v>34201</v>
      </c>
      <c r="B9407" s="215">
        <v>1</v>
      </c>
      <c r="C9407" s="216" t="s">
        <v>34202</v>
      </c>
      <c r="D9407" s="215" t="s">
        <v>34203</v>
      </c>
    </row>
    <row r="9408" spans="1:4">
      <c r="A9408" s="215" t="s">
        <v>34204</v>
      </c>
      <c r="B9408" s="215">
        <v>1</v>
      </c>
      <c r="C9408" s="216" t="s">
        <v>34205</v>
      </c>
      <c r="D9408" s="215" t="s">
        <v>34206</v>
      </c>
    </row>
    <row r="9409" spans="1:4">
      <c r="A9409" s="215" t="s">
        <v>34207</v>
      </c>
      <c r="B9409" s="215">
        <v>1</v>
      </c>
      <c r="C9409" s="216" t="s">
        <v>34208</v>
      </c>
      <c r="D9409" s="215" t="s">
        <v>34209</v>
      </c>
    </row>
    <row r="9410" spans="1:4">
      <c r="A9410" s="215" t="s">
        <v>34210</v>
      </c>
      <c r="B9410" s="215">
        <v>1</v>
      </c>
      <c r="C9410" s="216" t="s">
        <v>34211</v>
      </c>
      <c r="D9410" s="215" t="s">
        <v>34212</v>
      </c>
    </row>
    <row r="9411" spans="1:4">
      <c r="A9411" s="215" t="s">
        <v>34213</v>
      </c>
      <c r="B9411" s="215">
        <v>1</v>
      </c>
      <c r="C9411" s="216" t="s">
        <v>34214</v>
      </c>
      <c r="D9411" s="215" t="s">
        <v>34215</v>
      </c>
    </row>
    <row r="9412" spans="1:4">
      <c r="A9412" s="215" t="s">
        <v>34216</v>
      </c>
      <c r="B9412" s="215">
        <v>1</v>
      </c>
      <c r="C9412" s="216" t="s">
        <v>34217</v>
      </c>
      <c r="D9412" s="215" t="s">
        <v>34218</v>
      </c>
    </row>
    <row r="9413" spans="1:4">
      <c r="A9413" s="215" t="s">
        <v>34219</v>
      </c>
      <c r="B9413" s="215">
        <v>2</v>
      </c>
      <c r="C9413" s="216" t="s">
        <v>34220</v>
      </c>
      <c r="D9413" s="215" t="s">
        <v>34221</v>
      </c>
    </row>
    <row r="9414" spans="1:4">
      <c r="A9414" s="215" t="s">
        <v>34222</v>
      </c>
      <c r="B9414" s="215">
        <v>1</v>
      </c>
      <c r="C9414" s="216" t="s">
        <v>34223</v>
      </c>
      <c r="D9414" s="215" t="s">
        <v>34224</v>
      </c>
    </row>
    <row r="9415" spans="1:4">
      <c r="A9415" s="215" t="s">
        <v>34225</v>
      </c>
      <c r="B9415" s="215">
        <v>1</v>
      </c>
      <c r="C9415" s="216" t="s">
        <v>34226</v>
      </c>
      <c r="D9415" s="215" t="s">
        <v>34227</v>
      </c>
    </row>
    <row r="9416" spans="1:4">
      <c r="A9416" s="215" t="s">
        <v>34228</v>
      </c>
      <c r="B9416" s="215">
        <v>1</v>
      </c>
      <c r="C9416" s="216" t="s">
        <v>34229</v>
      </c>
      <c r="D9416" s="215" t="s">
        <v>34230</v>
      </c>
    </row>
    <row r="9417" spans="1:4">
      <c r="A9417" s="215" t="s">
        <v>34231</v>
      </c>
      <c r="B9417" s="215">
        <v>1</v>
      </c>
      <c r="C9417" s="216" t="s">
        <v>34232</v>
      </c>
      <c r="D9417" s="215" t="s">
        <v>34233</v>
      </c>
    </row>
    <row r="9418" spans="1:4">
      <c r="A9418" s="215" t="s">
        <v>34234</v>
      </c>
      <c r="B9418" s="215">
        <v>1</v>
      </c>
      <c r="C9418" s="216" t="s">
        <v>34235</v>
      </c>
      <c r="D9418" s="215" t="s">
        <v>34236</v>
      </c>
    </row>
    <row r="9419" spans="1:4">
      <c r="A9419" s="215" t="s">
        <v>34237</v>
      </c>
      <c r="B9419" s="215">
        <v>1</v>
      </c>
      <c r="C9419" s="216" t="s">
        <v>34238</v>
      </c>
      <c r="D9419" s="215" t="s">
        <v>34239</v>
      </c>
    </row>
    <row r="9420" spans="1:4">
      <c r="A9420" s="215" t="s">
        <v>34240</v>
      </c>
      <c r="B9420" s="215">
        <v>1</v>
      </c>
      <c r="C9420" s="216" t="s">
        <v>34241</v>
      </c>
      <c r="D9420" s="215" t="s">
        <v>34242</v>
      </c>
    </row>
    <row r="9421" spans="1:4">
      <c r="A9421" s="215" t="s">
        <v>34243</v>
      </c>
      <c r="B9421" s="215">
        <v>1</v>
      </c>
      <c r="C9421" s="216" t="s">
        <v>34244</v>
      </c>
      <c r="D9421" s="215" t="s">
        <v>34245</v>
      </c>
    </row>
    <row r="9422" spans="1:4">
      <c r="A9422" s="215" t="s">
        <v>34246</v>
      </c>
      <c r="B9422" s="215">
        <v>1</v>
      </c>
      <c r="C9422" s="216" t="s">
        <v>34247</v>
      </c>
      <c r="D9422" s="215" t="s">
        <v>34248</v>
      </c>
    </row>
    <row r="9423" spans="1:4">
      <c r="A9423" s="215" t="s">
        <v>34249</v>
      </c>
      <c r="B9423" s="215">
        <v>1</v>
      </c>
      <c r="C9423" s="216" t="s">
        <v>34250</v>
      </c>
      <c r="D9423" s="215" t="s">
        <v>34251</v>
      </c>
    </row>
    <row r="9424" spans="1:4">
      <c r="A9424" s="215" t="s">
        <v>34252</v>
      </c>
      <c r="B9424" s="215">
        <v>1</v>
      </c>
      <c r="C9424" s="216" t="s">
        <v>34253</v>
      </c>
      <c r="D9424" s="215" t="s">
        <v>34254</v>
      </c>
    </row>
    <row r="9425" spans="1:4">
      <c r="A9425" s="215" t="s">
        <v>34255</v>
      </c>
      <c r="B9425" s="215">
        <v>1</v>
      </c>
      <c r="C9425" s="216" t="s">
        <v>34256</v>
      </c>
      <c r="D9425" s="215" t="s">
        <v>34257</v>
      </c>
    </row>
    <row r="9426" spans="1:4">
      <c r="A9426" s="215" t="s">
        <v>34258</v>
      </c>
      <c r="B9426" s="215">
        <v>1</v>
      </c>
      <c r="C9426" s="216" t="s">
        <v>34259</v>
      </c>
      <c r="D9426" s="215" t="s">
        <v>34260</v>
      </c>
    </row>
    <row r="9427" spans="1:4">
      <c r="A9427" s="215" t="s">
        <v>34261</v>
      </c>
      <c r="B9427" s="215">
        <v>1</v>
      </c>
      <c r="C9427" s="216" t="s">
        <v>34262</v>
      </c>
      <c r="D9427" s="215" t="s">
        <v>34263</v>
      </c>
    </row>
    <row r="9428" spans="1:4">
      <c r="A9428" s="215" t="s">
        <v>34264</v>
      </c>
      <c r="B9428" s="215">
        <v>1</v>
      </c>
      <c r="C9428" s="216" t="s">
        <v>34265</v>
      </c>
      <c r="D9428" s="215" t="s">
        <v>34266</v>
      </c>
    </row>
    <row r="9429" spans="1:4">
      <c r="A9429" s="215" t="s">
        <v>34267</v>
      </c>
      <c r="B9429" s="215">
        <v>1</v>
      </c>
      <c r="C9429" s="216" t="s">
        <v>34268</v>
      </c>
      <c r="D9429" s="215" t="s">
        <v>34269</v>
      </c>
    </row>
    <row r="9430" spans="1:4">
      <c r="A9430" s="215" t="s">
        <v>34270</v>
      </c>
      <c r="B9430" s="215">
        <v>1</v>
      </c>
      <c r="C9430" s="216" t="s">
        <v>34271</v>
      </c>
      <c r="D9430" s="215" t="s">
        <v>34272</v>
      </c>
    </row>
    <row r="9431" spans="1:4">
      <c r="A9431" s="215" t="s">
        <v>34273</v>
      </c>
      <c r="B9431" s="215">
        <v>1</v>
      </c>
      <c r="C9431" s="216" t="s">
        <v>34274</v>
      </c>
      <c r="D9431" s="215" t="s">
        <v>34275</v>
      </c>
    </row>
    <row r="9432" spans="1:4">
      <c r="A9432" s="215" t="s">
        <v>34276</v>
      </c>
      <c r="B9432" s="215">
        <v>1</v>
      </c>
      <c r="C9432" s="216" t="s">
        <v>34277</v>
      </c>
      <c r="D9432" s="215" t="s">
        <v>34278</v>
      </c>
    </row>
    <row r="9433" spans="1:4">
      <c r="A9433" s="215" t="s">
        <v>34279</v>
      </c>
      <c r="B9433" s="215">
        <v>1</v>
      </c>
      <c r="C9433" s="216" t="s">
        <v>34280</v>
      </c>
      <c r="D9433" s="215" t="s">
        <v>34281</v>
      </c>
    </row>
    <row r="9434" spans="1:4">
      <c r="A9434" s="215" t="s">
        <v>34282</v>
      </c>
      <c r="B9434" s="215">
        <v>1</v>
      </c>
      <c r="C9434" s="216" t="s">
        <v>34283</v>
      </c>
      <c r="D9434" s="215" t="s">
        <v>34284</v>
      </c>
    </row>
    <row r="9435" spans="1:4">
      <c r="A9435" s="215" t="s">
        <v>34285</v>
      </c>
      <c r="B9435" s="215">
        <v>1</v>
      </c>
      <c r="C9435" s="216" t="s">
        <v>34286</v>
      </c>
      <c r="D9435" s="215" t="s">
        <v>34287</v>
      </c>
    </row>
    <row r="9436" spans="1:4">
      <c r="A9436" s="215" t="s">
        <v>34288</v>
      </c>
      <c r="B9436" s="215">
        <v>1</v>
      </c>
      <c r="C9436" s="216" t="s">
        <v>34289</v>
      </c>
      <c r="D9436" s="215" t="s">
        <v>34290</v>
      </c>
    </row>
    <row r="9437" spans="1:4">
      <c r="A9437" s="215" t="s">
        <v>34291</v>
      </c>
      <c r="B9437" s="215">
        <v>1</v>
      </c>
      <c r="C9437" s="216" t="s">
        <v>34292</v>
      </c>
      <c r="D9437" s="215" t="s">
        <v>34293</v>
      </c>
    </row>
    <row r="9438" spans="1:4">
      <c r="A9438" s="215" t="s">
        <v>34294</v>
      </c>
      <c r="B9438" s="215">
        <v>1</v>
      </c>
      <c r="C9438" s="216" t="s">
        <v>34295</v>
      </c>
      <c r="D9438" s="215" t="s">
        <v>34296</v>
      </c>
    </row>
    <row r="9439" spans="1:4">
      <c r="A9439" s="215" t="s">
        <v>34297</v>
      </c>
      <c r="B9439" s="215">
        <v>1</v>
      </c>
      <c r="C9439" s="216" t="s">
        <v>34298</v>
      </c>
      <c r="D9439" s="215" t="s">
        <v>34299</v>
      </c>
    </row>
    <row r="9440" spans="1:4">
      <c r="A9440" s="215" t="s">
        <v>34300</v>
      </c>
      <c r="B9440" s="215">
        <v>1</v>
      </c>
      <c r="C9440" s="216" t="s">
        <v>34301</v>
      </c>
      <c r="D9440" s="215" t="s">
        <v>34302</v>
      </c>
    </row>
    <row r="9441" spans="1:4">
      <c r="A9441" s="215" t="s">
        <v>34303</v>
      </c>
      <c r="B9441" s="215">
        <v>1</v>
      </c>
      <c r="C9441" s="216" t="s">
        <v>34304</v>
      </c>
      <c r="D9441" s="215" t="s">
        <v>34305</v>
      </c>
    </row>
    <row r="9442" spans="1:4">
      <c r="A9442" s="215" t="s">
        <v>34306</v>
      </c>
      <c r="B9442" s="215">
        <v>1</v>
      </c>
      <c r="C9442" s="216" t="s">
        <v>34307</v>
      </c>
      <c r="D9442" s="215" t="s">
        <v>34308</v>
      </c>
    </row>
    <row r="9443" spans="1:4">
      <c r="A9443" s="215" t="s">
        <v>34309</v>
      </c>
      <c r="B9443" s="215">
        <v>1</v>
      </c>
      <c r="C9443" s="216" t="s">
        <v>34310</v>
      </c>
      <c r="D9443" s="215" t="s">
        <v>34311</v>
      </c>
    </row>
    <row r="9444" spans="1:4">
      <c r="A9444" s="215" t="s">
        <v>34312</v>
      </c>
      <c r="B9444" s="215">
        <v>1</v>
      </c>
      <c r="C9444" s="216" t="s">
        <v>34313</v>
      </c>
      <c r="D9444" s="215" t="s">
        <v>34314</v>
      </c>
    </row>
    <row r="9445" spans="1:4">
      <c r="A9445" s="215" t="s">
        <v>34315</v>
      </c>
      <c r="B9445" s="215">
        <v>1</v>
      </c>
      <c r="C9445" s="216" t="s">
        <v>34316</v>
      </c>
      <c r="D9445" s="215" t="s">
        <v>34317</v>
      </c>
    </row>
    <row r="9446" spans="1:4">
      <c r="A9446" s="215" t="s">
        <v>34318</v>
      </c>
      <c r="B9446" s="215">
        <v>1</v>
      </c>
      <c r="C9446" s="216" t="s">
        <v>34319</v>
      </c>
      <c r="D9446" s="215" t="s">
        <v>34320</v>
      </c>
    </row>
    <row r="9447" spans="1:4">
      <c r="A9447" s="215" t="s">
        <v>34321</v>
      </c>
      <c r="B9447" s="215">
        <v>1</v>
      </c>
      <c r="C9447" s="216" t="s">
        <v>34322</v>
      </c>
      <c r="D9447" s="215" t="s">
        <v>34323</v>
      </c>
    </row>
    <row r="9448" spans="1:4">
      <c r="A9448" s="215" t="s">
        <v>34324</v>
      </c>
      <c r="B9448" s="215">
        <v>1</v>
      </c>
      <c r="C9448" s="216" t="s">
        <v>34325</v>
      </c>
      <c r="D9448" s="215" t="s">
        <v>34326</v>
      </c>
    </row>
    <row r="9449" spans="1:4">
      <c r="A9449" s="215" t="s">
        <v>34327</v>
      </c>
      <c r="B9449" s="215">
        <v>1</v>
      </c>
      <c r="C9449" s="216" t="s">
        <v>34328</v>
      </c>
      <c r="D9449" s="215" t="s">
        <v>34329</v>
      </c>
    </row>
    <row r="9450" spans="1:4">
      <c r="A9450" s="215" t="s">
        <v>34330</v>
      </c>
      <c r="B9450" s="215">
        <v>1</v>
      </c>
      <c r="C9450" s="216" t="s">
        <v>34331</v>
      </c>
      <c r="D9450" s="215" t="s">
        <v>34332</v>
      </c>
    </row>
    <row r="9451" spans="1:4">
      <c r="A9451" s="215" t="s">
        <v>34333</v>
      </c>
      <c r="B9451" s="215">
        <v>1</v>
      </c>
      <c r="C9451" s="216" t="s">
        <v>34334</v>
      </c>
      <c r="D9451" s="215" t="s">
        <v>34335</v>
      </c>
    </row>
    <row r="9452" spans="1:4">
      <c r="A9452" s="215" t="s">
        <v>34336</v>
      </c>
      <c r="B9452" s="215">
        <v>1</v>
      </c>
      <c r="C9452" s="216" t="s">
        <v>34337</v>
      </c>
      <c r="D9452" s="215" t="s">
        <v>34338</v>
      </c>
    </row>
    <row r="9453" spans="1:4">
      <c r="A9453" s="215" t="s">
        <v>34339</v>
      </c>
      <c r="B9453" s="215">
        <v>1</v>
      </c>
      <c r="C9453" s="216" t="s">
        <v>34340</v>
      </c>
      <c r="D9453" s="215" t="s">
        <v>34341</v>
      </c>
    </row>
    <row r="9454" spans="1:4">
      <c r="A9454" s="215" t="s">
        <v>34342</v>
      </c>
      <c r="B9454" s="215">
        <v>1</v>
      </c>
      <c r="C9454" s="216" t="s">
        <v>34343</v>
      </c>
      <c r="D9454" s="215" t="s">
        <v>34344</v>
      </c>
    </row>
    <row r="9455" spans="1:4">
      <c r="A9455" s="215" t="s">
        <v>34345</v>
      </c>
      <c r="B9455" s="215">
        <v>1</v>
      </c>
      <c r="C9455" s="216" t="s">
        <v>34346</v>
      </c>
      <c r="D9455" s="215" t="s">
        <v>34347</v>
      </c>
    </row>
    <row r="9456" spans="1:4">
      <c r="A9456" s="215" t="s">
        <v>34348</v>
      </c>
      <c r="B9456" s="215">
        <v>1</v>
      </c>
      <c r="C9456" s="216" t="s">
        <v>34349</v>
      </c>
      <c r="D9456" s="215" t="s">
        <v>34350</v>
      </c>
    </row>
    <row r="9457" spans="1:4">
      <c r="A9457" s="215" t="s">
        <v>34351</v>
      </c>
      <c r="B9457" s="215">
        <v>1</v>
      </c>
      <c r="C9457" s="216" t="s">
        <v>34352</v>
      </c>
      <c r="D9457" s="215" t="s">
        <v>34353</v>
      </c>
    </row>
    <row r="9458" spans="1:4">
      <c r="A9458" s="215" t="s">
        <v>34354</v>
      </c>
      <c r="B9458" s="215">
        <v>1</v>
      </c>
      <c r="C9458" s="216" t="s">
        <v>34355</v>
      </c>
      <c r="D9458" s="215" t="s">
        <v>34356</v>
      </c>
    </row>
    <row r="9459" spans="1:4">
      <c r="A9459" s="215" t="s">
        <v>34357</v>
      </c>
      <c r="B9459" s="215">
        <v>1</v>
      </c>
      <c r="C9459" s="216" t="s">
        <v>34358</v>
      </c>
      <c r="D9459" s="215" t="s">
        <v>34359</v>
      </c>
    </row>
    <row r="9460" spans="1:4">
      <c r="A9460" s="215" t="s">
        <v>34360</v>
      </c>
      <c r="B9460" s="215">
        <v>1</v>
      </c>
      <c r="C9460" s="216" t="s">
        <v>34361</v>
      </c>
      <c r="D9460" s="215" t="s">
        <v>34362</v>
      </c>
    </row>
    <row r="9461" spans="1:4">
      <c r="A9461" s="215" t="s">
        <v>34363</v>
      </c>
      <c r="B9461" s="215">
        <v>1</v>
      </c>
      <c r="C9461" s="216" t="s">
        <v>34364</v>
      </c>
      <c r="D9461" s="215" t="s">
        <v>34365</v>
      </c>
    </row>
    <row r="9462" spans="1:4">
      <c r="A9462" s="215" t="s">
        <v>34366</v>
      </c>
      <c r="B9462" s="215">
        <v>1</v>
      </c>
      <c r="C9462" s="216" t="s">
        <v>34367</v>
      </c>
      <c r="D9462" s="215" t="s">
        <v>34368</v>
      </c>
    </row>
    <row r="9463" spans="1:4">
      <c r="A9463" s="215" t="s">
        <v>34369</v>
      </c>
      <c r="B9463" s="215">
        <v>1</v>
      </c>
      <c r="C9463" s="216" t="s">
        <v>34370</v>
      </c>
      <c r="D9463" s="215" t="s">
        <v>34371</v>
      </c>
    </row>
    <row r="9464" spans="1:4">
      <c r="A9464" s="215" t="s">
        <v>34372</v>
      </c>
      <c r="B9464" s="215">
        <v>1</v>
      </c>
      <c r="C9464" s="216" t="s">
        <v>34373</v>
      </c>
      <c r="D9464" s="215" t="s">
        <v>34374</v>
      </c>
    </row>
    <row r="9465" spans="1:4">
      <c r="A9465" s="215" t="s">
        <v>34375</v>
      </c>
      <c r="B9465" s="215">
        <v>1</v>
      </c>
      <c r="C9465" s="216" t="s">
        <v>34376</v>
      </c>
      <c r="D9465" s="215" t="s">
        <v>34377</v>
      </c>
    </row>
    <row r="9466" spans="1:4">
      <c r="A9466" s="215" t="s">
        <v>34378</v>
      </c>
      <c r="B9466" s="215">
        <v>1</v>
      </c>
      <c r="C9466" s="216" t="s">
        <v>34379</v>
      </c>
      <c r="D9466" s="215" t="s">
        <v>34380</v>
      </c>
    </row>
    <row r="9467" spans="1:4">
      <c r="A9467" s="215" t="s">
        <v>34381</v>
      </c>
      <c r="B9467" s="215">
        <v>1</v>
      </c>
      <c r="C9467" s="216" t="s">
        <v>34382</v>
      </c>
      <c r="D9467" s="215" t="s">
        <v>34383</v>
      </c>
    </row>
    <row r="9468" spans="1:4">
      <c r="A9468" s="215" t="s">
        <v>34384</v>
      </c>
      <c r="B9468" s="215">
        <v>1</v>
      </c>
      <c r="C9468" s="216" t="s">
        <v>34385</v>
      </c>
      <c r="D9468" s="215" t="s">
        <v>34386</v>
      </c>
    </row>
    <row r="9469" spans="1:4">
      <c r="A9469" s="215" t="s">
        <v>34387</v>
      </c>
      <c r="B9469" s="215">
        <v>1</v>
      </c>
      <c r="C9469" s="216" t="s">
        <v>34388</v>
      </c>
      <c r="D9469" s="215" t="s">
        <v>34389</v>
      </c>
    </row>
    <row r="9470" spans="1:4">
      <c r="A9470" s="215" t="s">
        <v>34390</v>
      </c>
      <c r="B9470" s="215">
        <v>1</v>
      </c>
      <c r="C9470" s="216" t="s">
        <v>34391</v>
      </c>
      <c r="D9470" s="215" t="s">
        <v>34392</v>
      </c>
    </row>
    <row r="9471" spans="1:4">
      <c r="A9471" s="215" t="s">
        <v>34393</v>
      </c>
      <c r="B9471" s="215">
        <v>1</v>
      </c>
      <c r="C9471" s="216" t="s">
        <v>34394</v>
      </c>
      <c r="D9471" s="215" t="s">
        <v>34395</v>
      </c>
    </row>
    <row r="9472" spans="1:4">
      <c r="A9472" s="215" t="s">
        <v>34396</v>
      </c>
      <c r="B9472" s="215">
        <v>1</v>
      </c>
      <c r="C9472" s="216" t="s">
        <v>34397</v>
      </c>
      <c r="D9472" s="215" t="s">
        <v>34398</v>
      </c>
    </row>
    <row r="9473" spans="1:4">
      <c r="A9473" s="215" t="s">
        <v>34399</v>
      </c>
      <c r="B9473" s="215">
        <v>1</v>
      </c>
      <c r="C9473" s="216" t="s">
        <v>34400</v>
      </c>
      <c r="D9473" s="215" t="s">
        <v>34401</v>
      </c>
    </row>
    <row r="9474" spans="1:4">
      <c r="A9474" s="215" t="s">
        <v>34402</v>
      </c>
      <c r="B9474" s="215">
        <v>1</v>
      </c>
      <c r="C9474" s="216" t="s">
        <v>34403</v>
      </c>
      <c r="D9474" s="215" t="s">
        <v>34404</v>
      </c>
    </row>
    <row r="9475" spans="1:4">
      <c r="A9475" s="215" t="s">
        <v>34405</v>
      </c>
      <c r="B9475" s="215">
        <v>1</v>
      </c>
      <c r="C9475" s="216" t="s">
        <v>34406</v>
      </c>
      <c r="D9475" s="215" t="s">
        <v>34407</v>
      </c>
    </row>
    <row r="9476" spans="1:4">
      <c r="A9476" s="215" t="s">
        <v>34408</v>
      </c>
      <c r="B9476" s="215">
        <v>1</v>
      </c>
      <c r="C9476" s="216" t="s">
        <v>34409</v>
      </c>
      <c r="D9476" s="215" t="s">
        <v>34410</v>
      </c>
    </row>
    <row r="9477" spans="1:4">
      <c r="A9477" s="215" t="s">
        <v>34411</v>
      </c>
      <c r="B9477" s="215">
        <v>1</v>
      </c>
      <c r="C9477" s="216" t="s">
        <v>34412</v>
      </c>
      <c r="D9477" s="215" t="s">
        <v>34413</v>
      </c>
    </row>
    <row r="9478" spans="1:4">
      <c r="A9478" s="215" t="s">
        <v>34414</v>
      </c>
      <c r="B9478" s="215">
        <v>1</v>
      </c>
      <c r="C9478" s="216" t="s">
        <v>34415</v>
      </c>
      <c r="D9478" s="215" t="s">
        <v>34416</v>
      </c>
    </row>
    <row r="9479" spans="1:4">
      <c r="A9479" s="215" t="s">
        <v>34417</v>
      </c>
      <c r="B9479" s="215">
        <v>1</v>
      </c>
      <c r="C9479" s="216" t="s">
        <v>34418</v>
      </c>
      <c r="D9479" s="215" t="s">
        <v>34419</v>
      </c>
    </row>
    <row r="9480" spans="1:4">
      <c r="A9480" s="215" t="s">
        <v>34420</v>
      </c>
      <c r="B9480" s="215">
        <v>1</v>
      </c>
      <c r="C9480" s="216" t="s">
        <v>34421</v>
      </c>
      <c r="D9480" s="215" t="s">
        <v>34422</v>
      </c>
    </row>
    <row r="9481" spans="1:4">
      <c r="A9481" s="215" t="s">
        <v>34423</v>
      </c>
      <c r="B9481" s="215">
        <v>1</v>
      </c>
      <c r="C9481" s="216" t="s">
        <v>34424</v>
      </c>
      <c r="D9481" s="215" t="s">
        <v>34425</v>
      </c>
    </row>
    <row r="9482" spans="1:4">
      <c r="A9482" s="215" t="s">
        <v>34426</v>
      </c>
      <c r="B9482" s="215">
        <v>1</v>
      </c>
      <c r="C9482" s="216" t="s">
        <v>34427</v>
      </c>
      <c r="D9482" s="215" t="s">
        <v>34428</v>
      </c>
    </row>
    <row r="9483" spans="1:4">
      <c r="A9483" s="215" t="s">
        <v>34429</v>
      </c>
      <c r="B9483" s="215">
        <v>1</v>
      </c>
      <c r="C9483" s="216" t="s">
        <v>34430</v>
      </c>
      <c r="D9483" s="215" t="s">
        <v>34431</v>
      </c>
    </row>
    <row r="9484" spans="1:4">
      <c r="A9484" s="215" t="s">
        <v>34432</v>
      </c>
      <c r="B9484" s="215">
        <v>1</v>
      </c>
      <c r="C9484" s="216" t="s">
        <v>34433</v>
      </c>
      <c r="D9484" s="215" t="s">
        <v>34434</v>
      </c>
    </row>
    <row r="9485" spans="1:4">
      <c r="A9485" s="215" t="s">
        <v>34435</v>
      </c>
      <c r="B9485" s="215">
        <v>1</v>
      </c>
      <c r="C9485" s="216" t="s">
        <v>34436</v>
      </c>
      <c r="D9485" s="215" t="s">
        <v>34437</v>
      </c>
    </row>
    <row r="9486" spans="1:4">
      <c r="A9486" s="215" t="s">
        <v>34438</v>
      </c>
      <c r="B9486" s="215">
        <v>1</v>
      </c>
      <c r="C9486" s="216" t="s">
        <v>34439</v>
      </c>
      <c r="D9486" s="215" t="s">
        <v>34440</v>
      </c>
    </row>
    <row r="9487" spans="1:4">
      <c r="A9487" s="215" t="s">
        <v>34441</v>
      </c>
      <c r="B9487" s="215">
        <v>1</v>
      </c>
      <c r="C9487" s="216" t="s">
        <v>34442</v>
      </c>
      <c r="D9487" s="215" t="s">
        <v>34443</v>
      </c>
    </row>
    <row r="9488" spans="1:4">
      <c r="A9488" s="215" t="s">
        <v>34444</v>
      </c>
      <c r="B9488" s="215">
        <v>1</v>
      </c>
      <c r="C9488" s="216" t="s">
        <v>34445</v>
      </c>
      <c r="D9488" s="215" t="s">
        <v>34446</v>
      </c>
    </row>
    <row r="9489" spans="1:4">
      <c r="A9489" s="215" t="s">
        <v>34447</v>
      </c>
      <c r="B9489" s="215">
        <v>1</v>
      </c>
      <c r="C9489" s="216" t="s">
        <v>34448</v>
      </c>
      <c r="D9489" s="215" t="s">
        <v>34449</v>
      </c>
    </row>
    <row r="9490" spans="1:4">
      <c r="A9490" s="215" t="s">
        <v>34450</v>
      </c>
      <c r="B9490" s="215">
        <v>1</v>
      </c>
      <c r="C9490" s="216" t="s">
        <v>34451</v>
      </c>
      <c r="D9490" s="215" t="s">
        <v>34452</v>
      </c>
    </row>
    <row r="9491" spans="1:4">
      <c r="A9491" s="215" t="s">
        <v>34453</v>
      </c>
      <c r="B9491" s="215">
        <v>1</v>
      </c>
      <c r="C9491" s="216" t="s">
        <v>34454</v>
      </c>
      <c r="D9491" s="215" t="s">
        <v>34455</v>
      </c>
    </row>
    <row r="9492" spans="1:4">
      <c r="A9492" s="215" t="s">
        <v>34456</v>
      </c>
      <c r="B9492" s="215">
        <v>1</v>
      </c>
      <c r="C9492" s="216" t="s">
        <v>34457</v>
      </c>
      <c r="D9492" s="215" t="s">
        <v>34458</v>
      </c>
    </row>
    <row r="9493" spans="1:4">
      <c r="A9493" s="215" t="s">
        <v>34459</v>
      </c>
      <c r="B9493" s="215">
        <v>1</v>
      </c>
      <c r="C9493" s="216" t="s">
        <v>34460</v>
      </c>
      <c r="D9493" s="215" t="s">
        <v>34461</v>
      </c>
    </row>
    <row r="9494" spans="1:4">
      <c r="A9494" s="215" t="s">
        <v>34462</v>
      </c>
      <c r="B9494" s="215">
        <v>1</v>
      </c>
      <c r="C9494" s="216" t="s">
        <v>34463</v>
      </c>
      <c r="D9494" s="215" t="s">
        <v>33761</v>
      </c>
    </row>
    <row r="9495" spans="1:4">
      <c r="A9495" s="215" t="s">
        <v>34464</v>
      </c>
      <c r="B9495" s="215">
        <v>1</v>
      </c>
      <c r="C9495" s="216" t="s">
        <v>34465</v>
      </c>
      <c r="D9495" s="215" t="s">
        <v>34466</v>
      </c>
    </row>
    <row r="9496" spans="1:4">
      <c r="A9496" s="215" t="s">
        <v>34467</v>
      </c>
      <c r="B9496" s="215">
        <v>1</v>
      </c>
      <c r="C9496" s="216" t="s">
        <v>34468</v>
      </c>
      <c r="D9496" s="215" t="s">
        <v>34469</v>
      </c>
    </row>
    <row r="9497" spans="1:4">
      <c r="A9497" s="215" t="s">
        <v>34470</v>
      </c>
      <c r="B9497" s="215">
        <v>1</v>
      </c>
      <c r="C9497" s="216" t="s">
        <v>34471</v>
      </c>
      <c r="D9497" s="215" t="s">
        <v>34472</v>
      </c>
    </row>
    <row r="9498" spans="1:4">
      <c r="A9498" s="215" t="s">
        <v>34473</v>
      </c>
      <c r="B9498" s="215">
        <v>1</v>
      </c>
      <c r="C9498" s="216" t="s">
        <v>34474</v>
      </c>
      <c r="D9498" s="215" t="s">
        <v>34475</v>
      </c>
    </row>
    <row r="9499" spans="1:4">
      <c r="A9499" s="215" t="s">
        <v>34476</v>
      </c>
      <c r="B9499" s="215">
        <v>1</v>
      </c>
      <c r="C9499" s="216" t="s">
        <v>34477</v>
      </c>
      <c r="D9499" s="215" t="s">
        <v>34478</v>
      </c>
    </row>
    <row r="9500" spans="1:4">
      <c r="A9500" s="215" t="s">
        <v>34479</v>
      </c>
      <c r="B9500" s="215">
        <v>1</v>
      </c>
      <c r="C9500" s="216" t="s">
        <v>34480</v>
      </c>
      <c r="D9500" s="215" t="s">
        <v>34481</v>
      </c>
    </row>
    <row r="9501" spans="1:4">
      <c r="A9501" s="215" t="s">
        <v>34482</v>
      </c>
      <c r="B9501" s="215">
        <v>1</v>
      </c>
      <c r="C9501" s="216" t="s">
        <v>34483</v>
      </c>
      <c r="D9501" s="215" t="s">
        <v>34484</v>
      </c>
    </row>
    <row r="9502" spans="1:4">
      <c r="A9502" s="215" t="s">
        <v>34485</v>
      </c>
      <c r="B9502" s="215">
        <v>1</v>
      </c>
      <c r="C9502" s="216" t="s">
        <v>34486</v>
      </c>
      <c r="D9502" s="215" t="s">
        <v>34487</v>
      </c>
    </row>
    <row r="9503" spans="1:4">
      <c r="A9503" s="215" t="s">
        <v>34488</v>
      </c>
      <c r="B9503" s="215">
        <v>1</v>
      </c>
      <c r="C9503" s="216" t="s">
        <v>34489</v>
      </c>
      <c r="D9503" s="215" t="s">
        <v>34490</v>
      </c>
    </row>
    <row r="9504" spans="1:4">
      <c r="A9504" s="215" t="s">
        <v>34491</v>
      </c>
      <c r="B9504" s="215">
        <v>1</v>
      </c>
      <c r="C9504" s="216" t="s">
        <v>34492</v>
      </c>
      <c r="D9504" s="215" t="s">
        <v>34493</v>
      </c>
    </row>
    <row r="9505" spans="1:4">
      <c r="A9505" s="215" t="s">
        <v>34494</v>
      </c>
      <c r="B9505" s="215">
        <v>1</v>
      </c>
      <c r="C9505" s="216" t="s">
        <v>34495</v>
      </c>
      <c r="D9505" s="215" t="s">
        <v>34496</v>
      </c>
    </row>
    <row r="9506" spans="1:4">
      <c r="A9506" s="215" t="s">
        <v>34497</v>
      </c>
      <c r="B9506" s="215">
        <v>1</v>
      </c>
      <c r="C9506" s="216" t="s">
        <v>34498</v>
      </c>
      <c r="D9506" s="215" t="s">
        <v>34499</v>
      </c>
    </row>
    <row r="9507" spans="1:4">
      <c r="A9507" s="215" t="s">
        <v>34500</v>
      </c>
      <c r="B9507" s="215">
        <v>1</v>
      </c>
      <c r="C9507" s="216" t="s">
        <v>34501</v>
      </c>
      <c r="D9507" s="215" t="s">
        <v>34502</v>
      </c>
    </row>
    <row r="9508" spans="1:4">
      <c r="A9508" s="215" t="s">
        <v>34503</v>
      </c>
      <c r="B9508" s="215">
        <v>1</v>
      </c>
      <c r="C9508" s="216" t="s">
        <v>34504</v>
      </c>
      <c r="D9508" s="215" t="s">
        <v>34505</v>
      </c>
    </row>
    <row r="9509" spans="1:4">
      <c r="A9509" s="215" t="s">
        <v>34506</v>
      </c>
      <c r="B9509" s="215">
        <v>1</v>
      </c>
      <c r="C9509" s="216" t="s">
        <v>34507</v>
      </c>
      <c r="D9509" s="215" t="s">
        <v>111115</v>
      </c>
    </row>
    <row r="9510" spans="1:4">
      <c r="A9510" s="215" t="s">
        <v>34508</v>
      </c>
      <c r="B9510" s="215">
        <v>1</v>
      </c>
      <c r="C9510" s="216" t="s">
        <v>34509</v>
      </c>
      <c r="D9510" s="215" t="s">
        <v>34510</v>
      </c>
    </row>
    <row r="9511" spans="1:4">
      <c r="A9511" s="215" t="s">
        <v>34511</v>
      </c>
      <c r="B9511" s="215">
        <v>1</v>
      </c>
      <c r="C9511" s="216" t="s">
        <v>34512</v>
      </c>
      <c r="D9511" s="215" t="s">
        <v>33001</v>
      </c>
    </row>
    <row r="9512" spans="1:4">
      <c r="A9512" s="215" t="s">
        <v>34513</v>
      </c>
      <c r="B9512" s="215">
        <v>1</v>
      </c>
      <c r="C9512" s="216" t="s">
        <v>34514</v>
      </c>
      <c r="D9512" s="215" t="s">
        <v>34515</v>
      </c>
    </row>
    <row r="9513" spans="1:4">
      <c r="A9513" s="215" t="s">
        <v>34516</v>
      </c>
      <c r="B9513" s="215">
        <v>1</v>
      </c>
      <c r="C9513" s="216" t="s">
        <v>34517</v>
      </c>
      <c r="D9513" s="215" t="s">
        <v>34518</v>
      </c>
    </row>
    <row r="9514" spans="1:4">
      <c r="A9514" s="215" t="s">
        <v>34519</v>
      </c>
      <c r="B9514" s="215">
        <v>1</v>
      </c>
      <c r="C9514" s="216" t="s">
        <v>34520</v>
      </c>
      <c r="D9514" s="215" t="s">
        <v>34521</v>
      </c>
    </row>
    <row r="9515" spans="1:4">
      <c r="A9515" s="215" t="s">
        <v>34522</v>
      </c>
      <c r="B9515" s="215">
        <v>1</v>
      </c>
      <c r="C9515" s="216" t="s">
        <v>34523</v>
      </c>
      <c r="D9515" s="215" t="s">
        <v>34524</v>
      </c>
    </row>
    <row r="9516" spans="1:4">
      <c r="A9516" s="215" t="s">
        <v>34525</v>
      </c>
      <c r="B9516" s="215">
        <v>1</v>
      </c>
      <c r="C9516" s="216" t="s">
        <v>34526</v>
      </c>
      <c r="D9516" s="215" t="s">
        <v>34527</v>
      </c>
    </row>
    <row r="9517" spans="1:4">
      <c r="A9517" s="215" t="s">
        <v>34528</v>
      </c>
      <c r="B9517" s="215">
        <v>1</v>
      </c>
      <c r="C9517" s="216" t="s">
        <v>34529</v>
      </c>
      <c r="D9517" s="215" t="s">
        <v>34530</v>
      </c>
    </row>
    <row r="9518" spans="1:4">
      <c r="A9518" s="215" t="s">
        <v>34531</v>
      </c>
      <c r="B9518" s="215">
        <v>1</v>
      </c>
      <c r="C9518" s="216" t="s">
        <v>34532</v>
      </c>
      <c r="D9518" s="215" t="s">
        <v>33010</v>
      </c>
    </row>
    <row r="9519" spans="1:4">
      <c r="A9519" s="215" t="s">
        <v>34533</v>
      </c>
      <c r="B9519" s="215">
        <v>1</v>
      </c>
      <c r="C9519" s="216" t="s">
        <v>34534</v>
      </c>
      <c r="D9519" s="215" t="s">
        <v>34535</v>
      </c>
    </row>
    <row r="9520" spans="1:4">
      <c r="A9520" s="215" t="s">
        <v>34536</v>
      </c>
      <c r="B9520" s="215">
        <v>1</v>
      </c>
      <c r="C9520" s="216" t="s">
        <v>34537</v>
      </c>
      <c r="D9520" s="215" t="s">
        <v>34538</v>
      </c>
    </row>
    <row r="9521" spans="1:4">
      <c r="A9521" s="215" t="s">
        <v>34539</v>
      </c>
      <c r="B9521" s="215">
        <v>1</v>
      </c>
      <c r="C9521" s="216" t="s">
        <v>34540</v>
      </c>
      <c r="D9521" s="215" t="s">
        <v>34541</v>
      </c>
    </row>
    <row r="9522" spans="1:4">
      <c r="A9522" s="215" t="s">
        <v>34542</v>
      </c>
      <c r="B9522" s="215">
        <v>1</v>
      </c>
      <c r="C9522" s="216" t="s">
        <v>34543</v>
      </c>
      <c r="D9522" s="215" t="s">
        <v>34544</v>
      </c>
    </row>
    <row r="9523" spans="1:4">
      <c r="A9523" s="215" t="s">
        <v>34545</v>
      </c>
      <c r="B9523" s="215">
        <v>1</v>
      </c>
      <c r="C9523" s="216" t="s">
        <v>34546</v>
      </c>
      <c r="D9523" s="215" t="s">
        <v>34547</v>
      </c>
    </row>
    <row r="9524" spans="1:4">
      <c r="A9524" s="215" t="s">
        <v>34548</v>
      </c>
      <c r="B9524" s="215">
        <v>1</v>
      </c>
      <c r="C9524" s="216" t="s">
        <v>34549</v>
      </c>
      <c r="D9524" s="215" t="s">
        <v>34550</v>
      </c>
    </row>
    <row r="9525" spans="1:4">
      <c r="A9525" s="215" t="s">
        <v>34551</v>
      </c>
      <c r="B9525" s="215">
        <v>1</v>
      </c>
      <c r="C9525" s="216" t="s">
        <v>34552</v>
      </c>
      <c r="D9525" s="215" t="s">
        <v>34553</v>
      </c>
    </row>
    <row r="9526" spans="1:4">
      <c r="A9526" s="215" t="s">
        <v>34554</v>
      </c>
      <c r="B9526" s="215">
        <v>1</v>
      </c>
      <c r="C9526" s="216" t="s">
        <v>34555</v>
      </c>
      <c r="D9526" s="215" t="s">
        <v>34556</v>
      </c>
    </row>
    <row r="9527" spans="1:4">
      <c r="A9527" s="215" t="s">
        <v>34557</v>
      </c>
      <c r="B9527" s="215">
        <v>1</v>
      </c>
      <c r="C9527" s="216" t="s">
        <v>34558</v>
      </c>
      <c r="D9527" s="215" t="s">
        <v>34559</v>
      </c>
    </row>
    <row r="9528" spans="1:4">
      <c r="A9528" s="215" t="s">
        <v>34560</v>
      </c>
      <c r="B9528" s="215">
        <v>1</v>
      </c>
      <c r="C9528" s="216" t="s">
        <v>34561</v>
      </c>
      <c r="D9528" s="215" t="s">
        <v>33698</v>
      </c>
    </row>
    <row r="9529" spans="1:4">
      <c r="A9529" s="215" t="s">
        <v>34562</v>
      </c>
      <c r="B9529" s="215">
        <v>1</v>
      </c>
      <c r="C9529" s="216" t="s">
        <v>34563</v>
      </c>
      <c r="D9529" s="215" t="s">
        <v>34564</v>
      </c>
    </row>
    <row r="9530" spans="1:4">
      <c r="A9530" s="215" t="s">
        <v>34565</v>
      </c>
      <c r="B9530" s="215">
        <v>1</v>
      </c>
      <c r="C9530" s="216" t="s">
        <v>34566</v>
      </c>
      <c r="D9530" s="215" t="s">
        <v>34567</v>
      </c>
    </row>
    <row r="9531" spans="1:4">
      <c r="A9531" s="215" t="s">
        <v>34568</v>
      </c>
      <c r="B9531" s="215">
        <v>1</v>
      </c>
      <c r="C9531" s="216" t="s">
        <v>34569</v>
      </c>
      <c r="D9531" s="215" t="s">
        <v>34570</v>
      </c>
    </row>
    <row r="9532" spans="1:4">
      <c r="A9532" s="215" t="s">
        <v>34571</v>
      </c>
      <c r="B9532" s="215">
        <v>1</v>
      </c>
      <c r="C9532" s="216" t="s">
        <v>34572</v>
      </c>
      <c r="D9532" s="215" t="s">
        <v>34573</v>
      </c>
    </row>
    <row r="9533" spans="1:4">
      <c r="A9533" s="215" t="s">
        <v>34574</v>
      </c>
      <c r="B9533" s="215">
        <v>1</v>
      </c>
      <c r="C9533" s="216" t="s">
        <v>34575</v>
      </c>
      <c r="D9533" s="215" t="s">
        <v>34576</v>
      </c>
    </row>
    <row r="9534" spans="1:4">
      <c r="A9534" s="215" t="s">
        <v>34577</v>
      </c>
      <c r="B9534" s="215">
        <v>1</v>
      </c>
      <c r="C9534" s="216" t="s">
        <v>34578</v>
      </c>
      <c r="D9534" s="215" t="s">
        <v>34579</v>
      </c>
    </row>
    <row r="9535" spans="1:4">
      <c r="A9535" s="215" t="s">
        <v>34580</v>
      </c>
      <c r="B9535" s="215">
        <v>1</v>
      </c>
      <c r="C9535" s="216" t="s">
        <v>34581</v>
      </c>
      <c r="D9535" s="215" t="s">
        <v>34582</v>
      </c>
    </row>
    <row r="9536" spans="1:4">
      <c r="A9536" s="215" t="s">
        <v>34583</v>
      </c>
      <c r="B9536" s="215">
        <v>1</v>
      </c>
      <c r="C9536" s="216" t="s">
        <v>34584</v>
      </c>
      <c r="D9536" s="215" t="s">
        <v>34585</v>
      </c>
    </row>
    <row r="9537" spans="1:4">
      <c r="A9537" s="215" t="s">
        <v>34586</v>
      </c>
      <c r="B9537" s="215">
        <v>1</v>
      </c>
      <c r="C9537" s="216" t="s">
        <v>34587</v>
      </c>
      <c r="D9537" s="215" t="s">
        <v>34588</v>
      </c>
    </row>
    <row r="9538" spans="1:4">
      <c r="A9538" s="215" t="s">
        <v>34589</v>
      </c>
      <c r="B9538" s="215">
        <v>1</v>
      </c>
      <c r="C9538" s="216" t="s">
        <v>34590</v>
      </c>
      <c r="D9538" s="215" t="s">
        <v>34591</v>
      </c>
    </row>
    <row r="9539" spans="1:4">
      <c r="A9539" s="215" t="s">
        <v>34592</v>
      </c>
      <c r="B9539" s="215">
        <v>1</v>
      </c>
      <c r="C9539" s="216" t="s">
        <v>34593</v>
      </c>
      <c r="D9539" s="215" t="s">
        <v>34594</v>
      </c>
    </row>
    <row r="9540" spans="1:4">
      <c r="A9540" s="215" t="s">
        <v>34595</v>
      </c>
      <c r="B9540" s="215">
        <v>1</v>
      </c>
      <c r="C9540" s="216" t="s">
        <v>34596</v>
      </c>
      <c r="D9540" s="215" t="s">
        <v>34597</v>
      </c>
    </row>
    <row r="9541" spans="1:4">
      <c r="A9541" s="215" t="s">
        <v>34598</v>
      </c>
      <c r="B9541" s="215">
        <v>1</v>
      </c>
      <c r="C9541" s="216" t="s">
        <v>34599</v>
      </c>
      <c r="D9541" s="215" t="s">
        <v>34600</v>
      </c>
    </row>
    <row r="9542" spans="1:4">
      <c r="A9542" s="215" t="s">
        <v>34601</v>
      </c>
      <c r="B9542" s="215">
        <v>1</v>
      </c>
      <c r="C9542" s="216" t="s">
        <v>34602</v>
      </c>
      <c r="D9542" s="215" t="s">
        <v>34603</v>
      </c>
    </row>
    <row r="9543" spans="1:4">
      <c r="A9543" s="215" t="s">
        <v>34604</v>
      </c>
      <c r="B9543" s="215">
        <v>1</v>
      </c>
      <c r="C9543" s="216" t="s">
        <v>34605</v>
      </c>
      <c r="D9543" s="215" t="s">
        <v>34606</v>
      </c>
    </row>
    <row r="9544" spans="1:4">
      <c r="A9544" s="215" t="s">
        <v>34607</v>
      </c>
      <c r="B9544" s="215">
        <v>1</v>
      </c>
      <c r="C9544" s="216" t="s">
        <v>34608</v>
      </c>
      <c r="D9544" s="215" t="s">
        <v>34609</v>
      </c>
    </row>
    <row r="9545" spans="1:4">
      <c r="A9545" s="215" t="s">
        <v>34610</v>
      </c>
      <c r="B9545" s="215">
        <v>1</v>
      </c>
      <c r="C9545" s="216" t="s">
        <v>34611</v>
      </c>
      <c r="D9545" s="215" t="s">
        <v>34612</v>
      </c>
    </row>
    <row r="9546" spans="1:4">
      <c r="A9546" s="215" t="s">
        <v>34613</v>
      </c>
      <c r="B9546" s="215">
        <v>1</v>
      </c>
      <c r="C9546" s="216" t="s">
        <v>34614</v>
      </c>
      <c r="D9546" s="215" t="s">
        <v>34615</v>
      </c>
    </row>
    <row r="9547" spans="1:4">
      <c r="A9547" s="215" t="s">
        <v>34616</v>
      </c>
      <c r="B9547" s="215">
        <v>1</v>
      </c>
      <c r="C9547" s="216" t="s">
        <v>34617</v>
      </c>
      <c r="D9547" s="215" t="s">
        <v>34618</v>
      </c>
    </row>
    <row r="9548" spans="1:4">
      <c r="A9548" s="215" t="s">
        <v>34619</v>
      </c>
      <c r="B9548" s="215">
        <v>1</v>
      </c>
      <c r="C9548" s="216" t="s">
        <v>34620</v>
      </c>
      <c r="D9548" s="215" t="s">
        <v>34621</v>
      </c>
    </row>
    <row r="9549" spans="1:4">
      <c r="A9549" s="215" t="s">
        <v>34622</v>
      </c>
      <c r="B9549" s="215">
        <v>1</v>
      </c>
      <c r="C9549" s="216" t="s">
        <v>34623</v>
      </c>
      <c r="D9549" s="215" t="s">
        <v>34624</v>
      </c>
    </row>
    <row r="9550" spans="1:4">
      <c r="A9550" s="215" t="s">
        <v>34625</v>
      </c>
      <c r="B9550" s="215">
        <v>1</v>
      </c>
      <c r="C9550" s="216" t="s">
        <v>34626</v>
      </c>
      <c r="D9550" s="215" t="s">
        <v>34627</v>
      </c>
    </row>
    <row r="9551" spans="1:4">
      <c r="A9551" s="215" t="s">
        <v>34628</v>
      </c>
      <c r="B9551" s="215">
        <v>1</v>
      </c>
      <c r="C9551" s="216" t="s">
        <v>34629</v>
      </c>
      <c r="D9551" s="215" t="s">
        <v>34630</v>
      </c>
    </row>
    <row r="9552" spans="1:4">
      <c r="A9552" s="215" t="s">
        <v>34631</v>
      </c>
      <c r="B9552" s="215">
        <v>1</v>
      </c>
      <c r="C9552" s="216" t="s">
        <v>34632</v>
      </c>
      <c r="D9552" s="215" t="s">
        <v>34633</v>
      </c>
    </row>
    <row r="9553" spans="1:4">
      <c r="A9553" s="215" t="s">
        <v>34634</v>
      </c>
      <c r="B9553" s="215">
        <v>1</v>
      </c>
      <c r="C9553" s="216" t="s">
        <v>34635</v>
      </c>
      <c r="D9553" s="215" t="s">
        <v>34636</v>
      </c>
    </row>
    <row r="9554" spans="1:4">
      <c r="A9554" s="215" t="s">
        <v>34637</v>
      </c>
      <c r="B9554" s="215">
        <v>1</v>
      </c>
      <c r="C9554" s="216" t="s">
        <v>34638</v>
      </c>
      <c r="D9554" s="215" t="s">
        <v>34639</v>
      </c>
    </row>
    <row r="9555" spans="1:4">
      <c r="A9555" s="215" t="s">
        <v>34640</v>
      </c>
      <c r="B9555" s="215">
        <v>1</v>
      </c>
      <c r="C9555" s="216" t="s">
        <v>34641</v>
      </c>
      <c r="D9555" s="215" t="s">
        <v>34642</v>
      </c>
    </row>
    <row r="9556" spans="1:4">
      <c r="A9556" s="215" t="s">
        <v>34643</v>
      </c>
      <c r="B9556" s="215">
        <v>1</v>
      </c>
      <c r="C9556" s="216" t="s">
        <v>34644</v>
      </c>
      <c r="D9556" s="215" t="s">
        <v>34645</v>
      </c>
    </row>
    <row r="9557" spans="1:4">
      <c r="A9557" s="215" t="s">
        <v>34646</v>
      </c>
      <c r="B9557" s="215">
        <v>1</v>
      </c>
      <c r="C9557" s="216" t="s">
        <v>34647</v>
      </c>
      <c r="D9557" s="215" t="s">
        <v>34648</v>
      </c>
    </row>
    <row r="9558" spans="1:4">
      <c r="A9558" s="215" t="s">
        <v>34649</v>
      </c>
      <c r="B9558" s="215">
        <v>1</v>
      </c>
      <c r="C9558" s="216" t="s">
        <v>34650</v>
      </c>
      <c r="D9558" s="215" t="s">
        <v>34651</v>
      </c>
    </row>
    <row r="9559" spans="1:4">
      <c r="A9559" s="215" t="s">
        <v>34652</v>
      </c>
      <c r="B9559" s="215">
        <v>1</v>
      </c>
      <c r="C9559" s="216" t="s">
        <v>34653</v>
      </c>
      <c r="D9559" s="215" t="s">
        <v>34654</v>
      </c>
    </row>
    <row r="9560" spans="1:4">
      <c r="A9560" s="215" t="s">
        <v>34655</v>
      </c>
      <c r="B9560" s="215">
        <v>1</v>
      </c>
      <c r="C9560" s="216" t="s">
        <v>34656</v>
      </c>
      <c r="D9560" s="215" t="s">
        <v>34657</v>
      </c>
    </row>
    <row r="9561" spans="1:4">
      <c r="A9561" s="215" t="s">
        <v>34658</v>
      </c>
      <c r="B9561" s="215">
        <v>1</v>
      </c>
      <c r="C9561" s="216" t="s">
        <v>34659</v>
      </c>
      <c r="D9561" s="215" t="s">
        <v>34660</v>
      </c>
    </row>
    <row r="9562" spans="1:4">
      <c r="A9562" s="215" t="s">
        <v>34661</v>
      </c>
      <c r="B9562" s="215">
        <v>1</v>
      </c>
      <c r="C9562" s="216" t="s">
        <v>34662</v>
      </c>
      <c r="D9562" s="215" t="s">
        <v>34663</v>
      </c>
    </row>
    <row r="9563" spans="1:4">
      <c r="A9563" s="215" t="s">
        <v>34664</v>
      </c>
      <c r="B9563" s="215">
        <v>1</v>
      </c>
      <c r="C9563" s="216" t="s">
        <v>34665</v>
      </c>
      <c r="D9563" s="215" t="s">
        <v>34666</v>
      </c>
    </row>
    <row r="9564" spans="1:4">
      <c r="A9564" s="215" t="s">
        <v>34667</v>
      </c>
      <c r="B9564" s="215">
        <v>1</v>
      </c>
      <c r="C9564" s="216" t="s">
        <v>34668</v>
      </c>
      <c r="D9564" s="215" t="s">
        <v>34669</v>
      </c>
    </row>
    <row r="9565" spans="1:4">
      <c r="A9565" s="215" t="s">
        <v>34670</v>
      </c>
      <c r="B9565" s="215">
        <v>1</v>
      </c>
      <c r="C9565" s="216" t="s">
        <v>34671</v>
      </c>
      <c r="D9565" s="215" t="s">
        <v>34672</v>
      </c>
    </row>
    <row r="9566" spans="1:4">
      <c r="A9566" s="215" t="s">
        <v>34673</v>
      </c>
      <c r="B9566" s="215">
        <v>1</v>
      </c>
      <c r="C9566" s="216" t="s">
        <v>34674</v>
      </c>
      <c r="D9566" s="215" t="s">
        <v>34675</v>
      </c>
    </row>
    <row r="9567" spans="1:4">
      <c r="A9567" s="215" t="s">
        <v>34676</v>
      </c>
      <c r="B9567" s="215">
        <v>1</v>
      </c>
      <c r="C9567" s="216" t="s">
        <v>34677</v>
      </c>
      <c r="D9567" s="215" t="s">
        <v>34678</v>
      </c>
    </row>
    <row r="9568" spans="1:4">
      <c r="A9568" s="215" t="s">
        <v>34679</v>
      </c>
      <c r="B9568" s="215">
        <v>1</v>
      </c>
      <c r="C9568" s="216" t="s">
        <v>34680</v>
      </c>
      <c r="D9568" s="215" t="s">
        <v>34681</v>
      </c>
    </row>
    <row r="9569" spans="1:4">
      <c r="A9569" s="215" t="s">
        <v>34682</v>
      </c>
      <c r="B9569" s="215">
        <v>1</v>
      </c>
      <c r="C9569" s="216" t="s">
        <v>34683</v>
      </c>
      <c r="D9569" s="215" t="s">
        <v>34684</v>
      </c>
    </row>
    <row r="9570" spans="1:4">
      <c r="A9570" s="215" t="s">
        <v>34685</v>
      </c>
      <c r="B9570" s="215">
        <v>1</v>
      </c>
      <c r="C9570" s="216" t="s">
        <v>34686</v>
      </c>
      <c r="D9570" s="215" t="s">
        <v>34687</v>
      </c>
    </row>
    <row r="9571" spans="1:4">
      <c r="A9571" s="215" t="s">
        <v>34688</v>
      </c>
      <c r="B9571" s="215">
        <v>1</v>
      </c>
      <c r="C9571" s="216" t="s">
        <v>34689</v>
      </c>
      <c r="D9571" s="215" t="s">
        <v>34690</v>
      </c>
    </row>
    <row r="9572" spans="1:4">
      <c r="A9572" s="215" t="s">
        <v>34691</v>
      </c>
      <c r="B9572" s="215">
        <v>1</v>
      </c>
      <c r="C9572" s="216" t="s">
        <v>34692</v>
      </c>
      <c r="D9572" s="215" t="s">
        <v>34693</v>
      </c>
    </row>
    <row r="9573" spans="1:4">
      <c r="A9573" s="215" t="s">
        <v>34694</v>
      </c>
      <c r="B9573" s="215">
        <v>1</v>
      </c>
      <c r="C9573" s="216" t="s">
        <v>34695</v>
      </c>
      <c r="D9573" s="215" t="s">
        <v>34696</v>
      </c>
    </row>
    <row r="9574" spans="1:4">
      <c r="A9574" s="215" t="s">
        <v>34697</v>
      </c>
      <c r="B9574" s="215">
        <v>1</v>
      </c>
      <c r="C9574" s="216" t="s">
        <v>34698</v>
      </c>
      <c r="D9574" s="215" t="s">
        <v>34699</v>
      </c>
    </row>
    <row r="9575" spans="1:4">
      <c r="A9575" s="215" t="s">
        <v>34700</v>
      </c>
      <c r="B9575" s="215">
        <v>1</v>
      </c>
      <c r="C9575" s="216" t="s">
        <v>34701</v>
      </c>
      <c r="D9575" s="215" t="s">
        <v>34702</v>
      </c>
    </row>
    <row r="9576" spans="1:4">
      <c r="A9576" s="215" t="s">
        <v>34703</v>
      </c>
      <c r="B9576" s="215">
        <v>1</v>
      </c>
      <c r="C9576" s="216" t="s">
        <v>34704</v>
      </c>
      <c r="D9576" s="215" t="s">
        <v>34705</v>
      </c>
    </row>
    <row r="9577" spans="1:4">
      <c r="A9577" s="215" t="s">
        <v>34706</v>
      </c>
      <c r="B9577" s="215">
        <v>1</v>
      </c>
      <c r="C9577" s="216" t="s">
        <v>34707</v>
      </c>
      <c r="D9577" s="215" t="s">
        <v>34708</v>
      </c>
    </row>
    <row r="9578" spans="1:4">
      <c r="A9578" s="215" t="s">
        <v>34709</v>
      </c>
      <c r="B9578" s="215">
        <v>1</v>
      </c>
      <c r="C9578" s="216" t="s">
        <v>34710</v>
      </c>
      <c r="D9578" s="215" t="s">
        <v>34711</v>
      </c>
    </row>
    <row r="9579" spans="1:4">
      <c r="A9579" s="215" t="s">
        <v>34712</v>
      </c>
      <c r="B9579" s="215">
        <v>1</v>
      </c>
      <c r="C9579" s="216" t="s">
        <v>34713</v>
      </c>
      <c r="D9579" s="215" t="s">
        <v>34714</v>
      </c>
    </row>
    <row r="9580" spans="1:4">
      <c r="A9580" s="215" t="s">
        <v>34715</v>
      </c>
      <c r="B9580" s="215">
        <v>1</v>
      </c>
      <c r="C9580" s="216" t="s">
        <v>34716</v>
      </c>
      <c r="D9580" s="215" t="s">
        <v>34717</v>
      </c>
    </row>
    <row r="9581" spans="1:4">
      <c r="A9581" s="215" t="s">
        <v>34718</v>
      </c>
      <c r="B9581" s="215">
        <v>1</v>
      </c>
      <c r="C9581" s="216" t="s">
        <v>34719</v>
      </c>
      <c r="D9581" s="215" t="s">
        <v>34720</v>
      </c>
    </row>
    <row r="9582" spans="1:4">
      <c r="A9582" s="215" t="s">
        <v>34721</v>
      </c>
      <c r="B9582" s="215">
        <v>1</v>
      </c>
      <c r="C9582" s="216" t="s">
        <v>34722</v>
      </c>
      <c r="D9582" s="215" t="s">
        <v>34723</v>
      </c>
    </row>
    <row r="9583" spans="1:4">
      <c r="A9583" s="215" t="s">
        <v>34724</v>
      </c>
      <c r="B9583" s="215">
        <v>1</v>
      </c>
      <c r="C9583" s="216" t="s">
        <v>34725</v>
      </c>
      <c r="D9583" s="215" t="s">
        <v>34726</v>
      </c>
    </row>
    <row r="9584" spans="1:4">
      <c r="A9584" s="215" t="s">
        <v>34727</v>
      </c>
      <c r="B9584" s="215">
        <v>1</v>
      </c>
      <c r="C9584" s="216" t="s">
        <v>34728</v>
      </c>
      <c r="D9584" s="215" t="s">
        <v>34729</v>
      </c>
    </row>
    <row r="9585" spans="1:4">
      <c r="A9585" s="215" t="s">
        <v>34730</v>
      </c>
      <c r="B9585" s="215">
        <v>1</v>
      </c>
      <c r="C9585" s="216" t="s">
        <v>34731</v>
      </c>
      <c r="D9585" s="215" t="s">
        <v>34732</v>
      </c>
    </row>
    <row r="9586" spans="1:4">
      <c r="A9586" s="215" t="s">
        <v>34733</v>
      </c>
      <c r="B9586" s="215">
        <v>1</v>
      </c>
      <c r="C9586" s="216" t="s">
        <v>34734</v>
      </c>
      <c r="D9586" s="215" t="s">
        <v>34735</v>
      </c>
    </row>
    <row r="9587" spans="1:4">
      <c r="A9587" s="215" t="s">
        <v>34736</v>
      </c>
      <c r="B9587" s="215">
        <v>1</v>
      </c>
      <c r="C9587" s="216" t="s">
        <v>34737</v>
      </c>
      <c r="D9587" s="215" t="s">
        <v>34738</v>
      </c>
    </row>
    <row r="9588" spans="1:4">
      <c r="A9588" s="215" t="s">
        <v>34739</v>
      </c>
      <c r="B9588" s="215">
        <v>1</v>
      </c>
      <c r="C9588" s="216" t="s">
        <v>34740</v>
      </c>
      <c r="D9588" s="215" t="s">
        <v>34741</v>
      </c>
    </row>
    <row r="9589" spans="1:4">
      <c r="A9589" s="215" t="s">
        <v>34742</v>
      </c>
      <c r="B9589" s="215">
        <v>1</v>
      </c>
      <c r="C9589" s="216" t="s">
        <v>34743</v>
      </c>
      <c r="D9589" s="215" t="s">
        <v>34744</v>
      </c>
    </row>
    <row r="9590" spans="1:4">
      <c r="A9590" s="215" t="s">
        <v>34745</v>
      </c>
      <c r="B9590" s="215">
        <v>1</v>
      </c>
      <c r="C9590" s="216" t="s">
        <v>34746</v>
      </c>
      <c r="D9590" s="215" t="s">
        <v>34747</v>
      </c>
    </row>
    <row r="9591" spans="1:4">
      <c r="A9591" s="215" t="s">
        <v>34748</v>
      </c>
      <c r="B9591" s="215">
        <v>1</v>
      </c>
      <c r="C9591" s="216" t="s">
        <v>34749</v>
      </c>
      <c r="D9591" s="215" t="s">
        <v>34750</v>
      </c>
    </row>
    <row r="9592" spans="1:4">
      <c r="A9592" s="215" t="s">
        <v>34751</v>
      </c>
      <c r="B9592" s="215">
        <v>1</v>
      </c>
      <c r="C9592" s="216" t="s">
        <v>34752</v>
      </c>
      <c r="D9592" s="215" t="s">
        <v>34753</v>
      </c>
    </row>
    <row r="9593" spans="1:4">
      <c r="A9593" s="215" t="s">
        <v>34754</v>
      </c>
      <c r="B9593" s="215">
        <v>1</v>
      </c>
      <c r="C9593" s="216" t="s">
        <v>34755</v>
      </c>
      <c r="D9593" s="215" t="s">
        <v>34756</v>
      </c>
    </row>
    <row r="9594" spans="1:4">
      <c r="A9594" s="215" t="s">
        <v>34757</v>
      </c>
      <c r="B9594" s="215">
        <v>1</v>
      </c>
      <c r="C9594" s="216" t="s">
        <v>34758</v>
      </c>
      <c r="D9594" s="215" t="s">
        <v>34759</v>
      </c>
    </row>
    <row r="9595" spans="1:4">
      <c r="A9595" s="215" t="s">
        <v>34760</v>
      </c>
      <c r="B9595" s="215">
        <v>1</v>
      </c>
      <c r="C9595" s="216" t="s">
        <v>34761</v>
      </c>
      <c r="D9595" s="215" t="s">
        <v>34762</v>
      </c>
    </row>
    <row r="9596" spans="1:4">
      <c r="A9596" s="215" t="s">
        <v>34763</v>
      </c>
      <c r="B9596" s="215">
        <v>1</v>
      </c>
      <c r="C9596" s="216" t="s">
        <v>34764</v>
      </c>
      <c r="D9596" s="215" t="s">
        <v>34765</v>
      </c>
    </row>
    <row r="9597" spans="1:4">
      <c r="A9597" s="215" t="s">
        <v>34766</v>
      </c>
      <c r="B9597" s="215">
        <v>1</v>
      </c>
      <c r="C9597" s="216" t="s">
        <v>34767</v>
      </c>
      <c r="D9597" s="215" t="s">
        <v>34768</v>
      </c>
    </row>
    <row r="9598" spans="1:4">
      <c r="A9598" s="215" t="s">
        <v>34769</v>
      </c>
      <c r="B9598" s="215">
        <v>1</v>
      </c>
      <c r="C9598" s="216" t="s">
        <v>34770</v>
      </c>
      <c r="D9598" s="215" t="s">
        <v>34771</v>
      </c>
    </row>
    <row r="9599" spans="1:4">
      <c r="A9599" s="215" t="s">
        <v>34772</v>
      </c>
      <c r="B9599" s="215">
        <v>1</v>
      </c>
      <c r="C9599" s="216" t="s">
        <v>34773</v>
      </c>
      <c r="D9599" s="215" t="s">
        <v>34774</v>
      </c>
    </row>
    <row r="9600" spans="1:4">
      <c r="A9600" s="215" t="s">
        <v>34775</v>
      </c>
      <c r="B9600" s="215">
        <v>1</v>
      </c>
      <c r="C9600" s="216" t="s">
        <v>34776</v>
      </c>
      <c r="D9600" s="215" t="s">
        <v>34777</v>
      </c>
    </row>
    <row r="9601" spans="1:4">
      <c r="A9601" s="215" t="s">
        <v>34778</v>
      </c>
      <c r="B9601" s="215">
        <v>1</v>
      </c>
      <c r="C9601" s="216" t="s">
        <v>34779</v>
      </c>
      <c r="D9601" s="215" t="s">
        <v>34780</v>
      </c>
    </row>
    <row r="9602" spans="1:4">
      <c r="A9602" s="215" t="s">
        <v>34781</v>
      </c>
      <c r="B9602" s="215">
        <v>1</v>
      </c>
      <c r="C9602" s="216" t="s">
        <v>34782</v>
      </c>
      <c r="D9602" s="215" t="s">
        <v>34783</v>
      </c>
    </row>
    <row r="9603" spans="1:4">
      <c r="A9603" s="215" t="s">
        <v>34784</v>
      </c>
      <c r="B9603" s="215">
        <v>1</v>
      </c>
      <c r="C9603" s="216" t="s">
        <v>34785</v>
      </c>
      <c r="D9603" s="215" t="s">
        <v>34786</v>
      </c>
    </row>
    <row r="9604" spans="1:4">
      <c r="A9604" s="215" t="s">
        <v>34787</v>
      </c>
      <c r="B9604" s="215">
        <v>1</v>
      </c>
      <c r="C9604" s="216" t="s">
        <v>34788</v>
      </c>
      <c r="D9604" s="215" t="s">
        <v>34789</v>
      </c>
    </row>
    <row r="9605" spans="1:4">
      <c r="A9605" s="215" t="s">
        <v>34790</v>
      </c>
      <c r="B9605" s="215">
        <v>1</v>
      </c>
      <c r="C9605" s="216" t="s">
        <v>34791</v>
      </c>
      <c r="D9605" s="215" t="s">
        <v>34792</v>
      </c>
    </row>
    <row r="9606" spans="1:4">
      <c r="A9606" s="215" t="s">
        <v>34793</v>
      </c>
      <c r="B9606" s="215">
        <v>1</v>
      </c>
      <c r="C9606" s="216" t="s">
        <v>34794</v>
      </c>
      <c r="D9606" s="215" t="s">
        <v>34795</v>
      </c>
    </row>
    <row r="9607" spans="1:4">
      <c r="A9607" s="215" t="s">
        <v>34796</v>
      </c>
      <c r="B9607" s="215">
        <v>1</v>
      </c>
      <c r="C9607" s="216" t="s">
        <v>34797</v>
      </c>
      <c r="D9607" s="215" t="s">
        <v>34798</v>
      </c>
    </row>
    <row r="9608" spans="1:4">
      <c r="A9608" s="215" t="s">
        <v>34799</v>
      </c>
      <c r="B9608" s="215">
        <v>1</v>
      </c>
      <c r="C9608" s="216" t="s">
        <v>34800</v>
      </c>
      <c r="D9608" s="215" t="s">
        <v>34801</v>
      </c>
    </row>
    <row r="9609" spans="1:4">
      <c r="A9609" s="215" t="s">
        <v>34802</v>
      </c>
      <c r="B9609" s="215">
        <v>1</v>
      </c>
      <c r="C9609" s="216" t="s">
        <v>34803</v>
      </c>
      <c r="D9609" s="215" t="s">
        <v>34804</v>
      </c>
    </row>
    <row r="9610" spans="1:4">
      <c r="A9610" s="215" t="s">
        <v>34805</v>
      </c>
      <c r="B9610" s="215">
        <v>1</v>
      </c>
      <c r="C9610" s="216" t="s">
        <v>34806</v>
      </c>
      <c r="D9610" s="215" t="s">
        <v>34807</v>
      </c>
    </row>
    <row r="9611" spans="1:4">
      <c r="A9611" s="215" t="s">
        <v>34808</v>
      </c>
      <c r="B9611" s="215">
        <v>1</v>
      </c>
      <c r="C9611" s="216" t="s">
        <v>34809</v>
      </c>
      <c r="D9611" s="215" t="s">
        <v>34810</v>
      </c>
    </row>
    <row r="9612" spans="1:4">
      <c r="A9612" s="215" t="s">
        <v>34811</v>
      </c>
      <c r="B9612" s="215">
        <v>1</v>
      </c>
      <c r="C9612" s="216" t="s">
        <v>34812</v>
      </c>
      <c r="D9612" s="215" t="s">
        <v>34813</v>
      </c>
    </row>
    <row r="9613" spans="1:4">
      <c r="A9613" s="215" t="s">
        <v>34814</v>
      </c>
      <c r="B9613" s="215">
        <v>1</v>
      </c>
      <c r="C9613" s="216" t="s">
        <v>34815</v>
      </c>
      <c r="D9613" s="215" t="s">
        <v>34816</v>
      </c>
    </row>
    <row r="9614" spans="1:4">
      <c r="A9614" s="215" t="s">
        <v>34817</v>
      </c>
      <c r="B9614" s="215">
        <v>1</v>
      </c>
      <c r="C9614" s="216" t="s">
        <v>34818</v>
      </c>
      <c r="D9614" s="215" t="s">
        <v>33785</v>
      </c>
    </row>
    <row r="9615" spans="1:4">
      <c r="A9615" s="215" t="s">
        <v>34819</v>
      </c>
      <c r="B9615" s="215">
        <v>1</v>
      </c>
      <c r="C9615" s="216" t="s">
        <v>34820</v>
      </c>
      <c r="D9615" s="215" t="s">
        <v>34821</v>
      </c>
    </row>
    <row r="9616" spans="1:4">
      <c r="A9616" s="215" t="s">
        <v>34822</v>
      </c>
      <c r="B9616" s="215">
        <v>1</v>
      </c>
      <c r="C9616" s="216" t="s">
        <v>34823</v>
      </c>
      <c r="D9616" s="215" t="s">
        <v>34824</v>
      </c>
    </row>
    <row r="9617" spans="1:4">
      <c r="A9617" s="215" t="s">
        <v>34825</v>
      </c>
      <c r="B9617" s="215">
        <v>1</v>
      </c>
      <c r="C9617" s="216" t="s">
        <v>34826</v>
      </c>
      <c r="D9617" s="215" t="s">
        <v>34827</v>
      </c>
    </row>
    <row r="9618" spans="1:4">
      <c r="A9618" s="215" t="s">
        <v>34828</v>
      </c>
      <c r="B9618" s="215">
        <v>1</v>
      </c>
      <c r="C9618" s="216" t="s">
        <v>34829</v>
      </c>
      <c r="D9618" s="215" t="s">
        <v>34830</v>
      </c>
    </row>
    <row r="9619" spans="1:4">
      <c r="A9619" s="215" t="s">
        <v>34831</v>
      </c>
      <c r="B9619" s="215">
        <v>1</v>
      </c>
      <c r="C9619" s="216" t="s">
        <v>34832</v>
      </c>
      <c r="D9619" s="215" t="s">
        <v>34833</v>
      </c>
    </row>
    <row r="9620" spans="1:4">
      <c r="A9620" s="215" t="s">
        <v>34834</v>
      </c>
      <c r="B9620" s="215">
        <v>1</v>
      </c>
      <c r="C9620" s="216" t="s">
        <v>34835</v>
      </c>
      <c r="D9620" s="215" t="s">
        <v>34836</v>
      </c>
    </row>
    <row r="9621" spans="1:4">
      <c r="A9621" s="215" t="s">
        <v>34837</v>
      </c>
      <c r="B9621" s="215">
        <v>1</v>
      </c>
      <c r="C9621" s="216" t="s">
        <v>34838</v>
      </c>
      <c r="D9621" s="215" t="s">
        <v>34839</v>
      </c>
    </row>
    <row r="9622" spans="1:4">
      <c r="A9622" s="215" t="s">
        <v>34840</v>
      </c>
      <c r="B9622" s="215">
        <v>1</v>
      </c>
      <c r="C9622" s="216" t="s">
        <v>34841</v>
      </c>
      <c r="D9622" s="215" t="s">
        <v>34842</v>
      </c>
    </row>
    <row r="9623" spans="1:4">
      <c r="A9623" s="215" t="s">
        <v>34843</v>
      </c>
      <c r="B9623" s="215">
        <v>1</v>
      </c>
      <c r="C9623" s="216" t="s">
        <v>34844</v>
      </c>
      <c r="D9623" s="215" t="s">
        <v>34845</v>
      </c>
    </row>
    <row r="9624" spans="1:4">
      <c r="A9624" s="215" t="s">
        <v>34847</v>
      </c>
      <c r="B9624" s="215">
        <v>1</v>
      </c>
      <c r="C9624" s="216" t="s">
        <v>34848</v>
      </c>
      <c r="D9624" s="215" t="s">
        <v>33695</v>
      </c>
    </row>
    <row r="9625" spans="1:4">
      <c r="A9625" s="215" t="s">
        <v>34849</v>
      </c>
      <c r="B9625" s="215">
        <v>1</v>
      </c>
      <c r="C9625" s="216" t="s">
        <v>34850</v>
      </c>
      <c r="D9625" s="215" t="s">
        <v>34851</v>
      </c>
    </row>
    <row r="9626" spans="1:4">
      <c r="A9626" s="215" t="s">
        <v>34852</v>
      </c>
      <c r="B9626" s="215">
        <v>1</v>
      </c>
      <c r="C9626" s="216" t="s">
        <v>34853</v>
      </c>
      <c r="D9626" s="215" t="s">
        <v>34854</v>
      </c>
    </row>
    <row r="9627" spans="1:4">
      <c r="A9627" s="215" t="s">
        <v>34855</v>
      </c>
      <c r="B9627" s="215">
        <v>1</v>
      </c>
      <c r="C9627" s="216" t="s">
        <v>34856</v>
      </c>
      <c r="D9627" s="215" t="s">
        <v>34857</v>
      </c>
    </row>
    <row r="9628" spans="1:4">
      <c r="A9628" s="215" t="s">
        <v>34858</v>
      </c>
      <c r="B9628" s="215">
        <v>1</v>
      </c>
      <c r="C9628" s="216" t="s">
        <v>34859</v>
      </c>
      <c r="D9628" s="215" t="s">
        <v>34860</v>
      </c>
    </row>
    <row r="9629" spans="1:4">
      <c r="A9629" s="215" t="s">
        <v>34861</v>
      </c>
      <c r="B9629" s="215">
        <v>1</v>
      </c>
      <c r="C9629" s="216" t="s">
        <v>34862</v>
      </c>
      <c r="D9629" s="215" t="s">
        <v>34863</v>
      </c>
    </row>
    <row r="9630" spans="1:4">
      <c r="A9630" s="215" t="s">
        <v>34864</v>
      </c>
      <c r="B9630" s="215">
        <v>1</v>
      </c>
      <c r="C9630" s="216" t="s">
        <v>34865</v>
      </c>
      <c r="D9630" s="215" t="s">
        <v>34866</v>
      </c>
    </row>
    <row r="9631" spans="1:4">
      <c r="A9631" s="215" t="s">
        <v>34867</v>
      </c>
      <c r="B9631" s="215">
        <v>1</v>
      </c>
      <c r="C9631" s="216" t="s">
        <v>34868</v>
      </c>
      <c r="D9631" s="215" t="s">
        <v>34869</v>
      </c>
    </row>
    <row r="9632" spans="1:4">
      <c r="A9632" s="215" t="s">
        <v>34870</v>
      </c>
      <c r="B9632" s="215">
        <v>1</v>
      </c>
      <c r="C9632" s="216" t="s">
        <v>34871</v>
      </c>
      <c r="D9632" s="215" t="s">
        <v>34872</v>
      </c>
    </row>
    <row r="9633" spans="1:4">
      <c r="A9633" s="215" t="s">
        <v>34873</v>
      </c>
      <c r="B9633" s="215">
        <v>1</v>
      </c>
      <c r="C9633" s="216" t="s">
        <v>34874</v>
      </c>
      <c r="D9633" s="215" t="s">
        <v>34875</v>
      </c>
    </row>
    <row r="9634" spans="1:4">
      <c r="A9634" s="215" t="s">
        <v>34876</v>
      </c>
      <c r="B9634" s="215">
        <v>1</v>
      </c>
      <c r="C9634" s="216" t="s">
        <v>34877</v>
      </c>
      <c r="D9634" s="215" t="s">
        <v>34878</v>
      </c>
    </row>
    <row r="9635" spans="1:4">
      <c r="A9635" s="215" t="s">
        <v>34879</v>
      </c>
      <c r="B9635" s="215">
        <v>1</v>
      </c>
      <c r="C9635" s="216" t="s">
        <v>34880</v>
      </c>
      <c r="D9635" s="215" t="s">
        <v>34881</v>
      </c>
    </row>
    <row r="9636" spans="1:4">
      <c r="A9636" s="215" t="s">
        <v>34882</v>
      </c>
      <c r="B9636" s="215">
        <v>1</v>
      </c>
      <c r="C9636" s="216" t="s">
        <v>34883</v>
      </c>
      <c r="D9636" s="215" t="s">
        <v>34884</v>
      </c>
    </row>
    <row r="9637" spans="1:4">
      <c r="A9637" s="215" t="s">
        <v>34885</v>
      </c>
      <c r="B9637" s="215">
        <v>1</v>
      </c>
      <c r="C9637" s="216" t="s">
        <v>34886</v>
      </c>
      <c r="D9637" s="215" t="s">
        <v>34887</v>
      </c>
    </row>
    <row r="9638" spans="1:4">
      <c r="A9638" s="215" t="s">
        <v>34888</v>
      </c>
      <c r="B9638" s="215">
        <v>1</v>
      </c>
      <c r="C9638" s="216" t="s">
        <v>34889</v>
      </c>
      <c r="D9638" s="215" t="s">
        <v>34890</v>
      </c>
    </row>
    <row r="9639" spans="1:4">
      <c r="A9639" s="215" t="s">
        <v>34891</v>
      </c>
      <c r="B9639" s="215">
        <v>1</v>
      </c>
      <c r="C9639" s="216" t="s">
        <v>34892</v>
      </c>
      <c r="D9639" s="215" t="s">
        <v>34893</v>
      </c>
    </row>
    <row r="9640" spans="1:4">
      <c r="A9640" s="215" t="s">
        <v>34894</v>
      </c>
      <c r="B9640" s="215">
        <v>1</v>
      </c>
      <c r="C9640" s="216" t="s">
        <v>34895</v>
      </c>
      <c r="D9640" s="215" t="s">
        <v>34896</v>
      </c>
    </row>
    <row r="9641" spans="1:4">
      <c r="A9641" s="215" t="s">
        <v>34897</v>
      </c>
      <c r="B9641" s="215">
        <v>1</v>
      </c>
      <c r="C9641" s="216" t="s">
        <v>34898</v>
      </c>
      <c r="D9641" s="215" t="s">
        <v>34899</v>
      </c>
    </row>
    <row r="9642" spans="1:4">
      <c r="A9642" s="215" t="s">
        <v>34900</v>
      </c>
      <c r="B9642" s="215">
        <v>1</v>
      </c>
      <c r="C9642" s="216" t="s">
        <v>34901</v>
      </c>
      <c r="D9642" s="215" t="s">
        <v>34902</v>
      </c>
    </row>
    <row r="9643" spans="1:4">
      <c r="A9643" s="215" t="s">
        <v>34903</v>
      </c>
      <c r="B9643" s="215">
        <v>1</v>
      </c>
      <c r="C9643" s="216" t="s">
        <v>34904</v>
      </c>
      <c r="D9643" s="215" t="s">
        <v>34905</v>
      </c>
    </row>
    <row r="9644" spans="1:4">
      <c r="A9644" s="215" t="s">
        <v>34906</v>
      </c>
      <c r="B9644" s="215">
        <v>2</v>
      </c>
      <c r="C9644" s="216" t="s">
        <v>34907</v>
      </c>
      <c r="D9644" s="215" t="s">
        <v>34908</v>
      </c>
    </row>
    <row r="9645" spans="1:4">
      <c r="A9645" s="215" t="s">
        <v>111116</v>
      </c>
      <c r="B9645" s="215">
        <v>1</v>
      </c>
      <c r="C9645" s="216" t="s">
        <v>111117</v>
      </c>
      <c r="D9645" s="215" t="s">
        <v>34846</v>
      </c>
    </row>
    <row r="9646" spans="1:4">
      <c r="A9646" s="215" t="s">
        <v>34909</v>
      </c>
      <c r="B9646" s="215">
        <v>1</v>
      </c>
      <c r="C9646" s="216" t="s">
        <v>34910</v>
      </c>
      <c r="D9646" s="215" t="s">
        <v>33818</v>
      </c>
    </row>
    <row r="9647" spans="1:4">
      <c r="A9647" s="215" t="s">
        <v>34911</v>
      </c>
      <c r="B9647" s="215">
        <v>1</v>
      </c>
      <c r="C9647" s="216" t="s">
        <v>34912</v>
      </c>
      <c r="D9647" s="215" t="s">
        <v>33809</v>
      </c>
    </row>
    <row r="9648" spans="1:4">
      <c r="A9648" s="215" t="s">
        <v>34913</v>
      </c>
      <c r="B9648" s="215">
        <v>1</v>
      </c>
      <c r="C9648" s="216" t="s">
        <v>34914</v>
      </c>
      <c r="D9648" s="215" t="s">
        <v>33812</v>
      </c>
    </row>
    <row r="9649" spans="1:4">
      <c r="A9649" s="215" t="s">
        <v>34915</v>
      </c>
      <c r="B9649" s="215">
        <v>1</v>
      </c>
      <c r="C9649" s="216" t="s">
        <v>34916</v>
      </c>
      <c r="D9649" s="215" t="s">
        <v>34917</v>
      </c>
    </row>
    <row r="9650" spans="1:4">
      <c r="A9650" s="215" t="s">
        <v>34918</v>
      </c>
      <c r="B9650" s="215">
        <v>1</v>
      </c>
      <c r="C9650" s="216" t="s">
        <v>34919</v>
      </c>
      <c r="D9650" s="215" t="s">
        <v>34920</v>
      </c>
    </row>
    <row r="9651" spans="1:4">
      <c r="A9651" s="215" t="s">
        <v>34921</v>
      </c>
      <c r="B9651" s="215">
        <v>1</v>
      </c>
      <c r="C9651" s="216" t="s">
        <v>34922</v>
      </c>
      <c r="D9651" s="215" t="s">
        <v>34923</v>
      </c>
    </row>
    <row r="9652" spans="1:4">
      <c r="A9652" s="215" t="s">
        <v>34924</v>
      </c>
      <c r="B9652" s="215">
        <v>1</v>
      </c>
      <c r="C9652" s="216" t="s">
        <v>34925</v>
      </c>
      <c r="D9652" s="215" t="s">
        <v>34926</v>
      </c>
    </row>
    <row r="9653" spans="1:4">
      <c r="A9653" s="215" t="s">
        <v>34927</v>
      </c>
      <c r="B9653" s="215">
        <v>1</v>
      </c>
      <c r="C9653" s="216" t="s">
        <v>34928</v>
      </c>
      <c r="D9653" s="215" t="s">
        <v>34929</v>
      </c>
    </row>
    <row r="9654" spans="1:4">
      <c r="A9654" s="215" t="s">
        <v>34930</v>
      </c>
      <c r="B9654" s="215">
        <v>1</v>
      </c>
      <c r="C9654" s="216" t="s">
        <v>34931</v>
      </c>
      <c r="D9654" s="215" t="s">
        <v>34932</v>
      </c>
    </row>
    <row r="9655" spans="1:4">
      <c r="A9655" s="215" t="s">
        <v>34933</v>
      </c>
      <c r="B9655" s="215">
        <v>1</v>
      </c>
      <c r="C9655" s="216" t="s">
        <v>34934</v>
      </c>
      <c r="D9655" s="215" t="s">
        <v>34935</v>
      </c>
    </row>
    <row r="9656" spans="1:4">
      <c r="A9656" s="215" t="s">
        <v>34936</v>
      </c>
      <c r="B9656" s="215">
        <v>1</v>
      </c>
      <c r="C9656" s="216" t="s">
        <v>34937</v>
      </c>
      <c r="D9656" s="215" t="s">
        <v>34938</v>
      </c>
    </row>
    <row r="9657" spans="1:4">
      <c r="A9657" s="215" t="s">
        <v>34939</v>
      </c>
      <c r="B9657" s="215">
        <v>1</v>
      </c>
      <c r="C9657" s="216" t="s">
        <v>34940</v>
      </c>
      <c r="D9657" s="215" t="s">
        <v>33827</v>
      </c>
    </row>
    <row r="9658" spans="1:4">
      <c r="A9658" s="215" t="s">
        <v>34941</v>
      </c>
      <c r="B9658" s="215">
        <v>1</v>
      </c>
      <c r="C9658" s="216" t="s">
        <v>34942</v>
      </c>
      <c r="D9658" s="215" t="s">
        <v>34943</v>
      </c>
    </row>
    <row r="9659" spans="1:4">
      <c r="A9659" s="215" t="s">
        <v>34944</v>
      </c>
      <c r="B9659" s="215">
        <v>1</v>
      </c>
      <c r="C9659" s="216" t="s">
        <v>34945</v>
      </c>
      <c r="D9659" s="215" t="s">
        <v>34946</v>
      </c>
    </row>
    <row r="9660" spans="1:4">
      <c r="A9660" s="215" t="s">
        <v>34947</v>
      </c>
      <c r="B9660" s="215">
        <v>1</v>
      </c>
      <c r="C9660" s="216" t="s">
        <v>34948</v>
      </c>
      <c r="D9660" s="215" t="s">
        <v>34949</v>
      </c>
    </row>
    <row r="9661" spans="1:4">
      <c r="A9661" s="215" t="s">
        <v>34950</v>
      </c>
      <c r="B9661" s="215">
        <v>1</v>
      </c>
      <c r="C9661" s="216" t="s">
        <v>34951</v>
      </c>
      <c r="D9661" s="215" t="s">
        <v>34952</v>
      </c>
    </row>
    <row r="9662" spans="1:4">
      <c r="A9662" s="215" t="s">
        <v>34953</v>
      </c>
      <c r="B9662" s="215">
        <v>1</v>
      </c>
      <c r="C9662" s="216" t="s">
        <v>111118</v>
      </c>
      <c r="D9662" s="215" t="s">
        <v>34954</v>
      </c>
    </row>
    <row r="9663" spans="1:4">
      <c r="A9663" s="215" t="s">
        <v>34955</v>
      </c>
      <c r="B9663" s="215">
        <v>1</v>
      </c>
      <c r="C9663" s="216" t="s">
        <v>34956</v>
      </c>
      <c r="D9663" s="215" t="s">
        <v>34957</v>
      </c>
    </row>
    <row r="9664" spans="1:4">
      <c r="A9664" s="215" t="s">
        <v>34958</v>
      </c>
      <c r="B9664" s="215">
        <v>1</v>
      </c>
      <c r="C9664" s="216" t="s">
        <v>34959</v>
      </c>
      <c r="D9664" s="215" t="s">
        <v>34960</v>
      </c>
    </row>
    <row r="9665" spans="1:4">
      <c r="A9665" s="215" t="s">
        <v>34961</v>
      </c>
      <c r="B9665" s="215">
        <v>1</v>
      </c>
      <c r="C9665" s="216" t="s">
        <v>34962</v>
      </c>
      <c r="D9665" s="215" t="s">
        <v>34963</v>
      </c>
    </row>
    <row r="9666" spans="1:4">
      <c r="A9666" s="215" t="s">
        <v>34964</v>
      </c>
      <c r="B9666" s="215">
        <v>1</v>
      </c>
      <c r="C9666" s="216" t="s">
        <v>34965</v>
      </c>
      <c r="D9666" s="215" t="s">
        <v>34966</v>
      </c>
    </row>
    <row r="9667" spans="1:4">
      <c r="A9667" s="215" t="s">
        <v>34967</v>
      </c>
      <c r="B9667" s="215">
        <v>1</v>
      </c>
      <c r="C9667" s="216" t="s">
        <v>34968</v>
      </c>
      <c r="D9667" s="215" t="s">
        <v>34969</v>
      </c>
    </row>
    <row r="9668" spans="1:4">
      <c r="A9668" s="215" t="s">
        <v>34970</v>
      </c>
      <c r="B9668" s="215">
        <v>1</v>
      </c>
      <c r="C9668" s="216" t="s">
        <v>34971</v>
      </c>
      <c r="D9668" s="215" t="s">
        <v>34972</v>
      </c>
    </row>
    <row r="9669" spans="1:4">
      <c r="A9669" s="215" t="s">
        <v>34973</v>
      </c>
      <c r="B9669" s="215">
        <v>1</v>
      </c>
      <c r="C9669" s="216" t="s">
        <v>34974</v>
      </c>
      <c r="D9669" s="215" t="s">
        <v>34975</v>
      </c>
    </row>
    <row r="9670" spans="1:4">
      <c r="A9670" s="215" t="s">
        <v>34976</v>
      </c>
      <c r="B9670" s="215">
        <v>1</v>
      </c>
      <c r="C9670" s="216" t="s">
        <v>34977</v>
      </c>
      <c r="D9670" s="215" t="s">
        <v>34978</v>
      </c>
    </row>
    <row r="9671" spans="1:4">
      <c r="A9671" s="215" t="s">
        <v>34979</v>
      </c>
      <c r="B9671" s="215">
        <v>1</v>
      </c>
      <c r="C9671" s="216" t="s">
        <v>34980</v>
      </c>
      <c r="D9671" s="215" t="s">
        <v>34981</v>
      </c>
    </row>
    <row r="9672" spans="1:4">
      <c r="A9672" s="215" t="s">
        <v>34982</v>
      </c>
      <c r="B9672" s="215">
        <v>1</v>
      </c>
      <c r="C9672" s="216" t="s">
        <v>34983</v>
      </c>
      <c r="D9672" s="215" t="s">
        <v>34984</v>
      </c>
    </row>
    <row r="9673" spans="1:4">
      <c r="A9673" s="215" t="s">
        <v>34985</v>
      </c>
      <c r="B9673" s="215">
        <v>1</v>
      </c>
      <c r="C9673" s="216" t="s">
        <v>34986</v>
      </c>
      <c r="D9673" s="215" t="s">
        <v>34987</v>
      </c>
    </row>
    <row r="9674" spans="1:4">
      <c r="A9674" s="215" t="s">
        <v>34988</v>
      </c>
      <c r="B9674" s="215">
        <v>1</v>
      </c>
      <c r="C9674" s="216" t="s">
        <v>34989</v>
      </c>
      <c r="D9674" s="215" t="s">
        <v>34990</v>
      </c>
    </row>
    <row r="9675" spans="1:4">
      <c r="A9675" s="215" t="s">
        <v>34991</v>
      </c>
      <c r="B9675" s="215">
        <v>1</v>
      </c>
      <c r="C9675" s="216" t="s">
        <v>34992</v>
      </c>
      <c r="D9675" s="215" t="s">
        <v>33986</v>
      </c>
    </row>
    <row r="9676" spans="1:4">
      <c r="A9676" s="215" t="s">
        <v>34993</v>
      </c>
      <c r="B9676" s="215">
        <v>1</v>
      </c>
      <c r="C9676" s="216" t="s">
        <v>34994</v>
      </c>
      <c r="D9676" s="215" t="s">
        <v>34995</v>
      </c>
    </row>
    <row r="9677" spans="1:4">
      <c r="A9677" s="215" t="s">
        <v>34996</v>
      </c>
      <c r="B9677" s="215">
        <v>1</v>
      </c>
      <c r="C9677" s="216" t="s">
        <v>34997</v>
      </c>
      <c r="D9677" s="215" t="s">
        <v>34998</v>
      </c>
    </row>
    <row r="9678" spans="1:4">
      <c r="A9678" s="215" t="s">
        <v>34999</v>
      </c>
      <c r="B9678" s="215">
        <v>1</v>
      </c>
      <c r="C9678" s="216" t="s">
        <v>35000</v>
      </c>
      <c r="D9678" s="215" t="s">
        <v>35001</v>
      </c>
    </row>
    <row r="9679" spans="1:4">
      <c r="A9679" s="215" t="s">
        <v>35002</v>
      </c>
      <c r="B9679" s="215">
        <v>1</v>
      </c>
      <c r="C9679" s="216" t="s">
        <v>35003</v>
      </c>
      <c r="D9679" s="215" t="s">
        <v>35004</v>
      </c>
    </row>
    <row r="9680" spans="1:4">
      <c r="A9680" s="215" t="s">
        <v>35005</v>
      </c>
      <c r="B9680" s="215">
        <v>1</v>
      </c>
      <c r="C9680" s="216" t="s">
        <v>35006</v>
      </c>
      <c r="D9680" s="215" t="s">
        <v>35007</v>
      </c>
    </row>
    <row r="9681" spans="1:4">
      <c r="A9681" s="215" t="s">
        <v>35008</v>
      </c>
      <c r="B9681" s="215">
        <v>1</v>
      </c>
      <c r="C9681" s="216" t="s">
        <v>35009</v>
      </c>
      <c r="D9681" s="215" t="s">
        <v>35010</v>
      </c>
    </row>
    <row r="9682" spans="1:4">
      <c r="A9682" s="215" t="s">
        <v>35011</v>
      </c>
      <c r="B9682" s="215">
        <v>1</v>
      </c>
      <c r="C9682" s="216" t="s">
        <v>35012</v>
      </c>
      <c r="D9682" s="215" t="s">
        <v>35013</v>
      </c>
    </row>
    <row r="9683" spans="1:4">
      <c r="A9683" s="215" t="s">
        <v>35014</v>
      </c>
      <c r="B9683" s="215">
        <v>1</v>
      </c>
      <c r="C9683" s="216" t="s">
        <v>35015</v>
      </c>
      <c r="D9683" s="215" t="s">
        <v>35016</v>
      </c>
    </row>
    <row r="9684" spans="1:4">
      <c r="A9684" s="215" t="s">
        <v>35017</v>
      </c>
      <c r="B9684" s="215">
        <v>1</v>
      </c>
      <c r="C9684" s="216" t="s">
        <v>35018</v>
      </c>
      <c r="D9684" s="215" t="s">
        <v>35019</v>
      </c>
    </row>
    <row r="9685" spans="1:4">
      <c r="A9685" s="215" t="s">
        <v>35020</v>
      </c>
      <c r="B9685" s="215">
        <v>1</v>
      </c>
      <c r="C9685" s="216" t="s">
        <v>35021</v>
      </c>
      <c r="D9685" s="215" t="s">
        <v>35022</v>
      </c>
    </row>
    <row r="9686" spans="1:4">
      <c r="A9686" s="215" t="s">
        <v>35023</v>
      </c>
      <c r="B9686" s="215">
        <v>1</v>
      </c>
      <c r="C9686" s="216" t="s">
        <v>35024</v>
      </c>
      <c r="D9686" s="215" t="s">
        <v>35025</v>
      </c>
    </row>
    <row r="9687" spans="1:4">
      <c r="A9687" s="215" t="s">
        <v>35026</v>
      </c>
      <c r="B9687" s="215">
        <v>1</v>
      </c>
      <c r="C9687" s="216" t="s">
        <v>35027</v>
      </c>
      <c r="D9687" s="215" t="s">
        <v>35028</v>
      </c>
    </row>
    <row r="9688" spans="1:4">
      <c r="A9688" s="215" t="s">
        <v>35029</v>
      </c>
      <c r="B9688" s="215">
        <v>1</v>
      </c>
      <c r="C9688" s="216" t="s">
        <v>35030</v>
      </c>
      <c r="D9688" s="215" t="s">
        <v>35031</v>
      </c>
    </row>
    <row r="9689" spans="1:4">
      <c r="A9689" s="215" t="s">
        <v>35032</v>
      </c>
      <c r="B9689" s="215">
        <v>1</v>
      </c>
      <c r="C9689" s="216" t="s">
        <v>35033</v>
      </c>
      <c r="D9689" s="215" t="s">
        <v>35034</v>
      </c>
    </row>
    <row r="9690" spans="1:4">
      <c r="A9690" s="215" t="s">
        <v>35035</v>
      </c>
      <c r="B9690" s="215">
        <v>1</v>
      </c>
      <c r="C9690" s="216" t="s">
        <v>35036</v>
      </c>
      <c r="D9690" s="215" t="s">
        <v>35037</v>
      </c>
    </row>
    <row r="9691" spans="1:4">
      <c r="A9691" s="215" t="s">
        <v>35038</v>
      </c>
      <c r="B9691" s="215">
        <v>1</v>
      </c>
      <c r="C9691" s="216" t="s">
        <v>35039</v>
      </c>
      <c r="D9691" s="215" t="s">
        <v>35040</v>
      </c>
    </row>
    <row r="9692" spans="1:4">
      <c r="A9692" s="215" t="s">
        <v>35041</v>
      </c>
      <c r="B9692" s="215">
        <v>1</v>
      </c>
      <c r="C9692" s="216" t="s">
        <v>35042</v>
      </c>
      <c r="D9692" s="215" t="s">
        <v>35043</v>
      </c>
    </row>
    <row r="9693" spans="1:4">
      <c r="A9693" s="215" t="s">
        <v>35044</v>
      </c>
      <c r="B9693" s="215">
        <v>1</v>
      </c>
      <c r="C9693" s="216" t="s">
        <v>35045</v>
      </c>
      <c r="D9693" s="215" t="s">
        <v>35046</v>
      </c>
    </row>
    <row r="9694" spans="1:4">
      <c r="A9694" s="215" t="s">
        <v>35047</v>
      </c>
      <c r="B9694" s="215">
        <v>1</v>
      </c>
      <c r="C9694" s="216" t="s">
        <v>35048</v>
      </c>
      <c r="D9694" s="215" t="s">
        <v>35049</v>
      </c>
    </row>
    <row r="9695" spans="1:4">
      <c r="A9695" s="215" t="s">
        <v>35050</v>
      </c>
      <c r="B9695" s="215">
        <v>1</v>
      </c>
      <c r="C9695" s="216" t="s">
        <v>35051</v>
      </c>
      <c r="D9695" s="215" t="s">
        <v>35052</v>
      </c>
    </row>
    <row r="9696" spans="1:4">
      <c r="A9696" s="215" t="s">
        <v>35053</v>
      </c>
      <c r="B9696" s="215">
        <v>1</v>
      </c>
      <c r="C9696" s="216" t="s">
        <v>35054</v>
      </c>
      <c r="D9696" s="215" t="s">
        <v>35055</v>
      </c>
    </row>
    <row r="9697" spans="1:4">
      <c r="A9697" s="215" t="s">
        <v>35056</v>
      </c>
      <c r="B9697" s="215">
        <v>1</v>
      </c>
      <c r="C9697" s="216" t="s">
        <v>35057</v>
      </c>
      <c r="D9697" s="215" t="s">
        <v>35058</v>
      </c>
    </row>
    <row r="9698" spans="1:4">
      <c r="A9698" s="215" t="s">
        <v>35059</v>
      </c>
      <c r="B9698" s="215">
        <v>1</v>
      </c>
      <c r="C9698" s="216" t="s">
        <v>35060</v>
      </c>
      <c r="D9698" s="215" t="s">
        <v>35061</v>
      </c>
    </row>
    <row r="9699" spans="1:4">
      <c r="A9699" s="215" t="s">
        <v>35062</v>
      </c>
      <c r="B9699" s="215">
        <v>1</v>
      </c>
      <c r="C9699" s="216" t="s">
        <v>35063</v>
      </c>
      <c r="D9699" s="215" t="s">
        <v>35064</v>
      </c>
    </row>
    <row r="9700" spans="1:4">
      <c r="A9700" s="215" t="s">
        <v>35065</v>
      </c>
      <c r="B9700" s="215">
        <v>1</v>
      </c>
      <c r="C9700" s="216" t="s">
        <v>35066</v>
      </c>
      <c r="D9700" s="215" t="s">
        <v>35067</v>
      </c>
    </row>
    <row r="9701" spans="1:4">
      <c r="A9701" s="215" t="s">
        <v>35068</v>
      </c>
      <c r="B9701" s="215">
        <v>1</v>
      </c>
      <c r="C9701" s="216" t="s">
        <v>35069</v>
      </c>
      <c r="D9701" s="215" t="s">
        <v>35070</v>
      </c>
    </row>
    <row r="9702" spans="1:4">
      <c r="A9702" s="215" t="s">
        <v>35071</v>
      </c>
      <c r="B9702" s="215">
        <v>1</v>
      </c>
      <c r="C9702" s="216" t="s">
        <v>35072</v>
      </c>
      <c r="D9702" s="215" t="s">
        <v>35073</v>
      </c>
    </row>
    <row r="9703" spans="1:4">
      <c r="A9703" s="215" t="s">
        <v>35074</v>
      </c>
      <c r="B9703" s="215">
        <v>1</v>
      </c>
      <c r="C9703" s="216" t="s">
        <v>35075</v>
      </c>
      <c r="D9703" s="215" t="s">
        <v>35076</v>
      </c>
    </row>
    <row r="9704" spans="1:4">
      <c r="A9704" s="215" t="s">
        <v>35077</v>
      </c>
      <c r="B9704" s="215">
        <v>1</v>
      </c>
      <c r="C9704" s="216" t="s">
        <v>35078</v>
      </c>
      <c r="D9704" s="215" t="s">
        <v>35079</v>
      </c>
    </row>
    <row r="9705" spans="1:4">
      <c r="A9705" s="215" t="s">
        <v>35080</v>
      </c>
      <c r="B9705" s="215">
        <v>1</v>
      </c>
      <c r="C9705" s="216" t="s">
        <v>35081</v>
      </c>
      <c r="D9705" s="215" t="s">
        <v>35082</v>
      </c>
    </row>
    <row r="9706" spans="1:4">
      <c r="A9706" s="215" t="s">
        <v>35083</v>
      </c>
      <c r="B9706" s="215">
        <v>1</v>
      </c>
      <c r="C9706" s="216" t="s">
        <v>35084</v>
      </c>
      <c r="D9706" s="215" t="s">
        <v>35085</v>
      </c>
    </row>
    <row r="9707" spans="1:4">
      <c r="A9707" s="215" t="s">
        <v>35086</v>
      </c>
      <c r="B9707" s="215">
        <v>1</v>
      </c>
      <c r="C9707" s="216" t="s">
        <v>35087</v>
      </c>
      <c r="D9707" s="215" t="s">
        <v>35088</v>
      </c>
    </row>
    <row r="9708" spans="1:4">
      <c r="A9708" s="215" t="s">
        <v>35089</v>
      </c>
      <c r="B9708" s="215">
        <v>1</v>
      </c>
      <c r="C9708" s="216" t="s">
        <v>35090</v>
      </c>
      <c r="D9708" s="215" t="s">
        <v>35091</v>
      </c>
    </row>
    <row r="9709" spans="1:4">
      <c r="A9709" s="215" t="s">
        <v>35092</v>
      </c>
      <c r="B9709" s="215">
        <v>1</v>
      </c>
      <c r="C9709" s="216" t="s">
        <v>35093</v>
      </c>
      <c r="D9709" s="215" t="s">
        <v>35094</v>
      </c>
    </row>
    <row r="9710" spans="1:4">
      <c r="A9710" s="215" t="s">
        <v>35095</v>
      </c>
      <c r="B9710" s="215">
        <v>1</v>
      </c>
      <c r="C9710" s="216" t="s">
        <v>35096</v>
      </c>
      <c r="D9710" s="215" t="s">
        <v>35097</v>
      </c>
    </row>
    <row r="9711" spans="1:4">
      <c r="A9711" s="215" t="s">
        <v>35098</v>
      </c>
      <c r="B9711" s="215">
        <v>1</v>
      </c>
      <c r="C9711" s="216" t="s">
        <v>35099</v>
      </c>
      <c r="D9711" s="215" t="s">
        <v>35100</v>
      </c>
    </row>
    <row r="9712" spans="1:4">
      <c r="A9712" s="215" t="s">
        <v>35101</v>
      </c>
      <c r="B9712" s="215">
        <v>1</v>
      </c>
      <c r="C9712" s="216" t="s">
        <v>35102</v>
      </c>
      <c r="D9712" s="215" t="s">
        <v>35103</v>
      </c>
    </row>
    <row r="9713" spans="1:4">
      <c r="A9713" s="215" t="s">
        <v>35104</v>
      </c>
      <c r="B9713" s="215">
        <v>1</v>
      </c>
      <c r="C9713" s="216" t="s">
        <v>35105</v>
      </c>
      <c r="D9713" s="215" t="s">
        <v>35106</v>
      </c>
    </row>
    <row r="9714" spans="1:4">
      <c r="A9714" s="215" t="s">
        <v>35107</v>
      </c>
      <c r="B9714" s="215">
        <v>1</v>
      </c>
      <c r="C9714" s="216" t="s">
        <v>35108</v>
      </c>
      <c r="D9714" s="215" t="s">
        <v>35109</v>
      </c>
    </row>
    <row r="9715" spans="1:4">
      <c r="A9715" s="215" t="s">
        <v>35110</v>
      </c>
      <c r="B9715" s="215">
        <v>1</v>
      </c>
      <c r="C9715" s="216" t="s">
        <v>35111</v>
      </c>
      <c r="D9715" s="215" t="s">
        <v>35112</v>
      </c>
    </row>
    <row r="9716" spans="1:4">
      <c r="A9716" s="215" t="s">
        <v>35113</v>
      </c>
      <c r="B9716" s="215">
        <v>1</v>
      </c>
      <c r="C9716" s="216" t="s">
        <v>35114</v>
      </c>
      <c r="D9716" s="215" t="s">
        <v>35115</v>
      </c>
    </row>
    <row r="9717" spans="1:4">
      <c r="A9717" s="215" t="s">
        <v>35116</v>
      </c>
      <c r="B9717" s="215">
        <v>1</v>
      </c>
      <c r="C9717" s="216" t="s">
        <v>35117</v>
      </c>
      <c r="D9717" s="215" t="s">
        <v>35118</v>
      </c>
    </row>
    <row r="9718" spans="1:4">
      <c r="A9718" s="215" t="s">
        <v>35119</v>
      </c>
      <c r="B9718" s="215">
        <v>1</v>
      </c>
      <c r="C9718" s="216" t="s">
        <v>35120</v>
      </c>
      <c r="D9718" s="215" t="s">
        <v>35121</v>
      </c>
    </row>
    <row r="9719" spans="1:4">
      <c r="A9719" s="215" t="s">
        <v>35122</v>
      </c>
      <c r="B9719" s="215">
        <v>1</v>
      </c>
      <c r="C9719" s="216" t="s">
        <v>35123</v>
      </c>
      <c r="D9719" s="215" t="s">
        <v>35124</v>
      </c>
    </row>
    <row r="9720" spans="1:4">
      <c r="A9720" s="215" t="s">
        <v>35125</v>
      </c>
      <c r="B9720" s="215">
        <v>1</v>
      </c>
      <c r="C9720" s="216" t="s">
        <v>35126</v>
      </c>
      <c r="D9720" s="215" t="s">
        <v>35127</v>
      </c>
    </row>
    <row r="9721" spans="1:4">
      <c r="A9721" s="215" t="s">
        <v>35128</v>
      </c>
      <c r="B9721" s="215">
        <v>1</v>
      </c>
      <c r="C9721" s="216" t="s">
        <v>35129</v>
      </c>
      <c r="D9721" s="215" t="s">
        <v>35130</v>
      </c>
    </row>
    <row r="9722" spans="1:4">
      <c r="A9722" s="215" t="s">
        <v>35131</v>
      </c>
      <c r="B9722" s="215">
        <v>1</v>
      </c>
      <c r="C9722" s="216" t="s">
        <v>35132</v>
      </c>
      <c r="D9722" s="215" t="s">
        <v>35133</v>
      </c>
    </row>
    <row r="9723" spans="1:4">
      <c r="A9723" s="215" t="s">
        <v>35134</v>
      </c>
      <c r="B9723" s="215">
        <v>1</v>
      </c>
      <c r="C9723" s="216" t="s">
        <v>35135</v>
      </c>
      <c r="D9723" s="215" t="s">
        <v>35136</v>
      </c>
    </row>
    <row r="9724" spans="1:4">
      <c r="A9724" s="215" t="s">
        <v>35137</v>
      </c>
      <c r="B9724" s="215">
        <v>1</v>
      </c>
      <c r="C9724" s="216" t="s">
        <v>35138</v>
      </c>
      <c r="D9724" s="215" t="s">
        <v>35139</v>
      </c>
    </row>
    <row r="9725" spans="1:4">
      <c r="A9725" s="215" t="s">
        <v>35140</v>
      </c>
      <c r="B9725" s="215">
        <v>1</v>
      </c>
      <c r="C9725" s="216" t="s">
        <v>35141</v>
      </c>
      <c r="D9725" s="215" t="s">
        <v>35142</v>
      </c>
    </row>
    <row r="9726" spans="1:4">
      <c r="A9726" s="215" t="s">
        <v>35143</v>
      </c>
      <c r="B9726" s="215">
        <v>1</v>
      </c>
      <c r="C9726" s="216" t="s">
        <v>35144</v>
      </c>
      <c r="D9726" s="215" t="s">
        <v>35145</v>
      </c>
    </row>
    <row r="9727" spans="1:4">
      <c r="A9727" s="215" t="s">
        <v>35146</v>
      </c>
      <c r="B9727" s="215">
        <v>1</v>
      </c>
      <c r="C9727" s="216" t="s">
        <v>35147</v>
      </c>
      <c r="D9727" s="215" t="s">
        <v>35148</v>
      </c>
    </row>
    <row r="9728" spans="1:4">
      <c r="A9728" s="215" t="s">
        <v>35149</v>
      </c>
      <c r="B9728" s="215">
        <v>1</v>
      </c>
      <c r="C9728" s="216" t="s">
        <v>35150</v>
      </c>
      <c r="D9728" s="215" t="s">
        <v>35151</v>
      </c>
    </row>
    <row r="9729" spans="1:4">
      <c r="A9729" s="215" t="s">
        <v>35152</v>
      </c>
      <c r="B9729" s="215">
        <v>1</v>
      </c>
      <c r="C9729" s="216" t="s">
        <v>35153</v>
      </c>
      <c r="D9729" s="215" t="s">
        <v>35154</v>
      </c>
    </row>
    <row r="9730" spans="1:4">
      <c r="A9730" s="215" t="s">
        <v>35155</v>
      </c>
      <c r="B9730" s="215">
        <v>1</v>
      </c>
      <c r="C9730" s="216" t="s">
        <v>35156</v>
      </c>
      <c r="D9730" s="215" t="s">
        <v>35157</v>
      </c>
    </row>
    <row r="9731" spans="1:4">
      <c r="A9731" s="215" t="s">
        <v>35158</v>
      </c>
      <c r="B9731" s="215">
        <v>1</v>
      </c>
      <c r="C9731" s="216" t="s">
        <v>35159</v>
      </c>
      <c r="D9731" s="215" t="s">
        <v>35160</v>
      </c>
    </row>
    <row r="9732" spans="1:4">
      <c r="A9732" s="215" t="s">
        <v>35161</v>
      </c>
      <c r="B9732" s="215">
        <v>1</v>
      </c>
      <c r="C9732" s="216" t="s">
        <v>35162</v>
      </c>
      <c r="D9732" s="215" t="s">
        <v>35163</v>
      </c>
    </row>
    <row r="9733" spans="1:4">
      <c r="A9733" s="215" t="s">
        <v>35164</v>
      </c>
      <c r="B9733" s="215">
        <v>1</v>
      </c>
      <c r="C9733" s="216" t="s">
        <v>35165</v>
      </c>
      <c r="D9733" s="215" t="s">
        <v>35166</v>
      </c>
    </row>
    <row r="9734" spans="1:4">
      <c r="A9734" s="215" t="s">
        <v>35167</v>
      </c>
      <c r="B9734" s="215">
        <v>1</v>
      </c>
      <c r="C9734" s="216" t="s">
        <v>35168</v>
      </c>
      <c r="D9734" s="215" t="s">
        <v>35169</v>
      </c>
    </row>
    <row r="9735" spans="1:4">
      <c r="A9735" s="215" t="s">
        <v>35170</v>
      </c>
      <c r="B9735" s="215">
        <v>1</v>
      </c>
      <c r="C9735" s="216" t="s">
        <v>35171</v>
      </c>
      <c r="D9735" s="215" t="s">
        <v>35172</v>
      </c>
    </row>
    <row r="9736" spans="1:4">
      <c r="A9736" s="215" t="s">
        <v>35173</v>
      </c>
      <c r="B9736" s="215">
        <v>1</v>
      </c>
      <c r="C9736" s="216" t="s">
        <v>35174</v>
      </c>
      <c r="D9736" s="215" t="s">
        <v>35175</v>
      </c>
    </row>
    <row r="9737" spans="1:4">
      <c r="A9737" s="215" t="s">
        <v>35176</v>
      </c>
      <c r="B9737" s="215">
        <v>1</v>
      </c>
      <c r="C9737" s="216" t="s">
        <v>35177</v>
      </c>
      <c r="D9737" s="215" t="s">
        <v>35178</v>
      </c>
    </row>
    <row r="9738" spans="1:4">
      <c r="A9738" s="215" t="s">
        <v>35179</v>
      </c>
      <c r="B9738" s="215">
        <v>1</v>
      </c>
      <c r="C9738" s="216" t="s">
        <v>35180</v>
      </c>
      <c r="D9738" s="215" t="s">
        <v>35181</v>
      </c>
    </row>
    <row r="9739" spans="1:4">
      <c r="A9739" s="215" t="s">
        <v>35182</v>
      </c>
      <c r="B9739" s="215">
        <v>1</v>
      </c>
      <c r="C9739" s="216" t="s">
        <v>35183</v>
      </c>
      <c r="D9739" s="215" t="s">
        <v>35184</v>
      </c>
    </row>
    <row r="9740" spans="1:4">
      <c r="A9740" s="215" t="s">
        <v>35185</v>
      </c>
      <c r="B9740" s="215">
        <v>1</v>
      </c>
      <c r="C9740" s="216" t="s">
        <v>35186</v>
      </c>
      <c r="D9740" s="215" t="s">
        <v>35187</v>
      </c>
    </row>
    <row r="9741" spans="1:4">
      <c r="A9741" s="215" t="s">
        <v>35188</v>
      </c>
      <c r="B9741" s="215">
        <v>1</v>
      </c>
      <c r="C9741" s="216" t="s">
        <v>35189</v>
      </c>
      <c r="D9741" s="215" t="s">
        <v>35190</v>
      </c>
    </row>
    <row r="9742" spans="1:4">
      <c r="A9742" s="215" t="s">
        <v>35191</v>
      </c>
      <c r="B9742" s="215">
        <v>1</v>
      </c>
      <c r="C9742" s="216" t="s">
        <v>35192</v>
      </c>
      <c r="D9742" s="215" t="s">
        <v>35193</v>
      </c>
    </row>
    <row r="9743" spans="1:4">
      <c r="A9743" s="215" t="s">
        <v>35194</v>
      </c>
      <c r="B9743" s="215">
        <v>1</v>
      </c>
      <c r="C9743" s="216" t="s">
        <v>35195</v>
      </c>
      <c r="D9743" s="215" t="s">
        <v>34672</v>
      </c>
    </row>
    <row r="9744" spans="1:4">
      <c r="A9744" s="215" t="s">
        <v>35196</v>
      </c>
      <c r="B9744" s="215">
        <v>1</v>
      </c>
      <c r="C9744" s="216" t="s">
        <v>35197</v>
      </c>
      <c r="D9744" s="215" t="s">
        <v>35198</v>
      </c>
    </row>
    <row r="9745" spans="1:4">
      <c r="A9745" s="215" t="s">
        <v>35199</v>
      </c>
      <c r="B9745" s="215">
        <v>1</v>
      </c>
      <c r="C9745" s="216" t="s">
        <v>35200</v>
      </c>
      <c r="D9745" s="215" t="s">
        <v>35201</v>
      </c>
    </row>
    <row r="9746" spans="1:4">
      <c r="A9746" s="215" t="s">
        <v>35202</v>
      </c>
      <c r="B9746" s="215">
        <v>1</v>
      </c>
      <c r="C9746" s="216" t="s">
        <v>35203</v>
      </c>
      <c r="D9746" s="215" t="s">
        <v>35204</v>
      </c>
    </row>
    <row r="9747" spans="1:4">
      <c r="A9747" s="215" t="s">
        <v>35205</v>
      </c>
      <c r="B9747" s="215">
        <v>1</v>
      </c>
      <c r="C9747" s="216" t="s">
        <v>35206</v>
      </c>
      <c r="D9747" s="215" t="s">
        <v>35207</v>
      </c>
    </row>
    <row r="9748" spans="1:4">
      <c r="A9748" s="215" t="s">
        <v>35208</v>
      </c>
      <c r="B9748" s="215">
        <v>1</v>
      </c>
      <c r="C9748" s="216" t="s">
        <v>35209</v>
      </c>
      <c r="D9748" s="215" t="s">
        <v>35210</v>
      </c>
    </row>
    <row r="9749" spans="1:4">
      <c r="A9749" s="215" t="s">
        <v>35211</v>
      </c>
      <c r="B9749" s="215">
        <v>1</v>
      </c>
      <c r="C9749" s="216" t="s">
        <v>35212</v>
      </c>
      <c r="D9749" s="215" t="s">
        <v>35213</v>
      </c>
    </row>
    <row r="9750" spans="1:4">
      <c r="A9750" s="215" t="s">
        <v>35214</v>
      </c>
      <c r="B9750" s="215">
        <v>1</v>
      </c>
      <c r="C9750" s="216" t="s">
        <v>35215</v>
      </c>
      <c r="D9750" s="215" t="s">
        <v>35216</v>
      </c>
    </row>
    <row r="9751" spans="1:4">
      <c r="A9751" s="215" t="s">
        <v>35217</v>
      </c>
      <c r="B9751" s="215">
        <v>1</v>
      </c>
      <c r="C9751" s="216" t="s">
        <v>35218</v>
      </c>
      <c r="D9751" s="215" t="s">
        <v>35219</v>
      </c>
    </row>
    <row r="9752" spans="1:4">
      <c r="A9752" s="215" t="s">
        <v>35220</v>
      </c>
      <c r="B9752" s="215">
        <v>1</v>
      </c>
      <c r="C9752" s="216" t="s">
        <v>35221</v>
      </c>
      <c r="D9752" s="215" t="s">
        <v>35222</v>
      </c>
    </row>
    <row r="9753" spans="1:4">
      <c r="A9753" s="215" t="s">
        <v>35223</v>
      </c>
      <c r="B9753" s="215">
        <v>1</v>
      </c>
      <c r="C9753" s="216" t="s">
        <v>35224</v>
      </c>
      <c r="D9753" s="215" t="s">
        <v>35225</v>
      </c>
    </row>
    <row r="9754" spans="1:4">
      <c r="A9754" s="215" t="s">
        <v>35226</v>
      </c>
      <c r="B9754" s="215">
        <v>1</v>
      </c>
      <c r="C9754" s="216" t="s">
        <v>35227</v>
      </c>
      <c r="D9754" s="215" t="s">
        <v>35228</v>
      </c>
    </row>
    <row r="9755" spans="1:4">
      <c r="A9755" s="215" t="s">
        <v>35229</v>
      </c>
      <c r="B9755" s="215">
        <v>1</v>
      </c>
      <c r="C9755" s="216" t="s">
        <v>35230</v>
      </c>
      <c r="D9755" s="215" t="s">
        <v>35231</v>
      </c>
    </row>
    <row r="9756" spans="1:4">
      <c r="A9756" s="215" t="s">
        <v>35232</v>
      </c>
      <c r="B9756" s="215">
        <v>1</v>
      </c>
      <c r="C9756" s="216" t="s">
        <v>35233</v>
      </c>
      <c r="D9756" s="215" t="s">
        <v>35234</v>
      </c>
    </row>
    <row r="9757" spans="1:4">
      <c r="A9757" s="215" t="s">
        <v>35235</v>
      </c>
      <c r="B9757" s="215">
        <v>1</v>
      </c>
      <c r="C9757" s="216" t="s">
        <v>35236</v>
      </c>
      <c r="D9757" s="215" t="s">
        <v>35237</v>
      </c>
    </row>
    <row r="9758" spans="1:4">
      <c r="A9758" s="215" t="s">
        <v>35238</v>
      </c>
      <c r="B9758" s="215">
        <v>1</v>
      </c>
      <c r="C9758" s="216" t="s">
        <v>35239</v>
      </c>
      <c r="D9758" s="215" t="s">
        <v>35240</v>
      </c>
    </row>
    <row r="9759" spans="1:4">
      <c r="A9759" s="215" t="s">
        <v>35241</v>
      </c>
      <c r="B9759" s="215">
        <v>1</v>
      </c>
      <c r="C9759" s="216" t="s">
        <v>35242</v>
      </c>
      <c r="D9759" s="215" t="s">
        <v>35243</v>
      </c>
    </row>
    <row r="9760" spans="1:4">
      <c r="A9760" s="215" t="s">
        <v>35244</v>
      </c>
      <c r="B9760" s="215">
        <v>1</v>
      </c>
      <c r="C9760" s="216" t="s">
        <v>35245</v>
      </c>
      <c r="D9760" s="215" t="s">
        <v>35246</v>
      </c>
    </row>
    <row r="9761" spans="1:4">
      <c r="A9761" s="215" t="s">
        <v>35247</v>
      </c>
      <c r="B9761" s="215">
        <v>1</v>
      </c>
      <c r="C9761" s="216" t="s">
        <v>35248</v>
      </c>
      <c r="D9761" s="215" t="s">
        <v>35249</v>
      </c>
    </row>
    <row r="9762" spans="1:4">
      <c r="A9762" s="215" t="s">
        <v>35250</v>
      </c>
      <c r="B9762" s="215">
        <v>1</v>
      </c>
      <c r="C9762" s="216" t="s">
        <v>35251</v>
      </c>
      <c r="D9762" s="215" t="s">
        <v>35252</v>
      </c>
    </row>
    <row r="9763" spans="1:4">
      <c r="A9763" s="215" t="s">
        <v>35253</v>
      </c>
      <c r="B9763" s="215">
        <v>1</v>
      </c>
      <c r="C9763" s="216" t="s">
        <v>35254</v>
      </c>
      <c r="D9763" s="215" t="s">
        <v>35255</v>
      </c>
    </row>
    <row r="9764" spans="1:4">
      <c r="A9764" s="215" t="s">
        <v>35256</v>
      </c>
      <c r="B9764" s="215">
        <v>1</v>
      </c>
      <c r="C9764" s="216" t="s">
        <v>35257</v>
      </c>
      <c r="D9764" s="215" t="s">
        <v>35258</v>
      </c>
    </row>
    <row r="9765" spans="1:4">
      <c r="A9765" s="215" t="s">
        <v>35259</v>
      </c>
      <c r="B9765" s="215">
        <v>1</v>
      </c>
      <c r="C9765" s="216" t="s">
        <v>35260</v>
      </c>
      <c r="D9765" s="215" t="s">
        <v>35261</v>
      </c>
    </row>
    <row r="9766" spans="1:4">
      <c r="A9766" s="215" t="s">
        <v>35262</v>
      </c>
      <c r="B9766" s="215">
        <v>1</v>
      </c>
      <c r="C9766" s="216" t="s">
        <v>35263</v>
      </c>
      <c r="D9766" s="215" t="s">
        <v>35264</v>
      </c>
    </row>
    <row r="9767" spans="1:4">
      <c r="A9767" s="215" t="s">
        <v>35265</v>
      </c>
      <c r="B9767" s="215">
        <v>1</v>
      </c>
      <c r="C9767" s="216" t="s">
        <v>35266</v>
      </c>
      <c r="D9767" s="215" t="s">
        <v>35267</v>
      </c>
    </row>
    <row r="9768" spans="1:4">
      <c r="A9768" s="215" t="s">
        <v>35268</v>
      </c>
      <c r="B9768" s="215">
        <v>1</v>
      </c>
      <c r="C9768" s="216" t="s">
        <v>35269</v>
      </c>
      <c r="D9768" s="215" t="s">
        <v>35270</v>
      </c>
    </row>
    <row r="9769" spans="1:4">
      <c r="A9769" s="215" t="s">
        <v>35271</v>
      </c>
      <c r="B9769" s="215">
        <v>1</v>
      </c>
      <c r="C9769" s="216" t="s">
        <v>35272</v>
      </c>
      <c r="D9769" s="215" t="s">
        <v>35273</v>
      </c>
    </row>
    <row r="9770" spans="1:4">
      <c r="A9770" s="215" t="s">
        <v>35274</v>
      </c>
      <c r="B9770" s="215">
        <v>1</v>
      </c>
      <c r="C9770" s="216" t="s">
        <v>35275</v>
      </c>
      <c r="D9770" s="215" t="s">
        <v>35276</v>
      </c>
    </row>
    <row r="9771" spans="1:4">
      <c r="A9771" s="215" t="s">
        <v>35277</v>
      </c>
      <c r="B9771" s="215">
        <v>1</v>
      </c>
      <c r="C9771" s="216" t="s">
        <v>35278</v>
      </c>
      <c r="D9771" s="215" t="s">
        <v>35279</v>
      </c>
    </row>
    <row r="9772" spans="1:4">
      <c r="A9772" s="215" t="s">
        <v>35280</v>
      </c>
      <c r="B9772" s="215">
        <v>1</v>
      </c>
      <c r="C9772" s="216" t="s">
        <v>35281</v>
      </c>
      <c r="D9772" s="215" t="s">
        <v>35282</v>
      </c>
    </row>
    <row r="9773" spans="1:4">
      <c r="A9773" s="215" t="s">
        <v>35283</v>
      </c>
      <c r="B9773" s="215">
        <v>1</v>
      </c>
      <c r="C9773" s="216" t="s">
        <v>35284</v>
      </c>
      <c r="D9773" s="215" t="s">
        <v>35285</v>
      </c>
    </row>
    <row r="9774" spans="1:4">
      <c r="A9774" s="215" t="s">
        <v>35286</v>
      </c>
      <c r="B9774" s="215">
        <v>1</v>
      </c>
      <c r="C9774" s="216" t="s">
        <v>35287</v>
      </c>
      <c r="D9774" s="215" t="s">
        <v>35288</v>
      </c>
    </row>
    <row r="9775" spans="1:4">
      <c r="A9775" s="215" t="s">
        <v>35289</v>
      </c>
      <c r="B9775" s="215">
        <v>1</v>
      </c>
      <c r="C9775" s="216" t="s">
        <v>35290</v>
      </c>
      <c r="D9775" s="215" t="s">
        <v>35291</v>
      </c>
    </row>
    <row r="9776" spans="1:4">
      <c r="A9776" s="215" t="s">
        <v>35292</v>
      </c>
      <c r="B9776" s="215">
        <v>1</v>
      </c>
      <c r="C9776" s="216" t="s">
        <v>35293</v>
      </c>
      <c r="D9776" s="215" t="s">
        <v>35294</v>
      </c>
    </row>
    <row r="9777" spans="1:4">
      <c r="A9777" s="215" t="s">
        <v>35295</v>
      </c>
      <c r="B9777" s="215">
        <v>1</v>
      </c>
      <c r="C9777" s="216" t="s">
        <v>35296</v>
      </c>
      <c r="D9777" s="215" t="s">
        <v>35297</v>
      </c>
    </row>
    <row r="9778" spans="1:4">
      <c r="A9778" s="215" t="s">
        <v>35298</v>
      </c>
      <c r="B9778" s="215">
        <v>1</v>
      </c>
      <c r="C9778" s="216" t="s">
        <v>35299</v>
      </c>
      <c r="D9778" s="215" t="s">
        <v>35300</v>
      </c>
    </row>
    <row r="9779" spans="1:4">
      <c r="A9779" s="215" t="s">
        <v>35301</v>
      </c>
      <c r="B9779" s="215">
        <v>1</v>
      </c>
      <c r="C9779" s="216" t="s">
        <v>35302</v>
      </c>
      <c r="D9779" s="215" t="s">
        <v>35303</v>
      </c>
    </row>
    <row r="9780" spans="1:4">
      <c r="A9780" s="215" t="s">
        <v>35304</v>
      </c>
      <c r="B9780" s="215">
        <v>1</v>
      </c>
      <c r="C9780" s="216" t="s">
        <v>35305</v>
      </c>
      <c r="D9780" s="215" t="s">
        <v>35306</v>
      </c>
    </row>
    <row r="9781" spans="1:4">
      <c r="A9781" s="215" t="s">
        <v>35307</v>
      </c>
      <c r="B9781" s="215">
        <v>1</v>
      </c>
      <c r="C9781" s="216" t="s">
        <v>35308</v>
      </c>
      <c r="D9781" s="215" t="s">
        <v>35309</v>
      </c>
    </row>
    <row r="9782" spans="1:4">
      <c r="A9782" s="215" t="s">
        <v>35310</v>
      </c>
      <c r="B9782" s="215">
        <v>1</v>
      </c>
      <c r="C9782" s="216" t="s">
        <v>35311</v>
      </c>
      <c r="D9782" s="215" t="s">
        <v>35312</v>
      </c>
    </row>
    <row r="9783" spans="1:4">
      <c r="A9783" s="215" t="s">
        <v>35313</v>
      </c>
      <c r="B9783" s="215">
        <v>1</v>
      </c>
      <c r="C9783" s="216" t="s">
        <v>35314</v>
      </c>
      <c r="D9783" s="215" t="s">
        <v>35315</v>
      </c>
    </row>
    <row r="9784" spans="1:4">
      <c r="A9784" s="215" t="s">
        <v>35316</v>
      </c>
      <c r="B9784" s="215">
        <v>1</v>
      </c>
      <c r="C9784" s="216" t="s">
        <v>35317</v>
      </c>
      <c r="D9784" s="215" t="s">
        <v>35318</v>
      </c>
    </row>
    <row r="9785" spans="1:4">
      <c r="A9785" s="215" t="s">
        <v>35319</v>
      </c>
      <c r="B9785" s="215">
        <v>1</v>
      </c>
      <c r="C9785" s="216" t="s">
        <v>35320</v>
      </c>
      <c r="D9785" s="215" t="s">
        <v>35321</v>
      </c>
    </row>
    <row r="9786" spans="1:4">
      <c r="A9786" s="215" t="s">
        <v>35322</v>
      </c>
      <c r="B9786" s="215">
        <v>1</v>
      </c>
      <c r="C9786" s="216" t="s">
        <v>35323</v>
      </c>
      <c r="D9786" s="215" t="s">
        <v>35324</v>
      </c>
    </row>
    <row r="9787" spans="1:4">
      <c r="A9787" s="215" t="s">
        <v>35325</v>
      </c>
      <c r="B9787" s="215">
        <v>1</v>
      </c>
      <c r="C9787" s="216" t="s">
        <v>35326</v>
      </c>
      <c r="D9787" s="215" t="s">
        <v>35327</v>
      </c>
    </row>
    <row r="9788" spans="1:4">
      <c r="A9788" s="215" t="s">
        <v>35328</v>
      </c>
      <c r="B9788" s="215">
        <v>1</v>
      </c>
      <c r="C9788" s="216" t="s">
        <v>35329</v>
      </c>
      <c r="D9788" s="215" t="s">
        <v>35330</v>
      </c>
    </row>
    <row r="9789" spans="1:4">
      <c r="A9789" s="215" t="s">
        <v>35331</v>
      </c>
      <c r="B9789" s="215">
        <v>1</v>
      </c>
      <c r="C9789" s="216" t="s">
        <v>35332</v>
      </c>
      <c r="D9789" s="215" t="s">
        <v>35333</v>
      </c>
    </row>
    <row r="9790" spans="1:4">
      <c r="A9790" s="215" t="s">
        <v>35334</v>
      </c>
      <c r="B9790" s="215">
        <v>1</v>
      </c>
      <c r="C9790" s="216" t="s">
        <v>35335</v>
      </c>
      <c r="D9790" s="215" t="s">
        <v>35336</v>
      </c>
    </row>
    <row r="9791" spans="1:4">
      <c r="A9791" s="215" t="s">
        <v>35337</v>
      </c>
      <c r="B9791" s="215">
        <v>1</v>
      </c>
      <c r="C9791" s="216" t="s">
        <v>35338</v>
      </c>
      <c r="D9791" s="215" t="s">
        <v>35339</v>
      </c>
    </row>
    <row r="9792" spans="1:4">
      <c r="A9792" s="215" t="s">
        <v>35340</v>
      </c>
      <c r="B9792" s="215">
        <v>1</v>
      </c>
      <c r="C9792" s="216" t="s">
        <v>35341</v>
      </c>
      <c r="D9792" s="215" t="s">
        <v>35342</v>
      </c>
    </row>
    <row r="9793" spans="1:4">
      <c r="A9793" s="215" t="s">
        <v>35343</v>
      </c>
      <c r="B9793" s="215">
        <v>1</v>
      </c>
      <c r="C9793" s="216" t="s">
        <v>35344</v>
      </c>
      <c r="D9793" s="215" t="s">
        <v>35345</v>
      </c>
    </row>
    <row r="9794" spans="1:4">
      <c r="A9794" s="215" t="s">
        <v>35346</v>
      </c>
      <c r="B9794" s="215">
        <v>1</v>
      </c>
      <c r="C9794" s="216" t="s">
        <v>35347</v>
      </c>
      <c r="D9794" s="215" t="s">
        <v>35348</v>
      </c>
    </row>
    <row r="9795" spans="1:4">
      <c r="A9795" s="215" t="s">
        <v>35349</v>
      </c>
      <c r="B9795" s="215">
        <v>1</v>
      </c>
      <c r="C9795" s="216" t="s">
        <v>35350</v>
      </c>
      <c r="D9795" s="215" t="s">
        <v>35351</v>
      </c>
    </row>
    <row r="9796" spans="1:4">
      <c r="A9796" s="215" t="s">
        <v>35352</v>
      </c>
      <c r="B9796" s="215">
        <v>1</v>
      </c>
      <c r="C9796" s="216" t="s">
        <v>35353</v>
      </c>
      <c r="D9796" s="215" t="s">
        <v>35354</v>
      </c>
    </row>
    <row r="9797" spans="1:4">
      <c r="A9797" s="215" t="s">
        <v>35355</v>
      </c>
      <c r="B9797" s="215">
        <v>1</v>
      </c>
      <c r="C9797" s="216" t="s">
        <v>35356</v>
      </c>
      <c r="D9797" s="215" t="s">
        <v>33983</v>
      </c>
    </row>
    <row r="9798" spans="1:4">
      <c r="A9798" s="215" t="s">
        <v>35357</v>
      </c>
      <c r="B9798" s="215">
        <v>1</v>
      </c>
      <c r="C9798" s="216" t="s">
        <v>35358</v>
      </c>
      <c r="D9798" s="215" t="s">
        <v>35359</v>
      </c>
    </row>
    <row r="9799" spans="1:4">
      <c r="A9799" s="215" t="s">
        <v>35360</v>
      </c>
      <c r="B9799" s="215">
        <v>1</v>
      </c>
      <c r="C9799" s="216" t="s">
        <v>35361</v>
      </c>
      <c r="D9799" s="215" t="s">
        <v>35362</v>
      </c>
    </row>
    <row r="9800" spans="1:4">
      <c r="A9800" s="215" t="s">
        <v>35363</v>
      </c>
      <c r="B9800" s="215">
        <v>1</v>
      </c>
      <c r="C9800" s="216" t="s">
        <v>35364</v>
      </c>
      <c r="D9800" s="215" t="s">
        <v>35365</v>
      </c>
    </row>
    <row r="9801" spans="1:4">
      <c r="A9801" s="215" t="s">
        <v>35366</v>
      </c>
      <c r="B9801" s="215">
        <v>1</v>
      </c>
      <c r="C9801" s="216" t="s">
        <v>35367</v>
      </c>
      <c r="D9801" s="215" t="s">
        <v>35368</v>
      </c>
    </row>
    <row r="9802" spans="1:4">
      <c r="A9802" s="215" t="s">
        <v>35369</v>
      </c>
      <c r="B9802" s="215">
        <v>1</v>
      </c>
      <c r="C9802" s="216" t="s">
        <v>35370</v>
      </c>
      <c r="D9802" s="215" t="s">
        <v>35371</v>
      </c>
    </row>
    <row r="9803" spans="1:4">
      <c r="A9803" s="215" t="s">
        <v>35372</v>
      </c>
      <c r="B9803" s="215">
        <v>1</v>
      </c>
      <c r="C9803" s="216" t="s">
        <v>35373</v>
      </c>
      <c r="D9803" s="215" t="s">
        <v>35374</v>
      </c>
    </row>
    <row r="9804" spans="1:4">
      <c r="A9804" s="215" t="s">
        <v>35375</v>
      </c>
      <c r="B9804" s="215">
        <v>1</v>
      </c>
      <c r="C9804" s="216" t="s">
        <v>35376</v>
      </c>
      <c r="D9804" s="215" t="s">
        <v>34969</v>
      </c>
    </row>
    <row r="9805" spans="1:4">
      <c r="A9805" s="215" t="s">
        <v>35377</v>
      </c>
      <c r="B9805" s="215">
        <v>1</v>
      </c>
      <c r="C9805" s="216" t="s">
        <v>35378</v>
      </c>
      <c r="D9805" s="215" t="s">
        <v>35379</v>
      </c>
    </row>
    <row r="9806" spans="1:4">
      <c r="A9806" s="215" t="s">
        <v>35380</v>
      </c>
      <c r="B9806" s="215">
        <v>1</v>
      </c>
      <c r="C9806" s="216" t="s">
        <v>35381</v>
      </c>
      <c r="D9806" s="215" t="s">
        <v>35382</v>
      </c>
    </row>
    <row r="9807" spans="1:4">
      <c r="A9807" s="215" t="s">
        <v>35383</v>
      </c>
      <c r="B9807" s="215">
        <v>1</v>
      </c>
      <c r="C9807" s="216" t="s">
        <v>35384</v>
      </c>
      <c r="D9807" s="215" t="s">
        <v>35385</v>
      </c>
    </row>
    <row r="9808" spans="1:4">
      <c r="A9808" s="215" t="s">
        <v>35386</v>
      </c>
      <c r="B9808" s="215">
        <v>1</v>
      </c>
      <c r="C9808" s="216" t="s">
        <v>35387</v>
      </c>
      <c r="D9808" s="215" t="s">
        <v>34943</v>
      </c>
    </row>
    <row r="9809" spans="1:4">
      <c r="A9809" s="215" t="s">
        <v>35388</v>
      </c>
      <c r="B9809" s="215">
        <v>1</v>
      </c>
      <c r="C9809" s="216" t="s">
        <v>35389</v>
      </c>
      <c r="D9809" s="215" t="s">
        <v>34949</v>
      </c>
    </row>
    <row r="9810" spans="1:4">
      <c r="A9810" s="215" t="s">
        <v>35390</v>
      </c>
      <c r="B9810" s="215">
        <v>1</v>
      </c>
      <c r="C9810" s="216" t="s">
        <v>35391</v>
      </c>
      <c r="D9810" s="215" t="s">
        <v>35392</v>
      </c>
    </row>
    <row r="9811" spans="1:4">
      <c r="A9811" s="215" t="s">
        <v>35393</v>
      </c>
      <c r="B9811" s="215">
        <v>1</v>
      </c>
      <c r="C9811" s="216" t="s">
        <v>35394</v>
      </c>
      <c r="D9811" s="215" t="s">
        <v>35395</v>
      </c>
    </row>
    <row r="9812" spans="1:4">
      <c r="A9812" s="215" t="s">
        <v>35396</v>
      </c>
      <c r="B9812" s="215">
        <v>1</v>
      </c>
      <c r="C9812" s="216" t="s">
        <v>35397</v>
      </c>
      <c r="D9812" s="215" t="s">
        <v>33812</v>
      </c>
    </row>
    <row r="9813" spans="1:4">
      <c r="A9813" s="215" t="s">
        <v>35398</v>
      </c>
      <c r="B9813" s="215">
        <v>1</v>
      </c>
      <c r="C9813" s="216" t="s">
        <v>35399</v>
      </c>
      <c r="D9813" s="215" t="s">
        <v>34917</v>
      </c>
    </row>
    <row r="9814" spans="1:4">
      <c r="A9814" s="215" t="s">
        <v>35400</v>
      </c>
      <c r="B9814" s="215">
        <v>1</v>
      </c>
      <c r="C9814" s="216" t="s">
        <v>35401</v>
      </c>
      <c r="D9814" s="215" t="s">
        <v>34920</v>
      </c>
    </row>
    <row r="9815" spans="1:4">
      <c r="A9815" s="215" t="s">
        <v>35402</v>
      </c>
      <c r="B9815" s="215">
        <v>1</v>
      </c>
      <c r="C9815" s="216" t="s">
        <v>35403</v>
      </c>
      <c r="D9815" s="215" t="s">
        <v>33809</v>
      </c>
    </row>
    <row r="9816" spans="1:4">
      <c r="A9816" s="215" t="s">
        <v>35404</v>
      </c>
      <c r="B9816" s="215">
        <v>1</v>
      </c>
      <c r="C9816" s="216" t="s">
        <v>35405</v>
      </c>
      <c r="D9816" s="215" t="s">
        <v>35406</v>
      </c>
    </row>
    <row r="9817" spans="1:4">
      <c r="A9817" s="215" t="s">
        <v>35407</v>
      </c>
      <c r="B9817" s="215">
        <v>1</v>
      </c>
      <c r="C9817" s="216" t="s">
        <v>35408</v>
      </c>
      <c r="D9817" s="215" t="s">
        <v>33818</v>
      </c>
    </row>
    <row r="9818" spans="1:4">
      <c r="A9818" s="215" t="s">
        <v>35409</v>
      </c>
      <c r="B9818" s="215">
        <v>1</v>
      </c>
      <c r="C9818" s="216" t="s">
        <v>35410</v>
      </c>
      <c r="D9818" s="215" t="s">
        <v>35411</v>
      </c>
    </row>
    <row r="9819" spans="1:4">
      <c r="A9819" s="215" t="s">
        <v>35412</v>
      </c>
      <c r="B9819" s="215">
        <v>1</v>
      </c>
      <c r="C9819" s="216" t="s">
        <v>35413</v>
      </c>
      <c r="D9819" s="215" t="s">
        <v>35414</v>
      </c>
    </row>
    <row r="9820" spans="1:4">
      <c r="A9820" s="215" t="s">
        <v>35415</v>
      </c>
      <c r="B9820" s="215">
        <v>1</v>
      </c>
      <c r="C9820" s="216" t="s">
        <v>35416</v>
      </c>
      <c r="D9820" s="215" t="s">
        <v>35417</v>
      </c>
    </row>
    <row r="9821" spans="1:4">
      <c r="A9821" s="215" t="s">
        <v>35418</v>
      </c>
      <c r="B9821" s="215">
        <v>1</v>
      </c>
      <c r="C9821" s="216" t="s">
        <v>35419</v>
      </c>
      <c r="D9821" s="215" t="s">
        <v>34923</v>
      </c>
    </row>
    <row r="9822" spans="1:4">
      <c r="A9822" s="215" t="s">
        <v>35420</v>
      </c>
      <c r="B9822" s="215">
        <v>1</v>
      </c>
      <c r="C9822" s="216" t="s">
        <v>35421</v>
      </c>
      <c r="D9822" s="215" t="s">
        <v>35422</v>
      </c>
    </row>
    <row r="9823" spans="1:4">
      <c r="A9823" s="215" t="s">
        <v>35423</v>
      </c>
      <c r="B9823" s="215">
        <v>1</v>
      </c>
      <c r="C9823" s="216" t="s">
        <v>35424</v>
      </c>
      <c r="D9823" s="215" t="s">
        <v>35425</v>
      </c>
    </row>
    <row r="9824" spans="1:4">
      <c r="A9824" s="215" t="s">
        <v>35426</v>
      </c>
      <c r="B9824" s="215">
        <v>1</v>
      </c>
      <c r="C9824" s="216" t="s">
        <v>35427</v>
      </c>
      <c r="D9824" s="215" t="s">
        <v>35428</v>
      </c>
    </row>
    <row r="9825" spans="1:4">
      <c r="A9825" s="215" t="s">
        <v>35429</v>
      </c>
      <c r="B9825" s="215">
        <v>1</v>
      </c>
      <c r="C9825" s="216" t="s">
        <v>35430</v>
      </c>
      <c r="D9825" s="215" t="s">
        <v>35431</v>
      </c>
    </row>
    <row r="9826" spans="1:4">
      <c r="A9826" s="215" t="s">
        <v>35432</v>
      </c>
      <c r="B9826" s="215">
        <v>1</v>
      </c>
      <c r="C9826" s="216" t="s">
        <v>35433</v>
      </c>
      <c r="D9826" s="215" t="s">
        <v>34926</v>
      </c>
    </row>
    <row r="9827" spans="1:4">
      <c r="A9827" s="215" t="s">
        <v>35434</v>
      </c>
      <c r="B9827" s="215">
        <v>1</v>
      </c>
      <c r="C9827" s="216" t="s">
        <v>35435</v>
      </c>
      <c r="D9827" s="215" t="s">
        <v>34946</v>
      </c>
    </row>
    <row r="9828" spans="1:4">
      <c r="A9828" s="215" t="s">
        <v>35436</v>
      </c>
      <c r="B9828" s="215">
        <v>1</v>
      </c>
      <c r="C9828" s="216" t="s">
        <v>35437</v>
      </c>
      <c r="D9828" s="215" t="s">
        <v>35438</v>
      </c>
    </row>
    <row r="9829" spans="1:4">
      <c r="A9829" s="215" t="s">
        <v>35439</v>
      </c>
      <c r="B9829" s="215">
        <v>1</v>
      </c>
      <c r="C9829" s="216" t="s">
        <v>35440</v>
      </c>
      <c r="D9829" s="215" t="s">
        <v>34963</v>
      </c>
    </row>
    <row r="9830" spans="1:4">
      <c r="A9830" s="215" t="s">
        <v>35441</v>
      </c>
      <c r="B9830" s="215">
        <v>1</v>
      </c>
      <c r="C9830" s="216" t="s">
        <v>35442</v>
      </c>
      <c r="D9830" s="215" t="s">
        <v>33827</v>
      </c>
    </row>
    <row r="9831" spans="1:4">
      <c r="A9831" s="215" t="s">
        <v>35443</v>
      </c>
      <c r="B9831" s="215">
        <v>1</v>
      </c>
      <c r="C9831" s="216" t="s">
        <v>35444</v>
      </c>
      <c r="D9831" s="215" t="s">
        <v>34957</v>
      </c>
    </row>
    <row r="9832" spans="1:4">
      <c r="A9832" s="215" t="s">
        <v>35445</v>
      </c>
      <c r="B9832" s="215">
        <v>1</v>
      </c>
      <c r="C9832" s="216" t="s">
        <v>35446</v>
      </c>
      <c r="D9832" s="215" t="s">
        <v>35447</v>
      </c>
    </row>
    <row r="9833" spans="1:4">
      <c r="A9833" s="215" t="s">
        <v>35448</v>
      </c>
      <c r="B9833" s="215">
        <v>1</v>
      </c>
      <c r="C9833" s="216" t="s">
        <v>35449</v>
      </c>
      <c r="D9833" s="215" t="s">
        <v>35450</v>
      </c>
    </row>
    <row r="9834" spans="1:4">
      <c r="A9834" s="215" t="s">
        <v>35451</v>
      </c>
      <c r="B9834" s="215">
        <v>1</v>
      </c>
      <c r="C9834" s="216" t="s">
        <v>35452</v>
      </c>
      <c r="D9834" s="215" t="s">
        <v>34929</v>
      </c>
    </row>
    <row r="9835" spans="1:4">
      <c r="A9835" s="215" t="s">
        <v>35453</v>
      </c>
      <c r="B9835" s="215">
        <v>1</v>
      </c>
      <c r="C9835" s="216" t="s">
        <v>35454</v>
      </c>
      <c r="D9835" s="215" t="s">
        <v>35455</v>
      </c>
    </row>
    <row r="9836" spans="1:4">
      <c r="A9836" s="215" t="s">
        <v>35456</v>
      </c>
      <c r="B9836" s="215">
        <v>1</v>
      </c>
      <c r="C9836" s="216" t="s">
        <v>35457</v>
      </c>
      <c r="D9836" s="215" t="s">
        <v>35458</v>
      </c>
    </row>
    <row r="9837" spans="1:4">
      <c r="A9837" s="215" t="s">
        <v>35459</v>
      </c>
      <c r="B9837" s="215">
        <v>1</v>
      </c>
      <c r="C9837" s="216" t="s">
        <v>35460</v>
      </c>
      <c r="D9837" s="215" t="s">
        <v>34932</v>
      </c>
    </row>
    <row r="9838" spans="1:4">
      <c r="A9838" s="215" t="s">
        <v>35461</v>
      </c>
      <c r="B9838" s="215">
        <v>1</v>
      </c>
      <c r="C9838" s="216" t="s">
        <v>35462</v>
      </c>
      <c r="D9838" s="215" t="s">
        <v>34966</v>
      </c>
    </row>
    <row r="9839" spans="1:4">
      <c r="A9839" s="215" t="s">
        <v>35463</v>
      </c>
      <c r="B9839" s="215">
        <v>1</v>
      </c>
      <c r="C9839" s="216" t="s">
        <v>35464</v>
      </c>
      <c r="D9839" s="215" t="s">
        <v>34960</v>
      </c>
    </row>
    <row r="9840" spans="1:4">
      <c r="A9840" s="215" t="s">
        <v>35465</v>
      </c>
      <c r="B9840" s="215">
        <v>1</v>
      </c>
      <c r="C9840" s="216" t="s">
        <v>35466</v>
      </c>
      <c r="D9840" s="215" t="s">
        <v>35467</v>
      </c>
    </row>
    <row r="9841" spans="1:4">
      <c r="A9841" s="215" t="s">
        <v>35468</v>
      </c>
      <c r="B9841" s="215">
        <v>1</v>
      </c>
      <c r="C9841" s="216" t="s">
        <v>35469</v>
      </c>
      <c r="D9841" s="215" t="s">
        <v>34978</v>
      </c>
    </row>
    <row r="9842" spans="1:4">
      <c r="A9842" s="215" t="s">
        <v>35470</v>
      </c>
      <c r="B9842" s="215">
        <v>1</v>
      </c>
      <c r="C9842" s="216" t="s">
        <v>35471</v>
      </c>
      <c r="D9842" s="215" t="s">
        <v>35219</v>
      </c>
    </row>
    <row r="9843" spans="1:4">
      <c r="A9843" s="215" t="s">
        <v>35472</v>
      </c>
      <c r="B9843" s="215">
        <v>1</v>
      </c>
      <c r="C9843" s="216" t="s">
        <v>35473</v>
      </c>
      <c r="D9843" s="215" t="s">
        <v>35474</v>
      </c>
    </row>
    <row r="9844" spans="1:4">
      <c r="A9844" s="215" t="s">
        <v>35475</v>
      </c>
      <c r="B9844" s="215">
        <v>1</v>
      </c>
      <c r="C9844" s="216" t="s">
        <v>35476</v>
      </c>
      <c r="D9844" s="215" t="s">
        <v>35477</v>
      </c>
    </row>
    <row r="9845" spans="1:4">
      <c r="A9845" s="215" t="s">
        <v>35478</v>
      </c>
      <c r="B9845" s="215">
        <v>1</v>
      </c>
      <c r="C9845" s="216" t="s">
        <v>35479</v>
      </c>
      <c r="D9845" s="215" t="s">
        <v>35480</v>
      </c>
    </row>
    <row r="9846" spans="1:4">
      <c r="A9846" s="215" t="s">
        <v>35481</v>
      </c>
      <c r="B9846" s="215">
        <v>1</v>
      </c>
      <c r="C9846" s="216" t="s">
        <v>35482</v>
      </c>
      <c r="D9846" s="215" t="s">
        <v>34935</v>
      </c>
    </row>
    <row r="9847" spans="1:4">
      <c r="A9847" s="215" t="s">
        <v>35483</v>
      </c>
      <c r="B9847" s="215">
        <v>1</v>
      </c>
      <c r="C9847" s="216" t="s">
        <v>35484</v>
      </c>
      <c r="D9847" s="215" t="s">
        <v>35485</v>
      </c>
    </row>
    <row r="9848" spans="1:4">
      <c r="A9848" s="215" t="s">
        <v>35486</v>
      </c>
      <c r="B9848" s="215">
        <v>1</v>
      </c>
      <c r="C9848" s="216" t="s">
        <v>35487</v>
      </c>
      <c r="D9848" s="215" t="s">
        <v>35488</v>
      </c>
    </row>
    <row r="9849" spans="1:4">
      <c r="A9849" s="215" t="s">
        <v>35489</v>
      </c>
      <c r="B9849" s="215">
        <v>1</v>
      </c>
      <c r="C9849" s="216" t="s">
        <v>35490</v>
      </c>
      <c r="D9849" s="215" t="s">
        <v>35491</v>
      </c>
    </row>
    <row r="9850" spans="1:4">
      <c r="A9850" s="215" t="s">
        <v>35492</v>
      </c>
      <c r="B9850" s="215">
        <v>1</v>
      </c>
      <c r="C9850" s="216" t="s">
        <v>111119</v>
      </c>
      <c r="D9850" s="215" t="s">
        <v>34954</v>
      </c>
    </row>
    <row r="9851" spans="1:4">
      <c r="A9851" s="215" t="s">
        <v>35493</v>
      </c>
      <c r="B9851" s="215">
        <v>1</v>
      </c>
      <c r="C9851" s="216" t="s">
        <v>35494</v>
      </c>
      <c r="D9851" s="215" t="s">
        <v>34952</v>
      </c>
    </row>
    <row r="9852" spans="1:4">
      <c r="A9852" s="215" t="s">
        <v>35495</v>
      </c>
      <c r="B9852" s="215">
        <v>1</v>
      </c>
      <c r="C9852" s="216" t="s">
        <v>35496</v>
      </c>
      <c r="D9852" s="215" t="s">
        <v>35497</v>
      </c>
    </row>
    <row r="9853" spans="1:4">
      <c r="A9853" s="215" t="s">
        <v>35498</v>
      </c>
      <c r="B9853" s="215">
        <v>1</v>
      </c>
      <c r="C9853" s="216" t="s">
        <v>35499</v>
      </c>
      <c r="D9853" s="215" t="s">
        <v>35500</v>
      </c>
    </row>
    <row r="9854" spans="1:4">
      <c r="A9854" s="215" t="s">
        <v>35501</v>
      </c>
      <c r="B9854" s="215">
        <v>1</v>
      </c>
      <c r="C9854" s="216" t="s">
        <v>35502</v>
      </c>
      <c r="D9854" s="215" t="s">
        <v>35503</v>
      </c>
    </row>
    <row r="9855" spans="1:4">
      <c r="A9855" s="215" t="s">
        <v>35504</v>
      </c>
      <c r="B9855" s="215">
        <v>1</v>
      </c>
      <c r="C9855" s="216" t="s">
        <v>35505</v>
      </c>
      <c r="D9855" s="215" t="s">
        <v>34972</v>
      </c>
    </row>
    <row r="9856" spans="1:4">
      <c r="A9856" s="215" t="s">
        <v>35506</v>
      </c>
      <c r="B9856" s="215">
        <v>1</v>
      </c>
      <c r="C9856" s="216" t="s">
        <v>35507</v>
      </c>
      <c r="D9856" s="215" t="s">
        <v>35508</v>
      </c>
    </row>
    <row r="9857" spans="1:4">
      <c r="A9857" s="215" t="s">
        <v>35509</v>
      </c>
      <c r="B9857" s="215">
        <v>1</v>
      </c>
      <c r="C9857" s="216" t="s">
        <v>35510</v>
      </c>
      <c r="D9857" s="215" t="s">
        <v>35511</v>
      </c>
    </row>
    <row r="9858" spans="1:4">
      <c r="A9858" s="215" t="s">
        <v>35512</v>
      </c>
      <c r="B9858" s="215">
        <v>1</v>
      </c>
      <c r="C9858" s="216" t="s">
        <v>35513</v>
      </c>
      <c r="D9858" s="215" t="s">
        <v>35514</v>
      </c>
    </row>
    <row r="9859" spans="1:4">
      <c r="A9859" s="215" t="s">
        <v>35515</v>
      </c>
      <c r="B9859" s="215">
        <v>1</v>
      </c>
      <c r="C9859" s="216" t="s">
        <v>35516</v>
      </c>
      <c r="D9859" s="215" t="s">
        <v>35517</v>
      </c>
    </row>
    <row r="9860" spans="1:4">
      <c r="A9860" s="215" t="s">
        <v>35518</v>
      </c>
      <c r="B9860" s="215">
        <v>1</v>
      </c>
      <c r="C9860" s="216" t="s">
        <v>35519</v>
      </c>
      <c r="D9860" s="215" t="s">
        <v>35520</v>
      </c>
    </row>
    <row r="9861" spans="1:4">
      <c r="A9861" s="215" t="s">
        <v>35521</v>
      </c>
      <c r="B9861" s="215">
        <v>1</v>
      </c>
      <c r="C9861" s="216" t="s">
        <v>35522</v>
      </c>
      <c r="D9861" s="215" t="s">
        <v>35523</v>
      </c>
    </row>
    <row r="9862" spans="1:4">
      <c r="A9862" s="215" t="s">
        <v>35524</v>
      </c>
      <c r="B9862" s="215">
        <v>1</v>
      </c>
      <c r="C9862" s="216" t="s">
        <v>35525</v>
      </c>
      <c r="D9862" s="215" t="s">
        <v>35526</v>
      </c>
    </row>
    <row r="9863" spans="1:4">
      <c r="A9863" s="215" t="s">
        <v>35527</v>
      </c>
      <c r="B9863" s="215">
        <v>1</v>
      </c>
      <c r="C9863" s="216" t="s">
        <v>35528</v>
      </c>
      <c r="D9863" s="215" t="s">
        <v>35529</v>
      </c>
    </row>
    <row r="9864" spans="1:4">
      <c r="A9864" s="215" t="s">
        <v>35530</v>
      </c>
      <c r="B9864" s="215">
        <v>1</v>
      </c>
      <c r="C9864" s="216" t="s">
        <v>35531</v>
      </c>
      <c r="D9864" s="215" t="s">
        <v>35532</v>
      </c>
    </row>
    <row r="9865" spans="1:4">
      <c r="A9865" s="215" t="s">
        <v>35533</v>
      </c>
      <c r="B9865" s="215">
        <v>1</v>
      </c>
      <c r="C9865" s="216" t="s">
        <v>35534</v>
      </c>
      <c r="D9865" s="215" t="s">
        <v>33983</v>
      </c>
    </row>
    <row r="9866" spans="1:4">
      <c r="A9866" s="215" t="s">
        <v>35535</v>
      </c>
      <c r="B9866" s="215">
        <v>1</v>
      </c>
      <c r="C9866" s="216" t="s">
        <v>35536</v>
      </c>
      <c r="D9866" s="215" t="s">
        <v>35537</v>
      </c>
    </row>
    <row r="9867" spans="1:4">
      <c r="A9867" s="215" t="s">
        <v>35538</v>
      </c>
      <c r="B9867" s="215">
        <v>1</v>
      </c>
      <c r="C9867" s="216" t="s">
        <v>35539</v>
      </c>
      <c r="D9867" s="215" t="s">
        <v>34975</v>
      </c>
    </row>
    <row r="9868" spans="1:4">
      <c r="A9868" s="215" t="s">
        <v>35540</v>
      </c>
      <c r="B9868" s="215">
        <v>1</v>
      </c>
      <c r="C9868" s="216" t="s">
        <v>35541</v>
      </c>
      <c r="D9868" s="215" t="s">
        <v>35542</v>
      </c>
    </row>
    <row r="9869" spans="1:4">
      <c r="A9869" s="215" t="s">
        <v>35543</v>
      </c>
      <c r="B9869" s="215">
        <v>1</v>
      </c>
      <c r="C9869" s="216" t="s">
        <v>35544</v>
      </c>
      <c r="D9869" s="215" t="s">
        <v>35545</v>
      </c>
    </row>
    <row r="9870" spans="1:4">
      <c r="A9870" s="215" t="s">
        <v>35546</v>
      </c>
      <c r="B9870" s="215">
        <v>1</v>
      </c>
      <c r="C9870" s="216" t="s">
        <v>35547</v>
      </c>
      <c r="D9870" s="215" t="s">
        <v>35548</v>
      </c>
    </row>
    <row r="9871" spans="1:4">
      <c r="A9871" s="215" t="s">
        <v>35549</v>
      </c>
      <c r="B9871" s="215">
        <v>1</v>
      </c>
      <c r="C9871" s="216" t="s">
        <v>35550</v>
      </c>
      <c r="D9871" s="215" t="s">
        <v>35551</v>
      </c>
    </row>
    <row r="9872" spans="1:4">
      <c r="A9872" s="215" t="s">
        <v>35552</v>
      </c>
      <c r="B9872" s="215">
        <v>1</v>
      </c>
      <c r="C9872" s="216" t="s">
        <v>35553</v>
      </c>
      <c r="D9872" s="215" t="s">
        <v>35554</v>
      </c>
    </row>
    <row r="9873" spans="1:4">
      <c r="A9873" s="215" t="s">
        <v>35555</v>
      </c>
      <c r="B9873" s="215">
        <v>1</v>
      </c>
      <c r="C9873" s="216" t="s">
        <v>35556</v>
      </c>
      <c r="D9873" s="215" t="s">
        <v>35557</v>
      </c>
    </row>
    <row r="9874" spans="1:4">
      <c r="A9874" s="215" t="s">
        <v>35558</v>
      </c>
      <c r="B9874" s="215">
        <v>1</v>
      </c>
      <c r="C9874" s="216" t="s">
        <v>35559</v>
      </c>
      <c r="D9874" s="215" t="s">
        <v>35560</v>
      </c>
    </row>
    <row r="9875" spans="1:4">
      <c r="A9875" s="215" t="s">
        <v>35561</v>
      </c>
      <c r="B9875" s="215">
        <v>1</v>
      </c>
      <c r="C9875" s="216" t="s">
        <v>35562</v>
      </c>
      <c r="D9875" s="215" t="s">
        <v>35563</v>
      </c>
    </row>
    <row r="9876" spans="1:4">
      <c r="A9876" s="215" t="s">
        <v>35564</v>
      </c>
      <c r="B9876" s="215">
        <v>1</v>
      </c>
      <c r="C9876" s="216" t="s">
        <v>35565</v>
      </c>
      <c r="D9876" s="215" t="s">
        <v>35566</v>
      </c>
    </row>
    <row r="9877" spans="1:4">
      <c r="A9877" s="215" t="s">
        <v>35567</v>
      </c>
      <c r="B9877" s="215">
        <v>1</v>
      </c>
      <c r="C9877" s="216" t="s">
        <v>35568</v>
      </c>
      <c r="D9877" s="215" t="s">
        <v>35569</v>
      </c>
    </row>
    <row r="9878" spans="1:4">
      <c r="A9878" s="215" t="s">
        <v>35570</v>
      </c>
      <c r="B9878" s="215">
        <v>1</v>
      </c>
      <c r="C9878" s="216" t="s">
        <v>35571</v>
      </c>
      <c r="D9878" s="215" t="s">
        <v>35572</v>
      </c>
    </row>
    <row r="9879" spans="1:4">
      <c r="A9879" s="215" t="s">
        <v>35573</v>
      </c>
      <c r="B9879" s="215">
        <v>1</v>
      </c>
      <c r="C9879" s="216" t="s">
        <v>35574</v>
      </c>
      <c r="D9879" s="215" t="s">
        <v>35575</v>
      </c>
    </row>
    <row r="9880" spans="1:4">
      <c r="A9880" s="215" t="s">
        <v>35576</v>
      </c>
      <c r="B9880" s="215">
        <v>1</v>
      </c>
      <c r="C9880" s="216" t="s">
        <v>35577</v>
      </c>
      <c r="D9880" s="215" t="s">
        <v>35578</v>
      </c>
    </row>
    <row r="9881" spans="1:4">
      <c r="A9881" s="215" t="s">
        <v>35579</v>
      </c>
      <c r="B9881" s="215">
        <v>1</v>
      </c>
      <c r="C9881" s="216" t="s">
        <v>35580</v>
      </c>
      <c r="D9881" s="215" t="s">
        <v>35581</v>
      </c>
    </row>
    <row r="9882" spans="1:4">
      <c r="A9882" s="215" t="s">
        <v>35582</v>
      </c>
      <c r="B9882" s="215">
        <v>1</v>
      </c>
      <c r="C9882" s="216" t="s">
        <v>35583</v>
      </c>
      <c r="D9882" s="215" t="s">
        <v>35584</v>
      </c>
    </row>
    <row r="9883" spans="1:4">
      <c r="A9883" s="215" t="s">
        <v>35585</v>
      </c>
      <c r="B9883" s="215">
        <v>1</v>
      </c>
      <c r="C9883" s="216" t="s">
        <v>35586</v>
      </c>
      <c r="D9883" s="215" t="s">
        <v>35587</v>
      </c>
    </row>
    <row r="9884" spans="1:4">
      <c r="A9884" s="215" t="s">
        <v>35588</v>
      </c>
      <c r="B9884" s="215">
        <v>1</v>
      </c>
      <c r="C9884" s="216" t="s">
        <v>35589</v>
      </c>
      <c r="D9884" s="215" t="s">
        <v>35590</v>
      </c>
    </row>
    <row r="9885" spans="1:4">
      <c r="A9885" s="215" t="s">
        <v>35591</v>
      </c>
      <c r="B9885" s="215">
        <v>1</v>
      </c>
      <c r="C9885" s="216" t="s">
        <v>35592</v>
      </c>
      <c r="D9885" s="215" t="s">
        <v>35593</v>
      </c>
    </row>
    <row r="9886" spans="1:4">
      <c r="A9886" s="215" t="s">
        <v>35594</v>
      </c>
      <c r="B9886" s="215">
        <v>1</v>
      </c>
      <c r="C9886" s="216" t="s">
        <v>35595</v>
      </c>
      <c r="D9886" s="215" t="s">
        <v>35596</v>
      </c>
    </row>
    <row r="9887" spans="1:4">
      <c r="A9887" s="215" t="s">
        <v>35597</v>
      </c>
      <c r="B9887" s="215">
        <v>1</v>
      </c>
      <c r="C9887" s="216" t="s">
        <v>35598</v>
      </c>
      <c r="D9887" s="215" t="s">
        <v>35599</v>
      </c>
    </row>
    <row r="9888" spans="1:4">
      <c r="A9888" s="215" t="s">
        <v>35600</v>
      </c>
      <c r="B9888" s="215">
        <v>1</v>
      </c>
      <c r="C9888" s="216" t="s">
        <v>35601</v>
      </c>
      <c r="D9888" s="215" t="s">
        <v>35602</v>
      </c>
    </row>
    <row r="9889" spans="1:4">
      <c r="A9889" s="215" t="s">
        <v>35603</v>
      </c>
      <c r="B9889" s="215">
        <v>1</v>
      </c>
      <c r="C9889" s="216" t="s">
        <v>35604</v>
      </c>
      <c r="D9889" s="215" t="s">
        <v>35605</v>
      </c>
    </row>
    <row r="9890" spans="1:4">
      <c r="A9890" s="215" t="s">
        <v>35606</v>
      </c>
      <c r="B9890" s="215">
        <v>1</v>
      </c>
      <c r="C9890" s="216" t="s">
        <v>35607</v>
      </c>
      <c r="D9890" s="215" t="s">
        <v>35608</v>
      </c>
    </row>
    <row r="9891" spans="1:4">
      <c r="A9891" s="215" t="s">
        <v>35609</v>
      </c>
      <c r="B9891" s="215">
        <v>1</v>
      </c>
      <c r="C9891" s="216" t="s">
        <v>35610</v>
      </c>
      <c r="D9891" s="215" t="s">
        <v>35611</v>
      </c>
    </row>
    <row r="9892" spans="1:4">
      <c r="A9892" s="215" t="s">
        <v>35612</v>
      </c>
      <c r="B9892" s="215">
        <v>1</v>
      </c>
      <c r="C9892" s="216" t="s">
        <v>35613</v>
      </c>
      <c r="D9892" s="215" t="s">
        <v>35614</v>
      </c>
    </row>
    <row r="9893" spans="1:4">
      <c r="A9893" s="215" t="s">
        <v>35615</v>
      </c>
      <c r="B9893" s="215">
        <v>1</v>
      </c>
      <c r="C9893" s="216" t="s">
        <v>35616</v>
      </c>
      <c r="D9893" s="215" t="s">
        <v>35617</v>
      </c>
    </row>
    <row r="9894" spans="1:4">
      <c r="A9894" s="215" t="s">
        <v>35618</v>
      </c>
      <c r="B9894" s="215">
        <v>1</v>
      </c>
      <c r="C9894" s="216" t="s">
        <v>35619</v>
      </c>
      <c r="D9894" s="215" t="s">
        <v>35620</v>
      </c>
    </row>
    <row r="9895" spans="1:4">
      <c r="A9895" s="215" t="s">
        <v>35621</v>
      </c>
      <c r="B9895" s="215">
        <v>1</v>
      </c>
      <c r="C9895" s="216" t="s">
        <v>35622</v>
      </c>
      <c r="D9895" s="215" t="s">
        <v>35623</v>
      </c>
    </row>
    <row r="9896" spans="1:4">
      <c r="A9896" s="215" t="s">
        <v>35624</v>
      </c>
      <c r="B9896" s="215">
        <v>1</v>
      </c>
      <c r="C9896" s="216" t="s">
        <v>35625</v>
      </c>
      <c r="D9896" s="215" t="s">
        <v>35626</v>
      </c>
    </row>
    <row r="9897" spans="1:4">
      <c r="A9897" s="215" t="s">
        <v>35627</v>
      </c>
      <c r="B9897" s="215">
        <v>1</v>
      </c>
      <c r="C9897" s="216" t="s">
        <v>35628</v>
      </c>
      <c r="D9897" s="215" t="s">
        <v>35629</v>
      </c>
    </row>
    <row r="9898" spans="1:4">
      <c r="A9898" s="215" t="s">
        <v>35630</v>
      </c>
      <c r="B9898" s="215">
        <v>1</v>
      </c>
      <c r="C9898" s="216" t="s">
        <v>35631</v>
      </c>
      <c r="D9898" s="215" t="s">
        <v>35632</v>
      </c>
    </row>
    <row r="9899" spans="1:4">
      <c r="A9899" s="215" t="s">
        <v>35633</v>
      </c>
      <c r="B9899" s="215">
        <v>1</v>
      </c>
      <c r="C9899" s="216" t="s">
        <v>35634</v>
      </c>
      <c r="D9899" s="215" t="s">
        <v>35635</v>
      </c>
    </row>
    <row r="9900" spans="1:4">
      <c r="A9900" s="215" t="s">
        <v>35636</v>
      </c>
      <c r="B9900" s="215">
        <v>1</v>
      </c>
      <c r="C9900" s="216" t="s">
        <v>111120</v>
      </c>
      <c r="D9900" s="215" t="s">
        <v>35637</v>
      </c>
    </row>
    <row r="9901" spans="1:4">
      <c r="A9901" s="215" t="s">
        <v>35638</v>
      </c>
      <c r="B9901" s="215">
        <v>1</v>
      </c>
      <c r="C9901" s="216" t="s">
        <v>111121</v>
      </c>
      <c r="D9901" s="215" t="s">
        <v>35639</v>
      </c>
    </row>
    <row r="9902" spans="1:4">
      <c r="A9902" s="215" t="s">
        <v>35640</v>
      </c>
      <c r="B9902" s="215">
        <v>1</v>
      </c>
      <c r="C9902" s="216" t="s">
        <v>35641</v>
      </c>
      <c r="D9902" s="215" t="s">
        <v>34000</v>
      </c>
    </row>
    <row r="9903" spans="1:4">
      <c r="A9903" s="215" t="s">
        <v>35642</v>
      </c>
      <c r="B9903" s="215">
        <v>1</v>
      </c>
      <c r="C9903" s="216" t="s">
        <v>35643</v>
      </c>
      <c r="D9903" s="215" t="s">
        <v>35644</v>
      </c>
    </row>
    <row r="9904" spans="1:4">
      <c r="A9904" s="215" t="s">
        <v>35645</v>
      </c>
      <c r="B9904" s="215">
        <v>2</v>
      </c>
      <c r="C9904" s="216" t="s">
        <v>35646</v>
      </c>
      <c r="D9904" s="215" t="s">
        <v>35647</v>
      </c>
    </row>
    <row r="9905" spans="1:4">
      <c r="A9905" s="215" t="s">
        <v>35648</v>
      </c>
      <c r="B9905" s="215">
        <v>2</v>
      </c>
      <c r="C9905" s="216" t="s">
        <v>35649</v>
      </c>
      <c r="D9905" s="215" t="s">
        <v>35650</v>
      </c>
    </row>
    <row r="9906" spans="1:4">
      <c r="A9906" s="215" t="s">
        <v>35651</v>
      </c>
      <c r="B9906" s="215">
        <v>1</v>
      </c>
      <c r="C9906" s="216" t="s">
        <v>35652</v>
      </c>
      <c r="D9906" s="215" t="s">
        <v>35653</v>
      </c>
    </row>
    <row r="9907" spans="1:4">
      <c r="A9907" s="215" t="s">
        <v>35654</v>
      </c>
      <c r="B9907" s="215">
        <v>1</v>
      </c>
      <c r="C9907" s="216" t="s">
        <v>35655</v>
      </c>
      <c r="D9907" s="215" t="s">
        <v>35656</v>
      </c>
    </row>
    <row r="9908" spans="1:4">
      <c r="A9908" s="215" t="s">
        <v>35657</v>
      </c>
      <c r="B9908" s="215">
        <v>1</v>
      </c>
      <c r="C9908" s="216" t="s">
        <v>35658</v>
      </c>
      <c r="D9908" s="215" t="s">
        <v>35659</v>
      </c>
    </row>
    <row r="9909" spans="1:4">
      <c r="A9909" s="215" t="s">
        <v>35660</v>
      </c>
      <c r="B9909" s="215">
        <v>1</v>
      </c>
      <c r="C9909" s="216" t="s">
        <v>35661</v>
      </c>
      <c r="D9909" s="215" t="s">
        <v>35662</v>
      </c>
    </row>
    <row r="9910" spans="1:4">
      <c r="A9910" s="215" t="s">
        <v>35663</v>
      </c>
      <c r="B9910" s="215">
        <v>1</v>
      </c>
      <c r="C9910" s="216" t="s">
        <v>35664</v>
      </c>
      <c r="D9910" s="215" t="s">
        <v>35665</v>
      </c>
    </row>
    <row r="9911" spans="1:4">
      <c r="A9911" s="215" t="s">
        <v>35666</v>
      </c>
      <c r="B9911" s="215">
        <v>1</v>
      </c>
      <c r="C9911" s="216" t="s">
        <v>35667</v>
      </c>
      <c r="D9911" s="215" t="s">
        <v>35668</v>
      </c>
    </row>
    <row r="9912" spans="1:4">
      <c r="A9912" s="215" t="s">
        <v>35669</v>
      </c>
      <c r="B9912" s="215">
        <v>1</v>
      </c>
      <c r="C9912" s="216" t="s">
        <v>35670</v>
      </c>
      <c r="D9912" s="215" t="s">
        <v>35671</v>
      </c>
    </row>
    <row r="9913" spans="1:4">
      <c r="A9913" s="215" t="s">
        <v>35672</v>
      </c>
      <c r="B9913" s="215">
        <v>1</v>
      </c>
      <c r="C9913" s="216" t="s">
        <v>35673</v>
      </c>
      <c r="D9913" s="215" t="s">
        <v>35674</v>
      </c>
    </row>
    <row r="9914" spans="1:4">
      <c r="A9914" s="215" t="s">
        <v>35675</v>
      </c>
      <c r="B9914" s="215">
        <v>1</v>
      </c>
      <c r="C9914" s="216" t="s">
        <v>35676</v>
      </c>
      <c r="D9914" s="215" t="s">
        <v>35677</v>
      </c>
    </row>
    <row r="9915" spans="1:4">
      <c r="A9915" s="215" t="s">
        <v>35678</v>
      </c>
      <c r="B9915" s="215">
        <v>1</v>
      </c>
      <c r="C9915" s="216" t="s">
        <v>35679</v>
      </c>
      <c r="D9915" s="215" t="s">
        <v>35680</v>
      </c>
    </row>
    <row r="9916" spans="1:4">
      <c r="A9916" s="215" t="s">
        <v>35681</v>
      </c>
      <c r="B9916" s="215">
        <v>1</v>
      </c>
      <c r="C9916" s="216" t="s">
        <v>35682</v>
      </c>
      <c r="D9916" s="215" t="s">
        <v>35683</v>
      </c>
    </row>
    <row r="9917" spans="1:4">
      <c r="A9917" s="215" t="s">
        <v>35684</v>
      </c>
      <c r="B9917" s="215">
        <v>1</v>
      </c>
      <c r="C9917" s="216" t="s">
        <v>35685</v>
      </c>
      <c r="D9917" s="215" t="s">
        <v>35686</v>
      </c>
    </row>
    <row r="9918" spans="1:4">
      <c r="A9918" s="215" t="s">
        <v>35687</v>
      </c>
      <c r="B9918" s="215">
        <v>1</v>
      </c>
      <c r="C9918" s="216" t="s">
        <v>35688</v>
      </c>
      <c r="D9918" s="215" t="s">
        <v>35689</v>
      </c>
    </row>
    <row r="9919" spans="1:4">
      <c r="A9919" s="215" t="s">
        <v>35690</v>
      </c>
      <c r="B9919" s="215">
        <v>1</v>
      </c>
      <c r="C9919" s="216" t="s">
        <v>35691</v>
      </c>
      <c r="D9919" s="215" t="s">
        <v>35692</v>
      </c>
    </row>
    <row r="9920" spans="1:4">
      <c r="A9920" s="215" t="s">
        <v>35693</v>
      </c>
      <c r="B9920" s="215">
        <v>1</v>
      </c>
      <c r="C9920" s="216" t="s">
        <v>35694</v>
      </c>
      <c r="D9920" s="215" t="s">
        <v>35695</v>
      </c>
    </row>
    <row r="9921" spans="1:4">
      <c r="A9921" s="215" t="s">
        <v>35696</v>
      </c>
      <c r="B9921" s="215">
        <v>1</v>
      </c>
      <c r="C9921" s="216" t="s">
        <v>35697</v>
      </c>
      <c r="D9921" s="215" t="s">
        <v>35698</v>
      </c>
    </row>
    <row r="9922" spans="1:4">
      <c r="A9922" s="215" t="s">
        <v>35699</v>
      </c>
      <c r="B9922" s="215">
        <v>1</v>
      </c>
      <c r="C9922" s="216" t="s">
        <v>35700</v>
      </c>
      <c r="D9922" s="215" t="s">
        <v>35701</v>
      </c>
    </row>
    <row r="9923" spans="1:4">
      <c r="A9923" s="215" t="s">
        <v>35702</v>
      </c>
      <c r="B9923" s="215">
        <v>1</v>
      </c>
      <c r="C9923" s="216" t="s">
        <v>35703</v>
      </c>
      <c r="D9923" s="215" t="s">
        <v>35704</v>
      </c>
    </row>
    <row r="9924" spans="1:4">
      <c r="A9924" s="215" t="s">
        <v>35705</v>
      </c>
      <c r="B9924" s="215">
        <v>1</v>
      </c>
      <c r="C9924" s="216" t="s">
        <v>35706</v>
      </c>
      <c r="D9924" s="215" t="s">
        <v>111122</v>
      </c>
    </row>
    <row r="9925" spans="1:4">
      <c r="A9925" s="215" t="s">
        <v>35707</v>
      </c>
      <c r="B9925" s="215">
        <v>1</v>
      </c>
      <c r="C9925" s="216" t="s">
        <v>35708</v>
      </c>
      <c r="D9925" s="215" t="s">
        <v>35709</v>
      </c>
    </row>
    <row r="9926" spans="1:4">
      <c r="A9926" s="215" t="s">
        <v>35710</v>
      </c>
      <c r="B9926" s="215">
        <v>1</v>
      </c>
      <c r="C9926" s="216" t="s">
        <v>35711</v>
      </c>
      <c r="D9926" s="215" t="s">
        <v>35712</v>
      </c>
    </row>
    <row r="9927" spans="1:4">
      <c r="A9927" s="215" t="s">
        <v>35713</v>
      </c>
      <c r="B9927" s="215">
        <v>1</v>
      </c>
      <c r="C9927" s="216" t="s">
        <v>35714</v>
      </c>
      <c r="D9927" s="215" t="s">
        <v>35715</v>
      </c>
    </row>
    <row r="9928" spans="1:4">
      <c r="A9928" s="215" t="s">
        <v>35716</v>
      </c>
      <c r="B9928" s="215">
        <v>1</v>
      </c>
      <c r="C9928" s="216" t="s">
        <v>35717</v>
      </c>
      <c r="D9928" s="215" t="s">
        <v>35718</v>
      </c>
    </row>
    <row r="9929" spans="1:4">
      <c r="A9929" s="215" t="s">
        <v>35719</v>
      </c>
      <c r="B9929" s="215">
        <v>1</v>
      </c>
      <c r="C9929" s="216" t="s">
        <v>35720</v>
      </c>
      <c r="D9929" s="215" t="s">
        <v>35721</v>
      </c>
    </row>
    <row r="9930" spans="1:4">
      <c r="A9930" s="215" t="s">
        <v>35722</v>
      </c>
      <c r="B9930" s="215">
        <v>1</v>
      </c>
      <c r="C9930" s="216" t="s">
        <v>35723</v>
      </c>
      <c r="D9930" s="215" t="s">
        <v>35724</v>
      </c>
    </row>
    <row r="9931" spans="1:4">
      <c r="A9931" s="215" t="s">
        <v>35725</v>
      </c>
      <c r="B9931" s="215">
        <v>1</v>
      </c>
      <c r="C9931" s="216" t="s">
        <v>35726</v>
      </c>
      <c r="D9931" s="215" t="s">
        <v>35727</v>
      </c>
    </row>
    <row r="9932" spans="1:4">
      <c r="A9932" s="215" t="s">
        <v>35728</v>
      </c>
      <c r="B9932" s="215">
        <v>1</v>
      </c>
      <c r="C9932" s="216" t="s">
        <v>35729</v>
      </c>
      <c r="D9932" s="215" t="s">
        <v>35730</v>
      </c>
    </row>
    <row r="9933" spans="1:4">
      <c r="A9933" s="215" t="s">
        <v>35731</v>
      </c>
      <c r="B9933" s="215">
        <v>1</v>
      </c>
      <c r="C9933" s="216" t="s">
        <v>35732</v>
      </c>
      <c r="D9933" s="215" t="s">
        <v>35733</v>
      </c>
    </row>
    <row r="9934" spans="1:4">
      <c r="A9934" s="215" t="s">
        <v>35734</v>
      </c>
      <c r="B9934" s="215">
        <v>1</v>
      </c>
      <c r="C9934" s="216" t="s">
        <v>35735</v>
      </c>
      <c r="D9934" s="215" t="s">
        <v>35736</v>
      </c>
    </row>
    <row r="9935" spans="1:4">
      <c r="A9935" s="215" t="s">
        <v>35737</v>
      </c>
      <c r="B9935" s="215">
        <v>1</v>
      </c>
      <c r="C9935" s="216" t="s">
        <v>35738</v>
      </c>
      <c r="D9935" s="215" t="s">
        <v>35739</v>
      </c>
    </row>
    <row r="9936" spans="1:4">
      <c r="A9936" s="215" t="s">
        <v>35740</v>
      </c>
      <c r="B9936" s="215">
        <v>1</v>
      </c>
      <c r="C9936" s="216" t="s">
        <v>35741</v>
      </c>
      <c r="D9936" s="215" t="s">
        <v>35742</v>
      </c>
    </row>
    <row r="9937" spans="1:4">
      <c r="A9937" s="215" t="s">
        <v>35743</v>
      </c>
      <c r="B9937" s="215">
        <v>1</v>
      </c>
      <c r="C9937" s="216" t="s">
        <v>35744</v>
      </c>
      <c r="D9937" s="215" t="s">
        <v>35745</v>
      </c>
    </row>
    <row r="9938" spans="1:4">
      <c r="A9938" s="215" t="s">
        <v>35746</v>
      </c>
      <c r="B9938" s="215">
        <v>1</v>
      </c>
      <c r="C9938" s="216" t="s">
        <v>35747</v>
      </c>
      <c r="D9938" s="215" t="s">
        <v>35748</v>
      </c>
    </row>
    <row r="9939" spans="1:4">
      <c r="A9939" s="215" t="s">
        <v>35749</v>
      </c>
      <c r="B9939" s="215">
        <v>1</v>
      </c>
      <c r="C9939" s="216" t="s">
        <v>35750</v>
      </c>
      <c r="D9939" s="215" t="s">
        <v>35751</v>
      </c>
    </row>
    <row r="9940" spans="1:4">
      <c r="A9940" s="215" t="s">
        <v>35752</v>
      </c>
      <c r="B9940" s="215">
        <v>1</v>
      </c>
      <c r="C9940" s="216" t="s">
        <v>35753</v>
      </c>
      <c r="D9940" s="215" t="s">
        <v>35754</v>
      </c>
    </row>
    <row r="9941" spans="1:4">
      <c r="A9941" s="215" t="s">
        <v>35755</v>
      </c>
      <c r="B9941" s="215">
        <v>1</v>
      </c>
      <c r="C9941" s="216" t="s">
        <v>35756</v>
      </c>
      <c r="D9941" s="215" t="s">
        <v>35757</v>
      </c>
    </row>
    <row r="9942" spans="1:4">
      <c r="A9942" s="215" t="s">
        <v>35758</v>
      </c>
      <c r="B9942" s="215">
        <v>1</v>
      </c>
      <c r="C9942" s="216" t="s">
        <v>35759</v>
      </c>
      <c r="D9942" s="215" t="s">
        <v>35760</v>
      </c>
    </row>
    <row r="9943" spans="1:4">
      <c r="A9943" s="215" t="s">
        <v>35761</v>
      </c>
      <c r="B9943" s="215">
        <v>1</v>
      </c>
      <c r="C9943" s="216" t="s">
        <v>35762</v>
      </c>
      <c r="D9943" s="215" t="s">
        <v>35763</v>
      </c>
    </row>
    <row r="9944" spans="1:4">
      <c r="A9944" s="215" t="s">
        <v>111123</v>
      </c>
      <c r="B9944" s="215">
        <v>1</v>
      </c>
      <c r="C9944" s="216" t="s">
        <v>111124</v>
      </c>
      <c r="D9944" s="215" t="s">
        <v>111125</v>
      </c>
    </row>
    <row r="9945" spans="1:4">
      <c r="A9945" s="215" t="s">
        <v>35764</v>
      </c>
      <c r="B9945" s="215">
        <v>1</v>
      </c>
      <c r="C9945" s="216" t="s">
        <v>35765</v>
      </c>
      <c r="D9945" s="215" t="s">
        <v>35766</v>
      </c>
    </row>
    <row r="9946" spans="1:4">
      <c r="A9946" s="215" t="s">
        <v>35767</v>
      </c>
      <c r="B9946" s="215">
        <v>1</v>
      </c>
      <c r="C9946" s="216" t="s">
        <v>35768</v>
      </c>
      <c r="D9946" s="215" t="s">
        <v>35769</v>
      </c>
    </row>
    <row r="9947" spans="1:4">
      <c r="A9947" s="215" t="s">
        <v>35770</v>
      </c>
      <c r="B9947" s="215">
        <v>1</v>
      </c>
      <c r="C9947" s="216" t="s">
        <v>35771</v>
      </c>
      <c r="D9947" s="215" t="s">
        <v>35772</v>
      </c>
    </row>
    <row r="9948" spans="1:4">
      <c r="A9948" s="215" t="s">
        <v>35773</v>
      </c>
      <c r="B9948" s="215">
        <v>1</v>
      </c>
      <c r="C9948" s="216" t="s">
        <v>35774</v>
      </c>
      <c r="D9948" s="215" t="s">
        <v>35775</v>
      </c>
    </row>
    <row r="9949" spans="1:4">
      <c r="A9949" s="215" t="s">
        <v>35776</v>
      </c>
      <c r="B9949" s="215">
        <v>1</v>
      </c>
      <c r="C9949" s="216" t="s">
        <v>35777</v>
      </c>
      <c r="D9949" s="215" t="s">
        <v>35778</v>
      </c>
    </row>
    <row r="9950" spans="1:4">
      <c r="A9950" s="215" t="s">
        <v>35779</v>
      </c>
      <c r="B9950" s="215">
        <v>1</v>
      </c>
      <c r="C9950" s="216" t="s">
        <v>35780</v>
      </c>
      <c r="D9950" s="215" t="s">
        <v>35781</v>
      </c>
    </row>
    <row r="9951" spans="1:4">
      <c r="A9951" s="215" t="s">
        <v>35782</v>
      </c>
      <c r="B9951" s="215">
        <v>1</v>
      </c>
      <c r="C9951" s="216" t="s">
        <v>35783</v>
      </c>
      <c r="D9951" s="215" t="s">
        <v>35784</v>
      </c>
    </row>
    <row r="9952" spans="1:4">
      <c r="A9952" s="215" t="s">
        <v>35785</v>
      </c>
      <c r="B9952" s="215">
        <v>1</v>
      </c>
      <c r="C9952" s="216" t="s">
        <v>35786</v>
      </c>
      <c r="D9952" s="215" t="s">
        <v>35787</v>
      </c>
    </row>
    <row r="9953" spans="1:4">
      <c r="A9953" s="215" t="s">
        <v>35788</v>
      </c>
      <c r="B9953" s="215">
        <v>1</v>
      </c>
      <c r="C9953" s="216" t="s">
        <v>35789</v>
      </c>
      <c r="D9953" s="215" t="s">
        <v>35790</v>
      </c>
    </row>
    <row r="9954" spans="1:4">
      <c r="A9954" s="215" t="s">
        <v>35791</v>
      </c>
      <c r="B9954" s="215">
        <v>1</v>
      </c>
      <c r="C9954" s="216" t="s">
        <v>35792</v>
      </c>
      <c r="D9954" s="215" t="s">
        <v>35793</v>
      </c>
    </row>
    <row r="9955" spans="1:4">
      <c r="A9955" s="215" t="s">
        <v>35794</v>
      </c>
      <c r="B9955" s="215">
        <v>1</v>
      </c>
      <c r="C9955" s="216" t="s">
        <v>35795</v>
      </c>
      <c r="D9955" s="215" t="s">
        <v>35796</v>
      </c>
    </row>
    <row r="9956" spans="1:4">
      <c r="A9956" s="215" t="s">
        <v>35797</v>
      </c>
      <c r="B9956" s="215">
        <v>1</v>
      </c>
      <c r="C9956" s="216" t="s">
        <v>35798</v>
      </c>
      <c r="D9956" s="215" t="s">
        <v>35799</v>
      </c>
    </row>
    <row r="9957" spans="1:4">
      <c r="A9957" s="215" t="s">
        <v>35800</v>
      </c>
      <c r="B9957" s="215">
        <v>1</v>
      </c>
      <c r="C9957" s="216" t="s">
        <v>35801</v>
      </c>
      <c r="D9957" s="215" t="s">
        <v>35802</v>
      </c>
    </row>
    <row r="9958" spans="1:4">
      <c r="A9958" s="215" t="s">
        <v>35803</v>
      </c>
      <c r="B9958" s="215">
        <v>1</v>
      </c>
      <c r="C9958" s="216" t="s">
        <v>35804</v>
      </c>
      <c r="D9958" s="215" t="s">
        <v>35805</v>
      </c>
    </row>
    <row r="9959" spans="1:4">
      <c r="A9959" s="215" t="s">
        <v>35806</v>
      </c>
      <c r="B9959" s="215">
        <v>1</v>
      </c>
      <c r="C9959" s="216" t="s">
        <v>35807</v>
      </c>
      <c r="D9959" s="215" t="s">
        <v>35808</v>
      </c>
    </row>
    <row r="9960" spans="1:4">
      <c r="A9960" s="215" t="s">
        <v>35809</v>
      </c>
      <c r="B9960" s="215">
        <v>1</v>
      </c>
      <c r="C9960" s="216" t="s">
        <v>35810</v>
      </c>
      <c r="D9960" s="215" t="s">
        <v>35811</v>
      </c>
    </row>
    <row r="9961" spans="1:4">
      <c r="A9961" s="215" t="s">
        <v>35812</v>
      </c>
      <c r="B9961" s="215">
        <v>1</v>
      </c>
      <c r="C9961" s="216" t="s">
        <v>35813</v>
      </c>
      <c r="D9961" s="215" t="s">
        <v>111126</v>
      </c>
    </row>
    <row r="9962" spans="1:4">
      <c r="A9962" s="215" t="s">
        <v>35814</v>
      </c>
      <c r="B9962" s="215">
        <v>1</v>
      </c>
      <c r="C9962" s="216" t="s">
        <v>35815</v>
      </c>
      <c r="D9962" s="215" t="s">
        <v>35816</v>
      </c>
    </row>
    <row r="9963" spans="1:4">
      <c r="A9963" s="215" t="s">
        <v>35817</v>
      </c>
      <c r="B9963" s="215">
        <v>1</v>
      </c>
      <c r="C9963" s="216" t="s">
        <v>35818</v>
      </c>
      <c r="D9963" s="215" t="s">
        <v>35819</v>
      </c>
    </row>
    <row r="9964" spans="1:4">
      <c r="A9964" s="215" t="s">
        <v>35820</v>
      </c>
      <c r="B9964" s="215">
        <v>1</v>
      </c>
      <c r="C9964" s="216" t="s">
        <v>35821</v>
      </c>
      <c r="D9964" s="215" t="s">
        <v>35822</v>
      </c>
    </row>
    <row r="9965" spans="1:4">
      <c r="A9965" s="215" t="s">
        <v>35823</v>
      </c>
      <c r="B9965" s="215">
        <v>1</v>
      </c>
      <c r="C9965" s="216" t="s">
        <v>35824</v>
      </c>
      <c r="D9965" s="215" t="s">
        <v>35825</v>
      </c>
    </row>
    <row r="9966" spans="1:4">
      <c r="A9966" s="215" t="s">
        <v>35826</v>
      </c>
      <c r="B9966" s="215">
        <v>1</v>
      </c>
      <c r="C9966" s="216" t="s">
        <v>35827</v>
      </c>
      <c r="D9966" s="215" t="s">
        <v>35828</v>
      </c>
    </row>
    <row r="9967" spans="1:4">
      <c r="A9967" s="215" t="s">
        <v>35829</v>
      </c>
      <c r="B9967" s="215">
        <v>1</v>
      </c>
      <c r="C9967" s="216" t="s">
        <v>35830</v>
      </c>
      <c r="D9967" s="215" t="s">
        <v>35831</v>
      </c>
    </row>
    <row r="9968" spans="1:4">
      <c r="A9968" s="215" t="s">
        <v>35832</v>
      </c>
      <c r="B9968" s="215">
        <v>1</v>
      </c>
      <c r="C9968" s="216" t="s">
        <v>35833</v>
      </c>
      <c r="D9968" s="215" t="s">
        <v>35834</v>
      </c>
    </row>
    <row r="9969" spans="1:4">
      <c r="A9969" s="215" t="s">
        <v>35835</v>
      </c>
      <c r="B9969" s="215">
        <v>1</v>
      </c>
      <c r="C9969" s="216" t="s">
        <v>35836</v>
      </c>
      <c r="D9969" s="215" t="s">
        <v>35837</v>
      </c>
    </row>
    <row r="9970" spans="1:4">
      <c r="A9970" s="215" t="s">
        <v>35838</v>
      </c>
      <c r="B9970" s="215">
        <v>1</v>
      </c>
      <c r="C9970" s="216" t="s">
        <v>35839</v>
      </c>
      <c r="D9970" s="215" t="s">
        <v>35840</v>
      </c>
    </row>
    <row r="9971" spans="1:4">
      <c r="A9971" s="215" t="s">
        <v>35841</v>
      </c>
      <c r="B9971" s="215">
        <v>1</v>
      </c>
      <c r="C9971" s="216" t="s">
        <v>35842</v>
      </c>
      <c r="D9971" s="215" t="s">
        <v>35843</v>
      </c>
    </row>
    <row r="9972" spans="1:4">
      <c r="A9972" s="215" t="s">
        <v>35844</v>
      </c>
      <c r="B9972" s="215">
        <v>1</v>
      </c>
      <c r="C9972" s="216" t="s">
        <v>35845</v>
      </c>
      <c r="D9972" s="215" t="s">
        <v>35846</v>
      </c>
    </row>
    <row r="9973" spans="1:4">
      <c r="A9973" s="215" t="s">
        <v>35847</v>
      </c>
      <c r="B9973" s="215">
        <v>1</v>
      </c>
      <c r="C9973" s="216" t="s">
        <v>35848</v>
      </c>
      <c r="D9973" s="215" t="s">
        <v>35849</v>
      </c>
    </row>
    <row r="9974" spans="1:4">
      <c r="A9974" s="215" t="s">
        <v>35850</v>
      </c>
      <c r="B9974" s="215">
        <v>1</v>
      </c>
      <c r="C9974" s="216" t="s">
        <v>35851</v>
      </c>
      <c r="D9974" s="215" t="s">
        <v>35852</v>
      </c>
    </row>
    <row r="9975" spans="1:4">
      <c r="A9975" s="215" t="s">
        <v>35853</v>
      </c>
      <c r="B9975" s="215">
        <v>1</v>
      </c>
      <c r="C9975" s="216" t="s">
        <v>35854</v>
      </c>
      <c r="D9975" s="215" t="s">
        <v>35855</v>
      </c>
    </row>
    <row r="9976" spans="1:4">
      <c r="A9976" s="215" t="s">
        <v>35856</v>
      </c>
      <c r="B9976" s="215">
        <v>1</v>
      </c>
      <c r="C9976" s="216" t="s">
        <v>35857</v>
      </c>
      <c r="D9976" s="215" t="s">
        <v>35858</v>
      </c>
    </row>
    <row r="9977" spans="1:4">
      <c r="A9977" s="215" t="s">
        <v>35859</v>
      </c>
      <c r="B9977" s="215">
        <v>1</v>
      </c>
      <c r="C9977" s="216" t="s">
        <v>35860</v>
      </c>
      <c r="D9977" s="215" t="s">
        <v>35861</v>
      </c>
    </row>
    <row r="9978" spans="1:4">
      <c r="A9978" s="215" t="s">
        <v>35862</v>
      </c>
      <c r="B9978" s="215">
        <v>1</v>
      </c>
      <c r="C9978" s="216" t="s">
        <v>35863</v>
      </c>
      <c r="D9978" s="215" t="s">
        <v>35864</v>
      </c>
    </row>
    <row r="9979" spans="1:4">
      <c r="A9979" s="215" t="s">
        <v>35865</v>
      </c>
      <c r="B9979" s="215">
        <v>1</v>
      </c>
      <c r="C9979" s="216" t="s">
        <v>35866</v>
      </c>
      <c r="D9979" s="215" t="s">
        <v>35867</v>
      </c>
    </row>
    <row r="9980" spans="1:4">
      <c r="A9980" s="215" t="s">
        <v>35868</v>
      </c>
      <c r="B9980" s="215">
        <v>1</v>
      </c>
      <c r="C9980" s="216" t="s">
        <v>35869</v>
      </c>
      <c r="D9980" s="215" t="s">
        <v>35870</v>
      </c>
    </row>
    <row r="9981" spans="1:4">
      <c r="A9981" s="215" t="s">
        <v>35871</v>
      </c>
      <c r="B9981" s="215">
        <v>1</v>
      </c>
      <c r="C9981" s="216" t="s">
        <v>35872</v>
      </c>
      <c r="D9981" s="215" t="s">
        <v>35873</v>
      </c>
    </row>
    <row r="9982" spans="1:4">
      <c r="A9982" s="215" t="s">
        <v>35874</v>
      </c>
      <c r="B9982" s="215">
        <v>1</v>
      </c>
      <c r="C9982" s="216" t="s">
        <v>35875</v>
      </c>
      <c r="D9982" s="215" t="s">
        <v>35876</v>
      </c>
    </row>
    <row r="9983" spans="1:4">
      <c r="A9983" s="215" t="s">
        <v>35877</v>
      </c>
      <c r="B9983" s="215">
        <v>1</v>
      </c>
      <c r="C9983" s="216" t="s">
        <v>35878</v>
      </c>
      <c r="D9983" s="215" t="s">
        <v>35879</v>
      </c>
    </row>
    <row r="9984" spans="1:4">
      <c r="A9984" s="215" t="s">
        <v>35880</v>
      </c>
      <c r="B9984" s="215">
        <v>1</v>
      </c>
      <c r="C9984" s="216" t="s">
        <v>35881</v>
      </c>
      <c r="D9984" s="215" t="s">
        <v>35882</v>
      </c>
    </row>
    <row r="9985" spans="1:4">
      <c r="A9985" s="215" t="s">
        <v>35883</v>
      </c>
      <c r="B9985" s="215">
        <v>1</v>
      </c>
      <c r="C9985" s="216" t="s">
        <v>35884</v>
      </c>
      <c r="D9985" s="215" t="s">
        <v>35885</v>
      </c>
    </row>
    <row r="9986" spans="1:4">
      <c r="A9986" s="215" t="s">
        <v>35886</v>
      </c>
      <c r="B9986" s="215">
        <v>1</v>
      </c>
      <c r="C9986" s="216" t="s">
        <v>35887</v>
      </c>
      <c r="D9986" s="215" t="s">
        <v>35888</v>
      </c>
    </row>
    <row r="9987" spans="1:4">
      <c r="A9987" s="215" t="s">
        <v>35889</v>
      </c>
      <c r="B9987" s="215">
        <v>1</v>
      </c>
      <c r="C9987" s="216" t="s">
        <v>35890</v>
      </c>
      <c r="D9987" s="215" t="s">
        <v>35891</v>
      </c>
    </row>
    <row r="9988" spans="1:4">
      <c r="A9988" s="215" t="s">
        <v>35892</v>
      </c>
      <c r="B9988" s="215">
        <v>1</v>
      </c>
      <c r="C9988" s="216" t="s">
        <v>35893</v>
      </c>
      <c r="D9988" s="215" t="s">
        <v>35894</v>
      </c>
    </row>
    <row r="9989" spans="1:4">
      <c r="A9989" s="215" t="s">
        <v>35895</v>
      </c>
      <c r="B9989" s="215">
        <v>1</v>
      </c>
      <c r="C9989" s="216" t="s">
        <v>35896</v>
      </c>
      <c r="D9989" s="215" t="s">
        <v>35897</v>
      </c>
    </row>
    <row r="9990" spans="1:4">
      <c r="A9990" s="215" t="s">
        <v>35898</v>
      </c>
      <c r="B9990" s="215">
        <v>1</v>
      </c>
      <c r="C9990" s="216" t="s">
        <v>35899</v>
      </c>
      <c r="D9990" s="215" t="s">
        <v>35900</v>
      </c>
    </row>
    <row r="9991" spans="1:4">
      <c r="A9991" s="215" t="s">
        <v>35901</v>
      </c>
      <c r="B9991" s="215">
        <v>1</v>
      </c>
      <c r="C9991" s="216" t="s">
        <v>35902</v>
      </c>
      <c r="D9991" s="215" t="s">
        <v>35903</v>
      </c>
    </row>
    <row r="9992" spans="1:4">
      <c r="A9992" s="215" t="s">
        <v>35904</v>
      </c>
      <c r="B9992" s="215">
        <v>1</v>
      </c>
      <c r="C9992" s="216" t="s">
        <v>35905</v>
      </c>
      <c r="D9992" s="215" t="s">
        <v>35906</v>
      </c>
    </row>
    <row r="9993" spans="1:4">
      <c r="A9993" s="215" t="s">
        <v>35907</v>
      </c>
      <c r="B9993" s="215">
        <v>1</v>
      </c>
      <c r="C9993" s="216" t="s">
        <v>35908</v>
      </c>
      <c r="D9993" s="215" t="s">
        <v>35909</v>
      </c>
    </row>
    <row r="9994" spans="1:4">
      <c r="A9994" s="215" t="s">
        <v>35910</v>
      </c>
      <c r="B9994" s="215">
        <v>1</v>
      </c>
      <c r="C9994" s="216" t="s">
        <v>35911</v>
      </c>
      <c r="D9994" s="215" t="s">
        <v>35912</v>
      </c>
    </row>
    <row r="9995" spans="1:4">
      <c r="A9995" s="215" t="s">
        <v>35913</v>
      </c>
      <c r="B9995" s="215">
        <v>1</v>
      </c>
      <c r="C9995" s="216" t="s">
        <v>35914</v>
      </c>
      <c r="D9995" s="215" t="s">
        <v>35915</v>
      </c>
    </row>
    <row r="9996" spans="1:4">
      <c r="A9996" s="215" t="s">
        <v>35916</v>
      </c>
      <c r="B9996" s="215">
        <v>1</v>
      </c>
      <c r="C9996" s="216" t="s">
        <v>35917</v>
      </c>
      <c r="D9996" s="215" t="s">
        <v>35918</v>
      </c>
    </row>
    <row r="9997" spans="1:4">
      <c r="A9997" s="215" t="s">
        <v>35919</v>
      </c>
      <c r="B9997" s="215">
        <v>1</v>
      </c>
      <c r="C9997" s="216" t="s">
        <v>35920</v>
      </c>
      <c r="D9997" s="215" t="s">
        <v>35921</v>
      </c>
    </row>
    <row r="9998" spans="1:4">
      <c r="A9998" s="215" t="s">
        <v>35922</v>
      </c>
      <c r="B9998" s="215">
        <v>1</v>
      </c>
      <c r="C9998" s="216" t="s">
        <v>35923</v>
      </c>
      <c r="D9998" s="215" t="s">
        <v>35924</v>
      </c>
    </row>
    <row r="9999" spans="1:4">
      <c r="A9999" s="215" t="s">
        <v>35925</v>
      </c>
      <c r="B9999" s="215">
        <v>1</v>
      </c>
      <c r="C9999" s="216" t="s">
        <v>35926</v>
      </c>
      <c r="D9999" s="215" t="s">
        <v>35927</v>
      </c>
    </row>
    <row r="10000" spans="1:4">
      <c r="A10000" s="215" t="s">
        <v>35928</v>
      </c>
      <c r="B10000" s="215">
        <v>1</v>
      </c>
      <c r="C10000" s="216" t="s">
        <v>35929</v>
      </c>
      <c r="D10000" s="215" t="s">
        <v>35930</v>
      </c>
    </row>
    <row r="10001" spans="1:4">
      <c r="A10001" s="215" t="s">
        <v>35931</v>
      </c>
      <c r="B10001" s="215">
        <v>1</v>
      </c>
      <c r="C10001" s="216" t="s">
        <v>35932</v>
      </c>
      <c r="D10001" s="215" t="s">
        <v>35933</v>
      </c>
    </row>
    <row r="10002" spans="1:4">
      <c r="A10002" s="215" t="s">
        <v>35934</v>
      </c>
      <c r="B10002" s="215">
        <v>1</v>
      </c>
      <c r="C10002" s="216" t="s">
        <v>35935</v>
      </c>
      <c r="D10002" s="215" t="s">
        <v>35936</v>
      </c>
    </row>
    <row r="10003" spans="1:4">
      <c r="A10003" s="215" t="s">
        <v>35937</v>
      </c>
      <c r="B10003" s="215">
        <v>1</v>
      </c>
      <c r="C10003" s="216" t="s">
        <v>35938</v>
      </c>
      <c r="D10003" s="215" t="s">
        <v>35939</v>
      </c>
    </row>
    <row r="10004" spans="1:4">
      <c r="A10004" s="215" t="s">
        <v>35940</v>
      </c>
      <c r="B10004" s="215">
        <v>1</v>
      </c>
      <c r="C10004" s="216" t="s">
        <v>35941</v>
      </c>
      <c r="D10004" s="215" t="s">
        <v>35942</v>
      </c>
    </row>
    <row r="10005" spans="1:4">
      <c r="A10005" s="215" t="s">
        <v>35943</v>
      </c>
      <c r="B10005" s="215">
        <v>1</v>
      </c>
      <c r="C10005" s="216" t="s">
        <v>35944</v>
      </c>
      <c r="D10005" s="215" t="s">
        <v>35945</v>
      </c>
    </row>
    <row r="10006" spans="1:4">
      <c r="A10006" s="215" t="s">
        <v>35946</v>
      </c>
      <c r="B10006" s="215">
        <v>1</v>
      </c>
      <c r="C10006" s="216" t="s">
        <v>35947</v>
      </c>
      <c r="D10006" s="215" t="s">
        <v>35948</v>
      </c>
    </row>
    <row r="10007" spans="1:4">
      <c r="A10007" s="215" t="s">
        <v>35949</v>
      </c>
      <c r="B10007" s="215">
        <v>1</v>
      </c>
      <c r="C10007" s="216" t="s">
        <v>35950</v>
      </c>
      <c r="D10007" s="215" t="s">
        <v>35951</v>
      </c>
    </row>
    <row r="10008" spans="1:4">
      <c r="A10008" s="215" t="s">
        <v>35952</v>
      </c>
      <c r="B10008" s="215">
        <v>1</v>
      </c>
      <c r="C10008" s="216" t="s">
        <v>35953</v>
      </c>
      <c r="D10008" s="215" t="s">
        <v>35954</v>
      </c>
    </row>
    <row r="10009" spans="1:4">
      <c r="A10009" s="215" t="s">
        <v>35955</v>
      </c>
      <c r="B10009" s="215">
        <v>1</v>
      </c>
      <c r="C10009" s="216" t="s">
        <v>35956</v>
      </c>
      <c r="D10009" s="215" t="s">
        <v>35957</v>
      </c>
    </row>
    <row r="10010" spans="1:4">
      <c r="A10010" s="215" t="s">
        <v>35958</v>
      </c>
      <c r="B10010" s="215">
        <v>1</v>
      </c>
      <c r="C10010" s="216" t="s">
        <v>35959</v>
      </c>
      <c r="D10010" s="215" t="s">
        <v>35960</v>
      </c>
    </row>
    <row r="10011" spans="1:4">
      <c r="A10011" s="215" t="s">
        <v>35961</v>
      </c>
      <c r="B10011" s="215">
        <v>1</v>
      </c>
      <c r="C10011" s="216" t="s">
        <v>35962</v>
      </c>
      <c r="D10011" s="215" t="s">
        <v>35963</v>
      </c>
    </row>
    <row r="10012" spans="1:4">
      <c r="A10012" s="215" t="s">
        <v>35964</v>
      </c>
      <c r="B10012" s="215">
        <v>1</v>
      </c>
      <c r="C10012" s="216" t="s">
        <v>35965</v>
      </c>
      <c r="D10012" s="215" t="s">
        <v>35966</v>
      </c>
    </row>
    <row r="10013" spans="1:4">
      <c r="A10013" s="215" t="s">
        <v>35967</v>
      </c>
      <c r="B10013" s="215">
        <v>1</v>
      </c>
      <c r="C10013" s="216" t="s">
        <v>35968</v>
      </c>
      <c r="D10013" s="215" t="s">
        <v>35969</v>
      </c>
    </row>
    <row r="10014" spans="1:4">
      <c r="A10014" s="215" t="s">
        <v>35970</v>
      </c>
      <c r="B10014" s="215">
        <v>1</v>
      </c>
      <c r="C10014" s="216" t="s">
        <v>35971</v>
      </c>
      <c r="D10014" s="215" t="s">
        <v>35972</v>
      </c>
    </row>
    <row r="10015" spans="1:4">
      <c r="A10015" s="215" t="s">
        <v>35973</v>
      </c>
      <c r="B10015" s="215">
        <v>1</v>
      </c>
      <c r="C10015" s="216" t="s">
        <v>35974</v>
      </c>
      <c r="D10015" s="215" t="s">
        <v>35975</v>
      </c>
    </row>
    <row r="10016" spans="1:4">
      <c r="A10016" s="215" t="s">
        <v>35976</v>
      </c>
      <c r="B10016" s="215">
        <v>1</v>
      </c>
      <c r="C10016" s="216" t="s">
        <v>35977</v>
      </c>
      <c r="D10016" s="215" t="s">
        <v>35978</v>
      </c>
    </row>
    <row r="10017" spans="1:4">
      <c r="A10017" s="215" t="s">
        <v>35979</v>
      </c>
      <c r="B10017" s="215">
        <v>1</v>
      </c>
      <c r="C10017" s="216" t="s">
        <v>35980</v>
      </c>
      <c r="D10017" s="215" t="s">
        <v>35981</v>
      </c>
    </row>
    <row r="10018" spans="1:4">
      <c r="A10018" s="215" t="s">
        <v>35982</v>
      </c>
      <c r="B10018" s="215">
        <v>1</v>
      </c>
      <c r="C10018" s="216" t="s">
        <v>35983</v>
      </c>
      <c r="D10018" s="215" t="s">
        <v>35984</v>
      </c>
    </row>
    <row r="10019" spans="1:4">
      <c r="A10019" s="215" t="s">
        <v>35985</v>
      </c>
      <c r="B10019" s="215">
        <v>1</v>
      </c>
      <c r="C10019" s="216" t="s">
        <v>35986</v>
      </c>
      <c r="D10019" s="215" t="s">
        <v>35987</v>
      </c>
    </row>
    <row r="10020" spans="1:4">
      <c r="A10020" s="215" t="s">
        <v>35988</v>
      </c>
      <c r="B10020" s="215">
        <v>1</v>
      </c>
      <c r="C10020" s="216" t="s">
        <v>35989</v>
      </c>
      <c r="D10020" s="215" t="s">
        <v>35990</v>
      </c>
    </row>
    <row r="10021" spans="1:4">
      <c r="A10021" s="215" t="s">
        <v>35991</v>
      </c>
      <c r="B10021" s="215">
        <v>1</v>
      </c>
      <c r="C10021" s="216" t="s">
        <v>35992</v>
      </c>
      <c r="D10021" s="215" t="s">
        <v>35993</v>
      </c>
    </row>
    <row r="10022" spans="1:4">
      <c r="A10022" s="215" t="s">
        <v>35994</v>
      </c>
      <c r="B10022" s="215">
        <v>1</v>
      </c>
      <c r="C10022" s="216" t="s">
        <v>35995</v>
      </c>
      <c r="D10022" s="215" t="s">
        <v>35996</v>
      </c>
    </row>
    <row r="10023" spans="1:4">
      <c r="A10023" s="215" t="s">
        <v>35997</v>
      </c>
      <c r="B10023" s="215">
        <v>1</v>
      </c>
      <c r="C10023" s="216" t="s">
        <v>35998</v>
      </c>
      <c r="D10023" s="215" t="s">
        <v>35999</v>
      </c>
    </row>
    <row r="10024" spans="1:4">
      <c r="A10024" s="215" t="s">
        <v>36000</v>
      </c>
      <c r="B10024" s="215">
        <v>1</v>
      </c>
      <c r="C10024" s="216" t="s">
        <v>36001</v>
      </c>
      <c r="D10024" s="215" t="s">
        <v>36002</v>
      </c>
    </row>
    <row r="10025" spans="1:4">
      <c r="A10025" s="215" t="s">
        <v>36003</v>
      </c>
      <c r="B10025" s="215">
        <v>1</v>
      </c>
      <c r="C10025" s="216" t="s">
        <v>36004</v>
      </c>
      <c r="D10025" s="215" t="s">
        <v>36005</v>
      </c>
    </row>
    <row r="10026" spans="1:4">
      <c r="A10026" s="215" t="s">
        <v>36006</v>
      </c>
      <c r="B10026" s="215">
        <v>1</v>
      </c>
      <c r="C10026" s="216" t="s">
        <v>36007</v>
      </c>
      <c r="D10026" s="215" t="s">
        <v>36008</v>
      </c>
    </row>
    <row r="10027" spans="1:4">
      <c r="A10027" s="215" t="s">
        <v>36009</v>
      </c>
      <c r="B10027" s="215">
        <v>1</v>
      </c>
      <c r="C10027" s="216" t="s">
        <v>36010</v>
      </c>
      <c r="D10027" s="215" t="s">
        <v>36011</v>
      </c>
    </row>
    <row r="10028" spans="1:4">
      <c r="A10028" s="215" t="s">
        <v>36012</v>
      </c>
      <c r="B10028" s="215">
        <v>1</v>
      </c>
      <c r="C10028" s="216" t="s">
        <v>36013</v>
      </c>
      <c r="D10028" s="215" t="s">
        <v>36014</v>
      </c>
    </row>
    <row r="10029" spans="1:4">
      <c r="A10029" s="215" t="s">
        <v>36015</v>
      </c>
      <c r="B10029" s="215">
        <v>1</v>
      </c>
      <c r="C10029" s="216" t="s">
        <v>36016</v>
      </c>
      <c r="D10029" s="215" t="s">
        <v>111127</v>
      </c>
    </row>
    <row r="10030" spans="1:4">
      <c r="A10030" s="215" t="s">
        <v>36017</v>
      </c>
      <c r="B10030" s="215">
        <v>1</v>
      </c>
      <c r="C10030" s="216" t="s">
        <v>36018</v>
      </c>
      <c r="D10030" s="215" t="s">
        <v>36019</v>
      </c>
    </row>
    <row r="10031" spans="1:4">
      <c r="A10031" s="215" t="s">
        <v>36020</v>
      </c>
      <c r="B10031" s="215">
        <v>1</v>
      </c>
      <c r="C10031" s="216" t="s">
        <v>36021</v>
      </c>
      <c r="D10031" s="215" t="s">
        <v>36022</v>
      </c>
    </row>
    <row r="10032" spans="1:4">
      <c r="A10032" s="215" t="s">
        <v>36023</v>
      </c>
      <c r="B10032" s="215">
        <v>1</v>
      </c>
      <c r="C10032" s="216" t="s">
        <v>36024</v>
      </c>
      <c r="D10032" s="215" t="s">
        <v>36025</v>
      </c>
    </row>
    <row r="10033" spans="1:4">
      <c r="A10033" s="215" t="s">
        <v>36026</v>
      </c>
      <c r="B10033" s="215">
        <v>1</v>
      </c>
      <c r="C10033" s="216" t="s">
        <v>36027</v>
      </c>
      <c r="D10033" s="215" t="s">
        <v>36028</v>
      </c>
    </row>
    <row r="10034" spans="1:4">
      <c r="A10034" s="215" t="s">
        <v>36029</v>
      </c>
      <c r="B10034" s="215">
        <v>1</v>
      </c>
      <c r="C10034" s="216" t="s">
        <v>36030</v>
      </c>
      <c r="D10034" s="215" t="s">
        <v>36031</v>
      </c>
    </row>
    <row r="10035" spans="1:4">
      <c r="A10035" s="215" t="s">
        <v>36032</v>
      </c>
      <c r="B10035" s="215">
        <v>1</v>
      </c>
      <c r="C10035" s="216" t="s">
        <v>36033</v>
      </c>
      <c r="D10035" s="215" t="s">
        <v>36034</v>
      </c>
    </row>
    <row r="10036" spans="1:4">
      <c r="A10036" s="215" t="s">
        <v>36035</v>
      </c>
      <c r="B10036" s="215">
        <v>1</v>
      </c>
      <c r="C10036" s="216" t="s">
        <v>36036</v>
      </c>
      <c r="D10036" s="215" t="s">
        <v>36037</v>
      </c>
    </row>
    <row r="10037" spans="1:4">
      <c r="A10037" s="215" t="s">
        <v>36038</v>
      </c>
      <c r="B10037" s="215">
        <v>1</v>
      </c>
      <c r="C10037" s="216" t="s">
        <v>36039</v>
      </c>
      <c r="D10037" s="215" t="s">
        <v>36040</v>
      </c>
    </row>
    <row r="10038" spans="1:4">
      <c r="A10038" s="215" t="s">
        <v>36041</v>
      </c>
      <c r="B10038" s="215">
        <v>1</v>
      </c>
      <c r="C10038" s="216" t="s">
        <v>36042</v>
      </c>
      <c r="D10038" s="215" t="s">
        <v>36043</v>
      </c>
    </row>
    <row r="10039" spans="1:4">
      <c r="A10039" s="215" t="s">
        <v>36044</v>
      </c>
      <c r="B10039" s="215">
        <v>1</v>
      </c>
      <c r="C10039" s="216" t="s">
        <v>36045</v>
      </c>
      <c r="D10039" s="215" t="s">
        <v>36046</v>
      </c>
    </row>
    <row r="10040" spans="1:4">
      <c r="A10040" s="215" t="s">
        <v>36047</v>
      </c>
      <c r="B10040" s="215">
        <v>1</v>
      </c>
      <c r="C10040" s="216" t="s">
        <v>36048</v>
      </c>
      <c r="D10040" s="215" t="s">
        <v>36049</v>
      </c>
    </row>
    <row r="10041" spans="1:4">
      <c r="A10041" s="215" t="s">
        <v>36050</v>
      </c>
      <c r="B10041" s="215">
        <v>1</v>
      </c>
      <c r="C10041" s="216" t="s">
        <v>36051</v>
      </c>
      <c r="D10041" s="215" t="s">
        <v>36052</v>
      </c>
    </row>
    <row r="10042" spans="1:4">
      <c r="A10042" s="215" t="s">
        <v>36053</v>
      </c>
      <c r="B10042" s="215">
        <v>1</v>
      </c>
      <c r="C10042" s="216" t="s">
        <v>36054</v>
      </c>
      <c r="D10042" s="215" t="s">
        <v>36055</v>
      </c>
    </row>
    <row r="10043" spans="1:4">
      <c r="A10043" s="215" t="s">
        <v>36056</v>
      </c>
      <c r="B10043" s="215">
        <v>1</v>
      </c>
      <c r="C10043" s="216" t="s">
        <v>36057</v>
      </c>
      <c r="D10043" s="215" t="s">
        <v>36058</v>
      </c>
    </row>
    <row r="10044" spans="1:4">
      <c r="A10044" s="215" t="s">
        <v>36059</v>
      </c>
      <c r="B10044" s="215">
        <v>1</v>
      </c>
      <c r="C10044" s="216" t="s">
        <v>36060</v>
      </c>
      <c r="D10044" s="215" t="s">
        <v>36061</v>
      </c>
    </row>
    <row r="10045" spans="1:4">
      <c r="A10045" s="215" t="s">
        <v>36062</v>
      </c>
      <c r="B10045" s="215">
        <v>1</v>
      </c>
      <c r="C10045" s="216" t="s">
        <v>36063</v>
      </c>
      <c r="D10045" s="215" t="s">
        <v>36064</v>
      </c>
    </row>
    <row r="10046" spans="1:4">
      <c r="A10046" s="215" t="s">
        <v>36065</v>
      </c>
      <c r="B10046" s="215">
        <v>1</v>
      </c>
      <c r="C10046" s="216" t="s">
        <v>36066</v>
      </c>
      <c r="D10046" s="215" t="s">
        <v>36067</v>
      </c>
    </row>
    <row r="10047" spans="1:4">
      <c r="A10047" s="215" t="s">
        <v>36068</v>
      </c>
      <c r="B10047" s="215">
        <v>1</v>
      </c>
      <c r="C10047" s="216" t="s">
        <v>36069</v>
      </c>
      <c r="D10047" s="215" t="s">
        <v>36070</v>
      </c>
    </row>
    <row r="10048" spans="1:4">
      <c r="A10048" s="215" t="s">
        <v>36071</v>
      </c>
      <c r="B10048" s="215">
        <v>1</v>
      </c>
      <c r="C10048" s="216" t="s">
        <v>36072</v>
      </c>
      <c r="D10048" s="215" t="s">
        <v>36073</v>
      </c>
    </row>
    <row r="10049" spans="1:4">
      <c r="A10049" s="215" t="s">
        <v>36074</v>
      </c>
      <c r="B10049" s="215">
        <v>1</v>
      </c>
      <c r="C10049" s="216" t="s">
        <v>36075</v>
      </c>
      <c r="D10049" s="215" t="s">
        <v>36076</v>
      </c>
    </row>
    <row r="10050" spans="1:4">
      <c r="A10050" s="215" t="s">
        <v>36077</v>
      </c>
      <c r="B10050" s="215">
        <v>1</v>
      </c>
      <c r="C10050" s="216" t="s">
        <v>36078</v>
      </c>
      <c r="D10050" s="215" t="s">
        <v>36079</v>
      </c>
    </row>
    <row r="10051" spans="1:4">
      <c r="A10051" s="215" t="s">
        <v>36080</v>
      </c>
      <c r="B10051" s="215">
        <v>1</v>
      </c>
      <c r="C10051" s="216" t="s">
        <v>36081</v>
      </c>
      <c r="D10051" s="215" t="s">
        <v>36082</v>
      </c>
    </row>
    <row r="10052" spans="1:4">
      <c r="A10052" s="215" t="s">
        <v>36083</v>
      </c>
      <c r="B10052" s="215">
        <v>1</v>
      </c>
      <c r="C10052" s="216" t="s">
        <v>36084</v>
      </c>
      <c r="D10052" s="215" t="s">
        <v>36085</v>
      </c>
    </row>
    <row r="10053" spans="1:4">
      <c r="A10053" s="215" t="s">
        <v>36086</v>
      </c>
      <c r="B10053" s="215">
        <v>1</v>
      </c>
      <c r="C10053" s="216" t="s">
        <v>36087</v>
      </c>
      <c r="D10053" s="215" t="s">
        <v>36088</v>
      </c>
    </row>
    <row r="10054" spans="1:4">
      <c r="A10054" s="215" t="s">
        <v>36089</v>
      </c>
      <c r="B10054" s="215">
        <v>1</v>
      </c>
      <c r="C10054" s="216" t="s">
        <v>36090</v>
      </c>
      <c r="D10054" s="215" t="s">
        <v>36091</v>
      </c>
    </row>
    <row r="10055" spans="1:4">
      <c r="A10055" s="215" t="s">
        <v>36092</v>
      </c>
      <c r="B10055" s="215">
        <v>1</v>
      </c>
      <c r="C10055" s="216" t="s">
        <v>36093</v>
      </c>
      <c r="D10055" s="215" t="s">
        <v>36094</v>
      </c>
    </row>
    <row r="10056" spans="1:4">
      <c r="A10056" s="215" t="s">
        <v>36095</v>
      </c>
      <c r="B10056" s="215">
        <v>1</v>
      </c>
      <c r="C10056" s="216" t="s">
        <v>36096</v>
      </c>
      <c r="D10056" s="215" t="s">
        <v>36097</v>
      </c>
    </row>
    <row r="10057" spans="1:4">
      <c r="A10057" s="215" t="s">
        <v>36098</v>
      </c>
      <c r="B10057" s="215">
        <v>1</v>
      </c>
      <c r="C10057" s="216" t="s">
        <v>36099</v>
      </c>
      <c r="D10057" s="215" t="s">
        <v>36100</v>
      </c>
    </row>
    <row r="10058" spans="1:4">
      <c r="A10058" s="215" t="s">
        <v>36101</v>
      </c>
      <c r="B10058" s="215">
        <v>1</v>
      </c>
      <c r="C10058" s="216" t="s">
        <v>36102</v>
      </c>
      <c r="D10058" s="215" t="s">
        <v>36103</v>
      </c>
    </row>
    <row r="10059" spans="1:4">
      <c r="A10059" s="215" t="s">
        <v>36104</v>
      </c>
      <c r="B10059" s="215">
        <v>1</v>
      </c>
      <c r="C10059" s="216" t="s">
        <v>36105</v>
      </c>
      <c r="D10059" s="215" t="s">
        <v>36106</v>
      </c>
    </row>
    <row r="10060" spans="1:4">
      <c r="A10060" s="215" t="s">
        <v>36107</v>
      </c>
      <c r="B10060" s="215">
        <v>1</v>
      </c>
      <c r="C10060" s="216" t="s">
        <v>36108</v>
      </c>
      <c r="D10060" s="215" t="s">
        <v>36109</v>
      </c>
    </row>
    <row r="10061" spans="1:4">
      <c r="A10061" s="215" t="s">
        <v>36110</v>
      </c>
      <c r="B10061" s="215">
        <v>1</v>
      </c>
      <c r="C10061" s="216" t="s">
        <v>36111</v>
      </c>
      <c r="D10061" s="215" t="s">
        <v>36112</v>
      </c>
    </row>
    <row r="10062" spans="1:4">
      <c r="A10062" s="215" t="s">
        <v>36113</v>
      </c>
      <c r="B10062" s="215">
        <v>1</v>
      </c>
      <c r="C10062" s="216" t="s">
        <v>36114</v>
      </c>
      <c r="D10062" s="215" t="s">
        <v>36115</v>
      </c>
    </row>
    <row r="10063" spans="1:4">
      <c r="A10063" s="215" t="s">
        <v>36116</v>
      </c>
      <c r="B10063" s="215">
        <v>1</v>
      </c>
      <c r="C10063" s="216" t="s">
        <v>36117</v>
      </c>
      <c r="D10063" s="215" t="s">
        <v>36118</v>
      </c>
    </row>
    <row r="10064" spans="1:4">
      <c r="A10064" s="215" t="s">
        <v>36119</v>
      </c>
      <c r="B10064" s="215">
        <v>1</v>
      </c>
      <c r="C10064" s="216" t="s">
        <v>36120</v>
      </c>
      <c r="D10064" s="215" t="s">
        <v>36121</v>
      </c>
    </row>
    <row r="10065" spans="1:4">
      <c r="A10065" s="215" t="s">
        <v>36122</v>
      </c>
      <c r="B10065" s="215">
        <v>1</v>
      </c>
      <c r="C10065" s="216" t="s">
        <v>36123</v>
      </c>
      <c r="D10065" s="215" t="s">
        <v>36124</v>
      </c>
    </row>
    <row r="10066" spans="1:4">
      <c r="A10066" s="215" t="s">
        <v>36125</v>
      </c>
      <c r="B10066" s="215">
        <v>1</v>
      </c>
      <c r="C10066" s="216" t="s">
        <v>36126</v>
      </c>
      <c r="D10066" s="215" t="s">
        <v>36127</v>
      </c>
    </row>
    <row r="10067" spans="1:4">
      <c r="A10067" s="215" t="s">
        <v>36128</v>
      </c>
      <c r="B10067" s="215">
        <v>1</v>
      </c>
      <c r="C10067" s="216" t="s">
        <v>36129</v>
      </c>
      <c r="D10067" s="215" t="s">
        <v>36130</v>
      </c>
    </row>
    <row r="10068" spans="1:4">
      <c r="A10068" s="215" t="s">
        <v>36131</v>
      </c>
      <c r="B10068" s="215">
        <v>1</v>
      </c>
      <c r="C10068" s="216" t="s">
        <v>36132</v>
      </c>
      <c r="D10068" s="215" t="s">
        <v>36133</v>
      </c>
    </row>
    <row r="10069" spans="1:4">
      <c r="A10069" s="215" t="s">
        <v>36134</v>
      </c>
      <c r="B10069" s="215">
        <v>1</v>
      </c>
      <c r="C10069" s="216" t="s">
        <v>36135</v>
      </c>
      <c r="D10069" s="215" t="s">
        <v>36136</v>
      </c>
    </row>
    <row r="10070" spans="1:4">
      <c r="A10070" s="215" t="s">
        <v>36137</v>
      </c>
      <c r="B10070" s="215">
        <v>1</v>
      </c>
      <c r="C10070" s="216" t="s">
        <v>36138</v>
      </c>
      <c r="D10070" s="215" t="s">
        <v>36139</v>
      </c>
    </row>
    <row r="10071" spans="1:4">
      <c r="A10071" s="215" t="s">
        <v>36140</v>
      </c>
      <c r="B10071" s="215">
        <v>1</v>
      </c>
      <c r="C10071" s="216" t="s">
        <v>36141</v>
      </c>
      <c r="D10071" s="215" t="s">
        <v>36142</v>
      </c>
    </row>
    <row r="10072" spans="1:4">
      <c r="A10072" s="215" t="s">
        <v>36143</v>
      </c>
      <c r="B10072" s="215">
        <v>1</v>
      </c>
      <c r="C10072" s="216" t="s">
        <v>36144</v>
      </c>
      <c r="D10072" s="215" t="s">
        <v>36145</v>
      </c>
    </row>
    <row r="10073" spans="1:4">
      <c r="A10073" s="215" t="s">
        <v>36146</v>
      </c>
      <c r="B10073" s="215">
        <v>1</v>
      </c>
      <c r="C10073" s="216" t="s">
        <v>36147</v>
      </c>
      <c r="D10073" s="215" t="s">
        <v>36148</v>
      </c>
    </row>
    <row r="10074" spans="1:4">
      <c r="A10074" s="215" t="s">
        <v>36149</v>
      </c>
      <c r="B10074" s="215">
        <v>1</v>
      </c>
      <c r="C10074" s="216" t="s">
        <v>36150</v>
      </c>
      <c r="D10074" s="215" t="s">
        <v>36151</v>
      </c>
    </row>
    <row r="10075" spans="1:4">
      <c r="A10075" s="215" t="s">
        <v>36152</v>
      </c>
      <c r="B10075" s="215">
        <v>1</v>
      </c>
      <c r="C10075" s="216" t="s">
        <v>36153</v>
      </c>
      <c r="D10075" s="215" t="s">
        <v>36154</v>
      </c>
    </row>
    <row r="10076" spans="1:4">
      <c r="A10076" s="215" t="s">
        <v>36155</v>
      </c>
      <c r="B10076" s="215">
        <v>1</v>
      </c>
      <c r="C10076" s="216" t="s">
        <v>36156</v>
      </c>
      <c r="D10076" s="215" t="s">
        <v>36157</v>
      </c>
    </row>
    <row r="10077" spans="1:4">
      <c r="A10077" s="215" t="s">
        <v>36158</v>
      </c>
      <c r="B10077" s="215">
        <v>1</v>
      </c>
      <c r="C10077" s="216" t="s">
        <v>36159</v>
      </c>
      <c r="D10077" s="215" t="s">
        <v>36160</v>
      </c>
    </row>
    <row r="10078" spans="1:4">
      <c r="A10078" s="215" t="s">
        <v>36161</v>
      </c>
      <c r="B10078" s="215">
        <v>1</v>
      </c>
      <c r="C10078" s="216" t="s">
        <v>36162</v>
      </c>
      <c r="D10078" s="215" t="s">
        <v>36163</v>
      </c>
    </row>
    <row r="10079" spans="1:4">
      <c r="A10079" s="215" t="s">
        <v>36164</v>
      </c>
      <c r="B10079" s="215">
        <v>1</v>
      </c>
      <c r="C10079" s="216" t="s">
        <v>36165</v>
      </c>
      <c r="D10079" s="215" t="s">
        <v>36166</v>
      </c>
    </row>
    <row r="10080" spans="1:4">
      <c r="A10080" s="215" t="s">
        <v>36167</v>
      </c>
      <c r="B10080" s="215">
        <v>1</v>
      </c>
      <c r="C10080" s="216" t="s">
        <v>36168</v>
      </c>
      <c r="D10080" s="215" t="s">
        <v>36169</v>
      </c>
    </row>
    <row r="10081" spans="1:4">
      <c r="A10081" s="215" t="s">
        <v>36170</v>
      </c>
      <c r="B10081" s="215">
        <v>1</v>
      </c>
      <c r="C10081" s="216" t="s">
        <v>36171</v>
      </c>
      <c r="D10081" s="215" t="s">
        <v>36172</v>
      </c>
    </row>
    <row r="10082" spans="1:4">
      <c r="A10082" s="215" t="s">
        <v>36173</v>
      </c>
      <c r="B10082" s="215">
        <v>1</v>
      </c>
      <c r="C10082" s="216" t="s">
        <v>36174</v>
      </c>
      <c r="D10082" s="215" t="s">
        <v>36175</v>
      </c>
    </row>
    <row r="10083" spans="1:4">
      <c r="A10083" s="215" t="s">
        <v>36176</v>
      </c>
      <c r="B10083" s="215">
        <v>1</v>
      </c>
      <c r="C10083" s="216" t="s">
        <v>36177</v>
      </c>
      <c r="D10083" s="215" t="s">
        <v>36178</v>
      </c>
    </row>
    <row r="10084" spans="1:4">
      <c r="A10084" s="215" t="s">
        <v>36179</v>
      </c>
      <c r="B10084" s="215">
        <v>1</v>
      </c>
      <c r="C10084" s="216" t="s">
        <v>36180</v>
      </c>
      <c r="D10084" s="215" t="s">
        <v>36181</v>
      </c>
    </row>
    <row r="10085" spans="1:4">
      <c r="A10085" s="215" t="s">
        <v>36182</v>
      </c>
      <c r="B10085" s="215">
        <v>1</v>
      </c>
      <c r="C10085" s="216" t="s">
        <v>36183</v>
      </c>
      <c r="D10085" s="215" t="s">
        <v>36184</v>
      </c>
    </row>
    <row r="10086" spans="1:4">
      <c r="A10086" s="215" t="s">
        <v>36185</v>
      </c>
      <c r="B10086" s="215">
        <v>1</v>
      </c>
      <c r="C10086" s="216" t="s">
        <v>36186</v>
      </c>
      <c r="D10086" s="215" t="s">
        <v>36187</v>
      </c>
    </row>
    <row r="10087" spans="1:4">
      <c r="A10087" s="215" t="s">
        <v>36188</v>
      </c>
      <c r="B10087" s="215">
        <v>1</v>
      </c>
      <c r="C10087" s="216" t="s">
        <v>36189</v>
      </c>
      <c r="D10087" s="215" t="s">
        <v>36190</v>
      </c>
    </row>
    <row r="10088" spans="1:4">
      <c r="A10088" s="215" t="s">
        <v>36191</v>
      </c>
      <c r="B10088" s="215">
        <v>1</v>
      </c>
      <c r="C10088" s="216" t="s">
        <v>36192</v>
      </c>
      <c r="D10088" s="215" t="s">
        <v>36193</v>
      </c>
    </row>
    <row r="10089" spans="1:4">
      <c r="A10089" s="215" t="s">
        <v>36194</v>
      </c>
      <c r="B10089" s="215">
        <v>1</v>
      </c>
      <c r="C10089" s="216" t="s">
        <v>36195</v>
      </c>
      <c r="D10089" s="215" t="s">
        <v>36196</v>
      </c>
    </row>
    <row r="10090" spans="1:4">
      <c r="A10090" s="215" t="s">
        <v>36197</v>
      </c>
      <c r="B10090" s="215">
        <v>1</v>
      </c>
      <c r="C10090" s="216" t="s">
        <v>36198</v>
      </c>
      <c r="D10090" s="215" t="s">
        <v>36199</v>
      </c>
    </row>
    <row r="10091" spans="1:4">
      <c r="A10091" s="215" t="s">
        <v>36200</v>
      </c>
      <c r="B10091" s="215">
        <v>1</v>
      </c>
      <c r="C10091" s="216" t="s">
        <v>36201</v>
      </c>
      <c r="D10091" s="215" t="s">
        <v>36202</v>
      </c>
    </row>
    <row r="10092" spans="1:4">
      <c r="A10092" s="215" t="s">
        <v>36203</v>
      </c>
      <c r="B10092" s="215">
        <v>1</v>
      </c>
      <c r="C10092" s="216" t="s">
        <v>36204</v>
      </c>
      <c r="D10092" s="215" t="s">
        <v>36205</v>
      </c>
    </row>
    <row r="10093" spans="1:4">
      <c r="A10093" s="215" t="s">
        <v>36206</v>
      </c>
      <c r="B10093" s="215">
        <v>1</v>
      </c>
      <c r="C10093" s="216" t="s">
        <v>36207</v>
      </c>
      <c r="D10093" s="215" t="s">
        <v>36208</v>
      </c>
    </row>
    <row r="10094" spans="1:4">
      <c r="A10094" s="215" t="s">
        <v>36209</v>
      </c>
      <c r="B10094" s="215">
        <v>1</v>
      </c>
      <c r="C10094" s="216" t="s">
        <v>36210</v>
      </c>
      <c r="D10094" s="215" t="s">
        <v>36211</v>
      </c>
    </row>
    <row r="10095" spans="1:4">
      <c r="A10095" s="215" t="s">
        <v>36212</v>
      </c>
      <c r="B10095" s="215">
        <v>1</v>
      </c>
      <c r="C10095" s="216" t="s">
        <v>36213</v>
      </c>
      <c r="D10095" s="215" t="s">
        <v>36214</v>
      </c>
    </row>
    <row r="10096" spans="1:4">
      <c r="A10096" s="215" t="s">
        <v>36215</v>
      </c>
      <c r="B10096" s="215">
        <v>1</v>
      </c>
      <c r="C10096" s="216" t="s">
        <v>36216</v>
      </c>
      <c r="D10096" s="215" t="s">
        <v>36217</v>
      </c>
    </row>
    <row r="10097" spans="1:4">
      <c r="A10097" s="215" t="s">
        <v>36218</v>
      </c>
      <c r="B10097" s="215">
        <v>1</v>
      </c>
      <c r="C10097" s="216" t="s">
        <v>36219</v>
      </c>
      <c r="D10097" s="215" t="s">
        <v>36220</v>
      </c>
    </row>
    <row r="10098" spans="1:4">
      <c r="A10098" s="215" t="s">
        <v>36221</v>
      </c>
      <c r="B10098" s="215">
        <v>1</v>
      </c>
      <c r="C10098" s="216" t="s">
        <v>36222</v>
      </c>
      <c r="D10098" s="215" t="s">
        <v>36223</v>
      </c>
    </row>
    <row r="10099" spans="1:4">
      <c r="A10099" s="215" t="s">
        <v>36224</v>
      </c>
      <c r="B10099" s="215">
        <v>1</v>
      </c>
      <c r="C10099" s="216" t="s">
        <v>36225</v>
      </c>
      <c r="D10099" s="215" t="s">
        <v>36226</v>
      </c>
    </row>
    <row r="10100" spans="1:4">
      <c r="A10100" s="215" t="s">
        <v>36227</v>
      </c>
      <c r="B10100" s="215">
        <v>1</v>
      </c>
      <c r="C10100" s="216" t="s">
        <v>36228</v>
      </c>
      <c r="D10100" s="215" t="s">
        <v>36229</v>
      </c>
    </row>
    <row r="10101" spans="1:4">
      <c r="A10101" s="215" t="s">
        <v>36230</v>
      </c>
      <c r="B10101" s="215">
        <v>1</v>
      </c>
      <c r="C10101" s="216" t="s">
        <v>36231</v>
      </c>
      <c r="D10101" s="215" t="s">
        <v>36232</v>
      </c>
    </row>
    <row r="10102" spans="1:4">
      <c r="A10102" s="215" t="s">
        <v>36233</v>
      </c>
      <c r="B10102" s="215">
        <v>1</v>
      </c>
      <c r="C10102" s="216" t="s">
        <v>36234</v>
      </c>
      <c r="D10102" s="215" t="s">
        <v>36235</v>
      </c>
    </row>
    <row r="10103" spans="1:4">
      <c r="A10103" s="215" t="s">
        <v>36236</v>
      </c>
      <c r="B10103" s="215">
        <v>1</v>
      </c>
      <c r="C10103" s="216" t="s">
        <v>36237</v>
      </c>
      <c r="D10103" s="215" t="s">
        <v>36238</v>
      </c>
    </row>
    <row r="10104" spans="1:4">
      <c r="A10104" s="215" t="s">
        <v>36239</v>
      </c>
      <c r="B10104" s="215">
        <v>1</v>
      </c>
      <c r="C10104" s="216" t="s">
        <v>36240</v>
      </c>
      <c r="D10104" s="215" t="s">
        <v>36241</v>
      </c>
    </row>
    <row r="10105" spans="1:4">
      <c r="A10105" s="215" t="s">
        <v>36242</v>
      </c>
      <c r="B10105" s="215">
        <v>1</v>
      </c>
      <c r="C10105" s="216" t="s">
        <v>36243</v>
      </c>
      <c r="D10105" s="215" t="s">
        <v>36244</v>
      </c>
    </row>
    <row r="10106" spans="1:4">
      <c r="A10106" s="215" t="s">
        <v>36245</v>
      </c>
      <c r="B10106" s="215">
        <v>1</v>
      </c>
      <c r="C10106" s="216" t="s">
        <v>36246</v>
      </c>
      <c r="D10106" s="215" t="s">
        <v>36247</v>
      </c>
    </row>
    <row r="10107" spans="1:4">
      <c r="A10107" s="215" t="s">
        <v>36248</v>
      </c>
      <c r="B10107" s="215">
        <v>1</v>
      </c>
      <c r="C10107" s="216" t="s">
        <v>36249</v>
      </c>
      <c r="D10107" s="215" t="s">
        <v>36250</v>
      </c>
    </row>
    <row r="10108" spans="1:4">
      <c r="A10108" s="215" t="s">
        <v>36251</v>
      </c>
      <c r="B10108" s="215">
        <v>1</v>
      </c>
      <c r="C10108" s="216" t="s">
        <v>36252</v>
      </c>
      <c r="D10108" s="215" t="s">
        <v>36253</v>
      </c>
    </row>
    <row r="10109" spans="1:4">
      <c r="A10109" s="215" t="s">
        <v>36254</v>
      </c>
      <c r="B10109" s="215">
        <v>1</v>
      </c>
      <c r="C10109" s="216" t="s">
        <v>36255</v>
      </c>
      <c r="D10109" s="215" t="s">
        <v>36256</v>
      </c>
    </row>
    <row r="10110" spans="1:4">
      <c r="A10110" s="215" t="s">
        <v>36257</v>
      </c>
      <c r="B10110" s="215">
        <v>1</v>
      </c>
      <c r="C10110" s="216" t="s">
        <v>36258</v>
      </c>
      <c r="D10110" s="215" t="s">
        <v>36259</v>
      </c>
    </row>
    <row r="10111" spans="1:4">
      <c r="A10111" s="215" t="s">
        <v>36260</v>
      </c>
      <c r="B10111" s="215">
        <v>1</v>
      </c>
      <c r="C10111" s="216" t="s">
        <v>36261</v>
      </c>
      <c r="D10111" s="215" t="s">
        <v>36262</v>
      </c>
    </row>
    <row r="10112" spans="1:4">
      <c r="A10112" s="215" t="s">
        <v>36263</v>
      </c>
      <c r="B10112" s="215">
        <v>1</v>
      </c>
      <c r="C10112" s="216" t="s">
        <v>36264</v>
      </c>
      <c r="D10112" s="215" t="s">
        <v>36265</v>
      </c>
    </row>
    <row r="10113" spans="1:4">
      <c r="A10113" s="215" t="s">
        <v>36266</v>
      </c>
      <c r="B10113" s="215">
        <v>1</v>
      </c>
      <c r="C10113" s="216" t="s">
        <v>36267</v>
      </c>
      <c r="D10113" s="215" t="s">
        <v>36268</v>
      </c>
    </row>
    <row r="10114" spans="1:4">
      <c r="A10114" s="215" t="s">
        <v>36269</v>
      </c>
      <c r="B10114" s="215">
        <v>1</v>
      </c>
      <c r="C10114" s="216" t="s">
        <v>36270</v>
      </c>
      <c r="D10114" s="215" t="s">
        <v>36271</v>
      </c>
    </row>
    <row r="10115" spans="1:4">
      <c r="A10115" s="215" t="s">
        <v>36272</v>
      </c>
      <c r="B10115" s="215">
        <v>1</v>
      </c>
      <c r="C10115" s="216" t="s">
        <v>36273</v>
      </c>
      <c r="D10115" s="215" t="s">
        <v>36274</v>
      </c>
    </row>
    <row r="10116" spans="1:4">
      <c r="A10116" s="215" t="s">
        <v>36275</v>
      </c>
      <c r="B10116" s="215">
        <v>1</v>
      </c>
      <c r="C10116" s="216" t="s">
        <v>36276</v>
      </c>
      <c r="D10116" s="215" t="s">
        <v>36277</v>
      </c>
    </row>
    <row r="10117" spans="1:4">
      <c r="A10117" s="215" t="s">
        <v>36278</v>
      </c>
      <c r="B10117" s="215">
        <v>1</v>
      </c>
      <c r="C10117" s="216" t="s">
        <v>36279</v>
      </c>
      <c r="D10117" s="215" t="s">
        <v>36280</v>
      </c>
    </row>
    <row r="10118" spans="1:4">
      <c r="A10118" s="215" t="s">
        <v>36281</v>
      </c>
      <c r="B10118" s="215">
        <v>1</v>
      </c>
      <c r="C10118" s="216" t="s">
        <v>36282</v>
      </c>
      <c r="D10118" s="215" t="s">
        <v>36283</v>
      </c>
    </row>
    <row r="10119" spans="1:4">
      <c r="A10119" s="215" t="s">
        <v>36284</v>
      </c>
      <c r="B10119" s="215">
        <v>1</v>
      </c>
      <c r="C10119" s="216" t="s">
        <v>36285</v>
      </c>
      <c r="D10119" s="215" t="s">
        <v>36286</v>
      </c>
    </row>
    <row r="10120" spans="1:4">
      <c r="A10120" s="215" t="s">
        <v>36287</v>
      </c>
      <c r="B10120" s="215">
        <v>1</v>
      </c>
      <c r="C10120" s="216" t="s">
        <v>36288</v>
      </c>
      <c r="D10120" s="215" t="s">
        <v>36289</v>
      </c>
    </row>
    <row r="10121" spans="1:4">
      <c r="A10121" s="215" t="s">
        <v>36290</v>
      </c>
      <c r="B10121" s="215">
        <v>1</v>
      </c>
      <c r="C10121" s="216" t="s">
        <v>36291</v>
      </c>
      <c r="D10121" s="215" t="s">
        <v>36292</v>
      </c>
    </row>
    <row r="10122" spans="1:4">
      <c r="A10122" s="215" t="s">
        <v>36293</v>
      </c>
      <c r="B10122" s="215">
        <v>1</v>
      </c>
      <c r="C10122" s="216" t="s">
        <v>36294</v>
      </c>
      <c r="D10122" s="215" t="s">
        <v>36295</v>
      </c>
    </row>
    <row r="10123" spans="1:4">
      <c r="A10123" s="215" t="s">
        <v>36296</v>
      </c>
      <c r="B10123" s="215">
        <v>1</v>
      </c>
      <c r="C10123" s="216" t="s">
        <v>36297</v>
      </c>
      <c r="D10123" s="215" t="s">
        <v>36298</v>
      </c>
    </row>
    <row r="10124" spans="1:4">
      <c r="A10124" s="215" t="s">
        <v>36299</v>
      </c>
      <c r="B10124" s="215">
        <v>1</v>
      </c>
      <c r="C10124" s="216" t="s">
        <v>36300</v>
      </c>
      <c r="D10124" s="215" t="s">
        <v>36301</v>
      </c>
    </row>
    <row r="10125" spans="1:4">
      <c r="A10125" s="215" t="s">
        <v>36302</v>
      </c>
      <c r="B10125" s="215">
        <v>1</v>
      </c>
      <c r="C10125" s="216" t="s">
        <v>36303</v>
      </c>
      <c r="D10125" s="215" t="s">
        <v>36304</v>
      </c>
    </row>
    <row r="10126" spans="1:4">
      <c r="A10126" s="215" t="s">
        <v>36305</v>
      </c>
      <c r="B10126" s="215">
        <v>1</v>
      </c>
      <c r="C10126" s="216" t="s">
        <v>36306</v>
      </c>
      <c r="D10126" s="215" t="s">
        <v>36307</v>
      </c>
    </row>
    <row r="10127" spans="1:4">
      <c r="A10127" s="215" t="s">
        <v>36308</v>
      </c>
      <c r="B10127" s="215">
        <v>1</v>
      </c>
      <c r="C10127" s="216" t="s">
        <v>36309</v>
      </c>
      <c r="D10127" s="215" t="s">
        <v>36310</v>
      </c>
    </row>
    <row r="10128" spans="1:4">
      <c r="A10128" s="215" t="s">
        <v>36311</v>
      </c>
      <c r="B10128" s="215">
        <v>1</v>
      </c>
      <c r="C10128" s="216" t="s">
        <v>36312</v>
      </c>
      <c r="D10128" s="215" t="s">
        <v>36313</v>
      </c>
    </row>
    <row r="10129" spans="1:4">
      <c r="A10129" s="215" t="s">
        <v>36314</v>
      </c>
      <c r="B10129" s="215">
        <v>1</v>
      </c>
      <c r="C10129" s="216" t="s">
        <v>36315</v>
      </c>
      <c r="D10129" s="215" t="s">
        <v>36316</v>
      </c>
    </row>
    <row r="10130" spans="1:4">
      <c r="A10130" s="215" t="s">
        <v>36317</v>
      </c>
      <c r="B10130" s="215">
        <v>1</v>
      </c>
      <c r="C10130" s="216" t="s">
        <v>36318</v>
      </c>
      <c r="D10130" s="215" t="s">
        <v>36319</v>
      </c>
    </row>
    <row r="10131" spans="1:4">
      <c r="A10131" s="215" t="s">
        <v>36320</v>
      </c>
      <c r="B10131" s="215">
        <v>1</v>
      </c>
      <c r="C10131" s="216" t="s">
        <v>36321</v>
      </c>
      <c r="D10131" s="215" t="s">
        <v>36322</v>
      </c>
    </row>
    <row r="10132" spans="1:4">
      <c r="A10132" s="215" t="s">
        <v>36323</v>
      </c>
      <c r="B10132" s="215">
        <v>1</v>
      </c>
      <c r="C10132" s="216" t="s">
        <v>36324</v>
      </c>
      <c r="D10132" s="215" t="s">
        <v>36325</v>
      </c>
    </row>
    <row r="10133" spans="1:4">
      <c r="A10133" s="215" t="s">
        <v>36326</v>
      </c>
      <c r="B10133" s="215">
        <v>1</v>
      </c>
      <c r="C10133" s="216" t="s">
        <v>36327</v>
      </c>
      <c r="D10133" s="215" t="s">
        <v>36328</v>
      </c>
    </row>
    <row r="10134" spans="1:4">
      <c r="A10134" s="215" t="s">
        <v>36329</v>
      </c>
      <c r="B10134" s="215">
        <v>1</v>
      </c>
      <c r="C10134" s="216" t="s">
        <v>36330</v>
      </c>
      <c r="D10134" s="215" t="s">
        <v>36331</v>
      </c>
    </row>
    <row r="10135" spans="1:4">
      <c r="A10135" s="215" t="s">
        <v>36332</v>
      </c>
      <c r="B10135" s="215">
        <v>1</v>
      </c>
      <c r="C10135" s="216" t="s">
        <v>36333</v>
      </c>
      <c r="D10135" s="215" t="s">
        <v>36334</v>
      </c>
    </row>
    <row r="10136" spans="1:4">
      <c r="A10136" s="215" t="s">
        <v>36335</v>
      </c>
      <c r="B10136" s="215">
        <v>1</v>
      </c>
      <c r="C10136" s="216" t="s">
        <v>36336</v>
      </c>
      <c r="D10136" s="215" t="s">
        <v>36337</v>
      </c>
    </row>
    <row r="10137" spans="1:4">
      <c r="A10137" s="215" t="s">
        <v>36338</v>
      </c>
      <c r="B10137" s="215">
        <v>1</v>
      </c>
      <c r="C10137" s="216" t="s">
        <v>36339</v>
      </c>
      <c r="D10137" s="215" t="s">
        <v>36340</v>
      </c>
    </row>
    <row r="10138" spans="1:4">
      <c r="A10138" s="215" t="s">
        <v>36341</v>
      </c>
      <c r="B10138" s="215">
        <v>1</v>
      </c>
      <c r="C10138" s="216" t="s">
        <v>36342</v>
      </c>
      <c r="D10138" s="215" t="s">
        <v>36343</v>
      </c>
    </row>
    <row r="10139" spans="1:4">
      <c r="A10139" s="215" t="s">
        <v>36344</v>
      </c>
      <c r="B10139" s="215">
        <v>1</v>
      </c>
      <c r="C10139" s="216" t="s">
        <v>36345</v>
      </c>
      <c r="D10139" s="215" t="s">
        <v>36346</v>
      </c>
    </row>
    <row r="10140" spans="1:4">
      <c r="A10140" s="215" t="s">
        <v>36347</v>
      </c>
      <c r="B10140" s="215">
        <v>1</v>
      </c>
      <c r="C10140" s="216" t="s">
        <v>36348</v>
      </c>
      <c r="D10140" s="215" t="s">
        <v>36349</v>
      </c>
    </row>
    <row r="10141" spans="1:4">
      <c r="A10141" s="215" t="s">
        <v>36350</v>
      </c>
      <c r="B10141" s="215">
        <v>1</v>
      </c>
      <c r="C10141" s="216" t="s">
        <v>36351</v>
      </c>
      <c r="D10141" s="215" t="s">
        <v>36352</v>
      </c>
    </row>
    <row r="10142" spans="1:4">
      <c r="A10142" s="215" t="s">
        <v>36353</v>
      </c>
      <c r="B10142" s="215">
        <v>1</v>
      </c>
      <c r="C10142" s="216" t="s">
        <v>36354</v>
      </c>
      <c r="D10142" s="215" t="s">
        <v>36355</v>
      </c>
    </row>
    <row r="10143" spans="1:4">
      <c r="A10143" s="215" t="s">
        <v>36356</v>
      </c>
      <c r="B10143" s="215">
        <v>1</v>
      </c>
      <c r="C10143" s="216" t="s">
        <v>36357</v>
      </c>
      <c r="D10143" s="215" t="s">
        <v>36358</v>
      </c>
    </row>
    <row r="10144" spans="1:4">
      <c r="A10144" s="215" t="s">
        <v>36359</v>
      </c>
      <c r="B10144" s="215">
        <v>1</v>
      </c>
      <c r="C10144" s="216" t="s">
        <v>36360</v>
      </c>
      <c r="D10144" s="215" t="s">
        <v>36361</v>
      </c>
    </row>
    <row r="10145" spans="1:4">
      <c r="A10145" s="215" t="s">
        <v>36362</v>
      </c>
      <c r="B10145" s="215">
        <v>1</v>
      </c>
      <c r="C10145" s="216" t="s">
        <v>36363</v>
      </c>
      <c r="D10145" s="215" t="s">
        <v>36364</v>
      </c>
    </row>
    <row r="10146" spans="1:4">
      <c r="A10146" s="215" t="s">
        <v>36365</v>
      </c>
      <c r="B10146" s="215">
        <v>1</v>
      </c>
      <c r="C10146" s="216" t="s">
        <v>36366</v>
      </c>
      <c r="D10146" s="215" t="s">
        <v>36367</v>
      </c>
    </row>
    <row r="10147" spans="1:4">
      <c r="A10147" s="215" t="s">
        <v>36368</v>
      </c>
      <c r="B10147" s="215">
        <v>1</v>
      </c>
      <c r="C10147" s="216" t="s">
        <v>36369</v>
      </c>
      <c r="D10147" s="215" t="s">
        <v>36370</v>
      </c>
    </row>
    <row r="10148" spans="1:4">
      <c r="A10148" s="215" t="s">
        <v>36371</v>
      </c>
      <c r="B10148" s="215">
        <v>1</v>
      </c>
      <c r="C10148" s="216" t="s">
        <v>36372</v>
      </c>
      <c r="D10148" s="215" t="s">
        <v>36373</v>
      </c>
    </row>
    <row r="10149" spans="1:4">
      <c r="A10149" s="215" t="s">
        <v>36374</v>
      </c>
      <c r="B10149" s="215">
        <v>1</v>
      </c>
      <c r="C10149" s="216" t="s">
        <v>36375</v>
      </c>
      <c r="D10149" s="215" t="s">
        <v>36376</v>
      </c>
    </row>
    <row r="10150" spans="1:4">
      <c r="A10150" s="215" t="s">
        <v>36377</v>
      </c>
      <c r="B10150" s="215">
        <v>1</v>
      </c>
      <c r="C10150" s="216" t="s">
        <v>36378</v>
      </c>
      <c r="D10150" s="215" t="s">
        <v>36379</v>
      </c>
    </row>
    <row r="10151" spans="1:4">
      <c r="A10151" s="215" t="s">
        <v>36380</v>
      </c>
      <c r="B10151" s="215">
        <v>1</v>
      </c>
      <c r="C10151" s="216" t="s">
        <v>36381</v>
      </c>
      <c r="D10151" s="215" t="s">
        <v>36382</v>
      </c>
    </row>
    <row r="10152" spans="1:4">
      <c r="A10152" s="215" t="s">
        <v>36383</v>
      </c>
      <c r="B10152" s="215">
        <v>1</v>
      </c>
      <c r="C10152" s="216" t="s">
        <v>36384</v>
      </c>
      <c r="D10152" s="215" t="s">
        <v>36385</v>
      </c>
    </row>
    <row r="10153" spans="1:4">
      <c r="A10153" s="215" t="s">
        <v>36386</v>
      </c>
      <c r="B10153" s="215">
        <v>1</v>
      </c>
      <c r="C10153" s="216" t="s">
        <v>36387</v>
      </c>
      <c r="D10153" s="215" t="s">
        <v>36388</v>
      </c>
    </row>
    <row r="10154" spans="1:4">
      <c r="A10154" s="215" t="s">
        <v>36389</v>
      </c>
      <c r="B10154" s="215">
        <v>1</v>
      </c>
      <c r="C10154" s="216" t="s">
        <v>36390</v>
      </c>
      <c r="D10154" s="215" t="s">
        <v>36391</v>
      </c>
    </row>
    <row r="10155" spans="1:4">
      <c r="A10155" s="215" t="s">
        <v>36392</v>
      </c>
      <c r="B10155" s="215">
        <v>1</v>
      </c>
      <c r="C10155" s="216" t="s">
        <v>36393</v>
      </c>
      <c r="D10155" s="215" t="s">
        <v>36394</v>
      </c>
    </row>
    <row r="10156" spans="1:4">
      <c r="A10156" s="215" t="s">
        <v>36395</v>
      </c>
      <c r="B10156" s="215">
        <v>1</v>
      </c>
      <c r="C10156" s="216" t="s">
        <v>36396</v>
      </c>
      <c r="D10156" s="215" t="s">
        <v>36397</v>
      </c>
    </row>
    <row r="10157" spans="1:4">
      <c r="A10157" s="215" t="s">
        <v>36398</v>
      </c>
      <c r="B10157" s="215">
        <v>1</v>
      </c>
      <c r="C10157" s="216" t="s">
        <v>36399</v>
      </c>
      <c r="D10157" s="215" t="s">
        <v>36400</v>
      </c>
    </row>
    <row r="10158" spans="1:4">
      <c r="A10158" s="215" t="s">
        <v>36401</v>
      </c>
      <c r="B10158" s="215">
        <v>1</v>
      </c>
      <c r="C10158" s="216" t="s">
        <v>36402</v>
      </c>
      <c r="D10158" s="215" t="s">
        <v>36403</v>
      </c>
    </row>
    <row r="10159" spans="1:4">
      <c r="A10159" s="215" t="s">
        <v>36404</v>
      </c>
      <c r="B10159" s="215">
        <v>1</v>
      </c>
      <c r="C10159" s="216" t="s">
        <v>36405</v>
      </c>
      <c r="D10159" s="215" t="s">
        <v>36406</v>
      </c>
    </row>
    <row r="10160" spans="1:4">
      <c r="A10160" s="215" t="s">
        <v>36407</v>
      </c>
      <c r="B10160" s="215">
        <v>1</v>
      </c>
      <c r="C10160" s="216" t="s">
        <v>36408</v>
      </c>
      <c r="D10160" s="215" t="s">
        <v>36409</v>
      </c>
    </row>
    <row r="10161" spans="1:4">
      <c r="A10161" s="215" t="s">
        <v>36410</v>
      </c>
      <c r="B10161" s="215">
        <v>1</v>
      </c>
      <c r="C10161" s="216" t="s">
        <v>36411</v>
      </c>
      <c r="D10161" s="215" t="s">
        <v>36412</v>
      </c>
    </row>
    <row r="10162" spans="1:4">
      <c r="A10162" s="215" t="s">
        <v>36413</v>
      </c>
      <c r="B10162" s="215">
        <v>1</v>
      </c>
      <c r="C10162" s="216" t="s">
        <v>36414</v>
      </c>
      <c r="D10162" s="215" t="s">
        <v>36415</v>
      </c>
    </row>
    <row r="10163" spans="1:4">
      <c r="A10163" s="215" t="s">
        <v>36416</v>
      </c>
      <c r="B10163" s="215">
        <v>1</v>
      </c>
      <c r="C10163" s="216" t="s">
        <v>36417</v>
      </c>
      <c r="D10163" s="215" t="s">
        <v>36418</v>
      </c>
    </row>
    <row r="10164" spans="1:4">
      <c r="A10164" s="215" t="s">
        <v>36419</v>
      </c>
      <c r="B10164" s="215">
        <v>1</v>
      </c>
      <c r="C10164" s="216" t="s">
        <v>36420</v>
      </c>
      <c r="D10164" s="215" t="s">
        <v>36421</v>
      </c>
    </row>
    <row r="10165" spans="1:4">
      <c r="A10165" s="215" t="s">
        <v>36422</v>
      </c>
      <c r="B10165" s="215">
        <v>1</v>
      </c>
      <c r="C10165" s="216" t="s">
        <v>36423</v>
      </c>
      <c r="D10165" s="215" t="s">
        <v>36424</v>
      </c>
    </row>
    <row r="10166" spans="1:4">
      <c r="A10166" s="215" t="s">
        <v>36425</v>
      </c>
      <c r="B10166" s="215">
        <v>1</v>
      </c>
      <c r="C10166" s="216" t="s">
        <v>36426</v>
      </c>
      <c r="D10166" s="215" t="s">
        <v>36427</v>
      </c>
    </row>
    <row r="10167" spans="1:4">
      <c r="A10167" s="215" t="s">
        <v>36428</v>
      </c>
      <c r="B10167" s="215">
        <v>1</v>
      </c>
      <c r="C10167" s="216" t="s">
        <v>36429</v>
      </c>
      <c r="D10167" s="215" t="s">
        <v>36430</v>
      </c>
    </row>
    <row r="10168" spans="1:4">
      <c r="A10168" s="215" t="s">
        <v>36431</v>
      </c>
      <c r="B10168" s="215">
        <v>1</v>
      </c>
      <c r="C10168" s="216" t="s">
        <v>36432</v>
      </c>
      <c r="D10168" s="215" t="s">
        <v>36433</v>
      </c>
    </row>
    <row r="10169" spans="1:4">
      <c r="A10169" s="215" t="s">
        <v>36434</v>
      </c>
      <c r="B10169" s="215">
        <v>1</v>
      </c>
      <c r="C10169" s="216" t="s">
        <v>36435</v>
      </c>
      <c r="D10169" s="215" t="s">
        <v>36436</v>
      </c>
    </row>
    <row r="10170" spans="1:4">
      <c r="A10170" s="215" t="s">
        <v>36437</v>
      </c>
      <c r="B10170" s="215">
        <v>1</v>
      </c>
      <c r="C10170" s="216" t="s">
        <v>36438</v>
      </c>
      <c r="D10170" s="215" t="s">
        <v>36439</v>
      </c>
    </row>
    <row r="10171" spans="1:4">
      <c r="A10171" s="215" t="s">
        <v>36440</v>
      </c>
      <c r="B10171" s="215">
        <v>1</v>
      </c>
      <c r="C10171" s="216" t="s">
        <v>36441</v>
      </c>
      <c r="D10171" s="215" t="s">
        <v>36442</v>
      </c>
    </row>
    <row r="10172" spans="1:4">
      <c r="A10172" s="215" t="s">
        <v>36443</v>
      </c>
      <c r="B10172" s="215">
        <v>1</v>
      </c>
      <c r="C10172" s="216" t="s">
        <v>36444</v>
      </c>
      <c r="D10172" s="215" t="s">
        <v>36445</v>
      </c>
    </row>
    <row r="10173" spans="1:4">
      <c r="A10173" s="215" t="s">
        <v>36446</v>
      </c>
      <c r="B10173" s="215">
        <v>1</v>
      </c>
      <c r="C10173" s="216" t="s">
        <v>36447</v>
      </c>
      <c r="D10173" s="215" t="s">
        <v>36448</v>
      </c>
    </row>
    <row r="10174" spans="1:4">
      <c r="A10174" s="215" t="s">
        <v>36449</v>
      </c>
      <c r="B10174" s="215">
        <v>1</v>
      </c>
      <c r="C10174" s="216" t="s">
        <v>36450</v>
      </c>
      <c r="D10174" s="215" t="s">
        <v>36451</v>
      </c>
    </row>
    <row r="10175" spans="1:4">
      <c r="A10175" s="215" t="s">
        <v>36452</v>
      </c>
      <c r="B10175" s="215">
        <v>1</v>
      </c>
      <c r="C10175" s="216" t="s">
        <v>36453</v>
      </c>
      <c r="D10175" s="215" t="s">
        <v>36454</v>
      </c>
    </row>
    <row r="10176" spans="1:4">
      <c r="A10176" s="215" t="s">
        <v>36455</v>
      </c>
      <c r="B10176" s="215">
        <v>1</v>
      </c>
      <c r="C10176" s="216" t="s">
        <v>36456</v>
      </c>
      <c r="D10176" s="215" t="s">
        <v>36457</v>
      </c>
    </row>
    <row r="10177" spans="1:4">
      <c r="A10177" s="215" t="s">
        <v>36458</v>
      </c>
      <c r="B10177" s="215">
        <v>1</v>
      </c>
      <c r="C10177" s="216" t="s">
        <v>36459</v>
      </c>
      <c r="D10177" s="215" t="s">
        <v>36460</v>
      </c>
    </row>
    <row r="10178" spans="1:4">
      <c r="A10178" s="215" t="s">
        <v>36461</v>
      </c>
      <c r="B10178" s="215">
        <v>1</v>
      </c>
      <c r="C10178" s="216" t="s">
        <v>36462</v>
      </c>
      <c r="D10178" s="215" t="s">
        <v>36463</v>
      </c>
    </row>
    <row r="10179" spans="1:4">
      <c r="A10179" s="215" t="s">
        <v>36464</v>
      </c>
      <c r="B10179" s="215">
        <v>1</v>
      </c>
      <c r="C10179" s="216" t="s">
        <v>36465</v>
      </c>
      <c r="D10179" s="215" t="s">
        <v>36466</v>
      </c>
    </row>
    <row r="10180" spans="1:4">
      <c r="A10180" s="215" t="s">
        <v>36467</v>
      </c>
      <c r="B10180" s="215">
        <v>1</v>
      </c>
      <c r="C10180" s="216" t="s">
        <v>36468</v>
      </c>
      <c r="D10180" s="215" t="s">
        <v>36469</v>
      </c>
    </row>
    <row r="10181" spans="1:4">
      <c r="A10181" s="215" t="s">
        <v>36470</v>
      </c>
      <c r="B10181" s="215">
        <v>1</v>
      </c>
      <c r="C10181" s="216" t="s">
        <v>36471</v>
      </c>
      <c r="D10181" s="215" t="s">
        <v>36472</v>
      </c>
    </row>
    <row r="10182" spans="1:4">
      <c r="A10182" s="215" t="s">
        <v>36473</v>
      </c>
      <c r="B10182" s="215">
        <v>1</v>
      </c>
      <c r="C10182" s="216" t="s">
        <v>36474</v>
      </c>
      <c r="D10182" s="215" t="s">
        <v>36475</v>
      </c>
    </row>
    <row r="10183" spans="1:4">
      <c r="A10183" s="215" t="s">
        <v>36476</v>
      </c>
      <c r="B10183" s="215">
        <v>1</v>
      </c>
      <c r="C10183" s="216" t="s">
        <v>36477</v>
      </c>
      <c r="D10183" s="215" t="s">
        <v>36478</v>
      </c>
    </row>
    <row r="10184" spans="1:4">
      <c r="A10184" s="215" t="s">
        <v>36479</v>
      </c>
      <c r="B10184" s="215">
        <v>1</v>
      </c>
      <c r="C10184" s="216" t="s">
        <v>36480</v>
      </c>
      <c r="D10184" s="215" t="s">
        <v>36481</v>
      </c>
    </row>
    <row r="10185" spans="1:4">
      <c r="A10185" s="215" t="s">
        <v>36482</v>
      </c>
      <c r="B10185" s="215">
        <v>1</v>
      </c>
      <c r="C10185" s="216" t="s">
        <v>36483</v>
      </c>
      <c r="D10185" s="215" t="s">
        <v>36484</v>
      </c>
    </row>
    <row r="10186" spans="1:4">
      <c r="A10186" s="215" t="s">
        <v>36485</v>
      </c>
      <c r="B10186" s="215">
        <v>1</v>
      </c>
      <c r="C10186" s="216" t="s">
        <v>36486</v>
      </c>
      <c r="D10186" s="215" t="s">
        <v>36487</v>
      </c>
    </row>
    <row r="10187" spans="1:4">
      <c r="A10187" s="215" t="s">
        <v>36488</v>
      </c>
      <c r="B10187" s="215">
        <v>1</v>
      </c>
      <c r="C10187" s="216" t="s">
        <v>36489</v>
      </c>
      <c r="D10187" s="215" t="s">
        <v>36490</v>
      </c>
    </row>
    <row r="10188" spans="1:4">
      <c r="A10188" s="215" t="s">
        <v>36491</v>
      </c>
      <c r="B10188" s="215">
        <v>1</v>
      </c>
      <c r="C10188" s="216" t="s">
        <v>36492</v>
      </c>
      <c r="D10188" s="215" t="s">
        <v>36493</v>
      </c>
    </row>
    <row r="10189" spans="1:4">
      <c r="A10189" s="215" t="s">
        <v>36494</v>
      </c>
      <c r="B10189" s="215">
        <v>1</v>
      </c>
      <c r="C10189" s="216" t="s">
        <v>36495</v>
      </c>
      <c r="D10189" s="215" t="s">
        <v>36496</v>
      </c>
    </row>
    <row r="10190" spans="1:4">
      <c r="A10190" s="215" t="s">
        <v>36497</v>
      </c>
      <c r="B10190" s="215">
        <v>1</v>
      </c>
      <c r="C10190" s="216" t="s">
        <v>36498</v>
      </c>
      <c r="D10190" s="215" t="s">
        <v>36499</v>
      </c>
    </row>
    <row r="10191" spans="1:4">
      <c r="A10191" s="215" t="s">
        <v>36500</v>
      </c>
      <c r="B10191" s="215">
        <v>1</v>
      </c>
      <c r="C10191" s="216" t="s">
        <v>36501</v>
      </c>
      <c r="D10191" s="215" t="s">
        <v>36502</v>
      </c>
    </row>
    <row r="10192" spans="1:4">
      <c r="A10192" s="215" t="s">
        <v>36503</v>
      </c>
      <c r="B10192" s="215">
        <v>1</v>
      </c>
      <c r="C10192" s="216" t="s">
        <v>36504</v>
      </c>
      <c r="D10192" s="215" t="s">
        <v>36505</v>
      </c>
    </row>
    <row r="10193" spans="1:4">
      <c r="A10193" s="215" t="s">
        <v>36506</v>
      </c>
      <c r="B10193" s="215">
        <v>1</v>
      </c>
      <c r="C10193" s="216" t="s">
        <v>36507</v>
      </c>
      <c r="D10193" s="215" t="s">
        <v>36508</v>
      </c>
    </row>
    <row r="10194" spans="1:4">
      <c r="A10194" s="215" t="s">
        <v>36509</v>
      </c>
      <c r="B10194" s="215">
        <v>1</v>
      </c>
      <c r="C10194" s="216" t="s">
        <v>36510</v>
      </c>
      <c r="D10194" s="215" t="s">
        <v>36511</v>
      </c>
    </row>
    <row r="10195" spans="1:4">
      <c r="A10195" s="215" t="s">
        <v>36512</v>
      </c>
      <c r="B10195" s="215">
        <v>1</v>
      </c>
      <c r="C10195" s="216" t="s">
        <v>36513</v>
      </c>
      <c r="D10195" s="215" t="s">
        <v>36514</v>
      </c>
    </row>
    <row r="10196" spans="1:4">
      <c r="A10196" s="215" t="s">
        <v>36515</v>
      </c>
      <c r="B10196" s="215">
        <v>1</v>
      </c>
      <c r="C10196" s="216" t="s">
        <v>36516</v>
      </c>
      <c r="D10196" s="215" t="s">
        <v>36517</v>
      </c>
    </row>
    <row r="10197" spans="1:4">
      <c r="A10197" s="215" t="s">
        <v>36518</v>
      </c>
      <c r="B10197" s="215">
        <v>1</v>
      </c>
      <c r="C10197" s="216" t="s">
        <v>36519</v>
      </c>
      <c r="D10197" s="215" t="s">
        <v>36520</v>
      </c>
    </row>
    <row r="10198" spans="1:4">
      <c r="A10198" s="215" t="s">
        <v>36521</v>
      </c>
      <c r="B10198" s="215">
        <v>1</v>
      </c>
      <c r="C10198" s="216" t="s">
        <v>36522</v>
      </c>
      <c r="D10198" s="215" t="s">
        <v>36523</v>
      </c>
    </row>
    <row r="10199" spans="1:4">
      <c r="A10199" s="215" t="s">
        <v>36524</v>
      </c>
      <c r="B10199" s="215">
        <v>1</v>
      </c>
      <c r="C10199" s="216" t="s">
        <v>36525</v>
      </c>
      <c r="D10199" s="215" t="s">
        <v>36526</v>
      </c>
    </row>
    <row r="10200" spans="1:4">
      <c r="A10200" s="215" t="s">
        <v>36527</v>
      </c>
      <c r="B10200" s="215">
        <v>1</v>
      </c>
      <c r="C10200" s="216" t="s">
        <v>36528</v>
      </c>
      <c r="D10200" s="215" t="s">
        <v>36529</v>
      </c>
    </row>
    <row r="10201" spans="1:4">
      <c r="A10201" s="215" t="s">
        <v>36530</v>
      </c>
      <c r="B10201" s="215">
        <v>1</v>
      </c>
      <c r="C10201" s="216" t="s">
        <v>36531</v>
      </c>
      <c r="D10201" s="215" t="s">
        <v>36532</v>
      </c>
    </row>
    <row r="10202" spans="1:4">
      <c r="A10202" s="215" t="s">
        <v>36533</v>
      </c>
      <c r="B10202" s="215">
        <v>1</v>
      </c>
      <c r="C10202" s="216" t="s">
        <v>36534</v>
      </c>
      <c r="D10202" s="215" t="s">
        <v>36535</v>
      </c>
    </row>
    <row r="10203" spans="1:4">
      <c r="A10203" s="215" t="s">
        <v>36536</v>
      </c>
      <c r="B10203" s="215">
        <v>1</v>
      </c>
      <c r="C10203" s="216" t="s">
        <v>36537</v>
      </c>
      <c r="D10203" s="215" t="s">
        <v>36538</v>
      </c>
    </row>
    <row r="10204" spans="1:4">
      <c r="A10204" s="215" t="s">
        <v>36539</v>
      </c>
      <c r="B10204" s="215">
        <v>1</v>
      </c>
      <c r="C10204" s="216" t="s">
        <v>36540</v>
      </c>
      <c r="D10204" s="215" t="s">
        <v>36541</v>
      </c>
    </row>
    <row r="10205" spans="1:4">
      <c r="A10205" s="215" t="s">
        <v>36542</v>
      </c>
      <c r="B10205" s="215">
        <v>1</v>
      </c>
      <c r="C10205" s="216" t="s">
        <v>36543</v>
      </c>
      <c r="D10205" s="215" t="s">
        <v>36544</v>
      </c>
    </row>
    <row r="10206" spans="1:4">
      <c r="A10206" s="215" t="s">
        <v>36545</v>
      </c>
      <c r="B10206" s="215">
        <v>1</v>
      </c>
      <c r="C10206" s="216" t="s">
        <v>36546</v>
      </c>
      <c r="D10206" s="215" t="s">
        <v>36547</v>
      </c>
    </row>
    <row r="10207" spans="1:4">
      <c r="A10207" s="215" t="s">
        <v>36548</v>
      </c>
      <c r="B10207" s="215">
        <v>1</v>
      </c>
      <c r="C10207" s="216" t="s">
        <v>36549</v>
      </c>
      <c r="D10207" s="215" t="s">
        <v>36550</v>
      </c>
    </row>
    <row r="10208" spans="1:4">
      <c r="A10208" s="215" t="s">
        <v>36551</v>
      </c>
      <c r="B10208" s="215">
        <v>1</v>
      </c>
      <c r="C10208" s="216" t="s">
        <v>36552</v>
      </c>
      <c r="D10208" s="215" t="s">
        <v>36553</v>
      </c>
    </row>
    <row r="10209" spans="1:4">
      <c r="A10209" s="215" t="s">
        <v>36554</v>
      </c>
      <c r="B10209" s="215">
        <v>1</v>
      </c>
      <c r="C10209" s="216" t="s">
        <v>36555</v>
      </c>
      <c r="D10209" s="215" t="s">
        <v>36556</v>
      </c>
    </row>
    <row r="10210" spans="1:4">
      <c r="A10210" s="215" t="s">
        <v>36557</v>
      </c>
      <c r="B10210" s="215">
        <v>1</v>
      </c>
      <c r="C10210" s="216" t="s">
        <v>36558</v>
      </c>
      <c r="D10210" s="215" t="s">
        <v>36559</v>
      </c>
    </row>
    <row r="10211" spans="1:4">
      <c r="A10211" s="215" t="s">
        <v>36560</v>
      </c>
      <c r="B10211" s="215">
        <v>1</v>
      </c>
      <c r="C10211" s="216" t="s">
        <v>36561</v>
      </c>
      <c r="D10211" s="215" t="s">
        <v>36562</v>
      </c>
    </row>
    <row r="10212" spans="1:4">
      <c r="A10212" s="215" t="s">
        <v>36563</v>
      </c>
      <c r="B10212" s="215">
        <v>1</v>
      </c>
      <c r="C10212" s="216" t="s">
        <v>36564</v>
      </c>
      <c r="D10212" s="215" t="s">
        <v>36565</v>
      </c>
    </row>
    <row r="10213" spans="1:4">
      <c r="A10213" s="215" t="s">
        <v>36566</v>
      </c>
      <c r="B10213" s="215">
        <v>1</v>
      </c>
      <c r="C10213" s="216" t="s">
        <v>36567</v>
      </c>
      <c r="D10213" s="215" t="s">
        <v>36568</v>
      </c>
    </row>
    <row r="10214" spans="1:4">
      <c r="A10214" s="215" t="s">
        <v>36569</v>
      </c>
      <c r="B10214" s="215">
        <v>1</v>
      </c>
      <c r="C10214" s="216" t="s">
        <v>36570</v>
      </c>
      <c r="D10214" s="215" t="s">
        <v>36571</v>
      </c>
    </row>
    <row r="10215" spans="1:4">
      <c r="A10215" s="215" t="s">
        <v>36572</v>
      </c>
      <c r="B10215" s="215">
        <v>1</v>
      </c>
      <c r="C10215" s="216" t="s">
        <v>36573</v>
      </c>
      <c r="D10215" s="215" t="s">
        <v>36574</v>
      </c>
    </row>
    <row r="10216" spans="1:4">
      <c r="A10216" s="215" t="s">
        <v>36575</v>
      </c>
      <c r="B10216" s="215">
        <v>1</v>
      </c>
      <c r="C10216" s="216" t="s">
        <v>36576</v>
      </c>
      <c r="D10216" s="215" t="s">
        <v>36577</v>
      </c>
    </row>
    <row r="10217" spans="1:4">
      <c r="A10217" s="215" t="s">
        <v>36578</v>
      </c>
      <c r="B10217" s="215">
        <v>1</v>
      </c>
      <c r="C10217" s="216" t="s">
        <v>36579</v>
      </c>
      <c r="D10217" s="215" t="s">
        <v>36580</v>
      </c>
    </row>
    <row r="10218" spans="1:4">
      <c r="A10218" s="215" t="s">
        <v>36581</v>
      </c>
      <c r="B10218" s="215">
        <v>1</v>
      </c>
      <c r="C10218" s="216" t="s">
        <v>36582</v>
      </c>
      <c r="D10218" s="215" t="s">
        <v>36583</v>
      </c>
    </row>
    <row r="10219" spans="1:4">
      <c r="A10219" s="215" t="s">
        <v>36584</v>
      </c>
      <c r="B10219" s="215">
        <v>1</v>
      </c>
      <c r="C10219" s="216" t="s">
        <v>36585</v>
      </c>
      <c r="D10219" s="215" t="s">
        <v>36586</v>
      </c>
    </row>
    <row r="10220" spans="1:4">
      <c r="A10220" s="215" t="s">
        <v>36587</v>
      </c>
      <c r="B10220" s="215">
        <v>1</v>
      </c>
      <c r="C10220" s="216" t="s">
        <v>36588</v>
      </c>
      <c r="D10220" s="215" t="s">
        <v>36589</v>
      </c>
    </row>
    <row r="10221" spans="1:4">
      <c r="A10221" s="215" t="s">
        <v>36590</v>
      </c>
      <c r="B10221" s="215">
        <v>1</v>
      </c>
      <c r="C10221" s="216" t="s">
        <v>36591</v>
      </c>
      <c r="D10221" s="215" t="s">
        <v>36592</v>
      </c>
    </row>
    <row r="10222" spans="1:4">
      <c r="A10222" s="215" t="s">
        <v>36593</v>
      </c>
      <c r="B10222" s="215">
        <v>1</v>
      </c>
      <c r="C10222" s="216" t="s">
        <v>36594</v>
      </c>
      <c r="D10222" s="215" t="s">
        <v>36595</v>
      </c>
    </row>
    <row r="10223" spans="1:4">
      <c r="A10223" s="215" t="s">
        <v>36596</v>
      </c>
      <c r="B10223" s="215">
        <v>1</v>
      </c>
      <c r="C10223" s="216" t="s">
        <v>36597</v>
      </c>
      <c r="D10223" s="215" t="s">
        <v>36598</v>
      </c>
    </row>
    <row r="10224" spans="1:4">
      <c r="A10224" s="215" t="s">
        <v>36599</v>
      </c>
      <c r="B10224" s="215">
        <v>1</v>
      </c>
      <c r="C10224" s="216" t="s">
        <v>36600</v>
      </c>
      <c r="D10224" s="215" t="s">
        <v>36601</v>
      </c>
    </row>
    <row r="10225" spans="1:4">
      <c r="A10225" s="215" t="s">
        <v>36602</v>
      </c>
      <c r="B10225" s="215">
        <v>1</v>
      </c>
      <c r="C10225" s="216" t="s">
        <v>36603</v>
      </c>
      <c r="D10225" s="215" t="s">
        <v>36604</v>
      </c>
    </row>
    <row r="10226" spans="1:4">
      <c r="A10226" s="215" t="s">
        <v>36605</v>
      </c>
      <c r="B10226" s="215">
        <v>1</v>
      </c>
      <c r="C10226" s="216" t="s">
        <v>36606</v>
      </c>
      <c r="D10226" s="215" t="s">
        <v>36607</v>
      </c>
    </row>
    <row r="10227" spans="1:4">
      <c r="A10227" s="215" t="s">
        <v>36608</v>
      </c>
      <c r="B10227" s="215">
        <v>1</v>
      </c>
      <c r="C10227" s="216" t="s">
        <v>36609</v>
      </c>
      <c r="D10227" s="215" t="s">
        <v>36610</v>
      </c>
    </row>
    <row r="10228" spans="1:4">
      <c r="A10228" s="215" t="s">
        <v>36611</v>
      </c>
      <c r="B10228" s="215">
        <v>1</v>
      </c>
      <c r="C10228" s="216" t="s">
        <v>36612</v>
      </c>
      <c r="D10228" s="215" t="s">
        <v>36613</v>
      </c>
    </row>
    <row r="10229" spans="1:4">
      <c r="A10229" s="215" t="s">
        <v>36614</v>
      </c>
      <c r="B10229" s="215">
        <v>1</v>
      </c>
      <c r="C10229" s="216" t="s">
        <v>36615</v>
      </c>
      <c r="D10229" s="215" t="s">
        <v>36616</v>
      </c>
    </row>
    <row r="10230" spans="1:4">
      <c r="A10230" s="215" t="s">
        <v>36617</v>
      </c>
      <c r="B10230" s="215">
        <v>1</v>
      </c>
      <c r="C10230" s="216" t="s">
        <v>36618</v>
      </c>
      <c r="D10230" s="215" t="s">
        <v>36619</v>
      </c>
    </row>
    <row r="10231" spans="1:4">
      <c r="A10231" s="215" t="s">
        <v>36620</v>
      </c>
      <c r="B10231" s="215">
        <v>1</v>
      </c>
      <c r="C10231" s="216" t="s">
        <v>36621</v>
      </c>
      <c r="D10231" s="215" t="s">
        <v>36622</v>
      </c>
    </row>
    <row r="10232" spans="1:4">
      <c r="A10232" s="215" t="s">
        <v>36623</v>
      </c>
      <c r="B10232" s="215">
        <v>1</v>
      </c>
      <c r="C10232" s="216" t="s">
        <v>36624</v>
      </c>
      <c r="D10232" s="215" t="s">
        <v>36625</v>
      </c>
    </row>
    <row r="10233" spans="1:4">
      <c r="A10233" s="215" t="s">
        <v>36626</v>
      </c>
      <c r="B10233" s="215">
        <v>1</v>
      </c>
      <c r="C10233" s="216" t="s">
        <v>36627</v>
      </c>
      <c r="D10233" s="215" t="s">
        <v>36628</v>
      </c>
    </row>
    <row r="10234" spans="1:4">
      <c r="A10234" s="215" t="s">
        <v>36629</v>
      </c>
      <c r="B10234" s="215">
        <v>1</v>
      </c>
      <c r="C10234" s="216" t="s">
        <v>36630</v>
      </c>
      <c r="D10234" s="215" t="s">
        <v>36631</v>
      </c>
    </row>
    <row r="10235" spans="1:4">
      <c r="A10235" s="215" t="s">
        <v>36632</v>
      </c>
      <c r="B10235" s="215">
        <v>1</v>
      </c>
      <c r="C10235" s="216" t="s">
        <v>36633</v>
      </c>
      <c r="D10235" s="215" t="s">
        <v>36634</v>
      </c>
    </row>
    <row r="10236" spans="1:4">
      <c r="A10236" s="215" t="s">
        <v>36635</v>
      </c>
      <c r="B10236" s="215">
        <v>1</v>
      </c>
      <c r="C10236" s="216" t="s">
        <v>36636</v>
      </c>
      <c r="D10236" s="215" t="s">
        <v>36637</v>
      </c>
    </row>
    <row r="10237" spans="1:4">
      <c r="A10237" s="215" t="s">
        <v>36638</v>
      </c>
      <c r="B10237" s="215">
        <v>1</v>
      </c>
      <c r="C10237" s="216" t="s">
        <v>36639</v>
      </c>
      <c r="D10237" s="215" t="s">
        <v>36640</v>
      </c>
    </row>
    <row r="10238" spans="1:4">
      <c r="A10238" s="215" t="s">
        <v>36641</v>
      </c>
      <c r="B10238" s="215">
        <v>1</v>
      </c>
      <c r="C10238" s="216" t="s">
        <v>36642</v>
      </c>
      <c r="D10238" s="215" t="s">
        <v>36643</v>
      </c>
    </row>
    <row r="10239" spans="1:4">
      <c r="A10239" s="215" t="s">
        <v>36644</v>
      </c>
      <c r="B10239" s="215">
        <v>1</v>
      </c>
      <c r="C10239" s="216" t="s">
        <v>36645</v>
      </c>
      <c r="D10239" s="215" t="s">
        <v>36646</v>
      </c>
    </row>
    <row r="10240" spans="1:4">
      <c r="A10240" s="215" t="s">
        <v>36647</v>
      </c>
      <c r="B10240" s="215">
        <v>1</v>
      </c>
      <c r="C10240" s="216" t="s">
        <v>36648</v>
      </c>
      <c r="D10240" s="215" t="s">
        <v>36649</v>
      </c>
    </row>
    <row r="10241" spans="1:4">
      <c r="A10241" s="215" t="s">
        <v>36650</v>
      </c>
      <c r="B10241" s="215">
        <v>1</v>
      </c>
      <c r="C10241" s="216" t="s">
        <v>36651</v>
      </c>
      <c r="D10241" s="215" t="s">
        <v>36652</v>
      </c>
    </row>
    <row r="10242" spans="1:4">
      <c r="A10242" s="215" t="s">
        <v>36653</v>
      </c>
      <c r="B10242" s="215">
        <v>1</v>
      </c>
      <c r="C10242" s="216" t="s">
        <v>36654</v>
      </c>
      <c r="D10242" s="215" t="s">
        <v>36655</v>
      </c>
    </row>
    <row r="10243" spans="1:4">
      <c r="A10243" s="215" t="s">
        <v>36656</v>
      </c>
      <c r="B10243" s="215">
        <v>1</v>
      </c>
      <c r="C10243" s="216" t="s">
        <v>36657</v>
      </c>
      <c r="D10243" s="215" t="s">
        <v>36658</v>
      </c>
    </row>
    <row r="10244" spans="1:4">
      <c r="A10244" s="215" t="s">
        <v>36659</v>
      </c>
      <c r="B10244" s="215">
        <v>1</v>
      </c>
      <c r="C10244" s="216" t="s">
        <v>36660</v>
      </c>
      <c r="D10244" s="215" t="s">
        <v>36661</v>
      </c>
    </row>
    <row r="10245" spans="1:4">
      <c r="A10245" s="215" t="s">
        <v>36662</v>
      </c>
      <c r="B10245" s="215">
        <v>1</v>
      </c>
      <c r="C10245" s="216" t="s">
        <v>36663</v>
      </c>
      <c r="D10245" s="215" t="s">
        <v>36664</v>
      </c>
    </row>
    <row r="10246" spans="1:4">
      <c r="A10246" s="215" t="s">
        <v>36665</v>
      </c>
      <c r="B10246" s="215">
        <v>1</v>
      </c>
      <c r="C10246" s="216" t="s">
        <v>36666</v>
      </c>
      <c r="D10246" s="215" t="s">
        <v>36667</v>
      </c>
    </row>
    <row r="10247" spans="1:4">
      <c r="A10247" s="215" t="s">
        <v>36668</v>
      </c>
      <c r="B10247" s="215">
        <v>1</v>
      </c>
      <c r="C10247" s="216" t="s">
        <v>36669</v>
      </c>
      <c r="D10247" s="215" t="s">
        <v>36670</v>
      </c>
    </row>
    <row r="10248" spans="1:4">
      <c r="A10248" s="215" t="s">
        <v>36671</v>
      </c>
      <c r="B10248" s="215">
        <v>1</v>
      </c>
      <c r="C10248" s="216" t="s">
        <v>36672</v>
      </c>
      <c r="D10248" s="215" t="s">
        <v>36673</v>
      </c>
    </row>
    <row r="10249" spans="1:4">
      <c r="A10249" s="215" t="s">
        <v>36674</v>
      </c>
      <c r="B10249" s="215">
        <v>1</v>
      </c>
      <c r="C10249" s="216" t="s">
        <v>36675</v>
      </c>
      <c r="D10249" s="215" t="s">
        <v>36676</v>
      </c>
    </row>
    <row r="10250" spans="1:4">
      <c r="A10250" s="215" t="s">
        <v>36677</v>
      </c>
      <c r="B10250" s="215">
        <v>1</v>
      </c>
      <c r="C10250" s="216" t="s">
        <v>36678</v>
      </c>
      <c r="D10250" s="215" t="s">
        <v>36679</v>
      </c>
    </row>
    <row r="10251" spans="1:4">
      <c r="A10251" s="215" t="s">
        <v>36680</v>
      </c>
      <c r="B10251" s="215">
        <v>1</v>
      </c>
      <c r="C10251" s="216" t="s">
        <v>36681</v>
      </c>
      <c r="D10251" s="215" t="s">
        <v>36682</v>
      </c>
    </row>
    <row r="10252" spans="1:4">
      <c r="A10252" s="215" t="s">
        <v>36683</v>
      </c>
      <c r="B10252" s="215">
        <v>1</v>
      </c>
      <c r="C10252" s="216" t="s">
        <v>36684</v>
      </c>
      <c r="D10252" s="215" t="s">
        <v>36685</v>
      </c>
    </row>
    <row r="10253" spans="1:4">
      <c r="A10253" s="215" t="s">
        <v>36686</v>
      </c>
      <c r="B10253" s="215">
        <v>1</v>
      </c>
      <c r="C10253" s="216" t="s">
        <v>36687</v>
      </c>
      <c r="D10253" s="215" t="s">
        <v>36688</v>
      </c>
    </row>
    <row r="10254" spans="1:4">
      <c r="A10254" s="215" t="s">
        <v>36689</v>
      </c>
      <c r="B10254" s="215">
        <v>1</v>
      </c>
      <c r="C10254" s="216" t="s">
        <v>36690</v>
      </c>
      <c r="D10254" s="215" t="s">
        <v>36691</v>
      </c>
    </row>
    <row r="10255" spans="1:4">
      <c r="A10255" s="215" t="s">
        <v>36692</v>
      </c>
      <c r="B10255" s="215">
        <v>1</v>
      </c>
      <c r="C10255" s="216" t="s">
        <v>36693</v>
      </c>
      <c r="D10255" s="215" t="s">
        <v>36694</v>
      </c>
    </row>
    <row r="10256" spans="1:4">
      <c r="A10256" s="215" t="s">
        <v>36695</v>
      </c>
      <c r="B10256" s="215">
        <v>1</v>
      </c>
      <c r="C10256" s="216" t="s">
        <v>36696</v>
      </c>
      <c r="D10256" s="215" t="s">
        <v>36697</v>
      </c>
    </row>
    <row r="10257" spans="1:4">
      <c r="A10257" s="215" t="s">
        <v>36698</v>
      </c>
      <c r="B10257" s="215">
        <v>1</v>
      </c>
      <c r="C10257" s="216" t="s">
        <v>36699</v>
      </c>
      <c r="D10257" s="215" t="s">
        <v>36700</v>
      </c>
    </row>
    <row r="10258" spans="1:4">
      <c r="A10258" s="215" t="s">
        <v>36701</v>
      </c>
      <c r="B10258" s="215">
        <v>1</v>
      </c>
      <c r="C10258" s="216" t="s">
        <v>36702</v>
      </c>
      <c r="D10258" s="215" t="s">
        <v>36703</v>
      </c>
    </row>
    <row r="10259" spans="1:4">
      <c r="A10259" s="215" t="s">
        <v>36704</v>
      </c>
      <c r="B10259" s="215">
        <v>1</v>
      </c>
      <c r="C10259" s="216" t="s">
        <v>36705</v>
      </c>
      <c r="D10259" s="215" t="s">
        <v>36706</v>
      </c>
    </row>
    <row r="10260" spans="1:4">
      <c r="A10260" s="215" t="s">
        <v>36707</v>
      </c>
      <c r="B10260" s="215">
        <v>1</v>
      </c>
      <c r="C10260" s="216" t="s">
        <v>36708</v>
      </c>
      <c r="D10260" s="215" t="s">
        <v>36709</v>
      </c>
    </row>
    <row r="10261" spans="1:4">
      <c r="A10261" s="215" t="s">
        <v>36710</v>
      </c>
      <c r="B10261" s="215">
        <v>1</v>
      </c>
      <c r="C10261" s="216" t="s">
        <v>36711</v>
      </c>
      <c r="D10261" s="215" t="s">
        <v>36712</v>
      </c>
    </row>
    <row r="10262" spans="1:4">
      <c r="A10262" s="215" t="s">
        <v>36713</v>
      </c>
      <c r="B10262" s="215">
        <v>1</v>
      </c>
      <c r="C10262" s="216" t="s">
        <v>36714</v>
      </c>
      <c r="D10262" s="215" t="s">
        <v>36715</v>
      </c>
    </row>
    <row r="10263" spans="1:4">
      <c r="A10263" s="215" t="s">
        <v>36716</v>
      </c>
      <c r="B10263" s="215">
        <v>1</v>
      </c>
      <c r="C10263" s="216" t="s">
        <v>36717</v>
      </c>
      <c r="D10263" s="215" t="s">
        <v>36718</v>
      </c>
    </row>
    <row r="10264" spans="1:4">
      <c r="A10264" s="215" t="s">
        <v>36719</v>
      </c>
      <c r="B10264" s="215">
        <v>1</v>
      </c>
      <c r="C10264" s="216" t="s">
        <v>36720</v>
      </c>
      <c r="D10264" s="215" t="s">
        <v>36721</v>
      </c>
    </row>
    <row r="10265" spans="1:4">
      <c r="A10265" s="215" t="s">
        <v>36722</v>
      </c>
      <c r="B10265" s="215">
        <v>1</v>
      </c>
      <c r="C10265" s="216" t="s">
        <v>36723</v>
      </c>
      <c r="D10265" s="215" t="s">
        <v>36724</v>
      </c>
    </row>
    <row r="10266" spans="1:4">
      <c r="A10266" s="215" t="s">
        <v>36725</v>
      </c>
      <c r="B10266" s="215">
        <v>1</v>
      </c>
      <c r="C10266" s="216" t="s">
        <v>36726</v>
      </c>
      <c r="D10266" s="215" t="s">
        <v>36727</v>
      </c>
    </row>
    <row r="10267" spans="1:4">
      <c r="A10267" s="215" t="s">
        <v>36728</v>
      </c>
      <c r="B10267" s="215">
        <v>1</v>
      </c>
      <c r="C10267" s="216" t="s">
        <v>36729</v>
      </c>
      <c r="D10267" s="215" t="s">
        <v>36730</v>
      </c>
    </row>
    <row r="10268" spans="1:4">
      <c r="A10268" s="215" t="s">
        <v>36731</v>
      </c>
      <c r="B10268" s="215">
        <v>1</v>
      </c>
      <c r="C10268" s="216" t="s">
        <v>36732</v>
      </c>
      <c r="D10268" s="215" t="s">
        <v>36733</v>
      </c>
    </row>
    <row r="10269" spans="1:4">
      <c r="A10269" s="215" t="s">
        <v>36734</v>
      </c>
      <c r="B10269" s="215">
        <v>1</v>
      </c>
      <c r="C10269" s="216" t="s">
        <v>36735</v>
      </c>
      <c r="D10269" s="215" t="s">
        <v>36736</v>
      </c>
    </row>
    <row r="10270" spans="1:4">
      <c r="A10270" s="215" t="s">
        <v>36737</v>
      </c>
      <c r="B10270" s="215">
        <v>1</v>
      </c>
      <c r="C10270" s="216" t="s">
        <v>36738</v>
      </c>
      <c r="D10270" s="215" t="s">
        <v>36739</v>
      </c>
    </row>
    <row r="10271" spans="1:4">
      <c r="A10271" s="215" t="s">
        <v>36740</v>
      </c>
      <c r="B10271" s="215">
        <v>1</v>
      </c>
      <c r="C10271" s="216" t="s">
        <v>36741</v>
      </c>
      <c r="D10271" s="215" t="s">
        <v>36742</v>
      </c>
    </row>
    <row r="10272" spans="1:4">
      <c r="A10272" s="215" t="s">
        <v>36743</v>
      </c>
      <c r="B10272" s="215">
        <v>1</v>
      </c>
      <c r="C10272" s="216" t="s">
        <v>36744</v>
      </c>
      <c r="D10272" s="215" t="s">
        <v>36745</v>
      </c>
    </row>
    <row r="10273" spans="1:4">
      <c r="A10273" s="215" t="s">
        <v>36746</v>
      </c>
      <c r="B10273" s="215">
        <v>1</v>
      </c>
      <c r="C10273" s="216" t="s">
        <v>36747</v>
      </c>
      <c r="D10273" s="215" t="s">
        <v>36748</v>
      </c>
    </row>
    <row r="10274" spans="1:4">
      <c r="A10274" s="215" t="s">
        <v>36749</v>
      </c>
      <c r="B10274" s="215">
        <v>1</v>
      </c>
      <c r="C10274" s="216" t="s">
        <v>36750</v>
      </c>
      <c r="D10274" s="215" t="s">
        <v>36751</v>
      </c>
    </row>
    <row r="10275" spans="1:4">
      <c r="A10275" s="215" t="s">
        <v>36752</v>
      </c>
      <c r="B10275" s="215">
        <v>1</v>
      </c>
      <c r="C10275" s="216" t="s">
        <v>36753</v>
      </c>
      <c r="D10275" s="215" t="s">
        <v>36754</v>
      </c>
    </row>
    <row r="10276" spans="1:4">
      <c r="A10276" s="215" t="s">
        <v>36755</v>
      </c>
      <c r="B10276" s="215">
        <v>1</v>
      </c>
      <c r="C10276" s="216" t="s">
        <v>36756</v>
      </c>
      <c r="D10276" s="215" t="s">
        <v>36757</v>
      </c>
    </row>
    <row r="10277" spans="1:4">
      <c r="A10277" s="215" t="s">
        <v>36758</v>
      </c>
      <c r="B10277" s="215">
        <v>1</v>
      </c>
      <c r="C10277" s="216" t="s">
        <v>36759</v>
      </c>
      <c r="D10277" s="215" t="s">
        <v>36760</v>
      </c>
    </row>
    <row r="10278" spans="1:4">
      <c r="A10278" s="215" t="s">
        <v>36761</v>
      </c>
      <c r="B10278" s="215">
        <v>1</v>
      </c>
      <c r="C10278" s="216" t="s">
        <v>36762</v>
      </c>
      <c r="D10278" s="215" t="s">
        <v>36763</v>
      </c>
    </row>
    <row r="10279" spans="1:4">
      <c r="A10279" s="215" t="s">
        <v>36764</v>
      </c>
      <c r="B10279" s="215">
        <v>1</v>
      </c>
      <c r="C10279" s="216" t="s">
        <v>36765</v>
      </c>
      <c r="D10279" s="215" t="s">
        <v>36766</v>
      </c>
    </row>
    <row r="10280" spans="1:4">
      <c r="A10280" s="215" t="s">
        <v>36767</v>
      </c>
      <c r="B10280" s="215">
        <v>1</v>
      </c>
      <c r="C10280" s="216" t="s">
        <v>36768</v>
      </c>
      <c r="D10280" s="215" t="s">
        <v>36769</v>
      </c>
    </row>
    <row r="10281" spans="1:4">
      <c r="A10281" s="215" t="s">
        <v>36770</v>
      </c>
      <c r="B10281" s="215">
        <v>1</v>
      </c>
      <c r="C10281" s="216" t="s">
        <v>36771</v>
      </c>
      <c r="D10281" s="215" t="s">
        <v>36772</v>
      </c>
    </row>
    <row r="10282" spans="1:4">
      <c r="A10282" s="215" t="s">
        <v>36773</v>
      </c>
      <c r="B10282" s="215">
        <v>1</v>
      </c>
      <c r="C10282" s="216" t="s">
        <v>36774</v>
      </c>
      <c r="D10282" s="215" t="s">
        <v>36775</v>
      </c>
    </row>
    <row r="10283" spans="1:4">
      <c r="A10283" s="215" t="s">
        <v>36776</v>
      </c>
      <c r="B10283" s="215">
        <v>1</v>
      </c>
      <c r="C10283" s="216" t="s">
        <v>36777</v>
      </c>
      <c r="D10283" s="215" t="s">
        <v>36778</v>
      </c>
    </row>
    <row r="10284" spans="1:4">
      <c r="A10284" s="215" t="s">
        <v>36779</v>
      </c>
      <c r="B10284" s="215">
        <v>1</v>
      </c>
      <c r="C10284" s="216" t="s">
        <v>36780</v>
      </c>
      <c r="D10284" s="215" t="s">
        <v>36781</v>
      </c>
    </row>
    <row r="10285" spans="1:4">
      <c r="A10285" s="215" t="s">
        <v>36782</v>
      </c>
      <c r="B10285" s="215">
        <v>1</v>
      </c>
      <c r="C10285" s="216" t="s">
        <v>36783</v>
      </c>
      <c r="D10285" s="215" t="s">
        <v>36784</v>
      </c>
    </row>
    <row r="10286" spans="1:4">
      <c r="A10286" s="215" t="s">
        <v>36785</v>
      </c>
      <c r="B10286" s="215">
        <v>1</v>
      </c>
      <c r="C10286" s="216" t="s">
        <v>36786</v>
      </c>
      <c r="D10286" s="215" t="s">
        <v>36787</v>
      </c>
    </row>
    <row r="10287" spans="1:4">
      <c r="A10287" s="215" t="s">
        <v>36788</v>
      </c>
      <c r="B10287" s="215">
        <v>1</v>
      </c>
      <c r="C10287" s="216" t="s">
        <v>36789</v>
      </c>
      <c r="D10287" s="215" t="s">
        <v>36790</v>
      </c>
    </row>
    <row r="10288" spans="1:4">
      <c r="A10288" s="215" t="s">
        <v>36791</v>
      </c>
      <c r="B10288" s="215">
        <v>1</v>
      </c>
      <c r="C10288" s="216" t="s">
        <v>36792</v>
      </c>
      <c r="D10288" s="215" t="s">
        <v>36793</v>
      </c>
    </row>
    <row r="10289" spans="1:4">
      <c r="A10289" s="215" t="s">
        <v>36794</v>
      </c>
      <c r="B10289" s="215">
        <v>1</v>
      </c>
      <c r="C10289" s="216" t="s">
        <v>36795</v>
      </c>
      <c r="D10289" s="215" t="s">
        <v>36796</v>
      </c>
    </row>
    <row r="10290" spans="1:4">
      <c r="A10290" s="215" t="s">
        <v>36797</v>
      </c>
      <c r="B10290" s="215">
        <v>1</v>
      </c>
      <c r="C10290" s="216" t="s">
        <v>36798</v>
      </c>
      <c r="D10290" s="215" t="s">
        <v>36799</v>
      </c>
    </row>
    <row r="10291" spans="1:4">
      <c r="A10291" s="215" t="s">
        <v>36800</v>
      </c>
      <c r="B10291" s="215">
        <v>1</v>
      </c>
      <c r="C10291" s="216" t="s">
        <v>36801</v>
      </c>
      <c r="D10291" s="215" t="s">
        <v>36802</v>
      </c>
    </row>
    <row r="10292" spans="1:4">
      <c r="A10292" s="215" t="s">
        <v>36803</v>
      </c>
      <c r="B10292" s="215">
        <v>1</v>
      </c>
      <c r="C10292" s="216" t="s">
        <v>36804</v>
      </c>
      <c r="D10292" s="215" t="s">
        <v>36805</v>
      </c>
    </row>
    <row r="10293" spans="1:4">
      <c r="A10293" s="215" t="s">
        <v>36806</v>
      </c>
      <c r="B10293" s="215">
        <v>1</v>
      </c>
      <c r="C10293" s="216" t="s">
        <v>36807</v>
      </c>
      <c r="D10293" s="215" t="s">
        <v>36808</v>
      </c>
    </row>
    <row r="10294" spans="1:4">
      <c r="A10294" s="215" t="s">
        <v>36809</v>
      </c>
      <c r="B10294" s="215">
        <v>1</v>
      </c>
      <c r="C10294" s="216" t="s">
        <v>36810</v>
      </c>
      <c r="D10294" s="215" t="s">
        <v>36811</v>
      </c>
    </row>
    <row r="10295" spans="1:4">
      <c r="A10295" s="215" t="s">
        <v>36812</v>
      </c>
      <c r="B10295" s="215">
        <v>1</v>
      </c>
      <c r="C10295" s="216" t="s">
        <v>36813</v>
      </c>
      <c r="D10295" s="215" t="s">
        <v>36814</v>
      </c>
    </row>
    <row r="10296" spans="1:4">
      <c r="A10296" s="215" t="s">
        <v>36815</v>
      </c>
      <c r="B10296" s="215">
        <v>1</v>
      </c>
      <c r="C10296" s="216" t="s">
        <v>36816</v>
      </c>
      <c r="D10296" s="215" t="s">
        <v>111128</v>
      </c>
    </row>
    <row r="10297" spans="1:4">
      <c r="A10297" s="215" t="s">
        <v>36817</v>
      </c>
      <c r="B10297" s="215">
        <v>1</v>
      </c>
      <c r="C10297" s="216" t="s">
        <v>36818</v>
      </c>
      <c r="D10297" s="215" t="s">
        <v>36819</v>
      </c>
    </row>
    <row r="10298" spans="1:4">
      <c r="A10298" s="215" t="s">
        <v>36820</v>
      </c>
      <c r="B10298" s="215">
        <v>1</v>
      </c>
      <c r="C10298" s="216" t="s">
        <v>36821</v>
      </c>
      <c r="D10298" s="215" t="s">
        <v>36822</v>
      </c>
    </row>
    <row r="10299" spans="1:4">
      <c r="A10299" s="215" t="s">
        <v>36823</v>
      </c>
      <c r="B10299" s="215">
        <v>1</v>
      </c>
      <c r="C10299" s="216" t="s">
        <v>36824</v>
      </c>
      <c r="D10299" s="215" t="s">
        <v>36825</v>
      </c>
    </row>
    <row r="10300" spans="1:4">
      <c r="A10300" s="215" t="s">
        <v>36826</v>
      </c>
      <c r="B10300" s="215">
        <v>1</v>
      </c>
      <c r="C10300" s="216" t="s">
        <v>36827</v>
      </c>
      <c r="D10300" s="215" t="s">
        <v>36828</v>
      </c>
    </row>
    <row r="10301" spans="1:4">
      <c r="A10301" s="215" t="s">
        <v>36829</v>
      </c>
      <c r="B10301" s="215">
        <v>1</v>
      </c>
      <c r="C10301" s="216" t="s">
        <v>36830</v>
      </c>
      <c r="D10301" s="215" t="s">
        <v>36831</v>
      </c>
    </row>
    <row r="10302" spans="1:4">
      <c r="A10302" s="215" t="s">
        <v>36832</v>
      </c>
      <c r="B10302" s="215">
        <v>1</v>
      </c>
      <c r="C10302" s="216" t="s">
        <v>36833</v>
      </c>
      <c r="D10302" s="215" t="s">
        <v>36834</v>
      </c>
    </row>
    <row r="10303" spans="1:4">
      <c r="A10303" s="215" t="s">
        <v>36835</v>
      </c>
      <c r="B10303" s="215">
        <v>1</v>
      </c>
      <c r="C10303" s="216" t="s">
        <v>36836</v>
      </c>
      <c r="D10303" s="215" t="s">
        <v>36837</v>
      </c>
    </row>
    <row r="10304" spans="1:4">
      <c r="A10304" s="215" t="s">
        <v>36838</v>
      </c>
      <c r="B10304" s="215">
        <v>1</v>
      </c>
      <c r="C10304" s="216" t="s">
        <v>36839</v>
      </c>
      <c r="D10304" s="215" t="s">
        <v>36840</v>
      </c>
    </row>
    <row r="10305" spans="1:4">
      <c r="A10305" s="215" t="s">
        <v>36841</v>
      </c>
      <c r="B10305" s="215">
        <v>1</v>
      </c>
      <c r="C10305" s="216" t="s">
        <v>36842</v>
      </c>
      <c r="D10305" s="215" t="s">
        <v>36843</v>
      </c>
    </row>
    <row r="10306" spans="1:4">
      <c r="A10306" s="215" t="s">
        <v>36844</v>
      </c>
      <c r="B10306" s="215">
        <v>1</v>
      </c>
      <c r="C10306" s="216" t="s">
        <v>36845</v>
      </c>
      <c r="D10306" s="215" t="s">
        <v>36846</v>
      </c>
    </row>
    <row r="10307" spans="1:4">
      <c r="A10307" s="215" t="s">
        <v>36847</v>
      </c>
      <c r="B10307" s="215">
        <v>1</v>
      </c>
      <c r="C10307" s="216" t="s">
        <v>36848</v>
      </c>
      <c r="D10307" s="215" t="s">
        <v>36849</v>
      </c>
    </row>
    <row r="10308" spans="1:4">
      <c r="A10308" s="215" t="s">
        <v>36850</v>
      </c>
      <c r="B10308" s="215">
        <v>1</v>
      </c>
      <c r="C10308" s="216" t="s">
        <v>36851</v>
      </c>
      <c r="D10308" s="215" t="s">
        <v>36852</v>
      </c>
    </row>
    <row r="10309" spans="1:4">
      <c r="A10309" s="215" t="s">
        <v>36853</v>
      </c>
      <c r="B10309" s="215">
        <v>1</v>
      </c>
      <c r="C10309" s="216" t="s">
        <v>36854</v>
      </c>
      <c r="D10309" s="215" t="s">
        <v>36855</v>
      </c>
    </row>
    <row r="10310" spans="1:4">
      <c r="A10310" s="215" t="s">
        <v>36856</v>
      </c>
      <c r="B10310" s="215">
        <v>1</v>
      </c>
      <c r="C10310" s="216" t="s">
        <v>36857</v>
      </c>
      <c r="D10310" s="215" t="s">
        <v>36858</v>
      </c>
    </row>
    <row r="10311" spans="1:4">
      <c r="A10311" s="215" t="s">
        <v>36859</v>
      </c>
      <c r="B10311" s="215">
        <v>1</v>
      </c>
      <c r="C10311" s="216" t="s">
        <v>36860</v>
      </c>
      <c r="D10311" s="215" t="s">
        <v>36861</v>
      </c>
    </row>
    <row r="10312" spans="1:4">
      <c r="A10312" s="215" t="s">
        <v>111129</v>
      </c>
      <c r="B10312" s="215">
        <v>1</v>
      </c>
      <c r="C10312" s="216" t="s">
        <v>111130</v>
      </c>
      <c r="D10312" s="215" t="s">
        <v>111131</v>
      </c>
    </row>
    <row r="10313" spans="1:4">
      <c r="A10313" s="215" t="s">
        <v>36862</v>
      </c>
      <c r="B10313" s="215">
        <v>1</v>
      </c>
      <c r="C10313" s="216" t="s">
        <v>36863</v>
      </c>
      <c r="D10313" s="215" t="s">
        <v>36864</v>
      </c>
    </row>
    <row r="10314" spans="1:4">
      <c r="A10314" s="215" t="s">
        <v>36865</v>
      </c>
      <c r="B10314" s="215">
        <v>1</v>
      </c>
      <c r="C10314" s="216" t="s">
        <v>36866</v>
      </c>
      <c r="D10314" s="215" t="s">
        <v>36867</v>
      </c>
    </row>
    <row r="10315" spans="1:4">
      <c r="A10315" s="215" t="s">
        <v>36868</v>
      </c>
      <c r="B10315" s="215">
        <v>1</v>
      </c>
      <c r="C10315" s="216" t="s">
        <v>36869</v>
      </c>
      <c r="D10315" s="215" t="s">
        <v>36870</v>
      </c>
    </row>
    <row r="10316" spans="1:4">
      <c r="A10316" s="215" t="s">
        <v>36871</v>
      </c>
      <c r="B10316" s="215">
        <v>1</v>
      </c>
      <c r="C10316" s="216" t="s">
        <v>36872</v>
      </c>
      <c r="D10316" s="215" t="s">
        <v>36873</v>
      </c>
    </row>
    <row r="10317" spans="1:4">
      <c r="A10317" s="215" t="s">
        <v>36874</v>
      </c>
      <c r="B10317" s="215">
        <v>1</v>
      </c>
      <c r="C10317" s="216" t="s">
        <v>36875</v>
      </c>
      <c r="D10317" s="215" t="s">
        <v>36876</v>
      </c>
    </row>
    <row r="10318" spans="1:4">
      <c r="A10318" s="215" t="s">
        <v>36877</v>
      </c>
      <c r="B10318" s="215">
        <v>1</v>
      </c>
      <c r="C10318" s="216" t="s">
        <v>36878</v>
      </c>
      <c r="D10318" s="215" t="s">
        <v>36879</v>
      </c>
    </row>
    <row r="10319" spans="1:4">
      <c r="A10319" s="215" t="s">
        <v>36880</v>
      </c>
      <c r="B10319" s="215">
        <v>1</v>
      </c>
      <c r="C10319" s="216" t="s">
        <v>36881</v>
      </c>
      <c r="D10319" s="215" t="s">
        <v>36882</v>
      </c>
    </row>
    <row r="10320" spans="1:4">
      <c r="A10320" s="215" t="s">
        <v>36883</v>
      </c>
      <c r="B10320" s="215">
        <v>1</v>
      </c>
      <c r="C10320" s="216" t="s">
        <v>36884</v>
      </c>
      <c r="D10320" s="215" t="s">
        <v>36885</v>
      </c>
    </row>
    <row r="10321" spans="1:4">
      <c r="A10321" s="215" t="s">
        <v>36886</v>
      </c>
      <c r="B10321" s="215">
        <v>1</v>
      </c>
      <c r="C10321" s="216" t="s">
        <v>36887</v>
      </c>
      <c r="D10321" s="215" t="s">
        <v>36888</v>
      </c>
    </row>
    <row r="10322" spans="1:4">
      <c r="A10322" s="215" t="s">
        <v>36889</v>
      </c>
      <c r="B10322" s="215">
        <v>1</v>
      </c>
      <c r="C10322" s="216" t="s">
        <v>36890</v>
      </c>
      <c r="D10322" s="215" t="s">
        <v>36891</v>
      </c>
    </row>
    <row r="10323" spans="1:4">
      <c r="A10323" s="215" t="s">
        <v>36892</v>
      </c>
      <c r="B10323" s="215">
        <v>1</v>
      </c>
      <c r="C10323" s="216" t="s">
        <v>36893</v>
      </c>
      <c r="D10323" s="215" t="s">
        <v>36894</v>
      </c>
    </row>
    <row r="10324" spans="1:4">
      <c r="A10324" s="215" t="s">
        <v>36895</v>
      </c>
      <c r="B10324" s="215">
        <v>1</v>
      </c>
      <c r="C10324" s="216" t="s">
        <v>36896</v>
      </c>
      <c r="D10324" s="215" t="s">
        <v>36897</v>
      </c>
    </row>
    <row r="10325" spans="1:4">
      <c r="A10325" s="215" t="s">
        <v>36898</v>
      </c>
      <c r="B10325" s="215">
        <v>1</v>
      </c>
      <c r="C10325" s="216" t="s">
        <v>36899</v>
      </c>
      <c r="D10325" s="215" t="s">
        <v>36900</v>
      </c>
    </row>
    <row r="10326" spans="1:4">
      <c r="A10326" s="215" t="s">
        <v>36901</v>
      </c>
      <c r="B10326" s="215">
        <v>1</v>
      </c>
      <c r="C10326" s="216" t="s">
        <v>36902</v>
      </c>
      <c r="D10326" s="215" t="s">
        <v>36903</v>
      </c>
    </row>
    <row r="10327" spans="1:4">
      <c r="A10327" s="215" t="s">
        <v>36904</v>
      </c>
      <c r="B10327" s="215">
        <v>1</v>
      </c>
      <c r="C10327" s="216" t="s">
        <v>36905</v>
      </c>
      <c r="D10327" s="215" t="s">
        <v>36906</v>
      </c>
    </row>
    <row r="10328" spans="1:4">
      <c r="A10328" s="215" t="s">
        <v>36907</v>
      </c>
      <c r="B10328" s="215">
        <v>1</v>
      </c>
      <c r="C10328" s="216" t="s">
        <v>36908</v>
      </c>
      <c r="D10328" s="215" t="s">
        <v>36909</v>
      </c>
    </row>
    <row r="10329" spans="1:4">
      <c r="A10329" s="215" t="s">
        <v>36910</v>
      </c>
      <c r="B10329" s="215">
        <v>1</v>
      </c>
      <c r="C10329" s="216" t="s">
        <v>36911</v>
      </c>
      <c r="D10329" s="215" t="s">
        <v>36912</v>
      </c>
    </row>
    <row r="10330" spans="1:4">
      <c r="A10330" s="215" t="s">
        <v>36913</v>
      </c>
      <c r="B10330" s="215">
        <v>1</v>
      </c>
      <c r="C10330" s="216" t="s">
        <v>36914</v>
      </c>
      <c r="D10330" s="215" t="s">
        <v>36915</v>
      </c>
    </row>
    <row r="10331" spans="1:4">
      <c r="A10331" s="215" t="s">
        <v>36916</v>
      </c>
      <c r="B10331" s="215">
        <v>1</v>
      </c>
      <c r="C10331" s="216" t="s">
        <v>36917</v>
      </c>
      <c r="D10331" s="215" t="s">
        <v>36918</v>
      </c>
    </row>
    <row r="10332" spans="1:4">
      <c r="A10332" s="215" t="s">
        <v>36919</v>
      </c>
      <c r="B10332" s="215">
        <v>1</v>
      </c>
      <c r="C10332" s="216" t="s">
        <v>36920</v>
      </c>
      <c r="D10332" s="215" t="s">
        <v>36921</v>
      </c>
    </row>
    <row r="10333" spans="1:4">
      <c r="A10333" s="215" t="s">
        <v>36922</v>
      </c>
      <c r="B10333" s="215">
        <v>1</v>
      </c>
      <c r="C10333" s="216" t="s">
        <v>36923</v>
      </c>
      <c r="D10333" s="215" t="s">
        <v>36924</v>
      </c>
    </row>
    <row r="10334" spans="1:4">
      <c r="A10334" s="215" t="s">
        <v>36925</v>
      </c>
      <c r="B10334" s="215">
        <v>1</v>
      </c>
      <c r="C10334" s="216" t="s">
        <v>36926</v>
      </c>
      <c r="D10334" s="215" t="s">
        <v>36927</v>
      </c>
    </row>
    <row r="10335" spans="1:4">
      <c r="A10335" s="215" t="s">
        <v>36928</v>
      </c>
      <c r="B10335" s="215">
        <v>1</v>
      </c>
      <c r="C10335" s="216" t="s">
        <v>36929</v>
      </c>
      <c r="D10335" s="215" t="s">
        <v>36930</v>
      </c>
    </row>
    <row r="10336" spans="1:4">
      <c r="A10336" s="215" t="s">
        <v>36931</v>
      </c>
      <c r="B10336" s="215">
        <v>1</v>
      </c>
      <c r="C10336" s="216" t="s">
        <v>36932</v>
      </c>
      <c r="D10336" s="215" t="s">
        <v>36933</v>
      </c>
    </row>
    <row r="10337" spans="1:4">
      <c r="A10337" s="215" t="s">
        <v>36934</v>
      </c>
      <c r="B10337" s="215">
        <v>1</v>
      </c>
      <c r="C10337" s="216" t="s">
        <v>36935</v>
      </c>
      <c r="D10337" s="215" t="s">
        <v>36936</v>
      </c>
    </row>
    <row r="10338" spans="1:4">
      <c r="A10338" s="215" t="s">
        <v>36937</v>
      </c>
      <c r="B10338" s="215">
        <v>1</v>
      </c>
      <c r="C10338" s="216" t="s">
        <v>36938</v>
      </c>
      <c r="D10338" s="215" t="s">
        <v>111132</v>
      </c>
    </row>
    <row r="10339" spans="1:4">
      <c r="A10339" s="215" t="s">
        <v>36940</v>
      </c>
      <c r="B10339" s="215">
        <v>1</v>
      </c>
      <c r="C10339" s="216" t="s">
        <v>36941</v>
      </c>
      <c r="D10339" s="215" t="s">
        <v>36942</v>
      </c>
    </row>
    <row r="10340" spans="1:4">
      <c r="A10340" s="215" t="s">
        <v>36943</v>
      </c>
      <c r="B10340" s="215">
        <v>1</v>
      </c>
      <c r="C10340" s="216" t="s">
        <v>36944</v>
      </c>
      <c r="D10340" s="215" t="s">
        <v>36945</v>
      </c>
    </row>
    <row r="10341" spans="1:4">
      <c r="A10341" s="215" t="s">
        <v>36946</v>
      </c>
      <c r="B10341" s="215">
        <v>1</v>
      </c>
      <c r="C10341" s="216" t="s">
        <v>36947</v>
      </c>
      <c r="D10341" s="215" t="s">
        <v>36948</v>
      </c>
    </row>
    <row r="10342" spans="1:4">
      <c r="A10342" s="215" t="s">
        <v>36949</v>
      </c>
      <c r="B10342" s="215">
        <v>1</v>
      </c>
      <c r="C10342" s="216" t="s">
        <v>36950</v>
      </c>
      <c r="D10342" s="215" t="s">
        <v>36951</v>
      </c>
    </row>
    <row r="10343" spans="1:4">
      <c r="A10343" s="215" t="s">
        <v>36952</v>
      </c>
      <c r="B10343" s="215">
        <v>1</v>
      </c>
      <c r="C10343" s="216" t="s">
        <v>36953</v>
      </c>
      <c r="D10343" s="215" t="s">
        <v>36954</v>
      </c>
    </row>
    <row r="10344" spans="1:4">
      <c r="A10344" s="215" t="s">
        <v>36955</v>
      </c>
      <c r="B10344" s="215">
        <v>1</v>
      </c>
      <c r="C10344" s="216" t="s">
        <v>36956</v>
      </c>
      <c r="D10344" s="215" t="s">
        <v>36957</v>
      </c>
    </row>
    <row r="10345" spans="1:4">
      <c r="A10345" s="215" t="s">
        <v>36958</v>
      </c>
      <c r="B10345" s="215">
        <v>1</v>
      </c>
      <c r="C10345" s="216" t="s">
        <v>36959</v>
      </c>
      <c r="D10345" s="215" t="s">
        <v>36960</v>
      </c>
    </row>
    <row r="10346" spans="1:4">
      <c r="A10346" s="215" t="s">
        <v>36961</v>
      </c>
      <c r="B10346" s="215">
        <v>1</v>
      </c>
      <c r="C10346" s="216" t="s">
        <v>36962</v>
      </c>
      <c r="D10346" s="215" t="s">
        <v>36963</v>
      </c>
    </row>
    <row r="10347" spans="1:4">
      <c r="A10347" s="215" t="s">
        <v>36964</v>
      </c>
      <c r="B10347" s="215">
        <v>1</v>
      </c>
      <c r="C10347" s="216" t="s">
        <v>36965</v>
      </c>
      <c r="D10347" s="215" t="s">
        <v>36966</v>
      </c>
    </row>
    <row r="10348" spans="1:4">
      <c r="A10348" s="215" t="s">
        <v>36967</v>
      </c>
      <c r="B10348" s="215">
        <v>1</v>
      </c>
      <c r="C10348" s="216" t="s">
        <v>36968</v>
      </c>
      <c r="D10348" s="215" t="s">
        <v>36969</v>
      </c>
    </row>
    <row r="10349" spans="1:4">
      <c r="A10349" s="215" t="s">
        <v>36970</v>
      </c>
      <c r="B10349" s="215">
        <v>1</v>
      </c>
      <c r="C10349" s="216" t="s">
        <v>36971</v>
      </c>
      <c r="D10349" s="215" t="s">
        <v>36972</v>
      </c>
    </row>
    <row r="10350" spans="1:4">
      <c r="A10350" s="215" t="s">
        <v>36973</v>
      </c>
      <c r="B10350" s="215">
        <v>1</v>
      </c>
      <c r="C10350" s="216" t="s">
        <v>36974</v>
      </c>
      <c r="D10350" s="215" t="s">
        <v>36975</v>
      </c>
    </row>
    <row r="10351" spans="1:4">
      <c r="A10351" s="215" t="s">
        <v>36976</v>
      </c>
      <c r="B10351" s="215">
        <v>1</v>
      </c>
      <c r="C10351" s="216" t="s">
        <v>36977</v>
      </c>
      <c r="D10351" s="215" t="s">
        <v>36978</v>
      </c>
    </row>
    <row r="10352" spans="1:4">
      <c r="A10352" s="215" t="s">
        <v>36979</v>
      </c>
      <c r="B10352" s="215">
        <v>1</v>
      </c>
      <c r="C10352" s="216" t="s">
        <v>36980</v>
      </c>
      <c r="D10352" s="215" t="s">
        <v>36981</v>
      </c>
    </row>
    <row r="10353" spans="1:4">
      <c r="A10353" s="215" t="s">
        <v>36982</v>
      </c>
      <c r="B10353" s="215">
        <v>1</v>
      </c>
      <c r="C10353" s="216" t="s">
        <v>36983</v>
      </c>
      <c r="D10353" s="215" t="s">
        <v>36984</v>
      </c>
    </row>
    <row r="10354" spans="1:4">
      <c r="A10354" s="215" t="s">
        <v>36985</v>
      </c>
      <c r="B10354" s="215">
        <v>1</v>
      </c>
      <c r="C10354" s="216" t="s">
        <v>36986</v>
      </c>
      <c r="D10354" s="215" t="s">
        <v>36987</v>
      </c>
    </row>
    <row r="10355" spans="1:4">
      <c r="A10355" s="215" t="s">
        <v>36988</v>
      </c>
      <c r="B10355" s="215">
        <v>1</v>
      </c>
      <c r="C10355" s="216" t="s">
        <v>36989</v>
      </c>
      <c r="D10355" s="215" t="s">
        <v>36990</v>
      </c>
    </row>
    <row r="10356" spans="1:4">
      <c r="A10356" s="215" t="s">
        <v>36991</v>
      </c>
      <c r="B10356" s="215">
        <v>1</v>
      </c>
      <c r="C10356" s="216" t="s">
        <v>36992</v>
      </c>
      <c r="D10356" s="215" t="s">
        <v>36993</v>
      </c>
    </row>
    <row r="10357" spans="1:4">
      <c r="A10357" s="215" t="s">
        <v>36994</v>
      </c>
      <c r="B10357" s="215">
        <v>1</v>
      </c>
      <c r="C10357" s="216" t="s">
        <v>36995</v>
      </c>
      <c r="D10357" s="215" t="s">
        <v>36996</v>
      </c>
    </row>
    <row r="10358" spans="1:4">
      <c r="A10358" s="215" t="s">
        <v>36997</v>
      </c>
      <c r="B10358" s="215">
        <v>1</v>
      </c>
      <c r="C10358" s="216" t="s">
        <v>36998</v>
      </c>
      <c r="D10358" s="215" t="s">
        <v>36999</v>
      </c>
    </row>
    <row r="10359" spans="1:4">
      <c r="A10359" s="215" t="s">
        <v>37000</v>
      </c>
      <c r="B10359" s="215">
        <v>1</v>
      </c>
      <c r="C10359" s="216" t="s">
        <v>37001</v>
      </c>
      <c r="D10359" s="215" t="s">
        <v>37002</v>
      </c>
    </row>
    <row r="10360" spans="1:4">
      <c r="A10360" s="215" t="s">
        <v>37003</v>
      </c>
      <c r="B10360" s="215">
        <v>1</v>
      </c>
      <c r="C10360" s="216" t="s">
        <v>37004</v>
      </c>
      <c r="D10360" s="215" t="s">
        <v>37005</v>
      </c>
    </row>
    <row r="10361" spans="1:4">
      <c r="A10361" s="215" t="s">
        <v>37006</v>
      </c>
      <c r="B10361" s="215">
        <v>1</v>
      </c>
      <c r="C10361" s="216" t="s">
        <v>37007</v>
      </c>
      <c r="D10361" s="215" t="s">
        <v>37008</v>
      </c>
    </row>
    <row r="10362" spans="1:4">
      <c r="A10362" s="215" t="s">
        <v>37009</v>
      </c>
      <c r="B10362" s="215">
        <v>1</v>
      </c>
      <c r="C10362" s="216" t="s">
        <v>37010</v>
      </c>
      <c r="D10362" s="215" t="s">
        <v>37011</v>
      </c>
    </row>
    <row r="10363" spans="1:4">
      <c r="A10363" s="215" t="s">
        <v>37012</v>
      </c>
      <c r="B10363" s="215">
        <v>1</v>
      </c>
      <c r="C10363" s="216" t="s">
        <v>37013</v>
      </c>
      <c r="D10363" s="215" t="s">
        <v>37014</v>
      </c>
    </row>
    <row r="10364" spans="1:4">
      <c r="A10364" s="215" t="s">
        <v>37015</v>
      </c>
      <c r="B10364" s="215">
        <v>1</v>
      </c>
      <c r="C10364" s="216" t="s">
        <v>37016</v>
      </c>
      <c r="D10364" s="215" t="s">
        <v>37017</v>
      </c>
    </row>
    <row r="10365" spans="1:4">
      <c r="A10365" s="215" t="s">
        <v>37018</v>
      </c>
      <c r="B10365" s="215">
        <v>1</v>
      </c>
      <c r="C10365" s="216" t="s">
        <v>37019</v>
      </c>
      <c r="D10365" s="215" t="s">
        <v>37020</v>
      </c>
    </row>
    <row r="10366" spans="1:4">
      <c r="A10366" s="215" t="s">
        <v>37021</v>
      </c>
      <c r="B10366" s="215">
        <v>1</v>
      </c>
      <c r="C10366" s="216" t="s">
        <v>37022</v>
      </c>
      <c r="D10366" s="215" t="s">
        <v>37023</v>
      </c>
    </row>
    <row r="10367" spans="1:4">
      <c r="A10367" s="215" t="s">
        <v>37024</v>
      </c>
      <c r="B10367" s="215">
        <v>1</v>
      </c>
      <c r="C10367" s="216" t="s">
        <v>37025</v>
      </c>
      <c r="D10367" s="215" t="s">
        <v>37026</v>
      </c>
    </row>
    <row r="10368" spans="1:4">
      <c r="A10368" s="215" t="s">
        <v>37027</v>
      </c>
      <c r="B10368" s="215">
        <v>1</v>
      </c>
      <c r="C10368" s="216" t="s">
        <v>37028</v>
      </c>
      <c r="D10368" s="215" t="s">
        <v>37029</v>
      </c>
    </row>
    <row r="10369" spans="1:4">
      <c r="A10369" s="215" t="s">
        <v>37030</v>
      </c>
      <c r="B10369" s="215">
        <v>1</v>
      </c>
      <c r="C10369" s="216" t="s">
        <v>37031</v>
      </c>
      <c r="D10369" s="215" t="s">
        <v>37032</v>
      </c>
    </row>
    <row r="10370" spans="1:4">
      <c r="A10370" s="215" t="s">
        <v>37033</v>
      </c>
      <c r="B10370" s="215">
        <v>1</v>
      </c>
      <c r="C10370" s="216" t="s">
        <v>37034</v>
      </c>
      <c r="D10370" s="215" t="s">
        <v>37035</v>
      </c>
    </row>
    <row r="10371" spans="1:4">
      <c r="A10371" s="215" t="s">
        <v>37036</v>
      </c>
      <c r="B10371" s="215">
        <v>1</v>
      </c>
      <c r="C10371" s="216" t="s">
        <v>37037</v>
      </c>
      <c r="D10371" s="215" t="s">
        <v>37038</v>
      </c>
    </row>
    <row r="10372" spans="1:4">
      <c r="A10372" s="215" t="s">
        <v>37039</v>
      </c>
      <c r="B10372" s="215">
        <v>1</v>
      </c>
      <c r="C10372" s="216" t="s">
        <v>37040</v>
      </c>
      <c r="D10372" s="215" t="s">
        <v>37041</v>
      </c>
    </row>
    <row r="10373" spans="1:4">
      <c r="A10373" s="215" t="s">
        <v>37042</v>
      </c>
      <c r="B10373" s="215">
        <v>1</v>
      </c>
      <c r="C10373" s="216" t="s">
        <v>37043</v>
      </c>
      <c r="D10373" s="215" t="s">
        <v>37044</v>
      </c>
    </row>
    <row r="10374" spans="1:4">
      <c r="A10374" s="215" t="s">
        <v>37045</v>
      </c>
      <c r="B10374" s="215">
        <v>1</v>
      </c>
      <c r="C10374" s="216" t="s">
        <v>37046</v>
      </c>
      <c r="D10374" s="215" t="s">
        <v>37047</v>
      </c>
    </row>
    <row r="10375" spans="1:4">
      <c r="A10375" s="215" t="s">
        <v>37048</v>
      </c>
      <c r="B10375" s="215">
        <v>1</v>
      </c>
      <c r="C10375" s="216" t="s">
        <v>37049</v>
      </c>
      <c r="D10375" s="215" t="s">
        <v>37050</v>
      </c>
    </row>
    <row r="10376" spans="1:4">
      <c r="A10376" s="215" t="s">
        <v>37051</v>
      </c>
      <c r="B10376" s="215">
        <v>1</v>
      </c>
      <c r="C10376" s="216" t="s">
        <v>37052</v>
      </c>
      <c r="D10376" s="215" t="s">
        <v>37053</v>
      </c>
    </row>
    <row r="10377" spans="1:4">
      <c r="A10377" s="215" t="s">
        <v>37054</v>
      </c>
      <c r="B10377" s="215">
        <v>1</v>
      </c>
      <c r="C10377" s="216" t="s">
        <v>37055</v>
      </c>
      <c r="D10377" s="215" t="s">
        <v>37056</v>
      </c>
    </row>
    <row r="10378" spans="1:4">
      <c r="A10378" s="215" t="s">
        <v>37057</v>
      </c>
      <c r="B10378" s="215">
        <v>1</v>
      </c>
      <c r="C10378" s="216" t="s">
        <v>37058</v>
      </c>
      <c r="D10378" s="215" t="s">
        <v>37059</v>
      </c>
    </row>
    <row r="10379" spans="1:4">
      <c r="A10379" s="215" t="s">
        <v>37060</v>
      </c>
      <c r="B10379" s="215">
        <v>1</v>
      </c>
      <c r="C10379" s="216" t="s">
        <v>37061</v>
      </c>
      <c r="D10379" s="215" t="s">
        <v>37062</v>
      </c>
    </row>
    <row r="10380" spans="1:4">
      <c r="A10380" s="215" t="s">
        <v>37063</v>
      </c>
      <c r="B10380" s="215">
        <v>1</v>
      </c>
      <c r="C10380" s="216" t="s">
        <v>37064</v>
      </c>
      <c r="D10380" s="215" t="s">
        <v>37065</v>
      </c>
    </row>
    <row r="10381" spans="1:4">
      <c r="A10381" s="215" t="s">
        <v>37066</v>
      </c>
      <c r="B10381" s="215">
        <v>1</v>
      </c>
      <c r="C10381" s="216" t="s">
        <v>37067</v>
      </c>
      <c r="D10381" s="215" t="s">
        <v>37068</v>
      </c>
    </row>
    <row r="10382" spans="1:4">
      <c r="A10382" s="215" t="s">
        <v>37069</v>
      </c>
      <c r="B10382" s="215">
        <v>1</v>
      </c>
      <c r="C10382" s="216" t="s">
        <v>37070</v>
      </c>
      <c r="D10382" s="215" t="s">
        <v>37071</v>
      </c>
    </row>
    <row r="10383" spans="1:4">
      <c r="A10383" s="215" t="s">
        <v>37072</v>
      </c>
      <c r="B10383" s="215">
        <v>1</v>
      </c>
      <c r="C10383" s="216" t="s">
        <v>37073</v>
      </c>
      <c r="D10383" s="215" t="s">
        <v>37074</v>
      </c>
    </row>
    <row r="10384" spans="1:4">
      <c r="A10384" s="215" t="s">
        <v>37075</v>
      </c>
      <c r="B10384" s="215">
        <v>1</v>
      </c>
      <c r="C10384" s="216" t="s">
        <v>37076</v>
      </c>
      <c r="D10384" s="215" t="s">
        <v>37077</v>
      </c>
    </row>
    <row r="10385" spans="1:4">
      <c r="A10385" s="215" t="s">
        <v>37078</v>
      </c>
      <c r="B10385" s="215">
        <v>1</v>
      </c>
      <c r="C10385" s="216" t="s">
        <v>37079</v>
      </c>
      <c r="D10385" s="215" t="s">
        <v>37080</v>
      </c>
    </row>
    <row r="10386" spans="1:4">
      <c r="A10386" s="215" t="s">
        <v>37081</v>
      </c>
      <c r="B10386" s="215">
        <v>1</v>
      </c>
      <c r="C10386" s="216" t="s">
        <v>37082</v>
      </c>
      <c r="D10386" s="215" t="s">
        <v>37083</v>
      </c>
    </row>
    <row r="10387" spans="1:4">
      <c r="A10387" s="215" t="s">
        <v>37084</v>
      </c>
      <c r="B10387" s="215">
        <v>1</v>
      </c>
      <c r="C10387" s="216" t="s">
        <v>37085</v>
      </c>
      <c r="D10387" s="215" t="s">
        <v>37086</v>
      </c>
    </row>
    <row r="10388" spans="1:4">
      <c r="A10388" s="215" t="s">
        <v>37087</v>
      </c>
      <c r="B10388" s="215">
        <v>1</v>
      </c>
      <c r="C10388" s="216" t="s">
        <v>37088</v>
      </c>
      <c r="D10388" s="215" t="s">
        <v>37089</v>
      </c>
    </row>
    <row r="10389" spans="1:4">
      <c r="A10389" s="215" t="s">
        <v>37090</v>
      </c>
      <c r="B10389" s="215">
        <v>1</v>
      </c>
      <c r="C10389" s="216" t="s">
        <v>37091</v>
      </c>
      <c r="D10389" s="215" t="s">
        <v>37092</v>
      </c>
    </row>
    <row r="10390" spans="1:4">
      <c r="A10390" s="215" t="s">
        <v>37093</v>
      </c>
      <c r="B10390" s="215">
        <v>1</v>
      </c>
      <c r="C10390" s="216" t="s">
        <v>37094</v>
      </c>
      <c r="D10390" s="215" t="s">
        <v>37095</v>
      </c>
    </row>
    <row r="10391" spans="1:4">
      <c r="A10391" s="215" t="s">
        <v>37096</v>
      </c>
      <c r="B10391" s="215">
        <v>1</v>
      </c>
      <c r="C10391" s="216" t="s">
        <v>37097</v>
      </c>
      <c r="D10391" s="215" t="s">
        <v>37098</v>
      </c>
    </row>
    <row r="10392" spans="1:4">
      <c r="A10392" s="215" t="s">
        <v>37099</v>
      </c>
      <c r="B10392" s="215">
        <v>1</v>
      </c>
      <c r="C10392" s="216" t="s">
        <v>37100</v>
      </c>
      <c r="D10392" s="215" t="s">
        <v>37101</v>
      </c>
    </row>
    <row r="10393" spans="1:4">
      <c r="A10393" s="215" t="s">
        <v>37102</v>
      </c>
      <c r="B10393" s="215">
        <v>1</v>
      </c>
      <c r="C10393" s="216" t="s">
        <v>37103</v>
      </c>
      <c r="D10393" s="215" t="s">
        <v>37104</v>
      </c>
    </row>
    <row r="10394" spans="1:4">
      <c r="A10394" s="215" t="s">
        <v>37105</v>
      </c>
      <c r="B10394" s="215">
        <v>1</v>
      </c>
      <c r="C10394" s="216" t="s">
        <v>37106</v>
      </c>
      <c r="D10394" s="215" t="s">
        <v>37107</v>
      </c>
    </row>
    <row r="10395" spans="1:4">
      <c r="A10395" s="215" t="s">
        <v>37108</v>
      </c>
      <c r="B10395" s="215">
        <v>1</v>
      </c>
      <c r="C10395" s="216" t="s">
        <v>37109</v>
      </c>
      <c r="D10395" s="215" t="s">
        <v>37110</v>
      </c>
    </row>
    <row r="10396" spans="1:4">
      <c r="A10396" s="215" t="s">
        <v>37111</v>
      </c>
      <c r="B10396" s="215">
        <v>1</v>
      </c>
      <c r="C10396" s="216" t="s">
        <v>37112</v>
      </c>
      <c r="D10396" s="215" t="s">
        <v>37113</v>
      </c>
    </row>
    <row r="10397" spans="1:4">
      <c r="A10397" s="215" t="s">
        <v>37114</v>
      </c>
      <c r="B10397" s="215">
        <v>1</v>
      </c>
      <c r="C10397" s="216" t="s">
        <v>37115</v>
      </c>
      <c r="D10397" s="215" t="s">
        <v>37116</v>
      </c>
    </row>
    <row r="10398" spans="1:4">
      <c r="A10398" s="215" t="s">
        <v>37117</v>
      </c>
      <c r="B10398" s="215">
        <v>1</v>
      </c>
      <c r="C10398" s="216" t="s">
        <v>37118</v>
      </c>
      <c r="D10398" s="215" t="s">
        <v>37119</v>
      </c>
    </row>
    <row r="10399" spans="1:4">
      <c r="A10399" s="215" t="s">
        <v>37120</v>
      </c>
      <c r="B10399" s="215">
        <v>1</v>
      </c>
      <c r="C10399" s="216" t="s">
        <v>37121</v>
      </c>
      <c r="D10399" s="215" t="s">
        <v>37122</v>
      </c>
    </row>
    <row r="10400" spans="1:4">
      <c r="A10400" s="215" t="s">
        <v>37123</v>
      </c>
      <c r="B10400" s="215">
        <v>1</v>
      </c>
      <c r="C10400" s="216" t="s">
        <v>37124</v>
      </c>
      <c r="D10400" s="215" t="s">
        <v>37125</v>
      </c>
    </row>
    <row r="10401" spans="1:4">
      <c r="A10401" s="215" t="s">
        <v>37126</v>
      </c>
      <c r="B10401" s="215">
        <v>1</v>
      </c>
      <c r="C10401" s="216" t="s">
        <v>37127</v>
      </c>
      <c r="D10401" s="215" t="s">
        <v>37128</v>
      </c>
    </row>
    <row r="10402" spans="1:4">
      <c r="A10402" s="215" t="s">
        <v>37129</v>
      </c>
      <c r="B10402" s="215">
        <v>1</v>
      </c>
      <c r="C10402" s="216" t="s">
        <v>37130</v>
      </c>
      <c r="D10402" s="215" t="s">
        <v>37131</v>
      </c>
    </row>
    <row r="10403" spans="1:4">
      <c r="A10403" s="215" t="s">
        <v>37132</v>
      </c>
      <c r="B10403" s="215">
        <v>1</v>
      </c>
      <c r="C10403" s="216" t="s">
        <v>37133</v>
      </c>
      <c r="D10403" s="215" t="s">
        <v>37134</v>
      </c>
    </row>
    <row r="10404" spans="1:4">
      <c r="A10404" s="215" t="s">
        <v>37135</v>
      </c>
      <c r="B10404" s="215">
        <v>1</v>
      </c>
      <c r="C10404" s="216" t="s">
        <v>37136</v>
      </c>
      <c r="D10404" s="215" t="s">
        <v>37137</v>
      </c>
    </row>
    <row r="10405" spans="1:4">
      <c r="A10405" s="215" t="s">
        <v>37138</v>
      </c>
      <c r="B10405" s="215">
        <v>1</v>
      </c>
      <c r="C10405" s="216" t="s">
        <v>37139</v>
      </c>
      <c r="D10405" s="215" t="s">
        <v>37140</v>
      </c>
    </row>
    <row r="10406" spans="1:4">
      <c r="A10406" s="215" t="s">
        <v>37141</v>
      </c>
      <c r="B10406" s="215">
        <v>1</v>
      </c>
      <c r="C10406" s="216" t="s">
        <v>37142</v>
      </c>
      <c r="D10406" s="215" t="s">
        <v>37143</v>
      </c>
    </row>
    <row r="10407" spans="1:4">
      <c r="A10407" s="215" t="s">
        <v>37144</v>
      </c>
      <c r="B10407" s="215">
        <v>1</v>
      </c>
      <c r="C10407" s="216" t="s">
        <v>37145</v>
      </c>
      <c r="D10407" s="215" t="s">
        <v>37146</v>
      </c>
    </row>
    <row r="10408" spans="1:4">
      <c r="A10408" s="215" t="s">
        <v>37147</v>
      </c>
      <c r="B10408" s="215">
        <v>1</v>
      </c>
      <c r="C10408" s="216" t="s">
        <v>37148</v>
      </c>
      <c r="D10408" s="215" t="s">
        <v>37149</v>
      </c>
    </row>
    <row r="10409" spans="1:4">
      <c r="A10409" s="215" t="s">
        <v>37150</v>
      </c>
      <c r="B10409" s="215">
        <v>1</v>
      </c>
      <c r="C10409" s="216" t="s">
        <v>37151</v>
      </c>
      <c r="D10409" s="215" t="s">
        <v>37152</v>
      </c>
    </row>
    <row r="10410" spans="1:4">
      <c r="A10410" s="215" t="s">
        <v>37153</v>
      </c>
      <c r="B10410" s="215">
        <v>1</v>
      </c>
      <c r="C10410" s="216" t="s">
        <v>37154</v>
      </c>
      <c r="D10410" s="215" t="s">
        <v>37155</v>
      </c>
    </row>
    <row r="10411" spans="1:4">
      <c r="A10411" s="215" t="s">
        <v>37156</v>
      </c>
      <c r="B10411" s="215">
        <v>1</v>
      </c>
      <c r="C10411" s="216" t="s">
        <v>37157</v>
      </c>
      <c r="D10411" s="215" t="s">
        <v>37158</v>
      </c>
    </row>
    <row r="10412" spans="1:4">
      <c r="A10412" s="215" t="s">
        <v>37159</v>
      </c>
      <c r="B10412" s="215">
        <v>1</v>
      </c>
      <c r="C10412" s="216" t="s">
        <v>37160</v>
      </c>
      <c r="D10412" s="215" t="s">
        <v>37161</v>
      </c>
    </row>
    <row r="10413" spans="1:4">
      <c r="A10413" s="215" t="s">
        <v>37162</v>
      </c>
      <c r="B10413" s="215">
        <v>1</v>
      </c>
      <c r="C10413" s="216" t="s">
        <v>37163</v>
      </c>
      <c r="D10413" s="215" t="s">
        <v>37164</v>
      </c>
    </row>
    <row r="10414" spans="1:4">
      <c r="A10414" s="215" t="s">
        <v>37165</v>
      </c>
      <c r="B10414" s="215">
        <v>1</v>
      </c>
      <c r="C10414" s="216" t="s">
        <v>37166</v>
      </c>
      <c r="D10414" s="215" t="s">
        <v>37167</v>
      </c>
    </row>
    <row r="10415" spans="1:4">
      <c r="A10415" s="215" t="s">
        <v>37168</v>
      </c>
      <c r="B10415" s="215">
        <v>1</v>
      </c>
      <c r="C10415" s="216" t="s">
        <v>37169</v>
      </c>
      <c r="D10415" s="215" t="s">
        <v>37170</v>
      </c>
    </row>
    <row r="10416" spans="1:4">
      <c r="A10416" s="215" t="s">
        <v>37171</v>
      </c>
      <c r="B10416" s="215">
        <v>1</v>
      </c>
      <c r="C10416" s="216" t="s">
        <v>37172</v>
      </c>
      <c r="D10416" s="215" t="s">
        <v>37173</v>
      </c>
    </row>
    <row r="10417" spans="1:4">
      <c r="A10417" s="215" t="s">
        <v>37174</v>
      </c>
      <c r="B10417" s="215">
        <v>1</v>
      </c>
      <c r="C10417" s="216" t="s">
        <v>37175</v>
      </c>
      <c r="D10417" s="215" t="s">
        <v>37176</v>
      </c>
    </row>
    <row r="10418" spans="1:4">
      <c r="A10418" s="215" t="s">
        <v>37177</v>
      </c>
      <c r="B10418" s="215">
        <v>1</v>
      </c>
      <c r="C10418" s="216" t="s">
        <v>37178</v>
      </c>
      <c r="D10418" s="215" t="s">
        <v>37179</v>
      </c>
    </row>
    <row r="10419" spans="1:4">
      <c r="A10419" s="215" t="s">
        <v>37180</v>
      </c>
      <c r="B10419" s="215">
        <v>1</v>
      </c>
      <c r="C10419" s="216" t="s">
        <v>37181</v>
      </c>
      <c r="D10419" s="215" t="s">
        <v>37182</v>
      </c>
    </row>
    <row r="10420" spans="1:4">
      <c r="A10420" s="215" t="s">
        <v>37183</v>
      </c>
      <c r="B10420" s="215">
        <v>1</v>
      </c>
      <c r="C10420" s="216" t="s">
        <v>37184</v>
      </c>
      <c r="D10420" s="215" t="s">
        <v>37185</v>
      </c>
    </row>
    <row r="10421" spans="1:4">
      <c r="A10421" s="215" t="s">
        <v>37186</v>
      </c>
      <c r="B10421" s="215">
        <v>1</v>
      </c>
      <c r="C10421" s="216" t="s">
        <v>37187</v>
      </c>
      <c r="D10421" s="215" t="s">
        <v>37188</v>
      </c>
    </row>
    <row r="10422" spans="1:4">
      <c r="A10422" s="215" t="s">
        <v>37189</v>
      </c>
      <c r="B10422" s="215">
        <v>1</v>
      </c>
      <c r="C10422" s="216" t="s">
        <v>37190</v>
      </c>
      <c r="D10422" s="215" t="s">
        <v>37191</v>
      </c>
    </row>
    <row r="10423" spans="1:4">
      <c r="A10423" s="215" t="s">
        <v>37192</v>
      </c>
      <c r="B10423" s="215">
        <v>1</v>
      </c>
      <c r="C10423" s="216" t="s">
        <v>37193</v>
      </c>
      <c r="D10423" s="215" t="s">
        <v>37194</v>
      </c>
    </row>
    <row r="10424" spans="1:4">
      <c r="A10424" s="215" t="s">
        <v>37195</v>
      </c>
      <c r="B10424" s="215">
        <v>1</v>
      </c>
      <c r="C10424" s="216" t="s">
        <v>37196</v>
      </c>
      <c r="D10424" s="215" t="s">
        <v>37197</v>
      </c>
    </row>
    <row r="10425" spans="1:4">
      <c r="A10425" s="215" t="s">
        <v>37198</v>
      </c>
      <c r="B10425" s="215">
        <v>1</v>
      </c>
      <c r="C10425" s="216" t="s">
        <v>37199</v>
      </c>
      <c r="D10425" s="215" t="s">
        <v>37200</v>
      </c>
    </row>
    <row r="10426" spans="1:4">
      <c r="A10426" s="215" t="s">
        <v>37201</v>
      </c>
      <c r="B10426" s="215">
        <v>1</v>
      </c>
      <c r="C10426" s="216" t="s">
        <v>37202</v>
      </c>
      <c r="D10426" s="215" t="s">
        <v>37203</v>
      </c>
    </row>
    <row r="10427" spans="1:4">
      <c r="A10427" s="215" t="s">
        <v>37204</v>
      </c>
      <c r="B10427" s="215">
        <v>1</v>
      </c>
      <c r="C10427" s="216" t="s">
        <v>37205</v>
      </c>
      <c r="D10427" s="215" t="s">
        <v>37206</v>
      </c>
    </row>
    <row r="10428" spans="1:4">
      <c r="A10428" s="215" t="s">
        <v>37207</v>
      </c>
      <c r="B10428" s="215">
        <v>1</v>
      </c>
      <c r="C10428" s="216" t="s">
        <v>37208</v>
      </c>
      <c r="D10428" s="215" t="s">
        <v>37209</v>
      </c>
    </row>
    <row r="10429" spans="1:4">
      <c r="A10429" s="215" t="s">
        <v>37210</v>
      </c>
      <c r="B10429" s="215">
        <v>1</v>
      </c>
      <c r="C10429" s="216" t="s">
        <v>37211</v>
      </c>
      <c r="D10429" s="215" t="s">
        <v>37212</v>
      </c>
    </row>
    <row r="10430" spans="1:4">
      <c r="A10430" s="215" t="s">
        <v>37213</v>
      </c>
      <c r="B10430" s="215">
        <v>1</v>
      </c>
      <c r="C10430" s="216" t="s">
        <v>37214</v>
      </c>
      <c r="D10430" s="215" t="s">
        <v>37215</v>
      </c>
    </row>
    <row r="10431" spans="1:4">
      <c r="A10431" s="215" t="s">
        <v>37216</v>
      </c>
      <c r="B10431" s="215">
        <v>1</v>
      </c>
      <c r="C10431" s="216" t="s">
        <v>37217</v>
      </c>
      <c r="D10431" s="215" t="s">
        <v>37218</v>
      </c>
    </row>
    <row r="10432" spans="1:4">
      <c r="A10432" s="215" t="s">
        <v>37219</v>
      </c>
      <c r="B10432" s="215">
        <v>1</v>
      </c>
      <c r="C10432" s="216" t="s">
        <v>37220</v>
      </c>
      <c r="D10432" s="215" t="s">
        <v>37221</v>
      </c>
    </row>
    <row r="10433" spans="1:4">
      <c r="A10433" s="215" t="s">
        <v>37222</v>
      </c>
      <c r="B10433" s="215">
        <v>1</v>
      </c>
      <c r="C10433" s="216" t="s">
        <v>37223</v>
      </c>
      <c r="D10433" s="215" t="s">
        <v>37224</v>
      </c>
    </row>
    <row r="10434" spans="1:4">
      <c r="A10434" s="215" t="s">
        <v>37225</v>
      </c>
      <c r="B10434" s="215">
        <v>1</v>
      </c>
      <c r="C10434" s="216" t="s">
        <v>37226</v>
      </c>
      <c r="D10434" s="215" t="s">
        <v>37227</v>
      </c>
    </row>
    <row r="10435" spans="1:4">
      <c r="A10435" s="215" t="s">
        <v>37228</v>
      </c>
      <c r="B10435" s="215">
        <v>1</v>
      </c>
      <c r="C10435" s="216" t="s">
        <v>37229</v>
      </c>
      <c r="D10435" s="215" t="s">
        <v>37230</v>
      </c>
    </row>
    <row r="10436" spans="1:4">
      <c r="A10436" s="215" t="s">
        <v>37231</v>
      </c>
      <c r="B10436" s="215">
        <v>1</v>
      </c>
      <c r="C10436" s="216" t="s">
        <v>37232</v>
      </c>
      <c r="D10436" s="215" t="s">
        <v>37233</v>
      </c>
    </row>
    <row r="10437" spans="1:4">
      <c r="A10437" s="215" t="s">
        <v>37234</v>
      </c>
      <c r="B10437" s="215">
        <v>1</v>
      </c>
      <c r="C10437" s="216" t="s">
        <v>37235</v>
      </c>
      <c r="D10437" s="215" t="s">
        <v>37236</v>
      </c>
    </row>
    <row r="10438" spans="1:4">
      <c r="A10438" s="215" t="s">
        <v>37237</v>
      </c>
      <c r="B10438" s="215">
        <v>1</v>
      </c>
      <c r="C10438" s="216" t="s">
        <v>37238</v>
      </c>
      <c r="D10438" s="215" t="s">
        <v>37239</v>
      </c>
    </row>
    <row r="10439" spans="1:4">
      <c r="A10439" s="215" t="s">
        <v>37240</v>
      </c>
      <c r="B10439" s="215">
        <v>1</v>
      </c>
      <c r="C10439" s="216" t="s">
        <v>37241</v>
      </c>
      <c r="D10439" s="215" t="s">
        <v>37242</v>
      </c>
    </row>
    <row r="10440" spans="1:4">
      <c r="A10440" s="215" t="s">
        <v>37243</v>
      </c>
      <c r="B10440" s="215">
        <v>1</v>
      </c>
      <c r="C10440" s="216" t="s">
        <v>37244</v>
      </c>
      <c r="D10440" s="215" t="s">
        <v>37245</v>
      </c>
    </row>
    <row r="10441" spans="1:4">
      <c r="A10441" s="215" t="s">
        <v>37246</v>
      </c>
      <c r="B10441" s="215">
        <v>1</v>
      </c>
      <c r="C10441" s="216" t="s">
        <v>37247</v>
      </c>
      <c r="D10441" s="215" t="s">
        <v>37248</v>
      </c>
    </row>
    <row r="10442" spans="1:4">
      <c r="A10442" s="215" t="s">
        <v>37249</v>
      </c>
      <c r="B10442" s="215">
        <v>1</v>
      </c>
      <c r="C10442" s="216" t="s">
        <v>37250</v>
      </c>
      <c r="D10442" s="215" t="s">
        <v>37251</v>
      </c>
    </row>
    <row r="10443" spans="1:4">
      <c r="A10443" s="215" t="s">
        <v>37252</v>
      </c>
      <c r="B10443" s="215">
        <v>1</v>
      </c>
      <c r="C10443" s="216" t="s">
        <v>37253</v>
      </c>
      <c r="D10443" s="215" t="s">
        <v>37254</v>
      </c>
    </row>
    <row r="10444" spans="1:4">
      <c r="A10444" s="215" t="s">
        <v>37255</v>
      </c>
      <c r="B10444" s="215">
        <v>1</v>
      </c>
      <c r="C10444" s="216" t="s">
        <v>37256</v>
      </c>
      <c r="D10444" s="215" t="s">
        <v>37257</v>
      </c>
    </row>
    <row r="10445" spans="1:4">
      <c r="A10445" s="215" t="s">
        <v>37258</v>
      </c>
      <c r="B10445" s="215">
        <v>1</v>
      </c>
      <c r="C10445" s="216" t="s">
        <v>37259</v>
      </c>
      <c r="D10445" s="215" t="s">
        <v>37260</v>
      </c>
    </row>
    <row r="10446" spans="1:4">
      <c r="A10446" s="215" t="s">
        <v>37261</v>
      </c>
      <c r="B10446" s="215">
        <v>1</v>
      </c>
      <c r="C10446" s="216" t="s">
        <v>37262</v>
      </c>
      <c r="D10446" s="215" t="s">
        <v>37263</v>
      </c>
    </row>
    <row r="10447" spans="1:4">
      <c r="A10447" s="215" t="s">
        <v>37264</v>
      </c>
      <c r="B10447" s="215">
        <v>1</v>
      </c>
      <c r="C10447" s="216" t="s">
        <v>37265</v>
      </c>
      <c r="D10447" s="215" t="s">
        <v>37266</v>
      </c>
    </row>
    <row r="10448" spans="1:4">
      <c r="A10448" s="215" t="s">
        <v>37267</v>
      </c>
      <c r="B10448" s="215">
        <v>1</v>
      </c>
      <c r="C10448" s="216" t="s">
        <v>37268</v>
      </c>
      <c r="D10448" s="215" t="s">
        <v>37269</v>
      </c>
    </row>
    <row r="10449" spans="1:4">
      <c r="A10449" s="215" t="s">
        <v>37270</v>
      </c>
      <c r="B10449" s="215">
        <v>1</v>
      </c>
      <c r="C10449" s="216" t="s">
        <v>37271</v>
      </c>
      <c r="D10449" s="215" t="s">
        <v>37272</v>
      </c>
    </row>
    <row r="10450" spans="1:4">
      <c r="A10450" s="215" t="s">
        <v>37273</v>
      </c>
      <c r="B10450" s="215">
        <v>1</v>
      </c>
      <c r="C10450" s="216" t="s">
        <v>37274</v>
      </c>
      <c r="D10450" s="215" t="s">
        <v>37275</v>
      </c>
    </row>
    <row r="10451" spans="1:4">
      <c r="A10451" s="215" t="s">
        <v>37276</v>
      </c>
      <c r="B10451" s="215">
        <v>1</v>
      </c>
      <c r="C10451" s="216" t="s">
        <v>37277</v>
      </c>
      <c r="D10451" s="215" t="s">
        <v>37278</v>
      </c>
    </row>
    <row r="10452" spans="1:4">
      <c r="A10452" s="215" t="s">
        <v>37279</v>
      </c>
      <c r="B10452" s="215">
        <v>1</v>
      </c>
      <c r="C10452" s="216" t="s">
        <v>37280</v>
      </c>
      <c r="D10452" s="215" t="s">
        <v>37281</v>
      </c>
    </row>
    <row r="10453" spans="1:4">
      <c r="A10453" s="215" t="s">
        <v>37282</v>
      </c>
      <c r="B10453" s="215">
        <v>1</v>
      </c>
      <c r="C10453" s="216" t="s">
        <v>37283</v>
      </c>
      <c r="D10453" s="215" t="s">
        <v>37284</v>
      </c>
    </row>
    <row r="10454" spans="1:4">
      <c r="A10454" s="215" t="s">
        <v>37285</v>
      </c>
      <c r="B10454" s="215">
        <v>1</v>
      </c>
      <c r="C10454" s="216" t="s">
        <v>37286</v>
      </c>
      <c r="D10454" s="215" t="s">
        <v>37287</v>
      </c>
    </row>
    <row r="10455" spans="1:4">
      <c r="A10455" s="215" t="s">
        <v>37288</v>
      </c>
      <c r="B10455" s="215">
        <v>1</v>
      </c>
      <c r="C10455" s="216" t="s">
        <v>37289</v>
      </c>
      <c r="D10455" s="215" t="s">
        <v>37290</v>
      </c>
    </row>
    <row r="10456" spans="1:4">
      <c r="A10456" s="215" t="s">
        <v>37291</v>
      </c>
      <c r="B10456" s="215">
        <v>1</v>
      </c>
      <c r="C10456" s="216" t="s">
        <v>37292</v>
      </c>
      <c r="D10456" s="215" t="s">
        <v>37293</v>
      </c>
    </row>
    <row r="10457" spans="1:4">
      <c r="A10457" s="215" t="s">
        <v>37294</v>
      </c>
      <c r="B10457" s="215">
        <v>1</v>
      </c>
      <c r="C10457" s="216" t="s">
        <v>37295</v>
      </c>
      <c r="D10457" s="215" t="s">
        <v>37296</v>
      </c>
    </row>
    <row r="10458" spans="1:4">
      <c r="A10458" s="215" t="s">
        <v>37297</v>
      </c>
      <c r="B10458" s="215">
        <v>1</v>
      </c>
      <c r="C10458" s="216" t="s">
        <v>37298</v>
      </c>
      <c r="D10458" s="215" t="s">
        <v>37299</v>
      </c>
    </row>
    <row r="10459" spans="1:4">
      <c r="A10459" s="215" t="s">
        <v>37300</v>
      </c>
      <c r="B10459" s="215">
        <v>1</v>
      </c>
      <c r="C10459" s="216" t="s">
        <v>37301</v>
      </c>
      <c r="D10459" s="215" t="s">
        <v>37302</v>
      </c>
    </row>
    <row r="10460" spans="1:4">
      <c r="A10460" s="215" t="s">
        <v>37303</v>
      </c>
      <c r="B10460" s="215">
        <v>1</v>
      </c>
      <c r="C10460" s="216" t="s">
        <v>37304</v>
      </c>
      <c r="D10460" s="215" t="s">
        <v>37305</v>
      </c>
    </row>
    <row r="10461" spans="1:4">
      <c r="A10461" s="215" t="s">
        <v>37306</v>
      </c>
      <c r="B10461" s="215">
        <v>1</v>
      </c>
      <c r="C10461" s="216" t="s">
        <v>37307</v>
      </c>
      <c r="D10461" s="215" t="s">
        <v>37308</v>
      </c>
    </row>
    <row r="10462" spans="1:4">
      <c r="A10462" s="215" t="s">
        <v>37309</v>
      </c>
      <c r="B10462" s="215">
        <v>1</v>
      </c>
      <c r="C10462" s="216" t="s">
        <v>37310</v>
      </c>
      <c r="D10462" s="215" t="s">
        <v>37311</v>
      </c>
    </row>
    <row r="10463" spans="1:4">
      <c r="A10463" s="215" t="s">
        <v>37312</v>
      </c>
      <c r="B10463" s="215">
        <v>1</v>
      </c>
      <c r="C10463" s="216" t="s">
        <v>37313</v>
      </c>
      <c r="D10463" s="215" t="s">
        <v>37314</v>
      </c>
    </row>
    <row r="10464" spans="1:4">
      <c r="A10464" s="215" t="s">
        <v>37315</v>
      </c>
      <c r="B10464" s="215">
        <v>1</v>
      </c>
      <c r="C10464" s="216" t="s">
        <v>37316</v>
      </c>
      <c r="D10464" s="215" t="s">
        <v>37317</v>
      </c>
    </row>
    <row r="10465" spans="1:4">
      <c r="A10465" s="215" t="s">
        <v>37318</v>
      </c>
      <c r="B10465" s="215">
        <v>1</v>
      </c>
      <c r="C10465" s="216" t="s">
        <v>37319</v>
      </c>
      <c r="D10465" s="215" t="s">
        <v>37320</v>
      </c>
    </row>
    <row r="10466" spans="1:4">
      <c r="A10466" s="215" t="s">
        <v>37321</v>
      </c>
      <c r="B10466" s="215">
        <v>1</v>
      </c>
      <c r="C10466" s="216" t="s">
        <v>37322</v>
      </c>
      <c r="D10466" s="215" t="s">
        <v>37323</v>
      </c>
    </row>
    <row r="10467" spans="1:4">
      <c r="A10467" s="215" t="s">
        <v>37324</v>
      </c>
      <c r="B10467" s="215">
        <v>1</v>
      </c>
      <c r="C10467" s="216" t="s">
        <v>37325</v>
      </c>
      <c r="D10467" s="215" t="s">
        <v>37326</v>
      </c>
    </row>
    <row r="10468" spans="1:4">
      <c r="A10468" s="215" t="s">
        <v>37327</v>
      </c>
      <c r="B10468" s="215">
        <v>1</v>
      </c>
      <c r="C10468" s="216" t="s">
        <v>37328</v>
      </c>
      <c r="D10468" s="215" t="s">
        <v>37329</v>
      </c>
    </row>
    <row r="10469" spans="1:4">
      <c r="A10469" s="215" t="s">
        <v>37330</v>
      </c>
      <c r="B10469" s="215">
        <v>1</v>
      </c>
      <c r="C10469" s="216" t="s">
        <v>37331</v>
      </c>
      <c r="D10469" s="215" t="s">
        <v>37332</v>
      </c>
    </row>
    <row r="10470" spans="1:4">
      <c r="A10470" s="215" t="s">
        <v>37333</v>
      </c>
      <c r="B10470" s="215">
        <v>1</v>
      </c>
      <c r="C10470" s="216" t="s">
        <v>37334</v>
      </c>
      <c r="D10470" s="215" t="s">
        <v>37335</v>
      </c>
    </row>
    <row r="10471" spans="1:4">
      <c r="A10471" s="215" t="s">
        <v>37336</v>
      </c>
      <c r="B10471" s="215">
        <v>1</v>
      </c>
      <c r="C10471" s="216" t="s">
        <v>37337</v>
      </c>
      <c r="D10471" s="215" t="s">
        <v>37338</v>
      </c>
    </row>
    <row r="10472" spans="1:4">
      <c r="A10472" s="215" t="s">
        <v>37339</v>
      </c>
      <c r="B10472" s="215">
        <v>1</v>
      </c>
      <c r="C10472" s="216" t="s">
        <v>37340</v>
      </c>
      <c r="D10472" s="215" t="s">
        <v>37341</v>
      </c>
    </row>
    <row r="10473" spans="1:4">
      <c r="A10473" s="215" t="s">
        <v>37342</v>
      </c>
      <c r="B10473" s="215">
        <v>1</v>
      </c>
      <c r="C10473" s="216" t="s">
        <v>37343</v>
      </c>
      <c r="D10473" s="215" t="s">
        <v>37344</v>
      </c>
    </row>
    <row r="10474" spans="1:4">
      <c r="A10474" s="215" t="s">
        <v>37345</v>
      </c>
      <c r="B10474" s="215">
        <v>1</v>
      </c>
      <c r="C10474" s="216" t="s">
        <v>37346</v>
      </c>
      <c r="D10474" s="215" t="s">
        <v>37347</v>
      </c>
    </row>
    <row r="10475" spans="1:4">
      <c r="A10475" s="215" t="s">
        <v>37348</v>
      </c>
      <c r="B10475" s="215">
        <v>1</v>
      </c>
      <c r="C10475" s="216" t="s">
        <v>37349</v>
      </c>
      <c r="D10475" s="215" t="s">
        <v>37350</v>
      </c>
    </row>
    <row r="10476" spans="1:4">
      <c r="A10476" s="215" t="s">
        <v>37351</v>
      </c>
      <c r="B10476" s="215">
        <v>1</v>
      </c>
      <c r="C10476" s="216" t="s">
        <v>37352</v>
      </c>
      <c r="D10476" s="215" t="s">
        <v>37353</v>
      </c>
    </row>
    <row r="10477" spans="1:4">
      <c r="A10477" s="215" t="s">
        <v>37354</v>
      </c>
      <c r="B10477" s="215">
        <v>1</v>
      </c>
      <c r="C10477" s="216" t="s">
        <v>37355</v>
      </c>
      <c r="D10477" s="215" t="s">
        <v>37356</v>
      </c>
    </row>
    <row r="10478" spans="1:4">
      <c r="A10478" s="215" t="s">
        <v>37357</v>
      </c>
      <c r="B10478" s="215">
        <v>1</v>
      </c>
      <c r="C10478" s="216" t="s">
        <v>37358</v>
      </c>
      <c r="D10478" s="215" t="s">
        <v>37359</v>
      </c>
    </row>
    <row r="10479" spans="1:4">
      <c r="A10479" s="215" t="s">
        <v>37360</v>
      </c>
      <c r="B10479" s="215">
        <v>1</v>
      </c>
      <c r="C10479" s="216" t="s">
        <v>37361</v>
      </c>
      <c r="D10479" s="215" t="s">
        <v>37362</v>
      </c>
    </row>
    <row r="10480" spans="1:4">
      <c r="A10480" s="215" t="s">
        <v>37363</v>
      </c>
      <c r="B10480" s="215">
        <v>1</v>
      </c>
      <c r="C10480" s="216" t="s">
        <v>37364</v>
      </c>
      <c r="D10480" s="215" t="s">
        <v>37365</v>
      </c>
    </row>
    <row r="10481" spans="1:4">
      <c r="A10481" s="215" t="s">
        <v>37366</v>
      </c>
      <c r="B10481" s="215">
        <v>1</v>
      </c>
      <c r="C10481" s="216" t="s">
        <v>37367</v>
      </c>
      <c r="D10481" s="215" t="s">
        <v>37368</v>
      </c>
    </row>
    <row r="10482" spans="1:4">
      <c r="A10482" s="215" t="s">
        <v>37369</v>
      </c>
      <c r="B10482" s="215">
        <v>1</v>
      </c>
      <c r="C10482" s="216" t="s">
        <v>37370</v>
      </c>
      <c r="D10482" s="215" t="s">
        <v>37371</v>
      </c>
    </row>
    <row r="10483" spans="1:4">
      <c r="A10483" s="215" t="s">
        <v>37372</v>
      </c>
      <c r="B10483" s="215">
        <v>1</v>
      </c>
      <c r="C10483" s="216" t="s">
        <v>37373</v>
      </c>
      <c r="D10483" s="215" t="s">
        <v>37374</v>
      </c>
    </row>
    <row r="10484" spans="1:4">
      <c r="A10484" s="215" t="s">
        <v>37375</v>
      </c>
      <c r="B10484" s="215">
        <v>1</v>
      </c>
      <c r="C10484" s="216" t="s">
        <v>37376</v>
      </c>
      <c r="D10484" s="215" t="s">
        <v>37377</v>
      </c>
    </row>
    <row r="10485" spans="1:4">
      <c r="A10485" s="215" t="s">
        <v>37378</v>
      </c>
      <c r="B10485" s="215">
        <v>1</v>
      </c>
      <c r="C10485" s="216" t="s">
        <v>37379</v>
      </c>
      <c r="D10485" s="215" t="s">
        <v>37380</v>
      </c>
    </row>
    <row r="10486" spans="1:4">
      <c r="A10486" s="215" t="s">
        <v>37381</v>
      </c>
      <c r="B10486" s="215">
        <v>1</v>
      </c>
      <c r="C10486" s="216" t="s">
        <v>37382</v>
      </c>
      <c r="D10486" s="215" t="s">
        <v>37383</v>
      </c>
    </row>
    <row r="10487" spans="1:4">
      <c r="A10487" s="215" t="s">
        <v>37384</v>
      </c>
      <c r="B10487" s="215">
        <v>1</v>
      </c>
      <c r="C10487" s="216" t="s">
        <v>37385</v>
      </c>
      <c r="D10487" s="215" t="s">
        <v>37386</v>
      </c>
    </row>
    <row r="10488" spans="1:4">
      <c r="A10488" s="215" t="s">
        <v>37387</v>
      </c>
      <c r="B10488" s="215">
        <v>1</v>
      </c>
      <c r="C10488" s="216" t="s">
        <v>37388</v>
      </c>
      <c r="D10488" s="215" t="s">
        <v>37389</v>
      </c>
    </row>
    <row r="10489" spans="1:4">
      <c r="A10489" s="215" t="s">
        <v>37390</v>
      </c>
      <c r="B10489" s="215">
        <v>1</v>
      </c>
      <c r="C10489" s="216" t="s">
        <v>37391</v>
      </c>
      <c r="D10489" s="215" t="s">
        <v>37392</v>
      </c>
    </row>
    <row r="10490" spans="1:4">
      <c r="A10490" s="215" t="s">
        <v>37393</v>
      </c>
      <c r="B10490" s="215">
        <v>1</v>
      </c>
      <c r="C10490" s="216" t="s">
        <v>37394</v>
      </c>
      <c r="D10490" s="215" t="s">
        <v>37395</v>
      </c>
    </row>
    <row r="10491" spans="1:4">
      <c r="A10491" s="215" t="s">
        <v>37396</v>
      </c>
      <c r="B10491" s="215">
        <v>1</v>
      </c>
      <c r="C10491" s="216" t="s">
        <v>37397</v>
      </c>
      <c r="D10491" s="215" t="s">
        <v>37398</v>
      </c>
    </row>
    <row r="10492" spans="1:4">
      <c r="A10492" s="215" t="s">
        <v>37399</v>
      </c>
      <c r="B10492" s="215">
        <v>1</v>
      </c>
      <c r="C10492" s="216" t="s">
        <v>37400</v>
      </c>
      <c r="D10492" s="215" t="s">
        <v>37401</v>
      </c>
    </row>
    <row r="10493" spans="1:4">
      <c r="A10493" s="215" t="s">
        <v>37402</v>
      </c>
      <c r="B10493" s="215">
        <v>1</v>
      </c>
      <c r="C10493" s="216" t="s">
        <v>37403</v>
      </c>
      <c r="D10493" s="215" t="s">
        <v>37404</v>
      </c>
    </row>
    <row r="10494" spans="1:4">
      <c r="A10494" s="215" t="s">
        <v>37405</v>
      </c>
      <c r="B10494" s="215">
        <v>1</v>
      </c>
      <c r="C10494" s="216" t="s">
        <v>37406</v>
      </c>
      <c r="D10494" s="215" t="s">
        <v>37407</v>
      </c>
    </row>
    <row r="10495" spans="1:4">
      <c r="A10495" s="215" t="s">
        <v>37408</v>
      </c>
      <c r="B10495" s="215">
        <v>1</v>
      </c>
      <c r="C10495" s="216" t="s">
        <v>37409</v>
      </c>
      <c r="D10495" s="215" t="s">
        <v>37410</v>
      </c>
    </row>
    <row r="10496" spans="1:4">
      <c r="A10496" s="215" t="s">
        <v>37411</v>
      </c>
      <c r="B10496" s="215">
        <v>1</v>
      </c>
      <c r="C10496" s="216" t="s">
        <v>37412</v>
      </c>
      <c r="D10496" s="215" t="s">
        <v>37413</v>
      </c>
    </row>
    <row r="10497" spans="1:4">
      <c r="A10497" s="215" t="s">
        <v>37414</v>
      </c>
      <c r="B10497" s="215">
        <v>1</v>
      </c>
      <c r="C10497" s="216" t="s">
        <v>37415</v>
      </c>
      <c r="D10497" s="215" t="s">
        <v>37416</v>
      </c>
    </row>
    <row r="10498" spans="1:4">
      <c r="A10498" s="215" t="s">
        <v>37417</v>
      </c>
      <c r="B10498" s="215">
        <v>1</v>
      </c>
      <c r="C10498" s="216" t="s">
        <v>37418</v>
      </c>
      <c r="D10498" s="215" t="s">
        <v>37419</v>
      </c>
    </row>
    <row r="10499" spans="1:4">
      <c r="A10499" s="215" t="s">
        <v>37420</v>
      </c>
      <c r="B10499" s="215">
        <v>1</v>
      </c>
      <c r="C10499" s="216" t="s">
        <v>37421</v>
      </c>
      <c r="D10499" s="215" t="s">
        <v>37422</v>
      </c>
    </row>
    <row r="10500" spans="1:4">
      <c r="A10500" s="215" t="s">
        <v>37423</v>
      </c>
      <c r="B10500" s="215">
        <v>1</v>
      </c>
      <c r="C10500" s="216" t="s">
        <v>37424</v>
      </c>
      <c r="D10500" s="215" t="s">
        <v>37425</v>
      </c>
    </row>
    <row r="10501" spans="1:4">
      <c r="A10501" s="215" t="s">
        <v>37426</v>
      </c>
      <c r="B10501" s="215">
        <v>1</v>
      </c>
      <c r="C10501" s="216" t="s">
        <v>37427</v>
      </c>
      <c r="D10501" s="215" t="s">
        <v>37428</v>
      </c>
    </row>
    <row r="10502" spans="1:4">
      <c r="A10502" s="215" t="s">
        <v>37429</v>
      </c>
      <c r="B10502" s="215">
        <v>1</v>
      </c>
      <c r="C10502" s="216" t="s">
        <v>37430</v>
      </c>
      <c r="D10502" s="215" t="s">
        <v>37431</v>
      </c>
    </row>
    <row r="10503" spans="1:4">
      <c r="A10503" s="215" t="s">
        <v>37432</v>
      </c>
      <c r="B10503" s="215">
        <v>1</v>
      </c>
      <c r="C10503" s="216" t="s">
        <v>37433</v>
      </c>
      <c r="D10503" s="215" t="s">
        <v>37434</v>
      </c>
    </row>
    <row r="10504" spans="1:4">
      <c r="A10504" s="215" t="s">
        <v>37435</v>
      </c>
      <c r="B10504" s="215">
        <v>1</v>
      </c>
      <c r="C10504" s="216" t="s">
        <v>37436</v>
      </c>
      <c r="D10504" s="215" t="s">
        <v>37437</v>
      </c>
    </row>
    <row r="10505" spans="1:4">
      <c r="A10505" s="215" t="s">
        <v>37438</v>
      </c>
      <c r="B10505" s="215">
        <v>1</v>
      </c>
      <c r="C10505" s="216" t="s">
        <v>37439</v>
      </c>
      <c r="D10505" s="215" t="s">
        <v>37440</v>
      </c>
    </row>
    <row r="10506" spans="1:4">
      <c r="A10506" s="215" t="s">
        <v>37441</v>
      </c>
      <c r="B10506" s="215">
        <v>1</v>
      </c>
      <c r="C10506" s="216" t="s">
        <v>37442</v>
      </c>
      <c r="D10506" s="215" t="s">
        <v>37443</v>
      </c>
    </row>
    <row r="10507" spans="1:4">
      <c r="A10507" s="215" t="s">
        <v>37444</v>
      </c>
      <c r="B10507" s="215">
        <v>1</v>
      </c>
      <c r="C10507" s="216" t="s">
        <v>37445</v>
      </c>
      <c r="D10507" s="215" t="s">
        <v>37446</v>
      </c>
    </row>
    <row r="10508" spans="1:4">
      <c r="A10508" s="215" t="s">
        <v>37447</v>
      </c>
      <c r="B10508" s="215">
        <v>1</v>
      </c>
      <c r="C10508" s="216" t="s">
        <v>37448</v>
      </c>
      <c r="D10508" s="215" t="s">
        <v>37449</v>
      </c>
    </row>
    <row r="10509" spans="1:4">
      <c r="A10509" s="215" t="s">
        <v>37450</v>
      </c>
      <c r="B10509" s="215">
        <v>1</v>
      </c>
      <c r="C10509" s="216" t="s">
        <v>37451</v>
      </c>
      <c r="D10509" s="215" t="s">
        <v>37452</v>
      </c>
    </row>
    <row r="10510" spans="1:4">
      <c r="A10510" s="215" t="s">
        <v>37453</v>
      </c>
      <c r="B10510" s="215">
        <v>1</v>
      </c>
      <c r="C10510" s="216" t="s">
        <v>37454</v>
      </c>
      <c r="D10510" s="215" t="s">
        <v>37455</v>
      </c>
    </row>
    <row r="10511" spans="1:4">
      <c r="A10511" s="215" t="s">
        <v>37456</v>
      </c>
      <c r="B10511" s="215">
        <v>1</v>
      </c>
      <c r="C10511" s="216" t="s">
        <v>37457</v>
      </c>
      <c r="D10511" s="215" t="s">
        <v>37458</v>
      </c>
    </row>
    <row r="10512" spans="1:4">
      <c r="A10512" s="215" t="s">
        <v>37459</v>
      </c>
      <c r="B10512" s="215">
        <v>1</v>
      </c>
      <c r="C10512" s="216" t="s">
        <v>37460</v>
      </c>
      <c r="D10512" s="215" t="s">
        <v>37461</v>
      </c>
    </row>
    <row r="10513" spans="1:4">
      <c r="A10513" s="215" t="s">
        <v>37462</v>
      </c>
      <c r="B10513" s="215">
        <v>1</v>
      </c>
      <c r="C10513" s="216" t="s">
        <v>37463</v>
      </c>
      <c r="D10513" s="215" t="s">
        <v>37464</v>
      </c>
    </row>
    <row r="10514" spans="1:4">
      <c r="A10514" s="215" t="s">
        <v>37465</v>
      </c>
      <c r="B10514" s="215">
        <v>1</v>
      </c>
      <c r="C10514" s="216" t="s">
        <v>37466</v>
      </c>
      <c r="D10514" s="215" t="s">
        <v>37467</v>
      </c>
    </row>
    <row r="10515" spans="1:4">
      <c r="A10515" s="215" t="s">
        <v>37468</v>
      </c>
      <c r="B10515" s="215">
        <v>1</v>
      </c>
      <c r="C10515" s="216" t="s">
        <v>37469</v>
      </c>
      <c r="D10515" s="215" t="s">
        <v>37470</v>
      </c>
    </row>
    <row r="10516" spans="1:4">
      <c r="A10516" s="215" t="s">
        <v>37471</v>
      </c>
      <c r="B10516" s="215">
        <v>1</v>
      </c>
      <c r="C10516" s="216" t="s">
        <v>37472</v>
      </c>
      <c r="D10516" s="215" t="s">
        <v>37473</v>
      </c>
    </row>
    <row r="10517" spans="1:4">
      <c r="A10517" s="215" t="s">
        <v>37474</v>
      </c>
      <c r="B10517" s="215">
        <v>1</v>
      </c>
      <c r="C10517" s="216" t="s">
        <v>37475</v>
      </c>
      <c r="D10517" s="215" t="s">
        <v>37476</v>
      </c>
    </row>
    <row r="10518" spans="1:4">
      <c r="A10518" s="215" t="s">
        <v>37477</v>
      </c>
      <c r="B10518" s="215">
        <v>1</v>
      </c>
      <c r="C10518" s="216" t="s">
        <v>37478</v>
      </c>
      <c r="D10518" s="215" t="s">
        <v>37479</v>
      </c>
    </row>
    <row r="10519" spans="1:4">
      <c r="A10519" s="215" t="s">
        <v>37480</v>
      </c>
      <c r="B10519" s="215">
        <v>1</v>
      </c>
      <c r="C10519" s="216" t="s">
        <v>37481</v>
      </c>
      <c r="D10519" s="215" t="s">
        <v>37482</v>
      </c>
    </row>
    <row r="10520" spans="1:4">
      <c r="A10520" s="215" t="s">
        <v>37483</v>
      </c>
      <c r="B10520" s="215">
        <v>1</v>
      </c>
      <c r="C10520" s="216" t="s">
        <v>37484</v>
      </c>
      <c r="D10520" s="215" t="s">
        <v>37485</v>
      </c>
    </row>
    <row r="10521" spans="1:4">
      <c r="A10521" s="215" t="s">
        <v>37486</v>
      </c>
      <c r="B10521" s="215">
        <v>1</v>
      </c>
      <c r="C10521" s="216" t="s">
        <v>37487</v>
      </c>
      <c r="D10521" s="215" t="s">
        <v>37488</v>
      </c>
    </row>
    <row r="10522" spans="1:4">
      <c r="A10522" s="215" t="s">
        <v>37489</v>
      </c>
      <c r="B10522" s="215">
        <v>1</v>
      </c>
      <c r="C10522" s="216" t="s">
        <v>37490</v>
      </c>
      <c r="D10522" s="215" t="s">
        <v>37491</v>
      </c>
    </row>
    <row r="10523" spans="1:4">
      <c r="A10523" s="215" t="s">
        <v>37492</v>
      </c>
      <c r="B10523" s="215">
        <v>1</v>
      </c>
      <c r="C10523" s="216" t="s">
        <v>37493</v>
      </c>
      <c r="D10523" s="215" t="s">
        <v>37494</v>
      </c>
    </row>
    <row r="10524" spans="1:4">
      <c r="A10524" s="215" t="s">
        <v>37495</v>
      </c>
      <c r="B10524" s="215">
        <v>1</v>
      </c>
      <c r="C10524" s="216" t="s">
        <v>37496</v>
      </c>
      <c r="D10524" s="215" t="s">
        <v>37497</v>
      </c>
    </row>
    <row r="10525" spans="1:4">
      <c r="A10525" s="215" t="s">
        <v>37498</v>
      </c>
      <c r="B10525" s="215">
        <v>1</v>
      </c>
      <c r="C10525" s="216" t="s">
        <v>37499</v>
      </c>
      <c r="D10525" s="215" t="s">
        <v>37500</v>
      </c>
    </row>
    <row r="10526" spans="1:4">
      <c r="A10526" s="215" t="s">
        <v>37501</v>
      </c>
      <c r="B10526" s="215">
        <v>1</v>
      </c>
      <c r="C10526" s="216" t="s">
        <v>37502</v>
      </c>
      <c r="D10526" s="215" t="s">
        <v>37503</v>
      </c>
    </row>
    <row r="10527" spans="1:4">
      <c r="A10527" s="215" t="s">
        <v>37504</v>
      </c>
      <c r="B10527" s="215">
        <v>1</v>
      </c>
      <c r="C10527" s="216" t="s">
        <v>37505</v>
      </c>
      <c r="D10527" s="215" t="s">
        <v>37506</v>
      </c>
    </row>
    <row r="10528" spans="1:4">
      <c r="A10528" s="215" t="s">
        <v>37507</v>
      </c>
      <c r="B10528" s="215">
        <v>1</v>
      </c>
      <c r="C10528" s="216" t="s">
        <v>37508</v>
      </c>
      <c r="D10528" s="215" t="s">
        <v>37509</v>
      </c>
    </row>
    <row r="10529" spans="1:4">
      <c r="A10529" s="215" t="s">
        <v>37510</v>
      </c>
      <c r="B10529" s="215">
        <v>1</v>
      </c>
      <c r="C10529" s="216" t="s">
        <v>37511</v>
      </c>
      <c r="D10529" s="215" t="s">
        <v>37512</v>
      </c>
    </row>
    <row r="10530" spans="1:4">
      <c r="A10530" s="215" t="s">
        <v>37513</v>
      </c>
      <c r="B10530" s="215">
        <v>1</v>
      </c>
      <c r="C10530" s="216" t="s">
        <v>37514</v>
      </c>
      <c r="D10530" s="215" t="s">
        <v>37515</v>
      </c>
    </row>
    <row r="10531" spans="1:4">
      <c r="A10531" s="215" t="s">
        <v>37516</v>
      </c>
      <c r="B10531" s="215">
        <v>1</v>
      </c>
      <c r="C10531" s="216" t="s">
        <v>37517</v>
      </c>
      <c r="D10531" s="215" t="s">
        <v>37518</v>
      </c>
    </row>
    <row r="10532" spans="1:4">
      <c r="A10532" s="215" t="s">
        <v>37519</v>
      </c>
      <c r="B10532" s="215">
        <v>1</v>
      </c>
      <c r="C10532" s="216" t="s">
        <v>37520</v>
      </c>
      <c r="D10532" s="215" t="s">
        <v>37521</v>
      </c>
    </row>
    <row r="10533" spans="1:4">
      <c r="A10533" s="215" t="s">
        <v>37522</v>
      </c>
      <c r="B10533" s="215">
        <v>1</v>
      </c>
      <c r="C10533" s="216" t="s">
        <v>37523</v>
      </c>
      <c r="D10533" s="215" t="s">
        <v>37524</v>
      </c>
    </row>
    <row r="10534" spans="1:4">
      <c r="A10534" s="215" t="s">
        <v>37525</v>
      </c>
      <c r="B10534" s="215">
        <v>1</v>
      </c>
      <c r="C10534" s="216" t="s">
        <v>37526</v>
      </c>
      <c r="D10534" s="215" t="s">
        <v>37527</v>
      </c>
    </row>
    <row r="10535" spans="1:4">
      <c r="A10535" s="215" t="s">
        <v>37528</v>
      </c>
      <c r="B10535" s="215">
        <v>1</v>
      </c>
      <c r="C10535" s="216" t="s">
        <v>37529</v>
      </c>
      <c r="D10535" s="215" t="s">
        <v>37530</v>
      </c>
    </row>
    <row r="10536" spans="1:4">
      <c r="A10536" s="215" t="s">
        <v>37531</v>
      </c>
      <c r="B10536" s="215">
        <v>1</v>
      </c>
      <c r="C10536" s="216" t="s">
        <v>37532</v>
      </c>
      <c r="D10536" s="215" t="s">
        <v>37533</v>
      </c>
    </row>
    <row r="10537" spans="1:4">
      <c r="A10537" s="215" t="s">
        <v>37534</v>
      </c>
      <c r="B10537" s="215">
        <v>1</v>
      </c>
      <c r="C10537" s="216" t="s">
        <v>37535</v>
      </c>
      <c r="D10537" s="215" t="s">
        <v>37536</v>
      </c>
    </row>
    <row r="10538" spans="1:4">
      <c r="A10538" s="215" t="s">
        <v>37537</v>
      </c>
      <c r="B10538" s="215">
        <v>1</v>
      </c>
      <c r="C10538" s="216" t="s">
        <v>37538</v>
      </c>
      <c r="D10538" s="215" t="s">
        <v>37539</v>
      </c>
    </row>
    <row r="10539" spans="1:4">
      <c r="A10539" s="215" t="s">
        <v>37540</v>
      </c>
      <c r="B10539" s="215">
        <v>1</v>
      </c>
      <c r="C10539" s="216" t="s">
        <v>37541</v>
      </c>
      <c r="D10539" s="215" t="s">
        <v>37542</v>
      </c>
    </row>
    <row r="10540" spans="1:4">
      <c r="A10540" s="215" t="s">
        <v>37543</v>
      </c>
      <c r="B10540" s="215">
        <v>1</v>
      </c>
      <c r="C10540" s="216" t="s">
        <v>37544</v>
      </c>
      <c r="D10540" s="215" t="s">
        <v>37545</v>
      </c>
    </row>
    <row r="10541" spans="1:4">
      <c r="A10541" s="215" t="s">
        <v>37546</v>
      </c>
      <c r="B10541" s="215">
        <v>1</v>
      </c>
      <c r="C10541" s="216" t="s">
        <v>37547</v>
      </c>
      <c r="D10541" s="215" t="s">
        <v>37548</v>
      </c>
    </row>
    <row r="10542" spans="1:4">
      <c r="A10542" s="215" t="s">
        <v>37549</v>
      </c>
      <c r="B10542" s="215">
        <v>1</v>
      </c>
      <c r="C10542" s="216" t="s">
        <v>37550</v>
      </c>
      <c r="D10542" s="215" t="s">
        <v>37551</v>
      </c>
    </row>
    <row r="10543" spans="1:4">
      <c r="A10543" s="215" t="s">
        <v>37552</v>
      </c>
      <c r="B10543" s="215">
        <v>1</v>
      </c>
      <c r="C10543" s="216" t="s">
        <v>37553</v>
      </c>
      <c r="D10543" s="215" t="s">
        <v>37554</v>
      </c>
    </row>
    <row r="10544" spans="1:4">
      <c r="A10544" s="215" t="s">
        <v>37555</v>
      </c>
      <c r="B10544" s="215">
        <v>1</v>
      </c>
      <c r="C10544" s="216" t="s">
        <v>37556</v>
      </c>
      <c r="D10544" s="215" t="s">
        <v>37557</v>
      </c>
    </row>
    <row r="10545" spans="1:4">
      <c r="A10545" s="215" t="s">
        <v>37558</v>
      </c>
      <c r="B10545" s="215">
        <v>1</v>
      </c>
      <c r="C10545" s="216" t="s">
        <v>37559</v>
      </c>
      <c r="D10545" s="215" t="s">
        <v>37560</v>
      </c>
    </row>
    <row r="10546" spans="1:4">
      <c r="A10546" s="215" t="s">
        <v>37561</v>
      </c>
      <c r="B10546" s="215">
        <v>1</v>
      </c>
      <c r="C10546" s="216" t="s">
        <v>37562</v>
      </c>
      <c r="D10546" s="215" t="s">
        <v>37563</v>
      </c>
    </row>
    <row r="10547" spans="1:4">
      <c r="A10547" s="215" t="s">
        <v>37564</v>
      </c>
      <c r="B10547" s="215">
        <v>1</v>
      </c>
      <c r="C10547" s="216" t="s">
        <v>37565</v>
      </c>
      <c r="D10547" s="215" t="s">
        <v>37566</v>
      </c>
    </row>
    <row r="10548" spans="1:4">
      <c r="A10548" s="215" t="s">
        <v>37567</v>
      </c>
      <c r="B10548" s="215">
        <v>1</v>
      </c>
      <c r="C10548" s="216" t="s">
        <v>37568</v>
      </c>
      <c r="D10548" s="215" t="s">
        <v>37569</v>
      </c>
    </row>
    <row r="10549" spans="1:4">
      <c r="A10549" s="215" t="s">
        <v>37570</v>
      </c>
      <c r="B10549" s="215">
        <v>1</v>
      </c>
      <c r="C10549" s="216" t="s">
        <v>37571</v>
      </c>
      <c r="D10549" s="215" t="s">
        <v>37572</v>
      </c>
    </row>
    <row r="10550" spans="1:4">
      <c r="A10550" s="215" t="s">
        <v>37573</v>
      </c>
      <c r="B10550" s="215">
        <v>1</v>
      </c>
      <c r="C10550" s="216" t="s">
        <v>37574</v>
      </c>
      <c r="D10550" s="215" t="s">
        <v>37575</v>
      </c>
    </row>
    <row r="10551" spans="1:4">
      <c r="A10551" s="215" t="s">
        <v>37576</v>
      </c>
      <c r="B10551" s="215">
        <v>1</v>
      </c>
      <c r="C10551" s="216" t="s">
        <v>37577</v>
      </c>
      <c r="D10551" s="215" t="s">
        <v>37578</v>
      </c>
    </row>
    <row r="10552" spans="1:4">
      <c r="A10552" s="215" t="s">
        <v>37579</v>
      </c>
      <c r="B10552" s="215">
        <v>1</v>
      </c>
      <c r="C10552" s="216" t="s">
        <v>37580</v>
      </c>
      <c r="D10552" s="215" t="s">
        <v>37581</v>
      </c>
    </row>
    <row r="10553" spans="1:4">
      <c r="A10553" s="215" t="s">
        <v>37582</v>
      </c>
      <c r="B10553" s="215">
        <v>1</v>
      </c>
      <c r="C10553" s="216" t="s">
        <v>37583</v>
      </c>
      <c r="D10553" s="215" t="s">
        <v>37584</v>
      </c>
    </row>
    <row r="10554" spans="1:4">
      <c r="A10554" s="215" t="s">
        <v>37585</v>
      </c>
      <c r="B10554" s="215">
        <v>1</v>
      </c>
      <c r="C10554" s="216" t="s">
        <v>37586</v>
      </c>
      <c r="D10554" s="215" t="s">
        <v>37587</v>
      </c>
    </row>
    <row r="10555" spans="1:4">
      <c r="A10555" s="215" t="s">
        <v>37588</v>
      </c>
      <c r="B10555" s="215">
        <v>1</v>
      </c>
      <c r="C10555" s="216" t="s">
        <v>37589</v>
      </c>
      <c r="D10555" s="215" t="s">
        <v>37590</v>
      </c>
    </row>
    <row r="10556" spans="1:4">
      <c r="A10556" s="215" t="s">
        <v>37591</v>
      </c>
      <c r="B10556" s="215">
        <v>1</v>
      </c>
      <c r="C10556" s="216" t="s">
        <v>37592</v>
      </c>
      <c r="D10556" s="215" t="s">
        <v>37593</v>
      </c>
    </row>
    <row r="10557" spans="1:4">
      <c r="A10557" s="215" t="s">
        <v>37594</v>
      </c>
      <c r="B10557" s="215">
        <v>1</v>
      </c>
      <c r="C10557" s="216" t="s">
        <v>37595</v>
      </c>
      <c r="D10557" s="215" t="s">
        <v>37596</v>
      </c>
    </row>
    <row r="10558" spans="1:4">
      <c r="A10558" s="215" t="s">
        <v>37597</v>
      </c>
      <c r="B10558" s="215">
        <v>1</v>
      </c>
      <c r="C10558" s="216" t="s">
        <v>37598</v>
      </c>
      <c r="D10558" s="215" t="s">
        <v>37599</v>
      </c>
    </row>
    <row r="10559" spans="1:4">
      <c r="A10559" s="215" t="s">
        <v>37600</v>
      </c>
      <c r="B10559" s="215">
        <v>1</v>
      </c>
      <c r="C10559" s="216" t="s">
        <v>37601</v>
      </c>
      <c r="D10559" s="215" t="s">
        <v>37602</v>
      </c>
    </row>
    <row r="10560" spans="1:4">
      <c r="A10560" s="215" t="s">
        <v>37603</v>
      </c>
      <c r="B10560" s="215">
        <v>1</v>
      </c>
      <c r="C10560" s="216" t="s">
        <v>37604</v>
      </c>
      <c r="D10560" s="215" t="s">
        <v>37605</v>
      </c>
    </row>
    <row r="10561" spans="1:4">
      <c r="A10561" s="215" t="s">
        <v>37606</v>
      </c>
      <c r="B10561" s="215">
        <v>1</v>
      </c>
      <c r="C10561" s="216" t="s">
        <v>37607</v>
      </c>
      <c r="D10561" s="215" t="s">
        <v>37608</v>
      </c>
    </row>
    <row r="10562" spans="1:4">
      <c r="A10562" s="215" t="s">
        <v>37609</v>
      </c>
      <c r="B10562" s="215">
        <v>1</v>
      </c>
      <c r="C10562" s="216" t="s">
        <v>37610</v>
      </c>
      <c r="D10562" s="215" t="s">
        <v>37611</v>
      </c>
    </row>
    <row r="10563" spans="1:4">
      <c r="A10563" s="215" t="s">
        <v>37612</v>
      </c>
      <c r="B10563" s="215">
        <v>1</v>
      </c>
      <c r="C10563" s="216" t="s">
        <v>37613</v>
      </c>
      <c r="D10563" s="215" t="s">
        <v>37614</v>
      </c>
    </row>
    <row r="10564" spans="1:4">
      <c r="A10564" s="215" t="s">
        <v>37615</v>
      </c>
      <c r="B10564" s="215">
        <v>1</v>
      </c>
      <c r="C10564" s="216" t="s">
        <v>37616</v>
      </c>
      <c r="D10564" s="215" t="s">
        <v>37617</v>
      </c>
    </row>
    <row r="10565" spans="1:4">
      <c r="A10565" s="215" t="s">
        <v>37618</v>
      </c>
      <c r="B10565" s="215">
        <v>1</v>
      </c>
      <c r="C10565" s="216" t="s">
        <v>37619</v>
      </c>
      <c r="D10565" s="215" t="s">
        <v>37620</v>
      </c>
    </row>
    <row r="10566" spans="1:4">
      <c r="A10566" s="215" t="s">
        <v>37621</v>
      </c>
      <c r="B10566" s="215">
        <v>1</v>
      </c>
      <c r="C10566" s="216" t="s">
        <v>37622</v>
      </c>
      <c r="D10566" s="215" t="s">
        <v>37623</v>
      </c>
    </row>
    <row r="10567" spans="1:4">
      <c r="A10567" s="215" t="s">
        <v>37624</v>
      </c>
      <c r="B10567" s="215">
        <v>1</v>
      </c>
      <c r="C10567" s="216" t="s">
        <v>37625</v>
      </c>
      <c r="D10567" s="215" t="s">
        <v>37626</v>
      </c>
    </row>
    <row r="10568" spans="1:4">
      <c r="A10568" s="215" t="s">
        <v>37627</v>
      </c>
      <c r="B10568" s="215">
        <v>1</v>
      </c>
      <c r="C10568" s="216" t="s">
        <v>37628</v>
      </c>
      <c r="D10568" s="215" t="s">
        <v>37629</v>
      </c>
    </row>
    <row r="10569" spans="1:4">
      <c r="A10569" s="215" t="s">
        <v>37630</v>
      </c>
      <c r="B10569" s="215">
        <v>1</v>
      </c>
      <c r="C10569" s="216" t="s">
        <v>37631</v>
      </c>
      <c r="D10569" s="215" t="s">
        <v>37632</v>
      </c>
    </row>
    <row r="10570" spans="1:4">
      <c r="A10570" s="215" t="s">
        <v>37633</v>
      </c>
      <c r="B10570" s="215">
        <v>1</v>
      </c>
      <c r="C10570" s="216" t="s">
        <v>37634</v>
      </c>
      <c r="D10570" s="215" t="s">
        <v>37635</v>
      </c>
    </row>
    <row r="10571" spans="1:4">
      <c r="A10571" s="215" t="s">
        <v>37636</v>
      </c>
      <c r="B10571" s="215">
        <v>1</v>
      </c>
      <c r="C10571" s="216" t="s">
        <v>37637</v>
      </c>
      <c r="D10571" s="215" t="s">
        <v>37638</v>
      </c>
    </row>
    <row r="10572" spans="1:4">
      <c r="A10572" s="215" t="s">
        <v>37639</v>
      </c>
      <c r="B10572" s="215">
        <v>1</v>
      </c>
      <c r="C10572" s="216" t="s">
        <v>37640</v>
      </c>
      <c r="D10572" s="215" t="s">
        <v>37641</v>
      </c>
    </row>
    <row r="10573" spans="1:4">
      <c r="A10573" s="215" t="s">
        <v>37642</v>
      </c>
      <c r="B10573" s="215">
        <v>1</v>
      </c>
      <c r="C10573" s="216" t="s">
        <v>37643</v>
      </c>
      <c r="D10573" s="215" t="s">
        <v>37644</v>
      </c>
    </row>
    <row r="10574" spans="1:4">
      <c r="A10574" s="215" t="s">
        <v>37645</v>
      </c>
      <c r="B10574" s="215">
        <v>1</v>
      </c>
      <c r="C10574" s="216" t="s">
        <v>37646</v>
      </c>
      <c r="D10574" s="215" t="s">
        <v>37647</v>
      </c>
    </row>
    <row r="10575" spans="1:4">
      <c r="A10575" s="215" t="s">
        <v>37648</v>
      </c>
      <c r="B10575" s="215">
        <v>1</v>
      </c>
      <c r="C10575" s="216" t="s">
        <v>37649</v>
      </c>
      <c r="D10575" s="215" t="s">
        <v>37650</v>
      </c>
    </row>
    <row r="10576" spans="1:4">
      <c r="A10576" s="215" t="s">
        <v>37651</v>
      </c>
      <c r="B10576" s="215">
        <v>1</v>
      </c>
      <c r="C10576" s="216" t="s">
        <v>37652</v>
      </c>
      <c r="D10576" s="215" t="s">
        <v>37653</v>
      </c>
    </row>
    <row r="10577" spans="1:4">
      <c r="A10577" s="215" t="s">
        <v>37654</v>
      </c>
      <c r="B10577" s="215">
        <v>1</v>
      </c>
      <c r="C10577" s="216" t="s">
        <v>37655</v>
      </c>
      <c r="D10577" s="215" t="s">
        <v>37656</v>
      </c>
    </row>
    <row r="10578" spans="1:4">
      <c r="A10578" s="215" t="s">
        <v>37657</v>
      </c>
      <c r="B10578" s="215">
        <v>1</v>
      </c>
      <c r="C10578" s="216" t="s">
        <v>37658</v>
      </c>
      <c r="D10578" s="215" t="s">
        <v>37659</v>
      </c>
    </row>
    <row r="10579" spans="1:4">
      <c r="A10579" s="215" t="s">
        <v>37660</v>
      </c>
      <c r="B10579" s="215">
        <v>1</v>
      </c>
      <c r="C10579" s="216" t="s">
        <v>37661</v>
      </c>
      <c r="D10579" s="215" t="s">
        <v>37662</v>
      </c>
    </row>
    <row r="10580" spans="1:4">
      <c r="A10580" s="215" t="s">
        <v>37663</v>
      </c>
      <c r="B10580" s="215">
        <v>1</v>
      </c>
      <c r="C10580" s="216" t="s">
        <v>37664</v>
      </c>
      <c r="D10580" s="215" t="s">
        <v>37665</v>
      </c>
    </row>
    <row r="10581" spans="1:4">
      <c r="A10581" s="215" t="s">
        <v>37666</v>
      </c>
      <c r="B10581" s="215">
        <v>1</v>
      </c>
      <c r="C10581" s="216" t="s">
        <v>37667</v>
      </c>
      <c r="D10581" s="215" t="s">
        <v>37668</v>
      </c>
    </row>
    <row r="10582" spans="1:4">
      <c r="A10582" s="215" t="s">
        <v>37669</v>
      </c>
      <c r="B10582" s="215">
        <v>1</v>
      </c>
      <c r="C10582" s="216" t="s">
        <v>37670</v>
      </c>
      <c r="D10582" s="215" t="s">
        <v>37671</v>
      </c>
    </row>
    <row r="10583" spans="1:4">
      <c r="A10583" s="215" t="s">
        <v>37672</v>
      </c>
      <c r="B10583" s="215">
        <v>1</v>
      </c>
      <c r="C10583" s="216" t="s">
        <v>37673</v>
      </c>
      <c r="D10583" s="215" t="s">
        <v>37674</v>
      </c>
    </row>
    <row r="10584" spans="1:4">
      <c r="A10584" s="215" t="s">
        <v>37675</v>
      </c>
      <c r="B10584" s="215">
        <v>1</v>
      </c>
      <c r="C10584" s="216" t="s">
        <v>37676</v>
      </c>
      <c r="D10584" s="215" t="s">
        <v>37677</v>
      </c>
    </row>
    <row r="10585" spans="1:4">
      <c r="A10585" s="215" t="s">
        <v>37678</v>
      </c>
      <c r="B10585" s="215">
        <v>1</v>
      </c>
      <c r="C10585" s="216" t="s">
        <v>37679</v>
      </c>
      <c r="D10585" s="215" t="s">
        <v>37680</v>
      </c>
    </row>
    <row r="10586" spans="1:4">
      <c r="A10586" s="215" t="s">
        <v>37681</v>
      </c>
      <c r="B10586" s="215">
        <v>1</v>
      </c>
      <c r="C10586" s="216" t="s">
        <v>37682</v>
      </c>
      <c r="D10586" s="215" t="s">
        <v>37683</v>
      </c>
    </row>
    <row r="10587" spans="1:4">
      <c r="A10587" s="215" t="s">
        <v>37684</v>
      </c>
      <c r="B10587" s="215">
        <v>1</v>
      </c>
      <c r="C10587" s="216" t="s">
        <v>37685</v>
      </c>
      <c r="D10587" s="215" t="s">
        <v>37686</v>
      </c>
    </row>
    <row r="10588" spans="1:4">
      <c r="A10588" s="215" t="s">
        <v>37687</v>
      </c>
      <c r="B10588" s="215">
        <v>1</v>
      </c>
      <c r="C10588" s="216" t="s">
        <v>37688</v>
      </c>
      <c r="D10588" s="215" t="s">
        <v>37689</v>
      </c>
    </row>
    <row r="10589" spans="1:4">
      <c r="A10589" s="215" t="s">
        <v>37690</v>
      </c>
      <c r="B10589" s="215">
        <v>1</v>
      </c>
      <c r="C10589" s="216" t="s">
        <v>37691</v>
      </c>
      <c r="D10589" s="215" t="s">
        <v>37692</v>
      </c>
    </row>
    <row r="10590" spans="1:4">
      <c r="A10590" s="215" t="s">
        <v>37693</v>
      </c>
      <c r="B10590" s="215">
        <v>1</v>
      </c>
      <c r="C10590" s="216" t="s">
        <v>37694</v>
      </c>
      <c r="D10590" s="215" t="s">
        <v>37695</v>
      </c>
    </row>
    <row r="10591" spans="1:4">
      <c r="A10591" s="215" t="s">
        <v>37696</v>
      </c>
      <c r="B10591" s="215">
        <v>1</v>
      </c>
      <c r="C10591" s="216" t="s">
        <v>37697</v>
      </c>
      <c r="D10591" s="215" t="s">
        <v>37698</v>
      </c>
    </row>
    <row r="10592" spans="1:4">
      <c r="A10592" s="215" t="s">
        <v>37699</v>
      </c>
      <c r="B10592" s="215">
        <v>1</v>
      </c>
      <c r="C10592" s="216" t="s">
        <v>37700</v>
      </c>
      <c r="D10592" s="215" t="s">
        <v>37701</v>
      </c>
    </row>
    <row r="10593" spans="1:4">
      <c r="A10593" s="215" t="s">
        <v>37702</v>
      </c>
      <c r="B10593" s="215">
        <v>1</v>
      </c>
      <c r="C10593" s="216" t="s">
        <v>37703</v>
      </c>
      <c r="D10593" s="215" t="s">
        <v>37704</v>
      </c>
    </row>
    <row r="10594" spans="1:4">
      <c r="A10594" s="215" t="s">
        <v>37705</v>
      </c>
      <c r="B10594" s="215">
        <v>1</v>
      </c>
      <c r="C10594" s="216" t="s">
        <v>37706</v>
      </c>
      <c r="D10594" s="215" t="s">
        <v>37707</v>
      </c>
    </row>
    <row r="10595" spans="1:4">
      <c r="A10595" s="215" t="s">
        <v>37708</v>
      </c>
      <c r="B10595" s="215">
        <v>1</v>
      </c>
      <c r="C10595" s="216" t="s">
        <v>37709</v>
      </c>
      <c r="D10595" s="215" t="s">
        <v>37710</v>
      </c>
    </row>
    <row r="10596" spans="1:4">
      <c r="A10596" s="215" t="s">
        <v>37711</v>
      </c>
      <c r="B10596" s="215">
        <v>1</v>
      </c>
      <c r="C10596" s="216" t="s">
        <v>37712</v>
      </c>
      <c r="D10596" s="215" t="s">
        <v>37713</v>
      </c>
    </row>
    <row r="10597" spans="1:4">
      <c r="A10597" s="215" t="s">
        <v>37714</v>
      </c>
      <c r="B10597" s="215">
        <v>1</v>
      </c>
      <c r="C10597" s="216" t="s">
        <v>37715</v>
      </c>
      <c r="D10597" s="215" t="s">
        <v>37716</v>
      </c>
    </row>
    <row r="10598" spans="1:4">
      <c r="A10598" s="215" t="s">
        <v>37717</v>
      </c>
      <c r="B10598" s="215">
        <v>1</v>
      </c>
      <c r="C10598" s="216" t="s">
        <v>37718</v>
      </c>
      <c r="D10598" s="215" t="s">
        <v>37719</v>
      </c>
    </row>
    <row r="10599" spans="1:4">
      <c r="A10599" s="215" t="s">
        <v>37720</v>
      </c>
      <c r="B10599" s="215">
        <v>1</v>
      </c>
      <c r="C10599" s="216" t="s">
        <v>37721</v>
      </c>
      <c r="D10599" s="215" t="s">
        <v>37722</v>
      </c>
    </row>
    <row r="10600" spans="1:4">
      <c r="A10600" s="215" t="s">
        <v>37723</v>
      </c>
      <c r="B10600" s="215">
        <v>1</v>
      </c>
      <c r="C10600" s="216" t="s">
        <v>37724</v>
      </c>
      <c r="D10600" s="215" t="s">
        <v>37725</v>
      </c>
    </row>
    <row r="10601" spans="1:4">
      <c r="A10601" s="215" t="s">
        <v>37726</v>
      </c>
      <c r="B10601" s="215">
        <v>1</v>
      </c>
      <c r="C10601" s="216" t="s">
        <v>37727</v>
      </c>
      <c r="D10601" s="215" t="s">
        <v>37728</v>
      </c>
    </row>
    <row r="10602" spans="1:4">
      <c r="A10602" s="215" t="s">
        <v>37729</v>
      </c>
      <c r="B10602" s="215">
        <v>1</v>
      </c>
      <c r="C10602" s="216" t="s">
        <v>37730</v>
      </c>
      <c r="D10602" s="215" t="s">
        <v>37731</v>
      </c>
    </row>
    <row r="10603" spans="1:4">
      <c r="A10603" s="215" t="s">
        <v>37732</v>
      </c>
      <c r="B10603" s="215">
        <v>1</v>
      </c>
      <c r="C10603" s="216" t="s">
        <v>37733</v>
      </c>
      <c r="D10603" s="215" t="s">
        <v>37734</v>
      </c>
    </row>
    <row r="10604" spans="1:4">
      <c r="A10604" s="215" t="s">
        <v>37735</v>
      </c>
      <c r="B10604" s="215">
        <v>1</v>
      </c>
      <c r="C10604" s="216" t="s">
        <v>37736</v>
      </c>
      <c r="D10604" s="215" t="s">
        <v>37737</v>
      </c>
    </row>
    <row r="10605" spans="1:4">
      <c r="A10605" s="215" t="s">
        <v>37738</v>
      </c>
      <c r="B10605" s="215">
        <v>1</v>
      </c>
      <c r="C10605" s="216" t="s">
        <v>37739</v>
      </c>
      <c r="D10605" s="215" t="s">
        <v>37740</v>
      </c>
    </row>
    <row r="10606" spans="1:4">
      <c r="A10606" s="215" t="s">
        <v>37741</v>
      </c>
      <c r="B10606" s="215">
        <v>1</v>
      </c>
      <c r="C10606" s="216" t="s">
        <v>37742</v>
      </c>
      <c r="D10606" s="215" t="s">
        <v>37743</v>
      </c>
    </row>
    <row r="10607" spans="1:4">
      <c r="A10607" s="215" t="s">
        <v>37744</v>
      </c>
      <c r="B10607" s="215">
        <v>1</v>
      </c>
      <c r="C10607" s="216" t="s">
        <v>37745</v>
      </c>
      <c r="D10607" s="215" t="s">
        <v>37746</v>
      </c>
    </row>
    <row r="10608" spans="1:4">
      <c r="A10608" s="215" t="s">
        <v>37747</v>
      </c>
      <c r="B10608" s="215">
        <v>1</v>
      </c>
      <c r="C10608" s="216" t="s">
        <v>37748</v>
      </c>
      <c r="D10608" s="215" t="s">
        <v>37749</v>
      </c>
    </row>
    <row r="10609" spans="1:4">
      <c r="A10609" s="215" t="s">
        <v>37750</v>
      </c>
      <c r="B10609" s="215">
        <v>1</v>
      </c>
      <c r="C10609" s="216" t="s">
        <v>37751</v>
      </c>
      <c r="D10609" s="215" t="s">
        <v>37752</v>
      </c>
    </row>
    <row r="10610" spans="1:4">
      <c r="A10610" s="215" t="s">
        <v>37753</v>
      </c>
      <c r="B10610" s="215">
        <v>1</v>
      </c>
      <c r="C10610" s="216" t="s">
        <v>37754</v>
      </c>
      <c r="D10610" s="215" t="s">
        <v>37755</v>
      </c>
    </row>
    <row r="10611" spans="1:4">
      <c r="A10611" s="215" t="s">
        <v>37756</v>
      </c>
      <c r="B10611" s="215">
        <v>1</v>
      </c>
      <c r="C10611" s="216" t="s">
        <v>37757</v>
      </c>
      <c r="D10611" s="215" t="s">
        <v>37758</v>
      </c>
    </row>
    <row r="10612" spans="1:4">
      <c r="A10612" s="215" t="s">
        <v>37759</v>
      </c>
      <c r="B10612" s="215">
        <v>1</v>
      </c>
      <c r="C10612" s="216" t="s">
        <v>37760</v>
      </c>
      <c r="D10612" s="215" t="s">
        <v>37761</v>
      </c>
    </row>
    <row r="10613" spans="1:4">
      <c r="A10613" s="215" t="s">
        <v>37762</v>
      </c>
      <c r="B10613" s="215">
        <v>1</v>
      </c>
      <c r="C10613" s="216" t="s">
        <v>37763</v>
      </c>
      <c r="D10613" s="215" t="s">
        <v>37764</v>
      </c>
    </row>
    <row r="10614" spans="1:4">
      <c r="A10614" s="215" t="s">
        <v>37765</v>
      </c>
      <c r="B10614" s="215">
        <v>1</v>
      </c>
      <c r="C10614" s="216" t="s">
        <v>37766</v>
      </c>
      <c r="D10614" s="215" t="s">
        <v>37767</v>
      </c>
    </row>
    <row r="10615" spans="1:4">
      <c r="A10615" s="215" t="s">
        <v>37768</v>
      </c>
      <c r="B10615" s="215">
        <v>1</v>
      </c>
      <c r="C10615" s="216" t="s">
        <v>37769</v>
      </c>
      <c r="D10615" s="215" t="s">
        <v>37770</v>
      </c>
    </row>
    <row r="10616" spans="1:4">
      <c r="A10616" s="215" t="s">
        <v>37771</v>
      </c>
      <c r="B10616" s="215">
        <v>1</v>
      </c>
      <c r="C10616" s="216" t="s">
        <v>37772</v>
      </c>
      <c r="D10616" s="215" t="s">
        <v>37773</v>
      </c>
    </row>
    <row r="10617" spans="1:4">
      <c r="A10617" s="215" t="s">
        <v>37774</v>
      </c>
      <c r="B10617" s="215">
        <v>1</v>
      </c>
      <c r="C10617" s="216" t="s">
        <v>37775</v>
      </c>
      <c r="D10617" s="215" t="s">
        <v>37776</v>
      </c>
    </row>
    <row r="10618" spans="1:4">
      <c r="A10618" s="215" t="s">
        <v>37777</v>
      </c>
      <c r="B10618" s="215">
        <v>1</v>
      </c>
      <c r="C10618" s="216" t="s">
        <v>37778</v>
      </c>
      <c r="D10618" s="215" t="s">
        <v>37779</v>
      </c>
    </row>
    <row r="10619" spans="1:4">
      <c r="A10619" s="215" t="s">
        <v>37780</v>
      </c>
      <c r="B10619" s="215">
        <v>1</v>
      </c>
      <c r="C10619" s="216" t="s">
        <v>37781</v>
      </c>
      <c r="D10619" s="215" t="s">
        <v>37782</v>
      </c>
    </row>
    <row r="10620" spans="1:4">
      <c r="A10620" s="215" t="s">
        <v>37783</v>
      </c>
      <c r="B10620" s="215">
        <v>1</v>
      </c>
      <c r="C10620" s="216" t="s">
        <v>37784</v>
      </c>
      <c r="D10620" s="215" t="s">
        <v>37785</v>
      </c>
    </row>
    <row r="10621" spans="1:4">
      <c r="A10621" s="215" t="s">
        <v>37786</v>
      </c>
      <c r="B10621" s="215">
        <v>1</v>
      </c>
      <c r="C10621" s="216" t="s">
        <v>37787</v>
      </c>
      <c r="D10621" s="215" t="s">
        <v>37788</v>
      </c>
    </row>
    <row r="10622" spans="1:4">
      <c r="A10622" s="215" t="s">
        <v>37789</v>
      </c>
      <c r="B10622" s="215">
        <v>1</v>
      </c>
      <c r="C10622" s="216" t="s">
        <v>37790</v>
      </c>
      <c r="D10622" s="215" t="s">
        <v>37791</v>
      </c>
    </row>
    <row r="10623" spans="1:4">
      <c r="A10623" s="215" t="s">
        <v>37792</v>
      </c>
      <c r="B10623" s="215">
        <v>1</v>
      </c>
      <c r="C10623" s="216" t="s">
        <v>37793</v>
      </c>
      <c r="D10623" s="215" t="s">
        <v>37794</v>
      </c>
    </row>
    <row r="10624" spans="1:4">
      <c r="A10624" s="215" t="s">
        <v>37795</v>
      </c>
      <c r="B10624" s="215">
        <v>1</v>
      </c>
      <c r="C10624" s="216" t="s">
        <v>37796</v>
      </c>
      <c r="D10624" s="215" t="s">
        <v>37797</v>
      </c>
    </row>
    <row r="10625" spans="1:4">
      <c r="A10625" s="215" t="s">
        <v>37798</v>
      </c>
      <c r="B10625" s="215">
        <v>1</v>
      </c>
      <c r="C10625" s="216" t="s">
        <v>37799</v>
      </c>
      <c r="D10625" s="215" t="s">
        <v>37800</v>
      </c>
    </row>
    <row r="10626" spans="1:4">
      <c r="A10626" s="215" t="s">
        <v>37801</v>
      </c>
      <c r="B10626" s="215">
        <v>1</v>
      </c>
      <c r="C10626" s="216" t="s">
        <v>37802</v>
      </c>
      <c r="D10626" s="215" t="s">
        <v>37803</v>
      </c>
    </row>
    <row r="10627" spans="1:4">
      <c r="A10627" s="215" t="s">
        <v>37804</v>
      </c>
      <c r="B10627" s="215">
        <v>1</v>
      </c>
      <c r="C10627" s="216" t="s">
        <v>37805</v>
      </c>
      <c r="D10627" s="215" t="s">
        <v>37806</v>
      </c>
    </row>
    <row r="10628" spans="1:4">
      <c r="A10628" s="215" t="s">
        <v>37807</v>
      </c>
      <c r="B10628" s="215">
        <v>1</v>
      </c>
      <c r="C10628" s="216" t="s">
        <v>37808</v>
      </c>
      <c r="D10628" s="215" t="s">
        <v>37809</v>
      </c>
    </row>
    <row r="10629" spans="1:4">
      <c r="A10629" s="215" t="s">
        <v>37810</v>
      </c>
      <c r="B10629" s="215">
        <v>1</v>
      </c>
      <c r="C10629" s="216" t="s">
        <v>37811</v>
      </c>
      <c r="D10629" s="215" t="s">
        <v>37812</v>
      </c>
    </row>
    <row r="10630" spans="1:4">
      <c r="A10630" s="215" t="s">
        <v>37813</v>
      </c>
      <c r="B10630" s="215">
        <v>1</v>
      </c>
      <c r="C10630" s="216" t="s">
        <v>37814</v>
      </c>
      <c r="D10630" s="215" t="s">
        <v>37815</v>
      </c>
    </row>
    <row r="10631" spans="1:4">
      <c r="A10631" s="215" t="s">
        <v>37816</v>
      </c>
      <c r="B10631" s="215">
        <v>1</v>
      </c>
      <c r="C10631" s="216" t="s">
        <v>37817</v>
      </c>
      <c r="D10631" s="215" t="s">
        <v>37818</v>
      </c>
    </row>
    <row r="10632" spans="1:4">
      <c r="A10632" s="215" t="s">
        <v>37819</v>
      </c>
      <c r="B10632" s="215">
        <v>1</v>
      </c>
      <c r="C10632" s="216" t="s">
        <v>37820</v>
      </c>
      <c r="D10632" s="215" t="s">
        <v>37821</v>
      </c>
    </row>
    <row r="10633" spans="1:4">
      <c r="A10633" s="215" t="s">
        <v>37822</v>
      </c>
      <c r="B10633" s="215">
        <v>1</v>
      </c>
      <c r="C10633" s="216" t="s">
        <v>37823</v>
      </c>
      <c r="D10633" s="215" t="s">
        <v>37824</v>
      </c>
    </row>
    <row r="10634" spans="1:4">
      <c r="A10634" s="215" t="s">
        <v>37825</v>
      </c>
      <c r="B10634" s="215">
        <v>1</v>
      </c>
      <c r="C10634" s="216" t="s">
        <v>37826</v>
      </c>
      <c r="D10634" s="215" t="s">
        <v>37827</v>
      </c>
    </row>
    <row r="10635" spans="1:4">
      <c r="A10635" s="215" t="s">
        <v>37828</v>
      </c>
      <c r="B10635" s="215">
        <v>1</v>
      </c>
      <c r="C10635" s="216" t="s">
        <v>37829</v>
      </c>
      <c r="D10635" s="215" t="s">
        <v>37830</v>
      </c>
    </row>
    <row r="10636" spans="1:4">
      <c r="A10636" s="215" t="s">
        <v>37831</v>
      </c>
      <c r="B10636" s="215">
        <v>1</v>
      </c>
      <c r="C10636" s="216" t="s">
        <v>37832</v>
      </c>
      <c r="D10636" s="215" t="s">
        <v>37833</v>
      </c>
    </row>
    <row r="10637" spans="1:4">
      <c r="A10637" s="215" t="s">
        <v>37834</v>
      </c>
      <c r="B10637" s="215">
        <v>1</v>
      </c>
      <c r="C10637" s="216" t="s">
        <v>37835</v>
      </c>
      <c r="D10637" s="215" t="s">
        <v>37836</v>
      </c>
    </row>
    <row r="10638" spans="1:4">
      <c r="A10638" s="215" t="s">
        <v>37837</v>
      </c>
      <c r="B10638" s="215">
        <v>1</v>
      </c>
      <c r="C10638" s="216" t="s">
        <v>37838</v>
      </c>
      <c r="D10638" s="215" t="s">
        <v>37839</v>
      </c>
    </row>
    <row r="10639" spans="1:4">
      <c r="A10639" s="215" t="s">
        <v>37840</v>
      </c>
      <c r="B10639" s="215">
        <v>1</v>
      </c>
      <c r="C10639" s="216" t="s">
        <v>37841</v>
      </c>
      <c r="D10639" s="215" t="s">
        <v>37842</v>
      </c>
    </row>
    <row r="10640" spans="1:4">
      <c r="A10640" s="215" t="s">
        <v>37843</v>
      </c>
      <c r="B10640" s="215">
        <v>1</v>
      </c>
      <c r="C10640" s="216" t="s">
        <v>37844</v>
      </c>
      <c r="D10640" s="215" t="s">
        <v>37845</v>
      </c>
    </row>
    <row r="10641" spans="1:4">
      <c r="A10641" s="215" t="s">
        <v>37846</v>
      </c>
      <c r="B10641" s="215">
        <v>1</v>
      </c>
      <c r="C10641" s="216" t="s">
        <v>37847</v>
      </c>
      <c r="D10641" s="215" t="s">
        <v>37848</v>
      </c>
    </row>
    <row r="10642" spans="1:4">
      <c r="A10642" s="215" t="s">
        <v>37849</v>
      </c>
      <c r="B10642" s="215">
        <v>1</v>
      </c>
      <c r="C10642" s="216" t="s">
        <v>37850</v>
      </c>
      <c r="D10642" s="215" t="s">
        <v>37851</v>
      </c>
    </row>
    <row r="10643" spans="1:4">
      <c r="A10643" s="215" t="s">
        <v>37852</v>
      </c>
      <c r="B10643" s="215">
        <v>1</v>
      </c>
      <c r="C10643" s="216" t="s">
        <v>37853</v>
      </c>
      <c r="D10643" s="215" t="s">
        <v>37854</v>
      </c>
    </row>
    <row r="10644" spans="1:4">
      <c r="A10644" s="215" t="s">
        <v>37855</v>
      </c>
      <c r="B10644" s="215">
        <v>1</v>
      </c>
      <c r="C10644" s="216" t="s">
        <v>37856</v>
      </c>
      <c r="D10644" s="215" t="s">
        <v>37857</v>
      </c>
    </row>
    <row r="10645" spans="1:4">
      <c r="A10645" s="215" t="s">
        <v>37858</v>
      </c>
      <c r="B10645" s="215">
        <v>1</v>
      </c>
      <c r="C10645" s="216" t="s">
        <v>37859</v>
      </c>
      <c r="D10645" s="215" t="s">
        <v>37860</v>
      </c>
    </row>
    <row r="10646" spans="1:4">
      <c r="A10646" s="215" t="s">
        <v>37861</v>
      </c>
      <c r="B10646" s="215">
        <v>1</v>
      </c>
      <c r="C10646" s="216" t="s">
        <v>37862</v>
      </c>
      <c r="D10646" s="215" t="s">
        <v>37863</v>
      </c>
    </row>
    <row r="10647" spans="1:4">
      <c r="A10647" s="215" t="s">
        <v>37864</v>
      </c>
      <c r="B10647" s="215">
        <v>1</v>
      </c>
      <c r="C10647" s="216" t="s">
        <v>37865</v>
      </c>
      <c r="D10647" s="215" t="s">
        <v>37866</v>
      </c>
    </row>
    <row r="10648" spans="1:4">
      <c r="A10648" s="215" t="s">
        <v>37867</v>
      </c>
      <c r="B10648" s="215">
        <v>1</v>
      </c>
      <c r="C10648" s="216" t="s">
        <v>37868</v>
      </c>
      <c r="D10648" s="215" t="s">
        <v>37869</v>
      </c>
    </row>
    <row r="10649" spans="1:4">
      <c r="A10649" s="215" t="s">
        <v>37870</v>
      </c>
      <c r="B10649" s="215">
        <v>1</v>
      </c>
      <c r="C10649" s="216" t="s">
        <v>37871</v>
      </c>
      <c r="D10649" s="215" t="s">
        <v>37872</v>
      </c>
    </row>
    <row r="10650" spans="1:4">
      <c r="A10650" s="215" t="s">
        <v>37873</v>
      </c>
      <c r="B10650" s="215">
        <v>1</v>
      </c>
      <c r="C10650" s="216" t="s">
        <v>37874</v>
      </c>
      <c r="D10650" s="215" t="s">
        <v>37875</v>
      </c>
    </row>
    <row r="10651" spans="1:4">
      <c r="A10651" s="215" t="s">
        <v>37876</v>
      </c>
      <c r="B10651" s="215">
        <v>1</v>
      </c>
      <c r="C10651" s="216" t="s">
        <v>37877</v>
      </c>
      <c r="D10651" s="215" t="s">
        <v>37878</v>
      </c>
    </row>
    <row r="10652" spans="1:4">
      <c r="A10652" s="215" t="s">
        <v>37879</v>
      </c>
      <c r="B10652" s="215">
        <v>1</v>
      </c>
      <c r="C10652" s="216" t="s">
        <v>37880</v>
      </c>
      <c r="D10652" s="215" t="s">
        <v>37881</v>
      </c>
    </row>
    <row r="10653" spans="1:4">
      <c r="A10653" s="215" t="s">
        <v>37882</v>
      </c>
      <c r="B10653" s="215">
        <v>1</v>
      </c>
      <c r="C10653" s="216" t="s">
        <v>37883</v>
      </c>
      <c r="D10653" s="215" t="s">
        <v>37884</v>
      </c>
    </row>
    <row r="10654" spans="1:4">
      <c r="A10654" s="215" t="s">
        <v>37885</v>
      </c>
      <c r="B10654" s="215">
        <v>1</v>
      </c>
      <c r="C10654" s="216" t="s">
        <v>37886</v>
      </c>
      <c r="D10654" s="215" t="s">
        <v>37887</v>
      </c>
    </row>
    <row r="10655" spans="1:4">
      <c r="A10655" s="215" t="s">
        <v>37888</v>
      </c>
      <c r="B10655" s="215">
        <v>1</v>
      </c>
      <c r="C10655" s="216" t="s">
        <v>37889</v>
      </c>
      <c r="D10655" s="215" t="s">
        <v>37890</v>
      </c>
    </row>
    <row r="10656" spans="1:4">
      <c r="A10656" s="215" t="s">
        <v>37891</v>
      </c>
      <c r="B10656" s="215">
        <v>1</v>
      </c>
      <c r="C10656" s="216" t="s">
        <v>37892</v>
      </c>
      <c r="D10656" s="215" t="s">
        <v>37893</v>
      </c>
    </row>
    <row r="10657" spans="1:4">
      <c r="A10657" s="215" t="s">
        <v>37894</v>
      </c>
      <c r="B10657" s="215">
        <v>1</v>
      </c>
      <c r="C10657" s="216" t="s">
        <v>37895</v>
      </c>
      <c r="D10657" s="215" t="s">
        <v>37896</v>
      </c>
    </row>
    <row r="10658" spans="1:4">
      <c r="A10658" s="215" t="s">
        <v>37897</v>
      </c>
      <c r="B10658" s="215">
        <v>1</v>
      </c>
      <c r="C10658" s="216" t="s">
        <v>37898</v>
      </c>
      <c r="D10658" s="215" t="s">
        <v>37899</v>
      </c>
    </row>
    <row r="10659" spans="1:4">
      <c r="A10659" s="215" t="s">
        <v>37900</v>
      </c>
      <c r="B10659" s="215">
        <v>1</v>
      </c>
      <c r="C10659" s="216" t="s">
        <v>37901</v>
      </c>
      <c r="D10659" s="215" t="s">
        <v>37902</v>
      </c>
    </row>
    <row r="10660" spans="1:4">
      <c r="A10660" s="215" t="s">
        <v>37903</v>
      </c>
      <c r="B10660" s="215">
        <v>1</v>
      </c>
      <c r="C10660" s="216" t="s">
        <v>37904</v>
      </c>
      <c r="D10660" s="215" t="s">
        <v>37905</v>
      </c>
    </row>
    <row r="10661" spans="1:4">
      <c r="A10661" s="215" t="s">
        <v>37906</v>
      </c>
      <c r="B10661" s="215">
        <v>1</v>
      </c>
      <c r="C10661" s="216" t="s">
        <v>37907</v>
      </c>
      <c r="D10661" s="215" t="s">
        <v>37908</v>
      </c>
    </row>
    <row r="10662" spans="1:4">
      <c r="A10662" s="215" t="s">
        <v>37909</v>
      </c>
      <c r="B10662" s="215">
        <v>1</v>
      </c>
      <c r="C10662" s="216" t="s">
        <v>37910</v>
      </c>
      <c r="D10662" s="215" t="s">
        <v>37911</v>
      </c>
    </row>
    <row r="10663" spans="1:4">
      <c r="A10663" s="215" t="s">
        <v>37912</v>
      </c>
      <c r="B10663" s="215">
        <v>1</v>
      </c>
      <c r="C10663" s="216" t="s">
        <v>37913</v>
      </c>
      <c r="D10663" s="215" t="s">
        <v>37914</v>
      </c>
    </row>
    <row r="10664" spans="1:4">
      <c r="A10664" s="215" t="s">
        <v>37915</v>
      </c>
      <c r="B10664" s="215">
        <v>1</v>
      </c>
      <c r="C10664" s="216" t="s">
        <v>37916</v>
      </c>
      <c r="D10664" s="215" t="s">
        <v>37917</v>
      </c>
    </row>
    <row r="10665" spans="1:4">
      <c r="A10665" s="215" t="s">
        <v>37918</v>
      </c>
      <c r="B10665" s="215">
        <v>1</v>
      </c>
      <c r="C10665" s="216" t="s">
        <v>37919</v>
      </c>
      <c r="D10665" s="215" t="s">
        <v>37920</v>
      </c>
    </row>
    <row r="10666" spans="1:4">
      <c r="A10666" s="215" t="s">
        <v>37921</v>
      </c>
      <c r="B10666" s="215">
        <v>1</v>
      </c>
      <c r="C10666" s="216" t="s">
        <v>37922</v>
      </c>
      <c r="D10666" s="215" t="s">
        <v>37923</v>
      </c>
    </row>
    <row r="10667" spans="1:4">
      <c r="A10667" s="215" t="s">
        <v>37924</v>
      </c>
      <c r="B10667" s="215">
        <v>1</v>
      </c>
      <c r="C10667" s="216" t="s">
        <v>37925</v>
      </c>
      <c r="D10667" s="215" t="s">
        <v>37926</v>
      </c>
    </row>
    <row r="10668" spans="1:4">
      <c r="A10668" s="215" t="s">
        <v>37927</v>
      </c>
      <c r="B10668" s="215">
        <v>1</v>
      </c>
      <c r="C10668" s="216" t="s">
        <v>37928</v>
      </c>
      <c r="D10668" s="215" t="s">
        <v>37929</v>
      </c>
    </row>
    <row r="10669" spans="1:4">
      <c r="A10669" s="215" t="s">
        <v>37930</v>
      </c>
      <c r="B10669" s="215">
        <v>1</v>
      </c>
      <c r="C10669" s="216" t="s">
        <v>37931</v>
      </c>
      <c r="D10669" s="215" t="s">
        <v>37932</v>
      </c>
    </row>
    <row r="10670" spans="1:4">
      <c r="A10670" s="215" t="s">
        <v>37933</v>
      </c>
      <c r="B10670" s="215">
        <v>1</v>
      </c>
      <c r="C10670" s="216" t="s">
        <v>37934</v>
      </c>
      <c r="D10670" s="215" t="s">
        <v>37935</v>
      </c>
    </row>
    <row r="10671" spans="1:4">
      <c r="A10671" s="215" t="s">
        <v>37936</v>
      </c>
      <c r="B10671" s="215">
        <v>1</v>
      </c>
      <c r="C10671" s="216" t="s">
        <v>37937</v>
      </c>
      <c r="D10671" s="215" t="s">
        <v>37938</v>
      </c>
    </row>
    <row r="10672" spans="1:4">
      <c r="A10672" s="215" t="s">
        <v>37939</v>
      </c>
      <c r="B10672" s="215">
        <v>1</v>
      </c>
      <c r="C10672" s="216" t="s">
        <v>37940</v>
      </c>
      <c r="D10672" s="215" t="s">
        <v>37941</v>
      </c>
    </row>
    <row r="10673" spans="1:4">
      <c r="A10673" s="215" t="s">
        <v>37942</v>
      </c>
      <c r="B10673" s="215">
        <v>1</v>
      </c>
      <c r="C10673" s="216" t="s">
        <v>37943</v>
      </c>
      <c r="D10673" s="215" t="s">
        <v>37944</v>
      </c>
    </row>
    <row r="10674" spans="1:4">
      <c r="A10674" s="215" t="s">
        <v>37945</v>
      </c>
      <c r="B10674" s="215">
        <v>1</v>
      </c>
      <c r="C10674" s="216" t="s">
        <v>37946</v>
      </c>
      <c r="D10674" s="215" t="s">
        <v>37947</v>
      </c>
    </row>
    <row r="10675" spans="1:4">
      <c r="A10675" s="215" t="s">
        <v>37948</v>
      </c>
      <c r="B10675" s="215">
        <v>1</v>
      </c>
      <c r="C10675" s="216" t="s">
        <v>37949</v>
      </c>
      <c r="D10675" s="215" t="s">
        <v>37950</v>
      </c>
    </row>
    <row r="10676" spans="1:4">
      <c r="A10676" s="215" t="s">
        <v>37951</v>
      </c>
      <c r="B10676" s="215">
        <v>1</v>
      </c>
      <c r="C10676" s="216" t="s">
        <v>37952</v>
      </c>
      <c r="D10676" s="215" t="s">
        <v>37953</v>
      </c>
    </row>
    <row r="10677" spans="1:4">
      <c r="A10677" s="215" t="s">
        <v>37954</v>
      </c>
      <c r="B10677" s="215">
        <v>1</v>
      </c>
      <c r="C10677" s="216" t="s">
        <v>37955</v>
      </c>
      <c r="D10677" s="215" t="s">
        <v>37956</v>
      </c>
    </row>
    <row r="10678" spans="1:4">
      <c r="A10678" s="215" t="s">
        <v>37957</v>
      </c>
      <c r="B10678" s="215">
        <v>1</v>
      </c>
      <c r="C10678" s="216" t="s">
        <v>37958</v>
      </c>
      <c r="D10678" s="215" t="s">
        <v>37959</v>
      </c>
    </row>
    <row r="10679" spans="1:4">
      <c r="A10679" s="215" t="s">
        <v>37960</v>
      </c>
      <c r="B10679" s="215">
        <v>1</v>
      </c>
      <c r="C10679" s="216" t="s">
        <v>37961</v>
      </c>
      <c r="D10679" s="215" t="s">
        <v>111133</v>
      </c>
    </row>
    <row r="10680" spans="1:4">
      <c r="A10680" s="215" t="s">
        <v>37963</v>
      </c>
      <c r="B10680" s="215">
        <v>1</v>
      </c>
      <c r="C10680" s="216" t="s">
        <v>37964</v>
      </c>
      <c r="D10680" s="215" t="s">
        <v>37965</v>
      </c>
    </row>
    <row r="10681" spans="1:4">
      <c r="A10681" s="215" t="s">
        <v>37966</v>
      </c>
      <c r="B10681" s="215">
        <v>1</v>
      </c>
      <c r="C10681" s="216" t="s">
        <v>37967</v>
      </c>
      <c r="D10681" s="215" t="s">
        <v>37968</v>
      </c>
    </row>
    <row r="10682" spans="1:4">
      <c r="A10682" s="215" t="s">
        <v>37969</v>
      </c>
      <c r="B10682" s="215">
        <v>1</v>
      </c>
      <c r="C10682" s="216" t="s">
        <v>37970</v>
      </c>
      <c r="D10682" s="215" t="s">
        <v>37971</v>
      </c>
    </row>
    <row r="10683" spans="1:4">
      <c r="A10683" s="215" t="s">
        <v>37972</v>
      </c>
      <c r="B10683" s="215">
        <v>1</v>
      </c>
      <c r="C10683" s="216" t="s">
        <v>37973</v>
      </c>
      <c r="D10683" s="215" t="s">
        <v>37974</v>
      </c>
    </row>
    <row r="10684" spans="1:4">
      <c r="A10684" s="215" t="s">
        <v>37975</v>
      </c>
      <c r="B10684" s="215">
        <v>1</v>
      </c>
      <c r="C10684" s="216" t="s">
        <v>37976</v>
      </c>
      <c r="D10684" s="215" t="s">
        <v>37977</v>
      </c>
    </row>
    <row r="10685" spans="1:4">
      <c r="A10685" s="215" t="s">
        <v>37978</v>
      </c>
      <c r="B10685" s="215">
        <v>1</v>
      </c>
      <c r="C10685" s="216" t="s">
        <v>37979</v>
      </c>
      <c r="D10685" s="215" t="s">
        <v>37980</v>
      </c>
    </row>
    <row r="10686" spans="1:4">
      <c r="A10686" s="215" t="s">
        <v>37981</v>
      </c>
      <c r="B10686" s="215">
        <v>1</v>
      </c>
      <c r="C10686" s="216" t="s">
        <v>37982</v>
      </c>
      <c r="D10686" s="215" t="s">
        <v>37983</v>
      </c>
    </row>
    <row r="10687" spans="1:4">
      <c r="A10687" s="215" t="s">
        <v>37984</v>
      </c>
      <c r="B10687" s="215">
        <v>1</v>
      </c>
      <c r="C10687" s="216" t="s">
        <v>37985</v>
      </c>
      <c r="D10687" s="215" t="s">
        <v>37986</v>
      </c>
    </row>
    <row r="10688" spans="1:4">
      <c r="A10688" s="215" t="s">
        <v>37987</v>
      </c>
      <c r="B10688" s="215">
        <v>1</v>
      </c>
      <c r="C10688" s="216" t="s">
        <v>37988</v>
      </c>
      <c r="D10688" s="215" t="s">
        <v>37962</v>
      </c>
    </row>
    <row r="10689" spans="1:4">
      <c r="A10689" s="215" t="s">
        <v>37989</v>
      </c>
      <c r="B10689" s="215">
        <v>1</v>
      </c>
      <c r="C10689" s="216" t="s">
        <v>37990</v>
      </c>
      <c r="D10689" s="215" t="s">
        <v>37991</v>
      </c>
    </row>
    <row r="10690" spans="1:4">
      <c r="A10690" s="215" t="s">
        <v>37992</v>
      </c>
      <c r="B10690" s="215">
        <v>1</v>
      </c>
      <c r="C10690" s="216" t="s">
        <v>37993</v>
      </c>
      <c r="D10690" s="215" t="s">
        <v>37994</v>
      </c>
    </row>
    <row r="10691" spans="1:4">
      <c r="A10691" s="215" t="s">
        <v>37995</v>
      </c>
      <c r="B10691" s="215">
        <v>1</v>
      </c>
      <c r="C10691" s="216" t="s">
        <v>37996</v>
      </c>
      <c r="D10691" s="215" t="s">
        <v>37997</v>
      </c>
    </row>
    <row r="10692" spans="1:4">
      <c r="A10692" s="215" t="s">
        <v>37998</v>
      </c>
      <c r="B10692" s="215">
        <v>1</v>
      </c>
      <c r="C10692" s="216" t="s">
        <v>37999</v>
      </c>
      <c r="D10692" s="215" t="s">
        <v>38000</v>
      </c>
    </row>
    <row r="10693" spans="1:4">
      <c r="A10693" s="215" t="s">
        <v>38001</v>
      </c>
      <c r="B10693" s="215">
        <v>1</v>
      </c>
      <c r="C10693" s="216" t="s">
        <v>38002</v>
      </c>
      <c r="D10693" s="215" t="s">
        <v>38003</v>
      </c>
    </row>
    <row r="10694" spans="1:4">
      <c r="A10694" s="215" t="s">
        <v>38004</v>
      </c>
      <c r="B10694" s="215">
        <v>1</v>
      </c>
      <c r="C10694" s="216" t="s">
        <v>38005</v>
      </c>
      <c r="D10694" s="215" t="s">
        <v>38006</v>
      </c>
    </row>
    <row r="10695" spans="1:4">
      <c r="A10695" s="215" t="s">
        <v>38007</v>
      </c>
      <c r="B10695" s="215">
        <v>1</v>
      </c>
      <c r="C10695" s="216" t="s">
        <v>38008</v>
      </c>
      <c r="D10695" s="215" t="s">
        <v>38009</v>
      </c>
    </row>
    <row r="10696" spans="1:4">
      <c r="A10696" s="215" t="s">
        <v>38010</v>
      </c>
      <c r="B10696" s="215">
        <v>1</v>
      </c>
      <c r="C10696" s="216" t="s">
        <v>38011</v>
      </c>
      <c r="D10696" s="215" t="s">
        <v>38012</v>
      </c>
    </row>
    <row r="10697" spans="1:4">
      <c r="A10697" s="215" t="s">
        <v>38013</v>
      </c>
      <c r="B10697" s="215">
        <v>1</v>
      </c>
      <c r="C10697" s="216" t="s">
        <v>38014</v>
      </c>
      <c r="D10697" s="215" t="s">
        <v>38015</v>
      </c>
    </row>
    <row r="10698" spans="1:4">
      <c r="A10698" s="215" t="s">
        <v>38016</v>
      </c>
      <c r="B10698" s="215">
        <v>1</v>
      </c>
      <c r="C10698" s="216" t="s">
        <v>38017</v>
      </c>
      <c r="D10698" s="215" t="s">
        <v>38018</v>
      </c>
    </row>
    <row r="10699" spans="1:4">
      <c r="A10699" s="215" t="s">
        <v>38019</v>
      </c>
      <c r="B10699" s="215">
        <v>1</v>
      </c>
      <c r="C10699" s="216" t="s">
        <v>38020</v>
      </c>
      <c r="D10699" s="215" t="s">
        <v>38021</v>
      </c>
    </row>
    <row r="10700" spans="1:4">
      <c r="A10700" s="215" t="s">
        <v>38022</v>
      </c>
      <c r="B10700" s="215">
        <v>1</v>
      </c>
      <c r="C10700" s="216" t="s">
        <v>38023</v>
      </c>
      <c r="D10700" s="215" t="s">
        <v>38024</v>
      </c>
    </row>
    <row r="10701" spans="1:4">
      <c r="A10701" s="215" t="s">
        <v>38025</v>
      </c>
      <c r="B10701" s="215">
        <v>1</v>
      </c>
      <c r="C10701" s="216" t="s">
        <v>38026</v>
      </c>
      <c r="D10701" s="215" t="s">
        <v>38027</v>
      </c>
    </row>
    <row r="10702" spans="1:4">
      <c r="A10702" s="215" t="s">
        <v>38028</v>
      </c>
      <c r="B10702" s="215">
        <v>1</v>
      </c>
      <c r="C10702" s="216" t="s">
        <v>38029</v>
      </c>
      <c r="D10702" s="215" t="s">
        <v>38030</v>
      </c>
    </row>
    <row r="10703" spans="1:4">
      <c r="A10703" s="215" t="s">
        <v>38031</v>
      </c>
      <c r="B10703" s="215">
        <v>1</v>
      </c>
      <c r="C10703" s="216" t="s">
        <v>38032</v>
      </c>
      <c r="D10703" s="215" t="s">
        <v>38033</v>
      </c>
    </row>
    <row r="10704" spans="1:4">
      <c r="A10704" s="215" t="s">
        <v>38034</v>
      </c>
      <c r="B10704" s="215">
        <v>1</v>
      </c>
      <c r="C10704" s="216" t="s">
        <v>38035</v>
      </c>
      <c r="D10704" s="215" t="s">
        <v>38036</v>
      </c>
    </row>
    <row r="10705" spans="1:4">
      <c r="A10705" s="215" t="s">
        <v>38037</v>
      </c>
      <c r="B10705" s="215">
        <v>1</v>
      </c>
      <c r="C10705" s="216" t="s">
        <v>38038</v>
      </c>
      <c r="D10705" s="215" t="s">
        <v>38039</v>
      </c>
    </row>
    <row r="10706" spans="1:4">
      <c r="A10706" s="215" t="s">
        <v>38040</v>
      </c>
      <c r="B10706" s="215">
        <v>1</v>
      </c>
      <c r="C10706" s="216" t="s">
        <v>38041</v>
      </c>
      <c r="D10706" s="215" t="s">
        <v>38042</v>
      </c>
    </row>
    <row r="10707" spans="1:4">
      <c r="A10707" s="215" t="s">
        <v>38043</v>
      </c>
      <c r="B10707" s="215">
        <v>1</v>
      </c>
      <c r="C10707" s="216" t="s">
        <v>38044</v>
      </c>
      <c r="D10707" s="215" t="s">
        <v>38045</v>
      </c>
    </row>
    <row r="10708" spans="1:4">
      <c r="A10708" s="215" t="s">
        <v>38046</v>
      </c>
      <c r="B10708" s="215">
        <v>1</v>
      </c>
      <c r="C10708" s="216" t="s">
        <v>38047</v>
      </c>
      <c r="D10708" s="215" t="s">
        <v>38048</v>
      </c>
    </row>
    <row r="10709" spans="1:4">
      <c r="A10709" s="215" t="s">
        <v>38049</v>
      </c>
      <c r="B10709" s="215">
        <v>1</v>
      </c>
      <c r="C10709" s="216" t="s">
        <v>38050</v>
      </c>
      <c r="D10709" s="215" t="s">
        <v>38051</v>
      </c>
    </row>
    <row r="10710" spans="1:4">
      <c r="A10710" s="215" t="s">
        <v>38052</v>
      </c>
      <c r="B10710" s="215">
        <v>1</v>
      </c>
      <c r="C10710" s="216" t="s">
        <v>38053</v>
      </c>
      <c r="D10710" s="215" t="s">
        <v>38054</v>
      </c>
    </row>
    <row r="10711" spans="1:4">
      <c r="A10711" s="215" t="s">
        <v>38055</v>
      </c>
      <c r="B10711" s="215">
        <v>1</v>
      </c>
      <c r="C10711" s="216" t="s">
        <v>38056</v>
      </c>
      <c r="D10711" s="215" t="s">
        <v>38057</v>
      </c>
    </row>
    <row r="10712" spans="1:4">
      <c r="A10712" s="215" t="s">
        <v>38058</v>
      </c>
      <c r="B10712" s="215">
        <v>1</v>
      </c>
      <c r="C10712" s="216" t="s">
        <v>38059</v>
      </c>
      <c r="D10712" s="215" t="s">
        <v>38060</v>
      </c>
    </row>
    <row r="10713" spans="1:4">
      <c r="A10713" s="215" t="s">
        <v>38061</v>
      </c>
      <c r="B10713" s="215">
        <v>1</v>
      </c>
      <c r="C10713" s="216" t="s">
        <v>38062</v>
      </c>
      <c r="D10713" s="215" t="s">
        <v>38063</v>
      </c>
    </row>
    <row r="10714" spans="1:4">
      <c r="A10714" s="215" t="s">
        <v>38064</v>
      </c>
      <c r="B10714" s="215">
        <v>1</v>
      </c>
      <c r="C10714" s="216" t="s">
        <v>38065</v>
      </c>
      <c r="D10714" s="215" t="s">
        <v>38066</v>
      </c>
    </row>
    <row r="10715" spans="1:4">
      <c r="A10715" s="215" t="s">
        <v>38067</v>
      </c>
      <c r="B10715" s="215">
        <v>1</v>
      </c>
      <c r="C10715" s="216" t="s">
        <v>38068</v>
      </c>
      <c r="D10715" s="215" t="s">
        <v>38069</v>
      </c>
    </row>
    <row r="10716" spans="1:4">
      <c r="A10716" s="215" t="s">
        <v>38070</v>
      </c>
      <c r="B10716" s="215">
        <v>1</v>
      </c>
      <c r="C10716" s="216" t="s">
        <v>38071</v>
      </c>
      <c r="D10716" s="215" t="s">
        <v>38072</v>
      </c>
    </row>
    <row r="10717" spans="1:4">
      <c r="A10717" s="215" t="s">
        <v>38073</v>
      </c>
      <c r="B10717" s="215">
        <v>1</v>
      </c>
      <c r="C10717" s="216" t="s">
        <v>38074</v>
      </c>
      <c r="D10717" s="215" t="s">
        <v>38075</v>
      </c>
    </row>
    <row r="10718" spans="1:4">
      <c r="A10718" s="215" t="s">
        <v>38076</v>
      </c>
      <c r="B10718" s="215">
        <v>1</v>
      </c>
      <c r="C10718" s="216" t="s">
        <v>38077</v>
      </c>
      <c r="D10718" s="215" t="s">
        <v>38078</v>
      </c>
    </row>
    <row r="10719" spans="1:4">
      <c r="A10719" s="215" t="s">
        <v>38079</v>
      </c>
      <c r="B10719" s="215">
        <v>1</v>
      </c>
      <c r="C10719" s="216" t="s">
        <v>38080</v>
      </c>
      <c r="D10719" s="215" t="s">
        <v>38081</v>
      </c>
    </row>
    <row r="10720" spans="1:4">
      <c r="A10720" s="215" t="s">
        <v>38082</v>
      </c>
      <c r="B10720" s="215">
        <v>1</v>
      </c>
      <c r="C10720" s="216" t="s">
        <v>38083</v>
      </c>
      <c r="D10720" s="215" t="s">
        <v>38084</v>
      </c>
    </row>
    <row r="10721" spans="1:4">
      <c r="A10721" s="215" t="s">
        <v>38085</v>
      </c>
      <c r="B10721" s="215">
        <v>1</v>
      </c>
      <c r="C10721" s="216" t="s">
        <v>38086</v>
      </c>
      <c r="D10721" s="215" t="s">
        <v>38087</v>
      </c>
    </row>
    <row r="10722" spans="1:4">
      <c r="A10722" s="215" t="s">
        <v>38088</v>
      </c>
      <c r="B10722" s="215">
        <v>1</v>
      </c>
      <c r="C10722" s="216" t="s">
        <v>38089</v>
      </c>
      <c r="D10722" s="215" t="s">
        <v>38090</v>
      </c>
    </row>
    <row r="10723" spans="1:4">
      <c r="A10723" s="215" t="s">
        <v>38091</v>
      </c>
      <c r="B10723" s="215">
        <v>1</v>
      </c>
      <c r="C10723" s="216" t="s">
        <v>38092</v>
      </c>
      <c r="D10723" s="215" t="s">
        <v>38093</v>
      </c>
    </row>
    <row r="10724" spans="1:4">
      <c r="A10724" s="215" t="s">
        <v>38094</v>
      </c>
      <c r="B10724" s="215">
        <v>1</v>
      </c>
      <c r="C10724" s="216" t="s">
        <v>38095</v>
      </c>
      <c r="D10724" s="215" t="s">
        <v>38096</v>
      </c>
    </row>
    <row r="10725" spans="1:4">
      <c r="A10725" s="215" t="s">
        <v>38097</v>
      </c>
      <c r="B10725" s="215">
        <v>1</v>
      </c>
      <c r="C10725" s="216" t="s">
        <v>38098</v>
      </c>
      <c r="D10725" s="215" t="s">
        <v>38099</v>
      </c>
    </row>
    <row r="10726" spans="1:4">
      <c r="A10726" s="215" t="s">
        <v>38100</v>
      </c>
      <c r="B10726" s="215">
        <v>1</v>
      </c>
      <c r="C10726" s="216" t="s">
        <v>38101</v>
      </c>
      <c r="D10726" s="215" t="s">
        <v>38102</v>
      </c>
    </row>
    <row r="10727" spans="1:4">
      <c r="A10727" s="215" t="s">
        <v>38103</v>
      </c>
      <c r="B10727" s="215">
        <v>1</v>
      </c>
      <c r="C10727" s="216" t="s">
        <v>38104</v>
      </c>
      <c r="D10727" s="215" t="s">
        <v>38105</v>
      </c>
    </row>
    <row r="10728" spans="1:4">
      <c r="A10728" s="215" t="s">
        <v>38106</v>
      </c>
      <c r="B10728" s="215">
        <v>1</v>
      </c>
      <c r="C10728" s="216" t="s">
        <v>38107</v>
      </c>
      <c r="D10728" s="215" t="s">
        <v>38108</v>
      </c>
    </row>
    <row r="10729" spans="1:4">
      <c r="A10729" s="215" t="s">
        <v>38109</v>
      </c>
      <c r="B10729" s="215">
        <v>1</v>
      </c>
      <c r="C10729" s="216" t="s">
        <v>38110</v>
      </c>
      <c r="D10729" s="215" t="s">
        <v>38111</v>
      </c>
    </row>
    <row r="10730" spans="1:4">
      <c r="A10730" s="215" t="s">
        <v>38112</v>
      </c>
      <c r="B10730" s="215">
        <v>1</v>
      </c>
      <c r="C10730" s="216" t="s">
        <v>38113</v>
      </c>
      <c r="D10730" s="215" t="s">
        <v>38114</v>
      </c>
    </row>
    <row r="10731" spans="1:4">
      <c r="A10731" s="215" t="s">
        <v>38115</v>
      </c>
      <c r="B10731" s="215">
        <v>1</v>
      </c>
      <c r="C10731" s="216" t="s">
        <v>38116</v>
      </c>
      <c r="D10731" s="215" t="s">
        <v>38117</v>
      </c>
    </row>
    <row r="10732" spans="1:4">
      <c r="A10732" s="215" t="s">
        <v>38118</v>
      </c>
      <c r="B10732" s="215">
        <v>1</v>
      </c>
      <c r="C10732" s="216" t="s">
        <v>38119</v>
      </c>
      <c r="D10732" s="215" t="s">
        <v>38120</v>
      </c>
    </row>
    <row r="10733" spans="1:4">
      <c r="A10733" s="215" t="s">
        <v>38121</v>
      </c>
      <c r="B10733" s="215">
        <v>1</v>
      </c>
      <c r="C10733" s="216" t="s">
        <v>38122</v>
      </c>
      <c r="D10733" s="215" t="s">
        <v>38123</v>
      </c>
    </row>
    <row r="10734" spans="1:4">
      <c r="A10734" s="215" t="s">
        <v>38124</v>
      </c>
      <c r="B10734" s="215">
        <v>1</v>
      </c>
      <c r="C10734" s="216" t="s">
        <v>38125</v>
      </c>
      <c r="D10734" s="215" t="s">
        <v>38126</v>
      </c>
    </row>
    <row r="10735" spans="1:4">
      <c r="A10735" s="215" t="s">
        <v>38127</v>
      </c>
      <c r="B10735" s="215">
        <v>1</v>
      </c>
      <c r="C10735" s="216" t="s">
        <v>38128</v>
      </c>
      <c r="D10735" s="215" t="s">
        <v>38129</v>
      </c>
    </row>
    <row r="10736" spans="1:4">
      <c r="A10736" s="215" t="s">
        <v>38130</v>
      </c>
      <c r="B10736" s="215">
        <v>1</v>
      </c>
      <c r="C10736" s="216" t="s">
        <v>38131</v>
      </c>
      <c r="D10736" s="215" t="s">
        <v>38132</v>
      </c>
    </row>
    <row r="10737" spans="1:4">
      <c r="A10737" s="215" t="s">
        <v>38133</v>
      </c>
      <c r="B10737" s="215">
        <v>1</v>
      </c>
      <c r="C10737" s="216" t="s">
        <v>38134</v>
      </c>
      <c r="D10737" s="215" t="s">
        <v>38135</v>
      </c>
    </row>
    <row r="10738" spans="1:4">
      <c r="A10738" s="215" t="s">
        <v>38136</v>
      </c>
      <c r="B10738" s="215">
        <v>1</v>
      </c>
      <c r="C10738" s="216" t="s">
        <v>38137</v>
      </c>
      <c r="D10738" s="215" t="s">
        <v>38138</v>
      </c>
    </row>
    <row r="10739" spans="1:4">
      <c r="A10739" s="215" t="s">
        <v>38139</v>
      </c>
      <c r="B10739" s="215">
        <v>1</v>
      </c>
      <c r="C10739" s="216" t="s">
        <v>38140</v>
      </c>
      <c r="D10739" s="215" t="s">
        <v>38141</v>
      </c>
    </row>
    <row r="10740" spans="1:4">
      <c r="A10740" s="215" t="s">
        <v>38142</v>
      </c>
      <c r="B10740" s="215">
        <v>1</v>
      </c>
      <c r="C10740" s="216" t="s">
        <v>38143</v>
      </c>
      <c r="D10740" s="215" t="s">
        <v>38144</v>
      </c>
    </row>
    <row r="10741" spans="1:4">
      <c r="A10741" s="215" t="s">
        <v>38145</v>
      </c>
      <c r="B10741" s="215">
        <v>1</v>
      </c>
      <c r="C10741" s="216" t="s">
        <v>38146</v>
      </c>
      <c r="D10741" s="215" t="s">
        <v>38147</v>
      </c>
    </row>
    <row r="10742" spans="1:4">
      <c r="A10742" s="215" t="s">
        <v>38148</v>
      </c>
      <c r="B10742" s="215">
        <v>1</v>
      </c>
      <c r="C10742" s="216" t="s">
        <v>38149</v>
      </c>
      <c r="D10742" s="215" t="s">
        <v>38150</v>
      </c>
    </row>
    <row r="10743" spans="1:4">
      <c r="A10743" s="215" t="s">
        <v>38151</v>
      </c>
      <c r="B10743" s="215">
        <v>1</v>
      </c>
      <c r="C10743" s="216" t="s">
        <v>38152</v>
      </c>
      <c r="D10743" s="215" t="s">
        <v>38153</v>
      </c>
    </row>
    <row r="10744" spans="1:4">
      <c r="A10744" s="215" t="s">
        <v>38154</v>
      </c>
      <c r="B10744" s="215">
        <v>1</v>
      </c>
      <c r="C10744" s="216" t="s">
        <v>38155</v>
      </c>
      <c r="D10744" s="215" t="s">
        <v>38156</v>
      </c>
    </row>
    <row r="10745" spans="1:4">
      <c r="A10745" s="215" t="s">
        <v>38157</v>
      </c>
      <c r="B10745" s="215">
        <v>1</v>
      </c>
      <c r="C10745" s="216" t="s">
        <v>38158</v>
      </c>
      <c r="D10745" s="215" t="s">
        <v>38159</v>
      </c>
    </row>
    <row r="10746" spans="1:4">
      <c r="A10746" s="215" t="s">
        <v>38160</v>
      </c>
      <c r="B10746" s="215">
        <v>1</v>
      </c>
      <c r="C10746" s="216" t="s">
        <v>38161</v>
      </c>
      <c r="D10746" s="215" t="s">
        <v>38162</v>
      </c>
    </row>
    <row r="10747" spans="1:4">
      <c r="A10747" s="215" t="s">
        <v>38163</v>
      </c>
      <c r="B10747" s="215">
        <v>1</v>
      </c>
      <c r="C10747" s="216" t="s">
        <v>38164</v>
      </c>
      <c r="D10747" s="215" t="s">
        <v>38165</v>
      </c>
    </row>
    <row r="10748" spans="1:4">
      <c r="A10748" s="215" t="s">
        <v>38166</v>
      </c>
      <c r="B10748" s="215">
        <v>1</v>
      </c>
      <c r="C10748" s="216" t="s">
        <v>38167</v>
      </c>
      <c r="D10748" s="215" t="s">
        <v>38168</v>
      </c>
    </row>
    <row r="10749" spans="1:4">
      <c r="A10749" s="215" t="s">
        <v>38169</v>
      </c>
      <c r="B10749" s="215">
        <v>1</v>
      </c>
      <c r="C10749" s="216" t="s">
        <v>38170</v>
      </c>
      <c r="D10749" s="215" t="s">
        <v>38171</v>
      </c>
    </row>
    <row r="10750" spans="1:4">
      <c r="A10750" s="215" t="s">
        <v>38172</v>
      </c>
      <c r="B10750" s="215">
        <v>1</v>
      </c>
      <c r="C10750" s="216" t="s">
        <v>38173</v>
      </c>
      <c r="D10750" s="215" t="s">
        <v>38174</v>
      </c>
    </row>
    <row r="10751" spans="1:4">
      <c r="A10751" s="215" t="s">
        <v>38175</v>
      </c>
      <c r="B10751" s="215">
        <v>1</v>
      </c>
      <c r="C10751" s="216" t="s">
        <v>38176</v>
      </c>
      <c r="D10751" s="215" t="s">
        <v>38177</v>
      </c>
    </row>
    <row r="10752" spans="1:4">
      <c r="A10752" s="215" t="s">
        <v>38178</v>
      </c>
      <c r="B10752" s="215">
        <v>1</v>
      </c>
      <c r="C10752" s="216" t="s">
        <v>38179</v>
      </c>
      <c r="D10752" s="215" t="s">
        <v>38180</v>
      </c>
    </row>
    <row r="10753" spans="1:4">
      <c r="A10753" s="215" t="s">
        <v>38181</v>
      </c>
      <c r="B10753" s="215">
        <v>1</v>
      </c>
      <c r="C10753" s="216" t="s">
        <v>38182</v>
      </c>
      <c r="D10753" s="215" t="s">
        <v>38183</v>
      </c>
    </row>
    <row r="10754" spans="1:4">
      <c r="A10754" s="215" t="s">
        <v>38184</v>
      </c>
      <c r="B10754" s="215">
        <v>1</v>
      </c>
      <c r="C10754" s="216" t="s">
        <v>38185</v>
      </c>
      <c r="D10754" s="215" t="s">
        <v>38186</v>
      </c>
    </row>
    <row r="10755" spans="1:4">
      <c r="A10755" s="215" t="s">
        <v>38187</v>
      </c>
      <c r="B10755" s="215">
        <v>1</v>
      </c>
      <c r="C10755" s="216" t="s">
        <v>38188</v>
      </c>
      <c r="D10755" s="215" t="s">
        <v>38189</v>
      </c>
    </row>
    <row r="10756" spans="1:4">
      <c r="A10756" s="215" t="s">
        <v>38190</v>
      </c>
      <c r="B10756" s="215">
        <v>1</v>
      </c>
      <c r="C10756" s="216" t="s">
        <v>38191</v>
      </c>
      <c r="D10756" s="215" t="s">
        <v>38192</v>
      </c>
    </row>
    <row r="10757" spans="1:4">
      <c r="A10757" s="215" t="s">
        <v>38193</v>
      </c>
      <c r="B10757" s="215">
        <v>1</v>
      </c>
      <c r="C10757" s="216" t="s">
        <v>38194</v>
      </c>
      <c r="D10757" s="215" t="s">
        <v>38195</v>
      </c>
    </row>
    <row r="10758" spans="1:4">
      <c r="A10758" s="215" t="s">
        <v>38196</v>
      </c>
      <c r="B10758" s="215">
        <v>1</v>
      </c>
      <c r="C10758" s="216" t="s">
        <v>38197</v>
      </c>
      <c r="D10758" s="215" t="s">
        <v>38198</v>
      </c>
    </row>
    <row r="10759" spans="1:4">
      <c r="A10759" s="215" t="s">
        <v>38199</v>
      </c>
      <c r="B10759" s="215">
        <v>1</v>
      </c>
      <c r="C10759" s="216" t="s">
        <v>38200</v>
      </c>
      <c r="D10759" s="215" t="s">
        <v>38201</v>
      </c>
    </row>
    <row r="10760" spans="1:4">
      <c r="A10760" s="215" t="s">
        <v>38202</v>
      </c>
      <c r="B10760" s="215">
        <v>1</v>
      </c>
      <c r="C10760" s="216" t="s">
        <v>38203</v>
      </c>
      <c r="D10760" s="215" t="s">
        <v>38204</v>
      </c>
    </row>
    <row r="10761" spans="1:4">
      <c r="A10761" s="215" t="s">
        <v>38205</v>
      </c>
      <c r="B10761" s="215">
        <v>1</v>
      </c>
      <c r="C10761" s="216" t="s">
        <v>38206</v>
      </c>
      <c r="D10761" s="215" t="s">
        <v>38207</v>
      </c>
    </row>
    <row r="10762" spans="1:4">
      <c r="A10762" s="215" t="s">
        <v>38208</v>
      </c>
      <c r="B10762" s="215">
        <v>1</v>
      </c>
      <c r="C10762" s="216" t="s">
        <v>38209</v>
      </c>
      <c r="D10762" s="215" t="s">
        <v>38210</v>
      </c>
    </row>
    <row r="10763" spans="1:4">
      <c r="A10763" s="215" t="s">
        <v>38211</v>
      </c>
      <c r="B10763" s="215">
        <v>1</v>
      </c>
      <c r="C10763" s="216" t="s">
        <v>38212</v>
      </c>
      <c r="D10763" s="215" t="s">
        <v>38213</v>
      </c>
    </row>
    <row r="10764" spans="1:4">
      <c r="A10764" s="215" t="s">
        <v>38214</v>
      </c>
      <c r="B10764" s="215">
        <v>1</v>
      </c>
      <c r="C10764" s="216" t="s">
        <v>38215</v>
      </c>
      <c r="D10764" s="215" t="s">
        <v>38216</v>
      </c>
    </row>
    <row r="10765" spans="1:4">
      <c r="A10765" s="215" t="s">
        <v>38217</v>
      </c>
      <c r="B10765" s="215">
        <v>1</v>
      </c>
      <c r="C10765" s="216" t="s">
        <v>38218</v>
      </c>
      <c r="D10765" s="215" t="s">
        <v>38219</v>
      </c>
    </row>
    <row r="10766" spans="1:4">
      <c r="A10766" s="215" t="s">
        <v>38220</v>
      </c>
      <c r="B10766" s="215">
        <v>1</v>
      </c>
      <c r="C10766" s="216" t="s">
        <v>38221</v>
      </c>
      <c r="D10766" s="215" t="s">
        <v>38222</v>
      </c>
    </row>
    <row r="10767" spans="1:4">
      <c r="A10767" s="215" t="s">
        <v>38223</v>
      </c>
      <c r="B10767" s="215">
        <v>1</v>
      </c>
      <c r="C10767" s="216" t="s">
        <v>38224</v>
      </c>
      <c r="D10767" s="215" t="s">
        <v>38225</v>
      </c>
    </row>
    <row r="10768" spans="1:4">
      <c r="A10768" s="215" t="s">
        <v>38226</v>
      </c>
      <c r="B10768" s="215">
        <v>1</v>
      </c>
      <c r="C10768" s="216" t="s">
        <v>38227</v>
      </c>
      <c r="D10768" s="215" t="s">
        <v>38228</v>
      </c>
    </row>
    <row r="10769" spans="1:4">
      <c r="A10769" s="215" t="s">
        <v>38229</v>
      </c>
      <c r="B10769" s="215">
        <v>1</v>
      </c>
      <c r="C10769" s="216" t="s">
        <v>38230</v>
      </c>
      <c r="D10769" s="215" t="s">
        <v>38231</v>
      </c>
    </row>
    <row r="10770" spans="1:4">
      <c r="A10770" s="215" t="s">
        <v>38232</v>
      </c>
      <c r="B10770" s="215">
        <v>1</v>
      </c>
      <c r="C10770" s="216" t="s">
        <v>38233</v>
      </c>
      <c r="D10770" s="215" t="s">
        <v>38234</v>
      </c>
    </row>
    <row r="10771" spans="1:4">
      <c r="A10771" s="215" t="s">
        <v>38235</v>
      </c>
      <c r="B10771" s="215">
        <v>1</v>
      </c>
      <c r="C10771" s="216" t="s">
        <v>38236</v>
      </c>
      <c r="D10771" s="215" t="s">
        <v>38237</v>
      </c>
    </row>
    <row r="10772" spans="1:4">
      <c r="A10772" s="215" t="s">
        <v>38238</v>
      </c>
      <c r="B10772" s="215">
        <v>1</v>
      </c>
      <c r="C10772" s="216" t="s">
        <v>38239</v>
      </c>
      <c r="D10772" s="215" t="s">
        <v>38240</v>
      </c>
    </row>
    <row r="10773" spans="1:4">
      <c r="A10773" s="215" t="s">
        <v>38241</v>
      </c>
      <c r="B10773" s="215">
        <v>1</v>
      </c>
      <c r="C10773" s="216" t="s">
        <v>38242</v>
      </c>
      <c r="D10773" s="215" t="s">
        <v>38243</v>
      </c>
    </row>
    <row r="10774" spans="1:4">
      <c r="A10774" s="215" t="s">
        <v>38244</v>
      </c>
      <c r="B10774" s="215">
        <v>1</v>
      </c>
      <c r="C10774" s="216" t="s">
        <v>38245</v>
      </c>
      <c r="D10774" s="215" t="s">
        <v>38246</v>
      </c>
    </row>
    <row r="10775" spans="1:4">
      <c r="A10775" s="215" t="s">
        <v>38247</v>
      </c>
      <c r="B10775" s="215">
        <v>1</v>
      </c>
      <c r="C10775" s="216" t="s">
        <v>38248</v>
      </c>
      <c r="D10775" s="215" t="s">
        <v>38249</v>
      </c>
    </row>
    <row r="10776" spans="1:4">
      <c r="A10776" s="215" t="s">
        <v>38250</v>
      </c>
      <c r="B10776" s="215">
        <v>1</v>
      </c>
      <c r="C10776" s="216" t="s">
        <v>38251</v>
      </c>
      <c r="D10776" s="215" t="s">
        <v>38252</v>
      </c>
    </row>
    <row r="10777" spans="1:4">
      <c r="A10777" s="215" t="s">
        <v>38253</v>
      </c>
      <c r="B10777" s="215">
        <v>1</v>
      </c>
      <c r="C10777" s="216" t="s">
        <v>38254</v>
      </c>
      <c r="D10777" s="215" t="s">
        <v>38255</v>
      </c>
    </row>
    <row r="10778" spans="1:4">
      <c r="A10778" s="215" t="s">
        <v>38256</v>
      </c>
      <c r="B10778" s="215">
        <v>1</v>
      </c>
      <c r="C10778" s="216" t="s">
        <v>38257</v>
      </c>
      <c r="D10778" s="215" t="s">
        <v>38258</v>
      </c>
    </row>
    <row r="10779" spans="1:4">
      <c r="A10779" s="215" t="s">
        <v>38259</v>
      </c>
      <c r="B10779" s="215">
        <v>1</v>
      </c>
      <c r="C10779" s="216" t="s">
        <v>38260</v>
      </c>
      <c r="D10779" s="215" t="s">
        <v>38261</v>
      </c>
    </row>
    <row r="10780" spans="1:4">
      <c r="A10780" s="215" t="s">
        <v>38262</v>
      </c>
      <c r="B10780" s="215">
        <v>1</v>
      </c>
      <c r="C10780" s="216" t="s">
        <v>38263</v>
      </c>
      <c r="D10780" s="215" t="s">
        <v>38264</v>
      </c>
    </row>
    <row r="10781" spans="1:4">
      <c r="A10781" s="215" t="s">
        <v>38265</v>
      </c>
      <c r="B10781" s="215">
        <v>1</v>
      </c>
      <c r="C10781" s="216" t="s">
        <v>38266</v>
      </c>
      <c r="D10781" s="215" t="s">
        <v>38267</v>
      </c>
    </row>
    <row r="10782" spans="1:4">
      <c r="A10782" s="215" t="s">
        <v>38268</v>
      </c>
      <c r="B10782" s="215">
        <v>1</v>
      </c>
      <c r="C10782" s="216" t="s">
        <v>38269</v>
      </c>
      <c r="D10782" s="215" t="s">
        <v>38270</v>
      </c>
    </row>
    <row r="10783" spans="1:4">
      <c r="A10783" s="215" t="s">
        <v>38271</v>
      </c>
      <c r="B10783" s="215">
        <v>1</v>
      </c>
      <c r="C10783" s="216" t="s">
        <v>38272</v>
      </c>
      <c r="D10783" s="215" t="s">
        <v>38273</v>
      </c>
    </row>
    <row r="10784" spans="1:4">
      <c r="A10784" s="215" t="s">
        <v>38274</v>
      </c>
      <c r="B10784" s="215">
        <v>1</v>
      </c>
      <c r="C10784" s="216" t="s">
        <v>38275</v>
      </c>
      <c r="D10784" s="215" t="s">
        <v>38276</v>
      </c>
    </row>
    <row r="10785" spans="1:4">
      <c r="A10785" s="215" t="s">
        <v>38277</v>
      </c>
      <c r="B10785" s="215">
        <v>1</v>
      </c>
      <c r="C10785" s="216" t="s">
        <v>38278</v>
      </c>
      <c r="D10785" s="215" t="s">
        <v>38279</v>
      </c>
    </row>
    <row r="10786" spans="1:4">
      <c r="A10786" s="215" t="s">
        <v>38280</v>
      </c>
      <c r="B10786" s="215">
        <v>1</v>
      </c>
      <c r="C10786" s="216" t="s">
        <v>38281</v>
      </c>
      <c r="D10786" s="215" t="s">
        <v>38282</v>
      </c>
    </row>
    <row r="10787" spans="1:4">
      <c r="A10787" s="215" t="s">
        <v>38283</v>
      </c>
      <c r="B10787" s="215">
        <v>1</v>
      </c>
      <c r="C10787" s="216" t="s">
        <v>38284</v>
      </c>
      <c r="D10787" s="215" t="s">
        <v>38285</v>
      </c>
    </row>
    <row r="10788" spans="1:4">
      <c r="A10788" s="215" t="s">
        <v>38286</v>
      </c>
      <c r="B10788" s="215">
        <v>1</v>
      </c>
      <c r="C10788" s="216" t="s">
        <v>38287</v>
      </c>
      <c r="D10788" s="215" t="s">
        <v>38288</v>
      </c>
    </row>
    <row r="10789" spans="1:4">
      <c r="A10789" s="215" t="s">
        <v>38289</v>
      </c>
      <c r="B10789" s="215">
        <v>1</v>
      </c>
      <c r="C10789" s="216" t="s">
        <v>38290</v>
      </c>
      <c r="D10789" s="215" t="s">
        <v>38291</v>
      </c>
    </row>
    <row r="10790" spans="1:4">
      <c r="A10790" s="215" t="s">
        <v>38292</v>
      </c>
      <c r="B10790" s="215">
        <v>1</v>
      </c>
      <c r="C10790" s="216" t="s">
        <v>38293</v>
      </c>
      <c r="D10790" s="215" t="s">
        <v>38294</v>
      </c>
    </row>
    <row r="10791" spans="1:4">
      <c r="A10791" s="215" t="s">
        <v>38295</v>
      </c>
      <c r="B10791" s="215">
        <v>1</v>
      </c>
      <c r="C10791" s="216" t="s">
        <v>38296</v>
      </c>
      <c r="D10791" s="215" t="s">
        <v>38297</v>
      </c>
    </row>
    <row r="10792" spans="1:4">
      <c r="A10792" s="215" t="s">
        <v>38298</v>
      </c>
      <c r="B10792" s="215">
        <v>1</v>
      </c>
      <c r="C10792" s="216" t="s">
        <v>38299</v>
      </c>
      <c r="D10792" s="215" t="s">
        <v>38300</v>
      </c>
    </row>
    <row r="10793" spans="1:4">
      <c r="A10793" s="215" t="s">
        <v>38301</v>
      </c>
      <c r="B10793" s="215">
        <v>1</v>
      </c>
      <c r="C10793" s="216" t="s">
        <v>38302</v>
      </c>
      <c r="D10793" s="215" t="s">
        <v>38303</v>
      </c>
    </row>
    <row r="10794" spans="1:4">
      <c r="A10794" s="215" t="s">
        <v>38304</v>
      </c>
      <c r="B10794" s="215">
        <v>1</v>
      </c>
      <c r="C10794" s="216" t="s">
        <v>38305</v>
      </c>
      <c r="D10794" s="215" t="s">
        <v>38306</v>
      </c>
    </row>
    <row r="10795" spans="1:4">
      <c r="A10795" s="215" t="s">
        <v>38307</v>
      </c>
      <c r="B10795" s="215">
        <v>1</v>
      </c>
      <c r="C10795" s="216" t="s">
        <v>38308</v>
      </c>
      <c r="D10795" s="215" t="s">
        <v>38309</v>
      </c>
    </row>
    <row r="10796" spans="1:4">
      <c r="A10796" s="215" t="s">
        <v>38310</v>
      </c>
      <c r="B10796" s="215">
        <v>1</v>
      </c>
      <c r="C10796" s="216" t="s">
        <v>38311</v>
      </c>
      <c r="D10796" s="215" t="s">
        <v>38312</v>
      </c>
    </row>
    <row r="10797" spans="1:4">
      <c r="A10797" s="215" t="s">
        <v>38313</v>
      </c>
      <c r="B10797" s="215">
        <v>1</v>
      </c>
      <c r="C10797" s="216" t="s">
        <v>38314</v>
      </c>
      <c r="D10797" s="215" t="s">
        <v>38315</v>
      </c>
    </row>
    <row r="10798" spans="1:4">
      <c r="A10798" s="215" t="s">
        <v>38316</v>
      </c>
      <c r="B10798" s="215">
        <v>1</v>
      </c>
      <c r="C10798" s="216" t="s">
        <v>38317</v>
      </c>
      <c r="D10798" s="215" t="s">
        <v>38318</v>
      </c>
    </row>
    <row r="10799" spans="1:4">
      <c r="A10799" s="215" t="s">
        <v>38319</v>
      </c>
      <c r="B10799" s="215">
        <v>1</v>
      </c>
      <c r="C10799" s="216" t="s">
        <v>38320</v>
      </c>
      <c r="D10799" s="215" t="s">
        <v>38321</v>
      </c>
    </row>
    <row r="10800" spans="1:4">
      <c r="A10800" s="215" t="s">
        <v>38322</v>
      </c>
      <c r="B10800" s="215">
        <v>1</v>
      </c>
      <c r="C10800" s="216" t="s">
        <v>38323</v>
      </c>
      <c r="D10800" s="215" t="s">
        <v>38324</v>
      </c>
    </row>
    <row r="10801" spans="1:4">
      <c r="A10801" s="215" t="s">
        <v>38325</v>
      </c>
      <c r="B10801" s="215">
        <v>1</v>
      </c>
      <c r="C10801" s="216" t="s">
        <v>38326</v>
      </c>
      <c r="D10801" s="215" t="s">
        <v>38327</v>
      </c>
    </row>
    <row r="10802" spans="1:4">
      <c r="A10802" s="215" t="s">
        <v>38328</v>
      </c>
      <c r="B10802" s="215">
        <v>1</v>
      </c>
      <c r="C10802" s="216" t="s">
        <v>38329</v>
      </c>
      <c r="D10802" s="215" t="s">
        <v>38330</v>
      </c>
    </row>
    <row r="10803" spans="1:4">
      <c r="A10803" s="215" t="s">
        <v>38331</v>
      </c>
      <c r="B10803" s="215">
        <v>1</v>
      </c>
      <c r="C10803" s="216" t="s">
        <v>38332</v>
      </c>
      <c r="D10803" s="215" t="s">
        <v>38333</v>
      </c>
    </row>
    <row r="10804" spans="1:4">
      <c r="A10804" s="215" t="s">
        <v>38334</v>
      </c>
      <c r="B10804" s="215">
        <v>1</v>
      </c>
      <c r="C10804" s="216" t="s">
        <v>38335</v>
      </c>
      <c r="D10804" s="215" t="s">
        <v>38336</v>
      </c>
    </row>
    <row r="10805" spans="1:4">
      <c r="A10805" s="215" t="s">
        <v>38337</v>
      </c>
      <c r="B10805" s="215">
        <v>1</v>
      </c>
      <c r="C10805" s="216" t="s">
        <v>38338</v>
      </c>
      <c r="D10805" s="215" t="s">
        <v>38339</v>
      </c>
    </row>
    <row r="10806" spans="1:4">
      <c r="A10806" s="215" t="s">
        <v>38340</v>
      </c>
      <c r="B10806" s="215">
        <v>1</v>
      </c>
      <c r="C10806" s="216" t="s">
        <v>38341</v>
      </c>
      <c r="D10806" s="215" t="s">
        <v>38342</v>
      </c>
    </row>
    <row r="10807" spans="1:4">
      <c r="A10807" s="215" t="s">
        <v>38343</v>
      </c>
      <c r="B10807" s="215">
        <v>1</v>
      </c>
      <c r="C10807" s="216" t="s">
        <v>38344</v>
      </c>
      <c r="D10807" s="215" t="s">
        <v>38345</v>
      </c>
    </row>
    <row r="10808" spans="1:4">
      <c r="A10808" s="215" t="s">
        <v>38346</v>
      </c>
      <c r="B10808" s="215">
        <v>1</v>
      </c>
      <c r="C10808" s="216" t="s">
        <v>38347</v>
      </c>
      <c r="D10808" s="215" t="s">
        <v>38348</v>
      </c>
    </row>
    <row r="10809" spans="1:4">
      <c r="A10809" s="215" t="s">
        <v>38349</v>
      </c>
      <c r="B10809" s="215">
        <v>1</v>
      </c>
      <c r="C10809" s="216" t="s">
        <v>38350</v>
      </c>
      <c r="D10809" s="215" t="s">
        <v>38351</v>
      </c>
    </row>
    <row r="10810" spans="1:4">
      <c r="A10810" s="215" t="s">
        <v>38352</v>
      </c>
      <c r="B10810" s="215">
        <v>1</v>
      </c>
      <c r="C10810" s="216" t="s">
        <v>38353</v>
      </c>
      <c r="D10810" s="215" t="s">
        <v>38354</v>
      </c>
    </row>
    <row r="10811" spans="1:4">
      <c r="A10811" s="215" t="s">
        <v>38355</v>
      </c>
      <c r="B10811" s="215">
        <v>1</v>
      </c>
      <c r="C10811" s="216" t="s">
        <v>38356</v>
      </c>
      <c r="D10811" s="215" t="s">
        <v>38357</v>
      </c>
    </row>
    <row r="10812" spans="1:4">
      <c r="A10812" s="215" t="s">
        <v>38358</v>
      </c>
      <c r="B10812" s="215">
        <v>1</v>
      </c>
      <c r="C10812" s="216" t="s">
        <v>38359</v>
      </c>
      <c r="D10812" s="215" t="s">
        <v>38360</v>
      </c>
    </row>
    <row r="10813" spans="1:4">
      <c r="A10813" s="215" t="s">
        <v>38361</v>
      </c>
      <c r="B10813" s="215">
        <v>1</v>
      </c>
      <c r="C10813" s="216" t="s">
        <v>38362</v>
      </c>
      <c r="D10813" s="215" t="s">
        <v>38363</v>
      </c>
    </row>
    <row r="10814" spans="1:4">
      <c r="A10814" s="215" t="s">
        <v>38364</v>
      </c>
      <c r="B10814" s="215">
        <v>1</v>
      </c>
      <c r="C10814" s="216" t="s">
        <v>38365</v>
      </c>
      <c r="D10814" s="215" t="s">
        <v>38366</v>
      </c>
    </row>
    <row r="10815" spans="1:4">
      <c r="A10815" s="215" t="s">
        <v>38367</v>
      </c>
      <c r="B10815" s="215">
        <v>1</v>
      </c>
      <c r="C10815" s="216" t="s">
        <v>38368</v>
      </c>
      <c r="D10815" s="215" t="s">
        <v>38369</v>
      </c>
    </row>
    <row r="10816" spans="1:4">
      <c r="A10816" s="215" t="s">
        <v>38370</v>
      </c>
      <c r="B10816" s="215">
        <v>1</v>
      </c>
      <c r="C10816" s="216" t="s">
        <v>38371</v>
      </c>
      <c r="D10816" s="215" t="s">
        <v>38372</v>
      </c>
    </row>
    <row r="10817" spans="1:4">
      <c r="A10817" s="215" t="s">
        <v>38373</v>
      </c>
      <c r="B10817" s="215">
        <v>1</v>
      </c>
      <c r="C10817" s="216" t="s">
        <v>38374</v>
      </c>
      <c r="D10817" s="215" t="s">
        <v>38375</v>
      </c>
    </row>
    <row r="10818" spans="1:4">
      <c r="A10818" s="215" t="s">
        <v>38376</v>
      </c>
      <c r="B10818" s="215">
        <v>1</v>
      </c>
      <c r="C10818" s="216" t="s">
        <v>38377</v>
      </c>
      <c r="D10818" s="215" t="s">
        <v>38378</v>
      </c>
    </row>
    <row r="10819" spans="1:4">
      <c r="A10819" s="215" t="s">
        <v>38379</v>
      </c>
      <c r="B10819" s="215">
        <v>1</v>
      </c>
      <c r="C10819" s="216" t="s">
        <v>38380</v>
      </c>
      <c r="D10819" s="215" t="s">
        <v>38381</v>
      </c>
    </row>
    <row r="10820" spans="1:4">
      <c r="A10820" s="215" t="s">
        <v>38382</v>
      </c>
      <c r="B10820" s="215">
        <v>1</v>
      </c>
      <c r="C10820" s="216" t="s">
        <v>38383</v>
      </c>
      <c r="D10820" s="215" t="s">
        <v>38384</v>
      </c>
    </row>
    <row r="10821" spans="1:4">
      <c r="A10821" s="215" t="s">
        <v>38385</v>
      </c>
      <c r="B10821" s="215">
        <v>1</v>
      </c>
      <c r="C10821" s="216" t="s">
        <v>38386</v>
      </c>
      <c r="D10821" s="215" t="s">
        <v>38387</v>
      </c>
    </row>
    <row r="10822" spans="1:4">
      <c r="A10822" s="215" t="s">
        <v>38388</v>
      </c>
      <c r="B10822" s="215">
        <v>1</v>
      </c>
      <c r="C10822" s="216" t="s">
        <v>38389</v>
      </c>
      <c r="D10822" s="215" t="s">
        <v>38390</v>
      </c>
    </row>
    <row r="10823" spans="1:4">
      <c r="A10823" s="215" t="s">
        <v>38391</v>
      </c>
      <c r="B10823" s="215">
        <v>1</v>
      </c>
      <c r="C10823" s="216" t="s">
        <v>38392</v>
      </c>
      <c r="D10823" s="215" t="s">
        <v>38393</v>
      </c>
    </row>
    <row r="10824" spans="1:4">
      <c r="A10824" s="215" t="s">
        <v>38394</v>
      </c>
      <c r="B10824" s="215">
        <v>1</v>
      </c>
      <c r="C10824" s="216" t="s">
        <v>38395</v>
      </c>
      <c r="D10824" s="215" t="s">
        <v>38396</v>
      </c>
    </row>
    <row r="10825" spans="1:4">
      <c r="A10825" s="215" t="s">
        <v>38397</v>
      </c>
      <c r="B10825" s="215">
        <v>1</v>
      </c>
      <c r="C10825" s="216" t="s">
        <v>38398</v>
      </c>
      <c r="D10825" s="215" t="s">
        <v>38399</v>
      </c>
    </row>
    <row r="10826" spans="1:4">
      <c r="A10826" s="215" t="s">
        <v>38400</v>
      </c>
      <c r="B10826" s="215">
        <v>1</v>
      </c>
      <c r="C10826" s="216" t="s">
        <v>38401</v>
      </c>
      <c r="D10826" s="215" t="s">
        <v>38402</v>
      </c>
    </row>
    <row r="10827" spans="1:4">
      <c r="A10827" s="215" t="s">
        <v>38403</v>
      </c>
      <c r="B10827" s="215">
        <v>1</v>
      </c>
      <c r="C10827" s="216" t="s">
        <v>38404</v>
      </c>
      <c r="D10827" s="215" t="s">
        <v>38405</v>
      </c>
    </row>
    <row r="10828" spans="1:4">
      <c r="A10828" s="215" t="s">
        <v>38406</v>
      </c>
      <c r="B10828" s="215">
        <v>1</v>
      </c>
      <c r="C10828" s="216" t="s">
        <v>38407</v>
      </c>
      <c r="D10828" s="215" t="s">
        <v>38408</v>
      </c>
    </row>
    <row r="10829" spans="1:4">
      <c r="A10829" s="215" t="s">
        <v>38409</v>
      </c>
      <c r="B10829" s="215">
        <v>1</v>
      </c>
      <c r="C10829" s="216" t="s">
        <v>38410</v>
      </c>
      <c r="D10829" s="215" t="s">
        <v>38411</v>
      </c>
    </row>
    <row r="10830" spans="1:4">
      <c r="A10830" s="215" t="s">
        <v>38412</v>
      </c>
      <c r="B10830" s="215">
        <v>1</v>
      </c>
      <c r="C10830" s="216" t="s">
        <v>38413</v>
      </c>
      <c r="D10830" s="215" t="s">
        <v>38414</v>
      </c>
    </row>
    <row r="10831" spans="1:4">
      <c r="A10831" s="215" t="s">
        <v>38415</v>
      </c>
      <c r="B10831" s="215">
        <v>1</v>
      </c>
      <c r="C10831" s="216" t="s">
        <v>38416</v>
      </c>
      <c r="D10831" s="215" t="s">
        <v>38417</v>
      </c>
    </row>
    <row r="10832" spans="1:4">
      <c r="A10832" s="215" t="s">
        <v>38418</v>
      </c>
      <c r="B10832" s="215">
        <v>1</v>
      </c>
      <c r="C10832" s="216" t="s">
        <v>38419</v>
      </c>
      <c r="D10832" s="215" t="s">
        <v>38420</v>
      </c>
    </row>
    <row r="10833" spans="1:4">
      <c r="A10833" s="215" t="s">
        <v>38421</v>
      </c>
      <c r="B10833" s="215">
        <v>1</v>
      </c>
      <c r="C10833" s="216" t="s">
        <v>38422</v>
      </c>
      <c r="D10833" s="215" t="s">
        <v>38423</v>
      </c>
    </row>
    <row r="10834" spans="1:4">
      <c r="A10834" s="215" t="s">
        <v>38424</v>
      </c>
      <c r="B10834" s="215">
        <v>1</v>
      </c>
      <c r="C10834" s="216" t="s">
        <v>38425</v>
      </c>
      <c r="D10834" s="215" t="s">
        <v>38426</v>
      </c>
    </row>
    <row r="10835" spans="1:4">
      <c r="A10835" s="215" t="s">
        <v>38427</v>
      </c>
      <c r="B10835" s="215">
        <v>1</v>
      </c>
      <c r="C10835" s="216" t="s">
        <v>38428</v>
      </c>
      <c r="D10835" s="215" t="s">
        <v>38429</v>
      </c>
    </row>
    <row r="10836" spans="1:4">
      <c r="A10836" s="215" t="s">
        <v>38430</v>
      </c>
      <c r="B10836" s="215">
        <v>1</v>
      </c>
      <c r="C10836" s="216" t="s">
        <v>38431</v>
      </c>
      <c r="D10836" s="215" t="s">
        <v>38432</v>
      </c>
    </row>
    <row r="10837" spans="1:4">
      <c r="A10837" s="215" t="s">
        <v>38433</v>
      </c>
      <c r="B10837" s="215">
        <v>1</v>
      </c>
      <c r="C10837" s="216" t="s">
        <v>38434</v>
      </c>
      <c r="D10837" s="215" t="s">
        <v>38435</v>
      </c>
    </row>
    <row r="10838" spans="1:4">
      <c r="A10838" s="215" t="s">
        <v>38436</v>
      </c>
      <c r="B10838" s="215">
        <v>1</v>
      </c>
      <c r="C10838" s="216" t="s">
        <v>38437</v>
      </c>
      <c r="D10838" s="215" t="s">
        <v>38438</v>
      </c>
    </row>
    <row r="10839" spans="1:4">
      <c r="A10839" s="215" t="s">
        <v>38439</v>
      </c>
      <c r="B10839" s="215">
        <v>1</v>
      </c>
      <c r="C10839" s="216" t="s">
        <v>38440</v>
      </c>
      <c r="D10839" s="215" t="s">
        <v>38441</v>
      </c>
    </row>
    <row r="10840" spans="1:4">
      <c r="A10840" s="215" t="s">
        <v>38442</v>
      </c>
      <c r="B10840" s="215">
        <v>1</v>
      </c>
      <c r="C10840" s="216" t="s">
        <v>38443</v>
      </c>
      <c r="D10840" s="215" t="s">
        <v>38444</v>
      </c>
    </row>
    <row r="10841" spans="1:4">
      <c r="A10841" s="215" t="s">
        <v>38445</v>
      </c>
      <c r="B10841" s="215">
        <v>1</v>
      </c>
      <c r="C10841" s="216" t="s">
        <v>38446</v>
      </c>
      <c r="D10841" s="215" t="s">
        <v>38447</v>
      </c>
    </row>
    <row r="10842" spans="1:4">
      <c r="A10842" s="215" t="s">
        <v>38448</v>
      </c>
      <c r="B10842" s="215">
        <v>1</v>
      </c>
      <c r="C10842" s="216" t="s">
        <v>38449</v>
      </c>
      <c r="D10842" s="215" t="s">
        <v>38450</v>
      </c>
    </row>
    <row r="10843" spans="1:4">
      <c r="A10843" s="215" t="s">
        <v>38451</v>
      </c>
      <c r="B10843" s="215">
        <v>1</v>
      </c>
      <c r="C10843" s="216" t="s">
        <v>38452</v>
      </c>
      <c r="D10843" s="215" t="s">
        <v>38453</v>
      </c>
    </row>
    <row r="10844" spans="1:4">
      <c r="A10844" s="215" t="s">
        <v>38454</v>
      </c>
      <c r="B10844" s="215">
        <v>1</v>
      </c>
      <c r="C10844" s="216" t="s">
        <v>38455</v>
      </c>
      <c r="D10844" s="215" t="s">
        <v>38456</v>
      </c>
    </row>
    <row r="10845" spans="1:4">
      <c r="A10845" s="215" t="s">
        <v>38457</v>
      </c>
      <c r="B10845" s="215">
        <v>1</v>
      </c>
      <c r="C10845" s="216" t="s">
        <v>38458</v>
      </c>
      <c r="D10845" s="215" t="s">
        <v>38459</v>
      </c>
    </row>
    <row r="10846" spans="1:4">
      <c r="A10846" s="215" t="s">
        <v>38460</v>
      </c>
      <c r="B10846" s="215">
        <v>1</v>
      </c>
      <c r="C10846" s="216" t="s">
        <v>38461</v>
      </c>
      <c r="D10846" s="215" t="s">
        <v>38462</v>
      </c>
    </row>
    <row r="10847" spans="1:4">
      <c r="A10847" s="215" t="s">
        <v>38463</v>
      </c>
      <c r="B10847" s="215">
        <v>1</v>
      </c>
      <c r="C10847" s="216" t="s">
        <v>38464</v>
      </c>
      <c r="D10847" s="215" t="s">
        <v>38465</v>
      </c>
    </row>
    <row r="10848" spans="1:4">
      <c r="A10848" s="215" t="s">
        <v>38466</v>
      </c>
      <c r="B10848" s="215">
        <v>1</v>
      </c>
      <c r="C10848" s="216" t="s">
        <v>38467</v>
      </c>
      <c r="D10848" s="215" t="s">
        <v>38468</v>
      </c>
    </row>
    <row r="10849" spans="1:4">
      <c r="A10849" s="215" t="s">
        <v>38469</v>
      </c>
      <c r="B10849" s="215">
        <v>1</v>
      </c>
      <c r="C10849" s="216" t="s">
        <v>38470</v>
      </c>
      <c r="D10849" s="215" t="s">
        <v>38471</v>
      </c>
    </row>
    <row r="10850" spans="1:4">
      <c r="A10850" s="215" t="s">
        <v>38472</v>
      </c>
      <c r="B10850" s="215">
        <v>1</v>
      </c>
      <c r="C10850" s="216" t="s">
        <v>38473</v>
      </c>
      <c r="D10850" s="215" t="s">
        <v>38474</v>
      </c>
    </row>
    <row r="10851" spans="1:4">
      <c r="A10851" s="215" t="s">
        <v>38475</v>
      </c>
      <c r="B10851" s="215">
        <v>1</v>
      </c>
      <c r="C10851" s="216" t="s">
        <v>38476</v>
      </c>
      <c r="D10851" s="215" t="s">
        <v>38477</v>
      </c>
    </row>
    <row r="10852" spans="1:4">
      <c r="A10852" s="215" t="s">
        <v>38478</v>
      </c>
      <c r="B10852" s="215">
        <v>1</v>
      </c>
      <c r="C10852" s="216" t="s">
        <v>38479</v>
      </c>
      <c r="D10852" s="215" t="s">
        <v>38480</v>
      </c>
    </row>
    <row r="10853" spans="1:4">
      <c r="A10853" s="215" t="s">
        <v>38481</v>
      </c>
      <c r="B10853" s="215">
        <v>1</v>
      </c>
      <c r="C10853" s="216" t="s">
        <v>38482</v>
      </c>
      <c r="D10853" s="215" t="s">
        <v>38483</v>
      </c>
    </row>
    <row r="10854" spans="1:4">
      <c r="A10854" s="215" t="s">
        <v>38484</v>
      </c>
      <c r="B10854" s="215">
        <v>1</v>
      </c>
      <c r="C10854" s="216" t="s">
        <v>38485</v>
      </c>
      <c r="D10854" s="215" t="s">
        <v>38486</v>
      </c>
    </row>
    <row r="10855" spans="1:4">
      <c r="A10855" s="215" t="s">
        <v>38487</v>
      </c>
      <c r="B10855" s="215">
        <v>1</v>
      </c>
      <c r="C10855" s="216" t="s">
        <v>38488</v>
      </c>
      <c r="D10855" s="215" t="s">
        <v>38489</v>
      </c>
    </row>
    <row r="10856" spans="1:4">
      <c r="A10856" s="215" t="s">
        <v>38490</v>
      </c>
      <c r="B10856" s="215">
        <v>1</v>
      </c>
      <c r="C10856" s="216" t="s">
        <v>38491</v>
      </c>
      <c r="D10856" s="215" t="s">
        <v>38492</v>
      </c>
    </row>
    <row r="10857" spans="1:4">
      <c r="A10857" s="215" t="s">
        <v>38493</v>
      </c>
      <c r="B10857" s="215">
        <v>1</v>
      </c>
      <c r="C10857" s="216" t="s">
        <v>38494</v>
      </c>
      <c r="D10857" s="215" t="s">
        <v>38495</v>
      </c>
    </row>
    <row r="10858" spans="1:4">
      <c r="A10858" s="215" t="s">
        <v>38496</v>
      </c>
      <c r="B10858" s="215">
        <v>1</v>
      </c>
      <c r="C10858" s="216" t="s">
        <v>38497</v>
      </c>
      <c r="D10858" s="215" t="s">
        <v>38498</v>
      </c>
    </row>
    <row r="10859" spans="1:4">
      <c r="A10859" s="215" t="s">
        <v>38499</v>
      </c>
      <c r="B10859" s="215">
        <v>1</v>
      </c>
      <c r="C10859" s="216" t="s">
        <v>38500</v>
      </c>
      <c r="D10859" s="215" t="s">
        <v>38501</v>
      </c>
    </row>
    <row r="10860" spans="1:4">
      <c r="A10860" s="215" t="s">
        <v>38502</v>
      </c>
      <c r="B10860" s="215">
        <v>1</v>
      </c>
      <c r="C10860" s="216" t="s">
        <v>38503</v>
      </c>
      <c r="D10860" s="215" t="s">
        <v>38504</v>
      </c>
    </row>
    <row r="10861" spans="1:4">
      <c r="A10861" s="215" t="s">
        <v>38505</v>
      </c>
      <c r="B10861" s="215">
        <v>1</v>
      </c>
      <c r="C10861" s="216" t="s">
        <v>38506</v>
      </c>
      <c r="D10861" s="215" t="s">
        <v>38507</v>
      </c>
    </row>
    <row r="10862" spans="1:4">
      <c r="A10862" s="215" t="s">
        <v>38508</v>
      </c>
      <c r="B10862" s="215">
        <v>1</v>
      </c>
      <c r="C10862" s="216" t="s">
        <v>38509</v>
      </c>
      <c r="D10862" s="215" t="s">
        <v>38510</v>
      </c>
    </row>
    <row r="10863" spans="1:4">
      <c r="A10863" s="215" t="s">
        <v>38511</v>
      </c>
      <c r="B10863" s="215">
        <v>1</v>
      </c>
      <c r="C10863" s="216" t="s">
        <v>38512</v>
      </c>
      <c r="D10863" s="215" t="s">
        <v>38513</v>
      </c>
    </row>
    <row r="10864" spans="1:4">
      <c r="A10864" s="215" t="s">
        <v>38514</v>
      </c>
      <c r="B10864" s="215">
        <v>1</v>
      </c>
      <c r="C10864" s="216" t="s">
        <v>38515</v>
      </c>
      <c r="D10864" s="215" t="s">
        <v>38516</v>
      </c>
    </row>
    <row r="10865" spans="1:4">
      <c r="A10865" s="215" t="s">
        <v>38517</v>
      </c>
      <c r="B10865" s="215">
        <v>1</v>
      </c>
      <c r="C10865" s="216" t="s">
        <v>38518</v>
      </c>
      <c r="D10865" s="215" t="s">
        <v>38519</v>
      </c>
    </row>
    <row r="10866" spans="1:4">
      <c r="A10866" s="215" t="s">
        <v>38520</v>
      </c>
      <c r="B10866" s="215">
        <v>1</v>
      </c>
      <c r="C10866" s="216" t="s">
        <v>38521</v>
      </c>
      <c r="D10866" s="215" t="s">
        <v>38522</v>
      </c>
    </row>
    <row r="10867" spans="1:4">
      <c r="A10867" s="215" t="s">
        <v>38523</v>
      </c>
      <c r="B10867" s="215">
        <v>1</v>
      </c>
      <c r="C10867" s="216" t="s">
        <v>38524</v>
      </c>
      <c r="D10867" s="215" t="s">
        <v>38525</v>
      </c>
    </row>
    <row r="10868" spans="1:4">
      <c r="A10868" s="215" t="s">
        <v>38526</v>
      </c>
      <c r="B10868" s="215">
        <v>1</v>
      </c>
      <c r="C10868" s="216" t="s">
        <v>38527</v>
      </c>
      <c r="D10868" s="215" t="s">
        <v>38528</v>
      </c>
    </row>
    <row r="10869" spans="1:4">
      <c r="A10869" s="215" t="s">
        <v>38529</v>
      </c>
      <c r="B10869" s="215">
        <v>1</v>
      </c>
      <c r="C10869" s="216" t="s">
        <v>38530</v>
      </c>
      <c r="D10869" s="215" t="s">
        <v>38531</v>
      </c>
    </row>
    <row r="10870" spans="1:4">
      <c r="A10870" s="215" t="s">
        <v>38532</v>
      </c>
      <c r="B10870" s="215">
        <v>1</v>
      </c>
      <c r="C10870" s="216" t="s">
        <v>38533</v>
      </c>
      <c r="D10870" s="215" t="s">
        <v>38534</v>
      </c>
    </row>
    <row r="10871" spans="1:4">
      <c r="A10871" s="215" t="s">
        <v>38535</v>
      </c>
      <c r="B10871" s="215">
        <v>1</v>
      </c>
      <c r="C10871" s="216" t="s">
        <v>38536</v>
      </c>
      <c r="D10871" s="215" t="s">
        <v>38537</v>
      </c>
    </row>
    <row r="10872" spans="1:4">
      <c r="A10872" s="215" t="s">
        <v>38538</v>
      </c>
      <c r="B10872" s="215">
        <v>1</v>
      </c>
      <c r="C10872" s="216" t="s">
        <v>38539</v>
      </c>
      <c r="D10872" s="215" t="s">
        <v>38540</v>
      </c>
    </row>
    <row r="10873" spans="1:4">
      <c r="A10873" s="215" t="s">
        <v>38541</v>
      </c>
      <c r="B10873" s="215">
        <v>1</v>
      </c>
      <c r="C10873" s="216" t="s">
        <v>38542</v>
      </c>
      <c r="D10873" s="215" t="s">
        <v>38543</v>
      </c>
    </row>
    <row r="10874" spans="1:4">
      <c r="A10874" s="215" t="s">
        <v>38544</v>
      </c>
      <c r="B10874" s="215">
        <v>1</v>
      </c>
      <c r="C10874" s="216" t="s">
        <v>38545</v>
      </c>
      <c r="D10874" s="215" t="s">
        <v>38546</v>
      </c>
    </row>
    <row r="10875" spans="1:4">
      <c r="A10875" s="215" t="s">
        <v>38547</v>
      </c>
      <c r="B10875" s="215">
        <v>1</v>
      </c>
      <c r="C10875" s="216" t="s">
        <v>38548</v>
      </c>
      <c r="D10875" s="215" t="s">
        <v>38549</v>
      </c>
    </row>
    <row r="10876" spans="1:4">
      <c r="A10876" s="215" t="s">
        <v>38550</v>
      </c>
      <c r="B10876" s="215">
        <v>1</v>
      </c>
      <c r="C10876" s="216" t="s">
        <v>38551</v>
      </c>
      <c r="D10876" s="215" t="s">
        <v>38552</v>
      </c>
    </row>
    <row r="10877" spans="1:4">
      <c r="A10877" s="215" t="s">
        <v>38553</v>
      </c>
      <c r="B10877" s="215">
        <v>1</v>
      </c>
      <c r="C10877" s="216" t="s">
        <v>38554</v>
      </c>
      <c r="D10877" s="215" t="s">
        <v>38555</v>
      </c>
    </row>
    <row r="10878" spans="1:4">
      <c r="A10878" s="215" t="s">
        <v>38556</v>
      </c>
      <c r="B10878" s="215">
        <v>1</v>
      </c>
      <c r="C10878" s="216" t="s">
        <v>38557</v>
      </c>
      <c r="D10878" s="215" t="s">
        <v>38558</v>
      </c>
    </row>
    <row r="10879" spans="1:4">
      <c r="A10879" s="215" t="s">
        <v>38559</v>
      </c>
      <c r="B10879" s="215">
        <v>1</v>
      </c>
      <c r="C10879" s="216" t="s">
        <v>38560</v>
      </c>
      <c r="D10879" s="215" t="s">
        <v>38561</v>
      </c>
    </row>
    <row r="10880" spans="1:4">
      <c r="A10880" s="215" t="s">
        <v>38562</v>
      </c>
      <c r="B10880" s="215">
        <v>1</v>
      </c>
      <c r="C10880" s="216" t="s">
        <v>38563</v>
      </c>
      <c r="D10880" s="215" t="s">
        <v>38564</v>
      </c>
    </row>
    <row r="10881" spans="1:4">
      <c r="A10881" s="215" t="s">
        <v>38565</v>
      </c>
      <c r="B10881" s="215">
        <v>1</v>
      </c>
      <c r="C10881" s="216" t="s">
        <v>38566</v>
      </c>
      <c r="D10881" s="215" t="s">
        <v>38567</v>
      </c>
    </row>
    <row r="10882" spans="1:4">
      <c r="A10882" s="215" t="s">
        <v>38568</v>
      </c>
      <c r="B10882" s="215">
        <v>1</v>
      </c>
      <c r="C10882" s="216" t="s">
        <v>38569</v>
      </c>
      <c r="D10882" s="215" t="s">
        <v>38570</v>
      </c>
    </row>
    <row r="10883" spans="1:4">
      <c r="A10883" s="215" t="s">
        <v>38571</v>
      </c>
      <c r="B10883" s="215">
        <v>1</v>
      </c>
      <c r="C10883" s="216" t="s">
        <v>38572</v>
      </c>
      <c r="D10883" s="215" t="s">
        <v>38573</v>
      </c>
    </row>
    <row r="10884" spans="1:4">
      <c r="A10884" s="215" t="s">
        <v>38574</v>
      </c>
      <c r="B10884" s="215">
        <v>1</v>
      </c>
      <c r="C10884" s="216" t="s">
        <v>38575</v>
      </c>
      <c r="D10884" s="215" t="s">
        <v>38576</v>
      </c>
    </row>
    <row r="10885" spans="1:4">
      <c r="A10885" s="215" t="s">
        <v>38577</v>
      </c>
      <c r="B10885" s="215">
        <v>1</v>
      </c>
      <c r="C10885" s="216" t="s">
        <v>38578</v>
      </c>
      <c r="D10885" s="215" t="s">
        <v>38579</v>
      </c>
    </row>
    <row r="10886" spans="1:4">
      <c r="A10886" s="215" t="s">
        <v>38580</v>
      </c>
      <c r="B10886" s="215">
        <v>1</v>
      </c>
      <c r="C10886" s="216" t="s">
        <v>38581</v>
      </c>
      <c r="D10886" s="215" t="s">
        <v>38582</v>
      </c>
    </row>
    <row r="10887" spans="1:4">
      <c r="A10887" s="215" t="s">
        <v>38583</v>
      </c>
      <c r="B10887" s="215">
        <v>1</v>
      </c>
      <c r="C10887" s="216" t="s">
        <v>38584</v>
      </c>
      <c r="D10887" s="215" t="s">
        <v>38585</v>
      </c>
    </row>
    <row r="10888" spans="1:4">
      <c r="A10888" s="215" t="s">
        <v>38586</v>
      </c>
      <c r="B10888" s="215">
        <v>1</v>
      </c>
      <c r="C10888" s="216" t="s">
        <v>38587</v>
      </c>
      <c r="D10888" s="215" t="s">
        <v>38588</v>
      </c>
    </row>
    <row r="10889" spans="1:4">
      <c r="A10889" s="215" t="s">
        <v>38589</v>
      </c>
      <c r="B10889" s="215">
        <v>1</v>
      </c>
      <c r="C10889" s="216" t="s">
        <v>38590</v>
      </c>
      <c r="D10889" s="215" t="s">
        <v>38591</v>
      </c>
    </row>
    <row r="10890" spans="1:4">
      <c r="A10890" s="215" t="s">
        <v>38592</v>
      </c>
      <c r="B10890" s="215">
        <v>1</v>
      </c>
      <c r="C10890" s="216" t="s">
        <v>38593</v>
      </c>
      <c r="D10890" s="215" t="s">
        <v>38594</v>
      </c>
    </row>
    <row r="10891" spans="1:4">
      <c r="A10891" s="215" t="s">
        <v>38595</v>
      </c>
      <c r="B10891" s="215">
        <v>1</v>
      </c>
      <c r="C10891" s="216" t="s">
        <v>38596</v>
      </c>
      <c r="D10891" s="215" t="s">
        <v>38597</v>
      </c>
    </row>
    <row r="10892" spans="1:4">
      <c r="A10892" s="215" t="s">
        <v>38598</v>
      </c>
      <c r="B10892" s="215">
        <v>1</v>
      </c>
      <c r="C10892" s="216" t="s">
        <v>38599</v>
      </c>
      <c r="D10892" s="215" t="s">
        <v>38600</v>
      </c>
    </row>
    <row r="10893" spans="1:4">
      <c r="A10893" s="215" t="s">
        <v>38601</v>
      </c>
      <c r="B10893" s="215">
        <v>1</v>
      </c>
      <c r="C10893" s="216" t="s">
        <v>38602</v>
      </c>
      <c r="D10893" s="215" t="s">
        <v>38603</v>
      </c>
    </row>
    <row r="10894" spans="1:4">
      <c r="A10894" s="215" t="s">
        <v>38604</v>
      </c>
      <c r="B10894" s="215">
        <v>1</v>
      </c>
      <c r="C10894" s="216" t="s">
        <v>38605</v>
      </c>
      <c r="D10894" s="215" t="s">
        <v>38606</v>
      </c>
    </row>
    <row r="10895" spans="1:4">
      <c r="A10895" s="215" t="s">
        <v>38607</v>
      </c>
      <c r="B10895" s="215">
        <v>1</v>
      </c>
      <c r="C10895" s="216" t="s">
        <v>38608</v>
      </c>
      <c r="D10895" s="215" t="s">
        <v>38609</v>
      </c>
    </row>
    <row r="10896" spans="1:4">
      <c r="A10896" s="215" t="s">
        <v>38610</v>
      </c>
      <c r="B10896" s="215">
        <v>1</v>
      </c>
      <c r="C10896" s="216" t="s">
        <v>38611</v>
      </c>
      <c r="D10896" s="215" t="s">
        <v>38612</v>
      </c>
    </row>
    <row r="10897" spans="1:4">
      <c r="A10897" s="215" t="s">
        <v>38613</v>
      </c>
      <c r="B10897" s="215">
        <v>1</v>
      </c>
      <c r="C10897" s="216" t="s">
        <v>38614</v>
      </c>
      <c r="D10897" s="215" t="s">
        <v>38615</v>
      </c>
    </row>
    <row r="10898" spans="1:4">
      <c r="A10898" s="215" t="s">
        <v>38616</v>
      </c>
      <c r="B10898" s="215">
        <v>1</v>
      </c>
      <c r="C10898" s="216" t="s">
        <v>38617</v>
      </c>
      <c r="D10898" s="215" t="s">
        <v>38618</v>
      </c>
    </row>
    <row r="10899" spans="1:4">
      <c r="A10899" s="215" t="s">
        <v>38619</v>
      </c>
      <c r="B10899" s="215">
        <v>1</v>
      </c>
      <c r="C10899" s="216" t="s">
        <v>38620</v>
      </c>
      <c r="D10899" s="215" t="s">
        <v>38621</v>
      </c>
    </row>
    <row r="10900" spans="1:4">
      <c r="A10900" s="215" t="s">
        <v>38622</v>
      </c>
      <c r="B10900" s="215">
        <v>1</v>
      </c>
      <c r="C10900" s="216" t="s">
        <v>38623</v>
      </c>
      <c r="D10900" s="215" t="s">
        <v>38624</v>
      </c>
    </row>
    <row r="10901" spans="1:4">
      <c r="A10901" s="215" t="s">
        <v>38625</v>
      </c>
      <c r="B10901" s="215">
        <v>1</v>
      </c>
      <c r="C10901" s="216" t="s">
        <v>38626</v>
      </c>
      <c r="D10901" s="215" t="s">
        <v>38627</v>
      </c>
    </row>
    <row r="10902" spans="1:4">
      <c r="A10902" s="215" t="s">
        <v>38628</v>
      </c>
      <c r="B10902" s="215">
        <v>1</v>
      </c>
      <c r="C10902" s="216" t="s">
        <v>38629</v>
      </c>
      <c r="D10902" s="215" t="s">
        <v>38630</v>
      </c>
    </row>
    <row r="10903" spans="1:4">
      <c r="A10903" s="215" t="s">
        <v>38631</v>
      </c>
      <c r="B10903" s="215">
        <v>1</v>
      </c>
      <c r="C10903" s="216" t="s">
        <v>38632</v>
      </c>
      <c r="D10903" s="215" t="s">
        <v>38633</v>
      </c>
    </row>
    <row r="10904" spans="1:4">
      <c r="A10904" s="215" t="s">
        <v>38634</v>
      </c>
      <c r="B10904" s="215">
        <v>1</v>
      </c>
      <c r="C10904" s="216" t="s">
        <v>38635</v>
      </c>
      <c r="D10904" s="215" t="s">
        <v>38636</v>
      </c>
    </row>
    <row r="10905" spans="1:4">
      <c r="A10905" s="215" t="s">
        <v>38637</v>
      </c>
      <c r="B10905" s="215">
        <v>1</v>
      </c>
      <c r="C10905" s="216" t="s">
        <v>38638</v>
      </c>
      <c r="D10905" s="215" t="s">
        <v>38639</v>
      </c>
    </row>
    <row r="10906" spans="1:4">
      <c r="A10906" s="215" t="s">
        <v>38640</v>
      </c>
      <c r="B10906" s="215">
        <v>1</v>
      </c>
      <c r="C10906" s="216" t="s">
        <v>38641</v>
      </c>
      <c r="D10906" s="215" t="s">
        <v>38642</v>
      </c>
    </row>
    <row r="10907" spans="1:4">
      <c r="A10907" s="215" t="s">
        <v>38643</v>
      </c>
      <c r="B10907" s="215">
        <v>1</v>
      </c>
      <c r="C10907" s="216" t="s">
        <v>38644</v>
      </c>
      <c r="D10907" s="215" t="s">
        <v>38645</v>
      </c>
    </row>
    <row r="10908" spans="1:4">
      <c r="A10908" s="215" t="s">
        <v>38646</v>
      </c>
      <c r="B10908" s="215">
        <v>1</v>
      </c>
      <c r="C10908" s="216" t="s">
        <v>38647</v>
      </c>
      <c r="D10908" s="215" t="s">
        <v>38648</v>
      </c>
    </row>
    <row r="10909" spans="1:4">
      <c r="A10909" s="215" t="s">
        <v>38649</v>
      </c>
      <c r="B10909" s="215">
        <v>1</v>
      </c>
      <c r="C10909" s="216" t="s">
        <v>38650</v>
      </c>
      <c r="D10909" s="215" t="s">
        <v>38651</v>
      </c>
    </row>
    <row r="10910" spans="1:4">
      <c r="A10910" s="215" t="s">
        <v>38652</v>
      </c>
      <c r="B10910" s="215">
        <v>1</v>
      </c>
      <c r="C10910" s="216" t="s">
        <v>38653</v>
      </c>
      <c r="D10910" s="215" t="s">
        <v>38654</v>
      </c>
    </row>
    <row r="10911" spans="1:4">
      <c r="A10911" s="215" t="s">
        <v>38655</v>
      </c>
      <c r="B10911" s="215">
        <v>1</v>
      </c>
      <c r="C10911" s="216" t="s">
        <v>38656</v>
      </c>
      <c r="D10911" s="215" t="s">
        <v>38657</v>
      </c>
    </row>
    <row r="10912" spans="1:4">
      <c r="A10912" s="215" t="s">
        <v>38658</v>
      </c>
      <c r="B10912" s="215">
        <v>1</v>
      </c>
      <c r="C10912" s="216" t="s">
        <v>38659</v>
      </c>
      <c r="D10912" s="215" t="s">
        <v>38660</v>
      </c>
    </row>
    <row r="10913" spans="1:4">
      <c r="A10913" s="215" t="s">
        <v>38661</v>
      </c>
      <c r="B10913" s="215">
        <v>1</v>
      </c>
      <c r="C10913" s="216" t="s">
        <v>38662</v>
      </c>
      <c r="D10913" s="215" t="s">
        <v>38663</v>
      </c>
    </row>
    <row r="10914" spans="1:4">
      <c r="A10914" s="215" t="s">
        <v>38664</v>
      </c>
      <c r="B10914" s="215">
        <v>1</v>
      </c>
      <c r="C10914" s="216" t="s">
        <v>38665</v>
      </c>
      <c r="D10914" s="215" t="s">
        <v>38666</v>
      </c>
    </row>
    <row r="10915" spans="1:4">
      <c r="A10915" s="215" t="s">
        <v>38667</v>
      </c>
      <c r="B10915" s="215">
        <v>1</v>
      </c>
      <c r="C10915" s="216" t="s">
        <v>38668</v>
      </c>
      <c r="D10915" s="215" t="s">
        <v>38669</v>
      </c>
    </row>
    <row r="10916" spans="1:4">
      <c r="A10916" s="215" t="s">
        <v>38670</v>
      </c>
      <c r="B10916" s="215">
        <v>1</v>
      </c>
      <c r="C10916" s="216" t="s">
        <v>38671</v>
      </c>
      <c r="D10916" s="215" t="s">
        <v>38672</v>
      </c>
    </row>
    <row r="10917" spans="1:4">
      <c r="A10917" s="215" t="s">
        <v>38673</v>
      </c>
      <c r="B10917" s="215">
        <v>1</v>
      </c>
      <c r="C10917" s="216" t="s">
        <v>38674</v>
      </c>
      <c r="D10917" s="215" t="s">
        <v>38675</v>
      </c>
    </row>
    <row r="10918" spans="1:4">
      <c r="A10918" s="215" t="s">
        <v>38676</v>
      </c>
      <c r="B10918" s="215">
        <v>1</v>
      </c>
      <c r="C10918" s="216" t="s">
        <v>38677</v>
      </c>
      <c r="D10918" s="215" t="s">
        <v>38678</v>
      </c>
    </row>
    <row r="10919" spans="1:4">
      <c r="A10919" s="215" t="s">
        <v>38679</v>
      </c>
      <c r="B10919" s="215">
        <v>1</v>
      </c>
      <c r="C10919" s="216" t="s">
        <v>38680</v>
      </c>
      <c r="D10919" s="215" t="s">
        <v>38681</v>
      </c>
    </row>
    <row r="10920" spans="1:4">
      <c r="A10920" s="215" t="s">
        <v>38682</v>
      </c>
      <c r="B10920" s="215">
        <v>1</v>
      </c>
      <c r="C10920" s="216" t="s">
        <v>38683</v>
      </c>
      <c r="D10920" s="215" t="s">
        <v>38684</v>
      </c>
    </row>
    <row r="10921" spans="1:4">
      <c r="A10921" s="215" t="s">
        <v>38685</v>
      </c>
      <c r="B10921" s="215">
        <v>1</v>
      </c>
      <c r="C10921" s="216" t="s">
        <v>38686</v>
      </c>
      <c r="D10921" s="215" t="s">
        <v>38687</v>
      </c>
    </row>
    <row r="10922" spans="1:4">
      <c r="A10922" s="215" t="s">
        <v>38688</v>
      </c>
      <c r="B10922" s="215">
        <v>1</v>
      </c>
      <c r="C10922" s="216" t="s">
        <v>38689</v>
      </c>
      <c r="D10922" s="215" t="s">
        <v>38690</v>
      </c>
    </row>
    <row r="10923" spans="1:4">
      <c r="A10923" s="215" t="s">
        <v>38691</v>
      </c>
      <c r="B10923" s="215">
        <v>1</v>
      </c>
      <c r="C10923" s="216" t="s">
        <v>38692</v>
      </c>
      <c r="D10923" s="215" t="s">
        <v>38693</v>
      </c>
    </row>
    <row r="10924" spans="1:4">
      <c r="A10924" s="215" t="s">
        <v>38694</v>
      </c>
      <c r="B10924" s="215">
        <v>1</v>
      </c>
      <c r="C10924" s="216" t="s">
        <v>38695</v>
      </c>
      <c r="D10924" s="215" t="s">
        <v>38696</v>
      </c>
    </row>
    <row r="10925" spans="1:4">
      <c r="A10925" s="215" t="s">
        <v>38697</v>
      </c>
      <c r="B10925" s="215">
        <v>1</v>
      </c>
      <c r="C10925" s="216" t="s">
        <v>38698</v>
      </c>
      <c r="D10925" s="215" t="s">
        <v>38699</v>
      </c>
    </row>
    <row r="10926" spans="1:4">
      <c r="A10926" s="215" t="s">
        <v>38700</v>
      </c>
      <c r="B10926" s="215">
        <v>1</v>
      </c>
      <c r="C10926" s="216" t="s">
        <v>38701</v>
      </c>
      <c r="D10926" s="215" t="s">
        <v>38702</v>
      </c>
    </row>
    <row r="10927" spans="1:4">
      <c r="A10927" s="215" t="s">
        <v>38703</v>
      </c>
      <c r="B10927" s="215">
        <v>1</v>
      </c>
      <c r="C10927" s="216" t="s">
        <v>38704</v>
      </c>
      <c r="D10927" s="215" t="s">
        <v>38705</v>
      </c>
    </row>
    <row r="10928" spans="1:4">
      <c r="A10928" s="215" t="s">
        <v>38706</v>
      </c>
      <c r="B10928" s="215">
        <v>1</v>
      </c>
      <c r="C10928" s="216" t="s">
        <v>38707</v>
      </c>
      <c r="D10928" s="215" t="s">
        <v>38708</v>
      </c>
    </row>
    <row r="10929" spans="1:4">
      <c r="A10929" s="215" t="s">
        <v>38709</v>
      </c>
      <c r="B10929" s="215">
        <v>1</v>
      </c>
      <c r="C10929" s="216" t="s">
        <v>38710</v>
      </c>
      <c r="D10929" s="215" t="s">
        <v>38711</v>
      </c>
    </row>
    <row r="10930" spans="1:4">
      <c r="A10930" s="215" t="s">
        <v>38712</v>
      </c>
      <c r="B10930" s="215">
        <v>1</v>
      </c>
      <c r="C10930" s="216" t="s">
        <v>38713</v>
      </c>
      <c r="D10930" s="215" t="s">
        <v>38714</v>
      </c>
    </row>
    <row r="10931" spans="1:4">
      <c r="A10931" s="215" t="s">
        <v>38715</v>
      </c>
      <c r="B10931" s="215">
        <v>1</v>
      </c>
      <c r="C10931" s="216" t="s">
        <v>38716</v>
      </c>
      <c r="D10931" s="215" t="s">
        <v>38717</v>
      </c>
    </row>
    <row r="10932" spans="1:4">
      <c r="A10932" s="215" t="s">
        <v>38718</v>
      </c>
      <c r="B10932" s="215">
        <v>1</v>
      </c>
      <c r="C10932" s="216" t="s">
        <v>38719</v>
      </c>
      <c r="D10932" s="215" t="s">
        <v>38720</v>
      </c>
    </row>
    <row r="10933" spans="1:4">
      <c r="A10933" s="215" t="s">
        <v>38721</v>
      </c>
      <c r="B10933" s="215">
        <v>1</v>
      </c>
      <c r="C10933" s="216" t="s">
        <v>38722</v>
      </c>
      <c r="D10933" s="215" t="s">
        <v>38723</v>
      </c>
    </row>
    <row r="10934" spans="1:4">
      <c r="A10934" s="215" t="s">
        <v>38724</v>
      </c>
      <c r="B10934" s="215">
        <v>1</v>
      </c>
      <c r="C10934" s="216" t="s">
        <v>38725</v>
      </c>
      <c r="D10934" s="215" t="s">
        <v>38726</v>
      </c>
    </row>
    <row r="10935" spans="1:4">
      <c r="A10935" s="215" t="s">
        <v>38727</v>
      </c>
      <c r="B10935" s="215">
        <v>1</v>
      </c>
      <c r="C10935" s="216" t="s">
        <v>38728</v>
      </c>
      <c r="D10935" s="215" t="s">
        <v>38729</v>
      </c>
    </row>
    <row r="10936" spans="1:4">
      <c r="A10936" s="215" t="s">
        <v>38730</v>
      </c>
      <c r="B10936" s="215">
        <v>1</v>
      </c>
      <c r="C10936" s="216" t="s">
        <v>38731</v>
      </c>
      <c r="D10936" s="215" t="s">
        <v>38732</v>
      </c>
    </row>
    <row r="10937" spans="1:4">
      <c r="A10937" s="215" t="s">
        <v>38733</v>
      </c>
      <c r="B10937" s="215">
        <v>1</v>
      </c>
      <c r="C10937" s="216" t="s">
        <v>38734</v>
      </c>
      <c r="D10937" s="215" t="s">
        <v>38735</v>
      </c>
    </row>
    <row r="10938" spans="1:4">
      <c r="A10938" s="215" t="s">
        <v>38736</v>
      </c>
      <c r="B10938" s="215">
        <v>1</v>
      </c>
      <c r="C10938" s="216" t="s">
        <v>38737</v>
      </c>
      <c r="D10938" s="215" t="s">
        <v>38738</v>
      </c>
    </row>
    <row r="10939" spans="1:4">
      <c r="A10939" s="215" t="s">
        <v>38739</v>
      </c>
      <c r="B10939" s="215">
        <v>1</v>
      </c>
      <c r="C10939" s="216" t="s">
        <v>38740</v>
      </c>
      <c r="D10939" s="215" t="s">
        <v>38741</v>
      </c>
    </row>
    <row r="10940" spans="1:4">
      <c r="A10940" s="215" t="s">
        <v>38742</v>
      </c>
      <c r="B10940" s="215">
        <v>1</v>
      </c>
      <c r="C10940" s="216" t="s">
        <v>38743</v>
      </c>
      <c r="D10940" s="215" t="s">
        <v>38744</v>
      </c>
    </row>
    <row r="10941" spans="1:4">
      <c r="A10941" s="215" t="s">
        <v>38745</v>
      </c>
      <c r="B10941" s="215">
        <v>1</v>
      </c>
      <c r="C10941" s="216" t="s">
        <v>38746</v>
      </c>
      <c r="D10941" s="215" t="s">
        <v>38747</v>
      </c>
    </row>
    <row r="10942" spans="1:4">
      <c r="A10942" s="215" t="s">
        <v>38748</v>
      </c>
      <c r="B10942" s="215">
        <v>1</v>
      </c>
      <c r="C10942" s="216" t="s">
        <v>38749</v>
      </c>
      <c r="D10942" s="215" t="s">
        <v>38750</v>
      </c>
    </row>
    <row r="10943" spans="1:4">
      <c r="A10943" s="215" t="s">
        <v>38751</v>
      </c>
      <c r="B10943" s="215">
        <v>1</v>
      </c>
      <c r="C10943" s="216" t="s">
        <v>38752</v>
      </c>
      <c r="D10943" s="215" t="s">
        <v>38753</v>
      </c>
    </row>
    <row r="10944" spans="1:4">
      <c r="A10944" s="215" t="s">
        <v>38754</v>
      </c>
      <c r="B10944" s="215">
        <v>1</v>
      </c>
      <c r="C10944" s="216" t="s">
        <v>38755</v>
      </c>
      <c r="D10944" s="215" t="s">
        <v>38756</v>
      </c>
    </row>
    <row r="10945" spans="1:4">
      <c r="A10945" s="215" t="s">
        <v>38757</v>
      </c>
      <c r="B10945" s="215">
        <v>1</v>
      </c>
      <c r="C10945" s="216" t="s">
        <v>38758</v>
      </c>
      <c r="D10945" s="215" t="s">
        <v>38759</v>
      </c>
    </row>
    <row r="10946" spans="1:4">
      <c r="A10946" s="215" t="s">
        <v>38760</v>
      </c>
      <c r="B10946" s="215">
        <v>1</v>
      </c>
      <c r="C10946" s="216" t="s">
        <v>38761</v>
      </c>
      <c r="D10946" s="215" t="s">
        <v>38762</v>
      </c>
    </row>
    <row r="10947" spans="1:4">
      <c r="A10947" s="215" t="s">
        <v>38763</v>
      </c>
      <c r="B10947" s="215">
        <v>1</v>
      </c>
      <c r="C10947" s="216" t="s">
        <v>38764</v>
      </c>
      <c r="D10947" s="215" t="s">
        <v>38765</v>
      </c>
    </row>
    <row r="10948" spans="1:4">
      <c r="A10948" s="215" t="s">
        <v>38766</v>
      </c>
      <c r="B10948" s="215">
        <v>1</v>
      </c>
      <c r="C10948" s="216" t="s">
        <v>38767</v>
      </c>
      <c r="D10948" s="215" t="s">
        <v>38768</v>
      </c>
    </row>
    <row r="10949" spans="1:4">
      <c r="A10949" s="215" t="s">
        <v>38769</v>
      </c>
      <c r="B10949" s="215">
        <v>1</v>
      </c>
      <c r="C10949" s="216" t="s">
        <v>38770</v>
      </c>
      <c r="D10949" s="215" t="s">
        <v>38771</v>
      </c>
    </row>
    <row r="10950" spans="1:4">
      <c r="A10950" s="215" t="s">
        <v>38772</v>
      </c>
      <c r="B10950" s="215">
        <v>1</v>
      </c>
      <c r="C10950" s="216" t="s">
        <v>38773</v>
      </c>
      <c r="D10950" s="215" t="s">
        <v>38774</v>
      </c>
    </row>
    <row r="10951" spans="1:4">
      <c r="A10951" s="215" t="s">
        <v>38775</v>
      </c>
      <c r="B10951" s="215">
        <v>1</v>
      </c>
      <c r="C10951" s="216" t="s">
        <v>38776</v>
      </c>
      <c r="D10951" s="215" t="s">
        <v>38777</v>
      </c>
    </row>
    <row r="10952" spans="1:4">
      <c r="A10952" s="215" t="s">
        <v>38778</v>
      </c>
      <c r="B10952" s="215">
        <v>1</v>
      </c>
      <c r="C10952" s="216" t="s">
        <v>38779</v>
      </c>
      <c r="D10952" s="215" t="s">
        <v>38780</v>
      </c>
    </row>
    <row r="10953" spans="1:4">
      <c r="A10953" s="215" t="s">
        <v>38781</v>
      </c>
      <c r="B10953" s="215">
        <v>1</v>
      </c>
      <c r="C10953" s="216" t="s">
        <v>38782</v>
      </c>
      <c r="D10953" s="215" t="s">
        <v>38783</v>
      </c>
    </row>
    <row r="10954" spans="1:4">
      <c r="A10954" s="215" t="s">
        <v>38784</v>
      </c>
      <c r="B10954" s="215">
        <v>1</v>
      </c>
      <c r="C10954" s="216" t="s">
        <v>38785</v>
      </c>
      <c r="D10954" s="215" t="s">
        <v>38786</v>
      </c>
    </row>
    <row r="10955" spans="1:4">
      <c r="A10955" s="215" t="s">
        <v>38787</v>
      </c>
      <c r="B10955" s="215">
        <v>1</v>
      </c>
      <c r="C10955" s="216" t="s">
        <v>38788</v>
      </c>
      <c r="D10955" s="215" t="s">
        <v>38789</v>
      </c>
    </row>
    <row r="10956" spans="1:4">
      <c r="A10956" s="215" t="s">
        <v>38790</v>
      </c>
      <c r="B10956" s="215">
        <v>1</v>
      </c>
      <c r="C10956" s="216" t="s">
        <v>38791</v>
      </c>
      <c r="D10956" s="215" t="s">
        <v>38792</v>
      </c>
    </row>
    <row r="10957" spans="1:4">
      <c r="A10957" s="215" t="s">
        <v>38793</v>
      </c>
      <c r="B10957" s="215">
        <v>1</v>
      </c>
      <c r="C10957" s="216" t="s">
        <v>38794</v>
      </c>
      <c r="D10957" s="215" t="s">
        <v>38795</v>
      </c>
    </row>
    <row r="10958" spans="1:4">
      <c r="A10958" s="215" t="s">
        <v>38796</v>
      </c>
      <c r="B10958" s="215">
        <v>1</v>
      </c>
      <c r="C10958" s="216" t="s">
        <v>38797</v>
      </c>
      <c r="D10958" s="215" t="s">
        <v>38798</v>
      </c>
    </row>
    <row r="10959" spans="1:4">
      <c r="A10959" s="215" t="s">
        <v>38799</v>
      </c>
      <c r="B10959" s="215">
        <v>1</v>
      </c>
      <c r="C10959" s="216" t="s">
        <v>38800</v>
      </c>
      <c r="D10959" s="215" t="s">
        <v>38801</v>
      </c>
    </row>
    <row r="10960" spans="1:4">
      <c r="A10960" s="215" t="s">
        <v>38802</v>
      </c>
      <c r="B10960" s="215">
        <v>1</v>
      </c>
      <c r="C10960" s="216" t="s">
        <v>38803</v>
      </c>
      <c r="D10960" s="215" t="s">
        <v>38804</v>
      </c>
    </row>
    <row r="10961" spans="1:4">
      <c r="A10961" s="215" t="s">
        <v>38805</v>
      </c>
      <c r="B10961" s="215">
        <v>1</v>
      </c>
      <c r="C10961" s="216" t="s">
        <v>38806</v>
      </c>
      <c r="D10961" s="215" t="s">
        <v>38807</v>
      </c>
    </row>
    <row r="10962" spans="1:4">
      <c r="A10962" s="215" t="s">
        <v>38808</v>
      </c>
      <c r="B10962" s="215">
        <v>1</v>
      </c>
      <c r="C10962" s="216" t="s">
        <v>38809</v>
      </c>
      <c r="D10962" s="215" t="s">
        <v>38810</v>
      </c>
    </row>
    <row r="10963" spans="1:4">
      <c r="A10963" s="215" t="s">
        <v>38811</v>
      </c>
      <c r="B10963" s="215">
        <v>1</v>
      </c>
      <c r="C10963" s="216" t="s">
        <v>38812</v>
      </c>
      <c r="D10963" s="215" t="s">
        <v>38813</v>
      </c>
    </row>
    <row r="10964" spans="1:4">
      <c r="A10964" s="215" t="s">
        <v>38814</v>
      </c>
      <c r="B10964" s="215">
        <v>1</v>
      </c>
      <c r="C10964" s="216" t="s">
        <v>38815</v>
      </c>
      <c r="D10964" s="215" t="s">
        <v>38816</v>
      </c>
    </row>
    <row r="10965" spans="1:4">
      <c r="A10965" s="215" t="s">
        <v>38817</v>
      </c>
      <c r="B10965" s="215">
        <v>1</v>
      </c>
      <c r="C10965" s="216" t="s">
        <v>38818</v>
      </c>
      <c r="D10965" s="215" t="s">
        <v>38819</v>
      </c>
    </row>
    <row r="10966" spans="1:4">
      <c r="A10966" s="215" t="s">
        <v>38820</v>
      </c>
      <c r="B10966" s="215">
        <v>1</v>
      </c>
      <c r="C10966" s="216" t="s">
        <v>38821</v>
      </c>
      <c r="D10966" s="215" t="s">
        <v>38822</v>
      </c>
    </row>
    <row r="10967" spans="1:4">
      <c r="A10967" s="215" t="s">
        <v>38823</v>
      </c>
      <c r="B10967" s="215">
        <v>1</v>
      </c>
      <c r="C10967" s="216" t="s">
        <v>38824</v>
      </c>
      <c r="D10967" s="215" t="s">
        <v>38825</v>
      </c>
    </row>
    <row r="10968" spans="1:4">
      <c r="A10968" s="215" t="s">
        <v>38826</v>
      </c>
      <c r="B10968" s="215">
        <v>1</v>
      </c>
      <c r="C10968" s="216" t="s">
        <v>38827</v>
      </c>
      <c r="D10968" s="215" t="s">
        <v>38828</v>
      </c>
    </row>
    <row r="10969" spans="1:4">
      <c r="A10969" s="215" t="s">
        <v>38829</v>
      </c>
      <c r="B10969" s="215">
        <v>1</v>
      </c>
      <c r="C10969" s="216" t="s">
        <v>38830</v>
      </c>
      <c r="D10969" s="215" t="s">
        <v>38831</v>
      </c>
    </row>
    <row r="10970" spans="1:4">
      <c r="A10970" s="215" t="s">
        <v>38832</v>
      </c>
      <c r="B10970" s="215">
        <v>1</v>
      </c>
      <c r="C10970" s="216" t="s">
        <v>38833</v>
      </c>
      <c r="D10970" s="215" t="s">
        <v>38834</v>
      </c>
    </row>
    <row r="10971" spans="1:4">
      <c r="A10971" s="215" t="s">
        <v>38835</v>
      </c>
      <c r="B10971" s="215">
        <v>1</v>
      </c>
      <c r="C10971" s="216" t="s">
        <v>38836</v>
      </c>
      <c r="D10971" s="215" t="s">
        <v>38837</v>
      </c>
    </row>
    <row r="10972" spans="1:4">
      <c r="A10972" s="215" t="s">
        <v>38838</v>
      </c>
      <c r="B10972" s="215">
        <v>1</v>
      </c>
      <c r="C10972" s="216" t="s">
        <v>38839</v>
      </c>
      <c r="D10972" s="215" t="s">
        <v>38840</v>
      </c>
    </row>
    <row r="10973" spans="1:4">
      <c r="A10973" s="215" t="s">
        <v>38841</v>
      </c>
      <c r="B10973" s="215">
        <v>1</v>
      </c>
      <c r="C10973" s="216" t="s">
        <v>38842</v>
      </c>
      <c r="D10973" s="215" t="s">
        <v>38843</v>
      </c>
    </row>
    <row r="10974" spans="1:4">
      <c r="A10974" s="215" t="s">
        <v>38844</v>
      </c>
      <c r="B10974" s="215">
        <v>1</v>
      </c>
      <c r="C10974" s="216" t="s">
        <v>38845</v>
      </c>
      <c r="D10974" s="215" t="s">
        <v>38846</v>
      </c>
    </row>
    <row r="10975" spans="1:4">
      <c r="A10975" s="215" t="s">
        <v>38847</v>
      </c>
      <c r="B10975" s="215">
        <v>1</v>
      </c>
      <c r="C10975" s="216" t="s">
        <v>38848</v>
      </c>
      <c r="D10975" s="215" t="s">
        <v>38849</v>
      </c>
    </row>
    <row r="10976" spans="1:4">
      <c r="A10976" s="215" t="s">
        <v>38850</v>
      </c>
      <c r="B10976" s="215">
        <v>1</v>
      </c>
      <c r="C10976" s="216" t="s">
        <v>38851</v>
      </c>
      <c r="D10976" s="215" t="s">
        <v>38852</v>
      </c>
    </row>
    <row r="10977" spans="1:4">
      <c r="A10977" s="215" t="s">
        <v>38853</v>
      </c>
      <c r="B10977" s="215">
        <v>1</v>
      </c>
      <c r="C10977" s="216" t="s">
        <v>38854</v>
      </c>
      <c r="D10977" s="215" t="s">
        <v>38855</v>
      </c>
    </row>
    <row r="10978" spans="1:4">
      <c r="A10978" s="215" t="s">
        <v>38856</v>
      </c>
      <c r="B10978" s="215">
        <v>1</v>
      </c>
      <c r="C10978" s="216" t="s">
        <v>38857</v>
      </c>
      <c r="D10978" s="215" t="s">
        <v>38858</v>
      </c>
    </row>
    <row r="10979" spans="1:4">
      <c r="A10979" s="215" t="s">
        <v>38859</v>
      </c>
      <c r="B10979" s="215">
        <v>1</v>
      </c>
      <c r="C10979" s="216" t="s">
        <v>38860</v>
      </c>
      <c r="D10979" s="215" t="s">
        <v>38861</v>
      </c>
    </row>
    <row r="10980" spans="1:4">
      <c r="A10980" s="215" t="s">
        <v>38862</v>
      </c>
      <c r="B10980" s="215">
        <v>1</v>
      </c>
      <c r="C10980" s="216" t="s">
        <v>38863</v>
      </c>
      <c r="D10980" s="215" t="s">
        <v>38864</v>
      </c>
    </row>
    <row r="10981" spans="1:4">
      <c r="A10981" s="215" t="s">
        <v>38865</v>
      </c>
      <c r="B10981" s="215">
        <v>1</v>
      </c>
      <c r="C10981" s="216" t="s">
        <v>38866</v>
      </c>
      <c r="D10981" s="215" t="s">
        <v>38867</v>
      </c>
    </row>
    <row r="10982" spans="1:4">
      <c r="A10982" s="215" t="s">
        <v>38868</v>
      </c>
      <c r="B10982" s="215">
        <v>1</v>
      </c>
      <c r="C10982" s="216" t="s">
        <v>38869</v>
      </c>
      <c r="D10982" s="215" t="s">
        <v>38870</v>
      </c>
    </row>
    <row r="10983" spans="1:4">
      <c r="A10983" s="215" t="s">
        <v>38871</v>
      </c>
      <c r="B10983" s="215">
        <v>1</v>
      </c>
      <c r="C10983" s="216" t="s">
        <v>38872</v>
      </c>
      <c r="D10983" s="215" t="s">
        <v>38873</v>
      </c>
    </row>
    <row r="10984" spans="1:4">
      <c r="A10984" s="215" t="s">
        <v>38874</v>
      </c>
      <c r="B10984" s="215">
        <v>1</v>
      </c>
      <c r="C10984" s="216" t="s">
        <v>38875</v>
      </c>
      <c r="D10984" s="215" t="s">
        <v>38876</v>
      </c>
    </row>
    <row r="10985" spans="1:4">
      <c r="A10985" s="215" t="s">
        <v>38877</v>
      </c>
      <c r="B10985" s="215">
        <v>1</v>
      </c>
      <c r="C10985" s="216" t="s">
        <v>38878</v>
      </c>
      <c r="D10985" s="215" t="s">
        <v>38879</v>
      </c>
    </row>
    <row r="10986" spans="1:4">
      <c r="A10986" s="215" t="s">
        <v>38880</v>
      </c>
      <c r="B10986" s="215">
        <v>1</v>
      </c>
      <c r="C10986" s="216" t="s">
        <v>38881</v>
      </c>
      <c r="D10986" s="215" t="s">
        <v>38882</v>
      </c>
    </row>
    <row r="10987" spans="1:4">
      <c r="A10987" s="215" t="s">
        <v>38883</v>
      </c>
      <c r="B10987" s="215">
        <v>1</v>
      </c>
      <c r="C10987" s="216" t="s">
        <v>38884</v>
      </c>
      <c r="D10987" s="215" t="s">
        <v>38885</v>
      </c>
    </row>
    <row r="10988" spans="1:4">
      <c r="A10988" s="215" t="s">
        <v>38886</v>
      </c>
      <c r="B10988" s="215">
        <v>1</v>
      </c>
      <c r="C10988" s="216" t="s">
        <v>38887</v>
      </c>
      <c r="D10988" s="215" t="s">
        <v>38888</v>
      </c>
    </row>
    <row r="10989" spans="1:4">
      <c r="A10989" s="215" t="s">
        <v>38889</v>
      </c>
      <c r="B10989" s="215">
        <v>1</v>
      </c>
      <c r="C10989" s="216" t="s">
        <v>38890</v>
      </c>
      <c r="D10989" s="215" t="s">
        <v>38891</v>
      </c>
    </row>
    <row r="10990" spans="1:4">
      <c r="A10990" s="215" t="s">
        <v>38892</v>
      </c>
      <c r="B10990" s="215">
        <v>1</v>
      </c>
      <c r="C10990" s="216" t="s">
        <v>38893</v>
      </c>
      <c r="D10990" s="215" t="s">
        <v>38894</v>
      </c>
    </row>
    <row r="10991" spans="1:4">
      <c r="A10991" s="215" t="s">
        <v>38895</v>
      </c>
      <c r="B10991" s="215">
        <v>1</v>
      </c>
      <c r="C10991" s="216" t="s">
        <v>38896</v>
      </c>
      <c r="D10991" s="215" t="s">
        <v>38897</v>
      </c>
    </row>
    <row r="10992" spans="1:4">
      <c r="A10992" s="215" t="s">
        <v>38898</v>
      </c>
      <c r="B10992" s="215">
        <v>1</v>
      </c>
      <c r="C10992" s="216" t="s">
        <v>38899</v>
      </c>
      <c r="D10992" s="215" t="s">
        <v>38900</v>
      </c>
    </row>
    <row r="10993" spans="1:4">
      <c r="A10993" s="215" t="s">
        <v>38901</v>
      </c>
      <c r="B10993" s="215">
        <v>1</v>
      </c>
      <c r="C10993" s="216" t="s">
        <v>38902</v>
      </c>
      <c r="D10993" s="215" t="s">
        <v>38903</v>
      </c>
    </row>
    <row r="10994" spans="1:4">
      <c r="A10994" s="215" t="s">
        <v>38904</v>
      </c>
      <c r="B10994" s="215">
        <v>1</v>
      </c>
      <c r="C10994" s="216" t="s">
        <v>38905</v>
      </c>
      <c r="D10994" s="215" t="s">
        <v>38906</v>
      </c>
    </row>
    <row r="10995" spans="1:4">
      <c r="A10995" s="215" t="s">
        <v>38907</v>
      </c>
      <c r="B10995" s="215">
        <v>1</v>
      </c>
      <c r="C10995" s="216" t="s">
        <v>38908</v>
      </c>
      <c r="D10995" s="215" t="s">
        <v>38909</v>
      </c>
    </row>
    <row r="10996" spans="1:4">
      <c r="A10996" s="215" t="s">
        <v>38910</v>
      </c>
      <c r="B10996" s="215">
        <v>1</v>
      </c>
      <c r="C10996" s="216" t="s">
        <v>38911</v>
      </c>
      <c r="D10996" s="215" t="s">
        <v>38912</v>
      </c>
    </row>
    <row r="10997" spans="1:4">
      <c r="A10997" s="215" t="s">
        <v>38913</v>
      </c>
      <c r="B10997" s="215">
        <v>1</v>
      </c>
      <c r="C10997" s="216" t="s">
        <v>38914</v>
      </c>
      <c r="D10997" s="215" t="s">
        <v>38915</v>
      </c>
    </row>
    <row r="10998" spans="1:4">
      <c r="A10998" s="215" t="s">
        <v>38916</v>
      </c>
      <c r="B10998" s="215">
        <v>1</v>
      </c>
      <c r="C10998" s="216" t="s">
        <v>38917</v>
      </c>
      <c r="D10998" s="215" t="s">
        <v>38918</v>
      </c>
    </row>
    <row r="10999" spans="1:4">
      <c r="A10999" s="215" t="s">
        <v>38919</v>
      </c>
      <c r="B10999" s="215">
        <v>1</v>
      </c>
      <c r="C10999" s="216" t="s">
        <v>38920</v>
      </c>
      <c r="D10999" s="215" t="s">
        <v>38921</v>
      </c>
    </row>
    <row r="11000" spans="1:4">
      <c r="A11000" s="215" t="s">
        <v>38922</v>
      </c>
      <c r="B11000" s="215">
        <v>1</v>
      </c>
      <c r="C11000" s="216" t="s">
        <v>38923</v>
      </c>
      <c r="D11000" s="215" t="s">
        <v>38924</v>
      </c>
    </row>
    <row r="11001" spans="1:4">
      <c r="A11001" s="215" t="s">
        <v>38925</v>
      </c>
      <c r="B11001" s="215">
        <v>1</v>
      </c>
      <c r="C11001" s="216" t="s">
        <v>38926</v>
      </c>
      <c r="D11001" s="215" t="s">
        <v>38927</v>
      </c>
    </row>
    <row r="11002" spans="1:4">
      <c r="A11002" s="215" t="s">
        <v>38928</v>
      </c>
      <c r="B11002" s="215">
        <v>1</v>
      </c>
      <c r="C11002" s="216" t="s">
        <v>38929</v>
      </c>
      <c r="D11002" s="215" t="s">
        <v>38930</v>
      </c>
    </row>
    <row r="11003" spans="1:4">
      <c r="A11003" s="215" t="s">
        <v>38931</v>
      </c>
      <c r="B11003" s="215">
        <v>1</v>
      </c>
      <c r="C11003" s="216" t="s">
        <v>38932</v>
      </c>
      <c r="D11003" s="215" t="s">
        <v>38933</v>
      </c>
    </row>
    <row r="11004" spans="1:4">
      <c r="A11004" s="215" t="s">
        <v>38934</v>
      </c>
      <c r="B11004" s="215">
        <v>1</v>
      </c>
      <c r="C11004" s="216" t="s">
        <v>38935</v>
      </c>
      <c r="D11004" s="215" t="s">
        <v>38936</v>
      </c>
    </row>
    <row r="11005" spans="1:4">
      <c r="A11005" s="215" t="s">
        <v>38937</v>
      </c>
      <c r="B11005" s="215">
        <v>1</v>
      </c>
      <c r="C11005" s="216" t="s">
        <v>38938</v>
      </c>
      <c r="D11005" s="215" t="s">
        <v>38939</v>
      </c>
    </row>
    <row r="11006" spans="1:4">
      <c r="A11006" s="215" t="s">
        <v>38940</v>
      </c>
      <c r="B11006" s="215">
        <v>1</v>
      </c>
      <c r="C11006" s="216" t="s">
        <v>38941</v>
      </c>
      <c r="D11006" s="215" t="s">
        <v>38942</v>
      </c>
    </row>
    <row r="11007" spans="1:4">
      <c r="A11007" s="215" t="s">
        <v>38943</v>
      </c>
      <c r="B11007" s="215">
        <v>1</v>
      </c>
      <c r="C11007" s="216" t="s">
        <v>38944</v>
      </c>
      <c r="D11007" s="215" t="s">
        <v>38945</v>
      </c>
    </row>
    <row r="11008" spans="1:4">
      <c r="A11008" s="215" t="s">
        <v>38946</v>
      </c>
      <c r="B11008" s="215">
        <v>1</v>
      </c>
      <c r="C11008" s="216" t="s">
        <v>38947</v>
      </c>
      <c r="D11008" s="215" t="s">
        <v>38948</v>
      </c>
    </row>
    <row r="11009" spans="1:4">
      <c r="A11009" s="215" t="s">
        <v>38949</v>
      </c>
      <c r="B11009" s="215">
        <v>1</v>
      </c>
      <c r="C11009" s="216" t="s">
        <v>38950</v>
      </c>
      <c r="D11009" s="215" t="s">
        <v>38951</v>
      </c>
    </row>
    <row r="11010" spans="1:4">
      <c r="A11010" s="215" t="s">
        <v>38952</v>
      </c>
      <c r="B11010" s="215">
        <v>1</v>
      </c>
      <c r="C11010" s="216" t="s">
        <v>38953</v>
      </c>
      <c r="D11010" s="215" t="s">
        <v>38954</v>
      </c>
    </row>
    <row r="11011" spans="1:4">
      <c r="A11011" s="215" t="s">
        <v>38955</v>
      </c>
      <c r="B11011" s="215">
        <v>1</v>
      </c>
      <c r="C11011" s="216" t="s">
        <v>38956</v>
      </c>
      <c r="D11011" s="215" t="s">
        <v>38957</v>
      </c>
    </row>
    <row r="11012" spans="1:4">
      <c r="A11012" s="215" t="s">
        <v>38958</v>
      </c>
      <c r="B11012" s="215">
        <v>1</v>
      </c>
      <c r="C11012" s="216" t="s">
        <v>38959</v>
      </c>
      <c r="D11012" s="215" t="s">
        <v>38960</v>
      </c>
    </row>
    <row r="11013" spans="1:4">
      <c r="A11013" s="215" t="s">
        <v>38961</v>
      </c>
      <c r="B11013" s="215">
        <v>1</v>
      </c>
      <c r="C11013" s="216" t="s">
        <v>38962</v>
      </c>
      <c r="D11013" s="215" t="s">
        <v>38963</v>
      </c>
    </row>
    <row r="11014" spans="1:4">
      <c r="A11014" s="215" t="s">
        <v>38964</v>
      </c>
      <c r="B11014" s="215">
        <v>1</v>
      </c>
      <c r="C11014" s="216" t="s">
        <v>38965</v>
      </c>
      <c r="D11014" s="215" t="s">
        <v>38966</v>
      </c>
    </row>
    <row r="11015" spans="1:4">
      <c r="A11015" s="215" t="s">
        <v>38967</v>
      </c>
      <c r="B11015" s="215">
        <v>1</v>
      </c>
      <c r="C11015" s="216" t="s">
        <v>38968</v>
      </c>
      <c r="D11015" s="215" t="s">
        <v>38969</v>
      </c>
    </row>
    <row r="11016" spans="1:4">
      <c r="A11016" s="215" t="s">
        <v>38970</v>
      </c>
      <c r="B11016" s="215">
        <v>1</v>
      </c>
      <c r="C11016" s="216" t="s">
        <v>38971</v>
      </c>
      <c r="D11016" s="215" t="s">
        <v>38972</v>
      </c>
    </row>
    <row r="11017" spans="1:4">
      <c r="A11017" s="215" t="s">
        <v>38973</v>
      </c>
      <c r="B11017" s="215">
        <v>1</v>
      </c>
      <c r="C11017" s="216" t="s">
        <v>38974</v>
      </c>
      <c r="D11017" s="215" t="s">
        <v>38975</v>
      </c>
    </row>
    <row r="11018" spans="1:4">
      <c r="A11018" s="215" t="s">
        <v>38976</v>
      </c>
      <c r="B11018" s="215">
        <v>1</v>
      </c>
      <c r="C11018" s="216" t="s">
        <v>38977</v>
      </c>
      <c r="D11018" s="215" t="s">
        <v>38978</v>
      </c>
    </row>
    <row r="11019" spans="1:4">
      <c r="A11019" s="215" t="s">
        <v>38979</v>
      </c>
      <c r="B11019" s="215">
        <v>1</v>
      </c>
      <c r="C11019" s="216" t="s">
        <v>38980</v>
      </c>
      <c r="D11019" s="215" t="s">
        <v>38981</v>
      </c>
    </row>
    <row r="11020" spans="1:4">
      <c r="A11020" s="215" t="s">
        <v>38982</v>
      </c>
      <c r="B11020" s="215">
        <v>1</v>
      </c>
      <c r="C11020" s="216" t="s">
        <v>38983</v>
      </c>
      <c r="D11020" s="215" t="s">
        <v>38984</v>
      </c>
    </row>
    <row r="11021" spans="1:4">
      <c r="A11021" s="215" t="s">
        <v>38985</v>
      </c>
      <c r="B11021" s="215">
        <v>1</v>
      </c>
      <c r="C11021" s="216" t="s">
        <v>38986</v>
      </c>
      <c r="D11021" s="215" t="s">
        <v>38987</v>
      </c>
    </row>
    <row r="11022" spans="1:4">
      <c r="A11022" s="215" t="s">
        <v>38988</v>
      </c>
      <c r="B11022" s="215">
        <v>1</v>
      </c>
      <c r="C11022" s="216" t="s">
        <v>38989</v>
      </c>
      <c r="D11022" s="215" t="s">
        <v>38990</v>
      </c>
    </row>
    <row r="11023" spans="1:4">
      <c r="A11023" s="215" t="s">
        <v>38991</v>
      </c>
      <c r="B11023" s="215">
        <v>1</v>
      </c>
      <c r="C11023" s="216" t="s">
        <v>38992</v>
      </c>
      <c r="D11023" s="215" t="s">
        <v>38993</v>
      </c>
    </row>
    <row r="11024" spans="1:4">
      <c r="A11024" s="215" t="s">
        <v>38994</v>
      </c>
      <c r="B11024" s="215">
        <v>1</v>
      </c>
      <c r="C11024" s="216" t="s">
        <v>38995</v>
      </c>
      <c r="D11024" s="215" t="s">
        <v>38996</v>
      </c>
    </row>
    <row r="11025" spans="1:4">
      <c r="A11025" s="215" t="s">
        <v>38997</v>
      </c>
      <c r="B11025" s="215">
        <v>1</v>
      </c>
      <c r="C11025" s="216" t="s">
        <v>38998</v>
      </c>
      <c r="D11025" s="215" t="s">
        <v>38999</v>
      </c>
    </row>
    <row r="11026" spans="1:4">
      <c r="A11026" s="215" t="s">
        <v>39000</v>
      </c>
      <c r="B11026" s="215">
        <v>1</v>
      </c>
      <c r="C11026" s="216" t="s">
        <v>39001</v>
      </c>
      <c r="D11026" s="215" t="s">
        <v>39002</v>
      </c>
    </row>
    <row r="11027" spans="1:4">
      <c r="A11027" s="215" t="s">
        <v>39003</v>
      </c>
      <c r="B11027" s="215">
        <v>1</v>
      </c>
      <c r="C11027" s="216" t="s">
        <v>39004</v>
      </c>
      <c r="D11027" s="215" t="s">
        <v>39005</v>
      </c>
    </row>
    <row r="11028" spans="1:4">
      <c r="A11028" s="215" t="s">
        <v>39006</v>
      </c>
      <c r="B11028" s="215">
        <v>1</v>
      </c>
      <c r="C11028" s="216" t="s">
        <v>39007</v>
      </c>
      <c r="D11028" s="215" t="s">
        <v>39008</v>
      </c>
    </row>
    <row r="11029" spans="1:4">
      <c r="A11029" s="215" t="s">
        <v>39009</v>
      </c>
      <c r="B11029" s="215">
        <v>1</v>
      </c>
      <c r="C11029" s="216" t="s">
        <v>39010</v>
      </c>
      <c r="D11029" s="215" t="s">
        <v>39011</v>
      </c>
    </row>
    <row r="11030" spans="1:4">
      <c r="A11030" s="215" t="s">
        <v>39012</v>
      </c>
      <c r="B11030" s="215">
        <v>1</v>
      </c>
      <c r="C11030" s="216" t="s">
        <v>39013</v>
      </c>
      <c r="D11030" s="215" t="s">
        <v>39014</v>
      </c>
    </row>
    <row r="11031" spans="1:4">
      <c r="A11031" s="215" t="s">
        <v>39015</v>
      </c>
      <c r="B11031" s="215">
        <v>1</v>
      </c>
      <c r="C11031" s="216" t="s">
        <v>39016</v>
      </c>
      <c r="D11031" s="215" t="s">
        <v>39017</v>
      </c>
    </row>
    <row r="11032" spans="1:4">
      <c r="A11032" s="215" t="s">
        <v>39018</v>
      </c>
      <c r="B11032" s="215">
        <v>1</v>
      </c>
      <c r="C11032" s="216" t="s">
        <v>39019</v>
      </c>
      <c r="D11032" s="215" t="s">
        <v>39020</v>
      </c>
    </row>
    <row r="11033" spans="1:4">
      <c r="A11033" s="215" t="s">
        <v>39021</v>
      </c>
      <c r="B11033" s="215">
        <v>1</v>
      </c>
      <c r="C11033" s="216" t="s">
        <v>39022</v>
      </c>
      <c r="D11033" s="215" t="s">
        <v>39023</v>
      </c>
    </row>
    <row r="11034" spans="1:4">
      <c r="A11034" s="215" t="s">
        <v>39024</v>
      </c>
      <c r="B11034" s="215">
        <v>1</v>
      </c>
      <c r="C11034" s="216" t="s">
        <v>39025</v>
      </c>
      <c r="D11034" s="215" t="s">
        <v>39026</v>
      </c>
    </row>
    <row r="11035" spans="1:4">
      <c r="A11035" s="215" t="s">
        <v>39027</v>
      </c>
      <c r="B11035" s="215">
        <v>1</v>
      </c>
      <c r="C11035" s="216" t="s">
        <v>39028</v>
      </c>
      <c r="D11035" s="215" t="s">
        <v>39029</v>
      </c>
    </row>
    <row r="11036" spans="1:4">
      <c r="A11036" s="215" t="s">
        <v>39030</v>
      </c>
      <c r="B11036" s="215">
        <v>1</v>
      </c>
      <c r="C11036" s="216" t="s">
        <v>39031</v>
      </c>
      <c r="D11036" s="215" t="s">
        <v>39032</v>
      </c>
    </row>
    <row r="11037" spans="1:4">
      <c r="A11037" s="215" t="s">
        <v>39033</v>
      </c>
      <c r="B11037" s="215">
        <v>1</v>
      </c>
      <c r="C11037" s="216" t="s">
        <v>39034</v>
      </c>
      <c r="D11037" s="215" t="s">
        <v>39035</v>
      </c>
    </row>
    <row r="11038" spans="1:4">
      <c r="A11038" s="215" t="s">
        <v>39036</v>
      </c>
      <c r="B11038" s="215">
        <v>1</v>
      </c>
      <c r="C11038" s="216" t="s">
        <v>39037</v>
      </c>
      <c r="D11038" s="215" t="s">
        <v>39038</v>
      </c>
    </row>
    <row r="11039" spans="1:4">
      <c r="A11039" s="215" t="s">
        <v>39039</v>
      </c>
      <c r="B11039" s="215">
        <v>1</v>
      </c>
      <c r="C11039" s="216" t="s">
        <v>39040</v>
      </c>
      <c r="D11039" s="215" t="s">
        <v>39041</v>
      </c>
    </row>
    <row r="11040" spans="1:4">
      <c r="A11040" s="215" t="s">
        <v>39042</v>
      </c>
      <c r="B11040" s="215">
        <v>1</v>
      </c>
      <c r="C11040" s="216" t="s">
        <v>39043</v>
      </c>
      <c r="D11040" s="215" t="s">
        <v>39044</v>
      </c>
    </row>
    <row r="11041" spans="1:4">
      <c r="A11041" s="215" t="s">
        <v>39045</v>
      </c>
      <c r="B11041" s="215">
        <v>1</v>
      </c>
      <c r="C11041" s="216" t="s">
        <v>39046</v>
      </c>
      <c r="D11041" s="215" t="s">
        <v>39047</v>
      </c>
    </row>
    <row r="11042" spans="1:4">
      <c r="A11042" s="215" t="s">
        <v>39048</v>
      </c>
      <c r="B11042" s="215">
        <v>1</v>
      </c>
      <c r="C11042" s="216" t="s">
        <v>39049</v>
      </c>
      <c r="D11042" s="215" t="s">
        <v>39050</v>
      </c>
    </row>
    <row r="11043" spans="1:4">
      <c r="A11043" s="215" t="s">
        <v>39051</v>
      </c>
      <c r="B11043" s="215">
        <v>1</v>
      </c>
      <c r="C11043" s="216" t="s">
        <v>39052</v>
      </c>
      <c r="D11043" s="215" t="s">
        <v>39053</v>
      </c>
    </row>
    <row r="11044" spans="1:4">
      <c r="A11044" s="215" t="s">
        <v>39054</v>
      </c>
      <c r="B11044" s="215">
        <v>1</v>
      </c>
      <c r="C11044" s="216" t="s">
        <v>39055</v>
      </c>
      <c r="D11044" s="215" t="s">
        <v>39056</v>
      </c>
    </row>
    <row r="11045" spans="1:4">
      <c r="A11045" s="215" t="s">
        <v>39057</v>
      </c>
      <c r="B11045" s="215">
        <v>1</v>
      </c>
      <c r="C11045" s="216" t="s">
        <v>39058</v>
      </c>
      <c r="D11045" s="215" t="s">
        <v>39059</v>
      </c>
    </row>
    <row r="11046" spans="1:4">
      <c r="A11046" s="215" t="s">
        <v>39060</v>
      </c>
      <c r="B11046" s="215">
        <v>1</v>
      </c>
      <c r="C11046" s="216" t="s">
        <v>39061</v>
      </c>
      <c r="D11046" s="215" t="s">
        <v>39062</v>
      </c>
    </row>
    <row r="11047" spans="1:4">
      <c r="A11047" s="215" t="s">
        <v>39063</v>
      </c>
      <c r="B11047" s="215">
        <v>1</v>
      </c>
      <c r="C11047" s="216" t="s">
        <v>39064</v>
      </c>
      <c r="D11047" s="215" t="s">
        <v>39065</v>
      </c>
    </row>
    <row r="11048" spans="1:4">
      <c r="A11048" s="215" t="s">
        <v>39066</v>
      </c>
      <c r="B11048" s="215">
        <v>1</v>
      </c>
      <c r="C11048" s="216" t="s">
        <v>39067</v>
      </c>
      <c r="D11048" s="215" t="s">
        <v>39068</v>
      </c>
    </row>
    <row r="11049" spans="1:4">
      <c r="A11049" s="215" t="s">
        <v>39069</v>
      </c>
      <c r="B11049" s="215">
        <v>1</v>
      </c>
      <c r="C11049" s="216" t="s">
        <v>39070</v>
      </c>
      <c r="D11049" s="215" t="s">
        <v>39071</v>
      </c>
    </row>
    <row r="11050" spans="1:4">
      <c r="A11050" s="215" t="s">
        <v>39072</v>
      </c>
      <c r="B11050" s="215">
        <v>1</v>
      </c>
      <c r="C11050" s="216" t="s">
        <v>39073</v>
      </c>
      <c r="D11050" s="215" t="s">
        <v>39074</v>
      </c>
    </row>
    <row r="11051" spans="1:4">
      <c r="A11051" s="215" t="s">
        <v>39075</v>
      </c>
      <c r="B11051" s="215">
        <v>1</v>
      </c>
      <c r="C11051" s="216" t="s">
        <v>39076</v>
      </c>
      <c r="D11051" s="215" t="s">
        <v>39077</v>
      </c>
    </row>
    <row r="11052" spans="1:4">
      <c r="A11052" s="215" t="s">
        <v>39078</v>
      </c>
      <c r="B11052" s="215">
        <v>1</v>
      </c>
      <c r="C11052" s="216" t="s">
        <v>39079</v>
      </c>
      <c r="D11052" s="215" t="s">
        <v>39080</v>
      </c>
    </row>
    <row r="11053" spans="1:4">
      <c r="A11053" s="215" t="s">
        <v>39081</v>
      </c>
      <c r="B11053" s="215">
        <v>1</v>
      </c>
      <c r="C11053" s="216" t="s">
        <v>39082</v>
      </c>
      <c r="D11053" s="215" t="s">
        <v>39083</v>
      </c>
    </row>
    <row r="11054" spans="1:4">
      <c r="A11054" s="215" t="s">
        <v>39084</v>
      </c>
      <c r="B11054" s="215">
        <v>1</v>
      </c>
      <c r="C11054" s="216" t="s">
        <v>39085</v>
      </c>
      <c r="D11054" s="215" t="s">
        <v>39086</v>
      </c>
    </row>
    <row r="11055" spans="1:4">
      <c r="A11055" s="215" t="s">
        <v>39087</v>
      </c>
      <c r="B11055" s="215">
        <v>1</v>
      </c>
      <c r="C11055" s="216" t="s">
        <v>39088</v>
      </c>
      <c r="D11055" s="215" t="s">
        <v>39089</v>
      </c>
    </row>
    <row r="11056" spans="1:4">
      <c r="A11056" s="215" t="s">
        <v>39090</v>
      </c>
      <c r="B11056" s="215">
        <v>1</v>
      </c>
      <c r="C11056" s="216" t="s">
        <v>39091</v>
      </c>
      <c r="D11056" s="215" t="s">
        <v>39092</v>
      </c>
    </row>
    <row r="11057" spans="1:4">
      <c r="A11057" s="215" t="s">
        <v>39093</v>
      </c>
      <c r="B11057" s="215">
        <v>1</v>
      </c>
      <c r="C11057" s="216" t="s">
        <v>39094</v>
      </c>
      <c r="D11057" s="215" t="s">
        <v>39095</v>
      </c>
    </row>
    <row r="11058" spans="1:4">
      <c r="A11058" s="215" t="s">
        <v>39096</v>
      </c>
      <c r="B11058" s="215">
        <v>1</v>
      </c>
      <c r="C11058" s="216" t="s">
        <v>39097</v>
      </c>
      <c r="D11058" s="215" t="s">
        <v>39098</v>
      </c>
    </row>
    <row r="11059" spans="1:4">
      <c r="A11059" s="215" t="s">
        <v>39099</v>
      </c>
      <c r="B11059" s="215">
        <v>1</v>
      </c>
      <c r="C11059" s="216" t="s">
        <v>39100</v>
      </c>
      <c r="D11059" s="215" t="s">
        <v>39101</v>
      </c>
    </row>
    <row r="11060" spans="1:4">
      <c r="A11060" s="215" t="s">
        <v>39102</v>
      </c>
      <c r="B11060" s="215">
        <v>1</v>
      </c>
      <c r="C11060" s="216" t="s">
        <v>39103</v>
      </c>
      <c r="D11060" s="215" t="s">
        <v>39104</v>
      </c>
    </row>
    <row r="11061" spans="1:4">
      <c r="A11061" s="215" t="s">
        <v>39105</v>
      </c>
      <c r="B11061" s="215">
        <v>1</v>
      </c>
      <c r="C11061" s="216" t="s">
        <v>39106</v>
      </c>
      <c r="D11061" s="215" t="s">
        <v>39107</v>
      </c>
    </row>
    <row r="11062" spans="1:4">
      <c r="A11062" s="215" t="s">
        <v>39108</v>
      </c>
      <c r="B11062" s="215">
        <v>1</v>
      </c>
      <c r="C11062" s="216" t="s">
        <v>39109</v>
      </c>
      <c r="D11062" s="215" t="s">
        <v>39110</v>
      </c>
    </row>
    <row r="11063" spans="1:4">
      <c r="A11063" s="215" t="s">
        <v>39111</v>
      </c>
      <c r="B11063" s="215">
        <v>1</v>
      </c>
      <c r="C11063" s="216" t="s">
        <v>39112</v>
      </c>
      <c r="D11063" s="215" t="s">
        <v>39113</v>
      </c>
    </row>
    <row r="11064" spans="1:4">
      <c r="A11064" s="215" t="s">
        <v>39114</v>
      </c>
      <c r="B11064" s="215">
        <v>1</v>
      </c>
      <c r="C11064" s="216" t="s">
        <v>39115</v>
      </c>
      <c r="D11064" s="215" t="s">
        <v>39116</v>
      </c>
    </row>
    <row r="11065" spans="1:4">
      <c r="A11065" s="215" t="s">
        <v>39117</v>
      </c>
      <c r="B11065" s="215">
        <v>1</v>
      </c>
      <c r="C11065" s="216" t="s">
        <v>39118</v>
      </c>
      <c r="D11065" s="215" t="s">
        <v>39119</v>
      </c>
    </row>
    <row r="11066" spans="1:4">
      <c r="A11066" s="215" t="s">
        <v>39120</v>
      </c>
      <c r="B11066" s="215">
        <v>1</v>
      </c>
      <c r="C11066" s="216" t="s">
        <v>39121</v>
      </c>
      <c r="D11066" s="215" t="s">
        <v>39122</v>
      </c>
    </row>
    <row r="11067" spans="1:4">
      <c r="A11067" s="215" t="s">
        <v>39123</v>
      </c>
      <c r="B11067" s="215">
        <v>1</v>
      </c>
      <c r="C11067" s="216" t="s">
        <v>39124</v>
      </c>
      <c r="D11067" s="215" t="s">
        <v>39125</v>
      </c>
    </row>
    <row r="11068" spans="1:4">
      <c r="A11068" s="215" t="s">
        <v>39126</v>
      </c>
      <c r="B11068" s="215">
        <v>1</v>
      </c>
      <c r="C11068" s="216" t="s">
        <v>39127</v>
      </c>
      <c r="D11068" s="215" t="s">
        <v>39128</v>
      </c>
    </row>
    <row r="11069" spans="1:4">
      <c r="A11069" s="215" t="s">
        <v>39129</v>
      </c>
      <c r="B11069" s="215">
        <v>1</v>
      </c>
      <c r="C11069" s="216" t="s">
        <v>39130</v>
      </c>
      <c r="D11069" s="215" t="s">
        <v>39131</v>
      </c>
    </row>
    <row r="11070" spans="1:4">
      <c r="A11070" s="215" t="s">
        <v>39132</v>
      </c>
      <c r="B11070" s="215">
        <v>1</v>
      </c>
      <c r="C11070" s="216" t="s">
        <v>39133</v>
      </c>
      <c r="D11070" s="215" t="s">
        <v>39134</v>
      </c>
    </row>
    <row r="11071" spans="1:4">
      <c r="A11071" s="215" t="s">
        <v>39135</v>
      </c>
      <c r="B11071" s="215">
        <v>1</v>
      </c>
      <c r="C11071" s="216" t="s">
        <v>39136</v>
      </c>
      <c r="D11071" s="215" t="s">
        <v>39137</v>
      </c>
    </row>
    <row r="11072" spans="1:4">
      <c r="A11072" s="215" t="s">
        <v>39138</v>
      </c>
      <c r="B11072" s="215">
        <v>1</v>
      </c>
      <c r="C11072" s="216" t="s">
        <v>39139</v>
      </c>
      <c r="D11072" s="215" t="s">
        <v>39140</v>
      </c>
    </row>
    <row r="11073" spans="1:4">
      <c r="A11073" s="215" t="s">
        <v>39141</v>
      </c>
      <c r="B11073" s="215">
        <v>1</v>
      </c>
      <c r="C11073" s="216" t="s">
        <v>39142</v>
      </c>
      <c r="D11073" s="215" t="s">
        <v>39143</v>
      </c>
    </row>
    <row r="11074" spans="1:4">
      <c r="A11074" s="215" t="s">
        <v>39144</v>
      </c>
      <c r="B11074" s="215">
        <v>1</v>
      </c>
      <c r="C11074" s="216" t="s">
        <v>39145</v>
      </c>
      <c r="D11074" s="215" t="s">
        <v>39146</v>
      </c>
    </row>
    <row r="11075" spans="1:4">
      <c r="A11075" s="215" t="s">
        <v>39147</v>
      </c>
      <c r="B11075" s="215">
        <v>1</v>
      </c>
      <c r="C11075" s="216" t="s">
        <v>39148</v>
      </c>
      <c r="D11075" s="215" t="s">
        <v>39149</v>
      </c>
    </row>
    <row r="11076" spans="1:4">
      <c r="A11076" s="215" t="s">
        <v>39150</v>
      </c>
      <c r="B11076" s="215">
        <v>1</v>
      </c>
      <c r="C11076" s="216" t="s">
        <v>39151</v>
      </c>
      <c r="D11076" s="215" t="s">
        <v>39152</v>
      </c>
    </row>
    <row r="11077" spans="1:4">
      <c r="A11077" s="215" t="s">
        <v>39153</v>
      </c>
      <c r="B11077" s="215">
        <v>1</v>
      </c>
      <c r="C11077" s="216" t="s">
        <v>39154</v>
      </c>
      <c r="D11077" s="215" t="s">
        <v>39155</v>
      </c>
    </row>
    <row r="11078" spans="1:4">
      <c r="A11078" s="215" t="s">
        <v>39156</v>
      </c>
      <c r="B11078" s="215">
        <v>1</v>
      </c>
      <c r="C11078" s="216" t="s">
        <v>39157</v>
      </c>
      <c r="D11078" s="215" t="s">
        <v>39158</v>
      </c>
    </row>
    <row r="11079" spans="1:4">
      <c r="A11079" s="215" t="s">
        <v>39159</v>
      </c>
      <c r="B11079" s="215">
        <v>1</v>
      </c>
      <c r="C11079" s="216" t="s">
        <v>39160</v>
      </c>
      <c r="D11079" s="215" t="s">
        <v>39161</v>
      </c>
    </row>
    <row r="11080" spans="1:4">
      <c r="A11080" s="215" t="s">
        <v>39162</v>
      </c>
      <c r="B11080" s="215">
        <v>1</v>
      </c>
      <c r="C11080" s="216" t="s">
        <v>39163</v>
      </c>
      <c r="D11080" s="215" t="s">
        <v>39164</v>
      </c>
    </row>
    <row r="11081" spans="1:4">
      <c r="A11081" s="215" t="s">
        <v>39165</v>
      </c>
      <c r="B11081" s="215">
        <v>1</v>
      </c>
      <c r="C11081" s="216" t="s">
        <v>39166</v>
      </c>
      <c r="D11081" s="215" t="s">
        <v>39167</v>
      </c>
    </row>
    <row r="11082" spans="1:4">
      <c r="A11082" s="215" t="s">
        <v>39168</v>
      </c>
      <c r="B11082" s="215">
        <v>1</v>
      </c>
      <c r="C11082" s="216" t="s">
        <v>39169</v>
      </c>
      <c r="D11082" s="215" t="s">
        <v>39170</v>
      </c>
    </row>
    <row r="11083" spans="1:4">
      <c r="A11083" s="215" t="s">
        <v>39171</v>
      </c>
      <c r="B11083" s="215">
        <v>1</v>
      </c>
      <c r="C11083" s="216" t="s">
        <v>39172</v>
      </c>
      <c r="D11083" s="215" t="s">
        <v>39173</v>
      </c>
    </row>
    <row r="11084" spans="1:4">
      <c r="A11084" s="215" t="s">
        <v>39174</v>
      </c>
      <c r="B11084" s="215">
        <v>1</v>
      </c>
      <c r="C11084" s="216" t="s">
        <v>39175</v>
      </c>
      <c r="D11084" s="215" t="s">
        <v>39176</v>
      </c>
    </row>
    <row r="11085" spans="1:4">
      <c r="A11085" s="215" t="s">
        <v>39177</v>
      </c>
      <c r="B11085" s="215">
        <v>1</v>
      </c>
      <c r="C11085" s="216" t="s">
        <v>39178</v>
      </c>
      <c r="D11085" s="215" t="s">
        <v>39179</v>
      </c>
    </row>
    <row r="11086" spans="1:4">
      <c r="A11086" s="215" t="s">
        <v>39180</v>
      </c>
      <c r="B11086" s="215">
        <v>1</v>
      </c>
      <c r="C11086" s="216" t="s">
        <v>39181</v>
      </c>
      <c r="D11086" s="215" t="s">
        <v>39182</v>
      </c>
    </row>
    <row r="11087" spans="1:4">
      <c r="A11087" s="215" t="s">
        <v>39183</v>
      </c>
      <c r="B11087" s="215">
        <v>1</v>
      </c>
      <c r="C11087" s="216" t="s">
        <v>39184</v>
      </c>
      <c r="D11087" s="215" t="s">
        <v>39185</v>
      </c>
    </row>
    <row r="11088" spans="1:4">
      <c r="A11088" s="215" t="s">
        <v>39186</v>
      </c>
      <c r="B11088" s="215">
        <v>1</v>
      </c>
      <c r="C11088" s="216" t="s">
        <v>39187</v>
      </c>
      <c r="D11088" s="215" t="s">
        <v>39188</v>
      </c>
    </row>
    <row r="11089" spans="1:4">
      <c r="A11089" s="215" t="s">
        <v>39189</v>
      </c>
      <c r="B11089" s="215">
        <v>1</v>
      </c>
      <c r="C11089" s="216" t="s">
        <v>39190</v>
      </c>
      <c r="D11089" s="215" t="s">
        <v>39191</v>
      </c>
    </row>
    <row r="11090" spans="1:4">
      <c r="A11090" s="215" t="s">
        <v>39192</v>
      </c>
      <c r="B11090" s="215">
        <v>1</v>
      </c>
      <c r="C11090" s="216" t="s">
        <v>39193</v>
      </c>
      <c r="D11090" s="215" t="s">
        <v>39194</v>
      </c>
    </row>
    <row r="11091" spans="1:4">
      <c r="A11091" s="215" t="s">
        <v>39195</v>
      </c>
      <c r="B11091" s="215">
        <v>1</v>
      </c>
      <c r="C11091" s="216" t="s">
        <v>39196</v>
      </c>
      <c r="D11091" s="215" t="s">
        <v>39197</v>
      </c>
    </row>
    <row r="11092" spans="1:4">
      <c r="A11092" s="215" t="s">
        <v>39198</v>
      </c>
      <c r="B11092" s="215">
        <v>1</v>
      </c>
      <c r="C11092" s="216" t="s">
        <v>39199</v>
      </c>
      <c r="D11092" s="215" t="s">
        <v>39200</v>
      </c>
    </row>
    <row r="11093" spans="1:4">
      <c r="A11093" s="215" t="s">
        <v>39201</v>
      </c>
      <c r="B11093" s="215">
        <v>1</v>
      </c>
      <c r="C11093" s="216" t="s">
        <v>39202</v>
      </c>
      <c r="D11093" s="215" t="s">
        <v>39203</v>
      </c>
    </row>
    <row r="11094" spans="1:4">
      <c r="A11094" s="215" t="s">
        <v>39204</v>
      </c>
      <c r="B11094" s="215">
        <v>1</v>
      </c>
      <c r="C11094" s="216" t="s">
        <v>39205</v>
      </c>
      <c r="D11094" s="215" t="s">
        <v>39206</v>
      </c>
    </row>
    <row r="11095" spans="1:4">
      <c r="A11095" s="215" t="s">
        <v>39207</v>
      </c>
      <c r="B11095" s="215">
        <v>1</v>
      </c>
      <c r="C11095" s="216" t="s">
        <v>39208</v>
      </c>
      <c r="D11095" s="215" t="s">
        <v>39209</v>
      </c>
    </row>
    <row r="11096" spans="1:4">
      <c r="A11096" s="215" t="s">
        <v>39210</v>
      </c>
      <c r="B11096" s="215">
        <v>1</v>
      </c>
      <c r="C11096" s="216" t="s">
        <v>39211</v>
      </c>
      <c r="D11096" s="215" t="s">
        <v>39212</v>
      </c>
    </row>
    <row r="11097" spans="1:4">
      <c r="A11097" s="215" t="s">
        <v>39213</v>
      </c>
      <c r="B11097" s="215">
        <v>1</v>
      </c>
      <c r="C11097" s="216" t="s">
        <v>39214</v>
      </c>
      <c r="D11097" s="215" t="s">
        <v>39215</v>
      </c>
    </row>
    <row r="11098" spans="1:4">
      <c r="A11098" s="215" t="s">
        <v>39216</v>
      </c>
      <c r="B11098" s="215">
        <v>1</v>
      </c>
      <c r="C11098" s="216" t="s">
        <v>39217</v>
      </c>
      <c r="D11098" s="215" t="s">
        <v>39218</v>
      </c>
    </row>
    <row r="11099" spans="1:4">
      <c r="A11099" s="215" t="s">
        <v>39219</v>
      </c>
      <c r="B11099" s="215">
        <v>1</v>
      </c>
      <c r="C11099" s="216" t="s">
        <v>39220</v>
      </c>
      <c r="D11099" s="215" t="s">
        <v>39221</v>
      </c>
    </row>
    <row r="11100" spans="1:4">
      <c r="A11100" s="215" t="s">
        <v>39222</v>
      </c>
      <c r="B11100" s="215">
        <v>1</v>
      </c>
      <c r="C11100" s="216" t="s">
        <v>39223</v>
      </c>
      <c r="D11100" s="215" t="s">
        <v>39224</v>
      </c>
    </row>
    <row r="11101" spans="1:4">
      <c r="A11101" s="215" t="s">
        <v>39225</v>
      </c>
      <c r="B11101" s="215">
        <v>1</v>
      </c>
      <c r="C11101" s="216" t="s">
        <v>39226</v>
      </c>
      <c r="D11101" s="215" t="s">
        <v>39227</v>
      </c>
    </row>
    <row r="11102" spans="1:4">
      <c r="A11102" s="215" t="s">
        <v>39228</v>
      </c>
      <c r="B11102" s="215">
        <v>1</v>
      </c>
      <c r="C11102" s="216" t="s">
        <v>39229</v>
      </c>
      <c r="D11102" s="215" t="s">
        <v>39230</v>
      </c>
    </row>
    <row r="11103" spans="1:4">
      <c r="A11103" s="215" t="s">
        <v>39231</v>
      </c>
      <c r="B11103" s="215">
        <v>1</v>
      </c>
      <c r="C11103" s="216" t="s">
        <v>39232</v>
      </c>
      <c r="D11103" s="215" t="s">
        <v>39233</v>
      </c>
    </row>
    <row r="11104" spans="1:4">
      <c r="A11104" s="215" t="s">
        <v>39234</v>
      </c>
      <c r="B11104" s="215">
        <v>1</v>
      </c>
      <c r="C11104" s="216" t="s">
        <v>39235</v>
      </c>
      <c r="D11104" s="215" t="s">
        <v>39236</v>
      </c>
    </row>
    <row r="11105" spans="1:4">
      <c r="A11105" s="215" t="s">
        <v>39237</v>
      </c>
      <c r="B11105" s="215">
        <v>1</v>
      </c>
      <c r="C11105" s="216" t="s">
        <v>39238</v>
      </c>
      <c r="D11105" s="215" t="s">
        <v>39239</v>
      </c>
    </row>
    <row r="11106" spans="1:4">
      <c r="A11106" s="215" t="s">
        <v>39240</v>
      </c>
      <c r="B11106" s="215">
        <v>1</v>
      </c>
      <c r="C11106" s="216" t="s">
        <v>39241</v>
      </c>
      <c r="D11106" s="215" t="s">
        <v>39242</v>
      </c>
    </row>
    <row r="11107" spans="1:4">
      <c r="A11107" s="215" t="s">
        <v>39243</v>
      </c>
      <c r="B11107" s="215">
        <v>1</v>
      </c>
      <c r="C11107" s="216" t="s">
        <v>39244</v>
      </c>
      <c r="D11107" s="215" t="s">
        <v>39245</v>
      </c>
    </row>
    <row r="11108" spans="1:4">
      <c r="A11108" s="215" t="s">
        <v>39246</v>
      </c>
      <c r="B11108" s="215">
        <v>1</v>
      </c>
      <c r="C11108" s="216" t="s">
        <v>39247</v>
      </c>
      <c r="D11108" s="215" t="s">
        <v>39248</v>
      </c>
    </row>
    <row r="11109" spans="1:4">
      <c r="A11109" s="215" t="s">
        <v>39249</v>
      </c>
      <c r="B11109" s="215">
        <v>1</v>
      </c>
      <c r="C11109" s="216" t="s">
        <v>39250</v>
      </c>
      <c r="D11109" s="215" t="s">
        <v>39251</v>
      </c>
    </row>
    <row r="11110" spans="1:4">
      <c r="A11110" s="215" t="s">
        <v>39252</v>
      </c>
      <c r="B11110" s="215">
        <v>1</v>
      </c>
      <c r="C11110" s="216" t="s">
        <v>39253</v>
      </c>
      <c r="D11110" s="215" t="s">
        <v>39254</v>
      </c>
    </row>
    <row r="11111" spans="1:4">
      <c r="A11111" s="215" t="s">
        <v>39255</v>
      </c>
      <c r="B11111" s="215">
        <v>1</v>
      </c>
      <c r="C11111" s="216" t="s">
        <v>39256</v>
      </c>
      <c r="D11111" s="215" t="s">
        <v>39257</v>
      </c>
    </row>
    <row r="11112" spans="1:4">
      <c r="A11112" s="215" t="s">
        <v>39258</v>
      </c>
      <c r="B11112" s="215">
        <v>1</v>
      </c>
      <c r="C11112" s="216" t="s">
        <v>39259</v>
      </c>
      <c r="D11112" s="215" t="s">
        <v>39260</v>
      </c>
    </row>
    <row r="11113" spans="1:4">
      <c r="A11113" s="215" t="s">
        <v>39261</v>
      </c>
      <c r="B11113" s="215">
        <v>1</v>
      </c>
      <c r="C11113" s="216" t="s">
        <v>39262</v>
      </c>
      <c r="D11113" s="215" t="s">
        <v>39263</v>
      </c>
    </row>
    <row r="11114" spans="1:4">
      <c r="A11114" s="215" t="s">
        <v>39264</v>
      </c>
      <c r="B11114" s="215">
        <v>1</v>
      </c>
      <c r="C11114" s="216" t="s">
        <v>39265</v>
      </c>
      <c r="D11114" s="215" t="s">
        <v>39266</v>
      </c>
    </row>
    <row r="11115" spans="1:4">
      <c r="A11115" s="215" t="s">
        <v>39267</v>
      </c>
      <c r="B11115" s="215">
        <v>1</v>
      </c>
      <c r="C11115" s="216" t="s">
        <v>39268</v>
      </c>
      <c r="D11115" s="215" t="s">
        <v>39269</v>
      </c>
    </row>
    <row r="11116" spans="1:4">
      <c r="A11116" s="215" t="s">
        <v>39270</v>
      </c>
      <c r="B11116" s="215">
        <v>1</v>
      </c>
      <c r="C11116" s="216" t="s">
        <v>39271</v>
      </c>
      <c r="D11116" s="215" t="s">
        <v>39272</v>
      </c>
    </row>
    <row r="11117" spans="1:4">
      <c r="A11117" s="215" t="s">
        <v>39273</v>
      </c>
      <c r="B11117" s="215">
        <v>1</v>
      </c>
      <c r="C11117" s="216" t="s">
        <v>39274</v>
      </c>
      <c r="D11117" s="215" t="s">
        <v>39275</v>
      </c>
    </row>
    <row r="11118" spans="1:4">
      <c r="A11118" s="215" t="s">
        <v>39276</v>
      </c>
      <c r="B11118" s="215">
        <v>1</v>
      </c>
      <c r="C11118" s="216" t="s">
        <v>39277</v>
      </c>
      <c r="D11118" s="215" t="s">
        <v>39278</v>
      </c>
    </row>
    <row r="11119" spans="1:4">
      <c r="A11119" s="215" t="s">
        <v>39279</v>
      </c>
      <c r="B11119" s="215">
        <v>1</v>
      </c>
      <c r="C11119" s="216" t="s">
        <v>39280</v>
      </c>
      <c r="D11119" s="215" t="s">
        <v>39281</v>
      </c>
    </row>
    <row r="11120" spans="1:4">
      <c r="A11120" s="215" t="s">
        <v>39282</v>
      </c>
      <c r="B11120" s="215">
        <v>1</v>
      </c>
      <c r="C11120" s="216" t="s">
        <v>39283</v>
      </c>
      <c r="D11120" s="215" t="s">
        <v>39284</v>
      </c>
    </row>
    <row r="11121" spans="1:4">
      <c r="A11121" s="215" t="s">
        <v>39285</v>
      </c>
      <c r="B11121" s="215">
        <v>1</v>
      </c>
      <c r="C11121" s="216" t="s">
        <v>39286</v>
      </c>
      <c r="D11121" s="215" t="s">
        <v>39287</v>
      </c>
    </row>
    <row r="11122" spans="1:4">
      <c r="A11122" s="215" t="s">
        <v>39288</v>
      </c>
      <c r="B11122" s="215">
        <v>1</v>
      </c>
      <c r="C11122" s="216" t="s">
        <v>39289</v>
      </c>
      <c r="D11122" s="215" t="s">
        <v>39290</v>
      </c>
    </row>
    <row r="11123" spans="1:4">
      <c r="A11123" s="215" t="s">
        <v>39291</v>
      </c>
      <c r="B11123" s="215">
        <v>1</v>
      </c>
      <c r="C11123" s="216" t="s">
        <v>39292</v>
      </c>
      <c r="D11123" s="215" t="s">
        <v>39293</v>
      </c>
    </row>
    <row r="11124" spans="1:4">
      <c r="A11124" s="215" t="s">
        <v>39294</v>
      </c>
      <c r="B11124" s="215">
        <v>1</v>
      </c>
      <c r="C11124" s="216" t="s">
        <v>39295</v>
      </c>
      <c r="D11124" s="215" t="s">
        <v>39296</v>
      </c>
    </row>
    <row r="11125" spans="1:4">
      <c r="A11125" s="215" t="s">
        <v>39297</v>
      </c>
      <c r="B11125" s="215">
        <v>1</v>
      </c>
      <c r="C11125" s="216" t="s">
        <v>39298</v>
      </c>
      <c r="D11125" s="215" t="s">
        <v>39299</v>
      </c>
    </row>
    <row r="11126" spans="1:4">
      <c r="A11126" s="215" t="s">
        <v>39300</v>
      </c>
      <c r="B11126" s="215">
        <v>1</v>
      </c>
      <c r="C11126" s="216" t="s">
        <v>39301</v>
      </c>
      <c r="D11126" s="215" t="s">
        <v>39302</v>
      </c>
    </row>
    <row r="11127" spans="1:4">
      <c r="A11127" s="215" t="s">
        <v>39303</v>
      </c>
      <c r="B11127" s="215">
        <v>1</v>
      </c>
      <c r="C11127" s="216" t="s">
        <v>39304</v>
      </c>
      <c r="D11127" s="215" t="s">
        <v>39305</v>
      </c>
    </row>
    <row r="11128" spans="1:4">
      <c r="A11128" s="215" t="s">
        <v>39306</v>
      </c>
      <c r="B11128" s="215">
        <v>1</v>
      </c>
      <c r="C11128" s="216" t="s">
        <v>39307</v>
      </c>
      <c r="D11128" s="215" t="s">
        <v>39308</v>
      </c>
    </row>
    <row r="11129" spans="1:4">
      <c r="A11129" s="215" t="s">
        <v>39309</v>
      </c>
      <c r="B11129" s="215">
        <v>1</v>
      </c>
      <c r="C11129" s="216" t="s">
        <v>39310</v>
      </c>
      <c r="D11129" s="215" t="s">
        <v>39311</v>
      </c>
    </row>
    <row r="11130" spans="1:4">
      <c r="A11130" s="215" t="s">
        <v>39312</v>
      </c>
      <c r="B11130" s="215">
        <v>1</v>
      </c>
      <c r="C11130" s="216" t="s">
        <v>39313</v>
      </c>
      <c r="D11130" s="215" t="s">
        <v>39314</v>
      </c>
    </row>
    <row r="11131" spans="1:4">
      <c r="A11131" s="215" t="s">
        <v>39315</v>
      </c>
      <c r="B11131" s="215">
        <v>1</v>
      </c>
      <c r="C11131" s="216" t="s">
        <v>39316</v>
      </c>
      <c r="D11131" s="215" t="s">
        <v>39317</v>
      </c>
    </row>
    <row r="11132" spans="1:4">
      <c r="A11132" s="215" t="s">
        <v>39318</v>
      </c>
      <c r="B11132" s="215">
        <v>1</v>
      </c>
      <c r="C11132" s="216" t="s">
        <v>39319</v>
      </c>
      <c r="D11132" s="215" t="s">
        <v>39320</v>
      </c>
    </row>
    <row r="11133" spans="1:4">
      <c r="A11133" s="215" t="s">
        <v>39321</v>
      </c>
      <c r="B11133" s="215">
        <v>1</v>
      </c>
      <c r="C11133" s="216" t="s">
        <v>39322</v>
      </c>
      <c r="D11133" s="215" t="s">
        <v>39323</v>
      </c>
    </row>
    <row r="11134" spans="1:4">
      <c r="A11134" s="215" t="s">
        <v>39324</v>
      </c>
      <c r="B11134" s="215">
        <v>1</v>
      </c>
      <c r="C11134" s="216" t="s">
        <v>39325</v>
      </c>
      <c r="D11134" s="215" t="s">
        <v>39326</v>
      </c>
    </row>
    <row r="11135" spans="1:4">
      <c r="A11135" s="215" t="s">
        <v>39327</v>
      </c>
      <c r="B11135" s="215">
        <v>1</v>
      </c>
      <c r="C11135" s="216" t="s">
        <v>39328</v>
      </c>
      <c r="D11135" s="215" t="s">
        <v>39329</v>
      </c>
    </row>
    <row r="11136" spans="1:4">
      <c r="A11136" s="215" t="s">
        <v>39330</v>
      </c>
      <c r="B11136" s="215">
        <v>1</v>
      </c>
      <c r="C11136" s="216" t="s">
        <v>39331</v>
      </c>
      <c r="D11136" s="215" t="s">
        <v>39332</v>
      </c>
    </row>
    <row r="11137" spans="1:4">
      <c r="A11137" s="215" t="s">
        <v>39333</v>
      </c>
      <c r="B11137" s="215">
        <v>1</v>
      </c>
      <c r="C11137" s="216" t="s">
        <v>39334</v>
      </c>
      <c r="D11137" s="215" t="s">
        <v>39335</v>
      </c>
    </row>
    <row r="11138" spans="1:4">
      <c r="A11138" s="215" t="s">
        <v>39336</v>
      </c>
      <c r="B11138" s="215">
        <v>1</v>
      </c>
      <c r="C11138" s="216" t="s">
        <v>39337</v>
      </c>
      <c r="D11138" s="215" t="s">
        <v>39338</v>
      </c>
    </row>
    <row r="11139" spans="1:4">
      <c r="A11139" s="215" t="s">
        <v>39339</v>
      </c>
      <c r="B11139" s="215">
        <v>1</v>
      </c>
      <c r="C11139" s="216" t="s">
        <v>39340</v>
      </c>
      <c r="D11139" s="215" t="s">
        <v>39341</v>
      </c>
    </row>
    <row r="11140" spans="1:4">
      <c r="A11140" s="215" t="s">
        <v>39342</v>
      </c>
      <c r="B11140" s="215">
        <v>1</v>
      </c>
      <c r="C11140" s="216" t="s">
        <v>39343</v>
      </c>
      <c r="D11140" s="215" t="s">
        <v>39344</v>
      </c>
    </row>
    <row r="11141" spans="1:4">
      <c r="A11141" s="215" t="s">
        <v>39345</v>
      </c>
      <c r="B11141" s="215">
        <v>1</v>
      </c>
      <c r="C11141" s="216" t="s">
        <v>39346</v>
      </c>
      <c r="D11141" s="215" t="s">
        <v>39347</v>
      </c>
    </row>
    <row r="11142" spans="1:4">
      <c r="A11142" s="215" t="s">
        <v>39348</v>
      </c>
      <c r="B11142" s="215">
        <v>1</v>
      </c>
      <c r="C11142" s="216" t="s">
        <v>39349</v>
      </c>
      <c r="D11142" s="215" t="s">
        <v>39350</v>
      </c>
    </row>
    <row r="11143" spans="1:4">
      <c r="A11143" s="215" t="s">
        <v>39351</v>
      </c>
      <c r="B11143" s="215">
        <v>1</v>
      </c>
      <c r="C11143" s="216" t="s">
        <v>39352</v>
      </c>
      <c r="D11143" s="215" t="s">
        <v>39353</v>
      </c>
    </row>
    <row r="11144" spans="1:4">
      <c r="A11144" s="215" t="s">
        <v>39354</v>
      </c>
      <c r="B11144" s="215">
        <v>1</v>
      </c>
      <c r="C11144" s="216" t="s">
        <v>39355</v>
      </c>
      <c r="D11144" s="215" t="s">
        <v>39356</v>
      </c>
    </row>
    <row r="11145" spans="1:4">
      <c r="A11145" s="215" t="s">
        <v>39357</v>
      </c>
      <c r="B11145" s="215">
        <v>1</v>
      </c>
      <c r="C11145" s="216" t="s">
        <v>39358</v>
      </c>
      <c r="D11145" s="215" t="s">
        <v>39359</v>
      </c>
    </row>
    <row r="11146" spans="1:4">
      <c r="A11146" s="215" t="s">
        <v>39360</v>
      </c>
      <c r="B11146" s="215">
        <v>1</v>
      </c>
      <c r="C11146" s="216" t="s">
        <v>39361</v>
      </c>
      <c r="D11146" s="215" t="s">
        <v>39362</v>
      </c>
    </row>
    <row r="11147" spans="1:4">
      <c r="A11147" s="215" t="s">
        <v>39363</v>
      </c>
      <c r="B11147" s="215">
        <v>1</v>
      </c>
      <c r="C11147" s="216" t="s">
        <v>39364</v>
      </c>
      <c r="D11147" s="215" t="s">
        <v>39365</v>
      </c>
    </row>
    <row r="11148" spans="1:4">
      <c r="A11148" s="215" t="s">
        <v>39366</v>
      </c>
      <c r="B11148" s="215">
        <v>1</v>
      </c>
      <c r="C11148" s="216" t="s">
        <v>39367</v>
      </c>
      <c r="D11148" s="215" t="s">
        <v>39368</v>
      </c>
    </row>
    <row r="11149" spans="1:4">
      <c r="A11149" s="215" t="s">
        <v>39369</v>
      </c>
      <c r="B11149" s="215">
        <v>1</v>
      </c>
      <c r="C11149" s="216" t="s">
        <v>39370</v>
      </c>
      <c r="D11149" s="215" t="s">
        <v>39371</v>
      </c>
    </row>
    <row r="11150" spans="1:4">
      <c r="A11150" s="215" t="s">
        <v>39372</v>
      </c>
      <c r="B11150" s="215">
        <v>1</v>
      </c>
      <c r="C11150" s="216" t="s">
        <v>39373</v>
      </c>
      <c r="D11150" s="215" t="s">
        <v>39374</v>
      </c>
    </row>
    <row r="11151" spans="1:4">
      <c r="A11151" s="215" t="s">
        <v>39375</v>
      </c>
      <c r="B11151" s="215">
        <v>1</v>
      </c>
      <c r="C11151" s="216" t="s">
        <v>39376</v>
      </c>
      <c r="D11151" s="215" t="s">
        <v>39377</v>
      </c>
    </row>
    <row r="11152" spans="1:4">
      <c r="A11152" s="215" t="s">
        <v>39378</v>
      </c>
      <c r="B11152" s="215">
        <v>1</v>
      </c>
      <c r="C11152" s="216" t="s">
        <v>39379</v>
      </c>
      <c r="D11152" s="215" t="s">
        <v>39380</v>
      </c>
    </row>
    <row r="11153" spans="1:4">
      <c r="A11153" s="215" t="s">
        <v>39381</v>
      </c>
      <c r="B11153" s="215">
        <v>1</v>
      </c>
      <c r="C11153" s="216" t="s">
        <v>39382</v>
      </c>
      <c r="D11153" s="215" t="s">
        <v>39383</v>
      </c>
    </row>
    <row r="11154" spans="1:4">
      <c r="A11154" s="215" t="s">
        <v>39384</v>
      </c>
      <c r="B11154" s="215">
        <v>1</v>
      </c>
      <c r="C11154" s="216" t="s">
        <v>39385</v>
      </c>
      <c r="D11154" s="215" t="s">
        <v>39386</v>
      </c>
    </row>
    <row r="11155" spans="1:4">
      <c r="A11155" s="215" t="s">
        <v>39387</v>
      </c>
      <c r="B11155" s="215">
        <v>1</v>
      </c>
      <c r="C11155" s="216" t="s">
        <v>39388</v>
      </c>
      <c r="D11155" s="215" t="s">
        <v>39389</v>
      </c>
    </row>
    <row r="11156" spans="1:4">
      <c r="A11156" s="215" t="s">
        <v>39390</v>
      </c>
      <c r="B11156" s="215">
        <v>1</v>
      </c>
      <c r="C11156" s="216" t="s">
        <v>39391</v>
      </c>
      <c r="D11156" s="215" t="s">
        <v>39392</v>
      </c>
    </row>
    <row r="11157" spans="1:4">
      <c r="A11157" s="215" t="s">
        <v>39393</v>
      </c>
      <c r="B11157" s="215">
        <v>1</v>
      </c>
      <c r="C11157" s="216" t="s">
        <v>39394</v>
      </c>
      <c r="D11157" s="215" t="s">
        <v>39395</v>
      </c>
    </row>
    <row r="11158" spans="1:4">
      <c r="A11158" s="215" t="s">
        <v>39396</v>
      </c>
      <c r="B11158" s="215">
        <v>1</v>
      </c>
      <c r="C11158" s="216" t="s">
        <v>39397</v>
      </c>
      <c r="D11158" s="215" t="s">
        <v>39398</v>
      </c>
    </row>
    <row r="11159" spans="1:4">
      <c r="A11159" s="215" t="s">
        <v>39399</v>
      </c>
      <c r="B11159" s="215">
        <v>1</v>
      </c>
      <c r="C11159" s="216" t="s">
        <v>39400</v>
      </c>
      <c r="D11159" s="215" t="s">
        <v>39401</v>
      </c>
    </row>
    <row r="11160" spans="1:4">
      <c r="A11160" s="215" t="s">
        <v>39402</v>
      </c>
      <c r="B11160" s="215">
        <v>1</v>
      </c>
      <c r="C11160" s="216" t="s">
        <v>39403</v>
      </c>
      <c r="D11160" s="215" t="s">
        <v>39404</v>
      </c>
    </row>
    <row r="11161" spans="1:4">
      <c r="A11161" s="215" t="s">
        <v>39405</v>
      </c>
      <c r="B11161" s="215">
        <v>1</v>
      </c>
      <c r="C11161" s="216" t="s">
        <v>39406</v>
      </c>
      <c r="D11161" s="215" t="s">
        <v>39407</v>
      </c>
    </row>
    <row r="11162" spans="1:4">
      <c r="A11162" s="215" t="s">
        <v>39408</v>
      </c>
      <c r="B11162" s="215">
        <v>1</v>
      </c>
      <c r="C11162" s="216" t="s">
        <v>39409</v>
      </c>
      <c r="D11162" s="215" t="s">
        <v>39410</v>
      </c>
    </row>
    <row r="11163" spans="1:4">
      <c r="A11163" s="215" t="s">
        <v>39411</v>
      </c>
      <c r="B11163" s="215">
        <v>1</v>
      </c>
      <c r="C11163" s="216" t="s">
        <v>39412</v>
      </c>
      <c r="D11163" s="215" t="s">
        <v>39413</v>
      </c>
    </row>
    <row r="11164" spans="1:4">
      <c r="A11164" s="215" t="s">
        <v>39414</v>
      </c>
      <c r="B11164" s="215">
        <v>1</v>
      </c>
      <c r="C11164" s="216" t="s">
        <v>39415</v>
      </c>
      <c r="D11164" s="215" t="s">
        <v>39416</v>
      </c>
    </row>
    <row r="11165" spans="1:4">
      <c r="A11165" s="215" t="s">
        <v>39417</v>
      </c>
      <c r="B11165" s="215">
        <v>1</v>
      </c>
      <c r="C11165" s="216" t="s">
        <v>39418</v>
      </c>
      <c r="D11165" s="215" t="s">
        <v>39419</v>
      </c>
    </row>
    <row r="11166" spans="1:4">
      <c r="A11166" s="215" t="s">
        <v>39420</v>
      </c>
      <c r="B11166" s="215">
        <v>1</v>
      </c>
      <c r="C11166" s="216" t="s">
        <v>39421</v>
      </c>
      <c r="D11166" s="215" t="s">
        <v>39422</v>
      </c>
    </row>
    <row r="11167" spans="1:4">
      <c r="A11167" s="215" t="s">
        <v>39423</v>
      </c>
      <c r="B11167" s="215">
        <v>1</v>
      </c>
      <c r="C11167" s="216" t="s">
        <v>39424</v>
      </c>
      <c r="D11167" s="215" t="s">
        <v>39425</v>
      </c>
    </row>
    <row r="11168" spans="1:4">
      <c r="A11168" s="215" t="s">
        <v>39426</v>
      </c>
      <c r="B11168" s="215">
        <v>1</v>
      </c>
      <c r="C11168" s="216" t="s">
        <v>39427</v>
      </c>
      <c r="D11168" s="215" t="s">
        <v>39428</v>
      </c>
    </row>
    <row r="11169" spans="1:4">
      <c r="A11169" s="215" t="s">
        <v>39429</v>
      </c>
      <c r="B11169" s="215">
        <v>1</v>
      </c>
      <c r="C11169" s="216" t="s">
        <v>39430</v>
      </c>
      <c r="D11169" s="215" t="s">
        <v>39431</v>
      </c>
    </row>
    <row r="11170" spans="1:4">
      <c r="A11170" s="215" t="s">
        <v>39432</v>
      </c>
      <c r="B11170" s="215">
        <v>1</v>
      </c>
      <c r="C11170" s="216" t="s">
        <v>39433</v>
      </c>
      <c r="D11170" s="215" t="s">
        <v>39434</v>
      </c>
    </row>
    <row r="11171" spans="1:4">
      <c r="A11171" s="215" t="s">
        <v>39435</v>
      </c>
      <c r="B11171" s="215">
        <v>1</v>
      </c>
      <c r="C11171" s="216" t="s">
        <v>39436</v>
      </c>
      <c r="D11171" s="215" t="s">
        <v>39437</v>
      </c>
    </row>
    <row r="11172" spans="1:4">
      <c r="A11172" s="215" t="s">
        <v>39438</v>
      </c>
      <c r="B11172" s="215">
        <v>1</v>
      </c>
      <c r="C11172" s="216" t="s">
        <v>39439</v>
      </c>
      <c r="D11172" s="215" t="s">
        <v>39440</v>
      </c>
    </row>
    <row r="11173" spans="1:4">
      <c r="A11173" s="215" t="s">
        <v>39441</v>
      </c>
      <c r="B11173" s="215">
        <v>1</v>
      </c>
      <c r="C11173" s="216" t="s">
        <v>39442</v>
      </c>
      <c r="D11173" s="215" t="s">
        <v>39443</v>
      </c>
    </row>
    <row r="11174" spans="1:4">
      <c r="A11174" s="215" t="s">
        <v>39444</v>
      </c>
      <c r="B11174" s="215">
        <v>1</v>
      </c>
      <c r="C11174" s="216" t="s">
        <v>39445</v>
      </c>
      <c r="D11174" s="215" t="s">
        <v>39446</v>
      </c>
    </row>
    <row r="11175" spans="1:4">
      <c r="A11175" s="215" t="s">
        <v>39447</v>
      </c>
      <c r="B11175" s="215">
        <v>1</v>
      </c>
      <c r="C11175" s="216" t="s">
        <v>39448</v>
      </c>
      <c r="D11175" s="215" t="s">
        <v>39449</v>
      </c>
    </row>
    <row r="11176" spans="1:4">
      <c r="A11176" s="215" t="s">
        <v>39450</v>
      </c>
      <c r="B11176" s="215">
        <v>1</v>
      </c>
      <c r="C11176" s="216" t="s">
        <v>39451</v>
      </c>
      <c r="D11176" s="215" t="s">
        <v>39452</v>
      </c>
    </row>
    <row r="11177" spans="1:4">
      <c r="A11177" s="215" t="s">
        <v>39453</v>
      </c>
      <c r="B11177" s="215">
        <v>1</v>
      </c>
      <c r="C11177" s="216" t="s">
        <v>39454</v>
      </c>
      <c r="D11177" s="215" t="s">
        <v>39455</v>
      </c>
    </row>
    <row r="11178" spans="1:4">
      <c r="A11178" s="215" t="s">
        <v>39456</v>
      </c>
      <c r="B11178" s="215">
        <v>1</v>
      </c>
      <c r="C11178" s="216" t="s">
        <v>39457</v>
      </c>
      <c r="D11178" s="215" t="s">
        <v>39458</v>
      </c>
    </row>
    <row r="11179" spans="1:4">
      <c r="A11179" s="215" t="s">
        <v>39459</v>
      </c>
      <c r="B11179" s="215">
        <v>1</v>
      </c>
      <c r="C11179" s="216" t="s">
        <v>39460</v>
      </c>
      <c r="D11179" s="215" t="s">
        <v>39461</v>
      </c>
    </row>
    <row r="11180" spans="1:4">
      <c r="A11180" s="215" t="s">
        <v>39462</v>
      </c>
      <c r="B11180" s="215">
        <v>1</v>
      </c>
      <c r="C11180" s="216" t="s">
        <v>39463</v>
      </c>
      <c r="D11180" s="215" t="s">
        <v>39464</v>
      </c>
    </row>
    <row r="11181" spans="1:4">
      <c r="A11181" s="215" t="s">
        <v>39465</v>
      </c>
      <c r="B11181" s="215">
        <v>1</v>
      </c>
      <c r="C11181" s="216" t="s">
        <v>39466</v>
      </c>
      <c r="D11181" s="215" t="s">
        <v>39467</v>
      </c>
    </row>
    <row r="11182" spans="1:4">
      <c r="A11182" s="215" t="s">
        <v>39468</v>
      </c>
      <c r="B11182" s="215">
        <v>1</v>
      </c>
      <c r="C11182" s="216" t="s">
        <v>39469</v>
      </c>
      <c r="D11182" s="215" t="s">
        <v>39470</v>
      </c>
    </row>
    <row r="11183" spans="1:4">
      <c r="A11183" s="215" t="s">
        <v>39471</v>
      </c>
      <c r="B11183" s="215">
        <v>1</v>
      </c>
      <c r="C11183" s="216" t="s">
        <v>39472</v>
      </c>
      <c r="D11183" s="215" t="s">
        <v>39473</v>
      </c>
    </row>
    <row r="11184" spans="1:4">
      <c r="A11184" s="215" t="s">
        <v>39474</v>
      </c>
      <c r="B11184" s="215">
        <v>1</v>
      </c>
      <c r="C11184" s="216" t="s">
        <v>39475</v>
      </c>
      <c r="D11184" s="215" t="s">
        <v>39476</v>
      </c>
    </row>
    <row r="11185" spans="1:4">
      <c r="A11185" s="215" t="s">
        <v>39477</v>
      </c>
      <c r="B11185" s="215">
        <v>1</v>
      </c>
      <c r="C11185" s="216" t="s">
        <v>39478</v>
      </c>
      <c r="D11185" s="215" t="s">
        <v>39479</v>
      </c>
    </row>
    <row r="11186" spans="1:4">
      <c r="A11186" s="215" t="s">
        <v>39480</v>
      </c>
      <c r="B11186" s="215">
        <v>1</v>
      </c>
      <c r="C11186" s="216" t="s">
        <v>39481</v>
      </c>
      <c r="D11186" s="215" t="s">
        <v>39482</v>
      </c>
    </row>
    <row r="11187" spans="1:4">
      <c r="A11187" s="215" t="s">
        <v>39483</v>
      </c>
      <c r="B11187" s="215">
        <v>1</v>
      </c>
      <c r="C11187" s="216" t="s">
        <v>39484</v>
      </c>
      <c r="D11187" s="215" t="s">
        <v>39485</v>
      </c>
    </row>
    <row r="11188" spans="1:4">
      <c r="A11188" s="215" t="s">
        <v>39486</v>
      </c>
      <c r="B11188" s="215">
        <v>1</v>
      </c>
      <c r="C11188" s="216" t="s">
        <v>39487</v>
      </c>
      <c r="D11188" s="215" t="s">
        <v>39488</v>
      </c>
    </row>
    <row r="11189" spans="1:4">
      <c r="A11189" s="215" t="s">
        <v>39489</v>
      </c>
      <c r="B11189" s="215">
        <v>1</v>
      </c>
      <c r="C11189" s="216" t="s">
        <v>39490</v>
      </c>
      <c r="D11189" s="215" t="s">
        <v>39491</v>
      </c>
    </row>
    <row r="11190" spans="1:4">
      <c r="A11190" s="215" t="s">
        <v>39492</v>
      </c>
      <c r="B11190" s="215">
        <v>1</v>
      </c>
      <c r="C11190" s="216" t="s">
        <v>39493</v>
      </c>
      <c r="D11190" s="215" t="s">
        <v>39494</v>
      </c>
    </row>
    <row r="11191" spans="1:4">
      <c r="A11191" s="215" t="s">
        <v>39495</v>
      </c>
      <c r="B11191" s="215">
        <v>1</v>
      </c>
      <c r="C11191" s="216" t="s">
        <v>39496</v>
      </c>
      <c r="D11191" s="215" t="s">
        <v>39497</v>
      </c>
    </row>
    <row r="11192" spans="1:4">
      <c r="A11192" s="215" t="s">
        <v>39498</v>
      </c>
      <c r="B11192" s="215">
        <v>1</v>
      </c>
      <c r="C11192" s="216" t="s">
        <v>39499</v>
      </c>
      <c r="D11192" s="215" t="s">
        <v>39500</v>
      </c>
    </row>
    <row r="11193" spans="1:4">
      <c r="A11193" s="215" t="s">
        <v>39501</v>
      </c>
      <c r="B11193" s="215">
        <v>1</v>
      </c>
      <c r="C11193" s="216" t="s">
        <v>39502</v>
      </c>
      <c r="D11193" s="215" t="s">
        <v>39503</v>
      </c>
    </row>
    <row r="11194" spans="1:4">
      <c r="A11194" s="215" t="s">
        <v>39504</v>
      </c>
      <c r="B11194" s="215">
        <v>1</v>
      </c>
      <c r="C11194" s="216" t="s">
        <v>39505</v>
      </c>
      <c r="D11194" s="215" t="s">
        <v>39506</v>
      </c>
    </row>
    <row r="11195" spans="1:4">
      <c r="A11195" s="215" t="s">
        <v>39507</v>
      </c>
      <c r="B11195" s="215">
        <v>1</v>
      </c>
      <c r="C11195" s="216" t="s">
        <v>39508</v>
      </c>
      <c r="D11195" s="215" t="s">
        <v>39509</v>
      </c>
    </row>
    <row r="11196" spans="1:4">
      <c r="A11196" s="215" t="s">
        <v>39510</v>
      </c>
      <c r="B11196" s="215">
        <v>1</v>
      </c>
      <c r="C11196" s="216" t="s">
        <v>39511</v>
      </c>
      <c r="D11196" s="215" t="s">
        <v>39512</v>
      </c>
    </row>
    <row r="11197" spans="1:4">
      <c r="A11197" s="215" t="s">
        <v>39513</v>
      </c>
      <c r="B11197" s="215">
        <v>1</v>
      </c>
      <c r="C11197" s="216" t="s">
        <v>39514</v>
      </c>
      <c r="D11197" s="215" t="s">
        <v>39515</v>
      </c>
    </row>
    <row r="11198" spans="1:4">
      <c r="A11198" s="215" t="s">
        <v>39516</v>
      </c>
      <c r="B11198" s="215">
        <v>1</v>
      </c>
      <c r="C11198" s="216" t="s">
        <v>39517</v>
      </c>
      <c r="D11198" s="215" t="s">
        <v>39518</v>
      </c>
    </row>
    <row r="11199" spans="1:4">
      <c r="A11199" s="215" t="s">
        <v>39519</v>
      </c>
      <c r="B11199" s="215">
        <v>1</v>
      </c>
      <c r="C11199" s="216" t="s">
        <v>39520</v>
      </c>
      <c r="D11199" s="215" t="s">
        <v>39521</v>
      </c>
    </row>
    <row r="11200" spans="1:4">
      <c r="A11200" s="215" t="s">
        <v>39522</v>
      </c>
      <c r="B11200" s="215">
        <v>1</v>
      </c>
      <c r="C11200" s="216" t="s">
        <v>39523</v>
      </c>
      <c r="D11200" s="215" t="s">
        <v>39524</v>
      </c>
    </row>
    <row r="11201" spans="1:4">
      <c r="A11201" s="215" t="s">
        <v>39525</v>
      </c>
      <c r="B11201" s="215">
        <v>1</v>
      </c>
      <c r="C11201" s="216" t="s">
        <v>39526</v>
      </c>
      <c r="D11201" s="215" t="s">
        <v>39527</v>
      </c>
    </row>
    <row r="11202" spans="1:4">
      <c r="A11202" s="215" t="s">
        <v>39528</v>
      </c>
      <c r="B11202" s="215">
        <v>1</v>
      </c>
      <c r="C11202" s="216" t="s">
        <v>39529</v>
      </c>
      <c r="D11202" s="215" t="s">
        <v>39530</v>
      </c>
    </row>
    <row r="11203" spans="1:4">
      <c r="A11203" s="215" t="s">
        <v>39531</v>
      </c>
      <c r="B11203" s="215">
        <v>1</v>
      </c>
      <c r="C11203" s="216" t="s">
        <v>39532</v>
      </c>
      <c r="D11203" s="215" t="s">
        <v>39533</v>
      </c>
    </row>
    <row r="11204" spans="1:4">
      <c r="A11204" s="215" t="s">
        <v>39534</v>
      </c>
      <c r="B11204" s="215">
        <v>1</v>
      </c>
      <c r="C11204" s="216" t="s">
        <v>39535</v>
      </c>
      <c r="D11204" s="215" t="s">
        <v>39536</v>
      </c>
    </row>
    <row r="11205" spans="1:4">
      <c r="A11205" s="215" t="s">
        <v>39537</v>
      </c>
      <c r="B11205" s="215">
        <v>1</v>
      </c>
      <c r="C11205" s="216" t="s">
        <v>39538</v>
      </c>
      <c r="D11205" s="215" t="s">
        <v>39539</v>
      </c>
    </row>
    <row r="11206" spans="1:4">
      <c r="A11206" s="215" t="s">
        <v>39540</v>
      </c>
      <c r="B11206" s="215">
        <v>1</v>
      </c>
      <c r="C11206" s="216" t="s">
        <v>39541</v>
      </c>
      <c r="D11206" s="215" t="s">
        <v>39542</v>
      </c>
    </row>
    <row r="11207" spans="1:4">
      <c r="A11207" s="215" t="s">
        <v>39543</v>
      </c>
      <c r="B11207" s="215">
        <v>1</v>
      </c>
      <c r="C11207" s="216" t="s">
        <v>39544</v>
      </c>
      <c r="D11207" s="215" t="s">
        <v>111134</v>
      </c>
    </row>
    <row r="11208" spans="1:4">
      <c r="A11208" s="215" t="s">
        <v>39545</v>
      </c>
      <c r="B11208" s="215">
        <v>1</v>
      </c>
      <c r="C11208" s="216" t="s">
        <v>39546</v>
      </c>
      <c r="D11208" s="215" t="s">
        <v>39547</v>
      </c>
    </row>
    <row r="11209" spans="1:4">
      <c r="A11209" s="215" t="s">
        <v>39548</v>
      </c>
      <c r="B11209" s="215">
        <v>1</v>
      </c>
      <c r="C11209" s="216" t="s">
        <v>39549</v>
      </c>
      <c r="D11209" s="215" t="s">
        <v>39550</v>
      </c>
    </row>
    <row r="11210" spans="1:4">
      <c r="A11210" s="215" t="s">
        <v>39551</v>
      </c>
      <c r="B11210" s="215">
        <v>1</v>
      </c>
      <c r="C11210" s="216" t="s">
        <v>39552</v>
      </c>
      <c r="D11210" s="215" t="s">
        <v>39553</v>
      </c>
    </row>
    <row r="11211" spans="1:4">
      <c r="A11211" s="215" t="s">
        <v>39554</v>
      </c>
      <c r="B11211" s="215">
        <v>1</v>
      </c>
      <c r="C11211" s="216" t="s">
        <v>39555</v>
      </c>
      <c r="D11211" s="215" t="s">
        <v>39556</v>
      </c>
    </row>
    <row r="11212" spans="1:4">
      <c r="A11212" s="215" t="s">
        <v>39557</v>
      </c>
      <c r="B11212" s="215">
        <v>1</v>
      </c>
      <c r="C11212" s="216" t="s">
        <v>39558</v>
      </c>
      <c r="D11212" s="215" t="s">
        <v>39559</v>
      </c>
    </row>
    <row r="11213" spans="1:4">
      <c r="A11213" s="215" t="s">
        <v>39560</v>
      </c>
      <c r="B11213" s="215">
        <v>1</v>
      </c>
      <c r="C11213" s="216" t="s">
        <v>39561</v>
      </c>
      <c r="D11213" s="215" t="s">
        <v>39562</v>
      </c>
    </row>
    <row r="11214" spans="1:4">
      <c r="A11214" s="215" t="s">
        <v>39563</v>
      </c>
      <c r="B11214" s="215">
        <v>1</v>
      </c>
      <c r="C11214" s="216" t="s">
        <v>39564</v>
      </c>
      <c r="D11214" s="215" t="s">
        <v>39565</v>
      </c>
    </row>
    <row r="11215" spans="1:4">
      <c r="A11215" s="215" t="s">
        <v>39566</v>
      </c>
      <c r="B11215" s="215">
        <v>1</v>
      </c>
      <c r="C11215" s="216" t="s">
        <v>39567</v>
      </c>
      <c r="D11215" s="215" t="s">
        <v>39568</v>
      </c>
    </row>
    <row r="11216" spans="1:4">
      <c r="A11216" s="215" t="s">
        <v>39569</v>
      </c>
      <c r="B11216" s="215">
        <v>1</v>
      </c>
      <c r="C11216" s="216" t="s">
        <v>39570</v>
      </c>
      <c r="D11216" s="215" t="s">
        <v>39571</v>
      </c>
    </row>
    <row r="11217" spans="1:4">
      <c r="A11217" s="215" t="s">
        <v>39572</v>
      </c>
      <c r="B11217" s="215">
        <v>1</v>
      </c>
      <c r="C11217" s="216" t="s">
        <v>39573</v>
      </c>
      <c r="D11217" s="215" t="s">
        <v>39574</v>
      </c>
    </row>
    <row r="11218" spans="1:4">
      <c r="A11218" s="215" t="s">
        <v>39575</v>
      </c>
      <c r="B11218" s="215">
        <v>1</v>
      </c>
      <c r="C11218" s="216" t="s">
        <v>39576</v>
      </c>
      <c r="D11218" s="215" t="s">
        <v>39577</v>
      </c>
    </row>
    <row r="11219" spans="1:4">
      <c r="A11219" s="215" t="s">
        <v>39578</v>
      </c>
      <c r="B11219" s="215">
        <v>1</v>
      </c>
      <c r="C11219" s="216" t="s">
        <v>39579</v>
      </c>
      <c r="D11219" s="215" t="s">
        <v>39580</v>
      </c>
    </row>
    <row r="11220" spans="1:4">
      <c r="A11220" s="215" t="s">
        <v>39581</v>
      </c>
      <c r="B11220" s="215">
        <v>1</v>
      </c>
      <c r="C11220" s="216" t="s">
        <v>39582</v>
      </c>
      <c r="D11220" s="215" t="s">
        <v>39583</v>
      </c>
    </row>
    <row r="11221" spans="1:4">
      <c r="A11221" s="215" t="s">
        <v>39584</v>
      </c>
      <c r="B11221" s="215">
        <v>1</v>
      </c>
      <c r="C11221" s="216" t="s">
        <v>39585</v>
      </c>
      <c r="D11221" s="215" t="s">
        <v>39586</v>
      </c>
    </row>
    <row r="11222" spans="1:4">
      <c r="A11222" s="215" t="s">
        <v>39587</v>
      </c>
      <c r="B11222" s="215">
        <v>1</v>
      </c>
      <c r="C11222" s="216" t="s">
        <v>39588</v>
      </c>
      <c r="D11222" s="215" t="s">
        <v>39589</v>
      </c>
    </row>
    <row r="11223" spans="1:4">
      <c r="A11223" s="215" t="s">
        <v>39590</v>
      </c>
      <c r="B11223" s="215">
        <v>1</v>
      </c>
      <c r="C11223" s="216" t="s">
        <v>39591</v>
      </c>
      <c r="D11223" s="215" t="s">
        <v>39592</v>
      </c>
    </row>
    <row r="11224" spans="1:4">
      <c r="A11224" s="215" t="s">
        <v>39593</v>
      </c>
      <c r="B11224" s="215">
        <v>1</v>
      </c>
      <c r="C11224" s="216" t="s">
        <v>39594</v>
      </c>
      <c r="D11224" s="215" t="s">
        <v>39595</v>
      </c>
    </row>
    <row r="11225" spans="1:4">
      <c r="A11225" s="215" t="s">
        <v>39596</v>
      </c>
      <c r="B11225" s="215">
        <v>1</v>
      </c>
      <c r="C11225" s="216" t="s">
        <v>39597</v>
      </c>
      <c r="D11225" s="215" t="s">
        <v>39598</v>
      </c>
    </row>
    <row r="11226" spans="1:4">
      <c r="A11226" s="215" t="s">
        <v>39599</v>
      </c>
      <c r="B11226" s="215">
        <v>1</v>
      </c>
      <c r="C11226" s="216" t="s">
        <v>39600</v>
      </c>
      <c r="D11226" s="215" t="s">
        <v>39601</v>
      </c>
    </row>
    <row r="11227" spans="1:4">
      <c r="A11227" s="215" t="s">
        <v>39602</v>
      </c>
      <c r="B11227" s="215">
        <v>1</v>
      </c>
      <c r="C11227" s="216" t="s">
        <v>39603</v>
      </c>
      <c r="D11227" s="215" t="s">
        <v>39604</v>
      </c>
    </row>
    <row r="11228" spans="1:4">
      <c r="A11228" s="215" t="s">
        <v>39605</v>
      </c>
      <c r="B11228" s="215">
        <v>1</v>
      </c>
      <c r="C11228" s="216" t="s">
        <v>39606</v>
      </c>
      <c r="D11228" s="215" t="s">
        <v>39607</v>
      </c>
    </row>
    <row r="11229" spans="1:4">
      <c r="A11229" s="215" t="s">
        <v>39608</v>
      </c>
      <c r="B11229" s="215">
        <v>1</v>
      </c>
      <c r="C11229" s="216" t="s">
        <v>39609</v>
      </c>
      <c r="D11229" s="215" t="s">
        <v>39610</v>
      </c>
    </row>
    <row r="11230" spans="1:4">
      <c r="A11230" s="215" t="s">
        <v>39611</v>
      </c>
      <c r="B11230" s="215">
        <v>1</v>
      </c>
      <c r="C11230" s="216" t="s">
        <v>39612</v>
      </c>
      <c r="D11230" s="215" t="s">
        <v>39613</v>
      </c>
    </row>
    <row r="11231" spans="1:4">
      <c r="A11231" s="215" t="s">
        <v>39614</v>
      </c>
      <c r="B11231" s="215">
        <v>1</v>
      </c>
      <c r="C11231" s="216" t="s">
        <v>39615</v>
      </c>
      <c r="D11231" s="215" t="s">
        <v>39616</v>
      </c>
    </row>
    <row r="11232" spans="1:4">
      <c r="A11232" s="215" t="s">
        <v>39617</v>
      </c>
      <c r="B11232" s="215">
        <v>1</v>
      </c>
      <c r="C11232" s="216" t="s">
        <v>39618</v>
      </c>
      <c r="D11232" s="215" t="s">
        <v>39619</v>
      </c>
    </row>
    <row r="11233" spans="1:4">
      <c r="A11233" s="215" t="s">
        <v>39620</v>
      </c>
      <c r="B11233" s="215">
        <v>1</v>
      </c>
      <c r="C11233" s="216" t="s">
        <v>39621</v>
      </c>
      <c r="D11233" s="215" t="s">
        <v>39622</v>
      </c>
    </row>
    <row r="11234" spans="1:4">
      <c r="A11234" s="215" t="s">
        <v>39623</v>
      </c>
      <c r="B11234" s="215">
        <v>1</v>
      </c>
      <c r="C11234" s="216" t="s">
        <v>39624</v>
      </c>
      <c r="D11234" s="215" t="s">
        <v>39625</v>
      </c>
    </row>
    <row r="11235" spans="1:4">
      <c r="A11235" s="215" t="s">
        <v>39626</v>
      </c>
      <c r="B11235" s="215">
        <v>1</v>
      </c>
      <c r="C11235" s="216" t="s">
        <v>39627</v>
      </c>
      <c r="D11235" s="215" t="s">
        <v>35680</v>
      </c>
    </row>
    <row r="11236" spans="1:4">
      <c r="A11236" s="215" t="s">
        <v>39628</v>
      </c>
      <c r="B11236" s="215">
        <v>1</v>
      </c>
      <c r="C11236" s="216" t="s">
        <v>39629</v>
      </c>
      <c r="D11236" s="215" t="s">
        <v>35683</v>
      </c>
    </row>
    <row r="11237" spans="1:4">
      <c r="A11237" s="215" t="s">
        <v>39630</v>
      </c>
      <c r="B11237" s="215">
        <v>1</v>
      </c>
      <c r="C11237" s="216" t="s">
        <v>39631</v>
      </c>
      <c r="D11237" s="215" t="s">
        <v>39632</v>
      </c>
    </row>
    <row r="11238" spans="1:4">
      <c r="A11238" s="215" t="s">
        <v>39633</v>
      </c>
      <c r="B11238" s="215">
        <v>1</v>
      </c>
      <c r="C11238" s="216" t="s">
        <v>39634</v>
      </c>
      <c r="D11238" s="215" t="s">
        <v>39635</v>
      </c>
    </row>
    <row r="11239" spans="1:4">
      <c r="A11239" s="215" t="s">
        <v>39636</v>
      </c>
      <c r="B11239" s="215">
        <v>1</v>
      </c>
      <c r="C11239" s="216" t="s">
        <v>39637</v>
      </c>
      <c r="D11239" s="215" t="s">
        <v>35692</v>
      </c>
    </row>
    <row r="11240" spans="1:4">
      <c r="A11240" s="215" t="s">
        <v>39638</v>
      </c>
      <c r="B11240" s="215">
        <v>1</v>
      </c>
      <c r="C11240" s="216" t="s">
        <v>39639</v>
      </c>
      <c r="D11240" s="215" t="s">
        <v>39640</v>
      </c>
    </row>
    <row r="11241" spans="1:4">
      <c r="A11241" s="215" t="s">
        <v>39641</v>
      </c>
      <c r="B11241" s="215">
        <v>1</v>
      </c>
      <c r="C11241" s="216" t="s">
        <v>39642</v>
      </c>
      <c r="D11241" s="215" t="s">
        <v>39643</v>
      </c>
    </row>
    <row r="11242" spans="1:4">
      <c r="A11242" s="215" t="s">
        <v>39644</v>
      </c>
      <c r="B11242" s="215">
        <v>1</v>
      </c>
      <c r="C11242" s="216" t="s">
        <v>39645</v>
      </c>
      <c r="D11242" s="215" t="s">
        <v>39646</v>
      </c>
    </row>
    <row r="11243" spans="1:4">
      <c r="A11243" s="215" t="s">
        <v>39647</v>
      </c>
      <c r="B11243" s="215">
        <v>1</v>
      </c>
      <c r="C11243" s="216" t="s">
        <v>39648</v>
      </c>
      <c r="D11243" s="215" t="s">
        <v>39649</v>
      </c>
    </row>
    <row r="11244" spans="1:4">
      <c r="A11244" s="215" t="s">
        <v>39650</v>
      </c>
      <c r="B11244" s="215">
        <v>1</v>
      </c>
      <c r="C11244" s="216" t="s">
        <v>39651</v>
      </c>
      <c r="D11244" s="215" t="s">
        <v>39652</v>
      </c>
    </row>
    <row r="11245" spans="1:4">
      <c r="A11245" s="215" t="s">
        <v>39653</v>
      </c>
      <c r="B11245" s="215">
        <v>1</v>
      </c>
      <c r="C11245" s="216" t="s">
        <v>39654</v>
      </c>
      <c r="D11245" s="215" t="s">
        <v>39655</v>
      </c>
    </row>
    <row r="11246" spans="1:4">
      <c r="A11246" s="215" t="s">
        <v>111135</v>
      </c>
      <c r="B11246" s="215">
        <v>1</v>
      </c>
      <c r="C11246" s="216" t="s">
        <v>111136</v>
      </c>
      <c r="D11246" s="215" t="s">
        <v>111125</v>
      </c>
    </row>
    <row r="11247" spans="1:4">
      <c r="A11247" s="215" t="s">
        <v>39656</v>
      </c>
      <c r="B11247" s="215">
        <v>1</v>
      </c>
      <c r="C11247" s="216" t="s">
        <v>39657</v>
      </c>
      <c r="D11247" s="215" t="s">
        <v>39658</v>
      </c>
    </row>
    <row r="11248" spans="1:4">
      <c r="A11248" s="215" t="s">
        <v>39659</v>
      </c>
      <c r="B11248" s="215">
        <v>1</v>
      </c>
      <c r="C11248" s="216" t="s">
        <v>39660</v>
      </c>
      <c r="D11248" s="215" t="s">
        <v>35816</v>
      </c>
    </row>
    <row r="11249" spans="1:4">
      <c r="A11249" s="215" t="s">
        <v>39661</v>
      </c>
      <c r="B11249" s="215">
        <v>1</v>
      </c>
      <c r="C11249" s="216" t="s">
        <v>39662</v>
      </c>
      <c r="D11249" s="215" t="s">
        <v>39663</v>
      </c>
    </row>
    <row r="11250" spans="1:4">
      <c r="A11250" s="215" t="s">
        <v>39664</v>
      </c>
      <c r="B11250" s="215">
        <v>1</v>
      </c>
      <c r="C11250" s="216" t="s">
        <v>39665</v>
      </c>
      <c r="D11250" s="215" t="s">
        <v>39666</v>
      </c>
    </row>
    <row r="11251" spans="1:4">
      <c r="A11251" s="215" t="s">
        <v>39667</v>
      </c>
      <c r="B11251" s="215">
        <v>1</v>
      </c>
      <c r="C11251" s="216" t="s">
        <v>39668</v>
      </c>
      <c r="D11251" s="215" t="s">
        <v>39669</v>
      </c>
    </row>
    <row r="11252" spans="1:4">
      <c r="A11252" s="215" t="s">
        <v>39670</v>
      </c>
      <c r="B11252" s="215">
        <v>1</v>
      </c>
      <c r="C11252" s="216" t="s">
        <v>39671</v>
      </c>
      <c r="D11252" s="215" t="s">
        <v>39672</v>
      </c>
    </row>
    <row r="11253" spans="1:4">
      <c r="A11253" s="215" t="s">
        <v>39673</v>
      </c>
      <c r="B11253" s="215">
        <v>1</v>
      </c>
      <c r="C11253" s="216" t="s">
        <v>39674</v>
      </c>
      <c r="D11253" s="215" t="s">
        <v>39675</v>
      </c>
    </row>
    <row r="11254" spans="1:4">
      <c r="A11254" s="215" t="s">
        <v>39676</v>
      </c>
      <c r="B11254" s="215">
        <v>1</v>
      </c>
      <c r="C11254" s="216" t="s">
        <v>39677</v>
      </c>
      <c r="D11254" s="215" t="s">
        <v>35811</v>
      </c>
    </row>
    <row r="11255" spans="1:4">
      <c r="A11255" s="215" t="s">
        <v>39678</v>
      </c>
      <c r="B11255" s="215">
        <v>1</v>
      </c>
      <c r="C11255" s="216" t="s">
        <v>39679</v>
      </c>
      <c r="D11255" s="215" t="s">
        <v>39680</v>
      </c>
    </row>
    <row r="11256" spans="1:4">
      <c r="A11256" s="215" t="s">
        <v>39681</v>
      </c>
      <c r="B11256" s="215">
        <v>1</v>
      </c>
      <c r="C11256" s="216" t="s">
        <v>39682</v>
      </c>
      <c r="D11256" s="215" t="s">
        <v>39683</v>
      </c>
    </row>
    <row r="11257" spans="1:4">
      <c r="A11257" s="215" t="s">
        <v>39684</v>
      </c>
      <c r="B11257" s="215">
        <v>1</v>
      </c>
      <c r="C11257" s="216" t="s">
        <v>39685</v>
      </c>
      <c r="D11257" s="215" t="s">
        <v>39686</v>
      </c>
    </row>
    <row r="11258" spans="1:4">
      <c r="A11258" s="215" t="s">
        <v>39687</v>
      </c>
      <c r="B11258" s="215">
        <v>1</v>
      </c>
      <c r="C11258" s="216" t="s">
        <v>39688</v>
      </c>
      <c r="D11258" s="215" t="s">
        <v>39689</v>
      </c>
    </row>
    <row r="11259" spans="1:4">
      <c r="A11259" s="215" t="s">
        <v>39690</v>
      </c>
      <c r="B11259" s="215">
        <v>1</v>
      </c>
      <c r="C11259" s="216" t="s">
        <v>39691</v>
      </c>
      <c r="D11259" s="215" t="s">
        <v>39692</v>
      </c>
    </row>
    <row r="11260" spans="1:4">
      <c r="A11260" s="215" t="s">
        <v>39693</v>
      </c>
      <c r="B11260" s="215">
        <v>1</v>
      </c>
      <c r="C11260" s="216" t="s">
        <v>39694</v>
      </c>
      <c r="D11260" s="215" t="s">
        <v>39695</v>
      </c>
    </row>
    <row r="11261" spans="1:4">
      <c r="A11261" s="215" t="s">
        <v>39696</v>
      </c>
      <c r="B11261" s="215">
        <v>1</v>
      </c>
      <c r="C11261" s="216" t="s">
        <v>39697</v>
      </c>
      <c r="D11261" s="215" t="s">
        <v>39698</v>
      </c>
    </row>
    <row r="11262" spans="1:4">
      <c r="A11262" s="215" t="s">
        <v>39699</v>
      </c>
      <c r="B11262" s="215">
        <v>1</v>
      </c>
      <c r="C11262" s="216" t="s">
        <v>39700</v>
      </c>
      <c r="D11262" s="215" t="s">
        <v>39701</v>
      </c>
    </row>
    <row r="11263" spans="1:4">
      <c r="A11263" s="215" t="s">
        <v>39702</v>
      </c>
      <c r="B11263" s="215">
        <v>1</v>
      </c>
      <c r="C11263" s="216" t="s">
        <v>39703</v>
      </c>
      <c r="D11263" s="215" t="s">
        <v>39704</v>
      </c>
    </row>
    <row r="11264" spans="1:4">
      <c r="A11264" s="215" t="s">
        <v>39705</v>
      </c>
      <c r="B11264" s="215">
        <v>1</v>
      </c>
      <c r="C11264" s="216" t="s">
        <v>39706</v>
      </c>
      <c r="D11264" s="215" t="s">
        <v>39707</v>
      </c>
    </row>
    <row r="11265" spans="1:4">
      <c r="A11265" s="215" t="s">
        <v>39708</v>
      </c>
      <c r="B11265" s="215">
        <v>1</v>
      </c>
      <c r="C11265" s="216" t="s">
        <v>39709</v>
      </c>
      <c r="D11265" s="215" t="s">
        <v>39710</v>
      </c>
    </row>
    <row r="11266" spans="1:4">
      <c r="A11266" s="215" t="s">
        <v>39711</v>
      </c>
      <c r="B11266" s="215">
        <v>1</v>
      </c>
      <c r="C11266" s="216" t="s">
        <v>39712</v>
      </c>
      <c r="D11266" s="215" t="s">
        <v>39713</v>
      </c>
    </row>
    <row r="11267" spans="1:4">
      <c r="A11267" s="215" t="s">
        <v>39714</v>
      </c>
      <c r="B11267" s="215">
        <v>1</v>
      </c>
      <c r="C11267" s="216" t="s">
        <v>39715</v>
      </c>
      <c r="D11267" s="215" t="s">
        <v>39716</v>
      </c>
    </row>
    <row r="11268" spans="1:4">
      <c r="A11268" s="215" t="s">
        <v>39717</v>
      </c>
      <c r="B11268" s="215">
        <v>1</v>
      </c>
      <c r="C11268" s="216" t="s">
        <v>39718</v>
      </c>
      <c r="D11268" s="215" t="s">
        <v>39719</v>
      </c>
    </row>
    <row r="11269" spans="1:4">
      <c r="A11269" s="215" t="s">
        <v>39720</v>
      </c>
      <c r="B11269" s="215">
        <v>1</v>
      </c>
      <c r="C11269" s="216" t="s">
        <v>39721</v>
      </c>
      <c r="D11269" s="215" t="s">
        <v>39722</v>
      </c>
    </row>
    <row r="11270" spans="1:4">
      <c r="A11270" s="215" t="s">
        <v>39723</v>
      </c>
      <c r="B11270" s="215">
        <v>1</v>
      </c>
      <c r="C11270" s="216" t="s">
        <v>39724</v>
      </c>
      <c r="D11270" s="215" t="s">
        <v>39725</v>
      </c>
    </row>
    <row r="11271" spans="1:4">
      <c r="A11271" s="215" t="s">
        <v>39726</v>
      </c>
      <c r="B11271" s="215">
        <v>1</v>
      </c>
      <c r="C11271" s="216" t="s">
        <v>39727</v>
      </c>
      <c r="D11271" s="215" t="s">
        <v>39728</v>
      </c>
    </row>
    <row r="11272" spans="1:4">
      <c r="A11272" s="215" t="s">
        <v>39729</v>
      </c>
      <c r="B11272" s="215">
        <v>1</v>
      </c>
      <c r="C11272" s="216" t="s">
        <v>39730</v>
      </c>
      <c r="D11272" s="215" t="s">
        <v>39731</v>
      </c>
    </row>
    <row r="11273" spans="1:4">
      <c r="A11273" s="215" t="s">
        <v>39732</v>
      </c>
      <c r="B11273" s="215">
        <v>1</v>
      </c>
      <c r="C11273" s="216" t="s">
        <v>39733</v>
      </c>
      <c r="D11273" s="215" t="s">
        <v>39734</v>
      </c>
    </row>
    <row r="11274" spans="1:4">
      <c r="A11274" s="215" t="s">
        <v>39735</v>
      </c>
      <c r="B11274" s="215">
        <v>1</v>
      </c>
      <c r="C11274" s="216" t="s">
        <v>39736</v>
      </c>
      <c r="D11274" s="215" t="s">
        <v>39737</v>
      </c>
    </row>
    <row r="11275" spans="1:4">
      <c r="A11275" s="215" t="s">
        <v>39738</v>
      </c>
      <c r="B11275" s="215">
        <v>1</v>
      </c>
      <c r="C11275" s="216" t="s">
        <v>39739</v>
      </c>
      <c r="D11275" s="215" t="s">
        <v>39740</v>
      </c>
    </row>
    <row r="11276" spans="1:4">
      <c r="A11276" s="215" t="s">
        <v>39741</v>
      </c>
      <c r="B11276" s="215">
        <v>1</v>
      </c>
      <c r="C11276" s="216" t="s">
        <v>39742</v>
      </c>
      <c r="D11276" s="215" t="s">
        <v>39743</v>
      </c>
    </row>
    <row r="11277" spans="1:4">
      <c r="A11277" s="215" t="s">
        <v>39744</v>
      </c>
      <c r="B11277" s="215">
        <v>1</v>
      </c>
      <c r="C11277" s="216" t="s">
        <v>39745</v>
      </c>
      <c r="D11277" s="215" t="s">
        <v>39746</v>
      </c>
    </row>
    <row r="11278" spans="1:4">
      <c r="A11278" s="215" t="s">
        <v>39747</v>
      </c>
      <c r="B11278" s="215">
        <v>1</v>
      </c>
      <c r="C11278" s="216" t="s">
        <v>39748</v>
      </c>
      <c r="D11278" s="215" t="s">
        <v>39749</v>
      </c>
    </row>
    <row r="11279" spans="1:4">
      <c r="A11279" s="215" t="s">
        <v>39750</v>
      </c>
      <c r="B11279" s="215">
        <v>1</v>
      </c>
      <c r="C11279" s="216" t="s">
        <v>39751</v>
      </c>
      <c r="D11279" s="215" t="s">
        <v>39752</v>
      </c>
    </row>
    <row r="11280" spans="1:4">
      <c r="A11280" s="215" t="s">
        <v>39753</v>
      </c>
      <c r="B11280" s="215">
        <v>1</v>
      </c>
      <c r="C11280" s="216" t="s">
        <v>39754</v>
      </c>
      <c r="D11280" s="215" t="s">
        <v>39755</v>
      </c>
    </row>
    <row r="11281" spans="1:4">
      <c r="A11281" s="215" t="s">
        <v>39756</v>
      </c>
      <c r="B11281" s="215">
        <v>1</v>
      </c>
      <c r="C11281" s="216" t="s">
        <v>39757</v>
      </c>
      <c r="D11281" s="215" t="s">
        <v>39758</v>
      </c>
    </row>
    <row r="11282" spans="1:4">
      <c r="A11282" s="215" t="s">
        <v>39759</v>
      </c>
      <c r="B11282" s="215">
        <v>1</v>
      </c>
      <c r="C11282" s="216" t="s">
        <v>39760</v>
      </c>
      <c r="D11282" s="215" t="s">
        <v>39761</v>
      </c>
    </row>
    <row r="11283" spans="1:4">
      <c r="A11283" s="215" t="s">
        <v>39762</v>
      </c>
      <c r="B11283" s="215">
        <v>1</v>
      </c>
      <c r="C11283" s="216" t="s">
        <v>39763</v>
      </c>
      <c r="D11283" s="215" t="s">
        <v>39764</v>
      </c>
    </row>
    <row r="11284" spans="1:4">
      <c r="A11284" s="215" t="s">
        <v>39765</v>
      </c>
      <c r="B11284" s="215">
        <v>1</v>
      </c>
      <c r="C11284" s="216" t="s">
        <v>39766</v>
      </c>
      <c r="D11284" s="215" t="s">
        <v>39767</v>
      </c>
    </row>
    <row r="11285" spans="1:4">
      <c r="A11285" s="215" t="s">
        <v>39768</v>
      </c>
      <c r="B11285" s="215">
        <v>1</v>
      </c>
      <c r="C11285" s="216" t="s">
        <v>39769</v>
      </c>
      <c r="D11285" s="215" t="s">
        <v>39770</v>
      </c>
    </row>
    <row r="11286" spans="1:4">
      <c r="A11286" s="215" t="s">
        <v>39771</v>
      </c>
      <c r="B11286" s="215">
        <v>1</v>
      </c>
      <c r="C11286" s="216" t="s">
        <v>39772</v>
      </c>
      <c r="D11286" s="215" t="s">
        <v>39773</v>
      </c>
    </row>
    <row r="11287" spans="1:4">
      <c r="A11287" s="215" t="s">
        <v>39774</v>
      </c>
      <c r="B11287" s="215">
        <v>1</v>
      </c>
      <c r="C11287" s="216" t="s">
        <v>39775</v>
      </c>
      <c r="D11287" s="215" t="s">
        <v>39776</v>
      </c>
    </row>
    <row r="11288" spans="1:4">
      <c r="A11288" s="215" t="s">
        <v>39777</v>
      </c>
      <c r="B11288" s="215">
        <v>1</v>
      </c>
      <c r="C11288" s="216" t="s">
        <v>39778</v>
      </c>
      <c r="D11288" s="215" t="s">
        <v>39779</v>
      </c>
    </row>
    <row r="11289" spans="1:4">
      <c r="A11289" s="215" t="s">
        <v>39780</v>
      </c>
      <c r="B11289" s="215">
        <v>1</v>
      </c>
      <c r="C11289" s="216" t="s">
        <v>39781</v>
      </c>
      <c r="D11289" s="215" t="s">
        <v>39782</v>
      </c>
    </row>
    <row r="11290" spans="1:4">
      <c r="A11290" s="215" t="s">
        <v>39783</v>
      </c>
      <c r="B11290" s="215">
        <v>1</v>
      </c>
      <c r="C11290" s="216" t="s">
        <v>39784</v>
      </c>
      <c r="D11290" s="215" t="s">
        <v>39785</v>
      </c>
    </row>
    <row r="11291" spans="1:4">
      <c r="A11291" s="215" t="s">
        <v>39786</v>
      </c>
      <c r="B11291" s="215">
        <v>1</v>
      </c>
      <c r="C11291" s="216" t="s">
        <v>39787</v>
      </c>
      <c r="D11291" s="215" t="s">
        <v>39788</v>
      </c>
    </row>
    <row r="11292" spans="1:4">
      <c r="A11292" s="215" t="s">
        <v>39789</v>
      </c>
      <c r="B11292" s="215">
        <v>1</v>
      </c>
      <c r="C11292" s="216" t="s">
        <v>39790</v>
      </c>
      <c r="D11292" s="215" t="s">
        <v>39791</v>
      </c>
    </row>
    <row r="11293" spans="1:4">
      <c r="A11293" s="215" t="s">
        <v>39792</v>
      </c>
      <c r="B11293" s="215">
        <v>1</v>
      </c>
      <c r="C11293" s="216" t="s">
        <v>39793</v>
      </c>
      <c r="D11293" s="215" t="s">
        <v>39794</v>
      </c>
    </row>
    <row r="11294" spans="1:4">
      <c r="A11294" s="215" t="s">
        <v>39795</v>
      </c>
      <c r="B11294" s="215">
        <v>1</v>
      </c>
      <c r="C11294" s="216" t="s">
        <v>39796</v>
      </c>
      <c r="D11294" s="215" t="s">
        <v>39797</v>
      </c>
    </row>
    <row r="11295" spans="1:4">
      <c r="A11295" s="215" t="s">
        <v>39798</v>
      </c>
      <c r="B11295" s="215">
        <v>1</v>
      </c>
      <c r="C11295" s="216" t="s">
        <v>39799</v>
      </c>
      <c r="D11295" s="215" t="s">
        <v>39800</v>
      </c>
    </row>
    <row r="11296" spans="1:4">
      <c r="A11296" s="215" t="s">
        <v>39801</v>
      </c>
      <c r="B11296" s="215">
        <v>1</v>
      </c>
      <c r="C11296" s="216" t="s">
        <v>39802</v>
      </c>
      <c r="D11296" s="215" t="s">
        <v>39803</v>
      </c>
    </row>
    <row r="11297" spans="1:4">
      <c r="A11297" s="215" t="s">
        <v>39804</v>
      </c>
      <c r="B11297" s="215">
        <v>1</v>
      </c>
      <c r="C11297" s="216" t="s">
        <v>39805</v>
      </c>
      <c r="D11297" s="215" t="s">
        <v>39806</v>
      </c>
    </row>
    <row r="11298" spans="1:4">
      <c r="A11298" s="215" t="s">
        <v>39807</v>
      </c>
      <c r="B11298" s="215">
        <v>1</v>
      </c>
      <c r="C11298" s="216" t="s">
        <v>39808</v>
      </c>
      <c r="D11298" s="215" t="s">
        <v>39809</v>
      </c>
    </row>
    <row r="11299" spans="1:4">
      <c r="A11299" s="215" t="s">
        <v>39810</v>
      </c>
      <c r="B11299" s="215">
        <v>1</v>
      </c>
      <c r="C11299" s="216" t="s">
        <v>39811</v>
      </c>
      <c r="D11299" s="215" t="s">
        <v>39812</v>
      </c>
    </row>
    <row r="11300" spans="1:4">
      <c r="A11300" s="215" t="s">
        <v>39813</v>
      </c>
      <c r="B11300" s="215">
        <v>1</v>
      </c>
      <c r="C11300" s="216" t="s">
        <v>39814</v>
      </c>
      <c r="D11300" s="215" t="s">
        <v>39815</v>
      </c>
    </row>
    <row r="11301" spans="1:4">
      <c r="A11301" s="215" t="s">
        <v>39816</v>
      </c>
      <c r="B11301" s="215">
        <v>1</v>
      </c>
      <c r="C11301" s="216" t="s">
        <v>39817</v>
      </c>
      <c r="D11301" s="215" t="s">
        <v>39818</v>
      </c>
    </row>
    <row r="11302" spans="1:4">
      <c r="A11302" s="215" t="s">
        <v>39819</v>
      </c>
      <c r="B11302" s="215">
        <v>1</v>
      </c>
      <c r="C11302" s="216" t="s">
        <v>39820</v>
      </c>
      <c r="D11302" s="215" t="s">
        <v>39821</v>
      </c>
    </row>
    <row r="11303" spans="1:4">
      <c r="A11303" s="215" t="s">
        <v>39822</v>
      </c>
      <c r="B11303" s="215">
        <v>1</v>
      </c>
      <c r="C11303" s="216" t="s">
        <v>39823</v>
      </c>
      <c r="D11303" s="215" t="s">
        <v>39824</v>
      </c>
    </row>
    <row r="11304" spans="1:4">
      <c r="A11304" s="215" t="s">
        <v>39825</v>
      </c>
      <c r="B11304" s="215">
        <v>1</v>
      </c>
      <c r="C11304" s="216" t="s">
        <v>39826</v>
      </c>
      <c r="D11304" s="215" t="s">
        <v>39827</v>
      </c>
    </row>
    <row r="11305" spans="1:4">
      <c r="A11305" s="215" t="s">
        <v>39828</v>
      </c>
      <c r="B11305" s="215">
        <v>1</v>
      </c>
      <c r="C11305" s="216" t="s">
        <v>39829</v>
      </c>
      <c r="D11305" s="215" t="s">
        <v>39830</v>
      </c>
    </row>
    <row r="11306" spans="1:4">
      <c r="A11306" s="215" t="s">
        <v>39831</v>
      </c>
      <c r="B11306" s="215">
        <v>1</v>
      </c>
      <c r="C11306" s="216" t="s">
        <v>39832</v>
      </c>
      <c r="D11306" s="215" t="s">
        <v>39833</v>
      </c>
    </row>
    <row r="11307" spans="1:4">
      <c r="A11307" s="215" t="s">
        <v>39834</v>
      </c>
      <c r="B11307" s="215">
        <v>1</v>
      </c>
      <c r="C11307" s="216" t="s">
        <v>39835</v>
      </c>
      <c r="D11307" s="215" t="s">
        <v>39836</v>
      </c>
    </row>
    <row r="11308" spans="1:4">
      <c r="A11308" s="215" t="s">
        <v>39837</v>
      </c>
      <c r="B11308" s="215">
        <v>1</v>
      </c>
      <c r="C11308" s="216" t="s">
        <v>39838</v>
      </c>
      <c r="D11308" s="215" t="s">
        <v>39839</v>
      </c>
    </row>
    <row r="11309" spans="1:4">
      <c r="A11309" s="215" t="s">
        <v>39840</v>
      </c>
      <c r="B11309" s="215">
        <v>1</v>
      </c>
      <c r="C11309" s="216" t="s">
        <v>39841</v>
      </c>
      <c r="D11309" s="215" t="s">
        <v>39842</v>
      </c>
    </row>
    <row r="11310" spans="1:4">
      <c r="A11310" s="215" t="s">
        <v>39843</v>
      </c>
      <c r="B11310" s="215">
        <v>1</v>
      </c>
      <c r="C11310" s="216" t="s">
        <v>39844</v>
      </c>
      <c r="D11310" s="215" t="s">
        <v>39845</v>
      </c>
    </row>
    <row r="11311" spans="1:4">
      <c r="A11311" s="215" t="s">
        <v>39846</v>
      </c>
      <c r="B11311" s="215">
        <v>1</v>
      </c>
      <c r="C11311" s="216" t="s">
        <v>39847</v>
      </c>
      <c r="D11311" s="215" t="s">
        <v>39848</v>
      </c>
    </row>
    <row r="11312" spans="1:4">
      <c r="A11312" s="215" t="s">
        <v>39849</v>
      </c>
      <c r="B11312" s="215">
        <v>1</v>
      </c>
      <c r="C11312" s="216" t="s">
        <v>39850</v>
      </c>
      <c r="D11312" s="215" t="s">
        <v>39851</v>
      </c>
    </row>
    <row r="11313" spans="1:4">
      <c r="A11313" s="215" t="s">
        <v>39852</v>
      </c>
      <c r="B11313" s="215">
        <v>1</v>
      </c>
      <c r="C11313" s="216" t="s">
        <v>39853</v>
      </c>
      <c r="D11313" s="215" t="s">
        <v>39854</v>
      </c>
    </row>
    <row r="11314" spans="1:4">
      <c r="A11314" s="215" t="s">
        <v>39855</v>
      </c>
      <c r="B11314" s="215">
        <v>1</v>
      </c>
      <c r="C11314" s="216" t="s">
        <v>39856</v>
      </c>
      <c r="D11314" s="215" t="s">
        <v>39857</v>
      </c>
    </row>
    <row r="11315" spans="1:4">
      <c r="A11315" s="215" t="s">
        <v>39858</v>
      </c>
      <c r="B11315" s="215">
        <v>1</v>
      </c>
      <c r="C11315" s="216" t="s">
        <v>39859</v>
      </c>
      <c r="D11315" s="215" t="s">
        <v>39860</v>
      </c>
    </row>
    <row r="11316" spans="1:4">
      <c r="A11316" s="215" t="s">
        <v>39861</v>
      </c>
      <c r="B11316" s="215">
        <v>1</v>
      </c>
      <c r="C11316" s="216" t="s">
        <v>39862</v>
      </c>
      <c r="D11316" s="215" t="s">
        <v>36229</v>
      </c>
    </row>
    <row r="11317" spans="1:4">
      <c r="A11317" s="215" t="s">
        <v>39863</v>
      </c>
      <c r="B11317" s="215">
        <v>1</v>
      </c>
      <c r="C11317" s="216" t="s">
        <v>39864</v>
      </c>
      <c r="D11317" s="215" t="s">
        <v>39865</v>
      </c>
    </row>
    <row r="11318" spans="1:4">
      <c r="A11318" s="215" t="s">
        <v>39866</v>
      </c>
      <c r="B11318" s="215">
        <v>1</v>
      </c>
      <c r="C11318" s="216" t="s">
        <v>39867</v>
      </c>
      <c r="D11318" s="215" t="s">
        <v>39868</v>
      </c>
    </row>
    <row r="11319" spans="1:4">
      <c r="A11319" s="215" t="s">
        <v>39869</v>
      </c>
      <c r="B11319" s="215">
        <v>1</v>
      </c>
      <c r="C11319" s="216" t="s">
        <v>39870</v>
      </c>
      <c r="D11319" s="215" t="s">
        <v>39871</v>
      </c>
    </row>
    <row r="11320" spans="1:4">
      <c r="A11320" s="215" t="s">
        <v>39872</v>
      </c>
      <c r="B11320" s="215">
        <v>1</v>
      </c>
      <c r="C11320" s="216" t="s">
        <v>39873</v>
      </c>
      <c r="D11320" s="215" t="s">
        <v>39874</v>
      </c>
    </row>
    <row r="11321" spans="1:4">
      <c r="A11321" s="215" t="s">
        <v>39875</v>
      </c>
      <c r="B11321" s="215">
        <v>1</v>
      </c>
      <c r="C11321" s="216" t="s">
        <v>39876</v>
      </c>
      <c r="D11321" s="215" t="s">
        <v>39877</v>
      </c>
    </row>
    <row r="11322" spans="1:4">
      <c r="A11322" s="215" t="s">
        <v>39878</v>
      </c>
      <c r="B11322" s="215">
        <v>1</v>
      </c>
      <c r="C11322" s="216" t="s">
        <v>39879</v>
      </c>
      <c r="D11322" s="215" t="s">
        <v>39880</v>
      </c>
    </row>
    <row r="11323" spans="1:4">
      <c r="A11323" s="215" t="s">
        <v>39881</v>
      </c>
      <c r="B11323" s="215">
        <v>1</v>
      </c>
      <c r="C11323" s="216" t="s">
        <v>39882</v>
      </c>
      <c r="D11323" s="215" t="s">
        <v>39883</v>
      </c>
    </row>
    <row r="11324" spans="1:4">
      <c r="A11324" s="215" t="s">
        <v>39884</v>
      </c>
      <c r="B11324" s="215">
        <v>1</v>
      </c>
      <c r="C11324" s="216" t="s">
        <v>39885</v>
      </c>
      <c r="D11324" s="215" t="s">
        <v>39886</v>
      </c>
    </row>
    <row r="11325" spans="1:4">
      <c r="A11325" s="215" t="s">
        <v>39887</v>
      </c>
      <c r="B11325" s="215">
        <v>1</v>
      </c>
      <c r="C11325" s="216" t="s">
        <v>39888</v>
      </c>
      <c r="D11325" s="215" t="s">
        <v>39889</v>
      </c>
    </row>
    <row r="11326" spans="1:4">
      <c r="A11326" s="215" t="s">
        <v>39890</v>
      </c>
      <c r="B11326" s="215">
        <v>1</v>
      </c>
      <c r="C11326" s="216" t="s">
        <v>39891</v>
      </c>
      <c r="D11326" s="215" t="s">
        <v>39892</v>
      </c>
    </row>
    <row r="11327" spans="1:4">
      <c r="A11327" s="215" t="s">
        <v>39893</v>
      </c>
      <c r="B11327" s="215">
        <v>1</v>
      </c>
      <c r="C11327" s="216" t="s">
        <v>39894</v>
      </c>
      <c r="D11327" s="215" t="s">
        <v>39895</v>
      </c>
    </row>
    <row r="11328" spans="1:4">
      <c r="A11328" s="215" t="s">
        <v>39896</v>
      </c>
      <c r="B11328" s="215">
        <v>1</v>
      </c>
      <c r="C11328" s="216" t="s">
        <v>39897</v>
      </c>
      <c r="D11328" s="215" t="s">
        <v>39898</v>
      </c>
    </row>
    <row r="11329" spans="1:4">
      <c r="A11329" s="215" t="s">
        <v>39899</v>
      </c>
      <c r="B11329" s="215">
        <v>1</v>
      </c>
      <c r="C11329" s="216" t="s">
        <v>39900</v>
      </c>
      <c r="D11329" s="215" t="s">
        <v>39901</v>
      </c>
    </row>
    <row r="11330" spans="1:4">
      <c r="A11330" s="215" t="s">
        <v>39902</v>
      </c>
      <c r="B11330" s="215">
        <v>1</v>
      </c>
      <c r="C11330" s="216" t="s">
        <v>39903</v>
      </c>
      <c r="D11330" s="215" t="s">
        <v>39904</v>
      </c>
    </row>
    <row r="11331" spans="1:4">
      <c r="A11331" s="215" t="s">
        <v>39905</v>
      </c>
      <c r="B11331" s="215">
        <v>1</v>
      </c>
      <c r="C11331" s="216" t="s">
        <v>39906</v>
      </c>
      <c r="D11331" s="215" t="s">
        <v>39907</v>
      </c>
    </row>
    <row r="11332" spans="1:4">
      <c r="A11332" s="215" t="s">
        <v>39908</v>
      </c>
      <c r="B11332" s="215">
        <v>1</v>
      </c>
      <c r="C11332" s="216" t="s">
        <v>39909</v>
      </c>
      <c r="D11332" s="215" t="s">
        <v>39910</v>
      </c>
    </row>
    <row r="11333" spans="1:4">
      <c r="A11333" s="215" t="s">
        <v>39911</v>
      </c>
      <c r="B11333" s="215">
        <v>1</v>
      </c>
      <c r="C11333" s="216" t="s">
        <v>39912</v>
      </c>
      <c r="D11333" s="215" t="s">
        <v>39913</v>
      </c>
    </row>
    <row r="11334" spans="1:4">
      <c r="A11334" s="215" t="s">
        <v>39914</v>
      </c>
      <c r="B11334" s="215">
        <v>1</v>
      </c>
      <c r="C11334" s="216" t="s">
        <v>39915</v>
      </c>
      <c r="D11334" s="215" t="s">
        <v>39916</v>
      </c>
    </row>
    <row r="11335" spans="1:4">
      <c r="A11335" s="215" t="s">
        <v>39917</v>
      </c>
      <c r="B11335" s="215">
        <v>1</v>
      </c>
      <c r="C11335" s="216" t="s">
        <v>39918</v>
      </c>
      <c r="D11335" s="215" t="s">
        <v>39919</v>
      </c>
    </row>
    <row r="11336" spans="1:4">
      <c r="A11336" s="215" t="s">
        <v>39920</v>
      </c>
      <c r="B11336" s="215">
        <v>1</v>
      </c>
      <c r="C11336" s="216" t="s">
        <v>39921</v>
      </c>
      <c r="D11336" s="215" t="s">
        <v>39922</v>
      </c>
    </row>
    <row r="11337" spans="1:4">
      <c r="A11337" s="215" t="s">
        <v>39923</v>
      </c>
      <c r="B11337" s="215">
        <v>1</v>
      </c>
      <c r="C11337" s="216" t="s">
        <v>39924</v>
      </c>
      <c r="D11337" s="215" t="s">
        <v>39925</v>
      </c>
    </row>
    <row r="11338" spans="1:4">
      <c r="A11338" s="215" t="s">
        <v>39926</v>
      </c>
      <c r="B11338" s="215">
        <v>1</v>
      </c>
      <c r="C11338" s="216" t="s">
        <v>39927</v>
      </c>
      <c r="D11338" s="215" t="s">
        <v>39928</v>
      </c>
    </row>
    <row r="11339" spans="1:4">
      <c r="A11339" s="215" t="s">
        <v>39929</v>
      </c>
      <c r="B11339" s="215">
        <v>1</v>
      </c>
      <c r="C11339" s="216" t="s">
        <v>39930</v>
      </c>
      <c r="D11339" s="215" t="s">
        <v>39931</v>
      </c>
    </row>
    <row r="11340" spans="1:4">
      <c r="A11340" s="215" t="s">
        <v>39932</v>
      </c>
      <c r="B11340" s="215">
        <v>1</v>
      </c>
      <c r="C11340" s="216" t="s">
        <v>39933</v>
      </c>
      <c r="D11340" s="215" t="s">
        <v>39934</v>
      </c>
    </row>
    <row r="11341" spans="1:4">
      <c r="A11341" s="215" t="s">
        <v>39935</v>
      </c>
      <c r="B11341" s="215">
        <v>1</v>
      </c>
      <c r="C11341" s="216" t="s">
        <v>39936</v>
      </c>
      <c r="D11341" s="215" t="s">
        <v>39937</v>
      </c>
    </row>
    <row r="11342" spans="1:4">
      <c r="A11342" s="215" t="s">
        <v>39938</v>
      </c>
      <c r="B11342" s="215">
        <v>1</v>
      </c>
      <c r="C11342" s="216" t="s">
        <v>39939</v>
      </c>
      <c r="D11342" s="215" t="s">
        <v>39940</v>
      </c>
    </row>
    <row r="11343" spans="1:4">
      <c r="A11343" s="215" t="s">
        <v>39941</v>
      </c>
      <c r="B11343" s="215">
        <v>1</v>
      </c>
      <c r="C11343" s="216" t="s">
        <v>39942</v>
      </c>
      <c r="D11343" s="215" t="s">
        <v>39943</v>
      </c>
    </row>
    <row r="11344" spans="1:4">
      <c r="A11344" s="215" t="s">
        <v>39944</v>
      </c>
      <c r="B11344" s="215">
        <v>1</v>
      </c>
      <c r="C11344" s="216" t="s">
        <v>39945</v>
      </c>
      <c r="D11344" s="215" t="s">
        <v>39946</v>
      </c>
    </row>
    <row r="11345" spans="1:4">
      <c r="A11345" s="215" t="s">
        <v>39947</v>
      </c>
      <c r="B11345" s="215">
        <v>1</v>
      </c>
      <c r="C11345" s="216" t="s">
        <v>39948</v>
      </c>
      <c r="D11345" s="215" t="s">
        <v>39949</v>
      </c>
    </row>
    <row r="11346" spans="1:4">
      <c r="A11346" s="215" t="s">
        <v>39950</v>
      </c>
      <c r="B11346" s="215">
        <v>1</v>
      </c>
      <c r="C11346" s="216" t="s">
        <v>39951</v>
      </c>
      <c r="D11346" s="215" t="s">
        <v>39952</v>
      </c>
    </row>
    <row r="11347" spans="1:4">
      <c r="A11347" s="215" t="s">
        <v>39953</v>
      </c>
      <c r="B11347" s="215">
        <v>1</v>
      </c>
      <c r="C11347" s="216" t="s">
        <v>39954</v>
      </c>
      <c r="D11347" s="215" t="s">
        <v>39955</v>
      </c>
    </row>
    <row r="11348" spans="1:4">
      <c r="A11348" s="215" t="s">
        <v>39956</v>
      </c>
      <c r="B11348" s="215">
        <v>1</v>
      </c>
      <c r="C11348" s="216" t="s">
        <v>39957</v>
      </c>
      <c r="D11348" s="215" t="s">
        <v>39958</v>
      </c>
    </row>
    <row r="11349" spans="1:4">
      <c r="A11349" s="215" t="s">
        <v>39959</v>
      </c>
      <c r="B11349" s="215">
        <v>1</v>
      </c>
      <c r="C11349" s="216" t="s">
        <v>39960</v>
      </c>
      <c r="D11349" s="215" t="s">
        <v>39961</v>
      </c>
    </row>
    <row r="11350" spans="1:4">
      <c r="A11350" s="215" t="s">
        <v>39962</v>
      </c>
      <c r="B11350" s="215">
        <v>1</v>
      </c>
      <c r="C11350" s="216" t="s">
        <v>39963</v>
      </c>
      <c r="D11350" s="215" t="s">
        <v>39964</v>
      </c>
    </row>
    <row r="11351" spans="1:4">
      <c r="A11351" s="215" t="s">
        <v>39965</v>
      </c>
      <c r="B11351" s="215">
        <v>1</v>
      </c>
      <c r="C11351" s="216" t="s">
        <v>39966</v>
      </c>
      <c r="D11351" s="215" t="s">
        <v>39967</v>
      </c>
    </row>
    <row r="11352" spans="1:4">
      <c r="A11352" s="215" t="s">
        <v>39968</v>
      </c>
      <c r="B11352" s="215">
        <v>1</v>
      </c>
      <c r="C11352" s="216" t="s">
        <v>39969</v>
      </c>
      <c r="D11352" s="215" t="s">
        <v>39970</v>
      </c>
    </row>
    <row r="11353" spans="1:4">
      <c r="A11353" s="215" t="s">
        <v>39971</v>
      </c>
      <c r="B11353" s="215">
        <v>1</v>
      </c>
      <c r="C11353" s="216" t="s">
        <v>39972</v>
      </c>
      <c r="D11353" s="215" t="s">
        <v>39973</v>
      </c>
    </row>
    <row r="11354" spans="1:4">
      <c r="A11354" s="215" t="s">
        <v>39974</v>
      </c>
      <c r="B11354" s="215">
        <v>1</v>
      </c>
      <c r="C11354" s="216" t="s">
        <v>39975</v>
      </c>
      <c r="D11354" s="215" t="s">
        <v>39976</v>
      </c>
    </row>
    <row r="11355" spans="1:4">
      <c r="A11355" s="215" t="s">
        <v>39977</v>
      </c>
      <c r="B11355" s="215">
        <v>1</v>
      </c>
      <c r="C11355" s="216" t="s">
        <v>39978</v>
      </c>
      <c r="D11355" s="215" t="s">
        <v>39979</v>
      </c>
    </row>
    <row r="11356" spans="1:4">
      <c r="A11356" s="215" t="s">
        <v>39980</v>
      </c>
      <c r="B11356" s="215">
        <v>1</v>
      </c>
      <c r="C11356" s="216" t="s">
        <v>39981</v>
      </c>
      <c r="D11356" s="215" t="s">
        <v>39982</v>
      </c>
    </row>
    <row r="11357" spans="1:4">
      <c r="A11357" s="215" t="s">
        <v>39983</v>
      </c>
      <c r="B11357" s="215">
        <v>1</v>
      </c>
      <c r="C11357" s="216" t="s">
        <v>39984</v>
      </c>
      <c r="D11357" s="215" t="s">
        <v>39985</v>
      </c>
    </row>
    <row r="11358" spans="1:4">
      <c r="A11358" s="215" t="s">
        <v>39986</v>
      </c>
      <c r="B11358" s="215">
        <v>1</v>
      </c>
      <c r="C11358" s="216" t="s">
        <v>39987</v>
      </c>
      <c r="D11358" s="215" t="s">
        <v>39988</v>
      </c>
    </row>
    <row r="11359" spans="1:4">
      <c r="A11359" s="215" t="s">
        <v>39989</v>
      </c>
      <c r="B11359" s="215">
        <v>1</v>
      </c>
      <c r="C11359" s="216" t="s">
        <v>39990</v>
      </c>
      <c r="D11359" s="215" t="s">
        <v>39991</v>
      </c>
    </row>
    <row r="11360" spans="1:4">
      <c r="A11360" s="215" t="s">
        <v>39992</v>
      </c>
      <c r="B11360" s="215">
        <v>1</v>
      </c>
      <c r="C11360" s="216" t="s">
        <v>39993</v>
      </c>
      <c r="D11360" s="215" t="s">
        <v>39994</v>
      </c>
    </row>
    <row r="11361" spans="1:4">
      <c r="A11361" s="215" t="s">
        <v>39995</v>
      </c>
      <c r="B11361" s="215">
        <v>1</v>
      </c>
      <c r="C11361" s="216" t="s">
        <v>39996</v>
      </c>
      <c r="D11361" s="215" t="s">
        <v>39997</v>
      </c>
    </row>
    <row r="11362" spans="1:4">
      <c r="A11362" s="215" t="s">
        <v>39998</v>
      </c>
      <c r="B11362" s="215">
        <v>1</v>
      </c>
      <c r="C11362" s="216" t="s">
        <v>39999</v>
      </c>
      <c r="D11362" s="215" t="s">
        <v>40000</v>
      </c>
    </row>
    <row r="11363" spans="1:4">
      <c r="A11363" s="215" t="s">
        <v>40001</v>
      </c>
      <c r="B11363" s="215">
        <v>1</v>
      </c>
      <c r="C11363" s="216" t="s">
        <v>40002</v>
      </c>
      <c r="D11363" s="215" t="s">
        <v>40003</v>
      </c>
    </row>
    <row r="11364" spans="1:4">
      <c r="A11364" s="215" t="s">
        <v>40004</v>
      </c>
      <c r="B11364" s="215">
        <v>1</v>
      </c>
      <c r="C11364" s="216" t="s">
        <v>40005</v>
      </c>
      <c r="D11364" s="215" t="s">
        <v>40006</v>
      </c>
    </row>
    <row r="11365" spans="1:4">
      <c r="A11365" s="215" t="s">
        <v>40007</v>
      </c>
      <c r="B11365" s="215">
        <v>1</v>
      </c>
      <c r="C11365" s="216" t="s">
        <v>40008</v>
      </c>
      <c r="D11365" s="215" t="s">
        <v>40009</v>
      </c>
    </row>
    <row r="11366" spans="1:4">
      <c r="A11366" s="215" t="s">
        <v>40010</v>
      </c>
      <c r="B11366" s="215">
        <v>1</v>
      </c>
      <c r="C11366" s="216" t="s">
        <v>40011</v>
      </c>
      <c r="D11366" s="215" t="s">
        <v>40012</v>
      </c>
    </row>
    <row r="11367" spans="1:4">
      <c r="A11367" s="215" t="s">
        <v>40013</v>
      </c>
      <c r="B11367" s="215">
        <v>1</v>
      </c>
      <c r="C11367" s="216" t="s">
        <v>40014</v>
      </c>
      <c r="D11367" s="215" t="s">
        <v>40015</v>
      </c>
    </row>
    <row r="11368" spans="1:4">
      <c r="A11368" s="215" t="s">
        <v>40016</v>
      </c>
      <c r="B11368" s="215">
        <v>1</v>
      </c>
      <c r="C11368" s="216" t="s">
        <v>40017</v>
      </c>
      <c r="D11368" s="215" t="s">
        <v>40018</v>
      </c>
    </row>
    <row r="11369" spans="1:4">
      <c r="A11369" s="215" t="s">
        <v>40019</v>
      </c>
      <c r="B11369" s="215">
        <v>1</v>
      </c>
      <c r="C11369" s="216" t="s">
        <v>40020</v>
      </c>
      <c r="D11369" s="215" t="s">
        <v>40021</v>
      </c>
    </row>
    <row r="11370" spans="1:4">
      <c r="A11370" s="215" t="s">
        <v>40022</v>
      </c>
      <c r="B11370" s="215">
        <v>1</v>
      </c>
      <c r="C11370" s="216" t="s">
        <v>40023</v>
      </c>
      <c r="D11370" s="215" t="s">
        <v>40024</v>
      </c>
    </row>
    <row r="11371" spans="1:4">
      <c r="A11371" s="215" t="s">
        <v>40025</v>
      </c>
      <c r="B11371" s="215">
        <v>1</v>
      </c>
      <c r="C11371" s="216" t="s">
        <v>40026</v>
      </c>
      <c r="D11371" s="215" t="s">
        <v>40027</v>
      </c>
    </row>
    <row r="11372" spans="1:4">
      <c r="A11372" s="215" t="s">
        <v>40028</v>
      </c>
      <c r="B11372" s="215">
        <v>1</v>
      </c>
      <c r="C11372" s="216" t="s">
        <v>40029</v>
      </c>
      <c r="D11372" s="215" t="s">
        <v>40030</v>
      </c>
    </row>
    <row r="11373" spans="1:4">
      <c r="A11373" s="215" t="s">
        <v>40031</v>
      </c>
      <c r="B11373" s="215">
        <v>1</v>
      </c>
      <c r="C11373" s="216" t="s">
        <v>40032</v>
      </c>
      <c r="D11373" s="215" t="s">
        <v>40033</v>
      </c>
    </row>
    <row r="11374" spans="1:4">
      <c r="A11374" s="215" t="s">
        <v>40034</v>
      </c>
      <c r="B11374" s="215">
        <v>1</v>
      </c>
      <c r="C11374" s="216" t="s">
        <v>40035</v>
      </c>
      <c r="D11374" s="215" t="s">
        <v>40036</v>
      </c>
    </row>
    <row r="11375" spans="1:4">
      <c r="A11375" s="215" t="s">
        <v>40037</v>
      </c>
      <c r="B11375" s="215">
        <v>1</v>
      </c>
      <c r="C11375" s="216" t="s">
        <v>40038</v>
      </c>
      <c r="D11375" s="215" t="s">
        <v>40039</v>
      </c>
    </row>
    <row r="11376" spans="1:4">
      <c r="A11376" s="215" t="s">
        <v>40040</v>
      </c>
      <c r="B11376" s="215">
        <v>1</v>
      </c>
      <c r="C11376" s="216" t="s">
        <v>40041</v>
      </c>
      <c r="D11376" s="215" t="s">
        <v>40042</v>
      </c>
    </row>
    <row r="11377" spans="1:4">
      <c r="A11377" s="215" t="s">
        <v>40043</v>
      </c>
      <c r="B11377" s="215">
        <v>1</v>
      </c>
      <c r="C11377" s="216" t="s">
        <v>40044</v>
      </c>
      <c r="D11377" s="215" t="s">
        <v>40045</v>
      </c>
    </row>
    <row r="11378" spans="1:4">
      <c r="A11378" s="215" t="s">
        <v>40046</v>
      </c>
      <c r="B11378" s="215">
        <v>1</v>
      </c>
      <c r="C11378" s="216" t="s">
        <v>40047</v>
      </c>
      <c r="D11378" s="215" t="s">
        <v>40048</v>
      </c>
    </row>
    <row r="11379" spans="1:4">
      <c r="A11379" s="215" t="s">
        <v>40049</v>
      </c>
      <c r="B11379" s="215">
        <v>1</v>
      </c>
      <c r="C11379" s="216" t="s">
        <v>40050</v>
      </c>
      <c r="D11379" s="215" t="s">
        <v>40051</v>
      </c>
    </row>
    <row r="11380" spans="1:4">
      <c r="A11380" s="215" t="s">
        <v>40052</v>
      </c>
      <c r="B11380" s="215">
        <v>1</v>
      </c>
      <c r="C11380" s="216" t="s">
        <v>40053</v>
      </c>
      <c r="D11380" s="215" t="s">
        <v>40054</v>
      </c>
    </row>
    <row r="11381" spans="1:4">
      <c r="A11381" s="215" t="s">
        <v>40055</v>
      </c>
      <c r="B11381" s="215">
        <v>1</v>
      </c>
      <c r="C11381" s="216" t="s">
        <v>40056</v>
      </c>
      <c r="D11381" s="215" t="s">
        <v>40057</v>
      </c>
    </row>
    <row r="11382" spans="1:4">
      <c r="A11382" s="215" t="s">
        <v>40058</v>
      </c>
      <c r="B11382" s="215">
        <v>1</v>
      </c>
      <c r="C11382" s="216" t="s">
        <v>40059</v>
      </c>
      <c r="D11382" s="215" t="s">
        <v>40060</v>
      </c>
    </row>
    <row r="11383" spans="1:4">
      <c r="A11383" s="215" t="s">
        <v>40061</v>
      </c>
      <c r="B11383" s="215">
        <v>1</v>
      </c>
      <c r="C11383" s="216" t="s">
        <v>40062</v>
      </c>
      <c r="D11383" s="215" t="s">
        <v>40063</v>
      </c>
    </row>
    <row r="11384" spans="1:4">
      <c r="A11384" s="215" t="s">
        <v>40064</v>
      </c>
      <c r="B11384" s="215">
        <v>1</v>
      </c>
      <c r="C11384" s="216" t="s">
        <v>40065</v>
      </c>
      <c r="D11384" s="215" t="s">
        <v>40066</v>
      </c>
    </row>
    <row r="11385" spans="1:4">
      <c r="A11385" s="215" t="s">
        <v>40067</v>
      </c>
      <c r="B11385" s="215">
        <v>1</v>
      </c>
      <c r="C11385" s="216" t="s">
        <v>40068</v>
      </c>
      <c r="D11385" s="215" t="s">
        <v>40069</v>
      </c>
    </row>
    <row r="11386" spans="1:4">
      <c r="A11386" s="215" t="s">
        <v>40070</v>
      </c>
      <c r="B11386" s="215">
        <v>1</v>
      </c>
      <c r="C11386" s="216" t="s">
        <v>40071</v>
      </c>
      <c r="D11386" s="215" t="s">
        <v>40072</v>
      </c>
    </row>
    <row r="11387" spans="1:4">
      <c r="A11387" s="215" t="s">
        <v>40073</v>
      </c>
      <c r="B11387" s="215">
        <v>1</v>
      </c>
      <c r="C11387" s="216" t="s">
        <v>40074</v>
      </c>
      <c r="D11387" s="215" t="s">
        <v>40075</v>
      </c>
    </row>
    <row r="11388" spans="1:4">
      <c r="A11388" s="215" t="s">
        <v>40076</v>
      </c>
      <c r="B11388" s="215">
        <v>1</v>
      </c>
      <c r="C11388" s="216" t="s">
        <v>40077</v>
      </c>
      <c r="D11388" s="215" t="s">
        <v>40078</v>
      </c>
    </row>
    <row r="11389" spans="1:4">
      <c r="A11389" s="215" t="s">
        <v>40079</v>
      </c>
      <c r="B11389" s="215">
        <v>1</v>
      </c>
      <c r="C11389" s="216" t="s">
        <v>40080</v>
      </c>
      <c r="D11389" s="215" t="s">
        <v>40081</v>
      </c>
    </row>
    <row r="11390" spans="1:4">
      <c r="A11390" s="215" t="s">
        <v>40082</v>
      </c>
      <c r="B11390" s="215">
        <v>1</v>
      </c>
      <c r="C11390" s="216" t="s">
        <v>40083</v>
      </c>
      <c r="D11390" s="215" t="s">
        <v>40084</v>
      </c>
    </row>
    <row r="11391" spans="1:4">
      <c r="A11391" s="215" t="s">
        <v>40085</v>
      </c>
      <c r="B11391" s="215">
        <v>1</v>
      </c>
      <c r="C11391" s="216" t="s">
        <v>40086</v>
      </c>
      <c r="D11391" s="215" t="s">
        <v>40087</v>
      </c>
    </row>
    <row r="11392" spans="1:4">
      <c r="A11392" s="215" t="s">
        <v>40088</v>
      </c>
      <c r="B11392" s="215">
        <v>1</v>
      </c>
      <c r="C11392" s="216" t="s">
        <v>40089</v>
      </c>
      <c r="D11392" s="215" t="s">
        <v>40090</v>
      </c>
    </row>
    <row r="11393" spans="1:4">
      <c r="A11393" s="215" t="s">
        <v>40091</v>
      </c>
      <c r="B11393" s="215">
        <v>1</v>
      </c>
      <c r="C11393" s="216" t="s">
        <v>40092</v>
      </c>
      <c r="D11393" s="215" t="s">
        <v>40093</v>
      </c>
    </row>
    <row r="11394" spans="1:4">
      <c r="A11394" s="215" t="s">
        <v>40094</v>
      </c>
      <c r="B11394" s="215">
        <v>1</v>
      </c>
      <c r="C11394" s="216" t="s">
        <v>40095</v>
      </c>
      <c r="D11394" s="215" t="s">
        <v>40096</v>
      </c>
    </row>
    <row r="11395" spans="1:4">
      <c r="A11395" s="215" t="s">
        <v>40097</v>
      </c>
      <c r="B11395" s="215">
        <v>1</v>
      </c>
      <c r="C11395" s="216" t="s">
        <v>40098</v>
      </c>
      <c r="D11395" s="215" t="s">
        <v>40099</v>
      </c>
    </row>
    <row r="11396" spans="1:4">
      <c r="A11396" s="215" t="s">
        <v>40100</v>
      </c>
      <c r="B11396" s="215">
        <v>1</v>
      </c>
      <c r="C11396" s="216" t="s">
        <v>40101</v>
      </c>
      <c r="D11396" s="215" t="s">
        <v>40102</v>
      </c>
    </row>
    <row r="11397" spans="1:4">
      <c r="A11397" s="215" t="s">
        <v>40103</v>
      </c>
      <c r="B11397" s="215">
        <v>1</v>
      </c>
      <c r="C11397" s="216" t="s">
        <v>40104</v>
      </c>
      <c r="D11397" s="215" t="s">
        <v>40105</v>
      </c>
    </row>
    <row r="11398" spans="1:4">
      <c r="A11398" s="215" t="s">
        <v>40106</v>
      </c>
      <c r="B11398" s="215">
        <v>1</v>
      </c>
      <c r="C11398" s="216" t="s">
        <v>40107</v>
      </c>
      <c r="D11398" s="215" t="s">
        <v>36802</v>
      </c>
    </row>
    <row r="11399" spans="1:4">
      <c r="A11399" s="215" t="s">
        <v>40108</v>
      </c>
      <c r="B11399" s="215">
        <v>1</v>
      </c>
      <c r="C11399" s="216" t="s">
        <v>40109</v>
      </c>
      <c r="D11399" s="215" t="s">
        <v>40110</v>
      </c>
    </row>
    <row r="11400" spans="1:4">
      <c r="A11400" s="215" t="s">
        <v>40111</v>
      </c>
      <c r="B11400" s="215">
        <v>1</v>
      </c>
      <c r="C11400" s="216" t="s">
        <v>40112</v>
      </c>
      <c r="D11400" s="215" t="s">
        <v>40113</v>
      </c>
    </row>
    <row r="11401" spans="1:4">
      <c r="A11401" s="215" t="s">
        <v>40114</v>
      </c>
      <c r="B11401" s="215">
        <v>1</v>
      </c>
      <c r="C11401" s="216" t="s">
        <v>40115</v>
      </c>
      <c r="D11401" s="215" t="s">
        <v>40116</v>
      </c>
    </row>
    <row r="11402" spans="1:4">
      <c r="A11402" s="215" t="s">
        <v>40117</v>
      </c>
      <c r="B11402" s="215">
        <v>1</v>
      </c>
      <c r="C11402" s="216" t="s">
        <v>40118</v>
      </c>
      <c r="D11402" s="215" t="s">
        <v>40119</v>
      </c>
    </row>
    <row r="11403" spans="1:4">
      <c r="A11403" s="215" t="s">
        <v>40120</v>
      </c>
      <c r="B11403" s="215">
        <v>1</v>
      </c>
      <c r="C11403" s="216" t="s">
        <v>40121</v>
      </c>
      <c r="D11403" s="215" t="s">
        <v>40122</v>
      </c>
    </row>
    <row r="11404" spans="1:4">
      <c r="A11404" s="215" t="s">
        <v>40123</v>
      </c>
      <c r="B11404" s="215">
        <v>1</v>
      </c>
      <c r="C11404" s="216" t="s">
        <v>40124</v>
      </c>
      <c r="D11404" s="215" t="s">
        <v>40125</v>
      </c>
    </row>
    <row r="11405" spans="1:4">
      <c r="A11405" s="215" t="s">
        <v>40126</v>
      </c>
      <c r="B11405" s="215">
        <v>1</v>
      </c>
      <c r="C11405" s="216" t="s">
        <v>40127</v>
      </c>
      <c r="D11405" s="215" t="s">
        <v>40128</v>
      </c>
    </row>
    <row r="11406" spans="1:4">
      <c r="A11406" s="215" t="s">
        <v>40129</v>
      </c>
      <c r="B11406" s="215">
        <v>1</v>
      </c>
      <c r="C11406" s="216" t="s">
        <v>40130</v>
      </c>
      <c r="D11406" s="215" t="s">
        <v>40131</v>
      </c>
    </row>
    <row r="11407" spans="1:4">
      <c r="A11407" s="215" t="s">
        <v>40132</v>
      </c>
      <c r="B11407" s="215">
        <v>1</v>
      </c>
      <c r="C11407" s="216" t="s">
        <v>40133</v>
      </c>
      <c r="D11407" s="215" t="s">
        <v>40134</v>
      </c>
    </row>
    <row r="11408" spans="1:4">
      <c r="A11408" s="215" t="s">
        <v>40135</v>
      </c>
      <c r="B11408" s="215">
        <v>1</v>
      </c>
      <c r="C11408" s="216" t="s">
        <v>40136</v>
      </c>
      <c r="D11408" s="215" t="s">
        <v>40137</v>
      </c>
    </row>
    <row r="11409" spans="1:4">
      <c r="A11409" s="215" t="s">
        <v>40138</v>
      </c>
      <c r="B11409" s="215">
        <v>1</v>
      </c>
      <c r="C11409" s="216" t="s">
        <v>40139</v>
      </c>
      <c r="D11409" s="215" t="s">
        <v>40140</v>
      </c>
    </row>
    <row r="11410" spans="1:4">
      <c r="A11410" s="215" t="s">
        <v>40141</v>
      </c>
      <c r="B11410" s="215">
        <v>1</v>
      </c>
      <c r="C11410" s="216" t="s">
        <v>40142</v>
      </c>
      <c r="D11410" s="215" t="s">
        <v>40143</v>
      </c>
    </row>
    <row r="11411" spans="1:4">
      <c r="A11411" s="215" t="s">
        <v>40144</v>
      </c>
      <c r="B11411" s="215">
        <v>1</v>
      </c>
      <c r="C11411" s="216" t="s">
        <v>40145</v>
      </c>
      <c r="D11411" s="215" t="s">
        <v>40146</v>
      </c>
    </row>
    <row r="11412" spans="1:4">
      <c r="A11412" s="215" t="s">
        <v>40147</v>
      </c>
      <c r="B11412" s="215">
        <v>1</v>
      </c>
      <c r="C11412" s="216" t="s">
        <v>40148</v>
      </c>
      <c r="D11412" s="215" t="s">
        <v>40149</v>
      </c>
    </row>
    <row r="11413" spans="1:4">
      <c r="A11413" s="215" t="s">
        <v>40150</v>
      </c>
      <c r="B11413" s="215">
        <v>1</v>
      </c>
      <c r="C11413" s="216" t="s">
        <v>40151</v>
      </c>
      <c r="D11413" s="215" t="s">
        <v>40152</v>
      </c>
    </row>
    <row r="11414" spans="1:4">
      <c r="A11414" s="215" t="s">
        <v>40153</v>
      </c>
      <c r="B11414" s="215">
        <v>1</v>
      </c>
      <c r="C11414" s="216" t="s">
        <v>40154</v>
      </c>
      <c r="D11414" s="215" t="s">
        <v>40155</v>
      </c>
    </row>
    <row r="11415" spans="1:4">
      <c r="A11415" s="215" t="s">
        <v>40156</v>
      </c>
      <c r="B11415" s="215">
        <v>1</v>
      </c>
      <c r="C11415" s="216" t="s">
        <v>40157</v>
      </c>
      <c r="D11415" s="215" t="s">
        <v>40158</v>
      </c>
    </row>
    <row r="11416" spans="1:4">
      <c r="A11416" s="215" t="s">
        <v>40159</v>
      </c>
      <c r="B11416" s="215">
        <v>1</v>
      </c>
      <c r="C11416" s="216" t="s">
        <v>40160</v>
      </c>
      <c r="D11416" s="215" t="s">
        <v>40161</v>
      </c>
    </row>
    <row r="11417" spans="1:4">
      <c r="A11417" s="215" t="s">
        <v>40162</v>
      </c>
      <c r="B11417" s="215">
        <v>1</v>
      </c>
      <c r="C11417" s="216" t="s">
        <v>40163</v>
      </c>
      <c r="D11417" s="215" t="s">
        <v>40164</v>
      </c>
    </row>
    <row r="11418" spans="1:4">
      <c r="A11418" s="215" t="s">
        <v>40165</v>
      </c>
      <c r="B11418" s="215">
        <v>1</v>
      </c>
      <c r="C11418" s="216" t="s">
        <v>40166</v>
      </c>
      <c r="D11418" s="215" t="s">
        <v>40167</v>
      </c>
    </row>
    <row r="11419" spans="1:4">
      <c r="A11419" s="215" t="s">
        <v>40168</v>
      </c>
      <c r="B11419" s="215">
        <v>1</v>
      </c>
      <c r="C11419" s="216" t="s">
        <v>40169</v>
      </c>
      <c r="D11419" s="215" t="s">
        <v>40170</v>
      </c>
    </row>
    <row r="11420" spans="1:4">
      <c r="A11420" s="215" t="s">
        <v>40171</v>
      </c>
      <c r="B11420" s="215">
        <v>1</v>
      </c>
      <c r="C11420" s="216" t="s">
        <v>40172</v>
      </c>
      <c r="D11420" s="215" t="s">
        <v>40173</v>
      </c>
    </row>
    <row r="11421" spans="1:4">
      <c r="A11421" s="215" t="s">
        <v>40174</v>
      </c>
      <c r="B11421" s="215">
        <v>1</v>
      </c>
      <c r="C11421" s="216" t="s">
        <v>40175</v>
      </c>
      <c r="D11421" s="215" t="s">
        <v>40176</v>
      </c>
    </row>
    <row r="11422" spans="1:4">
      <c r="A11422" s="215" t="s">
        <v>40177</v>
      </c>
      <c r="B11422" s="215">
        <v>1</v>
      </c>
      <c r="C11422" s="216" t="s">
        <v>40178</v>
      </c>
      <c r="D11422" s="215" t="s">
        <v>36939</v>
      </c>
    </row>
    <row r="11423" spans="1:4">
      <c r="A11423" s="215" t="s">
        <v>40179</v>
      </c>
      <c r="B11423" s="215">
        <v>1</v>
      </c>
      <c r="C11423" s="216" t="s">
        <v>40180</v>
      </c>
      <c r="D11423" s="215" t="s">
        <v>40181</v>
      </c>
    </row>
    <row r="11424" spans="1:4">
      <c r="A11424" s="215" t="s">
        <v>40182</v>
      </c>
      <c r="B11424" s="215">
        <v>1</v>
      </c>
      <c r="C11424" s="216" t="s">
        <v>40183</v>
      </c>
      <c r="D11424" s="215" t="s">
        <v>40184</v>
      </c>
    </row>
    <row r="11425" spans="1:4">
      <c r="A11425" s="215" t="s">
        <v>40185</v>
      </c>
      <c r="B11425" s="215">
        <v>1</v>
      </c>
      <c r="C11425" s="216" t="s">
        <v>40186</v>
      </c>
      <c r="D11425" s="215" t="s">
        <v>40187</v>
      </c>
    </row>
    <row r="11426" spans="1:4">
      <c r="A11426" s="215" t="s">
        <v>40188</v>
      </c>
      <c r="B11426" s="215">
        <v>1</v>
      </c>
      <c r="C11426" s="216" t="s">
        <v>40189</v>
      </c>
      <c r="D11426" s="215" t="s">
        <v>40190</v>
      </c>
    </row>
    <row r="11427" spans="1:4">
      <c r="A11427" s="215" t="s">
        <v>40191</v>
      </c>
      <c r="B11427" s="215">
        <v>1</v>
      </c>
      <c r="C11427" s="216" t="s">
        <v>40192</v>
      </c>
      <c r="D11427" s="215" t="s">
        <v>40193</v>
      </c>
    </row>
    <row r="11428" spans="1:4">
      <c r="A11428" s="215" t="s">
        <v>40194</v>
      </c>
      <c r="B11428" s="215">
        <v>1</v>
      </c>
      <c r="C11428" s="216" t="s">
        <v>40195</v>
      </c>
      <c r="D11428" s="215" t="s">
        <v>40196</v>
      </c>
    </row>
    <row r="11429" spans="1:4">
      <c r="A11429" s="215" t="s">
        <v>40197</v>
      </c>
      <c r="B11429" s="215">
        <v>1</v>
      </c>
      <c r="C11429" s="216" t="s">
        <v>40198</v>
      </c>
      <c r="D11429" s="215" t="s">
        <v>40199</v>
      </c>
    </row>
    <row r="11430" spans="1:4">
      <c r="A11430" s="215" t="s">
        <v>40200</v>
      </c>
      <c r="B11430" s="215">
        <v>1</v>
      </c>
      <c r="C11430" s="216" t="s">
        <v>40201</v>
      </c>
      <c r="D11430" s="215" t="s">
        <v>36978</v>
      </c>
    </row>
    <row r="11431" spans="1:4">
      <c r="A11431" s="215" t="s">
        <v>40202</v>
      </c>
      <c r="B11431" s="215">
        <v>1</v>
      </c>
      <c r="C11431" s="216" t="s">
        <v>40203</v>
      </c>
      <c r="D11431" s="215" t="s">
        <v>36981</v>
      </c>
    </row>
    <row r="11432" spans="1:4">
      <c r="A11432" s="215" t="s">
        <v>40204</v>
      </c>
      <c r="B11432" s="215">
        <v>1</v>
      </c>
      <c r="C11432" s="216" t="s">
        <v>40205</v>
      </c>
      <c r="D11432" s="215" t="s">
        <v>40206</v>
      </c>
    </row>
    <row r="11433" spans="1:4">
      <c r="A11433" s="215" t="s">
        <v>40207</v>
      </c>
      <c r="B11433" s="215">
        <v>1</v>
      </c>
      <c r="C11433" s="216" t="s">
        <v>40208</v>
      </c>
      <c r="D11433" s="215" t="s">
        <v>40209</v>
      </c>
    </row>
    <row r="11434" spans="1:4">
      <c r="A11434" s="215" t="s">
        <v>40210</v>
      </c>
      <c r="B11434" s="215">
        <v>1</v>
      </c>
      <c r="C11434" s="216" t="s">
        <v>40211</v>
      </c>
      <c r="D11434" s="215" t="s">
        <v>37047</v>
      </c>
    </row>
    <row r="11435" spans="1:4">
      <c r="A11435" s="215" t="s">
        <v>40212</v>
      </c>
      <c r="B11435" s="215">
        <v>1</v>
      </c>
      <c r="C11435" s="216" t="s">
        <v>40213</v>
      </c>
      <c r="D11435" s="215" t="s">
        <v>111137</v>
      </c>
    </row>
    <row r="11436" spans="1:4">
      <c r="A11436" s="215" t="s">
        <v>40214</v>
      </c>
      <c r="B11436" s="215">
        <v>1</v>
      </c>
      <c r="C11436" s="216" t="s">
        <v>40215</v>
      </c>
      <c r="D11436" s="215" t="s">
        <v>40216</v>
      </c>
    </row>
    <row r="11437" spans="1:4">
      <c r="A11437" s="215" t="s">
        <v>40217</v>
      </c>
      <c r="B11437" s="215">
        <v>1</v>
      </c>
      <c r="C11437" s="216" t="s">
        <v>40218</v>
      </c>
      <c r="D11437" s="215" t="s">
        <v>40219</v>
      </c>
    </row>
    <row r="11438" spans="1:4">
      <c r="A11438" s="215" t="s">
        <v>40220</v>
      </c>
      <c r="B11438" s="215">
        <v>1</v>
      </c>
      <c r="C11438" s="216" t="s">
        <v>40221</v>
      </c>
      <c r="D11438" s="215" t="s">
        <v>40222</v>
      </c>
    </row>
    <row r="11439" spans="1:4">
      <c r="A11439" s="215" t="s">
        <v>40223</v>
      </c>
      <c r="B11439" s="215">
        <v>1</v>
      </c>
      <c r="C11439" s="216" t="s">
        <v>40224</v>
      </c>
      <c r="D11439" s="215" t="s">
        <v>40225</v>
      </c>
    </row>
    <row r="11440" spans="1:4">
      <c r="A11440" s="215" t="s">
        <v>40226</v>
      </c>
      <c r="B11440" s="215">
        <v>1</v>
      </c>
      <c r="C11440" s="216" t="s">
        <v>40227</v>
      </c>
      <c r="D11440" s="215" t="s">
        <v>111138</v>
      </c>
    </row>
    <row r="11441" spans="1:4">
      <c r="A11441" s="215" t="s">
        <v>40228</v>
      </c>
      <c r="B11441" s="215">
        <v>1</v>
      </c>
      <c r="C11441" s="216" t="s">
        <v>40229</v>
      </c>
      <c r="D11441" s="215" t="s">
        <v>40230</v>
      </c>
    </row>
    <row r="11442" spans="1:4">
      <c r="A11442" s="215" t="s">
        <v>40231</v>
      </c>
      <c r="B11442" s="215">
        <v>1</v>
      </c>
      <c r="C11442" s="216" t="s">
        <v>40232</v>
      </c>
      <c r="D11442" s="215" t="s">
        <v>40233</v>
      </c>
    </row>
    <row r="11443" spans="1:4">
      <c r="A11443" s="215" t="s">
        <v>40234</v>
      </c>
      <c r="B11443" s="215">
        <v>1</v>
      </c>
      <c r="C11443" s="216" t="s">
        <v>40235</v>
      </c>
      <c r="D11443" s="215" t="s">
        <v>40236</v>
      </c>
    </row>
    <row r="11444" spans="1:4">
      <c r="A11444" s="215" t="s">
        <v>40237</v>
      </c>
      <c r="B11444" s="215">
        <v>1</v>
      </c>
      <c r="C11444" s="216" t="s">
        <v>40238</v>
      </c>
      <c r="D11444" s="215" t="s">
        <v>37131</v>
      </c>
    </row>
    <row r="11445" spans="1:4">
      <c r="A11445" s="215" t="s">
        <v>40239</v>
      </c>
      <c r="B11445" s="215">
        <v>1</v>
      </c>
      <c r="C11445" s="216" t="s">
        <v>40240</v>
      </c>
      <c r="D11445" s="215" t="s">
        <v>40241</v>
      </c>
    </row>
    <row r="11446" spans="1:4">
      <c r="A11446" s="215" t="s">
        <v>40242</v>
      </c>
      <c r="B11446" s="215">
        <v>1</v>
      </c>
      <c r="C11446" s="216" t="s">
        <v>40243</v>
      </c>
      <c r="D11446" s="215" t="s">
        <v>40244</v>
      </c>
    </row>
    <row r="11447" spans="1:4">
      <c r="A11447" s="215" t="s">
        <v>40245</v>
      </c>
      <c r="B11447" s="215">
        <v>1</v>
      </c>
      <c r="C11447" s="216" t="s">
        <v>40246</v>
      </c>
      <c r="D11447" s="215" t="s">
        <v>40247</v>
      </c>
    </row>
    <row r="11448" spans="1:4">
      <c r="A11448" s="215" t="s">
        <v>40248</v>
      </c>
      <c r="B11448" s="215">
        <v>1</v>
      </c>
      <c r="C11448" s="216" t="s">
        <v>40249</v>
      </c>
      <c r="D11448" s="215" t="s">
        <v>40250</v>
      </c>
    </row>
    <row r="11449" spans="1:4">
      <c r="A11449" s="215" t="s">
        <v>40251</v>
      </c>
      <c r="B11449" s="215">
        <v>1</v>
      </c>
      <c r="C11449" s="216" t="s">
        <v>40252</v>
      </c>
      <c r="D11449" s="215" t="s">
        <v>40253</v>
      </c>
    </row>
    <row r="11450" spans="1:4">
      <c r="A11450" s="215" t="s">
        <v>40254</v>
      </c>
      <c r="B11450" s="215">
        <v>1</v>
      </c>
      <c r="C11450" s="216" t="s">
        <v>40255</v>
      </c>
      <c r="D11450" s="215" t="s">
        <v>40256</v>
      </c>
    </row>
    <row r="11451" spans="1:4">
      <c r="A11451" s="215" t="s">
        <v>40257</v>
      </c>
      <c r="B11451" s="215">
        <v>1</v>
      </c>
      <c r="C11451" s="216" t="s">
        <v>40258</v>
      </c>
      <c r="D11451" s="215" t="s">
        <v>40259</v>
      </c>
    </row>
    <row r="11452" spans="1:4">
      <c r="A11452" s="215" t="s">
        <v>40260</v>
      </c>
      <c r="B11452" s="215">
        <v>1</v>
      </c>
      <c r="C11452" s="216" t="s">
        <v>40261</v>
      </c>
      <c r="D11452" s="215" t="s">
        <v>40262</v>
      </c>
    </row>
    <row r="11453" spans="1:4">
      <c r="A11453" s="215" t="s">
        <v>40263</v>
      </c>
      <c r="B11453" s="215">
        <v>1</v>
      </c>
      <c r="C11453" s="216" t="s">
        <v>40264</v>
      </c>
      <c r="D11453" s="215" t="s">
        <v>40265</v>
      </c>
    </row>
    <row r="11454" spans="1:4">
      <c r="A11454" s="215" t="s">
        <v>40266</v>
      </c>
      <c r="B11454" s="215">
        <v>1</v>
      </c>
      <c r="C11454" s="216" t="s">
        <v>40267</v>
      </c>
      <c r="D11454" s="215" t="s">
        <v>40268</v>
      </c>
    </row>
    <row r="11455" spans="1:4">
      <c r="A11455" s="215" t="s">
        <v>40269</v>
      </c>
      <c r="B11455" s="215">
        <v>1</v>
      </c>
      <c r="C11455" s="216" t="s">
        <v>40270</v>
      </c>
      <c r="D11455" s="215" t="s">
        <v>40271</v>
      </c>
    </row>
    <row r="11456" spans="1:4">
      <c r="A11456" s="215" t="s">
        <v>40272</v>
      </c>
      <c r="B11456" s="215">
        <v>1</v>
      </c>
      <c r="C11456" s="216" t="s">
        <v>40273</v>
      </c>
      <c r="D11456" s="215" t="s">
        <v>40274</v>
      </c>
    </row>
    <row r="11457" spans="1:4">
      <c r="A11457" s="215" t="s">
        <v>40275</v>
      </c>
      <c r="B11457" s="215">
        <v>1</v>
      </c>
      <c r="C11457" s="216" t="s">
        <v>40276</v>
      </c>
      <c r="D11457" s="215" t="s">
        <v>40277</v>
      </c>
    </row>
    <row r="11458" spans="1:4">
      <c r="A11458" s="215" t="s">
        <v>40278</v>
      </c>
      <c r="B11458" s="215">
        <v>1</v>
      </c>
      <c r="C11458" s="216" t="s">
        <v>40279</v>
      </c>
      <c r="D11458" s="215" t="s">
        <v>40280</v>
      </c>
    </row>
    <row r="11459" spans="1:4">
      <c r="A11459" s="215" t="s">
        <v>40281</v>
      </c>
      <c r="B11459" s="215">
        <v>1</v>
      </c>
      <c r="C11459" s="216" t="s">
        <v>40282</v>
      </c>
      <c r="D11459" s="215" t="s">
        <v>40283</v>
      </c>
    </row>
    <row r="11460" spans="1:4">
      <c r="A11460" s="215" t="s">
        <v>40284</v>
      </c>
      <c r="B11460" s="215">
        <v>1</v>
      </c>
      <c r="C11460" s="216" t="s">
        <v>40285</v>
      </c>
      <c r="D11460" s="215" t="s">
        <v>40286</v>
      </c>
    </row>
    <row r="11461" spans="1:4">
      <c r="A11461" s="215" t="s">
        <v>40287</v>
      </c>
      <c r="B11461" s="215">
        <v>1</v>
      </c>
      <c r="C11461" s="216" t="s">
        <v>40288</v>
      </c>
      <c r="D11461" s="215" t="s">
        <v>40289</v>
      </c>
    </row>
    <row r="11462" spans="1:4">
      <c r="A11462" s="215" t="s">
        <v>40290</v>
      </c>
      <c r="B11462" s="215">
        <v>1</v>
      </c>
      <c r="C11462" s="216" t="s">
        <v>40291</v>
      </c>
      <c r="D11462" s="215" t="s">
        <v>40292</v>
      </c>
    </row>
    <row r="11463" spans="1:4">
      <c r="A11463" s="215" t="s">
        <v>40293</v>
      </c>
      <c r="B11463" s="215">
        <v>1</v>
      </c>
      <c r="C11463" s="216" t="s">
        <v>40294</v>
      </c>
      <c r="D11463" s="215" t="s">
        <v>40295</v>
      </c>
    </row>
    <row r="11464" spans="1:4">
      <c r="A11464" s="215" t="s">
        <v>40296</v>
      </c>
      <c r="B11464" s="215">
        <v>1</v>
      </c>
      <c r="C11464" s="216" t="s">
        <v>40297</v>
      </c>
      <c r="D11464" s="215" t="s">
        <v>40298</v>
      </c>
    </row>
    <row r="11465" spans="1:4">
      <c r="A11465" s="215" t="s">
        <v>40299</v>
      </c>
      <c r="B11465" s="215">
        <v>1</v>
      </c>
      <c r="C11465" s="216" t="s">
        <v>40300</v>
      </c>
      <c r="D11465" s="215" t="s">
        <v>40301</v>
      </c>
    </row>
    <row r="11466" spans="1:4">
      <c r="A11466" s="215" t="s">
        <v>40302</v>
      </c>
      <c r="B11466" s="215">
        <v>1</v>
      </c>
      <c r="C11466" s="216" t="s">
        <v>40303</v>
      </c>
      <c r="D11466" s="215" t="s">
        <v>40304</v>
      </c>
    </row>
    <row r="11467" spans="1:4">
      <c r="A11467" s="215" t="s">
        <v>40305</v>
      </c>
      <c r="B11467" s="215">
        <v>1</v>
      </c>
      <c r="C11467" s="216" t="s">
        <v>40306</v>
      </c>
      <c r="D11467" s="215" t="s">
        <v>40307</v>
      </c>
    </row>
    <row r="11468" spans="1:4">
      <c r="A11468" s="215" t="s">
        <v>40308</v>
      </c>
      <c r="B11468" s="215">
        <v>1</v>
      </c>
      <c r="C11468" s="216" t="s">
        <v>40309</v>
      </c>
      <c r="D11468" s="215" t="s">
        <v>40310</v>
      </c>
    </row>
    <row r="11469" spans="1:4">
      <c r="A11469" s="215" t="s">
        <v>40311</v>
      </c>
      <c r="B11469" s="215">
        <v>1</v>
      </c>
      <c r="C11469" s="216" t="s">
        <v>40312</v>
      </c>
      <c r="D11469" s="215" t="s">
        <v>40313</v>
      </c>
    </row>
    <row r="11470" spans="1:4">
      <c r="A11470" s="215" t="s">
        <v>40314</v>
      </c>
      <c r="B11470" s="215">
        <v>1</v>
      </c>
      <c r="C11470" s="216" t="s">
        <v>40315</v>
      </c>
      <c r="D11470" s="215" t="s">
        <v>40316</v>
      </c>
    </row>
    <row r="11471" spans="1:4">
      <c r="A11471" s="215" t="s">
        <v>40317</v>
      </c>
      <c r="B11471" s="215">
        <v>1</v>
      </c>
      <c r="C11471" s="216" t="s">
        <v>40318</v>
      </c>
      <c r="D11471" s="215" t="s">
        <v>40319</v>
      </c>
    </row>
    <row r="11472" spans="1:4">
      <c r="A11472" s="215" t="s">
        <v>40320</v>
      </c>
      <c r="B11472" s="215">
        <v>1</v>
      </c>
      <c r="C11472" s="216" t="s">
        <v>40321</v>
      </c>
      <c r="D11472" s="215" t="s">
        <v>111139</v>
      </c>
    </row>
    <row r="11473" spans="1:4">
      <c r="A11473" s="215" t="s">
        <v>40322</v>
      </c>
      <c r="B11473" s="215">
        <v>1</v>
      </c>
      <c r="C11473" s="216" t="s">
        <v>40323</v>
      </c>
      <c r="D11473" s="215" t="s">
        <v>40324</v>
      </c>
    </row>
    <row r="11474" spans="1:4">
      <c r="A11474" s="215" t="s">
        <v>40325</v>
      </c>
      <c r="B11474" s="215">
        <v>1</v>
      </c>
      <c r="C11474" s="216" t="s">
        <v>40326</v>
      </c>
      <c r="D11474" s="215" t="s">
        <v>40327</v>
      </c>
    </row>
    <row r="11475" spans="1:4">
      <c r="A11475" s="215" t="s">
        <v>40328</v>
      </c>
      <c r="B11475" s="215">
        <v>1</v>
      </c>
      <c r="C11475" s="216" t="s">
        <v>40329</v>
      </c>
      <c r="D11475" s="215" t="s">
        <v>40330</v>
      </c>
    </row>
    <row r="11476" spans="1:4">
      <c r="A11476" s="215" t="s">
        <v>40331</v>
      </c>
      <c r="B11476" s="215">
        <v>1</v>
      </c>
      <c r="C11476" s="216" t="s">
        <v>40332</v>
      </c>
      <c r="D11476" s="215" t="s">
        <v>40333</v>
      </c>
    </row>
    <row r="11477" spans="1:4">
      <c r="A11477" s="215" t="s">
        <v>40334</v>
      </c>
      <c r="B11477" s="215">
        <v>1</v>
      </c>
      <c r="C11477" s="216" t="s">
        <v>40335</v>
      </c>
      <c r="D11477" s="215" t="s">
        <v>40336</v>
      </c>
    </row>
    <row r="11478" spans="1:4">
      <c r="A11478" s="215" t="s">
        <v>40337</v>
      </c>
      <c r="B11478" s="215">
        <v>1</v>
      </c>
      <c r="C11478" s="216" t="s">
        <v>40338</v>
      </c>
      <c r="D11478" s="215" t="s">
        <v>40339</v>
      </c>
    </row>
    <row r="11479" spans="1:4">
      <c r="A11479" s="215" t="s">
        <v>40340</v>
      </c>
      <c r="B11479" s="215">
        <v>1</v>
      </c>
      <c r="C11479" s="216" t="s">
        <v>40341</v>
      </c>
      <c r="D11479" s="215" t="s">
        <v>40342</v>
      </c>
    </row>
    <row r="11480" spans="1:4">
      <c r="A11480" s="215" t="s">
        <v>40343</v>
      </c>
      <c r="B11480" s="215">
        <v>1</v>
      </c>
      <c r="C11480" s="216" t="s">
        <v>40344</v>
      </c>
      <c r="D11480" s="215" t="s">
        <v>40345</v>
      </c>
    </row>
    <row r="11481" spans="1:4">
      <c r="A11481" s="215" t="s">
        <v>40346</v>
      </c>
      <c r="B11481" s="215">
        <v>1</v>
      </c>
      <c r="C11481" s="216" t="s">
        <v>40347</v>
      </c>
      <c r="D11481" s="215" t="s">
        <v>40348</v>
      </c>
    </row>
    <row r="11482" spans="1:4">
      <c r="A11482" s="215" t="s">
        <v>40349</v>
      </c>
      <c r="B11482" s="215">
        <v>1</v>
      </c>
      <c r="C11482" s="216" t="s">
        <v>40350</v>
      </c>
      <c r="D11482" s="215" t="s">
        <v>40351</v>
      </c>
    </row>
    <row r="11483" spans="1:4">
      <c r="A11483" s="215" t="s">
        <v>40352</v>
      </c>
      <c r="B11483" s="215">
        <v>1</v>
      </c>
      <c r="C11483" s="216" t="s">
        <v>40353</v>
      </c>
      <c r="D11483" s="215" t="s">
        <v>40354</v>
      </c>
    </row>
    <row r="11484" spans="1:4">
      <c r="A11484" s="215" t="s">
        <v>40355</v>
      </c>
      <c r="B11484" s="215">
        <v>1</v>
      </c>
      <c r="C11484" s="216" t="s">
        <v>40356</v>
      </c>
      <c r="D11484" s="215" t="s">
        <v>40357</v>
      </c>
    </row>
    <row r="11485" spans="1:4">
      <c r="A11485" s="215" t="s">
        <v>40358</v>
      </c>
      <c r="B11485" s="215">
        <v>1</v>
      </c>
      <c r="C11485" s="216" t="s">
        <v>40359</v>
      </c>
      <c r="D11485" s="215" t="s">
        <v>40360</v>
      </c>
    </row>
    <row r="11486" spans="1:4">
      <c r="A11486" s="215" t="s">
        <v>40361</v>
      </c>
      <c r="B11486" s="215">
        <v>1</v>
      </c>
      <c r="C11486" s="216" t="s">
        <v>40362</v>
      </c>
      <c r="D11486" s="215" t="s">
        <v>40363</v>
      </c>
    </row>
    <row r="11487" spans="1:4">
      <c r="A11487" s="215" t="s">
        <v>40364</v>
      </c>
      <c r="B11487" s="215">
        <v>1</v>
      </c>
      <c r="C11487" s="216" t="s">
        <v>40365</v>
      </c>
      <c r="D11487" s="215" t="s">
        <v>40366</v>
      </c>
    </row>
    <row r="11488" spans="1:4">
      <c r="A11488" s="215" t="s">
        <v>40367</v>
      </c>
      <c r="B11488" s="215">
        <v>1</v>
      </c>
      <c r="C11488" s="216" t="s">
        <v>40368</v>
      </c>
      <c r="D11488" s="215" t="s">
        <v>40369</v>
      </c>
    </row>
    <row r="11489" spans="1:4">
      <c r="A11489" s="215" t="s">
        <v>40370</v>
      </c>
      <c r="B11489" s="215">
        <v>1</v>
      </c>
      <c r="C11489" s="216" t="s">
        <v>40371</v>
      </c>
      <c r="D11489" s="215" t="s">
        <v>40372</v>
      </c>
    </row>
    <row r="11490" spans="1:4">
      <c r="A11490" s="215" t="s">
        <v>40373</v>
      </c>
      <c r="B11490" s="215">
        <v>1</v>
      </c>
      <c r="C11490" s="216" t="s">
        <v>40374</v>
      </c>
      <c r="D11490" s="215" t="s">
        <v>40375</v>
      </c>
    </row>
    <row r="11491" spans="1:4">
      <c r="A11491" s="215" t="s">
        <v>40376</v>
      </c>
      <c r="B11491" s="215">
        <v>1</v>
      </c>
      <c r="C11491" s="216" t="s">
        <v>40377</v>
      </c>
      <c r="D11491" s="215" t="s">
        <v>40378</v>
      </c>
    </row>
    <row r="11492" spans="1:4">
      <c r="A11492" s="215" t="s">
        <v>40379</v>
      </c>
      <c r="B11492" s="215">
        <v>1</v>
      </c>
      <c r="C11492" s="216" t="s">
        <v>40380</v>
      </c>
      <c r="D11492" s="215" t="s">
        <v>40381</v>
      </c>
    </row>
    <row r="11493" spans="1:4">
      <c r="A11493" s="215" t="s">
        <v>40382</v>
      </c>
      <c r="B11493" s="215">
        <v>1</v>
      </c>
      <c r="C11493" s="216" t="s">
        <v>40383</v>
      </c>
      <c r="D11493" s="215" t="s">
        <v>40384</v>
      </c>
    </row>
    <row r="11494" spans="1:4">
      <c r="A11494" s="215" t="s">
        <v>40385</v>
      </c>
      <c r="B11494" s="215">
        <v>1</v>
      </c>
      <c r="C11494" s="216" t="s">
        <v>40386</v>
      </c>
      <c r="D11494" s="215" t="s">
        <v>40387</v>
      </c>
    </row>
    <row r="11495" spans="1:4">
      <c r="A11495" s="215" t="s">
        <v>40388</v>
      </c>
      <c r="B11495" s="215">
        <v>1</v>
      </c>
      <c r="C11495" s="216" t="s">
        <v>40389</v>
      </c>
      <c r="D11495" s="215" t="s">
        <v>40390</v>
      </c>
    </row>
    <row r="11496" spans="1:4">
      <c r="A11496" s="215" t="s">
        <v>40391</v>
      </c>
      <c r="B11496" s="215">
        <v>1</v>
      </c>
      <c r="C11496" s="216" t="s">
        <v>40392</v>
      </c>
      <c r="D11496" s="215" t="s">
        <v>40393</v>
      </c>
    </row>
    <row r="11497" spans="1:4">
      <c r="A11497" s="215" t="s">
        <v>40394</v>
      </c>
      <c r="B11497" s="215">
        <v>1</v>
      </c>
      <c r="C11497" s="216" t="s">
        <v>40395</v>
      </c>
      <c r="D11497" s="215" t="s">
        <v>40396</v>
      </c>
    </row>
    <row r="11498" spans="1:4">
      <c r="A11498" s="215" t="s">
        <v>40397</v>
      </c>
      <c r="B11498" s="215">
        <v>1</v>
      </c>
      <c r="C11498" s="216" t="s">
        <v>40398</v>
      </c>
      <c r="D11498" s="215" t="s">
        <v>40399</v>
      </c>
    </row>
    <row r="11499" spans="1:4">
      <c r="A11499" s="215" t="s">
        <v>40400</v>
      </c>
      <c r="B11499" s="215">
        <v>1</v>
      </c>
      <c r="C11499" s="216" t="s">
        <v>40401</v>
      </c>
      <c r="D11499" s="215" t="s">
        <v>40402</v>
      </c>
    </row>
    <row r="11500" spans="1:4">
      <c r="A11500" s="215" t="s">
        <v>40403</v>
      </c>
      <c r="B11500" s="215">
        <v>1</v>
      </c>
      <c r="C11500" s="216" t="s">
        <v>40404</v>
      </c>
      <c r="D11500" s="215" t="s">
        <v>40405</v>
      </c>
    </row>
    <row r="11501" spans="1:4">
      <c r="A11501" s="215" t="s">
        <v>40406</v>
      </c>
      <c r="B11501" s="215">
        <v>1</v>
      </c>
      <c r="C11501" s="216" t="s">
        <v>40407</v>
      </c>
      <c r="D11501" s="215" t="s">
        <v>40408</v>
      </c>
    </row>
    <row r="11502" spans="1:4">
      <c r="A11502" s="215" t="s">
        <v>40409</v>
      </c>
      <c r="B11502" s="215">
        <v>1</v>
      </c>
      <c r="C11502" s="216" t="s">
        <v>40410</v>
      </c>
      <c r="D11502" s="215" t="s">
        <v>40411</v>
      </c>
    </row>
    <row r="11503" spans="1:4">
      <c r="A11503" s="215" t="s">
        <v>40412</v>
      </c>
      <c r="B11503" s="215">
        <v>1</v>
      </c>
      <c r="C11503" s="216" t="s">
        <v>40413</v>
      </c>
      <c r="D11503" s="215" t="s">
        <v>40414</v>
      </c>
    </row>
    <row r="11504" spans="1:4">
      <c r="A11504" s="215" t="s">
        <v>40415</v>
      </c>
      <c r="B11504" s="215">
        <v>1</v>
      </c>
      <c r="C11504" s="216" t="s">
        <v>40416</v>
      </c>
      <c r="D11504" s="215" t="s">
        <v>40417</v>
      </c>
    </row>
    <row r="11505" spans="1:4">
      <c r="A11505" s="215" t="s">
        <v>40418</v>
      </c>
      <c r="B11505" s="215">
        <v>1</v>
      </c>
      <c r="C11505" s="216" t="s">
        <v>40419</v>
      </c>
      <c r="D11505" s="215" t="s">
        <v>40420</v>
      </c>
    </row>
    <row r="11506" spans="1:4">
      <c r="A11506" s="215" t="s">
        <v>40421</v>
      </c>
      <c r="B11506" s="215">
        <v>1</v>
      </c>
      <c r="C11506" s="216" t="s">
        <v>40422</v>
      </c>
      <c r="D11506" s="215" t="s">
        <v>40423</v>
      </c>
    </row>
    <row r="11507" spans="1:4">
      <c r="A11507" s="215" t="s">
        <v>40424</v>
      </c>
      <c r="B11507" s="215">
        <v>1</v>
      </c>
      <c r="C11507" s="216" t="s">
        <v>40425</v>
      </c>
      <c r="D11507" s="215" t="s">
        <v>40426</v>
      </c>
    </row>
    <row r="11508" spans="1:4">
      <c r="A11508" s="215" t="s">
        <v>40427</v>
      </c>
      <c r="B11508" s="215">
        <v>1</v>
      </c>
      <c r="C11508" s="216" t="s">
        <v>40428</v>
      </c>
      <c r="D11508" s="215" t="s">
        <v>40429</v>
      </c>
    </row>
    <row r="11509" spans="1:4">
      <c r="A11509" s="215" t="s">
        <v>40430</v>
      </c>
      <c r="B11509" s="215">
        <v>1</v>
      </c>
      <c r="C11509" s="216" t="s">
        <v>40431</v>
      </c>
      <c r="D11509" s="215" t="s">
        <v>40432</v>
      </c>
    </row>
    <row r="11510" spans="1:4">
      <c r="A11510" s="215" t="s">
        <v>40433</v>
      </c>
      <c r="B11510" s="215">
        <v>1</v>
      </c>
      <c r="C11510" s="216" t="s">
        <v>40434</v>
      </c>
      <c r="D11510" s="215" t="s">
        <v>40435</v>
      </c>
    </row>
    <row r="11511" spans="1:4">
      <c r="A11511" s="215" t="s">
        <v>40436</v>
      </c>
      <c r="B11511" s="215">
        <v>1</v>
      </c>
      <c r="C11511" s="216" t="s">
        <v>40437</v>
      </c>
      <c r="D11511" s="215" t="s">
        <v>40438</v>
      </c>
    </row>
    <row r="11512" spans="1:4">
      <c r="A11512" s="215" t="s">
        <v>40439</v>
      </c>
      <c r="B11512" s="215">
        <v>1</v>
      </c>
      <c r="C11512" s="216" t="s">
        <v>40440</v>
      </c>
      <c r="D11512" s="215" t="s">
        <v>40441</v>
      </c>
    </row>
    <row r="11513" spans="1:4">
      <c r="A11513" s="215" t="s">
        <v>40442</v>
      </c>
      <c r="B11513" s="215">
        <v>1</v>
      </c>
      <c r="C11513" s="216" t="s">
        <v>40443</v>
      </c>
      <c r="D11513" s="215" t="s">
        <v>40444</v>
      </c>
    </row>
    <row r="11514" spans="1:4">
      <c r="A11514" s="215" t="s">
        <v>40445</v>
      </c>
      <c r="B11514" s="215">
        <v>1</v>
      </c>
      <c r="C11514" s="216" t="s">
        <v>40446</v>
      </c>
      <c r="D11514" s="215" t="s">
        <v>40447</v>
      </c>
    </row>
    <row r="11515" spans="1:4">
      <c r="A11515" s="215" t="s">
        <v>40448</v>
      </c>
      <c r="B11515" s="215">
        <v>1</v>
      </c>
      <c r="C11515" s="216" t="s">
        <v>40449</v>
      </c>
      <c r="D11515" s="215" t="s">
        <v>40450</v>
      </c>
    </row>
    <row r="11516" spans="1:4">
      <c r="A11516" s="215" t="s">
        <v>40451</v>
      </c>
      <c r="B11516" s="215">
        <v>1</v>
      </c>
      <c r="C11516" s="216" t="s">
        <v>40452</v>
      </c>
      <c r="D11516" s="215" t="s">
        <v>40453</v>
      </c>
    </row>
    <row r="11517" spans="1:4">
      <c r="A11517" s="215" t="s">
        <v>40454</v>
      </c>
      <c r="B11517" s="215">
        <v>1</v>
      </c>
      <c r="C11517" s="216" t="s">
        <v>40455</v>
      </c>
      <c r="D11517" s="215" t="s">
        <v>40456</v>
      </c>
    </row>
    <row r="11518" spans="1:4">
      <c r="A11518" s="215" t="s">
        <v>40457</v>
      </c>
      <c r="B11518" s="215">
        <v>1</v>
      </c>
      <c r="C11518" s="216" t="s">
        <v>40458</v>
      </c>
      <c r="D11518" s="215" t="s">
        <v>40459</v>
      </c>
    </row>
    <row r="11519" spans="1:4">
      <c r="A11519" s="215" t="s">
        <v>40460</v>
      </c>
      <c r="B11519" s="215">
        <v>1</v>
      </c>
      <c r="C11519" s="216" t="s">
        <v>40461</v>
      </c>
      <c r="D11519" s="215" t="s">
        <v>40462</v>
      </c>
    </row>
    <row r="11520" spans="1:4">
      <c r="A11520" s="215" t="s">
        <v>40463</v>
      </c>
      <c r="B11520" s="215">
        <v>1</v>
      </c>
      <c r="C11520" s="216" t="s">
        <v>40464</v>
      </c>
      <c r="D11520" s="215" t="s">
        <v>40465</v>
      </c>
    </row>
    <row r="11521" spans="1:4">
      <c r="A11521" s="215" t="s">
        <v>40466</v>
      </c>
      <c r="B11521" s="215">
        <v>1</v>
      </c>
      <c r="C11521" s="216" t="s">
        <v>40467</v>
      </c>
      <c r="D11521" s="215" t="s">
        <v>40468</v>
      </c>
    </row>
    <row r="11522" spans="1:4">
      <c r="A11522" s="215" t="s">
        <v>40469</v>
      </c>
      <c r="B11522" s="215">
        <v>1</v>
      </c>
      <c r="C11522" s="216" t="s">
        <v>40470</v>
      </c>
      <c r="D11522" s="215" t="s">
        <v>40471</v>
      </c>
    </row>
    <row r="11523" spans="1:4">
      <c r="A11523" s="215" t="s">
        <v>40472</v>
      </c>
      <c r="B11523" s="215">
        <v>1</v>
      </c>
      <c r="C11523" s="216" t="s">
        <v>40473</v>
      </c>
      <c r="D11523" s="215" t="s">
        <v>40474</v>
      </c>
    </row>
    <row r="11524" spans="1:4">
      <c r="A11524" s="215" t="s">
        <v>40475</v>
      </c>
      <c r="B11524" s="215">
        <v>1</v>
      </c>
      <c r="C11524" s="216" t="s">
        <v>40476</v>
      </c>
      <c r="D11524" s="215" t="s">
        <v>40477</v>
      </c>
    </row>
    <row r="11525" spans="1:4">
      <c r="A11525" s="215" t="s">
        <v>40478</v>
      </c>
      <c r="B11525" s="215">
        <v>1</v>
      </c>
      <c r="C11525" s="216" t="s">
        <v>40479</v>
      </c>
      <c r="D11525" s="215" t="s">
        <v>40480</v>
      </c>
    </row>
    <row r="11526" spans="1:4">
      <c r="A11526" s="215" t="s">
        <v>40481</v>
      </c>
      <c r="B11526" s="215">
        <v>1</v>
      </c>
      <c r="C11526" s="216" t="s">
        <v>40482</v>
      </c>
      <c r="D11526" s="215" t="s">
        <v>40483</v>
      </c>
    </row>
    <row r="11527" spans="1:4">
      <c r="A11527" s="215" t="s">
        <v>40484</v>
      </c>
      <c r="B11527" s="215">
        <v>1</v>
      </c>
      <c r="C11527" s="216" t="s">
        <v>40485</v>
      </c>
      <c r="D11527" s="215" t="s">
        <v>40486</v>
      </c>
    </row>
    <row r="11528" spans="1:4">
      <c r="A11528" s="215" t="s">
        <v>40487</v>
      </c>
      <c r="B11528" s="215">
        <v>1</v>
      </c>
      <c r="C11528" s="216" t="s">
        <v>40488</v>
      </c>
      <c r="D11528" s="215" t="s">
        <v>40489</v>
      </c>
    </row>
    <row r="11529" spans="1:4">
      <c r="A11529" s="215" t="s">
        <v>40490</v>
      </c>
      <c r="B11529" s="215">
        <v>1</v>
      </c>
      <c r="C11529" s="216" t="s">
        <v>40491</v>
      </c>
      <c r="D11529" s="215" t="s">
        <v>40492</v>
      </c>
    </row>
    <row r="11530" spans="1:4">
      <c r="A11530" s="215" t="s">
        <v>40493</v>
      </c>
      <c r="B11530" s="215">
        <v>1</v>
      </c>
      <c r="C11530" s="216" t="s">
        <v>40494</v>
      </c>
      <c r="D11530" s="215" t="s">
        <v>40495</v>
      </c>
    </row>
    <row r="11531" spans="1:4">
      <c r="A11531" s="215" t="s">
        <v>40496</v>
      </c>
      <c r="B11531" s="215">
        <v>1</v>
      </c>
      <c r="C11531" s="216" t="s">
        <v>40497</v>
      </c>
      <c r="D11531" s="215" t="s">
        <v>40498</v>
      </c>
    </row>
    <row r="11532" spans="1:4">
      <c r="A11532" s="215" t="s">
        <v>40499</v>
      </c>
      <c r="B11532" s="215">
        <v>1</v>
      </c>
      <c r="C11532" s="216" t="s">
        <v>40500</v>
      </c>
      <c r="D11532" s="215" t="s">
        <v>40501</v>
      </c>
    </row>
    <row r="11533" spans="1:4">
      <c r="A11533" s="215" t="s">
        <v>40502</v>
      </c>
      <c r="B11533" s="215">
        <v>1</v>
      </c>
      <c r="C11533" s="216" t="s">
        <v>40503</v>
      </c>
      <c r="D11533" s="215" t="s">
        <v>40504</v>
      </c>
    </row>
    <row r="11534" spans="1:4">
      <c r="A11534" s="215" t="s">
        <v>40505</v>
      </c>
      <c r="B11534" s="215">
        <v>1</v>
      </c>
      <c r="C11534" s="216" t="s">
        <v>40506</v>
      </c>
      <c r="D11534" s="215" t="s">
        <v>40507</v>
      </c>
    </row>
    <row r="11535" spans="1:4">
      <c r="A11535" s="215" t="s">
        <v>40508</v>
      </c>
      <c r="B11535" s="215">
        <v>1</v>
      </c>
      <c r="C11535" s="216" t="s">
        <v>40509</v>
      </c>
      <c r="D11535" s="215" t="s">
        <v>40510</v>
      </c>
    </row>
    <row r="11536" spans="1:4">
      <c r="A11536" s="215" t="s">
        <v>40511</v>
      </c>
      <c r="B11536" s="215">
        <v>1</v>
      </c>
      <c r="C11536" s="216" t="s">
        <v>40512</v>
      </c>
      <c r="D11536" s="215" t="s">
        <v>40513</v>
      </c>
    </row>
    <row r="11537" spans="1:4">
      <c r="A11537" s="215" t="s">
        <v>40514</v>
      </c>
      <c r="B11537" s="215">
        <v>1</v>
      </c>
      <c r="C11537" s="216" t="s">
        <v>40515</v>
      </c>
      <c r="D11537" s="215" t="s">
        <v>40516</v>
      </c>
    </row>
    <row r="11538" spans="1:4">
      <c r="A11538" s="215" t="s">
        <v>40517</v>
      </c>
      <c r="B11538" s="215">
        <v>1</v>
      </c>
      <c r="C11538" s="216" t="s">
        <v>40518</v>
      </c>
      <c r="D11538" s="215" t="s">
        <v>40519</v>
      </c>
    </row>
    <row r="11539" spans="1:4">
      <c r="A11539" s="215" t="s">
        <v>40520</v>
      </c>
      <c r="B11539" s="215">
        <v>1</v>
      </c>
      <c r="C11539" s="216" t="s">
        <v>40521</v>
      </c>
      <c r="D11539" s="215" t="s">
        <v>40522</v>
      </c>
    </row>
    <row r="11540" spans="1:4">
      <c r="A11540" s="215" t="s">
        <v>40523</v>
      </c>
      <c r="B11540" s="215">
        <v>1</v>
      </c>
      <c r="C11540" s="216" t="s">
        <v>40524</v>
      </c>
      <c r="D11540" s="215" t="s">
        <v>40525</v>
      </c>
    </row>
    <row r="11541" spans="1:4">
      <c r="A11541" s="215" t="s">
        <v>40526</v>
      </c>
      <c r="B11541" s="215">
        <v>1</v>
      </c>
      <c r="C11541" s="216" t="s">
        <v>40527</v>
      </c>
      <c r="D11541" s="215" t="s">
        <v>40528</v>
      </c>
    </row>
    <row r="11542" spans="1:4">
      <c r="A11542" s="215" t="s">
        <v>40529</v>
      </c>
      <c r="B11542" s="215">
        <v>1</v>
      </c>
      <c r="C11542" s="216" t="s">
        <v>40530</v>
      </c>
      <c r="D11542" s="215" t="s">
        <v>40531</v>
      </c>
    </row>
    <row r="11543" spans="1:4">
      <c r="A11543" s="215" t="s">
        <v>40532</v>
      </c>
      <c r="B11543" s="215">
        <v>1</v>
      </c>
      <c r="C11543" s="216" t="s">
        <v>40533</v>
      </c>
      <c r="D11543" s="215" t="s">
        <v>40534</v>
      </c>
    </row>
    <row r="11544" spans="1:4">
      <c r="A11544" s="215" t="s">
        <v>40535</v>
      </c>
      <c r="B11544" s="215">
        <v>1</v>
      </c>
      <c r="C11544" s="216" t="s">
        <v>40536</v>
      </c>
      <c r="D11544" s="215" t="s">
        <v>40537</v>
      </c>
    </row>
    <row r="11545" spans="1:4">
      <c r="A11545" s="215" t="s">
        <v>40538</v>
      </c>
      <c r="B11545" s="215">
        <v>1</v>
      </c>
      <c r="C11545" s="216" t="s">
        <v>40539</v>
      </c>
      <c r="D11545" s="215" t="s">
        <v>40540</v>
      </c>
    </row>
    <row r="11546" spans="1:4">
      <c r="A11546" s="215" t="s">
        <v>40541</v>
      </c>
      <c r="B11546" s="215">
        <v>1</v>
      </c>
      <c r="C11546" s="216" t="s">
        <v>40542</v>
      </c>
      <c r="D11546" s="215" t="s">
        <v>40543</v>
      </c>
    </row>
    <row r="11547" spans="1:4">
      <c r="A11547" s="215" t="s">
        <v>40544</v>
      </c>
      <c r="B11547" s="215">
        <v>1</v>
      </c>
      <c r="C11547" s="216" t="s">
        <v>40545</v>
      </c>
      <c r="D11547" s="215" t="s">
        <v>40546</v>
      </c>
    </row>
    <row r="11548" spans="1:4">
      <c r="A11548" s="215" t="s">
        <v>40547</v>
      </c>
      <c r="B11548" s="215">
        <v>1</v>
      </c>
      <c r="C11548" s="216" t="s">
        <v>40548</v>
      </c>
      <c r="D11548" s="215" t="s">
        <v>40549</v>
      </c>
    </row>
    <row r="11549" spans="1:4">
      <c r="A11549" s="215" t="s">
        <v>40550</v>
      </c>
      <c r="B11549" s="215">
        <v>1</v>
      </c>
      <c r="C11549" s="216" t="s">
        <v>40551</v>
      </c>
      <c r="D11549" s="215" t="s">
        <v>40552</v>
      </c>
    </row>
    <row r="11550" spans="1:4">
      <c r="A11550" s="215" t="s">
        <v>40553</v>
      </c>
      <c r="B11550" s="215">
        <v>1</v>
      </c>
      <c r="C11550" s="216" t="s">
        <v>40554</v>
      </c>
      <c r="D11550" s="215" t="s">
        <v>40555</v>
      </c>
    </row>
    <row r="11551" spans="1:4">
      <c r="A11551" s="215" t="s">
        <v>40556</v>
      </c>
      <c r="B11551" s="215">
        <v>1</v>
      </c>
      <c r="C11551" s="216" t="s">
        <v>40557</v>
      </c>
      <c r="D11551" s="215" t="s">
        <v>40558</v>
      </c>
    </row>
    <row r="11552" spans="1:4">
      <c r="A11552" s="215" t="s">
        <v>40559</v>
      </c>
      <c r="B11552" s="215">
        <v>1</v>
      </c>
      <c r="C11552" s="216" t="s">
        <v>40560</v>
      </c>
      <c r="D11552" s="215" t="s">
        <v>40561</v>
      </c>
    </row>
    <row r="11553" spans="1:4">
      <c r="A11553" s="215" t="s">
        <v>40562</v>
      </c>
      <c r="B11553" s="215">
        <v>1</v>
      </c>
      <c r="C11553" s="216" t="s">
        <v>40563</v>
      </c>
      <c r="D11553" s="215" t="s">
        <v>40564</v>
      </c>
    </row>
    <row r="11554" spans="1:4">
      <c r="A11554" s="215" t="s">
        <v>40565</v>
      </c>
      <c r="B11554" s="215">
        <v>1</v>
      </c>
      <c r="C11554" s="216" t="s">
        <v>40566</v>
      </c>
      <c r="D11554" s="215" t="s">
        <v>40567</v>
      </c>
    </row>
    <row r="11555" spans="1:4">
      <c r="A11555" s="215" t="s">
        <v>40568</v>
      </c>
      <c r="B11555" s="215">
        <v>1</v>
      </c>
      <c r="C11555" s="216" t="s">
        <v>40569</v>
      </c>
      <c r="D11555" s="215" t="s">
        <v>40570</v>
      </c>
    </row>
    <row r="11556" spans="1:4">
      <c r="A11556" s="215" t="s">
        <v>40571</v>
      </c>
      <c r="B11556" s="215">
        <v>1</v>
      </c>
      <c r="C11556" s="216" t="s">
        <v>40572</v>
      </c>
      <c r="D11556" s="215" t="s">
        <v>40573</v>
      </c>
    </row>
    <row r="11557" spans="1:4">
      <c r="A11557" s="215" t="s">
        <v>40574</v>
      </c>
      <c r="B11557" s="215">
        <v>1</v>
      </c>
      <c r="C11557" s="216" t="s">
        <v>40575</v>
      </c>
      <c r="D11557" s="215" t="s">
        <v>40576</v>
      </c>
    </row>
    <row r="11558" spans="1:4">
      <c r="A11558" s="215" t="s">
        <v>40577</v>
      </c>
      <c r="B11558" s="215">
        <v>1</v>
      </c>
      <c r="C11558" s="216" t="s">
        <v>40578</v>
      </c>
      <c r="D11558" s="215" t="s">
        <v>40579</v>
      </c>
    </row>
    <row r="11559" spans="1:4">
      <c r="A11559" s="215" t="s">
        <v>40580</v>
      </c>
      <c r="B11559" s="215">
        <v>1</v>
      </c>
      <c r="C11559" s="216" t="s">
        <v>40581</v>
      </c>
      <c r="D11559" s="215" t="s">
        <v>40582</v>
      </c>
    </row>
    <row r="11560" spans="1:4">
      <c r="A11560" s="215" t="s">
        <v>40583</v>
      </c>
      <c r="B11560" s="215">
        <v>1</v>
      </c>
      <c r="C11560" s="216" t="s">
        <v>40584</v>
      </c>
      <c r="D11560" s="215" t="s">
        <v>40585</v>
      </c>
    </row>
    <row r="11561" spans="1:4">
      <c r="A11561" s="215" t="s">
        <v>40586</v>
      </c>
      <c r="B11561" s="215">
        <v>1</v>
      </c>
      <c r="C11561" s="216" t="s">
        <v>40587</v>
      </c>
      <c r="D11561" s="215" t="s">
        <v>40588</v>
      </c>
    </row>
    <row r="11562" spans="1:4">
      <c r="A11562" s="215" t="s">
        <v>40589</v>
      </c>
      <c r="B11562" s="215">
        <v>1</v>
      </c>
      <c r="C11562" s="216" t="s">
        <v>40590</v>
      </c>
      <c r="D11562" s="215" t="s">
        <v>40591</v>
      </c>
    </row>
    <row r="11563" spans="1:4">
      <c r="A11563" s="215" t="s">
        <v>40592</v>
      </c>
      <c r="B11563" s="215">
        <v>1</v>
      </c>
      <c r="C11563" s="216" t="s">
        <v>40593</v>
      </c>
      <c r="D11563" s="215" t="s">
        <v>40594</v>
      </c>
    </row>
    <row r="11564" spans="1:4">
      <c r="A11564" s="215" t="s">
        <v>40595</v>
      </c>
      <c r="B11564" s="215">
        <v>1</v>
      </c>
      <c r="C11564" s="216" t="s">
        <v>40596</v>
      </c>
      <c r="D11564" s="215" t="s">
        <v>40597</v>
      </c>
    </row>
    <row r="11565" spans="1:4">
      <c r="A11565" s="215" t="s">
        <v>40598</v>
      </c>
      <c r="B11565" s="215">
        <v>1</v>
      </c>
      <c r="C11565" s="216" t="s">
        <v>40599</v>
      </c>
      <c r="D11565" s="215" t="s">
        <v>40600</v>
      </c>
    </row>
    <row r="11566" spans="1:4">
      <c r="A11566" s="215" t="s">
        <v>40601</v>
      </c>
      <c r="B11566" s="215">
        <v>1</v>
      </c>
      <c r="C11566" s="216" t="s">
        <v>40602</v>
      </c>
      <c r="D11566" s="215" t="s">
        <v>40603</v>
      </c>
    </row>
    <row r="11567" spans="1:4">
      <c r="A11567" s="215" t="s">
        <v>40604</v>
      </c>
      <c r="B11567" s="215">
        <v>1</v>
      </c>
      <c r="C11567" s="216" t="s">
        <v>40605</v>
      </c>
      <c r="D11567" s="215" t="s">
        <v>40606</v>
      </c>
    </row>
    <row r="11568" spans="1:4">
      <c r="A11568" s="215" t="s">
        <v>40607</v>
      </c>
      <c r="B11568" s="215">
        <v>1</v>
      </c>
      <c r="C11568" s="216" t="s">
        <v>40608</v>
      </c>
      <c r="D11568" s="215" t="s">
        <v>40609</v>
      </c>
    </row>
    <row r="11569" spans="1:4">
      <c r="A11569" s="215" t="s">
        <v>40610</v>
      </c>
      <c r="B11569" s="215">
        <v>1</v>
      </c>
      <c r="C11569" s="216" t="s">
        <v>40611</v>
      </c>
      <c r="D11569" s="215" t="s">
        <v>40612</v>
      </c>
    </row>
    <row r="11570" spans="1:4">
      <c r="A11570" s="215" t="s">
        <v>40613</v>
      </c>
      <c r="B11570" s="215">
        <v>1</v>
      </c>
      <c r="C11570" s="216" t="s">
        <v>40614</v>
      </c>
      <c r="D11570" s="215" t="s">
        <v>40615</v>
      </c>
    </row>
    <row r="11571" spans="1:4">
      <c r="A11571" s="215" t="s">
        <v>40616</v>
      </c>
      <c r="B11571" s="215">
        <v>1</v>
      </c>
      <c r="C11571" s="216" t="s">
        <v>40617</v>
      </c>
      <c r="D11571" s="215" t="s">
        <v>37797</v>
      </c>
    </row>
    <row r="11572" spans="1:4">
      <c r="A11572" s="215" t="s">
        <v>40618</v>
      </c>
      <c r="B11572" s="215">
        <v>1</v>
      </c>
      <c r="C11572" s="216" t="s">
        <v>40619</v>
      </c>
      <c r="D11572" s="215" t="s">
        <v>40620</v>
      </c>
    </row>
    <row r="11573" spans="1:4">
      <c r="A11573" s="215" t="s">
        <v>40621</v>
      </c>
      <c r="B11573" s="215">
        <v>1</v>
      </c>
      <c r="C11573" s="216" t="s">
        <v>40622</v>
      </c>
      <c r="D11573" s="215" t="s">
        <v>40623</v>
      </c>
    </row>
    <row r="11574" spans="1:4">
      <c r="A11574" s="215" t="s">
        <v>40624</v>
      </c>
      <c r="B11574" s="215">
        <v>1</v>
      </c>
      <c r="C11574" s="216" t="s">
        <v>40625</v>
      </c>
      <c r="D11574" s="215" t="s">
        <v>40626</v>
      </c>
    </row>
    <row r="11575" spans="1:4">
      <c r="A11575" s="215" t="s">
        <v>40627</v>
      </c>
      <c r="B11575" s="215">
        <v>1</v>
      </c>
      <c r="C11575" s="216" t="s">
        <v>40628</v>
      </c>
      <c r="D11575" s="215" t="s">
        <v>40629</v>
      </c>
    </row>
    <row r="11576" spans="1:4">
      <c r="A11576" s="215" t="s">
        <v>40630</v>
      </c>
      <c r="B11576" s="215">
        <v>1</v>
      </c>
      <c r="C11576" s="216" t="s">
        <v>40631</v>
      </c>
      <c r="D11576" s="215" t="s">
        <v>40632</v>
      </c>
    </row>
    <row r="11577" spans="1:4">
      <c r="A11577" s="215" t="s">
        <v>40633</v>
      </c>
      <c r="B11577" s="215">
        <v>1</v>
      </c>
      <c r="C11577" s="216" t="s">
        <v>40634</v>
      </c>
      <c r="D11577" s="215" t="s">
        <v>40635</v>
      </c>
    </row>
    <row r="11578" spans="1:4">
      <c r="A11578" s="215" t="s">
        <v>40636</v>
      </c>
      <c r="B11578" s="215">
        <v>1</v>
      </c>
      <c r="C11578" s="216" t="s">
        <v>40637</v>
      </c>
      <c r="D11578" s="215" t="s">
        <v>40638</v>
      </c>
    </row>
    <row r="11579" spans="1:4">
      <c r="A11579" s="215" t="s">
        <v>40639</v>
      </c>
      <c r="B11579" s="215">
        <v>1</v>
      </c>
      <c r="C11579" s="216" t="s">
        <v>40640</v>
      </c>
      <c r="D11579" s="215" t="s">
        <v>40641</v>
      </c>
    </row>
    <row r="11580" spans="1:4">
      <c r="A11580" s="215" t="s">
        <v>40642</v>
      </c>
      <c r="B11580" s="215">
        <v>1</v>
      </c>
      <c r="C11580" s="216" t="s">
        <v>40643</v>
      </c>
      <c r="D11580" s="215" t="s">
        <v>40644</v>
      </c>
    </row>
    <row r="11581" spans="1:4">
      <c r="A11581" s="215" t="s">
        <v>40645</v>
      </c>
      <c r="B11581" s="215">
        <v>1</v>
      </c>
      <c r="C11581" s="216" t="s">
        <v>40646</v>
      </c>
      <c r="D11581" s="215" t="s">
        <v>37959</v>
      </c>
    </row>
    <row r="11582" spans="1:4">
      <c r="A11582" s="215" t="s">
        <v>40647</v>
      </c>
      <c r="B11582" s="215">
        <v>1</v>
      </c>
      <c r="C11582" s="216" t="s">
        <v>40648</v>
      </c>
      <c r="D11582" s="215" t="s">
        <v>40649</v>
      </c>
    </row>
    <row r="11583" spans="1:4">
      <c r="A11583" s="215" t="s">
        <v>40650</v>
      </c>
      <c r="B11583" s="215">
        <v>1</v>
      </c>
      <c r="C11583" s="216" t="s">
        <v>40651</v>
      </c>
      <c r="D11583" s="215" t="s">
        <v>40652</v>
      </c>
    </row>
    <row r="11584" spans="1:4">
      <c r="A11584" s="215" t="s">
        <v>40653</v>
      </c>
      <c r="B11584" s="215">
        <v>1</v>
      </c>
      <c r="C11584" s="216" t="s">
        <v>40654</v>
      </c>
      <c r="D11584" s="215" t="s">
        <v>40655</v>
      </c>
    </row>
    <row r="11585" spans="1:4">
      <c r="A11585" s="215" t="s">
        <v>40656</v>
      </c>
      <c r="B11585" s="215">
        <v>1</v>
      </c>
      <c r="C11585" s="216" t="s">
        <v>40657</v>
      </c>
      <c r="D11585" s="215" t="s">
        <v>40658</v>
      </c>
    </row>
    <row r="11586" spans="1:4">
      <c r="A11586" s="215" t="s">
        <v>40659</v>
      </c>
      <c r="B11586" s="215">
        <v>1</v>
      </c>
      <c r="C11586" s="216" t="s">
        <v>40660</v>
      </c>
      <c r="D11586" s="215" t="s">
        <v>40661</v>
      </c>
    </row>
    <row r="11587" spans="1:4">
      <c r="A11587" s="215" t="s">
        <v>40662</v>
      </c>
      <c r="B11587" s="215">
        <v>1</v>
      </c>
      <c r="C11587" s="216" t="s">
        <v>40663</v>
      </c>
      <c r="D11587" s="215" t="s">
        <v>40664</v>
      </c>
    </row>
    <row r="11588" spans="1:4">
      <c r="A11588" s="215" t="s">
        <v>40665</v>
      </c>
      <c r="B11588" s="215">
        <v>1</v>
      </c>
      <c r="C11588" s="216" t="s">
        <v>40666</v>
      </c>
      <c r="D11588" s="215" t="s">
        <v>40667</v>
      </c>
    </row>
    <row r="11589" spans="1:4">
      <c r="A11589" s="215" t="s">
        <v>40668</v>
      </c>
      <c r="B11589" s="215">
        <v>1</v>
      </c>
      <c r="C11589" s="216" t="s">
        <v>40669</v>
      </c>
      <c r="D11589" s="215" t="s">
        <v>40670</v>
      </c>
    </row>
    <row r="11590" spans="1:4">
      <c r="A11590" s="215" t="s">
        <v>40671</v>
      </c>
      <c r="B11590" s="215">
        <v>1</v>
      </c>
      <c r="C11590" s="216" t="s">
        <v>40672</v>
      </c>
      <c r="D11590" s="215" t="s">
        <v>40673</v>
      </c>
    </row>
    <row r="11591" spans="1:4">
      <c r="A11591" s="215" t="s">
        <v>40674</v>
      </c>
      <c r="B11591" s="215">
        <v>1</v>
      </c>
      <c r="C11591" s="216" t="s">
        <v>40675</v>
      </c>
      <c r="D11591" s="215" t="s">
        <v>40676</v>
      </c>
    </row>
    <row r="11592" spans="1:4">
      <c r="A11592" s="215" t="s">
        <v>40677</v>
      </c>
      <c r="B11592" s="215">
        <v>1</v>
      </c>
      <c r="C11592" s="216" t="s">
        <v>40678</v>
      </c>
      <c r="D11592" s="215" t="s">
        <v>40679</v>
      </c>
    </row>
    <row r="11593" spans="1:4">
      <c r="A11593" s="215" t="s">
        <v>40680</v>
      </c>
      <c r="B11593" s="215">
        <v>1</v>
      </c>
      <c r="C11593" s="216" t="s">
        <v>40681</v>
      </c>
      <c r="D11593" s="215" t="s">
        <v>40682</v>
      </c>
    </row>
    <row r="11594" spans="1:4">
      <c r="A11594" s="215" t="s">
        <v>40683</v>
      </c>
      <c r="B11594" s="215">
        <v>1</v>
      </c>
      <c r="C11594" s="216" t="s">
        <v>40684</v>
      </c>
      <c r="D11594" s="215" t="s">
        <v>40685</v>
      </c>
    </row>
    <row r="11595" spans="1:4">
      <c r="A11595" s="215" t="s">
        <v>40686</v>
      </c>
      <c r="B11595" s="215">
        <v>1</v>
      </c>
      <c r="C11595" s="216" t="s">
        <v>40687</v>
      </c>
      <c r="D11595" s="215" t="s">
        <v>40688</v>
      </c>
    </row>
    <row r="11596" spans="1:4">
      <c r="A11596" s="215" t="s">
        <v>40689</v>
      </c>
      <c r="B11596" s="215">
        <v>1</v>
      </c>
      <c r="C11596" s="216" t="s">
        <v>40690</v>
      </c>
      <c r="D11596" s="215" t="s">
        <v>40691</v>
      </c>
    </row>
    <row r="11597" spans="1:4">
      <c r="A11597" s="215" t="s">
        <v>40692</v>
      </c>
      <c r="B11597" s="215">
        <v>1</v>
      </c>
      <c r="C11597" s="216" t="s">
        <v>40693</v>
      </c>
      <c r="D11597" s="215" t="s">
        <v>40694</v>
      </c>
    </row>
    <row r="11598" spans="1:4">
      <c r="A11598" s="215" t="s">
        <v>40695</v>
      </c>
      <c r="B11598" s="215">
        <v>1</v>
      </c>
      <c r="C11598" s="216" t="s">
        <v>40696</v>
      </c>
      <c r="D11598" s="215" t="s">
        <v>40697</v>
      </c>
    </row>
    <row r="11599" spans="1:4">
      <c r="A11599" s="215" t="s">
        <v>40698</v>
      </c>
      <c r="B11599" s="215">
        <v>1</v>
      </c>
      <c r="C11599" s="216" t="s">
        <v>40699</v>
      </c>
      <c r="D11599" s="215" t="s">
        <v>40700</v>
      </c>
    </row>
    <row r="11600" spans="1:4">
      <c r="A11600" s="215" t="s">
        <v>40701</v>
      </c>
      <c r="B11600" s="215">
        <v>1</v>
      </c>
      <c r="C11600" s="216" t="s">
        <v>40702</v>
      </c>
      <c r="D11600" s="215" t="s">
        <v>40703</v>
      </c>
    </row>
    <row r="11601" spans="1:4">
      <c r="A11601" s="215" t="s">
        <v>40704</v>
      </c>
      <c r="B11601" s="215">
        <v>1</v>
      </c>
      <c r="C11601" s="216" t="s">
        <v>40705</v>
      </c>
      <c r="D11601" s="215" t="s">
        <v>40706</v>
      </c>
    </row>
    <row r="11602" spans="1:4">
      <c r="A11602" s="215" t="s">
        <v>40707</v>
      </c>
      <c r="B11602" s="215">
        <v>1</v>
      </c>
      <c r="C11602" s="216" t="s">
        <v>40708</v>
      </c>
      <c r="D11602" s="215" t="s">
        <v>40709</v>
      </c>
    </row>
    <row r="11603" spans="1:4">
      <c r="A11603" s="215" t="s">
        <v>40710</v>
      </c>
      <c r="B11603" s="215">
        <v>1</v>
      </c>
      <c r="C11603" s="216" t="s">
        <v>40711</v>
      </c>
      <c r="D11603" s="215" t="s">
        <v>40712</v>
      </c>
    </row>
    <row r="11604" spans="1:4">
      <c r="A11604" s="215" t="s">
        <v>40713</v>
      </c>
      <c r="B11604" s="215">
        <v>1</v>
      </c>
      <c r="C11604" s="216" t="s">
        <v>40714</v>
      </c>
      <c r="D11604" s="215" t="s">
        <v>40715</v>
      </c>
    </row>
    <row r="11605" spans="1:4">
      <c r="A11605" s="215" t="s">
        <v>40716</v>
      </c>
      <c r="B11605" s="215">
        <v>1</v>
      </c>
      <c r="C11605" s="216" t="s">
        <v>40717</v>
      </c>
      <c r="D11605" s="215" t="s">
        <v>40718</v>
      </c>
    </row>
    <row r="11606" spans="1:4">
      <c r="A11606" s="215" t="s">
        <v>40719</v>
      </c>
      <c r="B11606" s="215">
        <v>1</v>
      </c>
      <c r="C11606" s="216" t="s">
        <v>40720</v>
      </c>
      <c r="D11606" s="215" t="s">
        <v>40721</v>
      </c>
    </row>
    <row r="11607" spans="1:4">
      <c r="A11607" s="215" t="s">
        <v>40722</v>
      </c>
      <c r="B11607" s="215">
        <v>1</v>
      </c>
      <c r="C11607" s="216" t="s">
        <v>40723</v>
      </c>
      <c r="D11607" s="215" t="s">
        <v>40724</v>
      </c>
    </row>
    <row r="11608" spans="1:4">
      <c r="A11608" s="215" t="s">
        <v>40725</v>
      </c>
      <c r="B11608" s="215">
        <v>1</v>
      </c>
      <c r="C11608" s="216" t="s">
        <v>40726</v>
      </c>
      <c r="D11608" s="215" t="s">
        <v>40727</v>
      </c>
    </row>
    <row r="11609" spans="1:4">
      <c r="A11609" s="215" t="s">
        <v>40728</v>
      </c>
      <c r="B11609" s="215">
        <v>1</v>
      </c>
      <c r="C11609" s="216" t="s">
        <v>40729</v>
      </c>
      <c r="D11609" s="215" t="s">
        <v>40730</v>
      </c>
    </row>
    <row r="11610" spans="1:4">
      <c r="A11610" s="215" t="s">
        <v>40731</v>
      </c>
      <c r="B11610" s="215">
        <v>1</v>
      </c>
      <c r="C11610" s="216" t="s">
        <v>40732</v>
      </c>
      <c r="D11610" s="215" t="s">
        <v>40733</v>
      </c>
    </row>
    <row r="11611" spans="1:4">
      <c r="A11611" s="215" t="s">
        <v>40734</v>
      </c>
      <c r="B11611" s="215">
        <v>1</v>
      </c>
      <c r="C11611" s="216" t="s">
        <v>40735</v>
      </c>
      <c r="D11611" s="215" t="s">
        <v>40736</v>
      </c>
    </row>
    <row r="11612" spans="1:4">
      <c r="A11612" s="215" t="s">
        <v>40737</v>
      </c>
      <c r="B11612" s="215">
        <v>1</v>
      </c>
      <c r="C11612" s="216" t="s">
        <v>40738</v>
      </c>
      <c r="D11612" s="215" t="s">
        <v>40739</v>
      </c>
    </row>
    <row r="11613" spans="1:4">
      <c r="A11613" s="215" t="s">
        <v>40740</v>
      </c>
      <c r="B11613" s="215">
        <v>1</v>
      </c>
      <c r="C11613" s="216" t="s">
        <v>40741</v>
      </c>
      <c r="D11613" s="215" t="s">
        <v>40742</v>
      </c>
    </row>
    <row r="11614" spans="1:4">
      <c r="A11614" s="215" t="s">
        <v>40743</v>
      </c>
      <c r="B11614" s="215">
        <v>1</v>
      </c>
      <c r="C11614" s="216" t="s">
        <v>40744</v>
      </c>
      <c r="D11614" s="215" t="s">
        <v>40745</v>
      </c>
    </row>
    <row r="11615" spans="1:4">
      <c r="A11615" s="215" t="s">
        <v>40746</v>
      </c>
      <c r="B11615" s="215">
        <v>1</v>
      </c>
      <c r="C11615" s="216" t="s">
        <v>40747</v>
      </c>
      <c r="D11615" s="215" t="s">
        <v>38303</v>
      </c>
    </row>
    <row r="11616" spans="1:4">
      <c r="A11616" s="215" t="s">
        <v>40748</v>
      </c>
      <c r="B11616" s="215">
        <v>1</v>
      </c>
      <c r="C11616" s="216" t="s">
        <v>40749</v>
      </c>
      <c r="D11616" s="215" t="s">
        <v>40750</v>
      </c>
    </row>
    <row r="11617" spans="1:4">
      <c r="A11617" s="215" t="s">
        <v>40751</v>
      </c>
      <c r="B11617" s="215">
        <v>1</v>
      </c>
      <c r="C11617" s="216" t="s">
        <v>40752</v>
      </c>
      <c r="D11617" s="215" t="s">
        <v>40753</v>
      </c>
    </row>
    <row r="11618" spans="1:4">
      <c r="A11618" s="215" t="s">
        <v>40754</v>
      </c>
      <c r="B11618" s="215">
        <v>1</v>
      </c>
      <c r="C11618" s="216" t="s">
        <v>40755</v>
      </c>
      <c r="D11618" s="215" t="s">
        <v>40756</v>
      </c>
    </row>
    <row r="11619" spans="1:4">
      <c r="A11619" s="215" t="s">
        <v>40757</v>
      </c>
      <c r="B11619" s="215">
        <v>1</v>
      </c>
      <c r="C11619" s="216" t="s">
        <v>40758</v>
      </c>
      <c r="D11619" s="215" t="s">
        <v>38189</v>
      </c>
    </row>
    <row r="11620" spans="1:4">
      <c r="A11620" s="215" t="s">
        <v>40759</v>
      </c>
      <c r="B11620" s="215">
        <v>1</v>
      </c>
      <c r="C11620" s="216" t="s">
        <v>40760</v>
      </c>
      <c r="D11620" s="215" t="s">
        <v>40761</v>
      </c>
    </row>
    <row r="11621" spans="1:4">
      <c r="A11621" s="215" t="s">
        <v>40762</v>
      </c>
      <c r="B11621" s="215">
        <v>1</v>
      </c>
      <c r="C11621" s="216" t="s">
        <v>40763</v>
      </c>
      <c r="D11621" s="215" t="s">
        <v>40764</v>
      </c>
    </row>
    <row r="11622" spans="1:4">
      <c r="A11622" s="215" t="s">
        <v>40765</v>
      </c>
      <c r="B11622" s="215">
        <v>1</v>
      </c>
      <c r="C11622" s="216" t="s">
        <v>40766</v>
      </c>
      <c r="D11622" s="215" t="s">
        <v>40767</v>
      </c>
    </row>
    <row r="11623" spans="1:4">
      <c r="A11623" s="215" t="s">
        <v>40768</v>
      </c>
      <c r="B11623" s="215">
        <v>1</v>
      </c>
      <c r="C11623" s="216" t="s">
        <v>40769</v>
      </c>
      <c r="D11623" s="215" t="s">
        <v>40770</v>
      </c>
    </row>
    <row r="11624" spans="1:4">
      <c r="A11624" s="215" t="s">
        <v>40771</v>
      </c>
      <c r="B11624" s="215">
        <v>1</v>
      </c>
      <c r="C11624" s="216" t="s">
        <v>40772</v>
      </c>
      <c r="D11624" s="215" t="s">
        <v>40773</v>
      </c>
    </row>
    <row r="11625" spans="1:4">
      <c r="A11625" s="215" t="s">
        <v>40774</v>
      </c>
      <c r="B11625" s="215">
        <v>1</v>
      </c>
      <c r="C11625" s="216" t="s">
        <v>40775</v>
      </c>
      <c r="D11625" s="215" t="s">
        <v>40776</v>
      </c>
    </row>
    <row r="11626" spans="1:4">
      <c r="A11626" s="215" t="s">
        <v>40777</v>
      </c>
      <c r="B11626" s="215">
        <v>1</v>
      </c>
      <c r="C11626" s="216" t="s">
        <v>40778</v>
      </c>
      <c r="D11626" s="215" t="s">
        <v>40779</v>
      </c>
    </row>
    <row r="11627" spans="1:4">
      <c r="A11627" s="215" t="s">
        <v>40780</v>
      </c>
      <c r="B11627" s="215">
        <v>1</v>
      </c>
      <c r="C11627" s="216" t="s">
        <v>40781</v>
      </c>
      <c r="D11627" s="215" t="s">
        <v>40782</v>
      </c>
    </row>
    <row r="11628" spans="1:4">
      <c r="A11628" s="215" t="s">
        <v>40783</v>
      </c>
      <c r="B11628" s="215">
        <v>1</v>
      </c>
      <c r="C11628" s="216" t="s">
        <v>40784</v>
      </c>
      <c r="D11628" s="215" t="s">
        <v>40785</v>
      </c>
    </row>
    <row r="11629" spans="1:4">
      <c r="A11629" s="215" t="s">
        <v>40786</v>
      </c>
      <c r="B11629" s="215">
        <v>1</v>
      </c>
      <c r="C11629" s="216" t="s">
        <v>40787</v>
      </c>
      <c r="D11629" s="215" t="s">
        <v>40788</v>
      </c>
    </row>
    <row r="11630" spans="1:4">
      <c r="A11630" s="215" t="s">
        <v>40789</v>
      </c>
      <c r="B11630" s="215">
        <v>1</v>
      </c>
      <c r="C11630" s="216" t="s">
        <v>40790</v>
      </c>
      <c r="D11630" s="215" t="s">
        <v>40791</v>
      </c>
    </row>
    <row r="11631" spans="1:4">
      <c r="A11631" s="215" t="s">
        <v>40792</v>
      </c>
      <c r="B11631" s="215">
        <v>1</v>
      </c>
      <c r="C11631" s="216" t="s">
        <v>40793</v>
      </c>
      <c r="D11631" s="215" t="s">
        <v>40794</v>
      </c>
    </row>
    <row r="11632" spans="1:4">
      <c r="A11632" s="215" t="s">
        <v>40795</v>
      </c>
      <c r="B11632" s="215">
        <v>1</v>
      </c>
      <c r="C11632" s="216" t="s">
        <v>40796</v>
      </c>
      <c r="D11632" s="215" t="s">
        <v>40797</v>
      </c>
    </row>
    <row r="11633" spans="1:4">
      <c r="A11633" s="215" t="s">
        <v>40798</v>
      </c>
      <c r="B11633" s="215">
        <v>1</v>
      </c>
      <c r="C11633" s="216" t="s">
        <v>40799</v>
      </c>
      <c r="D11633" s="215" t="s">
        <v>40800</v>
      </c>
    </row>
    <row r="11634" spans="1:4">
      <c r="A11634" s="215" t="s">
        <v>40801</v>
      </c>
      <c r="B11634" s="215">
        <v>1</v>
      </c>
      <c r="C11634" s="216" t="s">
        <v>40802</v>
      </c>
      <c r="D11634" s="215" t="s">
        <v>40803</v>
      </c>
    </row>
    <row r="11635" spans="1:4">
      <c r="A11635" s="215" t="s">
        <v>40804</v>
      </c>
      <c r="B11635" s="215">
        <v>1</v>
      </c>
      <c r="C11635" s="216" t="s">
        <v>40805</v>
      </c>
      <c r="D11635" s="215" t="s">
        <v>40806</v>
      </c>
    </row>
    <row r="11636" spans="1:4">
      <c r="A11636" s="215" t="s">
        <v>40807</v>
      </c>
      <c r="B11636" s="215">
        <v>1</v>
      </c>
      <c r="C11636" s="216" t="s">
        <v>40808</v>
      </c>
      <c r="D11636" s="215" t="s">
        <v>40809</v>
      </c>
    </row>
    <row r="11637" spans="1:4">
      <c r="A11637" s="215" t="s">
        <v>40810</v>
      </c>
      <c r="B11637" s="215">
        <v>1</v>
      </c>
      <c r="C11637" s="216" t="s">
        <v>40811</v>
      </c>
      <c r="D11637" s="215" t="s">
        <v>40812</v>
      </c>
    </row>
    <row r="11638" spans="1:4">
      <c r="A11638" s="215" t="s">
        <v>40813</v>
      </c>
      <c r="B11638" s="215">
        <v>1</v>
      </c>
      <c r="C11638" s="216" t="s">
        <v>40814</v>
      </c>
      <c r="D11638" s="215" t="s">
        <v>40815</v>
      </c>
    </row>
    <row r="11639" spans="1:4">
      <c r="A11639" s="215" t="s">
        <v>40816</v>
      </c>
      <c r="B11639" s="215">
        <v>1</v>
      </c>
      <c r="C11639" s="216" t="s">
        <v>40817</v>
      </c>
      <c r="D11639" s="215" t="s">
        <v>40818</v>
      </c>
    </row>
    <row r="11640" spans="1:4">
      <c r="A11640" s="215" t="s">
        <v>40819</v>
      </c>
      <c r="B11640" s="215">
        <v>1</v>
      </c>
      <c r="C11640" s="216" t="s">
        <v>40820</v>
      </c>
      <c r="D11640" s="215" t="s">
        <v>40821</v>
      </c>
    </row>
    <row r="11641" spans="1:4">
      <c r="A11641" s="215" t="s">
        <v>40822</v>
      </c>
      <c r="B11641" s="215">
        <v>1</v>
      </c>
      <c r="C11641" s="216" t="s">
        <v>40823</v>
      </c>
      <c r="D11641" s="215" t="s">
        <v>40824</v>
      </c>
    </row>
    <row r="11642" spans="1:4">
      <c r="A11642" s="215" t="s">
        <v>40825</v>
      </c>
      <c r="B11642" s="215">
        <v>1</v>
      </c>
      <c r="C11642" s="216" t="s">
        <v>40826</v>
      </c>
      <c r="D11642" s="215" t="s">
        <v>40827</v>
      </c>
    </row>
    <row r="11643" spans="1:4">
      <c r="A11643" s="215" t="s">
        <v>40828</v>
      </c>
      <c r="B11643" s="215">
        <v>1</v>
      </c>
      <c r="C11643" s="216" t="s">
        <v>40829</v>
      </c>
      <c r="D11643" s="215" t="s">
        <v>38309</v>
      </c>
    </row>
    <row r="11644" spans="1:4">
      <c r="A11644" s="215" t="s">
        <v>40830</v>
      </c>
      <c r="B11644" s="215">
        <v>1</v>
      </c>
      <c r="C11644" s="216" t="s">
        <v>40831</v>
      </c>
      <c r="D11644" s="215" t="s">
        <v>40832</v>
      </c>
    </row>
    <row r="11645" spans="1:4">
      <c r="A11645" s="215" t="s">
        <v>40833</v>
      </c>
      <c r="B11645" s="215">
        <v>1</v>
      </c>
      <c r="C11645" s="216" t="s">
        <v>40834</v>
      </c>
      <c r="D11645" s="215" t="s">
        <v>40835</v>
      </c>
    </row>
    <row r="11646" spans="1:4">
      <c r="A11646" s="215" t="s">
        <v>40836</v>
      </c>
      <c r="B11646" s="215">
        <v>1</v>
      </c>
      <c r="C11646" s="216" t="s">
        <v>40837</v>
      </c>
      <c r="D11646" s="215" t="s">
        <v>40838</v>
      </c>
    </row>
    <row r="11647" spans="1:4">
      <c r="A11647" s="215" t="s">
        <v>40839</v>
      </c>
      <c r="B11647" s="215">
        <v>1</v>
      </c>
      <c r="C11647" s="216" t="s">
        <v>40840</v>
      </c>
      <c r="D11647" s="215" t="s">
        <v>40841</v>
      </c>
    </row>
    <row r="11648" spans="1:4">
      <c r="A11648" s="215" t="s">
        <v>40842</v>
      </c>
      <c r="B11648" s="215">
        <v>1</v>
      </c>
      <c r="C11648" s="216" t="s">
        <v>40843</v>
      </c>
      <c r="D11648" s="215" t="s">
        <v>40844</v>
      </c>
    </row>
    <row r="11649" spans="1:4">
      <c r="A11649" s="215" t="s">
        <v>40845</v>
      </c>
      <c r="B11649" s="215">
        <v>1</v>
      </c>
      <c r="C11649" s="216" t="s">
        <v>40846</v>
      </c>
      <c r="D11649" s="215" t="s">
        <v>40847</v>
      </c>
    </row>
    <row r="11650" spans="1:4">
      <c r="A11650" s="215" t="s">
        <v>40848</v>
      </c>
      <c r="B11650" s="215">
        <v>1</v>
      </c>
      <c r="C11650" s="216" t="s">
        <v>40849</v>
      </c>
      <c r="D11650" s="215" t="s">
        <v>40850</v>
      </c>
    </row>
    <row r="11651" spans="1:4">
      <c r="A11651" s="215" t="s">
        <v>40851</v>
      </c>
      <c r="B11651" s="215">
        <v>1</v>
      </c>
      <c r="C11651" s="216" t="s">
        <v>40852</v>
      </c>
      <c r="D11651" s="215" t="s">
        <v>40853</v>
      </c>
    </row>
    <row r="11652" spans="1:4">
      <c r="A11652" s="215" t="s">
        <v>40854</v>
      </c>
      <c r="B11652" s="215">
        <v>1</v>
      </c>
      <c r="C11652" s="216" t="s">
        <v>40855</v>
      </c>
      <c r="D11652" s="215" t="s">
        <v>40856</v>
      </c>
    </row>
    <row r="11653" spans="1:4">
      <c r="A11653" s="215" t="s">
        <v>40857</v>
      </c>
      <c r="B11653" s="215">
        <v>1</v>
      </c>
      <c r="C11653" s="216" t="s">
        <v>40858</v>
      </c>
      <c r="D11653" s="215" t="s">
        <v>40859</v>
      </c>
    </row>
    <row r="11654" spans="1:4">
      <c r="A11654" s="215" t="s">
        <v>40860</v>
      </c>
      <c r="B11654" s="215">
        <v>1</v>
      </c>
      <c r="C11654" s="216" t="s">
        <v>40861</v>
      </c>
      <c r="D11654" s="215" t="s">
        <v>40862</v>
      </c>
    </row>
    <row r="11655" spans="1:4">
      <c r="A11655" s="215" t="s">
        <v>40863</v>
      </c>
      <c r="B11655" s="215">
        <v>1</v>
      </c>
      <c r="C11655" s="216" t="s">
        <v>40864</v>
      </c>
      <c r="D11655" s="215" t="s">
        <v>40865</v>
      </c>
    </row>
    <row r="11656" spans="1:4">
      <c r="A11656" s="215" t="s">
        <v>40866</v>
      </c>
      <c r="B11656" s="215">
        <v>1</v>
      </c>
      <c r="C11656" s="216" t="s">
        <v>40867</v>
      </c>
      <c r="D11656" s="215" t="s">
        <v>40868</v>
      </c>
    </row>
    <row r="11657" spans="1:4">
      <c r="A11657" s="215" t="s">
        <v>40869</v>
      </c>
      <c r="B11657" s="215">
        <v>1</v>
      </c>
      <c r="C11657" s="216" t="s">
        <v>40870</v>
      </c>
      <c r="D11657" s="215" t="s">
        <v>40871</v>
      </c>
    </row>
    <row r="11658" spans="1:4">
      <c r="A11658" s="215" t="s">
        <v>40872</v>
      </c>
      <c r="B11658" s="215">
        <v>1</v>
      </c>
      <c r="C11658" s="216" t="s">
        <v>40873</v>
      </c>
      <c r="D11658" s="215" t="s">
        <v>40874</v>
      </c>
    </row>
    <row r="11659" spans="1:4">
      <c r="A11659" s="215" t="s">
        <v>40875</v>
      </c>
      <c r="B11659" s="215">
        <v>1</v>
      </c>
      <c r="C11659" s="216" t="s">
        <v>40876</v>
      </c>
      <c r="D11659" s="215" t="s">
        <v>40877</v>
      </c>
    </row>
    <row r="11660" spans="1:4">
      <c r="A11660" s="215" t="s">
        <v>40878</v>
      </c>
      <c r="B11660" s="215">
        <v>1</v>
      </c>
      <c r="C11660" s="216" t="s">
        <v>40879</v>
      </c>
      <c r="D11660" s="215" t="s">
        <v>40880</v>
      </c>
    </row>
    <row r="11661" spans="1:4">
      <c r="A11661" s="215" t="s">
        <v>40881</v>
      </c>
      <c r="B11661" s="215">
        <v>1</v>
      </c>
      <c r="C11661" s="216" t="s">
        <v>40882</v>
      </c>
      <c r="D11661" s="215" t="s">
        <v>40883</v>
      </c>
    </row>
    <row r="11662" spans="1:4">
      <c r="A11662" s="215" t="s">
        <v>40884</v>
      </c>
      <c r="B11662" s="215">
        <v>1</v>
      </c>
      <c r="C11662" s="216" t="s">
        <v>40885</v>
      </c>
      <c r="D11662" s="215" t="s">
        <v>40886</v>
      </c>
    </row>
    <row r="11663" spans="1:4">
      <c r="A11663" s="215" t="s">
        <v>40887</v>
      </c>
      <c r="B11663" s="215">
        <v>1</v>
      </c>
      <c r="C11663" s="216" t="s">
        <v>40888</v>
      </c>
      <c r="D11663" s="215" t="s">
        <v>40889</v>
      </c>
    </row>
    <row r="11664" spans="1:4">
      <c r="A11664" s="215" t="s">
        <v>40890</v>
      </c>
      <c r="B11664" s="215">
        <v>1</v>
      </c>
      <c r="C11664" s="216" t="s">
        <v>40891</v>
      </c>
      <c r="D11664" s="215" t="s">
        <v>40892</v>
      </c>
    </row>
    <row r="11665" spans="1:4">
      <c r="A11665" s="215" t="s">
        <v>40893</v>
      </c>
      <c r="B11665" s="215">
        <v>1</v>
      </c>
      <c r="C11665" s="216" t="s">
        <v>40894</v>
      </c>
      <c r="D11665" s="215" t="s">
        <v>40895</v>
      </c>
    </row>
    <row r="11666" spans="1:4">
      <c r="A11666" s="215" t="s">
        <v>40896</v>
      </c>
      <c r="B11666" s="215">
        <v>1</v>
      </c>
      <c r="C11666" s="216" t="s">
        <v>40897</v>
      </c>
      <c r="D11666" s="215" t="s">
        <v>40898</v>
      </c>
    </row>
    <row r="11667" spans="1:4">
      <c r="A11667" s="215" t="s">
        <v>40899</v>
      </c>
      <c r="B11667" s="215">
        <v>1</v>
      </c>
      <c r="C11667" s="216" t="s">
        <v>40900</v>
      </c>
      <c r="D11667" s="215" t="s">
        <v>40901</v>
      </c>
    </row>
    <row r="11668" spans="1:4">
      <c r="A11668" s="215" t="s">
        <v>40902</v>
      </c>
      <c r="B11668" s="215">
        <v>1</v>
      </c>
      <c r="C11668" s="216" t="s">
        <v>40903</v>
      </c>
      <c r="D11668" s="215" t="s">
        <v>40904</v>
      </c>
    </row>
    <row r="11669" spans="1:4">
      <c r="A11669" s="215" t="s">
        <v>40905</v>
      </c>
      <c r="B11669" s="215">
        <v>1</v>
      </c>
      <c r="C11669" s="216" t="s">
        <v>40906</v>
      </c>
      <c r="D11669" s="215" t="s">
        <v>40907</v>
      </c>
    </row>
    <row r="11670" spans="1:4">
      <c r="A11670" s="215" t="s">
        <v>40908</v>
      </c>
      <c r="B11670" s="215">
        <v>1</v>
      </c>
      <c r="C11670" s="216" t="s">
        <v>40909</v>
      </c>
      <c r="D11670" s="215" t="s">
        <v>40910</v>
      </c>
    </row>
    <row r="11671" spans="1:4">
      <c r="A11671" s="215" t="s">
        <v>40911</v>
      </c>
      <c r="B11671" s="215">
        <v>1</v>
      </c>
      <c r="C11671" s="216" t="s">
        <v>40912</v>
      </c>
      <c r="D11671" s="215" t="s">
        <v>40913</v>
      </c>
    </row>
    <row r="11672" spans="1:4">
      <c r="A11672" s="215" t="s">
        <v>40914</v>
      </c>
      <c r="B11672" s="215">
        <v>1</v>
      </c>
      <c r="C11672" s="216" t="s">
        <v>40915</v>
      </c>
      <c r="D11672" s="215" t="s">
        <v>40916</v>
      </c>
    </row>
    <row r="11673" spans="1:4">
      <c r="A11673" s="215" t="s">
        <v>40917</v>
      </c>
      <c r="B11673" s="215">
        <v>1</v>
      </c>
      <c r="C11673" s="216" t="s">
        <v>40918</v>
      </c>
      <c r="D11673" s="215" t="s">
        <v>40919</v>
      </c>
    </row>
    <row r="11674" spans="1:4">
      <c r="A11674" s="215" t="s">
        <v>40920</v>
      </c>
      <c r="B11674" s="215">
        <v>1</v>
      </c>
      <c r="C11674" s="216" t="s">
        <v>40921</v>
      </c>
      <c r="D11674" s="215" t="s">
        <v>40922</v>
      </c>
    </row>
    <row r="11675" spans="1:4">
      <c r="A11675" s="215" t="s">
        <v>40923</v>
      </c>
      <c r="B11675" s="215">
        <v>1</v>
      </c>
      <c r="C11675" s="216" t="s">
        <v>40924</v>
      </c>
      <c r="D11675" s="215" t="s">
        <v>40925</v>
      </c>
    </row>
    <row r="11676" spans="1:4">
      <c r="A11676" s="215" t="s">
        <v>40926</v>
      </c>
      <c r="B11676" s="215">
        <v>1</v>
      </c>
      <c r="C11676" s="216" t="s">
        <v>40927</v>
      </c>
      <c r="D11676" s="215" t="s">
        <v>38504</v>
      </c>
    </row>
    <row r="11677" spans="1:4">
      <c r="A11677" s="215" t="s">
        <v>40928</v>
      </c>
      <c r="B11677" s="215">
        <v>1</v>
      </c>
      <c r="C11677" s="216" t="s">
        <v>40929</v>
      </c>
      <c r="D11677" s="215" t="s">
        <v>40930</v>
      </c>
    </row>
    <row r="11678" spans="1:4">
      <c r="A11678" s="215" t="s">
        <v>40931</v>
      </c>
      <c r="B11678" s="215">
        <v>1</v>
      </c>
      <c r="C11678" s="216" t="s">
        <v>40932</v>
      </c>
      <c r="D11678" s="215" t="s">
        <v>40933</v>
      </c>
    </row>
    <row r="11679" spans="1:4">
      <c r="A11679" s="215" t="s">
        <v>40934</v>
      </c>
      <c r="B11679" s="215">
        <v>1</v>
      </c>
      <c r="C11679" s="216" t="s">
        <v>40935</v>
      </c>
      <c r="D11679" s="215" t="s">
        <v>40936</v>
      </c>
    </row>
    <row r="11680" spans="1:4">
      <c r="A11680" s="215" t="s">
        <v>40937</v>
      </c>
      <c r="B11680" s="215">
        <v>1</v>
      </c>
      <c r="C11680" s="216" t="s">
        <v>40938</v>
      </c>
      <c r="D11680" s="215" t="s">
        <v>40939</v>
      </c>
    </row>
    <row r="11681" spans="1:4">
      <c r="A11681" s="215" t="s">
        <v>40940</v>
      </c>
      <c r="B11681" s="215">
        <v>1</v>
      </c>
      <c r="C11681" s="216" t="s">
        <v>40941</v>
      </c>
      <c r="D11681" s="215" t="s">
        <v>40942</v>
      </c>
    </row>
    <row r="11682" spans="1:4">
      <c r="A11682" s="215" t="s">
        <v>40943</v>
      </c>
      <c r="B11682" s="215">
        <v>1</v>
      </c>
      <c r="C11682" s="216" t="s">
        <v>40944</v>
      </c>
      <c r="D11682" s="215" t="s">
        <v>40945</v>
      </c>
    </row>
    <row r="11683" spans="1:4">
      <c r="A11683" s="215" t="s">
        <v>40946</v>
      </c>
      <c r="B11683" s="215">
        <v>1</v>
      </c>
      <c r="C11683" s="216" t="s">
        <v>40947</v>
      </c>
      <c r="D11683" s="215" t="s">
        <v>40948</v>
      </c>
    </row>
    <row r="11684" spans="1:4">
      <c r="A11684" s="215" t="s">
        <v>40949</v>
      </c>
      <c r="B11684" s="215">
        <v>1</v>
      </c>
      <c r="C11684" s="216" t="s">
        <v>40950</v>
      </c>
      <c r="D11684" s="215" t="s">
        <v>40951</v>
      </c>
    </row>
    <row r="11685" spans="1:4">
      <c r="A11685" s="215" t="s">
        <v>40952</v>
      </c>
      <c r="B11685" s="215">
        <v>1</v>
      </c>
      <c r="C11685" s="216" t="s">
        <v>40953</v>
      </c>
      <c r="D11685" s="215" t="s">
        <v>40954</v>
      </c>
    </row>
    <row r="11686" spans="1:4">
      <c r="A11686" s="215" t="s">
        <v>40955</v>
      </c>
      <c r="B11686" s="215">
        <v>1</v>
      </c>
      <c r="C11686" s="216" t="s">
        <v>40956</v>
      </c>
      <c r="D11686" s="215" t="s">
        <v>40957</v>
      </c>
    </row>
    <row r="11687" spans="1:4">
      <c r="A11687" s="215" t="s">
        <v>40958</v>
      </c>
      <c r="B11687" s="215">
        <v>1</v>
      </c>
      <c r="C11687" s="216" t="s">
        <v>40959</v>
      </c>
      <c r="D11687" s="215" t="s">
        <v>40960</v>
      </c>
    </row>
    <row r="11688" spans="1:4">
      <c r="A11688" s="215" t="s">
        <v>40961</v>
      </c>
      <c r="B11688" s="215">
        <v>1</v>
      </c>
      <c r="C11688" s="216" t="s">
        <v>40962</v>
      </c>
      <c r="D11688" s="215" t="s">
        <v>40963</v>
      </c>
    </row>
    <row r="11689" spans="1:4">
      <c r="A11689" s="215" t="s">
        <v>40964</v>
      </c>
      <c r="B11689" s="215">
        <v>1</v>
      </c>
      <c r="C11689" s="216" t="s">
        <v>40965</v>
      </c>
      <c r="D11689" s="215" t="s">
        <v>40966</v>
      </c>
    </row>
    <row r="11690" spans="1:4">
      <c r="A11690" s="215" t="s">
        <v>40967</v>
      </c>
      <c r="B11690" s="215">
        <v>1</v>
      </c>
      <c r="C11690" s="216" t="s">
        <v>40968</v>
      </c>
      <c r="D11690" s="215" t="s">
        <v>40969</v>
      </c>
    </row>
    <row r="11691" spans="1:4">
      <c r="A11691" s="215" t="s">
        <v>40970</v>
      </c>
      <c r="B11691" s="215">
        <v>1</v>
      </c>
      <c r="C11691" s="216" t="s">
        <v>40971</v>
      </c>
      <c r="D11691" s="215" t="s">
        <v>40972</v>
      </c>
    </row>
    <row r="11692" spans="1:4">
      <c r="A11692" s="215" t="s">
        <v>40973</v>
      </c>
      <c r="B11692" s="215">
        <v>1</v>
      </c>
      <c r="C11692" s="216" t="s">
        <v>40974</v>
      </c>
      <c r="D11692" s="215" t="s">
        <v>40975</v>
      </c>
    </row>
    <row r="11693" spans="1:4">
      <c r="A11693" s="215" t="s">
        <v>40976</v>
      </c>
      <c r="B11693" s="215">
        <v>1</v>
      </c>
      <c r="C11693" s="216" t="s">
        <v>40977</v>
      </c>
      <c r="D11693" s="215" t="s">
        <v>40978</v>
      </c>
    </row>
    <row r="11694" spans="1:4">
      <c r="A11694" s="215" t="s">
        <v>40979</v>
      </c>
      <c r="B11694" s="215">
        <v>1</v>
      </c>
      <c r="C11694" s="216" t="s">
        <v>40980</v>
      </c>
      <c r="D11694" s="215" t="s">
        <v>40981</v>
      </c>
    </row>
    <row r="11695" spans="1:4">
      <c r="A11695" s="215" t="s">
        <v>40982</v>
      </c>
      <c r="B11695" s="215">
        <v>1</v>
      </c>
      <c r="C11695" s="216" t="s">
        <v>40983</v>
      </c>
      <c r="D11695" s="215" t="s">
        <v>40984</v>
      </c>
    </row>
    <row r="11696" spans="1:4">
      <c r="A11696" s="215" t="s">
        <v>40985</v>
      </c>
      <c r="B11696" s="215">
        <v>1</v>
      </c>
      <c r="C11696" s="216" t="s">
        <v>40986</v>
      </c>
      <c r="D11696" s="215" t="s">
        <v>40987</v>
      </c>
    </row>
    <row r="11697" spans="1:4">
      <c r="A11697" s="215" t="s">
        <v>40988</v>
      </c>
      <c r="B11697" s="215">
        <v>1</v>
      </c>
      <c r="C11697" s="216" t="s">
        <v>40989</v>
      </c>
      <c r="D11697" s="215" t="s">
        <v>40990</v>
      </c>
    </row>
    <row r="11698" spans="1:4">
      <c r="A11698" s="215" t="s">
        <v>40991</v>
      </c>
      <c r="B11698" s="215">
        <v>1</v>
      </c>
      <c r="C11698" s="216" t="s">
        <v>40992</v>
      </c>
      <c r="D11698" s="215" t="s">
        <v>40993</v>
      </c>
    </row>
    <row r="11699" spans="1:4">
      <c r="A11699" s="215" t="s">
        <v>40994</v>
      </c>
      <c r="B11699" s="215">
        <v>1</v>
      </c>
      <c r="C11699" s="216" t="s">
        <v>40995</v>
      </c>
      <c r="D11699" s="215" t="s">
        <v>40996</v>
      </c>
    </row>
    <row r="11700" spans="1:4">
      <c r="A11700" s="215" t="s">
        <v>40997</v>
      </c>
      <c r="B11700" s="215">
        <v>1</v>
      </c>
      <c r="C11700" s="216" t="s">
        <v>40998</v>
      </c>
      <c r="D11700" s="215" t="s">
        <v>40999</v>
      </c>
    </row>
    <row r="11701" spans="1:4">
      <c r="A11701" s="215" t="s">
        <v>41000</v>
      </c>
      <c r="B11701" s="215">
        <v>1</v>
      </c>
      <c r="C11701" s="216" t="s">
        <v>41001</v>
      </c>
      <c r="D11701" s="215" t="s">
        <v>41002</v>
      </c>
    </row>
    <row r="11702" spans="1:4">
      <c r="A11702" s="215" t="s">
        <v>41003</v>
      </c>
      <c r="B11702" s="215">
        <v>1</v>
      </c>
      <c r="C11702" s="216" t="s">
        <v>41004</v>
      </c>
      <c r="D11702" s="215" t="s">
        <v>41005</v>
      </c>
    </row>
    <row r="11703" spans="1:4">
      <c r="A11703" s="215" t="s">
        <v>41006</v>
      </c>
      <c r="B11703" s="215">
        <v>1</v>
      </c>
      <c r="C11703" s="216" t="s">
        <v>41007</v>
      </c>
      <c r="D11703" s="215" t="s">
        <v>41008</v>
      </c>
    </row>
    <row r="11704" spans="1:4">
      <c r="A11704" s="215" t="s">
        <v>41009</v>
      </c>
      <c r="B11704" s="215">
        <v>1</v>
      </c>
      <c r="C11704" s="216" t="s">
        <v>41010</v>
      </c>
      <c r="D11704" s="215" t="s">
        <v>41011</v>
      </c>
    </row>
    <row r="11705" spans="1:4">
      <c r="A11705" s="215" t="s">
        <v>41012</v>
      </c>
      <c r="B11705" s="215">
        <v>1</v>
      </c>
      <c r="C11705" s="216" t="s">
        <v>41013</v>
      </c>
      <c r="D11705" s="215" t="s">
        <v>41014</v>
      </c>
    </row>
    <row r="11706" spans="1:4">
      <c r="A11706" s="215" t="s">
        <v>41015</v>
      </c>
      <c r="B11706" s="215">
        <v>1</v>
      </c>
      <c r="C11706" s="216" t="s">
        <v>41016</v>
      </c>
      <c r="D11706" s="215" t="s">
        <v>41017</v>
      </c>
    </row>
    <row r="11707" spans="1:4">
      <c r="A11707" s="215" t="s">
        <v>41018</v>
      </c>
      <c r="B11707" s="215">
        <v>1</v>
      </c>
      <c r="C11707" s="216" t="s">
        <v>41019</v>
      </c>
      <c r="D11707" s="215" t="s">
        <v>41020</v>
      </c>
    </row>
    <row r="11708" spans="1:4">
      <c r="A11708" s="215" t="s">
        <v>41021</v>
      </c>
      <c r="B11708" s="215">
        <v>1</v>
      </c>
      <c r="C11708" s="216" t="s">
        <v>41022</v>
      </c>
      <c r="D11708" s="215" t="s">
        <v>41023</v>
      </c>
    </row>
    <row r="11709" spans="1:4">
      <c r="A11709" s="215" t="s">
        <v>41024</v>
      </c>
      <c r="B11709" s="215">
        <v>1</v>
      </c>
      <c r="C11709" s="216" t="s">
        <v>41025</v>
      </c>
      <c r="D11709" s="215" t="s">
        <v>41026</v>
      </c>
    </row>
    <row r="11710" spans="1:4">
      <c r="A11710" s="215" t="s">
        <v>41027</v>
      </c>
      <c r="B11710" s="215">
        <v>1</v>
      </c>
      <c r="C11710" s="216" t="s">
        <v>41028</v>
      </c>
      <c r="D11710" s="215" t="s">
        <v>41029</v>
      </c>
    </row>
    <row r="11711" spans="1:4">
      <c r="A11711" s="215" t="s">
        <v>41030</v>
      </c>
      <c r="B11711" s="215">
        <v>1</v>
      </c>
      <c r="C11711" s="216" t="s">
        <v>41031</v>
      </c>
      <c r="D11711" s="215" t="s">
        <v>41032</v>
      </c>
    </row>
    <row r="11712" spans="1:4">
      <c r="A11712" s="215" t="s">
        <v>41033</v>
      </c>
      <c r="B11712" s="215">
        <v>1</v>
      </c>
      <c r="C11712" s="216" t="s">
        <v>41034</v>
      </c>
      <c r="D11712" s="215" t="s">
        <v>41035</v>
      </c>
    </row>
    <row r="11713" spans="1:4">
      <c r="A11713" s="215" t="s">
        <v>41036</v>
      </c>
      <c r="B11713" s="215">
        <v>1</v>
      </c>
      <c r="C11713" s="216" t="s">
        <v>41037</v>
      </c>
      <c r="D11713" s="215" t="s">
        <v>41038</v>
      </c>
    </row>
    <row r="11714" spans="1:4">
      <c r="A11714" s="215" t="s">
        <v>41039</v>
      </c>
      <c r="B11714" s="215">
        <v>1</v>
      </c>
      <c r="C11714" s="216" t="s">
        <v>41040</v>
      </c>
      <c r="D11714" s="215" t="s">
        <v>41041</v>
      </c>
    </row>
    <row r="11715" spans="1:4">
      <c r="A11715" s="215" t="s">
        <v>41042</v>
      </c>
      <c r="B11715" s="215">
        <v>1</v>
      </c>
      <c r="C11715" s="216" t="s">
        <v>41043</v>
      </c>
      <c r="D11715" s="215" t="s">
        <v>41044</v>
      </c>
    </row>
    <row r="11716" spans="1:4">
      <c r="A11716" s="215" t="s">
        <v>41045</v>
      </c>
      <c r="B11716" s="215">
        <v>1</v>
      </c>
      <c r="C11716" s="216" t="s">
        <v>41046</v>
      </c>
      <c r="D11716" s="215" t="s">
        <v>41047</v>
      </c>
    </row>
    <row r="11717" spans="1:4">
      <c r="A11717" s="215" t="s">
        <v>41048</v>
      </c>
      <c r="B11717" s="215">
        <v>1</v>
      </c>
      <c r="C11717" s="216" t="s">
        <v>41049</v>
      </c>
      <c r="D11717" s="215" t="s">
        <v>41050</v>
      </c>
    </row>
    <row r="11718" spans="1:4">
      <c r="A11718" s="215" t="s">
        <v>41051</v>
      </c>
      <c r="B11718" s="215">
        <v>1</v>
      </c>
      <c r="C11718" s="216" t="s">
        <v>41052</v>
      </c>
      <c r="D11718" s="215" t="s">
        <v>41053</v>
      </c>
    </row>
    <row r="11719" spans="1:4">
      <c r="A11719" s="215" t="s">
        <v>41054</v>
      </c>
      <c r="B11719" s="215">
        <v>1</v>
      </c>
      <c r="C11719" s="216" t="s">
        <v>41055</v>
      </c>
      <c r="D11719" s="215" t="s">
        <v>41056</v>
      </c>
    </row>
    <row r="11720" spans="1:4">
      <c r="A11720" s="215" t="s">
        <v>41057</v>
      </c>
      <c r="B11720" s="215">
        <v>1</v>
      </c>
      <c r="C11720" s="216" t="s">
        <v>41058</v>
      </c>
      <c r="D11720" s="215" t="s">
        <v>41059</v>
      </c>
    </row>
    <row r="11721" spans="1:4">
      <c r="A11721" s="215" t="s">
        <v>41060</v>
      </c>
      <c r="B11721" s="215">
        <v>1</v>
      </c>
      <c r="C11721" s="216" t="s">
        <v>41061</v>
      </c>
      <c r="D11721" s="215" t="s">
        <v>41062</v>
      </c>
    </row>
    <row r="11722" spans="1:4">
      <c r="A11722" s="215" t="s">
        <v>41063</v>
      </c>
      <c r="B11722" s="215">
        <v>1</v>
      </c>
      <c r="C11722" s="216" t="s">
        <v>41064</v>
      </c>
      <c r="D11722" s="215" t="s">
        <v>41065</v>
      </c>
    </row>
    <row r="11723" spans="1:4">
      <c r="A11723" s="215" t="s">
        <v>41066</v>
      </c>
      <c r="B11723" s="215">
        <v>1</v>
      </c>
      <c r="C11723" s="216" t="s">
        <v>41067</v>
      </c>
      <c r="D11723" s="215" t="s">
        <v>41068</v>
      </c>
    </row>
    <row r="11724" spans="1:4">
      <c r="A11724" s="215" t="s">
        <v>41069</v>
      </c>
      <c r="B11724" s="215">
        <v>1</v>
      </c>
      <c r="C11724" s="216" t="s">
        <v>41070</v>
      </c>
      <c r="D11724" s="215" t="s">
        <v>41071</v>
      </c>
    </row>
    <row r="11725" spans="1:4">
      <c r="A11725" s="215" t="s">
        <v>41072</v>
      </c>
      <c r="B11725" s="215">
        <v>1</v>
      </c>
      <c r="C11725" s="216" t="s">
        <v>41073</v>
      </c>
      <c r="D11725" s="215" t="s">
        <v>41074</v>
      </c>
    </row>
    <row r="11726" spans="1:4">
      <c r="A11726" s="215" t="s">
        <v>41075</v>
      </c>
      <c r="B11726" s="215">
        <v>1</v>
      </c>
      <c r="C11726" s="216" t="s">
        <v>41076</v>
      </c>
      <c r="D11726" s="215" t="s">
        <v>41077</v>
      </c>
    </row>
    <row r="11727" spans="1:4">
      <c r="A11727" s="215" t="s">
        <v>41078</v>
      </c>
      <c r="B11727" s="215">
        <v>1</v>
      </c>
      <c r="C11727" s="216" t="s">
        <v>41079</v>
      </c>
      <c r="D11727" s="215" t="s">
        <v>41080</v>
      </c>
    </row>
    <row r="11728" spans="1:4">
      <c r="A11728" s="215" t="s">
        <v>41081</v>
      </c>
      <c r="B11728" s="215">
        <v>1</v>
      </c>
      <c r="C11728" s="216" t="s">
        <v>41082</v>
      </c>
      <c r="D11728" s="215" t="s">
        <v>41083</v>
      </c>
    </row>
    <row r="11729" spans="1:4">
      <c r="A11729" s="215" t="s">
        <v>41084</v>
      </c>
      <c r="B11729" s="215">
        <v>1</v>
      </c>
      <c r="C11729" s="216" t="s">
        <v>41085</v>
      </c>
      <c r="D11729" s="215" t="s">
        <v>41086</v>
      </c>
    </row>
    <row r="11730" spans="1:4">
      <c r="A11730" s="215" t="s">
        <v>41087</v>
      </c>
      <c r="B11730" s="215">
        <v>1</v>
      </c>
      <c r="C11730" s="216" t="s">
        <v>41088</v>
      </c>
      <c r="D11730" s="215" t="s">
        <v>41089</v>
      </c>
    </row>
    <row r="11731" spans="1:4">
      <c r="A11731" s="215" t="s">
        <v>41090</v>
      </c>
      <c r="B11731" s="215">
        <v>1</v>
      </c>
      <c r="C11731" s="216" t="s">
        <v>41091</v>
      </c>
      <c r="D11731" s="215" t="s">
        <v>41092</v>
      </c>
    </row>
    <row r="11732" spans="1:4">
      <c r="A11732" s="215" t="s">
        <v>41093</v>
      </c>
      <c r="B11732" s="215">
        <v>1</v>
      </c>
      <c r="C11732" s="216" t="s">
        <v>41094</v>
      </c>
      <c r="D11732" s="215" t="s">
        <v>41095</v>
      </c>
    </row>
    <row r="11733" spans="1:4">
      <c r="A11733" s="215" t="s">
        <v>41096</v>
      </c>
      <c r="B11733" s="215">
        <v>1</v>
      </c>
      <c r="C11733" s="216" t="s">
        <v>41097</v>
      </c>
      <c r="D11733" s="215" t="s">
        <v>41098</v>
      </c>
    </row>
    <row r="11734" spans="1:4">
      <c r="A11734" s="215" t="s">
        <v>41099</v>
      </c>
      <c r="B11734" s="215">
        <v>1</v>
      </c>
      <c r="C11734" s="216" t="s">
        <v>41100</v>
      </c>
      <c r="D11734" s="215" t="s">
        <v>41101</v>
      </c>
    </row>
    <row r="11735" spans="1:4">
      <c r="A11735" s="215" t="s">
        <v>41102</v>
      </c>
      <c r="B11735" s="215">
        <v>1</v>
      </c>
      <c r="C11735" s="216" t="s">
        <v>41103</v>
      </c>
      <c r="D11735" s="215" t="s">
        <v>41104</v>
      </c>
    </row>
    <row r="11736" spans="1:4">
      <c r="A11736" s="215" t="s">
        <v>41105</v>
      </c>
      <c r="B11736" s="215">
        <v>1</v>
      </c>
      <c r="C11736" s="216" t="s">
        <v>41106</v>
      </c>
      <c r="D11736" s="215" t="s">
        <v>41107</v>
      </c>
    </row>
    <row r="11737" spans="1:4">
      <c r="A11737" s="215" t="s">
        <v>41108</v>
      </c>
      <c r="B11737" s="215">
        <v>1</v>
      </c>
      <c r="C11737" s="216" t="s">
        <v>41109</v>
      </c>
      <c r="D11737" s="215" t="s">
        <v>41110</v>
      </c>
    </row>
    <row r="11738" spans="1:4">
      <c r="A11738" s="215" t="s">
        <v>41111</v>
      </c>
      <c r="B11738" s="215">
        <v>1</v>
      </c>
      <c r="C11738" s="216" t="s">
        <v>41112</v>
      </c>
      <c r="D11738" s="215" t="s">
        <v>41113</v>
      </c>
    </row>
    <row r="11739" spans="1:4">
      <c r="A11739" s="215" t="s">
        <v>41114</v>
      </c>
      <c r="B11739" s="215">
        <v>1</v>
      </c>
      <c r="C11739" s="216" t="s">
        <v>41115</v>
      </c>
      <c r="D11739" s="215" t="s">
        <v>41116</v>
      </c>
    </row>
    <row r="11740" spans="1:4">
      <c r="A11740" s="215" t="s">
        <v>41117</v>
      </c>
      <c r="B11740" s="215">
        <v>1</v>
      </c>
      <c r="C11740" s="216" t="s">
        <v>41118</v>
      </c>
      <c r="D11740" s="215" t="s">
        <v>41119</v>
      </c>
    </row>
    <row r="11741" spans="1:4">
      <c r="A11741" s="215" t="s">
        <v>41120</v>
      </c>
      <c r="B11741" s="215">
        <v>1</v>
      </c>
      <c r="C11741" s="216" t="s">
        <v>41121</v>
      </c>
      <c r="D11741" s="215" t="s">
        <v>41122</v>
      </c>
    </row>
    <row r="11742" spans="1:4">
      <c r="A11742" s="215" t="s">
        <v>41123</v>
      </c>
      <c r="B11742" s="215">
        <v>1</v>
      </c>
      <c r="C11742" s="216" t="s">
        <v>41124</v>
      </c>
      <c r="D11742" s="215" t="s">
        <v>41125</v>
      </c>
    </row>
    <row r="11743" spans="1:4">
      <c r="A11743" s="215" t="s">
        <v>41126</v>
      </c>
      <c r="B11743" s="215">
        <v>1</v>
      </c>
      <c r="C11743" s="216" t="s">
        <v>41127</v>
      </c>
      <c r="D11743" s="215" t="s">
        <v>41128</v>
      </c>
    </row>
    <row r="11744" spans="1:4">
      <c r="A11744" s="215" t="s">
        <v>41129</v>
      </c>
      <c r="B11744" s="215">
        <v>1</v>
      </c>
      <c r="C11744" s="216" t="s">
        <v>41130</v>
      </c>
      <c r="D11744" s="215" t="s">
        <v>41131</v>
      </c>
    </row>
    <row r="11745" spans="1:4">
      <c r="A11745" s="215" t="s">
        <v>41132</v>
      </c>
      <c r="B11745" s="215">
        <v>1</v>
      </c>
      <c r="C11745" s="216" t="s">
        <v>41133</v>
      </c>
      <c r="D11745" s="215" t="s">
        <v>41134</v>
      </c>
    </row>
    <row r="11746" spans="1:4">
      <c r="A11746" s="215" t="s">
        <v>41135</v>
      </c>
      <c r="B11746" s="215">
        <v>2</v>
      </c>
      <c r="C11746" s="216" t="s">
        <v>41136</v>
      </c>
      <c r="D11746" s="215" t="s">
        <v>41137</v>
      </c>
    </row>
    <row r="11747" spans="1:4">
      <c r="A11747" s="215" t="s">
        <v>41138</v>
      </c>
      <c r="B11747" s="215">
        <v>1</v>
      </c>
      <c r="C11747" s="216" t="s">
        <v>41139</v>
      </c>
      <c r="D11747" s="215" t="s">
        <v>41140</v>
      </c>
    </row>
    <row r="11748" spans="1:4">
      <c r="A11748" s="215" t="s">
        <v>41141</v>
      </c>
      <c r="B11748" s="215">
        <v>1</v>
      </c>
      <c r="C11748" s="216" t="s">
        <v>41142</v>
      </c>
      <c r="D11748" s="215" t="s">
        <v>41143</v>
      </c>
    </row>
    <row r="11749" spans="1:4">
      <c r="A11749" s="215" t="s">
        <v>41144</v>
      </c>
      <c r="B11749" s="215">
        <v>1</v>
      </c>
      <c r="C11749" s="216" t="s">
        <v>41145</v>
      </c>
      <c r="D11749" s="215" t="s">
        <v>41146</v>
      </c>
    </row>
    <row r="11750" spans="1:4">
      <c r="A11750" s="215" t="s">
        <v>41147</v>
      </c>
      <c r="B11750" s="215">
        <v>1</v>
      </c>
      <c r="C11750" s="216" t="s">
        <v>41148</v>
      </c>
      <c r="D11750" s="215" t="s">
        <v>41149</v>
      </c>
    </row>
    <row r="11751" spans="1:4">
      <c r="A11751" s="215" t="s">
        <v>41150</v>
      </c>
      <c r="B11751" s="215">
        <v>1</v>
      </c>
      <c r="C11751" s="216" t="s">
        <v>41151</v>
      </c>
      <c r="D11751" s="215" t="s">
        <v>41152</v>
      </c>
    </row>
    <row r="11752" spans="1:4">
      <c r="A11752" s="215" t="s">
        <v>41153</v>
      </c>
      <c r="B11752" s="215">
        <v>1</v>
      </c>
      <c r="C11752" s="216" t="s">
        <v>41154</v>
      </c>
      <c r="D11752" s="215" t="s">
        <v>41155</v>
      </c>
    </row>
    <row r="11753" spans="1:4">
      <c r="A11753" s="215" t="s">
        <v>41156</v>
      </c>
      <c r="B11753" s="215">
        <v>1</v>
      </c>
      <c r="C11753" s="216" t="s">
        <v>41157</v>
      </c>
      <c r="D11753" s="215" t="s">
        <v>41158</v>
      </c>
    </row>
    <row r="11754" spans="1:4">
      <c r="A11754" s="215" t="s">
        <v>41159</v>
      </c>
      <c r="B11754" s="215">
        <v>1</v>
      </c>
      <c r="C11754" s="216" t="s">
        <v>41160</v>
      </c>
      <c r="D11754" s="215" t="s">
        <v>41161</v>
      </c>
    </row>
    <row r="11755" spans="1:4">
      <c r="A11755" s="215" t="s">
        <v>41162</v>
      </c>
      <c r="B11755" s="215">
        <v>1</v>
      </c>
      <c r="C11755" s="216" t="s">
        <v>41163</v>
      </c>
      <c r="D11755" s="215" t="s">
        <v>41164</v>
      </c>
    </row>
    <row r="11756" spans="1:4">
      <c r="A11756" s="215" t="s">
        <v>41165</v>
      </c>
      <c r="B11756" s="215">
        <v>1</v>
      </c>
      <c r="C11756" s="216" t="s">
        <v>41166</v>
      </c>
      <c r="D11756" s="215" t="s">
        <v>39014</v>
      </c>
    </row>
    <row r="11757" spans="1:4">
      <c r="A11757" s="215" t="s">
        <v>41167</v>
      </c>
      <c r="B11757" s="215">
        <v>1</v>
      </c>
      <c r="C11757" s="216" t="s">
        <v>41168</v>
      </c>
      <c r="D11757" s="215" t="s">
        <v>41169</v>
      </c>
    </row>
    <row r="11758" spans="1:4">
      <c r="A11758" s="215" t="s">
        <v>41170</v>
      </c>
      <c r="B11758" s="215">
        <v>1</v>
      </c>
      <c r="C11758" s="216" t="s">
        <v>41171</v>
      </c>
      <c r="D11758" s="215" t="s">
        <v>41172</v>
      </c>
    </row>
    <row r="11759" spans="1:4">
      <c r="A11759" s="215" t="s">
        <v>41173</v>
      </c>
      <c r="B11759" s="215">
        <v>1</v>
      </c>
      <c r="C11759" s="216" t="s">
        <v>41174</v>
      </c>
      <c r="D11759" s="215" t="s">
        <v>41175</v>
      </c>
    </row>
    <row r="11760" spans="1:4">
      <c r="A11760" s="215" t="s">
        <v>41176</v>
      </c>
      <c r="B11760" s="215">
        <v>1</v>
      </c>
      <c r="C11760" s="216" t="s">
        <v>41177</v>
      </c>
      <c r="D11760" s="215" t="s">
        <v>41178</v>
      </c>
    </row>
    <row r="11761" spans="1:4">
      <c r="A11761" s="215" t="s">
        <v>41179</v>
      </c>
      <c r="B11761" s="215">
        <v>1</v>
      </c>
      <c r="C11761" s="216" t="s">
        <v>41180</v>
      </c>
      <c r="D11761" s="215" t="s">
        <v>41181</v>
      </c>
    </row>
    <row r="11762" spans="1:4">
      <c r="A11762" s="215" t="s">
        <v>41182</v>
      </c>
      <c r="B11762" s="215">
        <v>1</v>
      </c>
      <c r="C11762" s="216" t="s">
        <v>41183</v>
      </c>
      <c r="D11762" s="215" t="s">
        <v>41184</v>
      </c>
    </row>
    <row r="11763" spans="1:4">
      <c r="A11763" s="215" t="s">
        <v>41185</v>
      </c>
      <c r="B11763" s="215">
        <v>1</v>
      </c>
      <c r="C11763" s="216" t="s">
        <v>41186</v>
      </c>
      <c r="D11763" s="215" t="s">
        <v>41187</v>
      </c>
    </row>
    <row r="11764" spans="1:4">
      <c r="A11764" s="215" t="s">
        <v>41188</v>
      </c>
      <c r="B11764" s="215">
        <v>1</v>
      </c>
      <c r="C11764" s="216" t="s">
        <v>41189</v>
      </c>
      <c r="D11764" s="215" t="s">
        <v>41190</v>
      </c>
    </row>
    <row r="11765" spans="1:4">
      <c r="A11765" s="215" t="s">
        <v>41191</v>
      </c>
      <c r="B11765" s="215">
        <v>1</v>
      </c>
      <c r="C11765" s="216" t="s">
        <v>41192</v>
      </c>
      <c r="D11765" s="215" t="s">
        <v>41193</v>
      </c>
    </row>
    <row r="11766" spans="1:4">
      <c r="A11766" s="215" t="s">
        <v>41194</v>
      </c>
      <c r="B11766" s="215">
        <v>1</v>
      </c>
      <c r="C11766" s="216" t="s">
        <v>41195</v>
      </c>
      <c r="D11766" s="215" t="s">
        <v>41196</v>
      </c>
    </row>
    <row r="11767" spans="1:4">
      <c r="A11767" s="215" t="s">
        <v>41197</v>
      </c>
      <c r="B11767" s="215">
        <v>1</v>
      </c>
      <c r="C11767" s="216" t="s">
        <v>41198</v>
      </c>
      <c r="D11767" s="215" t="s">
        <v>41199</v>
      </c>
    </row>
    <row r="11768" spans="1:4">
      <c r="A11768" s="215" t="s">
        <v>41200</v>
      </c>
      <c r="B11768" s="215">
        <v>1</v>
      </c>
      <c r="C11768" s="216" t="s">
        <v>41201</v>
      </c>
      <c r="D11768" s="215" t="s">
        <v>41202</v>
      </c>
    </row>
    <row r="11769" spans="1:4">
      <c r="A11769" s="215" t="s">
        <v>41203</v>
      </c>
      <c r="B11769" s="215">
        <v>1</v>
      </c>
      <c r="C11769" s="216" t="s">
        <v>41204</v>
      </c>
      <c r="D11769" s="215" t="s">
        <v>41205</v>
      </c>
    </row>
    <row r="11770" spans="1:4">
      <c r="A11770" s="215" t="s">
        <v>41206</v>
      </c>
      <c r="B11770" s="215">
        <v>1</v>
      </c>
      <c r="C11770" s="216" t="s">
        <v>41207</v>
      </c>
      <c r="D11770" s="215" t="s">
        <v>41208</v>
      </c>
    </row>
    <row r="11771" spans="1:4">
      <c r="A11771" s="215" t="s">
        <v>41209</v>
      </c>
      <c r="B11771" s="215">
        <v>1</v>
      </c>
      <c r="C11771" s="216" t="s">
        <v>41210</v>
      </c>
      <c r="D11771" s="215" t="s">
        <v>41211</v>
      </c>
    </row>
    <row r="11772" spans="1:4">
      <c r="A11772" s="215" t="s">
        <v>41212</v>
      </c>
      <c r="B11772" s="215">
        <v>1</v>
      </c>
      <c r="C11772" s="216" t="s">
        <v>41213</v>
      </c>
      <c r="D11772" s="215" t="s">
        <v>41214</v>
      </c>
    </row>
    <row r="11773" spans="1:4">
      <c r="A11773" s="215" t="s">
        <v>41215</v>
      </c>
      <c r="B11773" s="215">
        <v>1</v>
      </c>
      <c r="C11773" s="216" t="s">
        <v>41216</v>
      </c>
      <c r="D11773" s="215" t="s">
        <v>41217</v>
      </c>
    </row>
    <row r="11774" spans="1:4">
      <c r="A11774" s="215" t="s">
        <v>41218</v>
      </c>
      <c r="B11774" s="215">
        <v>1</v>
      </c>
      <c r="C11774" s="216" t="s">
        <v>41219</v>
      </c>
      <c r="D11774" s="215" t="s">
        <v>41220</v>
      </c>
    </row>
    <row r="11775" spans="1:4">
      <c r="A11775" s="215" t="s">
        <v>41221</v>
      </c>
      <c r="B11775" s="215">
        <v>1</v>
      </c>
      <c r="C11775" s="216" t="s">
        <v>41222</v>
      </c>
      <c r="D11775" s="215" t="s">
        <v>41223</v>
      </c>
    </row>
    <row r="11776" spans="1:4">
      <c r="A11776" s="215" t="s">
        <v>41224</v>
      </c>
      <c r="B11776" s="215">
        <v>1</v>
      </c>
      <c r="C11776" s="216" t="s">
        <v>41225</v>
      </c>
      <c r="D11776" s="215" t="s">
        <v>41226</v>
      </c>
    </row>
    <row r="11777" spans="1:4">
      <c r="A11777" s="215" t="s">
        <v>41227</v>
      </c>
      <c r="B11777" s="215">
        <v>1</v>
      </c>
      <c r="C11777" s="216" t="s">
        <v>41228</v>
      </c>
      <c r="D11777" s="215" t="s">
        <v>41229</v>
      </c>
    </row>
    <row r="11778" spans="1:4">
      <c r="A11778" s="215" t="s">
        <v>41230</v>
      </c>
      <c r="B11778" s="215">
        <v>1</v>
      </c>
      <c r="C11778" s="216" t="s">
        <v>41231</v>
      </c>
      <c r="D11778" s="215" t="s">
        <v>41232</v>
      </c>
    </row>
    <row r="11779" spans="1:4">
      <c r="A11779" s="215" t="s">
        <v>41233</v>
      </c>
      <c r="B11779" s="215">
        <v>1</v>
      </c>
      <c r="C11779" s="216" t="s">
        <v>41234</v>
      </c>
      <c r="D11779" s="215" t="s">
        <v>41235</v>
      </c>
    </row>
    <row r="11780" spans="1:4">
      <c r="A11780" s="215" t="s">
        <v>41236</v>
      </c>
      <c r="B11780" s="215">
        <v>1</v>
      </c>
      <c r="C11780" s="216" t="s">
        <v>41237</v>
      </c>
      <c r="D11780" s="215" t="s">
        <v>41238</v>
      </c>
    </row>
    <row r="11781" spans="1:4">
      <c r="A11781" s="215" t="s">
        <v>41239</v>
      </c>
      <c r="B11781" s="215">
        <v>1</v>
      </c>
      <c r="C11781" s="216" t="s">
        <v>41240</v>
      </c>
      <c r="D11781" s="215" t="s">
        <v>41241</v>
      </c>
    </row>
    <row r="11782" spans="1:4">
      <c r="A11782" s="215" t="s">
        <v>41242</v>
      </c>
      <c r="B11782" s="215">
        <v>1</v>
      </c>
      <c r="C11782" s="216" t="s">
        <v>41243</v>
      </c>
      <c r="D11782" s="215" t="s">
        <v>41244</v>
      </c>
    </row>
    <row r="11783" spans="1:4">
      <c r="A11783" s="215" t="s">
        <v>41245</v>
      </c>
      <c r="B11783" s="215">
        <v>1</v>
      </c>
      <c r="C11783" s="216" t="s">
        <v>41246</v>
      </c>
      <c r="D11783" s="215" t="s">
        <v>41247</v>
      </c>
    </row>
    <row r="11784" spans="1:4">
      <c r="A11784" s="215" t="s">
        <v>41248</v>
      </c>
      <c r="B11784" s="215">
        <v>1</v>
      </c>
      <c r="C11784" s="216" t="s">
        <v>41249</v>
      </c>
      <c r="D11784" s="215" t="s">
        <v>39173</v>
      </c>
    </row>
    <row r="11785" spans="1:4">
      <c r="A11785" s="215" t="s">
        <v>41250</v>
      </c>
      <c r="B11785" s="215">
        <v>1</v>
      </c>
      <c r="C11785" s="216" t="s">
        <v>41251</v>
      </c>
      <c r="D11785" s="215" t="s">
        <v>41252</v>
      </c>
    </row>
    <row r="11786" spans="1:4">
      <c r="A11786" s="215" t="s">
        <v>41253</v>
      </c>
      <c r="B11786" s="215">
        <v>1</v>
      </c>
      <c r="C11786" s="216" t="s">
        <v>41254</v>
      </c>
      <c r="D11786" s="215" t="s">
        <v>41255</v>
      </c>
    </row>
    <row r="11787" spans="1:4">
      <c r="A11787" s="215" t="s">
        <v>41256</v>
      </c>
      <c r="B11787" s="215">
        <v>1</v>
      </c>
      <c r="C11787" s="216" t="s">
        <v>41257</v>
      </c>
      <c r="D11787" s="215" t="s">
        <v>41258</v>
      </c>
    </row>
    <row r="11788" spans="1:4">
      <c r="A11788" s="215" t="s">
        <v>41259</v>
      </c>
      <c r="B11788" s="215">
        <v>1</v>
      </c>
      <c r="C11788" s="216" t="s">
        <v>41260</v>
      </c>
      <c r="D11788" s="215" t="s">
        <v>41261</v>
      </c>
    </row>
    <row r="11789" spans="1:4">
      <c r="A11789" s="215" t="s">
        <v>41262</v>
      </c>
      <c r="B11789" s="215">
        <v>1</v>
      </c>
      <c r="C11789" s="216" t="s">
        <v>41263</v>
      </c>
      <c r="D11789" s="215" t="s">
        <v>41264</v>
      </c>
    </row>
    <row r="11790" spans="1:4">
      <c r="A11790" s="215" t="s">
        <v>41265</v>
      </c>
      <c r="B11790" s="215">
        <v>1</v>
      </c>
      <c r="C11790" s="216" t="s">
        <v>41266</v>
      </c>
      <c r="D11790" s="215" t="s">
        <v>41267</v>
      </c>
    </row>
    <row r="11791" spans="1:4">
      <c r="A11791" s="215" t="s">
        <v>41268</v>
      </c>
      <c r="B11791" s="215">
        <v>1</v>
      </c>
      <c r="C11791" s="216" t="s">
        <v>41269</v>
      </c>
      <c r="D11791" s="215" t="s">
        <v>41270</v>
      </c>
    </row>
    <row r="11792" spans="1:4">
      <c r="A11792" s="215" t="s">
        <v>41271</v>
      </c>
      <c r="B11792" s="215">
        <v>1</v>
      </c>
      <c r="C11792" s="216" t="s">
        <v>41272</v>
      </c>
      <c r="D11792" s="215" t="s">
        <v>41273</v>
      </c>
    </row>
    <row r="11793" spans="1:4">
      <c r="A11793" s="215" t="s">
        <v>41274</v>
      </c>
      <c r="B11793" s="215">
        <v>1</v>
      </c>
      <c r="C11793" s="216" t="s">
        <v>41275</v>
      </c>
      <c r="D11793" s="215" t="s">
        <v>41276</v>
      </c>
    </row>
    <row r="11794" spans="1:4">
      <c r="A11794" s="215" t="s">
        <v>41277</v>
      </c>
      <c r="B11794" s="215">
        <v>1</v>
      </c>
      <c r="C11794" s="216" t="s">
        <v>41278</v>
      </c>
      <c r="D11794" s="215" t="s">
        <v>41279</v>
      </c>
    </row>
    <row r="11795" spans="1:4">
      <c r="A11795" s="215" t="s">
        <v>41280</v>
      </c>
      <c r="B11795" s="215">
        <v>1</v>
      </c>
      <c r="C11795" s="216" t="s">
        <v>41281</v>
      </c>
      <c r="D11795" s="215" t="s">
        <v>41282</v>
      </c>
    </row>
    <row r="11796" spans="1:4">
      <c r="A11796" s="215" t="s">
        <v>41283</v>
      </c>
      <c r="B11796" s="215">
        <v>1</v>
      </c>
      <c r="C11796" s="216" t="s">
        <v>41284</v>
      </c>
      <c r="D11796" s="215" t="s">
        <v>41285</v>
      </c>
    </row>
    <row r="11797" spans="1:4">
      <c r="A11797" s="215" t="s">
        <v>41286</v>
      </c>
      <c r="B11797" s="215">
        <v>1</v>
      </c>
      <c r="C11797" s="216" t="s">
        <v>41287</v>
      </c>
      <c r="D11797" s="215" t="s">
        <v>41288</v>
      </c>
    </row>
    <row r="11798" spans="1:4">
      <c r="A11798" s="215" t="s">
        <v>41289</v>
      </c>
      <c r="B11798" s="215">
        <v>1</v>
      </c>
      <c r="C11798" s="216" t="s">
        <v>41290</v>
      </c>
      <c r="D11798" s="215" t="s">
        <v>41291</v>
      </c>
    </row>
    <row r="11799" spans="1:4">
      <c r="A11799" s="215" t="s">
        <v>41292</v>
      </c>
      <c r="B11799" s="215">
        <v>1</v>
      </c>
      <c r="C11799" s="216" t="s">
        <v>41293</v>
      </c>
      <c r="D11799" s="215" t="s">
        <v>41294</v>
      </c>
    </row>
    <row r="11800" spans="1:4">
      <c r="A11800" s="215" t="s">
        <v>41295</v>
      </c>
      <c r="B11800" s="215">
        <v>1</v>
      </c>
      <c r="C11800" s="216" t="s">
        <v>41296</v>
      </c>
      <c r="D11800" s="215" t="s">
        <v>41297</v>
      </c>
    </row>
    <row r="11801" spans="1:4">
      <c r="A11801" s="215" t="s">
        <v>41298</v>
      </c>
      <c r="B11801" s="215">
        <v>1</v>
      </c>
      <c r="C11801" s="216" t="s">
        <v>41299</v>
      </c>
      <c r="D11801" s="215" t="s">
        <v>41300</v>
      </c>
    </row>
    <row r="11802" spans="1:4">
      <c r="A11802" s="215" t="s">
        <v>41301</v>
      </c>
      <c r="B11802" s="215">
        <v>1</v>
      </c>
      <c r="C11802" s="216" t="s">
        <v>41302</v>
      </c>
      <c r="D11802" s="215" t="s">
        <v>41303</v>
      </c>
    </row>
    <row r="11803" spans="1:4">
      <c r="A11803" s="215" t="s">
        <v>41304</v>
      </c>
      <c r="B11803" s="215">
        <v>1</v>
      </c>
      <c r="C11803" s="216" t="s">
        <v>41305</v>
      </c>
      <c r="D11803" s="215" t="s">
        <v>41306</v>
      </c>
    </row>
    <row r="11804" spans="1:4">
      <c r="A11804" s="215" t="s">
        <v>41307</v>
      </c>
      <c r="B11804" s="215">
        <v>1</v>
      </c>
      <c r="C11804" s="216" t="s">
        <v>41308</v>
      </c>
      <c r="D11804" s="215" t="s">
        <v>41309</v>
      </c>
    </row>
    <row r="11805" spans="1:4">
      <c r="A11805" s="215" t="s">
        <v>41310</v>
      </c>
      <c r="B11805" s="215">
        <v>1</v>
      </c>
      <c r="C11805" s="216" t="s">
        <v>41311</v>
      </c>
      <c r="D11805" s="215" t="s">
        <v>41312</v>
      </c>
    </row>
    <row r="11806" spans="1:4">
      <c r="A11806" s="215" t="s">
        <v>41313</v>
      </c>
      <c r="B11806" s="215">
        <v>1</v>
      </c>
      <c r="C11806" s="216" t="s">
        <v>41314</v>
      </c>
      <c r="D11806" s="215" t="s">
        <v>41315</v>
      </c>
    </row>
    <row r="11807" spans="1:4">
      <c r="A11807" s="215" t="s">
        <v>41316</v>
      </c>
      <c r="B11807" s="215">
        <v>1</v>
      </c>
      <c r="C11807" s="216" t="s">
        <v>41317</v>
      </c>
      <c r="D11807" s="215" t="s">
        <v>41318</v>
      </c>
    </row>
    <row r="11808" spans="1:4">
      <c r="A11808" s="215" t="s">
        <v>41319</v>
      </c>
      <c r="B11808" s="215">
        <v>1</v>
      </c>
      <c r="C11808" s="216" t="s">
        <v>41320</v>
      </c>
      <c r="D11808" s="215" t="s">
        <v>41321</v>
      </c>
    </row>
    <row r="11809" spans="1:4">
      <c r="A11809" s="215" t="s">
        <v>41322</v>
      </c>
      <c r="B11809" s="215">
        <v>1</v>
      </c>
      <c r="C11809" s="216" t="s">
        <v>41323</v>
      </c>
      <c r="D11809" s="215" t="s">
        <v>41324</v>
      </c>
    </row>
    <row r="11810" spans="1:4">
      <c r="A11810" s="215" t="s">
        <v>41325</v>
      </c>
      <c r="B11810" s="215">
        <v>1</v>
      </c>
      <c r="C11810" s="216" t="s">
        <v>41326</v>
      </c>
      <c r="D11810" s="215" t="s">
        <v>41327</v>
      </c>
    </row>
    <row r="11811" spans="1:4">
      <c r="A11811" s="215" t="s">
        <v>41328</v>
      </c>
      <c r="B11811" s="215">
        <v>1</v>
      </c>
      <c r="C11811" s="216" t="s">
        <v>41329</v>
      </c>
      <c r="D11811" s="215" t="s">
        <v>41330</v>
      </c>
    </row>
    <row r="11812" spans="1:4">
      <c r="A11812" s="215" t="s">
        <v>41331</v>
      </c>
      <c r="B11812" s="215">
        <v>1</v>
      </c>
      <c r="C11812" s="216" t="s">
        <v>41332</v>
      </c>
      <c r="D11812" s="215" t="s">
        <v>41333</v>
      </c>
    </row>
    <row r="11813" spans="1:4">
      <c r="A11813" s="215" t="s">
        <v>41334</v>
      </c>
      <c r="B11813" s="215">
        <v>1</v>
      </c>
      <c r="C11813" s="216" t="s">
        <v>41335</v>
      </c>
      <c r="D11813" s="215" t="s">
        <v>41336</v>
      </c>
    </row>
    <row r="11814" spans="1:4">
      <c r="A11814" s="215" t="s">
        <v>41337</v>
      </c>
      <c r="B11814" s="215">
        <v>1</v>
      </c>
      <c r="C11814" s="216" t="s">
        <v>41338</v>
      </c>
      <c r="D11814" s="215" t="s">
        <v>41339</v>
      </c>
    </row>
    <row r="11815" spans="1:4">
      <c r="A11815" s="215" t="s">
        <v>41340</v>
      </c>
      <c r="B11815" s="215">
        <v>1</v>
      </c>
      <c r="C11815" s="216" t="s">
        <v>41341</v>
      </c>
      <c r="D11815" s="215" t="s">
        <v>41342</v>
      </c>
    </row>
    <row r="11816" spans="1:4">
      <c r="A11816" s="215" t="s">
        <v>41343</v>
      </c>
      <c r="B11816" s="215">
        <v>1</v>
      </c>
      <c r="C11816" s="216" t="s">
        <v>41344</v>
      </c>
      <c r="D11816" s="215" t="s">
        <v>41345</v>
      </c>
    </row>
    <row r="11817" spans="1:4">
      <c r="A11817" s="215" t="s">
        <v>41346</v>
      </c>
      <c r="B11817" s="215">
        <v>1</v>
      </c>
      <c r="C11817" s="216" t="s">
        <v>41347</v>
      </c>
      <c r="D11817" s="215" t="s">
        <v>41348</v>
      </c>
    </row>
    <row r="11818" spans="1:4">
      <c r="A11818" s="215" t="s">
        <v>41349</v>
      </c>
      <c r="B11818" s="215">
        <v>1</v>
      </c>
      <c r="C11818" s="216" t="s">
        <v>41350</v>
      </c>
      <c r="D11818" s="215" t="s">
        <v>41351</v>
      </c>
    </row>
    <row r="11819" spans="1:4">
      <c r="A11819" s="215" t="s">
        <v>41352</v>
      </c>
      <c r="B11819" s="215">
        <v>1</v>
      </c>
      <c r="C11819" s="216" t="s">
        <v>41353</v>
      </c>
      <c r="D11819" s="215" t="s">
        <v>41354</v>
      </c>
    </row>
    <row r="11820" spans="1:4">
      <c r="A11820" s="215" t="s">
        <v>41355</v>
      </c>
      <c r="B11820" s="215">
        <v>1</v>
      </c>
      <c r="C11820" s="216" t="s">
        <v>41356</v>
      </c>
      <c r="D11820" s="215" t="s">
        <v>41357</v>
      </c>
    </row>
    <row r="11821" spans="1:4">
      <c r="A11821" s="215" t="s">
        <v>41358</v>
      </c>
      <c r="B11821" s="215">
        <v>1</v>
      </c>
      <c r="C11821" s="216" t="s">
        <v>41359</v>
      </c>
      <c r="D11821" s="215" t="s">
        <v>41360</v>
      </c>
    </row>
    <row r="11822" spans="1:4">
      <c r="A11822" s="215" t="s">
        <v>41361</v>
      </c>
      <c r="B11822" s="215">
        <v>1</v>
      </c>
      <c r="C11822" s="216" t="s">
        <v>41362</v>
      </c>
      <c r="D11822" s="215" t="s">
        <v>41363</v>
      </c>
    </row>
    <row r="11823" spans="1:4">
      <c r="A11823" s="215" t="s">
        <v>41364</v>
      </c>
      <c r="B11823" s="215">
        <v>1</v>
      </c>
      <c r="C11823" s="216" t="s">
        <v>41365</v>
      </c>
      <c r="D11823" s="215" t="s">
        <v>41366</v>
      </c>
    </row>
    <row r="11824" spans="1:4">
      <c r="A11824" s="215" t="s">
        <v>41367</v>
      </c>
      <c r="B11824" s="215">
        <v>1</v>
      </c>
      <c r="C11824" s="216" t="s">
        <v>41368</v>
      </c>
      <c r="D11824" s="215" t="s">
        <v>41369</v>
      </c>
    </row>
    <row r="11825" spans="1:4">
      <c r="A11825" s="215" t="s">
        <v>41370</v>
      </c>
      <c r="B11825" s="215">
        <v>1</v>
      </c>
      <c r="C11825" s="216" t="s">
        <v>41371</v>
      </c>
      <c r="D11825" s="215" t="s">
        <v>41372</v>
      </c>
    </row>
    <row r="11826" spans="1:4">
      <c r="A11826" s="215" t="s">
        <v>41373</v>
      </c>
      <c r="B11826" s="215">
        <v>1</v>
      </c>
      <c r="C11826" s="216" t="s">
        <v>41374</v>
      </c>
      <c r="D11826" s="215" t="s">
        <v>41375</v>
      </c>
    </row>
    <row r="11827" spans="1:4">
      <c r="A11827" s="215" t="s">
        <v>41376</v>
      </c>
      <c r="B11827" s="215">
        <v>1</v>
      </c>
      <c r="C11827" s="216" t="s">
        <v>41377</v>
      </c>
      <c r="D11827" s="215" t="s">
        <v>41378</v>
      </c>
    </row>
    <row r="11828" spans="1:4">
      <c r="A11828" s="215" t="s">
        <v>41379</v>
      </c>
      <c r="B11828" s="215">
        <v>1</v>
      </c>
      <c r="C11828" s="216" t="s">
        <v>41380</v>
      </c>
      <c r="D11828" s="215" t="s">
        <v>39419</v>
      </c>
    </row>
    <row r="11829" spans="1:4">
      <c r="A11829" s="215" t="s">
        <v>41381</v>
      </c>
      <c r="B11829" s="215">
        <v>1</v>
      </c>
      <c r="C11829" s="216" t="s">
        <v>41382</v>
      </c>
      <c r="D11829" s="215" t="s">
        <v>39422</v>
      </c>
    </row>
    <row r="11830" spans="1:4">
      <c r="A11830" s="215" t="s">
        <v>41383</v>
      </c>
      <c r="B11830" s="215">
        <v>1</v>
      </c>
      <c r="C11830" s="216" t="s">
        <v>41384</v>
      </c>
      <c r="D11830" s="215" t="s">
        <v>41385</v>
      </c>
    </row>
    <row r="11831" spans="1:4">
      <c r="A11831" s="215" t="s">
        <v>41386</v>
      </c>
      <c r="B11831" s="215">
        <v>1</v>
      </c>
      <c r="C11831" s="216" t="s">
        <v>41387</v>
      </c>
      <c r="D11831" s="215" t="s">
        <v>41388</v>
      </c>
    </row>
    <row r="11832" spans="1:4">
      <c r="A11832" s="215" t="s">
        <v>41389</v>
      </c>
      <c r="B11832" s="215">
        <v>1</v>
      </c>
      <c r="C11832" s="216" t="s">
        <v>41390</v>
      </c>
      <c r="D11832" s="215" t="s">
        <v>41391</v>
      </c>
    </row>
    <row r="11833" spans="1:4">
      <c r="A11833" s="215" t="s">
        <v>41392</v>
      </c>
      <c r="B11833" s="215">
        <v>1</v>
      </c>
      <c r="C11833" s="216" t="s">
        <v>41393</v>
      </c>
      <c r="D11833" s="215" t="s">
        <v>41394</v>
      </c>
    </row>
    <row r="11834" spans="1:4">
      <c r="A11834" s="215" t="s">
        <v>41395</v>
      </c>
      <c r="B11834" s="215">
        <v>1</v>
      </c>
      <c r="C11834" s="216" t="s">
        <v>41396</v>
      </c>
      <c r="D11834" s="215" t="s">
        <v>41397</v>
      </c>
    </row>
    <row r="11835" spans="1:4">
      <c r="A11835" s="215" t="s">
        <v>41398</v>
      </c>
      <c r="B11835" s="215">
        <v>1</v>
      </c>
      <c r="C11835" s="216" t="s">
        <v>41399</v>
      </c>
      <c r="D11835" s="215" t="s">
        <v>41400</v>
      </c>
    </row>
    <row r="11836" spans="1:4">
      <c r="A11836" s="215" t="s">
        <v>41401</v>
      </c>
      <c r="B11836" s="215">
        <v>1</v>
      </c>
      <c r="C11836" s="216" t="s">
        <v>41402</v>
      </c>
      <c r="D11836" s="215" t="s">
        <v>41403</v>
      </c>
    </row>
    <row r="11837" spans="1:4">
      <c r="A11837" s="215" t="s">
        <v>41404</v>
      </c>
      <c r="B11837" s="215">
        <v>1</v>
      </c>
      <c r="C11837" s="216" t="s">
        <v>41405</v>
      </c>
      <c r="D11837" s="215" t="s">
        <v>39446</v>
      </c>
    </row>
    <row r="11838" spans="1:4">
      <c r="A11838" s="215" t="s">
        <v>41406</v>
      </c>
      <c r="B11838" s="215">
        <v>1</v>
      </c>
      <c r="C11838" s="216" t="s">
        <v>41407</v>
      </c>
      <c r="D11838" s="215" t="s">
        <v>39449</v>
      </c>
    </row>
    <row r="11839" spans="1:4">
      <c r="A11839" s="215" t="s">
        <v>41408</v>
      </c>
      <c r="B11839" s="215">
        <v>1</v>
      </c>
      <c r="C11839" s="216" t="s">
        <v>41409</v>
      </c>
      <c r="D11839" s="215" t="s">
        <v>39452</v>
      </c>
    </row>
    <row r="11840" spans="1:4">
      <c r="A11840" s="215" t="s">
        <v>41410</v>
      </c>
      <c r="B11840" s="215">
        <v>1</v>
      </c>
      <c r="C11840" s="216" t="s">
        <v>41411</v>
      </c>
      <c r="D11840" s="215" t="s">
        <v>39455</v>
      </c>
    </row>
    <row r="11841" spans="1:4">
      <c r="A11841" s="215" t="s">
        <v>41412</v>
      </c>
      <c r="B11841" s="215">
        <v>1</v>
      </c>
      <c r="C11841" s="216" t="s">
        <v>41413</v>
      </c>
      <c r="D11841" s="215" t="s">
        <v>41414</v>
      </c>
    </row>
    <row r="11842" spans="1:4">
      <c r="A11842" s="215" t="s">
        <v>41415</v>
      </c>
      <c r="B11842" s="215">
        <v>1</v>
      </c>
      <c r="C11842" s="216" t="s">
        <v>41416</v>
      </c>
      <c r="D11842" s="215" t="s">
        <v>41417</v>
      </c>
    </row>
    <row r="11843" spans="1:4">
      <c r="A11843" s="215" t="s">
        <v>41418</v>
      </c>
      <c r="B11843" s="215">
        <v>1</v>
      </c>
      <c r="C11843" s="216" t="s">
        <v>41419</v>
      </c>
      <c r="D11843" s="215" t="s">
        <v>41420</v>
      </c>
    </row>
    <row r="11844" spans="1:4">
      <c r="A11844" s="215" t="s">
        <v>41421</v>
      </c>
      <c r="B11844" s="215">
        <v>1</v>
      </c>
      <c r="C11844" s="216" t="s">
        <v>41422</v>
      </c>
      <c r="D11844" s="215" t="s">
        <v>41423</v>
      </c>
    </row>
    <row r="11845" spans="1:4">
      <c r="A11845" s="215" t="s">
        <v>41424</v>
      </c>
      <c r="B11845" s="215">
        <v>1</v>
      </c>
      <c r="C11845" s="216" t="s">
        <v>41425</v>
      </c>
      <c r="D11845" s="215" t="s">
        <v>41426</v>
      </c>
    </row>
    <row r="11846" spans="1:4">
      <c r="A11846" s="215" t="s">
        <v>41427</v>
      </c>
      <c r="B11846" s="215">
        <v>1</v>
      </c>
      <c r="C11846" s="216" t="s">
        <v>41428</v>
      </c>
      <c r="D11846" s="215" t="s">
        <v>41429</v>
      </c>
    </row>
    <row r="11847" spans="1:4">
      <c r="A11847" s="215" t="s">
        <v>41430</v>
      </c>
      <c r="B11847" s="215">
        <v>1</v>
      </c>
      <c r="C11847" s="216" t="s">
        <v>41431</v>
      </c>
      <c r="D11847" s="215" t="s">
        <v>41432</v>
      </c>
    </row>
    <row r="11848" spans="1:4">
      <c r="A11848" s="215" t="s">
        <v>41433</v>
      </c>
      <c r="B11848" s="215">
        <v>1</v>
      </c>
      <c r="C11848" s="216" t="s">
        <v>41434</v>
      </c>
      <c r="D11848" s="215" t="s">
        <v>41435</v>
      </c>
    </row>
    <row r="11849" spans="1:4">
      <c r="A11849" s="215" t="s">
        <v>41436</v>
      </c>
      <c r="B11849" s="215">
        <v>1</v>
      </c>
      <c r="C11849" s="216" t="s">
        <v>41437</v>
      </c>
      <c r="D11849" s="215" t="s">
        <v>41438</v>
      </c>
    </row>
    <row r="11850" spans="1:4">
      <c r="A11850" s="215" t="s">
        <v>41439</v>
      </c>
      <c r="B11850" s="215">
        <v>1</v>
      </c>
      <c r="C11850" s="216" t="s">
        <v>41440</v>
      </c>
      <c r="D11850" s="215" t="s">
        <v>41441</v>
      </c>
    </row>
    <row r="11851" spans="1:4">
      <c r="A11851" s="215" t="s">
        <v>41442</v>
      </c>
      <c r="B11851" s="215">
        <v>1</v>
      </c>
      <c r="C11851" s="216" t="s">
        <v>41443</v>
      </c>
      <c r="D11851" s="215" t="s">
        <v>39464</v>
      </c>
    </row>
    <row r="11852" spans="1:4">
      <c r="A11852" s="215" t="s">
        <v>41444</v>
      </c>
      <c r="B11852" s="215">
        <v>1</v>
      </c>
      <c r="C11852" s="216" t="s">
        <v>41445</v>
      </c>
      <c r="D11852" s="215" t="s">
        <v>41446</v>
      </c>
    </row>
    <row r="11853" spans="1:4">
      <c r="A11853" s="215" t="s">
        <v>41447</v>
      </c>
      <c r="B11853" s="215">
        <v>1</v>
      </c>
      <c r="C11853" s="216" t="s">
        <v>41448</v>
      </c>
      <c r="D11853" s="215" t="s">
        <v>41449</v>
      </c>
    </row>
    <row r="11854" spans="1:4">
      <c r="A11854" s="215" t="s">
        <v>41450</v>
      </c>
      <c r="B11854" s="215">
        <v>1</v>
      </c>
      <c r="C11854" s="216" t="s">
        <v>41451</v>
      </c>
      <c r="D11854" s="215" t="s">
        <v>41452</v>
      </c>
    </row>
    <row r="11855" spans="1:4">
      <c r="A11855" s="215" t="s">
        <v>41453</v>
      </c>
      <c r="B11855" s="215">
        <v>1</v>
      </c>
      <c r="C11855" s="216" t="s">
        <v>41454</v>
      </c>
      <c r="D11855" s="215" t="s">
        <v>39467</v>
      </c>
    </row>
    <row r="11856" spans="1:4">
      <c r="A11856" s="215" t="s">
        <v>41455</v>
      </c>
      <c r="B11856" s="215">
        <v>1</v>
      </c>
      <c r="C11856" s="216" t="s">
        <v>41456</v>
      </c>
      <c r="D11856" s="215" t="s">
        <v>41457</v>
      </c>
    </row>
    <row r="11857" spans="1:4">
      <c r="A11857" s="215" t="s">
        <v>41458</v>
      </c>
      <c r="B11857" s="215">
        <v>1</v>
      </c>
      <c r="C11857" s="216" t="s">
        <v>41459</v>
      </c>
      <c r="D11857" s="215" t="s">
        <v>41460</v>
      </c>
    </row>
    <row r="11858" spans="1:4">
      <c r="A11858" s="215" t="s">
        <v>41461</v>
      </c>
      <c r="B11858" s="215">
        <v>1</v>
      </c>
      <c r="C11858" s="216" t="s">
        <v>41462</v>
      </c>
      <c r="D11858" s="215" t="s">
        <v>41463</v>
      </c>
    </row>
    <row r="11859" spans="1:4">
      <c r="A11859" s="215" t="s">
        <v>41464</v>
      </c>
      <c r="B11859" s="215">
        <v>1</v>
      </c>
      <c r="C11859" s="216" t="s">
        <v>41465</v>
      </c>
      <c r="D11859" s="215" t="s">
        <v>41466</v>
      </c>
    </row>
    <row r="11860" spans="1:4">
      <c r="A11860" s="215" t="s">
        <v>41467</v>
      </c>
      <c r="B11860" s="215">
        <v>1</v>
      </c>
      <c r="C11860" s="216" t="s">
        <v>41468</v>
      </c>
      <c r="D11860" s="215" t="s">
        <v>41469</v>
      </c>
    </row>
    <row r="11861" spans="1:4">
      <c r="A11861" s="215" t="s">
        <v>41470</v>
      </c>
      <c r="B11861" s="215">
        <v>1</v>
      </c>
      <c r="C11861" s="216" t="s">
        <v>41471</v>
      </c>
      <c r="D11861" s="215" t="s">
        <v>41472</v>
      </c>
    </row>
    <row r="11862" spans="1:4">
      <c r="A11862" s="215" t="s">
        <v>41473</v>
      </c>
      <c r="B11862" s="215">
        <v>1</v>
      </c>
      <c r="C11862" s="216" t="s">
        <v>41474</v>
      </c>
      <c r="D11862" s="215" t="s">
        <v>41475</v>
      </c>
    </row>
    <row r="11863" spans="1:4">
      <c r="A11863" s="215" t="s">
        <v>41476</v>
      </c>
      <c r="B11863" s="215">
        <v>1</v>
      </c>
      <c r="C11863" s="216" t="s">
        <v>41477</v>
      </c>
      <c r="D11863" s="215" t="s">
        <v>41478</v>
      </c>
    </row>
    <row r="11864" spans="1:4">
      <c r="A11864" s="215" t="s">
        <v>41479</v>
      </c>
      <c r="B11864" s="215">
        <v>1</v>
      </c>
      <c r="C11864" s="216" t="s">
        <v>41480</v>
      </c>
      <c r="D11864" s="215" t="s">
        <v>39470</v>
      </c>
    </row>
    <row r="11865" spans="1:4">
      <c r="A11865" s="215" t="s">
        <v>41481</v>
      </c>
      <c r="B11865" s="215">
        <v>1</v>
      </c>
      <c r="C11865" s="216" t="s">
        <v>41482</v>
      </c>
      <c r="D11865" s="215" t="s">
        <v>41483</v>
      </c>
    </row>
    <row r="11866" spans="1:4">
      <c r="A11866" s="215" t="s">
        <v>41484</v>
      </c>
      <c r="B11866" s="215">
        <v>1</v>
      </c>
      <c r="C11866" s="216" t="s">
        <v>41485</v>
      </c>
      <c r="D11866" s="215" t="s">
        <v>41486</v>
      </c>
    </row>
    <row r="11867" spans="1:4">
      <c r="A11867" s="215" t="s">
        <v>41487</v>
      </c>
      <c r="B11867" s="215">
        <v>1</v>
      </c>
      <c r="C11867" s="216" t="s">
        <v>41488</v>
      </c>
      <c r="D11867" s="215" t="s">
        <v>41489</v>
      </c>
    </row>
    <row r="11868" spans="1:4">
      <c r="A11868" s="215" t="s">
        <v>41490</v>
      </c>
      <c r="B11868" s="215">
        <v>1</v>
      </c>
      <c r="C11868" s="216" t="s">
        <v>41491</v>
      </c>
      <c r="D11868" s="215" t="s">
        <v>41492</v>
      </c>
    </row>
    <row r="11869" spans="1:4">
      <c r="A11869" s="215" t="s">
        <v>41493</v>
      </c>
      <c r="B11869" s="215">
        <v>1</v>
      </c>
      <c r="C11869" s="216" t="s">
        <v>41494</v>
      </c>
      <c r="D11869" s="215" t="s">
        <v>41495</v>
      </c>
    </row>
    <row r="11870" spans="1:4">
      <c r="A11870" s="215" t="s">
        <v>41496</v>
      </c>
      <c r="B11870" s="215">
        <v>1</v>
      </c>
      <c r="C11870" s="216" t="s">
        <v>41497</v>
      </c>
      <c r="D11870" s="215" t="s">
        <v>41498</v>
      </c>
    </row>
    <row r="11871" spans="1:4">
      <c r="A11871" s="215" t="s">
        <v>41499</v>
      </c>
      <c r="B11871" s="215">
        <v>1</v>
      </c>
      <c r="C11871" s="216" t="s">
        <v>41500</v>
      </c>
      <c r="D11871" s="215" t="s">
        <v>41501</v>
      </c>
    </row>
    <row r="11872" spans="1:4">
      <c r="A11872" s="215" t="s">
        <v>41502</v>
      </c>
      <c r="B11872" s="215">
        <v>1</v>
      </c>
      <c r="C11872" s="216" t="s">
        <v>41503</v>
      </c>
      <c r="D11872" s="215" t="s">
        <v>41504</v>
      </c>
    </row>
    <row r="11873" spans="1:4">
      <c r="A11873" s="215" t="s">
        <v>41505</v>
      </c>
      <c r="B11873" s="215">
        <v>1</v>
      </c>
      <c r="C11873" s="216" t="s">
        <v>41506</v>
      </c>
      <c r="D11873" s="215" t="s">
        <v>41507</v>
      </c>
    </row>
    <row r="11874" spans="1:4">
      <c r="A11874" s="215" t="s">
        <v>41508</v>
      </c>
      <c r="B11874" s="215">
        <v>1</v>
      </c>
      <c r="C11874" s="216" t="s">
        <v>41509</v>
      </c>
      <c r="D11874" s="215" t="s">
        <v>41510</v>
      </c>
    </row>
    <row r="11875" spans="1:4">
      <c r="A11875" s="215" t="s">
        <v>41511</v>
      </c>
      <c r="B11875" s="215">
        <v>1</v>
      </c>
      <c r="C11875" s="216" t="s">
        <v>41512</v>
      </c>
      <c r="D11875" s="215" t="s">
        <v>41513</v>
      </c>
    </row>
    <row r="11876" spans="1:4">
      <c r="A11876" s="215" t="s">
        <v>41514</v>
      </c>
      <c r="B11876" s="215">
        <v>1</v>
      </c>
      <c r="C11876" s="216" t="s">
        <v>41515</v>
      </c>
      <c r="D11876" s="215" t="s">
        <v>41516</v>
      </c>
    </row>
    <row r="11877" spans="1:4">
      <c r="A11877" s="215" t="s">
        <v>41517</v>
      </c>
      <c r="B11877" s="215">
        <v>1</v>
      </c>
      <c r="C11877" s="216" t="s">
        <v>41518</v>
      </c>
      <c r="D11877" s="215" t="s">
        <v>41519</v>
      </c>
    </row>
    <row r="11878" spans="1:4">
      <c r="A11878" s="215" t="s">
        <v>41520</v>
      </c>
      <c r="B11878" s="215">
        <v>1</v>
      </c>
      <c r="C11878" s="216" t="s">
        <v>41521</v>
      </c>
      <c r="D11878" s="215" t="s">
        <v>41522</v>
      </c>
    </row>
    <row r="11879" spans="1:4">
      <c r="A11879" s="215" t="s">
        <v>41523</v>
      </c>
      <c r="B11879" s="215">
        <v>1</v>
      </c>
      <c r="C11879" s="216" t="s">
        <v>41524</v>
      </c>
      <c r="D11879" s="215" t="s">
        <v>41525</v>
      </c>
    </row>
    <row r="11880" spans="1:4">
      <c r="A11880" s="215" t="s">
        <v>41526</v>
      </c>
      <c r="B11880" s="215">
        <v>1</v>
      </c>
      <c r="C11880" s="216" t="s">
        <v>41527</v>
      </c>
      <c r="D11880" s="215" t="s">
        <v>41528</v>
      </c>
    </row>
    <row r="11881" spans="1:4">
      <c r="A11881" s="215" t="s">
        <v>41529</v>
      </c>
      <c r="B11881" s="215">
        <v>1</v>
      </c>
      <c r="C11881" s="216" t="s">
        <v>41530</v>
      </c>
      <c r="D11881" s="215" t="s">
        <v>41528</v>
      </c>
    </row>
    <row r="11882" spans="1:4">
      <c r="A11882" s="215" t="s">
        <v>41531</v>
      </c>
      <c r="B11882" s="215">
        <v>1</v>
      </c>
      <c r="C11882" s="216" t="s">
        <v>41532</v>
      </c>
      <c r="D11882" s="215" t="s">
        <v>41533</v>
      </c>
    </row>
    <row r="11883" spans="1:4">
      <c r="A11883" s="215" t="s">
        <v>41534</v>
      </c>
      <c r="B11883" s="215">
        <v>1</v>
      </c>
      <c r="C11883" s="216" t="s">
        <v>41535</v>
      </c>
      <c r="D11883" s="215" t="s">
        <v>41536</v>
      </c>
    </row>
    <row r="11884" spans="1:4">
      <c r="A11884" s="215" t="s">
        <v>41537</v>
      </c>
      <c r="B11884" s="215">
        <v>1</v>
      </c>
      <c r="C11884" s="216" t="s">
        <v>111140</v>
      </c>
      <c r="D11884" s="215" t="s">
        <v>41538</v>
      </c>
    </row>
    <row r="11885" spans="1:4">
      <c r="A11885" s="215" t="s">
        <v>41539</v>
      </c>
      <c r="B11885" s="215">
        <v>1</v>
      </c>
      <c r="C11885" s="216" t="s">
        <v>41540</v>
      </c>
      <c r="D11885" s="215" t="s">
        <v>41541</v>
      </c>
    </row>
    <row r="11886" spans="1:4">
      <c r="A11886" s="215" t="s">
        <v>41542</v>
      </c>
      <c r="B11886" s="215">
        <v>1</v>
      </c>
      <c r="C11886" s="216" t="s">
        <v>41543</v>
      </c>
      <c r="D11886" s="215" t="s">
        <v>41544</v>
      </c>
    </row>
    <row r="11887" spans="1:4">
      <c r="A11887" s="215" t="s">
        <v>41545</v>
      </c>
      <c r="B11887" s="215">
        <v>1</v>
      </c>
      <c r="C11887" s="216" t="s">
        <v>41546</v>
      </c>
      <c r="D11887" s="215" t="s">
        <v>41547</v>
      </c>
    </row>
    <row r="11888" spans="1:4">
      <c r="A11888" s="215" t="s">
        <v>41548</v>
      </c>
      <c r="B11888" s="215">
        <v>1</v>
      </c>
      <c r="C11888" s="216" t="s">
        <v>41549</v>
      </c>
      <c r="D11888" s="215" t="s">
        <v>41550</v>
      </c>
    </row>
    <row r="11889" spans="1:4">
      <c r="A11889" s="215" t="s">
        <v>41551</v>
      </c>
      <c r="B11889" s="215">
        <v>1</v>
      </c>
      <c r="C11889" s="216" t="s">
        <v>41552</v>
      </c>
      <c r="D11889" s="215" t="s">
        <v>41553</v>
      </c>
    </row>
    <row r="11890" spans="1:4">
      <c r="A11890" s="215" t="s">
        <v>41554</v>
      </c>
      <c r="B11890" s="215">
        <v>1</v>
      </c>
      <c r="C11890" s="216" t="s">
        <v>41555</v>
      </c>
      <c r="D11890" s="215" t="s">
        <v>41556</v>
      </c>
    </row>
    <row r="11891" spans="1:4">
      <c r="A11891" s="215" t="s">
        <v>41557</v>
      </c>
      <c r="B11891" s="215">
        <v>1</v>
      </c>
      <c r="C11891" s="216" t="s">
        <v>41558</v>
      </c>
      <c r="D11891" s="215" t="s">
        <v>41559</v>
      </c>
    </row>
    <row r="11892" spans="1:4">
      <c r="A11892" s="215" t="s">
        <v>41560</v>
      </c>
      <c r="B11892" s="215">
        <v>1</v>
      </c>
      <c r="C11892" s="216" t="s">
        <v>41561</v>
      </c>
      <c r="D11892" s="215" t="s">
        <v>41562</v>
      </c>
    </row>
    <row r="11893" spans="1:4">
      <c r="A11893" s="215" t="s">
        <v>41563</v>
      </c>
      <c r="B11893" s="215">
        <v>1</v>
      </c>
      <c r="C11893" s="216" t="s">
        <v>41564</v>
      </c>
      <c r="D11893" s="215" t="s">
        <v>41565</v>
      </c>
    </row>
    <row r="11894" spans="1:4">
      <c r="A11894" s="215" t="s">
        <v>41566</v>
      </c>
      <c r="B11894" s="215">
        <v>1</v>
      </c>
      <c r="C11894" s="216" t="s">
        <v>41567</v>
      </c>
      <c r="D11894" s="215" t="s">
        <v>41568</v>
      </c>
    </row>
    <row r="11895" spans="1:4">
      <c r="A11895" s="215" t="s">
        <v>41569</v>
      </c>
      <c r="B11895" s="215">
        <v>1</v>
      </c>
      <c r="C11895" s="216" t="s">
        <v>41570</v>
      </c>
      <c r="D11895" s="215" t="s">
        <v>41571</v>
      </c>
    </row>
    <row r="11896" spans="1:4">
      <c r="A11896" s="215" t="s">
        <v>41572</v>
      </c>
      <c r="B11896" s="215">
        <v>1</v>
      </c>
      <c r="C11896" s="216" t="s">
        <v>41573</v>
      </c>
      <c r="D11896" s="215" t="s">
        <v>41574</v>
      </c>
    </row>
    <row r="11897" spans="1:4">
      <c r="A11897" s="215" t="s">
        <v>41575</v>
      </c>
      <c r="B11897" s="215">
        <v>1</v>
      </c>
      <c r="C11897" s="216" t="s">
        <v>41576</v>
      </c>
      <c r="D11897" s="215" t="s">
        <v>39482</v>
      </c>
    </row>
    <row r="11898" spans="1:4">
      <c r="A11898" s="215" t="s">
        <v>41577</v>
      </c>
      <c r="B11898" s="215">
        <v>1</v>
      </c>
      <c r="C11898" s="216" t="s">
        <v>41578</v>
      </c>
      <c r="D11898" s="215" t="s">
        <v>41579</v>
      </c>
    </row>
    <row r="11899" spans="1:4">
      <c r="A11899" s="215" t="s">
        <v>41580</v>
      </c>
      <c r="B11899" s="215">
        <v>1</v>
      </c>
      <c r="C11899" s="216" t="s">
        <v>41581</v>
      </c>
      <c r="D11899" s="215" t="s">
        <v>41582</v>
      </c>
    </row>
    <row r="11900" spans="1:4">
      <c r="A11900" s="215" t="s">
        <v>41583</v>
      </c>
      <c r="B11900" s="215">
        <v>1</v>
      </c>
      <c r="C11900" s="216" t="s">
        <v>41584</v>
      </c>
      <c r="D11900" s="215" t="s">
        <v>41585</v>
      </c>
    </row>
    <row r="11901" spans="1:4">
      <c r="A11901" s="215" t="s">
        <v>41586</v>
      </c>
      <c r="B11901" s="215">
        <v>1</v>
      </c>
      <c r="C11901" s="216" t="s">
        <v>41587</v>
      </c>
      <c r="D11901" s="215" t="s">
        <v>41588</v>
      </c>
    </row>
    <row r="11902" spans="1:4">
      <c r="A11902" s="215" t="s">
        <v>41589</v>
      </c>
      <c r="B11902" s="215">
        <v>1</v>
      </c>
      <c r="C11902" s="216" t="s">
        <v>41590</v>
      </c>
      <c r="D11902" s="215" t="s">
        <v>41591</v>
      </c>
    </row>
    <row r="11903" spans="1:4">
      <c r="A11903" s="215" t="s">
        <v>41592</v>
      </c>
      <c r="B11903" s="215">
        <v>1</v>
      </c>
      <c r="C11903" s="216" t="s">
        <v>41593</v>
      </c>
      <c r="D11903" s="215" t="s">
        <v>41594</v>
      </c>
    </row>
    <row r="11904" spans="1:4">
      <c r="A11904" s="215" t="s">
        <v>41595</v>
      </c>
      <c r="B11904" s="215">
        <v>1</v>
      </c>
      <c r="C11904" s="216" t="s">
        <v>41596</v>
      </c>
      <c r="D11904" s="215" t="s">
        <v>41597</v>
      </c>
    </row>
    <row r="11905" spans="1:4">
      <c r="A11905" s="215" t="s">
        <v>41598</v>
      </c>
      <c r="B11905" s="215">
        <v>1</v>
      </c>
      <c r="C11905" s="216" t="s">
        <v>41599</v>
      </c>
      <c r="D11905" s="215" t="s">
        <v>39485</v>
      </c>
    </row>
    <row r="11906" spans="1:4">
      <c r="A11906" s="215" t="s">
        <v>41600</v>
      </c>
      <c r="B11906" s="215">
        <v>1</v>
      </c>
      <c r="C11906" s="216" t="s">
        <v>41601</v>
      </c>
      <c r="D11906" s="215" t="s">
        <v>41602</v>
      </c>
    </row>
    <row r="11907" spans="1:4">
      <c r="A11907" s="215" t="s">
        <v>41603</v>
      </c>
      <c r="B11907" s="215">
        <v>1</v>
      </c>
      <c r="C11907" s="216" t="s">
        <v>41604</v>
      </c>
      <c r="D11907" s="215" t="s">
        <v>41605</v>
      </c>
    </row>
    <row r="11908" spans="1:4">
      <c r="A11908" s="215" t="s">
        <v>41606</v>
      </c>
      <c r="B11908" s="215">
        <v>1</v>
      </c>
      <c r="C11908" s="216" t="s">
        <v>41607</v>
      </c>
      <c r="D11908" s="215" t="s">
        <v>41608</v>
      </c>
    </row>
    <row r="11909" spans="1:4">
      <c r="A11909" s="215" t="s">
        <v>41609</v>
      </c>
      <c r="B11909" s="215">
        <v>1</v>
      </c>
      <c r="C11909" s="216" t="s">
        <v>41610</v>
      </c>
      <c r="D11909" s="215" t="s">
        <v>41611</v>
      </c>
    </row>
    <row r="11910" spans="1:4">
      <c r="A11910" s="215" t="s">
        <v>41612</v>
      </c>
      <c r="B11910" s="215">
        <v>1</v>
      </c>
      <c r="C11910" s="216" t="s">
        <v>41613</v>
      </c>
      <c r="D11910" s="215" t="s">
        <v>39491</v>
      </c>
    </row>
    <row r="11911" spans="1:4">
      <c r="A11911" s="215" t="s">
        <v>41614</v>
      </c>
      <c r="B11911" s="215">
        <v>1</v>
      </c>
      <c r="C11911" s="216" t="s">
        <v>41615</v>
      </c>
      <c r="D11911" s="215" t="s">
        <v>41616</v>
      </c>
    </row>
    <row r="11912" spans="1:4">
      <c r="A11912" s="215" t="s">
        <v>41617</v>
      </c>
      <c r="B11912" s="215">
        <v>1</v>
      </c>
      <c r="C11912" s="216" t="s">
        <v>41618</v>
      </c>
      <c r="D11912" s="215" t="s">
        <v>41619</v>
      </c>
    </row>
    <row r="11913" spans="1:4">
      <c r="A11913" s="215" t="s">
        <v>41620</v>
      </c>
      <c r="B11913" s="215">
        <v>1</v>
      </c>
      <c r="C11913" s="216" t="s">
        <v>41621</v>
      </c>
      <c r="D11913" s="215" t="s">
        <v>41622</v>
      </c>
    </row>
    <row r="11914" spans="1:4">
      <c r="A11914" s="215" t="s">
        <v>41623</v>
      </c>
      <c r="B11914" s="215">
        <v>1</v>
      </c>
      <c r="C11914" s="216" t="s">
        <v>41624</v>
      </c>
      <c r="D11914" s="215" t="s">
        <v>39497</v>
      </c>
    </row>
    <row r="11915" spans="1:4">
      <c r="A11915" s="215" t="s">
        <v>41625</v>
      </c>
      <c r="B11915" s="215">
        <v>1</v>
      </c>
      <c r="C11915" s="216" t="s">
        <v>41626</v>
      </c>
      <c r="D11915" s="215" t="s">
        <v>41627</v>
      </c>
    </row>
    <row r="11916" spans="1:4">
      <c r="A11916" s="215" t="s">
        <v>41628</v>
      </c>
      <c r="B11916" s="215">
        <v>1</v>
      </c>
      <c r="C11916" s="216" t="s">
        <v>41629</v>
      </c>
      <c r="D11916" s="215" t="s">
        <v>41630</v>
      </c>
    </row>
    <row r="11917" spans="1:4">
      <c r="A11917" s="215" t="s">
        <v>41631</v>
      </c>
      <c r="B11917" s="215">
        <v>1</v>
      </c>
      <c r="C11917" s="216" t="s">
        <v>41632</v>
      </c>
      <c r="D11917" s="215" t="s">
        <v>41633</v>
      </c>
    </row>
    <row r="11918" spans="1:4">
      <c r="A11918" s="215" t="s">
        <v>41634</v>
      </c>
      <c r="B11918" s="215">
        <v>1</v>
      </c>
      <c r="C11918" s="216" t="s">
        <v>41635</v>
      </c>
      <c r="D11918" s="215" t="s">
        <v>41636</v>
      </c>
    </row>
    <row r="11919" spans="1:4">
      <c r="A11919" s="215" t="s">
        <v>41637</v>
      </c>
      <c r="B11919" s="215">
        <v>1</v>
      </c>
      <c r="C11919" s="216" t="s">
        <v>41638</v>
      </c>
      <c r="D11919" s="215" t="s">
        <v>39500</v>
      </c>
    </row>
    <row r="11920" spans="1:4">
      <c r="A11920" s="215" t="s">
        <v>41639</v>
      </c>
      <c r="B11920" s="215">
        <v>1</v>
      </c>
      <c r="C11920" s="216" t="s">
        <v>41640</v>
      </c>
      <c r="D11920" s="215" t="s">
        <v>41641</v>
      </c>
    </row>
    <row r="11921" spans="1:4">
      <c r="A11921" s="215" t="s">
        <v>41642</v>
      </c>
      <c r="B11921" s="215">
        <v>1</v>
      </c>
      <c r="C11921" s="216" t="s">
        <v>41643</v>
      </c>
      <c r="D11921" s="215" t="s">
        <v>41644</v>
      </c>
    </row>
    <row r="11922" spans="1:4">
      <c r="A11922" s="215" t="s">
        <v>41645</v>
      </c>
      <c r="B11922" s="215">
        <v>1</v>
      </c>
      <c r="C11922" s="216" t="s">
        <v>41646</v>
      </c>
      <c r="D11922" s="215" t="s">
        <v>39506</v>
      </c>
    </row>
    <row r="11923" spans="1:4">
      <c r="A11923" s="215" t="s">
        <v>41647</v>
      </c>
      <c r="B11923" s="215">
        <v>1</v>
      </c>
      <c r="C11923" s="216" t="s">
        <v>41648</v>
      </c>
      <c r="D11923" s="215" t="s">
        <v>41649</v>
      </c>
    </row>
    <row r="11924" spans="1:4">
      <c r="A11924" s="215" t="s">
        <v>41650</v>
      </c>
      <c r="B11924" s="215">
        <v>1</v>
      </c>
      <c r="C11924" s="216" t="s">
        <v>41651</v>
      </c>
      <c r="D11924" s="215" t="s">
        <v>41652</v>
      </c>
    </row>
    <row r="11925" spans="1:4">
      <c r="A11925" s="215" t="s">
        <v>41653</v>
      </c>
      <c r="B11925" s="215">
        <v>1</v>
      </c>
      <c r="C11925" s="216" t="s">
        <v>41654</v>
      </c>
      <c r="D11925" s="215" t="s">
        <v>41655</v>
      </c>
    </row>
    <row r="11926" spans="1:4">
      <c r="A11926" s="215" t="s">
        <v>41656</v>
      </c>
      <c r="B11926" s="215">
        <v>1</v>
      </c>
      <c r="C11926" s="216" t="s">
        <v>41657</v>
      </c>
      <c r="D11926" s="215" t="s">
        <v>39512</v>
      </c>
    </row>
    <row r="11927" spans="1:4">
      <c r="A11927" s="215" t="s">
        <v>41658</v>
      </c>
      <c r="B11927" s="215">
        <v>1</v>
      </c>
      <c r="C11927" s="216" t="s">
        <v>41659</v>
      </c>
      <c r="D11927" s="215" t="s">
        <v>41660</v>
      </c>
    </row>
    <row r="11928" spans="1:4">
      <c r="A11928" s="215" t="s">
        <v>41661</v>
      </c>
      <c r="B11928" s="215">
        <v>1</v>
      </c>
      <c r="C11928" s="216" t="s">
        <v>41662</v>
      </c>
      <c r="D11928" s="215" t="s">
        <v>41663</v>
      </c>
    </row>
    <row r="11929" spans="1:4">
      <c r="A11929" s="215" t="s">
        <v>41664</v>
      </c>
      <c r="B11929" s="215">
        <v>1</v>
      </c>
      <c r="C11929" s="216" t="s">
        <v>41665</v>
      </c>
      <c r="D11929" s="215" t="s">
        <v>41666</v>
      </c>
    </row>
    <row r="11930" spans="1:4">
      <c r="A11930" s="215" t="s">
        <v>41667</v>
      </c>
      <c r="B11930" s="215">
        <v>1</v>
      </c>
      <c r="C11930" s="216" t="s">
        <v>41668</v>
      </c>
      <c r="D11930" s="215" t="s">
        <v>41669</v>
      </c>
    </row>
    <row r="11931" spans="1:4">
      <c r="A11931" s="215" t="s">
        <v>41670</v>
      </c>
      <c r="B11931" s="215">
        <v>1</v>
      </c>
      <c r="C11931" s="216" t="s">
        <v>41671</v>
      </c>
      <c r="D11931" s="215" t="s">
        <v>41672</v>
      </c>
    </row>
    <row r="11932" spans="1:4">
      <c r="A11932" s="215" t="s">
        <v>41673</v>
      </c>
      <c r="B11932" s="215">
        <v>1</v>
      </c>
      <c r="C11932" s="216" t="s">
        <v>41674</v>
      </c>
      <c r="D11932" s="215" t="s">
        <v>39521</v>
      </c>
    </row>
    <row r="11933" spans="1:4">
      <c r="A11933" s="215" t="s">
        <v>41675</v>
      </c>
      <c r="B11933" s="215">
        <v>1</v>
      </c>
      <c r="C11933" s="216" t="s">
        <v>41676</v>
      </c>
      <c r="D11933" s="215" t="s">
        <v>41677</v>
      </c>
    </row>
    <row r="11934" spans="1:4">
      <c r="A11934" s="215" t="s">
        <v>41678</v>
      </c>
      <c r="B11934" s="215">
        <v>1</v>
      </c>
      <c r="C11934" s="216" t="s">
        <v>41679</v>
      </c>
      <c r="D11934" s="215" t="s">
        <v>39527</v>
      </c>
    </row>
    <row r="11935" spans="1:4">
      <c r="A11935" s="215" t="s">
        <v>41680</v>
      </c>
      <c r="B11935" s="215">
        <v>1</v>
      </c>
      <c r="C11935" s="216" t="s">
        <v>41681</v>
      </c>
      <c r="D11935" s="215" t="s">
        <v>41682</v>
      </c>
    </row>
    <row r="11936" spans="1:4">
      <c r="A11936" s="215" t="s">
        <v>41683</v>
      </c>
      <c r="B11936" s="215">
        <v>1</v>
      </c>
      <c r="C11936" s="216" t="s">
        <v>41684</v>
      </c>
      <c r="D11936" s="215" t="s">
        <v>41685</v>
      </c>
    </row>
    <row r="11937" spans="1:4">
      <c r="A11937" s="215" t="s">
        <v>41686</v>
      </c>
      <c r="B11937" s="215">
        <v>1</v>
      </c>
      <c r="C11937" s="216" t="s">
        <v>41687</v>
      </c>
      <c r="D11937" s="215" t="s">
        <v>39530</v>
      </c>
    </row>
    <row r="11938" spans="1:4">
      <c r="A11938" s="215" t="s">
        <v>41688</v>
      </c>
      <c r="B11938" s="215">
        <v>1</v>
      </c>
      <c r="C11938" s="216" t="s">
        <v>41689</v>
      </c>
      <c r="D11938" s="215" t="s">
        <v>41690</v>
      </c>
    </row>
    <row r="11939" spans="1:4">
      <c r="A11939" s="215" t="s">
        <v>41691</v>
      </c>
      <c r="B11939" s="215">
        <v>1</v>
      </c>
      <c r="C11939" s="216" t="s">
        <v>41692</v>
      </c>
      <c r="D11939" s="215" t="s">
        <v>41693</v>
      </c>
    </row>
    <row r="11940" spans="1:4">
      <c r="A11940" s="215" t="s">
        <v>41694</v>
      </c>
      <c r="B11940" s="215">
        <v>1</v>
      </c>
      <c r="C11940" s="216" t="s">
        <v>41695</v>
      </c>
      <c r="D11940" s="215" t="s">
        <v>41696</v>
      </c>
    </row>
    <row r="11941" spans="1:4">
      <c r="A11941" s="215" t="s">
        <v>41697</v>
      </c>
      <c r="B11941" s="215">
        <v>1</v>
      </c>
      <c r="C11941" s="216" t="s">
        <v>41698</v>
      </c>
      <c r="D11941" s="215" t="s">
        <v>41699</v>
      </c>
    </row>
    <row r="11942" spans="1:4">
      <c r="A11942" s="215" t="s">
        <v>41700</v>
      </c>
      <c r="B11942" s="215">
        <v>1</v>
      </c>
      <c r="C11942" s="216" t="s">
        <v>41701</v>
      </c>
      <c r="D11942" s="215" t="s">
        <v>39536</v>
      </c>
    </row>
    <row r="11943" spans="1:4">
      <c r="A11943" s="215" t="s">
        <v>41702</v>
      </c>
      <c r="B11943" s="215">
        <v>1</v>
      </c>
      <c r="C11943" s="216" t="s">
        <v>41703</v>
      </c>
      <c r="D11943" s="215" t="s">
        <v>41704</v>
      </c>
    </row>
    <row r="11944" spans="1:4">
      <c r="A11944" s="215" t="s">
        <v>41705</v>
      </c>
      <c r="B11944" s="215">
        <v>1</v>
      </c>
      <c r="C11944" s="216" t="s">
        <v>41706</v>
      </c>
      <c r="D11944" s="215" t="s">
        <v>41707</v>
      </c>
    </row>
    <row r="11945" spans="1:4">
      <c r="A11945" s="215" t="s">
        <v>41708</v>
      </c>
      <c r="B11945" s="215">
        <v>1</v>
      </c>
      <c r="C11945" s="216" t="s">
        <v>41709</v>
      </c>
      <c r="D11945" s="215" t="s">
        <v>41710</v>
      </c>
    </row>
    <row r="11946" spans="1:4">
      <c r="A11946" s="215" t="s">
        <v>41711</v>
      </c>
      <c r="B11946" s="215">
        <v>1</v>
      </c>
      <c r="C11946" s="216" t="s">
        <v>41712</v>
      </c>
      <c r="D11946" s="215" t="s">
        <v>41713</v>
      </c>
    </row>
    <row r="11947" spans="1:4">
      <c r="A11947" s="215" t="s">
        <v>41714</v>
      </c>
      <c r="B11947" s="215">
        <v>1</v>
      </c>
      <c r="C11947" s="216" t="s">
        <v>41715</v>
      </c>
      <c r="D11947" s="215" t="s">
        <v>41716</v>
      </c>
    </row>
    <row r="11948" spans="1:4">
      <c r="A11948" s="215" t="s">
        <v>41717</v>
      </c>
      <c r="B11948" s="215">
        <v>1</v>
      </c>
      <c r="C11948" s="216" t="s">
        <v>41718</v>
      </c>
      <c r="D11948" s="215" t="s">
        <v>39539</v>
      </c>
    </row>
    <row r="11949" spans="1:4">
      <c r="A11949" s="215" t="s">
        <v>41719</v>
      </c>
      <c r="B11949" s="215">
        <v>1</v>
      </c>
      <c r="C11949" s="216" t="s">
        <v>41720</v>
      </c>
      <c r="D11949" s="215" t="s">
        <v>41721</v>
      </c>
    </row>
    <row r="11950" spans="1:4">
      <c r="A11950" s="215" t="s">
        <v>41722</v>
      </c>
      <c r="B11950" s="215">
        <v>1</v>
      </c>
      <c r="C11950" s="216" t="s">
        <v>41723</v>
      </c>
      <c r="D11950" s="215" t="s">
        <v>39542</v>
      </c>
    </row>
    <row r="11951" spans="1:4">
      <c r="A11951" s="215" t="s">
        <v>41724</v>
      </c>
      <c r="B11951" s="215">
        <v>1</v>
      </c>
      <c r="C11951" s="216" t="s">
        <v>41725</v>
      </c>
      <c r="D11951" s="215" t="s">
        <v>41726</v>
      </c>
    </row>
    <row r="11952" spans="1:4">
      <c r="A11952" s="215" t="s">
        <v>41727</v>
      </c>
      <c r="B11952" s="215">
        <v>1</v>
      </c>
      <c r="C11952" s="216" t="s">
        <v>41728</v>
      </c>
      <c r="D11952" s="215" t="s">
        <v>41729</v>
      </c>
    </row>
    <row r="11953" spans="1:4">
      <c r="A11953" s="215" t="s">
        <v>41730</v>
      </c>
      <c r="B11953" s="215">
        <v>1</v>
      </c>
      <c r="C11953" s="216" t="s">
        <v>41731</v>
      </c>
      <c r="D11953" s="215" t="s">
        <v>41732</v>
      </c>
    </row>
    <row r="11954" spans="1:4">
      <c r="A11954" s="215" t="s">
        <v>41733</v>
      </c>
      <c r="B11954" s="215">
        <v>1</v>
      </c>
      <c r="C11954" s="216" t="s">
        <v>41734</v>
      </c>
      <c r="D11954" s="215" t="s">
        <v>41735</v>
      </c>
    </row>
    <row r="11955" spans="1:4">
      <c r="A11955" s="215" t="s">
        <v>41736</v>
      </c>
      <c r="B11955" s="215">
        <v>1</v>
      </c>
      <c r="C11955" s="216" t="s">
        <v>41737</v>
      </c>
      <c r="D11955" s="215" t="s">
        <v>41738</v>
      </c>
    </row>
    <row r="11956" spans="1:4">
      <c r="A11956" s="215" t="s">
        <v>41739</v>
      </c>
      <c r="B11956" s="215">
        <v>1</v>
      </c>
      <c r="C11956" s="216" t="s">
        <v>41740</v>
      </c>
      <c r="D11956" s="215" t="s">
        <v>41741</v>
      </c>
    </row>
    <row r="11957" spans="1:4">
      <c r="A11957" s="215" t="s">
        <v>41742</v>
      </c>
      <c r="B11957" s="215">
        <v>1</v>
      </c>
      <c r="C11957" s="216" t="s">
        <v>41743</v>
      </c>
      <c r="D11957" s="215" t="s">
        <v>41744</v>
      </c>
    </row>
    <row r="11958" spans="1:4">
      <c r="A11958" s="215" t="s">
        <v>41745</v>
      </c>
      <c r="B11958" s="215">
        <v>1</v>
      </c>
      <c r="C11958" s="216" t="s">
        <v>41746</v>
      </c>
      <c r="D11958" s="215" t="s">
        <v>41747</v>
      </c>
    </row>
    <row r="11959" spans="1:4">
      <c r="A11959" s="215" t="s">
        <v>41748</v>
      </c>
      <c r="B11959" s="215">
        <v>1</v>
      </c>
      <c r="C11959" s="216" t="s">
        <v>41749</v>
      </c>
      <c r="D11959" s="215" t="s">
        <v>41750</v>
      </c>
    </row>
    <row r="11960" spans="1:4">
      <c r="A11960" s="215" t="s">
        <v>41751</v>
      </c>
      <c r="B11960" s="215">
        <v>1</v>
      </c>
      <c r="C11960" s="216" t="s">
        <v>41752</v>
      </c>
      <c r="D11960" s="215" t="s">
        <v>41753</v>
      </c>
    </row>
    <row r="11961" spans="1:4">
      <c r="A11961" s="215" t="s">
        <v>41754</v>
      </c>
      <c r="B11961" s="215">
        <v>1</v>
      </c>
      <c r="C11961" s="216" t="s">
        <v>41755</v>
      </c>
      <c r="D11961" s="215" t="s">
        <v>39550</v>
      </c>
    </row>
    <row r="11962" spans="1:4">
      <c r="A11962" s="215" t="s">
        <v>41756</v>
      </c>
      <c r="B11962" s="215">
        <v>1</v>
      </c>
      <c r="C11962" s="216" t="s">
        <v>41757</v>
      </c>
      <c r="D11962" s="215" t="s">
        <v>41758</v>
      </c>
    </row>
    <row r="11963" spans="1:4">
      <c r="A11963" s="215" t="s">
        <v>41759</v>
      </c>
      <c r="B11963" s="215">
        <v>1</v>
      </c>
      <c r="C11963" s="216" t="s">
        <v>41760</v>
      </c>
      <c r="D11963" s="215" t="s">
        <v>41761</v>
      </c>
    </row>
    <row r="11964" spans="1:4">
      <c r="A11964" s="215" t="s">
        <v>41762</v>
      </c>
      <c r="B11964" s="215">
        <v>1</v>
      </c>
      <c r="C11964" s="216" t="s">
        <v>41763</v>
      </c>
      <c r="D11964" s="215" t="s">
        <v>41764</v>
      </c>
    </row>
    <row r="11965" spans="1:4">
      <c r="A11965" s="215" t="s">
        <v>41765</v>
      </c>
      <c r="B11965" s="215">
        <v>1</v>
      </c>
      <c r="C11965" s="216" t="s">
        <v>41766</v>
      </c>
      <c r="D11965" s="215" t="s">
        <v>41767</v>
      </c>
    </row>
    <row r="11966" spans="1:4">
      <c r="A11966" s="215" t="s">
        <v>41768</v>
      </c>
      <c r="B11966" s="215">
        <v>1</v>
      </c>
      <c r="C11966" s="216" t="s">
        <v>41769</v>
      </c>
      <c r="D11966" s="215" t="s">
        <v>41770</v>
      </c>
    </row>
    <row r="11967" spans="1:4">
      <c r="A11967" s="215" t="s">
        <v>41771</v>
      </c>
      <c r="B11967" s="215">
        <v>1</v>
      </c>
      <c r="C11967" s="216" t="s">
        <v>41772</v>
      </c>
      <c r="D11967" s="215" t="s">
        <v>41773</v>
      </c>
    </row>
    <row r="11968" spans="1:4">
      <c r="A11968" s="215" t="s">
        <v>41774</v>
      </c>
      <c r="B11968" s="215">
        <v>1</v>
      </c>
      <c r="C11968" s="216" t="s">
        <v>41775</v>
      </c>
      <c r="D11968" s="215" t="s">
        <v>41776</v>
      </c>
    </row>
    <row r="11969" spans="1:4">
      <c r="A11969" s="215" t="s">
        <v>41777</v>
      </c>
      <c r="B11969" s="215">
        <v>1</v>
      </c>
      <c r="C11969" s="216" t="s">
        <v>41778</v>
      </c>
      <c r="D11969" s="215" t="s">
        <v>41779</v>
      </c>
    </row>
    <row r="11970" spans="1:4">
      <c r="A11970" s="215" t="s">
        <v>41780</v>
      </c>
      <c r="B11970" s="215">
        <v>1</v>
      </c>
      <c r="C11970" s="216" t="s">
        <v>41781</v>
      </c>
      <c r="D11970" s="215" t="s">
        <v>41782</v>
      </c>
    </row>
    <row r="11971" spans="1:4">
      <c r="A11971" s="215" t="s">
        <v>41783</v>
      </c>
      <c r="B11971" s="215">
        <v>1</v>
      </c>
      <c r="C11971" s="216" t="s">
        <v>41784</v>
      </c>
      <c r="D11971" s="215" t="s">
        <v>41785</v>
      </c>
    </row>
    <row r="11972" spans="1:4">
      <c r="A11972" s="215" t="s">
        <v>41786</v>
      </c>
      <c r="B11972" s="215">
        <v>1</v>
      </c>
      <c r="C11972" s="216" t="s">
        <v>41787</v>
      </c>
      <c r="D11972" s="215" t="s">
        <v>41788</v>
      </c>
    </row>
    <row r="11973" spans="1:4">
      <c r="A11973" s="215" t="s">
        <v>41789</v>
      </c>
      <c r="B11973" s="215">
        <v>1</v>
      </c>
      <c r="C11973" s="216" t="s">
        <v>41790</v>
      </c>
      <c r="D11973" s="215" t="s">
        <v>41791</v>
      </c>
    </row>
    <row r="11974" spans="1:4">
      <c r="A11974" s="215" t="s">
        <v>41792</v>
      </c>
      <c r="B11974" s="215">
        <v>1</v>
      </c>
      <c r="C11974" s="216" t="s">
        <v>41793</v>
      </c>
      <c r="D11974" s="215" t="s">
        <v>41794</v>
      </c>
    </row>
    <row r="11975" spans="1:4">
      <c r="A11975" s="215" t="s">
        <v>41795</v>
      </c>
      <c r="B11975" s="215">
        <v>1</v>
      </c>
      <c r="C11975" s="216" t="s">
        <v>41796</v>
      </c>
      <c r="D11975" s="215" t="s">
        <v>41797</v>
      </c>
    </row>
    <row r="11976" spans="1:4">
      <c r="A11976" s="215" t="s">
        <v>41798</v>
      </c>
      <c r="B11976" s="215">
        <v>1</v>
      </c>
      <c r="C11976" s="216" t="s">
        <v>41799</v>
      </c>
      <c r="D11976" s="215" t="s">
        <v>41800</v>
      </c>
    </row>
    <row r="11977" spans="1:4">
      <c r="A11977" s="215" t="s">
        <v>41801</v>
      </c>
      <c r="B11977" s="215">
        <v>1</v>
      </c>
      <c r="C11977" s="216" t="s">
        <v>41802</v>
      </c>
      <c r="D11977" s="215" t="s">
        <v>41803</v>
      </c>
    </row>
    <row r="11978" spans="1:4">
      <c r="A11978" s="215" t="s">
        <v>41804</v>
      </c>
      <c r="B11978" s="215">
        <v>1</v>
      </c>
      <c r="C11978" s="216" t="s">
        <v>41805</v>
      </c>
      <c r="D11978" s="215" t="s">
        <v>41806</v>
      </c>
    </row>
    <row r="11979" spans="1:4">
      <c r="A11979" s="215" t="s">
        <v>41807</v>
      </c>
      <c r="B11979" s="215">
        <v>1</v>
      </c>
      <c r="C11979" s="216" t="s">
        <v>41808</v>
      </c>
      <c r="D11979" s="215" t="s">
        <v>41809</v>
      </c>
    </row>
    <row r="11980" spans="1:4">
      <c r="A11980" s="215" t="s">
        <v>41810</v>
      </c>
      <c r="B11980" s="215">
        <v>1</v>
      </c>
      <c r="C11980" s="216" t="s">
        <v>41811</v>
      </c>
      <c r="D11980" s="215" t="s">
        <v>41812</v>
      </c>
    </row>
    <row r="11981" spans="1:4">
      <c r="A11981" s="215" t="s">
        <v>41813</v>
      </c>
      <c r="B11981" s="215">
        <v>1</v>
      </c>
      <c r="C11981" s="216" t="s">
        <v>41814</v>
      </c>
      <c r="D11981" s="215" t="s">
        <v>41815</v>
      </c>
    </row>
    <row r="11982" spans="1:4">
      <c r="A11982" s="215" t="s">
        <v>111141</v>
      </c>
      <c r="B11982" s="215">
        <v>1</v>
      </c>
      <c r="C11982" s="216" t="s">
        <v>111142</v>
      </c>
      <c r="D11982" s="215" t="s">
        <v>111143</v>
      </c>
    </row>
    <row r="11983" spans="1:4">
      <c r="A11983" s="215" t="s">
        <v>41816</v>
      </c>
      <c r="B11983" s="215">
        <v>1</v>
      </c>
      <c r="C11983" s="216" t="s">
        <v>41817</v>
      </c>
      <c r="D11983" s="215" t="s">
        <v>41818</v>
      </c>
    </row>
    <row r="11984" spans="1:4">
      <c r="A11984" s="215" t="s">
        <v>41819</v>
      </c>
      <c r="B11984" s="215">
        <v>1</v>
      </c>
      <c r="C11984" s="216" t="s">
        <v>41820</v>
      </c>
      <c r="D11984" s="215" t="s">
        <v>41821</v>
      </c>
    </row>
    <row r="11985" spans="1:4">
      <c r="A11985" s="215" t="s">
        <v>41822</v>
      </c>
      <c r="B11985" s="215">
        <v>1</v>
      </c>
      <c r="C11985" s="216" t="s">
        <v>41823</v>
      </c>
      <c r="D11985" s="215" t="s">
        <v>41824</v>
      </c>
    </row>
    <row r="11986" spans="1:4">
      <c r="A11986" s="215" t="s">
        <v>41825</v>
      </c>
      <c r="B11986" s="215">
        <v>1</v>
      </c>
      <c r="C11986" s="216" t="s">
        <v>41826</v>
      </c>
      <c r="D11986" s="215" t="s">
        <v>41827</v>
      </c>
    </row>
    <row r="11987" spans="1:4">
      <c r="A11987" s="215" t="s">
        <v>41828</v>
      </c>
      <c r="B11987" s="215">
        <v>1</v>
      </c>
      <c r="C11987" s="216" t="s">
        <v>41829</v>
      </c>
      <c r="D11987" s="215" t="s">
        <v>41830</v>
      </c>
    </row>
    <row r="11988" spans="1:4">
      <c r="A11988" s="215" t="s">
        <v>41831</v>
      </c>
      <c r="B11988" s="215">
        <v>1</v>
      </c>
      <c r="C11988" s="216" t="s">
        <v>41832</v>
      </c>
      <c r="D11988" s="215" t="s">
        <v>41833</v>
      </c>
    </row>
    <row r="11989" spans="1:4">
      <c r="A11989" s="215" t="s">
        <v>41834</v>
      </c>
      <c r="B11989" s="215">
        <v>1</v>
      </c>
      <c r="C11989" s="216" t="s">
        <v>41835</v>
      </c>
      <c r="D11989" s="215" t="s">
        <v>41836</v>
      </c>
    </row>
    <row r="11990" spans="1:4">
      <c r="A11990" s="215" t="s">
        <v>41837</v>
      </c>
      <c r="B11990" s="215">
        <v>1</v>
      </c>
      <c r="C11990" s="216" t="s">
        <v>111144</v>
      </c>
      <c r="D11990" s="215" t="s">
        <v>41838</v>
      </c>
    </row>
    <row r="11991" spans="1:4">
      <c r="A11991" s="215" t="s">
        <v>41839</v>
      </c>
      <c r="B11991" s="215">
        <v>1</v>
      </c>
      <c r="C11991" s="216" t="s">
        <v>41840</v>
      </c>
      <c r="D11991" s="215" t="s">
        <v>41841</v>
      </c>
    </row>
    <row r="11992" spans="1:4">
      <c r="A11992" s="215" t="s">
        <v>41842</v>
      </c>
      <c r="B11992" s="215">
        <v>1</v>
      </c>
      <c r="C11992" s="216" t="s">
        <v>41843</v>
      </c>
      <c r="D11992" s="215" t="s">
        <v>41844</v>
      </c>
    </row>
    <row r="11993" spans="1:4">
      <c r="A11993" s="215" t="s">
        <v>41845</v>
      </c>
      <c r="B11993" s="215">
        <v>1</v>
      </c>
      <c r="C11993" s="216" t="s">
        <v>41846</v>
      </c>
      <c r="D11993" s="215" t="s">
        <v>41847</v>
      </c>
    </row>
    <row r="11994" spans="1:4">
      <c r="A11994" s="215" t="s">
        <v>41848</v>
      </c>
      <c r="B11994" s="215">
        <v>1</v>
      </c>
      <c r="C11994" s="216" t="s">
        <v>41849</v>
      </c>
      <c r="D11994" s="215" t="s">
        <v>41850</v>
      </c>
    </row>
    <row r="11995" spans="1:4">
      <c r="A11995" s="215" t="s">
        <v>41851</v>
      </c>
      <c r="B11995" s="215">
        <v>1</v>
      </c>
      <c r="C11995" s="216" t="s">
        <v>41852</v>
      </c>
      <c r="D11995" s="215" t="s">
        <v>41853</v>
      </c>
    </row>
    <row r="11996" spans="1:4">
      <c r="A11996" s="215" t="s">
        <v>41854</v>
      </c>
      <c r="B11996" s="215">
        <v>1</v>
      </c>
      <c r="C11996" s="216" t="s">
        <v>41855</v>
      </c>
      <c r="D11996" s="215" t="s">
        <v>41856</v>
      </c>
    </row>
    <row r="11997" spans="1:4">
      <c r="A11997" s="215" t="s">
        <v>41857</v>
      </c>
      <c r="B11997" s="215">
        <v>1</v>
      </c>
      <c r="C11997" s="216" t="s">
        <v>41858</v>
      </c>
      <c r="D11997" s="215" t="s">
        <v>39562</v>
      </c>
    </row>
    <row r="11998" spans="1:4">
      <c r="A11998" s="215" t="s">
        <v>41859</v>
      </c>
      <c r="B11998" s="215">
        <v>1</v>
      </c>
      <c r="C11998" s="216" t="s">
        <v>41860</v>
      </c>
      <c r="D11998" s="215" t="s">
        <v>41861</v>
      </c>
    </row>
    <row r="11999" spans="1:4">
      <c r="A11999" s="215" t="s">
        <v>41862</v>
      </c>
      <c r="B11999" s="215">
        <v>1</v>
      </c>
      <c r="C11999" s="216" t="s">
        <v>41863</v>
      </c>
      <c r="D11999" s="215" t="s">
        <v>41864</v>
      </c>
    </row>
    <row r="12000" spans="1:4">
      <c r="A12000" s="215" t="s">
        <v>41865</v>
      </c>
      <c r="B12000" s="215">
        <v>1</v>
      </c>
      <c r="C12000" s="216" t="s">
        <v>41866</v>
      </c>
      <c r="D12000" s="215" t="s">
        <v>41867</v>
      </c>
    </row>
    <row r="12001" spans="1:4">
      <c r="A12001" s="215" t="s">
        <v>41868</v>
      </c>
      <c r="B12001" s="215">
        <v>1</v>
      </c>
      <c r="C12001" s="216" t="s">
        <v>41869</v>
      </c>
      <c r="D12001" s="215" t="s">
        <v>41870</v>
      </c>
    </row>
    <row r="12002" spans="1:4">
      <c r="A12002" s="215" t="s">
        <v>41871</v>
      </c>
      <c r="B12002" s="215">
        <v>1</v>
      </c>
      <c r="C12002" s="216" t="s">
        <v>41872</v>
      </c>
      <c r="D12002" s="215" t="s">
        <v>39571</v>
      </c>
    </row>
    <row r="12003" spans="1:4">
      <c r="A12003" s="215" t="s">
        <v>41873</v>
      </c>
      <c r="B12003" s="215">
        <v>1</v>
      </c>
      <c r="C12003" s="216" t="s">
        <v>41874</v>
      </c>
      <c r="D12003" s="215" t="s">
        <v>39574</v>
      </c>
    </row>
    <row r="12004" spans="1:4">
      <c r="A12004" s="215" t="s">
        <v>41875</v>
      </c>
      <c r="B12004" s="215">
        <v>1</v>
      </c>
      <c r="C12004" s="216" t="s">
        <v>41876</v>
      </c>
      <c r="D12004" s="215" t="s">
        <v>39580</v>
      </c>
    </row>
    <row r="12005" spans="1:4">
      <c r="A12005" s="215" t="s">
        <v>41877</v>
      </c>
      <c r="B12005" s="215">
        <v>1</v>
      </c>
      <c r="C12005" s="216" t="s">
        <v>41878</v>
      </c>
      <c r="D12005" s="215" t="s">
        <v>41879</v>
      </c>
    </row>
    <row r="12006" spans="1:4">
      <c r="A12006" s="215" t="s">
        <v>41880</v>
      </c>
      <c r="B12006" s="215">
        <v>1</v>
      </c>
      <c r="C12006" s="216" t="s">
        <v>41881</v>
      </c>
      <c r="D12006" s="215" t="s">
        <v>39583</v>
      </c>
    </row>
    <row r="12007" spans="1:4">
      <c r="A12007" s="215" t="s">
        <v>41882</v>
      </c>
      <c r="B12007" s="215">
        <v>1</v>
      </c>
      <c r="C12007" s="216" t="s">
        <v>41883</v>
      </c>
      <c r="D12007" s="215" t="s">
        <v>39586</v>
      </c>
    </row>
    <row r="12008" spans="1:4">
      <c r="A12008" s="215" t="s">
        <v>41884</v>
      </c>
      <c r="B12008" s="215">
        <v>1</v>
      </c>
      <c r="C12008" s="216" t="s">
        <v>41885</v>
      </c>
      <c r="D12008" s="215" t="s">
        <v>41886</v>
      </c>
    </row>
    <row r="12009" spans="1:4">
      <c r="A12009" s="215" t="s">
        <v>41887</v>
      </c>
      <c r="B12009" s="215">
        <v>1</v>
      </c>
      <c r="C12009" s="216" t="s">
        <v>41888</v>
      </c>
      <c r="D12009" s="215" t="s">
        <v>41889</v>
      </c>
    </row>
    <row r="12010" spans="1:4">
      <c r="A12010" s="215" t="s">
        <v>41890</v>
      </c>
      <c r="B12010" s="215">
        <v>1</v>
      </c>
      <c r="C12010" s="216" t="s">
        <v>41891</v>
      </c>
      <c r="D12010" s="215" t="s">
        <v>41892</v>
      </c>
    </row>
    <row r="12011" spans="1:4">
      <c r="A12011" s="215" t="s">
        <v>41893</v>
      </c>
      <c r="B12011" s="215">
        <v>1</v>
      </c>
      <c r="C12011" s="216" t="s">
        <v>41894</v>
      </c>
      <c r="D12011" s="215" t="s">
        <v>41895</v>
      </c>
    </row>
    <row r="12012" spans="1:4">
      <c r="A12012" s="215" t="s">
        <v>41896</v>
      </c>
      <c r="B12012" s="215">
        <v>1</v>
      </c>
      <c r="C12012" s="216" t="s">
        <v>41897</v>
      </c>
      <c r="D12012" s="215" t="s">
        <v>39589</v>
      </c>
    </row>
    <row r="12013" spans="1:4">
      <c r="A12013" s="215" t="s">
        <v>41898</v>
      </c>
      <c r="B12013" s="215">
        <v>1</v>
      </c>
      <c r="C12013" s="216" t="s">
        <v>41899</v>
      </c>
      <c r="D12013" s="215" t="s">
        <v>41900</v>
      </c>
    </row>
    <row r="12014" spans="1:4">
      <c r="A12014" s="215" t="s">
        <v>41901</v>
      </c>
      <c r="B12014" s="215">
        <v>1</v>
      </c>
      <c r="C12014" s="216" t="s">
        <v>41902</v>
      </c>
      <c r="D12014" s="215" t="s">
        <v>41903</v>
      </c>
    </row>
    <row r="12015" spans="1:4">
      <c r="A12015" s="215" t="s">
        <v>41904</v>
      </c>
      <c r="B12015" s="215">
        <v>1</v>
      </c>
      <c r="C12015" s="216" t="s">
        <v>41905</v>
      </c>
      <c r="D12015" s="215" t="s">
        <v>41906</v>
      </c>
    </row>
    <row r="12016" spans="1:4">
      <c r="A12016" s="215" t="s">
        <v>41907</v>
      </c>
      <c r="B12016" s="215">
        <v>1</v>
      </c>
      <c r="C12016" s="216" t="s">
        <v>41908</v>
      </c>
      <c r="D12016" s="215" t="s">
        <v>39595</v>
      </c>
    </row>
    <row r="12017" spans="1:4">
      <c r="A12017" s="215" t="s">
        <v>41909</v>
      </c>
      <c r="B12017" s="215">
        <v>1</v>
      </c>
      <c r="C12017" s="216" t="s">
        <v>41910</v>
      </c>
      <c r="D12017" s="215" t="s">
        <v>41911</v>
      </c>
    </row>
    <row r="12018" spans="1:4">
      <c r="A12018" s="215" t="s">
        <v>41912</v>
      </c>
      <c r="B12018" s="215">
        <v>1</v>
      </c>
      <c r="C12018" s="216" t="s">
        <v>41913</v>
      </c>
      <c r="D12018" s="215" t="s">
        <v>41914</v>
      </c>
    </row>
    <row r="12019" spans="1:4">
      <c r="A12019" s="215" t="s">
        <v>41915</v>
      </c>
      <c r="B12019" s="215">
        <v>1</v>
      </c>
      <c r="C12019" s="216" t="s">
        <v>41916</v>
      </c>
      <c r="D12019" s="215" t="s">
        <v>41917</v>
      </c>
    </row>
    <row r="12020" spans="1:4">
      <c r="A12020" s="215" t="s">
        <v>41918</v>
      </c>
      <c r="B12020" s="215">
        <v>1</v>
      </c>
      <c r="C12020" s="216" t="s">
        <v>41919</v>
      </c>
      <c r="D12020" s="215" t="s">
        <v>41920</v>
      </c>
    </row>
    <row r="12021" spans="1:4">
      <c r="A12021" s="215" t="s">
        <v>41921</v>
      </c>
      <c r="B12021" s="215">
        <v>1</v>
      </c>
      <c r="C12021" s="216" t="s">
        <v>41922</v>
      </c>
      <c r="D12021" s="215" t="s">
        <v>41923</v>
      </c>
    </row>
    <row r="12022" spans="1:4">
      <c r="A12022" s="215" t="s">
        <v>41924</v>
      </c>
      <c r="B12022" s="215">
        <v>1</v>
      </c>
      <c r="C12022" s="216" t="s">
        <v>41925</v>
      </c>
      <c r="D12022" s="215" t="s">
        <v>39601</v>
      </c>
    </row>
    <row r="12023" spans="1:4">
      <c r="A12023" s="215" t="s">
        <v>41926</v>
      </c>
      <c r="B12023" s="215">
        <v>1</v>
      </c>
      <c r="C12023" s="216" t="s">
        <v>41927</v>
      </c>
      <c r="D12023" s="215" t="s">
        <v>41928</v>
      </c>
    </row>
    <row r="12024" spans="1:4">
      <c r="A12024" s="215" t="s">
        <v>41929</v>
      </c>
      <c r="B12024" s="215">
        <v>1</v>
      </c>
      <c r="C12024" s="216" t="s">
        <v>41930</v>
      </c>
      <c r="D12024" s="215" t="s">
        <v>39610</v>
      </c>
    </row>
    <row r="12025" spans="1:4">
      <c r="A12025" s="215" t="s">
        <v>41931</v>
      </c>
      <c r="B12025" s="215">
        <v>1</v>
      </c>
      <c r="C12025" s="216" t="s">
        <v>41932</v>
      </c>
      <c r="D12025" s="215" t="s">
        <v>39613</v>
      </c>
    </row>
    <row r="12026" spans="1:4">
      <c r="A12026" s="215" t="s">
        <v>41933</v>
      </c>
      <c r="B12026" s="215">
        <v>1</v>
      </c>
      <c r="C12026" s="216" t="s">
        <v>111145</v>
      </c>
      <c r="D12026" s="215" t="s">
        <v>39616</v>
      </c>
    </row>
    <row r="12027" spans="1:4">
      <c r="A12027" s="215" t="s">
        <v>41934</v>
      </c>
      <c r="B12027" s="215">
        <v>1</v>
      </c>
      <c r="C12027" s="216" t="s">
        <v>41935</v>
      </c>
      <c r="D12027" s="215" t="s">
        <v>41936</v>
      </c>
    </row>
    <row r="12028" spans="1:4">
      <c r="A12028" s="215" t="s">
        <v>41937</v>
      </c>
      <c r="B12028" s="215">
        <v>1</v>
      </c>
      <c r="C12028" s="216" t="s">
        <v>41938</v>
      </c>
      <c r="D12028" s="215" t="s">
        <v>41939</v>
      </c>
    </row>
    <row r="12029" spans="1:4">
      <c r="A12029" s="215" t="s">
        <v>41940</v>
      </c>
      <c r="B12029" s="215">
        <v>1</v>
      </c>
      <c r="C12029" s="216" t="s">
        <v>41941</v>
      </c>
      <c r="D12029" s="215" t="s">
        <v>41942</v>
      </c>
    </row>
    <row r="12030" spans="1:4">
      <c r="A12030" s="215" t="s">
        <v>41943</v>
      </c>
      <c r="B12030" s="215">
        <v>1</v>
      </c>
      <c r="C12030" s="216" t="s">
        <v>41944</v>
      </c>
      <c r="D12030" s="215" t="s">
        <v>39622</v>
      </c>
    </row>
    <row r="12031" spans="1:4">
      <c r="A12031" s="215" t="s">
        <v>41945</v>
      </c>
      <c r="B12031" s="215">
        <v>1</v>
      </c>
      <c r="C12031" s="216" t="s">
        <v>41946</v>
      </c>
      <c r="D12031" s="215" t="s">
        <v>41947</v>
      </c>
    </row>
    <row r="12032" spans="1:4">
      <c r="A12032" s="215" t="s">
        <v>41948</v>
      </c>
      <c r="B12032" s="215">
        <v>1</v>
      </c>
      <c r="C12032" s="216" t="s">
        <v>41949</v>
      </c>
      <c r="D12032" s="215" t="s">
        <v>41950</v>
      </c>
    </row>
    <row r="12033" spans="1:4">
      <c r="A12033" s="215" t="s">
        <v>41951</v>
      </c>
      <c r="B12033" s="215">
        <v>1</v>
      </c>
      <c r="C12033" s="216" t="s">
        <v>41952</v>
      </c>
      <c r="D12033" s="215" t="s">
        <v>41953</v>
      </c>
    </row>
    <row r="12034" spans="1:4">
      <c r="A12034" s="215" t="s">
        <v>41954</v>
      </c>
      <c r="B12034" s="215">
        <v>1</v>
      </c>
      <c r="C12034" s="216" t="s">
        <v>41955</v>
      </c>
      <c r="D12034" s="215" t="s">
        <v>41956</v>
      </c>
    </row>
    <row r="12035" spans="1:4">
      <c r="A12035" s="215" t="s">
        <v>41957</v>
      </c>
      <c r="B12035" s="215">
        <v>1</v>
      </c>
      <c r="C12035" s="216" t="s">
        <v>41958</v>
      </c>
      <c r="D12035" s="215" t="s">
        <v>41959</v>
      </c>
    </row>
    <row r="12036" spans="1:4">
      <c r="A12036" s="215" t="s">
        <v>41960</v>
      </c>
      <c r="B12036" s="215">
        <v>1</v>
      </c>
      <c r="C12036" s="216" t="s">
        <v>41961</v>
      </c>
      <c r="D12036" s="215" t="s">
        <v>41962</v>
      </c>
    </row>
    <row r="12037" spans="1:4">
      <c r="A12037" s="215" t="s">
        <v>41963</v>
      </c>
      <c r="B12037" s="215">
        <v>1</v>
      </c>
      <c r="C12037" s="216" t="s">
        <v>41964</v>
      </c>
      <c r="D12037" s="215" t="s">
        <v>41965</v>
      </c>
    </row>
    <row r="12038" spans="1:4">
      <c r="A12038" s="215" t="s">
        <v>41966</v>
      </c>
      <c r="B12038" s="215">
        <v>1</v>
      </c>
      <c r="C12038" s="216" t="s">
        <v>41967</v>
      </c>
      <c r="D12038" s="215" t="s">
        <v>41968</v>
      </c>
    </row>
    <row r="12039" spans="1:4">
      <c r="A12039" s="215" t="s">
        <v>41969</v>
      </c>
      <c r="B12039" s="215">
        <v>1</v>
      </c>
      <c r="C12039" s="216" t="s">
        <v>41970</v>
      </c>
      <c r="D12039" s="215" t="s">
        <v>41971</v>
      </c>
    </row>
    <row r="12040" spans="1:4">
      <c r="A12040" s="215" t="s">
        <v>111146</v>
      </c>
      <c r="B12040" s="215">
        <v>1</v>
      </c>
      <c r="C12040" s="216" t="s">
        <v>111147</v>
      </c>
      <c r="D12040" s="215" t="s">
        <v>111148</v>
      </c>
    </row>
    <row r="12041" spans="1:4">
      <c r="A12041" s="215" t="s">
        <v>41972</v>
      </c>
      <c r="B12041" s="215">
        <v>1</v>
      </c>
      <c r="C12041" s="216" t="s">
        <v>41973</v>
      </c>
      <c r="D12041" s="215" t="s">
        <v>41974</v>
      </c>
    </row>
    <row r="12042" spans="1:4">
      <c r="A12042" s="215" t="s">
        <v>111149</v>
      </c>
      <c r="B12042" s="215">
        <v>1</v>
      </c>
      <c r="C12042" s="216" t="s">
        <v>111150</v>
      </c>
      <c r="D12042" s="215" t="s">
        <v>111151</v>
      </c>
    </row>
    <row r="12043" spans="1:4">
      <c r="A12043" s="215" t="s">
        <v>41975</v>
      </c>
      <c r="B12043" s="215">
        <v>1</v>
      </c>
      <c r="C12043" s="216" t="s">
        <v>41976</v>
      </c>
      <c r="D12043" s="215" t="s">
        <v>41977</v>
      </c>
    </row>
    <row r="12044" spans="1:4">
      <c r="A12044" s="215" t="s">
        <v>41978</v>
      </c>
      <c r="B12044" s="215">
        <v>1</v>
      </c>
      <c r="C12044" s="216" t="s">
        <v>41979</v>
      </c>
      <c r="D12044" s="215" t="s">
        <v>39632</v>
      </c>
    </row>
    <row r="12045" spans="1:4">
      <c r="A12045" s="215" t="s">
        <v>41980</v>
      </c>
      <c r="B12045" s="215">
        <v>1</v>
      </c>
      <c r="C12045" s="216" t="s">
        <v>41981</v>
      </c>
      <c r="D12045" s="215" t="s">
        <v>39635</v>
      </c>
    </row>
    <row r="12046" spans="1:4">
      <c r="A12046" s="215" t="s">
        <v>41982</v>
      </c>
      <c r="B12046" s="215">
        <v>1</v>
      </c>
      <c r="C12046" s="216" t="s">
        <v>41983</v>
      </c>
      <c r="D12046" s="215" t="s">
        <v>41984</v>
      </c>
    </row>
    <row r="12047" spans="1:4">
      <c r="A12047" s="215" t="s">
        <v>41985</v>
      </c>
      <c r="B12047" s="215">
        <v>1</v>
      </c>
      <c r="C12047" s="216" t="s">
        <v>41986</v>
      </c>
      <c r="D12047" s="215" t="s">
        <v>41987</v>
      </c>
    </row>
    <row r="12048" spans="1:4">
      <c r="A12048" s="215" t="s">
        <v>41988</v>
      </c>
      <c r="B12048" s="215">
        <v>1</v>
      </c>
      <c r="C12048" s="216" t="s">
        <v>41989</v>
      </c>
      <c r="D12048" s="215" t="s">
        <v>35692</v>
      </c>
    </row>
    <row r="12049" spans="1:4">
      <c r="A12049" s="215" t="s">
        <v>41990</v>
      </c>
      <c r="B12049" s="215">
        <v>1</v>
      </c>
      <c r="C12049" s="216" t="s">
        <v>41991</v>
      </c>
      <c r="D12049" s="215" t="s">
        <v>41992</v>
      </c>
    </row>
    <row r="12050" spans="1:4">
      <c r="A12050" s="215" t="s">
        <v>41993</v>
      </c>
      <c r="B12050" s="215">
        <v>1</v>
      </c>
      <c r="C12050" s="216" t="s">
        <v>41994</v>
      </c>
      <c r="D12050" s="215" t="s">
        <v>41995</v>
      </c>
    </row>
    <row r="12051" spans="1:4">
      <c r="A12051" s="215" t="s">
        <v>41996</v>
      </c>
      <c r="B12051" s="215">
        <v>1</v>
      </c>
      <c r="C12051" s="216" t="s">
        <v>41997</v>
      </c>
      <c r="D12051" s="215" t="s">
        <v>41998</v>
      </c>
    </row>
    <row r="12052" spans="1:4">
      <c r="A12052" s="215" t="s">
        <v>41999</v>
      </c>
      <c r="B12052" s="215">
        <v>1</v>
      </c>
      <c r="C12052" s="216" t="s">
        <v>42000</v>
      </c>
      <c r="D12052" s="215" t="s">
        <v>42001</v>
      </c>
    </row>
    <row r="12053" spans="1:4">
      <c r="A12053" s="215" t="s">
        <v>42002</v>
      </c>
      <c r="B12053" s="215">
        <v>1</v>
      </c>
      <c r="C12053" s="216" t="s">
        <v>42003</v>
      </c>
      <c r="D12053" s="215" t="s">
        <v>42004</v>
      </c>
    </row>
    <row r="12054" spans="1:4">
      <c r="A12054" s="215" t="s">
        <v>42005</v>
      </c>
      <c r="B12054" s="215">
        <v>1</v>
      </c>
      <c r="C12054" s="216" t="s">
        <v>42006</v>
      </c>
      <c r="D12054" s="215" t="s">
        <v>42007</v>
      </c>
    </row>
    <row r="12055" spans="1:4">
      <c r="A12055" s="215" t="s">
        <v>42008</v>
      </c>
      <c r="B12055" s="215">
        <v>1</v>
      </c>
      <c r="C12055" s="216" t="s">
        <v>42009</v>
      </c>
      <c r="D12055" s="215" t="s">
        <v>42010</v>
      </c>
    </row>
    <row r="12056" spans="1:4">
      <c r="A12056" s="215" t="s">
        <v>42011</v>
      </c>
      <c r="B12056" s="215">
        <v>1</v>
      </c>
      <c r="C12056" s="216" t="s">
        <v>42012</v>
      </c>
      <c r="D12056" s="215" t="s">
        <v>42013</v>
      </c>
    </row>
    <row r="12057" spans="1:4">
      <c r="A12057" s="215" t="s">
        <v>42014</v>
      </c>
      <c r="B12057" s="215">
        <v>1</v>
      </c>
      <c r="C12057" s="216" t="s">
        <v>42015</v>
      </c>
      <c r="D12057" s="215" t="s">
        <v>42016</v>
      </c>
    </row>
    <row r="12058" spans="1:4">
      <c r="A12058" s="215" t="s">
        <v>42017</v>
      </c>
      <c r="B12058" s="215">
        <v>1</v>
      </c>
      <c r="C12058" s="216" t="s">
        <v>42018</v>
      </c>
      <c r="D12058" s="215" t="s">
        <v>42019</v>
      </c>
    </row>
    <row r="12059" spans="1:4">
      <c r="A12059" s="215" t="s">
        <v>42020</v>
      </c>
      <c r="B12059" s="215">
        <v>1</v>
      </c>
      <c r="C12059" s="216" t="s">
        <v>42021</v>
      </c>
      <c r="D12059" s="215" t="s">
        <v>42022</v>
      </c>
    </row>
    <row r="12060" spans="1:4">
      <c r="A12060" s="215" t="s">
        <v>42023</v>
      </c>
      <c r="B12060" s="215">
        <v>1</v>
      </c>
      <c r="C12060" s="216" t="s">
        <v>42024</v>
      </c>
      <c r="D12060" s="215" t="s">
        <v>42025</v>
      </c>
    </row>
    <row r="12061" spans="1:4">
      <c r="A12061" s="215" t="s">
        <v>42026</v>
      </c>
      <c r="B12061" s="215">
        <v>1</v>
      </c>
      <c r="C12061" s="216" t="s">
        <v>42027</v>
      </c>
      <c r="D12061" s="215" t="s">
        <v>42028</v>
      </c>
    </row>
    <row r="12062" spans="1:4">
      <c r="A12062" s="215" t="s">
        <v>42029</v>
      </c>
      <c r="B12062" s="215">
        <v>1</v>
      </c>
      <c r="C12062" s="216" t="s">
        <v>42030</v>
      </c>
      <c r="D12062" s="215" t="s">
        <v>42031</v>
      </c>
    </row>
    <row r="12063" spans="1:4">
      <c r="A12063" s="215" t="s">
        <v>42032</v>
      </c>
      <c r="B12063" s="215">
        <v>1</v>
      </c>
      <c r="C12063" s="216" t="s">
        <v>42033</v>
      </c>
      <c r="D12063" s="215" t="s">
        <v>42034</v>
      </c>
    </row>
    <row r="12064" spans="1:4">
      <c r="A12064" s="215" t="s">
        <v>42035</v>
      </c>
      <c r="B12064" s="215">
        <v>1</v>
      </c>
      <c r="C12064" s="216" t="s">
        <v>42036</v>
      </c>
      <c r="D12064" s="215" t="s">
        <v>42037</v>
      </c>
    </row>
    <row r="12065" spans="1:4">
      <c r="A12065" s="215" t="s">
        <v>42038</v>
      </c>
      <c r="B12065" s="215">
        <v>1</v>
      </c>
      <c r="C12065" s="216" t="s">
        <v>42039</v>
      </c>
      <c r="D12065" s="215" t="s">
        <v>42040</v>
      </c>
    </row>
    <row r="12066" spans="1:4">
      <c r="A12066" s="215" t="s">
        <v>42041</v>
      </c>
      <c r="B12066" s="215">
        <v>1</v>
      </c>
      <c r="C12066" s="216" t="s">
        <v>42042</v>
      </c>
      <c r="D12066" s="215" t="s">
        <v>42043</v>
      </c>
    </row>
    <row r="12067" spans="1:4">
      <c r="A12067" s="215" t="s">
        <v>42044</v>
      </c>
      <c r="B12067" s="215">
        <v>1</v>
      </c>
      <c r="C12067" s="216" t="s">
        <v>42045</v>
      </c>
      <c r="D12067" s="215" t="s">
        <v>42046</v>
      </c>
    </row>
    <row r="12068" spans="1:4">
      <c r="A12068" s="215" t="s">
        <v>42047</v>
      </c>
      <c r="B12068" s="215">
        <v>1</v>
      </c>
      <c r="C12068" s="216" t="s">
        <v>42048</v>
      </c>
      <c r="D12068" s="215" t="s">
        <v>42049</v>
      </c>
    </row>
    <row r="12069" spans="1:4">
      <c r="A12069" s="215" t="s">
        <v>42050</v>
      </c>
      <c r="B12069" s="215">
        <v>1</v>
      </c>
      <c r="C12069" s="216" t="s">
        <v>42051</v>
      </c>
      <c r="D12069" s="215" t="s">
        <v>42052</v>
      </c>
    </row>
    <row r="12070" spans="1:4">
      <c r="A12070" s="215" t="s">
        <v>42053</v>
      </c>
      <c r="B12070" s="215">
        <v>1</v>
      </c>
      <c r="C12070" s="216" t="s">
        <v>42054</v>
      </c>
      <c r="D12070" s="215" t="s">
        <v>42055</v>
      </c>
    </row>
    <row r="12071" spans="1:4">
      <c r="A12071" s="215" t="s">
        <v>42056</v>
      </c>
      <c r="B12071" s="215">
        <v>1</v>
      </c>
      <c r="C12071" s="216" t="s">
        <v>42057</v>
      </c>
      <c r="D12071" s="215" t="s">
        <v>42058</v>
      </c>
    </row>
    <row r="12072" spans="1:4">
      <c r="A12072" s="215" t="s">
        <v>42059</v>
      </c>
      <c r="B12072" s="215">
        <v>1</v>
      </c>
      <c r="C12072" s="216" t="s">
        <v>42060</v>
      </c>
      <c r="D12072" s="215" t="s">
        <v>42061</v>
      </c>
    </row>
    <row r="12073" spans="1:4">
      <c r="A12073" s="215" t="s">
        <v>42062</v>
      </c>
      <c r="B12073" s="215">
        <v>1</v>
      </c>
      <c r="C12073" s="216" t="s">
        <v>42063</v>
      </c>
      <c r="D12073" s="215" t="s">
        <v>42064</v>
      </c>
    </row>
    <row r="12074" spans="1:4">
      <c r="A12074" s="215" t="s">
        <v>42065</v>
      </c>
      <c r="B12074" s="215">
        <v>1</v>
      </c>
      <c r="C12074" s="216" t="s">
        <v>42066</v>
      </c>
      <c r="D12074" s="215" t="s">
        <v>42067</v>
      </c>
    </row>
    <row r="12075" spans="1:4">
      <c r="A12075" s="215" t="s">
        <v>42068</v>
      </c>
      <c r="B12075" s="215">
        <v>1</v>
      </c>
      <c r="C12075" s="216" t="s">
        <v>42069</v>
      </c>
      <c r="D12075" s="215" t="s">
        <v>42070</v>
      </c>
    </row>
    <row r="12076" spans="1:4">
      <c r="A12076" s="215" t="s">
        <v>42071</v>
      </c>
      <c r="B12076" s="215">
        <v>1</v>
      </c>
      <c r="C12076" s="216" t="s">
        <v>42072</v>
      </c>
      <c r="D12076" s="215" t="s">
        <v>42073</v>
      </c>
    </row>
    <row r="12077" spans="1:4">
      <c r="A12077" s="215" t="s">
        <v>42074</v>
      </c>
      <c r="B12077" s="215">
        <v>1</v>
      </c>
      <c r="C12077" s="216" t="s">
        <v>42075</v>
      </c>
      <c r="D12077" s="215" t="s">
        <v>42076</v>
      </c>
    </row>
    <row r="12078" spans="1:4">
      <c r="A12078" s="215" t="s">
        <v>42077</v>
      </c>
      <c r="B12078" s="215">
        <v>1</v>
      </c>
      <c r="C12078" s="216" t="s">
        <v>42078</v>
      </c>
      <c r="D12078" s="215" t="s">
        <v>42079</v>
      </c>
    </row>
    <row r="12079" spans="1:4">
      <c r="A12079" s="215" t="s">
        <v>42080</v>
      </c>
      <c r="B12079" s="215">
        <v>1</v>
      </c>
      <c r="C12079" s="216" t="s">
        <v>42081</v>
      </c>
      <c r="D12079" s="215" t="s">
        <v>42082</v>
      </c>
    </row>
    <row r="12080" spans="1:4">
      <c r="A12080" s="215" t="s">
        <v>42083</v>
      </c>
      <c r="B12080" s="215">
        <v>1</v>
      </c>
      <c r="C12080" s="216" t="s">
        <v>42084</v>
      </c>
      <c r="D12080" s="215" t="s">
        <v>42085</v>
      </c>
    </row>
    <row r="12081" spans="1:4">
      <c r="A12081" s="215" t="s">
        <v>42086</v>
      </c>
      <c r="B12081" s="215">
        <v>1</v>
      </c>
      <c r="C12081" s="216" t="s">
        <v>42087</v>
      </c>
      <c r="D12081" s="215" t="s">
        <v>42088</v>
      </c>
    </row>
    <row r="12082" spans="1:4">
      <c r="A12082" s="215" t="s">
        <v>42089</v>
      </c>
      <c r="B12082" s="215">
        <v>1</v>
      </c>
      <c r="C12082" s="216" t="s">
        <v>42090</v>
      </c>
      <c r="D12082" s="215" t="s">
        <v>42091</v>
      </c>
    </row>
    <row r="12083" spans="1:4">
      <c r="A12083" s="215" t="s">
        <v>42092</v>
      </c>
      <c r="B12083" s="215">
        <v>1</v>
      </c>
      <c r="C12083" s="216" t="s">
        <v>42093</v>
      </c>
      <c r="D12083" s="215" t="s">
        <v>42094</v>
      </c>
    </row>
    <row r="12084" spans="1:4">
      <c r="A12084" s="215" t="s">
        <v>42095</v>
      </c>
      <c r="B12084" s="215">
        <v>1</v>
      </c>
      <c r="C12084" s="216" t="s">
        <v>42096</v>
      </c>
      <c r="D12084" s="215" t="s">
        <v>42097</v>
      </c>
    </row>
    <row r="12085" spans="1:4">
      <c r="A12085" s="215" t="s">
        <v>42098</v>
      </c>
      <c r="B12085" s="215">
        <v>1</v>
      </c>
      <c r="C12085" s="216" t="s">
        <v>42099</v>
      </c>
      <c r="D12085" s="215" t="s">
        <v>41423</v>
      </c>
    </row>
    <row r="12086" spans="1:4">
      <c r="A12086" s="215" t="s">
        <v>42100</v>
      </c>
      <c r="B12086" s="215">
        <v>1</v>
      </c>
      <c r="C12086" s="216" t="s">
        <v>42101</v>
      </c>
      <c r="D12086" s="215" t="s">
        <v>42102</v>
      </c>
    </row>
    <row r="12087" spans="1:4">
      <c r="A12087" s="215" t="s">
        <v>42103</v>
      </c>
      <c r="B12087" s="215">
        <v>1</v>
      </c>
      <c r="C12087" s="216" t="s">
        <v>42104</v>
      </c>
      <c r="D12087" s="215" t="s">
        <v>42105</v>
      </c>
    </row>
    <row r="12088" spans="1:4">
      <c r="A12088" s="215" t="s">
        <v>42106</v>
      </c>
      <c r="B12088" s="215">
        <v>1</v>
      </c>
      <c r="C12088" s="216" t="s">
        <v>42107</v>
      </c>
      <c r="D12088" s="215" t="s">
        <v>42108</v>
      </c>
    </row>
    <row r="12089" spans="1:4">
      <c r="A12089" s="215" t="s">
        <v>42109</v>
      </c>
      <c r="B12089" s="215">
        <v>1</v>
      </c>
      <c r="C12089" s="216" t="s">
        <v>42110</v>
      </c>
      <c r="D12089" s="215" t="s">
        <v>42111</v>
      </c>
    </row>
    <row r="12090" spans="1:4">
      <c r="A12090" s="215" t="s">
        <v>42112</v>
      </c>
      <c r="B12090" s="215">
        <v>1</v>
      </c>
      <c r="C12090" s="216" t="s">
        <v>42113</v>
      </c>
      <c r="D12090" s="215" t="s">
        <v>42114</v>
      </c>
    </row>
    <row r="12091" spans="1:4">
      <c r="A12091" s="215" t="s">
        <v>42115</v>
      </c>
      <c r="B12091" s="215">
        <v>1</v>
      </c>
      <c r="C12091" s="216" t="s">
        <v>42116</v>
      </c>
      <c r="D12091" s="215" t="s">
        <v>42117</v>
      </c>
    </row>
    <row r="12092" spans="1:4">
      <c r="A12092" s="215" t="s">
        <v>42118</v>
      </c>
      <c r="B12092" s="215">
        <v>1</v>
      </c>
      <c r="C12092" s="216" t="s">
        <v>42119</v>
      </c>
      <c r="D12092" s="215" t="s">
        <v>42120</v>
      </c>
    </row>
    <row r="12093" spans="1:4">
      <c r="A12093" s="215" t="s">
        <v>42121</v>
      </c>
      <c r="B12093" s="215">
        <v>1</v>
      </c>
      <c r="C12093" s="216" t="s">
        <v>42122</v>
      </c>
      <c r="D12093" s="215" t="s">
        <v>41426</v>
      </c>
    </row>
    <row r="12094" spans="1:4">
      <c r="A12094" s="215" t="s">
        <v>42123</v>
      </c>
      <c r="B12094" s="215">
        <v>1</v>
      </c>
      <c r="C12094" s="216" t="s">
        <v>42124</v>
      </c>
      <c r="D12094" s="215" t="s">
        <v>42125</v>
      </c>
    </row>
    <row r="12095" spans="1:4">
      <c r="A12095" s="215" t="s">
        <v>42126</v>
      </c>
      <c r="B12095" s="215">
        <v>1</v>
      </c>
      <c r="C12095" s="216" t="s">
        <v>42127</v>
      </c>
      <c r="D12095" s="215" t="s">
        <v>42128</v>
      </c>
    </row>
    <row r="12096" spans="1:4">
      <c r="A12096" s="215" t="s">
        <v>42129</v>
      </c>
      <c r="B12096" s="215">
        <v>1</v>
      </c>
      <c r="C12096" s="216" t="s">
        <v>42130</v>
      </c>
      <c r="D12096" s="215" t="s">
        <v>42131</v>
      </c>
    </row>
    <row r="12097" spans="1:4">
      <c r="A12097" s="215" t="s">
        <v>42132</v>
      </c>
      <c r="B12097" s="215">
        <v>1</v>
      </c>
      <c r="C12097" s="216" t="s">
        <v>42133</v>
      </c>
      <c r="D12097" s="215" t="s">
        <v>42134</v>
      </c>
    </row>
    <row r="12098" spans="1:4">
      <c r="A12098" s="215" t="s">
        <v>42135</v>
      </c>
      <c r="B12098" s="215">
        <v>1</v>
      </c>
      <c r="C12098" s="216" t="s">
        <v>42136</v>
      </c>
      <c r="D12098" s="215" t="s">
        <v>42137</v>
      </c>
    </row>
    <row r="12099" spans="1:4">
      <c r="A12099" s="215" t="s">
        <v>42138</v>
      </c>
      <c r="B12099" s="215">
        <v>1</v>
      </c>
      <c r="C12099" s="216" t="s">
        <v>42139</v>
      </c>
      <c r="D12099" s="215" t="s">
        <v>42140</v>
      </c>
    </row>
    <row r="12100" spans="1:4">
      <c r="A12100" s="215" t="s">
        <v>42141</v>
      </c>
      <c r="B12100" s="215">
        <v>1</v>
      </c>
      <c r="C12100" s="216" t="s">
        <v>42142</v>
      </c>
      <c r="D12100" s="215" t="s">
        <v>42143</v>
      </c>
    </row>
    <row r="12101" spans="1:4">
      <c r="A12101" s="215" t="s">
        <v>42144</v>
      </c>
      <c r="B12101" s="215">
        <v>1</v>
      </c>
      <c r="C12101" s="216" t="s">
        <v>42145</v>
      </c>
      <c r="D12101" s="215" t="s">
        <v>42146</v>
      </c>
    </row>
    <row r="12102" spans="1:4">
      <c r="A12102" s="215" t="s">
        <v>42147</v>
      </c>
      <c r="B12102" s="215">
        <v>1</v>
      </c>
      <c r="C12102" s="216" t="s">
        <v>42148</v>
      </c>
      <c r="D12102" s="215" t="s">
        <v>42149</v>
      </c>
    </row>
    <row r="12103" spans="1:4">
      <c r="A12103" s="215" t="s">
        <v>42150</v>
      </c>
      <c r="B12103" s="215">
        <v>1</v>
      </c>
      <c r="C12103" s="216" t="s">
        <v>42151</v>
      </c>
      <c r="D12103" s="215" t="s">
        <v>42152</v>
      </c>
    </row>
    <row r="12104" spans="1:4">
      <c r="A12104" s="215" t="s">
        <v>42153</v>
      </c>
      <c r="B12104" s="215">
        <v>1</v>
      </c>
      <c r="C12104" s="216" t="s">
        <v>42154</v>
      </c>
      <c r="D12104" s="215" t="s">
        <v>42155</v>
      </c>
    </row>
    <row r="12105" spans="1:4">
      <c r="A12105" s="215" t="s">
        <v>42156</v>
      </c>
      <c r="B12105" s="215">
        <v>1</v>
      </c>
      <c r="C12105" s="216" t="s">
        <v>42157</v>
      </c>
      <c r="D12105" s="215" t="s">
        <v>35680</v>
      </c>
    </row>
    <row r="12106" spans="1:4">
      <c r="A12106" s="215" t="s">
        <v>42158</v>
      </c>
      <c r="B12106" s="215">
        <v>1</v>
      </c>
      <c r="C12106" s="216" t="s">
        <v>42159</v>
      </c>
      <c r="D12106" s="215" t="s">
        <v>42160</v>
      </c>
    </row>
    <row r="12107" spans="1:4">
      <c r="A12107" s="215" t="s">
        <v>42161</v>
      </c>
      <c r="B12107" s="215">
        <v>1</v>
      </c>
      <c r="C12107" s="216" t="s">
        <v>42162</v>
      </c>
      <c r="D12107" s="215" t="s">
        <v>42163</v>
      </c>
    </row>
    <row r="12108" spans="1:4">
      <c r="A12108" s="215" t="s">
        <v>42164</v>
      </c>
      <c r="B12108" s="215">
        <v>1</v>
      </c>
      <c r="C12108" s="216" t="s">
        <v>42165</v>
      </c>
      <c r="D12108" s="215" t="s">
        <v>42166</v>
      </c>
    </row>
    <row r="12109" spans="1:4">
      <c r="A12109" s="215" t="s">
        <v>42167</v>
      </c>
      <c r="B12109" s="215">
        <v>1</v>
      </c>
      <c r="C12109" s="216" t="s">
        <v>42168</v>
      </c>
      <c r="D12109" s="215" t="s">
        <v>42169</v>
      </c>
    </row>
    <row r="12110" spans="1:4">
      <c r="A12110" s="215" t="s">
        <v>42170</v>
      </c>
      <c r="B12110" s="215">
        <v>1</v>
      </c>
      <c r="C12110" s="216" t="s">
        <v>42171</v>
      </c>
      <c r="D12110" s="215" t="s">
        <v>42172</v>
      </c>
    </row>
    <row r="12111" spans="1:4">
      <c r="A12111" s="215" t="s">
        <v>42173</v>
      </c>
      <c r="B12111" s="215">
        <v>1</v>
      </c>
      <c r="C12111" s="216" t="s">
        <v>42174</v>
      </c>
      <c r="D12111" s="215" t="s">
        <v>42175</v>
      </c>
    </row>
    <row r="12112" spans="1:4">
      <c r="A12112" s="215" t="s">
        <v>42176</v>
      </c>
      <c r="B12112" s="215">
        <v>1</v>
      </c>
      <c r="C12112" s="216" t="s">
        <v>42177</v>
      </c>
      <c r="D12112" s="215" t="s">
        <v>42178</v>
      </c>
    </row>
    <row r="12113" spans="1:4">
      <c r="A12113" s="215" t="s">
        <v>42179</v>
      </c>
      <c r="B12113" s="215">
        <v>1</v>
      </c>
      <c r="C12113" s="216" t="s">
        <v>42180</v>
      </c>
      <c r="D12113" s="215" t="s">
        <v>42181</v>
      </c>
    </row>
    <row r="12114" spans="1:4">
      <c r="A12114" s="215" t="s">
        <v>42182</v>
      </c>
      <c r="B12114" s="215">
        <v>1</v>
      </c>
      <c r="C12114" s="216" t="s">
        <v>42183</v>
      </c>
      <c r="D12114" s="215" t="s">
        <v>42184</v>
      </c>
    </row>
    <row r="12115" spans="1:4">
      <c r="A12115" s="215" t="s">
        <v>42185</v>
      </c>
      <c r="B12115" s="215">
        <v>1</v>
      </c>
      <c r="C12115" s="216" t="s">
        <v>42186</v>
      </c>
      <c r="D12115" s="215" t="s">
        <v>42187</v>
      </c>
    </row>
    <row r="12116" spans="1:4">
      <c r="A12116" s="215" t="s">
        <v>42188</v>
      </c>
      <c r="B12116" s="215">
        <v>1</v>
      </c>
      <c r="C12116" s="216" t="s">
        <v>42189</v>
      </c>
      <c r="D12116" s="215" t="s">
        <v>42190</v>
      </c>
    </row>
    <row r="12117" spans="1:4">
      <c r="A12117" s="215" t="s">
        <v>42191</v>
      </c>
      <c r="B12117" s="215">
        <v>1</v>
      </c>
      <c r="C12117" s="216" t="s">
        <v>42192</v>
      </c>
      <c r="D12117" s="215" t="s">
        <v>42193</v>
      </c>
    </row>
    <row r="12118" spans="1:4">
      <c r="A12118" s="215" t="s">
        <v>42194</v>
      </c>
      <c r="B12118" s="215">
        <v>1</v>
      </c>
      <c r="C12118" s="216" t="s">
        <v>42195</v>
      </c>
      <c r="D12118" s="215" t="s">
        <v>42196</v>
      </c>
    </row>
    <row r="12119" spans="1:4">
      <c r="A12119" s="215" t="s">
        <v>42197</v>
      </c>
      <c r="B12119" s="215">
        <v>1</v>
      </c>
      <c r="C12119" s="216" t="s">
        <v>42198</v>
      </c>
      <c r="D12119" s="215" t="s">
        <v>42199</v>
      </c>
    </row>
    <row r="12120" spans="1:4">
      <c r="A12120" s="215" t="s">
        <v>42200</v>
      </c>
      <c r="B12120" s="215">
        <v>1</v>
      </c>
      <c r="C12120" s="216" t="s">
        <v>42201</v>
      </c>
      <c r="D12120" s="215" t="s">
        <v>42202</v>
      </c>
    </row>
    <row r="12121" spans="1:4">
      <c r="A12121" s="215" t="s">
        <v>42203</v>
      </c>
      <c r="B12121" s="215">
        <v>1</v>
      </c>
      <c r="C12121" s="216" t="s">
        <v>42204</v>
      </c>
      <c r="D12121" s="215" t="s">
        <v>42205</v>
      </c>
    </row>
    <row r="12122" spans="1:4">
      <c r="A12122" s="215" t="s">
        <v>42206</v>
      </c>
      <c r="B12122" s="215">
        <v>1</v>
      </c>
      <c r="C12122" s="216" t="s">
        <v>42207</v>
      </c>
      <c r="D12122" s="215" t="s">
        <v>42208</v>
      </c>
    </row>
    <row r="12123" spans="1:4">
      <c r="A12123" s="215" t="s">
        <v>42209</v>
      </c>
      <c r="B12123" s="215">
        <v>1</v>
      </c>
      <c r="C12123" s="216" t="s">
        <v>42210</v>
      </c>
      <c r="D12123" s="215" t="s">
        <v>42211</v>
      </c>
    </row>
    <row r="12124" spans="1:4">
      <c r="A12124" s="215" t="s">
        <v>42212</v>
      </c>
      <c r="B12124" s="215">
        <v>1</v>
      </c>
      <c r="C12124" s="216" t="s">
        <v>42213</v>
      </c>
      <c r="D12124" s="215" t="s">
        <v>42214</v>
      </c>
    </row>
    <row r="12125" spans="1:4">
      <c r="A12125" s="215" t="s">
        <v>42215</v>
      </c>
      <c r="B12125" s="215">
        <v>1</v>
      </c>
      <c r="C12125" s="216" t="s">
        <v>42216</v>
      </c>
      <c r="D12125" s="215" t="s">
        <v>42217</v>
      </c>
    </row>
    <row r="12126" spans="1:4">
      <c r="A12126" s="215" t="s">
        <v>42218</v>
      </c>
      <c r="B12126" s="215">
        <v>1</v>
      </c>
      <c r="C12126" s="216" t="s">
        <v>42219</v>
      </c>
      <c r="D12126" s="215" t="s">
        <v>42220</v>
      </c>
    </row>
    <row r="12127" spans="1:4">
      <c r="A12127" s="215" t="s">
        <v>42221</v>
      </c>
      <c r="B12127" s="215">
        <v>1</v>
      </c>
      <c r="C12127" s="216" t="s">
        <v>42222</v>
      </c>
      <c r="D12127" s="215" t="s">
        <v>42223</v>
      </c>
    </row>
    <row r="12128" spans="1:4">
      <c r="A12128" s="215" t="s">
        <v>42224</v>
      </c>
      <c r="B12128" s="215">
        <v>1</v>
      </c>
      <c r="C12128" s="216" t="s">
        <v>42225</v>
      </c>
      <c r="D12128" s="215" t="s">
        <v>42226</v>
      </c>
    </row>
    <row r="12129" spans="1:4">
      <c r="A12129" s="215" t="s">
        <v>42227</v>
      </c>
      <c r="B12129" s="215">
        <v>1</v>
      </c>
      <c r="C12129" s="216" t="s">
        <v>42228</v>
      </c>
      <c r="D12129" s="215" t="s">
        <v>42229</v>
      </c>
    </row>
    <row r="12130" spans="1:4">
      <c r="A12130" s="215" t="s">
        <v>42230</v>
      </c>
      <c r="B12130" s="215">
        <v>1</v>
      </c>
      <c r="C12130" s="216" t="s">
        <v>42231</v>
      </c>
      <c r="D12130" s="215" t="s">
        <v>42232</v>
      </c>
    </row>
    <row r="12131" spans="1:4">
      <c r="A12131" s="215" t="s">
        <v>42233</v>
      </c>
      <c r="B12131" s="215">
        <v>1</v>
      </c>
      <c r="C12131" s="216" t="s">
        <v>42234</v>
      </c>
      <c r="D12131" s="215" t="s">
        <v>42235</v>
      </c>
    </row>
    <row r="12132" spans="1:4">
      <c r="A12132" s="215" t="s">
        <v>42236</v>
      </c>
      <c r="B12132" s="215">
        <v>1</v>
      </c>
      <c r="C12132" s="216" t="s">
        <v>42237</v>
      </c>
      <c r="D12132" s="215" t="s">
        <v>42238</v>
      </c>
    </row>
    <row r="12133" spans="1:4">
      <c r="A12133" s="215" t="s">
        <v>42239</v>
      </c>
      <c r="B12133" s="215">
        <v>1</v>
      </c>
      <c r="C12133" s="216" t="s">
        <v>42240</v>
      </c>
      <c r="D12133" s="215" t="s">
        <v>42241</v>
      </c>
    </row>
    <row r="12134" spans="1:4">
      <c r="A12134" s="215" t="s">
        <v>42242</v>
      </c>
      <c r="B12134" s="215">
        <v>1</v>
      </c>
      <c r="C12134" s="216" t="s">
        <v>42243</v>
      </c>
      <c r="D12134" s="215" t="s">
        <v>42244</v>
      </c>
    </row>
    <row r="12135" spans="1:4">
      <c r="A12135" s="215" t="s">
        <v>42245</v>
      </c>
      <c r="B12135" s="215">
        <v>1</v>
      </c>
      <c r="C12135" s="216" t="s">
        <v>42246</v>
      </c>
      <c r="D12135" s="215" t="s">
        <v>42247</v>
      </c>
    </row>
    <row r="12136" spans="1:4">
      <c r="A12136" s="215" t="s">
        <v>42248</v>
      </c>
      <c r="B12136" s="215">
        <v>1</v>
      </c>
      <c r="C12136" s="216" t="s">
        <v>42249</v>
      </c>
      <c r="D12136" s="215" t="s">
        <v>42250</v>
      </c>
    </row>
    <row r="12137" spans="1:4">
      <c r="A12137" s="215" t="s">
        <v>42251</v>
      </c>
      <c r="B12137" s="215">
        <v>1</v>
      </c>
      <c r="C12137" s="216" t="s">
        <v>42252</v>
      </c>
      <c r="D12137" s="215" t="s">
        <v>42253</v>
      </c>
    </row>
    <row r="12138" spans="1:4">
      <c r="A12138" s="215" t="s">
        <v>42254</v>
      </c>
      <c r="B12138" s="215">
        <v>1</v>
      </c>
      <c r="C12138" s="216" t="s">
        <v>42255</v>
      </c>
      <c r="D12138" s="215" t="s">
        <v>41417</v>
      </c>
    </row>
    <row r="12139" spans="1:4">
      <c r="A12139" s="215" t="s">
        <v>42256</v>
      </c>
      <c r="B12139" s="215">
        <v>1</v>
      </c>
      <c r="C12139" s="216" t="s">
        <v>42257</v>
      </c>
      <c r="D12139" s="215" t="s">
        <v>42258</v>
      </c>
    </row>
    <row r="12140" spans="1:4">
      <c r="A12140" s="215" t="s">
        <v>42259</v>
      </c>
      <c r="B12140" s="215">
        <v>1</v>
      </c>
      <c r="C12140" s="216" t="s">
        <v>42260</v>
      </c>
      <c r="D12140" s="215" t="s">
        <v>42261</v>
      </c>
    </row>
    <row r="12141" spans="1:4">
      <c r="A12141" s="215" t="s">
        <v>42262</v>
      </c>
      <c r="B12141" s="215">
        <v>1</v>
      </c>
      <c r="C12141" s="216" t="s">
        <v>42263</v>
      </c>
      <c r="D12141" s="215" t="s">
        <v>42264</v>
      </c>
    </row>
    <row r="12142" spans="1:4">
      <c r="A12142" s="215" t="s">
        <v>42265</v>
      </c>
      <c r="B12142" s="215">
        <v>1</v>
      </c>
      <c r="C12142" s="216" t="s">
        <v>42266</v>
      </c>
      <c r="D12142" s="215" t="s">
        <v>42267</v>
      </c>
    </row>
    <row r="12143" spans="1:4">
      <c r="A12143" s="215" t="s">
        <v>42268</v>
      </c>
      <c r="B12143" s="215">
        <v>1</v>
      </c>
      <c r="C12143" s="216" t="s">
        <v>42269</v>
      </c>
      <c r="D12143" s="215" t="s">
        <v>42270</v>
      </c>
    </row>
    <row r="12144" spans="1:4">
      <c r="A12144" s="215" t="s">
        <v>42271</v>
      </c>
      <c r="B12144" s="215">
        <v>1</v>
      </c>
      <c r="C12144" s="216" t="s">
        <v>42272</v>
      </c>
      <c r="D12144" s="215" t="s">
        <v>42273</v>
      </c>
    </row>
    <row r="12145" spans="1:4">
      <c r="A12145" s="215" t="s">
        <v>42274</v>
      </c>
      <c r="B12145" s="215">
        <v>1</v>
      </c>
      <c r="C12145" s="216" t="s">
        <v>42275</v>
      </c>
      <c r="D12145" s="215" t="s">
        <v>42276</v>
      </c>
    </row>
    <row r="12146" spans="1:4">
      <c r="A12146" s="215" t="s">
        <v>42277</v>
      </c>
      <c r="B12146" s="215">
        <v>1</v>
      </c>
      <c r="C12146" s="216" t="s">
        <v>42278</v>
      </c>
      <c r="D12146" s="215" t="s">
        <v>42279</v>
      </c>
    </row>
    <row r="12147" spans="1:4">
      <c r="A12147" s="215" t="s">
        <v>42280</v>
      </c>
      <c r="B12147" s="215">
        <v>1</v>
      </c>
      <c r="C12147" s="216" t="s">
        <v>42281</v>
      </c>
      <c r="D12147" s="215" t="s">
        <v>42282</v>
      </c>
    </row>
    <row r="12148" spans="1:4">
      <c r="A12148" s="215" t="s">
        <v>42283</v>
      </c>
      <c r="B12148" s="215">
        <v>1</v>
      </c>
      <c r="C12148" s="216" t="s">
        <v>42284</v>
      </c>
      <c r="D12148" s="215" t="s">
        <v>42285</v>
      </c>
    </row>
    <row r="12149" spans="1:4">
      <c r="A12149" s="215" t="s">
        <v>42286</v>
      </c>
      <c r="B12149" s="215">
        <v>1</v>
      </c>
      <c r="C12149" s="216" t="s">
        <v>42287</v>
      </c>
      <c r="D12149" s="215" t="s">
        <v>42288</v>
      </c>
    </row>
    <row r="12150" spans="1:4">
      <c r="A12150" s="215" t="s">
        <v>42289</v>
      </c>
      <c r="B12150" s="215">
        <v>1</v>
      </c>
      <c r="C12150" s="216" t="s">
        <v>42290</v>
      </c>
      <c r="D12150" s="215" t="s">
        <v>42291</v>
      </c>
    </row>
    <row r="12151" spans="1:4">
      <c r="A12151" s="215" t="s">
        <v>42292</v>
      </c>
      <c r="B12151" s="215">
        <v>1</v>
      </c>
      <c r="C12151" s="216" t="s">
        <v>42293</v>
      </c>
      <c r="D12151" s="215" t="s">
        <v>42294</v>
      </c>
    </row>
    <row r="12152" spans="1:4">
      <c r="A12152" s="215" t="s">
        <v>42295</v>
      </c>
      <c r="B12152" s="215">
        <v>1</v>
      </c>
      <c r="C12152" s="216" t="s">
        <v>42296</v>
      </c>
      <c r="D12152" s="215" t="s">
        <v>42297</v>
      </c>
    </row>
    <row r="12153" spans="1:4">
      <c r="A12153" s="215" t="s">
        <v>42298</v>
      </c>
      <c r="B12153" s="215">
        <v>1</v>
      </c>
      <c r="C12153" s="216" t="s">
        <v>42299</v>
      </c>
      <c r="D12153" s="215" t="s">
        <v>42300</v>
      </c>
    </row>
    <row r="12154" spans="1:4">
      <c r="A12154" s="215" t="s">
        <v>42301</v>
      </c>
      <c r="B12154" s="215">
        <v>1</v>
      </c>
      <c r="C12154" s="216" t="s">
        <v>42302</v>
      </c>
      <c r="D12154" s="215" t="s">
        <v>42303</v>
      </c>
    </row>
    <row r="12155" spans="1:4">
      <c r="A12155" s="215" t="s">
        <v>42304</v>
      </c>
      <c r="B12155" s="215">
        <v>1</v>
      </c>
      <c r="C12155" s="216" t="s">
        <v>42305</v>
      </c>
      <c r="D12155" s="215" t="s">
        <v>42306</v>
      </c>
    </row>
    <row r="12156" spans="1:4">
      <c r="A12156" s="215" t="s">
        <v>42307</v>
      </c>
      <c r="B12156" s="215">
        <v>1</v>
      </c>
      <c r="C12156" s="216" t="s">
        <v>42308</v>
      </c>
      <c r="D12156" s="215" t="s">
        <v>42309</v>
      </c>
    </row>
    <row r="12157" spans="1:4">
      <c r="A12157" s="215" t="s">
        <v>42310</v>
      </c>
      <c r="B12157" s="215">
        <v>1</v>
      </c>
      <c r="C12157" s="216" t="s">
        <v>42311</v>
      </c>
      <c r="D12157" s="215" t="s">
        <v>42312</v>
      </c>
    </row>
    <row r="12158" spans="1:4">
      <c r="A12158" s="215" t="s">
        <v>42313</v>
      </c>
      <c r="B12158" s="215">
        <v>1</v>
      </c>
      <c r="C12158" s="216" t="s">
        <v>42314</v>
      </c>
      <c r="D12158" s="215" t="s">
        <v>42303</v>
      </c>
    </row>
    <row r="12159" spans="1:4">
      <c r="A12159" s="215" t="s">
        <v>42315</v>
      </c>
      <c r="B12159" s="215">
        <v>1</v>
      </c>
      <c r="C12159" s="216" t="s">
        <v>42316</v>
      </c>
      <c r="D12159" s="215" t="s">
        <v>42317</v>
      </c>
    </row>
    <row r="12160" spans="1:4">
      <c r="A12160" s="215" t="s">
        <v>42318</v>
      </c>
      <c r="B12160" s="215">
        <v>1</v>
      </c>
      <c r="C12160" s="216" t="s">
        <v>42319</v>
      </c>
      <c r="D12160" s="215" t="s">
        <v>42320</v>
      </c>
    </row>
    <row r="12161" spans="1:4">
      <c r="A12161" s="215" t="s">
        <v>42321</v>
      </c>
      <c r="B12161" s="215">
        <v>1</v>
      </c>
      <c r="C12161" s="216" t="s">
        <v>42322</v>
      </c>
      <c r="D12161" s="215" t="s">
        <v>42323</v>
      </c>
    </row>
    <row r="12162" spans="1:4">
      <c r="A12162" s="215" t="s">
        <v>42324</v>
      </c>
      <c r="B12162" s="215">
        <v>1</v>
      </c>
      <c r="C12162" s="216" t="s">
        <v>42325</v>
      </c>
      <c r="D12162" s="215" t="s">
        <v>42326</v>
      </c>
    </row>
    <row r="12163" spans="1:4">
      <c r="A12163" s="215" t="s">
        <v>42327</v>
      </c>
      <c r="B12163" s="215">
        <v>1</v>
      </c>
      <c r="C12163" s="216" t="s">
        <v>42328</v>
      </c>
      <c r="D12163" s="215" t="s">
        <v>42329</v>
      </c>
    </row>
    <row r="12164" spans="1:4">
      <c r="A12164" s="215" t="s">
        <v>42330</v>
      </c>
      <c r="B12164" s="215">
        <v>1</v>
      </c>
      <c r="C12164" s="216" t="s">
        <v>42331</v>
      </c>
      <c r="D12164" s="215" t="s">
        <v>42332</v>
      </c>
    </row>
    <row r="12165" spans="1:4">
      <c r="A12165" s="215" t="s">
        <v>42333</v>
      </c>
      <c r="B12165" s="215">
        <v>1</v>
      </c>
      <c r="C12165" s="216" t="s">
        <v>42334</v>
      </c>
      <c r="D12165" s="215" t="s">
        <v>42335</v>
      </c>
    </row>
    <row r="12166" spans="1:4">
      <c r="A12166" s="215" t="s">
        <v>42336</v>
      </c>
      <c r="B12166" s="215">
        <v>1</v>
      </c>
      <c r="C12166" s="216" t="s">
        <v>42337</v>
      </c>
      <c r="D12166" s="215" t="s">
        <v>42338</v>
      </c>
    </row>
    <row r="12167" spans="1:4">
      <c r="A12167" s="215" t="s">
        <v>42339</v>
      </c>
      <c r="B12167" s="215">
        <v>1</v>
      </c>
      <c r="C12167" s="216" t="s">
        <v>42340</v>
      </c>
      <c r="D12167" s="215" t="s">
        <v>42341</v>
      </c>
    </row>
    <row r="12168" spans="1:4">
      <c r="A12168" s="215" t="s">
        <v>42342</v>
      </c>
      <c r="B12168" s="215">
        <v>1</v>
      </c>
      <c r="C12168" s="216" t="s">
        <v>42343</v>
      </c>
      <c r="D12168" s="215" t="s">
        <v>42344</v>
      </c>
    </row>
    <row r="12169" spans="1:4">
      <c r="A12169" s="215" t="s">
        <v>42345</v>
      </c>
      <c r="B12169" s="215">
        <v>1</v>
      </c>
      <c r="C12169" s="216" t="s">
        <v>42346</v>
      </c>
      <c r="D12169" s="215" t="s">
        <v>42347</v>
      </c>
    </row>
    <row r="12170" spans="1:4">
      <c r="A12170" s="215" t="s">
        <v>42348</v>
      </c>
      <c r="B12170" s="215">
        <v>1</v>
      </c>
      <c r="C12170" s="216" t="s">
        <v>42349</v>
      </c>
      <c r="D12170" s="215" t="s">
        <v>42350</v>
      </c>
    </row>
    <row r="12171" spans="1:4">
      <c r="A12171" s="215" t="s">
        <v>42351</v>
      </c>
      <c r="B12171" s="215">
        <v>1</v>
      </c>
      <c r="C12171" s="216" t="s">
        <v>42352</v>
      </c>
      <c r="D12171" s="215" t="s">
        <v>42353</v>
      </c>
    </row>
    <row r="12172" spans="1:4">
      <c r="A12172" s="215" t="s">
        <v>42354</v>
      </c>
      <c r="B12172" s="215">
        <v>1</v>
      </c>
      <c r="C12172" s="216" t="s">
        <v>42355</v>
      </c>
      <c r="D12172" s="215" t="s">
        <v>42356</v>
      </c>
    </row>
    <row r="12173" spans="1:4">
      <c r="A12173" s="215" t="s">
        <v>42357</v>
      </c>
      <c r="B12173" s="215">
        <v>1</v>
      </c>
      <c r="C12173" s="216" t="s">
        <v>42358</v>
      </c>
      <c r="D12173" s="215" t="s">
        <v>42359</v>
      </c>
    </row>
    <row r="12174" spans="1:4">
      <c r="A12174" s="215" t="s">
        <v>42360</v>
      </c>
      <c r="B12174" s="215">
        <v>1</v>
      </c>
      <c r="C12174" s="216" t="s">
        <v>42361</v>
      </c>
      <c r="D12174" s="215" t="s">
        <v>42362</v>
      </c>
    </row>
    <row r="12175" spans="1:4">
      <c r="A12175" s="215" t="s">
        <v>42363</v>
      </c>
      <c r="B12175" s="215">
        <v>1</v>
      </c>
      <c r="C12175" s="216" t="s">
        <v>42364</v>
      </c>
      <c r="D12175" s="215" t="s">
        <v>42365</v>
      </c>
    </row>
    <row r="12176" spans="1:4">
      <c r="A12176" s="215" t="s">
        <v>42366</v>
      </c>
      <c r="B12176" s="215">
        <v>1</v>
      </c>
      <c r="C12176" s="216" t="s">
        <v>42367</v>
      </c>
      <c r="D12176" s="215" t="s">
        <v>42368</v>
      </c>
    </row>
    <row r="12177" spans="1:4">
      <c r="A12177" s="215" t="s">
        <v>42369</v>
      </c>
      <c r="B12177" s="215">
        <v>1</v>
      </c>
      <c r="C12177" s="216" t="s">
        <v>42370</v>
      </c>
      <c r="D12177" s="215" t="s">
        <v>42371</v>
      </c>
    </row>
    <row r="12178" spans="1:4">
      <c r="A12178" s="215" t="s">
        <v>42372</v>
      </c>
      <c r="B12178" s="215">
        <v>1</v>
      </c>
      <c r="C12178" s="216" t="s">
        <v>42373</v>
      </c>
      <c r="D12178" s="215" t="s">
        <v>42374</v>
      </c>
    </row>
    <row r="12179" spans="1:4">
      <c r="A12179" s="215" t="s">
        <v>42375</v>
      </c>
      <c r="B12179" s="215">
        <v>1</v>
      </c>
      <c r="C12179" s="216" t="s">
        <v>42376</v>
      </c>
      <c r="D12179" s="215" t="s">
        <v>42377</v>
      </c>
    </row>
    <row r="12180" spans="1:4">
      <c r="A12180" s="215" t="s">
        <v>42378</v>
      </c>
      <c r="B12180" s="215">
        <v>1</v>
      </c>
      <c r="C12180" s="216" t="s">
        <v>42379</v>
      </c>
      <c r="D12180" s="215" t="s">
        <v>42380</v>
      </c>
    </row>
    <row r="12181" spans="1:4">
      <c r="A12181" s="215" t="s">
        <v>42381</v>
      </c>
      <c r="B12181" s="215">
        <v>1</v>
      </c>
      <c r="C12181" s="216" t="s">
        <v>42382</v>
      </c>
      <c r="D12181" s="215" t="s">
        <v>42383</v>
      </c>
    </row>
    <row r="12182" spans="1:4">
      <c r="A12182" s="215" t="s">
        <v>42384</v>
      </c>
      <c r="B12182" s="215">
        <v>1</v>
      </c>
      <c r="C12182" s="216" t="s">
        <v>42385</v>
      </c>
      <c r="D12182" s="215" t="s">
        <v>42386</v>
      </c>
    </row>
    <row r="12183" spans="1:4">
      <c r="A12183" s="215" t="s">
        <v>42387</v>
      </c>
      <c r="B12183" s="215">
        <v>1</v>
      </c>
      <c r="C12183" s="216" t="s">
        <v>42388</v>
      </c>
      <c r="D12183" s="215" t="s">
        <v>42389</v>
      </c>
    </row>
    <row r="12184" spans="1:4">
      <c r="A12184" s="215" t="s">
        <v>42390</v>
      </c>
      <c r="B12184" s="215">
        <v>1</v>
      </c>
      <c r="C12184" s="216" t="s">
        <v>42391</v>
      </c>
      <c r="D12184" s="215" t="s">
        <v>42392</v>
      </c>
    </row>
    <row r="12185" spans="1:4">
      <c r="A12185" s="215" t="s">
        <v>42393</v>
      </c>
      <c r="B12185" s="215">
        <v>1</v>
      </c>
      <c r="C12185" s="216" t="s">
        <v>42394</v>
      </c>
      <c r="D12185" s="215" t="s">
        <v>42395</v>
      </c>
    </row>
    <row r="12186" spans="1:4">
      <c r="A12186" s="215" t="s">
        <v>42396</v>
      </c>
      <c r="B12186" s="215">
        <v>1</v>
      </c>
      <c r="C12186" s="216" t="s">
        <v>42397</v>
      </c>
      <c r="D12186" s="215" t="s">
        <v>42398</v>
      </c>
    </row>
    <row r="12187" spans="1:4">
      <c r="A12187" s="215" t="s">
        <v>42399</v>
      </c>
      <c r="B12187" s="215">
        <v>1</v>
      </c>
      <c r="C12187" s="216" t="s">
        <v>42400</v>
      </c>
      <c r="D12187" s="215" t="s">
        <v>42401</v>
      </c>
    </row>
    <row r="12188" spans="1:4">
      <c r="A12188" s="215" t="s">
        <v>42402</v>
      </c>
      <c r="B12188" s="215">
        <v>1</v>
      </c>
      <c r="C12188" s="216" t="s">
        <v>42403</v>
      </c>
      <c r="D12188" s="215" t="s">
        <v>42404</v>
      </c>
    </row>
    <row r="12189" spans="1:4">
      <c r="A12189" s="215" t="s">
        <v>42405</v>
      </c>
      <c r="B12189" s="215">
        <v>1</v>
      </c>
      <c r="C12189" s="216" t="s">
        <v>42406</v>
      </c>
      <c r="D12189" s="215" t="s">
        <v>42407</v>
      </c>
    </row>
    <row r="12190" spans="1:4">
      <c r="A12190" s="215" t="s">
        <v>42408</v>
      </c>
      <c r="B12190" s="215">
        <v>1</v>
      </c>
      <c r="C12190" s="216" t="s">
        <v>42409</v>
      </c>
      <c r="D12190" s="215" t="s">
        <v>42410</v>
      </c>
    </row>
    <row r="12191" spans="1:4">
      <c r="A12191" s="215" t="s">
        <v>42411</v>
      </c>
      <c r="B12191" s="215">
        <v>1</v>
      </c>
      <c r="C12191" s="216" t="s">
        <v>42412</v>
      </c>
      <c r="D12191" s="215" t="s">
        <v>42413</v>
      </c>
    </row>
    <row r="12192" spans="1:4">
      <c r="A12192" s="215" t="s">
        <v>42414</v>
      </c>
      <c r="B12192" s="215">
        <v>1</v>
      </c>
      <c r="C12192" s="216" t="s">
        <v>42415</v>
      </c>
      <c r="D12192" s="215" t="s">
        <v>42416</v>
      </c>
    </row>
    <row r="12193" spans="1:4">
      <c r="A12193" s="215" t="s">
        <v>42417</v>
      </c>
      <c r="B12193" s="215">
        <v>1</v>
      </c>
      <c r="C12193" s="216" t="s">
        <v>42418</v>
      </c>
      <c r="D12193" s="215" t="s">
        <v>42419</v>
      </c>
    </row>
    <row r="12194" spans="1:4">
      <c r="A12194" s="215" t="s">
        <v>42420</v>
      </c>
      <c r="B12194" s="215">
        <v>1</v>
      </c>
      <c r="C12194" s="216" t="s">
        <v>42421</v>
      </c>
      <c r="D12194" s="215" t="s">
        <v>42422</v>
      </c>
    </row>
    <row r="12195" spans="1:4">
      <c r="A12195" s="215" t="s">
        <v>42423</v>
      </c>
      <c r="B12195" s="215">
        <v>1</v>
      </c>
      <c r="C12195" s="216" t="s">
        <v>42424</v>
      </c>
      <c r="D12195" s="215" t="s">
        <v>42425</v>
      </c>
    </row>
    <row r="12196" spans="1:4">
      <c r="A12196" s="215" t="s">
        <v>42426</v>
      </c>
      <c r="B12196" s="215">
        <v>1</v>
      </c>
      <c r="C12196" s="216" t="s">
        <v>42427</v>
      </c>
      <c r="D12196" s="215" t="s">
        <v>42428</v>
      </c>
    </row>
    <row r="12197" spans="1:4">
      <c r="A12197" s="215" t="s">
        <v>42429</v>
      </c>
      <c r="B12197" s="215">
        <v>1</v>
      </c>
      <c r="C12197" s="216" t="s">
        <v>42430</v>
      </c>
      <c r="D12197" s="215" t="s">
        <v>42431</v>
      </c>
    </row>
    <row r="12198" spans="1:4">
      <c r="A12198" s="215" t="s">
        <v>42432</v>
      </c>
      <c r="B12198" s="215">
        <v>1</v>
      </c>
      <c r="C12198" s="216" t="s">
        <v>42433</v>
      </c>
      <c r="D12198" s="215" t="s">
        <v>41420</v>
      </c>
    </row>
    <row r="12199" spans="1:4">
      <c r="A12199" s="215" t="s">
        <v>42434</v>
      </c>
      <c r="B12199" s="215">
        <v>1</v>
      </c>
      <c r="C12199" s="216" t="s">
        <v>42435</v>
      </c>
      <c r="D12199" s="215" t="s">
        <v>42436</v>
      </c>
    </row>
    <row r="12200" spans="1:4">
      <c r="A12200" s="215" t="s">
        <v>42437</v>
      </c>
      <c r="B12200" s="215">
        <v>1</v>
      </c>
      <c r="C12200" s="216" t="s">
        <v>42438</v>
      </c>
      <c r="D12200" s="215" t="s">
        <v>42439</v>
      </c>
    </row>
    <row r="12201" spans="1:4">
      <c r="A12201" s="215" t="s">
        <v>42440</v>
      </c>
      <c r="B12201" s="215">
        <v>1</v>
      </c>
      <c r="C12201" s="216" t="s">
        <v>42441</v>
      </c>
      <c r="D12201" s="215" t="s">
        <v>42442</v>
      </c>
    </row>
    <row r="12202" spans="1:4">
      <c r="A12202" s="215" t="s">
        <v>42443</v>
      </c>
      <c r="B12202" s="215">
        <v>1</v>
      </c>
      <c r="C12202" s="216" t="s">
        <v>42444</v>
      </c>
      <c r="D12202" s="215" t="s">
        <v>42445</v>
      </c>
    </row>
    <row r="12203" spans="1:4">
      <c r="A12203" s="215" t="s">
        <v>42446</v>
      </c>
      <c r="B12203" s="215">
        <v>1</v>
      </c>
      <c r="C12203" s="216" t="s">
        <v>42447</v>
      </c>
      <c r="D12203" s="215" t="s">
        <v>42448</v>
      </c>
    </row>
    <row r="12204" spans="1:4">
      <c r="A12204" s="215" t="s">
        <v>42449</v>
      </c>
      <c r="B12204" s="215">
        <v>1</v>
      </c>
      <c r="C12204" s="216" t="s">
        <v>42450</v>
      </c>
      <c r="D12204" s="215" t="s">
        <v>42451</v>
      </c>
    </row>
    <row r="12205" spans="1:4">
      <c r="A12205" s="215" t="s">
        <v>42452</v>
      </c>
      <c r="B12205" s="215">
        <v>1</v>
      </c>
      <c r="C12205" s="216" t="s">
        <v>42453</v>
      </c>
      <c r="D12205" s="215" t="s">
        <v>42454</v>
      </c>
    </row>
    <row r="12206" spans="1:4">
      <c r="A12206" s="215" t="s">
        <v>42455</v>
      </c>
      <c r="B12206" s="215">
        <v>1</v>
      </c>
      <c r="C12206" s="216" t="s">
        <v>42456</v>
      </c>
      <c r="D12206" s="215" t="s">
        <v>42457</v>
      </c>
    </row>
    <row r="12207" spans="1:4">
      <c r="A12207" s="215" t="s">
        <v>42458</v>
      </c>
      <c r="B12207" s="215">
        <v>1</v>
      </c>
      <c r="C12207" s="216" t="s">
        <v>42459</v>
      </c>
      <c r="D12207" s="215" t="s">
        <v>42460</v>
      </c>
    </row>
    <row r="12208" spans="1:4">
      <c r="A12208" s="215" t="s">
        <v>42461</v>
      </c>
      <c r="B12208" s="215">
        <v>1</v>
      </c>
      <c r="C12208" s="216" t="s">
        <v>42462</v>
      </c>
      <c r="D12208" s="215" t="s">
        <v>42463</v>
      </c>
    </row>
    <row r="12209" spans="1:4">
      <c r="A12209" s="215" t="s">
        <v>42464</v>
      </c>
      <c r="B12209" s="215">
        <v>1</v>
      </c>
      <c r="C12209" s="216" t="s">
        <v>42465</v>
      </c>
      <c r="D12209" s="215" t="s">
        <v>42466</v>
      </c>
    </row>
    <row r="12210" spans="1:4">
      <c r="A12210" s="215" t="s">
        <v>42467</v>
      </c>
      <c r="B12210" s="215">
        <v>1</v>
      </c>
      <c r="C12210" s="216" t="s">
        <v>42468</v>
      </c>
      <c r="D12210" s="215" t="s">
        <v>42469</v>
      </c>
    </row>
    <row r="12211" spans="1:4">
      <c r="A12211" s="215" t="s">
        <v>42470</v>
      </c>
      <c r="B12211" s="215">
        <v>1</v>
      </c>
      <c r="C12211" s="216" t="s">
        <v>42471</v>
      </c>
      <c r="D12211" s="215" t="s">
        <v>42472</v>
      </c>
    </row>
    <row r="12212" spans="1:4">
      <c r="A12212" s="215" t="s">
        <v>42473</v>
      </c>
      <c r="B12212" s="215">
        <v>1</v>
      </c>
      <c r="C12212" s="216" t="s">
        <v>42474</v>
      </c>
      <c r="D12212" s="215" t="s">
        <v>42475</v>
      </c>
    </row>
    <row r="12213" spans="1:4">
      <c r="A12213" s="215" t="s">
        <v>42476</v>
      </c>
      <c r="B12213" s="215">
        <v>1</v>
      </c>
      <c r="C12213" s="216" t="s">
        <v>42477</v>
      </c>
      <c r="D12213" s="215" t="s">
        <v>42478</v>
      </c>
    </row>
    <row r="12214" spans="1:4">
      <c r="A12214" s="215" t="s">
        <v>42479</v>
      </c>
      <c r="B12214" s="215">
        <v>1</v>
      </c>
      <c r="C12214" s="216" t="s">
        <v>42480</v>
      </c>
      <c r="D12214" s="215" t="s">
        <v>42475</v>
      </c>
    </row>
    <row r="12215" spans="1:4">
      <c r="A12215" s="215" t="s">
        <v>42481</v>
      </c>
      <c r="B12215" s="215">
        <v>1</v>
      </c>
      <c r="C12215" s="216" t="s">
        <v>42482</v>
      </c>
      <c r="D12215" s="215" t="s">
        <v>42483</v>
      </c>
    </row>
    <row r="12216" spans="1:4">
      <c r="A12216" s="215" t="s">
        <v>42484</v>
      </c>
      <c r="B12216" s="215">
        <v>1</v>
      </c>
      <c r="C12216" s="216" t="s">
        <v>42485</v>
      </c>
      <c r="D12216" s="215" t="s">
        <v>42486</v>
      </c>
    </row>
    <row r="12217" spans="1:4">
      <c r="A12217" s="215" t="s">
        <v>42487</v>
      </c>
      <c r="B12217" s="215">
        <v>1</v>
      </c>
      <c r="C12217" s="216" t="s">
        <v>42488</v>
      </c>
      <c r="D12217" s="215" t="s">
        <v>42489</v>
      </c>
    </row>
    <row r="12218" spans="1:4">
      <c r="A12218" s="215" t="s">
        <v>42490</v>
      </c>
      <c r="B12218" s="215">
        <v>1</v>
      </c>
      <c r="C12218" s="216" t="s">
        <v>42491</v>
      </c>
      <c r="D12218" s="215" t="s">
        <v>42492</v>
      </c>
    </row>
    <row r="12219" spans="1:4">
      <c r="A12219" s="215" t="s">
        <v>42493</v>
      </c>
      <c r="B12219" s="215">
        <v>1</v>
      </c>
      <c r="C12219" s="216" t="s">
        <v>42494</v>
      </c>
      <c r="D12219" s="215" t="s">
        <v>42495</v>
      </c>
    </row>
    <row r="12220" spans="1:4">
      <c r="A12220" s="215" t="s">
        <v>42496</v>
      </c>
      <c r="B12220" s="215">
        <v>1</v>
      </c>
      <c r="C12220" s="216" t="s">
        <v>42497</v>
      </c>
      <c r="D12220" s="215" t="s">
        <v>42498</v>
      </c>
    </row>
    <row r="12221" spans="1:4">
      <c r="A12221" s="215" t="s">
        <v>42499</v>
      </c>
      <c r="B12221" s="215">
        <v>1</v>
      </c>
      <c r="C12221" s="216" t="s">
        <v>42500</v>
      </c>
      <c r="D12221" s="215" t="s">
        <v>42501</v>
      </c>
    </row>
    <row r="12222" spans="1:4">
      <c r="A12222" s="215" t="s">
        <v>42502</v>
      </c>
      <c r="B12222" s="215">
        <v>1</v>
      </c>
      <c r="C12222" s="216" t="s">
        <v>42503</v>
      </c>
      <c r="D12222" s="215" t="s">
        <v>42504</v>
      </c>
    </row>
    <row r="12223" spans="1:4">
      <c r="A12223" s="215" t="s">
        <v>42505</v>
      </c>
      <c r="B12223" s="215">
        <v>1</v>
      </c>
      <c r="C12223" s="216" t="s">
        <v>42506</v>
      </c>
      <c r="D12223" s="215" t="s">
        <v>42507</v>
      </c>
    </row>
    <row r="12224" spans="1:4">
      <c r="A12224" s="215" t="s">
        <v>42508</v>
      </c>
      <c r="B12224" s="215">
        <v>1</v>
      </c>
      <c r="C12224" s="216" t="s">
        <v>42509</v>
      </c>
      <c r="D12224" s="215" t="s">
        <v>42510</v>
      </c>
    </row>
    <row r="12225" spans="1:4">
      <c r="A12225" s="215" t="s">
        <v>42511</v>
      </c>
      <c r="B12225" s="215">
        <v>1</v>
      </c>
      <c r="C12225" s="216" t="s">
        <v>42512</v>
      </c>
      <c r="D12225" s="215" t="s">
        <v>42513</v>
      </c>
    </row>
    <row r="12226" spans="1:4">
      <c r="A12226" s="215" t="s">
        <v>42514</v>
      </c>
      <c r="B12226" s="215">
        <v>1</v>
      </c>
      <c r="C12226" s="216" t="s">
        <v>42515</v>
      </c>
      <c r="D12226" s="215" t="s">
        <v>42516</v>
      </c>
    </row>
    <row r="12227" spans="1:4">
      <c r="A12227" s="215" t="s">
        <v>42517</v>
      </c>
      <c r="B12227" s="215">
        <v>1</v>
      </c>
      <c r="C12227" s="216" t="s">
        <v>42518</v>
      </c>
      <c r="D12227" s="215" t="s">
        <v>42519</v>
      </c>
    </row>
    <row r="12228" spans="1:4">
      <c r="A12228" s="215" t="s">
        <v>42520</v>
      </c>
      <c r="B12228" s="215">
        <v>1</v>
      </c>
      <c r="C12228" s="216" t="s">
        <v>42521</v>
      </c>
      <c r="D12228" s="215" t="s">
        <v>42522</v>
      </c>
    </row>
    <row r="12229" spans="1:4">
      <c r="A12229" s="215" t="s">
        <v>42523</v>
      </c>
      <c r="B12229" s="215">
        <v>1</v>
      </c>
      <c r="C12229" s="216" t="s">
        <v>42524</v>
      </c>
      <c r="D12229" s="215" t="s">
        <v>42525</v>
      </c>
    </row>
    <row r="12230" spans="1:4">
      <c r="A12230" s="215" t="s">
        <v>42526</v>
      </c>
      <c r="B12230" s="215">
        <v>1</v>
      </c>
      <c r="C12230" s="216" t="s">
        <v>42527</v>
      </c>
      <c r="D12230" s="215" t="s">
        <v>42528</v>
      </c>
    </row>
    <row r="12231" spans="1:4">
      <c r="A12231" s="215" t="s">
        <v>42529</v>
      </c>
      <c r="B12231" s="215">
        <v>1</v>
      </c>
      <c r="C12231" s="216" t="s">
        <v>42530</v>
      </c>
      <c r="D12231" s="215" t="s">
        <v>42531</v>
      </c>
    </row>
    <row r="12232" spans="1:4">
      <c r="A12232" s="215" t="s">
        <v>42532</v>
      </c>
      <c r="B12232" s="215">
        <v>1</v>
      </c>
      <c r="C12232" s="216" t="s">
        <v>42533</v>
      </c>
      <c r="D12232" s="215" t="s">
        <v>42534</v>
      </c>
    </row>
    <row r="12233" spans="1:4">
      <c r="A12233" s="215" t="s">
        <v>42535</v>
      </c>
      <c r="B12233" s="215">
        <v>1</v>
      </c>
      <c r="C12233" s="216" t="s">
        <v>42536</v>
      </c>
      <c r="D12233" s="215" t="s">
        <v>42537</v>
      </c>
    </row>
    <row r="12234" spans="1:4">
      <c r="A12234" s="215" t="s">
        <v>42538</v>
      </c>
      <c r="B12234" s="215">
        <v>1</v>
      </c>
      <c r="C12234" s="216" t="s">
        <v>42539</v>
      </c>
      <c r="D12234" s="215" t="s">
        <v>42540</v>
      </c>
    </row>
    <row r="12235" spans="1:4">
      <c r="A12235" s="215" t="s">
        <v>42541</v>
      </c>
      <c r="B12235" s="215">
        <v>1</v>
      </c>
      <c r="C12235" s="216" t="s">
        <v>42542</v>
      </c>
      <c r="D12235" s="215" t="s">
        <v>41429</v>
      </c>
    </row>
    <row r="12236" spans="1:4">
      <c r="A12236" s="215" t="s">
        <v>42543</v>
      </c>
      <c r="B12236" s="215">
        <v>1</v>
      </c>
      <c r="C12236" s="216" t="s">
        <v>42544</v>
      </c>
      <c r="D12236" s="215" t="s">
        <v>41432</v>
      </c>
    </row>
    <row r="12237" spans="1:4">
      <c r="A12237" s="215" t="s">
        <v>42545</v>
      </c>
      <c r="B12237" s="215">
        <v>1</v>
      </c>
      <c r="C12237" s="216" t="s">
        <v>42546</v>
      </c>
      <c r="D12237" s="215" t="s">
        <v>41441</v>
      </c>
    </row>
    <row r="12238" spans="1:4">
      <c r="A12238" s="215" t="s">
        <v>42547</v>
      </c>
      <c r="B12238" s="215">
        <v>1</v>
      </c>
      <c r="C12238" s="216" t="s">
        <v>42548</v>
      </c>
      <c r="D12238" s="215" t="s">
        <v>41435</v>
      </c>
    </row>
    <row r="12239" spans="1:4">
      <c r="A12239" s="215" t="s">
        <v>42549</v>
      </c>
      <c r="B12239" s="215">
        <v>1</v>
      </c>
      <c r="C12239" s="216" t="s">
        <v>42550</v>
      </c>
      <c r="D12239" s="215" t="s">
        <v>42551</v>
      </c>
    </row>
    <row r="12240" spans="1:4">
      <c r="A12240" s="215" t="s">
        <v>42552</v>
      </c>
      <c r="B12240" s="215">
        <v>1</v>
      </c>
      <c r="C12240" s="216" t="s">
        <v>42553</v>
      </c>
      <c r="D12240" s="215" t="s">
        <v>41438</v>
      </c>
    </row>
    <row r="12241" spans="1:4">
      <c r="A12241" s="215" t="s">
        <v>42554</v>
      </c>
      <c r="B12241" s="215">
        <v>1</v>
      </c>
      <c r="C12241" s="216" t="s">
        <v>42555</v>
      </c>
      <c r="D12241" s="215" t="s">
        <v>42551</v>
      </c>
    </row>
    <row r="12242" spans="1:4">
      <c r="A12242" s="215" t="s">
        <v>42556</v>
      </c>
      <c r="B12242" s="215">
        <v>1</v>
      </c>
      <c r="C12242" s="216" t="s">
        <v>42557</v>
      </c>
      <c r="D12242" s="215" t="s">
        <v>41446</v>
      </c>
    </row>
    <row r="12243" spans="1:4">
      <c r="A12243" s="215" t="s">
        <v>42558</v>
      </c>
      <c r="B12243" s="215">
        <v>1</v>
      </c>
      <c r="C12243" s="216" t="s">
        <v>42559</v>
      </c>
      <c r="D12243" s="215" t="s">
        <v>41452</v>
      </c>
    </row>
    <row r="12244" spans="1:4">
      <c r="A12244" s="215" t="s">
        <v>42560</v>
      </c>
      <c r="B12244" s="215">
        <v>1</v>
      </c>
      <c r="C12244" s="216" t="s">
        <v>42561</v>
      </c>
      <c r="D12244" s="215" t="s">
        <v>42562</v>
      </c>
    </row>
    <row r="12245" spans="1:4">
      <c r="A12245" s="215" t="s">
        <v>42563</v>
      </c>
      <c r="B12245" s="215">
        <v>1</v>
      </c>
      <c r="C12245" s="216" t="s">
        <v>42564</v>
      </c>
      <c r="D12245" s="215" t="s">
        <v>42565</v>
      </c>
    </row>
    <row r="12246" spans="1:4">
      <c r="A12246" s="215" t="s">
        <v>42566</v>
      </c>
      <c r="B12246" s="215">
        <v>1</v>
      </c>
      <c r="C12246" s="216" t="s">
        <v>42567</v>
      </c>
      <c r="D12246" s="215" t="s">
        <v>39467</v>
      </c>
    </row>
    <row r="12247" spans="1:4">
      <c r="A12247" s="215" t="s">
        <v>42568</v>
      </c>
      <c r="B12247" s="215">
        <v>1</v>
      </c>
      <c r="C12247" s="216" t="s">
        <v>42569</v>
      </c>
      <c r="D12247" s="215" t="s">
        <v>41457</v>
      </c>
    </row>
    <row r="12248" spans="1:4">
      <c r="A12248" s="215" t="s">
        <v>42570</v>
      </c>
      <c r="B12248" s="215">
        <v>1</v>
      </c>
      <c r="C12248" s="216" t="s">
        <v>42571</v>
      </c>
      <c r="D12248" s="215" t="s">
        <v>41460</v>
      </c>
    </row>
    <row r="12249" spans="1:4">
      <c r="A12249" s="215" t="s">
        <v>42572</v>
      </c>
      <c r="B12249" s="215">
        <v>1</v>
      </c>
      <c r="C12249" s="216" t="s">
        <v>42573</v>
      </c>
      <c r="D12249" s="215" t="s">
        <v>41449</v>
      </c>
    </row>
    <row r="12250" spans="1:4">
      <c r="A12250" s="215" t="s">
        <v>42574</v>
      </c>
      <c r="B12250" s="215">
        <v>1</v>
      </c>
      <c r="C12250" s="216" t="s">
        <v>42575</v>
      </c>
      <c r="D12250" s="215" t="s">
        <v>39464</v>
      </c>
    </row>
    <row r="12251" spans="1:4">
      <c r="A12251" s="215" t="s">
        <v>42576</v>
      </c>
      <c r="B12251" s="215">
        <v>1</v>
      </c>
      <c r="C12251" s="216" t="s">
        <v>111152</v>
      </c>
      <c r="D12251" s="215" t="s">
        <v>42577</v>
      </c>
    </row>
    <row r="12252" spans="1:4">
      <c r="A12252" s="215" t="s">
        <v>42578</v>
      </c>
      <c r="B12252" s="215">
        <v>1</v>
      </c>
      <c r="C12252" s="216" t="s">
        <v>42579</v>
      </c>
      <c r="D12252" s="215" t="s">
        <v>41463</v>
      </c>
    </row>
    <row r="12253" spans="1:4">
      <c r="A12253" s="215" t="s">
        <v>42580</v>
      </c>
      <c r="B12253" s="215">
        <v>1</v>
      </c>
      <c r="C12253" s="216" t="s">
        <v>42581</v>
      </c>
      <c r="D12253" s="215" t="s">
        <v>41466</v>
      </c>
    </row>
    <row r="12254" spans="1:4">
      <c r="A12254" s="215" t="s">
        <v>42582</v>
      </c>
      <c r="B12254" s="215">
        <v>1</v>
      </c>
      <c r="C12254" s="216" t="s">
        <v>42583</v>
      </c>
      <c r="D12254" s="215" t="s">
        <v>42584</v>
      </c>
    </row>
    <row r="12255" spans="1:4">
      <c r="A12255" s="215" t="s">
        <v>42585</v>
      </c>
      <c r="B12255" s="215">
        <v>1</v>
      </c>
      <c r="C12255" s="216" t="s">
        <v>42586</v>
      </c>
      <c r="D12255" s="215" t="s">
        <v>41475</v>
      </c>
    </row>
    <row r="12256" spans="1:4">
      <c r="A12256" s="215" t="s">
        <v>42587</v>
      </c>
      <c r="B12256" s="215">
        <v>1</v>
      </c>
      <c r="C12256" s="216" t="s">
        <v>42588</v>
      </c>
      <c r="D12256" s="215" t="s">
        <v>41478</v>
      </c>
    </row>
    <row r="12257" spans="1:4">
      <c r="A12257" s="215" t="s">
        <v>42589</v>
      </c>
      <c r="B12257" s="215">
        <v>1</v>
      </c>
      <c r="C12257" s="216" t="s">
        <v>42590</v>
      </c>
      <c r="D12257" s="215" t="s">
        <v>41472</v>
      </c>
    </row>
    <row r="12258" spans="1:4">
      <c r="A12258" s="215" t="s">
        <v>42591</v>
      </c>
      <c r="B12258" s="215">
        <v>1</v>
      </c>
      <c r="C12258" s="216" t="s">
        <v>42592</v>
      </c>
      <c r="D12258" s="215" t="s">
        <v>42593</v>
      </c>
    </row>
    <row r="12259" spans="1:4">
      <c r="A12259" s="215" t="s">
        <v>42594</v>
      </c>
      <c r="B12259" s="215">
        <v>1</v>
      </c>
      <c r="C12259" s="216" t="s">
        <v>42595</v>
      </c>
      <c r="D12259" s="215" t="s">
        <v>39470</v>
      </c>
    </row>
    <row r="12260" spans="1:4">
      <c r="A12260" s="215" t="s">
        <v>42596</v>
      </c>
      <c r="B12260" s="215">
        <v>1</v>
      </c>
      <c r="C12260" s="216" t="s">
        <v>42597</v>
      </c>
      <c r="D12260" s="215" t="s">
        <v>41483</v>
      </c>
    </row>
    <row r="12261" spans="1:4">
      <c r="A12261" s="215" t="s">
        <v>42598</v>
      </c>
      <c r="B12261" s="215">
        <v>1</v>
      </c>
      <c r="C12261" s="216" t="s">
        <v>42599</v>
      </c>
      <c r="D12261" s="215" t="s">
        <v>41495</v>
      </c>
    </row>
    <row r="12262" spans="1:4">
      <c r="A12262" s="215" t="s">
        <v>42600</v>
      </c>
      <c r="B12262" s="215">
        <v>1</v>
      </c>
      <c r="C12262" s="216" t="s">
        <v>42601</v>
      </c>
      <c r="D12262" s="215" t="s">
        <v>41486</v>
      </c>
    </row>
    <row r="12263" spans="1:4">
      <c r="A12263" s="215" t="s">
        <v>42602</v>
      </c>
      <c r="B12263" s="215">
        <v>1</v>
      </c>
      <c r="C12263" s="216" t="s">
        <v>42603</v>
      </c>
      <c r="D12263" s="215" t="s">
        <v>41492</v>
      </c>
    </row>
    <row r="12264" spans="1:4">
      <c r="A12264" s="215" t="s">
        <v>42604</v>
      </c>
      <c r="B12264" s="215">
        <v>1</v>
      </c>
      <c r="C12264" s="216" t="s">
        <v>42605</v>
      </c>
      <c r="D12264" s="215" t="s">
        <v>42606</v>
      </c>
    </row>
    <row r="12265" spans="1:4">
      <c r="A12265" s="215" t="s">
        <v>42607</v>
      </c>
      <c r="B12265" s="215">
        <v>1</v>
      </c>
      <c r="C12265" s="216" t="s">
        <v>42608</v>
      </c>
      <c r="D12265" s="215" t="s">
        <v>41498</v>
      </c>
    </row>
    <row r="12266" spans="1:4">
      <c r="A12266" s="215" t="s">
        <v>42609</v>
      </c>
      <c r="B12266" s="215">
        <v>1</v>
      </c>
      <c r="C12266" s="216" t="s">
        <v>42610</v>
      </c>
      <c r="D12266" s="215" t="s">
        <v>41489</v>
      </c>
    </row>
    <row r="12267" spans="1:4">
      <c r="A12267" s="215" t="s">
        <v>42611</v>
      </c>
      <c r="B12267" s="215">
        <v>1</v>
      </c>
      <c r="C12267" s="216" t="s">
        <v>42612</v>
      </c>
      <c r="D12267" s="215" t="s">
        <v>41501</v>
      </c>
    </row>
    <row r="12268" spans="1:4">
      <c r="A12268" s="215" t="s">
        <v>42613</v>
      </c>
      <c r="B12268" s="215">
        <v>1</v>
      </c>
      <c r="C12268" s="216" t="s">
        <v>42614</v>
      </c>
      <c r="D12268" s="215" t="s">
        <v>41504</v>
      </c>
    </row>
    <row r="12269" spans="1:4">
      <c r="A12269" s="215" t="s">
        <v>42615</v>
      </c>
      <c r="B12269" s="215">
        <v>1</v>
      </c>
      <c r="C12269" s="216" t="s">
        <v>42616</v>
      </c>
      <c r="D12269" s="215" t="s">
        <v>41507</v>
      </c>
    </row>
    <row r="12270" spans="1:4">
      <c r="A12270" s="215" t="s">
        <v>42617</v>
      </c>
      <c r="B12270" s="215">
        <v>1</v>
      </c>
      <c r="C12270" s="216" t="s">
        <v>42618</v>
      </c>
      <c r="D12270" s="215" t="s">
        <v>41510</v>
      </c>
    </row>
    <row r="12271" spans="1:4">
      <c r="A12271" s="215" t="s">
        <v>42619</v>
      </c>
      <c r="B12271" s="215">
        <v>1</v>
      </c>
      <c r="C12271" s="216" t="s">
        <v>42620</v>
      </c>
      <c r="D12271" s="215" t="s">
        <v>42621</v>
      </c>
    </row>
    <row r="12272" spans="1:4">
      <c r="A12272" s="215" t="s">
        <v>42622</v>
      </c>
      <c r="B12272" s="215">
        <v>1</v>
      </c>
      <c r="C12272" s="216" t="s">
        <v>42623</v>
      </c>
      <c r="D12272" s="215" t="s">
        <v>41513</v>
      </c>
    </row>
    <row r="12273" spans="1:4">
      <c r="A12273" s="215" t="s">
        <v>42624</v>
      </c>
      <c r="B12273" s="215">
        <v>1</v>
      </c>
      <c r="C12273" s="216" t="s">
        <v>42625</v>
      </c>
      <c r="D12273" s="215" t="s">
        <v>41516</v>
      </c>
    </row>
    <row r="12274" spans="1:4">
      <c r="A12274" s="215" t="s">
        <v>42626</v>
      </c>
      <c r="B12274" s="215">
        <v>1</v>
      </c>
      <c r="C12274" s="216" t="s">
        <v>42627</v>
      </c>
      <c r="D12274" s="215" t="s">
        <v>42628</v>
      </c>
    </row>
    <row r="12275" spans="1:4">
      <c r="A12275" s="215" t="s">
        <v>42629</v>
      </c>
      <c r="B12275" s="215">
        <v>1</v>
      </c>
      <c r="C12275" s="216" t="s">
        <v>42630</v>
      </c>
      <c r="D12275" s="215" t="s">
        <v>41519</v>
      </c>
    </row>
    <row r="12276" spans="1:4">
      <c r="A12276" s="215" t="s">
        <v>42631</v>
      </c>
      <c r="B12276" s="215">
        <v>1</v>
      </c>
      <c r="C12276" s="216" t="s">
        <v>42632</v>
      </c>
      <c r="D12276" s="215" t="s">
        <v>41522</v>
      </c>
    </row>
    <row r="12277" spans="1:4">
      <c r="A12277" s="215" t="s">
        <v>42633</v>
      </c>
      <c r="B12277" s="215">
        <v>1</v>
      </c>
      <c r="C12277" s="216" t="s">
        <v>42634</v>
      </c>
      <c r="D12277" s="215" t="s">
        <v>41522</v>
      </c>
    </row>
    <row r="12278" spans="1:4">
      <c r="A12278" s="215" t="s">
        <v>42635</v>
      </c>
      <c r="B12278" s="215">
        <v>1</v>
      </c>
      <c r="C12278" s="216" t="s">
        <v>42636</v>
      </c>
      <c r="D12278" s="215" t="s">
        <v>41525</v>
      </c>
    </row>
    <row r="12279" spans="1:4">
      <c r="A12279" s="215" t="s">
        <v>42637</v>
      </c>
      <c r="B12279" s="215">
        <v>1</v>
      </c>
      <c r="C12279" s="216" t="s">
        <v>42638</v>
      </c>
      <c r="D12279" s="215" t="s">
        <v>41528</v>
      </c>
    </row>
    <row r="12280" spans="1:4">
      <c r="A12280" s="215" t="s">
        <v>42639</v>
      </c>
      <c r="B12280" s="215">
        <v>1</v>
      </c>
      <c r="C12280" s="216" t="s">
        <v>42640</v>
      </c>
      <c r="D12280" s="215" t="s">
        <v>41528</v>
      </c>
    </row>
    <row r="12281" spans="1:4">
      <c r="A12281" s="215" t="s">
        <v>42641</v>
      </c>
      <c r="B12281" s="215">
        <v>1</v>
      </c>
      <c r="C12281" s="216" t="s">
        <v>42642</v>
      </c>
      <c r="D12281" s="215" t="s">
        <v>41528</v>
      </c>
    </row>
    <row r="12282" spans="1:4">
      <c r="A12282" s="215" t="s">
        <v>42643</v>
      </c>
      <c r="B12282" s="215">
        <v>1</v>
      </c>
      <c r="C12282" s="216" t="s">
        <v>42644</v>
      </c>
      <c r="D12282" s="215" t="s">
        <v>41533</v>
      </c>
    </row>
    <row r="12283" spans="1:4">
      <c r="A12283" s="215" t="s">
        <v>42645</v>
      </c>
      <c r="B12283" s="215">
        <v>1</v>
      </c>
      <c r="C12283" s="216" t="s">
        <v>42646</v>
      </c>
      <c r="D12283" s="215" t="s">
        <v>41533</v>
      </c>
    </row>
    <row r="12284" spans="1:4">
      <c r="A12284" s="215" t="s">
        <v>42647</v>
      </c>
      <c r="B12284" s="215">
        <v>1</v>
      </c>
      <c r="C12284" s="216" t="s">
        <v>42648</v>
      </c>
      <c r="D12284" s="215" t="s">
        <v>41536</v>
      </c>
    </row>
    <row r="12285" spans="1:4">
      <c r="A12285" s="215" t="s">
        <v>42649</v>
      </c>
      <c r="B12285" s="215">
        <v>1</v>
      </c>
      <c r="C12285" s="216" t="s">
        <v>111153</v>
      </c>
      <c r="D12285" s="215" t="s">
        <v>41538</v>
      </c>
    </row>
    <row r="12286" spans="1:4">
      <c r="A12286" s="215" t="s">
        <v>42650</v>
      </c>
      <c r="B12286" s="215">
        <v>1</v>
      </c>
      <c r="C12286" s="216" t="s">
        <v>42651</v>
      </c>
      <c r="D12286" s="215" t="s">
        <v>42652</v>
      </c>
    </row>
    <row r="12287" spans="1:4">
      <c r="A12287" s="215" t="s">
        <v>42653</v>
      </c>
      <c r="B12287" s="215">
        <v>1</v>
      </c>
      <c r="C12287" s="216" t="s">
        <v>42654</v>
      </c>
      <c r="D12287" s="215" t="s">
        <v>41541</v>
      </c>
    </row>
    <row r="12288" spans="1:4">
      <c r="A12288" s="215" t="s">
        <v>42655</v>
      </c>
      <c r="B12288" s="215">
        <v>1</v>
      </c>
      <c r="C12288" s="216" t="s">
        <v>42656</v>
      </c>
      <c r="D12288" s="215" t="s">
        <v>41544</v>
      </c>
    </row>
    <row r="12289" spans="1:4">
      <c r="A12289" s="215" t="s">
        <v>42657</v>
      </c>
      <c r="B12289" s="215">
        <v>1</v>
      </c>
      <c r="C12289" s="216" t="s">
        <v>42658</v>
      </c>
      <c r="D12289" s="215" t="s">
        <v>42659</v>
      </c>
    </row>
    <row r="12290" spans="1:4">
      <c r="A12290" s="215" t="s">
        <v>42660</v>
      </c>
      <c r="B12290" s="215">
        <v>1</v>
      </c>
      <c r="C12290" s="216" t="s">
        <v>42661</v>
      </c>
      <c r="D12290" s="215" t="s">
        <v>41547</v>
      </c>
    </row>
    <row r="12291" spans="1:4">
      <c r="A12291" s="215" t="s">
        <v>42662</v>
      </c>
      <c r="B12291" s="215">
        <v>1</v>
      </c>
      <c r="C12291" s="216" t="s">
        <v>42663</v>
      </c>
      <c r="D12291" s="215" t="s">
        <v>41550</v>
      </c>
    </row>
    <row r="12292" spans="1:4">
      <c r="A12292" s="215" t="s">
        <v>42664</v>
      </c>
      <c r="B12292" s="215">
        <v>1</v>
      </c>
      <c r="C12292" s="216" t="s">
        <v>42665</v>
      </c>
      <c r="D12292" s="215" t="s">
        <v>41553</v>
      </c>
    </row>
    <row r="12293" spans="1:4">
      <c r="A12293" s="215" t="s">
        <v>42666</v>
      </c>
      <c r="B12293" s="215">
        <v>1</v>
      </c>
      <c r="C12293" s="216" t="s">
        <v>42667</v>
      </c>
      <c r="D12293" s="215" t="s">
        <v>41556</v>
      </c>
    </row>
    <row r="12294" spans="1:4">
      <c r="A12294" s="215" t="s">
        <v>42668</v>
      </c>
      <c r="B12294" s="215">
        <v>1</v>
      </c>
      <c r="C12294" s="216" t="s">
        <v>42669</v>
      </c>
      <c r="D12294" s="215" t="s">
        <v>42670</v>
      </c>
    </row>
    <row r="12295" spans="1:4">
      <c r="A12295" s="215" t="s">
        <v>42671</v>
      </c>
      <c r="B12295" s="215">
        <v>1</v>
      </c>
      <c r="C12295" s="216" t="s">
        <v>42672</v>
      </c>
      <c r="D12295" s="215" t="s">
        <v>41559</v>
      </c>
    </row>
    <row r="12296" spans="1:4">
      <c r="A12296" s="215" t="s">
        <v>42673</v>
      </c>
      <c r="B12296" s="215">
        <v>1</v>
      </c>
      <c r="C12296" s="216" t="s">
        <v>42674</v>
      </c>
      <c r="D12296" s="215" t="s">
        <v>41565</v>
      </c>
    </row>
    <row r="12297" spans="1:4">
      <c r="A12297" s="215" t="s">
        <v>42675</v>
      </c>
      <c r="B12297" s="215">
        <v>1</v>
      </c>
      <c r="C12297" s="216" t="s">
        <v>42676</v>
      </c>
      <c r="D12297" s="215" t="s">
        <v>41562</v>
      </c>
    </row>
    <row r="12298" spans="1:4">
      <c r="A12298" s="215" t="s">
        <v>42677</v>
      </c>
      <c r="B12298" s="215">
        <v>1</v>
      </c>
      <c r="C12298" s="216" t="s">
        <v>42678</v>
      </c>
      <c r="D12298" s="215" t="s">
        <v>42679</v>
      </c>
    </row>
    <row r="12299" spans="1:4">
      <c r="A12299" s="215" t="s">
        <v>42680</v>
      </c>
      <c r="B12299" s="215">
        <v>1</v>
      </c>
      <c r="C12299" s="216" t="s">
        <v>42681</v>
      </c>
      <c r="D12299" s="215" t="s">
        <v>41568</v>
      </c>
    </row>
    <row r="12300" spans="1:4">
      <c r="A12300" s="215" t="s">
        <v>42682</v>
      </c>
      <c r="B12300" s="215">
        <v>1</v>
      </c>
      <c r="C12300" s="216" t="s">
        <v>42683</v>
      </c>
      <c r="D12300" s="215" t="s">
        <v>42684</v>
      </c>
    </row>
    <row r="12301" spans="1:4">
      <c r="A12301" s="215" t="s">
        <v>42685</v>
      </c>
      <c r="B12301" s="215">
        <v>1</v>
      </c>
      <c r="C12301" s="216" t="s">
        <v>42686</v>
      </c>
      <c r="D12301" s="215" t="s">
        <v>41571</v>
      </c>
    </row>
    <row r="12302" spans="1:4">
      <c r="A12302" s="215" t="s">
        <v>42687</v>
      </c>
      <c r="B12302" s="215">
        <v>1</v>
      </c>
      <c r="C12302" s="216" t="s">
        <v>42688</v>
      </c>
      <c r="D12302" s="215" t="s">
        <v>41574</v>
      </c>
    </row>
    <row r="12303" spans="1:4">
      <c r="A12303" s="215" t="s">
        <v>42689</v>
      </c>
      <c r="B12303" s="215">
        <v>1</v>
      </c>
      <c r="C12303" s="216" t="s">
        <v>42690</v>
      </c>
      <c r="D12303" s="215" t="s">
        <v>39482</v>
      </c>
    </row>
    <row r="12304" spans="1:4">
      <c r="A12304" s="215" t="s">
        <v>42691</v>
      </c>
      <c r="B12304" s="215">
        <v>1</v>
      </c>
      <c r="C12304" s="216" t="s">
        <v>42692</v>
      </c>
      <c r="D12304" s="215" t="s">
        <v>41579</v>
      </c>
    </row>
    <row r="12305" spans="1:4">
      <c r="A12305" s="215" t="s">
        <v>42693</v>
      </c>
      <c r="B12305" s="215">
        <v>1</v>
      </c>
      <c r="C12305" s="216" t="s">
        <v>42694</v>
      </c>
      <c r="D12305" s="215" t="s">
        <v>41585</v>
      </c>
    </row>
    <row r="12306" spans="1:4">
      <c r="A12306" s="215" t="s">
        <v>42695</v>
      </c>
      <c r="B12306" s="215">
        <v>1</v>
      </c>
      <c r="C12306" s="216" t="s">
        <v>42696</v>
      </c>
      <c r="D12306" s="215" t="s">
        <v>41588</v>
      </c>
    </row>
    <row r="12307" spans="1:4">
      <c r="A12307" s="215" t="s">
        <v>42697</v>
      </c>
      <c r="B12307" s="215">
        <v>1</v>
      </c>
      <c r="C12307" s="216" t="s">
        <v>42698</v>
      </c>
      <c r="D12307" s="215" t="s">
        <v>41582</v>
      </c>
    </row>
    <row r="12308" spans="1:4">
      <c r="A12308" s="215" t="s">
        <v>42699</v>
      </c>
      <c r="B12308" s="215">
        <v>1</v>
      </c>
      <c r="C12308" s="216" t="s">
        <v>42700</v>
      </c>
      <c r="D12308" s="215" t="s">
        <v>42701</v>
      </c>
    </row>
    <row r="12309" spans="1:4">
      <c r="A12309" s="215" t="s">
        <v>42702</v>
      </c>
      <c r="B12309" s="215">
        <v>1</v>
      </c>
      <c r="C12309" s="216" t="s">
        <v>42703</v>
      </c>
      <c r="D12309" s="215" t="s">
        <v>42704</v>
      </c>
    </row>
    <row r="12310" spans="1:4">
      <c r="A12310" s="215" t="s">
        <v>42705</v>
      </c>
      <c r="B12310" s="215">
        <v>1</v>
      </c>
      <c r="C12310" s="216" t="s">
        <v>42706</v>
      </c>
      <c r="D12310" s="215" t="s">
        <v>42707</v>
      </c>
    </row>
    <row r="12311" spans="1:4">
      <c r="A12311" s="215" t="s">
        <v>42708</v>
      </c>
      <c r="B12311" s="215">
        <v>1</v>
      </c>
      <c r="C12311" s="216" t="s">
        <v>42709</v>
      </c>
      <c r="D12311" s="215" t="s">
        <v>41591</v>
      </c>
    </row>
    <row r="12312" spans="1:4">
      <c r="A12312" s="215" t="s">
        <v>42710</v>
      </c>
      <c r="B12312" s="215">
        <v>1</v>
      </c>
      <c r="C12312" s="216" t="s">
        <v>42711</v>
      </c>
      <c r="D12312" s="215" t="s">
        <v>42712</v>
      </c>
    </row>
    <row r="12313" spans="1:4">
      <c r="A12313" s="215" t="s">
        <v>42713</v>
      </c>
      <c r="B12313" s="215">
        <v>1</v>
      </c>
      <c r="C12313" s="216" t="s">
        <v>42714</v>
      </c>
      <c r="D12313" s="215" t="s">
        <v>41597</v>
      </c>
    </row>
    <row r="12314" spans="1:4">
      <c r="A12314" s="215" t="s">
        <v>42715</v>
      </c>
      <c r="B12314" s="215">
        <v>1</v>
      </c>
      <c r="C12314" s="216" t="s">
        <v>42716</v>
      </c>
      <c r="D12314" s="215" t="s">
        <v>39485</v>
      </c>
    </row>
    <row r="12315" spans="1:4">
      <c r="A12315" s="215" t="s">
        <v>42717</v>
      </c>
      <c r="B12315" s="215">
        <v>1</v>
      </c>
      <c r="C12315" s="216" t="s">
        <v>42718</v>
      </c>
      <c r="D12315" s="215" t="s">
        <v>41594</v>
      </c>
    </row>
    <row r="12316" spans="1:4">
      <c r="A12316" s="215" t="s">
        <v>42719</v>
      </c>
      <c r="B12316" s="215">
        <v>1</v>
      </c>
      <c r="C12316" s="216" t="s">
        <v>42720</v>
      </c>
      <c r="D12316" s="215" t="s">
        <v>41608</v>
      </c>
    </row>
    <row r="12317" spans="1:4">
      <c r="A12317" s="215" t="s">
        <v>42721</v>
      </c>
      <c r="B12317" s="215">
        <v>1</v>
      </c>
      <c r="C12317" s="216" t="s">
        <v>42722</v>
      </c>
      <c r="D12317" s="215" t="s">
        <v>41605</v>
      </c>
    </row>
    <row r="12318" spans="1:4">
      <c r="A12318" s="215" t="s">
        <v>42723</v>
      </c>
      <c r="B12318" s="215">
        <v>1</v>
      </c>
      <c r="C12318" s="216" t="s">
        <v>42724</v>
      </c>
      <c r="D12318" s="215" t="s">
        <v>41602</v>
      </c>
    </row>
    <row r="12319" spans="1:4">
      <c r="A12319" s="215" t="s">
        <v>42725</v>
      </c>
      <c r="B12319" s="215">
        <v>1</v>
      </c>
      <c r="C12319" s="216" t="s">
        <v>42726</v>
      </c>
      <c r="D12319" s="215" t="s">
        <v>41611</v>
      </c>
    </row>
    <row r="12320" spans="1:4">
      <c r="A12320" s="215" t="s">
        <v>42727</v>
      </c>
      <c r="B12320" s="215">
        <v>1</v>
      </c>
      <c r="C12320" s="216" t="s">
        <v>42728</v>
      </c>
      <c r="D12320" s="215" t="s">
        <v>42729</v>
      </c>
    </row>
    <row r="12321" spans="1:4">
      <c r="A12321" s="215" t="s">
        <v>42730</v>
      </c>
      <c r="B12321" s="215">
        <v>1</v>
      </c>
      <c r="C12321" s="216" t="s">
        <v>111154</v>
      </c>
      <c r="D12321" s="215" t="s">
        <v>42731</v>
      </c>
    </row>
    <row r="12322" spans="1:4">
      <c r="A12322" s="215" t="s">
        <v>42732</v>
      </c>
      <c r="B12322" s="215">
        <v>1</v>
      </c>
      <c r="C12322" s="216" t="s">
        <v>42733</v>
      </c>
      <c r="D12322" s="215" t="s">
        <v>42734</v>
      </c>
    </row>
    <row r="12323" spans="1:4">
      <c r="A12323" s="215" t="s">
        <v>42735</v>
      </c>
      <c r="B12323" s="215">
        <v>1</v>
      </c>
      <c r="C12323" s="216" t="s">
        <v>42736</v>
      </c>
      <c r="D12323" s="215" t="s">
        <v>42737</v>
      </c>
    </row>
    <row r="12324" spans="1:4">
      <c r="A12324" s="215" t="s">
        <v>42738</v>
      </c>
      <c r="B12324" s="215">
        <v>1</v>
      </c>
      <c r="C12324" s="216" t="s">
        <v>42739</v>
      </c>
      <c r="D12324" s="215" t="s">
        <v>42740</v>
      </c>
    </row>
    <row r="12325" spans="1:4">
      <c r="A12325" s="215" t="s">
        <v>42741</v>
      </c>
      <c r="B12325" s="215">
        <v>1</v>
      </c>
      <c r="C12325" s="216" t="s">
        <v>42742</v>
      </c>
      <c r="D12325" s="215" t="s">
        <v>41616</v>
      </c>
    </row>
    <row r="12326" spans="1:4">
      <c r="A12326" s="215" t="s">
        <v>42743</v>
      </c>
      <c r="B12326" s="215">
        <v>1</v>
      </c>
      <c r="C12326" s="216" t="s">
        <v>42744</v>
      </c>
      <c r="D12326" s="215" t="s">
        <v>41619</v>
      </c>
    </row>
    <row r="12327" spans="1:4">
      <c r="A12327" s="215" t="s">
        <v>42745</v>
      </c>
      <c r="B12327" s="215">
        <v>1</v>
      </c>
      <c r="C12327" s="216" t="s">
        <v>42746</v>
      </c>
      <c r="D12327" s="215" t="s">
        <v>41622</v>
      </c>
    </row>
    <row r="12328" spans="1:4">
      <c r="A12328" s="215" t="s">
        <v>42747</v>
      </c>
      <c r="B12328" s="215">
        <v>1</v>
      </c>
      <c r="C12328" s="216" t="s">
        <v>42748</v>
      </c>
      <c r="D12328" s="215" t="s">
        <v>39497</v>
      </c>
    </row>
    <row r="12329" spans="1:4">
      <c r="A12329" s="215" t="s">
        <v>42749</v>
      </c>
      <c r="B12329" s="215">
        <v>1</v>
      </c>
      <c r="C12329" s="216" t="s">
        <v>42750</v>
      </c>
      <c r="D12329" s="215" t="s">
        <v>41627</v>
      </c>
    </row>
    <row r="12330" spans="1:4">
      <c r="A12330" s="215" t="s">
        <v>42751</v>
      </c>
      <c r="B12330" s="215">
        <v>1</v>
      </c>
      <c r="C12330" s="216" t="s">
        <v>42752</v>
      </c>
      <c r="D12330" s="215" t="s">
        <v>41630</v>
      </c>
    </row>
    <row r="12331" spans="1:4">
      <c r="A12331" s="215" t="s">
        <v>42753</v>
      </c>
      <c r="B12331" s="215">
        <v>1</v>
      </c>
      <c r="C12331" s="216" t="s">
        <v>42754</v>
      </c>
      <c r="D12331" s="215" t="s">
        <v>41633</v>
      </c>
    </row>
    <row r="12332" spans="1:4">
      <c r="A12332" s="215" t="s">
        <v>42755</v>
      </c>
      <c r="B12332" s="215">
        <v>1</v>
      </c>
      <c r="C12332" s="216" t="s">
        <v>42756</v>
      </c>
      <c r="D12332" s="215" t="s">
        <v>42757</v>
      </c>
    </row>
    <row r="12333" spans="1:4">
      <c r="A12333" s="215" t="s">
        <v>42758</v>
      </c>
      <c r="B12333" s="215">
        <v>1</v>
      </c>
      <c r="C12333" s="216" t="s">
        <v>42759</v>
      </c>
      <c r="D12333" s="215" t="s">
        <v>42760</v>
      </c>
    </row>
    <row r="12334" spans="1:4">
      <c r="A12334" s="215" t="s">
        <v>42761</v>
      </c>
      <c r="B12334" s="215">
        <v>1</v>
      </c>
      <c r="C12334" s="216" t="s">
        <v>42762</v>
      </c>
      <c r="D12334" s="215" t="s">
        <v>41636</v>
      </c>
    </row>
    <row r="12335" spans="1:4">
      <c r="A12335" s="215" t="s">
        <v>42763</v>
      </c>
      <c r="B12335" s="215">
        <v>1</v>
      </c>
      <c r="C12335" s="216" t="s">
        <v>42764</v>
      </c>
      <c r="D12335" s="215" t="s">
        <v>39500</v>
      </c>
    </row>
    <row r="12336" spans="1:4">
      <c r="A12336" s="215" t="s">
        <v>42765</v>
      </c>
      <c r="B12336" s="215">
        <v>1</v>
      </c>
      <c r="C12336" s="216" t="s">
        <v>42766</v>
      </c>
      <c r="D12336" s="215" t="s">
        <v>41641</v>
      </c>
    </row>
    <row r="12337" spans="1:4">
      <c r="A12337" s="215" t="s">
        <v>42767</v>
      </c>
      <c r="B12337" s="215">
        <v>1</v>
      </c>
      <c r="C12337" s="216" t="s">
        <v>42768</v>
      </c>
      <c r="D12337" s="215" t="s">
        <v>41644</v>
      </c>
    </row>
    <row r="12338" spans="1:4">
      <c r="A12338" s="215" t="s">
        <v>42769</v>
      </c>
      <c r="B12338" s="215">
        <v>1</v>
      </c>
      <c r="C12338" s="216" t="s">
        <v>42770</v>
      </c>
      <c r="D12338" s="215" t="s">
        <v>41649</v>
      </c>
    </row>
    <row r="12339" spans="1:4">
      <c r="A12339" s="215" t="s">
        <v>42771</v>
      </c>
      <c r="B12339" s="215">
        <v>1</v>
      </c>
      <c r="C12339" s="216" t="s">
        <v>42772</v>
      </c>
      <c r="D12339" s="215" t="s">
        <v>39506</v>
      </c>
    </row>
    <row r="12340" spans="1:4">
      <c r="A12340" s="215" t="s">
        <v>42773</v>
      </c>
      <c r="B12340" s="215">
        <v>1</v>
      </c>
      <c r="C12340" s="216" t="s">
        <v>42774</v>
      </c>
      <c r="D12340" s="215" t="s">
        <v>42775</v>
      </c>
    </row>
    <row r="12341" spans="1:4">
      <c r="A12341" s="215" t="s">
        <v>42776</v>
      </c>
      <c r="B12341" s="215">
        <v>1</v>
      </c>
      <c r="C12341" s="216" t="s">
        <v>42777</v>
      </c>
      <c r="D12341" s="215" t="s">
        <v>41652</v>
      </c>
    </row>
    <row r="12342" spans="1:4">
      <c r="A12342" s="215" t="s">
        <v>42778</v>
      </c>
      <c r="B12342" s="215">
        <v>1</v>
      </c>
      <c r="C12342" s="216" t="s">
        <v>42779</v>
      </c>
      <c r="D12342" s="215" t="s">
        <v>41666</v>
      </c>
    </row>
    <row r="12343" spans="1:4">
      <c r="A12343" s="215" t="s">
        <v>42780</v>
      </c>
      <c r="B12343" s="215">
        <v>1</v>
      </c>
      <c r="C12343" s="216" t="s">
        <v>42781</v>
      </c>
      <c r="D12343" s="215" t="s">
        <v>39512</v>
      </c>
    </row>
    <row r="12344" spans="1:4">
      <c r="A12344" s="215" t="s">
        <v>42782</v>
      </c>
      <c r="B12344" s="215">
        <v>1</v>
      </c>
      <c r="C12344" s="216" t="s">
        <v>42783</v>
      </c>
      <c r="D12344" s="215" t="s">
        <v>41672</v>
      </c>
    </row>
    <row r="12345" spans="1:4">
      <c r="A12345" s="215" t="s">
        <v>42784</v>
      </c>
      <c r="B12345" s="215">
        <v>1</v>
      </c>
      <c r="C12345" s="216" t="s">
        <v>42785</v>
      </c>
      <c r="D12345" s="215" t="s">
        <v>41655</v>
      </c>
    </row>
    <row r="12346" spans="1:4">
      <c r="A12346" s="215" t="s">
        <v>42786</v>
      </c>
      <c r="B12346" s="215">
        <v>1</v>
      </c>
      <c r="C12346" s="216" t="s">
        <v>42787</v>
      </c>
      <c r="D12346" s="215" t="s">
        <v>42788</v>
      </c>
    </row>
    <row r="12347" spans="1:4">
      <c r="A12347" s="215" t="s">
        <v>42789</v>
      </c>
      <c r="B12347" s="215">
        <v>1</v>
      </c>
      <c r="C12347" s="216" t="s">
        <v>42790</v>
      </c>
      <c r="D12347" s="215" t="s">
        <v>41669</v>
      </c>
    </row>
    <row r="12348" spans="1:4">
      <c r="A12348" s="215" t="s">
        <v>42791</v>
      </c>
      <c r="B12348" s="215">
        <v>1</v>
      </c>
      <c r="C12348" s="216" t="s">
        <v>42792</v>
      </c>
      <c r="D12348" s="215" t="s">
        <v>42793</v>
      </c>
    </row>
    <row r="12349" spans="1:4">
      <c r="A12349" s="215" t="s">
        <v>42794</v>
      </c>
      <c r="B12349" s="215">
        <v>1</v>
      </c>
      <c r="C12349" s="216" t="s">
        <v>42795</v>
      </c>
      <c r="D12349" s="215" t="s">
        <v>41660</v>
      </c>
    </row>
    <row r="12350" spans="1:4">
      <c r="A12350" s="215" t="s">
        <v>42796</v>
      </c>
      <c r="B12350" s="215">
        <v>1</v>
      </c>
      <c r="C12350" s="216" t="s">
        <v>42797</v>
      </c>
      <c r="D12350" s="215" t="s">
        <v>41663</v>
      </c>
    </row>
    <row r="12351" spans="1:4">
      <c r="A12351" s="215" t="s">
        <v>42798</v>
      </c>
      <c r="B12351" s="215">
        <v>1</v>
      </c>
      <c r="C12351" s="216" t="s">
        <v>42799</v>
      </c>
      <c r="D12351" s="215" t="s">
        <v>42800</v>
      </c>
    </row>
    <row r="12352" spans="1:4">
      <c r="A12352" s="215" t="s">
        <v>42801</v>
      </c>
      <c r="B12352" s="215">
        <v>1</v>
      </c>
      <c r="C12352" s="216" t="s">
        <v>42802</v>
      </c>
      <c r="D12352" s="215" t="s">
        <v>39521</v>
      </c>
    </row>
    <row r="12353" spans="1:4">
      <c r="A12353" s="215" t="s">
        <v>42803</v>
      </c>
      <c r="B12353" s="215">
        <v>1</v>
      </c>
      <c r="C12353" s="216" t="s">
        <v>42804</v>
      </c>
      <c r="D12353" s="215" t="s">
        <v>42805</v>
      </c>
    </row>
    <row r="12354" spans="1:4">
      <c r="A12354" s="215" t="s">
        <v>42806</v>
      </c>
      <c r="B12354" s="215">
        <v>1</v>
      </c>
      <c r="C12354" s="216" t="s">
        <v>42807</v>
      </c>
      <c r="D12354" s="215" t="s">
        <v>42808</v>
      </c>
    </row>
    <row r="12355" spans="1:4">
      <c r="A12355" s="215" t="s">
        <v>42809</v>
      </c>
      <c r="B12355" s="215">
        <v>1</v>
      </c>
      <c r="C12355" s="216" t="s">
        <v>42810</v>
      </c>
      <c r="D12355" s="215" t="s">
        <v>41677</v>
      </c>
    </row>
    <row r="12356" spans="1:4">
      <c r="A12356" s="215" t="s">
        <v>42811</v>
      </c>
      <c r="B12356" s="215">
        <v>1</v>
      </c>
      <c r="C12356" s="216" t="s">
        <v>42812</v>
      </c>
      <c r="D12356" s="215" t="s">
        <v>41685</v>
      </c>
    </row>
    <row r="12357" spans="1:4">
      <c r="A12357" s="215" t="s">
        <v>42813</v>
      </c>
      <c r="B12357" s="215">
        <v>1</v>
      </c>
      <c r="C12357" s="216" t="s">
        <v>42814</v>
      </c>
      <c r="D12357" s="215" t="s">
        <v>39527</v>
      </c>
    </row>
    <row r="12358" spans="1:4">
      <c r="A12358" s="215" t="s">
        <v>42815</v>
      </c>
      <c r="B12358" s="215">
        <v>1</v>
      </c>
      <c r="C12358" s="216" t="s">
        <v>42816</v>
      </c>
      <c r="D12358" s="215" t="s">
        <v>41682</v>
      </c>
    </row>
    <row r="12359" spans="1:4">
      <c r="A12359" s="215" t="s">
        <v>42817</v>
      </c>
      <c r="B12359" s="215">
        <v>1</v>
      </c>
      <c r="C12359" s="216" t="s">
        <v>42818</v>
      </c>
      <c r="D12359" s="215" t="s">
        <v>42819</v>
      </c>
    </row>
    <row r="12360" spans="1:4">
      <c r="A12360" s="215" t="s">
        <v>42820</v>
      </c>
      <c r="B12360" s="215">
        <v>1</v>
      </c>
      <c r="C12360" s="216" t="s">
        <v>42821</v>
      </c>
      <c r="D12360" s="215" t="s">
        <v>41699</v>
      </c>
    </row>
    <row r="12361" spans="1:4">
      <c r="A12361" s="215" t="s">
        <v>42822</v>
      </c>
      <c r="B12361" s="215">
        <v>1</v>
      </c>
      <c r="C12361" s="216" t="s">
        <v>42823</v>
      </c>
      <c r="D12361" s="215" t="s">
        <v>42824</v>
      </c>
    </row>
    <row r="12362" spans="1:4">
      <c r="A12362" s="215" t="s">
        <v>42825</v>
      </c>
      <c r="B12362" s="215">
        <v>1</v>
      </c>
      <c r="C12362" s="216" t="s">
        <v>42826</v>
      </c>
      <c r="D12362" s="215" t="s">
        <v>39530</v>
      </c>
    </row>
    <row r="12363" spans="1:4">
      <c r="A12363" s="215" t="s">
        <v>42827</v>
      </c>
      <c r="B12363" s="215">
        <v>1</v>
      </c>
      <c r="C12363" s="216" t="s">
        <v>42828</v>
      </c>
      <c r="D12363" s="215" t="s">
        <v>41696</v>
      </c>
    </row>
    <row r="12364" spans="1:4">
      <c r="A12364" s="215" t="s">
        <v>42829</v>
      </c>
      <c r="B12364" s="215">
        <v>1</v>
      </c>
      <c r="C12364" s="216" t="s">
        <v>42830</v>
      </c>
      <c r="D12364" s="215" t="s">
        <v>41690</v>
      </c>
    </row>
    <row r="12365" spans="1:4">
      <c r="A12365" s="215" t="s">
        <v>42831</v>
      </c>
      <c r="B12365" s="215">
        <v>1</v>
      </c>
      <c r="C12365" s="216" t="s">
        <v>42832</v>
      </c>
      <c r="D12365" s="215" t="s">
        <v>42833</v>
      </c>
    </row>
    <row r="12366" spans="1:4">
      <c r="A12366" s="215" t="s">
        <v>42834</v>
      </c>
      <c r="B12366" s="215">
        <v>1</v>
      </c>
      <c r="C12366" s="216" t="s">
        <v>42835</v>
      </c>
      <c r="D12366" s="215" t="s">
        <v>41693</v>
      </c>
    </row>
    <row r="12367" spans="1:4">
      <c r="A12367" s="215" t="s">
        <v>42836</v>
      </c>
      <c r="B12367" s="215">
        <v>1</v>
      </c>
      <c r="C12367" s="216" t="s">
        <v>42837</v>
      </c>
      <c r="D12367" s="215" t="s">
        <v>42838</v>
      </c>
    </row>
    <row r="12368" spans="1:4">
      <c r="A12368" s="215" t="s">
        <v>42839</v>
      </c>
      <c r="B12368" s="215">
        <v>1</v>
      </c>
      <c r="C12368" s="216" t="s">
        <v>42840</v>
      </c>
      <c r="D12368" s="215" t="s">
        <v>39536</v>
      </c>
    </row>
    <row r="12369" spans="1:4">
      <c r="A12369" s="215" t="s">
        <v>42841</v>
      </c>
      <c r="B12369" s="215">
        <v>1</v>
      </c>
      <c r="C12369" s="216" t="s">
        <v>42842</v>
      </c>
      <c r="D12369" s="215" t="s">
        <v>41704</v>
      </c>
    </row>
    <row r="12370" spans="1:4">
      <c r="A12370" s="215" t="s">
        <v>42843</v>
      </c>
      <c r="B12370" s="215">
        <v>1</v>
      </c>
      <c r="C12370" s="216" t="s">
        <v>42844</v>
      </c>
      <c r="D12370" s="215" t="s">
        <v>41721</v>
      </c>
    </row>
    <row r="12371" spans="1:4">
      <c r="A12371" s="215" t="s">
        <v>42845</v>
      </c>
      <c r="B12371" s="215">
        <v>1</v>
      </c>
      <c r="C12371" s="216" t="s">
        <v>42846</v>
      </c>
      <c r="D12371" s="215" t="s">
        <v>41710</v>
      </c>
    </row>
    <row r="12372" spans="1:4">
      <c r="A12372" s="215" t="s">
        <v>42847</v>
      </c>
      <c r="B12372" s="215">
        <v>1</v>
      </c>
      <c r="C12372" s="216" t="s">
        <v>42848</v>
      </c>
      <c r="D12372" s="215" t="s">
        <v>41707</v>
      </c>
    </row>
    <row r="12373" spans="1:4">
      <c r="A12373" s="215" t="s">
        <v>42849</v>
      </c>
      <c r="B12373" s="215">
        <v>1</v>
      </c>
      <c r="C12373" s="216" t="s">
        <v>42850</v>
      </c>
      <c r="D12373" s="215" t="s">
        <v>42851</v>
      </c>
    </row>
    <row r="12374" spans="1:4">
      <c r="A12374" s="215" t="s">
        <v>42852</v>
      </c>
      <c r="B12374" s="215">
        <v>1</v>
      </c>
      <c r="C12374" s="216" t="s">
        <v>42853</v>
      </c>
      <c r="D12374" s="215" t="s">
        <v>42854</v>
      </c>
    </row>
    <row r="12375" spans="1:4">
      <c r="A12375" s="215" t="s">
        <v>42855</v>
      </c>
      <c r="B12375" s="215">
        <v>1</v>
      </c>
      <c r="C12375" s="216" t="s">
        <v>42856</v>
      </c>
      <c r="D12375" s="215" t="s">
        <v>41713</v>
      </c>
    </row>
    <row r="12376" spans="1:4">
      <c r="A12376" s="215" t="s">
        <v>42857</v>
      </c>
      <c r="B12376" s="215">
        <v>1</v>
      </c>
      <c r="C12376" s="216" t="s">
        <v>42858</v>
      </c>
      <c r="D12376" s="215" t="s">
        <v>41716</v>
      </c>
    </row>
    <row r="12377" spans="1:4">
      <c r="A12377" s="215" t="s">
        <v>42859</v>
      </c>
      <c r="B12377" s="215">
        <v>1</v>
      </c>
      <c r="C12377" s="216" t="s">
        <v>42860</v>
      </c>
      <c r="D12377" s="215" t="s">
        <v>42861</v>
      </c>
    </row>
    <row r="12378" spans="1:4">
      <c r="A12378" s="215" t="s">
        <v>42862</v>
      </c>
      <c r="B12378" s="215">
        <v>1</v>
      </c>
      <c r="C12378" s="216" t="s">
        <v>42863</v>
      </c>
      <c r="D12378" s="215" t="s">
        <v>39539</v>
      </c>
    </row>
    <row r="12379" spans="1:4">
      <c r="A12379" s="215" t="s">
        <v>42864</v>
      </c>
      <c r="B12379" s="215">
        <v>1</v>
      </c>
      <c r="C12379" s="216" t="s">
        <v>42865</v>
      </c>
      <c r="D12379" s="215" t="s">
        <v>41735</v>
      </c>
    </row>
    <row r="12380" spans="1:4">
      <c r="A12380" s="215" t="s">
        <v>42866</v>
      </c>
      <c r="B12380" s="215">
        <v>1</v>
      </c>
      <c r="C12380" s="216" t="s">
        <v>42867</v>
      </c>
      <c r="D12380" s="215" t="s">
        <v>39542</v>
      </c>
    </row>
    <row r="12381" spans="1:4">
      <c r="A12381" s="215" t="s">
        <v>42868</v>
      </c>
      <c r="B12381" s="215">
        <v>1</v>
      </c>
      <c r="C12381" s="216" t="s">
        <v>42869</v>
      </c>
      <c r="D12381" s="215" t="s">
        <v>41729</v>
      </c>
    </row>
    <row r="12382" spans="1:4">
      <c r="A12382" s="215" t="s">
        <v>42870</v>
      </c>
      <c r="B12382" s="215">
        <v>1</v>
      </c>
      <c r="C12382" s="216" t="s">
        <v>42871</v>
      </c>
      <c r="D12382" s="215" t="s">
        <v>41738</v>
      </c>
    </row>
    <row r="12383" spans="1:4">
      <c r="A12383" s="215" t="s">
        <v>42872</v>
      </c>
      <c r="B12383" s="215">
        <v>1</v>
      </c>
      <c r="C12383" s="216" t="s">
        <v>42873</v>
      </c>
      <c r="D12383" s="215" t="s">
        <v>42874</v>
      </c>
    </row>
    <row r="12384" spans="1:4">
      <c r="A12384" s="215" t="s">
        <v>42875</v>
      </c>
      <c r="B12384" s="215">
        <v>1</v>
      </c>
      <c r="C12384" s="216" t="s">
        <v>42876</v>
      </c>
      <c r="D12384" s="215" t="s">
        <v>41726</v>
      </c>
    </row>
    <row r="12385" spans="1:4">
      <c r="A12385" s="215" t="s">
        <v>42877</v>
      </c>
      <c r="B12385" s="215">
        <v>1</v>
      </c>
      <c r="C12385" s="216" t="s">
        <v>42878</v>
      </c>
      <c r="D12385" s="215" t="s">
        <v>41726</v>
      </c>
    </row>
    <row r="12386" spans="1:4">
      <c r="A12386" s="215" t="s">
        <v>42879</v>
      </c>
      <c r="B12386" s="215">
        <v>1</v>
      </c>
      <c r="C12386" s="216" t="s">
        <v>42880</v>
      </c>
      <c r="D12386" s="215" t="s">
        <v>41747</v>
      </c>
    </row>
    <row r="12387" spans="1:4">
      <c r="A12387" s="215" t="s">
        <v>42881</v>
      </c>
      <c r="B12387" s="215">
        <v>1</v>
      </c>
      <c r="C12387" s="216" t="s">
        <v>42882</v>
      </c>
      <c r="D12387" s="215" t="s">
        <v>42883</v>
      </c>
    </row>
    <row r="12388" spans="1:4">
      <c r="A12388" s="215" t="s">
        <v>42884</v>
      </c>
      <c r="B12388" s="215">
        <v>1</v>
      </c>
      <c r="C12388" s="216" t="s">
        <v>42885</v>
      </c>
      <c r="D12388" s="215" t="s">
        <v>42874</v>
      </c>
    </row>
    <row r="12389" spans="1:4">
      <c r="A12389" s="215" t="s">
        <v>42886</v>
      </c>
      <c r="B12389" s="215">
        <v>1</v>
      </c>
      <c r="C12389" s="216" t="s">
        <v>42887</v>
      </c>
      <c r="D12389" s="215" t="s">
        <v>41732</v>
      </c>
    </row>
    <row r="12390" spans="1:4">
      <c r="A12390" s="215" t="s">
        <v>42888</v>
      </c>
      <c r="B12390" s="215">
        <v>1</v>
      </c>
      <c r="C12390" s="216" t="s">
        <v>42889</v>
      </c>
      <c r="D12390" s="215" t="s">
        <v>42890</v>
      </c>
    </row>
    <row r="12391" spans="1:4">
      <c r="A12391" s="215" t="s">
        <v>42891</v>
      </c>
      <c r="B12391" s="215">
        <v>1</v>
      </c>
      <c r="C12391" s="216" t="s">
        <v>42892</v>
      </c>
      <c r="D12391" s="215" t="s">
        <v>41741</v>
      </c>
    </row>
    <row r="12392" spans="1:4">
      <c r="A12392" s="215" t="s">
        <v>42893</v>
      </c>
      <c r="B12392" s="215">
        <v>1</v>
      </c>
      <c r="C12392" s="216" t="s">
        <v>42894</v>
      </c>
      <c r="D12392" s="215" t="s">
        <v>41744</v>
      </c>
    </row>
    <row r="12393" spans="1:4">
      <c r="A12393" s="215" t="s">
        <v>42895</v>
      </c>
      <c r="B12393" s="215">
        <v>1</v>
      </c>
      <c r="C12393" s="216" t="s">
        <v>42896</v>
      </c>
      <c r="D12393" s="215" t="s">
        <v>42897</v>
      </c>
    </row>
    <row r="12394" spans="1:4">
      <c r="A12394" s="215" t="s">
        <v>42898</v>
      </c>
      <c r="B12394" s="215">
        <v>1</v>
      </c>
      <c r="C12394" s="216" t="s">
        <v>42899</v>
      </c>
      <c r="D12394" s="215" t="s">
        <v>41750</v>
      </c>
    </row>
    <row r="12395" spans="1:4">
      <c r="A12395" s="215" t="s">
        <v>42900</v>
      </c>
      <c r="B12395" s="215">
        <v>1</v>
      </c>
      <c r="C12395" s="216" t="s">
        <v>42901</v>
      </c>
      <c r="D12395" s="215" t="s">
        <v>41773</v>
      </c>
    </row>
    <row r="12396" spans="1:4">
      <c r="A12396" s="215" t="s">
        <v>42902</v>
      </c>
      <c r="B12396" s="215">
        <v>1</v>
      </c>
      <c r="C12396" s="216" t="s">
        <v>42903</v>
      </c>
      <c r="D12396" s="215" t="s">
        <v>41758</v>
      </c>
    </row>
    <row r="12397" spans="1:4">
      <c r="A12397" s="215" t="s">
        <v>42904</v>
      </c>
      <c r="B12397" s="215">
        <v>1</v>
      </c>
      <c r="C12397" s="216" t="s">
        <v>42905</v>
      </c>
      <c r="D12397" s="215" t="s">
        <v>41770</v>
      </c>
    </row>
    <row r="12398" spans="1:4">
      <c r="A12398" s="215" t="s">
        <v>42906</v>
      </c>
      <c r="B12398" s="215">
        <v>1</v>
      </c>
      <c r="C12398" s="216" t="s">
        <v>42907</v>
      </c>
      <c r="D12398" s="215" t="s">
        <v>41753</v>
      </c>
    </row>
    <row r="12399" spans="1:4">
      <c r="A12399" s="215" t="s">
        <v>42908</v>
      </c>
      <c r="B12399" s="215">
        <v>1</v>
      </c>
      <c r="C12399" s="216" t="s">
        <v>42909</v>
      </c>
      <c r="D12399" s="215" t="s">
        <v>39550</v>
      </c>
    </row>
    <row r="12400" spans="1:4">
      <c r="A12400" s="215" t="s">
        <v>42910</v>
      </c>
      <c r="B12400" s="215">
        <v>1</v>
      </c>
      <c r="C12400" s="216" t="s">
        <v>42911</v>
      </c>
      <c r="D12400" s="215" t="s">
        <v>41776</v>
      </c>
    </row>
    <row r="12401" spans="1:4">
      <c r="A12401" s="215" t="s">
        <v>42912</v>
      </c>
      <c r="B12401" s="215">
        <v>1</v>
      </c>
      <c r="C12401" s="216" t="s">
        <v>42913</v>
      </c>
      <c r="D12401" s="215" t="s">
        <v>41761</v>
      </c>
    </row>
    <row r="12402" spans="1:4">
      <c r="A12402" s="215" t="s">
        <v>42914</v>
      </c>
      <c r="B12402" s="215">
        <v>1</v>
      </c>
      <c r="C12402" s="216" t="s">
        <v>42915</v>
      </c>
      <c r="D12402" s="215" t="s">
        <v>41764</v>
      </c>
    </row>
    <row r="12403" spans="1:4">
      <c r="A12403" s="215" t="s">
        <v>42916</v>
      </c>
      <c r="B12403" s="215">
        <v>1</v>
      </c>
      <c r="C12403" s="216" t="s">
        <v>42917</v>
      </c>
      <c r="D12403" s="215" t="s">
        <v>41767</v>
      </c>
    </row>
    <row r="12404" spans="1:4">
      <c r="A12404" s="215" t="s">
        <v>42918</v>
      </c>
      <c r="B12404" s="215">
        <v>1</v>
      </c>
      <c r="C12404" s="216" t="s">
        <v>42919</v>
      </c>
      <c r="D12404" s="215" t="s">
        <v>42920</v>
      </c>
    </row>
    <row r="12405" spans="1:4">
      <c r="A12405" s="215" t="s">
        <v>42921</v>
      </c>
      <c r="B12405" s="215">
        <v>1</v>
      </c>
      <c r="C12405" s="216" t="s">
        <v>42922</v>
      </c>
      <c r="D12405" s="215" t="s">
        <v>41782</v>
      </c>
    </row>
    <row r="12406" spans="1:4">
      <c r="A12406" s="215" t="s">
        <v>42923</v>
      </c>
      <c r="B12406" s="215">
        <v>1</v>
      </c>
      <c r="C12406" s="216" t="s">
        <v>42924</v>
      </c>
      <c r="D12406" s="215" t="s">
        <v>41785</v>
      </c>
    </row>
    <row r="12407" spans="1:4">
      <c r="A12407" s="215" t="s">
        <v>42925</v>
      </c>
      <c r="B12407" s="215">
        <v>1</v>
      </c>
      <c r="C12407" s="216" t="s">
        <v>42926</v>
      </c>
      <c r="D12407" s="215" t="s">
        <v>41788</v>
      </c>
    </row>
    <row r="12408" spans="1:4">
      <c r="A12408" s="215" t="s">
        <v>42927</v>
      </c>
      <c r="B12408" s="215">
        <v>1</v>
      </c>
      <c r="C12408" s="216" t="s">
        <v>42928</v>
      </c>
      <c r="D12408" s="215" t="s">
        <v>42929</v>
      </c>
    </row>
    <row r="12409" spans="1:4">
      <c r="A12409" s="215" t="s">
        <v>42930</v>
      </c>
      <c r="B12409" s="215">
        <v>1</v>
      </c>
      <c r="C12409" s="216" t="s">
        <v>42931</v>
      </c>
      <c r="D12409" s="215" t="s">
        <v>41794</v>
      </c>
    </row>
    <row r="12410" spans="1:4">
      <c r="A12410" s="215" t="s">
        <v>42932</v>
      </c>
      <c r="B12410" s="215">
        <v>1</v>
      </c>
      <c r="C12410" s="216" t="s">
        <v>42933</v>
      </c>
      <c r="D12410" s="215" t="s">
        <v>41791</v>
      </c>
    </row>
    <row r="12411" spans="1:4">
      <c r="A12411" s="215" t="s">
        <v>42934</v>
      </c>
      <c r="B12411" s="215">
        <v>1</v>
      </c>
      <c r="C12411" s="216" t="s">
        <v>42935</v>
      </c>
      <c r="D12411" s="215" t="s">
        <v>41797</v>
      </c>
    </row>
    <row r="12412" spans="1:4">
      <c r="A12412" s="215" t="s">
        <v>42936</v>
      </c>
      <c r="B12412" s="215">
        <v>1</v>
      </c>
      <c r="C12412" s="216" t="s">
        <v>42937</v>
      </c>
      <c r="D12412" s="215" t="s">
        <v>42938</v>
      </c>
    </row>
    <row r="12413" spans="1:4">
      <c r="A12413" s="215" t="s">
        <v>42939</v>
      </c>
      <c r="B12413" s="215">
        <v>1</v>
      </c>
      <c r="C12413" s="216" t="s">
        <v>42940</v>
      </c>
      <c r="D12413" s="215" t="s">
        <v>41809</v>
      </c>
    </row>
    <row r="12414" spans="1:4">
      <c r="A12414" s="215" t="s">
        <v>42941</v>
      </c>
      <c r="B12414" s="215">
        <v>1</v>
      </c>
      <c r="C12414" s="216" t="s">
        <v>42942</v>
      </c>
      <c r="D12414" s="215" t="s">
        <v>41800</v>
      </c>
    </row>
    <row r="12415" spans="1:4">
      <c r="A12415" s="215" t="s">
        <v>42943</v>
      </c>
      <c r="B12415" s="215">
        <v>1</v>
      </c>
      <c r="C12415" s="216" t="s">
        <v>42944</v>
      </c>
      <c r="D12415" s="215" t="s">
        <v>41803</v>
      </c>
    </row>
    <row r="12416" spans="1:4">
      <c r="A12416" s="215" t="s">
        <v>42945</v>
      </c>
      <c r="B12416" s="215">
        <v>1</v>
      </c>
      <c r="C12416" s="216" t="s">
        <v>42946</v>
      </c>
      <c r="D12416" s="215" t="s">
        <v>41812</v>
      </c>
    </row>
    <row r="12417" spans="1:4">
      <c r="A12417" s="215" t="s">
        <v>42947</v>
      </c>
      <c r="B12417" s="215">
        <v>1</v>
      </c>
      <c r="C12417" s="216" t="s">
        <v>42948</v>
      </c>
      <c r="D12417" s="215" t="s">
        <v>41815</v>
      </c>
    </row>
    <row r="12418" spans="1:4">
      <c r="A12418" s="215" t="s">
        <v>42949</v>
      </c>
      <c r="B12418" s="215">
        <v>1</v>
      </c>
      <c r="C12418" s="216" t="s">
        <v>42950</v>
      </c>
      <c r="D12418" s="215" t="s">
        <v>42951</v>
      </c>
    </row>
    <row r="12419" spans="1:4">
      <c r="A12419" s="215" t="s">
        <v>42952</v>
      </c>
      <c r="B12419" s="215">
        <v>1</v>
      </c>
      <c r="C12419" s="216" t="s">
        <v>42953</v>
      </c>
      <c r="D12419" s="215" t="s">
        <v>41818</v>
      </c>
    </row>
    <row r="12420" spans="1:4">
      <c r="A12420" s="215" t="s">
        <v>42954</v>
      </c>
      <c r="B12420" s="215">
        <v>1</v>
      </c>
      <c r="C12420" s="216" t="s">
        <v>42955</v>
      </c>
      <c r="D12420" s="215" t="s">
        <v>41821</v>
      </c>
    </row>
    <row r="12421" spans="1:4">
      <c r="A12421" s="215" t="s">
        <v>42956</v>
      </c>
      <c r="B12421" s="215">
        <v>1</v>
      </c>
      <c r="C12421" s="216" t="s">
        <v>42957</v>
      </c>
      <c r="D12421" s="215" t="s">
        <v>41827</v>
      </c>
    </row>
    <row r="12422" spans="1:4">
      <c r="A12422" s="215" t="s">
        <v>42958</v>
      </c>
      <c r="B12422" s="215">
        <v>1</v>
      </c>
      <c r="C12422" s="216" t="s">
        <v>42959</v>
      </c>
      <c r="D12422" s="215" t="s">
        <v>41830</v>
      </c>
    </row>
    <row r="12423" spans="1:4">
      <c r="A12423" s="215" t="s">
        <v>42960</v>
      </c>
      <c r="B12423" s="215">
        <v>1</v>
      </c>
      <c r="C12423" s="216" t="s">
        <v>42961</v>
      </c>
      <c r="D12423" s="215" t="s">
        <v>42962</v>
      </c>
    </row>
    <row r="12424" spans="1:4">
      <c r="A12424" s="215" t="s">
        <v>42963</v>
      </c>
      <c r="B12424" s="215">
        <v>1</v>
      </c>
      <c r="C12424" s="216" t="s">
        <v>42964</v>
      </c>
      <c r="D12424" s="215" t="s">
        <v>42965</v>
      </c>
    </row>
    <row r="12425" spans="1:4">
      <c r="A12425" s="215" t="s">
        <v>42966</v>
      </c>
      <c r="B12425" s="215">
        <v>1</v>
      </c>
      <c r="C12425" s="216" t="s">
        <v>42967</v>
      </c>
      <c r="D12425" s="215" t="s">
        <v>41850</v>
      </c>
    </row>
    <row r="12426" spans="1:4">
      <c r="A12426" s="215" t="s">
        <v>42968</v>
      </c>
      <c r="B12426" s="215">
        <v>1</v>
      </c>
      <c r="C12426" s="216" t="s">
        <v>42969</v>
      </c>
      <c r="D12426" s="215" t="s">
        <v>41856</v>
      </c>
    </row>
    <row r="12427" spans="1:4">
      <c r="A12427" s="215" t="s">
        <v>42970</v>
      </c>
      <c r="B12427" s="215">
        <v>1</v>
      </c>
      <c r="C12427" s="216" t="s">
        <v>42971</v>
      </c>
      <c r="D12427" s="215" t="s">
        <v>41847</v>
      </c>
    </row>
    <row r="12428" spans="1:4">
      <c r="A12428" s="215" t="s">
        <v>42972</v>
      </c>
      <c r="B12428" s="215">
        <v>1</v>
      </c>
      <c r="C12428" s="216" t="s">
        <v>42973</v>
      </c>
      <c r="D12428" s="215" t="s">
        <v>41844</v>
      </c>
    </row>
    <row r="12429" spans="1:4">
      <c r="A12429" s="215" t="s">
        <v>42974</v>
      </c>
      <c r="B12429" s="215">
        <v>1</v>
      </c>
      <c r="C12429" s="216" t="s">
        <v>42975</v>
      </c>
      <c r="D12429" s="215" t="s">
        <v>41853</v>
      </c>
    </row>
    <row r="12430" spans="1:4">
      <c r="A12430" s="215" t="s">
        <v>42976</v>
      </c>
      <c r="B12430" s="215">
        <v>1</v>
      </c>
      <c r="C12430" s="216" t="s">
        <v>42977</v>
      </c>
      <c r="D12430" s="215" t="s">
        <v>41836</v>
      </c>
    </row>
    <row r="12431" spans="1:4">
      <c r="A12431" s="215" t="s">
        <v>42978</v>
      </c>
      <c r="B12431" s="215">
        <v>1</v>
      </c>
      <c r="C12431" s="216" t="s">
        <v>42979</v>
      </c>
      <c r="D12431" s="215" t="s">
        <v>41841</v>
      </c>
    </row>
    <row r="12432" spans="1:4">
      <c r="A12432" s="215" t="s">
        <v>42980</v>
      </c>
      <c r="B12432" s="215">
        <v>1</v>
      </c>
      <c r="C12432" s="216" t="s">
        <v>111155</v>
      </c>
      <c r="D12432" s="215" t="s">
        <v>41838</v>
      </c>
    </row>
    <row r="12433" spans="1:4">
      <c r="A12433" s="215" t="s">
        <v>42981</v>
      </c>
      <c r="B12433" s="215">
        <v>1</v>
      </c>
      <c r="C12433" s="216" t="s">
        <v>42982</v>
      </c>
      <c r="D12433" s="215" t="s">
        <v>41833</v>
      </c>
    </row>
    <row r="12434" spans="1:4">
      <c r="A12434" s="215" t="s">
        <v>42983</v>
      </c>
      <c r="B12434" s="215">
        <v>1</v>
      </c>
      <c r="C12434" s="216" t="s">
        <v>42984</v>
      </c>
      <c r="D12434" s="215" t="s">
        <v>42985</v>
      </c>
    </row>
    <row r="12435" spans="1:4">
      <c r="A12435" s="215" t="s">
        <v>42986</v>
      </c>
      <c r="B12435" s="215">
        <v>1</v>
      </c>
      <c r="C12435" s="216" t="s">
        <v>42987</v>
      </c>
      <c r="D12435" s="215" t="s">
        <v>42988</v>
      </c>
    </row>
    <row r="12436" spans="1:4">
      <c r="A12436" s="215" t="s">
        <v>42989</v>
      </c>
      <c r="B12436" s="215">
        <v>1</v>
      </c>
      <c r="C12436" s="216" t="s">
        <v>42990</v>
      </c>
      <c r="D12436" s="215" t="s">
        <v>39562</v>
      </c>
    </row>
    <row r="12437" spans="1:4">
      <c r="A12437" s="215" t="s">
        <v>42991</v>
      </c>
      <c r="B12437" s="215">
        <v>1</v>
      </c>
      <c r="C12437" s="216" t="s">
        <v>42992</v>
      </c>
      <c r="D12437" s="215" t="s">
        <v>41867</v>
      </c>
    </row>
    <row r="12438" spans="1:4">
      <c r="A12438" s="215" t="s">
        <v>42993</v>
      </c>
      <c r="B12438" s="215">
        <v>1</v>
      </c>
      <c r="C12438" s="216" t="s">
        <v>42994</v>
      </c>
      <c r="D12438" s="215" t="s">
        <v>41861</v>
      </c>
    </row>
    <row r="12439" spans="1:4">
      <c r="A12439" s="215" t="s">
        <v>42995</v>
      </c>
      <c r="B12439" s="215">
        <v>1</v>
      </c>
      <c r="C12439" s="216" t="s">
        <v>42996</v>
      </c>
      <c r="D12439" s="215" t="s">
        <v>41864</v>
      </c>
    </row>
    <row r="12440" spans="1:4">
      <c r="A12440" s="215" t="s">
        <v>42997</v>
      </c>
      <c r="B12440" s="215">
        <v>1</v>
      </c>
      <c r="C12440" s="216" t="s">
        <v>42998</v>
      </c>
      <c r="D12440" s="215" t="s">
        <v>41870</v>
      </c>
    </row>
    <row r="12441" spans="1:4">
      <c r="A12441" s="215" t="s">
        <v>42999</v>
      </c>
      <c r="B12441" s="215">
        <v>1</v>
      </c>
      <c r="C12441" s="216" t="s">
        <v>43000</v>
      </c>
      <c r="D12441" s="215" t="s">
        <v>43001</v>
      </c>
    </row>
    <row r="12442" spans="1:4">
      <c r="A12442" s="215" t="s">
        <v>43002</v>
      </c>
      <c r="B12442" s="215">
        <v>1</v>
      </c>
      <c r="C12442" s="216" t="s">
        <v>43003</v>
      </c>
      <c r="D12442" s="215" t="s">
        <v>43004</v>
      </c>
    </row>
    <row r="12443" spans="1:4">
      <c r="A12443" s="215" t="s">
        <v>43005</v>
      </c>
      <c r="B12443" s="215">
        <v>1</v>
      </c>
      <c r="C12443" s="216" t="s">
        <v>43006</v>
      </c>
      <c r="D12443" s="215" t="s">
        <v>39574</v>
      </c>
    </row>
    <row r="12444" spans="1:4">
      <c r="A12444" s="215" t="s">
        <v>43007</v>
      </c>
      <c r="B12444" s="215">
        <v>1</v>
      </c>
      <c r="C12444" s="216" t="s">
        <v>43008</v>
      </c>
      <c r="D12444" s="215" t="s">
        <v>39580</v>
      </c>
    </row>
    <row r="12445" spans="1:4">
      <c r="A12445" s="215" t="s">
        <v>43009</v>
      </c>
      <c r="B12445" s="215">
        <v>1</v>
      </c>
      <c r="C12445" s="216" t="s">
        <v>43010</v>
      </c>
      <c r="D12445" s="215" t="s">
        <v>41879</v>
      </c>
    </row>
    <row r="12446" spans="1:4">
      <c r="A12446" s="215" t="s">
        <v>43011</v>
      </c>
      <c r="B12446" s="215">
        <v>1</v>
      </c>
      <c r="C12446" s="216" t="s">
        <v>43012</v>
      </c>
      <c r="D12446" s="215" t="s">
        <v>41886</v>
      </c>
    </row>
    <row r="12447" spans="1:4">
      <c r="A12447" s="215" t="s">
        <v>43013</v>
      </c>
      <c r="B12447" s="215">
        <v>1</v>
      </c>
      <c r="C12447" s="216" t="s">
        <v>43014</v>
      </c>
      <c r="D12447" s="215" t="s">
        <v>39583</v>
      </c>
    </row>
    <row r="12448" spans="1:4">
      <c r="A12448" s="215" t="s">
        <v>43015</v>
      </c>
      <c r="B12448" s="215">
        <v>1</v>
      </c>
      <c r="C12448" s="216" t="s">
        <v>43016</v>
      </c>
      <c r="D12448" s="215" t="s">
        <v>39586</v>
      </c>
    </row>
    <row r="12449" spans="1:4">
      <c r="A12449" s="215" t="s">
        <v>43017</v>
      </c>
      <c r="B12449" s="215">
        <v>1</v>
      </c>
      <c r="C12449" s="216" t="s">
        <v>43018</v>
      </c>
      <c r="D12449" s="215" t="s">
        <v>41889</v>
      </c>
    </row>
    <row r="12450" spans="1:4">
      <c r="A12450" s="215" t="s">
        <v>43019</v>
      </c>
      <c r="B12450" s="215">
        <v>1</v>
      </c>
      <c r="C12450" s="216" t="s">
        <v>43020</v>
      </c>
      <c r="D12450" s="215" t="s">
        <v>41892</v>
      </c>
    </row>
    <row r="12451" spans="1:4">
      <c r="A12451" s="215" t="s">
        <v>43021</v>
      </c>
      <c r="B12451" s="215">
        <v>1</v>
      </c>
      <c r="C12451" s="216" t="s">
        <v>43022</v>
      </c>
      <c r="D12451" s="215" t="s">
        <v>41895</v>
      </c>
    </row>
    <row r="12452" spans="1:4">
      <c r="A12452" s="215" t="s">
        <v>43023</v>
      </c>
      <c r="B12452" s="215">
        <v>1</v>
      </c>
      <c r="C12452" s="216" t="s">
        <v>43024</v>
      </c>
      <c r="D12452" s="215" t="s">
        <v>39589</v>
      </c>
    </row>
    <row r="12453" spans="1:4">
      <c r="A12453" s="215" t="s">
        <v>43025</v>
      </c>
      <c r="B12453" s="215">
        <v>1</v>
      </c>
      <c r="C12453" s="216" t="s">
        <v>43026</v>
      </c>
      <c r="D12453" s="215" t="s">
        <v>43027</v>
      </c>
    </row>
    <row r="12454" spans="1:4">
      <c r="A12454" s="215" t="s">
        <v>43028</v>
      </c>
      <c r="B12454" s="215">
        <v>1</v>
      </c>
      <c r="C12454" s="216" t="s">
        <v>43029</v>
      </c>
      <c r="D12454" s="215" t="s">
        <v>41903</v>
      </c>
    </row>
    <row r="12455" spans="1:4">
      <c r="A12455" s="215" t="s">
        <v>43030</v>
      </c>
      <c r="B12455" s="215">
        <v>1</v>
      </c>
      <c r="C12455" s="216" t="s">
        <v>43031</v>
      </c>
      <c r="D12455" s="215" t="s">
        <v>41906</v>
      </c>
    </row>
    <row r="12456" spans="1:4">
      <c r="A12456" s="215" t="s">
        <v>43032</v>
      </c>
      <c r="B12456" s="215">
        <v>1</v>
      </c>
      <c r="C12456" s="216" t="s">
        <v>43033</v>
      </c>
      <c r="D12456" s="215" t="s">
        <v>43034</v>
      </c>
    </row>
    <row r="12457" spans="1:4">
      <c r="A12457" s="215" t="s">
        <v>43035</v>
      </c>
      <c r="B12457" s="215">
        <v>1</v>
      </c>
      <c r="C12457" s="216" t="s">
        <v>43036</v>
      </c>
      <c r="D12457" s="215" t="s">
        <v>43037</v>
      </c>
    </row>
    <row r="12458" spans="1:4">
      <c r="A12458" s="215" t="s">
        <v>43038</v>
      </c>
      <c r="B12458" s="215">
        <v>1</v>
      </c>
      <c r="C12458" s="216" t="s">
        <v>43039</v>
      </c>
      <c r="D12458" s="215" t="s">
        <v>41914</v>
      </c>
    </row>
    <row r="12459" spans="1:4">
      <c r="A12459" s="215" t="s">
        <v>43040</v>
      </c>
      <c r="B12459" s="215">
        <v>1</v>
      </c>
      <c r="C12459" s="216" t="s">
        <v>43041</v>
      </c>
      <c r="D12459" s="215" t="s">
        <v>43042</v>
      </c>
    </row>
    <row r="12460" spans="1:4">
      <c r="A12460" s="215" t="s">
        <v>43043</v>
      </c>
      <c r="B12460" s="215">
        <v>1</v>
      </c>
      <c r="C12460" s="216" t="s">
        <v>43044</v>
      </c>
      <c r="D12460" s="215" t="s">
        <v>41923</v>
      </c>
    </row>
    <row r="12461" spans="1:4">
      <c r="A12461" s="215" t="s">
        <v>43045</v>
      </c>
      <c r="B12461" s="215">
        <v>1</v>
      </c>
      <c r="C12461" s="216" t="s">
        <v>43046</v>
      </c>
      <c r="D12461" s="215" t="s">
        <v>41920</v>
      </c>
    </row>
    <row r="12462" spans="1:4">
      <c r="A12462" s="215" t="s">
        <v>43047</v>
      </c>
      <c r="B12462" s="215">
        <v>1</v>
      </c>
      <c r="C12462" s="216" t="s">
        <v>43048</v>
      </c>
      <c r="D12462" s="215" t="s">
        <v>41917</v>
      </c>
    </row>
    <row r="12463" spans="1:4">
      <c r="A12463" s="215" t="s">
        <v>43049</v>
      </c>
      <c r="B12463" s="215">
        <v>1</v>
      </c>
      <c r="C12463" s="216" t="s">
        <v>43050</v>
      </c>
      <c r="D12463" s="215" t="s">
        <v>39601</v>
      </c>
    </row>
    <row r="12464" spans="1:4">
      <c r="A12464" s="215" t="s">
        <v>43051</v>
      </c>
      <c r="B12464" s="215">
        <v>1</v>
      </c>
      <c r="C12464" s="216" t="s">
        <v>43052</v>
      </c>
      <c r="D12464" s="215" t="s">
        <v>41928</v>
      </c>
    </row>
    <row r="12465" spans="1:4">
      <c r="A12465" s="215" t="s">
        <v>43053</v>
      </c>
      <c r="B12465" s="215">
        <v>1</v>
      </c>
      <c r="C12465" s="216" t="s">
        <v>43054</v>
      </c>
      <c r="D12465" s="215" t="s">
        <v>39610</v>
      </c>
    </row>
    <row r="12466" spans="1:4">
      <c r="A12466" s="215" t="s">
        <v>43055</v>
      </c>
      <c r="B12466" s="215">
        <v>1</v>
      </c>
      <c r="C12466" s="216" t="s">
        <v>43056</v>
      </c>
      <c r="D12466" s="215" t="s">
        <v>43057</v>
      </c>
    </row>
    <row r="12467" spans="1:4">
      <c r="A12467" s="215" t="s">
        <v>43058</v>
      </c>
      <c r="B12467" s="215">
        <v>1</v>
      </c>
      <c r="C12467" s="216" t="s">
        <v>43059</v>
      </c>
      <c r="D12467" s="215" t="s">
        <v>39613</v>
      </c>
    </row>
    <row r="12468" spans="1:4">
      <c r="A12468" s="215" t="s">
        <v>43060</v>
      </c>
      <c r="B12468" s="215">
        <v>1</v>
      </c>
      <c r="C12468" s="216" t="s">
        <v>111156</v>
      </c>
      <c r="D12468" s="215" t="s">
        <v>39616</v>
      </c>
    </row>
    <row r="12469" spans="1:4">
      <c r="A12469" s="215" t="s">
        <v>43061</v>
      </c>
      <c r="B12469" s="215">
        <v>1</v>
      </c>
      <c r="C12469" s="216" t="s">
        <v>43062</v>
      </c>
      <c r="D12469" s="215" t="s">
        <v>43063</v>
      </c>
    </row>
    <row r="12470" spans="1:4">
      <c r="A12470" s="215" t="s">
        <v>43064</v>
      </c>
      <c r="B12470" s="215">
        <v>1</v>
      </c>
      <c r="C12470" s="216" t="s">
        <v>43065</v>
      </c>
      <c r="D12470" s="215" t="s">
        <v>41939</v>
      </c>
    </row>
    <row r="12471" spans="1:4">
      <c r="A12471" s="215" t="s">
        <v>43066</v>
      </c>
      <c r="B12471" s="215">
        <v>1</v>
      </c>
      <c r="C12471" s="216" t="s">
        <v>43067</v>
      </c>
      <c r="D12471" s="215" t="s">
        <v>41936</v>
      </c>
    </row>
    <row r="12472" spans="1:4">
      <c r="A12472" s="215" t="s">
        <v>43068</v>
      </c>
      <c r="B12472" s="215">
        <v>1</v>
      </c>
      <c r="C12472" s="216" t="s">
        <v>43069</v>
      </c>
      <c r="D12472" s="215" t="s">
        <v>41942</v>
      </c>
    </row>
    <row r="12473" spans="1:4">
      <c r="A12473" s="215" t="s">
        <v>43070</v>
      </c>
      <c r="B12473" s="215">
        <v>1</v>
      </c>
      <c r="C12473" s="216" t="s">
        <v>43071</v>
      </c>
      <c r="D12473" s="215" t="s">
        <v>43072</v>
      </c>
    </row>
    <row r="12474" spans="1:4">
      <c r="A12474" s="215" t="s">
        <v>43073</v>
      </c>
      <c r="B12474" s="215">
        <v>1</v>
      </c>
      <c r="C12474" s="216" t="s">
        <v>43074</v>
      </c>
      <c r="D12474" s="215" t="s">
        <v>41947</v>
      </c>
    </row>
    <row r="12475" spans="1:4">
      <c r="A12475" s="215" t="s">
        <v>43075</v>
      </c>
      <c r="B12475" s="215">
        <v>1</v>
      </c>
      <c r="C12475" s="216" t="s">
        <v>43076</v>
      </c>
      <c r="D12475" s="215" t="s">
        <v>41950</v>
      </c>
    </row>
    <row r="12476" spans="1:4">
      <c r="A12476" s="215" t="s">
        <v>43077</v>
      </c>
      <c r="B12476" s="215">
        <v>1</v>
      </c>
      <c r="C12476" s="216" t="s">
        <v>43078</v>
      </c>
      <c r="D12476" s="215" t="s">
        <v>43079</v>
      </c>
    </row>
    <row r="12477" spans="1:4">
      <c r="A12477" s="215" t="s">
        <v>43080</v>
      </c>
      <c r="B12477" s="215">
        <v>1</v>
      </c>
      <c r="C12477" s="216" t="s">
        <v>43081</v>
      </c>
      <c r="D12477" s="215" t="s">
        <v>35686</v>
      </c>
    </row>
    <row r="12478" spans="1:4">
      <c r="A12478" s="215" t="s">
        <v>43082</v>
      </c>
      <c r="B12478" s="215">
        <v>1</v>
      </c>
      <c r="C12478" s="216" t="s">
        <v>43083</v>
      </c>
      <c r="D12478" s="215" t="s">
        <v>43084</v>
      </c>
    </row>
    <row r="12479" spans="1:4">
      <c r="A12479" s="215" t="s">
        <v>43085</v>
      </c>
      <c r="B12479" s="215">
        <v>1</v>
      </c>
      <c r="C12479" s="216" t="s">
        <v>43086</v>
      </c>
      <c r="D12479" s="215" t="s">
        <v>43087</v>
      </c>
    </row>
    <row r="12480" spans="1:4">
      <c r="A12480" s="215" t="s">
        <v>43088</v>
      </c>
      <c r="B12480" s="215">
        <v>1</v>
      </c>
      <c r="C12480" s="216" t="s">
        <v>43089</v>
      </c>
      <c r="D12480" s="215" t="s">
        <v>43090</v>
      </c>
    </row>
    <row r="12481" spans="1:4">
      <c r="A12481" s="215" t="s">
        <v>43091</v>
      </c>
      <c r="B12481" s="215">
        <v>1</v>
      </c>
      <c r="C12481" s="216" t="s">
        <v>43092</v>
      </c>
      <c r="D12481" s="215" t="s">
        <v>43093</v>
      </c>
    </row>
    <row r="12482" spans="1:4">
      <c r="A12482" s="215" t="s">
        <v>43094</v>
      </c>
      <c r="B12482" s="215">
        <v>1</v>
      </c>
      <c r="C12482" s="216" t="s">
        <v>43095</v>
      </c>
      <c r="D12482" s="215" t="s">
        <v>43096</v>
      </c>
    </row>
    <row r="12483" spans="1:4">
      <c r="A12483" s="215" t="s">
        <v>43097</v>
      </c>
      <c r="B12483" s="215">
        <v>1</v>
      </c>
      <c r="C12483" s="216" t="s">
        <v>43098</v>
      </c>
      <c r="D12483" s="215" t="s">
        <v>43099</v>
      </c>
    </row>
    <row r="12484" spans="1:4">
      <c r="A12484" s="215" t="s">
        <v>43100</v>
      </c>
      <c r="B12484" s="215">
        <v>1</v>
      </c>
      <c r="C12484" s="216" t="s">
        <v>43101</v>
      </c>
      <c r="D12484" s="215" t="s">
        <v>43102</v>
      </c>
    </row>
    <row r="12485" spans="1:4">
      <c r="A12485" s="215" t="s">
        <v>43103</v>
      </c>
      <c r="B12485" s="215">
        <v>1</v>
      </c>
      <c r="C12485" s="216" t="s">
        <v>43104</v>
      </c>
      <c r="D12485" s="215" t="s">
        <v>43105</v>
      </c>
    </row>
    <row r="12486" spans="1:4">
      <c r="A12486" s="215" t="s">
        <v>43106</v>
      </c>
      <c r="B12486" s="215">
        <v>1</v>
      </c>
      <c r="C12486" s="216" t="s">
        <v>43107</v>
      </c>
      <c r="D12486" s="215" t="s">
        <v>43108</v>
      </c>
    </row>
    <row r="12487" spans="1:4">
      <c r="A12487" s="215" t="s">
        <v>43109</v>
      </c>
      <c r="B12487" s="215">
        <v>1</v>
      </c>
      <c r="C12487" s="216" t="s">
        <v>43110</v>
      </c>
      <c r="D12487" s="215" t="s">
        <v>43111</v>
      </c>
    </row>
    <row r="12488" spans="1:4">
      <c r="A12488" s="215" t="s">
        <v>43112</v>
      </c>
      <c r="B12488" s="215">
        <v>1</v>
      </c>
      <c r="C12488" s="216" t="s">
        <v>111157</v>
      </c>
      <c r="D12488" s="215" t="s">
        <v>43113</v>
      </c>
    </row>
    <row r="12489" spans="1:4">
      <c r="A12489" s="215" t="s">
        <v>43114</v>
      </c>
      <c r="B12489" s="215">
        <v>1</v>
      </c>
      <c r="C12489" s="216" t="s">
        <v>43115</v>
      </c>
      <c r="D12489" s="215" t="s">
        <v>43116</v>
      </c>
    </row>
    <row r="12490" spans="1:4">
      <c r="A12490" s="215" t="s">
        <v>43117</v>
      </c>
      <c r="B12490" s="215">
        <v>1</v>
      </c>
      <c r="C12490" s="216" t="s">
        <v>111158</v>
      </c>
      <c r="D12490" s="215" t="s">
        <v>43118</v>
      </c>
    </row>
    <row r="12491" spans="1:4">
      <c r="A12491" s="215" t="s">
        <v>43119</v>
      </c>
      <c r="B12491" s="215">
        <v>1</v>
      </c>
      <c r="C12491" s="216" t="s">
        <v>43120</v>
      </c>
      <c r="D12491" s="215" t="s">
        <v>43121</v>
      </c>
    </row>
    <row r="12492" spans="1:4">
      <c r="A12492" s="215" t="s">
        <v>43122</v>
      </c>
      <c r="B12492" s="215">
        <v>1</v>
      </c>
      <c r="C12492" s="216" t="s">
        <v>43123</v>
      </c>
      <c r="D12492" s="215" t="s">
        <v>43124</v>
      </c>
    </row>
    <row r="12493" spans="1:4">
      <c r="A12493" s="215" t="s">
        <v>43125</v>
      </c>
      <c r="B12493" s="215">
        <v>1</v>
      </c>
      <c r="C12493" s="216" t="s">
        <v>43126</v>
      </c>
      <c r="D12493" s="215" t="s">
        <v>43127</v>
      </c>
    </row>
    <row r="12494" spans="1:4">
      <c r="A12494" s="215" t="s">
        <v>43128</v>
      </c>
      <c r="B12494" s="215">
        <v>1</v>
      </c>
      <c r="C12494" s="216" t="s">
        <v>43129</v>
      </c>
      <c r="D12494" s="215" t="s">
        <v>43130</v>
      </c>
    </row>
    <row r="12495" spans="1:4">
      <c r="A12495" s="215" t="s">
        <v>43131</v>
      </c>
      <c r="B12495" s="215">
        <v>1</v>
      </c>
      <c r="C12495" s="216" t="s">
        <v>43132</v>
      </c>
      <c r="D12495" s="215" t="s">
        <v>43133</v>
      </c>
    </row>
    <row r="12496" spans="1:4">
      <c r="A12496" s="215" t="s">
        <v>43134</v>
      </c>
      <c r="B12496" s="215">
        <v>1</v>
      </c>
      <c r="C12496" s="216" t="s">
        <v>43135</v>
      </c>
      <c r="D12496" s="215" t="s">
        <v>43136</v>
      </c>
    </row>
    <row r="12497" spans="1:4">
      <c r="A12497" s="215" t="s">
        <v>43137</v>
      </c>
      <c r="B12497" s="215">
        <v>1</v>
      </c>
      <c r="C12497" s="216" t="s">
        <v>43138</v>
      </c>
      <c r="D12497" s="215" t="s">
        <v>43139</v>
      </c>
    </row>
    <row r="12498" spans="1:4">
      <c r="A12498" s="215" t="s">
        <v>43140</v>
      </c>
      <c r="B12498" s="215">
        <v>1</v>
      </c>
      <c r="C12498" s="216" t="s">
        <v>43141</v>
      </c>
      <c r="D12498" s="215" t="s">
        <v>43142</v>
      </c>
    </row>
    <row r="12499" spans="1:4">
      <c r="A12499" s="215" t="s">
        <v>43143</v>
      </c>
      <c r="B12499" s="215">
        <v>1</v>
      </c>
      <c r="C12499" s="216" t="s">
        <v>43144</v>
      </c>
      <c r="D12499" s="215" t="s">
        <v>43145</v>
      </c>
    </row>
    <row r="12500" spans="1:4">
      <c r="A12500" s="215" t="s">
        <v>43146</v>
      </c>
      <c r="B12500" s="215">
        <v>1</v>
      </c>
      <c r="C12500" s="216" t="s">
        <v>43147</v>
      </c>
      <c r="D12500" s="215" t="s">
        <v>43148</v>
      </c>
    </row>
    <row r="12501" spans="1:4">
      <c r="A12501" s="215" t="s">
        <v>43149</v>
      </c>
      <c r="B12501" s="215">
        <v>1</v>
      </c>
      <c r="C12501" s="216" t="s">
        <v>43150</v>
      </c>
      <c r="D12501" s="215" t="s">
        <v>43151</v>
      </c>
    </row>
    <row r="12502" spans="1:4">
      <c r="A12502" s="215" t="s">
        <v>43152</v>
      </c>
      <c r="B12502" s="215">
        <v>1</v>
      </c>
      <c r="C12502" s="216" t="s">
        <v>43153</v>
      </c>
      <c r="D12502" s="215" t="s">
        <v>43154</v>
      </c>
    </row>
    <row r="12503" spans="1:4">
      <c r="A12503" s="215" t="s">
        <v>43155</v>
      </c>
      <c r="B12503" s="215">
        <v>1</v>
      </c>
      <c r="C12503" s="216" t="s">
        <v>43156</v>
      </c>
      <c r="D12503" s="215" t="s">
        <v>111159</v>
      </c>
    </row>
    <row r="12504" spans="1:4">
      <c r="A12504" s="215" t="s">
        <v>43157</v>
      </c>
      <c r="B12504" s="215">
        <v>1</v>
      </c>
      <c r="C12504" s="216" t="s">
        <v>43158</v>
      </c>
      <c r="D12504" s="215" t="s">
        <v>43159</v>
      </c>
    </row>
    <row r="12505" spans="1:4">
      <c r="A12505" s="215" t="s">
        <v>43160</v>
      </c>
      <c r="B12505" s="215">
        <v>1</v>
      </c>
      <c r="C12505" s="216" t="s">
        <v>43161</v>
      </c>
      <c r="D12505" s="215" t="s">
        <v>43162</v>
      </c>
    </row>
    <row r="12506" spans="1:4">
      <c r="A12506" s="215" t="s">
        <v>43163</v>
      </c>
      <c r="B12506" s="215">
        <v>1</v>
      </c>
      <c r="C12506" s="216" t="s">
        <v>43164</v>
      </c>
      <c r="D12506" s="215" t="s">
        <v>43165</v>
      </c>
    </row>
    <row r="12507" spans="1:4">
      <c r="A12507" s="215" t="s">
        <v>43166</v>
      </c>
      <c r="B12507" s="215">
        <v>1</v>
      </c>
      <c r="C12507" s="216" t="s">
        <v>43167</v>
      </c>
      <c r="D12507" s="215" t="s">
        <v>43168</v>
      </c>
    </row>
    <row r="12508" spans="1:4">
      <c r="A12508" s="215" t="s">
        <v>43169</v>
      </c>
      <c r="B12508" s="215">
        <v>1</v>
      </c>
      <c r="C12508" s="216" t="s">
        <v>43170</v>
      </c>
      <c r="D12508" s="215" t="s">
        <v>43171</v>
      </c>
    </row>
    <row r="12509" spans="1:4">
      <c r="A12509" s="215" t="s">
        <v>43172</v>
      </c>
      <c r="B12509" s="215">
        <v>1</v>
      </c>
      <c r="C12509" s="216" t="s">
        <v>43173</v>
      </c>
      <c r="D12509" s="215" t="s">
        <v>43174</v>
      </c>
    </row>
    <row r="12510" spans="1:4">
      <c r="A12510" s="215" t="s">
        <v>43175</v>
      </c>
      <c r="B12510" s="215">
        <v>1</v>
      </c>
      <c r="C12510" s="216" t="s">
        <v>43176</v>
      </c>
      <c r="D12510" s="215" t="s">
        <v>43177</v>
      </c>
    </row>
    <row r="12511" spans="1:4">
      <c r="A12511" s="215" t="s">
        <v>43178</v>
      </c>
      <c r="B12511" s="215">
        <v>1</v>
      </c>
      <c r="C12511" s="216" t="s">
        <v>43179</v>
      </c>
      <c r="D12511" s="215" t="s">
        <v>43180</v>
      </c>
    </row>
    <row r="12512" spans="1:4">
      <c r="A12512" s="215" t="s">
        <v>43181</v>
      </c>
      <c r="B12512" s="215">
        <v>1</v>
      </c>
      <c r="C12512" s="216" t="s">
        <v>43182</v>
      </c>
      <c r="D12512" s="215" t="s">
        <v>43183</v>
      </c>
    </row>
    <row r="12513" spans="1:4">
      <c r="A12513" s="215" t="s">
        <v>43184</v>
      </c>
      <c r="B12513" s="215">
        <v>1</v>
      </c>
      <c r="C12513" s="216" t="s">
        <v>43185</v>
      </c>
      <c r="D12513" s="215" t="s">
        <v>43186</v>
      </c>
    </row>
    <row r="12514" spans="1:4">
      <c r="A12514" s="215" t="s">
        <v>43187</v>
      </c>
      <c r="B12514" s="215">
        <v>1</v>
      </c>
      <c r="C12514" s="216" t="s">
        <v>43188</v>
      </c>
      <c r="D12514" s="215" t="s">
        <v>43189</v>
      </c>
    </row>
    <row r="12515" spans="1:4">
      <c r="A12515" s="215" t="s">
        <v>43190</v>
      </c>
      <c r="B12515" s="215">
        <v>1</v>
      </c>
      <c r="C12515" s="216" t="s">
        <v>43191</v>
      </c>
      <c r="D12515" s="215" t="s">
        <v>43192</v>
      </c>
    </row>
    <row r="12516" spans="1:4">
      <c r="A12516" s="215" t="s">
        <v>43193</v>
      </c>
      <c r="B12516" s="215">
        <v>1</v>
      </c>
      <c r="C12516" s="216" t="s">
        <v>43194</v>
      </c>
      <c r="D12516" s="215" t="s">
        <v>43195</v>
      </c>
    </row>
    <row r="12517" spans="1:4">
      <c r="A12517" s="215" t="s">
        <v>43196</v>
      </c>
      <c r="B12517" s="215">
        <v>1</v>
      </c>
      <c r="C12517" s="216" t="s">
        <v>43197</v>
      </c>
      <c r="D12517" s="215" t="s">
        <v>43198</v>
      </c>
    </row>
    <row r="12518" spans="1:4">
      <c r="A12518" s="215" t="s">
        <v>43199</v>
      </c>
      <c r="B12518" s="215">
        <v>1</v>
      </c>
      <c r="C12518" s="216" t="s">
        <v>43200</v>
      </c>
      <c r="D12518" s="215" t="s">
        <v>43201</v>
      </c>
    </row>
    <row r="12519" spans="1:4">
      <c r="A12519" s="215" t="s">
        <v>43202</v>
      </c>
      <c r="B12519" s="215">
        <v>1</v>
      </c>
      <c r="C12519" s="216" t="s">
        <v>43203</v>
      </c>
      <c r="D12519" s="215" t="s">
        <v>43204</v>
      </c>
    </row>
    <row r="12520" spans="1:4">
      <c r="A12520" s="215" t="s">
        <v>43205</v>
      </c>
      <c r="B12520" s="215">
        <v>1</v>
      </c>
      <c r="C12520" s="216" t="s">
        <v>43206</v>
      </c>
      <c r="D12520" s="215" t="s">
        <v>43207</v>
      </c>
    </row>
    <row r="12521" spans="1:4">
      <c r="A12521" s="215" t="s">
        <v>43208</v>
      </c>
      <c r="B12521" s="215">
        <v>1</v>
      </c>
      <c r="C12521" s="216" t="s">
        <v>43209</v>
      </c>
      <c r="D12521" s="215" t="s">
        <v>43210</v>
      </c>
    </row>
    <row r="12522" spans="1:4">
      <c r="A12522" s="215" t="s">
        <v>43211</v>
      </c>
      <c r="B12522" s="215">
        <v>1</v>
      </c>
      <c r="C12522" s="216" t="s">
        <v>43212</v>
      </c>
      <c r="D12522" s="215" t="s">
        <v>43213</v>
      </c>
    </row>
    <row r="12523" spans="1:4">
      <c r="A12523" s="215" t="s">
        <v>43214</v>
      </c>
      <c r="B12523" s="215">
        <v>1</v>
      </c>
      <c r="C12523" s="216" t="s">
        <v>43215</v>
      </c>
      <c r="D12523" s="215" t="s">
        <v>43216</v>
      </c>
    </row>
    <row r="12524" spans="1:4">
      <c r="A12524" s="215" t="s">
        <v>43217</v>
      </c>
      <c r="B12524" s="215">
        <v>1</v>
      </c>
      <c r="C12524" s="216" t="s">
        <v>43218</v>
      </c>
      <c r="D12524" s="215" t="s">
        <v>43219</v>
      </c>
    </row>
    <row r="12525" spans="1:4">
      <c r="A12525" s="215" t="s">
        <v>43220</v>
      </c>
      <c r="B12525" s="215">
        <v>1</v>
      </c>
      <c r="C12525" s="216" t="s">
        <v>43221</v>
      </c>
      <c r="D12525" s="215" t="s">
        <v>43222</v>
      </c>
    </row>
    <row r="12526" spans="1:4">
      <c r="A12526" s="215" t="s">
        <v>43223</v>
      </c>
      <c r="B12526" s="215">
        <v>1</v>
      </c>
      <c r="C12526" s="216" t="s">
        <v>43224</v>
      </c>
      <c r="D12526" s="215" t="s">
        <v>43225</v>
      </c>
    </row>
    <row r="12527" spans="1:4">
      <c r="A12527" s="215" t="s">
        <v>43226</v>
      </c>
      <c r="B12527" s="215">
        <v>1</v>
      </c>
      <c r="C12527" s="216" t="s">
        <v>43227</v>
      </c>
      <c r="D12527" s="215" t="s">
        <v>43228</v>
      </c>
    </row>
    <row r="12528" spans="1:4">
      <c r="A12528" s="215" t="s">
        <v>43229</v>
      </c>
      <c r="B12528" s="215">
        <v>1</v>
      </c>
      <c r="C12528" s="216" t="s">
        <v>43230</v>
      </c>
      <c r="D12528" s="215" t="s">
        <v>43231</v>
      </c>
    </row>
    <row r="12529" spans="1:4">
      <c r="A12529" s="215" t="s">
        <v>43232</v>
      </c>
      <c r="B12529" s="215">
        <v>1</v>
      </c>
      <c r="C12529" s="216" t="s">
        <v>43233</v>
      </c>
      <c r="D12529" s="215" t="s">
        <v>111160</v>
      </c>
    </row>
    <row r="12530" spans="1:4">
      <c r="A12530" s="215" t="s">
        <v>43234</v>
      </c>
      <c r="B12530" s="215">
        <v>1</v>
      </c>
      <c r="C12530" s="216" t="s">
        <v>43235</v>
      </c>
      <c r="D12530" s="215" t="s">
        <v>43236</v>
      </c>
    </row>
    <row r="12531" spans="1:4">
      <c r="A12531" s="215" t="s">
        <v>43237</v>
      </c>
      <c r="B12531" s="215">
        <v>1</v>
      </c>
      <c r="C12531" s="216" t="s">
        <v>43238</v>
      </c>
      <c r="D12531" s="215" t="s">
        <v>43239</v>
      </c>
    </row>
    <row r="12532" spans="1:4">
      <c r="A12532" s="215" t="s">
        <v>43240</v>
      </c>
      <c r="B12532" s="215">
        <v>1</v>
      </c>
      <c r="C12532" s="216" t="s">
        <v>43241</v>
      </c>
      <c r="D12532" s="215" t="s">
        <v>43242</v>
      </c>
    </row>
    <row r="12533" spans="1:4">
      <c r="A12533" s="215" t="s">
        <v>43243</v>
      </c>
      <c r="B12533" s="215">
        <v>1</v>
      </c>
      <c r="C12533" s="216" t="s">
        <v>43244</v>
      </c>
      <c r="D12533" s="215" t="s">
        <v>43245</v>
      </c>
    </row>
    <row r="12534" spans="1:4">
      <c r="A12534" s="215" t="s">
        <v>43246</v>
      </c>
      <c r="B12534" s="215">
        <v>1</v>
      </c>
      <c r="C12534" s="216" t="s">
        <v>43247</v>
      </c>
      <c r="D12534" s="215" t="s">
        <v>43248</v>
      </c>
    </row>
    <row r="12535" spans="1:4">
      <c r="A12535" s="215" t="s">
        <v>43249</v>
      </c>
      <c r="B12535" s="215">
        <v>1</v>
      </c>
      <c r="C12535" s="216" t="s">
        <v>43250</v>
      </c>
      <c r="D12535" s="215" t="s">
        <v>43251</v>
      </c>
    </row>
    <row r="12536" spans="1:4">
      <c r="A12536" s="215" t="s">
        <v>43252</v>
      </c>
      <c r="B12536" s="215">
        <v>1</v>
      </c>
      <c r="C12536" s="216" t="s">
        <v>43253</v>
      </c>
      <c r="D12536" s="215" t="s">
        <v>43254</v>
      </c>
    </row>
    <row r="12537" spans="1:4">
      <c r="A12537" s="215" t="s">
        <v>43255</v>
      </c>
      <c r="B12537" s="215">
        <v>1</v>
      </c>
      <c r="C12537" s="216" t="s">
        <v>43256</v>
      </c>
      <c r="D12537" s="215" t="s">
        <v>43257</v>
      </c>
    </row>
    <row r="12538" spans="1:4">
      <c r="A12538" s="215" t="s">
        <v>43258</v>
      </c>
      <c r="B12538" s="215">
        <v>1</v>
      </c>
      <c r="C12538" s="216" t="s">
        <v>43259</v>
      </c>
      <c r="D12538" s="215" t="s">
        <v>43260</v>
      </c>
    </row>
    <row r="12539" spans="1:4">
      <c r="A12539" s="215" t="s">
        <v>43261</v>
      </c>
      <c r="B12539" s="215">
        <v>1</v>
      </c>
      <c r="C12539" s="216" t="s">
        <v>43262</v>
      </c>
      <c r="D12539" s="215" t="s">
        <v>43263</v>
      </c>
    </row>
    <row r="12540" spans="1:4">
      <c r="A12540" s="215" t="s">
        <v>43264</v>
      </c>
      <c r="B12540" s="215">
        <v>1</v>
      </c>
      <c r="C12540" s="216" t="s">
        <v>43265</v>
      </c>
      <c r="D12540" s="215" t="s">
        <v>43266</v>
      </c>
    </row>
    <row r="12541" spans="1:4">
      <c r="A12541" s="215" t="s">
        <v>43267</v>
      </c>
      <c r="B12541" s="215">
        <v>1</v>
      </c>
      <c r="C12541" s="216" t="s">
        <v>43268</v>
      </c>
      <c r="D12541" s="215" t="s">
        <v>43269</v>
      </c>
    </row>
    <row r="12542" spans="1:4">
      <c r="A12542" s="215" t="s">
        <v>43270</v>
      </c>
      <c r="B12542" s="215">
        <v>1</v>
      </c>
      <c r="C12542" s="216" t="s">
        <v>43271</v>
      </c>
      <c r="D12542" s="215" t="s">
        <v>43272</v>
      </c>
    </row>
    <row r="12543" spans="1:4">
      <c r="A12543" s="215" t="s">
        <v>43273</v>
      </c>
      <c r="B12543" s="215">
        <v>1</v>
      </c>
      <c r="C12543" s="216" t="s">
        <v>43274</v>
      </c>
      <c r="D12543" s="215" t="s">
        <v>43275</v>
      </c>
    </row>
    <row r="12544" spans="1:4">
      <c r="A12544" s="215" t="s">
        <v>43276</v>
      </c>
      <c r="B12544" s="215">
        <v>1</v>
      </c>
      <c r="C12544" s="216" t="s">
        <v>43277</v>
      </c>
      <c r="D12544" s="215" t="s">
        <v>43278</v>
      </c>
    </row>
    <row r="12545" spans="1:4">
      <c r="A12545" s="215" t="s">
        <v>43279</v>
      </c>
      <c r="B12545" s="215">
        <v>1</v>
      </c>
      <c r="C12545" s="216" t="s">
        <v>43280</v>
      </c>
      <c r="D12545" s="215" t="s">
        <v>43281</v>
      </c>
    </row>
    <row r="12546" spans="1:4">
      <c r="A12546" s="215" t="s">
        <v>43282</v>
      </c>
      <c r="B12546" s="215">
        <v>1</v>
      </c>
      <c r="C12546" s="216" t="s">
        <v>43283</v>
      </c>
      <c r="D12546" s="215" t="s">
        <v>43284</v>
      </c>
    </row>
    <row r="12547" spans="1:4">
      <c r="A12547" s="215" t="s">
        <v>43285</v>
      </c>
      <c r="B12547" s="215">
        <v>1</v>
      </c>
      <c r="C12547" s="216" t="s">
        <v>43286</v>
      </c>
      <c r="D12547" s="215" t="s">
        <v>43287</v>
      </c>
    </row>
    <row r="12548" spans="1:4">
      <c r="A12548" s="215" t="s">
        <v>43288</v>
      </c>
      <c r="B12548" s="215">
        <v>1</v>
      </c>
      <c r="C12548" s="216" t="s">
        <v>43289</v>
      </c>
      <c r="D12548" s="215" t="s">
        <v>43290</v>
      </c>
    </row>
    <row r="12549" spans="1:4">
      <c r="A12549" s="215" t="s">
        <v>43291</v>
      </c>
      <c r="B12549" s="215">
        <v>1</v>
      </c>
      <c r="C12549" s="216" t="s">
        <v>43292</v>
      </c>
      <c r="D12549" s="215" t="s">
        <v>43293</v>
      </c>
    </row>
    <row r="12550" spans="1:4">
      <c r="A12550" s="215" t="s">
        <v>43294</v>
      </c>
      <c r="B12550" s="215">
        <v>1</v>
      </c>
      <c r="C12550" s="216" t="s">
        <v>43295</v>
      </c>
      <c r="D12550" s="215" t="s">
        <v>43296</v>
      </c>
    </row>
    <row r="12551" spans="1:4">
      <c r="A12551" s="215" t="s">
        <v>111161</v>
      </c>
      <c r="B12551" s="215">
        <v>1</v>
      </c>
      <c r="C12551" s="216" t="s">
        <v>111162</v>
      </c>
      <c r="D12551" s="215" t="s">
        <v>111163</v>
      </c>
    </row>
    <row r="12552" spans="1:4">
      <c r="A12552" s="215" t="s">
        <v>43297</v>
      </c>
      <c r="B12552" s="215">
        <v>1</v>
      </c>
      <c r="C12552" s="216" t="s">
        <v>43298</v>
      </c>
      <c r="D12552" s="215" t="s">
        <v>43299</v>
      </c>
    </row>
    <row r="12553" spans="1:4">
      <c r="A12553" s="215" t="s">
        <v>43300</v>
      </c>
      <c r="B12553" s="215">
        <v>1</v>
      </c>
      <c r="C12553" s="216" t="s">
        <v>43301</v>
      </c>
      <c r="D12553" s="215" t="s">
        <v>43302</v>
      </c>
    </row>
    <row r="12554" spans="1:4">
      <c r="A12554" s="215" t="s">
        <v>43303</v>
      </c>
      <c r="B12554" s="215">
        <v>1</v>
      </c>
      <c r="C12554" s="216" t="s">
        <v>43304</v>
      </c>
      <c r="D12554" s="215" t="s">
        <v>43305</v>
      </c>
    </row>
    <row r="12555" spans="1:4">
      <c r="A12555" s="215" t="s">
        <v>43306</v>
      </c>
      <c r="B12555" s="215">
        <v>1</v>
      </c>
      <c r="C12555" s="216" t="s">
        <v>43307</v>
      </c>
      <c r="D12555" s="215" t="s">
        <v>43308</v>
      </c>
    </row>
    <row r="12556" spans="1:4">
      <c r="A12556" s="215" t="s">
        <v>43309</v>
      </c>
      <c r="B12556" s="215">
        <v>1</v>
      </c>
      <c r="C12556" s="216" t="s">
        <v>43310</v>
      </c>
      <c r="D12556" s="215" t="s">
        <v>43311</v>
      </c>
    </row>
    <row r="12557" spans="1:4">
      <c r="A12557" s="215" t="s">
        <v>43312</v>
      </c>
      <c r="B12557" s="215">
        <v>1</v>
      </c>
      <c r="C12557" s="216" t="s">
        <v>43313</v>
      </c>
      <c r="D12557" s="215" t="s">
        <v>43314</v>
      </c>
    </row>
    <row r="12558" spans="1:4">
      <c r="A12558" s="215" t="s">
        <v>43315</v>
      </c>
      <c r="B12558" s="215">
        <v>1</v>
      </c>
      <c r="C12558" s="216" t="s">
        <v>43316</v>
      </c>
      <c r="D12558" s="215" t="s">
        <v>43317</v>
      </c>
    </row>
    <row r="12559" spans="1:4">
      <c r="A12559" s="215" t="s">
        <v>43318</v>
      </c>
      <c r="B12559" s="215">
        <v>1</v>
      </c>
      <c r="C12559" s="216" t="s">
        <v>43319</v>
      </c>
      <c r="D12559" s="215" t="s">
        <v>43320</v>
      </c>
    </row>
    <row r="12560" spans="1:4">
      <c r="A12560" s="215" t="s">
        <v>43321</v>
      </c>
      <c r="B12560" s="215">
        <v>2</v>
      </c>
      <c r="C12560" s="216" t="s">
        <v>43322</v>
      </c>
      <c r="D12560" s="215" t="s">
        <v>43323</v>
      </c>
    </row>
    <row r="12561" spans="1:4">
      <c r="A12561" s="215" t="s">
        <v>43324</v>
      </c>
      <c r="B12561" s="215">
        <v>1</v>
      </c>
      <c r="C12561" s="216" t="s">
        <v>43325</v>
      </c>
      <c r="D12561" s="215" t="s">
        <v>43326</v>
      </c>
    </row>
    <row r="12562" spans="1:4">
      <c r="A12562" s="215" t="s">
        <v>43327</v>
      </c>
      <c r="B12562" s="215">
        <v>1</v>
      </c>
      <c r="C12562" s="216" t="s">
        <v>43328</v>
      </c>
      <c r="D12562" s="215" t="s">
        <v>43329</v>
      </c>
    </row>
    <row r="12563" spans="1:4">
      <c r="A12563" s="215" t="s">
        <v>43330</v>
      </c>
      <c r="B12563" s="215">
        <v>1</v>
      </c>
      <c r="C12563" s="216" t="s">
        <v>43331</v>
      </c>
      <c r="D12563" s="215" t="s">
        <v>43332</v>
      </c>
    </row>
    <row r="12564" spans="1:4">
      <c r="A12564" s="215" t="s">
        <v>43333</v>
      </c>
      <c r="B12564" s="215">
        <v>1</v>
      </c>
      <c r="C12564" s="216" t="s">
        <v>43334</v>
      </c>
      <c r="D12564" s="215" t="s">
        <v>43335</v>
      </c>
    </row>
    <row r="12565" spans="1:4">
      <c r="A12565" s="215" t="s">
        <v>43336</v>
      </c>
      <c r="B12565" s="215">
        <v>1</v>
      </c>
      <c r="C12565" s="216" t="s">
        <v>43337</v>
      </c>
      <c r="D12565" s="215" t="s">
        <v>43338</v>
      </c>
    </row>
    <row r="12566" spans="1:4">
      <c r="A12566" s="215" t="s">
        <v>43339</v>
      </c>
      <c r="B12566" s="215">
        <v>1</v>
      </c>
      <c r="C12566" s="216" t="s">
        <v>43340</v>
      </c>
      <c r="D12566" s="215" t="s">
        <v>43341</v>
      </c>
    </row>
    <row r="12567" spans="1:4">
      <c r="A12567" s="215" t="s">
        <v>43342</v>
      </c>
      <c r="B12567" s="215">
        <v>1</v>
      </c>
      <c r="C12567" s="216" t="s">
        <v>43343</v>
      </c>
      <c r="D12567" s="215" t="s">
        <v>43344</v>
      </c>
    </row>
    <row r="12568" spans="1:4">
      <c r="A12568" s="215" t="s">
        <v>43345</v>
      </c>
      <c r="B12568" s="215">
        <v>1</v>
      </c>
      <c r="C12568" s="216" t="s">
        <v>43346</v>
      </c>
      <c r="D12568" s="215" t="s">
        <v>43347</v>
      </c>
    </row>
    <row r="12569" spans="1:4">
      <c r="A12569" s="215" t="s">
        <v>43348</v>
      </c>
      <c r="B12569" s="215">
        <v>1</v>
      </c>
      <c r="C12569" s="216" t="s">
        <v>43349</v>
      </c>
      <c r="D12569" s="215" t="s">
        <v>43350</v>
      </c>
    </row>
    <row r="12570" spans="1:4">
      <c r="A12570" s="215" t="s">
        <v>43351</v>
      </c>
      <c r="B12570" s="215">
        <v>1</v>
      </c>
      <c r="C12570" s="216" t="s">
        <v>43352</v>
      </c>
      <c r="D12570" s="215" t="s">
        <v>43353</v>
      </c>
    </row>
    <row r="12571" spans="1:4">
      <c r="A12571" s="215" t="s">
        <v>43354</v>
      </c>
      <c r="B12571" s="215">
        <v>1</v>
      </c>
      <c r="C12571" s="216" t="s">
        <v>43355</v>
      </c>
      <c r="D12571" s="215" t="s">
        <v>43356</v>
      </c>
    </row>
    <row r="12572" spans="1:4">
      <c r="A12572" s="215" t="s">
        <v>43357</v>
      </c>
      <c r="B12572" s="215">
        <v>1</v>
      </c>
      <c r="C12572" s="216" t="s">
        <v>43358</v>
      </c>
      <c r="D12572" s="215" t="s">
        <v>43359</v>
      </c>
    </row>
    <row r="12573" spans="1:4">
      <c r="A12573" s="215" t="s">
        <v>43360</v>
      </c>
      <c r="B12573" s="215">
        <v>1</v>
      </c>
      <c r="C12573" s="216" t="s">
        <v>43361</v>
      </c>
      <c r="D12573" s="215" t="s">
        <v>43362</v>
      </c>
    </row>
    <row r="12574" spans="1:4">
      <c r="A12574" s="215" t="s">
        <v>43363</v>
      </c>
      <c r="B12574" s="215">
        <v>1</v>
      </c>
      <c r="C12574" s="216" t="s">
        <v>43364</v>
      </c>
      <c r="D12574" s="215" t="s">
        <v>43365</v>
      </c>
    </row>
    <row r="12575" spans="1:4">
      <c r="A12575" s="215" t="s">
        <v>43366</v>
      </c>
      <c r="B12575" s="215">
        <v>1</v>
      </c>
      <c r="C12575" s="216" t="s">
        <v>43367</v>
      </c>
      <c r="D12575" s="215" t="s">
        <v>43368</v>
      </c>
    </row>
    <row r="12576" spans="1:4">
      <c r="A12576" s="215" t="s">
        <v>43369</v>
      </c>
      <c r="B12576" s="215">
        <v>1</v>
      </c>
      <c r="C12576" s="216" t="s">
        <v>43370</v>
      </c>
      <c r="D12576" s="215" t="s">
        <v>43371</v>
      </c>
    </row>
    <row r="12577" spans="1:4">
      <c r="A12577" s="215" t="s">
        <v>43372</v>
      </c>
      <c r="B12577" s="215">
        <v>1</v>
      </c>
      <c r="C12577" s="216" t="s">
        <v>43373</v>
      </c>
      <c r="D12577" s="215" t="s">
        <v>43374</v>
      </c>
    </row>
    <row r="12578" spans="1:4">
      <c r="A12578" s="215" t="s">
        <v>43375</v>
      </c>
      <c r="B12578" s="215">
        <v>1</v>
      </c>
      <c r="C12578" s="216" t="s">
        <v>43376</v>
      </c>
      <c r="D12578" s="215" t="s">
        <v>43377</v>
      </c>
    </row>
    <row r="12579" spans="1:4">
      <c r="A12579" s="215" t="s">
        <v>43378</v>
      </c>
      <c r="B12579" s="215">
        <v>1</v>
      </c>
      <c r="C12579" s="216" t="s">
        <v>43379</v>
      </c>
      <c r="D12579" s="215" t="s">
        <v>43380</v>
      </c>
    </row>
    <row r="12580" spans="1:4">
      <c r="A12580" s="215" t="s">
        <v>43381</v>
      </c>
      <c r="B12580" s="215">
        <v>1</v>
      </c>
      <c r="C12580" s="216" t="s">
        <v>43382</v>
      </c>
      <c r="D12580" s="215" t="s">
        <v>43383</v>
      </c>
    </row>
    <row r="12581" spans="1:4">
      <c r="A12581" s="215" t="s">
        <v>43384</v>
      </c>
      <c r="B12581" s="215">
        <v>1</v>
      </c>
      <c r="C12581" s="216" t="s">
        <v>43385</v>
      </c>
      <c r="D12581" s="215" t="s">
        <v>43386</v>
      </c>
    </row>
    <row r="12582" spans="1:4">
      <c r="A12582" s="215" t="s">
        <v>43387</v>
      </c>
      <c r="B12582" s="215">
        <v>1</v>
      </c>
      <c r="C12582" s="216" t="s">
        <v>43388</v>
      </c>
      <c r="D12582" s="215" t="s">
        <v>43389</v>
      </c>
    </row>
    <row r="12583" spans="1:4">
      <c r="A12583" s="215" t="s">
        <v>43390</v>
      </c>
      <c r="B12583" s="215">
        <v>1</v>
      </c>
      <c r="C12583" s="216" t="s">
        <v>43391</v>
      </c>
      <c r="D12583" s="215" t="s">
        <v>43392</v>
      </c>
    </row>
    <row r="12584" spans="1:4">
      <c r="A12584" s="215" t="s">
        <v>43393</v>
      </c>
      <c r="B12584" s="215">
        <v>1</v>
      </c>
      <c r="C12584" s="216" t="s">
        <v>43394</v>
      </c>
      <c r="D12584" s="215" t="s">
        <v>43395</v>
      </c>
    </row>
    <row r="12585" spans="1:4">
      <c r="A12585" s="215" t="s">
        <v>43396</v>
      </c>
      <c r="B12585" s="215">
        <v>1</v>
      </c>
      <c r="C12585" s="216" t="s">
        <v>43397</v>
      </c>
      <c r="D12585" s="215" t="s">
        <v>43398</v>
      </c>
    </row>
    <row r="12586" spans="1:4">
      <c r="A12586" s="215" t="s">
        <v>43399</v>
      </c>
      <c r="B12586" s="215">
        <v>1</v>
      </c>
      <c r="C12586" s="216" t="s">
        <v>43400</v>
      </c>
      <c r="D12586" s="215" t="s">
        <v>43401</v>
      </c>
    </row>
    <row r="12587" spans="1:4">
      <c r="A12587" s="215" t="s">
        <v>43402</v>
      </c>
      <c r="B12587" s="215">
        <v>1</v>
      </c>
      <c r="C12587" s="216" t="s">
        <v>43403</v>
      </c>
      <c r="D12587" s="215" t="s">
        <v>43404</v>
      </c>
    </row>
    <row r="12588" spans="1:4">
      <c r="A12588" s="215" t="s">
        <v>43405</v>
      </c>
      <c r="B12588" s="215">
        <v>1</v>
      </c>
      <c r="C12588" s="216" t="s">
        <v>43406</v>
      </c>
      <c r="D12588" s="215" t="s">
        <v>43407</v>
      </c>
    </row>
    <row r="12589" spans="1:4">
      <c r="A12589" s="215" t="s">
        <v>43408</v>
      </c>
      <c r="B12589" s="215">
        <v>1</v>
      </c>
      <c r="C12589" s="216" t="s">
        <v>43409</v>
      </c>
      <c r="D12589" s="215" t="s">
        <v>43410</v>
      </c>
    </row>
    <row r="12590" spans="1:4">
      <c r="A12590" s="215" t="s">
        <v>43411</v>
      </c>
      <c r="B12590" s="215">
        <v>1</v>
      </c>
      <c r="C12590" s="216" t="s">
        <v>43412</v>
      </c>
      <c r="D12590" s="215" t="s">
        <v>43413</v>
      </c>
    </row>
    <row r="12591" spans="1:4">
      <c r="A12591" s="215" t="s">
        <v>43414</v>
      </c>
      <c r="B12591" s="215">
        <v>1</v>
      </c>
      <c r="C12591" s="216" t="s">
        <v>43415</v>
      </c>
      <c r="D12591" s="215" t="s">
        <v>43416</v>
      </c>
    </row>
    <row r="12592" spans="1:4">
      <c r="A12592" s="215" t="s">
        <v>43417</v>
      </c>
      <c r="B12592" s="215">
        <v>1</v>
      </c>
      <c r="C12592" s="216" t="s">
        <v>43418</v>
      </c>
      <c r="D12592" s="215" t="s">
        <v>43419</v>
      </c>
    </row>
    <row r="12593" spans="1:4">
      <c r="A12593" s="215" t="s">
        <v>43420</v>
      </c>
      <c r="B12593" s="215">
        <v>1</v>
      </c>
      <c r="C12593" s="216" t="s">
        <v>43421</v>
      </c>
      <c r="D12593" s="215" t="s">
        <v>43422</v>
      </c>
    </row>
    <row r="12594" spans="1:4">
      <c r="A12594" s="215" t="s">
        <v>43423</v>
      </c>
      <c r="B12594" s="215">
        <v>1</v>
      </c>
      <c r="C12594" s="216" t="s">
        <v>43424</v>
      </c>
      <c r="D12594" s="215" t="s">
        <v>43425</v>
      </c>
    </row>
    <row r="12595" spans="1:4">
      <c r="A12595" s="215" t="s">
        <v>43426</v>
      </c>
      <c r="B12595" s="215">
        <v>1</v>
      </c>
      <c r="C12595" s="216" t="s">
        <v>43427</v>
      </c>
      <c r="D12595" s="215" t="s">
        <v>43428</v>
      </c>
    </row>
    <row r="12596" spans="1:4">
      <c r="A12596" s="215" t="s">
        <v>43429</v>
      </c>
      <c r="B12596" s="215">
        <v>1</v>
      </c>
      <c r="C12596" s="216" t="s">
        <v>43430</v>
      </c>
      <c r="D12596" s="215" t="s">
        <v>43431</v>
      </c>
    </row>
    <row r="12597" spans="1:4">
      <c r="A12597" s="215" t="s">
        <v>43432</v>
      </c>
      <c r="B12597" s="215">
        <v>1</v>
      </c>
      <c r="C12597" s="216" t="s">
        <v>43433</v>
      </c>
      <c r="D12597" s="215" t="s">
        <v>43434</v>
      </c>
    </row>
    <row r="12598" spans="1:4">
      <c r="A12598" s="215" t="s">
        <v>43435</v>
      </c>
      <c r="B12598" s="215">
        <v>1</v>
      </c>
      <c r="C12598" s="216" t="s">
        <v>43436</v>
      </c>
      <c r="D12598" s="215" t="s">
        <v>43437</v>
      </c>
    </row>
    <row r="12599" spans="1:4">
      <c r="A12599" s="215" t="s">
        <v>43438</v>
      </c>
      <c r="B12599" s="215">
        <v>1</v>
      </c>
      <c r="C12599" s="216" t="s">
        <v>43439</v>
      </c>
      <c r="D12599" s="215" t="s">
        <v>43440</v>
      </c>
    </row>
    <row r="12600" spans="1:4">
      <c r="A12600" s="215" t="s">
        <v>43441</v>
      </c>
      <c r="B12600" s="215">
        <v>1</v>
      </c>
      <c r="C12600" s="216" t="s">
        <v>43442</v>
      </c>
      <c r="D12600" s="215" t="s">
        <v>43443</v>
      </c>
    </row>
    <row r="12601" spans="1:4">
      <c r="A12601" s="215" t="s">
        <v>43444</v>
      </c>
      <c r="B12601" s="215">
        <v>1</v>
      </c>
      <c r="C12601" s="216" t="s">
        <v>43445</v>
      </c>
      <c r="D12601" s="215" t="s">
        <v>43446</v>
      </c>
    </row>
    <row r="12602" spans="1:4">
      <c r="A12602" s="215" t="s">
        <v>43447</v>
      </c>
      <c r="B12602" s="215">
        <v>1</v>
      </c>
      <c r="C12602" s="216" t="s">
        <v>43448</v>
      </c>
      <c r="D12602" s="215" t="s">
        <v>43449</v>
      </c>
    </row>
    <row r="12603" spans="1:4">
      <c r="A12603" s="215" t="s">
        <v>43450</v>
      </c>
      <c r="B12603" s="215">
        <v>1</v>
      </c>
      <c r="C12603" s="216" t="s">
        <v>43451</v>
      </c>
      <c r="D12603" s="215" t="s">
        <v>43452</v>
      </c>
    </row>
    <row r="12604" spans="1:4">
      <c r="A12604" s="215" t="s">
        <v>43453</v>
      </c>
      <c r="B12604" s="215">
        <v>1</v>
      </c>
      <c r="C12604" s="216" t="s">
        <v>43454</v>
      </c>
      <c r="D12604" s="215" t="s">
        <v>43455</v>
      </c>
    </row>
    <row r="12605" spans="1:4">
      <c r="A12605" s="215" t="s">
        <v>43456</v>
      </c>
      <c r="B12605" s="215">
        <v>1</v>
      </c>
      <c r="C12605" s="216" t="s">
        <v>43457</v>
      </c>
      <c r="D12605" s="215" t="s">
        <v>43458</v>
      </c>
    </row>
    <row r="12606" spans="1:4">
      <c r="A12606" s="215" t="s">
        <v>43459</v>
      </c>
      <c r="B12606" s="215">
        <v>1</v>
      </c>
      <c r="C12606" s="216" t="s">
        <v>43460</v>
      </c>
      <c r="D12606" s="215" t="s">
        <v>43461</v>
      </c>
    </row>
    <row r="12607" spans="1:4">
      <c r="A12607" s="215" t="s">
        <v>43462</v>
      </c>
      <c r="B12607" s="215">
        <v>1</v>
      </c>
      <c r="C12607" s="216" t="s">
        <v>43463</v>
      </c>
      <c r="D12607" s="215" t="s">
        <v>43464</v>
      </c>
    </row>
    <row r="12608" spans="1:4">
      <c r="A12608" s="215" t="s">
        <v>43465</v>
      </c>
      <c r="B12608" s="215">
        <v>1</v>
      </c>
      <c r="C12608" s="216" t="s">
        <v>43466</v>
      </c>
      <c r="D12608" s="215" t="s">
        <v>43467</v>
      </c>
    </row>
    <row r="12609" spans="1:4">
      <c r="A12609" s="215" t="s">
        <v>43468</v>
      </c>
      <c r="B12609" s="215">
        <v>1</v>
      </c>
      <c r="C12609" s="216" t="s">
        <v>43469</v>
      </c>
      <c r="D12609" s="215" t="s">
        <v>43470</v>
      </c>
    </row>
    <row r="12610" spans="1:4">
      <c r="A12610" s="215" t="s">
        <v>43471</v>
      </c>
      <c r="B12610" s="215">
        <v>1</v>
      </c>
      <c r="C12610" s="216" t="s">
        <v>43472</v>
      </c>
      <c r="D12610" s="215" t="s">
        <v>43473</v>
      </c>
    </row>
    <row r="12611" spans="1:4">
      <c r="A12611" s="215" t="s">
        <v>43474</v>
      </c>
      <c r="B12611" s="215">
        <v>1</v>
      </c>
      <c r="C12611" s="216" t="s">
        <v>43475</v>
      </c>
      <c r="D12611" s="215" t="s">
        <v>43476</v>
      </c>
    </row>
    <row r="12612" spans="1:4">
      <c r="A12612" s="215" t="s">
        <v>43477</v>
      </c>
      <c r="B12612" s="215">
        <v>1</v>
      </c>
      <c r="C12612" s="216" t="s">
        <v>43478</v>
      </c>
      <c r="D12612" s="215" t="s">
        <v>43479</v>
      </c>
    </row>
    <row r="12613" spans="1:4">
      <c r="A12613" s="215" t="s">
        <v>43480</v>
      </c>
      <c r="B12613" s="215">
        <v>1</v>
      </c>
      <c r="C12613" s="216" t="s">
        <v>43481</v>
      </c>
      <c r="D12613" s="215" t="s">
        <v>43482</v>
      </c>
    </row>
    <row r="12614" spans="1:4">
      <c r="A12614" s="215" t="s">
        <v>43483</v>
      </c>
      <c r="B12614" s="215">
        <v>1</v>
      </c>
      <c r="C12614" s="216" t="s">
        <v>43484</v>
      </c>
      <c r="D12614" s="215" t="s">
        <v>43485</v>
      </c>
    </row>
    <row r="12615" spans="1:4">
      <c r="A12615" s="215" t="s">
        <v>43486</v>
      </c>
      <c r="B12615" s="215">
        <v>1</v>
      </c>
      <c r="C12615" s="216" t="s">
        <v>43487</v>
      </c>
      <c r="D12615" s="215" t="s">
        <v>43488</v>
      </c>
    </row>
    <row r="12616" spans="1:4">
      <c r="A12616" s="215" t="s">
        <v>43489</v>
      </c>
      <c r="B12616" s="215">
        <v>1</v>
      </c>
      <c r="C12616" s="216" t="s">
        <v>43490</v>
      </c>
      <c r="D12616" s="215" t="s">
        <v>43491</v>
      </c>
    </row>
    <row r="12617" spans="1:4">
      <c r="A12617" s="215" t="s">
        <v>43492</v>
      </c>
      <c r="B12617" s="215">
        <v>1</v>
      </c>
      <c r="C12617" s="216" t="s">
        <v>43493</v>
      </c>
      <c r="D12617" s="215" t="s">
        <v>43494</v>
      </c>
    </row>
    <row r="12618" spans="1:4">
      <c r="A12618" s="215" t="s">
        <v>43495</v>
      </c>
      <c r="B12618" s="215">
        <v>1</v>
      </c>
      <c r="C12618" s="216" t="s">
        <v>43496</v>
      </c>
      <c r="D12618" s="215" t="s">
        <v>43497</v>
      </c>
    </row>
    <row r="12619" spans="1:4">
      <c r="A12619" s="215" t="s">
        <v>43498</v>
      </c>
      <c r="B12619" s="215">
        <v>1</v>
      </c>
      <c r="C12619" s="216" t="s">
        <v>43499</v>
      </c>
      <c r="D12619" s="215" t="s">
        <v>43500</v>
      </c>
    </row>
    <row r="12620" spans="1:4">
      <c r="A12620" s="215" t="s">
        <v>43501</v>
      </c>
      <c r="B12620" s="215">
        <v>1</v>
      </c>
      <c r="C12620" s="216" t="s">
        <v>43502</v>
      </c>
      <c r="D12620" s="215" t="s">
        <v>43503</v>
      </c>
    </row>
    <row r="12621" spans="1:4">
      <c r="A12621" s="215" t="s">
        <v>43504</v>
      </c>
      <c r="B12621" s="215">
        <v>1</v>
      </c>
      <c r="C12621" s="216" t="s">
        <v>43505</v>
      </c>
      <c r="D12621" s="215" t="s">
        <v>43506</v>
      </c>
    </row>
    <row r="12622" spans="1:4">
      <c r="A12622" s="215" t="s">
        <v>43507</v>
      </c>
      <c r="B12622" s="215">
        <v>1</v>
      </c>
      <c r="C12622" s="216" t="s">
        <v>43508</v>
      </c>
      <c r="D12622" s="215" t="s">
        <v>43509</v>
      </c>
    </row>
    <row r="12623" spans="1:4">
      <c r="A12623" s="215" t="s">
        <v>43510</v>
      </c>
      <c r="B12623" s="215">
        <v>1</v>
      </c>
      <c r="C12623" s="216" t="s">
        <v>43511</v>
      </c>
      <c r="D12623" s="215" t="s">
        <v>43512</v>
      </c>
    </row>
    <row r="12624" spans="1:4">
      <c r="A12624" s="215" t="s">
        <v>43513</v>
      </c>
      <c r="B12624" s="215">
        <v>1</v>
      </c>
      <c r="C12624" s="216" t="s">
        <v>43514</v>
      </c>
      <c r="D12624" s="215" t="s">
        <v>43515</v>
      </c>
    </row>
    <row r="12625" spans="1:4">
      <c r="A12625" s="215" t="s">
        <v>43516</v>
      </c>
      <c r="B12625" s="215">
        <v>1</v>
      </c>
      <c r="C12625" s="216" t="s">
        <v>43517</v>
      </c>
      <c r="D12625" s="215" t="s">
        <v>43518</v>
      </c>
    </row>
    <row r="12626" spans="1:4">
      <c r="A12626" s="215" t="s">
        <v>43519</v>
      </c>
      <c r="B12626" s="215">
        <v>1</v>
      </c>
      <c r="C12626" s="216" t="s">
        <v>43520</v>
      </c>
      <c r="D12626" s="215" t="s">
        <v>43521</v>
      </c>
    </row>
    <row r="12627" spans="1:4">
      <c r="A12627" s="215" t="s">
        <v>43522</v>
      </c>
      <c r="B12627" s="215">
        <v>1</v>
      </c>
      <c r="C12627" s="216" t="s">
        <v>43523</v>
      </c>
      <c r="D12627" s="215" t="s">
        <v>43524</v>
      </c>
    </row>
    <row r="12628" spans="1:4">
      <c r="A12628" s="215" t="s">
        <v>43525</v>
      </c>
      <c r="B12628" s="215">
        <v>1</v>
      </c>
      <c r="C12628" s="216" t="s">
        <v>43526</v>
      </c>
      <c r="D12628" s="215" t="s">
        <v>43527</v>
      </c>
    </row>
    <row r="12629" spans="1:4">
      <c r="A12629" s="215" t="s">
        <v>43528</v>
      </c>
      <c r="B12629" s="215">
        <v>1</v>
      </c>
      <c r="C12629" s="216" t="s">
        <v>43529</v>
      </c>
      <c r="D12629" s="215" t="s">
        <v>43530</v>
      </c>
    </row>
    <row r="12630" spans="1:4">
      <c r="A12630" s="215" t="s">
        <v>43531</v>
      </c>
      <c r="B12630" s="215">
        <v>1</v>
      </c>
      <c r="C12630" s="216" t="s">
        <v>43532</v>
      </c>
      <c r="D12630" s="215" t="s">
        <v>43533</v>
      </c>
    </row>
    <row r="12631" spans="1:4">
      <c r="A12631" s="215" t="s">
        <v>43534</v>
      </c>
      <c r="B12631" s="215">
        <v>1</v>
      </c>
      <c r="C12631" s="216" t="s">
        <v>43535</v>
      </c>
      <c r="D12631" s="215" t="s">
        <v>43536</v>
      </c>
    </row>
    <row r="12632" spans="1:4">
      <c r="A12632" s="215" t="s">
        <v>43537</v>
      </c>
      <c r="B12632" s="215">
        <v>1</v>
      </c>
      <c r="C12632" s="216" t="s">
        <v>43538</v>
      </c>
      <c r="D12632" s="215" t="s">
        <v>43539</v>
      </c>
    </row>
    <row r="12633" spans="1:4">
      <c r="A12633" s="215" t="s">
        <v>43540</v>
      </c>
      <c r="B12633" s="215">
        <v>1</v>
      </c>
      <c r="C12633" s="216" t="s">
        <v>43541</v>
      </c>
      <c r="D12633" s="215" t="s">
        <v>43542</v>
      </c>
    </row>
    <row r="12634" spans="1:4">
      <c r="A12634" s="215" t="s">
        <v>43543</v>
      </c>
      <c r="B12634" s="215">
        <v>1</v>
      </c>
      <c r="C12634" s="216" t="s">
        <v>43544</v>
      </c>
      <c r="D12634" s="215" t="s">
        <v>43545</v>
      </c>
    </row>
    <row r="12635" spans="1:4">
      <c r="A12635" s="215" t="s">
        <v>43546</v>
      </c>
      <c r="B12635" s="215">
        <v>1</v>
      </c>
      <c r="C12635" s="216" t="s">
        <v>43547</v>
      </c>
      <c r="D12635" s="215" t="s">
        <v>43548</v>
      </c>
    </row>
    <row r="12636" spans="1:4">
      <c r="A12636" s="215" t="s">
        <v>43549</v>
      </c>
      <c r="B12636" s="215">
        <v>1</v>
      </c>
      <c r="C12636" s="216" t="s">
        <v>43550</v>
      </c>
      <c r="D12636" s="215" t="s">
        <v>43551</v>
      </c>
    </row>
    <row r="12637" spans="1:4">
      <c r="A12637" s="215" t="s">
        <v>43552</v>
      </c>
      <c r="B12637" s="215">
        <v>1</v>
      </c>
      <c r="C12637" s="216" t="s">
        <v>43553</v>
      </c>
      <c r="D12637" s="215" t="s">
        <v>43554</v>
      </c>
    </row>
    <row r="12638" spans="1:4">
      <c r="A12638" s="215" t="s">
        <v>43555</v>
      </c>
      <c r="B12638" s="215">
        <v>1</v>
      </c>
      <c r="C12638" s="216" t="s">
        <v>43556</v>
      </c>
      <c r="D12638" s="215" t="s">
        <v>43557</v>
      </c>
    </row>
    <row r="12639" spans="1:4">
      <c r="A12639" s="215" t="s">
        <v>43558</v>
      </c>
      <c r="B12639" s="215">
        <v>1</v>
      </c>
      <c r="C12639" s="216" t="s">
        <v>43559</v>
      </c>
      <c r="D12639" s="215" t="s">
        <v>43560</v>
      </c>
    </row>
    <row r="12640" spans="1:4">
      <c r="A12640" s="215" t="s">
        <v>43561</v>
      </c>
      <c r="B12640" s="215">
        <v>1</v>
      </c>
      <c r="C12640" s="216" t="s">
        <v>43562</v>
      </c>
      <c r="D12640" s="215" t="s">
        <v>43563</v>
      </c>
    </row>
    <row r="12641" spans="1:4">
      <c r="A12641" s="215" t="s">
        <v>43564</v>
      </c>
      <c r="B12641" s="215">
        <v>1</v>
      </c>
      <c r="C12641" s="216" t="s">
        <v>43565</v>
      </c>
      <c r="D12641" s="215" t="s">
        <v>43566</v>
      </c>
    </row>
    <row r="12642" spans="1:4">
      <c r="A12642" s="215" t="s">
        <v>43567</v>
      </c>
      <c r="B12642" s="215">
        <v>1</v>
      </c>
      <c r="C12642" s="216" t="s">
        <v>43568</v>
      </c>
      <c r="D12642" s="215" t="s">
        <v>43569</v>
      </c>
    </row>
    <row r="12643" spans="1:4">
      <c r="A12643" s="215" t="s">
        <v>43570</v>
      </c>
      <c r="B12643" s="215">
        <v>1</v>
      </c>
      <c r="C12643" s="216" t="s">
        <v>43571</v>
      </c>
      <c r="D12643" s="215" t="s">
        <v>43572</v>
      </c>
    </row>
    <row r="12644" spans="1:4">
      <c r="A12644" s="215" t="s">
        <v>43573</v>
      </c>
      <c r="B12644" s="215">
        <v>1</v>
      </c>
      <c r="C12644" s="216" t="s">
        <v>43574</v>
      </c>
      <c r="D12644" s="215" t="s">
        <v>43575</v>
      </c>
    </row>
    <row r="12645" spans="1:4">
      <c r="A12645" s="215" t="s">
        <v>43576</v>
      </c>
      <c r="B12645" s="215">
        <v>1</v>
      </c>
      <c r="C12645" s="216" t="s">
        <v>43577</v>
      </c>
      <c r="D12645" s="215" t="s">
        <v>43578</v>
      </c>
    </row>
    <row r="12646" spans="1:4">
      <c r="A12646" s="215" t="s">
        <v>43579</v>
      </c>
      <c r="B12646" s="215">
        <v>1</v>
      </c>
      <c r="C12646" s="216" t="s">
        <v>43580</v>
      </c>
      <c r="D12646" s="215" t="s">
        <v>43581</v>
      </c>
    </row>
    <row r="12647" spans="1:4">
      <c r="A12647" s="215" t="s">
        <v>43582</v>
      </c>
      <c r="B12647" s="215">
        <v>1</v>
      </c>
      <c r="C12647" s="216" t="s">
        <v>43583</v>
      </c>
      <c r="D12647" s="215" t="s">
        <v>43584</v>
      </c>
    </row>
    <row r="12648" spans="1:4">
      <c r="A12648" s="215" t="s">
        <v>43585</v>
      </c>
      <c r="B12648" s="215">
        <v>1</v>
      </c>
      <c r="C12648" s="216" t="s">
        <v>43586</v>
      </c>
      <c r="D12648" s="215" t="s">
        <v>43587</v>
      </c>
    </row>
    <row r="12649" spans="1:4">
      <c r="A12649" s="215" t="s">
        <v>43588</v>
      </c>
      <c r="B12649" s="215">
        <v>1</v>
      </c>
      <c r="C12649" s="216" t="s">
        <v>43589</v>
      </c>
      <c r="D12649" s="215" t="s">
        <v>43590</v>
      </c>
    </row>
    <row r="12650" spans="1:4">
      <c r="A12650" s="215" t="s">
        <v>43591</v>
      </c>
      <c r="B12650" s="215">
        <v>1</v>
      </c>
      <c r="C12650" s="216" t="s">
        <v>43592</v>
      </c>
      <c r="D12650" s="215" t="s">
        <v>43593</v>
      </c>
    </row>
    <row r="12651" spans="1:4">
      <c r="A12651" s="215" t="s">
        <v>43594</v>
      </c>
      <c r="B12651" s="215">
        <v>1</v>
      </c>
      <c r="C12651" s="216" t="s">
        <v>43595</v>
      </c>
      <c r="D12651" s="215" t="s">
        <v>43596</v>
      </c>
    </row>
    <row r="12652" spans="1:4">
      <c r="A12652" s="215" t="s">
        <v>43597</v>
      </c>
      <c r="B12652" s="215">
        <v>1</v>
      </c>
      <c r="C12652" s="216" t="s">
        <v>43598</v>
      </c>
      <c r="D12652" s="215" t="s">
        <v>43599</v>
      </c>
    </row>
    <row r="12653" spans="1:4">
      <c r="A12653" s="215" t="s">
        <v>43600</v>
      </c>
      <c r="B12653" s="215">
        <v>1</v>
      </c>
      <c r="C12653" s="216" t="s">
        <v>43601</v>
      </c>
      <c r="D12653" s="215" t="s">
        <v>43602</v>
      </c>
    </row>
    <row r="12654" spans="1:4">
      <c r="A12654" s="215" t="s">
        <v>43603</v>
      </c>
      <c r="B12654" s="215">
        <v>1</v>
      </c>
      <c r="C12654" s="216" t="s">
        <v>43604</v>
      </c>
      <c r="D12654" s="215" t="s">
        <v>43605</v>
      </c>
    </row>
    <row r="12655" spans="1:4">
      <c r="A12655" s="215" t="s">
        <v>43606</v>
      </c>
      <c r="B12655" s="215">
        <v>2</v>
      </c>
      <c r="C12655" s="216" t="s">
        <v>43607</v>
      </c>
      <c r="D12655" s="215" t="s">
        <v>43608</v>
      </c>
    </row>
    <row r="12656" spans="1:4">
      <c r="A12656" s="215" t="s">
        <v>43609</v>
      </c>
      <c r="B12656" s="215">
        <v>1</v>
      </c>
      <c r="C12656" s="216" t="s">
        <v>43610</v>
      </c>
      <c r="D12656" s="215" t="s">
        <v>43611</v>
      </c>
    </row>
    <row r="12657" spans="1:4">
      <c r="A12657" s="215" t="s">
        <v>43612</v>
      </c>
      <c r="B12657" s="215">
        <v>1</v>
      </c>
      <c r="C12657" s="216" t="s">
        <v>43613</v>
      </c>
      <c r="D12657" s="215" t="s">
        <v>43614</v>
      </c>
    </row>
    <row r="12658" spans="1:4">
      <c r="A12658" s="215" t="s">
        <v>43615</v>
      </c>
      <c r="B12658" s="215">
        <v>1</v>
      </c>
      <c r="C12658" s="216" t="s">
        <v>43616</v>
      </c>
      <c r="D12658" s="215" t="s">
        <v>43617</v>
      </c>
    </row>
    <row r="12659" spans="1:4">
      <c r="A12659" s="215" t="s">
        <v>43618</v>
      </c>
      <c r="B12659" s="215">
        <v>1</v>
      </c>
      <c r="C12659" s="216" t="s">
        <v>43619</v>
      </c>
      <c r="D12659" s="215" t="s">
        <v>111164</v>
      </c>
    </row>
    <row r="12660" spans="1:4">
      <c r="A12660" s="215" t="s">
        <v>43620</v>
      </c>
      <c r="B12660" s="215">
        <v>1</v>
      </c>
      <c r="C12660" s="216" t="s">
        <v>43621</v>
      </c>
      <c r="D12660" s="215" t="s">
        <v>43622</v>
      </c>
    </row>
    <row r="12661" spans="1:4">
      <c r="A12661" s="215" t="s">
        <v>43623</v>
      </c>
      <c r="B12661" s="215">
        <v>1</v>
      </c>
      <c r="C12661" s="216" t="s">
        <v>43624</v>
      </c>
      <c r="D12661" s="215" t="s">
        <v>43625</v>
      </c>
    </row>
    <row r="12662" spans="1:4">
      <c r="A12662" s="215" t="s">
        <v>43626</v>
      </c>
      <c r="B12662" s="215">
        <v>1</v>
      </c>
      <c r="C12662" s="216" t="s">
        <v>43627</v>
      </c>
      <c r="D12662" s="215" t="s">
        <v>43628</v>
      </c>
    </row>
    <row r="12663" spans="1:4">
      <c r="A12663" s="215" t="s">
        <v>43629</v>
      </c>
      <c r="B12663" s="215">
        <v>1</v>
      </c>
      <c r="C12663" s="216" t="s">
        <v>43630</v>
      </c>
      <c r="D12663" s="215" t="s">
        <v>43631</v>
      </c>
    </row>
    <row r="12664" spans="1:4">
      <c r="A12664" s="215" t="s">
        <v>43632</v>
      </c>
      <c r="B12664" s="215">
        <v>1</v>
      </c>
      <c r="C12664" s="216" t="s">
        <v>43633</v>
      </c>
      <c r="D12664" s="215" t="s">
        <v>43634</v>
      </c>
    </row>
    <row r="12665" spans="1:4">
      <c r="A12665" s="215" t="s">
        <v>43635</v>
      </c>
      <c r="B12665" s="215">
        <v>1</v>
      </c>
      <c r="C12665" s="216" t="s">
        <v>43636</v>
      </c>
      <c r="D12665" s="215" t="s">
        <v>43637</v>
      </c>
    </row>
    <row r="12666" spans="1:4">
      <c r="A12666" s="215" t="s">
        <v>43638</v>
      </c>
      <c r="B12666" s="215">
        <v>1</v>
      </c>
      <c r="C12666" s="216" t="s">
        <v>43639</v>
      </c>
      <c r="D12666" s="215" t="s">
        <v>43640</v>
      </c>
    </row>
    <row r="12667" spans="1:4">
      <c r="A12667" s="215" t="s">
        <v>43641</v>
      </c>
      <c r="B12667" s="215">
        <v>1</v>
      </c>
      <c r="C12667" s="216" t="s">
        <v>43642</v>
      </c>
      <c r="D12667" s="215" t="s">
        <v>43643</v>
      </c>
    </row>
    <row r="12668" spans="1:4">
      <c r="A12668" s="215" t="s">
        <v>43644</v>
      </c>
      <c r="B12668" s="215">
        <v>1</v>
      </c>
      <c r="C12668" s="216" t="s">
        <v>43645</v>
      </c>
      <c r="D12668" s="215" t="s">
        <v>43646</v>
      </c>
    </row>
    <row r="12669" spans="1:4">
      <c r="A12669" s="215" t="s">
        <v>43647</v>
      </c>
      <c r="B12669" s="215">
        <v>1</v>
      </c>
      <c r="C12669" s="216" t="s">
        <v>43648</v>
      </c>
      <c r="D12669" s="215" t="s">
        <v>43649</v>
      </c>
    </row>
    <row r="12670" spans="1:4">
      <c r="A12670" s="215" t="s">
        <v>43650</v>
      </c>
      <c r="B12670" s="215">
        <v>1</v>
      </c>
      <c r="C12670" s="216" t="s">
        <v>43651</v>
      </c>
      <c r="D12670" s="215" t="s">
        <v>43652</v>
      </c>
    </row>
    <row r="12671" spans="1:4">
      <c r="A12671" s="215" t="s">
        <v>43653</v>
      </c>
      <c r="B12671" s="215">
        <v>1</v>
      </c>
      <c r="C12671" s="216" t="s">
        <v>43654</v>
      </c>
      <c r="D12671" s="215" t="s">
        <v>43655</v>
      </c>
    </row>
    <row r="12672" spans="1:4">
      <c r="A12672" s="215" t="s">
        <v>43656</v>
      </c>
      <c r="B12672" s="215">
        <v>1</v>
      </c>
      <c r="C12672" s="216" t="s">
        <v>43657</v>
      </c>
      <c r="D12672" s="215" t="s">
        <v>43658</v>
      </c>
    </row>
    <row r="12673" spans="1:4">
      <c r="A12673" s="215" t="s">
        <v>43659</v>
      </c>
      <c r="B12673" s="215">
        <v>1</v>
      </c>
      <c r="C12673" s="216" t="s">
        <v>43660</v>
      </c>
      <c r="D12673" s="215" t="s">
        <v>43661</v>
      </c>
    </row>
    <row r="12674" spans="1:4">
      <c r="A12674" s="215" t="s">
        <v>43662</v>
      </c>
      <c r="B12674" s="215">
        <v>1</v>
      </c>
      <c r="C12674" s="216" t="s">
        <v>43663</v>
      </c>
      <c r="D12674" s="215" t="s">
        <v>43664</v>
      </c>
    </row>
    <row r="12675" spans="1:4">
      <c r="A12675" s="215" t="s">
        <v>43665</v>
      </c>
      <c r="B12675" s="215">
        <v>1</v>
      </c>
      <c r="C12675" s="216" t="s">
        <v>43666</v>
      </c>
      <c r="D12675" s="215" t="s">
        <v>43667</v>
      </c>
    </row>
    <row r="12676" spans="1:4">
      <c r="A12676" s="215" t="s">
        <v>43668</v>
      </c>
      <c r="B12676" s="215">
        <v>1</v>
      </c>
      <c r="C12676" s="216" t="s">
        <v>43669</v>
      </c>
      <c r="D12676" s="215" t="s">
        <v>43670</v>
      </c>
    </row>
    <row r="12677" spans="1:4">
      <c r="A12677" s="215" t="s">
        <v>43671</v>
      </c>
      <c r="B12677" s="215">
        <v>1</v>
      </c>
      <c r="C12677" s="216" t="s">
        <v>43672</v>
      </c>
      <c r="D12677" s="215" t="s">
        <v>43673</v>
      </c>
    </row>
    <row r="12678" spans="1:4">
      <c r="A12678" s="215" t="s">
        <v>43674</v>
      </c>
      <c r="B12678" s="215">
        <v>1</v>
      </c>
      <c r="C12678" s="216" t="s">
        <v>43675</v>
      </c>
      <c r="D12678" s="215" t="s">
        <v>43676</v>
      </c>
    </row>
    <row r="12679" spans="1:4">
      <c r="A12679" s="215" t="s">
        <v>43677</v>
      </c>
      <c r="B12679" s="215">
        <v>1</v>
      </c>
      <c r="C12679" s="216" t="s">
        <v>43678</v>
      </c>
      <c r="D12679" s="215" t="s">
        <v>43679</v>
      </c>
    </row>
    <row r="12680" spans="1:4">
      <c r="A12680" s="215" t="s">
        <v>43680</v>
      </c>
      <c r="B12680" s="215">
        <v>1</v>
      </c>
      <c r="C12680" s="216" t="s">
        <v>43681</v>
      </c>
      <c r="D12680" s="215" t="s">
        <v>43682</v>
      </c>
    </row>
    <row r="12681" spans="1:4">
      <c r="A12681" s="215" t="s">
        <v>43683</v>
      </c>
      <c r="B12681" s="215">
        <v>1</v>
      </c>
      <c r="C12681" s="216" t="s">
        <v>43684</v>
      </c>
      <c r="D12681" s="215" t="s">
        <v>43685</v>
      </c>
    </row>
    <row r="12682" spans="1:4">
      <c r="A12682" s="215" t="s">
        <v>43686</v>
      </c>
      <c r="B12682" s="215">
        <v>1</v>
      </c>
      <c r="C12682" s="216" t="s">
        <v>43687</v>
      </c>
      <c r="D12682" s="215" t="s">
        <v>43688</v>
      </c>
    </row>
    <row r="12683" spans="1:4">
      <c r="A12683" s="215" t="s">
        <v>43689</v>
      </c>
      <c r="B12683" s="215">
        <v>1</v>
      </c>
      <c r="C12683" s="216" t="s">
        <v>43690</v>
      </c>
      <c r="D12683" s="215" t="s">
        <v>43691</v>
      </c>
    </row>
    <row r="12684" spans="1:4">
      <c r="A12684" s="215" t="s">
        <v>43692</v>
      </c>
      <c r="B12684" s="215">
        <v>1</v>
      </c>
      <c r="C12684" s="216" t="s">
        <v>43693</v>
      </c>
      <c r="D12684" s="215" t="s">
        <v>43694</v>
      </c>
    </row>
    <row r="12685" spans="1:4">
      <c r="A12685" s="215" t="s">
        <v>43695</v>
      </c>
      <c r="B12685" s="215">
        <v>1</v>
      </c>
      <c r="C12685" s="216" t="s">
        <v>43696</v>
      </c>
      <c r="D12685" s="215" t="s">
        <v>43697</v>
      </c>
    </row>
    <row r="12686" spans="1:4">
      <c r="A12686" s="215" t="s">
        <v>43698</v>
      </c>
      <c r="B12686" s="215">
        <v>1</v>
      </c>
      <c r="C12686" s="216" t="s">
        <v>43699</v>
      </c>
      <c r="D12686" s="215" t="s">
        <v>43700</v>
      </c>
    </row>
    <row r="12687" spans="1:4">
      <c r="A12687" s="215" t="s">
        <v>43701</v>
      </c>
      <c r="B12687" s="215">
        <v>1</v>
      </c>
      <c r="C12687" s="216" t="s">
        <v>43702</v>
      </c>
      <c r="D12687" s="215" t="s">
        <v>43703</v>
      </c>
    </row>
    <row r="12688" spans="1:4">
      <c r="A12688" s="215" t="s">
        <v>43704</v>
      </c>
      <c r="B12688" s="215">
        <v>1</v>
      </c>
      <c r="C12688" s="216" t="s">
        <v>43705</v>
      </c>
      <c r="D12688" s="215" t="s">
        <v>43706</v>
      </c>
    </row>
    <row r="12689" spans="1:4">
      <c r="A12689" s="215" t="s">
        <v>43707</v>
      </c>
      <c r="B12689" s="215">
        <v>1</v>
      </c>
      <c r="C12689" s="216" t="s">
        <v>43708</v>
      </c>
      <c r="D12689" s="215" t="s">
        <v>43709</v>
      </c>
    </row>
    <row r="12690" spans="1:4">
      <c r="A12690" s="215" t="s">
        <v>43710</v>
      </c>
      <c r="B12690" s="215">
        <v>1</v>
      </c>
      <c r="C12690" s="216" t="s">
        <v>43711</v>
      </c>
      <c r="D12690" s="215" t="s">
        <v>43712</v>
      </c>
    </row>
    <row r="12691" spans="1:4">
      <c r="A12691" s="215" t="s">
        <v>43713</v>
      </c>
      <c r="B12691" s="215">
        <v>1</v>
      </c>
      <c r="C12691" s="216" t="s">
        <v>43714</v>
      </c>
      <c r="D12691" s="215" t="s">
        <v>43715</v>
      </c>
    </row>
    <row r="12692" spans="1:4">
      <c r="A12692" s="215" t="s">
        <v>43716</v>
      </c>
      <c r="B12692" s="215">
        <v>1</v>
      </c>
      <c r="C12692" s="216" t="s">
        <v>43717</v>
      </c>
      <c r="D12692" s="215" t="s">
        <v>43718</v>
      </c>
    </row>
    <row r="12693" spans="1:4">
      <c r="A12693" s="215" t="s">
        <v>43719</v>
      </c>
      <c r="B12693" s="215">
        <v>1</v>
      </c>
      <c r="C12693" s="216" t="s">
        <v>43720</v>
      </c>
      <c r="D12693" s="215" t="s">
        <v>43721</v>
      </c>
    </row>
    <row r="12694" spans="1:4">
      <c r="A12694" s="215" t="s">
        <v>43722</v>
      </c>
      <c r="B12694" s="215">
        <v>1</v>
      </c>
      <c r="C12694" s="216" t="s">
        <v>43723</v>
      </c>
      <c r="D12694" s="215" t="s">
        <v>43724</v>
      </c>
    </row>
    <row r="12695" spans="1:4">
      <c r="A12695" s="215" t="s">
        <v>43725</v>
      </c>
      <c r="B12695" s="215">
        <v>1</v>
      </c>
      <c r="C12695" s="216" t="s">
        <v>43726</v>
      </c>
      <c r="D12695" s="215" t="s">
        <v>43727</v>
      </c>
    </row>
    <row r="12696" spans="1:4">
      <c r="A12696" s="215" t="s">
        <v>43728</v>
      </c>
      <c r="B12696" s="215">
        <v>1</v>
      </c>
      <c r="C12696" s="216" t="s">
        <v>43729</v>
      </c>
      <c r="D12696" s="215" t="s">
        <v>43730</v>
      </c>
    </row>
    <row r="12697" spans="1:4">
      <c r="A12697" s="215" t="s">
        <v>43731</v>
      </c>
      <c r="B12697" s="215">
        <v>1</v>
      </c>
      <c r="C12697" s="216" t="s">
        <v>43732</v>
      </c>
      <c r="D12697" s="215" t="s">
        <v>43733</v>
      </c>
    </row>
    <row r="12698" spans="1:4">
      <c r="A12698" s="215" t="s">
        <v>43734</v>
      </c>
      <c r="B12698" s="215">
        <v>1</v>
      </c>
      <c r="C12698" s="216" t="s">
        <v>43735</v>
      </c>
      <c r="D12698" s="215" t="s">
        <v>43736</v>
      </c>
    </row>
    <row r="12699" spans="1:4">
      <c r="A12699" s="215" t="s">
        <v>43737</v>
      </c>
      <c r="B12699" s="215">
        <v>1</v>
      </c>
      <c r="C12699" s="216" t="s">
        <v>43738</v>
      </c>
      <c r="D12699" s="215" t="s">
        <v>43739</v>
      </c>
    </row>
    <row r="12700" spans="1:4">
      <c r="A12700" s="215" t="s">
        <v>43740</v>
      </c>
      <c r="B12700" s="215">
        <v>1</v>
      </c>
      <c r="C12700" s="216" t="s">
        <v>43741</v>
      </c>
      <c r="D12700" s="215" t="s">
        <v>43742</v>
      </c>
    </row>
    <row r="12701" spans="1:4">
      <c r="A12701" s="215" t="s">
        <v>43743</v>
      </c>
      <c r="B12701" s="215">
        <v>1</v>
      </c>
      <c r="C12701" s="216" t="s">
        <v>43744</v>
      </c>
      <c r="D12701" s="215" t="s">
        <v>43745</v>
      </c>
    </row>
    <row r="12702" spans="1:4">
      <c r="A12702" s="215" t="s">
        <v>43746</v>
      </c>
      <c r="B12702" s="215">
        <v>1</v>
      </c>
      <c r="C12702" s="216" t="s">
        <v>43747</v>
      </c>
      <c r="D12702" s="215" t="s">
        <v>43748</v>
      </c>
    </row>
    <row r="12703" spans="1:4">
      <c r="A12703" s="215" t="s">
        <v>43749</v>
      </c>
      <c r="B12703" s="215">
        <v>1</v>
      </c>
      <c r="C12703" s="216" t="s">
        <v>43750</v>
      </c>
      <c r="D12703" s="215" t="s">
        <v>43751</v>
      </c>
    </row>
    <row r="12704" spans="1:4">
      <c r="A12704" s="215" t="s">
        <v>43752</v>
      </c>
      <c r="B12704" s="215">
        <v>1</v>
      </c>
      <c r="C12704" s="216" t="s">
        <v>43753</v>
      </c>
      <c r="D12704" s="215" t="s">
        <v>43754</v>
      </c>
    </row>
    <row r="12705" spans="1:4">
      <c r="A12705" s="215" t="s">
        <v>43755</v>
      </c>
      <c r="B12705" s="215">
        <v>1</v>
      </c>
      <c r="C12705" s="216" t="s">
        <v>43756</v>
      </c>
      <c r="D12705" s="215" t="s">
        <v>43757</v>
      </c>
    </row>
    <row r="12706" spans="1:4">
      <c r="A12706" s="215" t="s">
        <v>43758</v>
      </c>
      <c r="B12706" s="215">
        <v>1</v>
      </c>
      <c r="C12706" s="216" t="s">
        <v>43759</v>
      </c>
      <c r="D12706" s="215" t="s">
        <v>43760</v>
      </c>
    </row>
    <row r="12707" spans="1:4">
      <c r="A12707" s="215" t="s">
        <v>43761</v>
      </c>
      <c r="B12707" s="215">
        <v>1</v>
      </c>
      <c r="C12707" s="216" t="s">
        <v>43762</v>
      </c>
      <c r="D12707" s="215" t="s">
        <v>43763</v>
      </c>
    </row>
    <row r="12708" spans="1:4">
      <c r="A12708" s="215" t="s">
        <v>43764</v>
      </c>
      <c r="B12708" s="215">
        <v>1</v>
      </c>
      <c r="C12708" s="216" t="s">
        <v>43765</v>
      </c>
      <c r="D12708" s="215" t="s">
        <v>43766</v>
      </c>
    </row>
    <row r="12709" spans="1:4">
      <c r="A12709" s="215" t="s">
        <v>43767</v>
      </c>
      <c r="B12709" s="215">
        <v>1</v>
      </c>
      <c r="C12709" s="216" t="s">
        <v>43768</v>
      </c>
      <c r="D12709" s="215" t="s">
        <v>43769</v>
      </c>
    </row>
    <row r="12710" spans="1:4">
      <c r="A12710" s="215" t="s">
        <v>43770</v>
      </c>
      <c r="B12710" s="215">
        <v>1</v>
      </c>
      <c r="C12710" s="216" t="s">
        <v>43771</v>
      </c>
      <c r="D12710" s="215" t="s">
        <v>43772</v>
      </c>
    </row>
    <row r="12711" spans="1:4">
      <c r="A12711" s="215" t="s">
        <v>43773</v>
      </c>
      <c r="B12711" s="215">
        <v>1</v>
      </c>
      <c r="C12711" s="216" t="s">
        <v>43774</v>
      </c>
      <c r="D12711" s="215" t="s">
        <v>43775</v>
      </c>
    </row>
    <row r="12712" spans="1:4">
      <c r="A12712" s="215" t="s">
        <v>43776</v>
      </c>
      <c r="B12712" s="215">
        <v>1</v>
      </c>
      <c r="C12712" s="216" t="s">
        <v>43777</v>
      </c>
      <c r="D12712" s="215" t="s">
        <v>43778</v>
      </c>
    </row>
    <row r="12713" spans="1:4">
      <c r="A12713" s="215" t="s">
        <v>43779</v>
      </c>
      <c r="B12713" s="215">
        <v>1</v>
      </c>
      <c r="C12713" s="216" t="s">
        <v>43780</v>
      </c>
      <c r="D12713" s="215" t="s">
        <v>43781</v>
      </c>
    </row>
    <row r="12714" spans="1:4">
      <c r="A12714" s="215" t="s">
        <v>43782</v>
      </c>
      <c r="B12714" s="215">
        <v>1</v>
      </c>
      <c r="C12714" s="216" t="s">
        <v>43783</v>
      </c>
      <c r="D12714" s="215" t="s">
        <v>43784</v>
      </c>
    </row>
    <row r="12715" spans="1:4">
      <c r="A12715" s="215" t="s">
        <v>43785</v>
      </c>
      <c r="B12715" s="215">
        <v>1</v>
      </c>
      <c r="C12715" s="216" t="s">
        <v>43786</v>
      </c>
      <c r="D12715" s="215" t="s">
        <v>43787</v>
      </c>
    </row>
    <row r="12716" spans="1:4">
      <c r="A12716" s="215" t="s">
        <v>43788</v>
      </c>
      <c r="B12716" s="215">
        <v>1</v>
      </c>
      <c r="C12716" s="216" t="s">
        <v>43789</v>
      </c>
      <c r="D12716" s="215" t="s">
        <v>43790</v>
      </c>
    </row>
    <row r="12717" spans="1:4">
      <c r="A12717" s="215" t="s">
        <v>43791</v>
      </c>
      <c r="B12717" s="215">
        <v>1</v>
      </c>
      <c r="C12717" s="216" t="s">
        <v>43792</v>
      </c>
      <c r="D12717" s="215" t="s">
        <v>43793</v>
      </c>
    </row>
    <row r="12718" spans="1:4">
      <c r="A12718" s="215" t="s">
        <v>43794</v>
      </c>
      <c r="B12718" s="215">
        <v>1</v>
      </c>
      <c r="C12718" s="216" t="s">
        <v>43795</v>
      </c>
      <c r="D12718" s="215" t="s">
        <v>43796</v>
      </c>
    </row>
    <row r="12719" spans="1:4">
      <c r="A12719" s="215" t="s">
        <v>43797</v>
      </c>
      <c r="B12719" s="215">
        <v>1</v>
      </c>
      <c r="C12719" s="216" t="s">
        <v>43798</v>
      </c>
      <c r="D12719" s="215" t="s">
        <v>43799</v>
      </c>
    </row>
    <row r="12720" spans="1:4">
      <c r="A12720" s="215" t="s">
        <v>43800</v>
      </c>
      <c r="B12720" s="215">
        <v>1</v>
      </c>
      <c r="C12720" s="216" t="s">
        <v>43801</v>
      </c>
      <c r="D12720" s="215" t="s">
        <v>43802</v>
      </c>
    </row>
    <row r="12721" spans="1:4">
      <c r="A12721" s="215" t="s">
        <v>43803</v>
      </c>
      <c r="B12721" s="215">
        <v>1</v>
      </c>
      <c r="C12721" s="216" t="s">
        <v>43804</v>
      </c>
      <c r="D12721" s="215" t="s">
        <v>43805</v>
      </c>
    </row>
    <row r="12722" spans="1:4">
      <c r="A12722" s="215" t="s">
        <v>43806</v>
      </c>
      <c r="B12722" s="215">
        <v>1</v>
      </c>
      <c r="C12722" s="216" t="s">
        <v>43807</v>
      </c>
      <c r="D12722" s="215" t="s">
        <v>43808</v>
      </c>
    </row>
    <row r="12723" spans="1:4">
      <c r="A12723" s="215" t="s">
        <v>43809</v>
      </c>
      <c r="B12723" s="215">
        <v>1</v>
      </c>
      <c r="C12723" s="216" t="s">
        <v>43810</v>
      </c>
      <c r="D12723" s="215" t="s">
        <v>43811</v>
      </c>
    </row>
    <row r="12724" spans="1:4">
      <c r="A12724" s="215" t="s">
        <v>43812</v>
      </c>
      <c r="B12724" s="215">
        <v>1</v>
      </c>
      <c r="C12724" s="216" t="s">
        <v>43813</v>
      </c>
      <c r="D12724" s="215" t="s">
        <v>43814</v>
      </c>
    </row>
    <row r="12725" spans="1:4">
      <c r="A12725" s="215" t="s">
        <v>43815</v>
      </c>
      <c r="B12725" s="215">
        <v>1</v>
      </c>
      <c r="C12725" s="216" t="s">
        <v>43816</v>
      </c>
      <c r="D12725" s="215" t="s">
        <v>43817</v>
      </c>
    </row>
    <row r="12726" spans="1:4">
      <c r="A12726" s="215" t="s">
        <v>43818</v>
      </c>
      <c r="B12726" s="215">
        <v>1</v>
      </c>
      <c r="C12726" s="216" t="s">
        <v>43819</v>
      </c>
      <c r="D12726" s="215" t="s">
        <v>43820</v>
      </c>
    </row>
    <row r="12727" spans="1:4">
      <c r="A12727" s="215" t="s">
        <v>43821</v>
      </c>
      <c r="B12727" s="215">
        <v>1</v>
      </c>
      <c r="C12727" s="216" t="s">
        <v>43822</v>
      </c>
      <c r="D12727" s="215" t="s">
        <v>43823</v>
      </c>
    </row>
    <row r="12728" spans="1:4">
      <c r="A12728" s="215" t="s">
        <v>43824</v>
      </c>
      <c r="B12728" s="215">
        <v>1</v>
      </c>
      <c r="C12728" s="216" t="s">
        <v>43825</v>
      </c>
      <c r="D12728" s="215" t="s">
        <v>43826</v>
      </c>
    </row>
    <row r="12729" spans="1:4">
      <c r="A12729" s="215" t="s">
        <v>43827</v>
      </c>
      <c r="B12729" s="215">
        <v>1</v>
      </c>
      <c r="C12729" s="216" t="s">
        <v>43828</v>
      </c>
      <c r="D12729" s="215" t="s">
        <v>43829</v>
      </c>
    </row>
    <row r="12730" spans="1:4">
      <c r="A12730" s="215" t="s">
        <v>43830</v>
      </c>
      <c r="B12730" s="215">
        <v>1</v>
      </c>
      <c r="C12730" s="216" t="s">
        <v>43831</v>
      </c>
      <c r="D12730" s="215" t="s">
        <v>43832</v>
      </c>
    </row>
    <row r="12731" spans="1:4">
      <c r="A12731" s="215" t="s">
        <v>43833</v>
      </c>
      <c r="B12731" s="215">
        <v>1</v>
      </c>
      <c r="C12731" s="216" t="s">
        <v>43834</v>
      </c>
      <c r="D12731" s="215" t="s">
        <v>43835</v>
      </c>
    </row>
    <row r="12732" spans="1:4">
      <c r="A12732" s="215" t="s">
        <v>43836</v>
      </c>
      <c r="B12732" s="215">
        <v>1</v>
      </c>
      <c r="C12732" s="216" t="s">
        <v>43837</v>
      </c>
      <c r="D12732" s="215" t="s">
        <v>43838</v>
      </c>
    </row>
    <row r="12733" spans="1:4">
      <c r="A12733" s="215" t="s">
        <v>43839</v>
      </c>
      <c r="B12733" s="215">
        <v>1</v>
      </c>
      <c r="C12733" s="216" t="s">
        <v>43840</v>
      </c>
      <c r="D12733" s="215" t="s">
        <v>43841</v>
      </c>
    </row>
    <row r="12734" spans="1:4">
      <c r="A12734" s="215" t="s">
        <v>43842</v>
      </c>
      <c r="B12734" s="215">
        <v>1</v>
      </c>
      <c r="C12734" s="216" t="s">
        <v>43843</v>
      </c>
      <c r="D12734" s="215" t="s">
        <v>43844</v>
      </c>
    </row>
    <row r="12735" spans="1:4">
      <c r="A12735" s="215" t="s">
        <v>43845</v>
      </c>
      <c r="B12735" s="215">
        <v>1</v>
      </c>
      <c r="C12735" s="216" t="s">
        <v>43846</v>
      </c>
      <c r="D12735" s="215" t="s">
        <v>43847</v>
      </c>
    </row>
    <row r="12736" spans="1:4">
      <c r="A12736" s="215" t="s">
        <v>43848</v>
      </c>
      <c r="B12736" s="215">
        <v>1</v>
      </c>
      <c r="C12736" s="216" t="s">
        <v>43849</v>
      </c>
      <c r="D12736" s="215" t="s">
        <v>43850</v>
      </c>
    </row>
    <row r="12737" spans="1:4">
      <c r="A12737" s="215" t="s">
        <v>43851</v>
      </c>
      <c r="B12737" s="215">
        <v>1</v>
      </c>
      <c r="C12737" s="216" t="s">
        <v>43852</v>
      </c>
      <c r="D12737" s="215" t="s">
        <v>43853</v>
      </c>
    </row>
    <row r="12738" spans="1:4">
      <c r="A12738" s="215" t="s">
        <v>43854</v>
      </c>
      <c r="B12738" s="215">
        <v>1</v>
      </c>
      <c r="C12738" s="216" t="s">
        <v>43855</v>
      </c>
      <c r="D12738" s="215" t="s">
        <v>43856</v>
      </c>
    </row>
    <row r="12739" spans="1:4">
      <c r="A12739" s="215" t="s">
        <v>43857</v>
      </c>
      <c r="B12739" s="215">
        <v>1</v>
      </c>
      <c r="C12739" s="216" t="s">
        <v>43858</v>
      </c>
      <c r="D12739" s="215" t="s">
        <v>43859</v>
      </c>
    </row>
    <row r="12740" spans="1:4">
      <c r="A12740" s="215" t="s">
        <v>43860</v>
      </c>
      <c r="B12740" s="215">
        <v>1</v>
      </c>
      <c r="C12740" s="216" t="s">
        <v>43861</v>
      </c>
      <c r="D12740" s="215" t="s">
        <v>43862</v>
      </c>
    </row>
    <row r="12741" spans="1:4">
      <c r="A12741" s="215" t="s">
        <v>43863</v>
      </c>
      <c r="B12741" s="215">
        <v>1</v>
      </c>
      <c r="C12741" s="216" t="s">
        <v>43864</v>
      </c>
      <c r="D12741" s="215" t="s">
        <v>43865</v>
      </c>
    </row>
    <row r="12742" spans="1:4">
      <c r="A12742" s="215" t="s">
        <v>43866</v>
      </c>
      <c r="B12742" s="215">
        <v>1</v>
      </c>
      <c r="C12742" s="216" t="s">
        <v>43867</v>
      </c>
      <c r="D12742" s="215" t="s">
        <v>43868</v>
      </c>
    </row>
    <row r="12743" spans="1:4">
      <c r="A12743" s="215" t="s">
        <v>43869</v>
      </c>
      <c r="B12743" s="215">
        <v>1</v>
      </c>
      <c r="C12743" s="216" t="s">
        <v>43870</v>
      </c>
      <c r="D12743" s="215" t="s">
        <v>43871</v>
      </c>
    </row>
    <row r="12744" spans="1:4">
      <c r="A12744" s="215" t="s">
        <v>43872</v>
      </c>
      <c r="B12744" s="215">
        <v>1</v>
      </c>
      <c r="C12744" s="216" t="s">
        <v>43873</v>
      </c>
      <c r="D12744" s="215" t="s">
        <v>43874</v>
      </c>
    </row>
    <row r="12745" spans="1:4">
      <c r="A12745" s="215" t="s">
        <v>43875</v>
      </c>
      <c r="B12745" s="215">
        <v>1</v>
      </c>
      <c r="C12745" s="216" t="s">
        <v>43876</v>
      </c>
      <c r="D12745" s="215" t="s">
        <v>43877</v>
      </c>
    </row>
    <row r="12746" spans="1:4">
      <c r="A12746" s="215" t="s">
        <v>43878</v>
      </c>
      <c r="B12746" s="215">
        <v>1</v>
      </c>
      <c r="C12746" s="216" t="s">
        <v>43879</v>
      </c>
      <c r="D12746" s="215" t="s">
        <v>43880</v>
      </c>
    </row>
    <row r="12747" spans="1:4">
      <c r="A12747" s="215" t="s">
        <v>43881</v>
      </c>
      <c r="B12747" s="215">
        <v>1</v>
      </c>
      <c r="C12747" s="216" t="s">
        <v>43882</v>
      </c>
      <c r="D12747" s="215" t="s">
        <v>43883</v>
      </c>
    </row>
    <row r="12748" spans="1:4">
      <c r="A12748" s="215" t="s">
        <v>43884</v>
      </c>
      <c r="B12748" s="215">
        <v>1</v>
      </c>
      <c r="C12748" s="216" t="s">
        <v>43885</v>
      </c>
      <c r="D12748" s="215" t="s">
        <v>43886</v>
      </c>
    </row>
    <row r="12749" spans="1:4">
      <c r="A12749" s="215" t="s">
        <v>43887</v>
      </c>
      <c r="B12749" s="215">
        <v>1</v>
      </c>
      <c r="C12749" s="216" t="s">
        <v>43888</v>
      </c>
      <c r="D12749" s="215" t="s">
        <v>43889</v>
      </c>
    </row>
    <row r="12750" spans="1:4">
      <c r="A12750" s="215" t="s">
        <v>43890</v>
      </c>
      <c r="B12750" s="215">
        <v>1</v>
      </c>
      <c r="C12750" s="216" t="s">
        <v>43891</v>
      </c>
      <c r="D12750" s="215" t="s">
        <v>43892</v>
      </c>
    </row>
    <row r="12751" spans="1:4">
      <c r="A12751" s="215" t="s">
        <v>43893</v>
      </c>
      <c r="B12751" s="215">
        <v>1</v>
      </c>
      <c r="C12751" s="216" t="s">
        <v>43894</v>
      </c>
      <c r="D12751" s="215" t="s">
        <v>43895</v>
      </c>
    </row>
    <row r="12752" spans="1:4">
      <c r="A12752" s="215" t="s">
        <v>43896</v>
      </c>
      <c r="B12752" s="215">
        <v>1</v>
      </c>
      <c r="C12752" s="216" t="s">
        <v>43897</v>
      </c>
      <c r="D12752" s="215" t="s">
        <v>43898</v>
      </c>
    </row>
    <row r="12753" spans="1:4">
      <c r="A12753" s="215" t="s">
        <v>43899</v>
      </c>
      <c r="B12753" s="215">
        <v>1</v>
      </c>
      <c r="C12753" s="216" t="s">
        <v>43900</v>
      </c>
      <c r="D12753" s="215" t="s">
        <v>43901</v>
      </c>
    </row>
    <row r="12754" spans="1:4">
      <c r="A12754" s="215" t="s">
        <v>43902</v>
      </c>
      <c r="B12754" s="215">
        <v>1</v>
      </c>
      <c r="C12754" s="216" t="s">
        <v>43903</v>
      </c>
      <c r="D12754" s="215" t="s">
        <v>43904</v>
      </c>
    </row>
    <row r="12755" spans="1:4">
      <c r="A12755" s="215" t="s">
        <v>43905</v>
      </c>
      <c r="B12755" s="215">
        <v>1</v>
      </c>
      <c r="C12755" s="216" t="s">
        <v>43906</v>
      </c>
      <c r="D12755" s="215" t="s">
        <v>43907</v>
      </c>
    </row>
    <row r="12756" spans="1:4">
      <c r="A12756" s="215" t="s">
        <v>43908</v>
      </c>
      <c r="B12756" s="215">
        <v>1</v>
      </c>
      <c r="C12756" s="216" t="s">
        <v>43909</v>
      </c>
      <c r="D12756" s="215" t="s">
        <v>43910</v>
      </c>
    </row>
    <row r="12757" spans="1:4">
      <c r="A12757" s="215" t="s">
        <v>43911</v>
      </c>
      <c r="B12757" s="215">
        <v>1</v>
      </c>
      <c r="C12757" s="216" t="s">
        <v>43912</v>
      </c>
      <c r="D12757" s="215" t="s">
        <v>43913</v>
      </c>
    </row>
    <row r="12758" spans="1:4">
      <c r="A12758" s="215" t="s">
        <v>43914</v>
      </c>
      <c r="B12758" s="215">
        <v>1</v>
      </c>
      <c r="C12758" s="216" t="s">
        <v>43915</v>
      </c>
      <c r="D12758" s="215" t="s">
        <v>43916</v>
      </c>
    </row>
    <row r="12759" spans="1:4">
      <c r="A12759" s="215" t="s">
        <v>43917</v>
      </c>
      <c r="B12759" s="215">
        <v>1</v>
      </c>
      <c r="C12759" s="216" t="s">
        <v>43918</v>
      </c>
      <c r="D12759" s="215" t="s">
        <v>43919</v>
      </c>
    </row>
    <row r="12760" spans="1:4">
      <c r="A12760" s="215" t="s">
        <v>43920</v>
      </c>
      <c r="B12760" s="215">
        <v>1</v>
      </c>
      <c r="C12760" s="216" t="s">
        <v>43921</v>
      </c>
      <c r="D12760" s="215" t="s">
        <v>43922</v>
      </c>
    </row>
    <row r="12761" spans="1:4">
      <c r="A12761" s="215" t="s">
        <v>43923</v>
      </c>
      <c r="B12761" s="215">
        <v>1</v>
      </c>
      <c r="C12761" s="216" t="s">
        <v>43924</v>
      </c>
      <c r="D12761" s="215" t="s">
        <v>43925</v>
      </c>
    </row>
    <row r="12762" spans="1:4">
      <c r="A12762" s="215" t="s">
        <v>43926</v>
      </c>
      <c r="B12762" s="215">
        <v>1</v>
      </c>
      <c r="C12762" s="216" t="s">
        <v>43927</v>
      </c>
      <c r="D12762" s="215" t="s">
        <v>43928</v>
      </c>
    </row>
    <row r="12763" spans="1:4">
      <c r="A12763" s="215" t="s">
        <v>43929</v>
      </c>
      <c r="B12763" s="215">
        <v>1</v>
      </c>
      <c r="C12763" s="216" t="s">
        <v>43930</v>
      </c>
      <c r="D12763" s="215" t="s">
        <v>43931</v>
      </c>
    </row>
    <row r="12764" spans="1:4">
      <c r="A12764" s="215" t="s">
        <v>43932</v>
      </c>
      <c r="B12764" s="215">
        <v>1</v>
      </c>
      <c r="C12764" s="216" t="s">
        <v>43933</v>
      </c>
      <c r="D12764" s="215" t="s">
        <v>43934</v>
      </c>
    </row>
    <row r="12765" spans="1:4">
      <c r="A12765" s="215" t="s">
        <v>43935</v>
      </c>
      <c r="B12765" s="215">
        <v>1</v>
      </c>
      <c r="C12765" s="216" t="s">
        <v>43936</v>
      </c>
      <c r="D12765" s="215" t="s">
        <v>43937</v>
      </c>
    </row>
    <row r="12766" spans="1:4">
      <c r="A12766" s="215" t="s">
        <v>43938</v>
      </c>
      <c r="B12766" s="215">
        <v>1</v>
      </c>
      <c r="C12766" s="216" t="s">
        <v>43939</v>
      </c>
      <c r="D12766" s="215" t="s">
        <v>43940</v>
      </c>
    </row>
    <row r="12767" spans="1:4">
      <c r="A12767" s="215" t="s">
        <v>43941</v>
      </c>
      <c r="B12767" s="215">
        <v>1</v>
      </c>
      <c r="C12767" s="216" t="s">
        <v>43942</v>
      </c>
      <c r="D12767" s="215" t="s">
        <v>43943</v>
      </c>
    </row>
    <row r="12768" spans="1:4">
      <c r="A12768" s="215" t="s">
        <v>43944</v>
      </c>
      <c r="B12768" s="215">
        <v>1</v>
      </c>
      <c r="C12768" s="216" t="s">
        <v>43945</v>
      </c>
      <c r="D12768" s="215" t="s">
        <v>43946</v>
      </c>
    </row>
    <row r="12769" spans="1:4">
      <c r="A12769" s="215" t="s">
        <v>43947</v>
      </c>
      <c r="B12769" s="215">
        <v>1</v>
      </c>
      <c r="C12769" s="216" t="s">
        <v>43948</v>
      </c>
      <c r="D12769" s="215" t="s">
        <v>43949</v>
      </c>
    </row>
    <row r="12770" spans="1:4">
      <c r="A12770" s="215" t="s">
        <v>43950</v>
      </c>
      <c r="B12770" s="215">
        <v>1</v>
      </c>
      <c r="C12770" s="216" t="s">
        <v>43951</v>
      </c>
      <c r="D12770" s="215" t="s">
        <v>43952</v>
      </c>
    </row>
    <row r="12771" spans="1:4">
      <c r="A12771" s="215" t="s">
        <v>43953</v>
      </c>
      <c r="B12771" s="215">
        <v>1</v>
      </c>
      <c r="C12771" s="216" t="s">
        <v>43954</v>
      </c>
      <c r="D12771" s="215" t="s">
        <v>43955</v>
      </c>
    </row>
    <row r="12772" spans="1:4">
      <c r="A12772" s="215" t="s">
        <v>43956</v>
      </c>
      <c r="B12772" s="215">
        <v>1</v>
      </c>
      <c r="C12772" s="216" t="s">
        <v>43957</v>
      </c>
      <c r="D12772" s="215" t="s">
        <v>43958</v>
      </c>
    </row>
    <row r="12773" spans="1:4">
      <c r="A12773" s="215" t="s">
        <v>43959</v>
      </c>
      <c r="B12773" s="215">
        <v>1</v>
      </c>
      <c r="C12773" s="216" t="s">
        <v>43960</v>
      </c>
      <c r="D12773" s="215" t="s">
        <v>43961</v>
      </c>
    </row>
    <row r="12774" spans="1:4">
      <c r="A12774" s="215" t="s">
        <v>43962</v>
      </c>
      <c r="B12774" s="215">
        <v>1</v>
      </c>
      <c r="C12774" s="216" t="s">
        <v>43963</v>
      </c>
      <c r="D12774" s="215" t="s">
        <v>43964</v>
      </c>
    </row>
    <row r="12775" spans="1:4">
      <c r="A12775" s="215" t="s">
        <v>43965</v>
      </c>
      <c r="B12775" s="215">
        <v>1</v>
      </c>
      <c r="C12775" s="216" t="s">
        <v>43966</v>
      </c>
      <c r="D12775" s="215" t="s">
        <v>43967</v>
      </c>
    </row>
    <row r="12776" spans="1:4">
      <c r="A12776" s="215" t="s">
        <v>43968</v>
      </c>
      <c r="B12776" s="215">
        <v>1</v>
      </c>
      <c r="C12776" s="216" t="s">
        <v>43969</v>
      </c>
      <c r="D12776" s="215" t="s">
        <v>43970</v>
      </c>
    </row>
    <row r="12777" spans="1:4">
      <c r="A12777" s="215" t="s">
        <v>43971</v>
      </c>
      <c r="B12777" s="215">
        <v>1</v>
      </c>
      <c r="C12777" s="216" t="s">
        <v>43972</v>
      </c>
      <c r="D12777" s="215" t="s">
        <v>43973</v>
      </c>
    </row>
    <row r="12778" spans="1:4">
      <c r="A12778" s="215" t="s">
        <v>43974</v>
      </c>
      <c r="B12778" s="215">
        <v>1</v>
      </c>
      <c r="C12778" s="216" t="s">
        <v>43975</v>
      </c>
      <c r="D12778" s="215" t="s">
        <v>43976</v>
      </c>
    </row>
    <row r="12779" spans="1:4">
      <c r="A12779" s="215" t="s">
        <v>43977</v>
      </c>
      <c r="B12779" s="215">
        <v>1</v>
      </c>
      <c r="C12779" s="216" t="s">
        <v>43978</v>
      </c>
      <c r="D12779" s="215" t="s">
        <v>43979</v>
      </c>
    </row>
    <row r="12780" spans="1:4">
      <c r="A12780" s="215" t="s">
        <v>43980</v>
      </c>
      <c r="B12780" s="215">
        <v>1</v>
      </c>
      <c r="C12780" s="216" t="s">
        <v>43981</v>
      </c>
      <c r="D12780" s="215" t="s">
        <v>43982</v>
      </c>
    </row>
    <row r="12781" spans="1:4">
      <c r="A12781" s="215" t="s">
        <v>43983</v>
      </c>
      <c r="B12781" s="215">
        <v>1</v>
      </c>
      <c r="C12781" s="216" t="s">
        <v>43984</v>
      </c>
      <c r="D12781" s="215" t="s">
        <v>43985</v>
      </c>
    </row>
    <row r="12782" spans="1:4">
      <c r="A12782" s="215" t="s">
        <v>43986</v>
      </c>
      <c r="B12782" s="215">
        <v>1</v>
      </c>
      <c r="C12782" s="216" t="s">
        <v>43987</v>
      </c>
      <c r="D12782" s="215" t="s">
        <v>43988</v>
      </c>
    </row>
    <row r="12783" spans="1:4">
      <c r="A12783" s="215" t="s">
        <v>43989</v>
      </c>
      <c r="B12783" s="215">
        <v>1</v>
      </c>
      <c r="C12783" s="216" t="s">
        <v>43990</v>
      </c>
      <c r="D12783" s="215" t="s">
        <v>43991</v>
      </c>
    </row>
    <row r="12784" spans="1:4">
      <c r="A12784" s="215" t="s">
        <v>43992</v>
      </c>
      <c r="B12784" s="215">
        <v>1</v>
      </c>
      <c r="C12784" s="216" t="s">
        <v>43993</v>
      </c>
      <c r="D12784" s="215" t="s">
        <v>43994</v>
      </c>
    </row>
    <row r="12785" spans="1:4">
      <c r="A12785" s="215" t="s">
        <v>43995</v>
      </c>
      <c r="B12785" s="215">
        <v>1</v>
      </c>
      <c r="C12785" s="216" t="s">
        <v>43996</v>
      </c>
      <c r="D12785" s="215" t="s">
        <v>43997</v>
      </c>
    </row>
    <row r="12786" spans="1:4">
      <c r="A12786" s="215" t="s">
        <v>43998</v>
      </c>
      <c r="B12786" s="215">
        <v>1</v>
      </c>
      <c r="C12786" s="216" t="s">
        <v>43999</v>
      </c>
      <c r="D12786" s="215" t="s">
        <v>44000</v>
      </c>
    </row>
    <row r="12787" spans="1:4">
      <c r="A12787" s="215" t="s">
        <v>44001</v>
      </c>
      <c r="B12787" s="215">
        <v>1</v>
      </c>
      <c r="C12787" s="216" t="s">
        <v>44002</v>
      </c>
      <c r="D12787" s="215" t="s">
        <v>44003</v>
      </c>
    </row>
    <row r="12788" spans="1:4">
      <c r="A12788" s="215" t="s">
        <v>44004</v>
      </c>
      <c r="B12788" s="215">
        <v>1</v>
      </c>
      <c r="C12788" s="216" t="s">
        <v>44005</v>
      </c>
      <c r="D12788" s="215" t="s">
        <v>44006</v>
      </c>
    </row>
    <row r="12789" spans="1:4">
      <c r="A12789" s="215" t="s">
        <v>44007</v>
      </c>
      <c r="B12789" s="215">
        <v>1</v>
      </c>
      <c r="C12789" s="216" t="s">
        <v>44008</v>
      </c>
      <c r="D12789" s="215" t="s">
        <v>44009</v>
      </c>
    </row>
    <row r="12790" spans="1:4">
      <c r="A12790" s="215" t="s">
        <v>44010</v>
      </c>
      <c r="B12790" s="215">
        <v>1</v>
      </c>
      <c r="C12790" s="216" t="s">
        <v>44011</v>
      </c>
      <c r="D12790" s="215" t="s">
        <v>44012</v>
      </c>
    </row>
    <row r="12791" spans="1:4">
      <c r="A12791" s="215" t="s">
        <v>44013</v>
      </c>
      <c r="B12791" s="215">
        <v>1</v>
      </c>
      <c r="C12791" s="216" t="s">
        <v>44014</v>
      </c>
      <c r="D12791" s="215" t="s">
        <v>44015</v>
      </c>
    </row>
    <row r="12792" spans="1:4">
      <c r="A12792" s="215" t="s">
        <v>44016</v>
      </c>
      <c r="B12792" s="215">
        <v>1</v>
      </c>
      <c r="C12792" s="216" t="s">
        <v>44017</v>
      </c>
      <c r="D12792" s="215" t="s">
        <v>44018</v>
      </c>
    </row>
    <row r="12793" spans="1:4">
      <c r="A12793" s="215" t="s">
        <v>44019</v>
      </c>
      <c r="B12793" s="215">
        <v>1</v>
      </c>
      <c r="C12793" s="216" t="s">
        <v>44020</v>
      </c>
      <c r="D12793" s="215" t="s">
        <v>44021</v>
      </c>
    </row>
    <row r="12794" spans="1:4">
      <c r="A12794" s="215" t="s">
        <v>44022</v>
      </c>
      <c r="B12794" s="215">
        <v>1</v>
      </c>
      <c r="C12794" s="216" t="s">
        <v>44023</v>
      </c>
      <c r="D12794" s="215" t="s">
        <v>44024</v>
      </c>
    </row>
    <row r="12795" spans="1:4">
      <c r="A12795" s="215" t="s">
        <v>44025</v>
      </c>
      <c r="B12795" s="215">
        <v>1</v>
      </c>
      <c r="C12795" s="216" t="s">
        <v>44026</v>
      </c>
      <c r="D12795" s="215" t="s">
        <v>44027</v>
      </c>
    </row>
    <row r="12796" spans="1:4">
      <c r="A12796" s="215" t="s">
        <v>44028</v>
      </c>
      <c r="B12796" s="215">
        <v>1</v>
      </c>
      <c r="C12796" s="216" t="s">
        <v>44029</v>
      </c>
      <c r="D12796" s="215" t="s">
        <v>44030</v>
      </c>
    </row>
    <row r="12797" spans="1:4">
      <c r="A12797" s="215" t="s">
        <v>44031</v>
      </c>
      <c r="B12797" s="215">
        <v>1</v>
      </c>
      <c r="C12797" s="216" t="s">
        <v>44032</v>
      </c>
      <c r="D12797" s="215" t="s">
        <v>44033</v>
      </c>
    </row>
    <row r="12798" spans="1:4">
      <c r="A12798" s="215" t="s">
        <v>44034</v>
      </c>
      <c r="B12798" s="215">
        <v>1</v>
      </c>
      <c r="C12798" s="216" t="s">
        <v>44035</v>
      </c>
      <c r="D12798" s="215" t="s">
        <v>44036</v>
      </c>
    </row>
    <row r="12799" spans="1:4">
      <c r="A12799" s="215" t="s">
        <v>44037</v>
      </c>
      <c r="B12799" s="215">
        <v>1</v>
      </c>
      <c r="C12799" s="216" t="s">
        <v>44038</v>
      </c>
      <c r="D12799" s="215" t="s">
        <v>44039</v>
      </c>
    </row>
    <row r="12800" spans="1:4">
      <c r="A12800" s="215" t="s">
        <v>44040</v>
      </c>
      <c r="B12800" s="215">
        <v>1</v>
      </c>
      <c r="C12800" s="216" t="s">
        <v>44041</v>
      </c>
      <c r="D12800" s="215" t="s">
        <v>44042</v>
      </c>
    </row>
    <row r="12801" spans="1:4">
      <c r="A12801" s="215" t="s">
        <v>44043</v>
      </c>
      <c r="B12801" s="215">
        <v>1</v>
      </c>
      <c r="C12801" s="216" t="s">
        <v>44044</v>
      </c>
      <c r="D12801" s="215" t="s">
        <v>44045</v>
      </c>
    </row>
    <row r="12802" spans="1:4">
      <c r="A12802" s="215" t="s">
        <v>44046</v>
      </c>
      <c r="B12802" s="215">
        <v>1</v>
      </c>
      <c r="C12802" s="216" t="s">
        <v>44047</v>
      </c>
      <c r="D12802" s="215" t="s">
        <v>44048</v>
      </c>
    </row>
    <row r="12803" spans="1:4">
      <c r="A12803" s="215" t="s">
        <v>44049</v>
      </c>
      <c r="B12803" s="215">
        <v>1</v>
      </c>
      <c r="C12803" s="216" t="s">
        <v>44050</v>
      </c>
      <c r="D12803" s="215" t="s">
        <v>44051</v>
      </c>
    </row>
    <row r="12804" spans="1:4">
      <c r="A12804" s="215" t="s">
        <v>44052</v>
      </c>
      <c r="B12804" s="215">
        <v>1</v>
      </c>
      <c r="C12804" s="216" t="s">
        <v>44053</v>
      </c>
      <c r="D12804" s="215" t="s">
        <v>44054</v>
      </c>
    </row>
    <row r="12805" spans="1:4">
      <c r="A12805" s="215" t="s">
        <v>44055</v>
      </c>
      <c r="B12805" s="215">
        <v>1</v>
      </c>
      <c r="C12805" s="216" t="s">
        <v>44056</v>
      </c>
      <c r="D12805" s="215" t="s">
        <v>44057</v>
      </c>
    </row>
    <row r="12806" spans="1:4">
      <c r="A12806" s="215" t="s">
        <v>44058</v>
      </c>
      <c r="B12806" s="215">
        <v>1</v>
      </c>
      <c r="C12806" s="216" t="s">
        <v>44059</v>
      </c>
      <c r="D12806" s="215" t="s">
        <v>44060</v>
      </c>
    </row>
    <row r="12807" spans="1:4">
      <c r="A12807" s="215" t="s">
        <v>44061</v>
      </c>
      <c r="B12807" s="215">
        <v>1</v>
      </c>
      <c r="C12807" s="216" t="s">
        <v>44062</v>
      </c>
      <c r="D12807" s="215" t="s">
        <v>44063</v>
      </c>
    </row>
    <row r="12808" spans="1:4">
      <c r="A12808" s="215" t="s">
        <v>44064</v>
      </c>
      <c r="B12808" s="215">
        <v>1</v>
      </c>
      <c r="C12808" s="216" t="s">
        <v>44065</v>
      </c>
      <c r="D12808" s="215" t="s">
        <v>44066</v>
      </c>
    </row>
    <row r="12809" spans="1:4">
      <c r="A12809" s="215" t="s">
        <v>44067</v>
      </c>
      <c r="B12809" s="215">
        <v>1</v>
      </c>
      <c r="C12809" s="216" t="s">
        <v>44068</v>
      </c>
      <c r="D12809" s="215" t="s">
        <v>44069</v>
      </c>
    </row>
    <row r="12810" spans="1:4">
      <c r="A12810" s="215" t="s">
        <v>44070</v>
      </c>
      <c r="B12810" s="215">
        <v>1</v>
      </c>
      <c r="C12810" s="216" t="s">
        <v>44071</v>
      </c>
      <c r="D12810" s="215" t="s">
        <v>44072</v>
      </c>
    </row>
    <row r="12811" spans="1:4">
      <c r="A12811" s="215" t="s">
        <v>44073</v>
      </c>
      <c r="B12811" s="215">
        <v>1</v>
      </c>
      <c r="C12811" s="216" t="s">
        <v>44074</v>
      </c>
      <c r="D12811" s="215" t="s">
        <v>44075</v>
      </c>
    </row>
    <row r="12812" spans="1:4">
      <c r="A12812" s="215" t="s">
        <v>44076</v>
      </c>
      <c r="B12812" s="215">
        <v>1</v>
      </c>
      <c r="C12812" s="216" t="s">
        <v>44077</v>
      </c>
      <c r="D12812" s="215" t="s">
        <v>44078</v>
      </c>
    </row>
    <row r="12813" spans="1:4">
      <c r="A12813" s="215" t="s">
        <v>44079</v>
      </c>
      <c r="B12813" s="215">
        <v>1</v>
      </c>
      <c r="C12813" s="216" t="s">
        <v>44080</v>
      </c>
      <c r="D12813" s="215" t="s">
        <v>44081</v>
      </c>
    </row>
    <row r="12814" spans="1:4">
      <c r="A12814" s="215" t="s">
        <v>44082</v>
      </c>
      <c r="B12814" s="215">
        <v>1</v>
      </c>
      <c r="C12814" s="216" t="s">
        <v>44083</v>
      </c>
      <c r="D12814" s="215" t="s">
        <v>44084</v>
      </c>
    </row>
    <row r="12815" spans="1:4">
      <c r="A12815" s="215" t="s">
        <v>44085</v>
      </c>
      <c r="B12815" s="215">
        <v>1</v>
      </c>
      <c r="C12815" s="216" t="s">
        <v>44086</v>
      </c>
      <c r="D12815" s="215" t="s">
        <v>44087</v>
      </c>
    </row>
    <row r="12816" spans="1:4">
      <c r="A12816" s="215" t="s">
        <v>44088</v>
      </c>
      <c r="B12816" s="215">
        <v>1</v>
      </c>
      <c r="C12816" s="216" t="s">
        <v>44089</v>
      </c>
      <c r="D12816" s="215" t="s">
        <v>44090</v>
      </c>
    </row>
    <row r="12817" spans="1:4">
      <c r="A12817" s="215" t="s">
        <v>44091</v>
      </c>
      <c r="B12817" s="215">
        <v>1</v>
      </c>
      <c r="C12817" s="216" t="s">
        <v>44092</v>
      </c>
      <c r="D12817" s="215" t="s">
        <v>44093</v>
      </c>
    </row>
    <row r="12818" spans="1:4">
      <c r="A12818" s="215" t="s">
        <v>44094</v>
      </c>
      <c r="B12818" s="215">
        <v>1</v>
      </c>
      <c r="C12818" s="216" t="s">
        <v>44095</v>
      </c>
      <c r="D12818" s="215" t="s">
        <v>44096</v>
      </c>
    </row>
    <row r="12819" spans="1:4">
      <c r="A12819" s="215" t="s">
        <v>44097</v>
      </c>
      <c r="B12819" s="215">
        <v>1</v>
      </c>
      <c r="C12819" s="216" t="s">
        <v>44098</v>
      </c>
      <c r="D12819" s="215" t="s">
        <v>44099</v>
      </c>
    </row>
    <row r="12820" spans="1:4">
      <c r="A12820" s="215" t="s">
        <v>44100</v>
      </c>
      <c r="B12820" s="215">
        <v>1</v>
      </c>
      <c r="C12820" s="216" t="s">
        <v>44101</v>
      </c>
      <c r="D12820" s="215" t="s">
        <v>44102</v>
      </c>
    </row>
    <row r="12821" spans="1:4">
      <c r="A12821" s="215" t="s">
        <v>44103</v>
      </c>
      <c r="B12821" s="215">
        <v>1</v>
      </c>
      <c r="C12821" s="216" t="s">
        <v>44104</v>
      </c>
      <c r="D12821" s="215" t="s">
        <v>44105</v>
      </c>
    </row>
    <row r="12822" spans="1:4">
      <c r="A12822" s="215" t="s">
        <v>44106</v>
      </c>
      <c r="B12822" s="215">
        <v>1</v>
      </c>
      <c r="C12822" s="216" t="s">
        <v>44107</v>
      </c>
      <c r="D12822" s="215" t="s">
        <v>44108</v>
      </c>
    </row>
    <row r="12823" spans="1:4">
      <c r="A12823" s="215" t="s">
        <v>44109</v>
      </c>
      <c r="B12823" s="215">
        <v>1</v>
      </c>
      <c r="C12823" s="216" t="s">
        <v>44110</v>
      </c>
      <c r="D12823" s="215" t="s">
        <v>44111</v>
      </c>
    </row>
    <row r="12824" spans="1:4">
      <c r="A12824" s="215" t="s">
        <v>44112</v>
      </c>
      <c r="B12824" s="215">
        <v>1</v>
      </c>
      <c r="C12824" s="216" t="s">
        <v>44113</v>
      </c>
      <c r="D12824" s="215" t="s">
        <v>44114</v>
      </c>
    </row>
    <row r="12825" spans="1:4">
      <c r="A12825" s="215" t="s">
        <v>44115</v>
      </c>
      <c r="B12825" s="215">
        <v>1</v>
      </c>
      <c r="C12825" s="216" t="s">
        <v>44116</v>
      </c>
      <c r="D12825" s="215" t="s">
        <v>44117</v>
      </c>
    </row>
    <row r="12826" spans="1:4">
      <c r="A12826" s="215" t="s">
        <v>44118</v>
      </c>
      <c r="B12826" s="215">
        <v>1</v>
      </c>
      <c r="C12826" s="216" t="s">
        <v>44119</v>
      </c>
      <c r="D12826" s="215" t="s">
        <v>44120</v>
      </c>
    </row>
    <row r="12827" spans="1:4">
      <c r="A12827" s="215" t="s">
        <v>44121</v>
      </c>
      <c r="B12827" s="215">
        <v>1</v>
      </c>
      <c r="C12827" s="216" t="s">
        <v>44122</v>
      </c>
      <c r="D12827" s="215" t="s">
        <v>44123</v>
      </c>
    </row>
    <row r="12828" spans="1:4">
      <c r="A12828" s="215" t="s">
        <v>44124</v>
      </c>
      <c r="B12828" s="215">
        <v>1</v>
      </c>
      <c r="C12828" s="216" t="s">
        <v>44125</v>
      </c>
      <c r="D12828" s="215" t="s">
        <v>44126</v>
      </c>
    </row>
    <row r="12829" spans="1:4">
      <c r="A12829" s="215" t="s">
        <v>44127</v>
      </c>
      <c r="B12829" s="215">
        <v>1</v>
      </c>
      <c r="C12829" s="216" t="s">
        <v>44128</v>
      </c>
      <c r="D12829" s="215" t="s">
        <v>44129</v>
      </c>
    </row>
    <row r="12830" spans="1:4">
      <c r="A12830" s="215" t="s">
        <v>44130</v>
      </c>
      <c r="B12830" s="215">
        <v>1</v>
      </c>
      <c r="C12830" s="216" t="s">
        <v>44131</v>
      </c>
      <c r="D12830" s="215" t="s">
        <v>44132</v>
      </c>
    </row>
    <row r="12831" spans="1:4">
      <c r="A12831" s="215" t="s">
        <v>44133</v>
      </c>
      <c r="B12831" s="215">
        <v>1</v>
      </c>
      <c r="C12831" s="216" t="s">
        <v>44134</v>
      </c>
      <c r="D12831" s="215" t="s">
        <v>44135</v>
      </c>
    </row>
    <row r="12832" spans="1:4">
      <c r="A12832" s="215" t="s">
        <v>44136</v>
      </c>
      <c r="B12832" s="215">
        <v>1</v>
      </c>
      <c r="C12832" s="216" t="s">
        <v>44137</v>
      </c>
      <c r="D12832" s="215" t="s">
        <v>44138</v>
      </c>
    </row>
    <row r="12833" spans="1:4">
      <c r="A12833" s="215" t="s">
        <v>44139</v>
      </c>
      <c r="B12833" s="215">
        <v>1</v>
      </c>
      <c r="C12833" s="216" t="s">
        <v>44140</v>
      </c>
      <c r="D12833" s="215" t="s">
        <v>44141</v>
      </c>
    </row>
    <row r="12834" spans="1:4">
      <c r="A12834" s="215" t="s">
        <v>44142</v>
      </c>
      <c r="B12834" s="215">
        <v>1</v>
      </c>
      <c r="C12834" s="216" t="s">
        <v>44143</v>
      </c>
      <c r="D12834" s="215" t="s">
        <v>44144</v>
      </c>
    </row>
    <row r="12835" spans="1:4">
      <c r="A12835" s="215" t="s">
        <v>44145</v>
      </c>
      <c r="B12835" s="215">
        <v>1</v>
      </c>
      <c r="C12835" s="216" t="s">
        <v>44146</v>
      </c>
      <c r="D12835" s="215" t="s">
        <v>44147</v>
      </c>
    </row>
    <row r="12836" spans="1:4">
      <c r="A12836" s="215" t="s">
        <v>44148</v>
      </c>
      <c r="B12836" s="215">
        <v>1</v>
      </c>
      <c r="C12836" s="216" t="s">
        <v>44149</v>
      </c>
      <c r="D12836" s="215" t="s">
        <v>44150</v>
      </c>
    </row>
    <row r="12837" spans="1:4">
      <c r="A12837" s="215" t="s">
        <v>44151</v>
      </c>
      <c r="B12837" s="215">
        <v>1</v>
      </c>
      <c r="C12837" s="216" t="s">
        <v>44152</v>
      </c>
      <c r="D12837" s="215" t="s">
        <v>44153</v>
      </c>
    </row>
    <row r="12838" spans="1:4">
      <c r="A12838" s="215" t="s">
        <v>44154</v>
      </c>
      <c r="B12838" s="215">
        <v>1</v>
      </c>
      <c r="C12838" s="216" t="s">
        <v>44155</v>
      </c>
      <c r="D12838" s="215" t="s">
        <v>44156</v>
      </c>
    </row>
    <row r="12839" spans="1:4">
      <c r="A12839" s="215" t="s">
        <v>44157</v>
      </c>
      <c r="B12839" s="215">
        <v>1</v>
      </c>
      <c r="C12839" s="216" t="s">
        <v>44158</v>
      </c>
      <c r="D12839" s="215" t="s">
        <v>44159</v>
      </c>
    </row>
    <row r="12840" spans="1:4">
      <c r="A12840" s="215" t="s">
        <v>44160</v>
      </c>
      <c r="B12840" s="215">
        <v>1</v>
      </c>
      <c r="C12840" s="216" t="s">
        <v>44161</v>
      </c>
      <c r="D12840" s="215" t="s">
        <v>44162</v>
      </c>
    </row>
    <row r="12841" spans="1:4">
      <c r="A12841" s="215" t="s">
        <v>44163</v>
      </c>
      <c r="B12841" s="215">
        <v>1</v>
      </c>
      <c r="C12841" s="216" t="s">
        <v>44164</v>
      </c>
      <c r="D12841" s="215" t="s">
        <v>44165</v>
      </c>
    </row>
    <row r="12842" spans="1:4">
      <c r="A12842" s="215" t="s">
        <v>44166</v>
      </c>
      <c r="B12842" s="215">
        <v>1</v>
      </c>
      <c r="C12842" s="216" t="s">
        <v>44167</v>
      </c>
      <c r="D12842" s="215" t="s">
        <v>44168</v>
      </c>
    </row>
    <row r="12843" spans="1:4">
      <c r="A12843" s="215" t="s">
        <v>44169</v>
      </c>
      <c r="B12843" s="215">
        <v>1</v>
      </c>
      <c r="C12843" s="216" t="s">
        <v>44170</v>
      </c>
      <c r="D12843" s="215" t="s">
        <v>44171</v>
      </c>
    </row>
    <row r="12844" spans="1:4">
      <c r="A12844" s="215" t="s">
        <v>44172</v>
      </c>
      <c r="B12844" s="215">
        <v>1</v>
      </c>
      <c r="C12844" s="216" t="s">
        <v>44173</v>
      </c>
      <c r="D12844" s="215" t="s">
        <v>44174</v>
      </c>
    </row>
    <row r="12845" spans="1:4">
      <c r="A12845" s="215" t="s">
        <v>44175</v>
      </c>
      <c r="B12845" s="215">
        <v>1</v>
      </c>
      <c r="C12845" s="216" t="s">
        <v>44176</v>
      </c>
      <c r="D12845" s="215" t="s">
        <v>44177</v>
      </c>
    </row>
    <row r="12846" spans="1:4">
      <c r="A12846" s="215" t="s">
        <v>44178</v>
      </c>
      <c r="B12846" s="215">
        <v>1</v>
      </c>
      <c r="C12846" s="216" t="s">
        <v>44179</v>
      </c>
      <c r="D12846" s="215" t="s">
        <v>44180</v>
      </c>
    </row>
    <row r="12847" spans="1:4">
      <c r="A12847" s="215" t="s">
        <v>44181</v>
      </c>
      <c r="B12847" s="215">
        <v>1</v>
      </c>
      <c r="C12847" s="216" t="s">
        <v>44182</v>
      </c>
      <c r="D12847" s="215" t="s">
        <v>44183</v>
      </c>
    </row>
    <row r="12848" spans="1:4">
      <c r="A12848" s="215" t="s">
        <v>44184</v>
      </c>
      <c r="B12848" s="215">
        <v>1</v>
      </c>
      <c r="C12848" s="216" t="s">
        <v>44185</v>
      </c>
      <c r="D12848" s="215" t="s">
        <v>44186</v>
      </c>
    </row>
    <row r="12849" spans="1:4">
      <c r="A12849" s="215" t="s">
        <v>44187</v>
      </c>
      <c r="B12849" s="215">
        <v>1</v>
      </c>
      <c r="C12849" s="216" t="s">
        <v>44188</v>
      </c>
      <c r="D12849" s="215" t="s">
        <v>44189</v>
      </c>
    </row>
    <row r="12850" spans="1:4">
      <c r="A12850" s="215" t="s">
        <v>44190</v>
      </c>
      <c r="B12850" s="215">
        <v>1</v>
      </c>
      <c r="C12850" s="216" t="s">
        <v>44191</v>
      </c>
      <c r="D12850" s="215" t="s">
        <v>44192</v>
      </c>
    </row>
    <row r="12851" spans="1:4">
      <c r="A12851" s="215" t="s">
        <v>44193</v>
      </c>
      <c r="B12851" s="215">
        <v>1</v>
      </c>
      <c r="C12851" s="216" t="s">
        <v>44194</v>
      </c>
      <c r="D12851" s="215" t="s">
        <v>44195</v>
      </c>
    </row>
    <row r="12852" spans="1:4">
      <c r="A12852" s="215" t="s">
        <v>44196</v>
      </c>
      <c r="B12852" s="215">
        <v>1</v>
      </c>
      <c r="C12852" s="216" t="s">
        <v>44197</v>
      </c>
      <c r="D12852" s="215" t="s">
        <v>44198</v>
      </c>
    </row>
    <row r="12853" spans="1:4">
      <c r="A12853" s="215" t="s">
        <v>44199</v>
      </c>
      <c r="B12853" s="215">
        <v>1</v>
      </c>
      <c r="C12853" s="216" t="s">
        <v>44200</v>
      </c>
      <c r="D12853" s="215" t="s">
        <v>44201</v>
      </c>
    </row>
    <row r="12854" spans="1:4">
      <c r="A12854" s="215" t="s">
        <v>44202</v>
      </c>
      <c r="B12854" s="215">
        <v>1</v>
      </c>
      <c r="C12854" s="216" t="s">
        <v>44203</v>
      </c>
      <c r="D12854" s="215" t="s">
        <v>44204</v>
      </c>
    </row>
    <row r="12855" spans="1:4">
      <c r="A12855" s="215" t="s">
        <v>44205</v>
      </c>
      <c r="B12855" s="215">
        <v>1</v>
      </c>
      <c r="C12855" s="216" t="s">
        <v>44206</v>
      </c>
      <c r="D12855" s="215" t="s">
        <v>44207</v>
      </c>
    </row>
    <row r="12856" spans="1:4">
      <c r="A12856" s="215" t="s">
        <v>44208</v>
      </c>
      <c r="B12856" s="215">
        <v>1</v>
      </c>
      <c r="C12856" s="216" t="s">
        <v>44209</v>
      </c>
      <c r="D12856" s="215" t="s">
        <v>44210</v>
      </c>
    </row>
    <row r="12857" spans="1:4">
      <c r="A12857" s="215" t="s">
        <v>44211</v>
      </c>
      <c r="B12857" s="215">
        <v>1</v>
      </c>
      <c r="C12857" s="216" t="s">
        <v>44212</v>
      </c>
      <c r="D12857" s="215" t="s">
        <v>44213</v>
      </c>
    </row>
    <row r="12858" spans="1:4">
      <c r="A12858" s="215" t="s">
        <v>44214</v>
      </c>
      <c r="B12858" s="215">
        <v>1</v>
      </c>
      <c r="C12858" s="216" t="s">
        <v>44215</v>
      </c>
      <c r="D12858" s="215" t="s">
        <v>44216</v>
      </c>
    </row>
    <row r="12859" spans="1:4">
      <c r="A12859" s="215" t="s">
        <v>44217</v>
      </c>
      <c r="B12859" s="215">
        <v>1</v>
      </c>
      <c r="C12859" s="216" t="s">
        <v>44218</v>
      </c>
      <c r="D12859" s="215" t="s">
        <v>44219</v>
      </c>
    </row>
    <row r="12860" spans="1:4">
      <c r="A12860" s="215" t="s">
        <v>44220</v>
      </c>
      <c r="B12860" s="215">
        <v>1</v>
      </c>
      <c r="C12860" s="216" t="s">
        <v>44221</v>
      </c>
      <c r="D12860" s="215" t="s">
        <v>44222</v>
      </c>
    </row>
    <row r="12861" spans="1:4">
      <c r="A12861" s="215" t="s">
        <v>44223</v>
      </c>
      <c r="B12861" s="215">
        <v>1</v>
      </c>
      <c r="C12861" s="216" t="s">
        <v>44224</v>
      </c>
      <c r="D12861" s="215" t="s">
        <v>44225</v>
      </c>
    </row>
    <row r="12862" spans="1:4">
      <c r="A12862" s="215" t="s">
        <v>44226</v>
      </c>
      <c r="B12862" s="215">
        <v>1</v>
      </c>
      <c r="C12862" s="216" t="s">
        <v>44227</v>
      </c>
      <c r="D12862" s="215" t="s">
        <v>44228</v>
      </c>
    </row>
    <row r="12863" spans="1:4">
      <c r="A12863" s="215" t="s">
        <v>44229</v>
      </c>
      <c r="B12863" s="215">
        <v>1</v>
      </c>
      <c r="C12863" s="216" t="s">
        <v>44230</v>
      </c>
      <c r="D12863" s="215" t="s">
        <v>44231</v>
      </c>
    </row>
    <row r="12864" spans="1:4">
      <c r="A12864" s="215" t="s">
        <v>44232</v>
      </c>
      <c r="B12864" s="215">
        <v>1</v>
      </c>
      <c r="C12864" s="216" t="s">
        <v>44233</v>
      </c>
      <c r="D12864" s="215" t="s">
        <v>44234</v>
      </c>
    </row>
    <row r="12865" spans="1:4">
      <c r="A12865" s="215" t="s">
        <v>44235</v>
      </c>
      <c r="B12865" s="215">
        <v>1</v>
      </c>
      <c r="C12865" s="216" t="s">
        <v>44236</v>
      </c>
      <c r="D12865" s="215" t="s">
        <v>44237</v>
      </c>
    </row>
    <row r="12866" spans="1:4">
      <c r="A12866" s="215" t="s">
        <v>44238</v>
      </c>
      <c r="B12866" s="215">
        <v>1</v>
      </c>
      <c r="C12866" s="216" t="s">
        <v>44239</v>
      </c>
      <c r="D12866" s="215" t="s">
        <v>44240</v>
      </c>
    </row>
    <row r="12867" spans="1:4">
      <c r="A12867" s="215" t="s">
        <v>44241</v>
      </c>
      <c r="B12867" s="215">
        <v>1</v>
      </c>
      <c r="C12867" s="216" t="s">
        <v>44242</v>
      </c>
      <c r="D12867" s="215" t="s">
        <v>44243</v>
      </c>
    </row>
    <row r="12868" spans="1:4">
      <c r="A12868" s="215" t="s">
        <v>44244</v>
      </c>
      <c r="B12868" s="215">
        <v>1</v>
      </c>
      <c r="C12868" s="216" t="s">
        <v>44245</v>
      </c>
      <c r="D12868" s="215" t="s">
        <v>44246</v>
      </c>
    </row>
    <row r="12869" spans="1:4">
      <c r="A12869" s="215" t="s">
        <v>44247</v>
      </c>
      <c r="B12869" s="215">
        <v>1</v>
      </c>
      <c r="C12869" s="216" t="s">
        <v>44248</v>
      </c>
      <c r="D12869" s="215" t="s">
        <v>44249</v>
      </c>
    </row>
    <row r="12870" spans="1:4">
      <c r="A12870" s="215" t="s">
        <v>44250</v>
      </c>
      <c r="B12870" s="215">
        <v>1</v>
      </c>
      <c r="C12870" s="216" t="s">
        <v>44251</v>
      </c>
      <c r="D12870" s="215" t="s">
        <v>44252</v>
      </c>
    </row>
    <row r="12871" spans="1:4">
      <c r="A12871" s="215" t="s">
        <v>44255</v>
      </c>
      <c r="B12871" s="215">
        <v>1</v>
      </c>
      <c r="C12871" s="216" t="s">
        <v>44256</v>
      </c>
      <c r="D12871" s="215" t="s">
        <v>44257</v>
      </c>
    </row>
    <row r="12872" spans="1:4">
      <c r="A12872" s="215" t="s">
        <v>44258</v>
      </c>
      <c r="B12872" s="215">
        <v>1</v>
      </c>
      <c r="C12872" s="216" t="s">
        <v>44259</v>
      </c>
      <c r="D12872" s="215" t="s">
        <v>44260</v>
      </c>
    </row>
    <row r="12873" spans="1:4">
      <c r="A12873" s="215" t="s">
        <v>44261</v>
      </c>
      <c r="B12873" s="215">
        <v>1</v>
      </c>
      <c r="C12873" s="216" t="s">
        <v>44262</v>
      </c>
      <c r="D12873" s="215" t="s">
        <v>44263</v>
      </c>
    </row>
    <row r="12874" spans="1:4">
      <c r="A12874" s="215" t="s">
        <v>44264</v>
      </c>
      <c r="B12874" s="215">
        <v>1</v>
      </c>
      <c r="C12874" s="216" t="s">
        <v>44265</v>
      </c>
      <c r="D12874" s="215" t="s">
        <v>44266</v>
      </c>
    </row>
    <row r="12875" spans="1:4">
      <c r="A12875" s="215" t="s">
        <v>44267</v>
      </c>
      <c r="B12875" s="215">
        <v>1</v>
      </c>
      <c r="C12875" s="216" t="s">
        <v>44268</v>
      </c>
      <c r="D12875" s="215" t="s">
        <v>44269</v>
      </c>
    </row>
    <row r="12876" spans="1:4">
      <c r="A12876" s="215" t="s">
        <v>44270</v>
      </c>
      <c r="B12876" s="215">
        <v>1</v>
      </c>
      <c r="C12876" s="216" t="s">
        <v>44271</v>
      </c>
      <c r="D12876" s="215" t="s">
        <v>44272</v>
      </c>
    </row>
    <row r="12877" spans="1:4">
      <c r="A12877" s="215" t="s">
        <v>44273</v>
      </c>
      <c r="B12877" s="215">
        <v>1</v>
      </c>
      <c r="C12877" s="216" t="s">
        <v>44274</v>
      </c>
      <c r="D12877" s="215" t="s">
        <v>44275</v>
      </c>
    </row>
    <row r="12878" spans="1:4">
      <c r="A12878" s="215" t="s">
        <v>44276</v>
      </c>
      <c r="B12878" s="215">
        <v>1</v>
      </c>
      <c r="C12878" s="216" t="s">
        <v>44277</v>
      </c>
      <c r="D12878" s="215" t="s">
        <v>44278</v>
      </c>
    </row>
    <row r="12879" spans="1:4">
      <c r="A12879" s="215" t="s">
        <v>44279</v>
      </c>
      <c r="B12879" s="215">
        <v>1</v>
      </c>
      <c r="C12879" s="216" t="s">
        <v>44280</v>
      </c>
      <c r="D12879" s="215" t="s">
        <v>44281</v>
      </c>
    </row>
    <row r="12880" spans="1:4">
      <c r="A12880" s="215" t="s">
        <v>44282</v>
      </c>
      <c r="B12880" s="215">
        <v>1</v>
      </c>
      <c r="C12880" s="216" t="s">
        <v>44283</v>
      </c>
      <c r="D12880" s="215" t="s">
        <v>44284</v>
      </c>
    </row>
    <row r="12881" spans="1:4">
      <c r="A12881" s="215" t="s">
        <v>44285</v>
      </c>
      <c r="B12881" s="215">
        <v>1</v>
      </c>
      <c r="C12881" s="216" t="s">
        <v>44286</v>
      </c>
      <c r="D12881" s="215" t="s">
        <v>44287</v>
      </c>
    </row>
    <row r="12882" spans="1:4">
      <c r="A12882" s="215" t="s">
        <v>44288</v>
      </c>
      <c r="B12882" s="215">
        <v>1</v>
      </c>
      <c r="C12882" s="216" t="s">
        <v>44289</v>
      </c>
      <c r="D12882" s="215" t="s">
        <v>44290</v>
      </c>
    </row>
    <row r="12883" spans="1:4">
      <c r="A12883" s="215" t="s">
        <v>44291</v>
      </c>
      <c r="B12883" s="215">
        <v>1</v>
      </c>
      <c r="C12883" s="216" t="s">
        <v>44292</v>
      </c>
      <c r="D12883" s="215" t="s">
        <v>44293</v>
      </c>
    </row>
    <row r="12884" spans="1:4">
      <c r="A12884" s="215" t="s">
        <v>44294</v>
      </c>
      <c r="B12884" s="215">
        <v>1</v>
      </c>
      <c r="C12884" s="216" t="s">
        <v>44295</v>
      </c>
      <c r="D12884" s="215" t="s">
        <v>44296</v>
      </c>
    </row>
    <row r="12885" spans="1:4">
      <c r="A12885" s="215" t="s">
        <v>44297</v>
      </c>
      <c r="B12885" s="215">
        <v>1</v>
      </c>
      <c r="C12885" s="216" t="s">
        <v>44298</v>
      </c>
      <c r="D12885" s="215" t="s">
        <v>44299</v>
      </c>
    </row>
    <row r="12886" spans="1:4">
      <c r="A12886" s="215" t="s">
        <v>44300</v>
      </c>
      <c r="B12886" s="215">
        <v>1</v>
      </c>
      <c r="C12886" s="216" t="s">
        <v>44301</v>
      </c>
      <c r="D12886" s="215" t="s">
        <v>44302</v>
      </c>
    </row>
    <row r="12887" spans="1:4">
      <c r="A12887" s="215" t="s">
        <v>44303</v>
      </c>
      <c r="B12887" s="215">
        <v>1</v>
      </c>
      <c r="C12887" s="216" t="s">
        <v>44304</v>
      </c>
      <c r="D12887" s="215" t="s">
        <v>44305</v>
      </c>
    </row>
    <row r="12888" spans="1:4">
      <c r="A12888" s="215" t="s">
        <v>44306</v>
      </c>
      <c r="B12888" s="215">
        <v>1</v>
      </c>
      <c r="C12888" s="216" t="s">
        <v>44307</v>
      </c>
      <c r="D12888" s="215" t="s">
        <v>44308</v>
      </c>
    </row>
    <row r="12889" spans="1:4">
      <c r="A12889" s="215" t="s">
        <v>44309</v>
      </c>
      <c r="B12889" s="215">
        <v>1</v>
      </c>
      <c r="C12889" s="216" t="s">
        <v>44310</v>
      </c>
      <c r="D12889" s="215" t="s">
        <v>44311</v>
      </c>
    </row>
    <row r="12890" spans="1:4">
      <c r="A12890" s="215" t="s">
        <v>44312</v>
      </c>
      <c r="B12890" s="215">
        <v>1</v>
      </c>
      <c r="C12890" s="216" t="s">
        <v>44313</v>
      </c>
      <c r="D12890" s="215" t="s">
        <v>44314</v>
      </c>
    </row>
    <row r="12891" spans="1:4">
      <c r="A12891" s="215" t="s">
        <v>44315</v>
      </c>
      <c r="B12891" s="215">
        <v>1</v>
      </c>
      <c r="C12891" s="216" t="s">
        <v>44316</v>
      </c>
      <c r="D12891" s="215" t="s">
        <v>44317</v>
      </c>
    </row>
    <row r="12892" spans="1:4">
      <c r="A12892" s="215" t="s">
        <v>44318</v>
      </c>
      <c r="B12892" s="215">
        <v>1</v>
      </c>
      <c r="C12892" s="216" t="s">
        <v>44319</v>
      </c>
      <c r="D12892" s="215" t="s">
        <v>111165</v>
      </c>
    </row>
    <row r="12893" spans="1:4">
      <c r="A12893" s="215" t="s">
        <v>111166</v>
      </c>
      <c r="B12893" s="215">
        <v>1</v>
      </c>
      <c r="C12893" s="216" t="s">
        <v>44253</v>
      </c>
      <c r="D12893" s="215" t="s">
        <v>44254</v>
      </c>
    </row>
    <row r="12894" spans="1:4">
      <c r="A12894" s="215" t="s">
        <v>44320</v>
      </c>
      <c r="B12894" s="215">
        <v>1</v>
      </c>
      <c r="C12894" s="216" t="s">
        <v>44321</v>
      </c>
      <c r="D12894" s="215" t="s">
        <v>44322</v>
      </c>
    </row>
    <row r="12895" spans="1:4">
      <c r="A12895" s="215" t="s">
        <v>44323</v>
      </c>
      <c r="B12895" s="215">
        <v>1</v>
      </c>
      <c r="C12895" s="216" t="s">
        <v>44324</v>
      </c>
      <c r="D12895" s="215" t="s">
        <v>44325</v>
      </c>
    </row>
    <row r="12896" spans="1:4">
      <c r="A12896" s="215" t="s">
        <v>44326</v>
      </c>
      <c r="B12896" s="215">
        <v>1</v>
      </c>
      <c r="C12896" s="216" t="s">
        <v>44327</v>
      </c>
      <c r="D12896" s="215" t="s">
        <v>44328</v>
      </c>
    </row>
    <row r="12897" spans="1:4">
      <c r="A12897" s="215" t="s">
        <v>44329</v>
      </c>
      <c r="B12897" s="215">
        <v>1</v>
      </c>
      <c r="C12897" s="216" t="s">
        <v>44330</v>
      </c>
      <c r="D12897" s="215" t="s">
        <v>44331</v>
      </c>
    </row>
    <row r="12898" spans="1:4">
      <c r="A12898" s="215" t="s">
        <v>44332</v>
      </c>
      <c r="B12898" s="215">
        <v>1</v>
      </c>
      <c r="C12898" s="216" t="s">
        <v>44333</v>
      </c>
      <c r="D12898" s="215" t="s">
        <v>44334</v>
      </c>
    </row>
    <row r="12899" spans="1:4">
      <c r="A12899" s="215" t="s">
        <v>44335</v>
      </c>
      <c r="B12899" s="215">
        <v>1</v>
      </c>
      <c r="C12899" s="216" t="s">
        <v>44336</v>
      </c>
      <c r="D12899" s="215" t="s">
        <v>44337</v>
      </c>
    </row>
    <row r="12900" spans="1:4">
      <c r="A12900" s="215" t="s">
        <v>44338</v>
      </c>
      <c r="B12900" s="215">
        <v>1</v>
      </c>
      <c r="C12900" s="216" t="s">
        <v>44339</v>
      </c>
      <c r="D12900" s="215" t="s">
        <v>44340</v>
      </c>
    </row>
    <row r="12901" spans="1:4">
      <c r="A12901" s="215" t="s">
        <v>44341</v>
      </c>
      <c r="B12901" s="215">
        <v>1</v>
      </c>
      <c r="C12901" s="216" t="s">
        <v>44342</v>
      </c>
      <c r="D12901" s="215" t="s">
        <v>44343</v>
      </c>
    </row>
    <row r="12902" spans="1:4">
      <c r="A12902" s="215" t="s">
        <v>44344</v>
      </c>
      <c r="B12902" s="215">
        <v>1</v>
      </c>
      <c r="C12902" s="216" t="s">
        <v>44345</v>
      </c>
      <c r="D12902" s="215" t="s">
        <v>44346</v>
      </c>
    </row>
    <row r="12903" spans="1:4">
      <c r="A12903" s="215" t="s">
        <v>44347</v>
      </c>
      <c r="B12903" s="215">
        <v>1</v>
      </c>
      <c r="C12903" s="216" t="s">
        <v>44348</v>
      </c>
      <c r="D12903" s="215" t="s">
        <v>44349</v>
      </c>
    </row>
    <row r="12904" spans="1:4">
      <c r="A12904" s="215" t="s">
        <v>44350</v>
      </c>
      <c r="B12904" s="215">
        <v>1</v>
      </c>
      <c r="C12904" s="216" t="s">
        <v>44351</v>
      </c>
      <c r="D12904" s="215" t="s">
        <v>44352</v>
      </c>
    </row>
    <row r="12905" spans="1:4">
      <c r="A12905" s="215" t="s">
        <v>44353</v>
      </c>
      <c r="B12905" s="215">
        <v>1</v>
      </c>
      <c r="C12905" s="216" t="s">
        <v>44354</v>
      </c>
      <c r="D12905" s="215" t="s">
        <v>44355</v>
      </c>
    </row>
    <row r="12906" spans="1:4">
      <c r="A12906" s="215" t="s">
        <v>44356</v>
      </c>
      <c r="B12906" s="215">
        <v>1</v>
      </c>
      <c r="C12906" s="216" t="s">
        <v>44357</v>
      </c>
      <c r="D12906" s="215" t="s">
        <v>44358</v>
      </c>
    </row>
    <row r="12907" spans="1:4">
      <c r="A12907" s="215" t="s">
        <v>44359</v>
      </c>
      <c r="B12907" s="215">
        <v>1</v>
      </c>
      <c r="C12907" s="216" t="s">
        <v>44360</v>
      </c>
      <c r="D12907" s="215" t="s">
        <v>44361</v>
      </c>
    </row>
    <row r="12908" spans="1:4">
      <c r="A12908" s="215" t="s">
        <v>44362</v>
      </c>
      <c r="B12908" s="215">
        <v>1</v>
      </c>
      <c r="C12908" s="216" t="s">
        <v>44363</v>
      </c>
      <c r="D12908" s="215" t="s">
        <v>44364</v>
      </c>
    </row>
    <row r="12909" spans="1:4">
      <c r="A12909" s="215" t="s">
        <v>44365</v>
      </c>
      <c r="B12909" s="215">
        <v>1</v>
      </c>
      <c r="C12909" s="216" t="s">
        <v>44366</v>
      </c>
      <c r="D12909" s="215" t="s">
        <v>44367</v>
      </c>
    </row>
    <row r="12910" spans="1:4">
      <c r="A12910" s="215" t="s">
        <v>44368</v>
      </c>
      <c r="B12910" s="215">
        <v>1</v>
      </c>
      <c r="C12910" s="216" t="s">
        <v>44369</v>
      </c>
      <c r="D12910" s="215" t="s">
        <v>44370</v>
      </c>
    </row>
    <row r="12911" spans="1:4">
      <c r="A12911" s="215" t="s">
        <v>44371</v>
      </c>
      <c r="B12911" s="215">
        <v>1</v>
      </c>
      <c r="C12911" s="216" t="s">
        <v>44372</v>
      </c>
      <c r="D12911" s="215" t="s">
        <v>44373</v>
      </c>
    </row>
    <row r="12912" spans="1:4">
      <c r="A12912" s="215" t="s">
        <v>44374</v>
      </c>
      <c r="B12912" s="215">
        <v>1</v>
      </c>
      <c r="C12912" s="216" t="s">
        <v>44375</v>
      </c>
      <c r="D12912" s="215" t="s">
        <v>44376</v>
      </c>
    </row>
    <row r="12913" spans="1:4">
      <c r="A12913" s="215" t="s">
        <v>44377</v>
      </c>
      <c r="B12913" s="215">
        <v>1</v>
      </c>
      <c r="C12913" s="216" t="s">
        <v>44378</v>
      </c>
      <c r="D12913" s="215" t="s">
        <v>44379</v>
      </c>
    </row>
    <row r="12914" spans="1:4">
      <c r="A12914" s="215" t="s">
        <v>44380</v>
      </c>
      <c r="B12914" s="215">
        <v>1</v>
      </c>
      <c r="C12914" s="216" t="s">
        <v>44381</v>
      </c>
      <c r="D12914" s="215" t="s">
        <v>44382</v>
      </c>
    </row>
    <row r="12915" spans="1:4">
      <c r="A12915" s="215" t="s">
        <v>44383</v>
      </c>
      <c r="B12915" s="215">
        <v>1</v>
      </c>
      <c r="C12915" s="216" t="s">
        <v>44384</v>
      </c>
      <c r="D12915" s="215" t="s">
        <v>44385</v>
      </c>
    </row>
    <row r="12916" spans="1:4">
      <c r="A12916" s="215" t="s">
        <v>44386</v>
      </c>
      <c r="B12916" s="215">
        <v>1</v>
      </c>
      <c r="C12916" s="216" t="s">
        <v>44387</v>
      </c>
      <c r="D12916" s="215" t="s">
        <v>44388</v>
      </c>
    </row>
    <row r="12917" spans="1:4">
      <c r="A12917" s="215" t="s">
        <v>44389</v>
      </c>
      <c r="B12917" s="215">
        <v>1</v>
      </c>
      <c r="C12917" s="216" t="s">
        <v>44390</v>
      </c>
      <c r="D12917" s="215" t="s">
        <v>44391</v>
      </c>
    </row>
    <row r="12918" spans="1:4">
      <c r="A12918" s="215" t="s">
        <v>44392</v>
      </c>
      <c r="B12918" s="215">
        <v>1</v>
      </c>
      <c r="C12918" s="216" t="s">
        <v>44393</v>
      </c>
      <c r="D12918" s="215" t="s">
        <v>44394</v>
      </c>
    </row>
    <row r="12919" spans="1:4">
      <c r="A12919" s="215" t="s">
        <v>44395</v>
      </c>
      <c r="B12919" s="215">
        <v>1</v>
      </c>
      <c r="C12919" s="216" t="s">
        <v>44396</v>
      </c>
      <c r="D12919" s="215" t="s">
        <v>44397</v>
      </c>
    </row>
    <row r="12920" spans="1:4">
      <c r="A12920" s="215" t="s">
        <v>44398</v>
      </c>
      <c r="B12920" s="215">
        <v>1</v>
      </c>
      <c r="C12920" s="216" t="s">
        <v>44399</v>
      </c>
      <c r="D12920" s="215" t="s">
        <v>44400</v>
      </c>
    </row>
    <row r="12921" spans="1:4">
      <c r="A12921" s="215" t="s">
        <v>44401</v>
      </c>
      <c r="B12921" s="215">
        <v>1</v>
      </c>
      <c r="C12921" s="216" t="s">
        <v>44402</v>
      </c>
      <c r="D12921" s="215" t="s">
        <v>44403</v>
      </c>
    </row>
    <row r="12922" spans="1:4">
      <c r="A12922" s="215" t="s">
        <v>44404</v>
      </c>
      <c r="B12922" s="215">
        <v>1</v>
      </c>
      <c r="C12922" s="216" t="s">
        <v>44405</v>
      </c>
      <c r="D12922" s="215" t="s">
        <v>44406</v>
      </c>
    </row>
    <row r="12923" spans="1:4">
      <c r="A12923" s="215" t="s">
        <v>44407</v>
      </c>
      <c r="B12923" s="215">
        <v>1</v>
      </c>
      <c r="C12923" s="216" t="s">
        <v>44408</v>
      </c>
      <c r="D12923" s="215" t="s">
        <v>44409</v>
      </c>
    </row>
    <row r="12924" spans="1:4">
      <c r="A12924" s="215" t="s">
        <v>44410</v>
      </c>
      <c r="B12924" s="215">
        <v>1</v>
      </c>
      <c r="C12924" s="216" t="s">
        <v>44411</v>
      </c>
      <c r="D12924" s="215" t="s">
        <v>44412</v>
      </c>
    </row>
    <row r="12925" spans="1:4">
      <c r="A12925" s="215" t="s">
        <v>44413</v>
      </c>
      <c r="B12925" s="215">
        <v>1</v>
      </c>
      <c r="C12925" s="216" t="s">
        <v>44414</v>
      </c>
      <c r="D12925" s="215" t="s">
        <v>44415</v>
      </c>
    </row>
    <row r="12926" spans="1:4">
      <c r="A12926" s="215" t="s">
        <v>44416</v>
      </c>
      <c r="B12926" s="215">
        <v>1</v>
      </c>
      <c r="C12926" s="216" t="s">
        <v>44417</v>
      </c>
      <c r="D12926" s="215" t="s">
        <v>44418</v>
      </c>
    </row>
    <row r="12927" spans="1:4">
      <c r="A12927" s="215" t="s">
        <v>44419</v>
      </c>
      <c r="B12927" s="215">
        <v>1</v>
      </c>
      <c r="C12927" s="216" t="s">
        <v>44420</v>
      </c>
      <c r="D12927" s="215" t="s">
        <v>44421</v>
      </c>
    </row>
    <row r="12928" spans="1:4">
      <c r="A12928" s="215" t="s">
        <v>44422</v>
      </c>
      <c r="B12928" s="215">
        <v>1</v>
      </c>
      <c r="C12928" s="216" t="s">
        <v>44423</v>
      </c>
      <c r="D12928" s="215" t="s">
        <v>44424</v>
      </c>
    </row>
    <row r="12929" spans="1:4">
      <c r="A12929" s="215" t="s">
        <v>44425</v>
      </c>
      <c r="B12929" s="215">
        <v>1</v>
      </c>
      <c r="C12929" s="216" t="s">
        <v>44426</v>
      </c>
      <c r="D12929" s="215" t="s">
        <v>44427</v>
      </c>
    </row>
    <row r="12930" spans="1:4">
      <c r="A12930" s="215" t="s">
        <v>44428</v>
      </c>
      <c r="B12930" s="215">
        <v>1</v>
      </c>
      <c r="C12930" s="216" t="s">
        <v>44429</v>
      </c>
      <c r="D12930" s="215" t="s">
        <v>44430</v>
      </c>
    </row>
    <row r="12931" spans="1:4">
      <c r="A12931" s="215" t="s">
        <v>44431</v>
      </c>
      <c r="B12931" s="215">
        <v>1</v>
      </c>
      <c r="C12931" s="216" t="s">
        <v>44432</v>
      </c>
      <c r="D12931" s="215" t="s">
        <v>44433</v>
      </c>
    </row>
    <row r="12932" spans="1:4">
      <c r="A12932" s="215" t="s">
        <v>44434</v>
      </c>
      <c r="B12932" s="215">
        <v>1</v>
      </c>
      <c r="C12932" s="216" t="s">
        <v>44435</v>
      </c>
      <c r="D12932" s="215" t="s">
        <v>44436</v>
      </c>
    </row>
    <row r="12933" spans="1:4">
      <c r="A12933" s="215" t="s">
        <v>44437</v>
      </c>
      <c r="B12933" s="215">
        <v>1</v>
      </c>
      <c r="C12933" s="216" t="s">
        <v>44438</v>
      </c>
      <c r="D12933" s="215" t="s">
        <v>44439</v>
      </c>
    </row>
    <row r="12934" spans="1:4">
      <c r="A12934" s="215" t="s">
        <v>44440</v>
      </c>
      <c r="B12934" s="215">
        <v>1</v>
      </c>
      <c r="C12934" s="216" t="s">
        <v>44441</v>
      </c>
      <c r="D12934" s="215" t="s">
        <v>44442</v>
      </c>
    </row>
    <row r="12935" spans="1:4">
      <c r="A12935" s="215" t="s">
        <v>44443</v>
      </c>
      <c r="B12935" s="215">
        <v>1</v>
      </c>
      <c r="C12935" s="216" t="s">
        <v>44444</v>
      </c>
      <c r="D12935" s="215" t="s">
        <v>44445</v>
      </c>
    </row>
    <row r="12936" spans="1:4">
      <c r="A12936" s="215" t="s">
        <v>44446</v>
      </c>
      <c r="B12936" s="215">
        <v>1</v>
      </c>
      <c r="C12936" s="216" t="s">
        <v>44447</v>
      </c>
      <c r="D12936" s="215" t="s">
        <v>44448</v>
      </c>
    </row>
    <row r="12937" spans="1:4">
      <c r="A12937" s="215" t="s">
        <v>44449</v>
      </c>
      <c r="B12937" s="215">
        <v>1</v>
      </c>
      <c r="C12937" s="216" t="s">
        <v>44450</v>
      </c>
      <c r="D12937" s="215" t="s">
        <v>44451</v>
      </c>
    </row>
    <row r="12938" spans="1:4">
      <c r="A12938" s="215" t="s">
        <v>44452</v>
      </c>
      <c r="B12938" s="215">
        <v>1</v>
      </c>
      <c r="C12938" s="216" t="s">
        <v>44453</v>
      </c>
      <c r="D12938" s="215" t="s">
        <v>44454</v>
      </c>
    </row>
    <row r="12939" spans="1:4">
      <c r="A12939" s="215" t="s">
        <v>44455</v>
      </c>
      <c r="B12939" s="215">
        <v>1</v>
      </c>
      <c r="C12939" s="216" t="s">
        <v>44456</v>
      </c>
      <c r="D12939" s="215" t="s">
        <v>44457</v>
      </c>
    </row>
    <row r="12940" spans="1:4">
      <c r="A12940" s="215" t="s">
        <v>44458</v>
      </c>
      <c r="B12940" s="215">
        <v>1</v>
      </c>
      <c r="C12940" s="216" t="s">
        <v>44459</v>
      </c>
      <c r="D12940" s="215" t="s">
        <v>44460</v>
      </c>
    </row>
    <row r="12941" spans="1:4">
      <c r="A12941" s="215" t="s">
        <v>44461</v>
      </c>
      <c r="B12941" s="215">
        <v>1</v>
      </c>
      <c r="C12941" s="216" t="s">
        <v>44462</v>
      </c>
      <c r="D12941" s="215" t="s">
        <v>44463</v>
      </c>
    </row>
    <row r="12942" spans="1:4">
      <c r="A12942" s="215" t="s">
        <v>44464</v>
      </c>
      <c r="B12942" s="215">
        <v>1</v>
      </c>
      <c r="C12942" s="216" t="s">
        <v>44465</v>
      </c>
      <c r="D12942" s="215" t="s">
        <v>44466</v>
      </c>
    </row>
    <row r="12943" spans="1:4">
      <c r="A12943" s="215" t="s">
        <v>44467</v>
      </c>
      <c r="B12943" s="215">
        <v>1</v>
      </c>
      <c r="C12943" s="216" t="s">
        <v>44468</v>
      </c>
      <c r="D12943" s="215" t="s">
        <v>44469</v>
      </c>
    </row>
    <row r="12944" spans="1:4">
      <c r="A12944" s="215" t="s">
        <v>44470</v>
      </c>
      <c r="B12944" s="215">
        <v>1</v>
      </c>
      <c r="C12944" s="216" t="s">
        <v>44471</v>
      </c>
      <c r="D12944" s="215" t="s">
        <v>44472</v>
      </c>
    </row>
    <row r="12945" spans="1:4">
      <c r="A12945" s="215" t="s">
        <v>44473</v>
      </c>
      <c r="B12945" s="215">
        <v>1</v>
      </c>
      <c r="C12945" s="216" t="s">
        <v>44474</v>
      </c>
      <c r="D12945" s="215" t="s">
        <v>44475</v>
      </c>
    </row>
    <row r="12946" spans="1:4">
      <c r="A12946" s="215" t="s">
        <v>44476</v>
      </c>
      <c r="B12946" s="215">
        <v>1</v>
      </c>
      <c r="C12946" s="216" t="s">
        <v>44477</v>
      </c>
      <c r="D12946" s="215" t="s">
        <v>44478</v>
      </c>
    </row>
    <row r="12947" spans="1:4">
      <c r="A12947" s="215" t="s">
        <v>44479</v>
      </c>
      <c r="B12947" s="215">
        <v>1</v>
      </c>
      <c r="C12947" s="216" t="s">
        <v>44480</v>
      </c>
      <c r="D12947" s="215" t="s">
        <v>44481</v>
      </c>
    </row>
    <row r="12948" spans="1:4">
      <c r="A12948" s="215" t="s">
        <v>44482</v>
      </c>
      <c r="B12948" s="215">
        <v>1</v>
      </c>
      <c r="C12948" s="216" t="s">
        <v>44483</v>
      </c>
      <c r="D12948" s="215" t="s">
        <v>44484</v>
      </c>
    </row>
    <row r="12949" spans="1:4">
      <c r="A12949" s="215" t="s">
        <v>44485</v>
      </c>
      <c r="B12949" s="215">
        <v>1</v>
      </c>
      <c r="C12949" s="216" t="s">
        <v>44486</v>
      </c>
      <c r="D12949" s="215" t="s">
        <v>44487</v>
      </c>
    </row>
    <row r="12950" spans="1:4">
      <c r="A12950" s="215" t="s">
        <v>44488</v>
      </c>
      <c r="B12950" s="215">
        <v>1</v>
      </c>
      <c r="C12950" s="216" t="s">
        <v>44489</v>
      </c>
      <c r="D12950" s="215" t="s">
        <v>44490</v>
      </c>
    </row>
    <row r="12951" spans="1:4">
      <c r="A12951" s="215" t="s">
        <v>44491</v>
      </c>
      <c r="B12951" s="215">
        <v>1</v>
      </c>
      <c r="C12951" s="216" t="s">
        <v>44492</v>
      </c>
      <c r="D12951" s="215" t="s">
        <v>44493</v>
      </c>
    </row>
    <row r="12952" spans="1:4">
      <c r="A12952" s="215" t="s">
        <v>44494</v>
      </c>
      <c r="B12952" s="215">
        <v>1</v>
      </c>
      <c r="C12952" s="216" t="s">
        <v>44495</v>
      </c>
      <c r="D12952" s="215" t="s">
        <v>44496</v>
      </c>
    </row>
    <row r="12953" spans="1:4">
      <c r="A12953" s="215" t="s">
        <v>44497</v>
      </c>
      <c r="B12953" s="215">
        <v>1</v>
      </c>
      <c r="C12953" s="216" t="s">
        <v>44498</v>
      </c>
      <c r="D12953" s="215" t="s">
        <v>44499</v>
      </c>
    </row>
    <row r="12954" spans="1:4">
      <c r="A12954" s="215" t="s">
        <v>44500</v>
      </c>
      <c r="B12954" s="215">
        <v>1</v>
      </c>
      <c r="C12954" s="216" t="s">
        <v>44501</v>
      </c>
      <c r="D12954" s="215" t="s">
        <v>44502</v>
      </c>
    </row>
    <row r="12955" spans="1:4">
      <c r="A12955" s="215" t="s">
        <v>44503</v>
      </c>
      <c r="B12955" s="215">
        <v>1</v>
      </c>
      <c r="C12955" s="216" t="s">
        <v>44504</v>
      </c>
      <c r="D12955" s="215" t="s">
        <v>44505</v>
      </c>
    </row>
    <row r="12956" spans="1:4">
      <c r="A12956" s="215" t="s">
        <v>44506</v>
      </c>
      <c r="B12956" s="215">
        <v>1</v>
      </c>
      <c r="C12956" s="216" t="s">
        <v>44507</v>
      </c>
      <c r="D12956" s="215" t="s">
        <v>44508</v>
      </c>
    </row>
    <row r="12957" spans="1:4">
      <c r="A12957" s="215" t="s">
        <v>44509</v>
      </c>
      <c r="B12957" s="215">
        <v>1</v>
      </c>
      <c r="C12957" s="216" t="s">
        <v>44510</v>
      </c>
      <c r="D12957" s="215" t="s">
        <v>44511</v>
      </c>
    </row>
    <row r="12958" spans="1:4">
      <c r="A12958" s="215" t="s">
        <v>44512</v>
      </c>
      <c r="B12958" s="215">
        <v>1</v>
      </c>
      <c r="C12958" s="216" t="s">
        <v>44513</v>
      </c>
      <c r="D12958" s="215" t="s">
        <v>111167</v>
      </c>
    </row>
    <row r="12959" spans="1:4">
      <c r="A12959" s="215" t="s">
        <v>44514</v>
      </c>
      <c r="B12959" s="215">
        <v>1</v>
      </c>
      <c r="C12959" s="216" t="s">
        <v>44515</v>
      </c>
      <c r="D12959" s="215" t="s">
        <v>44516</v>
      </c>
    </row>
    <row r="12960" spans="1:4">
      <c r="A12960" s="215" t="s">
        <v>44517</v>
      </c>
      <c r="B12960" s="215">
        <v>1</v>
      </c>
      <c r="C12960" s="216" t="s">
        <v>44518</v>
      </c>
      <c r="D12960" s="215" t="s">
        <v>44519</v>
      </c>
    </row>
    <row r="12961" spans="1:4">
      <c r="A12961" s="215" t="s">
        <v>44520</v>
      </c>
      <c r="B12961" s="215">
        <v>1</v>
      </c>
      <c r="C12961" s="216" t="s">
        <v>44521</v>
      </c>
      <c r="D12961" s="215" t="s">
        <v>44522</v>
      </c>
    </row>
    <row r="12962" spans="1:4">
      <c r="A12962" s="215" t="s">
        <v>44523</v>
      </c>
      <c r="B12962" s="215">
        <v>1</v>
      </c>
      <c r="C12962" s="216" t="s">
        <v>44524</v>
      </c>
      <c r="D12962" s="215" t="s">
        <v>44525</v>
      </c>
    </row>
    <row r="12963" spans="1:4">
      <c r="A12963" s="215" t="s">
        <v>44526</v>
      </c>
      <c r="B12963" s="215">
        <v>1</v>
      </c>
      <c r="C12963" s="216" t="s">
        <v>44527</v>
      </c>
      <c r="D12963" s="215" t="s">
        <v>44528</v>
      </c>
    </row>
    <row r="12964" spans="1:4">
      <c r="A12964" s="215" t="s">
        <v>44529</v>
      </c>
      <c r="B12964" s="215">
        <v>1</v>
      </c>
      <c r="C12964" s="216" t="s">
        <v>44530</v>
      </c>
      <c r="D12964" s="215" t="s">
        <v>44531</v>
      </c>
    </row>
    <row r="12965" spans="1:4">
      <c r="A12965" s="215" t="s">
        <v>44532</v>
      </c>
      <c r="B12965" s="215">
        <v>1</v>
      </c>
      <c r="C12965" s="216" t="s">
        <v>44533</v>
      </c>
      <c r="D12965" s="215" t="s">
        <v>44534</v>
      </c>
    </row>
    <row r="12966" spans="1:4">
      <c r="A12966" s="215" t="s">
        <v>44535</v>
      </c>
      <c r="B12966" s="215">
        <v>1</v>
      </c>
      <c r="C12966" s="216" t="s">
        <v>44536</v>
      </c>
      <c r="D12966" s="215" t="s">
        <v>44537</v>
      </c>
    </row>
    <row r="12967" spans="1:4">
      <c r="A12967" s="215" t="s">
        <v>44538</v>
      </c>
      <c r="B12967" s="215">
        <v>1</v>
      </c>
      <c r="C12967" s="216" t="s">
        <v>44539</v>
      </c>
      <c r="D12967" s="215" t="s">
        <v>44540</v>
      </c>
    </row>
    <row r="12968" spans="1:4">
      <c r="A12968" s="215" t="s">
        <v>44541</v>
      </c>
      <c r="B12968" s="215">
        <v>1</v>
      </c>
      <c r="C12968" s="216" t="s">
        <v>44542</v>
      </c>
      <c r="D12968" s="215" t="s">
        <v>44543</v>
      </c>
    </row>
    <row r="12969" spans="1:4">
      <c r="A12969" s="215" t="s">
        <v>44544</v>
      </c>
      <c r="B12969" s="215">
        <v>1</v>
      </c>
      <c r="C12969" s="216" t="s">
        <v>44545</v>
      </c>
      <c r="D12969" s="215" t="s">
        <v>44546</v>
      </c>
    </row>
    <row r="12970" spans="1:4">
      <c r="A12970" s="215" t="s">
        <v>44547</v>
      </c>
      <c r="B12970" s="215">
        <v>1</v>
      </c>
      <c r="C12970" s="216" t="s">
        <v>44548</v>
      </c>
      <c r="D12970" s="215" t="s">
        <v>44549</v>
      </c>
    </row>
    <row r="12971" spans="1:4">
      <c r="A12971" s="215" t="s">
        <v>44550</v>
      </c>
      <c r="B12971" s="215">
        <v>1</v>
      </c>
      <c r="C12971" s="216" t="s">
        <v>44551</v>
      </c>
      <c r="D12971" s="215" t="s">
        <v>44552</v>
      </c>
    </row>
    <row r="12972" spans="1:4">
      <c r="A12972" s="215" t="s">
        <v>44553</v>
      </c>
      <c r="B12972" s="215">
        <v>1</v>
      </c>
      <c r="C12972" s="216" t="s">
        <v>44554</v>
      </c>
      <c r="D12972" s="215" t="s">
        <v>44555</v>
      </c>
    </row>
    <row r="12973" spans="1:4">
      <c r="A12973" s="215" t="s">
        <v>44556</v>
      </c>
      <c r="B12973" s="215">
        <v>1</v>
      </c>
      <c r="C12973" s="216" t="s">
        <v>44557</v>
      </c>
      <c r="D12973" s="215" t="s">
        <v>44558</v>
      </c>
    </row>
    <row r="12974" spans="1:4">
      <c r="A12974" s="215" t="s">
        <v>44559</v>
      </c>
      <c r="B12974" s="215">
        <v>1</v>
      </c>
      <c r="C12974" s="216" t="s">
        <v>44560</v>
      </c>
      <c r="D12974" s="215" t="s">
        <v>44561</v>
      </c>
    </row>
    <row r="12975" spans="1:4">
      <c r="A12975" s="215" t="s">
        <v>44562</v>
      </c>
      <c r="B12975" s="215">
        <v>1</v>
      </c>
      <c r="C12975" s="216" t="s">
        <v>44563</v>
      </c>
      <c r="D12975" s="215" t="s">
        <v>44564</v>
      </c>
    </row>
    <row r="12976" spans="1:4">
      <c r="A12976" s="215" t="s">
        <v>44565</v>
      </c>
      <c r="B12976" s="215">
        <v>1</v>
      </c>
      <c r="C12976" s="216" t="s">
        <v>44566</v>
      </c>
      <c r="D12976" s="215" t="s">
        <v>44567</v>
      </c>
    </row>
    <row r="12977" spans="1:4">
      <c r="A12977" s="215" t="s">
        <v>44568</v>
      </c>
      <c r="B12977" s="215">
        <v>1</v>
      </c>
      <c r="C12977" s="216" t="s">
        <v>44569</v>
      </c>
      <c r="D12977" s="215" t="s">
        <v>44570</v>
      </c>
    </row>
    <row r="12978" spans="1:4">
      <c r="A12978" s="215" t="s">
        <v>44571</v>
      </c>
      <c r="B12978" s="215">
        <v>1</v>
      </c>
      <c r="C12978" s="216" t="s">
        <v>44572</v>
      </c>
      <c r="D12978" s="215" t="s">
        <v>44573</v>
      </c>
    </row>
    <row r="12979" spans="1:4">
      <c r="A12979" s="215" t="s">
        <v>44574</v>
      </c>
      <c r="B12979" s="215">
        <v>1</v>
      </c>
      <c r="C12979" s="216" t="s">
        <v>44575</v>
      </c>
      <c r="D12979" s="215" t="s">
        <v>44576</v>
      </c>
    </row>
    <row r="12980" spans="1:4">
      <c r="A12980" s="215" t="s">
        <v>44577</v>
      </c>
      <c r="B12980" s="215">
        <v>1</v>
      </c>
      <c r="C12980" s="216" t="s">
        <v>44578</v>
      </c>
      <c r="D12980" s="215" t="s">
        <v>44579</v>
      </c>
    </row>
    <row r="12981" spans="1:4">
      <c r="A12981" s="215" t="s">
        <v>44580</v>
      </c>
      <c r="B12981" s="215">
        <v>1</v>
      </c>
      <c r="C12981" s="216" t="s">
        <v>44581</v>
      </c>
      <c r="D12981" s="215" t="s">
        <v>44582</v>
      </c>
    </row>
    <row r="12982" spans="1:4">
      <c r="A12982" s="215" t="s">
        <v>44583</v>
      </c>
      <c r="B12982" s="215">
        <v>1</v>
      </c>
      <c r="C12982" s="216" t="s">
        <v>44584</v>
      </c>
      <c r="D12982" s="215" t="s">
        <v>44585</v>
      </c>
    </row>
    <row r="12983" spans="1:4">
      <c r="A12983" s="215" t="s">
        <v>44586</v>
      </c>
      <c r="B12983" s="215">
        <v>1</v>
      </c>
      <c r="C12983" s="216" t="s">
        <v>44587</v>
      </c>
      <c r="D12983" s="215" t="s">
        <v>44588</v>
      </c>
    </row>
    <row r="12984" spans="1:4">
      <c r="A12984" s="215" t="s">
        <v>44589</v>
      </c>
      <c r="B12984" s="215">
        <v>1</v>
      </c>
      <c r="C12984" s="216" t="s">
        <v>44590</v>
      </c>
      <c r="D12984" s="215" t="s">
        <v>44591</v>
      </c>
    </row>
    <row r="12985" spans="1:4">
      <c r="A12985" s="215" t="s">
        <v>44592</v>
      </c>
      <c r="B12985" s="215">
        <v>1</v>
      </c>
      <c r="C12985" s="216" t="s">
        <v>44593</v>
      </c>
      <c r="D12985" s="215" t="s">
        <v>44594</v>
      </c>
    </row>
    <row r="12986" spans="1:4">
      <c r="A12986" s="215" t="s">
        <v>44595</v>
      </c>
      <c r="B12986" s="215">
        <v>1</v>
      </c>
      <c r="C12986" s="216" t="s">
        <v>44596</v>
      </c>
      <c r="D12986" s="215" t="s">
        <v>44597</v>
      </c>
    </row>
    <row r="12987" spans="1:4">
      <c r="A12987" s="215" t="s">
        <v>44598</v>
      </c>
      <c r="B12987" s="215">
        <v>1</v>
      </c>
      <c r="C12987" s="216" t="s">
        <v>44599</v>
      </c>
      <c r="D12987" s="215" t="s">
        <v>44600</v>
      </c>
    </row>
    <row r="12988" spans="1:4">
      <c r="A12988" s="215" t="s">
        <v>44601</v>
      </c>
      <c r="B12988" s="215">
        <v>1</v>
      </c>
      <c r="C12988" s="216" t="s">
        <v>44602</v>
      </c>
      <c r="D12988" s="215" t="s">
        <v>44603</v>
      </c>
    </row>
    <row r="12989" spans="1:4">
      <c r="A12989" s="215" t="s">
        <v>44604</v>
      </c>
      <c r="B12989" s="215">
        <v>1</v>
      </c>
      <c r="C12989" s="216" t="s">
        <v>44605</v>
      </c>
      <c r="D12989" s="215" t="s">
        <v>44606</v>
      </c>
    </row>
    <row r="12990" spans="1:4">
      <c r="A12990" s="215" t="s">
        <v>44607</v>
      </c>
      <c r="B12990" s="215">
        <v>1</v>
      </c>
      <c r="C12990" s="216" t="s">
        <v>44608</v>
      </c>
      <c r="D12990" s="215" t="s">
        <v>44609</v>
      </c>
    </row>
    <row r="12991" spans="1:4">
      <c r="A12991" s="215" t="s">
        <v>44610</v>
      </c>
      <c r="B12991" s="215">
        <v>1</v>
      </c>
      <c r="C12991" s="216" t="s">
        <v>44611</v>
      </c>
      <c r="D12991" s="215" t="s">
        <v>44612</v>
      </c>
    </row>
    <row r="12992" spans="1:4">
      <c r="A12992" s="215" t="s">
        <v>44613</v>
      </c>
      <c r="B12992" s="215">
        <v>1</v>
      </c>
      <c r="C12992" s="216" t="s">
        <v>44614</v>
      </c>
      <c r="D12992" s="215" t="s">
        <v>44615</v>
      </c>
    </row>
    <row r="12993" spans="1:4">
      <c r="A12993" s="215" t="s">
        <v>44616</v>
      </c>
      <c r="B12993" s="215">
        <v>1</v>
      </c>
      <c r="C12993" s="216" t="s">
        <v>44617</v>
      </c>
      <c r="D12993" s="215" t="s">
        <v>44618</v>
      </c>
    </row>
    <row r="12994" spans="1:4">
      <c r="A12994" s="215" t="s">
        <v>44619</v>
      </c>
      <c r="B12994" s="215">
        <v>1</v>
      </c>
      <c r="C12994" s="216" t="s">
        <v>44620</v>
      </c>
      <c r="D12994" s="215" t="s">
        <v>44621</v>
      </c>
    </row>
    <row r="12995" spans="1:4">
      <c r="A12995" s="215" t="s">
        <v>44622</v>
      </c>
      <c r="B12995" s="215">
        <v>1</v>
      </c>
      <c r="C12995" s="216" t="s">
        <v>44623</v>
      </c>
      <c r="D12995" s="215" t="s">
        <v>44624</v>
      </c>
    </row>
    <row r="12996" spans="1:4">
      <c r="A12996" s="215" t="s">
        <v>44625</v>
      </c>
      <c r="B12996" s="215">
        <v>1</v>
      </c>
      <c r="C12996" s="216" t="s">
        <v>44626</v>
      </c>
      <c r="D12996" s="215" t="s">
        <v>44627</v>
      </c>
    </row>
    <row r="12997" spans="1:4">
      <c r="A12997" s="215" t="s">
        <v>44628</v>
      </c>
      <c r="B12997" s="215">
        <v>1</v>
      </c>
      <c r="C12997" s="216" t="s">
        <v>44629</v>
      </c>
      <c r="D12997" s="215" t="s">
        <v>44630</v>
      </c>
    </row>
    <row r="12998" spans="1:4">
      <c r="A12998" s="215" t="s">
        <v>44631</v>
      </c>
      <c r="B12998" s="215">
        <v>1</v>
      </c>
      <c r="C12998" s="216" t="s">
        <v>44632</v>
      </c>
      <c r="D12998" s="215" t="s">
        <v>44633</v>
      </c>
    </row>
    <row r="12999" spans="1:4">
      <c r="A12999" s="215" t="s">
        <v>44634</v>
      </c>
      <c r="B12999" s="215">
        <v>1</v>
      </c>
      <c r="C12999" s="216" t="s">
        <v>44635</v>
      </c>
      <c r="D12999" s="215" t="s">
        <v>44636</v>
      </c>
    </row>
    <row r="13000" spans="1:4">
      <c r="A13000" s="215" t="s">
        <v>44637</v>
      </c>
      <c r="B13000" s="215">
        <v>1</v>
      </c>
      <c r="C13000" s="216" t="s">
        <v>44638</v>
      </c>
      <c r="D13000" s="215" t="s">
        <v>44639</v>
      </c>
    </row>
    <row r="13001" spans="1:4">
      <c r="A13001" s="215" t="s">
        <v>44640</v>
      </c>
      <c r="B13001" s="215">
        <v>1</v>
      </c>
      <c r="C13001" s="216" t="s">
        <v>44641</v>
      </c>
      <c r="D13001" s="215" t="s">
        <v>44642</v>
      </c>
    </row>
    <row r="13002" spans="1:4">
      <c r="A13002" s="215" t="s">
        <v>44643</v>
      </c>
      <c r="B13002" s="215">
        <v>1</v>
      </c>
      <c r="C13002" s="216" t="s">
        <v>44644</v>
      </c>
      <c r="D13002" s="215" t="s">
        <v>44645</v>
      </c>
    </row>
    <row r="13003" spans="1:4">
      <c r="A13003" s="215" t="s">
        <v>44646</v>
      </c>
      <c r="B13003" s="215">
        <v>1</v>
      </c>
      <c r="C13003" s="216" t="s">
        <v>44647</v>
      </c>
      <c r="D13003" s="215" t="s">
        <v>44648</v>
      </c>
    </row>
    <row r="13004" spans="1:4">
      <c r="A13004" s="215" t="s">
        <v>44649</v>
      </c>
      <c r="B13004" s="215">
        <v>1</v>
      </c>
      <c r="C13004" s="216" t="s">
        <v>44650</v>
      </c>
      <c r="D13004" s="215" t="s">
        <v>44651</v>
      </c>
    </row>
    <row r="13005" spans="1:4">
      <c r="A13005" s="215" t="s">
        <v>44652</v>
      </c>
      <c r="B13005" s="215">
        <v>1</v>
      </c>
      <c r="C13005" s="216" t="s">
        <v>44653</v>
      </c>
      <c r="D13005" s="215" t="s">
        <v>44654</v>
      </c>
    </row>
    <row r="13006" spans="1:4">
      <c r="A13006" s="215" t="s">
        <v>44655</v>
      </c>
      <c r="B13006" s="215">
        <v>1</v>
      </c>
      <c r="C13006" s="216" t="s">
        <v>44656</v>
      </c>
      <c r="D13006" s="215" t="s">
        <v>44657</v>
      </c>
    </row>
    <row r="13007" spans="1:4">
      <c r="A13007" s="215" t="s">
        <v>44658</v>
      </c>
      <c r="B13007" s="215">
        <v>1</v>
      </c>
      <c r="C13007" s="216" t="s">
        <v>44659</v>
      </c>
      <c r="D13007" s="215" t="s">
        <v>44660</v>
      </c>
    </row>
    <row r="13008" spans="1:4">
      <c r="A13008" s="215" t="s">
        <v>44661</v>
      </c>
      <c r="B13008" s="215">
        <v>1</v>
      </c>
      <c r="C13008" s="216" t="s">
        <v>44662</v>
      </c>
      <c r="D13008" s="215" t="s">
        <v>44663</v>
      </c>
    </row>
    <row r="13009" spans="1:4">
      <c r="A13009" s="215" t="s">
        <v>44664</v>
      </c>
      <c r="B13009" s="215">
        <v>1</v>
      </c>
      <c r="C13009" s="216" t="s">
        <v>44665</v>
      </c>
      <c r="D13009" s="215" t="s">
        <v>44666</v>
      </c>
    </row>
    <row r="13010" spans="1:4">
      <c r="A13010" s="215" t="s">
        <v>44667</v>
      </c>
      <c r="B13010" s="215">
        <v>1</v>
      </c>
      <c r="C13010" s="216" t="s">
        <v>44668</v>
      </c>
      <c r="D13010" s="215" t="s">
        <v>44669</v>
      </c>
    </row>
    <row r="13011" spans="1:4">
      <c r="A13011" s="215" t="s">
        <v>44670</v>
      </c>
      <c r="B13011" s="215">
        <v>1</v>
      </c>
      <c r="C13011" s="216" t="s">
        <v>44671</v>
      </c>
      <c r="D13011" s="215" t="s">
        <v>44672</v>
      </c>
    </row>
    <row r="13012" spans="1:4">
      <c r="A13012" s="215" t="s">
        <v>44673</v>
      </c>
      <c r="B13012" s="215">
        <v>1</v>
      </c>
      <c r="C13012" s="216" t="s">
        <v>44674</v>
      </c>
      <c r="D13012" s="215" t="s">
        <v>44675</v>
      </c>
    </row>
    <row r="13013" spans="1:4">
      <c r="A13013" s="215" t="s">
        <v>44676</v>
      </c>
      <c r="B13013" s="215">
        <v>1</v>
      </c>
      <c r="C13013" s="216" t="s">
        <v>44677</v>
      </c>
      <c r="D13013" s="215" t="s">
        <v>44678</v>
      </c>
    </row>
    <row r="13014" spans="1:4">
      <c r="A13014" s="215" t="s">
        <v>44679</v>
      </c>
      <c r="B13014" s="215">
        <v>1</v>
      </c>
      <c r="C13014" s="216" t="s">
        <v>44680</v>
      </c>
      <c r="D13014" s="215" t="s">
        <v>44681</v>
      </c>
    </row>
    <row r="13015" spans="1:4">
      <c r="A13015" s="215" t="s">
        <v>44682</v>
      </c>
      <c r="B13015" s="215">
        <v>1</v>
      </c>
      <c r="C13015" s="216" t="s">
        <v>44683</v>
      </c>
      <c r="D13015" s="215" t="s">
        <v>44684</v>
      </c>
    </row>
    <row r="13016" spans="1:4">
      <c r="A13016" s="215" t="s">
        <v>44685</v>
      </c>
      <c r="B13016" s="215">
        <v>1</v>
      </c>
      <c r="C13016" s="216" t="s">
        <v>44686</v>
      </c>
      <c r="D13016" s="215" t="s">
        <v>44687</v>
      </c>
    </row>
    <row r="13017" spans="1:4">
      <c r="A13017" s="215" t="s">
        <v>44688</v>
      </c>
      <c r="B13017" s="215">
        <v>1</v>
      </c>
      <c r="C13017" s="216" t="s">
        <v>44689</v>
      </c>
      <c r="D13017" s="215" t="s">
        <v>44690</v>
      </c>
    </row>
    <row r="13018" spans="1:4">
      <c r="A13018" s="215" t="s">
        <v>44691</v>
      </c>
      <c r="B13018" s="215">
        <v>1</v>
      </c>
      <c r="C13018" s="216" t="s">
        <v>44692</v>
      </c>
      <c r="D13018" s="215" t="s">
        <v>44693</v>
      </c>
    </row>
    <row r="13019" spans="1:4">
      <c r="A13019" s="215" t="s">
        <v>44694</v>
      </c>
      <c r="B13019" s="215">
        <v>1</v>
      </c>
      <c r="C13019" s="216" t="s">
        <v>44695</v>
      </c>
      <c r="D13019" s="215" t="s">
        <v>44696</v>
      </c>
    </row>
    <row r="13020" spans="1:4">
      <c r="A13020" s="215" t="s">
        <v>44697</v>
      </c>
      <c r="B13020" s="215">
        <v>1</v>
      </c>
      <c r="C13020" s="216" t="s">
        <v>44698</v>
      </c>
      <c r="D13020" s="215" t="s">
        <v>44699</v>
      </c>
    </row>
    <row r="13021" spans="1:4">
      <c r="A13021" s="215" t="s">
        <v>44700</v>
      </c>
      <c r="B13021" s="215">
        <v>1</v>
      </c>
      <c r="C13021" s="216" t="s">
        <v>44701</v>
      </c>
      <c r="D13021" s="215" t="s">
        <v>44702</v>
      </c>
    </row>
    <row r="13022" spans="1:4">
      <c r="A13022" s="215" t="s">
        <v>44703</v>
      </c>
      <c r="B13022" s="215">
        <v>1</v>
      </c>
      <c r="C13022" s="216" t="s">
        <v>44704</v>
      </c>
      <c r="D13022" s="215" t="s">
        <v>44705</v>
      </c>
    </row>
    <row r="13023" spans="1:4">
      <c r="A13023" s="215" t="s">
        <v>44706</v>
      </c>
      <c r="B13023" s="215">
        <v>1</v>
      </c>
      <c r="C13023" s="216" t="s">
        <v>44707</v>
      </c>
      <c r="D13023" s="215" t="s">
        <v>44708</v>
      </c>
    </row>
    <row r="13024" spans="1:4">
      <c r="A13024" s="215" t="s">
        <v>44709</v>
      </c>
      <c r="B13024" s="215">
        <v>1</v>
      </c>
      <c r="C13024" s="216" t="s">
        <v>44710</v>
      </c>
      <c r="D13024" s="215" t="s">
        <v>44711</v>
      </c>
    </row>
    <row r="13025" spans="1:4">
      <c r="A13025" s="215" t="s">
        <v>44712</v>
      </c>
      <c r="B13025" s="215">
        <v>1</v>
      </c>
      <c r="C13025" s="216" t="s">
        <v>44713</v>
      </c>
      <c r="D13025" s="215" t="s">
        <v>44714</v>
      </c>
    </row>
    <row r="13026" spans="1:4">
      <c r="A13026" s="215" t="s">
        <v>44715</v>
      </c>
      <c r="B13026" s="215">
        <v>1</v>
      </c>
      <c r="C13026" s="216" t="s">
        <v>44716</v>
      </c>
      <c r="D13026" s="215" t="s">
        <v>44717</v>
      </c>
    </row>
    <row r="13027" spans="1:4">
      <c r="A13027" s="215" t="s">
        <v>44718</v>
      </c>
      <c r="B13027" s="215">
        <v>1</v>
      </c>
      <c r="C13027" s="216" t="s">
        <v>44719</v>
      </c>
      <c r="D13027" s="215" t="s">
        <v>44720</v>
      </c>
    </row>
    <row r="13028" spans="1:4">
      <c r="A13028" s="215" t="s">
        <v>44721</v>
      </c>
      <c r="B13028" s="215">
        <v>1</v>
      </c>
      <c r="C13028" s="216" t="s">
        <v>44722</v>
      </c>
      <c r="D13028" s="215" t="s">
        <v>44723</v>
      </c>
    </row>
    <row r="13029" spans="1:4">
      <c r="A13029" s="215" t="s">
        <v>44724</v>
      </c>
      <c r="B13029" s="215">
        <v>1</v>
      </c>
      <c r="C13029" s="216" t="s">
        <v>44725</v>
      </c>
      <c r="D13029" s="215" t="s">
        <v>44726</v>
      </c>
    </row>
    <row r="13030" spans="1:4">
      <c r="A13030" s="215" t="s">
        <v>44727</v>
      </c>
      <c r="B13030" s="215">
        <v>1</v>
      </c>
      <c r="C13030" s="216" t="s">
        <v>44728</v>
      </c>
      <c r="D13030" s="215" t="s">
        <v>44729</v>
      </c>
    </row>
    <row r="13031" spans="1:4">
      <c r="A13031" s="215" t="s">
        <v>44730</v>
      </c>
      <c r="B13031" s="215">
        <v>1</v>
      </c>
      <c r="C13031" s="216" t="s">
        <v>44731</v>
      </c>
      <c r="D13031" s="215" t="s">
        <v>44732</v>
      </c>
    </row>
    <row r="13032" spans="1:4">
      <c r="A13032" s="215" t="s">
        <v>44733</v>
      </c>
      <c r="B13032" s="215">
        <v>1</v>
      </c>
      <c r="C13032" s="216" t="s">
        <v>44734</v>
      </c>
      <c r="D13032" s="215" t="s">
        <v>44735</v>
      </c>
    </row>
    <row r="13033" spans="1:4">
      <c r="A13033" s="215" t="s">
        <v>44736</v>
      </c>
      <c r="B13033" s="215">
        <v>1</v>
      </c>
      <c r="C13033" s="216" t="s">
        <v>44737</v>
      </c>
      <c r="D13033" s="215" t="s">
        <v>44738</v>
      </c>
    </row>
    <row r="13034" spans="1:4">
      <c r="A13034" s="215" t="s">
        <v>44739</v>
      </c>
      <c r="B13034" s="215">
        <v>1</v>
      </c>
      <c r="C13034" s="216" t="s">
        <v>44740</v>
      </c>
      <c r="D13034" s="215" t="s">
        <v>44741</v>
      </c>
    </row>
    <row r="13035" spans="1:4">
      <c r="A13035" s="215" t="s">
        <v>44742</v>
      </c>
      <c r="B13035" s="215">
        <v>1</v>
      </c>
      <c r="C13035" s="216" t="s">
        <v>44743</v>
      </c>
      <c r="D13035" s="215" t="s">
        <v>44744</v>
      </c>
    </row>
    <row r="13036" spans="1:4">
      <c r="A13036" s="215" t="s">
        <v>44745</v>
      </c>
      <c r="B13036" s="215">
        <v>1</v>
      </c>
      <c r="C13036" s="216" t="s">
        <v>44746</v>
      </c>
      <c r="D13036" s="215" t="s">
        <v>44747</v>
      </c>
    </row>
    <row r="13037" spans="1:4">
      <c r="A13037" s="215" t="s">
        <v>44748</v>
      </c>
      <c r="B13037" s="215">
        <v>1</v>
      </c>
      <c r="C13037" s="216" t="s">
        <v>44749</v>
      </c>
      <c r="D13037" s="215" t="s">
        <v>44750</v>
      </c>
    </row>
    <row r="13038" spans="1:4">
      <c r="A13038" s="215" t="s">
        <v>44751</v>
      </c>
      <c r="B13038" s="215">
        <v>1</v>
      </c>
      <c r="C13038" s="216" t="s">
        <v>44752</v>
      </c>
      <c r="D13038" s="215" t="s">
        <v>44753</v>
      </c>
    </row>
    <row r="13039" spans="1:4">
      <c r="A13039" s="215" t="s">
        <v>44754</v>
      </c>
      <c r="B13039" s="215">
        <v>1</v>
      </c>
      <c r="C13039" s="216" t="s">
        <v>44755</v>
      </c>
      <c r="D13039" s="215" t="s">
        <v>44756</v>
      </c>
    </row>
    <row r="13040" spans="1:4">
      <c r="A13040" s="215" t="s">
        <v>44757</v>
      </c>
      <c r="B13040" s="215">
        <v>1</v>
      </c>
      <c r="C13040" s="216" t="s">
        <v>44758</v>
      </c>
      <c r="D13040" s="215" t="s">
        <v>44759</v>
      </c>
    </row>
    <row r="13041" spans="1:4">
      <c r="A13041" s="215" t="s">
        <v>44760</v>
      </c>
      <c r="B13041" s="215">
        <v>1</v>
      </c>
      <c r="C13041" s="216" t="s">
        <v>44761</v>
      </c>
      <c r="D13041" s="215" t="s">
        <v>44762</v>
      </c>
    </row>
    <row r="13042" spans="1:4">
      <c r="A13042" s="215" t="s">
        <v>44763</v>
      </c>
      <c r="B13042" s="215">
        <v>1</v>
      </c>
      <c r="C13042" s="216" t="s">
        <v>44764</v>
      </c>
      <c r="D13042" s="215" t="s">
        <v>44765</v>
      </c>
    </row>
    <row r="13043" spans="1:4">
      <c r="A13043" s="215" t="s">
        <v>44766</v>
      </c>
      <c r="B13043" s="215">
        <v>1</v>
      </c>
      <c r="C13043" s="216" t="s">
        <v>44767</v>
      </c>
      <c r="D13043" s="215" t="s">
        <v>44768</v>
      </c>
    </row>
    <row r="13044" spans="1:4">
      <c r="A13044" s="215" t="s">
        <v>44769</v>
      </c>
      <c r="B13044" s="215">
        <v>1</v>
      </c>
      <c r="C13044" s="216" t="s">
        <v>44770</v>
      </c>
      <c r="D13044" s="215" t="s">
        <v>44771</v>
      </c>
    </row>
    <row r="13045" spans="1:4">
      <c r="A13045" s="215" t="s">
        <v>44772</v>
      </c>
      <c r="B13045" s="215">
        <v>1</v>
      </c>
      <c r="C13045" s="216" t="s">
        <v>44773</v>
      </c>
      <c r="D13045" s="215" t="s">
        <v>44774</v>
      </c>
    </row>
    <row r="13046" spans="1:4">
      <c r="A13046" s="215" t="s">
        <v>44775</v>
      </c>
      <c r="B13046" s="215">
        <v>1</v>
      </c>
      <c r="C13046" s="216" t="s">
        <v>44776</v>
      </c>
      <c r="D13046" s="215" t="s">
        <v>44777</v>
      </c>
    </row>
    <row r="13047" spans="1:4">
      <c r="A13047" s="215" t="s">
        <v>44778</v>
      </c>
      <c r="B13047" s="215">
        <v>1</v>
      </c>
      <c r="C13047" s="216" t="s">
        <v>44779</v>
      </c>
      <c r="D13047" s="215" t="s">
        <v>44780</v>
      </c>
    </row>
    <row r="13048" spans="1:4">
      <c r="A13048" s="215" t="s">
        <v>44781</v>
      </c>
      <c r="B13048" s="215">
        <v>1</v>
      </c>
      <c r="C13048" s="216" t="s">
        <v>44782</v>
      </c>
      <c r="D13048" s="215" t="s">
        <v>44783</v>
      </c>
    </row>
    <row r="13049" spans="1:4">
      <c r="A13049" s="215" t="s">
        <v>44784</v>
      </c>
      <c r="B13049" s="215">
        <v>1</v>
      </c>
      <c r="C13049" s="216" t="s">
        <v>44785</v>
      </c>
      <c r="D13049" s="215" t="s">
        <v>44786</v>
      </c>
    </row>
    <row r="13050" spans="1:4">
      <c r="A13050" s="215" t="s">
        <v>44787</v>
      </c>
      <c r="B13050" s="215">
        <v>1</v>
      </c>
      <c r="C13050" s="216" t="s">
        <v>44788</v>
      </c>
      <c r="D13050" s="215" t="s">
        <v>44789</v>
      </c>
    </row>
    <row r="13051" spans="1:4">
      <c r="A13051" s="215" t="s">
        <v>44790</v>
      </c>
      <c r="B13051" s="215">
        <v>1</v>
      </c>
      <c r="C13051" s="216" t="s">
        <v>44791</v>
      </c>
      <c r="D13051" s="215" t="s">
        <v>44792</v>
      </c>
    </row>
    <row r="13052" spans="1:4">
      <c r="A13052" s="215" t="s">
        <v>44793</v>
      </c>
      <c r="B13052" s="215">
        <v>1</v>
      </c>
      <c r="C13052" s="216" t="s">
        <v>44794</v>
      </c>
      <c r="D13052" s="215" t="s">
        <v>44795</v>
      </c>
    </row>
    <row r="13053" spans="1:4">
      <c r="A13053" s="215" t="s">
        <v>44796</v>
      </c>
      <c r="B13053" s="215">
        <v>1</v>
      </c>
      <c r="C13053" s="216" t="s">
        <v>44797</v>
      </c>
      <c r="D13053" s="215" t="s">
        <v>44798</v>
      </c>
    </row>
    <row r="13054" spans="1:4">
      <c r="A13054" s="215" t="s">
        <v>44799</v>
      </c>
      <c r="B13054" s="215">
        <v>1</v>
      </c>
      <c r="C13054" s="216" t="s">
        <v>44800</v>
      </c>
      <c r="D13054" s="215" t="s">
        <v>44801</v>
      </c>
    </row>
    <row r="13055" spans="1:4">
      <c r="A13055" s="215" t="s">
        <v>44802</v>
      </c>
      <c r="B13055" s="215">
        <v>1</v>
      </c>
      <c r="C13055" s="216" t="s">
        <v>44803</v>
      </c>
      <c r="D13055" s="215" t="s">
        <v>44804</v>
      </c>
    </row>
    <row r="13056" spans="1:4">
      <c r="A13056" s="215" t="s">
        <v>44805</v>
      </c>
      <c r="B13056" s="215">
        <v>1</v>
      </c>
      <c r="C13056" s="216" t="s">
        <v>44806</v>
      </c>
      <c r="D13056" s="215" t="s">
        <v>44807</v>
      </c>
    </row>
    <row r="13057" spans="1:4">
      <c r="A13057" s="215" t="s">
        <v>44808</v>
      </c>
      <c r="B13057" s="215">
        <v>1</v>
      </c>
      <c r="C13057" s="216" t="s">
        <v>44809</v>
      </c>
      <c r="D13057" s="215" t="s">
        <v>44810</v>
      </c>
    </row>
    <row r="13058" spans="1:4">
      <c r="A13058" s="215" t="s">
        <v>44811</v>
      </c>
      <c r="B13058" s="215">
        <v>1</v>
      </c>
      <c r="C13058" s="216" t="s">
        <v>44812</v>
      </c>
      <c r="D13058" s="215" t="s">
        <v>44813</v>
      </c>
    </row>
    <row r="13059" spans="1:4">
      <c r="A13059" s="215" t="s">
        <v>44814</v>
      </c>
      <c r="B13059" s="215">
        <v>1</v>
      </c>
      <c r="C13059" s="216" t="s">
        <v>44815</v>
      </c>
      <c r="D13059" s="215" t="s">
        <v>44816</v>
      </c>
    </row>
    <row r="13060" spans="1:4">
      <c r="A13060" s="215" t="s">
        <v>44817</v>
      </c>
      <c r="B13060" s="215">
        <v>1</v>
      </c>
      <c r="C13060" s="216" t="s">
        <v>44818</v>
      </c>
      <c r="D13060" s="215" t="s">
        <v>44819</v>
      </c>
    </row>
    <row r="13061" spans="1:4">
      <c r="A13061" s="215" t="s">
        <v>44820</v>
      </c>
      <c r="B13061" s="215">
        <v>1</v>
      </c>
      <c r="C13061" s="216" t="s">
        <v>44821</v>
      </c>
      <c r="D13061" s="215" t="s">
        <v>44822</v>
      </c>
    </row>
    <row r="13062" spans="1:4">
      <c r="A13062" s="215" t="s">
        <v>44823</v>
      </c>
      <c r="B13062" s="215">
        <v>1</v>
      </c>
      <c r="C13062" s="216" t="s">
        <v>44824</v>
      </c>
      <c r="D13062" s="215" t="s">
        <v>44825</v>
      </c>
    </row>
    <row r="13063" spans="1:4">
      <c r="A13063" s="215" t="s">
        <v>44826</v>
      </c>
      <c r="B13063" s="215">
        <v>1</v>
      </c>
      <c r="C13063" s="216" t="s">
        <v>44827</v>
      </c>
      <c r="D13063" s="215" t="s">
        <v>44828</v>
      </c>
    </row>
    <row r="13064" spans="1:4">
      <c r="A13064" s="215" t="s">
        <v>44829</v>
      </c>
      <c r="B13064" s="215">
        <v>1</v>
      </c>
      <c r="C13064" s="216" t="s">
        <v>44830</v>
      </c>
      <c r="D13064" s="215" t="s">
        <v>44831</v>
      </c>
    </row>
    <row r="13065" spans="1:4">
      <c r="A13065" s="215" t="s">
        <v>44832</v>
      </c>
      <c r="B13065" s="215">
        <v>1</v>
      </c>
      <c r="C13065" s="216" t="s">
        <v>44833</v>
      </c>
      <c r="D13065" s="215" t="s">
        <v>44834</v>
      </c>
    </row>
    <row r="13066" spans="1:4">
      <c r="A13066" s="215" t="s">
        <v>44835</v>
      </c>
      <c r="B13066" s="215">
        <v>1</v>
      </c>
      <c r="C13066" s="216" t="s">
        <v>44836</v>
      </c>
      <c r="D13066" s="215" t="s">
        <v>44837</v>
      </c>
    </row>
    <row r="13067" spans="1:4">
      <c r="A13067" s="215" t="s">
        <v>44838</v>
      </c>
      <c r="B13067" s="215">
        <v>1</v>
      </c>
      <c r="C13067" s="216" t="s">
        <v>44839</v>
      </c>
      <c r="D13067" s="215" t="s">
        <v>44840</v>
      </c>
    </row>
    <row r="13068" spans="1:4">
      <c r="A13068" s="215" t="s">
        <v>44841</v>
      </c>
      <c r="B13068" s="215">
        <v>1</v>
      </c>
      <c r="C13068" s="216" t="s">
        <v>44842</v>
      </c>
      <c r="D13068" s="215" t="s">
        <v>44843</v>
      </c>
    </row>
    <row r="13069" spans="1:4">
      <c r="A13069" s="215" t="s">
        <v>44844</v>
      </c>
      <c r="B13069" s="215">
        <v>1</v>
      </c>
      <c r="C13069" s="216" t="s">
        <v>44845</v>
      </c>
      <c r="D13069" s="215" t="s">
        <v>44846</v>
      </c>
    </row>
    <row r="13070" spans="1:4">
      <c r="A13070" s="215" t="s">
        <v>44847</v>
      </c>
      <c r="B13070" s="215">
        <v>1</v>
      </c>
      <c r="C13070" s="216" t="s">
        <v>44848</v>
      </c>
      <c r="D13070" s="215" t="s">
        <v>44849</v>
      </c>
    </row>
    <row r="13071" spans="1:4">
      <c r="A13071" s="215" t="s">
        <v>44850</v>
      </c>
      <c r="B13071" s="215">
        <v>1</v>
      </c>
      <c r="C13071" s="216" t="s">
        <v>44851</v>
      </c>
      <c r="D13071" s="215" t="s">
        <v>44852</v>
      </c>
    </row>
    <row r="13072" spans="1:4">
      <c r="A13072" s="215" t="s">
        <v>44853</v>
      </c>
      <c r="B13072" s="215">
        <v>1</v>
      </c>
      <c r="C13072" s="216" t="s">
        <v>44854</v>
      </c>
      <c r="D13072" s="215" t="s">
        <v>44855</v>
      </c>
    </row>
    <row r="13073" spans="1:4">
      <c r="A13073" s="215" t="s">
        <v>44856</v>
      </c>
      <c r="B13073" s="215">
        <v>1</v>
      </c>
      <c r="C13073" s="216" t="s">
        <v>44857</v>
      </c>
      <c r="D13073" s="215" t="s">
        <v>44858</v>
      </c>
    </row>
    <row r="13074" spans="1:4">
      <c r="A13074" s="215" t="s">
        <v>44859</v>
      </c>
      <c r="B13074" s="215">
        <v>1</v>
      </c>
      <c r="C13074" s="216" t="s">
        <v>44860</v>
      </c>
      <c r="D13074" s="215" t="s">
        <v>44861</v>
      </c>
    </row>
    <row r="13075" spans="1:4">
      <c r="A13075" s="215" t="s">
        <v>44862</v>
      </c>
      <c r="B13075" s="215">
        <v>1</v>
      </c>
      <c r="C13075" s="216" t="s">
        <v>44863</v>
      </c>
      <c r="D13075" s="215" t="s">
        <v>44864</v>
      </c>
    </row>
    <row r="13076" spans="1:4">
      <c r="A13076" s="215" t="s">
        <v>44865</v>
      </c>
      <c r="B13076" s="215">
        <v>1</v>
      </c>
      <c r="C13076" s="216" t="s">
        <v>44866</v>
      </c>
      <c r="D13076" s="215" t="s">
        <v>44867</v>
      </c>
    </row>
    <row r="13077" spans="1:4">
      <c r="A13077" s="215" t="s">
        <v>44868</v>
      </c>
      <c r="B13077" s="215">
        <v>1</v>
      </c>
      <c r="C13077" s="216" t="s">
        <v>44869</v>
      </c>
      <c r="D13077" s="215" t="s">
        <v>44870</v>
      </c>
    </row>
    <row r="13078" spans="1:4">
      <c r="A13078" s="215" t="s">
        <v>44871</v>
      </c>
      <c r="B13078" s="215">
        <v>1</v>
      </c>
      <c r="C13078" s="216" t="s">
        <v>44872</v>
      </c>
      <c r="D13078" s="215" t="s">
        <v>44873</v>
      </c>
    </row>
    <row r="13079" spans="1:4">
      <c r="A13079" s="215" t="s">
        <v>44874</v>
      </c>
      <c r="B13079" s="215">
        <v>1</v>
      </c>
      <c r="C13079" s="216" t="s">
        <v>44875</v>
      </c>
      <c r="D13079" s="215" t="s">
        <v>44876</v>
      </c>
    </row>
    <row r="13080" spans="1:4">
      <c r="A13080" s="215" t="s">
        <v>44877</v>
      </c>
      <c r="B13080" s="215">
        <v>1</v>
      </c>
      <c r="C13080" s="216" t="s">
        <v>44878</v>
      </c>
      <c r="D13080" s="215" t="s">
        <v>44879</v>
      </c>
    </row>
    <row r="13081" spans="1:4">
      <c r="A13081" s="215" t="s">
        <v>44880</v>
      </c>
      <c r="B13081" s="215">
        <v>1</v>
      </c>
      <c r="C13081" s="216" t="s">
        <v>44881</v>
      </c>
      <c r="D13081" s="215" t="s">
        <v>44882</v>
      </c>
    </row>
    <row r="13082" spans="1:4">
      <c r="A13082" s="215" t="s">
        <v>44883</v>
      </c>
      <c r="B13082" s="215">
        <v>1</v>
      </c>
      <c r="C13082" s="216" t="s">
        <v>44884</v>
      </c>
      <c r="D13082" s="215" t="s">
        <v>44885</v>
      </c>
    </row>
    <row r="13083" spans="1:4">
      <c r="A13083" s="215" t="s">
        <v>44886</v>
      </c>
      <c r="B13083" s="215">
        <v>1</v>
      </c>
      <c r="C13083" s="216" t="s">
        <v>44887</v>
      </c>
      <c r="D13083" s="215" t="s">
        <v>44888</v>
      </c>
    </row>
    <row r="13084" spans="1:4">
      <c r="A13084" s="215" t="s">
        <v>44889</v>
      </c>
      <c r="B13084" s="215">
        <v>1</v>
      </c>
      <c r="C13084" s="216" t="s">
        <v>44890</v>
      </c>
      <c r="D13084" s="215" t="s">
        <v>44891</v>
      </c>
    </row>
    <row r="13085" spans="1:4">
      <c r="A13085" s="215" t="s">
        <v>44892</v>
      </c>
      <c r="B13085" s="215">
        <v>1</v>
      </c>
      <c r="C13085" s="216" t="s">
        <v>44893</v>
      </c>
      <c r="D13085" s="215" t="s">
        <v>44894</v>
      </c>
    </row>
    <row r="13086" spans="1:4">
      <c r="A13086" s="215" t="s">
        <v>44895</v>
      </c>
      <c r="B13086" s="215">
        <v>1</v>
      </c>
      <c r="C13086" s="216" t="s">
        <v>44896</v>
      </c>
      <c r="D13086" s="215" t="s">
        <v>44897</v>
      </c>
    </row>
    <row r="13087" spans="1:4">
      <c r="A13087" s="215" t="s">
        <v>44898</v>
      </c>
      <c r="B13087" s="215">
        <v>1</v>
      </c>
      <c r="C13087" s="216" t="s">
        <v>44899</v>
      </c>
      <c r="D13087" s="215" t="s">
        <v>44900</v>
      </c>
    </row>
    <row r="13088" spans="1:4">
      <c r="A13088" s="215" t="s">
        <v>44901</v>
      </c>
      <c r="B13088" s="215">
        <v>1</v>
      </c>
      <c r="C13088" s="216" t="s">
        <v>44902</v>
      </c>
      <c r="D13088" s="215" t="s">
        <v>44903</v>
      </c>
    </row>
    <row r="13089" spans="1:4">
      <c r="A13089" s="215" t="s">
        <v>44904</v>
      </c>
      <c r="B13089" s="215">
        <v>1</v>
      </c>
      <c r="C13089" s="216" t="s">
        <v>44905</v>
      </c>
      <c r="D13089" s="215" t="s">
        <v>44906</v>
      </c>
    </row>
    <row r="13090" spans="1:4">
      <c r="A13090" s="215" t="s">
        <v>44907</v>
      </c>
      <c r="B13090" s="215">
        <v>1</v>
      </c>
      <c r="C13090" s="216" t="s">
        <v>44908</v>
      </c>
      <c r="D13090" s="215" t="s">
        <v>44909</v>
      </c>
    </row>
    <row r="13091" spans="1:4">
      <c r="A13091" s="215" t="s">
        <v>44910</v>
      </c>
      <c r="B13091" s="215">
        <v>1</v>
      </c>
      <c r="C13091" s="216" t="s">
        <v>44911</v>
      </c>
      <c r="D13091" s="215" t="s">
        <v>44912</v>
      </c>
    </row>
    <row r="13092" spans="1:4">
      <c r="A13092" s="215" t="s">
        <v>44913</v>
      </c>
      <c r="B13092" s="215">
        <v>1</v>
      </c>
      <c r="C13092" s="216" t="s">
        <v>44914</v>
      </c>
      <c r="D13092" s="215" t="s">
        <v>44915</v>
      </c>
    </row>
    <row r="13093" spans="1:4">
      <c r="A13093" s="215" t="s">
        <v>44916</v>
      </c>
      <c r="B13093" s="215">
        <v>1</v>
      </c>
      <c r="C13093" s="216" t="s">
        <v>44917</v>
      </c>
      <c r="D13093" s="215" t="s">
        <v>44918</v>
      </c>
    </row>
    <row r="13094" spans="1:4">
      <c r="A13094" s="215" t="s">
        <v>44919</v>
      </c>
      <c r="B13094" s="215">
        <v>1</v>
      </c>
      <c r="C13094" s="216" t="s">
        <v>44920</v>
      </c>
      <c r="D13094" s="215" t="s">
        <v>44921</v>
      </c>
    </row>
    <row r="13095" spans="1:4">
      <c r="A13095" s="215" t="s">
        <v>44922</v>
      </c>
      <c r="B13095" s="215">
        <v>1</v>
      </c>
      <c r="C13095" s="216" t="s">
        <v>44923</v>
      </c>
      <c r="D13095" s="215" t="s">
        <v>44924</v>
      </c>
    </row>
    <row r="13096" spans="1:4">
      <c r="A13096" s="215" t="s">
        <v>44925</v>
      </c>
      <c r="B13096" s="215">
        <v>1</v>
      </c>
      <c r="C13096" s="216" t="s">
        <v>44926</v>
      </c>
      <c r="D13096" s="215" t="s">
        <v>44927</v>
      </c>
    </row>
    <row r="13097" spans="1:4">
      <c r="A13097" s="215" t="s">
        <v>44928</v>
      </c>
      <c r="B13097" s="215">
        <v>1</v>
      </c>
      <c r="C13097" s="216" t="s">
        <v>44929</v>
      </c>
      <c r="D13097" s="215" t="s">
        <v>44930</v>
      </c>
    </row>
    <row r="13098" spans="1:4">
      <c r="A13098" s="215" t="s">
        <v>44931</v>
      </c>
      <c r="B13098" s="215">
        <v>1</v>
      </c>
      <c r="C13098" s="216" t="s">
        <v>44932</v>
      </c>
      <c r="D13098" s="215" t="s">
        <v>44933</v>
      </c>
    </row>
    <row r="13099" spans="1:4">
      <c r="A13099" s="215" t="s">
        <v>44934</v>
      </c>
      <c r="B13099" s="215">
        <v>1</v>
      </c>
      <c r="C13099" s="216" t="s">
        <v>44935</v>
      </c>
      <c r="D13099" s="215" t="s">
        <v>44936</v>
      </c>
    </row>
    <row r="13100" spans="1:4">
      <c r="A13100" s="215" t="s">
        <v>44937</v>
      </c>
      <c r="B13100" s="215">
        <v>1</v>
      </c>
      <c r="C13100" s="216" t="s">
        <v>44938</v>
      </c>
      <c r="D13100" s="215" t="s">
        <v>44939</v>
      </c>
    </row>
    <row r="13101" spans="1:4">
      <c r="A13101" s="215" t="s">
        <v>44940</v>
      </c>
      <c r="B13101" s="215">
        <v>1</v>
      </c>
      <c r="C13101" s="216" t="s">
        <v>44941</v>
      </c>
      <c r="D13101" s="215" t="s">
        <v>44942</v>
      </c>
    </row>
    <row r="13102" spans="1:4">
      <c r="A13102" s="215" t="s">
        <v>44943</v>
      </c>
      <c r="B13102" s="215">
        <v>1</v>
      </c>
      <c r="C13102" s="216" t="s">
        <v>44944</v>
      </c>
      <c r="D13102" s="215" t="s">
        <v>44945</v>
      </c>
    </row>
    <row r="13103" spans="1:4">
      <c r="A13103" s="215" t="s">
        <v>44946</v>
      </c>
      <c r="B13103" s="215">
        <v>1</v>
      </c>
      <c r="C13103" s="216" t="s">
        <v>44947</v>
      </c>
      <c r="D13103" s="215" t="s">
        <v>44948</v>
      </c>
    </row>
    <row r="13104" spans="1:4">
      <c r="A13104" s="215" t="s">
        <v>44949</v>
      </c>
      <c r="B13104" s="215">
        <v>1</v>
      </c>
      <c r="C13104" s="216" t="s">
        <v>44950</v>
      </c>
      <c r="D13104" s="215" t="s">
        <v>44951</v>
      </c>
    </row>
    <row r="13105" spans="1:4">
      <c r="A13105" s="215" t="s">
        <v>44952</v>
      </c>
      <c r="B13105" s="215">
        <v>1</v>
      </c>
      <c r="C13105" s="216" t="s">
        <v>44953</v>
      </c>
      <c r="D13105" s="215" t="s">
        <v>44954</v>
      </c>
    </row>
    <row r="13106" spans="1:4">
      <c r="A13106" s="215" t="s">
        <v>44955</v>
      </c>
      <c r="B13106" s="215">
        <v>1</v>
      </c>
      <c r="C13106" s="216" t="s">
        <v>44956</v>
      </c>
      <c r="D13106" s="215" t="s">
        <v>44957</v>
      </c>
    </row>
    <row r="13107" spans="1:4">
      <c r="A13107" s="215" t="s">
        <v>44958</v>
      </c>
      <c r="B13107" s="215">
        <v>1</v>
      </c>
      <c r="C13107" s="216" t="s">
        <v>44959</v>
      </c>
      <c r="D13107" s="215" t="s">
        <v>44960</v>
      </c>
    </row>
    <row r="13108" spans="1:4">
      <c r="A13108" s="215" t="s">
        <v>44961</v>
      </c>
      <c r="B13108" s="215">
        <v>1</v>
      </c>
      <c r="C13108" s="216" t="s">
        <v>44962</v>
      </c>
      <c r="D13108" s="215" t="s">
        <v>44963</v>
      </c>
    </row>
    <row r="13109" spans="1:4">
      <c r="A13109" s="215" t="s">
        <v>44964</v>
      </c>
      <c r="B13109" s="215">
        <v>1</v>
      </c>
      <c r="C13109" s="216" t="s">
        <v>44965</v>
      </c>
      <c r="D13109" s="215" t="s">
        <v>44966</v>
      </c>
    </row>
    <row r="13110" spans="1:4">
      <c r="A13110" s="215" t="s">
        <v>44967</v>
      </c>
      <c r="B13110" s="215">
        <v>1</v>
      </c>
      <c r="C13110" s="216" t="s">
        <v>44968</v>
      </c>
      <c r="D13110" s="215" t="s">
        <v>44969</v>
      </c>
    </row>
    <row r="13111" spans="1:4">
      <c r="A13111" s="215" t="s">
        <v>44970</v>
      </c>
      <c r="B13111" s="215">
        <v>1</v>
      </c>
      <c r="C13111" s="216" t="s">
        <v>44971</v>
      </c>
      <c r="D13111" s="215" t="s">
        <v>44972</v>
      </c>
    </row>
    <row r="13112" spans="1:4">
      <c r="A13112" s="215" t="s">
        <v>44973</v>
      </c>
      <c r="B13112" s="215">
        <v>1</v>
      </c>
      <c r="C13112" s="216" t="s">
        <v>44974</v>
      </c>
      <c r="D13112" s="215" t="s">
        <v>44975</v>
      </c>
    </row>
    <row r="13113" spans="1:4">
      <c r="A13113" s="215" t="s">
        <v>44976</v>
      </c>
      <c r="B13113" s="215">
        <v>1</v>
      </c>
      <c r="C13113" s="216" t="s">
        <v>44977</v>
      </c>
      <c r="D13113" s="215" t="s">
        <v>44978</v>
      </c>
    </row>
    <row r="13114" spans="1:4">
      <c r="A13114" s="215" t="s">
        <v>44979</v>
      </c>
      <c r="B13114" s="215">
        <v>1</v>
      </c>
      <c r="C13114" s="216" t="s">
        <v>44980</v>
      </c>
      <c r="D13114" s="215" t="s">
        <v>44981</v>
      </c>
    </row>
    <row r="13115" spans="1:4">
      <c r="A13115" s="215" t="s">
        <v>44982</v>
      </c>
      <c r="B13115" s="215">
        <v>1</v>
      </c>
      <c r="C13115" s="216" t="s">
        <v>44983</v>
      </c>
      <c r="D13115" s="215" t="s">
        <v>44984</v>
      </c>
    </row>
    <row r="13116" spans="1:4">
      <c r="A13116" s="215" t="s">
        <v>44985</v>
      </c>
      <c r="B13116" s="215">
        <v>1</v>
      </c>
      <c r="C13116" s="216" t="s">
        <v>44986</v>
      </c>
      <c r="D13116" s="215" t="s">
        <v>44987</v>
      </c>
    </row>
    <row r="13117" spans="1:4">
      <c r="A13117" s="215" t="s">
        <v>44988</v>
      </c>
      <c r="B13117" s="215">
        <v>1</v>
      </c>
      <c r="C13117" s="216" t="s">
        <v>44989</v>
      </c>
      <c r="D13117" s="215" t="s">
        <v>44990</v>
      </c>
    </row>
    <row r="13118" spans="1:4">
      <c r="A13118" s="215" t="s">
        <v>44991</v>
      </c>
      <c r="B13118" s="215">
        <v>1</v>
      </c>
      <c r="C13118" s="216" t="s">
        <v>44992</v>
      </c>
      <c r="D13118" s="215" t="s">
        <v>44993</v>
      </c>
    </row>
    <row r="13119" spans="1:4">
      <c r="A13119" s="215" t="s">
        <v>44994</v>
      </c>
      <c r="B13119" s="215">
        <v>1</v>
      </c>
      <c r="C13119" s="216" t="s">
        <v>44995</v>
      </c>
      <c r="D13119" s="215" t="s">
        <v>44996</v>
      </c>
    </row>
    <row r="13120" spans="1:4">
      <c r="A13120" s="215" t="s">
        <v>44997</v>
      </c>
      <c r="B13120" s="215">
        <v>1</v>
      </c>
      <c r="C13120" s="216" t="s">
        <v>44998</v>
      </c>
      <c r="D13120" s="215" t="s">
        <v>44999</v>
      </c>
    </row>
    <row r="13121" spans="1:4">
      <c r="A13121" s="215" t="s">
        <v>45000</v>
      </c>
      <c r="B13121" s="215">
        <v>1</v>
      </c>
      <c r="C13121" s="216" t="s">
        <v>45001</v>
      </c>
      <c r="D13121" s="215" t="s">
        <v>45002</v>
      </c>
    </row>
    <row r="13122" spans="1:4">
      <c r="A13122" s="215" t="s">
        <v>45003</v>
      </c>
      <c r="B13122" s="215">
        <v>1</v>
      </c>
      <c r="C13122" s="216" t="s">
        <v>45004</v>
      </c>
      <c r="D13122" s="215" t="s">
        <v>45005</v>
      </c>
    </row>
    <row r="13123" spans="1:4">
      <c r="A13123" s="215" t="s">
        <v>45006</v>
      </c>
      <c r="B13123" s="215">
        <v>1</v>
      </c>
      <c r="C13123" s="216" t="s">
        <v>45007</v>
      </c>
      <c r="D13123" s="215" t="s">
        <v>45008</v>
      </c>
    </row>
    <row r="13124" spans="1:4">
      <c r="A13124" s="215" t="s">
        <v>45009</v>
      </c>
      <c r="B13124" s="215">
        <v>1</v>
      </c>
      <c r="C13124" s="216" t="s">
        <v>45010</v>
      </c>
      <c r="D13124" s="215" t="s">
        <v>45011</v>
      </c>
    </row>
    <row r="13125" spans="1:4">
      <c r="A13125" s="215" t="s">
        <v>45012</v>
      </c>
      <c r="B13125" s="215">
        <v>1</v>
      </c>
      <c r="C13125" s="216" t="s">
        <v>45013</v>
      </c>
      <c r="D13125" s="215" t="s">
        <v>45014</v>
      </c>
    </row>
    <row r="13126" spans="1:4">
      <c r="A13126" s="215" t="s">
        <v>45015</v>
      </c>
      <c r="B13126" s="215">
        <v>1</v>
      </c>
      <c r="C13126" s="216" t="s">
        <v>45016</v>
      </c>
      <c r="D13126" s="215" t="s">
        <v>45017</v>
      </c>
    </row>
    <row r="13127" spans="1:4">
      <c r="A13127" s="215" t="s">
        <v>45018</v>
      </c>
      <c r="B13127" s="215">
        <v>1</v>
      </c>
      <c r="C13127" s="216" t="s">
        <v>45019</v>
      </c>
      <c r="D13127" s="215" t="s">
        <v>45020</v>
      </c>
    </row>
    <row r="13128" spans="1:4">
      <c r="A13128" s="215" t="s">
        <v>45021</v>
      </c>
      <c r="B13128" s="215">
        <v>1</v>
      </c>
      <c r="C13128" s="216" t="s">
        <v>45022</v>
      </c>
      <c r="D13128" s="215" t="s">
        <v>45023</v>
      </c>
    </row>
    <row r="13129" spans="1:4">
      <c r="A13129" s="215" t="s">
        <v>45024</v>
      </c>
      <c r="B13129" s="215">
        <v>1</v>
      </c>
      <c r="C13129" s="216" t="s">
        <v>45025</v>
      </c>
      <c r="D13129" s="215" t="s">
        <v>45026</v>
      </c>
    </row>
    <row r="13130" spans="1:4">
      <c r="A13130" s="215" t="s">
        <v>45027</v>
      </c>
      <c r="B13130" s="215">
        <v>1</v>
      </c>
      <c r="C13130" s="216" t="s">
        <v>45028</v>
      </c>
      <c r="D13130" s="215" t="s">
        <v>45029</v>
      </c>
    </row>
    <row r="13131" spans="1:4">
      <c r="A13131" s="215" t="s">
        <v>45030</v>
      </c>
      <c r="B13131" s="215">
        <v>1</v>
      </c>
      <c r="C13131" s="216" t="s">
        <v>45031</v>
      </c>
      <c r="D13131" s="215" t="s">
        <v>45032</v>
      </c>
    </row>
    <row r="13132" spans="1:4">
      <c r="A13132" s="215" t="s">
        <v>45033</v>
      </c>
      <c r="B13132" s="215">
        <v>1</v>
      </c>
      <c r="C13132" s="216" t="s">
        <v>45034</v>
      </c>
      <c r="D13132" s="215" t="s">
        <v>45035</v>
      </c>
    </row>
    <row r="13133" spans="1:4">
      <c r="A13133" s="215" t="s">
        <v>45036</v>
      </c>
      <c r="B13133" s="215">
        <v>1</v>
      </c>
      <c r="C13133" s="216" t="s">
        <v>45037</v>
      </c>
      <c r="D13133" s="215" t="s">
        <v>45038</v>
      </c>
    </row>
    <row r="13134" spans="1:4">
      <c r="A13134" s="215" t="s">
        <v>45039</v>
      </c>
      <c r="B13134" s="215">
        <v>1</v>
      </c>
      <c r="C13134" s="216" t="s">
        <v>45040</v>
      </c>
      <c r="D13134" s="215" t="s">
        <v>45041</v>
      </c>
    </row>
    <row r="13135" spans="1:4">
      <c r="A13135" s="215" t="s">
        <v>45042</v>
      </c>
      <c r="B13135" s="215">
        <v>1</v>
      </c>
      <c r="C13135" s="216" t="s">
        <v>45043</v>
      </c>
      <c r="D13135" s="215" t="s">
        <v>45044</v>
      </c>
    </row>
    <row r="13136" spans="1:4">
      <c r="A13136" s="215" t="s">
        <v>45045</v>
      </c>
      <c r="B13136" s="215">
        <v>1</v>
      </c>
      <c r="C13136" s="216" t="s">
        <v>45046</v>
      </c>
      <c r="D13136" s="215" t="s">
        <v>45047</v>
      </c>
    </row>
    <row r="13137" spans="1:4">
      <c r="A13137" s="215" t="s">
        <v>45048</v>
      </c>
      <c r="B13137" s="215">
        <v>1</v>
      </c>
      <c r="C13137" s="216" t="s">
        <v>45049</v>
      </c>
      <c r="D13137" s="215" t="s">
        <v>45050</v>
      </c>
    </row>
    <row r="13138" spans="1:4">
      <c r="A13138" s="215" t="s">
        <v>45051</v>
      </c>
      <c r="B13138" s="215">
        <v>1</v>
      </c>
      <c r="C13138" s="216" t="s">
        <v>45052</v>
      </c>
      <c r="D13138" s="215" t="s">
        <v>45053</v>
      </c>
    </row>
    <row r="13139" spans="1:4">
      <c r="A13139" s="215" t="s">
        <v>45054</v>
      </c>
      <c r="B13139" s="215">
        <v>1</v>
      </c>
      <c r="C13139" s="216" t="s">
        <v>45055</v>
      </c>
      <c r="D13139" s="215" t="s">
        <v>45056</v>
      </c>
    </row>
    <row r="13140" spans="1:4">
      <c r="A13140" s="215" t="s">
        <v>45057</v>
      </c>
      <c r="B13140" s="215">
        <v>1</v>
      </c>
      <c r="C13140" s="216" t="s">
        <v>45058</v>
      </c>
      <c r="D13140" s="215" t="s">
        <v>45059</v>
      </c>
    </row>
    <row r="13141" spans="1:4">
      <c r="A13141" s="215" t="s">
        <v>45060</v>
      </c>
      <c r="B13141" s="215">
        <v>1</v>
      </c>
      <c r="C13141" s="216" t="s">
        <v>45061</v>
      </c>
      <c r="D13141" s="215" t="s">
        <v>45062</v>
      </c>
    </row>
    <row r="13142" spans="1:4">
      <c r="A13142" s="215" t="s">
        <v>45063</v>
      </c>
      <c r="B13142" s="215">
        <v>1</v>
      </c>
      <c r="C13142" s="216" t="s">
        <v>45064</v>
      </c>
      <c r="D13142" s="215" t="s">
        <v>45065</v>
      </c>
    </row>
    <row r="13143" spans="1:4">
      <c r="A13143" s="215" t="s">
        <v>45066</v>
      </c>
      <c r="B13143" s="215">
        <v>1</v>
      </c>
      <c r="C13143" s="216" t="s">
        <v>45067</v>
      </c>
      <c r="D13143" s="215" t="s">
        <v>45068</v>
      </c>
    </row>
    <row r="13144" spans="1:4">
      <c r="A13144" s="215" t="s">
        <v>45069</v>
      </c>
      <c r="B13144" s="215">
        <v>1</v>
      </c>
      <c r="C13144" s="216" t="s">
        <v>45070</v>
      </c>
      <c r="D13144" s="215" t="s">
        <v>111168</v>
      </c>
    </row>
    <row r="13145" spans="1:4">
      <c r="A13145" s="215" t="s">
        <v>45071</v>
      </c>
      <c r="B13145" s="215">
        <v>1</v>
      </c>
      <c r="C13145" s="216" t="s">
        <v>45072</v>
      </c>
      <c r="D13145" s="215" t="s">
        <v>45073</v>
      </c>
    </row>
    <row r="13146" spans="1:4">
      <c r="A13146" s="215" t="s">
        <v>45074</v>
      </c>
      <c r="B13146" s="215">
        <v>1</v>
      </c>
      <c r="C13146" s="216" t="s">
        <v>45075</v>
      </c>
      <c r="D13146" s="215" t="s">
        <v>45076</v>
      </c>
    </row>
    <row r="13147" spans="1:4">
      <c r="A13147" s="215" t="s">
        <v>45077</v>
      </c>
      <c r="B13147" s="215">
        <v>1</v>
      </c>
      <c r="C13147" s="216" t="s">
        <v>45078</v>
      </c>
      <c r="D13147" s="215" t="s">
        <v>45079</v>
      </c>
    </row>
    <row r="13148" spans="1:4">
      <c r="A13148" s="215" t="s">
        <v>45080</v>
      </c>
      <c r="B13148" s="215">
        <v>1</v>
      </c>
      <c r="C13148" s="216" t="s">
        <v>45081</v>
      </c>
      <c r="D13148" s="215" t="s">
        <v>45082</v>
      </c>
    </row>
    <row r="13149" spans="1:4">
      <c r="A13149" s="215" t="s">
        <v>45083</v>
      </c>
      <c r="B13149" s="215">
        <v>1</v>
      </c>
      <c r="C13149" s="216" t="s">
        <v>45084</v>
      </c>
      <c r="D13149" s="215" t="s">
        <v>45085</v>
      </c>
    </row>
    <row r="13150" spans="1:4">
      <c r="A13150" s="215" t="s">
        <v>45086</v>
      </c>
      <c r="B13150" s="215">
        <v>1</v>
      </c>
      <c r="C13150" s="216" t="s">
        <v>45087</v>
      </c>
      <c r="D13150" s="215" t="s">
        <v>45088</v>
      </c>
    </row>
    <row r="13151" spans="1:4">
      <c r="A13151" s="215" t="s">
        <v>45089</v>
      </c>
      <c r="B13151" s="215">
        <v>2</v>
      </c>
      <c r="C13151" s="216" t="s">
        <v>45090</v>
      </c>
      <c r="D13151" s="215" t="s">
        <v>45091</v>
      </c>
    </row>
    <row r="13152" spans="1:4">
      <c r="A13152" s="215" t="s">
        <v>45092</v>
      </c>
      <c r="B13152" s="215">
        <v>1</v>
      </c>
      <c r="C13152" s="216" t="s">
        <v>45093</v>
      </c>
      <c r="D13152" s="215" t="s">
        <v>45094</v>
      </c>
    </row>
    <row r="13153" spans="1:4">
      <c r="A13153" s="215" t="s">
        <v>45095</v>
      </c>
      <c r="B13153" s="215">
        <v>1</v>
      </c>
      <c r="C13153" s="216" t="s">
        <v>45096</v>
      </c>
      <c r="D13153" s="215" t="s">
        <v>45097</v>
      </c>
    </row>
    <row r="13154" spans="1:4">
      <c r="A13154" s="215" t="s">
        <v>45098</v>
      </c>
      <c r="B13154" s="215">
        <v>1</v>
      </c>
      <c r="C13154" s="216" t="s">
        <v>45099</v>
      </c>
      <c r="D13154" s="215" t="s">
        <v>45100</v>
      </c>
    </row>
    <row r="13155" spans="1:4">
      <c r="A13155" s="215" t="s">
        <v>45101</v>
      </c>
      <c r="B13155" s="215">
        <v>1</v>
      </c>
      <c r="C13155" s="216" t="s">
        <v>45102</v>
      </c>
      <c r="D13155" s="215" t="s">
        <v>45103</v>
      </c>
    </row>
    <row r="13156" spans="1:4">
      <c r="A13156" s="215" t="s">
        <v>45104</v>
      </c>
      <c r="B13156" s="215">
        <v>1</v>
      </c>
      <c r="C13156" s="216" t="s">
        <v>45105</v>
      </c>
      <c r="D13156" s="215" t="s">
        <v>45106</v>
      </c>
    </row>
    <row r="13157" spans="1:4">
      <c r="A13157" s="215" t="s">
        <v>45107</v>
      </c>
      <c r="B13157" s="215">
        <v>1</v>
      </c>
      <c r="C13157" s="216" t="s">
        <v>45108</v>
      </c>
      <c r="D13157" s="215" t="s">
        <v>45109</v>
      </c>
    </row>
    <row r="13158" spans="1:4">
      <c r="A13158" s="215" t="s">
        <v>45110</v>
      </c>
      <c r="B13158" s="215">
        <v>1</v>
      </c>
      <c r="C13158" s="216" t="s">
        <v>45111</v>
      </c>
      <c r="D13158" s="215" t="s">
        <v>45112</v>
      </c>
    </row>
    <row r="13159" spans="1:4">
      <c r="A13159" s="215" t="s">
        <v>45113</v>
      </c>
      <c r="B13159" s="215">
        <v>1</v>
      </c>
      <c r="C13159" s="216" t="s">
        <v>45114</v>
      </c>
      <c r="D13159" s="215" t="s">
        <v>45115</v>
      </c>
    </row>
    <row r="13160" spans="1:4">
      <c r="A13160" s="215" t="s">
        <v>45116</v>
      </c>
      <c r="B13160" s="215">
        <v>1</v>
      </c>
      <c r="C13160" s="216" t="s">
        <v>45117</v>
      </c>
      <c r="D13160" s="215" t="s">
        <v>45118</v>
      </c>
    </row>
    <row r="13161" spans="1:4">
      <c r="A13161" s="215" t="s">
        <v>45119</v>
      </c>
      <c r="B13161" s="215">
        <v>1</v>
      </c>
      <c r="C13161" s="216" t="s">
        <v>45120</v>
      </c>
      <c r="D13161" s="215" t="s">
        <v>45121</v>
      </c>
    </row>
    <row r="13162" spans="1:4">
      <c r="A13162" s="215" t="s">
        <v>45122</v>
      </c>
      <c r="B13162" s="215">
        <v>1</v>
      </c>
      <c r="C13162" s="216" t="s">
        <v>45123</v>
      </c>
      <c r="D13162" s="215" t="s">
        <v>45124</v>
      </c>
    </row>
    <row r="13163" spans="1:4">
      <c r="A13163" s="215" t="s">
        <v>45125</v>
      </c>
      <c r="B13163" s="215">
        <v>1</v>
      </c>
      <c r="C13163" s="216" t="s">
        <v>45126</v>
      </c>
      <c r="D13163" s="215" t="s">
        <v>45127</v>
      </c>
    </row>
    <row r="13164" spans="1:4">
      <c r="A13164" s="215" t="s">
        <v>45128</v>
      </c>
      <c r="B13164" s="215">
        <v>1</v>
      </c>
      <c r="C13164" s="216" t="s">
        <v>45129</v>
      </c>
      <c r="D13164" s="215" t="s">
        <v>45130</v>
      </c>
    </row>
    <row r="13165" spans="1:4">
      <c r="A13165" s="215" t="s">
        <v>45131</v>
      </c>
      <c r="B13165" s="215">
        <v>1</v>
      </c>
      <c r="C13165" s="216" t="s">
        <v>45132</v>
      </c>
      <c r="D13165" s="215" t="s">
        <v>45133</v>
      </c>
    </row>
    <row r="13166" spans="1:4">
      <c r="A13166" s="215" t="s">
        <v>45134</v>
      </c>
      <c r="B13166" s="215">
        <v>1</v>
      </c>
      <c r="C13166" s="216" t="s">
        <v>45135</v>
      </c>
      <c r="D13166" s="215" t="s">
        <v>45136</v>
      </c>
    </row>
    <row r="13167" spans="1:4">
      <c r="A13167" s="215" t="s">
        <v>45137</v>
      </c>
      <c r="B13167" s="215">
        <v>1</v>
      </c>
      <c r="C13167" s="216" t="s">
        <v>45138</v>
      </c>
      <c r="D13167" s="215" t="s">
        <v>45139</v>
      </c>
    </row>
    <row r="13168" spans="1:4">
      <c r="A13168" s="215" t="s">
        <v>45140</v>
      </c>
      <c r="B13168" s="215">
        <v>1</v>
      </c>
      <c r="C13168" s="216" t="s">
        <v>45141</v>
      </c>
      <c r="D13168" s="215" t="s">
        <v>45142</v>
      </c>
    </row>
    <row r="13169" spans="1:4">
      <c r="A13169" s="215" t="s">
        <v>45143</v>
      </c>
      <c r="B13169" s="215">
        <v>1</v>
      </c>
      <c r="C13169" s="216" t="s">
        <v>45144</v>
      </c>
      <c r="D13169" s="215" t="s">
        <v>45145</v>
      </c>
    </row>
    <row r="13170" spans="1:4">
      <c r="A13170" s="215" t="s">
        <v>45146</v>
      </c>
      <c r="B13170" s="215">
        <v>1</v>
      </c>
      <c r="C13170" s="216" t="s">
        <v>45147</v>
      </c>
      <c r="D13170" s="215" t="s">
        <v>45148</v>
      </c>
    </row>
    <row r="13171" spans="1:4">
      <c r="A13171" s="215" t="s">
        <v>45149</v>
      </c>
      <c r="B13171" s="215">
        <v>1</v>
      </c>
      <c r="C13171" s="216" t="s">
        <v>45150</v>
      </c>
      <c r="D13171" s="215" t="s">
        <v>45151</v>
      </c>
    </row>
    <row r="13172" spans="1:4">
      <c r="A13172" s="215" t="s">
        <v>45152</v>
      </c>
      <c r="B13172" s="215">
        <v>1</v>
      </c>
      <c r="C13172" s="216" t="s">
        <v>45153</v>
      </c>
      <c r="D13172" s="215" t="s">
        <v>45154</v>
      </c>
    </row>
    <row r="13173" spans="1:4">
      <c r="A13173" s="215" t="s">
        <v>45155</v>
      </c>
      <c r="B13173" s="215">
        <v>1</v>
      </c>
      <c r="C13173" s="216" t="s">
        <v>45156</v>
      </c>
      <c r="D13173" s="215" t="s">
        <v>45157</v>
      </c>
    </row>
    <row r="13174" spans="1:4">
      <c r="A13174" s="215" t="s">
        <v>45158</v>
      </c>
      <c r="B13174" s="215">
        <v>1</v>
      </c>
      <c r="C13174" s="216" t="s">
        <v>45159</v>
      </c>
      <c r="D13174" s="215" t="s">
        <v>45160</v>
      </c>
    </row>
    <row r="13175" spans="1:4">
      <c r="A13175" s="215" t="s">
        <v>45161</v>
      </c>
      <c r="B13175" s="215">
        <v>1</v>
      </c>
      <c r="C13175" s="216" t="s">
        <v>45162</v>
      </c>
      <c r="D13175" s="215" t="s">
        <v>45163</v>
      </c>
    </row>
    <row r="13176" spans="1:4">
      <c r="A13176" s="215" t="s">
        <v>45164</v>
      </c>
      <c r="B13176" s="215">
        <v>1</v>
      </c>
      <c r="C13176" s="216" t="s">
        <v>45165</v>
      </c>
      <c r="D13176" s="215" t="s">
        <v>45166</v>
      </c>
    </row>
    <row r="13177" spans="1:4">
      <c r="A13177" s="215" t="s">
        <v>45167</v>
      </c>
      <c r="B13177" s="215">
        <v>1</v>
      </c>
      <c r="C13177" s="216" t="s">
        <v>45168</v>
      </c>
      <c r="D13177" s="215" t="s">
        <v>45169</v>
      </c>
    </row>
    <row r="13178" spans="1:4">
      <c r="A13178" s="215" t="s">
        <v>45170</v>
      </c>
      <c r="B13178" s="215">
        <v>1</v>
      </c>
      <c r="C13178" s="216" t="s">
        <v>45171</v>
      </c>
      <c r="D13178" s="215" t="s">
        <v>45172</v>
      </c>
    </row>
    <row r="13179" spans="1:4">
      <c r="A13179" s="215" t="s">
        <v>45173</v>
      </c>
      <c r="B13179" s="215">
        <v>1</v>
      </c>
      <c r="C13179" s="216" t="s">
        <v>45174</v>
      </c>
      <c r="D13179" s="215" t="s">
        <v>45175</v>
      </c>
    </row>
    <row r="13180" spans="1:4">
      <c r="A13180" s="215" t="s">
        <v>45176</v>
      </c>
      <c r="B13180" s="215">
        <v>1</v>
      </c>
      <c r="C13180" s="216" t="s">
        <v>45177</v>
      </c>
      <c r="D13180" s="215" t="s">
        <v>45178</v>
      </c>
    </row>
    <row r="13181" spans="1:4">
      <c r="A13181" s="215" t="s">
        <v>45179</v>
      </c>
      <c r="B13181" s="215">
        <v>1</v>
      </c>
      <c r="C13181" s="216" t="s">
        <v>45180</v>
      </c>
      <c r="D13181" s="215" t="s">
        <v>45181</v>
      </c>
    </row>
    <row r="13182" spans="1:4">
      <c r="A13182" s="215" t="s">
        <v>45182</v>
      </c>
      <c r="B13182" s="215">
        <v>1</v>
      </c>
      <c r="C13182" s="216" t="s">
        <v>45183</v>
      </c>
      <c r="D13182" s="215" t="s">
        <v>45184</v>
      </c>
    </row>
    <row r="13183" spans="1:4">
      <c r="A13183" s="215" t="s">
        <v>45185</v>
      </c>
      <c r="B13183" s="215">
        <v>1</v>
      </c>
      <c r="C13183" s="216" t="s">
        <v>45186</v>
      </c>
      <c r="D13183" s="215" t="s">
        <v>45187</v>
      </c>
    </row>
    <row r="13184" spans="1:4">
      <c r="A13184" s="215" t="s">
        <v>45188</v>
      </c>
      <c r="B13184" s="215">
        <v>1</v>
      </c>
      <c r="C13184" s="216" t="s">
        <v>45189</v>
      </c>
      <c r="D13184" s="215" t="s">
        <v>45190</v>
      </c>
    </row>
    <row r="13185" spans="1:4">
      <c r="A13185" s="215" t="s">
        <v>45191</v>
      </c>
      <c r="B13185" s="215">
        <v>1</v>
      </c>
      <c r="C13185" s="216" t="s">
        <v>45192</v>
      </c>
      <c r="D13185" s="215" t="s">
        <v>45193</v>
      </c>
    </row>
    <row r="13186" spans="1:4">
      <c r="A13186" s="215" t="s">
        <v>45194</v>
      </c>
      <c r="B13186" s="215">
        <v>1</v>
      </c>
      <c r="C13186" s="216" t="s">
        <v>45195</v>
      </c>
      <c r="D13186" s="215" t="s">
        <v>45196</v>
      </c>
    </row>
    <row r="13187" spans="1:4">
      <c r="A13187" s="215" t="s">
        <v>45197</v>
      </c>
      <c r="B13187" s="215">
        <v>1</v>
      </c>
      <c r="C13187" s="216" t="s">
        <v>45198</v>
      </c>
      <c r="D13187" s="215" t="s">
        <v>45199</v>
      </c>
    </row>
    <row r="13188" spans="1:4">
      <c r="A13188" s="215" t="s">
        <v>45200</v>
      </c>
      <c r="B13188" s="215">
        <v>1</v>
      </c>
      <c r="C13188" s="216" t="s">
        <v>45201</v>
      </c>
      <c r="D13188" s="215" t="s">
        <v>45202</v>
      </c>
    </row>
    <row r="13189" spans="1:4">
      <c r="A13189" s="215" t="s">
        <v>45203</v>
      </c>
      <c r="B13189" s="215">
        <v>1</v>
      </c>
      <c r="C13189" s="216" t="s">
        <v>45204</v>
      </c>
      <c r="D13189" s="215" t="s">
        <v>45205</v>
      </c>
    </row>
    <row r="13190" spans="1:4">
      <c r="A13190" s="215" t="s">
        <v>45206</v>
      </c>
      <c r="B13190" s="215">
        <v>1</v>
      </c>
      <c r="C13190" s="216" t="s">
        <v>45207</v>
      </c>
      <c r="D13190" s="215" t="s">
        <v>45208</v>
      </c>
    </row>
    <row r="13191" spans="1:4">
      <c r="A13191" s="215" t="s">
        <v>45209</v>
      </c>
      <c r="B13191" s="215">
        <v>1</v>
      </c>
      <c r="C13191" s="216" t="s">
        <v>45210</v>
      </c>
      <c r="D13191" s="215" t="s">
        <v>45211</v>
      </c>
    </row>
    <row r="13192" spans="1:4">
      <c r="A13192" s="215" t="s">
        <v>45212</v>
      </c>
      <c r="B13192" s="215">
        <v>1</v>
      </c>
      <c r="C13192" s="216" t="s">
        <v>45213</v>
      </c>
      <c r="D13192" s="215" t="s">
        <v>45214</v>
      </c>
    </row>
    <row r="13193" spans="1:4">
      <c r="A13193" s="215" t="s">
        <v>45215</v>
      </c>
      <c r="B13193" s="215">
        <v>1</v>
      </c>
      <c r="C13193" s="216" t="s">
        <v>45216</v>
      </c>
      <c r="D13193" s="215" t="s">
        <v>45217</v>
      </c>
    </row>
    <row r="13194" spans="1:4">
      <c r="A13194" s="215" t="s">
        <v>45218</v>
      </c>
      <c r="B13194" s="215">
        <v>1</v>
      </c>
      <c r="C13194" s="216" t="s">
        <v>45219</v>
      </c>
      <c r="D13194" s="215" t="s">
        <v>45220</v>
      </c>
    </row>
    <row r="13195" spans="1:4">
      <c r="A13195" s="215" t="s">
        <v>45221</v>
      </c>
      <c r="B13195" s="215">
        <v>1</v>
      </c>
      <c r="C13195" s="216" t="s">
        <v>45222</v>
      </c>
      <c r="D13195" s="215" t="s">
        <v>45223</v>
      </c>
    </row>
    <row r="13196" spans="1:4">
      <c r="A13196" s="215" t="s">
        <v>45224</v>
      </c>
      <c r="B13196" s="215">
        <v>1</v>
      </c>
      <c r="C13196" s="216" t="s">
        <v>45225</v>
      </c>
      <c r="D13196" s="215" t="s">
        <v>45226</v>
      </c>
    </row>
    <row r="13197" spans="1:4">
      <c r="A13197" s="215" t="s">
        <v>45227</v>
      </c>
      <c r="B13197" s="215">
        <v>1</v>
      </c>
      <c r="C13197" s="216" t="s">
        <v>45228</v>
      </c>
      <c r="D13197" s="215" t="s">
        <v>45229</v>
      </c>
    </row>
    <row r="13198" spans="1:4">
      <c r="A13198" s="215" t="s">
        <v>45230</v>
      </c>
      <c r="B13198" s="215">
        <v>1</v>
      </c>
      <c r="C13198" s="216" t="s">
        <v>45231</v>
      </c>
      <c r="D13198" s="215" t="s">
        <v>45232</v>
      </c>
    </row>
    <row r="13199" spans="1:4">
      <c r="A13199" s="215" t="s">
        <v>45233</v>
      </c>
      <c r="B13199" s="215">
        <v>1</v>
      </c>
      <c r="C13199" s="216" t="s">
        <v>45234</v>
      </c>
      <c r="D13199" s="215" t="s">
        <v>45235</v>
      </c>
    </row>
    <row r="13200" spans="1:4">
      <c r="A13200" s="215" t="s">
        <v>45236</v>
      </c>
      <c r="B13200" s="215">
        <v>1</v>
      </c>
      <c r="C13200" s="216" t="s">
        <v>45237</v>
      </c>
      <c r="D13200" s="215" t="s">
        <v>45238</v>
      </c>
    </row>
    <row r="13201" spans="1:4">
      <c r="A13201" s="215" t="s">
        <v>45239</v>
      </c>
      <c r="B13201" s="215">
        <v>1</v>
      </c>
      <c r="C13201" s="216" t="s">
        <v>45240</v>
      </c>
      <c r="D13201" s="215" t="s">
        <v>45241</v>
      </c>
    </row>
    <row r="13202" spans="1:4">
      <c r="A13202" s="215" t="s">
        <v>45242</v>
      </c>
      <c r="B13202" s="215">
        <v>1</v>
      </c>
      <c r="C13202" s="216" t="s">
        <v>45243</v>
      </c>
      <c r="D13202" s="215" t="s">
        <v>45244</v>
      </c>
    </row>
    <row r="13203" spans="1:4">
      <c r="A13203" s="215" t="s">
        <v>45245</v>
      </c>
      <c r="B13203" s="215">
        <v>1</v>
      </c>
      <c r="C13203" s="216" t="s">
        <v>45246</v>
      </c>
      <c r="D13203" s="215" t="s">
        <v>45247</v>
      </c>
    </row>
    <row r="13204" spans="1:4">
      <c r="A13204" s="215" t="s">
        <v>45248</v>
      </c>
      <c r="B13204" s="215">
        <v>1</v>
      </c>
      <c r="C13204" s="216" t="s">
        <v>45249</v>
      </c>
      <c r="D13204" s="215" t="s">
        <v>45250</v>
      </c>
    </row>
    <row r="13205" spans="1:4">
      <c r="A13205" s="215" t="s">
        <v>45251</v>
      </c>
      <c r="B13205" s="215">
        <v>1</v>
      </c>
      <c r="C13205" s="216" t="s">
        <v>45252</v>
      </c>
      <c r="D13205" s="215" t="s">
        <v>45253</v>
      </c>
    </row>
    <row r="13206" spans="1:4">
      <c r="A13206" s="215" t="s">
        <v>45254</v>
      </c>
      <c r="B13206" s="215">
        <v>1</v>
      </c>
      <c r="C13206" s="216" t="s">
        <v>45255</v>
      </c>
      <c r="D13206" s="215" t="s">
        <v>45256</v>
      </c>
    </row>
    <row r="13207" spans="1:4">
      <c r="A13207" s="215" t="s">
        <v>45257</v>
      </c>
      <c r="B13207" s="215">
        <v>1</v>
      </c>
      <c r="C13207" s="216" t="s">
        <v>45258</v>
      </c>
      <c r="D13207" s="215" t="s">
        <v>45259</v>
      </c>
    </row>
    <row r="13208" spans="1:4">
      <c r="A13208" s="215" t="s">
        <v>45260</v>
      </c>
      <c r="B13208" s="215">
        <v>1</v>
      </c>
      <c r="C13208" s="216" t="s">
        <v>45261</v>
      </c>
      <c r="D13208" s="215" t="s">
        <v>45262</v>
      </c>
    </row>
    <row r="13209" spans="1:4">
      <c r="A13209" s="215" t="s">
        <v>45263</v>
      </c>
      <c r="B13209" s="215">
        <v>1</v>
      </c>
      <c r="C13209" s="216" t="s">
        <v>45264</v>
      </c>
      <c r="D13209" s="215" t="s">
        <v>45265</v>
      </c>
    </row>
    <row r="13210" spans="1:4">
      <c r="A13210" s="215" t="s">
        <v>45266</v>
      </c>
      <c r="B13210" s="215">
        <v>1</v>
      </c>
      <c r="C13210" s="216" t="s">
        <v>45267</v>
      </c>
      <c r="D13210" s="215" t="s">
        <v>45268</v>
      </c>
    </row>
    <row r="13211" spans="1:4">
      <c r="A13211" s="215" t="s">
        <v>45269</v>
      </c>
      <c r="B13211" s="215">
        <v>1</v>
      </c>
      <c r="C13211" s="216" t="s">
        <v>45270</v>
      </c>
      <c r="D13211" s="215" t="s">
        <v>45271</v>
      </c>
    </row>
    <row r="13212" spans="1:4">
      <c r="A13212" s="215" t="s">
        <v>45272</v>
      </c>
      <c r="B13212" s="215">
        <v>1</v>
      </c>
      <c r="C13212" s="216" t="s">
        <v>45273</v>
      </c>
      <c r="D13212" s="215" t="s">
        <v>45274</v>
      </c>
    </row>
    <row r="13213" spans="1:4">
      <c r="A13213" s="215" t="s">
        <v>45275</v>
      </c>
      <c r="B13213" s="215">
        <v>1</v>
      </c>
      <c r="C13213" s="216" t="s">
        <v>45276</v>
      </c>
      <c r="D13213" s="215" t="s">
        <v>45277</v>
      </c>
    </row>
    <row r="13214" spans="1:4">
      <c r="A13214" s="215" t="s">
        <v>45278</v>
      </c>
      <c r="B13214" s="215">
        <v>1</v>
      </c>
      <c r="C13214" s="216" t="s">
        <v>45279</v>
      </c>
      <c r="D13214" s="215" t="s">
        <v>45280</v>
      </c>
    </row>
    <row r="13215" spans="1:4">
      <c r="A13215" s="215" t="s">
        <v>45281</v>
      </c>
      <c r="B13215" s="215">
        <v>1</v>
      </c>
      <c r="C13215" s="216" t="s">
        <v>45282</v>
      </c>
      <c r="D13215" s="215" t="s">
        <v>45283</v>
      </c>
    </row>
    <row r="13216" spans="1:4">
      <c r="A13216" s="215" t="s">
        <v>45284</v>
      </c>
      <c r="B13216" s="215">
        <v>1</v>
      </c>
      <c r="C13216" s="216" t="s">
        <v>45285</v>
      </c>
      <c r="D13216" s="215" t="s">
        <v>45286</v>
      </c>
    </row>
    <row r="13217" spans="1:4">
      <c r="A13217" s="215" t="s">
        <v>45287</v>
      </c>
      <c r="B13217" s="215">
        <v>1</v>
      </c>
      <c r="C13217" s="216" t="s">
        <v>45288</v>
      </c>
      <c r="D13217" s="215" t="s">
        <v>45289</v>
      </c>
    </row>
    <row r="13218" spans="1:4">
      <c r="A13218" s="215" t="s">
        <v>45290</v>
      </c>
      <c r="B13218" s="215">
        <v>1</v>
      </c>
      <c r="C13218" s="216" t="s">
        <v>45291</v>
      </c>
      <c r="D13218" s="215" t="s">
        <v>45292</v>
      </c>
    </row>
    <row r="13219" spans="1:4">
      <c r="A13219" s="215" t="s">
        <v>45293</v>
      </c>
      <c r="B13219" s="215">
        <v>1</v>
      </c>
      <c r="C13219" s="216" t="s">
        <v>45294</v>
      </c>
      <c r="D13219" s="215" t="s">
        <v>45295</v>
      </c>
    </row>
    <row r="13220" spans="1:4">
      <c r="A13220" s="215" t="s">
        <v>45296</v>
      </c>
      <c r="B13220" s="215">
        <v>1</v>
      </c>
      <c r="C13220" s="216" t="s">
        <v>45297</v>
      </c>
      <c r="D13220" s="215" t="s">
        <v>45298</v>
      </c>
    </row>
    <row r="13221" spans="1:4">
      <c r="A13221" s="215" t="s">
        <v>45299</v>
      </c>
      <c r="B13221" s="215">
        <v>1</v>
      </c>
      <c r="C13221" s="216" t="s">
        <v>45300</v>
      </c>
      <c r="D13221" s="215" t="s">
        <v>45301</v>
      </c>
    </row>
    <row r="13222" spans="1:4">
      <c r="A13222" s="215" t="s">
        <v>45302</v>
      </c>
      <c r="B13222" s="215">
        <v>1</v>
      </c>
      <c r="C13222" s="216" t="s">
        <v>45303</v>
      </c>
      <c r="D13222" s="215" t="s">
        <v>45304</v>
      </c>
    </row>
    <row r="13223" spans="1:4">
      <c r="A13223" s="215" t="s">
        <v>45305</v>
      </c>
      <c r="B13223" s="215">
        <v>1</v>
      </c>
      <c r="C13223" s="216" t="s">
        <v>45306</v>
      </c>
      <c r="D13223" s="215" t="s">
        <v>45307</v>
      </c>
    </row>
    <row r="13224" spans="1:4">
      <c r="A13224" s="215" t="s">
        <v>45308</v>
      </c>
      <c r="B13224" s="215">
        <v>1</v>
      </c>
      <c r="C13224" s="216" t="s">
        <v>45309</v>
      </c>
      <c r="D13224" s="215" t="s">
        <v>45310</v>
      </c>
    </row>
    <row r="13225" spans="1:4">
      <c r="A13225" s="215" t="s">
        <v>45311</v>
      </c>
      <c r="B13225" s="215">
        <v>1</v>
      </c>
      <c r="C13225" s="216" t="s">
        <v>45312</v>
      </c>
      <c r="D13225" s="215" t="s">
        <v>45313</v>
      </c>
    </row>
    <row r="13226" spans="1:4">
      <c r="A13226" s="215" t="s">
        <v>45314</v>
      </c>
      <c r="B13226" s="215">
        <v>1</v>
      </c>
      <c r="C13226" s="216" t="s">
        <v>45315</v>
      </c>
      <c r="D13226" s="215" t="s">
        <v>45316</v>
      </c>
    </row>
    <row r="13227" spans="1:4">
      <c r="A13227" s="215" t="s">
        <v>45317</v>
      </c>
      <c r="B13227" s="215">
        <v>1</v>
      </c>
      <c r="C13227" s="216" t="s">
        <v>45318</v>
      </c>
      <c r="D13227" s="215" t="s">
        <v>45319</v>
      </c>
    </row>
    <row r="13228" spans="1:4">
      <c r="A13228" s="215" t="s">
        <v>45320</v>
      </c>
      <c r="B13228" s="215">
        <v>1</v>
      </c>
      <c r="C13228" s="216" t="s">
        <v>45321</v>
      </c>
      <c r="D13228" s="215" t="s">
        <v>45322</v>
      </c>
    </row>
    <row r="13229" spans="1:4">
      <c r="A13229" s="215" t="s">
        <v>45323</v>
      </c>
      <c r="B13229" s="215">
        <v>1</v>
      </c>
      <c r="C13229" s="216" t="s">
        <v>45324</v>
      </c>
      <c r="D13229" s="215" t="s">
        <v>45325</v>
      </c>
    </row>
    <row r="13230" spans="1:4">
      <c r="A13230" s="215" t="s">
        <v>45326</v>
      </c>
      <c r="B13230" s="215">
        <v>1</v>
      </c>
      <c r="C13230" s="216" t="s">
        <v>45327</v>
      </c>
      <c r="D13230" s="215" t="s">
        <v>45328</v>
      </c>
    </row>
    <row r="13231" spans="1:4">
      <c r="A13231" s="215" t="s">
        <v>45329</v>
      </c>
      <c r="B13231" s="215">
        <v>1</v>
      </c>
      <c r="C13231" s="216" t="s">
        <v>45330</v>
      </c>
      <c r="D13231" s="215" t="s">
        <v>45331</v>
      </c>
    </row>
    <row r="13232" spans="1:4">
      <c r="A13232" s="215" t="s">
        <v>45332</v>
      </c>
      <c r="B13232" s="215">
        <v>1</v>
      </c>
      <c r="C13232" s="216" t="s">
        <v>45333</v>
      </c>
      <c r="D13232" s="215" t="s">
        <v>45334</v>
      </c>
    </row>
    <row r="13233" spans="1:4">
      <c r="A13233" s="215" t="s">
        <v>45335</v>
      </c>
      <c r="B13233" s="215">
        <v>1</v>
      </c>
      <c r="C13233" s="216" t="s">
        <v>45336</v>
      </c>
      <c r="D13233" s="215" t="s">
        <v>45337</v>
      </c>
    </row>
    <row r="13234" spans="1:4">
      <c r="A13234" s="215" t="s">
        <v>45338</v>
      </c>
      <c r="B13234" s="215">
        <v>1</v>
      </c>
      <c r="C13234" s="216" t="s">
        <v>45339</v>
      </c>
      <c r="D13234" s="215" t="s">
        <v>45340</v>
      </c>
    </row>
    <row r="13235" spans="1:4">
      <c r="A13235" s="215" t="s">
        <v>45341</v>
      </c>
      <c r="B13235" s="215">
        <v>1</v>
      </c>
      <c r="C13235" s="216" t="s">
        <v>45342</v>
      </c>
      <c r="D13235" s="215" t="s">
        <v>45343</v>
      </c>
    </row>
    <row r="13236" spans="1:4">
      <c r="A13236" s="215" t="s">
        <v>45344</v>
      </c>
      <c r="B13236" s="215">
        <v>1</v>
      </c>
      <c r="C13236" s="216" t="s">
        <v>45345</v>
      </c>
      <c r="D13236" s="215" t="s">
        <v>45346</v>
      </c>
    </row>
    <row r="13237" spans="1:4">
      <c r="A13237" s="215" t="s">
        <v>45347</v>
      </c>
      <c r="B13237" s="215">
        <v>1</v>
      </c>
      <c r="C13237" s="216" t="s">
        <v>45348</v>
      </c>
      <c r="D13237" s="215" t="s">
        <v>45349</v>
      </c>
    </row>
    <row r="13238" spans="1:4">
      <c r="A13238" s="215" t="s">
        <v>45350</v>
      </c>
      <c r="B13238" s="215">
        <v>1</v>
      </c>
      <c r="C13238" s="216" t="s">
        <v>45351</v>
      </c>
      <c r="D13238" s="215" t="s">
        <v>45352</v>
      </c>
    </row>
    <row r="13239" spans="1:4">
      <c r="A13239" s="215" t="s">
        <v>45353</v>
      </c>
      <c r="B13239" s="215">
        <v>1</v>
      </c>
      <c r="C13239" s="216" t="s">
        <v>45354</v>
      </c>
      <c r="D13239" s="215" t="s">
        <v>45355</v>
      </c>
    </row>
    <row r="13240" spans="1:4">
      <c r="A13240" s="215" t="s">
        <v>45356</v>
      </c>
      <c r="B13240" s="215">
        <v>1</v>
      </c>
      <c r="C13240" s="216" t="s">
        <v>45357</v>
      </c>
      <c r="D13240" s="215" t="s">
        <v>45358</v>
      </c>
    </row>
    <row r="13241" spans="1:4">
      <c r="A13241" s="215" t="s">
        <v>45359</v>
      </c>
      <c r="B13241" s="215">
        <v>1</v>
      </c>
      <c r="C13241" s="216" t="s">
        <v>45360</v>
      </c>
      <c r="D13241" s="215" t="s">
        <v>45361</v>
      </c>
    </row>
    <row r="13242" spans="1:4">
      <c r="A13242" s="215" t="s">
        <v>45362</v>
      </c>
      <c r="B13242" s="215">
        <v>1</v>
      </c>
      <c r="C13242" s="216" t="s">
        <v>45363</v>
      </c>
      <c r="D13242" s="215" t="s">
        <v>45364</v>
      </c>
    </row>
    <row r="13243" spans="1:4">
      <c r="A13243" s="215" t="s">
        <v>45365</v>
      </c>
      <c r="B13243" s="215">
        <v>1</v>
      </c>
      <c r="C13243" s="216" t="s">
        <v>45366</v>
      </c>
      <c r="D13243" s="215" t="s">
        <v>45367</v>
      </c>
    </row>
    <row r="13244" spans="1:4">
      <c r="A13244" s="215" t="s">
        <v>45368</v>
      </c>
      <c r="B13244" s="215">
        <v>1</v>
      </c>
      <c r="C13244" s="216" t="s">
        <v>45369</v>
      </c>
      <c r="D13244" s="215" t="s">
        <v>45370</v>
      </c>
    </row>
    <row r="13245" spans="1:4">
      <c r="A13245" s="215" t="s">
        <v>45371</v>
      </c>
      <c r="B13245" s="215">
        <v>1</v>
      </c>
      <c r="C13245" s="216" t="s">
        <v>45372</v>
      </c>
      <c r="D13245" s="215" t="s">
        <v>45373</v>
      </c>
    </row>
    <row r="13246" spans="1:4">
      <c r="A13246" s="215" t="s">
        <v>45374</v>
      </c>
      <c r="B13246" s="215">
        <v>1</v>
      </c>
      <c r="C13246" s="216" t="s">
        <v>45375</v>
      </c>
      <c r="D13246" s="215" t="s">
        <v>45376</v>
      </c>
    </row>
    <row r="13247" spans="1:4">
      <c r="A13247" s="215" t="s">
        <v>45377</v>
      </c>
      <c r="B13247" s="215">
        <v>1</v>
      </c>
      <c r="C13247" s="216" t="s">
        <v>45378</v>
      </c>
      <c r="D13247" s="215" t="s">
        <v>45379</v>
      </c>
    </row>
    <row r="13248" spans="1:4">
      <c r="A13248" s="215" t="s">
        <v>45380</v>
      </c>
      <c r="B13248" s="215">
        <v>1</v>
      </c>
      <c r="C13248" s="216" t="s">
        <v>45381</v>
      </c>
      <c r="D13248" s="215" t="s">
        <v>45382</v>
      </c>
    </row>
    <row r="13249" spans="1:4">
      <c r="A13249" s="215" t="s">
        <v>45383</v>
      </c>
      <c r="B13249" s="215">
        <v>1</v>
      </c>
      <c r="C13249" s="216" t="s">
        <v>45384</v>
      </c>
      <c r="D13249" s="215" t="s">
        <v>45385</v>
      </c>
    </row>
    <row r="13250" spans="1:4">
      <c r="A13250" s="215" t="s">
        <v>45386</v>
      </c>
      <c r="B13250" s="215">
        <v>1</v>
      </c>
      <c r="C13250" s="216" t="s">
        <v>45387</v>
      </c>
      <c r="D13250" s="215" t="s">
        <v>45388</v>
      </c>
    </row>
    <row r="13251" spans="1:4">
      <c r="A13251" s="215" t="s">
        <v>45389</v>
      </c>
      <c r="B13251" s="215">
        <v>1</v>
      </c>
      <c r="C13251" s="216" t="s">
        <v>45390</v>
      </c>
      <c r="D13251" s="215" t="s">
        <v>45391</v>
      </c>
    </row>
    <row r="13252" spans="1:4">
      <c r="A13252" s="215" t="s">
        <v>45392</v>
      </c>
      <c r="B13252" s="215">
        <v>1</v>
      </c>
      <c r="C13252" s="216" t="s">
        <v>45393</v>
      </c>
      <c r="D13252" s="215" t="s">
        <v>45394</v>
      </c>
    </row>
    <row r="13253" spans="1:4">
      <c r="A13253" s="215" t="s">
        <v>45395</v>
      </c>
      <c r="B13253" s="215">
        <v>1</v>
      </c>
      <c r="C13253" s="216" t="s">
        <v>45396</v>
      </c>
      <c r="D13253" s="215" t="s">
        <v>45397</v>
      </c>
    </row>
    <row r="13254" spans="1:4">
      <c r="A13254" s="215" t="s">
        <v>45398</v>
      </c>
      <c r="B13254" s="215">
        <v>1</v>
      </c>
      <c r="C13254" s="216" t="s">
        <v>45399</v>
      </c>
      <c r="D13254" s="215" t="s">
        <v>45400</v>
      </c>
    </row>
    <row r="13255" spans="1:4">
      <c r="A13255" s="215" t="s">
        <v>45401</v>
      </c>
      <c r="B13255" s="215">
        <v>1</v>
      </c>
      <c r="C13255" s="216" t="s">
        <v>45402</v>
      </c>
      <c r="D13255" s="215" t="s">
        <v>45403</v>
      </c>
    </row>
    <row r="13256" spans="1:4">
      <c r="A13256" s="215" t="s">
        <v>45404</v>
      </c>
      <c r="B13256" s="215">
        <v>1</v>
      </c>
      <c r="C13256" s="216" t="s">
        <v>45405</v>
      </c>
      <c r="D13256" s="215" t="s">
        <v>45406</v>
      </c>
    </row>
    <row r="13257" spans="1:4">
      <c r="A13257" s="215" t="s">
        <v>45407</v>
      </c>
      <c r="B13257" s="215">
        <v>1</v>
      </c>
      <c r="C13257" s="216" t="s">
        <v>45408</v>
      </c>
      <c r="D13257" s="215" t="s">
        <v>45409</v>
      </c>
    </row>
    <row r="13258" spans="1:4">
      <c r="A13258" s="215" t="s">
        <v>45410</v>
      </c>
      <c r="B13258" s="215">
        <v>1</v>
      </c>
      <c r="C13258" s="216" t="s">
        <v>45411</v>
      </c>
      <c r="D13258" s="215" t="s">
        <v>45412</v>
      </c>
    </row>
    <row r="13259" spans="1:4">
      <c r="A13259" s="215" t="s">
        <v>45413</v>
      </c>
      <c r="B13259" s="215">
        <v>1</v>
      </c>
      <c r="C13259" s="216" t="s">
        <v>45414</v>
      </c>
      <c r="D13259" s="215" t="s">
        <v>45415</v>
      </c>
    </row>
    <row r="13260" spans="1:4">
      <c r="A13260" s="215" t="s">
        <v>45416</v>
      </c>
      <c r="B13260" s="215">
        <v>1</v>
      </c>
      <c r="C13260" s="216" t="s">
        <v>45417</v>
      </c>
      <c r="D13260" s="215" t="s">
        <v>45418</v>
      </c>
    </row>
    <row r="13261" spans="1:4">
      <c r="A13261" s="215" t="s">
        <v>45419</v>
      </c>
      <c r="B13261" s="215">
        <v>1</v>
      </c>
      <c r="C13261" s="216" t="s">
        <v>45420</v>
      </c>
      <c r="D13261" s="215" t="s">
        <v>45421</v>
      </c>
    </row>
    <row r="13262" spans="1:4">
      <c r="A13262" s="215" t="s">
        <v>45422</v>
      </c>
      <c r="B13262" s="215">
        <v>1</v>
      </c>
      <c r="C13262" s="216" t="s">
        <v>45423</v>
      </c>
      <c r="D13262" s="215" t="s">
        <v>45424</v>
      </c>
    </row>
    <row r="13263" spans="1:4">
      <c r="A13263" s="215" t="s">
        <v>45425</v>
      </c>
      <c r="B13263" s="215">
        <v>1</v>
      </c>
      <c r="C13263" s="216" t="s">
        <v>45426</v>
      </c>
      <c r="D13263" s="215" t="s">
        <v>45427</v>
      </c>
    </row>
    <row r="13264" spans="1:4">
      <c r="A13264" s="215" t="s">
        <v>45428</v>
      </c>
      <c r="B13264" s="215">
        <v>1</v>
      </c>
      <c r="C13264" s="216" t="s">
        <v>45429</v>
      </c>
      <c r="D13264" s="215" t="s">
        <v>45430</v>
      </c>
    </row>
    <row r="13265" spans="1:4">
      <c r="A13265" s="215" t="s">
        <v>45431</v>
      </c>
      <c r="B13265" s="215">
        <v>1</v>
      </c>
      <c r="C13265" s="216" t="s">
        <v>45432</v>
      </c>
      <c r="D13265" s="215" t="s">
        <v>45433</v>
      </c>
    </row>
    <row r="13266" spans="1:4">
      <c r="A13266" s="215" t="s">
        <v>45434</v>
      </c>
      <c r="B13266" s="215">
        <v>1</v>
      </c>
      <c r="C13266" s="216" t="s">
        <v>45435</v>
      </c>
      <c r="D13266" s="215" t="s">
        <v>45436</v>
      </c>
    </row>
    <row r="13267" spans="1:4">
      <c r="A13267" s="215" t="s">
        <v>45437</v>
      </c>
      <c r="B13267" s="215">
        <v>1</v>
      </c>
      <c r="C13267" s="216" t="s">
        <v>45438</v>
      </c>
      <c r="D13267" s="215" t="s">
        <v>45439</v>
      </c>
    </row>
    <row r="13268" spans="1:4">
      <c r="A13268" s="215" t="s">
        <v>45440</v>
      </c>
      <c r="B13268" s="215">
        <v>1</v>
      </c>
      <c r="C13268" s="216" t="s">
        <v>45441</v>
      </c>
      <c r="D13268" s="215" t="s">
        <v>45442</v>
      </c>
    </row>
    <row r="13269" spans="1:4">
      <c r="A13269" s="215" t="s">
        <v>45443</v>
      </c>
      <c r="B13269" s="215">
        <v>1</v>
      </c>
      <c r="C13269" s="216" t="s">
        <v>45444</v>
      </c>
      <c r="D13269" s="215" t="s">
        <v>45445</v>
      </c>
    </row>
    <row r="13270" spans="1:4">
      <c r="A13270" s="215" t="s">
        <v>45446</v>
      </c>
      <c r="B13270" s="215">
        <v>1</v>
      </c>
      <c r="C13270" s="216" t="s">
        <v>45447</v>
      </c>
      <c r="D13270" s="215" t="s">
        <v>45448</v>
      </c>
    </row>
    <row r="13271" spans="1:4">
      <c r="A13271" s="215" t="s">
        <v>45449</v>
      </c>
      <c r="B13271" s="215">
        <v>1</v>
      </c>
      <c r="C13271" s="216" t="s">
        <v>45450</v>
      </c>
      <c r="D13271" s="215" t="s">
        <v>45451</v>
      </c>
    </row>
    <row r="13272" spans="1:4">
      <c r="A13272" s="215" t="s">
        <v>45452</v>
      </c>
      <c r="B13272" s="215">
        <v>1</v>
      </c>
      <c r="C13272" s="216" t="s">
        <v>45453</v>
      </c>
      <c r="D13272" s="215" t="s">
        <v>45454</v>
      </c>
    </row>
    <row r="13273" spans="1:4">
      <c r="A13273" s="215" t="s">
        <v>45455</v>
      </c>
      <c r="B13273" s="215">
        <v>1</v>
      </c>
      <c r="C13273" s="216" t="s">
        <v>45456</v>
      </c>
      <c r="D13273" s="215" t="s">
        <v>45457</v>
      </c>
    </row>
    <row r="13274" spans="1:4">
      <c r="A13274" s="215" t="s">
        <v>45458</v>
      </c>
      <c r="B13274" s="215">
        <v>1</v>
      </c>
      <c r="C13274" s="216" t="s">
        <v>45459</v>
      </c>
      <c r="D13274" s="215" t="s">
        <v>45460</v>
      </c>
    </row>
    <row r="13275" spans="1:4">
      <c r="A13275" s="215" t="s">
        <v>45461</v>
      </c>
      <c r="B13275" s="215">
        <v>1</v>
      </c>
      <c r="C13275" s="216" t="s">
        <v>45462</v>
      </c>
      <c r="D13275" s="215" t="s">
        <v>45463</v>
      </c>
    </row>
    <row r="13276" spans="1:4">
      <c r="A13276" s="215" t="s">
        <v>45464</v>
      </c>
      <c r="B13276" s="215">
        <v>1</v>
      </c>
      <c r="C13276" s="216" t="s">
        <v>45465</v>
      </c>
      <c r="D13276" s="215" t="s">
        <v>45466</v>
      </c>
    </row>
    <row r="13277" spans="1:4">
      <c r="A13277" s="215" t="s">
        <v>45467</v>
      </c>
      <c r="B13277" s="215">
        <v>1</v>
      </c>
      <c r="C13277" s="216" t="s">
        <v>45468</v>
      </c>
      <c r="D13277" s="215" t="s">
        <v>45469</v>
      </c>
    </row>
    <row r="13278" spans="1:4">
      <c r="A13278" s="215" t="s">
        <v>45470</v>
      </c>
      <c r="B13278" s="215">
        <v>1</v>
      </c>
      <c r="C13278" s="216" t="s">
        <v>45471</v>
      </c>
      <c r="D13278" s="215" t="s">
        <v>45472</v>
      </c>
    </row>
    <row r="13279" spans="1:4">
      <c r="A13279" s="215" t="s">
        <v>45473</v>
      </c>
      <c r="B13279" s="215">
        <v>1</v>
      </c>
      <c r="C13279" s="216" t="s">
        <v>45474</v>
      </c>
      <c r="D13279" s="215" t="s">
        <v>45475</v>
      </c>
    </row>
    <row r="13280" spans="1:4">
      <c r="A13280" s="215" t="s">
        <v>45476</v>
      </c>
      <c r="B13280" s="215">
        <v>1</v>
      </c>
      <c r="C13280" s="216" t="s">
        <v>45477</v>
      </c>
      <c r="D13280" s="215" t="s">
        <v>45478</v>
      </c>
    </row>
    <row r="13281" spans="1:4">
      <c r="A13281" s="215" t="s">
        <v>45479</v>
      </c>
      <c r="B13281" s="215">
        <v>1</v>
      </c>
      <c r="C13281" s="216" t="s">
        <v>45480</v>
      </c>
      <c r="D13281" s="215" t="s">
        <v>45481</v>
      </c>
    </row>
    <row r="13282" spans="1:4">
      <c r="A13282" s="215" t="s">
        <v>45482</v>
      </c>
      <c r="B13282" s="215">
        <v>1</v>
      </c>
      <c r="C13282" s="216" t="s">
        <v>45483</v>
      </c>
      <c r="D13282" s="215" t="s">
        <v>45484</v>
      </c>
    </row>
    <row r="13283" spans="1:4">
      <c r="A13283" s="215" t="s">
        <v>45485</v>
      </c>
      <c r="B13283" s="215">
        <v>1</v>
      </c>
      <c r="C13283" s="216" t="s">
        <v>45486</v>
      </c>
      <c r="D13283" s="215" t="s">
        <v>45487</v>
      </c>
    </row>
    <row r="13284" spans="1:4">
      <c r="A13284" s="215" t="s">
        <v>45488</v>
      </c>
      <c r="B13284" s="215">
        <v>1</v>
      </c>
      <c r="C13284" s="216" t="s">
        <v>45489</v>
      </c>
      <c r="D13284" s="215" t="s">
        <v>45490</v>
      </c>
    </row>
    <row r="13285" spans="1:4">
      <c r="A13285" s="215" t="s">
        <v>45491</v>
      </c>
      <c r="B13285" s="215">
        <v>1</v>
      </c>
      <c r="C13285" s="216" t="s">
        <v>45492</v>
      </c>
      <c r="D13285" s="215" t="s">
        <v>45493</v>
      </c>
    </row>
    <row r="13286" spans="1:4">
      <c r="A13286" s="215" t="s">
        <v>45494</v>
      </c>
      <c r="B13286" s="215">
        <v>1</v>
      </c>
      <c r="C13286" s="216" t="s">
        <v>45495</v>
      </c>
      <c r="D13286" s="215" t="s">
        <v>45496</v>
      </c>
    </row>
    <row r="13287" spans="1:4">
      <c r="A13287" s="215" t="s">
        <v>45497</v>
      </c>
      <c r="B13287" s="215">
        <v>1</v>
      </c>
      <c r="C13287" s="216" t="s">
        <v>45498</v>
      </c>
      <c r="D13287" s="215" t="s">
        <v>45499</v>
      </c>
    </row>
    <row r="13288" spans="1:4">
      <c r="A13288" s="215" t="s">
        <v>45500</v>
      </c>
      <c r="B13288" s="215">
        <v>1</v>
      </c>
      <c r="C13288" s="216" t="s">
        <v>45501</v>
      </c>
      <c r="D13288" s="215" t="s">
        <v>45502</v>
      </c>
    </row>
    <row r="13289" spans="1:4">
      <c r="A13289" s="215" t="s">
        <v>45503</v>
      </c>
      <c r="B13289" s="215">
        <v>1</v>
      </c>
      <c r="C13289" s="216" t="s">
        <v>45504</v>
      </c>
      <c r="D13289" s="215" t="s">
        <v>45505</v>
      </c>
    </row>
    <row r="13290" spans="1:4">
      <c r="A13290" s="215" t="s">
        <v>45506</v>
      </c>
      <c r="B13290" s="215">
        <v>1</v>
      </c>
      <c r="C13290" s="216" t="s">
        <v>45507</v>
      </c>
      <c r="D13290" s="215" t="s">
        <v>45508</v>
      </c>
    </row>
    <row r="13291" spans="1:4">
      <c r="A13291" s="215" t="s">
        <v>45509</v>
      </c>
      <c r="B13291" s="215">
        <v>1</v>
      </c>
      <c r="C13291" s="216" t="s">
        <v>45510</v>
      </c>
      <c r="D13291" s="215" t="s">
        <v>45511</v>
      </c>
    </row>
    <row r="13292" spans="1:4">
      <c r="A13292" s="215" t="s">
        <v>45512</v>
      </c>
      <c r="B13292" s="215">
        <v>1</v>
      </c>
      <c r="C13292" s="216" t="s">
        <v>45513</v>
      </c>
      <c r="D13292" s="215" t="s">
        <v>45514</v>
      </c>
    </row>
    <row r="13293" spans="1:4">
      <c r="A13293" s="215" t="s">
        <v>45515</v>
      </c>
      <c r="B13293" s="215">
        <v>1</v>
      </c>
      <c r="C13293" s="216" t="s">
        <v>45516</v>
      </c>
      <c r="D13293" s="215" t="s">
        <v>45517</v>
      </c>
    </row>
    <row r="13294" spans="1:4">
      <c r="A13294" s="215" t="s">
        <v>45518</v>
      </c>
      <c r="B13294" s="215">
        <v>1</v>
      </c>
      <c r="C13294" s="216" t="s">
        <v>45519</v>
      </c>
      <c r="D13294" s="215" t="s">
        <v>45520</v>
      </c>
    </row>
    <row r="13295" spans="1:4">
      <c r="A13295" s="215" t="s">
        <v>45521</v>
      </c>
      <c r="B13295" s="215">
        <v>1</v>
      </c>
      <c r="C13295" s="216" t="s">
        <v>45522</v>
      </c>
      <c r="D13295" s="215" t="s">
        <v>45523</v>
      </c>
    </row>
    <row r="13296" spans="1:4">
      <c r="A13296" s="215" t="s">
        <v>45524</v>
      </c>
      <c r="B13296" s="215">
        <v>1</v>
      </c>
      <c r="C13296" s="216" t="s">
        <v>45525</v>
      </c>
      <c r="D13296" s="215" t="s">
        <v>45526</v>
      </c>
    </row>
    <row r="13297" spans="1:4">
      <c r="A13297" s="215" t="s">
        <v>45527</v>
      </c>
      <c r="B13297" s="215">
        <v>1</v>
      </c>
      <c r="C13297" s="216" t="s">
        <v>45528</v>
      </c>
      <c r="D13297" s="215" t="s">
        <v>45529</v>
      </c>
    </row>
    <row r="13298" spans="1:4">
      <c r="A13298" s="215" t="s">
        <v>45530</v>
      </c>
      <c r="B13298" s="215">
        <v>1</v>
      </c>
      <c r="C13298" s="216" t="s">
        <v>45531</v>
      </c>
      <c r="D13298" s="215" t="s">
        <v>45532</v>
      </c>
    </row>
    <row r="13299" spans="1:4">
      <c r="A13299" s="215" t="s">
        <v>45533</v>
      </c>
      <c r="B13299" s="215">
        <v>1</v>
      </c>
      <c r="C13299" s="216" t="s">
        <v>45534</v>
      </c>
      <c r="D13299" s="215" t="s">
        <v>45535</v>
      </c>
    </row>
    <row r="13300" spans="1:4">
      <c r="A13300" s="215" t="s">
        <v>45536</v>
      </c>
      <c r="B13300" s="215">
        <v>1</v>
      </c>
      <c r="C13300" s="216" t="s">
        <v>45537</v>
      </c>
      <c r="D13300" s="215" t="s">
        <v>45538</v>
      </c>
    </row>
    <row r="13301" spans="1:4">
      <c r="A13301" s="215" t="s">
        <v>45539</v>
      </c>
      <c r="B13301" s="215">
        <v>1</v>
      </c>
      <c r="C13301" s="216" t="s">
        <v>45540</v>
      </c>
      <c r="D13301" s="215" t="s">
        <v>45541</v>
      </c>
    </row>
    <row r="13302" spans="1:4">
      <c r="A13302" s="215" t="s">
        <v>45542</v>
      </c>
      <c r="B13302" s="215">
        <v>1</v>
      </c>
      <c r="C13302" s="216" t="s">
        <v>45543</v>
      </c>
      <c r="D13302" s="215" t="s">
        <v>45544</v>
      </c>
    </row>
    <row r="13303" spans="1:4">
      <c r="A13303" s="215" t="s">
        <v>45545</v>
      </c>
      <c r="B13303" s="215">
        <v>1</v>
      </c>
      <c r="C13303" s="216" t="s">
        <v>45546</v>
      </c>
      <c r="D13303" s="215" t="s">
        <v>45547</v>
      </c>
    </row>
    <row r="13304" spans="1:4">
      <c r="A13304" s="215" t="s">
        <v>45548</v>
      </c>
      <c r="B13304" s="215">
        <v>1</v>
      </c>
      <c r="C13304" s="216" t="s">
        <v>45549</v>
      </c>
      <c r="D13304" s="215" t="s">
        <v>45550</v>
      </c>
    </row>
    <row r="13305" spans="1:4">
      <c r="A13305" s="215" t="s">
        <v>45551</v>
      </c>
      <c r="B13305" s="215">
        <v>1</v>
      </c>
      <c r="C13305" s="216" t="s">
        <v>45552</v>
      </c>
      <c r="D13305" s="215" t="s">
        <v>45553</v>
      </c>
    </row>
    <row r="13306" spans="1:4">
      <c r="A13306" s="215" t="s">
        <v>45554</v>
      </c>
      <c r="B13306" s="215">
        <v>1</v>
      </c>
      <c r="C13306" s="216" t="s">
        <v>45555</v>
      </c>
      <c r="D13306" s="215" t="s">
        <v>45556</v>
      </c>
    </row>
    <row r="13307" spans="1:4">
      <c r="A13307" s="215" t="s">
        <v>45557</v>
      </c>
      <c r="B13307" s="215">
        <v>1</v>
      </c>
      <c r="C13307" s="216" t="s">
        <v>45558</v>
      </c>
      <c r="D13307" s="215" t="s">
        <v>45559</v>
      </c>
    </row>
    <row r="13308" spans="1:4">
      <c r="A13308" s="215" t="s">
        <v>45560</v>
      </c>
      <c r="B13308" s="215">
        <v>1</v>
      </c>
      <c r="C13308" s="216" t="s">
        <v>45561</v>
      </c>
      <c r="D13308" s="215" t="s">
        <v>45562</v>
      </c>
    </row>
    <row r="13309" spans="1:4">
      <c r="A13309" s="215" t="s">
        <v>45563</v>
      </c>
      <c r="B13309" s="215">
        <v>1</v>
      </c>
      <c r="C13309" s="216" t="s">
        <v>45564</v>
      </c>
      <c r="D13309" s="215" t="s">
        <v>45565</v>
      </c>
    </row>
    <row r="13310" spans="1:4">
      <c r="A13310" s="215" t="s">
        <v>45566</v>
      </c>
      <c r="B13310" s="215">
        <v>1</v>
      </c>
      <c r="C13310" s="216" t="s">
        <v>45567</v>
      </c>
      <c r="D13310" s="215" t="s">
        <v>45568</v>
      </c>
    </row>
    <row r="13311" spans="1:4">
      <c r="A13311" s="215" t="s">
        <v>45569</v>
      </c>
      <c r="B13311" s="215">
        <v>1</v>
      </c>
      <c r="C13311" s="216" t="s">
        <v>45570</v>
      </c>
      <c r="D13311" s="215" t="s">
        <v>45571</v>
      </c>
    </row>
    <row r="13312" spans="1:4">
      <c r="A13312" s="215" t="s">
        <v>45572</v>
      </c>
      <c r="B13312" s="215">
        <v>1</v>
      </c>
      <c r="C13312" s="216" t="s">
        <v>45573</v>
      </c>
      <c r="D13312" s="215" t="s">
        <v>45574</v>
      </c>
    </row>
    <row r="13313" spans="1:4">
      <c r="A13313" s="215" t="s">
        <v>45575</v>
      </c>
      <c r="B13313" s="215">
        <v>1</v>
      </c>
      <c r="C13313" s="216" t="s">
        <v>45576</v>
      </c>
      <c r="D13313" s="215" t="s">
        <v>45577</v>
      </c>
    </row>
    <row r="13314" spans="1:4">
      <c r="A13314" s="215" t="s">
        <v>45578</v>
      </c>
      <c r="B13314" s="215">
        <v>1</v>
      </c>
      <c r="C13314" s="216" t="s">
        <v>45579</v>
      </c>
      <c r="D13314" s="215" t="s">
        <v>45580</v>
      </c>
    </row>
    <row r="13315" spans="1:4">
      <c r="A13315" s="215" t="s">
        <v>45581</v>
      </c>
      <c r="B13315" s="215">
        <v>1</v>
      </c>
      <c r="C13315" s="216" t="s">
        <v>45582</v>
      </c>
      <c r="D13315" s="215" t="s">
        <v>45583</v>
      </c>
    </row>
    <row r="13316" spans="1:4">
      <c r="A13316" s="215" t="s">
        <v>45584</v>
      </c>
      <c r="B13316" s="215">
        <v>1</v>
      </c>
      <c r="C13316" s="216" t="s">
        <v>45585</v>
      </c>
      <c r="D13316" s="215" t="s">
        <v>45586</v>
      </c>
    </row>
    <row r="13317" spans="1:4">
      <c r="A13317" s="215" t="s">
        <v>45587</v>
      </c>
      <c r="B13317" s="215">
        <v>1</v>
      </c>
      <c r="C13317" s="216" t="s">
        <v>45588</v>
      </c>
      <c r="D13317" s="215" t="s">
        <v>45589</v>
      </c>
    </row>
    <row r="13318" spans="1:4">
      <c r="A13318" s="215" t="s">
        <v>45590</v>
      </c>
      <c r="B13318" s="215">
        <v>1</v>
      </c>
      <c r="C13318" s="216" t="s">
        <v>45591</v>
      </c>
      <c r="D13318" s="215" t="s">
        <v>45592</v>
      </c>
    </row>
    <row r="13319" spans="1:4">
      <c r="A13319" s="215" t="s">
        <v>45593</v>
      </c>
      <c r="B13319" s="215">
        <v>1</v>
      </c>
      <c r="C13319" s="216" t="s">
        <v>45594</v>
      </c>
      <c r="D13319" s="215" t="s">
        <v>45595</v>
      </c>
    </row>
    <row r="13320" spans="1:4">
      <c r="A13320" s="215" t="s">
        <v>45596</v>
      </c>
      <c r="B13320" s="215">
        <v>1</v>
      </c>
      <c r="C13320" s="216" t="s">
        <v>45597</v>
      </c>
      <c r="D13320" s="215" t="s">
        <v>45598</v>
      </c>
    </row>
    <row r="13321" spans="1:4">
      <c r="A13321" s="215" t="s">
        <v>45599</v>
      </c>
      <c r="B13321" s="215">
        <v>1</v>
      </c>
      <c r="C13321" s="216" t="s">
        <v>45600</v>
      </c>
      <c r="D13321" s="215" t="s">
        <v>45601</v>
      </c>
    </row>
    <row r="13322" spans="1:4">
      <c r="A13322" s="215" t="s">
        <v>45602</v>
      </c>
      <c r="B13322" s="215">
        <v>1</v>
      </c>
      <c r="C13322" s="216" t="s">
        <v>45603</v>
      </c>
      <c r="D13322" s="215" t="s">
        <v>45604</v>
      </c>
    </row>
    <row r="13323" spans="1:4">
      <c r="A13323" s="215" t="s">
        <v>45605</v>
      </c>
      <c r="B13323" s="215">
        <v>1</v>
      </c>
      <c r="C13323" s="216" t="s">
        <v>45606</v>
      </c>
      <c r="D13323" s="215" t="s">
        <v>45607</v>
      </c>
    </row>
    <row r="13324" spans="1:4">
      <c r="A13324" s="215" t="s">
        <v>45608</v>
      </c>
      <c r="B13324" s="215">
        <v>1</v>
      </c>
      <c r="C13324" s="216" t="s">
        <v>45609</v>
      </c>
      <c r="D13324" s="215" t="s">
        <v>45610</v>
      </c>
    </row>
    <row r="13325" spans="1:4">
      <c r="A13325" s="215" t="s">
        <v>45611</v>
      </c>
      <c r="B13325" s="215">
        <v>1</v>
      </c>
      <c r="C13325" s="216" t="s">
        <v>45612</v>
      </c>
      <c r="D13325" s="215" t="s">
        <v>45613</v>
      </c>
    </row>
    <row r="13326" spans="1:4">
      <c r="A13326" s="215" t="s">
        <v>45614</v>
      </c>
      <c r="B13326" s="215">
        <v>1</v>
      </c>
      <c r="C13326" s="216" t="s">
        <v>45615</v>
      </c>
      <c r="D13326" s="215" t="s">
        <v>45616</v>
      </c>
    </row>
    <row r="13327" spans="1:4">
      <c r="A13327" s="215" t="s">
        <v>45617</v>
      </c>
      <c r="B13327" s="215">
        <v>1</v>
      </c>
      <c r="C13327" s="216" t="s">
        <v>45618</v>
      </c>
      <c r="D13327" s="215" t="s">
        <v>45619</v>
      </c>
    </row>
    <row r="13328" spans="1:4">
      <c r="A13328" s="215" t="s">
        <v>45620</v>
      </c>
      <c r="B13328" s="215">
        <v>1</v>
      </c>
      <c r="C13328" s="216" t="s">
        <v>45621</v>
      </c>
      <c r="D13328" s="215" t="s">
        <v>45622</v>
      </c>
    </row>
    <row r="13329" spans="1:4">
      <c r="A13329" s="215" t="s">
        <v>45623</v>
      </c>
      <c r="B13329" s="215">
        <v>1</v>
      </c>
      <c r="C13329" s="216" t="s">
        <v>45624</v>
      </c>
      <c r="D13329" s="215" t="s">
        <v>45625</v>
      </c>
    </row>
    <row r="13330" spans="1:4">
      <c r="A13330" s="215" t="s">
        <v>45626</v>
      </c>
      <c r="B13330" s="215">
        <v>1</v>
      </c>
      <c r="C13330" s="216" t="s">
        <v>45627</v>
      </c>
      <c r="D13330" s="215" t="s">
        <v>45628</v>
      </c>
    </row>
    <row r="13331" spans="1:4">
      <c r="A13331" s="215" t="s">
        <v>45629</v>
      </c>
      <c r="B13331" s="215">
        <v>1</v>
      </c>
      <c r="C13331" s="216" t="s">
        <v>45630</v>
      </c>
      <c r="D13331" s="215" t="s">
        <v>45631</v>
      </c>
    </row>
    <row r="13332" spans="1:4">
      <c r="A13332" s="215" t="s">
        <v>45632</v>
      </c>
      <c r="B13332" s="215">
        <v>1</v>
      </c>
      <c r="C13332" s="216" t="s">
        <v>45633</v>
      </c>
      <c r="D13332" s="215" t="s">
        <v>45634</v>
      </c>
    </row>
    <row r="13333" spans="1:4">
      <c r="A13333" s="215" t="s">
        <v>45635</v>
      </c>
      <c r="B13333" s="215">
        <v>1</v>
      </c>
      <c r="C13333" s="216" t="s">
        <v>45636</v>
      </c>
      <c r="D13333" s="215" t="s">
        <v>45637</v>
      </c>
    </row>
    <row r="13334" spans="1:4">
      <c r="A13334" s="215" t="s">
        <v>45638</v>
      </c>
      <c r="B13334" s="215">
        <v>1</v>
      </c>
      <c r="C13334" s="216" t="s">
        <v>45639</v>
      </c>
      <c r="D13334" s="215" t="s">
        <v>45640</v>
      </c>
    </row>
    <row r="13335" spans="1:4">
      <c r="A13335" s="215" t="s">
        <v>45641</v>
      </c>
      <c r="B13335" s="215">
        <v>1</v>
      </c>
      <c r="C13335" s="216" t="s">
        <v>45642</v>
      </c>
      <c r="D13335" s="215" t="s">
        <v>45643</v>
      </c>
    </row>
    <row r="13336" spans="1:4">
      <c r="A13336" s="215" t="s">
        <v>45644</v>
      </c>
      <c r="B13336" s="215">
        <v>1</v>
      </c>
      <c r="C13336" s="216" t="s">
        <v>45645</v>
      </c>
      <c r="D13336" s="215" t="s">
        <v>45646</v>
      </c>
    </row>
    <row r="13337" spans="1:4">
      <c r="A13337" s="215" t="s">
        <v>45647</v>
      </c>
      <c r="B13337" s="215">
        <v>1</v>
      </c>
      <c r="C13337" s="216" t="s">
        <v>45648</v>
      </c>
      <c r="D13337" s="215" t="s">
        <v>45649</v>
      </c>
    </row>
    <row r="13338" spans="1:4">
      <c r="A13338" s="215" t="s">
        <v>45650</v>
      </c>
      <c r="B13338" s="215">
        <v>1</v>
      </c>
      <c r="C13338" s="216" t="s">
        <v>45651</v>
      </c>
      <c r="D13338" s="215" t="s">
        <v>45652</v>
      </c>
    </row>
    <row r="13339" spans="1:4">
      <c r="A13339" s="215" t="s">
        <v>45653</v>
      </c>
      <c r="B13339" s="215">
        <v>1</v>
      </c>
      <c r="C13339" s="216" t="s">
        <v>45654</v>
      </c>
      <c r="D13339" s="215" t="s">
        <v>45655</v>
      </c>
    </row>
    <row r="13340" spans="1:4">
      <c r="A13340" s="215" t="s">
        <v>45656</v>
      </c>
      <c r="B13340" s="215">
        <v>1</v>
      </c>
      <c r="C13340" s="216" t="s">
        <v>45657</v>
      </c>
      <c r="D13340" s="215" t="s">
        <v>45658</v>
      </c>
    </row>
    <row r="13341" spans="1:4">
      <c r="A13341" s="215" t="s">
        <v>45659</v>
      </c>
      <c r="B13341" s="215">
        <v>1</v>
      </c>
      <c r="C13341" s="216" t="s">
        <v>45660</v>
      </c>
      <c r="D13341" s="215" t="s">
        <v>45661</v>
      </c>
    </row>
    <row r="13342" spans="1:4">
      <c r="A13342" s="215" t="s">
        <v>45662</v>
      </c>
      <c r="B13342" s="215">
        <v>1</v>
      </c>
      <c r="C13342" s="216" t="s">
        <v>45663</v>
      </c>
      <c r="D13342" s="215" t="s">
        <v>45664</v>
      </c>
    </row>
    <row r="13343" spans="1:4">
      <c r="A13343" s="215" t="s">
        <v>45665</v>
      </c>
      <c r="B13343" s="215">
        <v>1</v>
      </c>
      <c r="C13343" s="216" t="s">
        <v>45666</v>
      </c>
      <c r="D13343" s="215" t="s">
        <v>45667</v>
      </c>
    </row>
    <row r="13344" spans="1:4">
      <c r="A13344" s="215" t="s">
        <v>45668</v>
      </c>
      <c r="B13344" s="215">
        <v>1</v>
      </c>
      <c r="C13344" s="216" t="s">
        <v>45669</v>
      </c>
      <c r="D13344" s="215" t="s">
        <v>45670</v>
      </c>
    </row>
    <row r="13345" spans="1:4">
      <c r="A13345" s="215" t="s">
        <v>45671</v>
      </c>
      <c r="B13345" s="215">
        <v>1</v>
      </c>
      <c r="C13345" s="216" t="s">
        <v>45672</v>
      </c>
      <c r="D13345" s="215" t="s">
        <v>45673</v>
      </c>
    </row>
    <row r="13346" spans="1:4">
      <c r="A13346" s="215" t="s">
        <v>45674</v>
      </c>
      <c r="B13346" s="215">
        <v>1</v>
      </c>
      <c r="C13346" s="216" t="s">
        <v>45675</v>
      </c>
      <c r="D13346" s="215" t="s">
        <v>45676</v>
      </c>
    </row>
    <row r="13347" spans="1:4">
      <c r="A13347" s="215" t="s">
        <v>45677</v>
      </c>
      <c r="B13347" s="215">
        <v>1</v>
      </c>
      <c r="C13347" s="216" t="s">
        <v>45678</v>
      </c>
      <c r="D13347" s="215" t="s">
        <v>45679</v>
      </c>
    </row>
    <row r="13348" spans="1:4">
      <c r="A13348" s="215" t="s">
        <v>45680</v>
      </c>
      <c r="B13348" s="215">
        <v>1</v>
      </c>
      <c r="C13348" s="216" t="s">
        <v>45681</v>
      </c>
      <c r="D13348" s="215" t="s">
        <v>45682</v>
      </c>
    </row>
    <row r="13349" spans="1:4">
      <c r="A13349" s="215" t="s">
        <v>45683</v>
      </c>
      <c r="B13349" s="215">
        <v>1</v>
      </c>
      <c r="C13349" s="216" t="s">
        <v>45684</v>
      </c>
      <c r="D13349" s="215" t="s">
        <v>45685</v>
      </c>
    </row>
    <row r="13350" spans="1:4">
      <c r="A13350" s="215" t="s">
        <v>45686</v>
      </c>
      <c r="B13350" s="215">
        <v>1</v>
      </c>
      <c r="C13350" s="216" t="s">
        <v>45687</v>
      </c>
      <c r="D13350" s="215" t="s">
        <v>45688</v>
      </c>
    </row>
    <row r="13351" spans="1:4">
      <c r="A13351" s="215" t="s">
        <v>45689</v>
      </c>
      <c r="B13351" s="215">
        <v>1</v>
      </c>
      <c r="C13351" s="216" t="s">
        <v>45690</v>
      </c>
      <c r="D13351" s="215" t="s">
        <v>45691</v>
      </c>
    </row>
    <row r="13352" spans="1:4">
      <c r="A13352" s="215" t="s">
        <v>45692</v>
      </c>
      <c r="B13352" s="215">
        <v>1</v>
      </c>
      <c r="C13352" s="216" t="s">
        <v>45693</v>
      </c>
      <c r="D13352" s="215" t="s">
        <v>45694</v>
      </c>
    </row>
    <row r="13353" spans="1:4">
      <c r="A13353" s="215" t="s">
        <v>45695</v>
      </c>
      <c r="B13353" s="215">
        <v>1</v>
      </c>
      <c r="C13353" s="216" t="s">
        <v>45696</v>
      </c>
      <c r="D13353" s="215" t="s">
        <v>45697</v>
      </c>
    </row>
    <row r="13354" spans="1:4">
      <c r="A13354" s="215" t="s">
        <v>45698</v>
      </c>
      <c r="B13354" s="215">
        <v>1</v>
      </c>
      <c r="C13354" s="216" t="s">
        <v>45699</v>
      </c>
      <c r="D13354" s="215" t="s">
        <v>45700</v>
      </c>
    </row>
    <row r="13355" spans="1:4">
      <c r="A13355" s="215" t="s">
        <v>45701</v>
      </c>
      <c r="B13355" s="215">
        <v>1</v>
      </c>
      <c r="C13355" s="216" t="s">
        <v>45702</v>
      </c>
      <c r="D13355" s="215" t="s">
        <v>45703</v>
      </c>
    </row>
    <row r="13356" spans="1:4">
      <c r="A13356" s="215" t="s">
        <v>45704</v>
      </c>
      <c r="B13356" s="215">
        <v>1</v>
      </c>
      <c r="C13356" s="216" t="s">
        <v>45705</v>
      </c>
      <c r="D13356" s="215" t="s">
        <v>45706</v>
      </c>
    </row>
    <row r="13357" spans="1:4">
      <c r="A13357" s="215" t="s">
        <v>45707</v>
      </c>
      <c r="B13357" s="215">
        <v>1</v>
      </c>
      <c r="C13357" s="216" t="s">
        <v>45708</v>
      </c>
      <c r="D13357" s="215" t="s">
        <v>45709</v>
      </c>
    </row>
    <row r="13358" spans="1:4">
      <c r="A13358" s="215" t="s">
        <v>45710</v>
      </c>
      <c r="B13358" s="215">
        <v>1</v>
      </c>
      <c r="C13358" s="216" t="s">
        <v>45711</v>
      </c>
      <c r="D13358" s="215" t="s">
        <v>45712</v>
      </c>
    </row>
    <row r="13359" spans="1:4">
      <c r="A13359" s="215" t="s">
        <v>45713</v>
      </c>
      <c r="B13359" s="215">
        <v>1</v>
      </c>
      <c r="C13359" s="216" t="s">
        <v>45714</v>
      </c>
      <c r="D13359" s="215" t="s">
        <v>45715</v>
      </c>
    </row>
    <row r="13360" spans="1:4">
      <c r="A13360" s="215" t="s">
        <v>45716</v>
      </c>
      <c r="B13360" s="215">
        <v>1</v>
      </c>
      <c r="C13360" s="216" t="s">
        <v>45717</v>
      </c>
      <c r="D13360" s="215" t="s">
        <v>45718</v>
      </c>
    </row>
    <row r="13361" spans="1:4">
      <c r="A13361" s="215" t="s">
        <v>45719</v>
      </c>
      <c r="B13361" s="215">
        <v>1</v>
      </c>
      <c r="C13361" s="216" t="s">
        <v>45720</v>
      </c>
      <c r="D13361" s="215" t="s">
        <v>45721</v>
      </c>
    </row>
    <row r="13362" spans="1:4">
      <c r="A13362" s="215" t="s">
        <v>45722</v>
      </c>
      <c r="B13362" s="215">
        <v>1</v>
      </c>
      <c r="C13362" s="216" t="s">
        <v>45723</v>
      </c>
      <c r="D13362" s="215" t="s">
        <v>45724</v>
      </c>
    </row>
    <row r="13363" spans="1:4">
      <c r="A13363" s="215" t="s">
        <v>45725</v>
      </c>
      <c r="B13363" s="215">
        <v>1</v>
      </c>
      <c r="C13363" s="216" t="s">
        <v>45726</v>
      </c>
      <c r="D13363" s="215" t="s">
        <v>45727</v>
      </c>
    </row>
    <row r="13364" spans="1:4">
      <c r="A13364" s="215" t="s">
        <v>45728</v>
      </c>
      <c r="B13364" s="215">
        <v>1</v>
      </c>
      <c r="C13364" s="216" t="s">
        <v>45729</v>
      </c>
      <c r="D13364" s="215" t="s">
        <v>45730</v>
      </c>
    </row>
    <row r="13365" spans="1:4">
      <c r="A13365" s="215" t="s">
        <v>45731</v>
      </c>
      <c r="B13365" s="215">
        <v>1</v>
      </c>
      <c r="C13365" s="216" t="s">
        <v>45732</v>
      </c>
      <c r="D13365" s="215" t="s">
        <v>45733</v>
      </c>
    </row>
    <row r="13366" spans="1:4">
      <c r="A13366" s="215" t="s">
        <v>45734</v>
      </c>
      <c r="B13366" s="215">
        <v>1</v>
      </c>
      <c r="C13366" s="216" t="s">
        <v>45735</v>
      </c>
      <c r="D13366" s="215" t="s">
        <v>45736</v>
      </c>
    </row>
    <row r="13367" spans="1:4">
      <c r="A13367" s="215" t="s">
        <v>45737</v>
      </c>
      <c r="B13367" s="215">
        <v>1</v>
      </c>
      <c r="C13367" s="216" t="s">
        <v>45738</v>
      </c>
      <c r="D13367" s="215" t="s">
        <v>45739</v>
      </c>
    </row>
    <row r="13368" spans="1:4">
      <c r="A13368" s="215" t="s">
        <v>45740</v>
      </c>
      <c r="B13368" s="215">
        <v>1</v>
      </c>
      <c r="C13368" s="216" t="s">
        <v>45741</v>
      </c>
      <c r="D13368" s="215" t="s">
        <v>45742</v>
      </c>
    </row>
    <row r="13369" spans="1:4">
      <c r="A13369" s="215" t="s">
        <v>45743</v>
      </c>
      <c r="B13369" s="215">
        <v>1</v>
      </c>
      <c r="C13369" s="216" t="s">
        <v>45744</v>
      </c>
      <c r="D13369" s="215" t="s">
        <v>45745</v>
      </c>
    </row>
    <row r="13370" spans="1:4">
      <c r="A13370" s="215" t="s">
        <v>45746</v>
      </c>
      <c r="B13370" s="215">
        <v>1</v>
      </c>
      <c r="C13370" s="216" t="s">
        <v>45747</v>
      </c>
      <c r="D13370" s="215" t="s">
        <v>45748</v>
      </c>
    </row>
    <row r="13371" spans="1:4">
      <c r="A13371" s="215" t="s">
        <v>45749</v>
      </c>
      <c r="B13371" s="215">
        <v>1</v>
      </c>
      <c r="C13371" s="216" t="s">
        <v>45750</v>
      </c>
      <c r="D13371" s="215" t="s">
        <v>45751</v>
      </c>
    </row>
    <row r="13372" spans="1:4">
      <c r="A13372" s="215" t="s">
        <v>45752</v>
      </c>
      <c r="B13372" s="215">
        <v>1</v>
      </c>
      <c r="C13372" s="216" t="s">
        <v>45753</v>
      </c>
      <c r="D13372" s="215" t="s">
        <v>45754</v>
      </c>
    </row>
    <row r="13373" spans="1:4">
      <c r="A13373" s="215" t="s">
        <v>45755</v>
      </c>
      <c r="B13373" s="215">
        <v>1</v>
      </c>
      <c r="C13373" s="216" t="s">
        <v>45756</v>
      </c>
      <c r="D13373" s="215" t="s">
        <v>45757</v>
      </c>
    </row>
    <row r="13374" spans="1:4">
      <c r="A13374" s="215" t="s">
        <v>45758</v>
      </c>
      <c r="B13374" s="215">
        <v>1</v>
      </c>
      <c r="C13374" s="216" t="s">
        <v>45759</v>
      </c>
      <c r="D13374" s="215" t="s">
        <v>45760</v>
      </c>
    </row>
    <row r="13375" spans="1:4">
      <c r="A13375" s="215" t="s">
        <v>45761</v>
      </c>
      <c r="B13375" s="215">
        <v>2</v>
      </c>
      <c r="C13375" s="216" t="s">
        <v>45762</v>
      </c>
      <c r="D13375" s="215" t="s">
        <v>45763</v>
      </c>
    </row>
    <row r="13376" spans="1:4">
      <c r="A13376" s="215" t="s">
        <v>45764</v>
      </c>
      <c r="B13376" s="215">
        <v>1</v>
      </c>
      <c r="C13376" s="216" t="s">
        <v>45765</v>
      </c>
      <c r="D13376" s="215" t="s">
        <v>45766</v>
      </c>
    </row>
    <row r="13377" spans="1:4">
      <c r="A13377" s="215" t="s">
        <v>45767</v>
      </c>
      <c r="B13377" s="215">
        <v>1</v>
      </c>
      <c r="C13377" s="216" t="s">
        <v>45768</v>
      </c>
      <c r="D13377" s="215" t="s">
        <v>45769</v>
      </c>
    </row>
    <row r="13378" spans="1:4">
      <c r="A13378" s="215" t="s">
        <v>45770</v>
      </c>
      <c r="B13378" s="215">
        <v>1</v>
      </c>
      <c r="C13378" s="216" t="s">
        <v>45771</v>
      </c>
      <c r="D13378" s="215" t="s">
        <v>45772</v>
      </c>
    </row>
    <row r="13379" spans="1:4">
      <c r="A13379" s="215" t="s">
        <v>45773</v>
      </c>
      <c r="B13379" s="215">
        <v>1</v>
      </c>
      <c r="C13379" s="216" t="s">
        <v>45774</v>
      </c>
      <c r="D13379" s="215" t="s">
        <v>45775</v>
      </c>
    </row>
    <row r="13380" spans="1:4">
      <c r="A13380" s="215" t="s">
        <v>45776</v>
      </c>
      <c r="B13380" s="215">
        <v>1</v>
      </c>
      <c r="C13380" s="216" t="s">
        <v>45777</v>
      </c>
      <c r="D13380" s="215" t="s">
        <v>45778</v>
      </c>
    </row>
    <row r="13381" spans="1:4">
      <c r="A13381" s="215" t="s">
        <v>45779</v>
      </c>
      <c r="B13381" s="215">
        <v>1</v>
      </c>
      <c r="C13381" s="216" t="s">
        <v>45780</v>
      </c>
      <c r="D13381" s="215" t="s">
        <v>45781</v>
      </c>
    </row>
    <row r="13382" spans="1:4">
      <c r="A13382" s="215" t="s">
        <v>45782</v>
      </c>
      <c r="B13382" s="215">
        <v>1</v>
      </c>
      <c r="C13382" s="216" t="s">
        <v>45783</v>
      </c>
      <c r="D13382" s="215" t="s">
        <v>45784</v>
      </c>
    </row>
    <row r="13383" spans="1:4">
      <c r="A13383" s="215" t="s">
        <v>45785</v>
      </c>
      <c r="B13383" s="215">
        <v>1</v>
      </c>
      <c r="C13383" s="216" t="s">
        <v>45786</v>
      </c>
      <c r="D13383" s="215" t="s">
        <v>45787</v>
      </c>
    </row>
    <row r="13384" spans="1:4">
      <c r="A13384" s="215" t="s">
        <v>45788</v>
      </c>
      <c r="B13384" s="215">
        <v>1</v>
      </c>
      <c r="C13384" s="216" t="s">
        <v>45789</v>
      </c>
      <c r="D13384" s="215" t="s">
        <v>45790</v>
      </c>
    </row>
    <row r="13385" spans="1:4">
      <c r="A13385" s="215" t="s">
        <v>45791</v>
      </c>
      <c r="B13385" s="215">
        <v>1</v>
      </c>
      <c r="C13385" s="216" t="s">
        <v>45792</v>
      </c>
      <c r="D13385" s="215" t="s">
        <v>45793</v>
      </c>
    </row>
    <row r="13386" spans="1:4">
      <c r="A13386" s="215" t="s">
        <v>45794</v>
      </c>
      <c r="B13386" s="215">
        <v>1</v>
      </c>
      <c r="C13386" s="216" t="s">
        <v>45795</v>
      </c>
      <c r="D13386" s="215" t="s">
        <v>45796</v>
      </c>
    </row>
    <row r="13387" spans="1:4">
      <c r="A13387" s="215" t="s">
        <v>45797</v>
      </c>
      <c r="B13387" s="215">
        <v>1</v>
      </c>
      <c r="C13387" s="216" t="s">
        <v>45798</v>
      </c>
      <c r="D13387" s="215" t="s">
        <v>45799</v>
      </c>
    </row>
    <row r="13388" spans="1:4">
      <c r="A13388" s="215" t="s">
        <v>45800</v>
      </c>
      <c r="B13388" s="215">
        <v>1</v>
      </c>
      <c r="C13388" s="216" t="s">
        <v>45801</v>
      </c>
      <c r="D13388" s="215" t="s">
        <v>45802</v>
      </c>
    </row>
    <row r="13389" spans="1:4">
      <c r="A13389" s="215" t="s">
        <v>45803</v>
      </c>
      <c r="B13389" s="215">
        <v>1</v>
      </c>
      <c r="C13389" s="216" t="s">
        <v>45804</v>
      </c>
      <c r="D13389" s="215" t="s">
        <v>45805</v>
      </c>
    </row>
    <row r="13390" spans="1:4">
      <c r="A13390" s="215" t="s">
        <v>45806</v>
      </c>
      <c r="B13390" s="215">
        <v>1</v>
      </c>
      <c r="C13390" s="216" t="s">
        <v>45807</v>
      </c>
      <c r="D13390" s="215" t="s">
        <v>45808</v>
      </c>
    </row>
    <row r="13391" spans="1:4">
      <c r="A13391" s="215" t="s">
        <v>45809</v>
      </c>
      <c r="B13391" s="215">
        <v>1</v>
      </c>
      <c r="C13391" s="216" t="s">
        <v>45810</v>
      </c>
      <c r="D13391" s="215" t="s">
        <v>45811</v>
      </c>
    </row>
    <row r="13392" spans="1:4">
      <c r="A13392" s="215" t="s">
        <v>45812</v>
      </c>
      <c r="B13392" s="215">
        <v>1</v>
      </c>
      <c r="C13392" s="216" t="s">
        <v>45813</v>
      </c>
      <c r="D13392" s="215" t="s">
        <v>45814</v>
      </c>
    </row>
    <row r="13393" spans="1:4">
      <c r="A13393" s="215" t="s">
        <v>45815</v>
      </c>
      <c r="B13393" s="215">
        <v>1</v>
      </c>
      <c r="C13393" s="216" t="s">
        <v>45816</v>
      </c>
      <c r="D13393" s="215" t="s">
        <v>45817</v>
      </c>
    </row>
    <row r="13394" spans="1:4">
      <c r="A13394" s="215" t="s">
        <v>45818</v>
      </c>
      <c r="B13394" s="215">
        <v>1</v>
      </c>
      <c r="C13394" s="216" t="s">
        <v>45819</v>
      </c>
      <c r="D13394" s="215" t="s">
        <v>45820</v>
      </c>
    </row>
    <row r="13395" spans="1:4">
      <c r="A13395" s="215" t="s">
        <v>45821</v>
      </c>
      <c r="B13395" s="215">
        <v>1</v>
      </c>
      <c r="C13395" s="216" t="s">
        <v>45822</v>
      </c>
      <c r="D13395" s="215" t="s">
        <v>45823</v>
      </c>
    </row>
    <row r="13396" spans="1:4">
      <c r="A13396" s="215" t="s">
        <v>45824</v>
      </c>
      <c r="B13396" s="215">
        <v>1</v>
      </c>
      <c r="C13396" s="216" t="s">
        <v>45825</v>
      </c>
      <c r="D13396" s="215" t="s">
        <v>45826</v>
      </c>
    </row>
    <row r="13397" spans="1:4">
      <c r="A13397" s="215" t="s">
        <v>45827</v>
      </c>
      <c r="B13397" s="215">
        <v>1</v>
      </c>
      <c r="C13397" s="216" t="s">
        <v>45828</v>
      </c>
      <c r="D13397" s="215" t="s">
        <v>45829</v>
      </c>
    </row>
    <row r="13398" spans="1:4">
      <c r="A13398" s="215" t="s">
        <v>45830</v>
      </c>
      <c r="B13398" s="215">
        <v>1</v>
      </c>
      <c r="C13398" s="216" t="s">
        <v>45831</v>
      </c>
      <c r="D13398" s="215" t="s">
        <v>45832</v>
      </c>
    </row>
    <row r="13399" spans="1:4">
      <c r="A13399" s="215" t="s">
        <v>45833</v>
      </c>
      <c r="B13399" s="215">
        <v>1</v>
      </c>
      <c r="C13399" s="216" t="s">
        <v>45834</v>
      </c>
      <c r="D13399" s="215" t="s">
        <v>45835</v>
      </c>
    </row>
    <row r="13400" spans="1:4">
      <c r="A13400" s="215" t="s">
        <v>45836</v>
      </c>
      <c r="B13400" s="215">
        <v>1</v>
      </c>
      <c r="C13400" s="216" t="s">
        <v>45837</v>
      </c>
      <c r="D13400" s="215" t="s">
        <v>45838</v>
      </c>
    </row>
    <row r="13401" spans="1:4">
      <c r="A13401" s="215" t="s">
        <v>45839</v>
      </c>
      <c r="B13401" s="215">
        <v>1</v>
      </c>
      <c r="C13401" s="216" t="s">
        <v>45840</v>
      </c>
      <c r="D13401" s="215" t="s">
        <v>45841</v>
      </c>
    </row>
    <row r="13402" spans="1:4">
      <c r="A13402" s="215" t="s">
        <v>45842</v>
      </c>
      <c r="B13402" s="215">
        <v>1</v>
      </c>
      <c r="C13402" s="216" t="s">
        <v>45843</v>
      </c>
      <c r="D13402" s="215" t="s">
        <v>45844</v>
      </c>
    </row>
    <row r="13403" spans="1:4">
      <c r="A13403" s="215" t="s">
        <v>45845</v>
      </c>
      <c r="B13403" s="215">
        <v>1</v>
      </c>
      <c r="C13403" s="216" t="s">
        <v>45846</v>
      </c>
      <c r="D13403" s="215" t="s">
        <v>45847</v>
      </c>
    </row>
    <row r="13404" spans="1:4">
      <c r="A13404" s="215" t="s">
        <v>45848</v>
      </c>
      <c r="B13404" s="215">
        <v>1</v>
      </c>
      <c r="C13404" s="216" t="s">
        <v>45849</v>
      </c>
      <c r="D13404" s="215" t="s">
        <v>45850</v>
      </c>
    </row>
    <row r="13405" spans="1:4">
      <c r="A13405" s="215" t="s">
        <v>45851</v>
      </c>
      <c r="B13405" s="215">
        <v>1</v>
      </c>
      <c r="C13405" s="216" t="s">
        <v>45852</v>
      </c>
      <c r="D13405" s="215" t="s">
        <v>45853</v>
      </c>
    </row>
    <row r="13406" spans="1:4">
      <c r="A13406" s="215" t="s">
        <v>45854</v>
      </c>
      <c r="B13406" s="215">
        <v>1</v>
      </c>
      <c r="C13406" s="216" t="s">
        <v>45855</v>
      </c>
      <c r="D13406" s="215" t="s">
        <v>45856</v>
      </c>
    </row>
    <row r="13407" spans="1:4">
      <c r="A13407" s="215" t="s">
        <v>45857</v>
      </c>
      <c r="B13407" s="215">
        <v>1</v>
      </c>
      <c r="C13407" s="216" t="s">
        <v>45858</v>
      </c>
      <c r="D13407" s="215" t="s">
        <v>45859</v>
      </c>
    </row>
    <row r="13408" spans="1:4">
      <c r="A13408" s="215" t="s">
        <v>45860</v>
      </c>
      <c r="B13408" s="215">
        <v>1</v>
      </c>
      <c r="C13408" s="216" t="s">
        <v>45861</v>
      </c>
      <c r="D13408" s="215" t="s">
        <v>45862</v>
      </c>
    </row>
    <row r="13409" spans="1:4">
      <c r="A13409" s="215" t="s">
        <v>45863</v>
      </c>
      <c r="B13409" s="215">
        <v>1</v>
      </c>
      <c r="C13409" s="216" t="s">
        <v>45864</v>
      </c>
      <c r="D13409" s="215" t="s">
        <v>45865</v>
      </c>
    </row>
    <row r="13410" spans="1:4">
      <c r="A13410" s="215" t="s">
        <v>45866</v>
      </c>
      <c r="B13410" s="215">
        <v>1</v>
      </c>
      <c r="C13410" s="216" t="s">
        <v>45867</v>
      </c>
      <c r="D13410" s="215" t="s">
        <v>45868</v>
      </c>
    </row>
    <row r="13411" spans="1:4">
      <c r="A13411" s="215" t="s">
        <v>45869</v>
      </c>
      <c r="B13411" s="215">
        <v>1</v>
      </c>
      <c r="C13411" s="216" t="s">
        <v>45870</v>
      </c>
      <c r="D13411" s="215" t="s">
        <v>45871</v>
      </c>
    </row>
    <row r="13412" spans="1:4">
      <c r="A13412" s="215" t="s">
        <v>45872</v>
      </c>
      <c r="B13412" s="215">
        <v>1</v>
      </c>
      <c r="C13412" s="216" t="s">
        <v>45873</v>
      </c>
      <c r="D13412" s="215" t="s">
        <v>45874</v>
      </c>
    </row>
    <row r="13413" spans="1:4">
      <c r="A13413" s="215" t="s">
        <v>45875</v>
      </c>
      <c r="B13413" s="215">
        <v>1</v>
      </c>
      <c r="C13413" s="216" t="s">
        <v>45876</v>
      </c>
      <c r="D13413" s="215" t="s">
        <v>45877</v>
      </c>
    </row>
    <row r="13414" spans="1:4">
      <c r="A13414" s="215" t="s">
        <v>45878</v>
      </c>
      <c r="B13414" s="215">
        <v>1</v>
      </c>
      <c r="C13414" s="216" t="s">
        <v>45879</v>
      </c>
      <c r="D13414" s="215" t="s">
        <v>45880</v>
      </c>
    </row>
    <row r="13415" spans="1:4">
      <c r="A13415" s="215" t="s">
        <v>45881</v>
      </c>
      <c r="B13415" s="215">
        <v>1</v>
      </c>
      <c r="C13415" s="216" t="s">
        <v>45882</v>
      </c>
      <c r="D13415" s="215" t="s">
        <v>45883</v>
      </c>
    </row>
    <row r="13416" spans="1:4">
      <c r="A13416" s="215" t="s">
        <v>45884</v>
      </c>
      <c r="B13416" s="215">
        <v>1</v>
      </c>
      <c r="C13416" s="216" t="s">
        <v>45885</v>
      </c>
      <c r="D13416" s="215" t="s">
        <v>45886</v>
      </c>
    </row>
    <row r="13417" spans="1:4">
      <c r="A13417" s="215" t="s">
        <v>45887</v>
      </c>
      <c r="B13417" s="215">
        <v>1</v>
      </c>
      <c r="C13417" s="216" t="s">
        <v>45888</v>
      </c>
      <c r="D13417" s="215" t="s">
        <v>45889</v>
      </c>
    </row>
    <row r="13418" spans="1:4">
      <c r="A13418" s="215" t="s">
        <v>45890</v>
      </c>
      <c r="B13418" s="215">
        <v>1</v>
      </c>
      <c r="C13418" s="216" t="s">
        <v>45891</v>
      </c>
      <c r="D13418" s="215" t="s">
        <v>45892</v>
      </c>
    </row>
    <row r="13419" spans="1:4">
      <c r="A13419" s="215" t="s">
        <v>45893</v>
      </c>
      <c r="B13419" s="215">
        <v>1</v>
      </c>
      <c r="C13419" s="216" t="s">
        <v>45894</v>
      </c>
      <c r="D13419" s="215" t="s">
        <v>45895</v>
      </c>
    </row>
    <row r="13420" spans="1:4">
      <c r="A13420" s="215" t="s">
        <v>45896</v>
      </c>
      <c r="B13420" s="215">
        <v>1</v>
      </c>
      <c r="C13420" s="216" t="s">
        <v>45897</v>
      </c>
      <c r="D13420" s="215" t="s">
        <v>45898</v>
      </c>
    </row>
    <row r="13421" spans="1:4">
      <c r="A13421" s="215" t="s">
        <v>45899</v>
      </c>
      <c r="B13421" s="215">
        <v>1</v>
      </c>
      <c r="C13421" s="216" t="s">
        <v>45900</v>
      </c>
      <c r="D13421" s="215" t="s">
        <v>45901</v>
      </c>
    </row>
    <row r="13422" spans="1:4">
      <c r="A13422" s="215" t="s">
        <v>45902</v>
      </c>
      <c r="B13422" s="215">
        <v>1</v>
      </c>
      <c r="C13422" s="216" t="s">
        <v>45903</v>
      </c>
      <c r="D13422" s="215" t="s">
        <v>45904</v>
      </c>
    </row>
    <row r="13423" spans="1:4">
      <c r="A13423" s="215" t="s">
        <v>45905</v>
      </c>
      <c r="B13423" s="215">
        <v>1</v>
      </c>
      <c r="C13423" s="216" t="s">
        <v>45906</v>
      </c>
      <c r="D13423" s="215" t="s">
        <v>45907</v>
      </c>
    </row>
    <row r="13424" spans="1:4">
      <c r="A13424" s="215" t="s">
        <v>45908</v>
      </c>
      <c r="B13424" s="215">
        <v>1</v>
      </c>
      <c r="C13424" s="216" t="s">
        <v>45909</v>
      </c>
      <c r="D13424" s="215" t="s">
        <v>45910</v>
      </c>
    </row>
    <row r="13425" spans="1:4">
      <c r="A13425" s="215" t="s">
        <v>45911</v>
      </c>
      <c r="B13425" s="215">
        <v>1</v>
      </c>
      <c r="C13425" s="216" t="s">
        <v>45912</v>
      </c>
      <c r="D13425" s="215" t="s">
        <v>45913</v>
      </c>
    </row>
    <row r="13426" spans="1:4">
      <c r="A13426" s="215" t="s">
        <v>45914</v>
      </c>
      <c r="B13426" s="215">
        <v>1</v>
      </c>
      <c r="C13426" s="216" t="s">
        <v>45915</v>
      </c>
      <c r="D13426" s="215" t="s">
        <v>45916</v>
      </c>
    </row>
    <row r="13427" spans="1:4">
      <c r="A13427" s="215" t="s">
        <v>45917</v>
      </c>
      <c r="B13427" s="215">
        <v>1</v>
      </c>
      <c r="C13427" s="216" t="s">
        <v>45918</v>
      </c>
      <c r="D13427" s="215" t="s">
        <v>45919</v>
      </c>
    </row>
    <row r="13428" spans="1:4">
      <c r="A13428" s="215" t="s">
        <v>45920</v>
      </c>
      <c r="B13428" s="215">
        <v>1</v>
      </c>
      <c r="C13428" s="216" t="s">
        <v>45921</v>
      </c>
      <c r="D13428" s="215" t="s">
        <v>45922</v>
      </c>
    </row>
    <row r="13429" spans="1:4">
      <c r="A13429" s="215" t="s">
        <v>45923</v>
      </c>
      <c r="B13429" s="215">
        <v>1</v>
      </c>
      <c r="C13429" s="216" t="s">
        <v>45924</v>
      </c>
      <c r="D13429" s="215" t="s">
        <v>45925</v>
      </c>
    </row>
    <row r="13430" spans="1:4">
      <c r="A13430" s="215" t="s">
        <v>45926</v>
      </c>
      <c r="B13430" s="215">
        <v>1</v>
      </c>
      <c r="C13430" s="216" t="s">
        <v>45927</v>
      </c>
      <c r="D13430" s="215" t="s">
        <v>45928</v>
      </c>
    </row>
    <row r="13431" spans="1:4">
      <c r="A13431" s="215" t="s">
        <v>45929</v>
      </c>
      <c r="B13431" s="215">
        <v>1</v>
      </c>
      <c r="C13431" s="216" t="s">
        <v>45930</v>
      </c>
      <c r="D13431" s="215" t="s">
        <v>45931</v>
      </c>
    </row>
    <row r="13432" spans="1:4">
      <c r="A13432" s="215" t="s">
        <v>45932</v>
      </c>
      <c r="B13432" s="215">
        <v>1</v>
      </c>
      <c r="C13432" s="216" t="s">
        <v>45933</v>
      </c>
      <c r="D13432" s="215" t="s">
        <v>45934</v>
      </c>
    </row>
    <row r="13433" spans="1:4">
      <c r="A13433" s="215" t="s">
        <v>45935</v>
      </c>
      <c r="B13433" s="215">
        <v>1</v>
      </c>
      <c r="C13433" s="216" t="s">
        <v>45936</v>
      </c>
      <c r="D13433" s="215" t="s">
        <v>45937</v>
      </c>
    </row>
    <row r="13434" spans="1:4">
      <c r="A13434" s="215" t="s">
        <v>45938</v>
      </c>
      <c r="B13434" s="215">
        <v>1</v>
      </c>
      <c r="C13434" s="216" t="s">
        <v>45939</v>
      </c>
      <c r="D13434" s="215" t="s">
        <v>45940</v>
      </c>
    </row>
    <row r="13435" spans="1:4">
      <c r="A13435" s="215" t="s">
        <v>45941</v>
      </c>
      <c r="B13435" s="215">
        <v>1</v>
      </c>
      <c r="C13435" s="216" t="s">
        <v>45942</v>
      </c>
      <c r="D13435" s="215" t="s">
        <v>45943</v>
      </c>
    </row>
    <row r="13436" spans="1:4">
      <c r="A13436" s="215" t="s">
        <v>45944</v>
      </c>
      <c r="B13436" s="215">
        <v>1</v>
      </c>
      <c r="C13436" s="216" t="s">
        <v>45945</v>
      </c>
      <c r="D13436" s="215" t="s">
        <v>43311</v>
      </c>
    </row>
    <row r="13437" spans="1:4">
      <c r="A13437" s="215" t="s">
        <v>45946</v>
      </c>
      <c r="B13437" s="215">
        <v>1</v>
      </c>
      <c r="C13437" s="216" t="s">
        <v>45947</v>
      </c>
      <c r="D13437" s="215" t="s">
        <v>45948</v>
      </c>
    </row>
    <row r="13438" spans="1:4">
      <c r="A13438" s="215" t="s">
        <v>45949</v>
      </c>
      <c r="B13438" s="215">
        <v>1</v>
      </c>
      <c r="C13438" s="216" t="s">
        <v>45950</v>
      </c>
      <c r="D13438" s="215" t="s">
        <v>45951</v>
      </c>
    </row>
    <row r="13439" spans="1:4">
      <c r="A13439" s="215" t="s">
        <v>45952</v>
      </c>
      <c r="B13439" s="215">
        <v>1</v>
      </c>
      <c r="C13439" s="216" t="s">
        <v>45953</v>
      </c>
      <c r="D13439" s="215" t="s">
        <v>45954</v>
      </c>
    </row>
    <row r="13440" spans="1:4">
      <c r="A13440" s="215" t="s">
        <v>45955</v>
      </c>
      <c r="B13440" s="215">
        <v>1</v>
      </c>
      <c r="C13440" s="216" t="s">
        <v>45956</v>
      </c>
      <c r="D13440" s="215" t="s">
        <v>45957</v>
      </c>
    </row>
    <row r="13441" spans="1:4">
      <c r="A13441" s="215" t="s">
        <v>45958</v>
      </c>
      <c r="B13441" s="215">
        <v>1</v>
      </c>
      <c r="C13441" s="216" t="s">
        <v>45959</v>
      </c>
      <c r="D13441" s="215" t="s">
        <v>45960</v>
      </c>
    </row>
    <row r="13442" spans="1:4">
      <c r="A13442" s="215" t="s">
        <v>45961</v>
      </c>
      <c r="B13442" s="215">
        <v>1</v>
      </c>
      <c r="C13442" s="216" t="s">
        <v>45962</v>
      </c>
      <c r="D13442" s="215" t="s">
        <v>45963</v>
      </c>
    </row>
    <row r="13443" spans="1:4">
      <c r="A13443" s="215" t="s">
        <v>45964</v>
      </c>
      <c r="B13443" s="215">
        <v>1</v>
      </c>
      <c r="C13443" s="216" t="s">
        <v>45965</v>
      </c>
      <c r="D13443" s="215" t="s">
        <v>45966</v>
      </c>
    </row>
    <row r="13444" spans="1:4">
      <c r="A13444" s="215" t="s">
        <v>45967</v>
      </c>
      <c r="B13444" s="215">
        <v>1</v>
      </c>
      <c r="C13444" s="216" t="s">
        <v>45968</v>
      </c>
      <c r="D13444" s="215" t="s">
        <v>45969</v>
      </c>
    </row>
    <row r="13445" spans="1:4">
      <c r="A13445" s="215" t="s">
        <v>45970</v>
      </c>
      <c r="B13445" s="215">
        <v>1</v>
      </c>
      <c r="C13445" s="216" t="s">
        <v>45971</v>
      </c>
      <c r="D13445" s="215" t="s">
        <v>45972</v>
      </c>
    </row>
    <row r="13446" spans="1:4">
      <c r="A13446" s="215" t="s">
        <v>45973</v>
      </c>
      <c r="B13446" s="215">
        <v>1</v>
      </c>
      <c r="C13446" s="216" t="s">
        <v>45974</v>
      </c>
      <c r="D13446" s="215" t="s">
        <v>45975</v>
      </c>
    </row>
    <row r="13447" spans="1:4">
      <c r="A13447" s="215" t="s">
        <v>45976</v>
      </c>
      <c r="B13447" s="215">
        <v>1</v>
      </c>
      <c r="C13447" s="216" t="s">
        <v>45977</v>
      </c>
      <c r="D13447" s="215" t="s">
        <v>45978</v>
      </c>
    </row>
    <row r="13448" spans="1:4">
      <c r="A13448" s="215" t="s">
        <v>45979</v>
      </c>
      <c r="B13448" s="215">
        <v>1</v>
      </c>
      <c r="C13448" s="216" t="s">
        <v>45980</v>
      </c>
      <c r="D13448" s="215" t="s">
        <v>45981</v>
      </c>
    </row>
    <row r="13449" spans="1:4">
      <c r="A13449" s="215" t="s">
        <v>45982</v>
      </c>
      <c r="B13449" s="215">
        <v>1</v>
      </c>
      <c r="C13449" s="216" t="s">
        <v>45983</v>
      </c>
      <c r="D13449" s="215" t="s">
        <v>45984</v>
      </c>
    </row>
    <row r="13450" spans="1:4">
      <c r="A13450" s="215" t="s">
        <v>45985</v>
      </c>
      <c r="B13450" s="215">
        <v>1</v>
      </c>
      <c r="C13450" s="216" t="s">
        <v>45986</v>
      </c>
      <c r="D13450" s="215" t="s">
        <v>45987</v>
      </c>
    </row>
    <row r="13451" spans="1:4">
      <c r="A13451" s="215" t="s">
        <v>45988</v>
      </c>
      <c r="B13451" s="215">
        <v>1</v>
      </c>
      <c r="C13451" s="216" t="s">
        <v>45989</v>
      </c>
      <c r="D13451" s="215" t="s">
        <v>45990</v>
      </c>
    </row>
    <row r="13452" spans="1:4">
      <c r="A13452" s="215" t="s">
        <v>45991</v>
      </c>
      <c r="B13452" s="215">
        <v>1</v>
      </c>
      <c r="C13452" s="216" t="s">
        <v>45992</v>
      </c>
      <c r="D13452" s="215" t="s">
        <v>45993</v>
      </c>
    </row>
    <row r="13453" spans="1:4">
      <c r="A13453" s="215" t="s">
        <v>45994</v>
      </c>
      <c r="B13453" s="215">
        <v>1</v>
      </c>
      <c r="C13453" s="216" t="s">
        <v>45995</v>
      </c>
      <c r="D13453" s="215" t="s">
        <v>45996</v>
      </c>
    </row>
    <row r="13454" spans="1:4">
      <c r="A13454" s="215" t="s">
        <v>45997</v>
      </c>
      <c r="B13454" s="215">
        <v>1</v>
      </c>
      <c r="C13454" s="216" t="s">
        <v>45998</v>
      </c>
      <c r="D13454" s="215" t="s">
        <v>45999</v>
      </c>
    </row>
    <row r="13455" spans="1:4">
      <c r="A13455" s="215" t="s">
        <v>46000</v>
      </c>
      <c r="B13455" s="215">
        <v>1</v>
      </c>
      <c r="C13455" s="216" t="s">
        <v>46001</v>
      </c>
      <c r="D13455" s="215" t="s">
        <v>46002</v>
      </c>
    </row>
    <row r="13456" spans="1:4">
      <c r="A13456" s="215" t="s">
        <v>46003</v>
      </c>
      <c r="B13456" s="215">
        <v>1</v>
      </c>
      <c r="C13456" s="216" t="s">
        <v>46004</v>
      </c>
      <c r="D13456" s="215" t="s">
        <v>46005</v>
      </c>
    </row>
    <row r="13457" spans="1:4">
      <c r="A13457" s="215" t="s">
        <v>46006</v>
      </c>
      <c r="B13457" s="215">
        <v>1</v>
      </c>
      <c r="C13457" s="216" t="s">
        <v>46007</v>
      </c>
      <c r="D13457" s="215" t="s">
        <v>46008</v>
      </c>
    </row>
    <row r="13458" spans="1:4">
      <c r="A13458" s="215" t="s">
        <v>46009</v>
      </c>
      <c r="B13458" s="215">
        <v>1</v>
      </c>
      <c r="C13458" s="216" t="s">
        <v>46010</v>
      </c>
      <c r="D13458" s="215" t="s">
        <v>46011</v>
      </c>
    </row>
    <row r="13459" spans="1:4">
      <c r="A13459" s="215" t="s">
        <v>46012</v>
      </c>
      <c r="B13459" s="215">
        <v>1</v>
      </c>
      <c r="C13459" s="216" t="s">
        <v>46013</v>
      </c>
      <c r="D13459" s="215" t="s">
        <v>46014</v>
      </c>
    </row>
    <row r="13460" spans="1:4">
      <c r="A13460" s="215" t="s">
        <v>46015</v>
      </c>
      <c r="B13460" s="215">
        <v>1</v>
      </c>
      <c r="C13460" s="216" t="s">
        <v>46016</v>
      </c>
      <c r="D13460" s="215" t="s">
        <v>46017</v>
      </c>
    </row>
    <row r="13461" spans="1:4">
      <c r="A13461" s="215" t="s">
        <v>46018</v>
      </c>
      <c r="B13461" s="215">
        <v>1</v>
      </c>
      <c r="C13461" s="216" t="s">
        <v>46019</v>
      </c>
      <c r="D13461" s="215" t="s">
        <v>46020</v>
      </c>
    </row>
    <row r="13462" spans="1:4">
      <c r="A13462" s="215" t="s">
        <v>46021</v>
      </c>
      <c r="B13462" s="215">
        <v>1</v>
      </c>
      <c r="C13462" s="216" t="s">
        <v>46022</v>
      </c>
      <c r="D13462" s="215" t="s">
        <v>46023</v>
      </c>
    </row>
    <row r="13463" spans="1:4">
      <c r="A13463" s="215" t="s">
        <v>46024</v>
      </c>
      <c r="B13463" s="215">
        <v>1</v>
      </c>
      <c r="C13463" s="216" t="s">
        <v>46025</v>
      </c>
      <c r="D13463" s="215" t="s">
        <v>46026</v>
      </c>
    </row>
    <row r="13464" spans="1:4">
      <c r="A13464" s="215" t="s">
        <v>46027</v>
      </c>
      <c r="B13464" s="215">
        <v>1</v>
      </c>
      <c r="C13464" s="216" t="s">
        <v>46028</v>
      </c>
      <c r="D13464" s="215" t="s">
        <v>46029</v>
      </c>
    </row>
    <row r="13465" spans="1:4">
      <c r="A13465" s="215" t="s">
        <v>46030</v>
      </c>
      <c r="B13465" s="215">
        <v>1</v>
      </c>
      <c r="C13465" s="216" t="s">
        <v>46031</v>
      </c>
      <c r="D13465" s="215" t="s">
        <v>46032</v>
      </c>
    </row>
    <row r="13466" spans="1:4">
      <c r="A13466" s="215" t="s">
        <v>46033</v>
      </c>
      <c r="B13466" s="215">
        <v>1</v>
      </c>
      <c r="C13466" s="216" t="s">
        <v>46034</v>
      </c>
      <c r="D13466" s="215" t="s">
        <v>46035</v>
      </c>
    </row>
    <row r="13467" spans="1:4">
      <c r="A13467" s="215" t="s">
        <v>46036</v>
      </c>
      <c r="B13467" s="215">
        <v>1</v>
      </c>
      <c r="C13467" s="216" t="s">
        <v>46037</v>
      </c>
      <c r="D13467" s="215" t="s">
        <v>46038</v>
      </c>
    </row>
    <row r="13468" spans="1:4">
      <c r="A13468" s="215" t="s">
        <v>46039</v>
      </c>
      <c r="B13468" s="215">
        <v>1</v>
      </c>
      <c r="C13468" s="216" t="s">
        <v>46040</v>
      </c>
      <c r="D13468" s="215" t="s">
        <v>46041</v>
      </c>
    </row>
    <row r="13469" spans="1:4">
      <c r="A13469" s="215" t="s">
        <v>46042</v>
      </c>
      <c r="B13469" s="215">
        <v>1</v>
      </c>
      <c r="C13469" s="216" t="s">
        <v>46043</v>
      </c>
      <c r="D13469" s="215" t="s">
        <v>46044</v>
      </c>
    </row>
    <row r="13470" spans="1:4">
      <c r="A13470" s="215" t="s">
        <v>46045</v>
      </c>
      <c r="B13470" s="215">
        <v>1</v>
      </c>
      <c r="C13470" s="216" t="s">
        <v>46046</v>
      </c>
      <c r="D13470" s="215" t="s">
        <v>46047</v>
      </c>
    </row>
    <row r="13471" spans="1:4">
      <c r="A13471" s="215" t="s">
        <v>46048</v>
      </c>
      <c r="B13471" s="215">
        <v>1</v>
      </c>
      <c r="C13471" s="216" t="s">
        <v>46049</v>
      </c>
      <c r="D13471" s="215" t="s">
        <v>46050</v>
      </c>
    </row>
    <row r="13472" spans="1:4">
      <c r="A13472" s="215" t="s">
        <v>46051</v>
      </c>
      <c r="B13472" s="215">
        <v>1</v>
      </c>
      <c r="C13472" s="216" t="s">
        <v>46052</v>
      </c>
      <c r="D13472" s="215" t="s">
        <v>46053</v>
      </c>
    </row>
    <row r="13473" spans="1:4">
      <c r="A13473" s="215" t="s">
        <v>46054</v>
      </c>
      <c r="B13473" s="215">
        <v>1</v>
      </c>
      <c r="C13473" s="216" t="s">
        <v>46055</v>
      </c>
      <c r="D13473" s="215" t="s">
        <v>46056</v>
      </c>
    </row>
    <row r="13474" spans="1:4">
      <c r="A13474" s="215" t="s">
        <v>46057</v>
      </c>
      <c r="B13474" s="215">
        <v>1</v>
      </c>
      <c r="C13474" s="216" t="s">
        <v>46058</v>
      </c>
      <c r="D13474" s="215" t="s">
        <v>46059</v>
      </c>
    </row>
    <row r="13475" spans="1:4">
      <c r="A13475" s="215" t="s">
        <v>46060</v>
      </c>
      <c r="B13475" s="215">
        <v>1</v>
      </c>
      <c r="C13475" s="216" t="s">
        <v>46061</v>
      </c>
      <c r="D13475" s="215" t="s">
        <v>46062</v>
      </c>
    </row>
    <row r="13476" spans="1:4">
      <c r="A13476" s="215" t="s">
        <v>46063</v>
      </c>
      <c r="B13476" s="215">
        <v>1</v>
      </c>
      <c r="C13476" s="216" t="s">
        <v>46064</v>
      </c>
      <c r="D13476" s="215" t="s">
        <v>46065</v>
      </c>
    </row>
    <row r="13477" spans="1:4">
      <c r="A13477" s="215" t="s">
        <v>46066</v>
      </c>
      <c r="B13477" s="215">
        <v>1</v>
      </c>
      <c r="C13477" s="216" t="s">
        <v>46067</v>
      </c>
      <c r="D13477" s="215" t="s">
        <v>46068</v>
      </c>
    </row>
    <row r="13478" spans="1:4">
      <c r="A13478" s="215" t="s">
        <v>46069</v>
      </c>
      <c r="B13478" s="215">
        <v>1</v>
      </c>
      <c r="C13478" s="216" t="s">
        <v>46070</v>
      </c>
      <c r="D13478" s="215" t="s">
        <v>46071</v>
      </c>
    </row>
    <row r="13479" spans="1:4">
      <c r="A13479" s="215" t="s">
        <v>46072</v>
      </c>
      <c r="B13479" s="215">
        <v>1</v>
      </c>
      <c r="C13479" s="216" t="s">
        <v>46073</v>
      </c>
      <c r="D13479" s="215" t="s">
        <v>46074</v>
      </c>
    </row>
    <row r="13480" spans="1:4">
      <c r="A13480" s="215" t="s">
        <v>46075</v>
      </c>
      <c r="B13480" s="215">
        <v>1</v>
      </c>
      <c r="C13480" s="216" t="s">
        <v>46076</v>
      </c>
      <c r="D13480" s="215" t="s">
        <v>46077</v>
      </c>
    </row>
    <row r="13481" spans="1:4">
      <c r="A13481" s="215" t="s">
        <v>46078</v>
      </c>
      <c r="B13481" s="215">
        <v>1</v>
      </c>
      <c r="C13481" s="216" t="s">
        <v>46079</v>
      </c>
      <c r="D13481" s="215" t="s">
        <v>46080</v>
      </c>
    </row>
    <row r="13482" spans="1:4">
      <c r="A13482" s="215" t="s">
        <v>46081</v>
      </c>
      <c r="B13482" s="215">
        <v>1</v>
      </c>
      <c r="C13482" s="216" t="s">
        <v>46082</v>
      </c>
      <c r="D13482" s="215" t="s">
        <v>46083</v>
      </c>
    </row>
    <row r="13483" spans="1:4">
      <c r="A13483" s="215" t="s">
        <v>46084</v>
      </c>
      <c r="B13483" s="215">
        <v>2</v>
      </c>
      <c r="C13483" s="216" t="s">
        <v>46085</v>
      </c>
      <c r="D13483" s="215" t="s">
        <v>43608</v>
      </c>
    </row>
    <row r="13484" spans="1:4">
      <c r="A13484" s="215" t="s">
        <v>46086</v>
      </c>
      <c r="B13484" s="215">
        <v>1</v>
      </c>
      <c r="C13484" s="216" t="s">
        <v>46087</v>
      </c>
      <c r="D13484" s="215" t="s">
        <v>46088</v>
      </c>
    </row>
    <row r="13485" spans="1:4">
      <c r="A13485" s="215" t="s">
        <v>46089</v>
      </c>
      <c r="B13485" s="215">
        <v>1</v>
      </c>
      <c r="C13485" s="216" t="s">
        <v>46090</v>
      </c>
      <c r="D13485" s="215" t="s">
        <v>46091</v>
      </c>
    </row>
    <row r="13486" spans="1:4">
      <c r="A13486" s="215" t="s">
        <v>46092</v>
      </c>
      <c r="B13486" s="215">
        <v>1</v>
      </c>
      <c r="C13486" s="216" t="s">
        <v>46093</v>
      </c>
      <c r="D13486" s="215" t="s">
        <v>46094</v>
      </c>
    </row>
    <row r="13487" spans="1:4">
      <c r="A13487" s="215" t="s">
        <v>46095</v>
      </c>
      <c r="B13487" s="215">
        <v>1</v>
      </c>
      <c r="C13487" s="216" t="s">
        <v>46096</v>
      </c>
      <c r="D13487" s="215" t="s">
        <v>46097</v>
      </c>
    </row>
    <row r="13488" spans="1:4">
      <c r="A13488" s="215" t="s">
        <v>46098</v>
      </c>
      <c r="B13488" s="215">
        <v>1</v>
      </c>
      <c r="C13488" s="216" t="s">
        <v>46099</v>
      </c>
      <c r="D13488" s="215" t="s">
        <v>46100</v>
      </c>
    </row>
    <row r="13489" spans="1:4">
      <c r="A13489" s="215" t="s">
        <v>46101</v>
      </c>
      <c r="B13489" s="215">
        <v>1</v>
      </c>
      <c r="C13489" s="216" t="s">
        <v>46102</v>
      </c>
      <c r="D13489" s="215" t="s">
        <v>46103</v>
      </c>
    </row>
    <row r="13490" spans="1:4">
      <c r="A13490" s="215" t="s">
        <v>46104</v>
      </c>
      <c r="B13490" s="215">
        <v>1</v>
      </c>
      <c r="C13490" s="216" t="s">
        <v>46105</v>
      </c>
      <c r="D13490" s="215" t="s">
        <v>46106</v>
      </c>
    </row>
    <row r="13491" spans="1:4">
      <c r="A13491" s="215" t="s">
        <v>46107</v>
      </c>
      <c r="B13491" s="215">
        <v>1</v>
      </c>
      <c r="C13491" s="216" t="s">
        <v>46108</v>
      </c>
      <c r="D13491" s="215" t="s">
        <v>46109</v>
      </c>
    </row>
    <row r="13492" spans="1:4">
      <c r="A13492" s="215" t="s">
        <v>46110</v>
      </c>
      <c r="B13492" s="215">
        <v>1</v>
      </c>
      <c r="C13492" s="216" t="s">
        <v>46111</v>
      </c>
      <c r="D13492" s="215" t="s">
        <v>46112</v>
      </c>
    </row>
    <row r="13493" spans="1:4">
      <c r="A13493" s="215" t="s">
        <v>46113</v>
      </c>
      <c r="B13493" s="215">
        <v>1</v>
      </c>
      <c r="C13493" s="216" t="s">
        <v>46114</v>
      </c>
      <c r="D13493" s="215" t="s">
        <v>46115</v>
      </c>
    </row>
    <row r="13494" spans="1:4">
      <c r="A13494" s="215" t="s">
        <v>46116</v>
      </c>
      <c r="B13494" s="215">
        <v>1</v>
      </c>
      <c r="C13494" s="216" t="s">
        <v>46117</v>
      </c>
      <c r="D13494" s="215" t="s">
        <v>46118</v>
      </c>
    </row>
    <row r="13495" spans="1:4">
      <c r="A13495" s="215" t="s">
        <v>46119</v>
      </c>
      <c r="B13495" s="215">
        <v>1</v>
      </c>
      <c r="C13495" s="216" t="s">
        <v>46120</v>
      </c>
      <c r="D13495" s="215" t="s">
        <v>43679</v>
      </c>
    </row>
    <row r="13496" spans="1:4">
      <c r="A13496" s="215" t="s">
        <v>46121</v>
      </c>
      <c r="B13496" s="215">
        <v>1</v>
      </c>
      <c r="C13496" s="216" t="s">
        <v>46122</v>
      </c>
      <c r="D13496" s="215" t="s">
        <v>46123</v>
      </c>
    </row>
    <row r="13497" spans="1:4">
      <c r="A13497" s="215" t="s">
        <v>46124</v>
      </c>
      <c r="B13497" s="215">
        <v>1</v>
      </c>
      <c r="C13497" s="216" t="s">
        <v>46125</v>
      </c>
      <c r="D13497" s="215" t="s">
        <v>46126</v>
      </c>
    </row>
    <row r="13498" spans="1:4">
      <c r="A13498" s="215" t="s">
        <v>46127</v>
      </c>
      <c r="B13498" s="215">
        <v>1</v>
      </c>
      <c r="C13498" s="216" t="s">
        <v>46128</v>
      </c>
      <c r="D13498" s="215" t="s">
        <v>46129</v>
      </c>
    </row>
    <row r="13499" spans="1:4">
      <c r="A13499" s="215" t="s">
        <v>46130</v>
      </c>
      <c r="B13499" s="215">
        <v>1</v>
      </c>
      <c r="C13499" s="216" t="s">
        <v>46131</v>
      </c>
      <c r="D13499" s="215" t="s">
        <v>46132</v>
      </c>
    </row>
    <row r="13500" spans="1:4">
      <c r="A13500" s="215" t="s">
        <v>46133</v>
      </c>
      <c r="B13500" s="215">
        <v>1</v>
      </c>
      <c r="C13500" s="216" t="s">
        <v>46134</v>
      </c>
      <c r="D13500" s="215" t="s">
        <v>46135</v>
      </c>
    </row>
    <row r="13501" spans="1:4">
      <c r="A13501" s="215" t="s">
        <v>46136</v>
      </c>
      <c r="B13501" s="215">
        <v>1</v>
      </c>
      <c r="C13501" s="216" t="s">
        <v>46137</v>
      </c>
      <c r="D13501" s="215" t="s">
        <v>46138</v>
      </c>
    </row>
    <row r="13502" spans="1:4">
      <c r="A13502" s="215" t="s">
        <v>46139</v>
      </c>
      <c r="B13502" s="215">
        <v>1</v>
      </c>
      <c r="C13502" s="216" t="s">
        <v>46140</v>
      </c>
      <c r="D13502" s="215" t="s">
        <v>46141</v>
      </c>
    </row>
    <row r="13503" spans="1:4">
      <c r="A13503" s="215" t="s">
        <v>46142</v>
      </c>
      <c r="B13503" s="215">
        <v>1</v>
      </c>
      <c r="C13503" s="216" t="s">
        <v>46143</v>
      </c>
      <c r="D13503" s="215" t="s">
        <v>46144</v>
      </c>
    </row>
    <row r="13504" spans="1:4">
      <c r="A13504" s="215" t="s">
        <v>46145</v>
      </c>
      <c r="B13504" s="215">
        <v>1</v>
      </c>
      <c r="C13504" s="216" t="s">
        <v>46146</v>
      </c>
      <c r="D13504" s="215" t="s">
        <v>46147</v>
      </c>
    </row>
    <row r="13505" spans="1:4">
      <c r="A13505" s="215" t="s">
        <v>46148</v>
      </c>
      <c r="B13505" s="215">
        <v>1</v>
      </c>
      <c r="C13505" s="216" t="s">
        <v>46149</v>
      </c>
      <c r="D13505" s="215" t="s">
        <v>46150</v>
      </c>
    </row>
    <row r="13506" spans="1:4">
      <c r="A13506" s="215" t="s">
        <v>46151</v>
      </c>
      <c r="B13506" s="215">
        <v>1</v>
      </c>
      <c r="C13506" s="216" t="s">
        <v>46152</v>
      </c>
      <c r="D13506" s="215" t="s">
        <v>46153</v>
      </c>
    </row>
    <row r="13507" spans="1:4">
      <c r="A13507" s="215" t="s">
        <v>46154</v>
      </c>
      <c r="B13507" s="215">
        <v>1</v>
      </c>
      <c r="C13507" s="216" t="s">
        <v>46155</v>
      </c>
      <c r="D13507" s="215" t="s">
        <v>46156</v>
      </c>
    </row>
    <row r="13508" spans="1:4">
      <c r="A13508" s="215" t="s">
        <v>46157</v>
      </c>
      <c r="B13508" s="215">
        <v>1</v>
      </c>
      <c r="C13508" s="216" t="s">
        <v>46158</v>
      </c>
      <c r="D13508" s="215" t="s">
        <v>46159</v>
      </c>
    </row>
    <row r="13509" spans="1:4">
      <c r="A13509" s="215" t="s">
        <v>46160</v>
      </c>
      <c r="B13509" s="215">
        <v>1</v>
      </c>
      <c r="C13509" s="216" t="s">
        <v>46161</v>
      </c>
      <c r="D13509" s="215" t="s">
        <v>46162</v>
      </c>
    </row>
    <row r="13510" spans="1:4">
      <c r="A13510" s="215" t="s">
        <v>46163</v>
      </c>
      <c r="B13510" s="215">
        <v>1</v>
      </c>
      <c r="C13510" s="216" t="s">
        <v>46164</v>
      </c>
      <c r="D13510" s="215" t="s">
        <v>46165</v>
      </c>
    </row>
    <row r="13511" spans="1:4">
      <c r="A13511" s="215" t="s">
        <v>46166</v>
      </c>
      <c r="B13511" s="215">
        <v>1</v>
      </c>
      <c r="C13511" s="216" t="s">
        <v>46167</v>
      </c>
      <c r="D13511" s="215" t="s">
        <v>46168</v>
      </c>
    </row>
    <row r="13512" spans="1:4">
      <c r="A13512" s="215" t="s">
        <v>46169</v>
      </c>
      <c r="B13512" s="215">
        <v>1</v>
      </c>
      <c r="C13512" s="216" t="s">
        <v>46170</v>
      </c>
      <c r="D13512" s="215" t="s">
        <v>46171</v>
      </c>
    </row>
    <row r="13513" spans="1:4">
      <c r="A13513" s="215" t="s">
        <v>46172</v>
      </c>
      <c r="B13513" s="215">
        <v>1</v>
      </c>
      <c r="C13513" s="216" t="s">
        <v>46173</v>
      </c>
      <c r="D13513" s="215" t="s">
        <v>46174</v>
      </c>
    </row>
    <row r="13514" spans="1:4">
      <c r="A13514" s="215" t="s">
        <v>46175</v>
      </c>
      <c r="B13514" s="215">
        <v>1</v>
      </c>
      <c r="C13514" s="216" t="s">
        <v>46176</v>
      </c>
      <c r="D13514" s="215" t="s">
        <v>46177</v>
      </c>
    </row>
    <row r="13515" spans="1:4">
      <c r="A13515" s="215" t="s">
        <v>46178</v>
      </c>
      <c r="B13515" s="215">
        <v>1</v>
      </c>
      <c r="C13515" s="216" t="s">
        <v>46179</v>
      </c>
      <c r="D13515" s="215" t="s">
        <v>46180</v>
      </c>
    </row>
    <row r="13516" spans="1:4">
      <c r="A13516" s="215" t="s">
        <v>46181</v>
      </c>
      <c r="B13516" s="215">
        <v>1</v>
      </c>
      <c r="C13516" s="216" t="s">
        <v>46182</v>
      </c>
      <c r="D13516" s="215" t="s">
        <v>46183</v>
      </c>
    </row>
    <row r="13517" spans="1:4">
      <c r="A13517" s="215" t="s">
        <v>46184</v>
      </c>
      <c r="B13517" s="215">
        <v>1</v>
      </c>
      <c r="C13517" s="216" t="s">
        <v>46185</v>
      </c>
      <c r="D13517" s="215" t="s">
        <v>46186</v>
      </c>
    </row>
    <row r="13518" spans="1:4">
      <c r="A13518" s="215" t="s">
        <v>46187</v>
      </c>
      <c r="B13518" s="215">
        <v>1</v>
      </c>
      <c r="C13518" s="216" t="s">
        <v>46188</v>
      </c>
      <c r="D13518" s="215" t="s">
        <v>46189</v>
      </c>
    </row>
    <row r="13519" spans="1:4">
      <c r="A13519" s="215" t="s">
        <v>46190</v>
      </c>
      <c r="B13519" s="215">
        <v>1</v>
      </c>
      <c r="C13519" s="216" t="s">
        <v>46191</v>
      </c>
      <c r="D13519" s="215" t="s">
        <v>46192</v>
      </c>
    </row>
    <row r="13520" spans="1:4">
      <c r="A13520" s="215" t="s">
        <v>46193</v>
      </c>
      <c r="B13520" s="215">
        <v>1</v>
      </c>
      <c r="C13520" s="216" t="s">
        <v>46194</v>
      </c>
      <c r="D13520" s="215" t="s">
        <v>46195</v>
      </c>
    </row>
    <row r="13521" spans="1:4">
      <c r="A13521" s="215" t="s">
        <v>46196</v>
      </c>
      <c r="B13521" s="215">
        <v>1</v>
      </c>
      <c r="C13521" s="216" t="s">
        <v>46197</v>
      </c>
      <c r="D13521" s="215" t="s">
        <v>46198</v>
      </c>
    </row>
    <row r="13522" spans="1:4">
      <c r="A13522" s="215" t="s">
        <v>46199</v>
      </c>
      <c r="B13522" s="215">
        <v>1</v>
      </c>
      <c r="C13522" s="216" t="s">
        <v>46200</v>
      </c>
      <c r="D13522" s="215" t="s">
        <v>46201</v>
      </c>
    </row>
    <row r="13523" spans="1:4">
      <c r="A13523" s="215" t="s">
        <v>46202</v>
      </c>
      <c r="B13523" s="215">
        <v>1</v>
      </c>
      <c r="C13523" s="216" t="s">
        <v>46203</v>
      </c>
      <c r="D13523" s="215" t="s">
        <v>46204</v>
      </c>
    </row>
    <row r="13524" spans="1:4">
      <c r="A13524" s="215" t="s">
        <v>46205</v>
      </c>
      <c r="B13524" s="215">
        <v>1</v>
      </c>
      <c r="C13524" s="216" t="s">
        <v>46206</v>
      </c>
      <c r="D13524" s="215" t="s">
        <v>46207</v>
      </c>
    </row>
    <row r="13525" spans="1:4">
      <c r="A13525" s="215" t="s">
        <v>46208</v>
      </c>
      <c r="B13525" s="215">
        <v>1</v>
      </c>
      <c r="C13525" s="216" t="s">
        <v>46209</v>
      </c>
      <c r="D13525" s="215" t="s">
        <v>46210</v>
      </c>
    </row>
    <row r="13526" spans="1:4">
      <c r="A13526" s="215" t="s">
        <v>46211</v>
      </c>
      <c r="B13526" s="215">
        <v>1</v>
      </c>
      <c r="C13526" s="216" t="s">
        <v>46212</v>
      </c>
      <c r="D13526" s="215" t="s">
        <v>46213</v>
      </c>
    </row>
    <row r="13527" spans="1:4">
      <c r="A13527" s="215" t="s">
        <v>46214</v>
      </c>
      <c r="B13527" s="215">
        <v>1</v>
      </c>
      <c r="C13527" s="216" t="s">
        <v>46215</v>
      </c>
      <c r="D13527" s="215" t="s">
        <v>46216</v>
      </c>
    </row>
    <row r="13528" spans="1:4">
      <c r="A13528" s="215" t="s">
        <v>46217</v>
      </c>
      <c r="B13528" s="215">
        <v>1</v>
      </c>
      <c r="C13528" s="216" t="s">
        <v>46218</v>
      </c>
      <c r="D13528" s="215" t="s">
        <v>46219</v>
      </c>
    </row>
    <row r="13529" spans="1:4">
      <c r="A13529" s="215" t="s">
        <v>46220</v>
      </c>
      <c r="B13529" s="215">
        <v>1</v>
      </c>
      <c r="C13529" s="216" t="s">
        <v>46221</v>
      </c>
      <c r="D13529" s="215" t="s">
        <v>46222</v>
      </c>
    </row>
    <row r="13530" spans="1:4">
      <c r="A13530" s="215" t="s">
        <v>46223</v>
      </c>
      <c r="B13530" s="215">
        <v>1</v>
      </c>
      <c r="C13530" s="216" t="s">
        <v>46224</v>
      </c>
      <c r="D13530" s="215" t="s">
        <v>46225</v>
      </c>
    </row>
    <row r="13531" spans="1:4">
      <c r="A13531" s="215" t="s">
        <v>46226</v>
      </c>
      <c r="B13531" s="215">
        <v>1</v>
      </c>
      <c r="C13531" s="216" t="s">
        <v>46227</v>
      </c>
      <c r="D13531" s="215" t="s">
        <v>46228</v>
      </c>
    </row>
    <row r="13532" spans="1:4">
      <c r="A13532" s="215" t="s">
        <v>46229</v>
      </c>
      <c r="B13532" s="215">
        <v>1</v>
      </c>
      <c r="C13532" s="216" t="s">
        <v>46230</v>
      </c>
      <c r="D13532" s="215" t="s">
        <v>46231</v>
      </c>
    </row>
    <row r="13533" spans="1:4">
      <c r="A13533" s="215" t="s">
        <v>46232</v>
      </c>
      <c r="B13533" s="215">
        <v>1</v>
      </c>
      <c r="C13533" s="216" t="s">
        <v>46233</v>
      </c>
      <c r="D13533" s="215" t="s">
        <v>46234</v>
      </c>
    </row>
    <row r="13534" spans="1:4">
      <c r="A13534" s="215" t="s">
        <v>46235</v>
      </c>
      <c r="B13534" s="215">
        <v>1</v>
      </c>
      <c r="C13534" s="216" t="s">
        <v>46236</v>
      </c>
      <c r="D13534" s="215" t="s">
        <v>46237</v>
      </c>
    </row>
    <row r="13535" spans="1:4">
      <c r="A13535" s="215" t="s">
        <v>46238</v>
      </c>
      <c r="B13535" s="215">
        <v>1</v>
      </c>
      <c r="C13535" s="216" t="s">
        <v>46239</v>
      </c>
      <c r="D13535" s="215" t="s">
        <v>46240</v>
      </c>
    </row>
    <row r="13536" spans="1:4">
      <c r="A13536" s="215" t="s">
        <v>46241</v>
      </c>
      <c r="B13536" s="215">
        <v>1</v>
      </c>
      <c r="C13536" s="216" t="s">
        <v>46242</v>
      </c>
      <c r="D13536" s="215" t="s">
        <v>46243</v>
      </c>
    </row>
    <row r="13537" spans="1:4">
      <c r="A13537" s="215" t="s">
        <v>46244</v>
      </c>
      <c r="B13537" s="215">
        <v>1</v>
      </c>
      <c r="C13537" s="216" t="s">
        <v>46245</v>
      </c>
      <c r="D13537" s="215" t="s">
        <v>46246</v>
      </c>
    </row>
    <row r="13538" spans="1:4">
      <c r="A13538" s="215" t="s">
        <v>46247</v>
      </c>
      <c r="B13538" s="215">
        <v>1</v>
      </c>
      <c r="C13538" s="216" t="s">
        <v>46248</v>
      </c>
      <c r="D13538" s="215" t="s">
        <v>46249</v>
      </c>
    </row>
    <row r="13539" spans="1:4">
      <c r="A13539" s="215" t="s">
        <v>46250</v>
      </c>
      <c r="B13539" s="215">
        <v>1</v>
      </c>
      <c r="C13539" s="216" t="s">
        <v>46251</v>
      </c>
      <c r="D13539" s="215" t="s">
        <v>46252</v>
      </c>
    </row>
    <row r="13540" spans="1:4">
      <c r="A13540" s="215" t="s">
        <v>46253</v>
      </c>
      <c r="B13540" s="215">
        <v>1</v>
      </c>
      <c r="C13540" s="216" t="s">
        <v>46254</v>
      </c>
      <c r="D13540" s="215" t="s">
        <v>46255</v>
      </c>
    </row>
    <row r="13541" spans="1:4">
      <c r="A13541" s="215" t="s">
        <v>46256</v>
      </c>
      <c r="B13541" s="215">
        <v>1</v>
      </c>
      <c r="C13541" s="216" t="s">
        <v>46257</v>
      </c>
      <c r="D13541" s="215" t="s">
        <v>46258</v>
      </c>
    </row>
    <row r="13542" spans="1:4">
      <c r="A13542" s="215" t="s">
        <v>46259</v>
      </c>
      <c r="B13542" s="215">
        <v>1</v>
      </c>
      <c r="C13542" s="216" t="s">
        <v>46260</v>
      </c>
      <c r="D13542" s="215" t="s">
        <v>46261</v>
      </c>
    </row>
    <row r="13543" spans="1:4">
      <c r="A13543" s="215" t="s">
        <v>46262</v>
      </c>
      <c r="B13543" s="215">
        <v>1</v>
      </c>
      <c r="C13543" s="216" t="s">
        <v>46263</v>
      </c>
      <c r="D13543" s="215" t="s">
        <v>46264</v>
      </c>
    </row>
    <row r="13544" spans="1:4">
      <c r="A13544" s="215" t="s">
        <v>46265</v>
      </c>
      <c r="B13544" s="215">
        <v>1</v>
      </c>
      <c r="C13544" s="216" t="s">
        <v>46266</v>
      </c>
      <c r="D13544" s="215" t="s">
        <v>46267</v>
      </c>
    </row>
    <row r="13545" spans="1:4">
      <c r="A13545" s="215" t="s">
        <v>46268</v>
      </c>
      <c r="B13545" s="215">
        <v>1</v>
      </c>
      <c r="C13545" s="216" t="s">
        <v>46269</v>
      </c>
      <c r="D13545" s="215" t="s">
        <v>46270</v>
      </c>
    </row>
    <row r="13546" spans="1:4">
      <c r="A13546" s="215" t="s">
        <v>46271</v>
      </c>
      <c r="B13546" s="215">
        <v>1</v>
      </c>
      <c r="C13546" s="216" t="s">
        <v>46272</v>
      </c>
      <c r="D13546" s="215" t="s">
        <v>46273</v>
      </c>
    </row>
    <row r="13547" spans="1:4">
      <c r="A13547" s="215" t="s">
        <v>46274</v>
      </c>
      <c r="B13547" s="215">
        <v>1</v>
      </c>
      <c r="C13547" s="216" t="s">
        <v>46275</v>
      </c>
      <c r="D13547" s="215" t="s">
        <v>46276</v>
      </c>
    </row>
    <row r="13548" spans="1:4">
      <c r="A13548" s="215" t="s">
        <v>46277</v>
      </c>
      <c r="B13548" s="215">
        <v>1</v>
      </c>
      <c r="C13548" s="216" t="s">
        <v>46278</v>
      </c>
      <c r="D13548" s="215" t="s">
        <v>46279</v>
      </c>
    </row>
    <row r="13549" spans="1:4">
      <c r="A13549" s="215" t="s">
        <v>46280</v>
      </c>
      <c r="B13549" s="215">
        <v>1</v>
      </c>
      <c r="C13549" s="216" t="s">
        <v>46281</v>
      </c>
      <c r="D13549" s="215" t="s">
        <v>46282</v>
      </c>
    </row>
    <row r="13550" spans="1:4">
      <c r="A13550" s="215" t="s">
        <v>46283</v>
      </c>
      <c r="B13550" s="215">
        <v>1</v>
      </c>
      <c r="C13550" s="216" t="s">
        <v>46284</v>
      </c>
      <c r="D13550" s="215" t="s">
        <v>46285</v>
      </c>
    </row>
    <row r="13551" spans="1:4">
      <c r="A13551" s="215" t="s">
        <v>46286</v>
      </c>
      <c r="B13551" s="215">
        <v>1</v>
      </c>
      <c r="C13551" s="216" t="s">
        <v>46287</v>
      </c>
      <c r="D13551" s="215" t="s">
        <v>46288</v>
      </c>
    </row>
    <row r="13552" spans="1:4">
      <c r="A13552" s="215" t="s">
        <v>46289</v>
      </c>
      <c r="B13552" s="215">
        <v>1</v>
      </c>
      <c r="C13552" s="216" t="s">
        <v>46290</v>
      </c>
      <c r="D13552" s="215" t="s">
        <v>46291</v>
      </c>
    </row>
    <row r="13553" spans="1:4">
      <c r="A13553" s="215" t="s">
        <v>46292</v>
      </c>
      <c r="B13553" s="215">
        <v>1</v>
      </c>
      <c r="C13553" s="216" t="s">
        <v>46293</v>
      </c>
      <c r="D13553" s="215" t="s">
        <v>46294</v>
      </c>
    </row>
    <row r="13554" spans="1:4">
      <c r="A13554" s="215" t="s">
        <v>46295</v>
      </c>
      <c r="B13554" s="215">
        <v>1</v>
      </c>
      <c r="C13554" s="216" t="s">
        <v>46296</v>
      </c>
      <c r="D13554" s="215" t="s">
        <v>46297</v>
      </c>
    </row>
    <row r="13555" spans="1:4">
      <c r="A13555" s="215" t="s">
        <v>46298</v>
      </c>
      <c r="B13555" s="215">
        <v>1</v>
      </c>
      <c r="C13555" s="216" t="s">
        <v>46299</v>
      </c>
      <c r="D13555" s="215" t="s">
        <v>46300</v>
      </c>
    </row>
    <row r="13556" spans="1:4">
      <c r="A13556" s="215" t="s">
        <v>46301</v>
      </c>
      <c r="B13556" s="215">
        <v>1</v>
      </c>
      <c r="C13556" s="216" t="s">
        <v>46302</v>
      </c>
      <c r="D13556" s="215" t="s">
        <v>46303</v>
      </c>
    </row>
    <row r="13557" spans="1:4">
      <c r="A13557" s="215" t="s">
        <v>46304</v>
      </c>
      <c r="B13557" s="215">
        <v>1</v>
      </c>
      <c r="C13557" s="216" t="s">
        <v>46305</v>
      </c>
      <c r="D13557" s="215" t="s">
        <v>46306</v>
      </c>
    </row>
    <row r="13558" spans="1:4">
      <c r="A13558" s="215" t="s">
        <v>46307</v>
      </c>
      <c r="B13558" s="215">
        <v>1</v>
      </c>
      <c r="C13558" s="216" t="s">
        <v>46308</v>
      </c>
      <c r="D13558" s="215" t="s">
        <v>46309</v>
      </c>
    </row>
    <row r="13559" spans="1:4">
      <c r="A13559" s="215" t="s">
        <v>46310</v>
      </c>
      <c r="B13559" s="215">
        <v>1</v>
      </c>
      <c r="C13559" s="216" t="s">
        <v>46311</v>
      </c>
      <c r="D13559" s="215" t="s">
        <v>46312</v>
      </c>
    </row>
    <row r="13560" spans="1:4">
      <c r="A13560" s="215" t="s">
        <v>46313</v>
      </c>
      <c r="B13560" s="215">
        <v>1</v>
      </c>
      <c r="C13560" s="216" t="s">
        <v>46314</v>
      </c>
      <c r="D13560" s="215" t="s">
        <v>46315</v>
      </c>
    </row>
    <row r="13561" spans="1:4">
      <c r="A13561" s="215" t="s">
        <v>46316</v>
      </c>
      <c r="B13561" s="215">
        <v>1</v>
      </c>
      <c r="C13561" s="216" t="s">
        <v>46317</v>
      </c>
      <c r="D13561" s="215" t="s">
        <v>46318</v>
      </c>
    </row>
    <row r="13562" spans="1:4">
      <c r="A13562" s="215" t="s">
        <v>46319</v>
      </c>
      <c r="B13562" s="215">
        <v>1</v>
      </c>
      <c r="C13562" s="216" t="s">
        <v>46320</v>
      </c>
      <c r="D13562" s="215" t="s">
        <v>46321</v>
      </c>
    </row>
    <row r="13563" spans="1:4">
      <c r="A13563" s="215" t="s">
        <v>46322</v>
      </c>
      <c r="B13563" s="215">
        <v>1</v>
      </c>
      <c r="C13563" s="216" t="s">
        <v>46323</v>
      </c>
      <c r="D13563" s="215" t="s">
        <v>46324</v>
      </c>
    </row>
    <row r="13564" spans="1:4">
      <c r="A13564" s="215" t="s">
        <v>46325</v>
      </c>
      <c r="B13564" s="215">
        <v>1</v>
      </c>
      <c r="C13564" s="216" t="s">
        <v>46326</v>
      </c>
      <c r="D13564" s="215" t="s">
        <v>46327</v>
      </c>
    </row>
    <row r="13565" spans="1:4">
      <c r="A13565" s="215" t="s">
        <v>46328</v>
      </c>
      <c r="B13565" s="215">
        <v>1</v>
      </c>
      <c r="C13565" s="216" t="s">
        <v>46329</v>
      </c>
      <c r="D13565" s="215" t="s">
        <v>46330</v>
      </c>
    </row>
    <row r="13566" spans="1:4">
      <c r="A13566" s="215" t="s">
        <v>46331</v>
      </c>
      <c r="B13566" s="215">
        <v>1</v>
      </c>
      <c r="C13566" s="216" t="s">
        <v>46332</v>
      </c>
      <c r="D13566" s="215" t="s">
        <v>46333</v>
      </c>
    </row>
    <row r="13567" spans="1:4">
      <c r="A13567" s="215" t="s">
        <v>46334</v>
      </c>
      <c r="B13567" s="215">
        <v>1</v>
      </c>
      <c r="C13567" s="216" t="s">
        <v>46335</v>
      </c>
      <c r="D13567" s="215" t="s">
        <v>46336</v>
      </c>
    </row>
    <row r="13568" spans="1:4">
      <c r="A13568" s="215" t="s">
        <v>46337</v>
      </c>
      <c r="B13568" s="215">
        <v>1</v>
      </c>
      <c r="C13568" s="216" t="s">
        <v>46338</v>
      </c>
      <c r="D13568" s="215" t="s">
        <v>46339</v>
      </c>
    </row>
    <row r="13569" spans="1:4">
      <c r="A13569" s="215" t="s">
        <v>46340</v>
      </c>
      <c r="B13569" s="215">
        <v>1</v>
      </c>
      <c r="C13569" s="216" t="s">
        <v>46341</v>
      </c>
      <c r="D13569" s="215" t="s">
        <v>46342</v>
      </c>
    </row>
    <row r="13570" spans="1:4">
      <c r="A13570" s="215" t="s">
        <v>46343</v>
      </c>
      <c r="B13570" s="215">
        <v>1</v>
      </c>
      <c r="C13570" s="216" t="s">
        <v>46344</v>
      </c>
      <c r="D13570" s="215" t="s">
        <v>46345</v>
      </c>
    </row>
    <row r="13571" spans="1:4">
      <c r="A13571" s="215" t="s">
        <v>46346</v>
      </c>
      <c r="B13571" s="215">
        <v>1</v>
      </c>
      <c r="C13571" s="216" t="s">
        <v>46347</v>
      </c>
      <c r="D13571" s="215" t="s">
        <v>46348</v>
      </c>
    </row>
    <row r="13572" spans="1:4">
      <c r="A13572" s="215" t="s">
        <v>46349</v>
      </c>
      <c r="B13572" s="215">
        <v>1</v>
      </c>
      <c r="C13572" s="216" t="s">
        <v>46350</v>
      </c>
      <c r="D13572" s="215" t="s">
        <v>46351</v>
      </c>
    </row>
    <row r="13573" spans="1:4">
      <c r="A13573" s="215" t="s">
        <v>46352</v>
      </c>
      <c r="B13573" s="215">
        <v>1</v>
      </c>
      <c r="C13573" s="216" t="s">
        <v>46353</v>
      </c>
      <c r="D13573" s="215" t="s">
        <v>46354</v>
      </c>
    </row>
    <row r="13574" spans="1:4">
      <c r="A13574" s="215" t="s">
        <v>46355</v>
      </c>
      <c r="B13574" s="215">
        <v>1</v>
      </c>
      <c r="C13574" s="216" t="s">
        <v>46356</v>
      </c>
      <c r="D13574" s="215" t="s">
        <v>46357</v>
      </c>
    </row>
    <row r="13575" spans="1:4">
      <c r="A13575" s="215" t="s">
        <v>46358</v>
      </c>
      <c r="B13575" s="215">
        <v>1</v>
      </c>
      <c r="C13575" s="216" t="s">
        <v>46359</v>
      </c>
      <c r="D13575" s="215" t="s">
        <v>46360</v>
      </c>
    </row>
    <row r="13576" spans="1:4">
      <c r="A13576" s="215" t="s">
        <v>46361</v>
      </c>
      <c r="B13576" s="215">
        <v>1</v>
      </c>
      <c r="C13576" s="216" t="s">
        <v>46362</v>
      </c>
      <c r="D13576" s="215" t="s">
        <v>46363</v>
      </c>
    </row>
    <row r="13577" spans="1:4">
      <c r="A13577" s="215" t="s">
        <v>46364</v>
      </c>
      <c r="B13577" s="215">
        <v>1</v>
      </c>
      <c r="C13577" s="216" t="s">
        <v>46365</v>
      </c>
      <c r="D13577" s="215" t="s">
        <v>46366</v>
      </c>
    </row>
    <row r="13578" spans="1:4">
      <c r="A13578" s="215" t="s">
        <v>46367</v>
      </c>
      <c r="B13578" s="215">
        <v>1</v>
      </c>
      <c r="C13578" s="216" t="s">
        <v>46368</v>
      </c>
      <c r="D13578" s="215" t="s">
        <v>46369</v>
      </c>
    </row>
    <row r="13579" spans="1:4">
      <c r="A13579" s="215" t="s">
        <v>46370</v>
      </c>
      <c r="B13579" s="215">
        <v>1</v>
      </c>
      <c r="C13579" s="216" t="s">
        <v>46371</v>
      </c>
      <c r="D13579" s="215" t="s">
        <v>46372</v>
      </c>
    </row>
    <row r="13580" spans="1:4">
      <c r="A13580" s="215" t="s">
        <v>46373</v>
      </c>
      <c r="B13580" s="215">
        <v>1</v>
      </c>
      <c r="C13580" s="216" t="s">
        <v>46374</v>
      </c>
      <c r="D13580" s="215" t="s">
        <v>46375</v>
      </c>
    </row>
    <row r="13581" spans="1:4">
      <c r="A13581" s="215" t="s">
        <v>46376</v>
      </c>
      <c r="B13581" s="215">
        <v>1</v>
      </c>
      <c r="C13581" s="216" t="s">
        <v>46377</v>
      </c>
      <c r="D13581" s="215" t="s">
        <v>46378</v>
      </c>
    </row>
    <row r="13582" spans="1:4">
      <c r="A13582" s="215" t="s">
        <v>46379</v>
      </c>
      <c r="B13582" s="215">
        <v>1</v>
      </c>
      <c r="C13582" s="216" t="s">
        <v>46380</v>
      </c>
      <c r="D13582" s="215" t="s">
        <v>46381</v>
      </c>
    </row>
    <row r="13583" spans="1:4">
      <c r="A13583" s="215" t="s">
        <v>46382</v>
      </c>
      <c r="B13583" s="215">
        <v>1</v>
      </c>
      <c r="C13583" s="216" t="s">
        <v>46383</v>
      </c>
      <c r="D13583" s="215" t="s">
        <v>46384</v>
      </c>
    </row>
    <row r="13584" spans="1:4">
      <c r="A13584" s="215" t="s">
        <v>46385</v>
      </c>
      <c r="B13584" s="215">
        <v>1</v>
      </c>
      <c r="C13584" s="216" t="s">
        <v>46386</v>
      </c>
      <c r="D13584" s="215" t="s">
        <v>46387</v>
      </c>
    </row>
    <row r="13585" spans="1:4">
      <c r="A13585" s="215" t="s">
        <v>46388</v>
      </c>
      <c r="B13585" s="215">
        <v>1</v>
      </c>
      <c r="C13585" s="216" t="s">
        <v>46389</v>
      </c>
      <c r="D13585" s="215" t="s">
        <v>46390</v>
      </c>
    </row>
    <row r="13586" spans="1:4">
      <c r="A13586" s="215" t="s">
        <v>46391</v>
      </c>
      <c r="B13586" s="215">
        <v>1</v>
      </c>
      <c r="C13586" s="216" t="s">
        <v>46392</v>
      </c>
      <c r="D13586" s="215" t="s">
        <v>46393</v>
      </c>
    </row>
    <row r="13587" spans="1:4">
      <c r="A13587" s="215" t="s">
        <v>46394</v>
      </c>
      <c r="B13587" s="215">
        <v>1</v>
      </c>
      <c r="C13587" s="216" t="s">
        <v>46395</v>
      </c>
      <c r="D13587" s="215" t="s">
        <v>46396</v>
      </c>
    </row>
    <row r="13588" spans="1:4">
      <c r="A13588" s="215" t="s">
        <v>46397</v>
      </c>
      <c r="B13588" s="215">
        <v>1</v>
      </c>
      <c r="C13588" s="216" t="s">
        <v>46398</v>
      </c>
      <c r="D13588" s="215" t="s">
        <v>46399</v>
      </c>
    </row>
    <row r="13589" spans="1:4">
      <c r="A13589" s="215" t="s">
        <v>46400</v>
      </c>
      <c r="B13589" s="215">
        <v>1</v>
      </c>
      <c r="C13589" s="216" t="s">
        <v>46401</v>
      </c>
      <c r="D13589" s="215" t="s">
        <v>46402</v>
      </c>
    </row>
    <row r="13590" spans="1:4">
      <c r="A13590" s="215" t="s">
        <v>46403</v>
      </c>
      <c r="B13590" s="215">
        <v>1</v>
      </c>
      <c r="C13590" s="216" t="s">
        <v>46404</v>
      </c>
      <c r="D13590" s="215" t="s">
        <v>46405</v>
      </c>
    </row>
    <row r="13591" spans="1:4">
      <c r="A13591" s="215" t="s">
        <v>46406</v>
      </c>
      <c r="B13591" s="215">
        <v>1</v>
      </c>
      <c r="C13591" s="216" t="s">
        <v>46407</v>
      </c>
      <c r="D13591" s="215" t="s">
        <v>46408</v>
      </c>
    </row>
    <row r="13592" spans="1:4">
      <c r="A13592" s="215" t="s">
        <v>46409</v>
      </c>
      <c r="B13592" s="215">
        <v>1</v>
      </c>
      <c r="C13592" s="216" t="s">
        <v>46410</v>
      </c>
      <c r="D13592" s="215" t="s">
        <v>46411</v>
      </c>
    </row>
    <row r="13593" spans="1:4">
      <c r="A13593" s="215" t="s">
        <v>46412</v>
      </c>
      <c r="B13593" s="215">
        <v>1</v>
      </c>
      <c r="C13593" s="216" t="s">
        <v>46413</v>
      </c>
      <c r="D13593" s="215" t="s">
        <v>46414</v>
      </c>
    </row>
    <row r="13594" spans="1:4">
      <c r="A13594" s="215" t="s">
        <v>46415</v>
      </c>
      <c r="B13594" s="215">
        <v>1</v>
      </c>
      <c r="C13594" s="216" t="s">
        <v>46416</v>
      </c>
      <c r="D13594" s="215" t="s">
        <v>46417</v>
      </c>
    </row>
    <row r="13595" spans="1:4">
      <c r="A13595" s="215" t="s">
        <v>46418</v>
      </c>
      <c r="B13595" s="215">
        <v>1</v>
      </c>
      <c r="C13595" s="216" t="s">
        <v>46419</v>
      </c>
      <c r="D13595" s="215" t="s">
        <v>46420</v>
      </c>
    </row>
    <row r="13596" spans="1:4">
      <c r="A13596" s="215" t="s">
        <v>46421</v>
      </c>
      <c r="B13596" s="215">
        <v>1</v>
      </c>
      <c r="C13596" s="216" t="s">
        <v>46422</v>
      </c>
      <c r="D13596" s="215" t="s">
        <v>46423</v>
      </c>
    </row>
    <row r="13597" spans="1:4">
      <c r="A13597" s="215" t="s">
        <v>46424</v>
      </c>
      <c r="B13597" s="215">
        <v>1</v>
      </c>
      <c r="C13597" s="216" t="s">
        <v>46425</v>
      </c>
      <c r="D13597" s="215" t="s">
        <v>46426</v>
      </c>
    </row>
    <row r="13598" spans="1:4">
      <c r="A13598" s="215" t="s">
        <v>46427</v>
      </c>
      <c r="B13598" s="215">
        <v>1</v>
      </c>
      <c r="C13598" s="216" t="s">
        <v>46428</v>
      </c>
      <c r="D13598" s="215" t="s">
        <v>46429</v>
      </c>
    </row>
    <row r="13599" spans="1:4">
      <c r="A13599" s="215" t="s">
        <v>46430</v>
      </c>
      <c r="B13599" s="215">
        <v>1</v>
      </c>
      <c r="C13599" s="216" t="s">
        <v>46431</v>
      </c>
      <c r="D13599" s="215" t="s">
        <v>46432</v>
      </c>
    </row>
    <row r="13600" spans="1:4">
      <c r="A13600" s="215" t="s">
        <v>46433</v>
      </c>
      <c r="B13600" s="215">
        <v>1</v>
      </c>
      <c r="C13600" s="216" t="s">
        <v>46434</v>
      </c>
      <c r="D13600" s="215" t="s">
        <v>46435</v>
      </c>
    </row>
    <row r="13601" spans="1:4">
      <c r="A13601" s="215" t="s">
        <v>46436</v>
      </c>
      <c r="B13601" s="215">
        <v>1</v>
      </c>
      <c r="C13601" s="216" t="s">
        <v>46437</v>
      </c>
      <c r="D13601" s="215" t="s">
        <v>46438</v>
      </c>
    </row>
    <row r="13602" spans="1:4">
      <c r="A13602" s="215" t="s">
        <v>46439</v>
      </c>
      <c r="B13602" s="215">
        <v>1</v>
      </c>
      <c r="C13602" s="216" t="s">
        <v>46440</v>
      </c>
      <c r="D13602" s="215" t="s">
        <v>46441</v>
      </c>
    </row>
    <row r="13603" spans="1:4">
      <c r="A13603" s="215" t="s">
        <v>46442</v>
      </c>
      <c r="B13603" s="215">
        <v>1</v>
      </c>
      <c r="C13603" s="216" t="s">
        <v>46443</v>
      </c>
      <c r="D13603" s="215" t="s">
        <v>46444</v>
      </c>
    </row>
    <row r="13604" spans="1:4">
      <c r="A13604" s="215" t="s">
        <v>46445</v>
      </c>
      <c r="B13604" s="215">
        <v>1</v>
      </c>
      <c r="C13604" s="216" t="s">
        <v>46446</v>
      </c>
      <c r="D13604" s="215" t="s">
        <v>46447</v>
      </c>
    </row>
    <row r="13605" spans="1:4">
      <c r="A13605" s="215" t="s">
        <v>46448</v>
      </c>
      <c r="B13605" s="215">
        <v>1</v>
      </c>
      <c r="C13605" s="216" t="s">
        <v>46449</v>
      </c>
      <c r="D13605" s="215" t="s">
        <v>46450</v>
      </c>
    </row>
    <row r="13606" spans="1:4">
      <c r="A13606" s="215" t="s">
        <v>46451</v>
      </c>
      <c r="B13606" s="215">
        <v>1</v>
      </c>
      <c r="C13606" s="216" t="s">
        <v>46452</v>
      </c>
      <c r="D13606" s="215" t="s">
        <v>44478</v>
      </c>
    </row>
    <row r="13607" spans="1:4">
      <c r="A13607" s="215" t="s">
        <v>46453</v>
      </c>
      <c r="B13607" s="215">
        <v>1</v>
      </c>
      <c r="C13607" s="216" t="s">
        <v>46454</v>
      </c>
      <c r="D13607" s="215" t="s">
        <v>46455</v>
      </c>
    </row>
    <row r="13608" spans="1:4">
      <c r="A13608" s="215" t="s">
        <v>46456</v>
      </c>
      <c r="B13608" s="215">
        <v>1</v>
      </c>
      <c r="C13608" s="216" t="s">
        <v>46457</v>
      </c>
      <c r="D13608" s="215" t="s">
        <v>46458</v>
      </c>
    </row>
    <row r="13609" spans="1:4">
      <c r="A13609" s="215" t="s">
        <v>46459</v>
      </c>
      <c r="B13609" s="215">
        <v>1</v>
      </c>
      <c r="C13609" s="216" t="s">
        <v>46460</v>
      </c>
      <c r="D13609" s="215" t="s">
        <v>46461</v>
      </c>
    </row>
    <row r="13610" spans="1:4">
      <c r="A13610" s="215" t="s">
        <v>46462</v>
      </c>
      <c r="B13610" s="215">
        <v>1</v>
      </c>
      <c r="C13610" s="216" t="s">
        <v>46463</v>
      </c>
      <c r="D13610" s="215" t="s">
        <v>46464</v>
      </c>
    </row>
    <row r="13611" spans="1:4">
      <c r="A13611" s="215" t="s">
        <v>46465</v>
      </c>
      <c r="B13611" s="215">
        <v>1</v>
      </c>
      <c r="C13611" s="216" t="s">
        <v>46466</v>
      </c>
      <c r="D13611" s="215" t="s">
        <v>46467</v>
      </c>
    </row>
    <row r="13612" spans="1:4">
      <c r="A13612" s="215" t="s">
        <v>46468</v>
      </c>
      <c r="B13612" s="215">
        <v>1</v>
      </c>
      <c r="C13612" s="216" t="s">
        <v>46469</v>
      </c>
      <c r="D13612" s="215" t="s">
        <v>46470</v>
      </c>
    </row>
    <row r="13613" spans="1:4">
      <c r="A13613" s="215" t="s">
        <v>46471</v>
      </c>
      <c r="B13613" s="215">
        <v>1</v>
      </c>
      <c r="C13613" s="216" t="s">
        <v>46472</v>
      </c>
      <c r="D13613" s="215" t="s">
        <v>46473</v>
      </c>
    </row>
    <row r="13614" spans="1:4">
      <c r="A13614" s="215" t="s">
        <v>46474</v>
      </c>
      <c r="B13614" s="215">
        <v>1</v>
      </c>
      <c r="C13614" s="216" t="s">
        <v>46475</v>
      </c>
      <c r="D13614" s="215" t="s">
        <v>46476</v>
      </c>
    </row>
    <row r="13615" spans="1:4">
      <c r="A13615" s="215" t="s">
        <v>46477</v>
      </c>
      <c r="B13615" s="215">
        <v>1</v>
      </c>
      <c r="C13615" s="216" t="s">
        <v>46478</v>
      </c>
      <c r="D13615" s="215" t="s">
        <v>46479</v>
      </c>
    </row>
    <row r="13616" spans="1:4">
      <c r="A13616" s="215" t="s">
        <v>46480</v>
      </c>
      <c r="B13616" s="215">
        <v>1</v>
      </c>
      <c r="C13616" s="216" t="s">
        <v>46481</v>
      </c>
      <c r="D13616" s="215" t="s">
        <v>46482</v>
      </c>
    </row>
    <row r="13617" spans="1:4">
      <c r="A13617" s="215" t="s">
        <v>46483</v>
      </c>
      <c r="B13617" s="215">
        <v>1</v>
      </c>
      <c r="C13617" s="216" t="s">
        <v>46484</v>
      </c>
      <c r="D13617" s="215" t="s">
        <v>46485</v>
      </c>
    </row>
    <row r="13618" spans="1:4">
      <c r="A13618" s="215" t="s">
        <v>46486</v>
      </c>
      <c r="B13618" s="215">
        <v>1</v>
      </c>
      <c r="C13618" s="216" t="s">
        <v>46487</v>
      </c>
      <c r="D13618" s="215" t="s">
        <v>46488</v>
      </c>
    </row>
    <row r="13619" spans="1:4">
      <c r="A13619" s="215" t="s">
        <v>46489</v>
      </c>
      <c r="B13619" s="215">
        <v>1</v>
      </c>
      <c r="C13619" s="216" t="s">
        <v>46490</v>
      </c>
      <c r="D13619" s="215" t="s">
        <v>46491</v>
      </c>
    </row>
    <row r="13620" spans="1:4">
      <c r="A13620" s="215" t="s">
        <v>46492</v>
      </c>
      <c r="B13620" s="215">
        <v>1</v>
      </c>
      <c r="C13620" s="216" t="s">
        <v>46493</v>
      </c>
      <c r="D13620" s="215" t="s">
        <v>46494</v>
      </c>
    </row>
    <row r="13621" spans="1:4">
      <c r="A13621" s="215" t="s">
        <v>46495</v>
      </c>
      <c r="B13621" s="215">
        <v>1</v>
      </c>
      <c r="C13621" s="216" t="s">
        <v>46496</v>
      </c>
      <c r="D13621" s="215" t="s">
        <v>46497</v>
      </c>
    </row>
    <row r="13622" spans="1:4">
      <c r="A13622" s="215" t="s">
        <v>46498</v>
      </c>
      <c r="B13622" s="215">
        <v>1</v>
      </c>
      <c r="C13622" s="216" t="s">
        <v>46499</v>
      </c>
      <c r="D13622" s="215" t="s">
        <v>46500</v>
      </c>
    </row>
    <row r="13623" spans="1:4">
      <c r="A13623" s="215" t="s">
        <v>46501</v>
      </c>
      <c r="B13623" s="215">
        <v>1</v>
      </c>
      <c r="C13623" s="216" t="s">
        <v>46502</v>
      </c>
      <c r="D13623" s="215" t="s">
        <v>46503</v>
      </c>
    </row>
    <row r="13624" spans="1:4">
      <c r="A13624" s="215" t="s">
        <v>46504</v>
      </c>
      <c r="B13624" s="215">
        <v>1</v>
      </c>
      <c r="C13624" s="216" t="s">
        <v>46505</v>
      </c>
      <c r="D13624" s="215" t="s">
        <v>46506</v>
      </c>
    </row>
    <row r="13625" spans="1:4">
      <c r="A13625" s="215" t="s">
        <v>46507</v>
      </c>
      <c r="B13625" s="215">
        <v>1</v>
      </c>
      <c r="C13625" s="216" t="s">
        <v>46508</v>
      </c>
      <c r="D13625" s="215" t="s">
        <v>46509</v>
      </c>
    </row>
    <row r="13626" spans="1:4">
      <c r="A13626" s="215" t="s">
        <v>46510</v>
      </c>
      <c r="B13626" s="215">
        <v>1</v>
      </c>
      <c r="C13626" s="216" t="s">
        <v>46511</v>
      </c>
      <c r="D13626" s="215" t="s">
        <v>46512</v>
      </c>
    </row>
    <row r="13627" spans="1:4">
      <c r="A13627" s="215" t="s">
        <v>46513</v>
      </c>
      <c r="B13627" s="215">
        <v>1</v>
      </c>
      <c r="C13627" s="216" t="s">
        <v>46514</v>
      </c>
      <c r="D13627" s="215" t="s">
        <v>46515</v>
      </c>
    </row>
    <row r="13628" spans="1:4">
      <c r="A13628" s="215" t="s">
        <v>46516</v>
      </c>
      <c r="B13628" s="215">
        <v>1</v>
      </c>
      <c r="C13628" s="216" t="s">
        <v>46517</v>
      </c>
      <c r="D13628" s="215" t="s">
        <v>46518</v>
      </c>
    </row>
    <row r="13629" spans="1:4">
      <c r="A13629" s="215" t="s">
        <v>46519</v>
      </c>
      <c r="B13629" s="215">
        <v>1</v>
      </c>
      <c r="C13629" s="216" t="s">
        <v>46520</v>
      </c>
      <c r="D13629" s="215" t="s">
        <v>46521</v>
      </c>
    </row>
    <row r="13630" spans="1:4">
      <c r="A13630" s="215" t="s">
        <v>46522</v>
      </c>
      <c r="B13630" s="215">
        <v>1</v>
      </c>
      <c r="C13630" s="216" t="s">
        <v>46523</v>
      </c>
      <c r="D13630" s="215" t="s">
        <v>46524</v>
      </c>
    </row>
    <row r="13631" spans="1:4">
      <c r="A13631" s="215" t="s">
        <v>46525</v>
      </c>
      <c r="B13631" s="215">
        <v>1</v>
      </c>
      <c r="C13631" s="216" t="s">
        <v>46526</v>
      </c>
      <c r="D13631" s="215" t="s">
        <v>46527</v>
      </c>
    </row>
    <row r="13632" spans="1:4">
      <c r="A13632" s="215" t="s">
        <v>46528</v>
      </c>
      <c r="B13632" s="215">
        <v>1</v>
      </c>
      <c r="C13632" s="216" t="s">
        <v>46529</v>
      </c>
      <c r="D13632" s="215" t="s">
        <v>46530</v>
      </c>
    </row>
    <row r="13633" spans="1:4">
      <c r="A13633" s="215" t="s">
        <v>46531</v>
      </c>
      <c r="B13633" s="215">
        <v>1</v>
      </c>
      <c r="C13633" s="216" t="s">
        <v>46532</v>
      </c>
      <c r="D13633" s="215" t="s">
        <v>44660</v>
      </c>
    </row>
    <row r="13634" spans="1:4">
      <c r="A13634" s="215" t="s">
        <v>46533</v>
      </c>
      <c r="B13634" s="215">
        <v>1</v>
      </c>
      <c r="C13634" s="216" t="s">
        <v>46534</v>
      </c>
      <c r="D13634" s="215" t="s">
        <v>46535</v>
      </c>
    </row>
    <row r="13635" spans="1:4">
      <c r="A13635" s="215" t="s">
        <v>46536</v>
      </c>
      <c r="B13635" s="215">
        <v>1</v>
      </c>
      <c r="C13635" s="216" t="s">
        <v>46537</v>
      </c>
      <c r="D13635" s="215" t="s">
        <v>46538</v>
      </c>
    </row>
    <row r="13636" spans="1:4">
      <c r="A13636" s="215" t="s">
        <v>46539</v>
      </c>
      <c r="B13636" s="215">
        <v>1</v>
      </c>
      <c r="C13636" s="216" t="s">
        <v>46540</v>
      </c>
      <c r="D13636" s="215" t="s">
        <v>46541</v>
      </c>
    </row>
    <row r="13637" spans="1:4">
      <c r="A13637" s="215" t="s">
        <v>46542</v>
      </c>
      <c r="B13637" s="215">
        <v>1</v>
      </c>
      <c r="C13637" s="216" t="s">
        <v>46543</v>
      </c>
      <c r="D13637" s="215" t="s">
        <v>46544</v>
      </c>
    </row>
    <row r="13638" spans="1:4">
      <c r="A13638" s="215" t="s">
        <v>46545</v>
      </c>
      <c r="B13638" s="215">
        <v>1</v>
      </c>
      <c r="C13638" s="216" t="s">
        <v>46546</v>
      </c>
      <c r="D13638" s="215" t="s">
        <v>46547</v>
      </c>
    </row>
    <row r="13639" spans="1:4">
      <c r="A13639" s="215" t="s">
        <v>46548</v>
      </c>
      <c r="B13639" s="215">
        <v>1</v>
      </c>
      <c r="C13639" s="216" t="s">
        <v>46549</v>
      </c>
      <c r="D13639" s="215" t="s">
        <v>46550</v>
      </c>
    </row>
    <row r="13640" spans="1:4">
      <c r="A13640" s="215" t="s">
        <v>46551</v>
      </c>
      <c r="B13640" s="215">
        <v>1</v>
      </c>
      <c r="C13640" s="216" t="s">
        <v>46552</v>
      </c>
      <c r="D13640" s="215" t="s">
        <v>46553</v>
      </c>
    </row>
    <row r="13641" spans="1:4">
      <c r="A13641" s="215" t="s">
        <v>46554</v>
      </c>
      <c r="B13641" s="215">
        <v>1</v>
      </c>
      <c r="C13641" s="216" t="s">
        <v>46555</v>
      </c>
      <c r="D13641" s="215" t="s">
        <v>46556</v>
      </c>
    </row>
    <row r="13642" spans="1:4">
      <c r="A13642" s="215" t="s">
        <v>46557</v>
      </c>
      <c r="B13642" s="215">
        <v>1</v>
      </c>
      <c r="C13642" s="216" t="s">
        <v>46558</v>
      </c>
      <c r="D13642" s="215" t="s">
        <v>46559</v>
      </c>
    </row>
    <row r="13643" spans="1:4">
      <c r="A13643" s="215" t="s">
        <v>46560</v>
      </c>
      <c r="B13643" s="215">
        <v>1</v>
      </c>
      <c r="C13643" s="216" t="s">
        <v>46561</v>
      </c>
      <c r="D13643" s="215" t="s">
        <v>46562</v>
      </c>
    </row>
    <row r="13644" spans="1:4">
      <c r="A13644" s="215" t="s">
        <v>46563</v>
      </c>
      <c r="B13644" s="215">
        <v>1</v>
      </c>
      <c r="C13644" s="216" t="s">
        <v>46564</v>
      </c>
      <c r="D13644" s="215" t="s">
        <v>46565</v>
      </c>
    </row>
    <row r="13645" spans="1:4">
      <c r="A13645" s="215" t="s">
        <v>46566</v>
      </c>
      <c r="B13645" s="215">
        <v>1</v>
      </c>
      <c r="C13645" s="216" t="s">
        <v>46567</v>
      </c>
      <c r="D13645" s="215" t="s">
        <v>46568</v>
      </c>
    </row>
    <row r="13646" spans="1:4">
      <c r="A13646" s="215" t="s">
        <v>46569</v>
      </c>
      <c r="B13646" s="215">
        <v>1</v>
      </c>
      <c r="C13646" s="216" t="s">
        <v>46570</v>
      </c>
      <c r="D13646" s="215" t="s">
        <v>46571</v>
      </c>
    </row>
    <row r="13647" spans="1:4">
      <c r="A13647" s="215" t="s">
        <v>46572</v>
      </c>
      <c r="B13647" s="215">
        <v>1</v>
      </c>
      <c r="C13647" s="216" t="s">
        <v>46573</v>
      </c>
      <c r="D13647" s="215" t="s">
        <v>46574</v>
      </c>
    </row>
    <row r="13648" spans="1:4">
      <c r="A13648" s="215" t="s">
        <v>46575</v>
      </c>
      <c r="B13648" s="215">
        <v>1</v>
      </c>
      <c r="C13648" s="216" t="s">
        <v>46576</v>
      </c>
      <c r="D13648" s="215" t="s">
        <v>46577</v>
      </c>
    </row>
    <row r="13649" spans="1:4">
      <c r="A13649" s="215" t="s">
        <v>46578</v>
      </c>
      <c r="B13649" s="215">
        <v>1</v>
      </c>
      <c r="C13649" s="216" t="s">
        <v>46579</v>
      </c>
      <c r="D13649" s="215" t="s">
        <v>46580</v>
      </c>
    </row>
    <row r="13650" spans="1:4">
      <c r="A13650" s="215" t="s">
        <v>46581</v>
      </c>
      <c r="B13650" s="215">
        <v>1</v>
      </c>
      <c r="C13650" s="216" t="s">
        <v>46582</v>
      </c>
      <c r="D13650" s="215" t="s">
        <v>46583</v>
      </c>
    </row>
    <row r="13651" spans="1:4">
      <c r="A13651" s="215" t="s">
        <v>46584</v>
      </c>
      <c r="B13651" s="215">
        <v>1</v>
      </c>
      <c r="C13651" s="216" t="s">
        <v>46585</v>
      </c>
      <c r="D13651" s="215" t="s">
        <v>46586</v>
      </c>
    </row>
    <row r="13652" spans="1:4">
      <c r="A13652" s="215" t="s">
        <v>46587</v>
      </c>
      <c r="B13652" s="215">
        <v>1</v>
      </c>
      <c r="C13652" s="216" t="s">
        <v>46588</v>
      </c>
      <c r="D13652" s="215" t="s">
        <v>46589</v>
      </c>
    </row>
    <row r="13653" spans="1:4">
      <c r="A13653" s="215" t="s">
        <v>46590</v>
      </c>
      <c r="B13653" s="215">
        <v>1</v>
      </c>
      <c r="C13653" s="216" t="s">
        <v>46591</v>
      </c>
      <c r="D13653" s="215" t="s">
        <v>46592</v>
      </c>
    </row>
    <row r="13654" spans="1:4">
      <c r="A13654" s="215" t="s">
        <v>46593</v>
      </c>
      <c r="B13654" s="215">
        <v>1</v>
      </c>
      <c r="C13654" s="216" t="s">
        <v>46594</v>
      </c>
      <c r="D13654" s="215" t="s">
        <v>46595</v>
      </c>
    </row>
    <row r="13655" spans="1:4">
      <c r="A13655" s="215" t="s">
        <v>46596</v>
      </c>
      <c r="B13655" s="215">
        <v>1</v>
      </c>
      <c r="C13655" s="216" t="s">
        <v>46597</v>
      </c>
      <c r="D13655" s="215" t="s">
        <v>46598</v>
      </c>
    </row>
    <row r="13656" spans="1:4">
      <c r="A13656" s="215" t="s">
        <v>46599</v>
      </c>
      <c r="B13656" s="215">
        <v>1</v>
      </c>
      <c r="C13656" s="216" t="s">
        <v>46600</v>
      </c>
      <c r="D13656" s="215" t="s">
        <v>46601</v>
      </c>
    </row>
    <row r="13657" spans="1:4">
      <c r="A13657" s="215" t="s">
        <v>46602</v>
      </c>
      <c r="B13657" s="215">
        <v>1</v>
      </c>
      <c r="C13657" s="216" t="s">
        <v>46603</v>
      </c>
      <c r="D13657" s="215" t="s">
        <v>46604</v>
      </c>
    </row>
    <row r="13658" spans="1:4">
      <c r="A13658" s="215" t="s">
        <v>46605</v>
      </c>
      <c r="B13658" s="215">
        <v>1</v>
      </c>
      <c r="C13658" s="216" t="s">
        <v>46606</v>
      </c>
      <c r="D13658" s="215" t="s">
        <v>46607</v>
      </c>
    </row>
    <row r="13659" spans="1:4">
      <c r="A13659" s="215" t="s">
        <v>46608</v>
      </c>
      <c r="B13659" s="215">
        <v>1</v>
      </c>
      <c r="C13659" s="216" t="s">
        <v>46609</v>
      </c>
      <c r="D13659" s="215" t="s">
        <v>46610</v>
      </c>
    </row>
    <row r="13660" spans="1:4">
      <c r="A13660" s="215" t="s">
        <v>46611</v>
      </c>
      <c r="B13660" s="215">
        <v>1</v>
      </c>
      <c r="C13660" s="216" t="s">
        <v>46612</v>
      </c>
      <c r="D13660" s="215" t="s">
        <v>46613</v>
      </c>
    </row>
    <row r="13661" spans="1:4">
      <c r="A13661" s="215" t="s">
        <v>46614</v>
      </c>
      <c r="B13661" s="215">
        <v>1</v>
      </c>
      <c r="C13661" s="216" t="s">
        <v>46615</v>
      </c>
      <c r="D13661" s="215" t="s">
        <v>46616</v>
      </c>
    </row>
    <row r="13662" spans="1:4">
      <c r="A13662" s="215" t="s">
        <v>46617</v>
      </c>
      <c r="B13662" s="215">
        <v>1</v>
      </c>
      <c r="C13662" s="216" t="s">
        <v>46618</v>
      </c>
      <c r="D13662" s="215" t="s">
        <v>46619</v>
      </c>
    </row>
    <row r="13663" spans="1:4">
      <c r="A13663" s="215" t="s">
        <v>46620</v>
      </c>
      <c r="B13663" s="215">
        <v>1</v>
      </c>
      <c r="C13663" s="216" t="s">
        <v>46621</v>
      </c>
      <c r="D13663" s="215" t="s">
        <v>46622</v>
      </c>
    </row>
    <row r="13664" spans="1:4">
      <c r="A13664" s="215" t="s">
        <v>46623</v>
      </c>
      <c r="B13664" s="215">
        <v>1</v>
      </c>
      <c r="C13664" s="216" t="s">
        <v>46624</v>
      </c>
      <c r="D13664" s="215" t="s">
        <v>46625</v>
      </c>
    </row>
    <row r="13665" spans="1:4">
      <c r="A13665" s="215" t="s">
        <v>46626</v>
      </c>
      <c r="B13665" s="215">
        <v>1</v>
      </c>
      <c r="C13665" s="216" t="s">
        <v>46627</v>
      </c>
      <c r="D13665" s="215" t="s">
        <v>46628</v>
      </c>
    </row>
    <row r="13666" spans="1:4">
      <c r="A13666" s="215" t="s">
        <v>46629</v>
      </c>
      <c r="B13666" s="215">
        <v>1</v>
      </c>
      <c r="C13666" s="216" t="s">
        <v>46630</v>
      </c>
      <c r="D13666" s="215" t="s">
        <v>46631</v>
      </c>
    </row>
    <row r="13667" spans="1:4">
      <c r="A13667" s="215" t="s">
        <v>46632</v>
      </c>
      <c r="B13667" s="215">
        <v>1</v>
      </c>
      <c r="C13667" s="216" t="s">
        <v>46633</v>
      </c>
      <c r="D13667" s="215" t="s">
        <v>46634</v>
      </c>
    </row>
    <row r="13668" spans="1:4">
      <c r="A13668" s="215" t="s">
        <v>46635</v>
      </c>
      <c r="B13668" s="215">
        <v>2</v>
      </c>
      <c r="C13668" s="216" t="s">
        <v>46636</v>
      </c>
      <c r="D13668" s="215" t="s">
        <v>46637</v>
      </c>
    </row>
    <row r="13669" spans="1:4">
      <c r="A13669" s="215" t="s">
        <v>46638</v>
      </c>
      <c r="B13669" s="215">
        <v>1</v>
      </c>
      <c r="C13669" s="216" t="s">
        <v>46639</v>
      </c>
      <c r="D13669" s="215" t="s">
        <v>46640</v>
      </c>
    </row>
    <row r="13670" spans="1:4">
      <c r="A13670" s="215" t="s">
        <v>46641</v>
      </c>
      <c r="B13670" s="215">
        <v>1</v>
      </c>
      <c r="C13670" s="216" t="s">
        <v>46642</v>
      </c>
      <c r="D13670" s="215" t="s">
        <v>46643</v>
      </c>
    </row>
    <row r="13671" spans="1:4">
      <c r="A13671" s="215" t="s">
        <v>46644</v>
      </c>
      <c r="B13671" s="215">
        <v>1</v>
      </c>
      <c r="C13671" s="216" t="s">
        <v>46645</v>
      </c>
      <c r="D13671" s="215" t="s">
        <v>46646</v>
      </c>
    </row>
    <row r="13672" spans="1:4">
      <c r="A13672" s="215" t="s">
        <v>46647</v>
      </c>
      <c r="B13672" s="215">
        <v>1</v>
      </c>
      <c r="C13672" s="216" t="s">
        <v>46648</v>
      </c>
      <c r="D13672" s="215" t="s">
        <v>44897</v>
      </c>
    </row>
    <row r="13673" spans="1:4">
      <c r="A13673" s="215" t="s">
        <v>46649</v>
      </c>
      <c r="B13673" s="215">
        <v>1</v>
      </c>
      <c r="C13673" s="216" t="s">
        <v>46650</v>
      </c>
      <c r="D13673" s="215" t="s">
        <v>44897</v>
      </c>
    </row>
    <row r="13674" spans="1:4">
      <c r="A13674" s="215" t="s">
        <v>46651</v>
      </c>
      <c r="B13674" s="215">
        <v>1</v>
      </c>
      <c r="C13674" s="216" t="s">
        <v>46652</v>
      </c>
      <c r="D13674" s="215" t="s">
        <v>44903</v>
      </c>
    </row>
    <row r="13675" spans="1:4">
      <c r="A13675" s="215" t="s">
        <v>46653</v>
      </c>
      <c r="B13675" s="215">
        <v>1</v>
      </c>
      <c r="C13675" s="216" t="s">
        <v>46654</v>
      </c>
      <c r="D13675" s="215" t="s">
        <v>46655</v>
      </c>
    </row>
    <row r="13676" spans="1:4">
      <c r="A13676" s="215" t="s">
        <v>46656</v>
      </c>
      <c r="B13676" s="215">
        <v>1</v>
      </c>
      <c r="C13676" s="216" t="s">
        <v>46657</v>
      </c>
      <c r="D13676" s="215" t="s">
        <v>44921</v>
      </c>
    </row>
    <row r="13677" spans="1:4">
      <c r="A13677" s="215" t="s">
        <v>46658</v>
      </c>
      <c r="B13677" s="215">
        <v>1</v>
      </c>
      <c r="C13677" s="216" t="s">
        <v>46659</v>
      </c>
      <c r="D13677" s="215" t="s">
        <v>46660</v>
      </c>
    </row>
    <row r="13678" spans="1:4">
      <c r="A13678" s="215" t="s">
        <v>46661</v>
      </c>
      <c r="B13678" s="215">
        <v>1</v>
      </c>
      <c r="C13678" s="216" t="s">
        <v>46662</v>
      </c>
      <c r="D13678" s="215" t="s">
        <v>46663</v>
      </c>
    </row>
    <row r="13679" spans="1:4">
      <c r="A13679" s="215" t="s">
        <v>46664</v>
      </c>
      <c r="B13679" s="215">
        <v>1</v>
      </c>
      <c r="C13679" s="216" t="s">
        <v>46665</v>
      </c>
      <c r="D13679" s="215" t="s">
        <v>46666</v>
      </c>
    </row>
    <row r="13680" spans="1:4">
      <c r="A13680" s="215" t="s">
        <v>46667</v>
      </c>
      <c r="B13680" s="215">
        <v>1</v>
      </c>
      <c r="C13680" s="216" t="s">
        <v>46668</v>
      </c>
      <c r="D13680" s="215" t="s">
        <v>46669</v>
      </c>
    </row>
    <row r="13681" spans="1:4">
      <c r="A13681" s="215" t="s">
        <v>46670</v>
      </c>
      <c r="B13681" s="215">
        <v>1</v>
      </c>
      <c r="C13681" s="216" t="s">
        <v>46671</v>
      </c>
      <c r="D13681" s="215" t="s">
        <v>46672</v>
      </c>
    </row>
    <row r="13682" spans="1:4">
      <c r="A13682" s="215" t="s">
        <v>46673</v>
      </c>
      <c r="B13682" s="215">
        <v>1</v>
      </c>
      <c r="C13682" s="216" t="s">
        <v>46674</v>
      </c>
      <c r="D13682" s="215" t="s">
        <v>46675</v>
      </c>
    </row>
    <row r="13683" spans="1:4">
      <c r="A13683" s="215" t="s">
        <v>46676</v>
      </c>
      <c r="B13683" s="215">
        <v>1</v>
      </c>
      <c r="C13683" s="216" t="s">
        <v>46677</v>
      </c>
      <c r="D13683" s="215" t="s">
        <v>46678</v>
      </c>
    </row>
    <row r="13684" spans="1:4">
      <c r="A13684" s="215" t="s">
        <v>46679</v>
      </c>
      <c r="B13684" s="215">
        <v>1</v>
      </c>
      <c r="C13684" s="216" t="s">
        <v>46680</v>
      </c>
      <c r="D13684" s="215" t="s">
        <v>46681</v>
      </c>
    </row>
    <row r="13685" spans="1:4">
      <c r="A13685" s="215" t="s">
        <v>46682</v>
      </c>
      <c r="B13685" s="215">
        <v>1</v>
      </c>
      <c r="C13685" s="216" t="s">
        <v>46683</v>
      </c>
      <c r="D13685" s="215" t="s">
        <v>46684</v>
      </c>
    </row>
    <row r="13686" spans="1:4">
      <c r="A13686" s="215" t="s">
        <v>46685</v>
      </c>
      <c r="B13686" s="215">
        <v>1</v>
      </c>
      <c r="C13686" s="216" t="s">
        <v>46686</v>
      </c>
      <c r="D13686" s="215" t="s">
        <v>46687</v>
      </c>
    </row>
    <row r="13687" spans="1:4">
      <c r="A13687" s="215" t="s">
        <v>46688</v>
      </c>
      <c r="B13687" s="215">
        <v>1</v>
      </c>
      <c r="C13687" s="216" t="s">
        <v>46689</v>
      </c>
      <c r="D13687" s="215" t="s">
        <v>46690</v>
      </c>
    </row>
    <row r="13688" spans="1:4">
      <c r="A13688" s="215" t="s">
        <v>46691</v>
      </c>
      <c r="B13688" s="215">
        <v>1</v>
      </c>
      <c r="C13688" s="216" t="s">
        <v>46692</v>
      </c>
      <c r="D13688" s="215" t="s">
        <v>46693</v>
      </c>
    </row>
    <row r="13689" spans="1:4">
      <c r="A13689" s="215" t="s">
        <v>46694</v>
      </c>
      <c r="B13689" s="215">
        <v>1</v>
      </c>
      <c r="C13689" s="216" t="s">
        <v>46695</v>
      </c>
      <c r="D13689" s="215" t="s">
        <v>46696</v>
      </c>
    </row>
    <row r="13690" spans="1:4">
      <c r="A13690" s="215" t="s">
        <v>46697</v>
      </c>
      <c r="B13690" s="215">
        <v>1</v>
      </c>
      <c r="C13690" s="216" t="s">
        <v>46698</v>
      </c>
      <c r="D13690" s="215" t="s">
        <v>46699</v>
      </c>
    </row>
    <row r="13691" spans="1:4">
      <c r="A13691" s="215" t="s">
        <v>46700</v>
      </c>
      <c r="B13691" s="215">
        <v>1</v>
      </c>
      <c r="C13691" s="216" t="s">
        <v>46701</v>
      </c>
      <c r="D13691" s="215" t="s">
        <v>46702</v>
      </c>
    </row>
    <row r="13692" spans="1:4">
      <c r="A13692" s="215" t="s">
        <v>46703</v>
      </c>
      <c r="B13692" s="215">
        <v>1</v>
      </c>
      <c r="C13692" s="216" t="s">
        <v>46704</v>
      </c>
      <c r="D13692" s="215" t="s">
        <v>46705</v>
      </c>
    </row>
    <row r="13693" spans="1:4">
      <c r="A13693" s="215" t="s">
        <v>46706</v>
      </c>
      <c r="B13693" s="215">
        <v>1</v>
      </c>
      <c r="C13693" s="216" t="s">
        <v>46707</v>
      </c>
      <c r="D13693" s="215" t="s">
        <v>46708</v>
      </c>
    </row>
    <row r="13694" spans="1:4">
      <c r="A13694" s="215" t="s">
        <v>46709</v>
      </c>
      <c r="B13694" s="215">
        <v>1</v>
      </c>
      <c r="C13694" s="216" t="s">
        <v>46710</v>
      </c>
      <c r="D13694" s="215" t="s">
        <v>46711</v>
      </c>
    </row>
    <row r="13695" spans="1:4">
      <c r="A13695" s="215" t="s">
        <v>46712</v>
      </c>
      <c r="B13695" s="215">
        <v>1</v>
      </c>
      <c r="C13695" s="216" t="s">
        <v>46713</v>
      </c>
      <c r="D13695" s="215" t="s">
        <v>46714</v>
      </c>
    </row>
    <row r="13696" spans="1:4">
      <c r="A13696" s="215" t="s">
        <v>46715</v>
      </c>
      <c r="B13696" s="215">
        <v>1</v>
      </c>
      <c r="C13696" s="216" t="s">
        <v>46716</v>
      </c>
      <c r="D13696" s="215" t="s">
        <v>46717</v>
      </c>
    </row>
    <row r="13697" spans="1:4">
      <c r="A13697" s="215" t="s">
        <v>46718</v>
      </c>
      <c r="B13697" s="215">
        <v>1</v>
      </c>
      <c r="C13697" s="216" t="s">
        <v>46719</v>
      </c>
      <c r="D13697" s="215" t="s">
        <v>46720</v>
      </c>
    </row>
    <row r="13698" spans="1:4">
      <c r="A13698" s="215" t="s">
        <v>46721</v>
      </c>
      <c r="B13698" s="215">
        <v>1</v>
      </c>
      <c r="C13698" s="216" t="s">
        <v>46722</v>
      </c>
      <c r="D13698" s="215" t="s">
        <v>46723</v>
      </c>
    </row>
    <row r="13699" spans="1:4">
      <c r="A13699" s="215" t="s">
        <v>46724</v>
      </c>
      <c r="B13699" s="215">
        <v>1</v>
      </c>
      <c r="C13699" s="216" t="s">
        <v>46725</v>
      </c>
      <c r="D13699" s="215" t="s">
        <v>46726</v>
      </c>
    </row>
    <row r="13700" spans="1:4">
      <c r="A13700" s="215" t="s">
        <v>46727</v>
      </c>
      <c r="B13700" s="215">
        <v>1</v>
      </c>
      <c r="C13700" s="216" t="s">
        <v>46728</v>
      </c>
      <c r="D13700" s="215" t="s">
        <v>46729</v>
      </c>
    </row>
    <row r="13701" spans="1:4">
      <c r="A13701" s="215" t="s">
        <v>46730</v>
      </c>
      <c r="B13701" s="215">
        <v>1</v>
      </c>
      <c r="C13701" s="216" t="s">
        <v>46731</v>
      </c>
      <c r="D13701" s="215" t="s">
        <v>46732</v>
      </c>
    </row>
    <row r="13702" spans="1:4">
      <c r="A13702" s="215" t="s">
        <v>46733</v>
      </c>
      <c r="B13702" s="215">
        <v>1</v>
      </c>
      <c r="C13702" s="216" t="s">
        <v>46734</v>
      </c>
      <c r="D13702" s="215" t="s">
        <v>46735</v>
      </c>
    </row>
    <row r="13703" spans="1:4">
      <c r="A13703" s="215" t="s">
        <v>46736</v>
      </c>
      <c r="B13703" s="215">
        <v>1</v>
      </c>
      <c r="C13703" s="216" t="s">
        <v>46737</v>
      </c>
      <c r="D13703" s="215" t="s">
        <v>46738</v>
      </c>
    </row>
    <row r="13704" spans="1:4">
      <c r="A13704" s="215" t="s">
        <v>46739</v>
      </c>
      <c r="B13704" s="215">
        <v>1</v>
      </c>
      <c r="C13704" s="216" t="s">
        <v>46740</v>
      </c>
      <c r="D13704" s="215" t="s">
        <v>46741</v>
      </c>
    </row>
    <row r="13705" spans="1:4">
      <c r="A13705" s="215" t="s">
        <v>46742</v>
      </c>
      <c r="B13705" s="215">
        <v>1</v>
      </c>
      <c r="C13705" s="216" t="s">
        <v>46743</v>
      </c>
      <c r="D13705" s="215" t="s">
        <v>46744</v>
      </c>
    </row>
    <row r="13706" spans="1:4">
      <c r="A13706" s="215" t="s">
        <v>46745</v>
      </c>
      <c r="B13706" s="215">
        <v>1</v>
      </c>
      <c r="C13706" s="216" t="s">
        <v>46746</v>
      </c>
      <c r="D13706" s="215" t="s">
        <v>46747</v>
      </c>
    </row>
    <row r="13707" spans="1:4">
      <c r="A13707" s="215" t="s">
        <v>46748</v>
      </c>
      <c r="B13707" s="215">
        <v>2</v>
      </c>
      <c r="C13707" s="216" t="s">
        <v>46749</v>
      </c>
      <c r="D13707" s="215" t="s">
        <v>45091</v>
      </c>
    </row>
    <row r="13708" spans="1:4">
      <c r="A13708" s="215" t="s">
        <v>46750</v>
      </c>
      <c r="B13708" s="215">
        <v>1</v>
      </c>
      <c r="C13708" s="216" t="s">
        <v>46751</v>
      </c>
      <c r="D13708" s="215" t="s">
        <v>46752</v>
      </c>
    </row>
    <row r="13709" spans="1:4">
      <c r="A13709" s="215" t="s">
        <v>46753</v>
      </c>
      <c r="B13709" s="215">
        <v>1</v>
      </c>
      <c r="C13709" s="216" t="s">
        <v>46754</v>
      </c>
      <c r="D13709" s="215" t="s">
        <v>46755</v>
      </c>
    </row>
    <row r="13710" spans="1:4">
      <c r="A13710" s="215" t="s">
        <v>46756</v>
      </c>
      <c r="B13710" s="215">
        <v>1</v>
      </c>
      <c r="C13710" s="216" t="s">
        <v>46757</v>
      </c>
      <c r="D13710" s="215" t="s">
        <v>46758</v>
      </c>
    </row>
    <row r="13711" spans="1:4">
      <c r="A13711" s="215" t="s">
        <v>46759</v>
      </c>
      <c r="B13711" s="215">
        <v>1</v>
      </c>
      <c r="C13711" s="216" t="s">
        <v>46760</v>
      </c>
      <c r="D13711" s="215" t="s">
        <v>46761</v>
      </c>
    </row>
    <row r="13712" spans="1:4">
      <c r="A13712" s="215" t="s">
        <v>46762</v>
      </c>
      <c r="B13712" s="215">
        <v>1</v>
      </c>
      <c r="C13712" s="216" t="s">
        <v>46763</v>
      </c>
      <c r="D13712" s="215" t="s">
        <v>46764</v>
      </c>
    </row>
    <row r="13713" spans="1:4">
      <c r="A13713" s="215" t="s">
        <v>46765</v>
      </c>
      <c r="B13713" s="215">
        <v>1</v>
      </c>
      <c r="C13713" s="216" t="s">
        <v>46766</v>
      </c>
      <c r="D13713" s="215" t="s">
        <v>46767</v>
      </c>
    </row>
    <row r="13714" spans="1:4">
      <c r="A13714" s="215" t="s">
        <v>46768</v>
      </c>
      <c r="B13714" s="215">
        <v>1</v>
      </c>
      <c r="C13714" s="216" t="s">
        <v>46769</v>
      </c>
      <c r="D13714" s="215" t="s">
        <v>46770</v>
      </c>
    </row>
    <row r="13715" spans="1:4">
      <c r="A13715" s="215" t="s">
        <v>46771</v>
      </c>
      <c r="B13715" s="215">
        <v>1</v>
      </c>
      <c r="C13715" s="216" t="s">
        <v>46772</v>
      </c>
      <c r="D13715" s="215" t="s">
        <v>46773</v>
      </c>
    </row>
    <row r="13716" spans="1:4">
      <c r="A13716" s="215" t="s">
        <v>46774</v>
      </c>
      <c r="B13716" s="215">
        <v>1</v>
      </c>
      <c r="C13716" s="216" t="s">
        <v>46775</v>
      </c>
      <c r="D13716" s="215" t="s">
        <v>46776</v>
      </c>
    </row>
    <row r="13717" spans="1:4">
      <c r="A13717" s="215" t="s">
        <v>46777</v>
      </c>
      <c r="B13717" s="215">
        <v>1</v>
      </c>
      <c r="C13717" s="216" t="s">
        <v>46778</v>
      </c>
      <c r="D13717" s="215" t="s">
        <v>46779</v>
      </c>
    </row>
    <row r="13718" spans="1:4">
      <c r="A13718" s="215" t="s">
        <v>46780</v>
      </c>
      <c r="B13718" s="215">
        <v>1</v>
      </c>
      <c r="C13718" s="216" t="s">
        <v>46781</v>
      </c>
      <c r="D13718" s="215" t="s">
        <v>46782</v>
      </c>
    </row>
    <row r="13719" spans="1:4">
      <c r="A13719" s="215" t="s">
        <v>46783</v>
      </c>
      <c r="B13719" s="215">
        <v>1</v>
      </c>
      <c r="C13719" s="216" t="s">
        <v>46784</v>
      </c>
      <c r="D13719" s="215" t="s">
        <v>46785</v>
      </c>
    </row>
    <row r="13720" spans="1:4">
      <c r="A13720" s="215" t="s">
        <v>46786</v>
      </c>
      <c r="B13720" s="215">
        <v>1</v>
      </c>
      <c r="C13720" s="216" t="s">
        <v>46787</v>
      </c>
      <c r="D13720" s="215" t="s">
        <v>46788</v>
      </c>
    </row>
    <row r="13721" spans="1:4">
      <c r="A13721" s="215" t="s">
        <v>46789</v>
      </c>
      <c r="B13721" s="215">
        <v>1</v>
      </c>
      <c r="C13721" s="216" t="s">
        <v>46790</v>
      </c>
      <c r="D13721" s="215" t="s">
        <v>46791</v>
      </c>
    </row>
    <row r="13722" spans="1:4">
      <c r="A13722" s="215" t="s">
        <v>46792</v>
      </c>
      <c r="B13722" s="215">
        <v>1</v>
      </c>
      <c r="C13722" s="216" t="s">
        <v>46793</v>
      </c>
      <c r="D13722" s="215" t="s">
        <v>46794</v>
      </c>
    </row>
    <row r="13723" spans="1:4">
      <c r="A13723" s="215" t="s">
        <v>46795</v>
      </c>
      <c r="B13723" s="215">
        <v>1</v>
      </c>
      <c r="C13723" s="216" t="s">
        <v>46796</v>
      </c>
      <c r="D13723" s="215" t="s">
        <v>46797</v>
      </c>
    </row>
    <row r="13724" spans="1:4">
      <c r="A13724" s="215" t="s">
        <v>46798</v>
      </c>
      <c r="B13724" s="215">
        <v>1</v>
      </c>
      <c r="C13724" s="216" t="s">
        <v>46799</v>
      </c>
      <c r="D13724" s="215" t="s">
        <v>46800</v>
      </c>
    </row>
    <row r="13725" spans="1:4">
      <c r="A13725" s="215" t="s">
        <v>46801</v>
      </c>
      <c r="B13725" s="215">
        <v>1</v>
      </c>
      <c r="C13725" s="216" t="s">
        <v>46802</v>
      </c>
      <c r="D13725" s="215" t="s">
        <v>46803</v>
      </c>
    </row>
    <row r="13726" spans="1:4">
      <c r="A13726" s="215" t="s">
        <v>46804</v>
      </c>
      <c r="B13726" s="215">
        <v>1</v>
      </c>
      <c r="C13726" s="216" t="s">
        <v>46805</v>
      </c>
      <c r="D13726" s="215" t="s">
        <v>46806</v>
      </c>
    </row>
    <row r="13727" spans="1:4">
      <c r="A13727" s="215" t="s">
        <v>46807</v>
      </c>
      <c r="B13727" s="215">
        <v>1</v>
      </c>
      <c r="C13727" s="216" t="s">
        <v>46808</v>
      </c>
      <c r="D13727" s="215" t="s">
        <v>46809</v>
      </c>
    </row>
    <row r="13728" spans="1:4">
      <c r="A13728" s="215" t="s">
        <v>46810</v>
      </c>
      <c r="B13728" s="215">
        <v>1</v>
      </c>
      <c r="C13728" s="216" t="s">
        <v>46811</v>
      </c>
      <c r="D13728" s="215" t="s">
        <v>46812</v>
      </c>
    </row>
    <row r="13729" spans="1:4">
      <c r="A13729" s="215" t="s">
        <v>46813</v>
      </c>
      <c r="B13729" s="215">
        <v>1</v>
      </c>
      <c r="C13729" s="216" t="s">
        <v>46814</v>
      </c>
      <c r="D13729" s="215" t="s">
        <v>46815</v>
      </c>
    </row>
    <row r="13730" spans="1:4">
      <c r="A13730" s="215" t="s">
        <v>46816</v>
      </c>
      <c r="B13730" s="215">
        <v>1</v>
      </c>
      <c r="C13730" s="216" t="s">
        <v>46817</v>
      </c>
      <c r="D13730" s="215" t="s">
        <v>46818</v>
      </c>
    </row>
    <row r="13731" spans="1:4">
      <c r="A13731" s="215" t="s">
        <v>46819</v>
      </c>
      <c r="B13731" s="215">
        <v>1</v>
      </c>
      <c r="C13731" s="216" t="s">
        <v>46820</v>
      </c>
      <c r="D13731" s="215" t="s">
        <v>46821</v>
      </c>
    </row>
    <row r="13732" spans="1:4">
      <c r="A13732" s="215" t="s">
        <v>46822</v>
      </c>
      <c r="B13732" s="215">
        <v>1</v>
      </c>
      <c r="C13732" s="216" t="s">
        <v>46823</v>
      </c>
      <c r="D13732" s="215" t="s">
        <v>46824</v>
      </c>
    </row>
    <row r="13733" spans="1:4">
      <c r="A13733" s="215" t="s">
        <v>46825</v>
      </c>
      <c r="B13733" s="215">
        <v>1</v>
      </c>
      <c r="C13733" s="216" t="s">
        <v>46826</v>
      </c>
      <c r="D13733" s="215" t="s">
        <v>46827</v>
      </c>
    </row>
    <row r="13734" spans="1:4">
      <c r="A13734" s="215" t="s">
        <v>46828</v>
      </c>
      <c r="B13734" s="215">
        <v>1</v>
      </c>
      <c r="C13734" s="216" t="s">
        <v>46829</v>
      </c>
      <c r="D13734" s="215" t="s">
        <v>46830</v>
      </c>
    </row>
    <row r="13735" spans="1:4">
      <c r="A13735" s="215" t="s">
        <v>46831</v>
      </c>
      <c r="B13735" s="215">
        <v>1</v>
      </c>
      <c r="C13735" s="216" t="s">
        <v>46832</v>
      </c>
      <c r="D13735" s="215" t="s">
        <v>46833</v>
      </c>
    </row>
    <row r="13736" spans="1:4">
      <c r="A13736" s="215" t="s">
        <v>46834</v>
      </c>
      <c r="B13736" s="215">
        <v>1</v>
      </c>
      <c r="C13736" s="216" t="s">
        <v>46835</v>
      </c>
      <c r="D13736" s="215" t="s">
        <v>46836</v>
      </c>
    </row>
    <row r="13737" spans="1:4">
      <c r="A13737" s="215" t="s">
        <v>46837</v>
      </c>
      <c r="B13737" s="215">
        <v>1</v>
      </c>
      <c r="C13737" s="216" t="s">
        <v>46838</v>
      </c>
      <c r="D13737" s="215" t="s">
        <v>46839</v>
      </c>
    </row>
    <row r="13738" spans="1:4">
      <c r="A13738" s="215" t="s">
        <v>46840</v>
      </c>
      <c r="B13738" s="215">
        <v>1</v>
      </c>
      <c r="C13738" s="216" t="s">
        <v>46841</v>
      </c>
      <c r="D13738" s="215" t="s">
        <v>46842</v>
      </c>
    </row>
    <row r="13739" spans="1:4">
      <c r="A13739" s="215" t="s">
        <v>46843</v>
      </c>
      <c r="B13739" s="215">
        <v>1</v>
      </c>
      <c r="C13739" s="216" t="s">
        <v>46844</v>
      </c>
      <c r="D13739" s="215" t="s">
        <v>46845</v>
      </c>
    </row>
    <row r="13740" spans="1:4">
      <c r="A13740" s="215" t="s">
        <v>46846</v>
      </c>
      <c r="B13740" s="215">
        <v>1</v>
      </c>
      <c r="C13740" s="216" t="s">
        <v>46847</v>
      </c>
      <c r="D13740" s="215" t="s">
        <v>46848</v>
      </c>
    </row>
    <row r="13741" spans="1:4">
      <c r="A13741" s="215" t="s">
        <v>46849</v>
      </c>
      <c r="B13741" s="215">
        <v>1</v>
      </c>
      <c r="C13741" s="216" t="s">
        <v>46850</v>
      </c>
      <c r="D13741" s="215" t="s">
        <v>46851</v>
      </c>
    </row>
    <row r="13742" spans="1:4">
      <c r="A13742" s="215" t="s">
        <v>46852</v>
      </c>
      <c r="B13742" s="215">
        <v>1</v>
      </c>
      <c r="C13742" s="216" t="s">
        <v>46853</v>
      </c>
      <c r="D13742" s="215" t="s">
        <v>46854</v>
      </c>
    </row>
    <row r="13743" spans="1:4">
      <c r="A13743" s="215" t="s">
        <v>46855</v>
      </c>
      <c r="B13743" s="215">
        <v>1</v>
      </c>
      <c r="C13743" s="216" t="s">
        <v>46856</v>
      </c>
      <c r="D13743" s="215" t="s">
        <v>46857</v>
      </c>
    </row>
    <row r="13744" spans="1:4">
      <c r="A13744" s="215" t="s">
        <v>46858</v>
      </c>
      <c r="B13744" s="215">
        <v>1</v>
      </c>
      <c r="C13744" s="216" t="s">
        <v>46859</v>
      </c>
      <c r="D13744" s="215" t="s">
        <v>46860</v>
      </c>
    </row>
    <row r="13745" spans="1:4">
      <c r="A13745" s="215" t="s">
        <v>46861</v>
      </c>
      <c r="B13745" s="215">
        <v>1</v>
      </c>
      <c r="C13745" s="216" t="s">
        <v>46862</v>
      </c>
      <c r="D13745" s="215" t="s">
        <v>46863</v>
      </c>
    </row>
    <row r="13746" spans="1:4">
      <c r="A13746" s="215" t="s">
        <v>46864</v>
      </c>
      <c r="B13746" s="215">
        <v>1</v>
      </c>
      <c r="C13746" s="216" t="s">
        <v>46865</v>
      </c>
      <c r="D13746" s="215" t="s">
        <v>46866</v>
      </c>
    </row>
    <row r="13747" spans="1:4">
      <c r="A13747" s="215" t="s">
        <v>46867</v>
      </c>
      <c r="B13747" s="215">
        <v>1</v>
      </c>
      <c r="C13747" s="216" t="s">
        <v>46868</v>
      </c>
      <c r="D13747" s="215" t="s">
        <v>45367</v>
      </c>
    </row>
    <row r="13748" spans="1:4">
      <c r="A13748" s="215" t="s">
        <v>46869</v>
      </c>
      <c r="B13748" s="215">
        <v>1</v>
      </c>
      <c r="C13748" s="216" t="s">
        <v>46870</v>
      </c>
      <c r="D13748" s="215" t="s">
        <v>46871</v>
      </c>
    </row>
    <row r="13749" spans="1:4">
      <c r="A13749" s="215" t="s">
        <v>46872</v>
      </c>
      <c r="B13749" s="215">
        <v>1</v>
      </c>
      <c r="C13749" s="216" t="s">
        <v>46873</v>
      </c>
      <c r="D13749" s="215" t="s">
        <v>46874</v>
      </c>
    </row>
    <row r="13750" spans="1:4">
      <c r="A13750" s="215" t="s">
        <v>46875</v>
      </c>
      <c r="B13750" s="215">
        <v>1</v>
      </c>
      <c r="C13750" s="216" t="s">
        <v>46876</v>
      </c>
      <c r="D13750" s="215" t="s">
        <v>46877</v>
      </c>
    </row>
    <row r="13751" spans="1:4">
      <c r="A13751" s="215" t="s">
        <v>46878</v>
      </c>
      <c r="B13751" s="215">
        <v>1</v>
      </c>
      <c r="C13751" s="216" t="s">
        <v>46879</v>
      </c>
      <c r="D13751" s="215" t="s">
        <v>46880</v>
      </c>
    </row>
    <row r="13752" spans="1:4">
      <c r="A13752" s="215" t="s">
        <v>46881</v>
      </c>
      <c r="B13752" s="215">
        <v>1</v>
      </c>
      <c r="C13752" s="216" t="s">
        <v>46882</v>
      </c>
      <c r="D13752" s="215" t="s">
        <v>46883</v>
      </c>
    </row>
    <row r="13753" spans="1:4">
      <c r="A13753" s="215" t="s">
        <v>46884</v>
      </c>
      <c r="B13753" s="215">
        <v>1</v>
      </c>
      <c r="C13753" s="216" t="s">
        <v>46885</v>
      </c>
      <c r="D13753" s="215" t="s">
        <v>46886</v>
      </c>
    </row>
    <row r="13754" spans="1:4">
      <c r="A13754" s="215" t="s">
        <v>46887</v>
      </c>
      <c r="B13754" s="215">
        <v>1</v>
      </c>
      <c r="C13754" s="216" t="s">
        <v>46888</v>
      </c>
      <c r="D13754" s="215" t="s">
        <v>46889</v>
      </c>
    </row>
    <row r="13755" spans="1:4">
      <c r="A13755" s="215" t="s">
        <v>46890</v>
      </c>
      <c r="B13755" s="215">
        <v>1</v>
      </c>
      <c r="C13755" s="216" t="s">
        <v>46891</v>
      </c>
      <c r="D13755" s="215" t="s">
        <v>46892</v>
      </c>
    </row>
    <row r="13756" spans="1:4">
      <c r="A13756" s="215" t="s">
        <v>46893</v>
      </c>
      <c r="B13756" s="215">
        <v>1</v>
      </c>
      <c r="C13756" s="216" t="s">
        <v>46894</v>
      </c>
      <c r="D13756" s="215" t="s">
        <v>46895</v>
      </c>
    </row>
    <row r="13757" spans="1:4">
      <c r="A13757" s="215" t="s">
        <v>46896</v>
      </c>
      <c r="B13757" s="215">
        <v>1</v>
      </c>
      <c r="C13757" s="216" t="s">
        <v>46897</v>
      </c>
      <c r="D13757" s="215" t="s">
        <v>46898</v>
      </c>
    </row>
    <row r="13758" spans="1:4">
      <c r="A13758" s="215" t="s">
        <v>46899</v>
      </c>
      <c r="B13758" s="215">
        <v>1</v>
      </c>
      <c r="C13758" s="216" t="s">
        <v>46900</v>
      </c>
      <c r="D13758" s="215" t="s">
        <v>46901</v>
      </c>
    </row>
    <row r="13759" spans="1:4">
      <c r="A13759" s="215" t="s">
        <v>46902</v>
      </c>
      <c r="B13759" s="215">
        <v>1</v>
      </c>
      <c r="C13759" s="216" t="s">
        <v>46903</v>
      </c>
      <c r="D13759" s="215" t="s">
        <v>46904</v>
      </c>
    </row>
    <row r="13760" spans="1:4">
      <c r="A13760" s="215" t="s">
        <v>46905</v>
      </c>
      <c r="B13760" s="215">
        <v>1</v>
      </c>
      <c r="C13760" s="216" t="s">
        <v>46906</v>
      </c>
      <c r="D13760" s="215" t="s">
        <v>46907</v>
      </c>
    </row>
    <row r="13761" spans="1:4">
      <c r="A13761" s="215" t="s">
        <v>46908</v>
      </c>
      <c r="B13761" s="215">
        <v>1</v>
      </c>
      <c r="C13761" s="216" t="s">
        <v>46909</v>
      </c>
      <c r="D13761" s="215" t="s">
        <v>46910</v>
      </c>
    </row>
    <row r="13762" spans="1:4">
      <c r="A13762" s="215" t="s">
        <v>46911</v>
      </c>
      <c r="B13762" s="215">
        <v>1</v>
      </c>
      <c r="C13762" s="216" t="s">
        <v>46912</v>
      </c>
      <c r="D13762" s="215" t="s">
        <v>46913</v>
      </c>
    </row>
    <row r="13763" spans="1:4">
      <c r="A13763" s="215" t="s">
        <v>46914</v>
      </c>
      <c r="B13763" s="215">
        <v>1</v>
      </c>
      <c r="C13763" s="216" t="s">
        <v>46915</v>
      </c>
      <c r="D13763" s="215" t="s">
        <v>46916</v>
      </c>
    </row>
    <row r="13764" spans="1:4">
      <c r="A13764" s="215" t="s">
        <v>46917</v>
      </c>
      <c r="B13764" s="215">
        <v>1</v>
      </c>
      <c r="C13764" s="216" t="s">
        <v>46918</v>
      </c>
      <c r="D13764" s="215" t="s">
        <v>46919</v>
      </c>
    </row>
    <row r="13765" spans="1:4">
      <c r="A13765" s="215" t="s">
        <v>46920</v>
      </c>
      <c r="B13765" s="215">
        <v>1</v>
      </c>
      <c r="C13765" s="216" t="s">
        <v>46921</v>
      </c>
      <c r="D13765" s="215" t="s">
        <v>46922</v>
      </c>
    </row>
    <row r="13766" spans="1:4">
      <c r="A13766" s="215" t="s">
        <v>46923</v>
      </c>
      <c r="B13766" s="215">
        <v>1</v>
      </c>
      <c r="C13766" s="216" t="s">
        <v>46924</v>
      </c>
      <c r="D13766" s="215" t="s">
        <v>46925</v>
      </c>
    </row>
    <row r="13767" spans="1:4">
      <c r="A13767" s="215" t="s">
        <v>46926</v>
      </c>
      <c r="B13767" s="215">
        <v>1</v>
      </c>
      <c r="C13767" s="216" t="s">
        <v>46927</v>
      </c>
      <c r="D13767" s="215" t="s">
        <v>46928</v>
      </c>
    </row>
    <row r="13768" spans="1:4">
      <c r="A13768" s="215" t="s">
        <v>46929</v>
      </c>
      <c r="B13768" s="215">
        <v>1</v>
      </c>
      <c r="C13768" s="216" t="s">
        <v>46930</v>
      </c>
      <c r="D13768" s="215" t="s">
        <v>46931</v>
      </c>
    </row>
    <row r="13769" spans="1:4">
      <c r="A13769" s="215" t="s">
        <v>46932</v>
      </c>
      <c r="B13769" s="215">
        <v>1</v>
      </c>
      <c r="C13769" s="216" t="s">
        <v>46933</v>
      </c>
      <c r="D13769" s="215" t="s">
        <v>46934</v>
      </c>
    </row>
    <row r="13770" spans="1:4">
      <c r="A13770" s="215" t="s">
        <v>46935</v>
      </c>
      <c r="B13770" s="215">
        <v>1</v>
      </c>
      <c r="C13770" s="216" t="s">
        <v>46936</v>
      </c>
      <c r="D13770" s="215" t="s">
        <v>46937</v>
      </c>
    </row>
    <row r="13771" spans="1:4">
      <c r="A13771" s="215" t="s">
        <v>46938</v>
      </c>
      <c r="B13771" s="215">
        <v>1</v>
      </c>
      <c r="C13771" s="216" t="s">
        <v>46939</v>
      </c>
      <c r="D13771" s="215" t="s">
        <v>46940</v>
      </c>
    </row>
    <row r="13772" spans="1:4">
      <c r="A13772" s="215" t="s">
        <v>46941</v>
      </c>
      <c r="B13772" s="215">
        <v>1</v>
      </c>
      <c r="C13772" s="216" t="s">
        <v>46942</v>
      </c>
      <c r="D13772" s="215" t="s">
        <v>46943</v>
      </c>
    </row>
    <row r="13773" spans="1:4">
      <c r="A13773" s="215" t="s">
        <v>46944</v>
      </c>
      <c r="B13773" s="215">
        <v>1</v>
      </c>
      <c r="C13773" s="216" t="s">
        <v>46945</v>
      </c>
      <c r="D13773" s="215" t="s">
        <v>46946</v>
      </c>
    </row>
    <row r="13774" spans="1:4">
      <c r="A13774" s="215" t="s">
        <v>46947</v>
      </c>
      <c r="B13774" s="215">
        <v>1</v>
      </c>
      <c r="C13774" s="216" t="s">
        <v>46948</v>
      </c>
      <c r="D13774" s="215" t="s">
        <v>46949</v>
      </c>
    </row>
    <row r="13775" spans="1:4">
      <c r="A13775" s="215" t="s">
        <v>46950</v>
      </c>
      <c r="B13775" s="215">
        <v>1</v>
      </c>
      <c r="C13775" s="216" t="s">
        <v>46951</v>
      </c>
      <c r="D13775" s="215" t="s">
        <v>46952</v>
      </c>
    </row>
    <row r="13776" spans="1:4">
      <c r="A13776" s="215" t="s">
        <v>46953</v>
      </c>
      <c r="B13776" s="215">
        <v>1</v>
      </c>
      <c r="C13776" s="216" t="s">
        <v>46954</v>
      </c>
      <c r="D13776" s="215" t="s">
        <v>46955</v>
      </c>
    </row>
    <row r="13777" spans="1:4">
      <c r="A13777" s="215" t="s">
        <v>46956</v>
      </c>
      <c r="B13777" s="215">
        <v>1</v>
      </c>
      <c r="C13777" s="216" t="s">
        <v>46957</v>
      </c>
      <c r="D13777" s="215" t="s">
        <v>46958</v>
      </c>
    </row>
    <row r="13778" spans="1:4">
      <c r="A13778" s="215" t="s">
        <v>46959</v>
      </c>
      <c r="B13778" s="215">
        <v>1</v>
      </c>
      <c r="C13778" s="216" t="s">
        <v>46960</v>
      </c>
      <c r="D13778" s="215" t="s">
        <v>46961</v>
      </c>
    </row>
    <row r="13779" spans="1:4">
      <c r="A13779" s="215" t="s">
        <v>46962</v>
      </c>
      <c r="B13779" s="215">
        <v>1</v>
      </c>
      <c r="C13779" s="216" t="s">
        <v>46963</v>
      </c>
      <c r="D13779" s="215" t="s">
        <v>46964</v>
      </c>
    </row>
    <row r="13780" spans="1:4">
      <c r="A13780" s="215" t="s">
        <v>46965</v>
      </c>
      <c r="B13780" s="215">
        <v>1</v>
      </c>
      <c r="C13780" s="216" t="s">
        <v>46966</v>
      </c>
      <c r="D13780" s="215" t="s">
        <v>46967</v>
      </c>
    </row>
    <row r="13781" spans="1:4">
      <c r="A13781" s="215" t="s">
        <v>46968</v>
      </c>
      <c r="B13781" s="215">
        <v>1</v>
      </c>
      <c r="C13781" s="216" t="s">
        <v>46969</v>
      </c>
      <c r="D13781" s="215" t="s">
        <v>46970</v>
      </c>
    </row>
    <row r="13782" spans="1:4">
      <c r="A13782" s="215" t="s">
        <v>46971</v>
      </c>
      <c r="B13782" s="215">
        <v>1</v>
      </c>
      <c r="C13782" s="216" t="s">
        <v>46972</v>
      </c>
      <c r="D13782" s="215" t="s">
        <v>46973</v>
      </c>
    </row>
    <row r="13783" spans="1:4">
      <c r="A13783" s="215" t="s">
        <v>46974</v>
      </c>
      <c r="B13783" s="215">
        <v>1</v>
      </c>
      <c r="C13783" s="216" t="s">
        <v>46975</v>
      </c>
      <c r="D13783" s="215" t="s">
        <v>46976</v>
      </c>
    </row>
    <row r="13784" spans="1:4">
      <c r="A13784" s="215" t="s">
        <v>46977</v>
      </c>
      <c r="B13784" s="215">
        <v>1</v>
      </c>
      <c r="C13784" s="216" t="s">
        <v>46978</v>
      </c>
      <c r="D13784" s="215" t="s">
        <v>46979</v>
      </c>
    </row>
    <row r="13785" spans="1:4">
      <c r="A13785" s="215" t="s">
        <v>46980</v>
      </c>
      <c r="B13785" s="215">
        <v>1</v>
      </c>
      <c r="C13785" s="216" t="s">
        <v>46981</v>
      </c>
      <c r="D13785" s="215" t="s">
        <v>46982</v>
      </c>
    </row>
    <row r="13786" spans="1:4">
      <c r="A13786" s="215" t="s">
        <v>46983</v>
      </c>
      <c r="B13786" s="215">
        <v>1</v>
      </c>
      <c r="C13786" s="216" t="s">
        <v>46984</v>
      </c>
      <c r="D13786" s="215" t="s">
        <v>46985</v>
      </c>
    </row>
    <row r="13787" spans="1:4">
      <c r="A13787" s="215" t="s">
        <v>46986</v>
      </c>
      <c r="B13787" s="215">
        <v>1</v>
      </c>
      <c r="C13787" s="216" t="s">
        <v>46987</v>
      </c>
      <c r="D13787" s="215" t="s">
        <v>46988</v>
      </c>
    </row>
    <row r="13788" spans="1:4">
      <c r="A13788" s="215" t="s">
        <v>46989</v>
      </c>
      <c r="B13788" s="215">
        <v>1</v>
      </c>
      <c r="C13788" s="216" t="s">
        <v>46990</v>
      </c>
      <c r="D13788" s="215" t="s">
        <v>46991</v>
      </c>
    </row>
    <row r="13789" spans="1:4">
      <c r="A13789" s="215" t="s">
        <v>46992</v>
      </c>
      <c r="B13789" s="215">
        <v>1</v>
      </c>
      <c r="C13789" s="216" t="s">
        <v>46993</v>
      </c>
      <c r="D13789" s="215" t="s">
        <v>46994</v>
      </c>
    </row>
    <row r="13790" spans="1:4">
      <c r="A13790" s="215" t="s">
        <v>46995</v>
      </c>
      <c r="B13790" s="215">
        <v>1</v>
      </c>
      <c r="C13790" s="216" t="s">
        <v>46996</v>
      </c>
      <c r="D13790" s="215" t="s">
        <v>46997</v>
      </c>
    </row>
    <row r="13791" spans="1:4">
      <c r="A13791" s="215" t="s">
        <v>46998</v>
      </c>
      <c r="B13791" s="215">
        <v>1</v>
      </c>
      <c r="C13791" s="216" t="s">
        <v>46999</v>
      </c>
      <c r="D13791" s="215" t="s">
        <v>47000</v>
      </c>
    </row>
    <row r="13792" spans="1:4">
      <c r="A13792" s="215" t="s">
        <v>47001</v>
      </c>
      <c r="B13792" s="215">
        <v>1</v>
      </c>
      <c r="C13792" s="216" t="s">
        <v>47002</v>
      </c>
      <c r="D13792" s="215" t="s">
        <v>47003</v>
      </c>
    </row>
    <row r="13793" spans="1:4">
      <c r="A13793" s="215" t="s">
        <v>47004</v>
      </c>
      <c r="B13793" s="215">
        <v>1</v>
      </c>
      <c r="C13793" s="216" t="s">
        <v>47005</v>
      </c>
      <c r="D13793" s="215" t="s">
        <v>47006</v>
      </c>
    </row>
    <row r="13794" spans="1:4">
      <c r="A13794" s="215" t="s">
        <v>47007</v>
      </c>
      <c r="B13794" s="215">
        <v>1</v>
      </c>
      <c r="C13794" s="216" t="s">
        <v>47008</v>
      </c>
      <c r="D13794" s="215" t="s">
        <v>47009</v>
      </c>
    </row>
    <row r="13795" spans="1:4">
      <c r="A13795" s="215" t="s">
        <v>47010</v>
      </c>
      <c r="B13795" s="215">
        <v>1</v>
      </c>
      <c r="C13795" s="216" t="s">
        <v>47011</v>
      </c>
      <c r="D13795" s="215" t="s">
        <v>47012</v>
      </c>
    </row>
    <row r="13796" spans="1:4">
      <c r="A13796" s="215" t="s">
        <v>47013</v>
      </c>
      <c r="B13796" s="215">
        <v>1</v>
      </c>
      <c r="C13796" s="216" t="s">
        <v>47014</v>
      </c>
      <c r="D13796" s="215" t="s">
        <v>47015</v>
      </c>
    </row>
    <row r="13797" spans="1:4">
      <c r="A13797" s="215" t="s">
        <v>47016</v>
      </c>
      <c r="B13797" s="215">
        <v>1</v>
      </c>
      <c r="C13797" s="216" t="s">
        <v>47017</v>
      </c>
      <c r="D13797" s="215" t="s">
        <v>47018</v>
      </c>
    </row>
    <row r="13798" spans="1:4">
      <c r="A13798" s="215" t="s">
        <v>47019</v>
      </c>
      <c r="B13798" s="215">
        <v>1</v>
      </c>
      <c r="C13798" s="216" t="s">
        <v>47020</v>
      </c>
      <c r="D13798" s="215" t="s">
        <v>47021</v>
      </c>
    </row>
    <row r="13799" spans="1:4">
      <c r="A13799" s="215" t="s">
        <v>47022</v>
      </c>
      <c r="B13799" s="215">
        <v>1</v>
      </c>
      <c r="C13799" s="216" t="s">
        <v>47023</v>
      </c>
      <c r="D13799" s="215" t="s">
        <v>47024</v>
      </c>
    </row>
    <row r="13800" spans="1:4">
      <c r="A13800" s="215" t="s">
        <v>47025</v>
      </c>
      <c r="B13800" s="215">
        <v>1</v>
      </c>
      <c r="C13800" s="216" t="s">
        <v>47026</v>
      </c>
      <c r="D13800" s="215" t="s">
        <v>47027</v>
      </c>
    </row>
    <row r="13801" spans="1:4">
      <c r="A13801" s="215" t="s">
        <v>47028</v>
      </c>
      <c r="B13801" s="215">
        <v>1</v>
      </c>
      <c r="C13801" s="216" t="s">
        <v>47029</v>
      </c>
      <c r="D13801" s="215" t="s">
        <v>47030</v>
      </c>
    </row>
    <row r="13802" spans="1:4">
      <c r="A13802" s="215" t="s">
        <v>47031</v>
      </c>
      <c r="B13802" s="215">
        <v>1</v>
      </c>
      <c r="C13802" s="216" t="s">
        <v>47032</v>
      </c>
      <c r="D13802" s="215" t="s">
        <v>47033</v>
      </c>
    </row>
    <row r="13803" spans="1:4">
      <c r="A13803" s="215" t="s">
        <v>47034</v>
      </c>
      <c r="B13803" s="215">
        <v>1</v>
      </c>
      <c r="C13803" s="216" t="s">
        <v>47035</v>
      </c>
      <c r="D13803" s="215" t="s">
        <v>47036</v>
      </c>
    </row>
    <row r="13804" spans="1:4">
      <c r="A13804" s="215" t="s">
        <v>47037</v>
      </c>
      <c r="B13804" s="215">
        <v>1</v>
      </c>
      <c r="C13804" s="216" t="s">
        <v>47038</v>
      </c>
      <c r="D13804" s="215" t="s">
        <v>47039</v>
      </c>
    </row>
    <row r="13805" spans="1:4">
      <c r="A13805" s="215" t="s">
        <v>47040</v>
      </c>
      <c r="B13805" s="215">
        <v>1</v>
      </c>
      <c r="C13805" s="216" t="s">
        <v>47041</v>
      </c>
      <c r="D13805" s="215" t="s">
        <v>47042</v>
      </c>
    </row>
    <row r="13806" spans="1:4">
      <c r="A13806" s="215" t="s">
        <v>47043</v>
      </c>
      <c r="B13806" s="215">
        <v>1</v>
      </c>
      <c r="C13806" s="216" t="s">
        <v>47044</v>
      </c>
      <c r="D13806" s="215" t="s">
        <v>47045</v>
      </c>
    </row>
    <row r="13807" spans="1:4">
      <c r="A13807" s="215" t="s">
        <v>47046</v>
      </c>
      <c r="B13807" s="215">
        <v>1</v>
      </c>
      <c r="C13807" s="216" t="s">
        <v>47047</v>
      </c>
      <c r="D13807" s="215" t="s">
        <v>47048</v>
      </c>
    </row>
    <row r="13808" spans="1:4">
      <c r="A13808" s="215" t="s">
        <v>47049</v>
      </c>
      <c r="B13808" s="215">
        <v>1</v>
      </c>
      <c r="C13808" s="216" t="s">
        <v>47050</v>
      </c>
      <c r="D13808" s="215" t="s">
        <v>47051</v>
      </c>
    </row>
    <row r="13809" spans="1:4">
      <c r="A13809" s="215" t="s">
        <v>47052</v>
      </c>
      <c r="B13809" s="215">
        <v>1</v>
      </c>
      <c r="C13809" s="216" t="s">
        <v>47053</v>
      </c>
      <c r="D13809" s="215" t="s">
        <v>47054</v>
      </c>
    </row>
    <row r="13810" spans="1:4">
      <c r="A13810" s="215" t="s">
        <v>47055</v>
      </c>
      <c r="B13810" s="215">
        <v>1</v>
      </c>
      <c r="C13810" s="216" t="s">
        <v>47056</v>
      </c>
      <c r="D13810" s="215" t="s">
        <v>47057</v>
      </c>
    </row>
    <row r="13811" spans="1:4">
      <c r="A13811" s="215" t="s">
        <v>47058</v>
      </c>
      <c r="B13811" s="215">
        <v>1</v>
      </c>
      <c r="C13811" s="216" t="s">
        <v>47059</v>
      </c>
      <c r="D13811" s="215" t="s">
        <v>47060</v>
      </c>
    </row>
    <row r="13812" spans="1:4">
      <c r="A13812" s="215" t="s">
        <v>47061</v>
      </c>
      <c r="B13812" s="215">
        <v>1</v>
      </c>
      <c r="C13812" s="216" t="s">
        <v>47062</v>
      </c>
      <c r="D13812" s="215" t="s">
        <v>47063</v>
      </c>
    </row>
    <row r="13813" spans="1:4">
      <c r="A13813" s="215" t="s">
        <v>47064</v>
      </c>
      <c r="B13813" s="215">
        <v>1</v>
      </c>
      <c r="C13813" s="216" t="s">
        <v>47065</v>
      </c>
      <c r="D13813" s="215" t="s">
        <v>47066</v>
      </c>
    </row>
    <row r="13814" spans="1:4">
      <c r="A13814" s="215" t="s">
        <v>47067</v>
      </c>
      <c r="B13814" s="215">
        <v>1</v>
      </c>
      <c r="C13814" s="216" t="s">
        <v>47068</v>
      </c>
      <c r="D13814" s="215" t="s">
        <v>47069</v>
      </c>
    </row>
    <row r="13815" spans="1:4">
      <c r="A13815" s="215" t="s">
        <v>47070</v>
      </c>
      <c r="B13815" s="215">
        <v>1</v>
      </c>
      <c r="C13815" s="216" t="s">
        <v>47071</v>
      </c>
      <c r="D13815" s="215" t="s">
        <v>47072</v>
      </c>
    </row>
    <row r="13816" spans="1:4">
      <c r="A13816" s="215" t="s">
        <v>47073</v>
      </c>
      <c r="B13816" s="215">
        <v>1</v>
      </c>
      <c r="C13816" s="216" t="s">
        <v>47074</v>
      </c>
      <c r="D13816" s="215" t="s">
        <v>47075</v>
      </c>
    </row>
    <row r="13817" spans="1:4">
      <c r="A13817" s="215" t="s">
        <v>47076</v>
      </c>
      <c r="B13817" s="215">
        <v>1</v>
      </c>
      <c r="C13817" s="216" t="s">
        <v>47077</v>
      </c>
      <c r="D13817" s="215" t="s">
        <v>47078</v>
      </c>
    </row>
    <row r="13818" spans="1:4">
      <c r="A13818" s="215" t="s">
        <v>47079</v>
      </c>
      <c r="B13818" s="215">
        <v>1</v>
      </c>
      <c r="C13818" s="216" t="s">
        <v>47080</v>
      </c>
      <c r="D13818" s="215" t="s">
        <v>47081</v>
      </c>
    </row>
    <row r="13819" spans="1:4">
      <c r="A13819" s="215" t="s">
        <v>47082</v>
      </c>
      <c r="B13819" s="215">
        <v>1</v>
      </c>
      <c r="C13819" s="216" t="s">
        <v>47083</v>
      </c>
      <c r="D13819" s="215" t="s">
        <v>47084</v>
      </c>
    </row>
    <row r="13820" spans="1:4">
      <c r="A13820" s="215" t="s">
        <v>47085</v>
      </c>
      <c r="B13820" s="215">
        <v>1</v>
      </c>
      <c r="C13820" s="216" t="s">
        <v>47086</v>
      </c>
      <c r="D13820" s="215" t="s">
        <v>47087</v>
      </c>
    </row>
    <row r="13821" spans="1:4">
      <c r="A13821" s="215" t="s">
        <v>47088</v>
      </c>
      <c r="B13821" s="215">
        <v>1</v>
      </c>
      <c r="C13821" s="216" t="s">
        <v>47089</v>
      </c>
      <c r="D13821" s="215" t="s">
        <v>47090</v>
      </c>
    </row>
    <row r="13822" spans="1:4">
      <c r="A13822" s="215" t="s">
        <v>47091</v>
      </c>
      <c r="B13822" s="215">
        <v>1</v>
      </c>
      <c r="C13822" s="216" t="s">
        <v>47092</v>
      </c>
      <c r="D13822" s="215" t="s">
        <v>47093</v>
      </c>
    </row>
    <row r="13823" spans="1:4">
      <c r="A13823" s="215" t="s">
        <v>47094</v>
      </c>
      <c r="B13823" s="215">
        <v>1</v>
      </c>
      <c r="C13823" s="216" t="s">
        <v>47095</v>
      </c>
      <c r="D13823" s="215" t="s">
        <v>47096</v>
      </c>
    </row>
    <row r="13824" spans="1:4">
      <c r="A13824" s="215" t="s">
        <v>47097</v>
      </c>
      <c r="B13824" s="215">
        <v>1</v>
      </c>
      <c r="C13824" s="216" t="s">
        <v>47098</v>
      </c>
      <c r="D13824" s="215" t="s">
        <v>47099</v>
      </c>
    </row>
    <row r="13825" spans="1:4">
      <c r="A13825" s="215" t="s">
        <v>47100</v>
      </c>
      <c r="B13825" s="215">
        <v>1</v>
      </c>
      <c r="C13825" s="216" t="s">
        <v>47101</v>
      </c>
      <c r="D13825" s="215" t="s">
        <v>47102</v>
      </c>
    </row>
    <row r="13826" spans="1:4">
      <c r="A13826" s="215" t="s">
        <v>47103</v>
      </c>
      <c r="B13826" s="215">
        <v>1</v>
      </c>
      <c r="C13826" s="216" t="s">
        <v>47104</v>
      </c>
      <c r="D13826" s="215" t="s">
        <v>47105</v>
      </c>
    </row>
    <row r="13827" spans="1:4">
      <c r="A13827" s="215" t="s">
        <v>47106</v>
      </c>
      <c r="B13827" s="215">
        <v>1</v>
      </c>
      <c r="C13827" s="216" t="s">
        <v>47107</v>
      </c>
      <c r="D13827" s="215" t="s">
        <v>47108</v>
      </c>
    </row>
    <row r="13828" spans="1:4">
      <c r="A13828" s="215" t="s">
        <v>47109</v>
      </c>
      <c r="B13828" s="215">
        <v>2</v>
      </c>
      <c r="C13828" s="216" t="s">
        <v>47110</v>
      </c>
      <c r="D13828" s="215" t="s">
        <v>45763</v>
      </c>
    </row>
    <row r="13829" spans="1:4">
      <c r="A13829" s="215" t="s">
        <v>47111</v>
      </c>
      <c r="B13829" s="215">
        <v>1</v>
      </c>
      <c r="C13829" s="216" t="s">
        <v>47112</v>
      </c>
      <c r="D13829" s="215" t="s">
        <v>47113</v>
      </c>
    </row>
    <row r="13830" spans="1:4">
      <c r="A13830" s="215" t="s">
        <v>47114</v>
      </c>
      <c r="B13830" s="215">
        <v>1</v>
      </c>
      <c r="C13830" s="216" t="s">
        <v>47115</v>
      </c>
      <c r="D13830" s="215" t="s">
        <v>47116</v>
      </c>
    </row>
    <row r="13831" spans="1:4">
      <c r="A13831" s="215" t="s">
        <v>47117</v>
      </c>
      <c r="B13831" s="215">
        <v>1</v>
      </c>
      <c r="C13831" s="216" t="s">
        <v>47118</v>
      </c>
      <c r="D13831" s="215" t="s">
        <v>47119</v>
      </c>
    </row>
    <row r="13832" spans="1:4">
      <c r="A13832" s="215" t="s">
        <v>47120</v>
      </c>
      <c r="B13832" s="215">
        <v>1</v>
      </c>
      <c r="C13832" s="216" t="s">
        <v>47121</v>
      </c>
      <c r="D13832" s="215" t="s">
        <v>47122</v>
      </c>
    </row>
    <row r="13833" spans="1:4">
      <c r="A13833" s="215" t="s">
        <v>47123</v>
      </c>
      <c r="B13833" s="215">
        <v>1</v>
      </c>
      <c r="C13833" s="216" t="s">
        <v>47124</v>
      </c>
      <c r="D13833" s="215" t="s">
        <v>47125</v>
      </c>
    </row>
    <row r="13834" spans="1:4">
      <c r="A13834" s="215" t="s">
        <v>47126</v>
      </c>
      <c r="B13834" s="215">
        <v>1</v>
      </c>
      <c r="C13834" s="216" t="s">
        <v>47127</v>
      </c>
      <c r="D13834" s="215" t="s">
        <v>47128</v>
      </c>
    </row>
    <row r="13835" spans="1:4">
      <c r="A13835" s="215" t="s">
        <v>47129</v>
      </c>
      <c r="B13835" s="215">
        <v>1</v>
      </c>
      <c r="C13835" s="216" t="s">
        <v>47130</v>
      </c>
      <c r="D13835" s="215" t="s">
        <v>47131</v>
      </c>
    </row>
    <row r="13836" spans="1:4">
      <c r="A13836" s="215" t="s">
        <v>47132</v>
      </c>
      <c r="B13836" s="215">
        <v>1</v>
      </c>
      <c r="C13836" s="216" t="s">
        <v>47133</v>
      </c>
      <c r="D13836" s="215" t="s">
        <v>47134</v>
      </c>
    </row>
    <row r="13837" spans="1:4">
      <c r="A13837" s="215" t="s">
        <v>47135</v>
      </c>
      <c r="B13837" s="215">
        <v>1</v>
      </c>
      <c r="C13837" s="216" t="s">
        <v>47136</v>
      </c>
      <c r="D13837" s="215" t="s">
        <v>47137</v>
      </c>
    </row>
    <row r="13838" spans="1:4">
      <c r="A13838" s="215" t="s">
        <v>47138</v>
      </c>
      <c r="B13838" s="215">
        <v>1</v>
      </c>
      <c r="C13838" s="216" t="s">
        <v>47139</v>
      </c>
      <c r="D13838" s="215" t="s">
        <v>47140</v>
      </c>
    </row>
    <row r="13839" spans="1:4">
      <c r="A13839" s="215" t="s">
        <v>47141</v>
      </c>
      <c r="B13839" s="215">
        <v>1</v>
      </c>
      <c r="C13839" s="216" t="s">
        <v>47142</v>
      </c>
      <c r="D13839" s="215" t="s">
        <v>47143</v>
      </c>
    </row>
    <row r="13840" spans="1:4">
      <c r="A13840" s="215" t="s">
        <v>47144</v>
      </c>
      <c r="B13840" s="215">
        <v>1</v>
      </c>
      <c r="C13840" s="216" t="s">
        <v>47145</v>
      </c>
      <c r="D13840" s="215" t="s">
        <v>47146</v>
      </c>
    </row>
    <row r="13841" spans="1:4">
      <c r="A13841" s="215" t="s">
        <v>47147</v>
      </c>
      <c r="B13841" s="215">
        <v>1</v>
      </c>
      <c r="C13841" s="216" t="s">
        <v>47148</v>
      </c>
      <c r="D13841" s="215" t="s">
        <v>47149</v>
      </c>
    </row>
    <row r="13842" spans="1:4">
      <c r="A13842" s="215" t="s">
        <v>47150</v>
      </c>
      <c r="B13842" s="215">
        <v>1</v>
      </c>
      <c r="C13842" s="216" t="s">
        <v>47151</v>
      </c>
      <c r="D13842" s="215" t="s">
        <v>47152</v>
      </c>
    </row>
    <row r="13843" spans="1:4">
      <c r="A13843" s="215" t="s">
        <v>47153</v>
      </c>
      <c r="B13843" s="215">
        <v>1</v>
      </c>
      <c r="C13843" s="216" t="s">
        <v>47154</v>
      </c>
      <c r="D13843" s="215" t="s">
        <v>45847</v>
      </c>
    </row>
    <row r="13844" spans="1:4">
      <c r="A13844" s="215" t="s">
        <v>47155</v>
      </c>
      <c r="B13844" s="215">
        <v>1</v>
      </c>
      <c r="C13844" s="216" t="s">
        <v>47156</v>
      </c>
      <c r="D13844" s="215" t="s">
        <v>45850</v>
      </c>
    </row>
    <row r="13845" spans="1:4">
      <c r="A13845" s="215" t="s">
        <v>47157</v>
      </c>
      <c r="B13845" s="215">
        <v>1</v>
      </c>
      <c r="C13845" s="216" t="s">
        <v>47158</v>
      </c>
      <c r="D13845" s="215" t="s">
        <v>47159</v>
      </c>
    </row>
    <row r="13846" spans="1:4">
      <c r="A13846" s="215" t="s">
        <v>47160</v>
      </c>
      <c r="B13846" s="215">
        <v>1</v>
      </c>
      <c r="C13846" s="216" t="s">
        <v>47161</v>
      </c>
      <c r="D13846" s="215" t="s">
        <v>47162</v>
      </c>
    </row>
    <row r="13847" spans="1:4">
      <c r="A13847" s="215" t="s">
        <v>47163</v>
      </c>
      <c r="B13847" s="215">
        <v>1</v>
      </c>
      <c r="C13847" s="216" t="s">
        <v>47164</v>
      </c>
      <c r="D13847" s="215" t="s">
        <v>47165</v>
      </c>
    </row>
    <row r="13848" spans="1:4">
      <c r="A13848" s="215" t="s">
        <v>47166</v>
      </c>
      <c r="B13848" s="215">
        <v>1</v>
      </c>
      <c r="C13848" s="216" t="s">
        <v>47167</v>
      </c>
      <c r="D13848" s="215" t="s">
        <v>45853</v>
      </c>
    </row>
    <row r="13849" spans="1:4">
      <c r="A13849" s="215" t="s">
        <v>47168</v>
      </c>
      <c r="B13849" s="215">
        <v>1</v>
      </c>
      <c r="C13849" s="216" t="s">
        <v>47169</v>
      </c>
      <c r="D13849" s="215" t="s">
        <v>47170</v>
      </c>
    </row>
    <row r="13850" spans="1:4">
      <c r="A13850" s="215" t="s">
        <v>47171</v>
      </c>
      <c r="B13850" s="215">
        <v>1</v>
      </c>
      <c r="C13850" s="216" t="s">
        <v>47172</v>
      </c>
      <c r="D13850" s="215" t="s">
        <v>45856</v>
      </c>
    </row>
    <row r="13851" spans="1:4">
      <c r="A13851" s="215" t="s">
        <v>47173</v>
      </c>
      <c r="B13851" s="215">
        <v>1</v>
      </c>
      <c r="C13851" s="216" t="s">
        <v>47174</v>
      </c>
      <c r="D13851" s="215" t="s">
        <v>47175</v>
      </c>
    </row>
    <row r="13852" spans="1:4">
      <c r="A13852" s="215" t="s">
        <v>47176</v>
      </c>
      <c r="B13852" s="215">
        <v>1</v>
      </c>
      <c r="C13852" s="216" t="s">
        <v>47177</v>
      </c>
      <c r="D13852" s="215" t="s">
        <v>47178</v>
      </c>
    </row>
    <row r="13853" spans="1:4">
      <c r="A13853" s="215" t="s">
        <v>47179</v>
      </c>
      <c r="B13853" s="215">
        <v>1</v>
      </c>
      <c r="C13853" s="216" t="s">
        <v>47180</v>
      </c>
      <c r="D13853" s="215" t="s">
        <v>47181</v>
      </c>
    </row>
    <row r="13854" spans="1:4">
      <c r="A13854" s="215" t="s">
        <v>47182</v>
      </c>
      <c r="B13854" s="215">
        <v>1</v>
      </c>
      <c r="C13854" s="216" t="s">
        <v>47183</v>
      </c>
      <c r="D13854" s="215" t="s">
        <v>47184</v>
      </c>
    </row>
    <row r="13855" spans="1:4">
      <c r="A13855" s="215" t="s">
        <v>47185</v>
      </c>
      <c r="B13855" s="215">
        <v>1</v>
      </c>
      <c r="C13855" s="216" t="s">
        <v>47186</v>
      </c>
      <c r="D13855" s="215" t="s">
        <v>47187</v>
      </c>
    </row>
    <row r="13856" spans="1:4">
      <c r="A13856" s="215" t="s">
        <v>47188</v>
      </c>
      <c r="B13856" s="215">
        <v>1</v>
      </c>
      <c r="C13856" s="216" t="s">
        <v>47189</v>
      </c>
      <c r="D13856" s="215" t="s">
        <v>45862</v>
      </c>
    </row>
    <row r="13857" spans="1:4">
      <c r="A13857" s="215" t="s">
        <v>47190</v>
      </c>
      <c r="B13857" s="215">
        <v>1</v>
      </c>
      <c r="C13857" s="216" t="s">
        <v>47191</v>
      </c>
      <c r="D13857" s="215" t="s">
        <v>45865</v>
      </c>
    </row>
    <row r="13858" spans="1:4">
      <c r="A13858" s="215" t="s">
        <v>47192</v>
      </c>
      <c r="B13858" s="215">
        <v>1</v>
      </c>
      <c r="C13858" s="216" t="s">
        <v>47193</v>
      </c>
      <c r="D13858" s="215" t="s">
        <v>47194</v>
      </c>
    </row>
    <row r="13859" spans="1:4">
      <c r="A13859" s="215" t="s">
        <v>47195</v>
      </c>
      <c r="B13859" s="215">
        <v>1</v>
      </c>
      <c r="C13859" s="216" t="s">
        <v>47196</v>
      </c>
      <c r="D13859" s="215" t="s">
        <v>47197</v>
      </c>
    </row>
    <row r="13860" spans="1:4">
      <c r="A13860" s="215" t="s">
        <v>47198</v>
      </c>
      <c r="B13860" s="215">
        <v>1</v>
      </c>
      <c r="C13860" s="216" t="s">
        <v>47199</v>
      </c>
      <c r="D13860" s="215" t="s">
        <v>45868</v>
      </c>
    </row>
    <row r="13861" spans="1:4">
      <c r="A13861" s="215" t="s">
        <v>47200</v>
      </c>
      <c r="B13861" s="215">
        <v>1</v>
      </c>
      <c r="C13861" s="216" t="s">
        <v>47201</v>
      </c>
      <c r="D13861" s="215" t="s">
        <v>47202</v>
      </c>
    </row>
    <row r="13862" spans="1:4">
      <c r="A13862" s="215" t="s">
        <v>47203</v>
      </c>
      <c r="B13862" s="215">
        <v>1</v>
      </c>
      <c r="C13862" s="216" t="s">
        <v>47204</v>
      </c>
      <c r="D13862" s="215" t="s">
        <v>47205</v>
      </c>
    </row>
    <row r="13863" spans="1:4">
      <c r="A13863" s="215" t="s">
        <v>47206</v>
      </c>
      <c r="B13863" s="215">
        <v>1</v>
      </c>
      <c r="C13863" s="216" t="s">
        <v>47207</v>
      </c>
      <c r="D13863" s="215" t="s">
        <v>47208</v>
      </c>
    </row>
    <row r="13864" spans="1:4">
      <c r="A13864" s="215" t="s">
        <v>47209</v>
      </c>
      <c r="B13864" s="215">
        <v>1</v>
      </c>
      <c r="C13864" s="216" t="s">
        <v>47210</v>
      </c>
      <c r="D13864" s="215" t="s">
        <v>47211</v>
      </c>
    </row>
    <row r="13865" spans="1:4">
      <c r="A13865" s="215" t="s">
        <v>47212</v>
      </c>
      <c r="B13865" s="215">
        <v>1</v>
      </c>
      <c r="C13865" s="216" t="s">
        <v>47213</v>
      </c>
      <c r="D13865" s="215" t="s">
        <v>47214</v>
      </c>
    </row>
    <row r="13866" spans="1:4">
      <c r="A13866" s="215" t="s">
        <v>47215</v>
      </c>
      <c r="B13866" s="215">
        <v>1</v>
      </c>
      <c r="C13866" s="216" t="s">
        <v>47216</v>
      </c>
      <c r="D13866" s="215" t="s">
        <v>47217</v>
      </c>
    </row>
    <row r="13867" spans="1:4">
      <c r="A13867" s="215" t="s">
        <v>47218</v>
      </c>
      <c r="B13867" s="215">
        <v>1</v>
      </c>
      <c r="C13867" s="216" t="s">
        <v>47219</v>
      </c>
      <c r="D13867" s="215" t="s">
        <v>47220</v>
      </c>
    </row>
    <row r="13868" spans="1:4">
      <c r="A13868" s="215" t="s">
        <v>47221</v>
      </c>
      <c r="B13868" s="215">
        <v>1</v>
      </c>
      <c r="C13868" s="216" t="s">
        <v>47222</v>
      </c>
      <c r="D13868" s="215" t="s">
        <v>47223</v>
      </c>
    </row>
    <row r="13869" spans="1:4">
      <c r="A13869" s="215" t="s">
        <v>47224</v>
      </c>
      <c r="B13869" s="215">
        <v>1</v>
      </c>
      <c r="C13869" s="216" t="s">
        <v>47225</v>
      </c>
      <c r="D13869" s="215" t="s">
        <v>45874</v>
      </c>
    </row>
    <row r="13870" spans="1:4">
      <c r="A13870" s="215" t="s">
        <v>47226</v>
      </c>
      <c r="B13870" s="215">
        <v>1</v>
      </c>
      <c r="C13870" s="216" t="s">
        <v>47227</v>
      </c>
      <c r="D13870" s="215" t="s">
        <v>47228</v>
      </c>
    </row>
    <row r="13871" spans="1:4">
      <c r="A13871" s="215" t="s">
        <v>47229</v>
      </c>
      <c r="B13871" s="215">
        <v>1</v>
      </c>
      <c r="C13871" s="216" t="s">
        <v>47230</v>
      </c>
      <c r="D13871" s="215" t="s">
        <v>47231</v>
      </c>
    </row>
    <row r="13872" spans="1:4">
      <c r="A13872" s="215" t="s">
        <v>47232</v>
      </c>
      <c r="B13872" s="215">
        <v>1</v>
      </c>
      <c r="C13872" s="216" t="s">
        <v>47233</v>
      </c>
      <c r="D13872" s="215" t="s">
        <v>47234</v>
      </c>
    </row>
    <row r="13873" spans="1:4">
      <c r="A13873" s="215" t="s">
        <v>47235</v>
      </c>
      <c r="B13873" s="215">
        <v>1</v>
      </c>
      <c r="C13873" s="216" t="s">
        <v>47236</v>
      </c>
      <c r="D13873" s="215" t="s">
        <v>47237</v>
      </c>
    </row>
    <row r="13874" spans="1:4">
      <c r="A13874" s="215" t="s">
        <v>47238</v>
      </c>
      <c r="B13874" s="215">
        <v>1</v>
      </c>
      <c r="C13874" s="216" t="s">
        <v>47239</v>
      </c>
      <c r="D13874" s="215" t="s">
        <v>47240</v>
      </c>
    </row>
    <row r="13875" spans="1:4">
      <c r="A13875" s="215" t="s">
        <v>47241</v>
      </c>
      <c r="B13875" s="215">
        <v>1</v>
      </c>
      <c r="C13875" s="216" t="s">
        <v>47242</v>
      </c>
      <c r="D13875" s="215" t="s">
        <v>45883</v>
      </c>
    </row>
    <row r="13876" spans="1:4">
      <c r="A13876" s="215" t="s">
        <v>47243</v>
      </c>
      <c r="B13876" s="215">
        <v>1</v>
      </c>
      <c r="C13876" s="216" t="s">
        <v>47244</v>
      </c>
      <c r="D13876" s="215" t="s">
        <v>47245</v>
      </c>
    </row>
    <row r="13877" spans="1:4">
      <c r="A13877" s="215" t="s">
        <v>47246</v>
      </c>
      <c r="B13877" s="215">
        <v>1</v>
      </c>
      <c r="C13877" s="216" t="s">
        <v>47247</v>
      </c>
      <c r="D13877" s="215" t="s">
        <v>45886</v>
      </c>
    </row>
    <row r="13878" spans="1:4">
      <c r="A13878" s="215" t="s">
        <v>47248</v>
      </c>
      <c r="B13878" s="215">
        <v>1</v>
      </c>
      <c r="C13878" s="216" t="s">
        <v>47249</v>
      </c>
      <c r="D13878" s="215" t="s">
        <v>45889</v>
      </c>
    </row>
    <row r="13879" spans="1:4">
      <c r="A13879" s="215" t="s">
        <v>47250</v>
      </c>
      <c r="B13879" s="215">
        <v>1</v>
      </c>
      <c r="C13879" s="216" t="s">
        <v>47251</v>
      </c>
      <c r="D13879" s="215" t="s">
        <v>47252</v>
      </c>
    </row>
    <row r="13880" spans="1:4">
      <c r="A13880" s="215" t="s">
        <v>47253</v>
      </c>
      <c r="B13880" s="215">
        <v>1</v>
      </c>
      <c r="C13880" s="216" t="s">
        <v>47254</v>
      </c>
      <c r="D13880" s="215" t="s">
        <v>47255</v>
      </c>
    </row>
    <row r="13881" spans="1:4">
      <c r="A13881" s="215" t="s">
        <v>47256</v>
      </c>
      <c r="B13881" s="215">
        <v>1</v>
      </c>
      <c r="C13881" s="216" t="s">
        <v>47257</v>
      </c>
      <c r="D13881" s="215" t="s">
        <v>45895</v>
      </c>
    </row>
    <row r="13882" spans="1:4">
      <c r="A13882" s="215" t="s">
        <v>47258</v>
      </c>
      <c r="B13882" s="215">
        <v>1</v>
      </c>
      <c r="C13882" s="216" t="s">
        <v>47259</v>
      </c>
      <c r="D13882" s="215" t="s">
        <v>45901</v>
      </c>
    </row>
    <row r="13883" spans="1:4">
      <c r="A13883" s="215" t="s">
        <v>47260</v>
      </c>
      <c r="B13883" s="215">
        <v>1</v>
      </c>
      <c r="C13883" s="216" t="s">
        <v>47261</v>
      </c>
      <c r="D13883" s="215" t="s">
        <v>47262</v>
      </c>
    </row>
    <row r="13884" spans="1:4">
      <c r="A13884" s="215" t="s">
        <v>47263</v>
      </c>
      <c r="B13884" s="215">
        <v>1</v>
      </c>
      <c r="C13884" s="216" t="s">
        <v>47264</v>
      </c>
      <c r="D13884" s="215" t="s">
        <v>47265</v>
      </c>
    </row>
    <row r="13885" spans="1:4">
      <c r="A13885" s="215" t="s">
        <v>47266</v>
      </c>
      <c r="B13885" s="215">
        <v>1</v>
      </c>
      <c r="C13885" s="216" t="s">
        <v>47267</v>
      </c>
      <c r="D13885" s="215" t="s">
        <v>45904</v>
      </c>
    </row>
    <row r="13886" spans="1:4">
      <c r="A13886" s="215" t="s">
        <v>47268</v>
      </c>
      <c r="B13886" s="215">
        <v>1</v>
      </c>
      <c r="C13886" s="216" t="s">
        <v>47269</v>
      </c>
      <c r="D13886" s="215" t="s">
        <v>47270</v>
      </c>
    </row>
    <row r="13887" spans="1:4">
      <c r="A13887" s="215" t="s">
        <v>47271</v>
      </c>
      <c r="B13887" s="215">
        <v>1</v>
      </c>
      <c r="C13887" s="216" t="s">
        <v>47272</v>
      </c>
      <c r="D13887" s="215" t="s">
        <v>47273</v>
      </c>
    </row>
    <row r="13888" spans="1:4">
      <c r="A13888" s="215" t="s">
        <v>47274</v>
      </c>
      <c r="B13888" s="215">
        <v>1</v>
      </c>
      <c r="C13888" s="216" t="s">
        <v>47275</v>
      </c>
      <c r="D13888" s="215" t="s">
        <v>47276</v>
      </c>
    </row>
    <row r="13889" spans="1:4">
      <c r="A13889" s="215" t="s">
        <v>47277</v>
      </c>
      <c r="B13889" s="215">
        <v>1</v>
      </c>
      <c r="C13889" s="216" t="s">
        <v>47278</v>
      </c>
      <c r="D13889" s="215" t="s">
        <v>47279</v>
      </c>
    </row>
    <row r="13890" spans="1:4">
      <c r="A13890" s="215" t="s">
        <v>47280</v>
      </c>
      <c r="B13890" s="215">
        <v>1</v>
      </c>
      <c r="C13890" s="216" t="s">
        <v>47281</v>
      </c>
      <c r="D13890" s="215" t="s">
        <v>47911</v>
      </c>
    </row>
    <row r="13891" spans="1:4">
      <c r="A13891" s="215" t="s">
        <v>47282</v>
      </c>
      <c r="B13891" s="215">
        <v>1</v>
      </c>
      <c r="C13891" s="216" t="s">
        <v>47283</v>
      </c>
      <c r="D13891" s="215" t="s">
        <v>45907</v>
      </c>
    </row>
    <row r="13892" spans="1:4">
      <c r="A13892" s="215" t="s">
        <v>47284</v>
      </c>
      <c r="B13892" s="215">
        <v>1</v>
      </c>
      <c r="C13892" s="216" t="s">
        <v>47285</v>
      </c>
      <c r="D13892" s="215" t="s">
        <v>47286</v>
      </c>
    </row>
    <row r="13893" spans="1:4">
      <c r="A13893" s="215" t="s">
        <v>47287</v>
      </c>
      <c r="B13893" s="215">
        <v>1</v>
      </c>
      <c r="C13893" s="216" t="s">
        <v>47288</v>
      </c>
      <c r="D13893" s="215" t="s">
        <v>47289</v>
      </c>
    </row>
    <row r="13894" spans="1:4">
      <c r="A13894" s="215" t="s">
        <v>47290</v>
      </c>
      <c r="B13894" s="215">
        <v>1</v>
      </c>
      <c r="C13894" s="216" t="s">
        <v>47291</v>
      </c>
      <c r="D13894" s="215" t="s">
        <v>47292</v>
      </c>
    </row>
    <row r="13895" spans="1:4">
      <c r="A13895" s="215" t="s">
        <v>47293</v>
      </c>
      <c r="B13895" s="215">
        <v>1</v>
      </c>
      <c r="C13895" s="216" t="s">
        <v>47294</v>
      </c>
      <c r="D13895" s="215" t="s">
        <v>47295</v>
      </c>
    </row>
    <row r="13896" spans="1:4">
      <c r="A13896" s="215" t="s">
        <v>47296</v>
      </c>
      <c r="B13896" s="215">
        <v>1</v>
      </c>
      <c r="C13896" s="216" t="s">
        <v>47297</v>
      </c>
      <c r="D13896" s="215" t="s">
        <v>47298</v>
      </c>
    </row>
    <row r="13897" spans="1:4">
      <c r="A13897" s="215" t="s">
        <v>47299</v>
      </c>
      <c r="B13897" s="215">
        <v>1</v>
      </c>
      <c r="C13897" s="216" t="s">
        <v>47300</v>
      </c>
      <c r="D13897" s="215" t="s">
        <v>47301</v>
      </c>
    </row>
    <row r="13898" spans="1:4">
      <c r="A13898" s="215" t="s">
        <v>47302</v>
      </c>
      <c r="B13898" s="215">
        <v>1</v>
      </c>
      <c r="C13898" s="216" t="s">
        <v>47303</v>
      </c>
      <c r="D13898" s="215" t="s">
        <v>45919</v>
      </c>
    </row>
    <row r="13899" spans="1:4">
      <c r="A13899" s="215" t="s">
        <v>47304</v>
      </c>
      <c r="B13899" s="215">
        <v>1</v>
      </c>
      <c r="C13899" s="216" t="s">
        <v>47305</v>
      </c>
      <c r="D13899" s="215" t="s">
        <v>47306</v>
      </c>
    </row>
    <row r="13900" spans="1:4">
      <c r="A13900" s="215" t="s">
        <v>47307</v>
      </c>
      <c r="B13900" s="215">
        <v>1</v>
      </c>
      <c r="C13900" s="216" t="s">
        <v>47308</v>
      </c>
      <c r="D13900" s="215" t="s">
        <v>45922</v>
      </c>
    </row>
    <row r="13901" spans="1:4">
      <c r="A13901" s="215" t="s">
        <v>47309</v>
      </c>
      <c r="B13901" s="215">
        <v>1</v>
      </c>
      <c r="C13901" s="216" t="s">
        <v>47310</v>
      </c>
      <c r="D13901" s="215" t="s">
        <v>45925</v>
      </c>
    </row>
    <row r="13902" spans="1:4">
      <c r="A13902" s="215" t="s">
        <v>47311</v>
      </c>
      <c r="B13902" s="215">
        <v>1</v>
      </c>
      <c r="C13902" s="216" t="s">
        <v>47312</v>
      </c>
      <c r="D13902" s="215" t="s">
        <v>47313</v>
      </c>
    </row>
    <row r="13903" spans="1:4">
      <c r="A13903" s="215" t="s">
        <v>47314</v>
      </c>
      <c r="B13903" s="215">
        <v>1</v>
      </c>
      <c r="C13903" s="216" t="s">
        <v>47315</v>
      </c>
      <c r="D13903" s="215" t="s">
        <v>47316</v>
      </c>
    </row>
    <row r="13904" spans="1:4">
      <c r="A13904" s="215" t="s">
        <v>47317</v>
      </c>
      <c r="B13904" s="215">
        <v>1</v>
      </c>
      <c r="C13904" s="216" t="s">
        <v>47318</v>
      </c>
      <c r="D13904" s="215" t="s">
        <v>45934</v>
      </c>
    </row>
    <row r="13905" spans="1:4">
      <c r="A13905" s="215" t="s">
        <v>47319</v>
      </c>
      <c r="B13905" s="215">
        <v>1</v>
      </c>
      <c r="C13905" s="216" t="s">
        <v>47320</v>
      </c>
      <c r="D13905" s="215" t="s">
        <v>45937</v>
      </c>
    </row>
    <row r="13906" spans="1:4">
      <c r="A13906" s="215" t="s">
        <v>47321</v>
      </c>
      <c r="B13906" s="215">
        <v>1</v>
      </c>
      <c r="C13906" s="216" t="s">
        <v>47322</v>
      </c>
      <c r="D13906" s="215" t="s">
        <v>45940</v>
      </c>
    </row>
    <row r="13907" spans="1:4">
      <c r="A13907" s="215" t="s">
        <v>47323</v>
      </c>
      <c r="B13907" s="215">
        <v>1</v>
      </c>
      <c r="C13907" s="216" t="s">
        <v>47324</v>
      </c>
      <c r="D13907" s="215" t="s">
        <v>47325</v>
      </c>
    </row>
    <row r="13908" spans="1:4">
      <c r="A13908" s="215" t="s">
        <v>47326</v>
      </c>
      <c r="B13908" s="215">
        <v>1</v>
      </c>
      <c r="C13908" s="216" t="s">
        <v>47327</v>
      </c>
      <c r="D13908" s="215" t="s">
        <v>47328</v>
      </c>
    </row>
    <row r="13909" spans="1:4">
      <c r="A13909" s="215" t="s">
        <v>47329</v>
      </c>
      <c r="B13909" s="215">
        <v>1</v>
      </c>
      <c r="C13909" s="216" t="s">
        <v>47330</v>
      </c>
      <c r="D13909" s="215" t="s">
        <v>47331</v>
      </c>
    </row>
    <row r="13910" spans="1:4">
      <c r="A13910" s="215" t="s">
        <v>47332</v>
      </c>
      <c r="B13910" s="215">
        <v>1</v>
      </c>
      <c r="C13910" s="216" t="s">
        <v>47333</v>
      </c>
      <c r="D13910" s="215" t="s">
        <v>47334</v>
      </c>
    </row>
    <row r="13911" spans="1:4">
      <c r="A13911" s="215" t="s">
        <v>47335</v>
      </c>
      <c r="B13911" s="215">
        <v>1</v>
      </c>
      <c r="C13911" s="216" t="s">
        <v>47336</v>
      </c>
      <c r="D13911" s="215" t="s">
        <v>47337</v>
      </c>
    </row>
    <row r="13912" spans="1:4">
      <c r="A13912" s="215" t="s">
        <v>47338</v>
      </c>
      <c r="B13912" s="215">
        <v>1</v>
      </c>
      <c r="C13912" s="216" t="s">
        <v>47339</v>
      </c>
      <c r="D13912" s="215" t="s">
        <v>47340</v>
      </c>
    </row>
    <row r="13913" spans="1:4">
      <c r="A13913" s="215" t="s">
        <v>47341</v>
      </c>
      <c r="B13913" s="215">
        <v>1</v>
      </c>
      <c r="C13913" s="216" t="s">
        <v>47342</v>
      </c>
      <c r="D13913" s="215" t="s">
        <v>47343</v>
      </c>
    </row>
    <row r="13914" spans="1:4">
      <c r="A13914" s="215" t="s">
        <v>47344</v>
      </c>
      <c r="B13914" s="215">
        <v>1</v>
      </c>
      <c r="C13914" s="216" t="s">
        <v>47345</v>
      </c>
      <c r="D13914" s="215" t="s">
        <v>47346</v>
      </c>
    </row>
    <row r="13915" spans="1:4">
      <c r="A13915" s="215" t="s">
        <v>47347</v>
      </c>
      <c r="B13915" s="215">
        <v>1</v>
      </c>
      <c r="C13915" s="216" t="s">
        <v>47348</v>
      </c>
      <c r="D13915" s="215" t="s">
        <v>47349</v>
      </c>
    </row>
    <row r="13916" spans="1:4">
      <c r="A13916" s="215" t="s">
        <v>47350</v>
      </c>
      <c r="B13916" s="215">
        <v>1</v>
      </c>
      <c r="C13916" s="216" t="s">
        <v>47351</v>
      </c>
      <c r="D13916" s="215" t="s">
        <v>47352</v>
      </c>
    </row>
    <row r="13917" spans="1:4">
      <c r="A13917" s="215" t="s">
        <v>47353</v>
      </c>
      <c r="B13917" s="215">
        <v>1</v>
      </c>
      <c r="C13917" s="216" t="s">
        <v>47354</v>
      </c>
      <c r="D13917" s="215" t="s">
        <v>47355</v>
      </c>
    </row>
    <row r="13918" spans="1:4">
      <c r="A13918" s="215" t="s">
        <v>47356</v>
      </c>
      <c r="B13918" s="215">
        <v>1</v>
      </c>
      <c r="C13918" s="216" t="s">
        <v>47357</v>
      </c>
      <c r="D13918" s="215" t="s">
        <v>47358</v>
      </c>
    </row>
    <row r="13919" spans="1:4">
      <c r="A13919" s="215" t="s">
        <v>47359</v>
      </c>
      <c r="B13919" s="215">
        <v>1</v>
      </c>
      <c r="C13919" s="216" t="s">
        <v>47360</v>
      </c>
      <c r="D13919" s="215" t="s">
        <v>47361</v>
      </c>
    </row>
    <row r="13920" spans="1:4">
      <c r="A13920" s="215" t="s">
        <v>47362</v>
      </c>
      <c r="B13920" s="215">
        <v>1</v>
      </c>
      <c r="C13920" s="216" t="s">
        <v>47363</v>
      </c>
      <c r="D13920" s="215" t="s">
        <v>47364</v>
      </c>
    </row>
    <row r="13921" spans="1:4">
      <c r="A13921" s="215" t="s">
        <v>47365</v>
      </c>
      <c r="B13921" s="215">
        <v>1</v>
      </c>
      <c r="C13921" s="216" t="s">
        <v>47366</v>
      </c>
      <c r="D13921" s="215" t="s">
        <v>47367</v>
      </c>
    </row>
    <row r="13922" spans="1:4">
      <c r="A13922" s="215" t="s">
        <v>47368</v>
      </c>
      <c r="B13922" s="215">
        <v>1</v>
      </c>
      <c r="C13922" s="216" t="s">
        <v>47369</v>
      </c>
      <c r="D13922" s="215" t="s">
        <v>47370</v>
      </c>
    </row>
    <row r="13923" spans="1:4">
      <c r="A13923" s="215" t="s">
        <v>47371</v>
      </c>
      <c r="B13923" s="215">
        <v>1</v>
      </c>
      <c r="C13923" s="216" t="s">
        <v>47372</v>
      </c>
      <c r="D13923" s="215" t="s">
        <v>47373</v>
      </c>
    </row>
    <row r="13924" spans="1:4">
      <c r="A13924" s="215" t="s">
        <v>47374</v>
      </c>
      <c r="B13924" s="215">
        <v>1</v>
      </c>
      <c r="C13924" s="216" t="s">
        <v>47375</v>
      </c>
      <c r="D13924" s="215" t="s">
        <v>47376</v>
      </c>
    </row>
    <row r="13925" spans="1:4">
      <c r="A13925" s="215" t="s">
        <v>47377</v>
      </c>
      <c r="B13925" s="215">
        <v>1</v>
      </c>
      <c r="C13925" s="216" t="s">
        <v>47378</v>
      </c>
      <c r="D13925" s="215" t="s">
        <v>47379</v>
      </c>
    </row>
    <row r="13926" spans="1:4">
      <c r="A13926" s="215" t="s">
        <v>47380</v>
      </c>
      <c r="B13926" s="215">
        <v>1</v>
      </c>
      <c r="C13926" s="216" t="s">
        <v>47381</v>
      </c>
      <c r="D13926" s="215" t="s">
        <v>47382</v>
      </c>
    </row>
    <row r="13927" spans="1:4">
      <c r="A13927" s="215" t="s">
        <v>47383</v>
      </c>
      <c r="B13927" s="215">
        <v>1</v>
      </c>
      <c r="C13927" s="216" t="s">
        <v>47384</v>
      </c>
      <c r="D13927" s="215" t="s">
        <v>47385</v>
      </c>
    </row>
    <row r="13928" spans="1:4">
      <c r="A13928" s="215" t="s">
        <v>47386</v>
      </c>
      <c r="B13928" s="215">
        <v>1</v>
      </c>
      <c r="C13928" s="216" t="s">
        <v>47387</v>
      </c>
      <c r="D13928" s="215" t="s">
        <v>47388</v>
      </c>
    </row>
    <row r="13929" spans="1:4">
      <c r="A13929" s="215" t="s">
        <v>47389</v>
      </c>
      <c r="B13929" s="215">
        <v>1</v>
      </c>
      <c r="C13929" s="216" t="s">
        <v>47390</v>
      </c>
      <c r="D13929" s="215" t="s">
        <v>47391</v>
      </c>
    </row>
    <row r="13930" spans="1:4">
      <c r="A13930" s="215" t="s">
        <v>47392</v>
      </c>
      <c r="B13930" s="215">
        <v>1</v>
      </c>
      <c r="C13930" s="216" t="s">
        <v>47393</v>
      </c>
      <c r="D13930" s="215" t="s">
        <v>47394</v>
      </c>
    </row>
    <row r="13931" spans="1:4">
      <c r="A13931" s="215" t="s">
        <v>47395</v>
      </c>
      <c r="B13931" s="215">
        <v>1</v>
      </c>
      <c r="C13931" s="216" t="s">
        <v>47396</v>
      </c>
      <c r="D13931" s="215" t="s">
        <v>47397</v>
      </c>
    </row>
    <row r="13932" spans="1:4">
      <c r="A13932" s="215" t="s">
        <v>47398</v>
      </c>
      <c r="B13932" s="215">
        <v>1</v>
      </c>
      <c r="C13932" s="216" t="s">
        <v>47399</v>
      </c>
      <c r="D13932" s="215" t="s">
        <v>47400</v>
      </c>
    </row>
    <row r="13933" spans="1:4">
      <c r="A13933" s="215" t="s">
        <v>47401</v>
      </c>
      <c r="B13933" s="215">
        <v>1</v>
      </c>
      <c r="C13933" s="216" t="s">
        <v>47402</v>
      </c>
      <c r="D13933" s="215" t="s">
        <v>47403</v>
      </c>
    </row>
    <row r="13934" spans="1:4">
      <c r="A13934" s="215" t="s">
        <v>47404</v>
      </c>
      <c r="B13934" s="215">
        <v>1</v>
      </c>
      <c r="C13934" s="216" t="s">
        <v>47405</v>
      </c>
      <c r="D13934" s="215" t="s">
        <v>47406</v>
      </c>
    </row>
    <row r="13935" spans="1:4">
      <c r="A13935" s="215" t="s">
        <v>47407</v>
      </c>
      <c r="B13935" s="215">
        <v>1</v>
      </c>
      <c r="C13935" s="216" t="s">
        <v>47408</v>
      </c>
      <c r="D13935" s="215" t="s">
        <v>47409</v>
      </c>
    </row>
    <row r="13936" spans="1:4">
      <c r="A13936" s="215" t="s">
        <v>47410</v>
      </c>
      <c r="B13936" s="215">
        <v>1</v>
      </c>
      <c r="C13936" s="216" t="s">
        <v>47411</v>
      </c>
      <c r="D13936" s="215" t="s">
        <v>47412</v>
      </c>
    </row>
    <row r="13937" spans="1:4">
      <c r="A13937" s="215" t="s">
        <v>47413</v>
      </c>
      <c r="B13937" s="215">
        <v>1</v>
      </c>
      <c r="C13937" s="216" t="s">
        <v>47414</v>
      </c>
      <c r="D13937" s="215" t="s">
        <v>47415</v>
      </c>
    </row>
    <row r="13938" spans="1:4">
      <c r="A13938" s="215" t="s">
        <v>47416</v>
      </c>
      <c r="B13938" s="215">
        <v>1</v>
      </c>
      <c r="C13938" s="216" t="s">
        <v>47417</v>
      </c>
      <c r="D13938" s="215" t="s">
        <v>47418</v>
      </c>
    </row>
    <row r="13939" spans="1:4">
      <c r="A13939" s="215" t="s">
        <v>47419</v>
      </c>
      <c r="B13939" s="215">
        <v>1</v>
      </c>
      <c r="C13939" s="216" t="s">
        <v>47420</v>
      </c>
      <c r="D13939" s="215" t="s">
        <v>47421</v>
      </c>
    </row>
    <row r="13940" spans="1:4">
      <c r="A13940" s="215" t="s">
        <v>47422</v>
      </c>
      <c r="B13940" s="215">
        <v>1</v>
      </c>
      <c r="C13940" s="216" t="s">
        <v>47423</v>
      </c>
      <c r="D13940" s="215" t="s">
        <v>47424</v>
      </c>
    </row>
    <row r="13941" spans="1:4">
      <c r="A13941" s="215" t="s">
        <v>47425</v>
      </c>
      <c r="B13941" s="215">
        <v>1</v>
      </c>
      <c r="C13941" s="216" t="s">
        <v>47426</v>
      </c>
      <c r="D13941" s="215" t="s">
        <v>47427</v>
      </c>
    </row>
    <row r="13942" spans="1:4">
      <c r="A13942" s="215" t="s">
        <v>47428</v>
      </c>
      <c r="B13942" s="215">
        <v>1</v>
      </c>
      <c r="C13942" s="216" t="s">
        <v>47429</v>
      </c>
      <c r="D13942" s="215" t="s">
        <v>47430</v>
      </c>
    </row>
    <row r="13943" spans="1:4">
      <c r="A13943" s="215" t="s">
        <v>47431</v>
      </c>
      <c r="B13943" s="215">
        <v>1</v>
      </c>
      <c r="C13943" s="216" t="s">
        <v>47432</v>
      </c>
      <c r="D13943" s="215" t="s">
        <v>47433</v>
      </c>
    </row>
    <row r="13944" spans="1:4">
      <c r="A13944" s="215" t="s">
        <v>47434</v>
      </c>
      <c r="B13944" s="215">
        <v>1</v>
      </c>
      <c r="C13944" s="216" t="s">
        <v>47435</v>
      </c>
      <c r="D13944" s="215" t="s">
        <v>47436</v>
      </c>
    </row>
    <row r="13945" spans="1:4">
      <c r="A13945" s="215" t="s">
        <v>47437</v>
      </c>
      <c r="B13945" s="215">
        <v>1</v>
      </c>
      <c r="C13945" s="216" t="s">
        <v>47438</v>
      </c>
      <c r="D13945" s="215" t="s">
        <v>47439</v>
      </c>
    </row>
    <row r="13946" spans="1:4">
      <c r="A13946" s="215" t="s">
        <v>47440</v>
      </c>
      <c r="B13946" s="215">
        <v>1</v>
      </c>
      <c r="C13946" s="216" t="s">
        <v>47441</v>
      </c>
      <c r="D13946" s="215" t="s">
        <v>47442</v>
      </c>
    </row>
    <row r="13947" spans="1:4">
      <c r="A13947" s="215" t="s">
        <v>47443</v>
      </c>
      <c r="B13947" s="215">
        <v>1</v>
      </c>
      <c r="C13947" s="216" t="s">
        <v>47444</v>
      </c>
      <c r="D13947" s="215" t="s">
        <v>47445</v>
      </c>
    </row>
    <row r="13948" spans="1:4">
      <c r="A13948" s="215" t="s">
        <v>47446</v>
      </c>
      <c r="B13948" s="215">
        <v>1</v>
      </c>
      <c r="C13948" s="216" t="s">
        <v>47447</v>
      </c>
      <c r="D13948" s="215" t="s">
        <v>47448</v>
      </c>
    </row>
    <row r="13949" spans="1:4">
      <c r="A13949" s="215" t="s">
        <v>47449</v>
      </c>
      <c r="B13949" s="215">
        <v>1</v>
      </c>
      <c r="C13949" s="216" t="s">
        <v>47450</v>
      </c>
      <c r="D13949" s="215" t="s">
        <v>47451</v>
      </c>
    </row>
    <row r="13950" spans="1:4">
      <c r="A13950" s="215" t="s">
        <v>47452</v>
      </c>
      <c r="B13950" s="215">
        <v>1</v>
      </c>
      <c r="C13950" s="216" t="s">
        <v>47453</v>
      </c>
      <c r="D13950" s="215" t="s">
        <v>47454</v>
      </c>
    </row>
    <row r="13951" spans="1:4">
      <c r="A13951" s="215" t="s">
        <v>47455</v>
      </c>
      <c r="B13951" s="215">
        <v>1</v>
      </c>
      <c r="C13951" s="216" t="s">
        <v>47456</v>
      </c>
      <c r="D13951" s="215" t="s">
        <v>47457</v>
      </c>
    </row>
    <row r="13952" spans="1:4">
      <c r="A13952" s="215" t="s">
        <v>47458</v>
      </c>
      <c r="B13952" s="215">
        <v>1</v>
      </c>
      <c r="C13952" s="216" t="s">
        <v>47459</v>
      </c>
      <c r="D13952" s="215" t="s">
        <v>47460</v>
      </c>
    </row>
    <row r="13953" spans="1:4">
      <c r="A13953" s="215" t="s">
        <v>47461</v>
      </c>
      <c r="B13953" s="215">
        <v>1</v>
      </c>
      <c r="C13953" s="216" t="s">
        <v>47462</v>
      </c>
      <c r="D13953" s="215" t="s">
        <v>47463</v>
      </c>
    </row>
    <row r="13954" spans="1:4">
      <c r="A13954" s="215" t="s">
        <v>47464</v>
      </c>
      <c r="B13954" s="215">
        <v>1</v>
      </c>
      <c r="C13954" s="216" t="s">
        <v>47465</v>
      </c>
      <c r="D13954" s="215" t="s">
        <v>47466</v>
      </c>
    </row>
    <row r="13955" spans="1:4">
      <c r="A13955" s="215" t="s">
        <v>47467</v>
      </c>
      <c r="B13955" s="215">
        <v>1</v>
      </c>
      <c r="C13955" s="216" t="s">
        <v>47468</v>
      </c>
      <c r="D13955" s="215" t="s">
        <v>47469</v>
      </c>
    </row>
    <row r="13956" spans="1:4">
      <c r="A13956" s="215" t="s">
        <v>47470</v>
      </c>
      <c r="B13956" s="215">
        <v>1</v>
      </c>
      <c r="C13956" s="216" t="s">
        <v>47471</v>
      </c>
      <c r="D13956" s="215" t="s">
        <v>47472</v>
      </c>
    </row>
    <row r="13957" spans="1:4">
      <c r="A13957" s="215" t="s">
        <v>47473</v>
      </c>
      <c r="B13957" s="215">
        <v>1</v>
      </c>
      <c r="C13957" s="216" t="s">
        <v>47474</v>
      </c>
      <c r="D13957" s="215" t="s">
        <v>47475</v>
      </c>
    </row>
    <row r="13958" spans="1:4">
      <c r="A13958" s="215" t="s">
        <v>47476</v>
      </c>
      <c r="B13958" s="215">
        <v>1</v>
      </c>
      <c r="C13958" s="216" t="s">
        <v>47477</v>
      </c>
      <c r="D13958" s="215" t="s">
        <v>47478</v>
      </c>
    </row>
    <row r="13959" spans="1:4">
      <c r="A13959" s="215" t="s">
        <v>47479</v>
      </c>
      <c r="B13959" s="215">
        <v>1</v>
      </c>
      <c r="C13959" s="216" t="s">
        <v>47480</v>
      </c>
      <c r="D13959" s="215" t="s">
        <v>47481</v>
      </c>
    </row>
    <row r="13960" spans="1:4">
      <c r="A13960" s="215" t="s">
        <v>47482</v>
      </c>
      <c r="B13960" s="215">
        <v>1</v>
      </c>
      <c r="C13960" s="216" t="s">
        <v>47483</v>
      </c>
      <c r="D13960" s="215" t="s">
        <v>47484</v>
      </c>
    </row>
    <row r="13961" spans="1:4">
      <c r="A13961" s="215" t="s">
        <v>47485</v>
      </c>
      <c r="B13961" s="215">
        <v>1</v>
      </c>
      <c r="C13961" s="216" t="s">
        <v>47486</v>
      </c>
      <c r="D13961" s="215" t="s">
        <v>46080</v>
      </c>
    </row>
    <row r="13962" spans="1:4">
      <c r="A13962" s="215" t="s">
        <v>47487</v>
      </c>
      <c r="B13962" s="215">
        <v>1</v>
      </c>
      <c r="C13962" s="216" t="s">
        <v>47488</v>
      </c>
      <c r="D13962" s="215" t="s">
        <v>47489</v>
      </c>
    </row>
    <row r="13963" spans="1:4">
      <c r="A13963" s="215" t="s">
        <v>47490</v>
      </c>
      <c r="B13963" s="215">
        <v>1</v>
      </c>
      <c r="C13963" s="216" t="s">
        <v>47491</v>
      </c>
      <c r="D13963" s="215" t="s">
        <v>47492</v>
      </c>
    </row>
    <row r="13964" spans="1:4">
      <c r="A13964" s="215" t="s">
        <v>47493</v>
      </c>
      <c r="B13964" s="215">
        <v>1</v>
      </c>
      <c r="C13964" s="216" t="s">
        <v>47494</v>
      </c>
      <c r="D13964" s="215" t="s">
        <v>47495</v>
      </c>
    </row>
    <row r="13965" spans="1:4">
      <c r="A13965" s="215" t="s">
        <v>47496</v>
      </c>
      <c r="B13965" s="215">
        <v>1</v>
      </c>
      <c r="C13965" s="216" t="s">
        <v>47497</v>
      </c>
      <c r="D13965" s="215" t="s">
        <v>45978</v>
      </c>
    </row>
    <row r="13966" spans="1:4">
      <c r="A13966" s="215" t="s">
        <v>47498</v>
      </c>
      <c r="B13966" s="215">
        <v>1</v>
      </c>
      <c r="C13966" s="216" t="s">
        <v>47499</v>
      </c>
      <c r="D13966" s="215" t="s">
        <v>47500</v>
      </c>
    </row>
    <row r="13967" spans="1:4">
      <c r="A13967" s="215" t="s">
        <v>47501</v>
      </c>
      <c r="B13967" s="215">
        <v>1</v>
      </c>
      <c r="C13967" s="216" t="s">
        <v>47502</v>
      </c>
      <c r="D13967" s="215" t="s">
        <v>47503</v>
      </c>
    </row>
    <row r="13968" spans="1:4">
      <c r="A13968" s="215" t="s">
        <v>47504</v>
      </c>
      <c r="B13968" s="215">
        <v>1</v>
      </c>
      <c r="C13968" s="216" t="s">
        <v>47505</v>
      </c>
      <c r="D13968" s="215" t="s">
        <v>47506</v>
      </c>
    </row>
    <row r="13969" spans="1:4">
      <c r="A13969" s="215" t="s">
        <v>47507</v>
      </c>
      <c r="B13969" s="215">
        <v>1</v>
      </c>
      <c r="C13969" s="216" t="s">
        <v>47508</v>
      </c>
      <c r="D13969" s="215" t="s">
        <v>47509</v>
      </c>
    </row>
    <row r="13970" spans="1:4">
      <c r="A13970" s="215" t="s">
        <v>47510</v>
      </c>
      <c r="B13970" s="215">
        <v>1</v>
      </c>
      <c r="C13970" s="216" t="s">
        <v>47511</v>
      </c>
      <c r="D13970" s="215" t="s">
        <v>47512</v>
      </c>
    </row>
    <row r="13971" spans="1:4">
      <c r="A13971" s="215" t="s">
        <v>47513</v>
      </c>
      <c r="B13971" s="215">
        <v>1</v>
      </c>
      <c r="C13971" s="216" t="s">
        <v>47514</v>
      </c>
      <c r="D13971" s="215" t="s">
        <v>47515</v>
      </c>
    </row>
    <row r="13972" spans="1:4">
      <c r="A13972" s="215" t="s">
        <v>47516</v>
      </c>
      <c r="B13972" s="215">
        <v>1</v>
      </c>
      <c r="C13972" s="216" t="s">
        <v>47517</v>
      </c>
      <c r="D13972" s="215" t="s">
        <v>47518</v>
      </c>
    </row>
    <row r="13973" spans="1:4">
      <c r="A13973" s="215" t="s">
        <v>47519</v>
      </c>
      <c r="B13973" s="215">
        <v>1</v>
      </c>
      <c r="C13973" s="216" t="s">
        <v>47520</v>
      </c>
      <c r="D13973" s="215" t="s">
        <v>47521</v>
      </c>
    </row>
    <row r="13974" spans="1:4">
      <c r="A13974" s="215" t="s">
        <v>47522</v>
      </c>
      <c r="B13974" s="215">
        <v>1</v>
      </c>
      <c r="C13974" s="216" t="s">
        <v>47523</v>
      </c>
      <c r="D13974" s="215" t="s">
        <v>47524</v>
      </c>
    </row>
    <row r="13975" spans="1:4">
      <c r="A13975" s="215" t="s">
        <v>47525</v>
      </c>
      <c r="B13975" s="215">
        <v>1</v>
      </c>
      <c r="C13975" s="216" t="s">
        <v>47526</v>
      </c>
      <c r="D13975" s="215" t="s">
        <v>47527</v>
      </c>
    </row>
    <row r="13976" spans="1:4">
      <c r="A13976" s="215" t="s">
        <v>47528</v>
      </c>
      <c r="B13976" s="215">
        <v>1</v>
      </c>
      <c r="C13976" s="216" t="s">
        <v>47529</v>
      </c>
      <c r="D13976" s="215" t="s">
        <v>47530</v>
      </c>
    </row>
    <row r="13977" spans="1:4">
      <c r="A13977" s="215" t="s">
        <v>47531</v>
      </c>
      <c r="B13977" s="215">
        <v>1</v>
      </c>
      <c r="C13977" s="216" t="s">
        <v>47532</v>
      </c>
      <c r="D13977" s="215" t="s">
        <v>47533</v>
      </c>
    </row>
    <row r="13978" spans="1:4">
      <c r="A13978" s="215" t="s">
        <v>47534</v>
      </c>
      <c r="B13978" s="215">
        <v>1</v>
      </c>
      <c r="C13978" s="216" t="s">
        <v>47535</v>
      </c>
      <c r="D13978" s="215" t="s">
        <v>47536</v>
      </c>
    </row>
    <row r="13979" spans="1:4">
      <c r="A13979" s="215" t="s">
        <v>47537</v>
      </c>
      <c r="B13979" s="215">
        <v>1</v>
      </c>
      <c r="C13979" s="216" t="s">
        <v>47538</v>
      </c>
      <c r="D13979" s="215" t="s">
        <v>47539</v>
      </c>
    </row>
    <row r="13980" spans="1:4">
      <c r="A13980" s="215" t="s">
        <v>47540</v>
      </c>
      <c r="B13980" s="215">
        <v>1</v>
      </c>
      <c r="C13980" s="216" t="s">
        <v>47541</v>
      </c>
      <c r="D13980" s="215" t="s">
        <v>47542</v>
      </c>
    </row>
    <row r="13981" spans="1:4">
      <c r="A13981" s="215" t="s">
        <v>47543</v>
      </c>
      <c r="B13981" s="215">
        <v>1</v>
      </c>
      <c r="C13981" s="216" t="s">
        <v>47544</v>
      </c>
      <c r="D13981" s="215" t="s">
        <v>46411</v>
      </c>
    </row>
    <row r="13982" spans="1:4">
      <c r="A13982" s="215" t="s">
        <v>47545</v>
      </c>
      <c r="B13982" s="215">
        <v>1</v>
      </c>
      <c r="C13982" s="216" t="s">
        <v>47546</v>
      </c>
      <c r="D13982" s="215" t="s">
        <v>47547</v>
      </c>
    </row>
    <row r="13983" spans="1:4">
      <c r="A13983" s="215" t="s">
        <v>47548</v>
      </c>
      <c r="B13983" s="215">
        <v>1</v>
      </c>
      <c r="C13983" s="216" t="s">
        <v>47549</v>
      </c>
      <c r="D13983" s="215" t="s">
        <v>47550</v>
      </c>
    </row>
    <row r="13984" spans="1:4">
      <c r="A13984" s="215" t="s">
        <v>47551</v>
      </c>
      <c r="B13984" s="215">
        <v>1</v>
      </c>
      <c r="C13984" s="216" t="s">
        <v>47552</v>
      </c>
      <c r="D13984" s="215" t="s">
        <v>46432</v>
      </c>
    </row>
    <row r="13985" spans="1:4">
      <c r="A13985" s="215" t="s">
        <v>47553</v>
      </c>
      <c r="B13985" s="215">
        <v>1</v>
      </c>
      <c r="C13985" s="216" t="s">
        <v>47554</v>
      </c>
      <c r="D13985" s="215" t="s">
        <v>47555</v>
      </c>
    </row>
    <row r="13986" spans="1:4">
      <c r="A13986" s="215" t="s">
        <v>47556</v>
      </c>
      <c r="B13986" s="215">
        <v>1</v>
      </c>
      <c r="C13986" s="216" t="s">
        <v>47557</v>
      </c>
      <c r="D13986" s="215" t="s">
        <v>47558</v>
      </c>
    </row>
    <row r="13987" spans="1:4">
      <c r="A13987" s="215" t="s">
        <v>47559</v>
      </c>
      <c r="B13987" s="215">
        <v>1</v>
      </c>
      <c r="C13987" s="216" t="s">
        <v>47560</v>
      </c>
      <c r="D13987" s="215" t="s">
        <v>47561</v>
      </c>
    </row>
    <row r="13988" spans="1:4">
      <c r="A13988" s="215" t="s">
        <v>47562</v>
      </c>
      <c r="B13988" s="215">
        <v>1</v>
      </c>
      <c r="C13988" s="216" t="s">
        <v>47563</v>
      </c>
      <c r="D13988" s="215" t="s">
        <v>47564</v>
      </c>
    </row>
    <row r="13989" spans="1:4">
      <c r="A13989" s="215" t="s">
        <v>47565</v>
      </c>
      <c r="B13989" s="215">
        <v>1</v>
      </c>
      <c r="C13989" s="216" t="s">
        <v>47566</v>
      </c>
      <c r="D13989" s="215" t="s">
        <v>47567</v>
      </c>
    </row>
    <row r="13990" spans="1:4">
      <c r="A13990" s="215" t="s">
        <v>47568</v>
      </c>
      <c r="B13990" s="215">
        <v>1</v>
      </c>
      <c r="C13990" s="216" t="s">
        <v>47569</v>
      </c>
      <c r="D13990" s="215" t="s">
        <v>47570</v>
      </c>
    </row>
    <row r="13991" spans="1:4">
      <c r="A13991" s="215" t="s">
        <v>47571</v>
      </c>
      <c r="B13991" s="215">
        <v>1</v>
      </c>
      <c r="C13991" s="216" t="s">
        <v>47572</v>
      </c>
      <c r="D13991" s="215" t="s">
        <v>47573</v>
      </c>
    </row>
    <row r="13992" spans="1:4">
      <c r="A13992" s="215" t="s">
        <v>47574</v>
      </c>
      <c r="B13992" s="215">
        <v>1</v>
      </c>
      <c r="C13992" s="216" t="s">
        <v>47575</v>
      </c>
      <c r="D13992" s="215" t="s">
        <v>47576</v>
      </c>
    </row>
    <row r="13993" spans="1:4">
      <c r="A13993" s="215" t="s">
        <v>47577</v>
      </c>
      <c r="B13993" s="215">
        <v>1</v>
      </c>
      <c r="C13993" s="216" t="s">
        <v>47578</v>
      </c>
      <c r="D13993" s="215" t="s">
        <v>47579</v>
      </c>
    </row>
    <row r="13994" spans="1:4">
      <c r="A13994" s="215" t="s">
        <v>47580</v>
      </c>
      <c r="B13994" s="215">
        <v>1</v>
      </c>
      <c r="C13994" s="216" t="s">
        <v>47581</v>
      </c>
      <c r="D13994" s="215" t="s">
        <v>46637</v>
      </c>
    </row>
    <row r="13995" spans="1:4">
      <c r="A13995" s="215" t="s">
        <v>47582</v>
      </c>
      <c r="B13995" s="215">
        <v>1</v>
      </c>
      <c r="C13995" s="216" t="s">
        <v>47583</v>
      </c>
      <c r="D13995" s="215" t="s">
        <v>47584</v>
      </c>
    </row>
    <row r="13996" spans="1:4">
      <c r="A13996" s="215" t="s">
        <v>47585</v>
      </c>
      <c r="B13996" s="215">
        <v>1</v>
      </c>
      <c r="C13996" s="216" t="s">
        <v>47586</v>
      </c>
      <c r="D13996" s="215" t="s">
        <v>47587</v>
      </c>
    </row>
    <row r="13997" spans="1:4">
      <c r="A13997" s="215" t="s">
        <v>47588</v>
      </c>
      <c r="B13997" s="215">
        <v>1</v>
      </c>
      <c r="C13997" s="216" t="s">
        <v>47589</v>
      </c>
      <c r="D13997" s="215" t="s">
        <v>47590</v>
      </c>
    </row>
    <row r="13998" spans="1:4">
      <c r="A13998" s="215" t="s">
        <v>47591</v>
      </c>
      <c r="B13998" s="215">
        <v>1</v>
      </c>
      <c r="C13998" s="216" t="s">
        <v>47592</v>
      </c>
      <c r="D13998" s="215" t="s">
        <v>47593</v>
      </c>
    </row>
    <row r="13999" spans="1:4">
      <c r="A13999" s="215" t="s">
        <v>47594</v>
      </c>
      <c r="B13999" s="215">
        <v>1</v>
      </c>
      <c r="C13999" s="216" t="s">
        <v>47595</v>
      </c>
      <c r="D13999" s="215" t="s">
        <v>47596</v>
      </c>
    </row>
    <row r="14000" spans="1:4">
      <c r="A14000" s="215" t="s">
        <v>47597</v>
      </c>
      <c r="B14000" s="215">
        <v>1</v>
      </c>
      <c r="C14000" s="216" t="s">
        <v>47598</v>
      </c>
      <c r="D14000" s="215" t="s">
        <v>47599</v>
      </c>
    </row>
    <row r="14001" spans="1:4">
      <c r="A14001" s="215" t="s">
        <v>47600</v>
      </c>
      <c r="B14001" s="215">
        <v>1</v>
      </c>
      <c r="C14001" s="216" t="s">
        <v>47601</v>
      </c>
      <c r="D14001" s="215" t="s">
        <v>47602</v>
      </c>
    </row>
    <row r="14002" spans="1:4">
      <c r="A14002" s="215" t="s">
        <v>47603</v>
      </c>
      <c r="B14002" s="215">
        <v>1</v>
      </c>
      <c r="C14002" s="216" t="s">
        <v>47604</v>
      </c>
      <c r="D14002" s="215" t="s">
        <v>47605</v>
      </c>
    </row>
    <row r="14003" spans="1:4">
      <c r="A14003" s="215" t="s">
        <v>47606</v>
      </c>
      <c r="B14003" s="215">
        <v>1</v>
      </c>
      <c r="C14003" s="216" t="s">
        <v>47607</v>
      </c>
      <c r="D14003" s="215" t="s">
        <v>47608</v>
      </c>
    </row>
    <row r="14004" spans="1:4">
      <c r="A14004" s="215" t="s">
        <v>47609</v>
      </c>
      <c r="B14004" s="215">
        <v>1</v>
      </c>
      <c r="C14004" s="216" t="s">
        <v>47610</v>
      </c>
      <c r="D14004" s="215" t="s">
        <v>47611</v>
      </c>
    </row>
    <row r="14005" spans="1:4">
      <c r="A14005" s="215" t="s">
        <v>47612</v>
      </c>
      <c r="B14005" s="215">
        <v>1</v>
      </c>
      <c r="C14005" s="216" t="s">
        <v>47613</v>
      </c>
      <c r="D14005" s="215" t="s">
        <v>47614</v>
      </c>
    </row>
    <row r="14006" spans="1:4">
      <c r="A14006" s="215" t="s">
        <v>47615</v>
      </c>
      <c r="B14006" s="215">
        <v>1</v>
      </c>
      <c r="C14006" s="216" t="s">
        <v>47616</v>
      </c>
      <c r="D14006" s="215" t="s">
        <v>47617</v>
      </c>
    </row>
    <row r="14007" spans="1:4">
      <c r="A14007" s="215" t="s">
        <v>47618</v>
      </c>
      <c r="B14007" s="215">
        <v>1</v>
      </c>
      <c r="C14007" s="216" t="s">
        <v>47619</v>
      </c>
      <c r="D14007" s="215" t="s">
        <v>47620</v>
      </c>
    </row>
    <row r="14008" spans="1:4">
      <c r="A14008" s="215" t="s">
        <v>47621</v>
      </c>
      <c r="B14008" s="215">
        <v>1</v>
      </c>
      <c r="C14008" s="216" t="s">
        <v>47622</v>
      </c>
      <c r="D14008" s="215" t="s">
        <v>47623</v>
      </c>
    </row>
    <row r="14009" spans="1:4">
      <c r="A14009" s="215" t="s">
        <v>47624</v>
      </c>
      <c r="B14009" s="215">
        <v>1</v>
      </c>
      <c r="C14009" s="216" t="s">
        <v>47625</v>
      </c>
      <c r="D14009" s="215" t="s">
        <v>47626</v>
      </c>
    </row>
    <row r="14010" spans="1:4">
      <c r="A14010" s="215" t="s">
        <v>47627</v>
      </c>
      <c r="B14010" s="215">
        <v>1</v>
      </c>
      <c r="C14010" s="216" t="s">
        <v>47628</v>
      </c>
      <c r="D14010" s="215" t="s">
        <v>47629</v>
      </c>
    </row>
    <row r="14011" spans="1:4">
      <c r="A14011" s="215" t="s">
        <v>47630</v>
      </c>
      <c r="B14011" s="215">
        <v>1</v>
      </c>
      <c r="C14011" s="216" t="s">
        <v>47631</v>
      </c>
      <c r="D14011" s="215" t="s">
        <v>47632</v>
      </c>
    </row>
    <row r="14012" spans="1:4">
      <c r="A14012" s="215" t="s">
        <v>47633</v>
      </c>
      <c r="B14012" s="215">
        <v>1</v>
      </c>
      <c r="C14012" s="216" t="s">
        <v>47634</v>
      </c>
      <c r="D14012" s="215" t="s">
        <v>47635</v>
      </c>
    </row>
    <row r="14013" spans="1:4">
      <c r="A14013" s="215" t="s">
        <v>47636</v>
      </c>
      <c r="B14013" s="215">
        <v>1</v>
      </c>
      <c r="C14013" s="216" t="s">
        <v>47637</v>
      </c>
      <c r="D14013" s="215" t="s">
        <v>47638</v>
      </c>
    </row>
    <row r="14014" spans="1:4">
      <c r="A14014" s="215" t="s">
        <v>47639</v>
      </c>
      <c r="B14014" s="215">
        <v>1</v>
      </c>
      <c r="C14014" s="216" t="s">
        <v>47640</v>
      </c>
      <c r="D14014" s="215" t="s">
        <v>47641</v>
      </c>
    </row>
    <row r="14015" spans="1:4">
      <c r="A14015" s="215" t="s">
        <v>47642</v>
      </c>
      <c r="B14015" s="215">
        <v>1</v>
      </c>
      <c r="C14015" s="216" t="s">
        <v>47643</v>
      </c>
      <c r="D14015" s="215" t="s">
        <v>47644</v>
      </c>
    </row>
    <row r="14016" spans="1:4">
      <c r="A14016" s="215" t="s">
        <v>47645</v>
      </c>
      <c r="B14016" s="215">
        <v>1</v>
      </c>
      <c r="C14016" s="216" t="s">
        <v>47646</v>
      </c>
      <c r="D14016" s="215" t="s">
        <v>47647</v>
      </c>
    </row>
    <row r="14017" spans="1:4">
      <c r="A14017" s="215" t="s">
        <v>47648</v>
      </c>
      <c r="B14017" s="215">
        <v>1</v>
      </c>
      <c r="C14017" s="216" t="s">
        <v>47649</v>
      </c>
      <c r="D14017" s="215" t="s">
        <v>47650</v>
      </c>
    </row>
    <row r="14018" spans="1:4">
      <c r="A14018" s="215" t="s">
        <v>47651</v>
      </c>
      <c r="B14018" s="215">
        <v>1</v>
      </c>
      <c r="C14018" s="216" t="s">
        <v>47652</v>
      </c>
      <c r="D14018" s="215" t="s">
        <v>47653</v>
      </c>
    </row>
    <row r="14019" spans="1:4">
      <c r="A14019" s="215" t="s">
        <v>47654</v>
      </c>
      <c r="B14019" s="215">
        <v>1</v>
      </c>
      <c r="C14019" s="216" t="s">
        <v>47655</v>
      </c>
      <c r="D14019" s="215" t="s">
        <v>47656</v>
      </c>
    </row>
    <row r="14020" spans="1:4">
      <c r="A14020" s="215" t="s">
        <v>47657</v>
      </c>
      <c r="B14020" s="215">
        <v>1</v>
      </c>
      <c r="C14020" s="216" t="s">
        <v>47658</v>
      </c>
      <c r="D14020" s="215" t="s">
        <v>47659</v>
      </c>
    </row>
    <row r="14021" spans="1:4">
      <c r="A14021" s="215" t="s">
        <v>47660</v>
      </c>
      <c r="B14021" s="215">
        <v>1</v>
      </c>
      <c r="C14021" s="216" t="s">
        <v>47661</v>
      </c>
      <c r="D14021" s="215" t="s">
        <v>47662</v>
      </c>
    </row>
    <row r="14022" spans="1:4">
      <c r="A14022" s="215" t="s">
        <v>47663</v>
      </c>
      <c r="B14022" s="215">
        <v>1</v>
      </c>
      <c r="C14022" s="216" t="s">
        <v>47664</v>
      </c>
      <c r="D14022" s="215" t="s">
        <v>47665</v>
      </c>
    </row>
    <row r="14023" spans="1:4">
      <c r="A14023" s="215" t="s">
        <v>47666</v>
      </c>
      <c r="B14023" s="215">
        <v>1</v>
      </c>
      <c r="C14023" s="216" t="s">
        <v>47667</v>
      </c>
      <c r="D14023" s="215" t="s">
        <v>47668</v>
      </c>
    </row>
    <row r="14024" spans="1:4">
      <c r="A14024" s="215" t="s">
        <v>47669</v>
      </c>
      <c r="B14024" s="215">
        <v>1</v>
      </c>
      <c r="C14024" s="216" t="s">
        <v>47670</v>
      </c>
      <c r="D14024" s="215" t="s">
        <v>47671</v>
      </c>
    </row>
    <row r="14025" spans="1:4">
      <c r="A14025" s="215" t="s">
        <v>47672</v>
      </c>
      <c r="B14025" s="215">
        <v>1</v>
      </c>
      <c r="C14025" s="216" t="s">
        <v>47673</v>
      </c>
      <c r="D14025" s="215" t="s">
        <v>47674</v>
      </c>
    </row>
    <row r="14026" spans="1:4">
      <c r="A14026" s="215" t="s">
        <v>47675</v>
      </c>
      <c r="B14026" s="215">
        <v>1</v>
      </c>
      <c r="C14026" s="216" t="s">
        <v>47676</v>
      </c>
      <c r="D14026" s="215" t="s">
        <v>47677</v>
      </c>
    </row>
    <row r="14027" spans="1:4">
      <c r="A14027" s="215" t="s">
        <v>47678</v>
      </c>
      <c r="B14027" s="215">
        <v>1</v>
      </c>
      <c r="C14027" s="216" t="s">
        <v>47679</v>
      </c>
      <c r="D14027" s="215" t="s">
        <v>47680</v>
      </c>
    </row>
    <row r="14028" spans="1:4">
      <c r="A14028" s="215" t="s">
        <v>47681</v>
      </c>
      <c r="B14028" s="215">
        <v>1</v>
      </c>
      <c r="C14028" s="216" t="s">
        <v>47682</v>
      </c>
      <c r="D14028" s="215" t="s">
        <v>47683</v>
      </c>
    </row>
    <row r="14029" spans="1:4">
      <c r="A14029" s="215" t="s">
        <v>47684</v>
      </c>
      <c r="B14029" s="215">
        <v>1</v>
      </c>
      <c r="C14029" s="216" t="s">
        <v>47685</v>
      </c>
      <c r="D14029" s="215" t="s">
        <v>47686</v>
      </c>
    </row>
    <row r="14030" spans="1:4">
      <c r="A14030" s="215" t="s">
        <v>47687</v>
      </c>
      <c r="B14030" s="215">
        <v>1</v>
      </c>
      <c r="C14030" s="216" t="s">
        <v>47688</v>
      </c>
      <c r="D14030" s="215" t="s">
        <v>47689</v>
      </c>
    </row>
    <row r="14031" spans="1:4">
      <c r="A14031" s="215" t="s">
        <v>47690</v>
      </c>
      <c r="B14031" s="215">
        <v>1</v>
      </c>
      <c r="C14031" s="216" t="s">
        <v>47691</v>
      </c>
      <c r="D14031" s="215" t="s">
        <v>47692</v>
      </c>
    </row>
    <row r="14032" spans="1:4">
      <c r="A14032" s="215" t="s">
        <v>47693</v>
      </c>
      <c r="B14032" s="215">
        <v>1</v>
      </c>
      <c r="C14032" s="216" t="s">
        <v>47694</v>
      </c>
      <c r="D14032" s="215" t="s">
        <v>47695</v>
      </c>
    </row>
    <row r="14033" spans="1:4">
      <c r="A14033" s="215" t="s">
        <v>47696</v>
      </c>
      <c r="B14033" s="215">
        <v>1</v>
      </c>
      <c r="C14033" s="216" t="s">
        <v>47697</v>
      </c>
      <c r="D14033" s="215" t="s">
        <v>47698</v>
      </c>
    </row>
    <row r="14034" spans="1:4">
      <c r="A14034" s="215" t="s">
        <v>47699</v>
      </c>
      <c r="B14034" s="215">
        <v>1</v>
      </c>
      <c r="C14034" s="216" t="s">
        <v>47700</v>
      </c>
      <c r="D14034" s="215" t="s">
        <v>47701</v>
      </c>
    </row>
    <row r="14035" spans="1:4">
      <c r="A14035" s="215" t="s">
        <v>47703</v>
      </c>
      <c r="B14035" s="215">
        <v>1</v>
      </c>
      <c r="C14035" s="216" t="s">
        <v>47704</v>
      </c>
      <c r="D14035" s="215" t="s">
        <v>47705</v>
      </c>
    </row>
    <row r="14036" spans="1:4">
      <c r="A14036" s="215" t="s">
        <v>47706</v>
      </c>
      <c r="B14036" s="215">
        <v>1</v>
      </c>
      <c r="C14036" s="216" t="s">
        <v>47707</v>
      </c>
      <c r="D14036" s="215" t="s">
        <v>47708</v>
      </c>
    </row>
    <row r="14037" spans="1:4">
      <c r="A14037" s="215" t="s">
        <v>47709</v>
      </c>
      <c r="B14037" s="215">
        <v>1</v>
      </c>
      <c r="C14037" s="216" t="s">
        <v>47710</v>
      </c>
      <c r="D14037" s="215" t="s">
        <v>47711</v>
      </c>
    </row>
    <row r="14038" spans="1:4">
      <c r="A14038" s="215" t="s">
        <v>111169</v>
      </c>
      <c r="B14038" s="215">
        <v>1</v>
      </c>
      <c r="C14038" s="216" t="s">
        <v>111170</v>
      </c>
      <c r="D14038" s="215" t="s">
        <v>47702</v>
      </c>
    </row>
    <row r="14039" spans="1:4">
      <c r="A14039" s="215" t="s">
        <v>47712</v>
      </c>
      <c r="B14039" s="215">
        <v>1</v>
      </c>
      <c r="C14039" s="216" t="s">
        <v>47713</v>
      </c>
      <c r="D14039" s="215" t="s">
        <v>47714</v>
      </c>
    </row>
    <row r="14040" spans="1:4">
      <c r="A14040" s="215" t="s">
        <v>47715</v>
      </c>
      <c r="B14040" s="215">
        <v>1</v>
      </c>
      <c r="C14040" s="216" t="s">
        <v>47716</v>
      </c>
      <c r="D14040" s="215" t="s">
        <v>47717</v>
      </c>
    </row>
    <row r="14041" spans="1:4">
      <c r="A14041" s="215" t="s">
        <v>47718</v>
      </c>
      <c r="B14041" s="215">
        <v>1</v>
      </c>
      <c r="C14041" s="216" t="s">
        <v>47719</v>
      </c>
      <c r="D14041" s="215" t="s">
        <v>47720</v>
      </c>
    </row>
    <row r="14042" spans="1:4">
      <c r="A14042" s="215" t="s">
        <v>47721</v>
      </c>
      <c r="B14042" s="215">
        <v>1</v>
      </c>
      <c r="C14042" s="216" t="s">
        <v>47722</v>
      </c>
      <c r="D14042" s="215" t="s">
        <v>47723</v>
      </c>
    </row>
    <row r="14043" spans="1:4">
      <c r="A14043" s="215" t="s">
        <v>47724</v>
      </c>
      <c r="B14043" s="215">
        <v>1</v>
      </c>
      <c r="C14043" s="216" t="s">
        <v>47725</v>
      </c>
      <c r="D14043" s="215" t="s">
        <v>47726</v>
      </c>
    </row>
    <row r="14044" spans="1:4">
      <c r="A14044" s="215" t="s">
        <v>47727</v>
      </c>
      <c r="B14044" s="215">
        <v>1</v>
      </c>
      <c r="C14044" s="216" t="s">
        <v>47728</v>
      </c>
      <c r="D14044" s="215" t="s">
        <v>47729</v>
      </c>
    </row>
    <row r="14045" spans="1:4">
      <c r="A14045" s="215" t="s">
        <v>47730</v>
      </c>
      <c r="B14045" s="215">
        <v>1</v>
      </c>
      <c r="C14045" s="216" t="s">
        <v>47731</v>
      </c>
      <c r="D14045" s="215" t="s">
        <v>47732</v>
      </c>
    </row>
    <row r="14046" spans="1:4">
      <c r="A14046" s="215" t="s">
        <v>47733</v>
      </c>
      <c r="B14046" s="215">
        <v>1</v>
      </c>
      <c r="C14046" s="216" t="s">
        <v>47734</v>
      </c>
      <c r="D14046" s="215" t="s">
        <v>47735</v>
      </c>
    </row>
    <row r="14047" spans="1:4">
      <c r="A14047" s="215" t="s">
        <v>47736</v>
      </c>
      <c r="B14047" s="215">
        <v>1</v>
      </c>
      <c r="C14047" s="216" t="s">
        <v>47737</v>
      </c>
      <c r="D14047" s="215" t="s">
        <v>47738</v>
      </c>
    </row>
    <row r="14048" spans="1:4">
      <c r="A14048" s="215" t="s">
        <v>47739</v>
      </c>
      <c r="B14048" s="215">
        <v>1</v>
      </c>
      <c r="C14048" s="216" t="s">
        <v>47740</v>
      </c>
      <c r="D14048" s="215" t="s">
        <v>47741</v>
      </c>
    </row>
    <row r="14049" spans="1:4">
      <c r="A14049" s="215" t="s">
        <v>47742</v>
      </c>
      <c r="B14049" s="215">
        <v>1</v>
      </c>
      <c r="C14049" s="216" t="s">
        <v>47743</v>
      </c>
      <c r="D14049" s="215" t="s">
        <v>47744</v>
      </c>
    </row>
    <row r="14050" spans="1:4">
      <c r="A14050" s="215" t="s">
        <v>47745</v>
      </c>
      <c r="B14050" s="215">
        <v>1</v>
      </c>
      <c r="C14050" s="216" t="s">
        <v>47746</v>
      </c>
      <c r="D14050" s="215" t="s">
        <v>47747</v>
      </c>
    </row>
    <row r="14051" spans="1:4">
      <c r="A14051" s="215" t="s">
        <v>47748</v>
      </c>
      <c r="B14051" s="215">
        <v>1</v>
      </c>
      <c r="C14051" s="216" t="s">
        <v>47749</v>
      </c>
      <c r="D14051" s="215" t="s">
        <v>47750</v>
      </c>
    </row>
    <row r="14052" spans="1:4">
      <c r="A14052" s="215" t="s">
        <v>47751</v>
      </c>
      <c r="B14052" s="215">
        <v>1</v>
      </c>
      <c r="C14052" s="216" t="s">
        <v>47752</v>
      </c>
      <c r="D14052" s="215" t="s">
        <v>47753</v>
      </c>
    </row>
    <row r="14053" spans="1:4">
      <c r="A14053" s="215" t="s">
        <v>47754</v>
      </c>
      <c r="B14053" s="215">
        <v>1</v>
      </c>
      <c r="C14053" s="216" t="s">
        <v>47755</v>
      </c>
      <c r="D14053" s="215" t="s">
        <v>47756</v>
      </c>
    </row>
    <row r="14054" spans="1:4">
      <c r="A14054" s="215" t="s">
        <v>47757</v>
      </c>
      <c r="B14054" s="215">
        <v>1</v>
      </c>
      <c r="C14054" s="216" t="s">
        <v>47758</v>
      </c>
      <c r="D14054" s="215" t="s">
        <v>47759</v>
      </c>
    </row>
    <row r="14055" spans="1:4">
      <c r="A14055" s="215" t="s">
        <v>47760</v>
      </c>
      <c r="B14055" s="215">
        <v>1</v>
      </c>
      <c r="C14055" s="216" t="s">
        <v>47761</v>
      </c>
      <c r="D14055" s="215" t="s">
        <v>47762</v>
      </c>
    </row>
    <row r="14056" spans="1:4">
      <c r="A14056" s="215" t="s">
        <v>47763</v>
      </c>
      <c r="B14056" s="215">
        <v>1</v>
      </c>
      <c r="C14056" s="216" t="s">
        <v>47764</v>
      </c>
      <c r="D14056" s="215" t="s">
        <v>47765</v>
      </c>
    </row>
    <row r="14057" spans="1:4">
      <c r="A14057" s="215" t="s">
        <v>47766</v>
      </c>
      <c r="B14057" s="215">
        <v>1</v>
      </c>
      <c r="C14057" s="216" t="s">
        <v>47767</v>
      </c>
      <c r="D14057" s="215" t="s">
        <v>47768</v>
      </c>
    </row>
    <row r="14058" spans="1:4">
      <c r="A14058" s="215" t="s">
        <v>47769</v>
      </c>
      <c r="B14058" s="215">
        <v>1</v>
      </c>
      <c r="C14058" s="216" t="s">
        <v>47770</v>
      </c>
      <c r="D14058" s="215" t="s">
        <v>47771</v>
      </c>
    </row>
    <row r="14059" spans="1:4">
      <c r="A14059" s="215" t="s">
        <v>47772</v>
      </c>
      <c r="B14059" s="215">
        <v>1</v>
      </c>
      <c r="C14059" s="216" t="s">
        <v>47773</v>
      </c>
      <c r="D14059" s="215" t="s">
        <v>47774</v>
      </c>
    </row>
    <row r="14060" spans="1:4">
      <c r="A14060" s="215" t="s">
        <v>47775</v>
      </c>
      <c r="B14060" s="215">
        <v>1</v>
      </c>
      <c r="C14060" s="216" t="s">
        <v>47776</v>
      </c>
      <c r="D14060" s="215" t="s">
        <v>47777</v>
      </c>
    </row>
    <row r="14061" spans="1:4">
      <c r="A14061" s="215" t="s">
        <v>47778</v>
      </c>
      <c r="B14061" s="215">
        <v>1</v>
      </c>
      <c r="C14061" s="216" t="s">
        <v>47779</v>
      </c>
      <c r="D14061" s="215" t="s">
        <v>47780</v>
      </c>
    </row>
    <row r="14062" spans="1:4">
      <c r="A14062" s="215" t="s">
        <v>47781</v>
      </c>
      <c r="B14062" s="215">
        <v>1</v>
      </c>
      <c r="C14062" s="216" t="s">
        <v>47782</v>
      </c>
      <c r="D14062" s="215" t="s">
        <v>45850</v>
      </c>
    </row>
    <row r="14063" spans="1:4">
      <c r="A14063" s="215" t="s">
        <v>47783</v>
      </c>
      <c r="B14063" s="215">
        <v>1</v>
      </c>
      <c r="C14063" s="216" t="s">
        <v>47784</v>
      </c>
      <c r="D14063" s="215" t="s">
        <v>47159</v>
      </c>
    </row>
    <row r="14064" spans="1:4">
      <c r="A14064" s="215" t="s">
        <v>47785</v>
      </c>
      <c r="B14064" s="215">
        <v>1</v>
      </c>
      <c r="C14064" s="216" t="s">
        <v>47786</v>
      </c>
      <c r="D14064" s="215" t="s">
        <v>47162</v>
      </c>
    </row>
    <row r="14065" spans="1:4">
      <c r="A14065" s="215" t="s">
        <v>47787</v>
      </c>
      <c r="B14065" s="215">
        <v>1</v>
      </c>
      <c r="C14065" s="216" t="s">
        <v>47788</v>
      </c>
      <c r="D14065" s="215" t="s">
        <v>47789</v>
      </c>
    </row>
    <row r="14066" spans="1:4">
      <c r="A14066" s="215" t="s">
        <v>47790</v>
      </c>
      <c r="B14066" s="215">
        <v>1</v>
      </c>
      <c r="C14066" s="216" t="s">
        <v>47791</v>
      </c>
      <c r="D14066" s="215" t="s">
        <v>47165</v>
      </c>
    </row>
    <row r="14067" spans="1:4">
      <c r="A14067" s="215" t="s">
        <v>47792</v>
      </c>
      <c r="B14067" s="215">
        <v>1</v>
      </c>
      <c r="C14067" s="216" t="s">
        <v>47793</v>
      </c>
      <c r="D14067" s="215" t="s">
        <v>45853</v>
      </c>
    </row>
    <row r="14068" spans="1:4">
      <c r="A14068" s="215" t="s">
        <v>47794</v>
      </c>
      <c r="B14068" s="215">
        <v>1</v>
      </c>
      <c r="C14068" s="216" t="s">
        <v>47795</v>
      </c>
      <c r="D14068" s="215" t="s">
        <v>47170</v>
      </c>
    </row>
    <row r="14069" spans="1:4">
      <c r="A14069" s="215" t="s">
        <v>47796</v>
      </c>
      <c r="B14069" s="215">
        <v>1</v>
      </c>
      <c r="C14069" s="216" t="s">
        <v>47797</v>
      </c>
      <c r="D14069" s="215" t="s">
        <v>45856</v>
      </c>
    </row>
    <row r="14070" spans="1:4">
      <c r="A14070" s="215" t="s">
        <v>47798</v>
      </c>
      <c r="B14070" s="215">
        <v>1</v>
      </c>
      <c r="C14070" s="216" t="s">
        <v>21115</v>
      </c>
      <c r="D14070" s="215" t="s">
        <v>47175</v>
      </c>
    </row>
    <row r="14071" spans="1:4">
      <c r="A14071" s="215" t="s">
        <v>47799</v>
      </c>
      <c r="B14071" s="215">
        <v>1</v>
      </c>
      <c r="C14071" s="216" t="s">
        <v>47800</v>
      </c>
      <c r="D14071" s="215" t="s">
        <v>47178</v>
      </c>
    </row>
    <row r="14072" spans="1:4">
      <c r="A14072" s="215" t="s">
        <v>47801</v>
      </c>
      <c r="B14072" s="215">
        <v>1</v>
      </c>
      <c r="C14072" s="216" t="s">
        <v>47802</v>
      </c>
      <c r="D14072" s="215" t="s">
        <v>47181</v>
      </c>
    </row>
    <row r="14073" spans="1:4">
      <c r="A14073" s="215" t="s">
        <v>47803</v>
      </c>
      <c r="B14073" s="215">
        <v>1</v>
      </c>
      <c r="C14073" s="216" t="s">
        <v>47804</v>
      </c>
      <c r="D14073" s="215" t="s">
        <v>47184</v>
      </c>
    </row>
    <row r="14074" spans="1:4">
      <c r="A14074" s="215" t="s">
        <v>47805</v>
      </c>
      <c r="B14074" s="215">
        <v>1</v>
      </c>
      <c r="C14074" s="216" t="s">
        <v>47806</v>
      </c>
      <c r="D14074" s="215" t="s">
        <v>47187</v>
      </c>
    </row>
    <row r="14075" spans="1:4">
      <c r="A14075" s="215" t="s">
        <v>47807</v>
      </c>
      <c r="B14075" s="215">
        <v>1</v>
      </c>
      <c r="C14075" s="216" t="s">
        <v>47808</v>
      </c>
      <c r="D14075" s="215" t="s">
        <v>45862</v>
      </c>
    </row>
    <row r="14076" spans="1:4">
      <c r="A14076" s="215" t="s">
        <v>47809</v>
      </c>
      <c r="B14076" s="215">
        <v>1</v>
      </c>
      <c r="C14076" s="216" t="s">
        <v>47810</v>
      </c>
      <c r="D14076" s="215" t="s">
        <v>45865</v>
      </c>
    </row>
    <row r="14077" spans="1:4">
      <c r="A14077" s="215" t="s">
        <v>47811</v>
      </c>
      <c r="B14077" s="215">
        <v>1</v>
      </c>
      <c r="C14077" s="216" t="s">
        <v>47812</v>
      </c>
      <c r="D14077" s="215" t="s">
        <v>47194</v>
      </c>
    </row>
    <row r="14078" spans="1:4">
      <c r="A14078" s="215" t="s">
        <v>47813</v>
      </c>
      <c r="B14078" s="215">
        <v>1</v>
      </c>
      <c r="C14078" s="216" t="s">
        <v>47814</v>
      </c>
      <c r="D14078" s="215" t="s">
        <v>47197</v>
      </c>
    </row>
    <row r="14079" spans="1:4">
      <c r="A14079" s="215" t="s">
        <v>47815</v>
      </c>
      <c r="B14079" s="215">
        <v>1</v>
      </c>
      <c r="C14079" s="216" t="s">
        <v>47816</v>
      </c>
      <c r="D14079" s="215" t="s">
        <v>45868</v>
      </c>
    </row>
    <row r="14080" spans="1:4">
      <c r="A14080" s="215" t="s">
        <v>47817</v>
      </c>
      <c r="B14080" s="215">
        <v>1</v>
      </c>
      <c r="C14080" s="216" t="s">
        <v>47818</v>
      </c>
      <c r="D14080" s="215" t="s">
        <v>47819</v>
      </c>
    </row>
    <row r="14081" spans="1:4">
      <c r="A14081" s="215" t="s">
        <v>47820</v>
      </c>
      <c r="B14081" s="215">
        <v>1</v>
      </c>
      <c r="C14081" s="216" t="s">
        <v>47821</v>
      </c>
      <c r="D14081" s="215" t="s">
        <v>47822</v>
      </c>
    </row>
    <row r="14082" spans="1:4">
      <c r="A14082" s="215" t="s">
        <v>47823</v>
      </c>
      <c r="B14082" s="215">
        <v>1</v>
      </c>
      <c r="C14082" s="216" t="s">
        <v>47824</v>
      </c>
      <c r="D14082" s="215" t="s">
        <v>47825</v>
      </c>
    </row>
    <row r="14083" spans="1:4">
      <c r="A14083" s="215" t="s">
        <v>47826</v>
      </c>
      <c r="B14083" s="215">
        <v>1</v>
      </c>
      <c r="C14083" s="216" t="s">
        <v>47827</v>
      </c>
      <c r="D14083" s="215" t="s">
        <v>47828</v>
      </c>
    </row>
    <row r="14084" spans="1:4">
      <c r="A14084" s="215" t="s">
        <v>47829</v>
      </c>
      <c r="B14084" s="215">
        <v>1</v>
      </c>
      <c r="C14084" s="216" t="s">
        <v>47830</v>
      </c>
      <c r="D14084" s="215" t="s">
        <v>47208</v>
      </c>
    </row>
    <row r="14085" spans="1:4">
      <c r="A14085" s="215" t="s">
        <v>47831</v>
      </c>
      <c r="B14085" s="215">
        <v>1</v>
      </c>
      <c r="C14085" s="216" t="s">
        <v>47832</v>
      </c>
      <c r="D14085" s="215" t="s">
        <v>47211</v>
      </c>
    </row>
    <row r="14086" spans="1:4">
      <c r="A14086" s="215" t="s">
        <v>47833</v>
      </c>
      <c r="B14086" s="215">
        <v>1</v>
      </c>
      <c r="C14086" s="216" t="s">
        <v>47834</v>
      </c>
      <c r="D14086" s="215" t="s">
        <v>47214</v>
      </c>
    </row>
    <row r="14087" spans="1:4">
      <c r="A14087" s="215" t="s">
        <v>47835</v>
      </c>
      <c r="B14087" s="215">
        <v>1</v>
      </c>
      <c r="C14087" s="216" t="s">
        <v>47836</v>
      </c>
      <c r="D14087" s="215" t="s">
        <v>47217</v>
      </c>
    </row>
    <row r="14088" spans="1:4">
      <c r="A14088" s="215" t="s">
        <v>47837</v>
      </c>
      <c r="B14088" s="215">
        <v>1</v>
      </c>
      <c r="C14088" s="216" t="s">
        <v>47838</v>
      </c>
      <c r="D14088" s="215" t="s">
        <v>47839</v>
      </c>
    </row>
    <row r="14089" spans="1:4">
      <c r="A14089" s="215" t="s">
        <v>47840</v>
      </c>
      <c r="B14089" s="215">
        <v>1</v>
      </c>
      <c r="C14089" s="216" t="s">
        <v>47841</v>
      </c>
      <c r="D14089" s="215" t="s">
        <v>47842</v>
      </c>
    </row>
    <row r="14090" spans="1:4">
      <c r="A14090" s="215" t="s">
        <v>47843</v>
      </c>
      <c r="B14090" s="215">
        <v>1</v>
      </c>
      <c r="C14090" s="216" t="s">
        <v>47844</v>
      </c>
      <c r="D14090" s="215" t="s">
        <v>47223</v>
      </c>
    </row>
    <row r="14091" spans="1:4">
      <c r="A14091" s="215" t="s">
        <v>47845</v>
      </c>
      <c r="B14091" s="215">
        <v>1</v>
      </c>
      <c r="C14091" s="216" t="s">
        <v>47846</v>
      </c>
      <c r="D14091" s="215" t="s">
        <v>45874</v>
      </c>
    </row>
    <row r="14092" spans="1:4">
      <c r="A14092" s="215" t="s">
        <v>47847</v>
      </c>
      <c r="B14092" s="215">
        <v>1</v>
      </c>
      <c r="C14092" s="216" t="s">
        <v>47848</v>
      </c>
      <c r="D14092" s="215" t="s">
        <v>47228</v>
      </c>
    </row>
    <row r="14093" spans="1:4">
      <c r="A14093" s="215" t="s">
        <v>47849</v>
      </c>
      <c r="B14093" s="215">
        <v>1</v>
      </c>
      <c r="C14093" s="216" t="s">
        <v>47850</v>
      </c>
      <c r="D14093" s="215" t="s">
        <v>47231</v>
      </c>
    </row>
    <row r="14094" spans="1:4">
      <c r="A14094" s="215" t="s">
        <v>47851</v>
      </c>
      <c r="B14094" s="215">
        <v>1</v>
      </c>
      <c r="C14094" s="216" t="s">
        <v>47852</v>
      </c>
      <c r="D14094" s="215" t="s">
        <v>47234</v>
      </c>
    </row>
    <row r="14095" spans="1:4">
      <c r="A14095" s="215" t="s">
        <v>47853</v>
      </c>
      <c r="B14095" s="215">
        <v>1</v>
      </c>
      <c r="C14095" s="216" t="s">
        <v>47854</v>
      </c>
      <c r="D14095" s="215" t="s">
        <v>45877</v>
      </c>
    </row>
    <row r="14096" spans="1:4">
      <c r="A14096" s="215" t="s">
        <v>47855</v>
      </c>
      <c r="B14096" s="215">
        <v>1</v>
      </c>
      <c r="C14096" s="216" t="s">
        <v>47856</v>
      </c>
      <c r="D14096" s="215" t="s">
        <v>47237</v>
      </c>
    </row>
    <row r="14097" spans="1:4">
      <c r="A14097" s="215" t="s">
        <v>47857</v>
      </c>
      <c r="B14097" s="215">
        <v>1</v>
      </c>
      <c r="C14097" s="216" t="s">
        <v>47858</v>
      </c>
      <c r="D14097" s="215" t="s">
        <v>47240</v>
      </c>
    </row>
    <row r="14098" spans="1:4">
      <c r="A14098" s="215" t="s">
        <v>47859</v>
      </c>
      <c r="B14098" s="215">
        <v>1</v>
      </c>
      <c r="C14098" s="216" t="s">
        <v>47860</v>
      </c>
      <c r="D14098" s="215" t="s">
        <v>47861</v>
      </c>
    </row>
    <row r="14099" spans="1:4">
      <c r="A14099" s="215" t="s">
        <v>47862</v>
      </c>
      <c r="B14099" s="215">
        <v>1</v>
      </c>
      <c r="C14099" s="216" t="s">
        <v>47863</v>
      </c>
      <c r="D14099" s="215" t="s">
        <v>47864</v>
      </c>
    </row>
    <row r="14100" spans="1:4">
      <c r="A14100" s="215" t="s">
        <v>47865</v>
      </c>
      <c r="B14100" s="215">
        <v>1</v>
      </c>
      <c r="C14100" s="216" t="s">
        <v>47866</v>
      </c>
      <c r="D14100" s="215" t="s">
        <v>45883</v>
      </c>
    </row>
    <row r="14101" spans="1:4">
      <c r="A14101" s="215" t="s">
        <v>47867</v>
      </c>
      <c r="B14101" s="215">
        <v>1</v>
      </c>
      <c r="C14101" s="216" t="s">
        <v>47868</v>
      </c>
      <c r="D14101" s="215" t="s">
        <v>47245</v>
      </c>
    </row>
    <row r="14102" spans="1:4">
      <c r="A14102" s="215" t="s">
        <v>47869</v>
      </c>
      <c r="B14102" s="215">
        <v>1</v>
      </c>
      <c r="C14102" s="216" t="s">
        <v>47870</v>
      </c>
      <c r="D14102" s="215" t="s">
        <v>45886</v>
      </c>
    </row>
    <row r="14103" spans="1:4">
      <c r="A14103" s="215" t="s">
        <v>47871</v>
      </c>
      <c r="B14103" s="215">
        <v>1</v>
      </c>
      <c r="C14103" s="216" t="s">
        <v>47872</v>
      </c>
      <c r="D14103" s="215" t="s">
        <v>45889</v>
      </c>
    </row>
    <row r="14104" spans="1:4">
      <c r="A14104" s="215" t="s">
        <v>47873</v>
      </c>
      <c r="B14104" s="215">
        <v>1</v>
      </c>
      <c r="C14104" s="216" t="s">
        <v>47874</v>
      </c>
      <c r="D14104" s="215" t="s">
        <v>47252</v>
      </c>
    </row>
    <row r="14105" spans="1:4">
      <c r="A14105" s="215" t="s">
        <v>47875</v>
      </c>
      <c r="B14105" s="215">
        <v>1</v>
      </c>
      <c r="C14105" s="216" t="s">
        <v>47876</v>
      </c>
      <c r="D14105" s="215" t="s">
        <v>47255</v>
      </c>
    </row>
    <row r="14106" spans="1:4">
      <c r="A14106" s="215" t="s">
        <v>47877</v>
      </c>
      <c r="B14106" s="215">
        <v>1</v>
      </c>
      <c r="C14106" s="216" t="s">
        <v>47878</v>
      </c>
      <c r="D14106" s="215" t="s">
        <v>47879</v>
      </c>
    </row>
    <row r="14107" spans="1:4">
      <c r="A14107" s="215" t="s">
        <v>47880</v>
      </c>
      <c r="B14107" s="215">
        <v>1</v>
      </c>
      <c r="C14107" s="216" t="s">
        <v>47881</v>
      </c>
      <c r="D14107" s="215" t="s">
        <v>47882</v>
      </c>
    </row>
    <row r="14108" spans="1:4">
      <c r="A14108" s="215" t="s">
        <v>47883</v>
      </c>
      <c r="B14108" s="215">
        <v>1</v>
      </c>
      <c r="C14108" s="216" t="s">
        <v>47884</v>
      </c>
      <c r="D14108" s="215" t="s">
        <v>45901</v>
      </c>
    </row>
    <row r="14109" spans="1:4">
      <c r="A14109" s="215" t="s">
        <v>47885</v>
      </c>
      <c r="B14109" s="215">
        <v>1</v>
      </c>
      <c r="C14109" s="216" t="s">
        <v>47886</v>
      </c>
      <c r="D14109" s="215" t="s">
        <v>47887</v>
      </c>
    </row>
    <row r="14110" spans="1:4">
      <c r="A14110" s="215" t="s">
        <v>47888</v>
      </c>
      <c r="B14110" s="215">
        <v>1</v>
      </c>
      <c r="C14110" s="216" t="s">
        <v>47889</v>
      </c>
      <c r="D14110" s="215" t="s">
        <v>47262</v>
      </c>
    </row>
    <row r="14111" spans="1:4">
      <c r="A14111" s="215" t="s">
        <v>47890</v>
      </c>
      <c r="B14111" s="215">
        <v>1</v>
      </c>
      <c r="C14111" s="216" t="s">
        <v>47891</v>
      </c>
      <c r="D14111" s="215" t="s">
        <v>47892</v>
      </c>
    </row>
    <row r="14112" spans="1:4">
      <c r="A14112" s="215" t="s">
        <v>47893</v>
      </c>
      <c r="B14112" s="215">
        <v>1</v>
      </c>
      <c r="C14112" s="216" t="s">
        <v>47894</v>
      </c>
      <c r="D14112" s="215" t="s">
        <v>47895</v>
      </c>
    </row>
    <row r="14113" spans="1:4">
      <c r="A14113" s="215" t="s">
        <v>47896</v>
      </c>
      <c r="B14113" s="215">
        <v>1</v>
      </c>
      <c r="C14113" s="216" t="s">
        <v>47897</v>
      </c>
      <c r="D14113" s="215" t="s">
        <v>47265</v>
      </c>
    </row>
    <row r="14114" spans="1:4">
      <c r="A14114" s="215" t="s">
        <v>47898</v>
      </c>
      <c r="B14114" s="215">
        <v>1</v>
      </c>
      <c r="C14114" s="216" t="s">
        <v>47899</v>
      </c>
      <c r="D14114" s="215" t="s">
        <v>45904</v>
      </c>
    </row>
    <row r="14115" spans="1:4">
      <c r="A14115" s="215" t="s">
        <v>47900</v>
      </c>
      <c r="B14115" s="215">
        <v>1</v>
      </c>
      <c r="C14115" s="216" t="s">
        <v>47901</v>
      </c>
      <c r="D14115" s="215" t="s">
        <v>47902</v>
      </c>
    </row>
    <row r="14116" spans="1:4">
      <c r="A14116" s="215" t="s">
        <v>47903</v>
      </c>
      <c r="B14116" s="215">
        <v>1</v>
      </c>
      <c r="C14116" s="216" t="s">
        <v>47904</v>
      </c>
      <c r="D14116" s="215" t="s">
        <v>47273</v>
      </c>
    </row>
    <row r="14117" spans="1:4">
      <c r="A14117" s="215" t="s">
        <v>47905</v>
      </c>
      <c r="B14117" s="215">
        <v>1</v>
      </c>
      <c r="C14117" s="216" t="s">
        <v>47906</v>
      </c>
      <c r="D14117" s="215" t="s">
        <v>47276</v>
      </c>
    </row>
    <row r="14118" spans="1:4">
      <c r="A14118" s="215" t="s">
        <v>47907</v>
      </c>
      <c r="B14118" s="215">
        <v>1</v>
      </c>
      <c r="C14118" s="216" t="s">
        <v>47908</v>
      </c>
      <c r="D14118" s="215" t="s">
        <v>47279</v>
      </c>
    </row>
    <row r="14119" spans="1:4">
      <c r="A14119" s="215" t="s">
        <v>47909</v>
      </c>
      <c r="B14119" s="215">
        <v>1</v>
      </c>
      <c r="C14119" s="216" t="s">
        <v>47910</v>
      </c>
      <c r="D14119" s="215" t="s">
        <v>47911</v>
      </c>
    </row>
    <row r="14120" spans="1:4">
      <c r="A14120" s="215" t="s">
        <v>47912</v>
      </c>
      <c r="B14120" s="215">
        <v>1</v>
      </c>
      <c r="C14120" s="216" t="s">
        <v>47913</v>
      </c>
      <c r="D14120" s="215" t="s">
        <v>45907</v>
      </c>
    </row>
    <row r="14121" spans="1:4">
      <c r="A14121" s="215" t="s">
        <v>47914</v>
      </c>
      <c r="B14121" s="215">
        <v>1</v>
      </c>
      <c r="C14121" s="216" t="s">
        <v>47915</v>
      </c>
      <c r="D14121" s="215" t="s">
        <v>47286</v>
      </c>
    </row>
    <row r="14122" spans="1:4">
      <c r="A14122" s="215" t="s">
        <v>47916</v>
      </c>
      <c r="B14122" s="215">
        <v>1</v>
      </c>
      <c r="C14122" s="216" t="s">
        <v>47917</v>
      </c>
      <c r="D14122" s="215" t="s">
        <v>47918</v>
      </c>
    </row>
    <row r="14123" spans="1:4">
      <c r="A14123" s="215" t="s">
        <v>47919</v>
      </c>
      <c r="B14123" s="215">
        <v>1</v>
      </c>
      <c r="C14123" s="216" t="s">
        <v>47920</v>
      </c>
      <c r="D14123" s="215" t="s">
        <v>47921</v>
      </c>
    </row>
    <row r="14124" spans="1:4">
      <c r="A14124" s="215" t="s">
        <v>47922</v>
      </c>
      <c r="B14124" s="215">
        <v>1</v>
      </c>
      <c r="C14124" s="216" t="s">
        <v>47923</v>
      </c>
      <c r="D14124" s="215" t="s">
        <v>47289</v>
      </c>
    </row>
    <row r="14125" spans="1:4">
      <c r="A14125" s="215" t="s">
        <v>47924</v>
      </c>
      <c r="B14125" s="215">
        <v>1</v>
      </c>
      <c r="C14125" s="216" t="s">
        <v>47925</v>
      </c>
      <c r="D14125" s="215" t="s">
        <v>47292</v>
      </c>
    </row>
    <row r="14126" spans="1:4">
      <c r="A14126" s="215" t="s">
        <v>47926</v>
      </c>
      <c r="B14126" s="215">
        <v>1</v>
      </c>
      <c r="C14126" s="216" t="s">
        <v>47927</v>
      </c>
      <c r="D14126" s="215" t="s">
        <v>45919</v>
      </c>
    </row>
    <row r="14127" spans="1:4">
      <c r="A14127" s="215" t="s">
        <v>47928</v>
      </c>
      <c r="B14127" s="215">
        <v>1</v>
      </c>
      <c r="C14127" s="216" t="s">
        <v>47929</v>
      </c>
      <c r="D14127" s="215" t="s">
        <v>47301</v>
      </c>
    </row>
    <row r="14128" spans="1:4">
      <c r="A14128" s="215" t="s">
        <v>47930</v>
      </c>
      <c r="B14128" s="215">
        <v>1</v>
      </c>
      <c r="C14128" s="216" t="s">
        <v>47931</v>
      </c>
      <c r="D14128" s="215" t="s">
        <v>47932</v>
      </c>
    </row>
    <row r="14129" spans="1:4">
      <c r="A14129" s="215" t="s">
        <v>47933</v>
      </c>
      <c r="B14129" s="215">
        <v>1</v>
      </c>
      <c r="C14129" s="216" t="s">
        <v>47934</v>
      </c>
      <c r="D14129" s="215" t="s">
        <v>47295</v>
      </c>
    </row>
    <row r="14130" spans="1:4">
      <c r="A14130" s="215" t="s">
        <v>47935</v>
      </c>
      <c r="B14130" s="215">
        <v>1</v>
      </c>
      <c r="C14130" s="216" t="s">
        <v>47936</v>
      </c>
      <c r="D14130" s="215" t="s">
        <v>47298</v>
      </c>
    </row>
    <row r="14131" spans="1:4">
      <c r="A14131" s="215" t="s">
        <v>47937</v>
      </c>
      <c r="B14131" s="215">
        <v>1</v>
      </c>
      <c r="C14131" s="216" t="s">
        <v>47938</v>
      </c>
      <c r="D14131" s="215" t="s">
        <v>47939</v>
      </c>
    </row>
    <row r="14132" spans="1:4">
      <c r="A14132" s="215" t="s">
        <v>47940</v>
      </c>
      <c r="B14132" s="215">
        <v>1</v>
      </c>
      <c r="C14132" s="216" t="s">
        <v>47941</v>
      </c>
      <c r="D14132" s="215" t="s">
        <v>47306</v>
      </c>
    </row>
    <row r="14133" spans="1:4">
      <c r="A14133" s="215" t="s">
        <v>47942</v>
      </c>
      <c r="B14133" s="215">
        <v>1</v>
      </c>
      <c r="C14133" s="216" t="s">
        <v>47943</v>
      </c>
      <c r="D14133" s="215" t="s">
        <v>45922</v>
      </c>
    </row>
    <row r="14134" spans="1:4">
      <c r="A14134" s="215" t="s">
        <v>47944</v>
      </c>
      <c r="B14134" s="215">
        <v>1</v>
      </c>
      <c r="C14134" s="216" t="s">
        <v>47945</v>
      </c>
      <c r="D14134" s="215" t="s">
        <v>45925</v>
      </c>
    </row>
    <row r="14135" spans="1:4">
      <c r="A14135" s="215" t="s">
        <v>47946</v>
      </c>
      <c r="B14135" s="215">
        <v>1</v>
      </c>
      <c r="C14135" s="216" t="s">
        <v>47947</v>
      </c>
      <c r="D14135" s="215" t="s">
        <v>47313</v>
      </c>
    </row>
    <row r="14136" spans="1:4">
      <c r="A14136" s="215" t="s">
        <v>47948</v>
      </c>
      <c r="B14136" s="215">
        <v>1</v>
      </c>
      <c r="C14136" s="216" t="s">
        <v>47949</v>
      </c>
      <c r="D14136" s="215" t="s">
        <v>47316</v>
      </c>
    </row>
    <row r="14137" spans="1:4">
      <c r="A14137" s="215" t="s">
        <v>47950</v>
      </c>
      <c r="B14137" s="215">
        <v>1</v>
      </c>
      <c r="C14137" s="216" t="s">
        <v>47951</v>
      </c>
      <c r="D14137" s="215" t="s">
        <v>47952</v>
      </c>
    </row>
    <row r="14138" spans="1:4">
      <c r="A14138" s="215" t="s">
        <v>47953</v>
      </c>
      <c r="B14138" s="215">
        <v>1</v>
      </c>
      <c r="C14138" s="216" t="s">
        <v>47954</v>
      </c>
      <c r="D14138" s="215" t="s">
        <v>45934</v>
      </c>
    </row>
    <row r="14139" spans="1:4">
      <c r="A14139" s="215" t="s">
        <v>47955</v>
      </c>
      <c r="B14139" s="215">
        <v>1</v>
      </c>
      <c r="C14139" s="216" t="s">
        <v>47956</v>
      </c>
      <c r="D14139" s="215" t="s">
        <v>47957</v>
      </c>
    </row>
    <row r="14140" spans="1:4">
      <c r="A14140" s="215" t="s">
        <v>47958</v>
      </c>
      <c r="B14140" s="215">
        <v>1</v>
      </c>
      <c r="C14140" s="216" t="s">
        <v>47959</v>
      </c>
      <c r="D14140" s="215" t="s">
        <v>47960</v>
      </c>
    </row>
    <row r="14141" spans="1:4">
      <c r="A14141" s="215" t="s">
        <v>47961</v>
      </c>
      <c r="B14141" s="215">
        <v>1</v>
      </c>
      <c r="C14141" s="216" t="s">
        <v>47962</v>
      </c>
      <c r="D14141" s="215" t="s">
        <v>47963</v>
      </c>
    </row>
    <row r="14142" spans="1:4">
      <c r="A14142" s="215" t="s">
        <v>47964</v>
      </c>
      <c r="B14142" s="215">
        <v>1</v>
      </c>
      <c r="C14142" s="216" t="s">
        <v>47965</v>
      </c>
      <c r="D14142" s="215" t="s">
        <v>47966</v>
      </c>
    </row>
    <row r="14143" spans="1:4">
      <c r="A14143" s="215" t="s">
        <v>47967</v>
      </c>
      <c r="B14143" s="215">
        <v>1</v>
      </c>
      <c r="C14143" s="216" t="s">
        <v>47968</v>
      </c>
      <c r="D14143" s="215" t="s">
        <v>45940</v>
      </c>
    </row>
    <row r="14144" spans="1:4">
      <c r="A14144" s="215" t="s">
        <v>47969</v>
      </c>
      <c r="B14144" s="215">
        <v>1</v>
      </c>
      <c r="C14144" s="216" t="s">
        <v>47970</v>
      </c>
      <c r="D14144" s="215" t="s">
        <v>47971</v>
      </c>
    </row>
    <row r="14145" spans="1:4">
      <c r="A14145" s="215" t="s">
        <v>47972</v>
      </c>
      <c r="B14145" s="215">
        <v>1</v>
      </c>
      <c r="C14145" s="216" t="s">
        <v>47973</v>
      </c>
      <c r="D14145" s="215" t="s">
        <v>47974</v>
      </c>
    </row>
    <row r="14146" spans="1:4">
      <c r="A14146" s="215" t="s">
        <v>47975</v>
      </c>
      <c r="B14146" s="215">
        <v>1</v>
      </c>
      <c r="C14146" s="216" t="s">
        <v>47976</v>
      </c>
      <c r="D14146" s="215" t="s">
        <v>45877</v>
      </c>
    </row>
    <row r="14147" spans="1:4">
      <c r="A14147" s="215" t="s">
        <v>47977</v>
      </c>
      <c r="B14147" s="215">
        <v>1</v>
      </c>
      <c r="C14147" s="216" t="s">
        <v>47978</v>
      </c>
      <c r="D14147" s="215" t="s">
        <v>47960</v>
      </c>
    </row>
    <row r="14148" spans="1:4">
      <c r="A14148" s="215" t="s">
        <v>47979</v>
      </c>
      <c r="B14148" s="215">
        <v>1</v>
      </c>
      <c r="C14148" s="216" t="s">
        <v>47980</v>
      </c>
      <c r="D14148" s="215" t="s">
        <v>47981</v>
      </c>
    </row>
    <row r="14149" spans="1:4">
      <c r="A14149" s="215" t="s">
        <v>47982</v>
      </c>
      <c r="B14149" s="215">
        <v>1</v>
      </c>
      <c r="C14149" s="216" t="s">
        <v>47983</v>
      </c>
      <c r="D14149" s="215" t="s">
        <v>45948</v>
      </c>
    </row>
    <row r="14150" spans="1:4">
      <c r="A14150" s="215" t="s">
        <v>47984</v>
      </c>
      <c r="B14150" s="215">
        <v>1</v>
      </c>
      <c r="C14150" s="216" t="s">
        <v>47985</v>
      </c>
      <c r="D14150" s="215" t="s">
        <v>47986</v>
      </c>
    </row>
    <row r="14151" spans="1:4">
      <c r="A14151" s="215" t="s">
        <v>47987</v>
      </c>
      <c r="B14151" s="215">
        <v>1</v>
      </c>
      <c r="C14151" s="216" t="s">
        <v>47988</v>
      </c>
      <c r="D14151" s="215" t="s">
        <v>47989</v>
      </c>
    </row>
    <row r="14152" spans="1:4">
      <c r="A14152" s="215" t="s">
        <v>47990</v>
      </c>
      <c r="B14152" s="215">
        <v>1</v>
      </c>
      <c r="C14152" s="216" t="s">
        <v>47991</v>
      </c>
      <c r="D14152" s="215" t="s">
        <v>47992</v>
      </c>
    </row>
    <row r="14153" spans="1:4">
      <c r="A14153" s="215" t="s">
        <v>47993</v>
      </c>
      <c r="B14153" s="215">
        <v>1</v>
      </c>
      <c r="C14153" s="216" t="s">
        <v>47994</v>
      </c>
      <c r="D14153" s="215" t="s">
        <v>47995</v>
      </c>
    </row>
    <row r="14154" spans="1:4">
      <c r="A14154" s="215" t="s">
        <v>47996</v>
      </c>
      <c r="B14154" s="215">
        <v>1</v>
      </c>
      <c r="C14154" s="216" t="s">
        <v>47997</v>
      </c>
      <c r="D14154" s="215" t="s">
        <v>47998</v>
      </c>
    </row>
    <row r="14155" spans="1:4">
      <c r="A14155" s="215" t="s">
        <v>47999</v>
      </c>
      <c r="B14155" s="215">
        <v>1</v>
      </c>
      <c r="C14155" s="216" t="s">
        <v>48000</v>
      </c>
      <c r="D14155" s="215" t="s">
        <v>48001</v>
      </c>
    </row>
    <row r="14156" spans="1:4">
      <c r="A14156" s="215" t="s">
        <v>48002</v>
      </c>
      <c r="B14156" s="215">
        <v>1</v>
      </c>
      <c r="C14156" s="216" t="s">
        <v>48003</v>
      </c>
      <c r="D14156" s="215" t="s">
        <v>48004</v>
      </c>
    </row>
    <row r="14157" spans="1:4">
      <c r="A14157" s="215" t="s">
        <v>48005</v>
      </c>
      <c r="B14157" s="215">
        <v>1</v>
      </c>
      <c r="C14157" s="216" t="s">
        <v>48006</v>
      </c>
      <c r="D14157" s="215" t="s">
        <v>48007</v>
      </c>
    </row>
    <row r="14158" spans="1:4">
      <c r="A14158" s="215" t="s">
        <v>48008</v>
      </c>
      <c r="B14158" s="215">
        <v>1</v>
      </c>
      <c r="C14158" s="216" t="s">
        <v>48009</v>
      </c>
      <c r="D14158" s="215" t="s">
        <v>48010</v>
      </c>
    </row>
    <row r="14159" spans="1:4">
      <c r="A14159" s="215" t="s">
        <v>48011</v>
      </c>
      <c r="B14159" s="215">
        <v>1</v>
      </c>
      <c r="C14159" s="216" t="s">
        <v>48012</v>
      </c>
      <c r="D14159" s="215" t="s">
        <v>48013</v>
      </c>
    </row>
    <row r="14160" spans="1:4">
      <c r="A14160" s="215" t="s">
        <v>48014</v>
      </c>
      <c r="B14160" s="215">
        <v>1</v>
      </c>
      <c r="C14160" s="216" t="s">
        <v>48015</v>
      </c>
      <c r="D14160" s="215" t="s">
        <v>48016</v>
      </c>
    </row>
    <row r="14161" spans="1:4">
      <c r="A14161" s="215" t="s">
        <v>48017</v>
      </c>
      <c r="B14161" s="215">
        <v>1</v>
      </c>
      <c r="C14161" s="216" t="s">
        <v>48018</v>
      </c>
      <c r="D14161" s="215" t="s">
        <v>43509</v>
      </c>
    </row>
    <row r="14162" spans="1:4">
      <c r="A14162" s="215" t="s">
        <v>48019</v>
      </c>
      <c r="B14162" s="215">
        <v>1</v>
      </c>
      <c r="C14162" s="216" t="s">
        <v>48020</v>
      </c>
      <c r="D14162" s="215" t="s">
        <v>48021</v>
      </c>
    </row>
    <row r="14163" spans="1:4">
      <c r="A14163" s="215" t="s">
        <v>48022</v>
      </c>
      <c r="B14163" s="215">
        <v>1</v>
      </c>
      <c r="C14163" s="216" t="s">
        <v>48023</v>
      </c>
      <c r="D14163" s="215" t="s">
        <v>48024</v>
      </c>
    </row>
    <row r="14164" spans="1:4">
      <c r="A14164" s="215" t="s">
        <v>48025</v>
      </c>
      <c r="B14164" s="215">
        <v>1</v>
      </c>
      <c r="C14164" s="216" t="s">
        <v>48026</v>
      </c>
      <c r="D14164" s="215" t="s">
        <v>48027</v>
      </c>
    </row>
    <row r="14165" spans="1:4">
      <c r="A14165" s="215" t="s">
        <v>48028</v>
      </c>
      <c r="B14165" s="215">
        <v>1</v>
      </c>
      <c r="C14165" s="216" t="s">
        <v>48029</v>
      </c>
      <c r="D14165" s="215" t="s">
        <v>48030</v>
      </c>
    </row>
    <row r="14166" spans="1:4">
      <c r="A14166" s="215" t="s">
        <v>48031</v>
      </c>
      <c r="B14166" s="215">
        <v>1</v>
      </c>
      <c r="C14166" s="216" t="s">
        <v>48032</v>
      </c>
      <c r="D14166" s="215" t="s">
        <v>48033</v>
      </c>
    </row>
    <row r="14167" spans="1:4">
      <c r="A14167" s="215" t="s">
        <v>48034</v>
      </c>
      <c r="B14167" s="215">
        <v>1</v>
      </c>
      <c r="C14167" s="216" t="s">
        <v>48035</v>
      </c>
      <c r="D14167" s="215" t="s">
        <v>48036</v>
      </c>
    </row>
    <row r="14168" spans="1:4">
      <c r="A14168" s="215" t="s">
        <v>48037</v>
      </c>
      <c r="B14168" s="215">
        <v>1</v>
      </c>
      <c r="C14168" s="216" t="s">
        <v>48038</v>
      </c>
      <c r="D14168" s="215" t="s">
        <v>44180</v>
      </c>
    </row>
    <row r="14169" spans="1:4">
      <c r="A14169" s="215" t="s">
        <v>48039</v>
      </c>
      <c r="B14169" s="215">
        <v>1</v>
      </c>
      <c r="C14169" s="216" t="s">
        <v>48040</v>
      </c>
      <c r="D14169" s="215" t="s">
        <v>48041</v>
      </c>
    </row>
    <row r="14170" spans="1:4">
      <c r="A14170" s="215" t="s">
        <v>48042</v>
      </c>
      <c r="B14170" s="215">
        <v>1</v>
      </c>
      <c r="C14170" s="216" t="s">
        <v>48043</v>
      </c>
      <c r="D14170" s="215" t="s">
        <v>48044</v>
      </c>
    </row>
    <row r="14171" spans="1:4">
      <c r="A14171" s="215" t="s">
        <v>48045</v>
      </c>
      <c r="B14171" s="215">
        <v>1</v>
      </c>
      <c r="C14171" s="216" t="s">
        <v>48046</v>
      </c>
      <c r="D14171" s="215" t="s">
        <v>48047</v>
      </c>
    </row>
    <row r="14172" spans="1:4">
      <c r="A14172" s="215" t="s">
        <v>48048</v>
      </c>
      <c r="B14172" s="215">
        <v>1</v>
      </c>
      <c r="C14172" s="216" t="s">
        <v>48049</v>
      </c>
      <c r="D14172" s="215" t="s">
        <v>48050</v>
      </c>
    </row>
    <row r="14173" spans="1:4">
      <c r="A14173" s="215" t="s">
        <v>48051</v>
      </c>
      <c r="B14173" s="215">
        <v>1</v>
      </c>
      <c r="C14173" s="216" t="s">
        <v>48052</v>
      </c>
      <c r="D14173" s="215" t="s">
        <v>48053</v>
      </c>
    </row>
    <row r="14174" spans="1:4">
      <c r="A14174" s="215" t="s">
        <v>48054</v>
      </c>
      <c r="B14174" s="215">
        <v>1</v>
      </c>
      <c r="C14174" s="216" t="s">
        <v>48055</v>
      </c>
      <c r="D14174" s="215" t="s">
        <v>48056</v>
      </c>
    </row>
    <row r="14175" spans="1:4">
      <c r="A14175" s="215" t="s">
        <v>48057</v>
      </c>
      <c r="B14175" s="215">
        <v>1</v>
      </c>
      <c r="C14175" s="216" t="s">
        <v>48058</v>
      </c>
      <c r="D14175" s="215" t="s">
        <v>48059</v>
      </c>
    </row>
    <row r="14176" spans="1:4">
      <c r="A14176" s="215" t="s">
        <v>48060</v>
      </c>
      <c r="B14176" s="215">
        <v>1</v>
      </c>
      <c r="C14176" s="216" t="s">
        <v>48061</v>
      </c>
      <c r="D14176" s="215" t="s">
        <v>48062</v>
      </c>
    </row>
    <row r="14177" spans="1:4">
      <c r="A14177" s="215" t="s">
        <v>48063</v>
      </c>
      <c r="B14177" s="215">
        <v>1</v>
      </c>
      <c r="C14177" s="216" t="s">
        <v>48064</v>
      </c>
      <c r="D14177" s="215" t="s">
        <v>48065</v>
      </c>
    </row>
    <row r="14178" spans="1:4">
      <c r="A14178" s="215" t="s">
        <v>48066</v>
      </c>
      <c r="B14178" s="215">
        <v>2</v>
      </c>
      <c r="C14178" s="216" t="s">
        <v>48067</v>
      </c>
      <c r="D14178" s="215" t="s">
        <v>48068</v>
      </c>
    </row>
    <row r="14179" spans="1:4">
      <c r="A14179" s="215" t="s">
        <v>48069</v>
      </c>
      <c r="B14179" s="215">
        <v>1</v>
      </c>
      <c r="C14179" s="216" t="s">
        <v>48070</v>
      </c>
      <c r="D14179" s="215" t="s">
        <v>48071</v>
      </c>
    </row>
    <row r="14180" spans="1:4">
      <c r="A14180" s="215" t="s">
        <v>48072</v>
      </c>
      <c r="B14180" s="215">
        <v>1</v>
      </c>
      <c r="C14180" s="216" t="s">
        <v>48073</v>
      </c>
      <c r="D14180" s="215" t="s">
        <v>48074</v>
      </c>
    </row>
    <row r="14181" spans="1:4">
      <c r="A14181" s="215" t="s">
        <v>48075</v>
      </c>
      <c r="B14181" s="215">
        <v>1</v>
      </c>
      <c r="C14181" s="216" t="s">
        <v>48076</v>
      </c>
      <c r="D14181" s="215" t="s">
        <v>48077</v>
      </c>
    </row>
    <row r="14182" spans="1:4">
      <c r="A14182" s="215" t="s">
        <v>48078</v>
      </c>
      <c r="B14182" s="215">
        <v>1</v>
      </c>
      <c r="C14182" s="216" t="s">
        <v>48079</v>
      </c>
      <c r="D14182" s="215" t="s">
        <v>48080</v>
      </c>
    </row>
    <row r="14183" spans="1:4">
      <c r="A14183" s="215" t="s">
        <v>48081</v>
      </c>
      <c r="B14183" s="215">
        <v>1</v>
      </c>
      <c r="C14183" s="216" t="s">
        <v>48082</v>
      </c>
      <c r="D14183" s="215" t="s">
        <v>48083</v>
      </c>
    </row>
    <row r="14184" spans="1:4">
      <c r="A14184" s="215" t="s">
        <v>48084</v>
      </c>
      <c r="B14184" s="215">
        <v>1</v>
      </c>
      <c r="C14184" s="216" t="s">
        <v>48085</v>
      </c>
      <c r="D14184" s="215" t="s">
        <v>48086</v>
      </c>
    </row>
    <row r="14185" spans="1:4">
      <c r="A14185" s="215" t="s">
        <v>48087</v>
      </c>
      <c r="B14185" s="215">
        <v>1</v>
      </c>
      <c r="C14185" s="216" t="s">
        <v>111171</v>
      </c>
      <c r="D14185" s="215" t="s">
        <v>48088</v>
      </c>
    </row>
    <row r="14186" spans="1:4">
      <c r="A14186" s="215" t="s">
        <v>48089</v>
      </c>
      <c r="B14186" s="215">
        <v>1</v>
      </c>
      <c r="C14186" s="216" t="s">
        <v>48090</v>
      </c>
      <c r="D14186" s="215" t="s">
        <v>48091</v>
      </c>
    </row>
    <row r="14187" spans="1:4">
      <c r="A14187" s="215" t="s">
        <v>48092</v>
      </c>
      <c r="B14187" s="215">
        <v>1</v>
      </c>
      <c r="C14187" s="216" t="s">
        <v>48093</v>
      </c>
      <c r="D14187" s="215" t="s">
        <v>48094</v>
      </c>
    </row>
    <row r="14188" spans="1:4">
      <c r="A14188" s="215" t="s">
        <v>48095</v>
      </c>
      <c r="B14188" s="215">
        <v>1</v>
      </c>
      <c r="C14188" s="216" t="s">
        <v>48096</v>
      </c>
      <c r="D14188" s="215" t="s">
        <v>48097</v>
      </c>
    </row>
    <row r="14189" spans="1:4">
      <c r="A14189" s="215" t="s">
        <v>48098</v>
      </c>
      <c r="B14189" s="215">
        <v>1</v>
      </c>
      <c r="C14189" s="216" t="s">
        <v>48099</v>
      </c>
      <c r="D14189" s="215" t="s">
        <v>48100</v>
      </c>
    </row>
    <row r="14190" spans="1:4">
      <c r="A14190" s="215" t="s">
        <v>48101</v>
      </c>
      <c r="B14190" s="215">
        <v>1</v>
      </c>
      <c r="C14190" s="216" t="s">
        <v>48102</v>
      </c>
      <c r="D14190" s="215" t="s">
        <v>48103</v>
      </c>
    </row>
    <row r="14191" spans="1:4">
      <c r="A14191" s="215" t="s">
        <v>48104</v>
      </c>
      <c r="B14191" s="215">
        <v>1</v>
      </c>
      <c r="C14191" s="216" t="s">
        <v>48105</v>
      </c>
      <c r="D14191" s="215" t="s">
        <v>48106</v>
      </c>
    </row>
    <row r="14192" spans="1:4">
      <c r="A14192" s="215" t="s">
        <v>48107</v>
      </c>
      <c r="B14192" s="215">
        <v>1</v>
      </c>
      <c r="C14192" s="216" t="s">
        <v>111172</v>
      </c>
      <c r="D14192" s="215" t="s">
        <v>48108</v>
      </c>
    </row>
    <row r="14193" spans="1:4">
      <c r="A14193" s="215" t="s">
        <v>48109</v>
      </c>
      <c r="B14193" s="215">
        <v>1</v>
      </c>
      <c r="C14193" s="216" t="s">
        <v>48110</v>
      </c>
      <c r="D14193" s="215" t="s">
        <v>48111</v>
      </c>
    </row>
    <row r="14194" spans="1:4">
      <c r="A14194" s="215" t="s">
        <v>48112</v>
      </c>
      <c r="B14194" s="215">
        <v>1</v>
      </c>
      <c r="C14194" s="216" t="s">
        <v>48113</v>
      </c>
      <c r="D14194" s="215" t="s">
        <v>48114</v>
      </c>
    </row>
    <row r="14195" spans="1:4">
      <c r="A14195" s="215" t="s">
        <v>48115</v>
      </c>
      <c r="B14195" s="215">
        <v>1</v>
      </c>
      <c r="C14195" s="216" t="s">
        <v>48116</v>
      </c>
      <c r="D14195" s="215" t="s">
        <v>48117</v>
      </c>
    </row>
    <row r="14196" spans="1:4">
      <c r="A14196" s="215" t="s">
        <v>48118</v>
      </c>
      <c r="B14196" s="215">
        <v>1</v>
      </c>
      <c r="C14196" s="216" t="s">
        <v>48119</v>
      </c>
      <c r="D14196" s="215" t="s">
        <v>48120</v>
      </c>
    </row>
    <row r="14197" spans="1:4">
      <c r="A14197" s="215" t="s">
        <v>48121</v>
      </c>
      <c r="B14197" s="215">
        <v>1</v>
      </c>
      <c r="C14197" s="216" t="s">
        <v>48122</v>
      </c>
      <c r="D14197" s="215" t="s">
        <v>48123</v>
      </c>
    </row>
    <row r="14198" spans="1:4">
      <c r="A14198" s="215" t="s">
        <v>48124</v>
      </c>
      <c r="B14198" s="215">
        <v>1</v>
      </c>
      <c r="C14198" s="216" t="s">
        <v>48125</v>
      </c>
      <c r="D14198" s="215" t="s">
        <v>48126</v>
      </c>
    </row>
    <row r="14199" spans="1:4">
      <c r="A14199" s="215" t="s">
        <v>48127</v>
      </c>
      <c r="B14199" s="215">
        <v>1</v>
      </c>
      <c r="C14199" s="216" t="s">
        <v>48128</v>
      </c>
      <c r="D14199" s="215" t="s">
        <v>48129</v>
      </c>
    </row>
    <row r="14200" spans="1:4">
      <c r="A14200" s="215" t="s">
        <v>48130</v>
      </c>
      <c r="B14200" s="215">
        <v>1</v>
      </c>
      <c r="C14200" s="216" t="s">
        <v>48131</v>
      </c>
      <c r="D14200" s="215" t="s">
        <v>48132</v>
      </c>
    </row>
    <row r="14201" spans="1:4">
      <c r="A14201" s="215" t="s">
        <v>48133</v>
      </c>
      <c r="B14201" s="215">
        <v>1</v>
      </c>
      <c r="C14201" s="216" t="s">
        <v>48134</v>
      </c>
      <c r="D14201" s="215" t="s">
        <v>48135</v>
      </c>
    </row>
    <row r="14202" spans="1:4">
      <c r="A14202" s="215" t="s">
        <v>48136</v>
      </c>
      <c r="B14202" s="215">
        <v>1</v>
      </c>
      <c r="C14202" s="216" t="s">
        <v>48137</v>
      </c>
      <c r="D14202" s="215" t="s">
        <v>48138</v>
      </c>
    </row>
    <row r="14203" spans="1:4">
      <c r="A14203" s="215" t="s">
        <v>48139</v>
      </c>
      <c r="B14203" s="215">
        <v>1</v>
      </c>
      <c r="C14203" s="216" t="s">
        <v>48140</v>
      </c>
      <c r="D14203" s="215" t="s">
        <v>48141</v>
      </c>
    </row>
    <row r="14204" spans="1:4">
      <c r="A14204" s="215" t="s">
        <v>48142</v>
      </c>
      <c r="B14204" s="215">
        <v>1</v>
      </c>
      <c r="C14204" s="216" t="s">
        <v>48143</v>
      </c>
      <c r="D14204" s="215" t="s">
        <v>48144</v>
      </c>
    </row>
    <row r="14205" spans="1:4">
      <c r="A14205" s="215" t="s">
        <v>48145</v>
      </c>
      <c r="B14205" s="215">
        <v>1</v>
      </c>
      <c r="C14205" s="216" t="s">
        <v>48146</v>
      </c>
      <c r="D14205" s="215" t="s">
        <v>48147</v>
      </c>
    </row>
    <row r="14206" spans="1:4">
      <c r="A14206" s="215" t="s">
        <v>48148</v>
      </c>
      <c r="B14206" s="215">
        <v>1</v>
      </c>
      <c r="C14206" s="216" t="s">
        <v>48149</v>
      </c>
      <c r="D14206" s="215" t="s">
        <v>48150</v>
      </c>
    </row>
    <row r="14207" spans="1:4">
      <c r="A14207" s="215" t="s">
        <v>48151</v>
      </c>
      <c r="B14207" s="215">
        <v>1</v>
      </c>
      <c r="C14207" s="216" t="s">
        <v>48152</v>
      </c>
      <c r="D14207" s="215" t="s">
        <v>48153</v>
      </c>
    </row>
    <row r="14208" spans="1:4">
      <c r="A14208" s="215" t="s">
        <v>48154</v>
      </c>
      <c r="B14208" s="215">
        <v>1</v>
      </c>
      <c r="C14208" s="216" t="s">
        <v>48155</v>
      </c>
      <c r="D14208" s="215" t="s">
        <v>48156</v>
      </c>
    </row>
    <row r="14209" spans="1:4">
      <c r="A14209" s="215" t="s">
        <v>48157</v>
      </c>
      <c r="B14209" s="215">
        <v>1</v>
      </c>
      <c r="C14209" s="216" t="s">
        <v>48158</v>
      </c>
      <c r="D14209" s="215" t="s">
        <v>48159</v>
      </c>
    </row>
    <row r="14210" spans="1:4">
      <c r="A14210" s="215" t="s">
        <v>48160</v>
      </c>
      <c r="B14210" s="215">
        <v>1</v>
      </c>
      <c r="C14210" s="216" t="s">
        <v>48161</v>
      </c>
      <c r="D14210" s="215" t="s">
        <v>48162</v>
      </c>
    </row>
    <row r="14211" spans="1:4">
      <c r="A14211" s="215" t="s">
        <v>48163</v>
      </c>
      <c r="B14211" s="215">
        <v>1</v>
      </c>
      <c r="C14211" s="216" t="s">
        <v>48164</v>
      </c>
      <c r="D14211" s="215" t="s">
        <v>48165</v>
      </c>
    </row>
    <row r="14212" spans="1:4">
      <c r="A14212" s="215" t="s">
        <v>48166</v>
      </c>
      <c r="B14212" s="215">
        <v>1</v>
      </c>
      <c r="C14212" s="216" t="s">
        <v>48167</v>
      </c>
      <c r="D14212" s="215" t="s">
        <v>48168</v>
      </c>
    </row>
    <row r="14213" spans="1:4">
      <c r="A14213" s="215" t="s">
        <v>48169</v>
      </c>
      <c r="B14213" s="215">
        <v>1</v>
      </c>
      <c r="C14213" s="216" t="s">
        <v>48170</v>
      </c>
      <c r="D14213" s="215" t="s">
        <v>48171</v>
      </c>
    </row>
    <row r="14214" spans="1:4">
      <c r="A14214" s="215" t="s">
        <v>48172</v>
      </c>
      <c r="B14214" s="215">
        <v>1</v>
      </c>
      <c r="C14214" s="216" t="s">
        <v>48173</v>
      </c>
      <c r="D14214" s="215" t="s">
        <v>48174</v>
      </c>
    </row>
    <row r="14215" spans="1:4">
      <c r="A14215" s="215" t="s">
        <v>48175</v>
      </c>
      <c r="B14215" s="215">
        <v>1</v>
      </c>
      <c r="C14215" s="216" t="s">
        <v>48176</v>
      </c>
      <c r="D14215" s="215" t="s">
        <v>48177</v>
      </c>
    </row>
    <row r="14216" spans="1:4">
      <c r="A14216" s="215" t="s">
        <v>48178</v>
      </c>
      <c r="B14216" s="215">
        <v>1</v>
      </c>
      <c r="C14216" s="216" t="s">
        <v>48179</v>
      </c>
      <c r="D14216" s="215" t="s">
        <v>48180</v>
      </c>
    </row>
    <row r="14217" spans="1:4">
      <c r="A14217" s="215" t="s">
        <v>48181</v>
      </c>
      <c r="B14217" s="215">
        <v>1</v>
      </c>
      <c r="C14217" s="216" t="s">
        <v>48182</v>
      </c>
      <c r="D14217" s="215" t="s">
        <v>48183</v>
      </c>
    </row>
    <row r="14218" spans="1:4">
      <c r="A14218" s="215" t="s">
        <v>48184</v>
      </c>
      <c r="B14218" s="215">
        <v>1</v>
      </c>
      <c r="C14218" s="216" t="s">
        <v>48185</v>
      </c>
      <c r="D14218" s="215" t="s">
        <v>48186</v>
      </c>
    </row>
    <row r="14219" spans="1:4">
      <c r="A14219" s="215" t="s">
        <v>48187</v>
      </c>
      <c r="B14219" s="215">
        <v>1</v>
      </c>
      <c r="C14219" s="216" t="s">
        <v>48188</v>
      </c>
      <c r="D14219" s="215" t="s">
        <v>48189</v>
      </c>
    </row>
    <row r="14220" spans="1:4">
      <c r="A14220" s="215" t="s">
        <v>48190</v>
      </c>
      <c r="B14220" s="215">
        <v>1</v>
      </c>
      <c r="C14220" s="216" t="s">
        <v>48191</v>
      </c>
      <c r="D14220" s="215" t="s">
        <v>48192</v>
      </c>
    </row>
    <row r="14221" spans="1:4">
      <c r="A14221" s="215" t="s">
        <v>48193</v>
      </c>
      <c r="B14221" s="215">
        <v>1</v>
      </c>
      <c r="C14221" s="216" t="s">
        <v>48194</v>
      </c>
      <c r="D14221" s="215" t="s">
        <v>48195</v>
      </c>
    </row>
    <row r="14222" spans="1:4">
      <c r="A14222" s="215" t="s">
        <v>48196</v>
      </c>
      <c r="B14222" s="215">
        <v>1</v>
      </c>
      <c r="C14222" s="216" t="s">
        <v>48197</v>
      </c>
      <c r="D14222" s="215" t="s">
        <v>48198</v>
      </c>
    </row>
    <row r="14223" spans="1:4">
      <c r="A14223" s="215" t="s">
        <v>48199</v>
      </c>
      <c r="B14223" s="215">
        <v>1</v>
      </c>
      <c r="C14223" s="216" t="s">
        <v>48200</v>
      </c>
      <c r="D14223" s="215" t="s">
        <v>48201</v>
      </c>
    </row>
    <row r="14224" spans="1:4">
      <c r="A14224" s="215" t="s">
        <v>48202</v>
      </c>
      <c r="B14224" s="215">
        <v>1</v>
      </c>
      <c r="C14224" s="216" t="s">
        <v>48203</v>
      </c>
      <c r="D14224" s="215" t="s">
        <v>48204</v>
      </c>
    </row>
    <row r="14225" spans="1:4">
      <c r="A14225" s="215" t="s">
        <v>48205</v>
      </c>
      <c r="B14225" s="215">
        <v>1</v>
      </c>
      <c r="C14225" s="216" t="s">
        <v>48206</v>
      </c>
      <c r="D14225" s="215" t="s">
        <v>48207</v>
      </c>
    </row>
    <row r="14226" spans="1:4">
      <c r="A14226" s="215" t="s">
        <v>48208</v>
      </c>
      <c r="B14226" s="215">
        <v>1</v>
      </c>
      <c r="C14226" s="216" t="s">
        <v>48209</v>
      </c>
      <c r="D14226" s="215" t="s">
        <v>48210</v>
      </c>
    </row>
    <row r="14227" spans="1:4">
      <c r="A14227" s="215" t="s">
        <v>48211</v>
      </c>
      <c r="B14227" s="215">
        <v>1</v>
      </c>
      <c r="C14227" s="216" t="s">
        <v>48212</v>
      </c>
      <c r="D14227" s="215" t="s">
        <v>48213</v>
      </c>
    </row>
    <row r="14228" spans="1:4">
      <c r="A14228" s="215" t="s">
        <v>48214</v>
      </c>
      <c r="B14228" s="215">
        <v>1</v>
      </c>
      <c r="C14228" s="216" t="s">
        <v>48215</v>
      </c>
      <c r="D14228" s="215" t="s">
        <v>48216</v>
      </c>
    </row>
    <row r="14229" spans="1:4">
      <c r="A14229" s="215" t="s">
        <v>48217</v>
      </c>
      <c r="B14229" s="215">
        <v>1</v>
      </c>
      <c r="C14229" s="216" t="s">
        <v>48218</v>
      </c>
      <c r="D14229" s="215" t="s">
        <v>48219</v>
      </c>
    </row>
    <row r="14230" spans="1:4">
      <c r="A14230" s="215" t="s">
        <v>48220</v>
      </c>
      <c r="B14230" s="215">
        <v>1</v>
      </c>
      <c r="C14230" s="216" t="s">
        <v>48221</v>
      </c>
      <c r="D14230" s="215" t="s">
        <v>48222</v>
      </c>
    </row>
    <row r="14231" spans="1:4">
      <c r="A14231" s="215" t="s">
        <v>48223</v>
      </c>
      <c r="B14231" s="215">
        <v>1</v>
      </c>
      <c r="C14231" s="216" t="s">
        <v>48224</v>
      </c>
      <c r="D14231" s="215" t="s">
        <v>48225</v>
      </c>
    </row>
    <row r="14232" spans="1:4">
      <c r="A14232" s="215" t="s">
        <v>48226</v>
      </c>
      <c r="B14232" s="215">
        <v>1</v>
      </c>
      <c r="C14232" s="216" t="s">
        <v>48227</v>
      </c>
      <c r="D14232" s="215" t="s">
        <v>48228</v>
      </c>
    </row>
    <row r="14233" spans="1:4">
      <c r="A14233" s="215" t="s">
        <v>48229</v>
      </c>
      <c r="B14233" s="215">
        <v>1</v>
      </c>
      <c r="C14233" s="216" t="s">
        <v>48230</v>
      </c>
      <c r="D14233" s="215" t="s">
        <v>48231</v>
      </c>
    </row>
    <row r="14234" spans="1:4">
      <c r="A14234" s="215" t="s">
        <v>48232</v>
      </c>
      <c r="B14234" s="215">
        <v>1</v>
      </c>
      <c r="C14234" s="216" t="s">
        <v>48233</v>
      </c>
      <c r="D14234" s="215" t="s">
        <v>48234</v>
      </c>
    </row>
    <row r="14235" spans="1:4">
      <c r="A14235" s="215" t="s">
        <v>48235</v>
      </c>
      <c r="B14235" s="215">
        <v>1</v>
      </c>
      <c r="C14235" s="216" t="s">
        <v>48236</v>
      </c>
      <c r="D14235" s="215" t="s">
        <v>48237</v>
      </c>
    </row>
    <row r="14236" spans="1:4">
      <c r="A14236" s="215" t="s">
        <v>48238</v>
      </c>
      <c r="B14236" s="215">
        <v>1</v>
      </c>
      <c r="C14236" s="216" t="s">
        <v>48239</v>
      </c>
      <c r="D14236" s="215" t="s">
        <v>48240</v>
      </c>
    </row>
    <row r="14237" spans="1:4">
      <c r="A14237" s="215" t="s">
        <v>48241</v>
      </c>
      <c r="B14237" s="215">
        <v>1</v>
      </c>
      <c r="C14237" s="216" t="s">
        <v>48242</v>
      </c>
      <c r="D14237" s="215" t="s">
        <v>48243</v>
      </c>
    </row>
    <row r="14238" spans="1:4">
      <c r="A14238" s="215" t="s">
        <v>48244</v>
      </c>
      <c r="B14238" s="215">
        <v>1</v>
      </c>
      <c r="C14238" s="216" t="s">
        <v>48245</v>
      </c>
      <c r="D14238" s="215" t="s">
        <v>48246</v>
      </c>
    </row>
    <row r="14239" spans="1:4">
      <c r="A14239" s="215" t="s">
        <v>48247</v>
      </c>
      <c r="B14239" s="215">
        <v>1</v>
      </c>
      <c r="C14239" s="216" t="s">
        <v>48248</v>
      </c>
      <c r="D14239" s="215" t="s">
        <v>48249</v>
      </c>
    </row>
    <row r="14240" spans="1:4">
      <c r="A14240" s="215" t="s">
        <v>48250</v>
      </c>
      <c r="B14240" s="215">
        <v>1</v>
      </c>
      <c r="C14240" s="216" t="s">
        <v>48251</v>
      </c>
      <c r="D14240" s="215" t="s">
        <v>48252</v>
      </c>
    </row>
    <row r="14241" spans="1:4">
      <c r="A14241" s="215" t="s">
        <v>48253</v>
      </c>
      <c r="B14241" s="215">
        <v>1</v>
      </c>
      <c r="C14241" s="216" t="s">
        <v>48254</v>
      </c>
      <c r="D14241" s="215" t="s">
        <v>48255</v>
      </c>
    </row>
    <row r="14242" spans="1:4">
      <c r="A14242" s="215" t="s">
        <v>48256</v>
      </c>
      <c r="B14242" s="215">
        <v>1</v>
      </c>
      <c r="C14242" s="216" t="s">
        <v>48257</v>
      </c>
      <c r="D14242" s="215" t="s">
        <v>48258</v>
      </c>
    </row>
    <row r="14243" spans="1:4">
      <c r="A14243" s="215" t="s">
        <v>48259</v>
      </c>
      <c r="B14243" s="215">
        <v>1</v>
      </c>
      <c r="C14243" s="216" t="s">
        <v>48260</v>
      </c>
      <c r="D14243" s="215" t="s">
        <v>48261</v>
      </c>
    </row>
    <row r="14244" spans="1:4">
      <c r="A14244" s="215" t="s">
        <v>48262</v>
      </c>
      <c r="B14244" s="215">
        <v>1</v>
      </c>
      <c r="C14244" s="216" t="s">
        <v>48263</v>
      </c>
      <c r="D14244" s="215" t="s">
        <v>48264</v>
      </c>
    </row>
    <row r="14245" spans="1:4">
      <c r="A14245" s="215" t="s">
        <v>48265</v>
      </c>
      <c r="B14245" s="215">
        <v>1</v>
      </c>
      <c r="C14245" s="216" t="s">
        <v>48266</v>
      </c>
      <c r="D14245" s="215" t="s">
        <v>48267</v>
      </c>
    </row>
    <row r="14246" spans="1:4">
      <c r="A14246" s="215" t="s">
        <v>48268</v>
      </c>
      <c r="B14246" s="215">
        <v>1</v>
      </c>
      <c r="C14246" s="216" t="s">
        <v>48269</v>
      </c>
      <c r="D14246" s="215" t="s">
        <v>48270</v>
      </c>
    </row>
    <row r="14247" spans="1:4">
      <c r="A14247" s="215" t="s">
        <v>48271</v>
      </c>
      <c r="B14247" s="215">
        <v>1</v>
      </c>
      <c r="C14247" s="216" t="s">
        <v>48272</v>
      </c>
      <c r="D14247" s="215" t="s">
        <v>48273</v>
      </c>
    </row>
    <row r="14248" spans="1:4">
      <c r="A14248" s="215" t="s">
        <v>48274</v>
      </c>
      <c r="B14248" s="215">
        <v>1</v>
      </c>
      <c r="C14248" s="216" t="s">
        <v>48275</v>
      </c>
      <c r="D14248" s="215" t="s">
        <v>48276</v>
      </c>
    </row>
    <row r="14249" spans="1:4">
      <c r="A14249" s="215" t="s">
        <v>48277</v>
      </c>
      <c r="B14249" s="215">
        <v>1</v>
      </c>
      <c r="C14249" s="216" t="s">
        <v>48278</v>
      </c>
      <c r="D14249" s="215" t="s">
        <v>48279</v>
      </c>
    </row>
    <row r="14250" spans="1:4">
      <c r="A14250" s="215" t="s">
        <v>48280</v>
      </c>
      <c r="B14250" s="215">
        <v>1</v>
      </c>
      <c r="C14250" s="216" t="s">
        <v>48281</v>
      </c>
      <c r="D14250" s="215" t="s">
        <v>48282</v>
      </c>
    </row>
    <row r="14251" spans="1:4">
      <c r="A14251" s="215" t="s">
        <v>48283</v>
      </c>
      <c r="B14251" s="215">
        <v>1</v>
      </c>
      <c r="C14251" s="216" t="s">
        <v>48284</v>
      </c>
      <c r="D14251" s="215" t="s">
        <v>48285</v>
      </c>
    </row>
    <row r="14252" spans="1:4">
      <c r="A14252" s="215" t="s">
        <v>48286</v>
      </c>
      <c r="B14252" s="215">
        <v>1</v>
      </c>
      <c r="C14252" s="216" t="s">
        <v>48287</v>
      </c>
      <c r="D14252" s="215" t="s">
        <v>48288</v>
      </c>
    </row>
    <row r="14253" spans="1:4">
      <c r="A14253" s="215" t="s">
        <v>48289</v>
      </c>
      <c r="B14253" s="215">
        <v>1</v>
      </c>
      <c r="C14253" s="216" t="s">
        <v>48290</v>
      </c>
      <c r="D14253" s="215" t="s">
        <v>48291</v>
      </c>
    </row>
    <row r="14254" spans="1:4">
      <c r="A14254" s="215" t="s">
        <v>48292</v>
      </c>
      <c r="B14254" s="215">
        <v>1</v>
      </c>
      <c r="C14254" s="216" t="s">
        <v>48293</v>
      </c>
      <c r="D14254" s="215" t="s">
        <v>48294</v>
      </c>
    </row>
    <row r="14255" spans="1:4">
      <c r="A14255" s="215" t="s">
        <v>48295</v>
      </c>
      <c r="B14255" s="215">
        <v>1</v>
      </c>
      <c r="C14255" s="216" t="s">
        <v>48296</v>
      </c>
      <c r="D14255" s="215" t="s">
        <v>48297</v>
      </c>
    </row>
    <row r="14256" spans="1:4">
      <c r="A14256" s="215" t="s">
        <v>48298</v>
      </c>
      <c r="B14256" s="215">
        <v>1</v>
      </c>
      <c r="C14256" s="216" t="s">
        <v>48299</v>
      </c>
      <c r="D14256" s="215" t="s">
        <v>48300</v>
      </c>
    </row>
    <row r="14257" spans="1:4">
      <c r="A14257" s="215" t="s">
        <v>48301</v>
      </c>
      <c r="B14257" s="215">
        <v>1</v>
      </c>
      <c r="C14257" s="216" t="s">
        <v>48302</v>
      </c>
      <c r="D14257" s="215" t="s">
        <v>48303</v>
      </c>
    </row>
    <row r="14258" spans="1:4">
      <c r="A14258" s="215" t="s">
        <v>48304</v>
      </c>
      <c r="B14258" s="215">
        <v>1</v>
      </c>
      <c r="C14258" s="216" t="s">
        <v>48305</v>
      </c>
      <c r="D14258" s="215" t="s">
        <v>48306</v>
      </c>
    </row>
    <row r="14259" spans="1:4">
      <c r="A14259" s="215" t="s">
        <v>48307</v>
      </c>
      <c r="B14259" s="215">
        <v>1</v>
      </c>
      <c r="C14259" s="216" t="s">
        <v>48308</v>
      </c>
      <c r="D14259" s="215" t="s">
        <v>48309</v>
      </c>
    </row>
    <row r="14260" spans="1:4">
      <c r="A14260" s="215" t="s">
        <v>48310</v>
      </c>
      <c r="B14260" s="215">
        <v>1</v>
      </c>
      <c r="C14260" s="216" t="s">
        <v>48311</v>
      </c>
      <c r="D14260" s="215" t="s">
        <v>48312</v>
      </c>
    </row>
    <row r="14261" spans="1:4">
      <c r="A14261" s="215" t="s">
        <v>48313</v>
      </c>
      <c r="B14261" s="215">
        <v>1</v>
      </c>
      <c r="C14261" s="216" t="s">
        <v>48314</v>
      </c>
      <c r="D14261" s="215" t="s">
        <v>48315</v>
      </c>
    </row>
    <row r="14262" spans="1:4">
      <c r="A14262" s="215" t="s">
        <v>48316</v>
      </c>
      <c r="B14262" s="215">
        <v>1</v>
      </c>
      <c r="C14262" s="216" t="s">
        <v>48317</v>
      </c>
      <c r="D14262" s="215" t="s">
        <v>48318</v>
      </c>
    </row>
    <row r="14263" spans="1:4">
      <c r="A14263" s="215" t="s">
        <v>48319</v>
      </c>
      <c r="B14263" s="215">
        <v>1</v>
      </c>
      <c r="C14263" s="216" t="s">
        <v>48320</v>
      </c>
      <c r="D14263" s="215" t="s">
        <v>48321</v>
      </c>
    </row>
    <row r="14264" spans="1:4">
      <c r="A14264" s="215" t="s">
        <v>48322</v>
      </c>
      <c r="B14264" s="215">
        <v>1</v>
      </c>
      <c r="C14264" s="216" t="s">
        <v>48323</v>
      </c>
      <c r="D14264" s="215" t="s">
        <v>48324</v>
      </c>
    </row>
    <row r="14265" spans="1:4">
      <c r="A14265" s="215" t="s">
        <v>48325</v>
      </c>
      <c r="B14265" s="215">
        <v>1</v>
      </c>
      <c r="C14265" s="216" t="s">
        <v>48326</v>
      </c>
      <c r="D14265" s="215" t="s">
        <v>48327</v>
      </c>
    </row>
    <row r="14266" spans="1:4">
      <c r="A14266" s="215" t="s">
        <v>48328</v>
      </c>
      <c r="B14266" s="215">
        <v>1</v>
      </c>
      <c r="C14266" s="216" t="s">
        <v>48329</v>
      </c>
      <c r="D14266" s="215" t="s">
        <v>48330</v>
      </c>
    </row>
    <row r="14267" spans="1:4">
      <c r="A14267" s="215" t="s">
        <v>48331</v>
      </c>
      <c r="B14267" s="215">
        <v>1</v>
      </c>
      <c r="C14267" s="216" t="s">
        <v>48332</v>
      </c>
      <c r="D14267" s="215" t="s">
        <v>48333</v>
      </c>
    </row>
    <row r="14268" spans="1:4">
      <c r="A14268" s="215" t="s">
        <v>48334</v>
      </c>
      <c r="B14268" s="215">
        <v>1</v>
      </c>
      <c r="C14268" s="216" t="s">
        <v>48335</v>
      </c>
      <c r="D14268" s="215" t="s">
        <v>48336</v>
      </c>
    </row>
    <row r="14269" spans="1:4">
      <c r="A14269" s="215" t="s">
        <v>48337</v>
      </c>
      <c r="B14269" s="215">
        <v>1</v>
      </c>
      <c r="C14269" s="216" t="s">
        <v>48338</v>
      </c>
      <c r="D14269" s="215" t="s">
        <v>48339</v>
      </c>
    </row>
    <row r="14270" spans="1:4">
      <c r="A14270" s="215" t="s">
        <v>48340</v>
      </c>
      <c r="B14270" s="215">
        <v>1</v>
      </c>
      <c r="C14270" s="216" t="s">
        <v>48341</v>
      </c>
      <c r="D14270" s="215" t="s">
        <v>48342</v>
      </c>
    </row>
    <row r="14271" spans="1:4">
      <c r="A14271" s="215" t="s">
        <v>48343</v>
      </c>
      <c r="B14271" s="215">
        <v>1</v>
      </c>
      <c r="C14271" s="216" t="s">
        <v>48344</v>
      </c>
      <c r="D14271" s="215" t="s">
        <v>48345</v>
      </c>
    </row>
    <row r="14272" spans="1:4">
      <c r="A14272" s="215" t="s">
        <v>48346</v>
      </c>
      <c r="B14272" s="215">
        <v>1</v>
      </c>
      <c r="C14272" s="216" t="s">
        <v>48347</v>
      </c>
      <c r="D14272" s="215" t="s">
        <v>48348</v>
      </c>
    </row>
    <row r="14273" spans="1:4">
      <c r="A14273" s="215" t="s">
        <v>48349</v>
      </c>
      <c r="B14273" s="215">
        <v>1</v>
      </c>
      <c r="C14273" s="216" t="s">
        <v>48350</v>
      </c>
      <c r="D14273" s="215" t="s">
        <v>48351</v>
      </c>
    </row>
    <row r="14274" spans="1:4">
      <c r="A14274" s="215" t="s">
        <v>48352</v>
      </c>
      <c r="B14274" s="215">
        <v>1</v>
      </c>
      <c r="C14274" s="216" t="s">
        <v>48353</v>
      </c>
      <c r="D14274" s="215" t="s">
        <v>48354</v>
      </c>
    </row>
    <row r="14275" spans="1:4">
      <c r="A14275" s="215" t="s">
        <v>48355</v>
      </c>
      <c r="B14275" s="215">
        <v>1</v>
      </c>
      <c r="C14275" s="216" t="s">
        <v>48356</v>
      </c>
      <c r="D14275" s="215" t="s">
        <v>48357</v>
      </c>
    </row>
    <row r="14276" spans="1:4">
      <c r="A14276" s="215" t="s">
        <v>48358</v>
      </c>
      <c r="B14276" s="215">
        <v>1</v>
      </c>
      <c r="C14276" s="216" t="s">
        <v>48359</v>
      </c>
      <c r="D14276" s="215" t="s">
        <v>48360</v>
      </c>
    </row>
    <row r="14277" spans="1:4">
      <c r="A14277" s="215" t="s">
        <v>48361</v>
      </c>
      <c r="B14277" s="215">
        <v>1</v>
      </c>
      <c r="C14277" s="216" t="s">
        <v>48362</v>
      </c>
      <c r="D14277" s="215" t="s">
        <v>48363</v>
      </c>
    </row>
    <row r="14278" spans="1:4">
      <c r="A14278" s="215" t="s">
        <v>48364</v>
      </c>
      <c r="B14278" s="215">
        <v>1</v>
      </c>
      <c r="C14278" s="216" t="s">
        <v>48365</v>
      </c>
      <c r="D14278" s="215" t="s">
        <v>48366</v>
      </c>
    </row>
    <row r="14279" spans="1:4">
      <c r="A14279" s="215" t="s">
        <v>48367</v>
      </c>
      <c r="B14279" s="215">
        <v>1</v>
      </c>
      <c r="C14279" s="216" t="s">
        <v>48368</v>
      </c>
      <c r="D14279" s="215" t="s">
        <v>48369</v>
      </c>
    </row>
    <row r="14280" spans="1:4">
      <c r="A14280" s="215" t="s">
        <v>48370</v>
      </c>
      <c r="B14280" s="215">
        <v>1</v>
      </c>
      <c r="C14280" s="216" t="s">
        <v>48371</v>
      </c>
      <c r="D14280" s="215" t="s">
        <v>48372</v>
      </c>
    </row>
    <row r="14281" spans="1:4">
      <c r="A14281" s="215" t="s">
        <v>48373</v>
      </c>
      <c r="B14281" s="215">
        <v>1</v>
      </c>
      <c r="C14281" s="216" t="s">
        <v>48374</v>
      </c>
      <c r="D14281" s="215" t="s">
        <v>48375</v>
      </c>
    </row>
    <row r="14282" spans="1:4">
      <c r="A14282" s="215" t="s">
        <v>48376</v>
      </c>
      <c r="B14282" s="215">
        <v>1</v>
      </c>
      <c r="C14282" s="216" t="s">
        <v>48377</v>
      </c>
      <c r="D14282" s="215" t="s">
        <v>48378</v>
      </c>
    </row>
    <row r="14283" spans="1:4">
      <c r="A14283" s="215" t="s">
        <v>48379</v>
      </c>
      <c r="B14283" s="215">
        <v>1</v>
      </c>
      <c r="C14283" s="216" t="s">
        <v>48380</v>
      </c>
      <c r="D14283" s="215" t="s">
        <v>48381</v>
      </c>
    </row>
    <row r="14284" spans="1:4">
      <c r="A14284" s="215" t="s">
        <v>48382</v>
      </c>
      <c r="B14284" s="215">
        <v>1</v>
      </c>
      <c r="C14284" s="216" t="s">
        <v>48383</v>
      </c>
      <c r="D14284" s="215" t="s">
        <v>48384</v>
      </c>
    </row>
    <row r="14285" spans="1:4">
      <c r="A14285" s="215" t="s">
        <v>48385</v>
      </c>
      <c r="B14285" s="215">
        <v>1</v>
      </c>
      <c r="C14285" s="216" t="s">
        <v>48386</v>
      </c>
      <c r="D14285" s="215" t="s">
        <v>48387</v>
      </c>
    </row>
    <row r="14286" spans="1:4">
      <c r="A14286" s="215" t="s">
        <v>48388</v>
      </c>
      <c r="B14286" s="215">
        <v>1</v>
      </c>
      <c r="C14286" s="216" t="s">
        <v>48389</v>
      </c>
      <c r="D14286" s="215" t="s">
        <v>48390</v>
      </c>
    </row>
    <row r="14287" spans="1:4">
      <c r="A14287" s="215" t="s">
        <v>48391</v>
      </c>
      <c r="B14287" s="215">
        <v>1</v>
      </c>
      <c r="C14287" s="216" t="s">
        <v>48392</v>
      </c>
      <c r="D14287" s="215" t="s">
        <v>48393</v>
      </c>
    </row>
    <row r="14288" spans="1:4">
      <c r="A14288" s="215" t="s">
        <v>48394</v>
      </c>
      <c r="B14288" s="215">
        <v>1</v>
      </c>
      <c r="C14288" s="216" t="s">
        <v>48395</v>
      </c>
      <c r="D14288" s="215" t="s">
        <v>48396</v>
      </c>
    </row>
    <row r="14289" spans="1:4">
      <c r="A14289" s="215" t="s">
        <v>48397</v>
      </c>
      <c r="B14289" s="215">
        <v>1</v>
      </c>
      <c r="C14289" s="216" t="s">
        <v>48398</v>
      </c>
      <c r="D14289" s="215" t="s">
        <v>48399</v>
      </c>
    </row>
    <row r="14290" spans="1:4">
      <c r="A14290" s="215" t="s">
        <v>48400</v>
      </c>
      <c r="B14290" s="215">
        <v>1</v>
      </c>
      <c r="C14290" s="216" t="s">
        <v>48401</v>
      </c>
      <c r="D14290" s="215" t="s">
        <v>48402</v>
      </c>
    </row>
    <row r="14291" spans="1:4">
      <c r="A14291" s="215" t="s">
        <v>48403</v>
      </c>
      <c r="B14291" s="215">
        <v>1</v>
      </c>
      <c r="C14291" s="216" t="s">
        <v>48404</v>
      </c>
      <c r="D14291" s="215" t="s">
        <v>48405</v>
      </c>
    </row>
    <row r="14292" spans="1:4">
      <c r="A14292" s="215" t="s">
        <v>48406</v>
      </c>
      <c r="B14292" s="215">
        <v>2</v>
      </c>
      <c r="C14292" s="216" t="s">
        <v>48407</v>
      </c>
      <c r="D14292" s="215" t="s">
        <v>48408</v>
      </c>
    </row>
    <row r="14293" spans="1:4">
      <c r="A14293" s="215" t="s">
        <v>48409</v>
      </c>
      <c r="B14293" s="215">
        <v>1</v>
      </c>
      <c r="C14293" s="216" t="s">
        <v>48410</v>
      </c>
      <c r="D14293" s="215" t="s">
        <v>48411</v>
      </c>
    </row>
    <row r="14294" spans="1:4">
      <c r="A14294" s="215" t="s">
        <v>48412</v>
      </c>
      <c r="B14294" s="215">
        <v>1</v>
      </c>
      <c r="C14294" s="216" t="s">
        <v>48413</v>
      </c>
      <c r="D14294" s="215" t="s">
        <v>48414</v>
      </c>
    </row>
    <row r="14295" spans="1:4">
      <c r="A14295" s="215" t="s">
        <v>48415</v>
      </c>
      <c r="B14295" s="215">
        <v>1</v>
      </c>
      <c r="C14295" s="216" t="s">
        <v>48416</v>
      </c>
      <c r="D14295" s="215" t="s">
        <v>48417</v>
      </c>
    </row>
    <row r="14296" spans="1:4">
      <c r="A14296" s="215" t="s">
        <v>48418</v>
      </c>
      <c r="B14296" s="215">
        <v>1</v>
      </c>
      <c r="C14296" s="216" t="s">
        <v>48419</v>
      </c>
      <c r="D14296" s="215" t="s">
        <v>48420</v>
      </c>
    </row>
    <row r="14297" spans="1:4">
      <c r="A14297" s="215" t="s">
        <v>48421</v>
      </c>
      <c r="B14297" s="215">
        <v>1</v>
      </c>
      <c r="C14297" s="216" t="s">
        <v>48422</v>
      </c>
      <c r="D14297" s="215" t="s">
        <v>48423</v>
      </c>
    </row>
    <row r="14298" spans="1:4">
      <c r="A14298" s="215" t="s">
        <v>48424</v>
      </c>
      <c r="B14298" s="215">
        <v>1</v>
      </c>
      <c r="C14298" s="216" t="s">
        <v>48425</v>
      </c>
      <c r="D14298" s="215" t="s">
        <v>48426</v>
      </c>
    </row>
    <row r="14299" spans="1:4">
      <c r="A14299" s="215" t="s">
        <v>48427</v>
      </c>
      <c r="B14299" s="215">
        <v>1</v>
      </c>
      <c r="C14299" s="216" t="s">
        <v>48428</v>
      </c>
      <c r="D14299" s="215" t="s">
        <v>48429</v>
      </c>
    </row>
    <row r="14300" spans="1:4">
      <c r="A14300" s="215" t="s">
        <v>48430</v>
      </c>
      <c r="B14300" s="215">
        <v>1</v>
      </c>
      <c r="C14300" s="216" t="s">
        <v>48431</v>
      </c>
      <c r="D14300" s="215" t="s">
        <v>48432</v>
      </c>
    </row>
    <row r="14301" spans="1:4">
      <c r="A14301" s="215" t="s">
        <v>48433</v>
      </c>
      <c r="B14301" s="215">
        <v>1</v>
      </c>
      <c r="C14301" s="216" t="s">
        <v>48434</v>
      </c>
      <c r="D14301" s="215" t="s">
        <v>48435</v>
      </c>
    </row>
    <row r="14302" spans="1:4">
      <c r="A14302" s="215" t="s">
        <v>48436</v>
      </c>
      <c r="B14302" s="215">
        <v>1</v>
      </c>
      <c r="C14302" s="216" t="s">
        <v>48437</v>
      </c>
      <c r="D14302" s="215" t="s">
        <v>48438</v>
      </c>
    </row>
    <row r="14303" spans="1:4">
      <c r="A14303" s="215" t="s">
        <v>48439</v>
      </c>
      <c r="B14303" s="215">
        <v>1</v>
      </c>
      <c r="C14303" s="216" t="s">
        <v>48440</v>
      </c>
      <c r="D14303" s="215" t="s">
        <v>48441</v>
      </c>
    </row>
    <row r="14304" spans="1:4">
      <c r="A14304" s="215" t="s">
        <v>48442</v>
      </c>
      <c r="B14304" s="215">
        <v>1</v>
      </c>
      <c r="C14304" s="216" t="s">
        <v>48443</v>
      </c>
      <c r="D14304" s="215" t="s">
        <v>48444</v>
      </c>
    </row>
    <row r="14305" spans="1:4">
      <c r="A14305" s="215" t="s">
        <v>48445</v>
      </c>
      <c r="B14305" s="215">
        <v>1</v>
      </c>
      <c r="C14305" s="216" t="s">
        <v>48446</v>
      </c>
      <c r="D14305" s="215" t="s">
        <v>48447</v>
      </c>
    </row>
    <row r="14306" spans="1:4">
      <c r="A14306" s="215" t="s">
        <v>48448</v>
      </c>
      <c r="B14306" s="215">
        <v>1</v>
      </c>
      <c r="C14306" s="216" t="s">
        <v>48449</v>
      </c>
      <c r="D14306" s="215" t="s">
        <v>48450</v>
      </c>
    </row>
    <row r="14307" spans="1:4">
      <c r="A14307" s="215" t="s">
        <v>48451</v>
      </c>
      <c r="B14307" s="215">
        <v>1</v>
      </c>
      <c r="C14307" s="216" t="s">
        <v>48452</v>
      </c>
      <c r="D14307" s="215" t="s">
        <v>48453</v>
      </c>
    </row>
    <row r="14308" spans="1:4">
      <c r="A14308" s="215" t="s">
        <v>48454</v>
      </c>
      <c r="B14308" s="215">
        <v>1</v>
      </c>
      <c r="C14308" s="216" t="s">
        <v>48455</v>
      </c>
      <c r="D14308" s="215" t="s">
        <v>48456</v>
      </c>
    </row>
    <row r="14309" spans="1:4">
      <c r="A14309" s="215" t="s">
        <v>48457</v>
      </c>
      <c r="B14309" s="215">
        <v>1</v>
      </c>
      <c r="C14309" s="216" t="s">
        <v>48458</v>
      </c>
      <c r="D14309" s="215" t="s">
        <v>48459</v>
      </c>
    </row>
    <row r="14310" spans="1:4">
      <c r="A14310" s="215" t="s">
        <v>48460</v>
      </c>
      <c r="B14310" s="215">
        <v>1</v>
      </c>
      <c r="C14310" s="216" t="s">
        <v>48461</v>
      </c>
      <c r="D14310" s="215" t="s">
        <v>48462</v>
      </c>
    </row>
    <row r="14311" spans="1:4">
      <c r="A14311" s="215" t="s">
        <v>48463</v>
      </c>
      <c r="B14311" s="215">
        <v>1</v>
      </c>
      <c r="C14311" s="216" t="s">
        <v>48464</v>
      </c>
      <c r="D14311" s="215" t="s">
        <v>48465</v>
      </c>
    </row>
    <row r="14312" spans="1:4">
      <c r="A14312" s="215" t="s">
        <v>48466</v>
      </c>
      <c r="B14312" s="215">
        <v>1</v>
      </c>
      <c r="C14312" s="216" t="s">
        <v>48467</v>
      </c>
      <c r="D14312" s="215" t="s">
        <v>48468</v>
      </c>
    </row>
    <row r="14313" spans="1:4">
      <c r="A14313" s="215" t="s">
        <v>48469</v>
      </c>
      <c r="B14313" s="215">
        <v>1</v>
      </c>
      <c r="C14313" s="216" t="s">
        <v>48470</v>
      </c>
      <c r="D14313" s="215" t="s">
        <v>48471</v>
      </c>
    </row>
    <row r="14314" spans="1:4">
      <c r="A14314" s="215" t="s">
        <v>48472</v>
      </c>
      <c r="B14314" s="215">
        <v>1</v>
      </c>
      <c r="C14314" s="216" t="s">
        <v>48473</v>
      </c>
      <c r="D14314" s="215" t="s">
        <v>48474</v>
      </c>
    </row>
    <row r="14315" spans="1:4">
      <c r="A14315" s="215" t="s">
        <v>48475</v>
      </c>
      <c r="B14315" s="215">
        <v>1</v>
      </c>
      <c r="C14315" s="216" t="s">
        <v>48476</v>
      </c>
      <c r="D14315" s="215" t="s">
        <v>48477</v>
      </c>
    </row>
    <row r="14316" spans="1:4">
      <c r="A14316" s="215" t="s">
        <v>48478</v>
      </c>
      <c r="B14316" s="215">
        <v>1</v>
      </c>
      <c r="C14316" s="216" t="s">
        <v>48479</v>
      </c>
      <c r="D14316" s="215" t="s">
        <v>48480</v>
      </c>
    </row>
    <row r="14317" spans="1:4">
      <c r="A14317" s="215" t="s">
        <v>48481</v>
      </c>
      <c r="B14317" s="215">
        <v>1</v>
      </c>
      <c r="C14317" s="216" t="s">
        <v>48482</v>
      </c>
      <c r="D14317" s="215" t="s">
        <v>48483</v>
      </c>
    </row>
    <row r="14318" spans="1:4">
      <c r="A14318" s="215" t="s">
        <v>48484</v>
      </c>
      <c r="B14318" s="215">
        <v>1</v>
      </c>
      <c r="C14318" s="216" t="s">
        <v>48485</v>
      </c>
      <c r="D14318" s="215" t="s">
        <v>48486</v>
      </c>
    </row>
    <row r="14319" spans="1:4">
      <c r="A14319" s="215" t="s">
        <v>48487</v>
      </c>
      <c r="B14319" s="215">
        <v>1</v>
      </c>
      <c r="C14319" s="216" t="s">
        <v>48488</v>
      </c>
      <c r="D14319" s="215" t="s">
        <v>48489</v>
      </c>
    </row>
    <row r="14320" spans="1:4">
      <c r="A14320" s="215" t="s">
        <v>48490</v>
      </c>
      <c r="B14320" s="215">
        <v>1</v>
      </c>
      <c r="C14320" s="216" t="s">
        <v>48491</v>
      </c>
      <c r="D14320" s="215" t="s">
        <v>48492</v>
      </c>
    </row>
    <row r="14321" spans="1:4">
      <c r="A14321" s="215" t="s">
        <v>48493</v>
      </c>
      <c r="B14321" s="215">
        <v>1</v>
      </c>
      <c r="C14321" s="216" t="s">
        <v>48494</v>
      </c>
      <c r="D14321" s="215" t="s">
        <v>48495</v>
      </c>
    </row>
    <row r="14322" spans="1:4">
      <c r="A14322" s="215" t="s">
        <v>48496</v>
      </c>
      <c r="B14322" s="215">
        <v>1</v>
      </c>
      <c r="C14322" s="216" t="s">
        <v>48497</v>
      </c>
      <c r="D14322" s="215" t="s">
        <v>48498</v>
      </c>
    </row>
    <row r="14323" spans="1:4">
      <c r="A14323" s="215" t="s">
        <v>48499</v>
      </c>
      <c r="B14323" s="215">
        <v>1</v>
      </c>
      <c r="C14323" s="216" t="s">
        <v>48500</v>
      </c>
      <c r="D14323" s="215" t="s">
        <v>48501</v>
      </c>
    </row>
    <row r="14324" spans="1:4">
      <c r="A14324" s="215" t="s">
        <v>48502</v>
      </c>
      <c r="B14324" s="215">
        <v>1</v>
      </c>
      <c r="C14324" s="216" t="s">
        <v>48503</v>
      </c>
      <c r="D14324" s="215" t="s">
        <v>48504</v>
      </c>
    </row>
    <row r="14325" spans="1:4">
      <c r="A14325" s="215" t="s">
        <v>48505</v>
      </c>
      <c r="B14325" s="215">
        <v>1</v>
      </c>
      <c r="C14325" s="216" t="s">
        <v>48506</v>
      </c>
      <c r="D14325" s="215" t="s">
        <v>48507</v>
      </c>
    </row>
    <row r="14326" spans="1:4">
      <c r="A14326" s="215" t="s">
        <v>48508</v>
      </c>
      <c r="B14326" s="215">
        <v>1</v>
      </c>
      <c r="C14326" s="216" t="s">
        <v>48509</v>
      </c>
      <c r="D14326" s="215" t="s">
        <v>48510</v>
      </c>
    </row>
    <row r="14327" spans="1:4">
      <c r="A14327" s="215" t="s">
        <v>48511</v>
      </c>
      <c r="B14327" s="215">
        <v>1</v>
      </c>
      <c r="C14327" s="216" t="s">
        <v>48512</v>
      </c>
      <c r="D14327" s="215" t="s">
        <v>48513</v>
      </c>
    </row>
    <row r="14328" spans="1:4">
      <c r="A14328" s="215" t="s">
        <v>48514</v>
      </c>
      <c r="B14328" s="215">
        <v>1</v>
      </c>
      <c r="C14328" s="216" t="s">
        <v>48515</v>
      </c>
      <c r="D14328" s="215" t="s">
        <v>48516</v>
      </c>
    </row>
    <row r="14329" spans="1:4">
      <c r="A14329" s="215" t="s">
        <v>48517</v>
      </c>
      <c r="B14329" s="215">
        <v>1</v>
      </c>
      <c r="C14329" s="216" t="s">
        <v>48518</v>
      </c>
      <c r="D14329" s="215" t="s">
        <v>48519</v>
      </c>
    </row>
    <row r="14330" spans="1:4">
      <c r="A14330" s="215" t="s">
        <v>48520</v>
      </c>
      <c r="B14330" s="215">
        <v>1</v>
      </c>
      <c r="C14330" s="216" t="s">
        <v>48521</v>
      </c>
      <c r="D14330" s="215" t="s">
        <v>48522</v>
      </c>
    </row>
    <row r="14331" spans="1:4">
      <c r="A14331" s="215" t="s">
        <v>48523</v>
      </c>
      <c r="B14331" s="215">
        <v>1</v>
      </c>
      <c r="C14331" s="216" t="s">
        <v>48524</v>
      </c>
      <c r="D14331" s="215" t="s">
        <v>48525</v>
      </c>
    </row>
    <row r="14332" spans="1:4">
      <c r="A14332" s="215" t="s">
        <v>48526</v>
      </c>
      <c r="B14332" s="215">
        <v>1</v>
      </c>
      <c r="C14332" s="216" t="s">
        <v>48527</v>
      </c>
      <c r="D14332" s="215" t="s">
        <v>48528</v>
      </c>
    </row>
    <row r="14333" spans="1:4">
      <c r="A14333" s="215" t="s">
        <v>48529</v>
      </c>
      <c r="B14333" s="215">
        <v>1</v>
      </c>
      <c r="C14333" s="216" t="s">
        <v>48530</v>
      </c>
      <c r="D14333" s="215" t="s">
        <v>48531</v>
      </c>
    </row>
    <row r="14334" spans="1:4">
      <c r="A14334" s="215" t="s">
        <v>48532</v>
      </c>
      <c r="B14334" s="215">
        <v>1</v>
      </c>
      <c r="C14334" s="216" t="s">
        <v>48533</v>
      </c>
      <c r="D14334" s="215" t="s">
        <v>48534</v>
      </c>
    </row>
    <row r="14335" spans="1:4">
      <c r="A14335" s="215" t="s">
        <v>48535</v>
      </c>
      <c r="B14335" s="215">
        <v>1</v>
      </c>
      <c r="C14335" s="216" t="s">
        <v>48536</v>
      </c>
      <c r="D14335" s="215" t="s">
        <v>48537</v>
      </c>
    </row>
    <row r="14336" spans="1:4">
      <c r="A14336" s="215" t="s">
        <v>48538</v>
      </c>
      <c r="B14336" s="215">
        <v>1</v>
      </c>
      <c r="C14336" s="216" t="s">
        <v>48539</v>
      </c>
      <c r="D14336" s="215" t="s">
        <v>48540</v>
      </c>
    </row>
    <row r="14337" spans="1:4">
      <c r="A14337" s="215" t="s">
        <v>48541</v>
      </c>
      <c r="B14337" s="215">
        <v>1</v>
      </c>
      <c r="C14337" s="216" t="s">
        <v>48542</v>
      </c>
      <c r="D14337" s="215" t="s">
        <v>48543</v>
      </c>
    </row>
    <row r="14338" spans="1:4">
      <c r="A14338" s="215" t="s">
        <v>48544</v>
      </c>
      <c r="B14338" s="215">
        <v>1</v>
      </c>
      <c r="C14338" s="216" t="s">
        <v>48545</v>
      </c>
      <c r="D14338" s="215" t="s">
        <v>48546</v>
      </c>
    </row>
    <row r="14339" spans="1:4">
      <c r="A14339" s="215" t="s">
        <v>48547</v>
      </c>
      <c r="B14339" s="215">
        <v>1</v>
      </c>
      <c r="C14339" s="216" t="s">
        <v>48548</v>
      </c>
      <c r="D14339" s="215" t="s">
        <v>48549</v>
      </c>
    </row>
    <row r="14340" spans="1:4">
      <c r="A14340" s="215" t="s">
        <v>48550</v>
      </c>
      <c r="B14340" s="215">
        <v>1</v>
      </c>
      <c r="C14340" s="216" t="s">
        <v>48551</v>
      </c>
      <c r="D14340" s="215" t="s">
        <v>48552</v>
      </c>
    </row>
    <row r="14341" spans="1:4">
      <c r="A14341" s="215" t="s">
        <v>48553</v>
      </c>
      <c r="B14341" s="215">
        <v>1</v>
      </c>
      <c r="C14341" s="216" t="s">
        <v>48554</v>
      </c>
      <c r="D14341" s="215" t="s">
        <v>48555</v>
      </c>
    </row>
    <row r="14342" spans="1:4">
      <c r="A14342" s="215" t="s">
        <v>48556</v>
      </c>
      <c r="B14342" s="215">
        <v>1</v>
      </c>
      <c r="C14342" s="216" t="s">
        <v>48557</v>
      </c>
      <c r="D14342" s="215" t="s">
        <v>48558</v>
      </c>
    </row>
    <row r="14343" spans="1:4">
      <c r="A14343" s="215" t="s">
        <v>48559</v>
      </c>
      <c r="B14343" s="215">
        <v>1</v>
      </c>
      <c r="C14343" s="216" t="s">
        <v>48560</v>
      </c>
      <c r="D14343" s="215" t="s">
        <v>48561</v>
      </c>
    </row>
    <row r="14344" spans="1:4">
      <c r="A14344" s="215" t="s">
        <v>48562</v>
      </c>
      <c r="B14344" s="215">
        <v>1</v>
      </c>
      <c r="C14344" s="216" t="s">
        <v>48563</v>
      </c>
      <c r="D14344" s="215" t="s">
        <v>48564</v>
      </c>
    </row>
    <row r="14345" spans="1:4">
      <c r="A14345" s="215" t="s">
        <v>48565</v>
      </c>
      <c r="B14345" s="215">
        <v>1</v>
      </c>
      <c r="C14345" s="216" t="s">
        <v>48566</v>
      </c>
      <c r="D14345" s="215" t="s">
        <v>48567</v>
      </c>
    </row>
    <row r="14346" spans="1:4">
      <c r="A14346" s="215" t="s">
        <v>48568</v>
      </c>
      <c r="B14346" s="215">
        <v>1</v>
      </c>
      <c r="C14346" s="216" t="s">
        <v>48569</v>
      </c>
      <c r="D14346" s="215" t="s">
        <v>48570</v>
      </c>
    </row>
    <row r="14347" spans="1:4">
      <c r="A14347" s="215" t="s">
        <v>48571</v>
      </c>
      <c r="B14347" s="215">
        <v>1</v>
      </c>
      <c r="C14347" s="216" t="s">
        <v>48572</v>
      </c>
      <c r="D14347" s="215" t="s">
        <v>48573</v>
      </c>
    </row>
    <row r="14348" spans="1:4">
      <c r="A14348" s="215" t="s">
        <v>48574</v>
      </c>
      <c r="B14348" s="215">
        <v>1</v>
      </c>
      <c r="C14348" s="216" t="s">
        <v>48575</v>
      </c>
      <c r="D14348" s="215" t="s">
        <v>48576</v>
      </c>
    </row>
    <row r="14349" spans="1:4">
      <c r="A14349" s="215" t="s">
        <v>48577</v>
      </c>
      <c r="B14349" s="215">
        <v>1</v>
      </c>
      <c r="C14349" s="216" t="s">
        <v>48578</v>
      </c>
      <c r="D14349" s="215" t="s">
        <v>48579</v>
      </c>
    </row>
    <row r="14350" spans="1:4">
      <c r="A14350" s="215" t="s">
        <v>48580</v>
      </c>
      <c r="B14350" s="215">
        <v>1</v>
      </c>
      <c r="C14350" s="216" t="s">
        <v>48581</v>
      </c>
      <c r="D14350" s="215" t="s">
        <v>48582</v>
      </c>
    </row>
    <row r="14351" spans="1:4">
      <c r="A14351" s="215" t="s">
        <v>48583</v>
      </c>
      <c r="B14351" s="215">
        <v>1</v>
      </c>
      <c r="C14351" s="216" t="s">
        <v>48584</v>
      </c>
      <c r="D14351" s="215" t="s">
        <v>48585</v>
      </c>
    </row>
    <row r="14352" spans="1:4">
      <c r="A14352" s="215" t="s">
        <v>48586</v>
      </c>
      <c r="B14352" s="215">
        <v>1</v>
      </c>
      <c r="C14352" s="216" t="s">
        <v>48587</v>
      </c>
      <c r="D14352" s="215" t="s">
        <v>48588</v>
      </c>
    </row>
    <row r="14353" spans="1:4">
      <c r="A14353" s="215" t="s">
        <v>48589</v>
      </c>
      <c r="B14353" s="215">
        <v>1</v>
      </c>
      <c r="C14353" s="216" t="s">
        <v>48590</v>
      </c>
      <c r="D14353" s="215" t="s">
        <v>48591</v>
      </c>
    </row>
    <row r="14354" spans="1:4">
      <c r="A14354" s="215" t="s">
        <v>48592</v>
      </c>
      <c r="B14354" s="215">
        <v>1</v>
      </c>
      <c r="C14354" s="216" t="s">
        <v>48593</v>
      </c>
      <c r="D14354" s="215" t="s">
        <v>48594</v>
      </c>
    </row>
    <row r="14355" spans="1:4">
      <c r="A14355" s="215" t="s">
        <v>48595</v>
      </c>
      <c r="B14355" s="215">
        <v>1</v>
      </c>
      <c r="C14355" s="216" t="s">
        <v>48596</v>
      </c>
      <c r="D14355" s="215" t="s">
        <v>48597</v>
      </c>
    </row>
    <row r="14356" spans="1:4">
      <c r="A14356" s="215" t="s">
        <v>48598</v>
      </c>
      <c r="B14356" s="215">
        <v>1</v>
      </c>
      <c r="C14356" s="216" t="s">
        <v>48599</v>
      </c>
      <c r="D14356" s="215" t="s">
        <v>48600</v>
      </c>
    </row>
    <row r="14357" spans="1:4">
      <c r="A14357" s="215" t="s">
        <v>48601</v>
      </c>
      <c r="B14357" s="215">
        <v>1</v>
      </c>
      <c r="C14357" s="216" t="s">
        <v>48602</v>
      </c>
      <c r="D14357" s="215" t="s">
        <v>48603</v>
      </c>
    </row>
    <row r="14358" spans="1:4">
      <c r="A14358" s="215" t="s">
        <v>48604</v>
      </c>
      <c r="B14358" s="215">
        <v>1</v>
      </c>
      <c r="C14358" s="216" t="s">
        <v>48605</v>
      </c>
      <c r="D14358" s="215" t="s">
        <v>48606</v>
      </c>
    </row>
    <row r="14359" spans="1:4">
      <c r="A14359" s="215" t="s">
        <v>48607</v>
      </c>
      <c r="B14359" s="215">
        <v>1</v>
      </c>
      <c r="C14359" s="216" t="s">
        <v>48608</v>
      </c>
      <c r="D14359" s="215" t="s">
        <v>48609</v>
      </c>
    </row>
    <row r="14360" spans="1:4">
      <c r="A14360" s="215" t="s">
        <v>48610</v>
      </c>
      <c r="B14360" s="215">
        <v>1</v>
      </c>
      <c r="C14360" s="216" t="s">
        <v>48611</v>
      </c>
      <c r="D14360" s="215" t="s">
        <v>48612</v>
      </c>
    </row>
    <row r="14361" spans="1:4">
      <c r="A14361" s="215" t="s">
        <v>48613</v>
      </c>
      <c r="B14361" s="215">
        <v>1</v>
      </c>
      <c r="C14361" s="216" t="s">
        <v>48614</v>
      </c>
      <c r="D14361" s="215" t="s">
        <v>48615</v>
      </c>
    </row>
    <row r="14362" spans="1:4">
      <c r="A14362" s="215" t="s">
        <v>48616</v>
      </c>
      <c r="B14362" s="215">
        <v>1</v>
      </c>
      <c r="C14362" s="216" t="s">
        <v>48617</v>
      </c>
      <c r="D14362" s="215" t="s">
        <v>48618</v>
      </c>
    </row>
    <row r="14363" spans="1:4">
      <c r="A14363" s="215" t="s">
        <v>48619</v>
      </c>
      <c r="B14363" s="215">
        <v>1</v>
      </c>
      <c r="C14363" s="216" t="s">
        <v>48620</v>
      </c>
      <c r="D14363" s="215" t="s">
        <v>48621</v>
      </c>
    </row>
    <row r="14364" spans="1:4">
      <c r="A14364" s="215" t="s">
        <v>48622</v>
      </c>
      <c r="B14364" s="215">
        <v>1</v>
      </c>
      <c r="C14364" s="216" t="s">
        <v>48623</v>
      </c>
      <c r="D14364" s="215" t="s">
        <v>48624</v>
      </c>
    </row>
    <row r="14365" spans="1:4">
      <c r="A14365" s="215" t="s">
        <v>48625</v>
      </c>
      <c r="B14365" s="215">
        <v>1</v>
      </c>
      <c r="C14365" s="216" t="s">
        <v>48626</v>
      </c>
      <c r="D14365" s="215" t="s">
        <v>48627</v>
      </c>
    </row>
    <row r="14366" spans="1:4">
      <c r="A14366" s="215" t="s">
        <v>48628</v>
      </c>
      <c r="B14366" s="215">
        <v>1</v>
      </c>
      <c r="C14366" s="216" t="s">
        <v>48629</v>
      </c>
      <c r="D14366" s="215" t="s">
        <v>48630</v>
      </c>
    </row>
    <row r="14367" spans="1:4">
      <c r="A14367" s="215" t="s">
        <v>48631</v>
      </c>
      <c r="B14367" s="215">
        <v>1</v>
      </c>
      <c r="C14367" s="216" t="s">
        <v>48632</v>
      </c>
      <c r="D14367" s="215" t="s">
        <v>48633</v>
      </c>
    </row>
    <row r="14368" spans="1:4">
      <c r="A14368" s="215" t="s">
        <v>48634</v>
      </c>
      <c r="B14368" s="215">
        <v>1</v>
      </c>
      <c r="C14368" s="216" t="s">
        <v>48635</v>
      </c>
      <c r="D14368" s="215" t="s">
        <v>48636</v>
      </c>
    </row>
    <row r="14369" spans="1:4">
      <c r="A14369" s="215" t="s">
        <v>48637</v>
      </c>
      <c r="B14369" s="215">
        <v>1</v>
      </c>
      <c r="C14369" s="216" t="s">
        <v>48638</v>
      </c>
      <c r="D14369" s="215" t="s">
        <v>48639</v>
      </c>
    </row>
    <row r="14370" spans="1:4">
      <c r="A14370" s="215" t="s">
        <v>48640</v>
      </c>
      <c r="B14370" s="215">
        <v>1</v>
      </c>
      <c r="C14370" s="216" t="s">
        <v>48641</v>
      </c>
      <c r="D14370" s="215" t="s">
        <v>48642</v>
      </c>
    </row>
    <row r="14371" spans="1:4">
      <c r="A14371" s="215" t="s">
        <v>48643</v>
      </c>
      <c r="B14371" s="215">
        <v>1</v>
      </c>
      <c r="C14371" s="216" t="s">
        <v>48644</v>
      </c>
      <c r="D14371" s="215" t="s">
        <v>48645</v>
      </c>
    </row>
    <row r="14372" spans="1:4">
      <c r="A14372" s="215" t="s">
        <v>48646</v>
      </c>
      <c r="B14372" s="215">
        <v>1</v>
      </c>
      <c r="C14372" s="216" t="s">
        <v>48647</v>
      </c>
      <c r="D14372" s="215" t="s">
        <v>48648</v>
      </c>
    </row>
    <row r="14373" spans="1:4">
      <c r="A14373" s="215" t="s">
        <v>48649</v>
      </c>
      <c r="B14373" s="215">
        <v>1</v>
      </c>
      <c r="C14373" s="216" t="s">
        <v>48650</v>
      </c>
      <c r="D14373" s="215" t="s">
        <v>48651</v>
      </c>
    </row>
    <row r="14374" spans="1:4">
      <c r="A14374" s="215" t="s">
        <v>48652</v>
      </c>
      <c r="B14374" s="215">
        <v>1</v>
      </c>
      <c r="C14374" s="216" t="s">
        <v>48653</v>
      </c>
      <c r="D14374" s="215" t="s">
        <v>48654</v>
      </c>
    </row>
    <row r="14375" spans="1:4">
      <c r="A14375" s="215" t="s">
        <v>48655</v>
      </c>
      <c r="B14375" s="215">
        <v>1</v>
      </c>
      <c r="C14375" s="216" t="s">
        <v>48656</v>
      </c>
      <c r="D14375" s="215" t="s">
        <v>48657</v>
      </c>
    </row>
    <row r="14376" spans="1:4">
      <c r="A14376" s="215" t="s">
        <v>48658</v>
      </c>
      <c r="B14376" s="215">
        <v>1</v>
      </c>
      <c r="C14376" s="216" t="s">
        <v>48659</v>
      </c>
      <c r="D14376" s="215" t="s">
        <v>48660</v>
      </c>
    </row>
    <row r="14377" spans="1:4">
      <c r="A14377" s="215" t="s">
        <v>48661</v>
      </c>
      <c r="B14377" s="215">
        <v>1</v>
      </c>
      <c r="C14377" s="216" t="s">
        <v>48662</v>
      </c>
      <c r="D14377" s="215" t="s">
        <v>48663</v>
      </c>
    </row>
    <row r="14378" spans="1:4">
      <c r="A14378" s="215" t="s">
        <v>48664</v>
      </c>
      <c r="B14378" s="215">
        <v>1</v>
      </c>
      <c r="C14378" s="216" t="s">
        <v>48665</v>
      </c>
      <c r="D14378" s="215" t="s">
        <v>48666</v>
      </c>
    </row>
    <row r="14379" spans="1:4">
      <c r="A14379" s="215" t="s">
        <v>48667</v>
      </c>
      <c r="B14379" s="215">
        <v>1</v>
      </c>
      <c r="C14379" s="216" t="s">
        <v>48668</v>
      </c>
      <c r="D14379" s="215" t="s">
        <v>48669</v>
      </c>
    </row>
    <row r="14380" spans="1:4">
      <c r="A14380" s="215" t="s">
        <v>48670</v>
      </c>
      <c r="B14380" s="215">
        <v>1</v>
      </c>
      <c r="C14380" s="216" t="s">
        <v>48671</v>
      </c>
      <c r="D14380" s="215" t="s">
        <v>48672</v>
      </c>
    </row>
    <row r="14381" spans="1:4">
      <c r="A14381" s="215" t="s">
        <v>48673</v>
      </c>
      <c r="B14381" s="215">
        <v>1</v>
      </c>
      <c r="C14381" s="216" t="s">
        <v>48674</v>
      </c>
      <c r="D14381" s="215" t="s">
        <v>48675</v>
      </c>
    </row>
    <row r="14382" spans="1:4">
      <c r="A14382" s="215" t="s">
        <v>48676</v>
      </c>
      <c r="B14382" s="215">
        <v>1</v>
      </c>
      <c r="C14382" s="216" t="s">
        <v>48677</v>
      </c>
      <c r="D14382" s="215" t="s">
        <v>48678</v>
      </c>
    </row>
    <row r="14383" spans="1:4">
      <c r="A14383" s="215" t="s">
        <v>48679</v>
      </c>
      <c r="B14383" s="215">
        <v>1</v>
      </c>
      <c r="C14383" s="216" t="s">
        <v>48680</v>
      </c>
      <c r="D14383" s="215" t="s">
        <v>48681</v>
      </c>
    </row>
    <row r="14384" spans="1:4">
      <c r="A14384" s="215" t="s">
        <v>48682</v>
      </c>
      <c r="B14384" s="215">
        <v>1</v>
      </c>
      <c r="C14384" s="216" t="s">
        <v>48683</v>
      </c>
      <c r="D14384" s="215" t="s">
        <v>48684</v>
      </c>
    </row>
    <row r="14385" spans="1:4">
      <c r="A14385" s="215" t="s">
        <v>48685</v>
      </c>
      <c r="B14385" s="215">
        <v>1</v>
      </c>
      <c r="C14385" s="216" t="s">
        <v>48686</v>
      </c>
      <c r="D14385" s="215" t="s">
        <v>48687</v>
      </c>
    </row>
    <row r="14386" spans="1:4">
      <c r="A14386" s="215" t="s">
        <v>48688</v>
      </c>
      <c r="B14386" s="215">
        <v>1</v>
      </c>
      <c r="C14386" s="216" t="s">
        <v>48689</v>
      </c>
      <c r="D14386" s="215" t="s">
        <v>48690</v>
      </c>
    </row>
    <row r="14387" spans="1:4">
      <c r="A14387" s="215" t="s">
        <v>48691</v>
      </c>
      <c r="B14387" s="215">
        <v>1</v>
      </c>
      <c r="C14387" s="216" t="s">
        <v>48692</v>
      </c>
      <c r="D14387" s="215" t="s">
        <v>48693</v>
      </c>
    </row>
    <row r="14388" spans="1:4">
      <c r="A14388" s="215" t="s">
        <v>48694</v>
      </c>
      <c r="B14388" s="215">
        <v>1</v>
      </c>
      <c r="C14388" s="216" t="s">
        <v>48695</v>
      </c>
      <c r="D14388" s="215" t="s">
        <v>48696</v>
      </c>
    </row>
    <row r="14389" spans="1:4">
      <c r="A14389" s="215" t="s">
        <v>48697</v>
      </c>
      <c r="B14389" s="215">
        <v>1</v>
      </c>
      <c r="C14389" s="216" t="s">
        <v>48698</v>
      </c>
      <c r="D14389" s="215" t="s">
        <v>48699</v>
      </c>
    </row>
    <row r="14390" spans="1:4">
      <c r="A14390" s="215" t="s">
        <v>48700</v>
      </c>
      <c r="B14390" s="215">
        <v>1</v>
      </c>
      <c r="C14390" s="216" t="s">
        <v>48701</v>
      </c>
      <c r="D14390" s="215" t="s">
        <v>48702</v>
      </c>
    </row>
    <row r="14391" spans="1:4">
      <c r="A14391" s="215" t="s">
        <v>48703</v>
      </c>
      <c r="B14391" s="215">
        <v>1</v>
      </c>
      <c r="C14391" s="216" t="s">
        <v>48704</v>
      </c>
      <c r="D14391" s="215" t="s">
        <v>48705</v>
      </c>
    </row>
    <row r="14392" spans="1:4">
      <c r="A14392" s="215" t="s">
        <v>48706</v>
      </c>
      <c r="B14392" s="215">
        <v>1</v>
      </c>
      <c r="C14392" s="216" t="s">
        <v>48707</v>
      </c>
      <c r="D14392" s="215" t="s">
        <v>48708</v>
      </c>
    </row>
    <row r="14393" spans="1:4">
      <c r="A14393" s="215" t="s">
        <v>48709</v>
      </c>
      <c r="B14393" s="215">
        <v>1</v>
      </c>
      <c r="C14393" s="216" t="s">
        <v>48710</v>
      </c>
      <c r="D14393" s="215" t="s">
        <v>48711</v>
      </c>
    </row>
    <row r="14394" spans="1:4">
      <c r="A14394" s="215" t="s">
        <v>48712</v>
      </c>
      <c r="B14394" s="215">
        <v>1</v>
      </c>
      <c r="C14394" s="216" t="s">
        <v>48713</v>
      </c>
      <c r="D14394" s="215" t="s">
        <v>48714</v>
      </c>
    </row>
    <row r="14395" spans="1:4">
      <c r="A14395" s="215" t="s">
        <v>48715</v>
      </c>
      <c r="B14395" s="215">
        <v>1</v>
      </c>
      <c r="C14395" s="216" t="s">
        <v>48716</v>
      </c>
      <c r="D14395" s="215" t="s">
        <v>48717</v>
      </c>
    </row>
    <row r="14396" spans="1:4">
      <c r="A14396" s="215" t="s">
        <v>48718</v>
      </c>
      <c r="B14396" s="215">
        <v>1</v>
      </c>
      <c r="C14396" s="216" t="s">
        <v>48719</v>
      </c>
      <c r="D14396" s="215" t="s">
        <v>48720</v>
      </c>
    </row>
    <row r="14397" spans="1:4">
      <c r="A14397" s="215" t="s">
        <v>48721</v>
      </c>
      <c r="B14397" s="215">
        <v>1</v>
      </c>
      <c r="C14397" s="216" t="s">
        <v>48722</v>
      </c>
      <c r="D14397" s="215" t="s">
        <v>48723</v>
      </c>
    </row>
    <row r="14398" spans="1:4">
      <c r="A14398" s="215" t="s">
        <v>48724</v>
      </c>
      <c r="B14398" s="215">
        <v>1</v>
      </c>
      <c r="C14398" s="216" t="s">
        <v>48725</v>
      </c>
      <c r="D14398" s="215" t="s">
        <v>48726</v>
      </c>
    </row>
    <row r="14399" spans="1:4">
      <c r="A14399" s="215" t="s">
        <v>48727</v>
      </c>
      <c r="B14399" s="215">
        <v>1</v>
      </c>
      <c r="C14399" s="216" t="s">
        <v>48728</v>
      </c>
      <c r="D14399" s="215" t="s">
        <v>48729</v>
      </c>
    </row>
    <row r="14400" spans="1:4">
      <c r="A14400" s="215" t="s">
        <v>48730</v>
      </c>
      <c r="B14400" s="215">
        <v>1</v>
      </c>
      <c r="C14400" s="216" t="s">
        <v>48731</v>
      </c>
      <c r="D14400" s="215" t="s">
        <v>48732</v>
      </c>
    </row>
    <row r="14401" spans="1:4">
      <c r="A14401" s="215" t="s">
        <v>48733</v>
      </c>
      <c r="B14401" s="215">
        <v>1</v>
      </c>
      <c r="C14401" s="216" t="s">
        <v>48734</v>
      </c>
      <c r="D14401" s="215" t="s">
        <v>48735</v>
      </c>
    </row>
    <row r="14402" spans="1:4">
      <c r="A14402" s="215" t="s">
        <v>48736</v>
      </c>
      <c r="B14402" s="215">
        <v>1</v>
      </c>
      <c r="C14402" s="216" t="s">
        <v>48737</v>
      </c>
      <c r="D14402" s="215" t="s">
        <v>48738</v>
      </c>
    </row>
    <row r="14403" spans="1:4">
      <c r="A14403" s="215" t="s">
        <v>48739</v>
      </c>
      <c r="B14403" s="215">
        <v>1</v>
      </c>
      <c r="C14403" s="216" t="s">
        <v>48740</v>
      </c>
      <c r="D14403" s="215" t="s">
        <v>48741</v>
      </c>
    </row>
    <row r="14404" spans="1:4">
      <c r="A14404" s="215" t="s">
        <v>48742</v>
      </c>
      <c r="B14404" s="215">
        <v>1</v>
      </c>
      <c r="C14404" s="216" t="s">
        <v>48743</v>
      </c>
      <c r="D14404" s="215" t="s">
        <v>48744</v>
      </c>
    </row>
    <row r="14405" spans="1:4">
      <c r="A14405" s="215" t="s">
        <v>48745</v>
      </c>
      <c r="B14405" s="215">
        <v>1</v>
      </c>
      <c r="C14405" s="216" t="s">
        <v>48746</v>
      </c>
      <c r="D14405" s="215" t="s">
        <v>48747</v>
      </c>
    </row>
    <row r="14406" spans="1:4">
      <c r="A14406" s="215" t="s">
        <v>48748</v>
      </c>
      <c r="B14406" s="215">
        <v>1</v>
      </c>
      <c r="C14406" s="216" t="s">
        <v>48749</v>
      </c>
      <c r="D14406" s="215" t="s">
        <v>48750</v>
      </c>
    </row>
    <row r="14407" spans="1:4">
      <c r="A14407" s="215" t="s">
        <v>48751</v>
      </c>
      <c r="B14407" s="215">
        <v>1</v>
      </c>
      <c r="C14407" s="216" t="s">
        <v>48752</v>
      </c>
      <c r="D14407" s="215" t="s">
        <v>48753</v>
      </c>
    </row>
    <row r="14408" spans="1:4">
      <c r="A14408" s="215" t="s">
        <v>48754</v>
      </c>
      <c r="B14408" s="215">
        <v>1</v>
      </c>
      <c r="C14408" s="216" t="s">
        <v>48755</v>
      </c>
      <c r="D14408" s="215" t="s">
        <v>48756</v>
      </c>
    </row>
    <row r="14409" spans="1:4">
      <c r="A14409" s="215" t="s">
        <v>48757</v>
      </c>
      <c r="B14409" s="215">
        <v>1</v>
      </c>
      <c r="C14409" s="216" t="s">
        <v>48758</v>
      </c>
      <c r="D14409" s="215" t="s">
        <v>48759</v>
      </c>
    </row>
    <row r="14410" spans="1:4">
      <c r="A14410" s="215" t="s">
        <v>48760</v>
      </c>
      <c r="B14410" s="215">
        <v>1</v>
      </c>
      <c r="C14410" s="216" t="s">
        <v>48761</v>
      </c>
      <c r="D14410" s="215" t="s">
        <v>48762</v>
      </c>
    </row>
    <row r="14411" spans="1:4">
      <c r="A14411" s="215" t="s">
        <v>48763</v>
      </c>
      <c r="B14411" s="215">
        <v>1</v>
      </c>
      <c r="C14411" s="216" t="s">
        <v>48764</v>
      </c>
      <c r="D14411" s="215" t="s">
        <v>48765</v>
      </c>
    </row>
    <row r="14412" spans="1:4">
      <c r="A14412" s="215" t="s">
        <v>48766</v>
      </c>
      <c r="B14412" s="215">
        <v>1</v>
      </c>
      <c r="C14412" s="216" t="s">
        <v>48767</v>
      </c>
      <c r="D14412" s="215" t="s">
        <v>48768</v>
      </c>
    </row>
    <row r="14413" spans="1:4">
      <c r="A14413" s="215" t="s">
        <v>48769</v>
      </c>
      <c r="B14413" s="215">
        <v>1</v>
      </c>
      <c r="C14413" s="216" t="s">
        <v>48770</v>
      </c>
      <c r="D14413" s="215" t="s">
        <v>48771</v>
      </c>
    </row>
    <row r="14414" spans="1:4">
      <c r="A14414" s="215" t="s">
        <v>48772</v>
      </c>
      <c r="B14414" s="215">
        <v>1</v>
      </c>
      <c r="C14414" s="216" t="s">
        <v>48773</v>
      </c>
      <c r="D14414" s="215" t="s">
        <v>48774</v>
      </c>
    </row>
    <row r="14415" spans="1:4">
      <c r="A14415" s="215" t="s">
        <v>48775</v>
      </c>
      <c r="B14415" s="215">
        <v>1</v>
      </c>
      <c r="C14415" s="216" t="s">
        <v>48776</v>
      </c>
      <c r="D14415" s="215" t="s">
        <v>48777</v>
      </c>
    </row>
    <row r="14416" spans="1:4">
      <c r="A14416" s="215" t="s">
        <v>48778</v>
      </c>
      <c r="B14416" s="215">
        <v>1</v>
      </c>
      <c r="C14416" s="216" t="s">
        <v>48779</v>
      </c>
      <c r="D14416" s="215" t="s">
        <v>48780</v>
      </c>
    </row>
    <row r="14417" spans="1:4">
      <c r="A14417" s="215" t="s">
        <v>48781</v>
      </c>
      <c r="B14417" s="215">
        <v>1</v>
      </c>
      <c r="C14417" s="216" t="s">
        <v>48782</v>
      </c>
      <c r="D14417" s="215" t="s">
        <v>48783</v>
      </c>
    </row>
    <row r="14418" spans="1:4">
      <c r="A14418" s="215" t="s">
        <v>48784</v>
      </c>
      <c r="B14418" s="215">
        <v>1</v>
      </c>
      <c r="C14418" s="216" t="s">
        <v>48785</v>
      </c>
      <c r="D14418" s="215" t="s">
        <v>48786</v>
      </c>
    </row>
    <row r="14419" spans="1:4">
      <c r="A14419" s="215" t="s">
        <v>48787</v>
      </c>
      <c r="B14419" s="215">
        <v>1</v>
      </c>
      <c r="C14419" s="216" t="s">
        <v>48788</v>
      </c>
      <c r="D14419" s="215" t="s">
        <v>48789</v>
      </c>
    </row>
    <row r="14420" spans="1:4">
      <c r="A14420" s="215" t="s">
        <v>48790</v>
      </c>
      <c r="B14420" s="215">
        <v>1</v>
      </c>
      <c r="C14420" s="216" t="s">
        <v>48791</v>
      </c>
      <c r="D14420" s="215" t="s">
        <v>48792</v>
      </c>
    </row>
    <row r="14421" spans="1:4">
      <c r="A14421" s="215" t="s">
        <v>48793</v>
      </c>
      <c r="B14421" s="215">
        <v>1</v>
      </c>
      <c r="C14421" s="216" t="s">
        <v>48794</v>
      </c>
      <c r="D14421" s="215" t="s">
        <v>48795</v>
      </c>
    </row>
    <row r="14422" spans="1:4">
      <c r="A14422" s="215" t="s">
        <v>48796</v>
      </c>
      <c r="B14422" s="215">
        <v>1</v>
      </c>
      <c r="C14422" s="216" t="s">
        <v>48797</v>
      </c>
      <c r="D14422" s="215" t="s">
        <v>48798</v>
      </c>
    </row>
    <row r="14423" spans="1:4">
      <c r="A14423" s="215" t="s">
        <v>48799</v>
      </c>
      <c r="B14423" s="215">
        <v>1</v>
      </c>
      <c r="C14423" s="216" t="s">
        <v>48800</v>
      </c>
      <c r="D14423" s="215" t="s">
        <v>48801</v>
      </c>
    </row>
    <row r="14424" spans="1:4">
      <c r="A14424" s="215" t="s">
        <v>48802</v>
      </c>
      <c r="B14424" s="215">
        <v>1</v>
      </c>
      <c r="C14424" s="216" t="s">
        <v>48803</v>
      </c>
      <c r="D14424" s="215" t="s">
        <v>48804</v>
      </c>
    </row>
    <row r="14425" spans="1:4">
      <c r="A14425" s="215" t="s">
        <v>48805</v>
      </c>
      <c r="B14425" s="215">
        <v>1</v>
      </c>
      <c r="C14425" s="216" t="s">
        <v>48806</v>
      </c>
      <c r="D14425" s="215" t="s">
        <v>48807</v>
      </c>
    </row>
    <row r="14426" spans="1:4">
      <c r="A14426" s="215" t="s">
        <v>48808</v>
      </c>
      <c r="B14426" s="215">
        <v>1</v>
      </c>
      <c r="C14426" s="216" t="s">
        <v>48809</v>
      </c>
      <c r="D14426" s="215" t="s">
        <v>48810</v>
      </c>
    </row>
    <row r="14427" spans="1:4">
      <c r="A14427" s="215" t="s">
        <v>48811</v>
      </c>
      <c r="B14427" s="215">
        <v>1</v>
      </c>
      <c r="C14427" s="216" t="s">
        <v>48812</v>
      </c>
      <c r="D14427" s="215" t="s">
        <v>48813</v>
      </c>
    </row>
    <row r="14428" spans="1:4">
      <c r="A14428" s="215" t="s">
        <v>48814</v>
      </c>
      <c r="B14428" s="215">
        <v>1</v>
      </c>
      <c r="C14428" s="216" t="s">
        <v>48815</v>
      </c>
      <c r="D14428" s="215" t="s">
        <v>48816</v>
      </c>
    </row>
    <row r="14429" spans="1:4">
      <c r="A14429" s="215" t="s">
        <v>48817</v>
      </c>
      <c r="B14429" s="215">
        <v>1</v>
      </c>
      <c r="C14429" s="216" t="s">
        <v>48818</v>
      </c>
      <c r="D14429" s="215" t="s">
        <v>48819</v>
      </c>
    </row>
    <row r="14430" spans="1:4">
      <c r="A14430" s="215" t="s">
        <v>48820</v>
      </c>
      <c r="B14430" s="215">
        <v>1</v>
      </c>
      <c r="C14430" s="216" t="s">
        <v>48821</v>
      </c>
      <c r="D14430" s="215" t="s">
        <v>48822</v>
      </c>
    </row>
    <row r="14431" spans="1:4">
      <c r="A14431" s="215" t="s">
        <v>48823</v>
      </c>
      <c r="B14431" s="215">
        <v>1</v>
      </c>
      <c r="C14431" s="216" t="s">
        <v>48824</v>
      </c>
      <c r="D14431" s="215" t="s">
        <v>48825</v>
      </c>
    </row>
    <row r="14432" spans="1:4">
      <c r="A14432" s="215" t="s">
        <v>48826</v>
      </c>
      <c r="B14432" s="215">
        <v>1</v>
      </c>
      <c r="C14432" s="216" t="s">
        <v>48827</v>
      </c>
      <c r="D14432" s="215" t="s">
        <v>48828</v>
      </c>
    </row>
    <row r="14433" spans="1:4">
      <c r="A14433" s="215" t="s">
        <v>48829</v>
      </c>
      <c r="B14433" s="215">
        <v>1</v>
      </c>
      <c r="C14433" s="216" t="s">
        <v>48830</v>
      </c>
      <c r="D14433" s="215" t="s">
        <v>48831</v>
      </c>
    </row>
    <row r="14434" spans="1:4">
      <c r="A14434" s="215" t="s">
        <v>48832</v>
      </c>
      <c r="B14434" s="215">
        <v>1</v>
      </c>
      <c r="C14434" s="216" t="s">
        <v>48833</v>
      </c>
      <c r="D14434" s="215" t="s">
        <v>48834</v>
      </c>
    </row>
    <row r="14435" spans="1:4">
      <c r="A14435" s="215" t="s">
        <v>48835</v>
      </c>
      <c r="B14435" s="215">
        <v>1</v>
      </c>
      <c r="C14435" s="216" t="s">
        <v>48836</v>
      </c>
      <c r="D14435" s="215" t="s">
        <v>48837</v>
      </c>
    </row>
    <row r="14436" spans="1:4">
      <c r="A14436" s="215" t="s">
        <v>48838</v>
      </c>
      <c r="B14436" s="215">
        <v>1</v>
      </c>
      <c r="C14436" s="216" t="s">
        <v>48839</v>
      </c>
      <c r="D14436" s="215" t="s">
        <v>48840</v>
      </c>
    </row>
    <row r="14437" spans="1:4">
      <c r="A14437" s="215" t="s">
        <v>48841</v>
      </c>
      <c r="B14437" s="215">
        <v>1</v>
      </c>
      <c r="C14437" s="216" t="s">
        <v>48842</v>
      </c>
      <c r="D14437" s="215" t="s">
        <v>48843</v>
      </c>
    </row>
    <row r="14438" spans="1:4">
      <c r="A14438" s="215" t="s">
        <v>48844</v>
      </c>
      <c r="B14438" s="215">
        <v>1</v>
      </c>
      <c r="C14438" s="216" t="s">
        <v>48845</v>
      </c>
      <c r="D14438" s="215" t="s">
        <v>48846</v>
      </c>
    </row>
    <row r="14439" spans="1:4">
      <c r="A14439" s="215" t="s">
        <v>48847</v>
      </c>
      <c r="B14439" s="215">
        <v>1</v>
      </c>
      <c r="C14439" s="216" t="s">
        <v>48848</v>
      </c>
      <c r="D14439" s="215" t="s">
        <v>48849</v>
      </c>
    </row>
    <row r="14440" spans="1:4">
      <c r="A14440" s="215" t="s">
        <v>48850</v>
      </c>
      <c r="B14440" s="215">
        <v>1</v>
      </c>
      <c r="C14440" s="216" t="s">
        <v>48851</v>
      </c>
      <c r="D14440" s="215" t="s">
        <v>48852</v>
      </c>
    </row>
    <row r="14441" spans="1:4">
      <c r="A14441" s="215" t="s">
        <v>48853</v>
      </c>
      <c r="B14441" s="215">
        <v>1</v>
      </c>
      <c r="C14441" s="216" t="s">
        <v>48854</v>
      </c>
      <c r="D14441" s="215" t="s">
        <v>48855</v>
      </c>
    </row>
    <row r="14442" spans="1:4">
      <c r="A14442" s="215" t="s">
        <v>48856</v>
      </c>
      <c r="B14442" s="215">
        <v>1</v>
      </c>
      <c r="C14442" s="216" t="s">
        <v>48857</v>
      </c>
      <c r="D14442" s="215" t="s">
        <v>48858</v>
      </c>
    </row>
    <row r="14443" spans="1:4">
      <c r="A14443" s="215" t="s">
        <v>48859</v>
      </c>
      <c r="B14443" s="215">
        <v>1</v>
      </c>
      <c r="C14443" s="216" t="s">
        <v>48860</v>
      </c>
      <c r="D14443" s="215" t="s">
        <v>48861</v>
      </c>
    </row>
    <row r="14444" spans="1:4">
      <c r="A14444" s="215" t="s">
        <v>48862</v>
      </c>
      <c r="B14444" s="215">
        <v>1</v>
      </c>
      <c r="C14444" s="216" t="s">
        <v>48863</v>
      </c>
      <c r="D14444" s="215" t="s">
        <v>48864</v>
      </c>
    </row>
    <row r="14445" spans="1:4">
      <c r="A14445" s="215" t="s">
        <v>48865</v>
      </c>
      <c r="B14445" s="215">
        <v>1</v>
      </c>
      <c r="C14445" s="216" t="s">
        <v>48866</v>
      </c>
      <c r="D14445" s="215" t="s">
        <v>48867</v>
      </c>
    </row>
    <row r="14446" spans="1:4">
      <c r="A14446" s="215" t="s">
        <v>48868</v>
      </c>
      <c r="B14446" s="215">
        <v>1</v>
      </c>
      <c r="C14446" s="216" t="s">
        <v>48869</v>
      </c>
      <c r="D14446" s="215" t="s">
        <v>48870</v>
      </c>
    </row>
    <row r="14447" spans="1:4">
      <c r="A14447" s="215" t="s">
        <v>48871</v>
      </c>
      <c r="B14447" s="215">
        <v>1</v>
      </c>
      <c r="C14447" s="216" t="s">
        <v>48872</v>
      </c>
      <c r="D14447" s="215" t="s">
        <v>48873</v>
      </c>
    </row>
    <row r="14448" spans="1:4">
      <c r="A14448" s="215" t="s">
        <v>48874</v>
      </c>
      <c r="B14448" s="215">
        <v>1</v>
      </c>
      <c r="C14448" s="216" t="s">
        <v>48875</v>
      </c>
      <c r="D14448" s="215" t="s">
        <v>48876</v>
      </c>
    </row>
    <row r="14449" spans="1:4">
      <c r="A14449" s="215" t="s">
        <v>48877</v>
      </c>
      <c r="B14449" s="215">
        <v>1</v>
      </c>
      <c r="C14449" s="216" t="s">
        <v>48878</v>
      </c>
      <c r="D14449" s="215" t="s">
        <v>48879</v>
      </c>
    </row>
    <row r="14450" spans="1:4">
      <c r="A14450" s="215" t="s">
        <v>48880</v>
      </c>
      <c r="B14450" s="215">
        <v>1</v>
      </c>
      <c r="C14450" s="216" t="s">
        <v>48881</v>
      </c>
      <c r="D14450" s="215" t="s">
        <v>48882</v>
      </c>
    </row>
    <row r="14451" spans="1:4">
      <c r="A14451" s="215" t="s">
        <v>48883</v>
      </c>
      <c r="B14451" s="215">
        <v>1</v>
      </c>
      <c r="C14451" s="216" t="s">
        <v>48884</v>
      </c>
      <c r="D14451" s="215" t="s">
        <v>48885</v>
      </c>
    </row>
    <row r="14452" spans="1:4">
      <c r="A14452" s="215" t="s">
        <v>48886</v>
      </c>
      <c r="B14452" s="215">
        <v>1</v>
      </c>
      <c r="C14452" s="216" t="s">
        <v>48887</v>
      </c>
      <c r="D14452" s="215" t="s">
        <v>48888</v>
      </c>
    </row>
    <row r="14453" spans="1:4">
      <c r="A14453" s="215" t="s">
        <v>48889</v>
      </c>
      <c r="B14453" s="215">
        <v>1</v>
      </c>
      <c r="C14453" s="216" t="s">
        <v>48890</v>
      </c>
      <c r="D14453" s="215" t="s">
        <v>48891</v>
      </c>
    </row>
    <row r="14454" spans="1:4">
      <c r="A14454" s="215" t="s">
        <v>48892</v>
      </c>
      <c r="B14454" s="215">
        <v>1</v>
      </c>
      <c r="C14454" s="216" t="s">
        <v>48893</v>
      </c>
      <c r="D14454" s="215" t="s">
        <v>48894</v>
      </c>
    </row>
    <row r="14455" spans="1:4">
      <c r="A14455" s="215" t="s">
        <v>48895</v>
      </c>
      <c r="B14455" s="215">
        <v>1</v>
      </c>
      <c r="C14455" s="216" t="s">
        <v>48896</v>
      </c>
      <c r="D14455" s="215" t="s">
        <v>48897</v>
      </c>
    </row>
    <row r="14456" spans="1:4">
      <c r="A14456" s="215" t="s">
        <v>48898</v>
      </c>
      <c r="B14456" s="215">
        <v>1</v>
      </c>
      <c r="C14456" s="216" t="s">
        <v>48899</v>
      </c>
      <c r="D14456" s="215" t="s">
        <v>48900</v>
      </c>
    </row>
    <row r="14457" spans="1:4">
      <c r="A14457" s="215" t="s">
        <v>48901</v>
      </c>
      <c r="B14457" s="215">
        <v>1</v>
      </c>
      <c r="C14457" s="216" t="s">
        <v>48902</v>
      </c>
      <c r="D14457" s="215" t="s">
        <v>48903</v>
      </c>
    </row>
    <row r="14458" spans="1:4">
      <c r="A14458" s="215" t="s">
        <v>48904</v>
      </c>
      <c r="B14458" s="215">
        <v>1</v>
      </c>
      <c r="C14458" s="216" t="s">
        <v>48905</v>
      </c>
      <c r="D14458" s="215" t="s">
        <v>48906</v>
      </c>
    </row>
    <row r="14459" spans="1:4">
      <c r="A14459" s="215" t="s">
        <v>48907</v>
      </c>
      <c r="B14459" s="215">
        <v>1</v>
      </c>
      <c r="C14459" s="216" t="s">
        <v>48908</v>
      </c>
      <c r="D14459" s="215" t="s">
        <v>48909</v>
      </c>
    </row>
    <row r="14460" spans="1:4">
      <c r="A14460" s="215" t="s">
        <v>48910</v>
      </c>
      <c r="B14460" s="215">
        <v>1</v>
      </c>
      <c r="C14460" s="216" t="s">
        <v>48911</v>
      </c>
      <c r="D14460" s="215" t="s">
        <v>48912</v>
      </c>
    </row>
    <row r="14461" spans="1:4">
      <c r="A14461" s="215" t="s">
        <v>48913</v>
      </c>
      <c r="B14461" s="215">
        <v>1</v>
      </c>
      <c r="C14461" s="216" t="s">
        <v>48914</v>
      </c>
      <c r="D14461" s="215" t="s">
        <v>48915</v>
      </c>
    </row>
    <row r="14462" spans="1:4">
      <c r="A14462" s="215" t="s">
        <v>48916</v>
      </c>
      <c r="B14462" s="215">
        <v>1</v>
      </c>
      <c r="C14462" s="216" t="s">
        <v>48917</v>
      </c>
      <c r="D14462" s="215" t="s">
        <v>48918</v>
      </c>
    </row>
    <row r="14463" spans="1:4">
      <c r="A14463" s="215" t="s">
        <v>48919</v>
      </c>
      <c r="B14463" s="215">
        <v>1</v>
      </c>
      <c r="C14463" s="216" t="s">
        <v>48920</v>
      </c>
      <c r="D14463" s="215" t="s">
        <v>48921</v>
      </c>
    </row>
    <row r="14464" spans="1:4">
      <c r="A14464" s="215" t="s">
        <v>48922</v>
      </c>
      <c r="B14464" s="215">
        <v>1</v>
      </c>
      <c r="C14464" s="216" t="s">
        <v>48923</v>
      </c>
      <c r="D14464" s="215" t="s">
        <v>48924</v>
      </c>
    </row>
    <row r="14465" spans="1:4">
      <c r="A14465" s="215" t="s">
        <v>48925</v>
      </c>
      <c r="B14465" s="215">
        <v>1</v>
      </c>
      <c r="C14465" s="216" t="s">
        <v>48926</v>
      </c>
      <c r="D14465" s="215" t="s">
        <v>48927</v>
      </c>
    </row>
    <row r="14466" spans="1:4">
      <c r="A14466" s="215" t="s">
        <v>48928</v>
      </c>
      <c r="B14466" s="215">
        <v>1</v>
      </c>
      <c r="C14466" s="216" t="s">
        <v>48929</v>
      </c>
      <c r="D14466" s="215" t="s">
        <v>48930</v>
      </c>
    </row>
    <row r="14467" spans="1:4">
      <c r="A14467" s="215" t="s">
        <v>48931</v>
      </c>
      <c r="B14467" s="215">
        <v>1</v>
      </c>
      <c r="C14467" s="216" t="s">
        <v>48932</v>
      </c>
      <c r="D14467" s="215" t="s">
        <v>48933</v>
      </c>
    </row>
    <row r="14468" spans="1:4">
      <c r="A14468" s="215" t="s">
        <v>48934</v>
      </c>
      <c r="B14468" s="215">
        <v>1</v>
      </c>
      <c r="C14468" s="216" t="s">
        <v>48935</v>
      </c>
      <c r="D14468" s="215" t="s">
        <v>48936</v>
      </c>
    </row>
    <row r="14469" spans="1:4">
      <c r="A14469" s="215" t="s">
        <v>48937</v>
      </c>
      <c r="B14469" s="215">
        <v>1</v>
      </c>
      <c r="C14469" s="216" t="s">
        <v>48938</v>
      </c>
      <c r="D14469" s="215" t="s">
        <v>48939</v>
      </c>
    </row>
    <row r="14470" spans="1:4">
      <c r="A14470" s="215" t="s">
        <v>48940</v>
      </c>
      <c r="B14470" s="215">
        <v>1</v>
      </c>
      <c r="C14470" s="216" t="s">
        <v>48941</v>
      </c>
      <c r="D14470" s="215" t="s">
        <v>48942</v>
      </c>
    </row>
    <row r="14471" spans="1:4">
      <c r="A14471" s="215" t="s">
        <v>48943</v>
      </c>
      <c r="B14471" s="215">
        <v>1</v>
      </c>
      <c r="C14471" s="216" t="s">
        <v>48944</v>
      </c>
      <c r="D14471" s="215" t="s">
        <v>48945</v>
      </c>
    </row>
    <row r="14472" spans="1:4">
      <c r="A14472" s="215" t="s">
        <v>48946</v>
      </c>
      <c r="B14472" s="215">
        <v>1</v>
      </c>
      <c r="C14472" s="216" t="s">
        <v>48947</v>
      </c>
      <c r="D14472" s="215" t="s">
        <v>48948</v>
      </c>
    </row>
    <row r="14473" spans="1:4">
      <c r="A14473" s="215" t="s">
        <v>48949</v>
      </c>
      <c r="B14473" s="215">
        <v>1</v>
      </c>
      <c r="C14473" s="216" t="s">
        <v>48950</v>
      </c>
      <c r="D14473" s="215" t="s">
        <v>48951</v>
      </c>
    </row>
    <row r="14474" spans="1:4">
      <c r="A14474" s="215" t="s">
        <v>48952</v>
      </c>
      <c r="B14474" s="215">
        <v>1</v>
      </c>
      <c r="C14474" s="216" t="s">
        <v>48953</v>
      </c>
      <c r="D14474" s="215" t="s">
        <v>48954</v>
      </c>
    </row>
    <row r="14475" spans="1:4">
      <c r="A14475" s="215" t="s">
        <v>48955</v>
      </c>
      <c r="B14475" s="215">
        <v>1</v>
      </c>
      <c r="C14475" s="216" t="s">
        <v>48956</v>
      </c>
      <c r="D14475" s="215" t="s">
        <v>48957</v>
      </c>
    </row>
    <row r="14476" spans="1:4">
      <c r="A14476" s="215" t="s">
        <v>48958</v>
      </c>
      <c r="B14476" s="215">
        <v>1</v>
      </c>
      <c r="C14476" s="216" t="s">
        <v>48959</v>
      </c>
      <c r="D14476" s="215" t="s">
        <v>48960</v>
      </c>
    </row>
    <row r="14477" spans="1:4">
      <c r="A14477" s="215" t="s">
        <v>48961</v>
      </c>
      <c r="B14477" s="215">
        <v>1</v>
      </c>
      <c r="C14477" s="216" t="s">
        <v>48962</v>
      </c>
      <c r="D14477" s="215" t="s">
        <v>48963</v>
      </c>
    </row>
    <row r="14478" spans="1:4">
      <c r="A14478" s="215" t="s">
        <v>48964</v>
      </c>
      <c r="B14478" s="215">
        <v>1</v>
      </c>
      <c r="C14478" s="216" t="s">
        <v>48965</v>
      </c>
      <c r="D14478" s="215" t="s">
        <v>48966</v>
      </c>
    </row>
    <row r="14479" spans="1:4">
      <c r="A14479" s="215" t="s">
        <v>48967</v>
      </c>
      <c r="B14479" s="215">
        <v>1</v>
      </c>
      <c r="C14479" s="216" t="s">
        <v>48968</v>
      </c>
      <c r="D14479" s="215" t="s">
        <v>48969</v>
      </c>
    </row>
    <row r="14480" spans="1:4">
      <c r="A14480" s="215" t="s">
        <v>48970</v>
      </c>
      <c r="B14480" s="215">
        <v>1</v>
      </c>
      <c r="C14480" s="216" t="s">
        <v>48971</v>
      </c>
      <c r="D14480" s="215" t="s">
        <v>48972</v>
      </c>
    </row>
    <row r="14481" spans="1:4">
      <c r="A14481" s="215" t="s">
        <v>48973</v>
      </c>
      <c r="B14481" s="215">
        <v>1</v>
      </c>
      <c r="C14481" s="216" t="s">
        <v>48974</v>
      </c>
      <c r="D14481" s="215" t="s">
        <v>48975</v>
      </c>
    </row>
    <row r="14482" spans="1:4">
      <c r="A14482" s="215" t="s">
        <v>48976</v>
      </c>
      <c r="B14482" s="215">
        <v>1</v>
      </c>
      <c r="C14482" s="216" t="s">
        <v>48977</v>
      </c>
      <c r="D14482" s="215" t="s">
        <v>48978</v>
      </c>
    </row>
    <row r="14483" spans="1:4">
      <c r="A14483" s="215" t="s">
        <v>48979</v>
      </c>
      <c r="B14483" s="215">
        <v>1</v>
      </c>
      <c r="C14483" s="216" t="s">
        <v>48980</v>
      </c>
      <c r="D14483" s="215" t="s">
        <v>48981</v>
      </c>
    </row>
    <row r="14484" spans="1:4">
      <c r="A14484" s="215" t="s">
        <v>48982</v>
      </c>
      <c r="B14484" s="215">
        <v>1</v>
      </c>
      <c r="C14484" s="216" t="s">
        <v>48983</v>
      </c>
      <c r="D14484" s="215" t="s">
        <v>48984</v>
      </c>
    </row>
    <row r="14485" spans="1:4">
      <c r="A14485" s="215" t="s">
        <v>48985</v>
      </c>
      <c r="B14485" s="215">
        <v>1</v>
      </c>
      <c r="C14485" s="216" t="s">
        <v>48986</v>
      </c>
      <c r="D14485" s="215" t="s">
        <v>48987</v>
      </c>
    </row>
    <row r="14486" spans="1:4">
      <c r="A14486" s="215" t="s">
        <v>48988</v>
      </c>
      <c r="B14486" s="215">
        <v>1</v>
      </c>
      <c r="C14486" s="216" t="s">
        <v>48989</v>
      </c>
      <c r="D14486" s="215" t="s">
        <v>48990</v>
      </c>
    </row>
    <row r="14487" spans="1:4">
      <c r="A14487" s="215" t="s">
        <v>48991</v>
      </c>
      <c r="B14487" s="215">
        <v>1</v>
      </c>
      <c r="C14487" s="216" t="s">
        <v>48992</v>
      </c>
      <c r="D14487" s="215" t="s">
        <v>48993</v>
      </c>
    </row>
    <row r="14488" spans="1:4">
      <c r="A14488" s="215" t="s">
        <v>48994</v>
      </c>
      <c r="B14488" s="215">
        <v>1</v>
      </c>
      <c r="C14488" s="216" t="s">
        <v>48995</v>
      </c>
      <c r="D14488" s="215" t="s">
        <v>48996</v>
      </c>
    </row>
    <row r="14489" spans="1:4">
      <c r="A14489" s="215" t="s">
        <v>48997</v>
      </c>
      <c r="B14489" s="215">
        <v>1</v>
      </c>
      <c r="C14489" s="216" t="s">
        <v>48998</v>
      </c>
      <c r="D14489" s="215" t="s">
        <v>48999</v>
      </c>
    </row>
    <row r="14490" spans="1:4">
      <c r="A14490" s="215" t="s">
        <v>49000</v>
      </c>
      <c r="B14490" s="215">
        <v>1</v>
      </c>
      <c r="C14490" s="216" t="s">
        <v>49001</v>
      </c>
      <c r="D14490" s="215" t="s">
        <v>49002</v>
      </c>
    </row>
    <row r="14491" spans="1:4">
      <c r="A14491" s="215" t="s">
        <v>49003</v>
      </c>
      <c r="B14491" s="215">
        <v>1</v>
      </c>
      <c r="C14491" s="216" t="s">
        <v>49004</v>
      </c>
      <c r="D14491" s="215" t="s">
        <v>49005</v>
      </c>
    </row>
    <row r="14492" spans="1:4">
      <c r="A14492" s="215" t="s">
        <v>49006</v>
      </c>
      <c r="B14492" s="215">
        <v>1</v>
      </c>
      <c r="C14492" s="216" t="s">
        <v>49007</v>
      </c>
      <c r="D14492" s="215" t="s">
        <v>49008</v>
      </c>
    </row>
    <row r="14493" spans="1:4">
      <c r="A14493" s="215" t="s">
        <v>49009</v>
      </c>
      <c r="B14493" s="215">
        <v>1</v>
      </c>
      <c r="C14493" s="216" t="s">
        <v>49010</v>
      </c>
      <c r="D14493" s="215" t="s">
        <v>49011</v>
      </c>
    </row>
    <row r="14494" spans="1:4">
      <c r="A14494" s="215" t="s">
        <v>49012</v>
      </c>
      <c r="B14494" s="215">
        <v>1</v>
      </c>
      <c r="C14494" s="216" t="s">
        <v>49013</v>
      </c>
      <c r="D14494" s="215" t="s">
        <v>49014</v>
      </c>
    </row>
    <row r="14495" spans="1:4">
      <c r="A14495" s="215" t="s">
        <v>49015</v>
      </c>
      <c r="B14495" s="215">
        <v>1</v>
      </c>
      <c r="C14495" s="216" t="s">
        <v>49016</v>
      </c>
      <c r="D14495" s="215" t="s">
        <v>49017</v>
      </c>
    </row>
    <row r="14496" spans="1:4">
      <c r="A14496" s="215" t="s">
        <v>49018</v>
      </c>
      <c r="B14496" s="215">
        <v>1</v>
      </c>
      <c r="C14496" s="216" t="s">
        <v>49019</v>
      </c>
      <c r="D14496" s="215" t="s">
        <v>49020</v>
      </c>
    </row>
    <row r="14497" spans="1:4">
      <c r="A14497" s="215" t="s">
        <v>49021</v>
      </c>
      <c r="B14497" s="215">
        <v>1</v>
      </c>
      <c r="C14497" s="216" t="s">
        <v>49022</v>
      </c>
      <c r="D14497" s="215" t="s">
        <v>49023</v>
      </c>
    </row>
    <row r="14498" spans="1:4">
      <c r="A14498" s="215" t="s">
        <v>49024</v>
      </c>
      <c r="B14498" s="215">
        <v>1</v>
      </c>
      <c r="C14498" s="216" t="s">
        <v>49025</v>
      </c>
      <c r="D14498" s="215" t="s">
        <v>49026</v>
      </c>
    </row>
    <row r="14499" spans="1:4">
      <c r="A14499" s="215" t="s">
        <v>49027</v>
      </c>
      <c r="B14499" s="215">
        <v>1</v>
      </c>
      <c r="C14499" s="216" t="s">
        <v>49028</v>
      </c>
      <c r="D14499" s="215" t="s">
        <v>49029</v>
      </c>
    </row>
    <row r="14500" spans="1:4">
      <c r="A14500" s="215" t="s">
        <v>49030</v>
      </c>
      <c r="B14500" s="215">
        <v>1</v>
      </c>
      <c r="C14500" s="216" t="s">
        <v>49031</v>
      </c>
      <c r="D14500" s="215" t="s">
        <v>49032</v>
      </c>
    </row>
    <row r="14501" spans="1:4">
      <c r="A14501" s="215" t="s">
        <v>49033</v>
      </c>
      <c r="B14501" s="215">
        <v>1</v>
      </c>
      <c r="C14501" s="216" t="s">
        <v>49034</v>
      </c>
      <c r="D14501" s="215" t="s">
        <v>49035</v>
      </c>
    </row>
    <row r="14502" spans="1:4">
      <c r="A14502" s="215" t="s">
        <v>49036</v>
      </c>
      <c r="B14502" s="215">
        <v>1</v>
      </c>
      <c r="C14502" s="216" t="s">
        <v>49037</v>
      </c>
      <c r="D14502" s="215" t="s">
        <v>49038</v>
      </c>
    </row>
    <row r="14503" spans="1:4">
      <c r="A14503" s="215" t="s">
        <v>49039</v>
      </c>
      <c r="B14503" s="215">
        <v>1</v>
      </c>
      <c r="C14503" s="216" t="s">
        <v>49040</v>
      </c>
      <c r="D14503" s="215" t="s">
        <v>49041</v>
      </c>
    </row>
    <row r="14504" spans="1:4">
      <c r="A14504" s="215" t="s">
        <v>49042</v>
      </c>
      <c r="B14504" s="215">
        <v>1</v>
      </c>
      <c r="C14504" s="216" t="s">
        <v>49043</v>
      </c>
      <c r="D14504" s="215" t="s">
        <v>49044</v>
      </c>
    </row>
    <row r="14505" spans="1:4">
      <c r="A14505" s="215" t="s">
        <v>49045</v>
      </c>
      <c r="B14505" s="215">
        <v>1</v>
      </c>
      <c r="C14505" s="216" t="s">
        <v>49046</v>
      </c>
      <c r="D14505" s="215" t="s">
        <v>49047</v>
      </c>
    </row>
    <row r="14506" spans="1:4">
      <c r="A14506" s="215" t="s">
        <v>49048</v>
      </c>
      <c r="B14506" s="215">
        <v>1</v>
      </c>
      <c r="C14506" s="216" t="s">
        <v>49049</v>
      </c>
      <c r="D14506" s="215" t="s">
        <v>49050</v>
      </c>
    </row>
    <row r="14507" spans="1:4">
      <c r="A14507" s="215" t="s">
        <v>49051</v>
      </c>
      <c r="B14507" s="215">
        <v>1</v>
      </c>
      <c r="C14507" s="216" t="s">
        <v>49052</v>
      </c>
      <c r="D14507" s="215" t="s">
        <v>49053</v>
      </c>
    </row>
    <row r="14508" spans="1:4">
      <c r="A14508" s="215" t="s">
        <v>49054</v>
      </c>
      <c r="B14508" s="215">
        <v>1</v>
      </c>
      <c r="C14508" s="216" t="s">
        <v>49055</v>
      </c>
      <c r="D14508" s="215" t="s">
        <v>49056</v>
      </c>
    </row>
    <row r="14509" spans="1:4">
      <c r="A14509" s="215" t="s">
        <v>49057</v>
      </c>
      <c r="B14509" s="215">
        <v>1</v>
      </c>
      <c r="C14509" s="216" t="s">
        <v>49058</v>
      </c>
      <c r="D14509" s="215" t="s">
        <v>49059</v>
      </c>
    </row>
    <row r="14510" spans="1:4">
      <c r="A14510" s="215" t="s">
        <v>49060</v>
      </c>
      <c r="B14510" s="215">
        <v>1</v>
      </c>
      <c r="C14510" s="216" t="s">
        <v>49061</v>
      </c>
      <c r="D14510" s="215" t="s">
        <v>49062</v>
      </c>
    </row>
    <row r="14511" spans="1:4">
      <c r="A14511" s="215" t="s">
        <v>49063</v>
      </c>
      <c r="B14511" s="215">
        <v>1</v>
      </c>
      <c r="C14511" s="216" t="s">
        <v>49064</v>
      </c>
      <c r="D14511" s="215" t="s">
        <v>49065</v>
      </c>
    </row>
    <row r="14512" spans="1:4">
      <c r="A14512" s="215" t="s">
        <v>49066</v>
      </c>
      <c r="B14512" s="215">
        <v>1</v>
      </c>
      <c r="C14512" s="216" t="s">
        <v>49067</v>
      </c>
      <c r="D14512" s="215" t="s">
        <v>49068</v>
      </c>
    </row>
    <row r="14513" spans="1:4">
      <c r="A14513" s="215" t="s">
        <v>49069</v>
      </c>
      <c r="B14513" s="215">
        <v>1</v>
      </c>
      <c r="C14513" s="216" t="s">
        <v>49070</v>
      </c>
      <c r="D14513" s="215" t="s">
        <v>49071</v>
      </c>
    </row>
    <row r="14514" spans="1:4">
      <c r="A14514" s="215" t="s">
        <v>49072</v>
      </c>
      <c r="B14514" s="215">
        <v>1</v>
      </c>
      <c r="C14514" s="216" t="s">
        <v>49073</v>
      </c>
      <c r="D14514" s="215" t="s">
        <v>49074</v>
      </c>
    </row>
    <row r="14515" spans="1:4">
      <c r="A14515" s="215" t="s">
        <v>49075</v>
      </c>
      <c r="B14515" s="215">
        <v>1</v>
      </c>
      <c r="C14515" s="216" t="s">
        <v>49076</v>
      </c>
      <c r="D14515" s="215" t="s">
        <v>49077</v>
      </c>
    </row>
    <row r="14516" spans="1:4">
      <c r="A14516" s="215" t="s">
        <v>49078</v>
      </c>
      <c r="B14516" s="215">
        <v>1</v>
      </c>
      <c r="C14516" s="216" t="s">
        <v>49079</v>
      </c>
      <c r="D14516" s="215" t="s">
        <v>49080</v>
      </c>
    </row>
    <row r="14517" spans="1:4">
      <c r="A14517" s="215" t="s">
        <v>49081</v>
      </c>
      <c r="B14517" s="215">
        <v>1</v>
      </c>
      <c r="C14517" s="216" t="s">
        <v>49082</v>
      </c>
      <c r="D14517" s="215" t="s">
        <v>49083</v>
      </c>
    </row>
    <row r="14518" spans="1:4">
      <c r="A14518" s="215" t="s">
        <v>49084</v>
      </c>
      <c r="B14518" s="215">
        <v>1</v>
      </c>
      <c r="C14518" s="216" t="s">
        <v>49085</v>
      </c>
      <c r="D14518" s="215" t="s">
        <v>49086</v>
      </c>
    </row>
    <row r="14519" spans="1:4">
      <c r="A14519" s="215" t="s">
        <v>49087</v>
      </c>
      <c r="B14519" s="215">
        <v>1</v>
      </c>
      <c r="C14519" s="216" t="s">
        <v>49088</v>
      </c>
      <c r="D14519" s="215" t="s">
        <v>49089</v>
      </c>
    </row>
    <row r="14520" spans="1:4">
      <c r="A14520" s="215" t="s">
        <v>49090</v>
      </c>
      <c r="B14520" s="215">
        <v>1</v>
      </c>
      <c r="C14520" s="216" t="s">
        <v>49091</v>
      </c>
      <c r="D14520" s="215" t="s">
        <v>49092</v>
      </c>
    </row>
    <row r="14521" spans="1:4">
      <c r="A14521" s="215" t="s">
        <v>49093</v>
      </c>
      <c r="B14521" s="215">
        <v>1</v>
      </c>
      <c r="C14521" s="216" t="s">
        <v>49094</v>
      </c>
      <c r="D14521" s="215" t="s">
        <v>49095</v>
      </c>
    </row>
    <row r="14522" spans="1:4">
      <c r="A14522" s="215" t="s">
        <v>49096</v>
      </c>
      <c r="B14522" s="215">
        <v>1</v>
      </c>
      <c r="C14522" s="216" t="s">
        <v>49097</v>
      </c>
      <c r="D14522" s="215" t="s">
        <v>49098</v>
      </c>
    </row>
    <row r="14523" spans="1:4">
      <c r="A14523" s="215" t="s">
        <v>49099</v>
      </c>
      <c r="B14523" s="215">
        <v>1</v>
      </c>
      <c r="C14523" s="216" t="s">
        <v>49100</v>
      </c>
      <c r="D14523" s="215" t="s">
        <v>49101</v>
      </c>
    </row>
    <row r="14524" spans="1:4">
      <c r="A14524" s="215" t="s">
        <v>49102</v>
      </c>
      <c r="B14524" s="215">
        <v>1</v>
      </c>
      <c r="C14524" s="216" t="s">
        <v>49103</v>
      </c>
      <c r="D14524" s="215" t="s">
        <v>49104</v>
      </c>
    </row>
    <row r="14525" spans="1:4">
      <c r="A14525" s="215" t="s">
        <v>49105</v>
      </c>
      <c r="B14525" s="215">
        <v>1</v>
      </c>
      <c r="C14525" s="216" t="s">
        <v>49106</v>
      </c>
      <c r="D14525" s="215" t="s">
        <v>49107</v>
      </c>
    </row>
    <row r="14526" spans="1:4">
      <c r="A14526" s="215" t="s">
        <v>49108</v>
      </c>
      <c r="B14526" s="215">
        <v>1</v>
      </c>
      <c r="C14526" s="216" t="s">
        <v>49109</v>
      </c>
      <c r="D14526" s="215" t="s">
        <v>49110</v>
      </c>
    </row>
    <row r="14527" spans="1:4">
      <c r="A14527" s="215" t="s">
        <v>49111</v>
      </c>
      <c r="B14527" s="215">
        <v>1</v>
      </c>
      <c r="C14527" s="216" t="s">
        <v>49112</v>
      </c>
      <c r="D14527" s="215" t="s">
        <v>49113</v>
      </c>
    </row>
    <row r="14528" spans="1:4">
      <c r="A14528" s="215" t="s">
        <v>49114</v>
      </c>
      <c r="B14528" s="215">
        <v>1</v>
      </c>
      <c r="C14528" s="216" t="s">
        <v>49115</v>
      </c>
      <c r="D14528" s="215" t="s">
        <v>49116</v>
      </c>
    </row>
    <row r="14529" spans="1:4">
      <c r="A14529" s="215" t="s">
        <v>49117</v>
      </c>
      <c r="B14529" s="215">
        <v>1</v>
      </c>
      <c r="C14529" s="216" t="s">
        <v>49118</v>
      </c>
      <c r="D14529" s="215" t="s">
        <v>49119</v>
      </c>
    </row>
    <row r="14530" spans="1:4">
      <c r="A14530" s="215" t="s">
        <v>49120</v>
      </c>
      <c r="B14530" s="215">
        <v>1</v>
      </c>
      <c r="C14530" s="216" t="s">
        <v>49121</v>
      </c>
      <c r="D14530" s="215" t="s">
        <v>49122</v>
      </c>
    </row>
    <row r="14531" spans="1:4">
      <c r="A14531" s="215" t="s">
        <v>49123</v>
      </c>
      <c r="B14531" s="215">
        <v>1</v>
      </c>
      <c r="C14531" s="216" t="s">
        <v>49124</v>
      </c>
      <c r="D14531" s="215" t="s">
        <v>49125</v>
      </c>
    </row>
    <row r="14532" spans="1:4">
      <c r="A14532" s="215" t="s">
        <v>49126</v>
      </c>
      <c r="B14532" s="215">
        <v>1</v>
      </c>
      <c r="C14532" s="216" t="s">
        <v>49127</v>
      </c>
      <c r="D14532" s="215" t="s">
        <v>49128</v>
      </c>
    </row>
    <row r="14533" spans="1:4">
      <c r="A14533" s="215" t="s">
        <v>49129</v>
      </c>
      <c r="B14533" s="215">
        <v>1</v>
      </c>
      <c r="C14533" s="216" t="s">
        <v>49130</v>
      </c>
      <c r="D14533" s="215" t="s">
        <v>49131</v>
      </c>
    </row>
    <row r="14534" spans="1:4">
      <c r="A14534" s="215" t="s">
        <v>49132</v>
      </c>
      <c r="B14534" s="215">
        <v>1</v>
      </c>
      <c r="C14534" s="216" t="s">
        <v>49133</v>
      </c>
      <c r="D14534" s="215" t="s">
        <v>49134</v>
      </c>
    </row>
    <row r="14535" spans="1:4">
      <c r="A14535" s="215" t="s">
        <v>49135</v>
      </c>
      <c r="B14535" s="215">
        <v>1</v>
      </c>
      <c r="C14535" s="216" t="s">
        <v>49136</v>
      </c>
      <c r="D14535" s="215" t="s">
        <v>49137</v>
      </c>
    </row>
    <row r="14536" spans="1:4">
      <c r="A14536" s="215" t="s">
        <v>49138</v>
      </c>
      <c r="B14536" s="215">
        <v>1</v>
      </c>
      <c r="C14536" s="216" t="s">
        <v>49139</v>
      </c>
      <c r="D14536" s="215" t="s">
        <v>49140</v>
      </c>
    </row>
    <row r="14537" spans="1:4">
      <c r="A14537" s="215" t="s">
        <v>49141</v>
      </c>
      <c r="B14537" s="215">
        <v>1</v>
      </c>
      <c r="C14537" s="216" t="s">
        <v>49142</v>
      </c>
      <c r="D14537" s="215" t="s">
        <v>49143</v>
      </c>
    </row>
    <row r="14538" spans="1:4">
      <c r="A14538" s="215" t="s">
        <v>49144</v>
      </c>
      <c r="B14538" s="215">
        <v>1</v>
      </c>
      <c r="C14538" s="216" t="s">
        <v>49145</v>
      </c>
      <c r="D14538" s="215" t="s">
        <v>49146</v>
      </c>
    </row>
    <row r="14539" spans="1:4">
      <c r="A14539" s="215" t="s">
        <v>49147</v>
      </c>
      <c r="B14539" s="215">
        <v>1</v>
      </c>
      <c r="C14539" s="216" t="s">
        <v>49148</v>
      </c>
      <c r="D14539" s="215" t="s">
        <v>49149</v>
      </c>
    </row>
    <row r="14540" spans="1:4">
      <c r="A14540" s="215" t="s">
        <v>49150</v>
      </c>
      <c r="B14540" s="215">
        <v>1</v>
      </c>
      <c r="C14540" s="216" t="s">
        <v>49151</v>
      </c>
      <c r="D14540" s="215" t="s">
        <v>49152</v>
      </c>
    </row>
    <row r="14541" spans="1:4">
      <c r="A14541" s="215" t="s">
        <v>49153</v>
      </c>
      <c r="B14541" s="215">
        <v>1</v>
      </c>
      <c r="C14541" s="216" t="s">
        <v>49154</v>
      </c>
      <c r="D14541" s="215" t="s">
        <v>49155</v>
      </c>
    </row>
    <row r="14542" spans="1:4">
      <c r="A14542" s="215" t="s">
        <v>49156</v>
      </c>
      <c r="B14542" s="215">
        <v>1</v>
      </c>
      <c r="C14542" s="216" t="s">
        <v>49157</v>
      </c>
      <c r="D14542" s="215" t="s">
        <v>49158</v>
      </c>
    </row>
    <row r="14543" spans="1:4">
      <c r="A14543" s="215" t="s">
        <v>49159</v>
      </c>
      <c r="B14543" s="215">
        <v>1</v>
      </c>
      <c r="C14543" s="216" t="s">
        <v>49160</v>
      </c>
      <c r="D14543" s="215" t="s">
        <v>49161</v>
      </c>
    </row>
    <row r="14544" spans="1:4">
      <c r="A14544" s="215" t="s">
        <v>49162</v>
      </c>
      <c r="B14544" s="215">
        <v>1</v>
      </c>
      <c r="C14544" s="216" t="s">
        <v>49163</v>
      </c>
      <c r="D14544" s="215" t="s">
        <v>49164</v>
      </c>
    </row>
    <row r="14545" spans="1:4">
      <c r="A14545" s="215" t="s">
        <v>49165</v>
      </c>
      <c r="B14545" s="215">
        <v>1</v>
      </c>
      <c r="C14545" s="216" t="s">
        <v>49166</v>
      </c>
      <c r="D14545" s="215" t="s">
        <v>49167</v>
      </c>
    </row>
    <row r="14546" spans="1:4">
      <c r="A14546" s="215" t="s">
        <v>49168</v>
      </c>
      <c r="B14546" s="215">
        <v>1</v>
      </c>
      <c r="C14546" s="216" t="s">
        <v>49169</v>
      </c>
      <c r="D14546" s="215" t="s">
        <v>49170</v>
      </c>
    </row>
    <row r="14547" spans="1:4">
      <c r="A14547" s="215" t="s">
        <v>49171</v>
      </c>
      <c r="B14547" s="215">
        <v>1</v>
      </c>
      <c r="C14547" s="216" t="s">
        <v>49172</v>
      </c>
      <c r="D14547" s="215" t="s">
        <v>49173</v>
      </c>
    </row>
    <row r="14548" spans="1:4">
      <c r="A14548" s="215" t="s">
        <v>49174</v>
      </c>
      <c r="B14548" s="215">
        <v>1</v>
      </c>
      <c r="C14548" s="216" t="s">
        <v>49175</v>
      </c>
      <c r="D14548" s="215" t="s">
        <v>49176</v>
      </c>
    </row>
    <row r="14549" spans="1:4">
      <c r="A14549" s="215" t="s">
        <v>49177</v>
      </c>
      <c r="B14549" s="215">
        <v>1</v>
      </c>
      <c r="C14549" s="216" t="s">
        <v>49178</v>
      </c>
      <c r="D14549" s="215" t="s">
        <v>49179</v>
      </c>
    </row>
    <row r="14550" spans="1:4">
      <c r="A14550" s="215" t="s">
        <v>49180</v>
      </c>
      <c r="B14550" s="215">
        <v>1</v>
      </c>
      <c r="C14550" s="216" t="s">
        <v>49181</v>
      </c>
      <c r="D14550" s="215" t="s">
        <v>49182</v>
      </c>
    </row>
    <row r="14551" spans="1:4">
      <c r="A14551" s="215" t="s">
        <v>49183</v>
      </c>
      <c r="B14551" s="215">
        <v>1</v>
      </c>
      <c r="C14551" s="216" t="s">
        <v>49184</v>
      </c>
      <c r="D14551" s="215" t="s">
        <v>49185</v>
      </c>
    </row>
    <row r="14552" spans="1:4">
      <c r="A14552" s="215" t="s">
        <v>49186</v>
      </c>
      <c r="B14552" s="215">
        <v>1</v>
      </c>
      <c r="C14552" s="216" t="s">
        <v>49187</v>
      </c>
      <c r="D14552" s="215" t="s">
        <v>49188</v>
      </c>
    </row>
    <row r="14553" spans="1:4">
      <c r="A14553" s="215" t="s">
        <v>49189</v>
      </c>
      <c r="B14553" s="215">
        <v>1</v>
      </c>
      <c r="C14553" s="216" t="s">
        <v>49190</v>
      </c>
      <c r="D14553" s="215" t="s">
        <v>49191</v>
      </c>
    </row>
    <row r="14554" spans="1:4">
      <c r="A14554" s="215" t="s">
        <v>49192</v>
      </c>
      <c r="B14554" s="215">
        <v>1</v>
      </c>
      <c r="C14554" s="216" t="s">
        <v>49193</v>
      </c>
      <c r="D14554" s="215" t="s">
        <v>49194</v>
      </c>
    </row>
    <row r="14555" spans="1:4">
      <c r="A14555" s="215" t="s">
        <v>49195</v>
      </c>
      <c r="B14555" s="215">
        <v>1</v>
      </c>
      <c r="C14555" s="216" t="s">
        <v>49196</v>
      </c>
      <c r="D14555" s="215" t="s">
        <v>49197</v>
      </c>
    </row>
    <row r="14556" spans="1:4">
      <c r="A14556" s="215" t="s">
        <v>49198</v>
      </c>
      <c r="B14556" s="215">
        <v>1</v>
      </c>
      <c r="C14556" s="216" t="s">
        <v>49199</v>
      </c>
      <c r="D14556" s="215" t="s">
        <v>49200</v>
      </c>
    </row>
    <row r="14557" spans="1:4">
      <c r="A14557" s="215" t="s">
        <v>49201</v>
      </c>
      <c r="B14557" s="215">
        <v>1</v>
      </c>
      <c r="C14557" s="216" t="s">
        <v>49202</v>
      </c>
      <c r="D14557" s="215" t="s">
        <v>49203</v>
      </c>
    </row>
    <row r="14558" spans="1:4">
      <c r="A14558" s="215" t="s">
        <v>49204</v>
      </c>
      <c r="B14558" s="215">
        <v>1</v>
      </c>
      <c r="C14558" s="216" t="s">
        <v>49205</v>
      </c>
      <c r="D14558" s="215" t="s">
        <v>49206</v>
      </c>
    </row>
    <row r="14559" spans="1:4">
      <c r="A14559" s="215" t="s">
        <v>49207</v>
      </c>
      <c r="B14559" s="215">
        <v>1</v>
      </c>
      <c r="C14559" s="216" t="s">
        <v>49208</v>
      </c>
      <c r="D14559" s="215" t="s">
        <v>49209</v>
      </c>
    </row>
    <row r="14560" spans="1:4">
      <c r="A14560" s="215" t="s">
        <v>49210</v>
      </c>
      <c r="B14560" s="215">
        <v>1</v>
      </c>
      <c r="C14560" s="216" t="s">
        <v>49211</v>
      </c>
      <c r="D14560" s="215" t="s">
        <v>49212</v>
      </c>
    </row>
    <row r="14561" spans="1:4">
      <c r="A14561" s="215" t="s">
        <v>49213</v>
      </c>
      <c r="B14561" s="215">
        <v>1</v>
      </c>
      <c r="C14561" s="216" t="s">
        <v>49214</v>
      </c>
      <c r="D14561" s="215" t="s">
        <v>49215</v>
      </c>
    </row>
    <row r="14562" spans="1:4">
      <c r="A14562" s="215" t="s">
        <v>49216</v>
      </c>
      <c r="B14562" s="215">
        <v>1</v>
      </c>
      <c r="C14562" s="216" t="s">
        <v>49217</v>
      </c>
      <c r="D14562" s="215" t="s">
        <v>49218</v>
      </c>
    </row>
    <row r="14563" spans="1:4">
      <c r="A14563" s="215" t="s">
        <v>49219</v>
      </c>
      <c r="B14563" s="215">
        <v>1</v>
      </c>
      <c r="C14563" s="216" t="s">
        <v>49220</v>
      </c>
      <c r="D14563" s="215" t="s">
        <v>49221</v>
      </c>
    </row>
    <row r="14564" spans="1:4">
      <c r="A14564" s="215" t="s">
        <v>49222</v>
      </c>
      <c r="B14564" s="215">
        <v>1</v>
      </c>
      <c r="C14564" s="216" t="s">
        <v>49223</v>
      </c>
      <c r="D14564" s="215" t="s">
        <v>49224</v>
      </c>
    </row>
    <row r="14565" spans="1:4">
      <c r="A14565" s="215" t="s">
        <v>49225</v>
      </c>
      <c r="B14565" s="215">
        <v>1</v>
      </c>
      <c r="C14565" s="216" t="s">
        <v>49226</v>
      </c>
      <c r="D14565" s="215" t="s">
        <v>49227</v>
      </c>
    </row>
    <row r="14566" spans="1:4">
      <c r="A14566" s="215" t="s">
        <v>49228</v>
      </c>
      <c r="B14566" s="215">
        <v>1</v>
      </c>
      <c r="C14566" s="216" t="s">
        <v>49229</v>
      </c>
      <c r="D14566" s="215" t="s">
        <v>49230</v>
      </c>
    </row>
    <row r="14567" spans="1:4">
      <c r="A14567" s="215" t="s">
        <v>49231</v>
      </c>
      <c r="B14567" s="215">
        <v>1</v>
      </c>
      <c r="C14567" s="216" t="s">
        <v>49232</v>
      </c>
      <c r="D14567" s="215" t="s">
        <v>49233</v>
      </c>
    </row>
    <row r="14568" spans="1:4">
      <c r="A14568" s="215" t="s">
        <v>49234</v>
      </c>
      <c r="B14568" s="215">
        <v>1</v>
      </c>
      <c r="C14568" s="216" t="s">
        <v>49235</v>
      </c>
      <c r="D14568" s="215" t="s">
        <v>49236</v>
      </c>
    </row>
    <row r="14569" spans="1:4">
      <c r="A14569" s="215" t="s">
        <v>49237</v>
      </c>
      <c r="B14569" s="215">
        <v>1</v>
      </c>
      <c r="C14569" s="216" t="s">
        <v>49238</v>
      </c>
      <c r="D14569" s="215" t="s">
        <v>49239</v>
      </c>
    </row>
    <row r="14570" spans="1:4">
      <c r="A14570" s="215" t="s">
        <v>49240</v>
      </c>
      <c r="B14570" s="215">
        <v>1</v>
      </c>
      <c r="C14570" s="216" t="s">
        <v>49241</v>
      </c>
      <c r="D14570" s="215" t="s">
        <v>49242</v>
      </c>
    </row>
    <row r="14571" spans="1:4">
      <c r="A14571" s="215" t="s">
        <v>49243</v>
      </c>
      <c r="B14571" s="215">
        <v>1</v>
      </c>
      <c r="C14571" s="216" t="s">
        <v>49244</v>
      </c>
      <c r="D14571" s="215" t="s">
        <v>49245</v>
      </c>
    </row>
    <row r="14572" spans="1:4">
      <c r="A14572" s="215" t="s">
        <v>49246</v>
      </c>
      <c r="B14572" s="215">
        <v>1</v>
      </c>
      <c r="C14572" s="216" t="s">
        <v>49247</v>
      </c>
      <c r="D14572" s="215" t="s">
        <v>49248</v>
      </c>
    </row>
    <row r="14573" spans="1:4">
      <c r="A14573" s="215" t="s">
        <v>49249</v>
      </c>
      <c r="B14573" s="215">
        <v>1</v>
      </c>
      <c r="C14573" s="216" t="s">
        <v>49250</v>
      </c>
      <c r="D14573" s="215" t="s">
        <v>49251</v>
      </c>
    </row>
    <row r="14574" spans="1:4">
      <c r="A14574" s="215" t="s">
        <v>49252</v>
      </c>
      <c r="B14574" s="215">
        <v>1</v>
      </c>
      <c r="C14574" s="216" t="s">
        <v>49253</v>
      </c>
      <c r="D14574" s="215" t="s">
        <v>49254</v>
      </c>
    </row>
    <row r="14575" spans="1:4">
      <c r="A14575" s="215" t="s">
        <v>49255</v>
      </c>
      <c r="B14575" s="215">
        <v>1</v>
      </c>
      <c r="C14575" s="216" t="s">
        <v>49256</v>
      </c>
      <c r="D14575" s="215" t="s">
        <v>49257</v>
      </c>
    </row>
    <row r="14576" spans="1:4">
      <c r="A14576" s="215" t="s">
        <v>49258</v>
      </c>
      <c r="B14576" s="215">
        <v>1</v>
      </c>
      <c r="C14576" s="216" t="s">
        <v>49259</v>
      </c>
      <c r="D14576" s="215" t="s">
        <v>49260</v>
      </c>
    </row>
    <row r="14577" spans="1:4">
      <c r="A14577" s="215" t="s">
        <v>49261</v>
      </c>
      <c r="B14577" s="215">
        <v>1</v>
      </c>
      <c r="C14577" s="216" t="s">
        <v>49262</v>
      </c>
      <c r="D14577" s="215" t="s">
        <v>49263</v>
      </c>
    </row>
    <row r="14578" spans="1:4">
      <c r="A14578" s="215" t="s">
        <v>49264</v>
      </c>
      <c r="B14578" s="215">
        <v>1</v>
      </c>
      <c r="C14578" s="216" t="s">
        <v>49265</v>
      </c>
      <c r="D14578" s="215" t="s">
        <v>49266</v>
      </c>
    </row>
    <row r="14579" spans="1:4">
      <c r="A14579" s="215" t="s">
        <v>49267</v>
      </c>
      <c r="B14579" s="215">
        <v>1</v>
      </c>
      <c r="C14579" s="216" t="s">
        <v>49268</v>
      </c>
      <c r="D14579" s="215" t="s">
        <v>49269</v>
      </c>
    </row>
    <row r="14580" spans="1:4">
      <c r="A14580" s="215" t="s">
        <v>49270</v>
      </c>
      <c r="B14580" s="215">
        <v>1</v>
      </c>
      <c r="C14580" s="216" t="s">
        <v>49271</v>
      </c>
      <c r="D14580" s="215" t="s">
        <v>49272</v>
      </c>
    </row>
    <row r="14581" spans="1:4">
      <c r="A14581" s="215" t="s">
        <v>49273</v>
      </c>
      <c r="B14581" s="215">
        <v>1</v>
      </c>
      <c r="C14581" s="216" t="s">
        <v>49274</v>
      </c>
      <c r="D14581" s="215" t="s">
        <v>49275</v>
      </c>
    </row>
    <row r="14582" spans="1:4">
      <c r="A14582" s="215" t="s">
        <v>49276</v>
      </c>
      <c r="B14582" s="215">
        <v>1</v>
      </c>
      <c r="C14582" s="216" t="s">
        <v>49277</v>
      </c>
      <c r="D14582" s="215" t="s">
        <v>49278</v>
      </c>
    </row>
    <row r="14583" spans="1:4">
      <c r="A14583" s="215" t="s">
        <v>49279</v>
      </c>
      <c r="B14583" s="215">
        <v>1</v>
      </c>
      <c r="C14583" s="216" t="s">
        <v>49280</v>
      </c>
      <c r="D14583" s="215" t="s">
        <v>49281</v>
      </c>
    </row>
    <row r="14584" spans="1:4">
      <c r="A14584" s="215" t="s">
        <v>49282</v>
      </c>
      <c r="B14584" s="215">
        <v>1</v>
      </c>
      <c r="C14584" s="216" t="s">
        <v>49283</v>
      </c>
      <c r="D14584" s="215" t="s">
        <v>49284</v>
      </c>
    </row>
    <row r="14585" spans="1:4">
      <c r="A14585" s="215" t="s">
        <v>49285</v>
      </c>
      <c r="B14585" s="215">
        <v>1</v>
      </c>
      <c r="C14585" s="216" t="s">
        <v>49286</v>
      </c>
      <c r="D14585" s="215" t="s">
        <v>49287</v>
      </c>
    </row>
    <row r="14586" spans="1:4">
      <c r="A14586" s="215" t="s">
        <v>49288</v>
      </c>
      <c r="B14586" s="215">
        <v>1</v>
      </c>
      <c r="C14586" s="216" t="s">
        <v>49289</v>
      </c>
      <c r="D14586" s="215" t="s">
        <v>49290</v>
      </c>
    </row>
    <row r="14587" spans="1:4">
      <c r="A14587" s="215" t="s">
        <v>49291</v>
      </c>
      <c r="B14587" s="215">
        <v>1</v>
      </c>
      <c r="C14587" s="216" t="s">
        <v>49292</v>
      </c>
      <c r="D14587" s="215" t="s">
        <v>49293</v>
      </c>
    </row>
    <row r="14588" spans="1:4">
      <c r="A14588" s="215" t="s">
        <v>49294</v>
      </c>
      <c r="B14588" s="215">
        <v>1</v>
      </c>
      <c r="C14588" s="216" t="s">
        <v>49295</v>
      </c>
      <c r="D14588" s="215" t="s">
        <v>49296</v>
      </c>
    </row>
    <row r="14589" spans="1:4">
      <c r="A14589" s="215" t="s">
        <v>49297</v>
      </c>
      <c r="B14589" s="215">
        <v>1</v>
      </c>
      <c r="C14589" s="216" t="s">
        <v>49298</v>
      </c>
      <c r="D14589" s="215" t="s">
        <v>49299</v>
      </c>
    </row>
    <row r="14590" spans="1:4">
      <c r="A14590" s="215" t="s">
        <v>49300</v>
      </c>
      <c r="B14590" s="215">
        <v>1</v>
      </c>
      <c r="C14590" s="216" t="s">
        <v>49301</v>
      </c>
      <c r="D14590" s="215" t="s">
        <v>49302</v>
      </c>
    </row>
    <row r="14591" spans="1:4">
      <c r="A14591" s="215" t="s">
        <v>49303</v>
      </c>
      <c r="B14591" s="215">
        <v>1</v>
      </c>
      <c r="C14591" s="216" t="s">
        <v>49304</v>
      </c>
      <c r="D14591" s="215" t="s">
        <v>49305</v>
      </c>
    </row>
    <row r="14592" spans="1:4">
      <c r="A14592" s="215" t="s">
        <v>49306</v>
      </c>
      <c r="B14592" s="215">
        <v>1</v>
      </c>
      <c r="C14592" s="216" t="s">
        <v>49307</v>
      </c>
      <c r="D14592" s="215" t="s">
        <v>49308</v>
      </c>
    </row>
    <row r="14593" spans="1:4">
      <c r="A14593" s="215" t="s">
        <v>49309</v>
      </c>
      <c r="B14593" s="215">
        <v>1</v>
      </c>
      <c r="C14593" s="216" t="s">
        <v>49310</v>
      </c>
      <c r="D14593" s="215" t="s">
        <v>49311</v>
      </c>
    </row>
    <row r="14594" spans="1:4">
      <c r="A14594" s="215" t="s">
        <v>49312</v>
      </c>
      <c r="B14594" s="215">
        <v>1</v>
      </c>
      <c r="C14594" s="216" t="s">
        <v>49313</v>
      </c>
      <c r="D14594" s="215" t="s">
        <v>49314</v>
      </c>
    </row>
    <row r="14595" spans="1:4">
      <c r="A14595" s="215" t="s">
        <v>49315</v>
      </c>
      <c r="B14595" s="215">
        <v>1</v>
      </c>
      <c r="C14595" s="216" t="s">
        <v>49316</v>
      </c>
      <c r="D14595" s="215" t="s">
        <v>49317</v>
      </c>
    </row>
    <row r="14596" spans="1:4">
      <c r="A14596" s="215" t="s">
        <v>49318</v>
      </c>
      <c r="B14596" s="215">
        <v>1</v>
      </c>
      <c r="C14596" s="216" t="s">
        <v>49319</v>
      </c>
      <c r="D14596" s="215" t="s">
        <v>49320</v>
      </c>
    </row>
    <row r="14597" spans="1:4">
      <c r="A14597" s="215" t="s">
        <v>49321</v>
      </c>
      <c r="B14597" s="215">
        <v>1</v>
      </c>
      <c r="C14597" s="216" t="s">
        <v>49322</v>
      </c>
      <c r="D14597" s="215" t="s">
        <v>49323</v>
      </c>
    </row>
    <row r="14598" spans="1:4">
      <c r="A14598" s="215" t="s">
        <v>49324</v>
      </c>
      <c r="B14598" s="215">
        <v>1</v>
      </c>
      <c r="C14598" s="216" t="s">
        <v>49325</v>
      </c>
      <c r="D14598" s="215" t="s">
        <v>49326</v>
      </c>
    </row>
    <row r="14599" spans="1:4">
      <c r="A14599" s="215" t="s">
        <v>49327</v>
      </c>
      <c r="B14599" s="215">
        <v>1</v>
      </c>
      <c r="C14599" s="216" t="s">
        <v>49328</v>
      </c>
      <c r="D14599" s="215" t="s">
        <v>49329</v>
      </c>
    </row>
    <row r="14600" spans="1:4">
      <c r="A14600" s="215" t="s">
        <v>49330</v>
      </c>
      <c r="B14600" s="215">
        <v>1</v>
      </c>
      <c r="C14600" s="216" t="s">
        <v>49331</v>
      </c>
      <c r="D14600" s="215" t="s">
        <v>49332</v>
      </c>
    </row>
    <row r="14601" spans="1:4">
      <c r="A14601" s="215" t="s">
        <v>49333</v>
      </c>
      <c r="B14601" s="215">
        <v>1</v>
      </c>
      <c r="C14601" s="216" t="s">
        <v>49334</v>
      </c>
      <c r="D14601" s="215" t="s">
        <v>49335</v>
      </c>
    </row>
    <row r="14602" spans="1:4">
      <c r="A14602" s="215" t="s">
        <v>49336</v>
      </c>
      <c r="B14602" s="215">
        <v>1</v>
      </c>
      <c r="C14602" s="216" t="s">
        <v>49337</v>
      </c>
      <c r="D14602" s="215" t="s">
        <v>49338</v>
      </c>
    </row>
    <row r="14603" spans="1:4">
      <c r="A14603" s="215" t="s">
        <v>49339</v>
      </c>
      <c r="B14603" s="215">
        <v>1</v>
      </c>
      <c r="C14603" s="216" t="s">
        <v>49340</v>
      </c>
      <c r="D14603" s="215" t="s">
        <v>49341</v>
      </c>
    </row>
    <row r="14604" spans="1:4">
      <c r="A14604" s="215" t="s">
        <v>49342</v>
      </c>
      <c r="B14604" s="215">
        <v>1</v>
      </c>
      <c r="C14604" s="216" t="s">
        <v>49343</v>
      </c>
      <c r="D14604" s="215" t="s">
        <v>49344</v>
      </c>
    </row>
    <row r="14605" spans="1:4">
      <c r="A14605" s="215" t="s">
        <v>49345</v>
      </c>
      <c r="B14605" s="215">
        <v>1</v>
      </c>
      <c r="C14605" s="216" t="s">
        <v>49346</v>
      </c>
      <c r="D14605" s="215" t="s">
        <v>49347</v>
      </c>
    </row>
    <row r="14606" spans="1:4">
      <c r="A14606" s="215" t="s">
        <v>49348</v>
      </c>
      <c r="B14606" s="215">
        <v>1</v>
      </c>
      <c r="C14606" s="216" t="s">
        <v>49349</v>
      </c>
      <c r="D14606" s="215" t="s">
        <v>49350</v>
      </c>
    </row>
    <row r="14607" spans="1:4">
      <c r="A14607" s="215" t="s">
        <v>49351</v>
      </c>
      <c r="B14607" s="215">
        <v>1</v>
      </c>
      <c r="C14607" s="216" t="s">
        <v>49352</v>
      </c>
      <c r="D14607" s="215" t="s">
        <v>49353</v>
      </c>
    </row>
    <row r="14608" spans="1:4">
      <c r="A14608" s="215" t="s">
        <v>49354</v>
      </c>
      <c r="B14608" s="215">
        <v>1</v>
      </c>
      <c r="C14608" s="216" t="s">
        <v>49355</v>
      </c>
      <c r="D14608" s="215" t="s">
        <v>49356</v>
      </c>
    </row>
    <row r="14609" spans="1:4">
      <c r="A14609" s="215" t="s">
        <v>49357</v>
      </c>
      <c r="B14609" s="215">
        <v>1</v>
      </c>
      <c r="C14609" s="216" t="s">
        <v>49358</v>
      </c>
      <c r="D14609" s="215" t="s">
        <v>49359</v>
      </c>
    </row>
    <row r="14610" spans="1:4">
      <c r="A14610" s="215" t="s">
        <v>49360</v>
      </c>
      <c r="B14610" s="215">
        <v>1</v>
      </c>
      <c r="C14610" s="216" t="s">
        <v>49361</v>
      </c>
      <c r="D14610" s="215" t="s">
        <v>49362</v>
      </c>
    </row>
    <row r="14611" spans="1:4">
      <c r="A14611" s="215" t="s">
        <v>49363</v>
      </c>
      <c r="B14611" s="215">
        <v>1</v>
      </c>
      <c r="C14611" s="216" t="s">
        <v>49364</v>
      </c>
      <c r="D14611" s="215" t="s">
        <v>49365</v>
      </c>
    </row>
    <row r="14612" spans="1:4">
      <c r="A14612" s="215" t="s">
        <v>49366</v>
      </c>
      <c r="B14612" s="215">
        <v>1</v>
      </c>
      <c r="C14612" s="216" t="s">
        <v>49367</v>
      </c>
      <c r="D14612" s="215" t="s">
        <v>49368</v>
      </c>
    </row>
    <row r="14613" spans="1:4">
      <c r="A14613" s="215" t="s">
        <v>49369</v>
      </c>
      <c r="B14613" s="215">
        <v>1</v>
      </c>
      <c r="C14613" s="216" t="s">
        <v>49370</v>
      </c>
      <c r="D14613" s="215" t="s">
        <v>49371</v>
      </c>
    </row>
    <row r="14614" spans="1:4">
      <c r="A14614" s="215" t="s">
        <v>49372</v>
      </c>
      <c r="B14614" s="215">
        <v>1</v>
      </c>
      <c r="C14614" s="216" t="s">
        <v>49373</v>
      </c>
      <c r="D14614" s="215" t="s">
        <v>49374</v>
      </c>
    </row>
    <row r="14615" spans="1:4">
      <c r="A14615" s="215" t="s">
        <v>49375</v>
      </c>
      <c r="B14615" s="215">
        <v>1</v>
      </c>
      <c r="C14615" s="216" t="s">
        <v>49376</v>
      </c>
      <c r="D14615" s="215" t="s">
        <v>49377</v>
      </c>
    </row>
    <row r="14616" spans="1:4">
      <c r="A14616" s="215" t="s">
        <v>49378</v>
      </c>
      <c r="B14616" s="215">
        <v>1</v>
      </c>
      <c r="C14616" s="216" t="s">
        <v>49379</v>
      </c>
      <c r="D14616" s="215" t="s">
        <v>49380</v>
      </c>
    </row>
    <row r="14617" spans="1:4">
      <c r="A14617" s="215" t="s">
        <v>49381</v>
      </c>
      <c r="B14617" s="215">
        <v>1</v>
      </c>
      <c r="C14617" s="216" t="s">
        <v>49382</v>
      </c>
      <c r="D14617" s="215" t="s">
        <v>49383</v>
      </c>
    </row>
    <row r="14618" spans="1:4">
      <c r="A14618" s="215" t="s">
        <v>49384</v>
      </c>
      <c r="B14618" s="215">
        <v>1</v>
      </c>
      <c r="C14618" s="216" t="s">
        <v>49385</v>
      </c>
      <c r="D14618" s="215" t="s">
        <v>49386</v>
      </c>
    </row>
    <row r="14619" spans="1:4">
      <c r="A14619" s="215" t="s">
        <v>49387</v>
      </c>
      <c r="B14619" s="215">
        <v>1</v>
      </c>
      <c r="C14619" s="216" t="s">
        <v>49388</v>
      </c>
      <c r="D14619" s="215" t="s">
        <v>49389</v>
      </c>
    </row>
    <row r="14620" spans="1:4">
      <c r="A14620" s="215" t="s">
        <v>49390</v>
      </c>
      <c r="B14620" s="215">
        <v>1</v>
      </c>
      <c r="C14620" s="216" t="s">
        <v>49391</v>
      </c>
      <c r="D14620" s="215" t="s">
        <v>49392</v>
      </c>
    </row>
    <row r="14621" spans="1:4">
      <c r="A14621" s="215" t="s">
        <v>49393</v>
      </c>
      <c r="B14621" s="215">
        <v>1</v>
      </c>
      <c r="C14621" s="216" t="s">
        <v>49394</v>
      </c>
      <c r="D14621" s="215" t="s">
        <v>49395</v>
      </c>
    </row>
    <row r="14622" spans="1:4">
      <c r="A14622" s="215" t="s">
        <v>49396</v>
      </c>
      <c r="B14622" s="215">
        <v>1</v>
      </c>
      <c r="C14622" s="216" t="s">
        <v>49397</v>
      </c>
      <c r="D14622" s="215" t="s">
        <v>49398</v>
      </c>
    </row>
    <row r="14623" spans="1:4">
      <c r="A14623" s="215" t="s">
        <v>49399</v>
      </c>
      <c r="B14623" s="215">
        <v>1</v>
      </c>
      <c r="C14623" s="216" t="s">
        <v>49400</v>
      </c>
      <c r="D14623" s="215" t="s">
        <v>49401</v>
      </c>
    </row>
    <row r="14624" spans="1:4">
      <c r="A14624" s="215" t="s">
        <v>49402</v>
      </c>
      <c r="B14624" s="215">
        <v>1</v>
      </c>
      <c r="C14624" s="216" t="s">
        <v>49403</v>
      </c>
      <c r="D14624" s="215" t="s">
        <v>49404</v>
      </c>
    </row>
    <row r="14625" spans="1:4">
      <c r="A14625" s="215" t="s">
        <v>49405</v>
      </c>
      <c r="B14625" s="215">
        <v>1</v>
      </c>
      <c r="C14625" s="216" t="s">
        <v>49406</v>
      </c>
      <c r="D14625" s="215" t="s">
        <v>49407</v>
      </c>
    </row>
    <row r="14626" spans="1:4">
      <c r="A14626" s="215" t="s">
        <v>49408</v>
      </c>
      <c r="B14626" s="215">
        <v>1</v>
      </c>
      <c r="C14626" s="216" t="s">
        <v>49409</v>
      </c>
      <c r="D14626" s="215" t="s">
        <v>49410</v>
      </c>
    </row>
    <row r="14627" spans="1:4">
      <c r="A14627" s="215" t="s">
        <v>49411</v>
      </c>
      <c r="B14627" s="215">
        <v>1</v>
      </c>
      <c r="C14627" s="216" t="s">
        <v>49412</v>
      </c>
      <c r="D14627" s="215" t="s">
        <v>49413</v>
      </c>
    </row>
    <row r="14628" spans="1:4">
      <c r="A14628" s="215" t="s">
        <v>49414</v>
      </c>
      <c r="B14628" s="215">
        <v>1</v>
      </c>
      <c r="C14628" s="216" t="s">
        <v>49415</v>
      </c>
      <c r="D14628" s="215" t="s">
        <v>49416</v>
      </c>
    </row>
    <row r="14629" spans="1:4">
      <c r="A14629" s="215" t="s">
        <v>49417</v>
      </c>
      <c r="B14629" s="215">
        <v>1</v>
      </c>
      <c r="C14629" s="216" t="s">
        <v>49418</v>
      </c>
      <c r="D14629" s="215" t="s">
        <v>49419</v>
      </c>
    </row>
    <row r="14630" spans="1:4">
      <c r="A14630" s="215" t="s">
        <v>49420</v>
      </c>
      <c r="B14630" s="215">
        <v>1</v>
      </c>
      <c r="C14630" s="216" t="s">
        <v>49421</v>
      </c>
      <c r="D14630" s="215" t="s">
        <v>49422</v>
      </c>
    </row>
    <row r="14631" spans="1:4">
      <c r="A14631" s="215" t="s">
        <v>49423</v>
      </c>
      <c r="B14631" s="215">
        <v>1</v>
      </c>
      <c r="C14631" s="216" t="s">
        <v>49424</v>
      </c>
      <c r="D14631" s="215" t="s">
        <v>49425</v>
      </c>
    </row>
    <row r="14632" spans="1:4">
      <c r="A14632" s="215" t="s">
        <v>49426</v>
      </c>
      <c r="B14632" s="215">
        <v>1</v>
      </c>
      <c r="C14632" s="216" t="s">
        <v>49427</v>
      </c>
      <c r="D14632" s="215" t="s">
        <v>49428</v>
      </c>
    </row>
    <row r="14633" spans="1:4">
      <c r="A14633" s="215" t="s">
        <v>49429</v>
      </c>
      <c r="B14633" s="215">
        <v>1</v>
      </c>
      <c r="C14633" s="216" t="s">
        <v>49430</v>
      </c>
      <c r="D14633" s="215" t="s">
        <v>49431</v>
      </c>
    </row>
    <row r="14634" spans="1:4">
      <c r="A14634" s="215" t="s">
        <v>49432</v>
      </c>
      <c r="B14634" s="215">
        <v>1</v>
      </c>
      <c r="C14634" s="216" t="s">
        <v>49433</v>
      </c>
      <c r="D14634" s="215" t="s">
        <v>48135</v>
      </c>
    </row>
    <row r="14635" spans="1:4">
      <c r="A14635" s="215" t="s">
        <v>49434</v>
      </c>
      <c r="B14635" s="215">
        <v>1</v>
      </c>
      <c r="C14635" s="216" t="s">
        <v>49435</v>
      </c>
      <c r="D14635" s="215" t="s">
        <v>48138</v>
      </c>
    </row>
    <row r="14636" spans="1:4">
      <c r="A14636" s="215" t="s">
        <v>49436</v>
      </c>
      <c r="B14636" s="215">
        <v>1</v>
      </c>
      <c r="C14636" s="216" t="s">
        <v>49437</v>
      </c>
      <c r="D14636" s="215" t="s">
        <v>49438</v>
      </c>
    </row>
    <row r="14637" spans="1:4">
      <c r="A14637" s="215" t="s">
        <v>49439</v>
      </c>
      <c r="B14637" s="215">
        <v>1</v>
      </c>
      <c r="C14637" s="216" t="s">
        <v>49440</v>
      </c>
      <c r="D14637" s="215" t="s">
        <v>49441</v>
      </c>
    </row>
    <row r="14638" spans="1:4">
      <c r="A14638" s="215" t="s">
        <v>49442</v>
      </c>
      <c r="B14638" s="215">
        <v>1</v>
      </c>
      <c r="C14638" s="216" t="s">
        <v>49443</v>
      </c>
      <c r="D14638" s="215" t="s">
        <v>49444</v>
      </c>
    </row>
    <row r="14639" spans="1:4">
      <c r="A14639" s="215" t="s">
        <v>49445</v>
      </c>
      <c r="B14639" s="215">
        <v>1</v>
      </c>
      <c r="C14639" s="216" t="s">
        <v>49446</v>
      </c>
      <c r="D14639" s="215" t="s">
        <v>49447</v>
      </c>
    </row>
    <row r="14640" spans="1:4">
      <c r="A14640" s="215" t="s">
        <v>49448</v>
      </c>
      <c r="B14640" s="215">
        <v>1</v>
      </c>
      <c r="C14640" s="216" t="s">
        <v>49449</v>
      </c>
      <c r="D14640" s="215" t="s">
        <v>49450</v>
      </c>
    </row>
    <row r="14641" spans="1:4">
      <c r="A14641" s="215" t="s">
        <v>49451</v>
      </c>
      <c r="B14641" s="215">
        <v>1</v>
      </c>
      <c r="C14641" s="216" t="s">
        <v>49452</v>
      </c>
      <c r="D14641" s="215" t="s">
        <v>49453</v>
      </c>
    </row>
    <row r="14642" spans="1:4">
      <c r="A14642" s="215" t="s">
        <v>49454</v>
      </c>
      <c r="B14642" s="215">
        <v>1</v>
      </c>
      <c r="C14642" s="216" t="s">
        <v>49455</v>
      </c>
      <c r="D14642" s="215" t="s">
        <v>49456</v>
      </c>
    </row>
    <row r="14643" spans="1:4">
      <c r="A14643" s="215" t="s">
        <v>49457</v>
      </c>
      <c r="B14643" s="215">
        <v>1</v>
      </c>
      <c r="C14643" s="216" t="s">
        <v>49458</v>
      </c>
      <c r="D14643" s="215" t="s">
        <v>49459</v>
      </c>
    </row>
    <row r="14644" spans="1:4">
      <c r="A14644" s="215" t="s">
        <v>49460</v>
      </c>
      <c r="B14644" s="215">
        <v>1</v>
      </c>
      <c r="C14644" s="216" t="s">
        <v>49461</v>
      </c>
      <c r="D14644" s="215" t="s">
        <v>49462</v>
      </c>
    </row>
    <row r="14645" spans="1:4">
      <c r="A14645" s="215" t="s">
        <v>49463</v>
      </c>
      <c r="B14645" s="215">
        <v>1</v>
      </c>
      <c r="C14645" s="216" t="s">
        <v>49464</v>
      </c>
      <c r="D14645" s="215" t="s">
        <v>49465</v>
      </c>
    </row>
    <row r="14646" spans="1:4">
      <c r="A14646" s="215" t="s">
        <v>49466</v>
      </c>
      <c r="B14646" s="215">
        <v>1</v>
      </c>
      <c r="C14646" s="216" t="s">
        <v>49467</v>
      </c>
      <c r="D14646" s="215" t="s">
        <v>49468</v>
      </c>
    </row>
    <row r="14647" spans="1:4">
      <c r="A14647" s="215" t="s">
        <v>49469</v>
      </c>
      <c r="B14647" s="215">
        <v>1</v>
      </c>
      <c r="C14647" s="216" t="s">
        <v>49470</v>
      </c>
      <c r="D14647" s="215" t="s">
        <v>49471</v>
      </c>
    </row>
    <row r="14648" spans="1:4">
      <c r="A14648" s="215" t="s">
        <v>49472</v>
      </c>
      <c r="B14648" s="215">
        <v>1</v>
      </c>
      <c r="C14648" s="216" t="s">
        <v>49473</v>
      </c>
      <c r="D14648" s="215" t="s">
        <v>49474</v>
      </c>
    </row>
    <row r="14649" spans="1:4">
      <c r="A14649" s="215" t="s">
        <v>49475</v>
      </c>
      <c r="B14649" s="215">
        <v>1</v>
      </c>
      <c r="C14649" s="216" t="s">
        <v>49476</v>
      </c>
      <c r="D14649" s="215" t="s">
        <v>49477</v>
      </c>
    </row>
    <row r="14650" spans="1:4">
      <c r="A14650" s="215" t="s">
        <v>49478</v>
      </c>
      <c r="B14650" s="215">
        <v>1</v>
      </c>
      <c r="C14650" s="216" t="s">
        <v>49479</v>
      </c>
      <c r="D14650" s="215" t="s">
        <v>49480</v>
      </c>
    </row>
    <row r="14651" spans="1:4">
      <c r="A14651" s="215" t="s">
        <v>49481</v>
      </c>
      <c r="B14651" s="215">
        <v>1</v>
      </c>
      <c r="C14651" s="216" t="s">
        <v>49482</v>
      </c>
      <c r="D14651" s="215" t="s">
        <v>49483</v>
      </c>
    </row>
    <row r="14652" spans="1:4">
      <c r="A14652" s="215" t="s">
        <v>49484</v>
      </c>
      <c r="B14652" s="215">
        <v>1</v>
      </c>
      <c r="C14652" s="216" t="s">
        <v>49485</v>
      </c>
      <c r="D14652" s="215" t="s">
        <v>49486</v>
      </c>
    </row>
    <row r="14653" spans="1:4">
      <c r="A14653" s="215" t="s">
        <v>49487</v>
      </c>
      <c r="B14653" s="215">
        <v>1</v>
      </c>
      <c r="C14653" s="216" t="s">
        <v>49488</v>
      </c>
      <c r="D14653" s="215" t="s">
        <v>49489</v>
      </c>
    </row>
    <row r="14654" spans="1:4">
      <c r="A14654" s="215" t="s">
        <v>49490</v>
      </c>
      <c r="B14654" s="215">
        <v>1</v>
      </c>
      <c r="C14654" s="216" t="s">
        <v>49491</v>
      </c>
      <c r="D14654" s="215" t="s">
        <v>49492</v>
      </c>
    </row>
    <row r="14655" spans="1:4">
      <c r="A14655" s="215" t="s">
        <v>49493</v>
      </c>
      <c r="B14655" s="215">
        <v>1</v>
      </c>
      <c r="C14655" s="216" t="s">
        <v>49494</v>
      </c>
      <c r="D14655" s="215" t="s">
        <v>49495</v>
      </c>
    </row>
    <row r="14656" spans="1:4">
      <c r="A14656" s="215" t="s">
        <v>49496</v>
      </c>
      <c r="B14656" s="215">
        <v>1</v>
      </c>
      <c r="C14656" s="216" t="s">
        <v>49497</v>
      </c>
      <c r="D14656" s="215" t="s">
        <v>49498</v>
      </c>
    </row>
    <row r="14657" spans="1:4">
      <c r="A14657" s="215" t="s">
        <v>49499</v>
      </c>
      <c r="B14657" s="215">
        <v>1</v>
      </c>
      <c r="C14657" s="216" t="s">
        <v>49500</v>
      </c>
      <c r="D14657" s="215" t="s">
        <v>49501</v>
      </c>
    </row>
    <row r="14658" spans="1:4">
      <c r="A14658" s="215" t="s">
        <v>49502</v>
      </c>
      <c r="B14658" s="215">
        <v>1</v>
      </c>
      <c r="C14658" s="216" t="s">
        <v>49503</v>
      </c>
      <c r="D14658" s="215" t="s">
        <v>49504</v>
      </c>
    </row>
    <row r="14659" spans="1:4">
      <c r="A14659" s="215" t="s">
        <v>49505</v>
      </c>
      <c r="B14659" s="215">
        <v>1</v>
      </c>
      <c r="C14659" s="216" t="s">
        <v>49506</v>
      </c>
      <c r="D14659" s="215" t="s">
        <v>49507</v>
      </c>
    </row>
    <row r="14660" spans="1:4">
      <c r="A14660" s="215" t="s">
        <v>49508</v>
      </c>
      <c r="B14660" s="215">
        <v>1</v>
      </c>
      <c r="C14660" s="216" t="s">
        <v>49509</v>
      </c>
      <c r="D14660" s="215" t="s">
        <v>49510</v>
      </c>
    </row>
    <row r="14661" spans="1:4">
      <c r="A14661" s="215" t="s">
        <v>49511</v>
      </c>
      <c r="B14661" s="215">
        <v>1</v>
      </c>
      <c r="C14661" s="216" t="s">
        <v>49512</v>
      </c>
      <c r="D14661" s="215" t="s">
        <v>49513</v>
      </c>
    </row>
    <row r="14662" spans="1:4">
      <c r="A14662" s="215" t="s">
        <v>49514</v>
      </c>
      <c r="B14662" s="215">
        <v>1</v>
      </c>
      <c r="C14662" s="216" t="s">
        <v>49515</v>
      </c>
      <c r="D14662" s="215" t="s">
        <v>49516</v>
      </c>
    </row>
    <row r="14663" spans="1:4">
      <c r="A14663" s="215" t="s">
        <v>49517</v>
      </c>
      <c r="B14663" s="215">
        <v>1</v>
      </c>
      <c r="C14663" s="216" t="s">
        <v>49518</v>
      </c>
      <c r="D14663" s="215" t="s">
        <v>49519</v>
      </c>
    </row>
    <row r="14664" spans="1:4">
      <c r="A14664" s="215" t="s">
        <v>49520</v>
      </c>
      <c r="B14664" s="215">
        <v>1</v>
      </c>
      <c r="C14664" s="216" t="s">
        <v>49521</v>
      </c>
      <c r="D14664" s="215" t="s">
        <v>49522</v>
      </c>
    </row>
    <row r="14665" spans="1:4">
      <c r="A14665" s="215" t="s">
        <v>49523</v>
      </c>
      <c r="B14665" s="215">
        <v>1</v>
      </c>
      <c r="C14665" s="216" t="s">
        <v>49524</v>
      </c>
      <c r="D14665" s="215" t="s">
        <v>49525</v>
      </c>
    </row>
    <row r="14666" spans="1:4">
      <c r="A14666" s="215" t="s">
        <v>49526</v>
      </c>
      <c r="B14666" s="215">
        <v>1</v>
      </c>
      <c r="C14666" s="216" t="s">
        <v>49527</v>
      </c>
      <c r="D14666" s="215" t="s">
        <v>49528</v>
      </c>
    </row>
    <row r="14667" spans="1:4">
      <c r="A14667" s="215" t="s">
        <v>49529</v>
      </c>
      <c r="B14667" s="215">
        <v>1</v>
      </c>
      <c r="C14667" s="216" t="s">
        <v>49530</v>
      </c>
      <c r="D14667" s="215" t="s">
        <v>49531</v>
      </c>
    </row>
    <row r="14668" spans="1:4">
      <c r="A14668" s="215" t="s">
        <v>49532</v>
      </c>
      <c r="B14668" s="215">
        <v>1</v>
      </c>
      <c r="C14668" s="216" t="s">
        <v>49533</v>
      </c>
      <c r="D14668" s="215" t="s">
        <v>49534</v>
      </c>
    </row>
    <row r="14669" spans="1:4">
      <c r="A14669" s="215" t="s">
        <v>49535</v>
      </c>
      <c r="B14669" s="215">
        <v>1</v>
      </c>
      <c r="C14669" s="216" t="s">
        <v>49536</v>
      </c>
      <c r="D14669" s="215" t="s">
        <v>49537</v>
      </c>
    </row>
    <row r="14670" spans="1:4">
      <c r="A14670" s="215" t="s">
        <v>49538</v>
      </c>
      <c r="B14670" s="215">
        <v>1</v>
      </c>
      <c r="C14670" s="216" t="s">
        <v>49539</v>
      </c>
      <c r="D14670" s="215" t="s">
        <v>49540</v>
      </c>
    </row>
    <row r="14671" spans="1:4">
      <c r="A14671" s="215" t="s">
        <v>49541</v>
      </c>
      <c r="B14671" s="215">
        <v>1</v>
      </c>
      <c r="C14671" s="216" t="s">
        <v>49542</v>
      </c>
      <c r="D14671" s="215" t="s">
        <v>49543</v>
      </c>
    </row>
    <row r="14672" spans="1:4">
      <c r="A14672" s="215" t="s">
        <v>49544</v>
      </c>
      <c r="B14672" s="215">
        <v>1</v>
      </c>
      <c r="C14672" s="216" t="s">
        <v>49545</v>
      </c>
      <c r="D14672" s="215" t="s">
        <v>49546</v>
      </c>
    </row>
    <row r="14673" spans="1:4">
      <c r="A14673" s="215" t="s">
        <v>49547</v>
      </c>
      <c r="B14673" s="215">
        <v>1</v>
      </c>
      <c r="C14673" s="216" t="s">
        <v>49548</v>
      </c>
      <c r="D14673" s="215" t="s">
        <v>49549</v>
      </c>
    </row>
    <row r="14674" spans="1:4">
      <c r="A14674" s="215" t="s">
        <v>49550</v>
      </c>
      <c r="B14674" s="215">
        <v>1</v>
      </c>
      <c r="C14674" s="216" t="s">
        <v>49551</v>
      </c>
      <c r="D14674" s="215" t="s">
        <v>49552</v>
      </c>
    </row>
    <row r="14675" spans="1:4">
      <c r="A14675" s="215" t="s">
        <v>49553</v>
      </c>
      <c r="B14675" s="215">
        <v>1</v>
      </c>
      <c r="C14675" s="216" t="s">
        <v>49554</v>
      </c>
      <c r="D14675" s="215" t="s">
        <v>49555</v>
      </c>
    </row>
    <row r="14676" spans="1:4">
      <c r="A14676" s="215" t="s">
        <v>49556</v>
      </c>
      <c r="B14676" s="215">
        <v>1</v>
      </c>
      <c r="C14676" s="216" t="s">
        <v>49557</v>
      </c>
      <c r="D14676" s="215" t="s">
        <v>49558</v>
      </c>
    </row>
    <row r="14677" spans="1:4">
      <c r="A14677" s="215" t="s">
        <v>49559</v>
      </c>
      <c r="B14677" s="215">
        <v>1</v>
      </c>
      <c r="C14677" s="216" t="s">
        <v>49560</v>
      </c>
      <c r="D14677" s="215" t="s">
        <v>49561</v>
      </c>
    </row>
    <row r="14678" spans="1:4">
      <c r="A14678" s="215" t="s">
        <v>49562</v>
      </c>
      <c r="B14678" s="215">
        <v>1</v>
      </c>
      <c r="C14678" s="216" t="s">
        <v>49563</v>
      </c>
      <c r="D14678" s="215" t="s">
        <v>49564</v>
      </c>
    </row>
    <row r="14679" spans="1:4">
      <c r="A14679" s="215" t="s">
        <v>49565</v>
      </c>
      <c r="B14679" s="215">
        <v>1</v>
      </c>
      <c r="C14679" s="216" t="s">
        <v>49566</v>
      </c>
      <c r="D14679" s="215" t="s">
        <v>49567</v>
      </c>
    </row>
    <row r="14680" spans="1:4">
      <c r="A14680" s="215" t="s">
        <v>49568</v>
      </c>
      <c r="B14680" s="215">
        <v>1</v>
      </c>
      <c r="C14680" s="216" t="s">
        <v>49569</v>
      </c>
      <c r="D14680" s="215" t="s">
        <v>49570</v>
      </c>
    </row>
    <row r="14681" spans="1:4">
      <c r="A14681" s="215" t="s">
        <v>49571</v>
      </c>
      <c r="B14681" s="215">
        <v>1</v>
      </c>
      <c r="C14681" s="216" t="s">
        <v>49572</v>
      </c>
      <c r="D14681" s="215" t="s">
        <v>49573</v>
      </c>
    </row>
    <row r="14682" spans="1:4">
      <c r="A14682" s="215" t="s">
        <v>49574</v>
      </c>
      <c r="B14682" s="215">
        <v>1</v>
      </c>
      <c r="C14682" s="216" t="s">
        <v>49575</v>
      </c>
      <c r="D14682" s="215" t="s">
        <v>49576</v>
      </c>
    </row>
    <row r="14683" spans="1:4">
      <c r="A14683" s="215" t="s">
        <v>49577</v>
      </c>
      <c r="B14683" s="215">
        <v>1</v>
      </c>
      <c r="C14683" s="216" t="s">
        <v>49578</v>
      </c>
      <c r="D14683" s="215" t="s">
        <v>49579</v>
      </c>
    </row>
    <row r="14684" spans="1:4">
      <c r="A14684" s="215" t="s">
        <v>49580</v>
      </c>
      <c r="B14684" s="215">
        <v>1</v>
      </c>
      <c r="C14684" s="216" t="s">
        <v>49581</v>
      </c>
      <c r="D14684" s="215" t="s">
        <v>49582</v>
      </c>
    </row>
    <row r="14685" spans="1:4">
      <c r="A14685" s="215" t="s">
        <v>49583</v>
      </c>
      <c r="B14685" s="215">
        <v>1</v>
      </c>
      <c r="C14685" s="216" t="s">
        <v>49584</v>
      </c>
      <c r="D14685" s="215" t="s">
        <v>49585</v>
      </c>
    </row>
    <row r="14686" spans="1:4">
      <c r="A14686" s="215" t="s">
        <v>49586</v>
      </c>
      <c r="B14686" s="215">
        <v>2</v>
      </c>
      <c r="C14686" s="216" t="s">
        <v>49587</v>
      </c>
      <c r="D14686" s="215" t="s">
        <v>49588</v>
      </c>
    </row>
    <row r="14687" spans="1:4">
      <c r="A14687" s="215" t="s">
        <v>49589</v>
      </c>
      <c r="B14687" s="215">
        <v>1</v>
      </c>
      <c r="C14687" s="216" t="s">
        <v>49590</v>
      </c>
      <c r="D14687" s="215" t="s">
        <v>49591</v>
      </c>
    </row>
    <row r="14688" spans="1:4">
      <c r="A14688" s="215" t="s">
        <v>49592</v>
      </c>
      <c r="B14688" s="215">
        <v>1</v>
      </c>
      <c r="C14688" s="216" t="s">
        <v>49593</v>
      </c>
      <c r="D14688" s="215" t="s">
        <v>49594</v>
      </c>
    </row>
    <row r="14689" spans="1:4">
      <c r="A14689" s="215" t="s">
        <v>49595</v>
      </c>
      <c r="B14689" s="215">
        <v>1</v>
      </c>
      <c r="C14689" s="216" t="s">
        <v>49596</v>
      </c>
      <c r="D14689" s="215" t="s">
        <v>49597</v>
      </c>
    </row>
    <row r="14690" spans="1:4">
      <c r="A14690" s="215" t="s">
        <v>49598</v>
      </c>
      <c r="B14690" s="215">
        <v>1</v>
      </c>
      <c r="C14690" s="216" t="s">
        <v>49599</v>
      </c>
      <c r="D14690" s="215" t="s">
        <v>49600</v>
      </c>
    </row>
    <row r="14691" spans="1:4">
      <c r="A14691" s="215" t="s">
        <v>49601</v>
      </c>
      <c r="B14691" s="215">
        <v>1</v>
      </c>
      <c r="C14691" s="216" t="s">
        <v>49602</v>
      </c>
      <c r="D14691" s="215" t="s">
        <v>49603</v>
      </c>
    </row>
    <row r="14692" spans="1:4">
      <c r="A14692" s="215" t="s">
        <v>49604</v>
      </c>
      <c r="B14692" s="215">
        <v>1</v>
      </c>
      <c r="C14692" s="216" t="s">
        <v>49605</v>
      </c>
      <c r="D14692" s="215" t="s">
        <v>49606</v>
      </c>
    </row>
    <row r="14693" spans="1:4">
      <c r="A14693" s="215" t="s">
        <v>49607</v>
      </c>
      <c r="B14693" s="215">
        <v>1</v>
      </c>
      <c r="C14693" s="216" t="s">
        <v>49608</v>
      </c>
      <c r="D14693" s="215" t="s">
        <v>49609</v>
      </c>
    </row>
    <row r="14694" spans="1:4">
      <c r="A14694" s="215" t="s">
        <v>49610</v>
      </c>
      <c r="B14694" s="215">
        <v>1</v>
      </c>
      <c r="C14694" s="216" t="s">
        <v>49611</v>
      </c>
      <c r="D14694" s="215" t="s">
        <v>49612</v>
      </c>
    </row>
    <row r="14695" spans="1:4">
      <c r="A14695" s="215" t="s">
        <v>49613</v>
      </c>
      <c r="B14695" s="215">
        <v>1</v>
      </c>
      <c r="C14695" s="216" t="s">
        <v>49614</v>
      </c>
      <c r="D14695" s="215" t="s">
        <v>49615</v>
      </c>
    </row>
    <row r="14696" spans="1:4">
      <c r="A14696" s="215" t="s">
        <v>49616</v>
      </c>
      <c r="B14696" s="215">
        <v>1</v>
      </c>
      <c r="C14696" s="216" t="s">
        <v>49617</v>
      </c>
      <c r="D14696" s="215" t="s">
        <v>49618</v>
      </c>
    </row>
    <row r="14697" spans="1:4">
      <c r="A14697" s="215" t="s">
        <v>49619</v>
      </c>
      <c r="B14697" s="215">
        <v>1</v>
      </c>
      <c r="C14697" s="216" t="s">
        <v>49620</v>
      </c>
      <c r="D14697" s="215" t="s">
        <v>49621</v>
      </c>
    </row>
    <row r="14698" spans="1:4">
      <c r="A14698" s="215" t="s">
        <v>49622</v>
      </c>
      <c r="B14698" s="215">
        <v>1</v>
      </c>
      <c r="C14698" s="216" t="s">
        <v>49623</v>
      </c>
      <c r="D14698" s="215" t="s">
        <v>49624</v>
      </c>
    </row>
    <row r="14699" spans="1:4">
      <c r="A14699" s="215" t="s">
        <v>49625</v>
      </c>
      <c r="B14699" s="215">
        <v>1</v>
      </c>
      <c r="C14699" s="216" t="s">
        <v>49626</v>
      </c>
      <c r="D14699" s="215" t="s">
        <v>49627</v>
      </c>
    </row>
    <row r="14700" spans="1:4">
      <c r="A14700" s="215" t="s">
        <v>49628</v>
      </c>
      <c r="B14700" s="215">
        <v>1</v>
      </c>
      <c r="C14700" s="216" t="s">
        <v>49629</v>
      </c>
      <c r="D14700" s="215" t="s">
        <v>49630</v>
      </c>
    </row>
    <row r="14701" spans="1:4">
      <c r="A14701" s="215" t="s">
        <v>49631</v>
      </c>
      <c r="B14701" s="215">
        <v>1</v>
      </c>
      <c r="C14701" s="216" t="s">
        <v>49632</v>
      </c>
      <c r="D14701" s="215" t="s">
        <v>49633</v>
      </c>
    </row>
    <row r="14702" spans="1:4">
      <c r="A14702" s="215" t="s">
        <v>49634</v>
      </c>
      <c r="B14702" s="215">
        <v>1</v>
      </c>
      <c r="C14702" s="216" t="s">
        <v>49635</v>
      </c>
      <c r="D14702" s="215" t="s">
        <v>49636</v>
      </c>
    </row>
    <row r="14703" spans="1:4">
      <c r="A14703" s="215" t="s">
        <v>49637</v>
      </c>
      <c r="B14703" s="215">
        <v>1</v>
      </c>
      <c r="C14703" s="216" t="s">
        <v>49638</v>
      </c>
      <c r="D14703" s="215" t="s">
        <v>49639</v>
      </c>
    </row>
    <row r="14704" spans="1:4">
      <c r="A14704" s="215" t="s">
        <v>49640</v>
      </c>
      <c r="B14704" s="215">
        <v>1</v>
      </c>
      <c r="C14704" s="216" t="s">
        <v>49641</v>
      </c>
      <c r="D14704" s="215" t="s">
        <v>49642</v>
      </c>
    </row>
    <row r="14705" spans="1:4">
      <c r="A14705" s="215" t="s">
        <v>49643</v>
      </c>
      <c r="B14705" s="215">
        <v>1</v>
      </c>
      <c r="C14705" s="216" t="s">
        <v>49644</v>
      </c>
      <c r="D14705" s="215" t="s">
        <v>49645</v>
      </c>
    </row>
    <row r="14706" spans="1:4">
      <c r="A14706" s="215" t="s">
        <v>49646</v>
      </c>
      <c r="B14706" s="215">
        <v>1</v>
      </c>
      <c r="C14706" s="216" t="s">
        <v>49647</v>
      </c>
      <c r="D14706" s="215" t="s">
        <v>49648</v>
      </c>
    </row>
    <row r="14707" spans="1:4">
      <c r="A14707" s="215" t="s">
        <v>49649</v>
      </c>
      <c r="B14707" s="215">
        <v>1</v>
      </c>
      <c r="C14707" s="216" t="s">
        <v>49650</v>
      </c>
      <c r="D14707" s="215" t="s">
        <v>49651</v>
      </c>
    </row>
    <row r="14708" spans="1:4">
      <c r="A14708" s="215" t="s">
        <v>49652</v>
      </c>
      <c r="B14708" s="215">
        <v>1</v>
      </c>
      <c r="C14708" s="216" t="s">
        <v>49653</v>
      </c>
      <c r="D14708" s="215" t="s">
        <v>49654</v>
      </c>
    </row>
    <row r="14709" spans="1:4">
      <c r="A14709" s="215" t="s">
        <v>49655</v>
      </c>
      <c r="B14709" s="215">
        <v>1</v>
      </c>
      <c r="C14709" s="216" t="s">
        <v>49656</v>
      </c>
      <c r="D14709" s="215" t="s">
        <v>49657</v>
      </c>
    </row>
    <row r="14710" spans="1:4">
      <c r="A14710" s="215" t="s">
        <v>49658</v>
      </c>
      <c r="B14710" s="215">
        <v>1</v>
      </c>
      <c r="C14710" s="216" t="s">
        <v>49659</v>
      </c>
      <c r="D14710" s="215" t="s">
        <v>49660</v>
      </c>
    </row>
    <row r="14711" spans="1:4">
      <c r="A14711" s="215" t="s">
        <v>49661</v>
      </c>
      <c r="B14711" s="215">
        <v>1</v>
      </c>
      <c r="C14711" s="216" t="s">
        <v>49662</v>
      </c>
      <c r="D14711" s="215" t="s">
        <v>49663</v>
      </c>
    </row>
    <row r="14712" spans="1:4">
      <c r="A14712" s="215" t="s">
        <v>49664</v>
      </c>
      <c r="B14712" s="215">
        <v>1</v>
      </c>
      <c r="C14712" s="216" t="s">
        <v>49665</v>
      </c>
      <c r="D14712" s="215" t="s">
        <v>49666</v>
      </c>
    </row>
    <row r="14713" spans="1:4">
      <c r="A14713" s="215" t="s">
        <v>49667</v>
      </c>
      <c r="B14713" s="215">
        <v>1</v>
      </c>
      <c r="C14713" s="216" t="s">
        <v>49668</v>
      </c>
      <c r="D14713" s="215" t="s">
        <v>49669</v>
      </c>
    </row>
    <row r="14714" spans="1:4">
      <c r="A14714" s="215" t="s">
        <v>49670</v>
      </c>
      <c r="B14714" s="215">
        <v>1</v>
      </c>
      <c r="C14714" s="216" t="s">
        <v>49671</v>
      </c>
      <c r="D14714" s="215" t="s">
        <v>49672</v>
      </c>
    </row>
    <row r="14715" spans="1:4">
      <c r="A14715" s="215" t="s">
        <v>49673</v>
      </c>
      <c r="B14715" s="215">
        <v>1</v>
      </c>
      <c r="C14715" s="216" t="s">
        <v>49674</v>
      </c>
      <c r="D14715" s="215" t="s">
        <v>49675</v>
      </c>
    </row>
    <row r="14716" spans="1:4">
      <c r="A14716" s="215" t="s">
        <v>49676</v>
      </c>
      <c r="B14716" s="215">
        <v>1</v>
      </c>
      <c r="C14716" s="216" t="s">
        <v>49677</v>
      </c>
      <c r="D14716" s="215" t="s">
        <v>49678</v>
      </c>
    </row>
    <row r="14717" spans="1:4">
      <c r="A14717" s="215" t="s">
        <v>49679</v>
      </c>
      <c r="B14717" s="215">
        <v>1</v>
      </c>
      <c r="C14717" s="216" t="s">
        <v>49680</v>
      </c>
      <c r="D14717" s="215" t="s">
        <v>49681</v>
      </c>
    </row>
    <row r="14718" spans="1:4">
      <c r="A14718" s="215" t="s">
        <v>49682</v>
      </c>
      <c r="B14718" s="215">
        <v>1</v>
      </c>
      <c r="C14718" s="216" t="s">
        <v>49683</v>
      </c>
      <c r="D14718" s="215" t="s">
        <v>48615</v>
      </c>
    </row>
    <row r="14719" spans="1:4">
      <c r="A14719" s="215" t="s">
        <v>49684</v>
      </c>
      <c r="B14719" s="215">
        <v>1</v>
      </c>
      <c r="C14719" s="216" t="s">
        <v>49685</v>
      </c>
      <c r="D14719" s="215" t="s">
        <v>49686</v>
      </c>
    </row>
    <row r="14720" spans="1:4">
      <c r="A14720" s="215" t="s">
        <v>49687</v>
      </c>
      <c r="B14720" s="215">
        <v>1</v>
      </c>
      <c r="C14720" s="216" t="s">
        <v>49688</v>
      </c>
      <c r="D14720" s="215" t="s">
        <v>49689</v>
      </c>
    </row>
    <row r="14721" spans="1:4">
      <c r="A14721" s="215" t="s">
        <v>49690</v>
      </c>
      <c r="B14721" s="215">
        <v>1</v>
      </c>
      <c r="C14721" s="216" t="s">
        <v>49691</v>
      </c>
      <c r="D14721" s="215" t="s">
        <v>48654</v>
      </c>
    </row>
    <row r="14722" spans="1:4">
      <c r="A14722" s="215" t="s">
        <v>49692</v>
      </c>
      <c r="B14722" s="215">
        <v>1</v>
      </c>
      <c r="C14722" s="216" t="s">
        <v>49693</v>
      </c>
      <c r="D14722" s="215" t="s">
        <v>48624</v>
      </c>
    </row>
    <row r="14723" spans="1:4">
      <c r="A14723" s="215" t="s">
        <v>49694</v>
      </c>
      <c r="B14723" s="215">
        <v>1</v>
      </c>
      <c r="C14723" s="216" t="s">
        <v>49695</v>
      </c>
      <c r="D14723" s="215" t="s">
        <v>49696</v>
      </c>
    </row>
    <row r="14724" spans="1:4">
      <c r="A14724" s="215" t="s">
        <v>49697</v>
      </c>
      <c r="B14724" s="215">
        <v>1</v>
      </c>
      <c r="C14724" s="216" t="s">
        <v>49698</v>
      </c>
      <c r="D14724" s="215" t="s">
        <v>49699</v>
      </c>
    </row>
    <row r="14725" spans="1:4">
      <c r="A14725" s="215" t="s">
        <v>49700</v>
      </c>
      <c r="B14725" s="215">
        <v>1</v>
      </c>
      <c r="C14725" s="216" t="s">
        <v>49701</v>
      </c>
      <c r="D14725" s="215" t="s">
        <v>49702</v>
      </c>
    </row>
    <row r="14726" spans="1:4">
      <c r="A14726" s="215" t="s">
        <v>49703</v>
      </c>
      <c r="B14726" s="215">
        <v>1</v>
      </c>
      <c r="C14726" s="216" t="s">
        <v>49704</v>
      </c>
      <c r="D14726" s="215" t="s">
        <v>49705</v>
      </c>
    </row>
    <row r="14727" spans="1:4">
      <c r="A14727" s="215" t="s">
        <v>49706</v>
      </c>
      <c r="B14727" s="215">
        <v>1</v>
      </c>
      <c r="C14727" s="216" t="s">
        <v>49707</v>
      </c>
      <c r="D14727" s="215" t="s">
        <v>49708</v>
      </c>
    </row>
    <row r="14728" spans="1:4">
      <c r="A14728" s="215" t="s">
        <v>49709</v>
      </c>
      <c r="B14728" s="215">
        <v>1</v>
      </c>
      <c r="C14728" s="216" t="s">
        <v>49710</v>
      </c>
      <c r="D14728" s="215" t="s">
        <v>49711</v>
      </c>
    </row>
    <row r="14729" spans="1:4">
      <c r="A14729" s="215" t="s">
        <v>49712</v>
      </c>
      <c r="B14729" s="215">
        <v>1</v>
      </c>
      <c r="C14729" s="216" t="s">
        <v>49713</v>
      </c>
      <c r="D14729" s="215" t="s">
        <v>49714</v>
      </c>
    </row>
    <row r="14730" spans="1:4">
      <c r="A14730" s="215" t="s">
        <v>49715</v>
      </c>
      <c r="B14730" s="215">
        <v>1</v>
      </c>
      <c r="C14730" s="216" t="s">
        <v>49716</v>
      </c>
      <c r="D14730" s="215" t="s">
        <v>49717</v>
      </c>
    </row>
    <row r="14731" spans="1:4">
      <c r="A14731" s="215" t="s">
        <v>49718</v>
      </c>
      <c r="B14731" s="215">
        <v>1</v>
      </c>
      <c r="C14731" s="216" t="s">
        <v>49719</v>
      </c>
      <c r="D14731" s="215" t="s">
        <v>49720</v>
      </c>
    </row>
    <row r="14732" spans="1:4">
      <c r="A14732" s="215" t="s">
        <v>49721</v>
      </c>
      <c r="B14732" s="215">
        <v>1</v>
      </c>
      <c r="C14732" s="216" t="s">
        <v>49722</v>
      </c>
      <c r="D14732" s="215" t="s">
        <v>49723</v>
      </c>
    </row>
    <row r="14733" spans="1:4">
      <c r="A14733" s="215" t="s">
        <v>49724</v>
      </c>
      <c r="B14733" s="215">
        <v>1</v>
      </c>
      <c r="C14733" s="216" t="s">
        <v>49725</v>
      </c>
      <c r="D14733" s="215" t="s">
        <v>49726</v>
      </c>
    </row>
    <row r="14734" spans="1:4">
      <c r="A14734" s="215" t="s">
        <v>49727</v>
      </c>
      <c r="B14734" s="215">
        <v>1</v>
      </c>
      <c r="C14734" s="216" t="s">
        <v>49728</v>
      </c>
      <c r="D14734" s="215" t="s">
        <v>49729</v>
      </c>
    </row>
    <row r="14735" spans="1:4">
      <c r="A14735" s="215" t="s">
        <v>49730</v>
      </c>
      <c r="B14735" s="215">
        <v>1</v>
      </c>
      <c r="C14735" s="216" t="s">
        <v>49731</v>
      </c>
      <c r="D14735" s="215" t="s">
        <v>49732</v>
      </c>
    </row>
    <row r="14736" spans="1:4">
      <c r="A14736" s="215" t="s">
        <v>49733</v>
      </c>
      <c r="B14736" s="215">
        <v>1</v>
      </c>
      <c r="C14736" s="216" t="s">
        <v>49734</v>
      </c>
      <c r="D14736" s="215" t="s">
        <v>49735</v>
      </c>
    </row>
    <row r="14737" spans="1:4">
      <c r="A14737" s="215" t="s">
        <v>49736</v>
      </c>
      <c r="B14737" s="215">
        <v>1</v>
      </c>
      <c r="C14737" s="216" t="s">
        <v>49737</v>
      </c>
      <c r="D14737" s="215" t="s">
        <v>49738</v>
      </c>
    </row>
    <row r="14738" spans="1:4">
      <c r="A14738" s="215" t="s">
        <v>49739</v>
      </c>
      <c r="B14738" s="215">
        <v>1</v>
      </c>
      <c r="C14738" s="216" t="s">
        <v>49740</v>
      </c>
      <c r="D14738" s="215" t="s">
        <v>49741</v>
      </c>
    </row>
    <row r="14739" spans="1:4">
      <c r="A14739" s="215" t="s">
        <v>49742</v>
      </c>
      <c r="B14739" s="215">
        <v>1</v>
      </c>
      <c r="C14739" s="216" t="s">
        <v>49743</v>
      </c>
      <c r="D14739" s="215" t="s">
        <v>49744</v>
      </c>
    </row>
    <row r="14740" spans="1:4">
      <c r="A14740" s="215" t="s">
        <v>49745</v>
      </c>
      <c r="B14740" s="215">
        <v>1</v>
      </c>
      <c r="C14740" s="216" t="s">
        <v>49746</v>
      </c>
      <c r="D14740" s="215" t="s">
        <v>49747</v>
      </c>
    </row>
    <row r="14741" spans="1:4">
      <c r="A14741" s="215" t="s">
        <v>49748</v>
      </c>
      <c r="B14741" s="215">
        <v>1</v>
      </c>
      <c r="C14741" s="216" t="s">
        <v>49749</v>
      </c>
      <c r="D14741" s="215" t="s">
        <v>49750</v>
      </c>
    </row>
    <row r="14742" spans="1:4">
      <c r="A14742" s="215" t="s">
        <v>49751</v>
      </c>
      <c r="B14742" s="215">
        <v>1</v>
      </c>
      <c r="C14742" s="216" t="s">
        <v>49752</v>
      </c>
      <c r="D14742" s="215" t="s">
        <v>49753</v>
      </c>
    </row>
    <row r="14743" spans="1:4">
      <c r="A14743" s="215" t="s">
        <v>49754</v>
      </c>
      <c r="B14743" s="215">
        <v>1</v>
      </c>
      <c r="C14743" s="216" t="s">
        <v>49755</v>
      </c>
      <c r="D14743" s="215" t="s">
        <v>49756</v>
      </c>
    </row>
    <row r="14744" spans="1:4">
      <c r="A14744" s="215" t="s">
        <v>49757</v>
      </c>
      <c r="B14744" s="215">
        <v>1</v>
      </c>
      <c r="C14744" s="216" t="s">
        <v>49758</v>
      </c>
      <c r="D14744" s="215" t="s">
        <v>49759</v>
      </c>
    </row>
    <row r="14745" spans="1:4">
      <c r="A14745" s="215" t="s">
        <v>49760</v>
      </c>
      <c r="B14745" s="215">
        <v>1</v>
      </c>
      <c r="C14745" s="216" t="s">
        <v>49761</v>
      </c>
      <c r="D14745" s="215" t="s">
        <v>49762</v>
      </c>
    </row>
    <row r="14746" spans="1:4">
      <c r="A14746" s="215" t="s">
        <v>49763</v>
      </c>
      <c r="B14746" s="215">
        <v>1</v>
      </c>
      <c r="C14746" s="216" t="s">
        <v>49764</v>
      </c>
      <c r="D14746" s="215" t="s">
        <v>49765</v>
      </c>
    </row>
    <row r="14747" spans="1:4">
      <c r="A14747" s="215" t="s">
        <v>49766</v>
      </c>
      <c r="B14747" s="215">
        <v>1</v>
      </c>
      <c r="C14747" s="216" t="s">
        <v>49767</v>
      </c>
      <c r="D14747" s="215" t="s">
        <v>49768</v>
      </c>
    </row>
    <row r="14748" spans="1:4">
      <c r="A14748" s="215" t="s">
        <v>49769</v>
      </c>
      <c r="B14748" s="215">
        <v>1</v>
      </c>
      <c r="C14748" s="216" t="s">
        <v>49770</v>
      </c>
      <c r="D14748" s="215" t="s">
        <v>49771</v>
      </c>
    </row>
    <row r="14749" spans="1:4">
      <c r="A14749" s="215" t="s">
        <v>49772</v>
      </c>
      <c r="B14749" s="215">
        <v>1</v>
      </c>
      <c r="C14749" s="216" t="s">
        <v>49773</v>
      </c>
      <c r="D14749" s="215" t="s">
        <v>49774</v>
      </c>
    </row>
    <row r="14750" spans="1:4">
      <c r="A14750" s="215" t="s">
        <v>49775</v>
      </c>
      <c r="B14750" s="215">
        <v>1</v>
      </c>
      <c r="C14750" s="216" t="s">
        <v>49776</v>
      </c>
      <c r="D14750" s="215" t="s">
        <v>49777</v>
      </c>
    </row>
    <row r="14751" spans="1:4">
      <c r="A14751" s="215" t="s">
        <v>49778</v>
      </c>
      <c r="B14751" s="215">
        <v>1</v>
      </c>
      <c r="C14751" s="216" t="s">
        <v>49779</v>
      </c>
      <c r="D14751" s="215" t="s">
        <v>49780</v>
      </c>
    </row>
    <row r="14752" spans="1:4">
      <c r="A14752" s="215" t="s">
        <v>49781</v>
      </c>
      <c r="B14752" s="215">
        <v>1</v>
      </c>
      <c r="C14752" s="216" t="s">
        <v>49782</v>
      </c>
      <c r="D14752" s="215" t="s">
        <v>49783</v>
      </c>
    </row>
    <row r="14753" spans="1:4">
      <c r="A14753" s="215" t="s">
        <v>49784</v>
      </c>
      <c r="B14753" s="215">
        <v>1</v>
      </c>
      <c r="C14753" s="216" t="s">
        <v>49785</v>
      </c>
      <c r="D14753" s="215" t="s">
        <v>49786</v>
      </c>
    </row>
    <row r="14754" spans="1:4">
      <c r="A14754" s="215" t="s">
        <v>49787</v>
      </c>
      <c r="B14754" s="215">
        <v>1</v>
      </c>
      <c r="C14754" s="216" t="s">
        <v>49788</v>
      </c>
      <c r="D14754" s="215" t="s">
        <v>48804</v>
      </c>
    </row>
    <row r="14755" spans="1:4">
      <c r="A14755" s="215" t="s">
        <v>49789</v>
      </c>
      <c r="B14755" s="215">
        <v>1</v>
      </c>
      <c r="C14755" s="216" t="s">
        <v>49790</v>
      </c>
      <c r="D14755" s="215" t="s">
        <v>49791</v>
      </c>
    </row>
    <row r="14756" spans="1:4">
      <c r="A14756" s="215" t="s">
        <v>49792</v>
      </c>
      <c r="B14756" s="215">
        <v>1</v>
      </c>
      <c r="C14756" s="216" t="s">
        <v>49793</v>
      </c>
      <c r="D14756" s="215" t="s">
        <v>49794</v>
      </c>
    </row>
    <row r="14757" spans="1:4">
      <c r="A14757" s="215" t="s">
        <v>49795</v>
      </c>
      <c r="B14757" s="215">
        <v>1</v>
      </c>
      <c r="C14757" s="216" t="s">
        <v>49796</v>
      </c>
      <c r="D14757" s="215" t="s">
        <v>49797</v>
      </c>
    </row>
    <row r="14758" spans="1:4">
      <c r="A14758" s="215" t="s">
        <v>49798</v>
      </c>
      <c r="B14758" s="215">
        <v>1</v>
      </c>
      <c r="C14758" s="216" t="s">
        <v>49799</v>
      </c>
      <c r="D14758" s="215" t="s">
        <v>49800</v>
      </c>
    </row>
    <row r="14759" spans="1:4">
      <c r="A14759" s="215" t="s">
        <v>49801</v>
      </c>
      <c r="B14759" s="215">
        <v>1</v>
      </c>
      <c r="C14759" s="216" t="s">
        <v>49802</v>
      </c>
      <c r="D14759" s="215" t="s">
        <v>49803</v>
      </c>
    </row>
    <row r="14760" spans="1:4">
      <c r="A14760" s="215" t="s">
        <v>49804</v>
      </c>
      <c r="B14760" s="215">
        <v>1</v>
      </c>
      <c r="C14760" s="216" t="s">
        <v>49805</v>
      </c>
      <c r="D14760" s="215" t="s">
        <v>49806</v>
      </c>
    </row>
    <row r="14761" spans="1:4">
      <c r="A14761" s="215" t="s">
        <v>49807</v>
      </c>
      <c r="B14761" s="215">
        <v>1</v>
      </c>
      <c r="C14761" s="216" t="s">
        <v>49808</v>
      </c>
      <c r="D14761" s="215" t="s">
        <v>49809</v>
      </c>
    </row>
    <row r="14762" spans="1:4">
      <c r="A14762" s="215" t="s">
        <v>49810</v>
      </c>
      <c r="B14762" s="215">
        <v>1</v>
      </c>
      <c r="C14762" s="216" t="s">
        <v>49811</v>
      </c>
      <c r="D14762" s="215" t="s">
        <v>49812</v>
      </c>
    </row>
    <row r="14763" spans="1:4">
      <c r="A14763" s="215" t="s">
        <v>49813</v>
      </c>
      <c r="B14763" s="215">
        <v>1</v>
      </c>
      <c r="C14763" s="216" t="s">
        <v>49814</v>
      </c>
      <c r="D14763" s="215" t="s">
        <v>49815</v>
      </c>
    </row>
    <row r="14764" spans="1:4">
      <c r="A14764" s="215" t="s">
        <v>49816</v>
      </c>
      <c r="B14764" s="215">
        <v>1</v>
      </c>
      <c r="C14764" s="216" t="s">
        <v>49817</v>
      </c>
      <c r="D14764" s="215" t="s">
        <v>48843</v>
      </c>
    </row>
    <row r="14765" spans="1:4">
      <c r="A14765" s="215" t="s">
        <v>49818</v>
      </c>
      <c r="B14765" s="215">
        <v>1</v>
      </c>
      <c r="C14765" s="216" t="s">
        <v>49819</v>
      </c>
      <c r="D14765" s="215" t="s">
        <v>49820</v>
      </c>
    </row>
    <row r="14766" spans="1:4">
      <c r="A14766" s="215" t="s">
        <v>49821</v>
      </c>
      <c r="B14766" s="215">
        <v>1</v>
      </c>
      <c r="C14766" s="216" t="s">
        <v>49822</v>
      </c>
      <c r="D14766" s="215" t="s">
        <v>49823</v>
      </c>
    </row>
    <row r="14767" spans="1:4">
      <c r="A14767" s="215" t="s">
        <v>49824</v>
      </c>
      <c r="B14767" s="215">
        <v>1</v>
      </c>
      <c r="C14767" s="216" t="s">
        <v>49825</v>
      </c>
      <c r="D14767" s="215" t="s">
        <v>49826</v>
      </c>
    </row>
    <row r="14768" spans="1:4">
      <c r="A14768" s="215" t="s">
        <v>49827</v>
      </c>
      <c r="B14768" s="215">
        <v>1</v>
      </c>
      <c r="C14768" s="216" t="s">
        <v>49828</v>
      </c>
      <c r="D14768" s="215" t="s">
        <v>49829</v>
      </c>
    </row>
    <row r="14769" spans="1:4">
      <c r="A14769" s="215" t="s">
        <v>49830</v>
      </c>
      <c r="B14769" s="215">
        <v>1</v>
      </c>
      <c r="C14769" s="216" t="s">
        <v>49831</v>
      </c>
      <c r="D14769" s="215" t="s">
        <v>49832</v>
      </c>
    </row>
    <row r="14770" spans="1:4">
      <c r="A14770" s="215" t="s">
        <v>49833</v>
      </c>
      <c r="B14770" s="215">
        <v>1</v>
      </c>
      <c r="C14770" s="216" t="s">
        <v>49834</v>
      </c>
      <c r="D14770" s="215" t="s">
        <v>49835</v>
      </c>
    </row>
    <row r="14771" spans="1:4">
      <c r="A14771" s="215" t="s">
        <v>49836</v>
      </c>
      <c r="B14771" s="215">
        <v>1</v>
      </c>
      <c r="C14771" s="216" t="s">
        <v>49837</v>
      </c>
      <c r="D14771" s="215" t="s">
        <v>49838</v>
      </c>
    </row>
    <row r="14772" spans="1:4">
      <c r="A14772" s="215" t="s">
        <v>49839</v>
      </c>
      <c r="B14772" s="215">
        <v>1</v>
      </c>
      <c r="C14772" s="216" t="s">
        <v>49840</v>
      </c>
      <c r="D14772" s="215" t="s">
        <v>49841</v>
      </c>
    </row>
    <row r="14773" spans="1:4">
      <c r="A14773" s="215" t="s">
        <v>49842</v>
      </c>
      <c r="B14773" s="215">
        <v>1</v>
      </c>
      <c r="C14773" s="216" t="s">
        <v>49843</v>
      </c>
      <c r="D14773" s="215" t="s">
        <v>49844</v>
      </c>
    </row>
    <row r="14774" spans="1:4">
      <c r="A14774" s="215" t="s">
        <v>49845</v>
      </c>
      <c r="B14774" s="215">
        <v>1</v>
      </c>
      <c r="C14774" s="216" t="s">
        <v>49846</v>
      </c>
      <c r="D14774" s="215" t="s">
        <v>49847</v>
      </c>
    </row>
    <row r="14775" spans="1:4">
      <c r="A14775" s="215" t="s">
        <v>49848</v>
      </c>
      <c r="B14775" s="215">
        <v>1</v>
      </c>
      <c r="C14775" s="216" t="s">
        <v>49849</v>
      </c>
      <c r="D14775" s="215" t="s">
        <v>49850</v>
      </c>
    </row>
    <row r="14776" spans="1:4">
      <c r="A14776" s="215" t="s">
        <v>49851</v>
      </c>
      <c r="B14776" s="215">
        <v>1</v>
      </c>
      <c r="C14776" s="216" t="s">
        <v>49852</v>
      </c>
      <c r="D14776" s="215" t="s">
        <v>49853</v>
      </c>
    </row>
    <row r="14777" spans="1:4">
      <c r="A14777" s="215" t="s">
        <v>49854</v>
      </c>
      <c r="B14777" s="215">
        <v>1</v>
      </c>
      <c r="C14777" s="216" t="s">
        <v>49855</v>
      </c>
      <c r="D14777" s="215" t="s">
        <v>49856</v>
      </c>
    </row>
    <row r="14778" spans="1:4">
      <c r="A14778" s="215" t="s">
        <v>49857</v>
      </c>
      <c r="B14778" s="215">
        <v>1</v>
      </c>
      <c r="C14778" s="216" t="s">
        <v>49858</v>
      </c>
      <c r="D14778" s="215" t="s">
        <v>49859</v>
      </c>
    </row>
    <row r="14779" spans="1:4">
      <c r="A14779" s="215" t="s">
        <v>49860</v>
      </c>
      <c r="B14779" s="215">
        <v>1</v>
      </c>
      <c r="C14779" s="216" t="s">
        <v>49861</v>
      </c>
      <c r="D14779" s="215" t="s">
        <v>49862</v>
      </c>
    </row>
    <row r="14780" spans="1:4">
      <c r="A14780" s="215" t="s">
        <v>49863</v>
      </c>
      <c r="B14780" s="215">
        <v>1</v>
      </c>
      <c r="C14780" s="216" t="s">
        <v>49864</v>
      </c>
      <c r="D14780" s="215" t="s">
        <v>49865</v>
      </c>
    </row>
    <row r="14781" spans="1:4">
      <c r="A14781" s="215" t="s">
        <v>49866</v>
      </c>
      <c r="B14781" s="215">
        <v>1</v>
      </c>
      <c r="C14781" s="216" t="s">
        <v>49867</v>
      </c>
      <c r="D14781" s="215" t="s">
        <v>49868</v>
      </c>
    </row>
    <row r="14782" spans="1:4">
      <c r="A14782" s="215" t="s">
        <v>49869</v>
      </c>
      <c r="B14782" s="215">
        <v>1</v>
      </c>
      <c r="C14782" s="216" t="s">
        <v>49870</v>
      </c>
      <c r="D14782" s="215" t="s">
        <v>49871</v>
      </c>
    </row>
    <row r="14783" spans="1:4">
      <c r="A14783" s="215" t="s">
        <v>49872</v>
      </c>
      <c r="B14783" s="215">
        <v>1</v>
      </c>
      <c r="C14783" s="216" t="s">
        <v>49873</v>
      </c>
      <c r="D14783" s="215" t="s">
        <v>49874</v>
      </c>
    </row>
    <row r="14784" spans="1:4">
      <c r="A14784" s="215" t="s">
        <v>49875</v>
      </c>
      <c r="B14784" s="215">
        <v>1</v>
      </c>
      <c r="C14784" s="216" t="s">
        <v>49876</v>
      </c>
      <c r="D14784" s="215" t="s">
        <v>49877</v>
      </c>
    </row>
    <row r="14785" spans="1:4">
      <c r="A14785" s="215" t="s">
        <v>49878</v>
      </c>
      <c r="B14785" s="215">
        <v>1</v>
      </c>
      <c r="C14785" s="216" t="s">
        <v>49879</v>
      </c>
      <c r="D14785" s="215" t="s">
        <v>49880</v>
      </c>
    </row>
    <row r="14786" spans="1:4">
      <c r="A14786" s="215" t="s">
        <v>49881</v>
      </c>
      <c r="B14786" s="215">
        <v>1</v>
      </c>
      <c r="C14786" s="216" t="s">
        <v>49882</v>
      </c>
      <c r="D14786" s="215" t="s">
        <v>49883</v>
      </c>
    </row>
    <row r="14787" spans="1:4">
      <c r="A14787" s="215" t="s">
        <v>49884</v>
      </c>
      <c r="B14787" s="215">
        <v>1</v>
      </c>
      <c r="C14787" s="216" t="s">
        <v>49885</v>
      </c>
      <c r="D14787" s="215" t="s">
        <v>49886</v>
      </c>
    </row>
    <row r="14788" spans="1:4">
      <c r="A14788" s="215" t="s">
        <v>49887</v>
      </c>
      <c r="B14788" s="215">
        <v>1</v>
      </c>
      <c r="C14788" s="216" t="s">
        <v>49888</v>
      </c>
      <c r="D14788" s="215" t="s">
        <v>49889</v>
      </c>
    </row>
    <row r="14789" spans="1:4">
      <c r="A14789" s="215" t="s">
        <v>49890</v>
      </c>
      <c r="B14789" s="215">
        <v>1</v>
      </c>
      <c r="C14789" s="216" t="s">
        <v>49891</v>
      </c>
      <c r="D14789" s="215" t="s">
        <v>49892</v>
      </c>
    </row>
    <row r="14790" spans="1:4">
      <c r="A14790" s="215" t="s">
        <v>49893</v>
      </c>
      <c r="B14790" s="215">
        <v>1</v>
      </c>
      <c r="C14790" s="216" t="s">
        <v>49894</v>
      </c>
      <c r="D14790" s="215" t="s">
        <v>49895</v>
      </c>
    </row>
    <row r="14791" spans="1:4">
      <c r="A14791" s="215" t="s">
        <v>49896</v>
      </c>
      <c r="B14791" s="215">
        <v>1</v>
      </c>
      <c r="C14791" s="216" t="s">
        <v>49897</v>
      </c>
      <c r="D14791" s="215" t="s">
        <v>49898</v>
      </c>
    </row>
    <row r="14792" spans="1:4">
      <c r="A14792" s="215" t="s">
        <v>49899</v>
      </c>
      <c r="B14792" s="215">
        <v>1</v>
      </c>
      <c r="C14792" s="216" t="s">
        <v>49900</v>
      </c>
      <c r="D14792" s="215" t="s">
        <v>49901</v>
      </c>
    </row>
    <row r="14793" spans="1:4">
      <c r="A14793" s="215" t="s">
        <v>49902</v>
      </c>
      <c r="B14793" s="215">
        <v>1</v>
      </c>
      <c r="C14793" s="216" t="s">
        <v>49903</v>
      </c>
      <c r="D14793" s="215" t="s">
        <v>49904</v>
      </c>
    </row>
    <row r="14794" spans="1:4">
      <c r="A14794" s="215" t="s">
        <v>49905</v>
      </c>
      <c r="B14794" s="215">
        <v>1</v>
      </c>
      <c r="C14794" s="216" t="s">
        <v>49906</v>
      </c>
      <c r="D14794" s="215" t="s">
        <v>49907</v>
      </c>
    </row>
    <row r="14795" spans="1:4">
      <c r="A14795" s="215" t="s">
        <v>49908</v>
      </c>
      <c r="B14795" s="215">
        <v>1</v>
      </c>
      <c r="C14795" s="216" t="s">
        <v>49909</v>
      </c>
      <c r="D14795" s="215" t="s">
        <v>49910</v>
      </c>
    </row>
    <row r="14796" spans="1:4">
      <c r="A14796" s="215" t="s">
        <v>49911</v>
      </c>
      <c r="B14796" s="215">
        <v>1</v>
      </c>
      <c r="C14796" s="216" t="s">
        <v>49912</v>
      </c>
      <c r="D14796" s="215" t="s">
        <v>49913</v>
      </c>
    </row>
    <row r="14797" spans="1:4">
      <c r="A14797" s="215" t="s">
        <v>49914</v>
      </c>
      <c r="B14797" s="215">
        <v>1</v>
      </c>
      <c r="C14797" s="216" t="s">
        <v>49915</v>
      </c>
      <c r="D14797" s="215" t="s">
        <v>49916</v>
      </c>
    </row>
    <row r="14798" spans="1:4">
      <c r="A14798" s="215" t="s">
        <v>49917</v>
      </c>
      <c r="B14798" s="215">
        <v>1</v>
      </c>
      <c r="C14798" s="216" t="s">
        <v>49918</v>
      </c>
      <c r="D14798" s="215" t="s">
        <v>49919</v>
      </c>
    </row>
    <row r="14799" spans="1:4">
      <c r="A14799" s="215" t="s">
        <v>49920</v>
      </c>
      <c r="B14799" s="215">
        <v>1</v>
      </c>
      <c r="C14799" s="216" t="s">
        <v>49921</v>
      </c>
      <c r="D14799" s="215" t="s">
        <v>49922</v>
      </c>
    </row>
    <row r="14800" spans="1:4">
      <c r="A14800" s="215" t="s">
        <v>49923</v>
      </c>
      <c r="B14800" s="215">
        <v>1</v>
      </c>
      <c r="C14800" s="216" t="s">
        <v>49924</v>
      </c>
      <c r="D14800" s="215" t="s">
        <v>49925</v>
      </c>
    </row>
    <row r="14801" spans="1:4">
      <c r="A14801" s="215" t="s">
        <v>49926</v>
      </c>
      <c r="B14801" s="215">
        <v>1</v>
      </c>
      <c r="C14801" s="216" t="s">
        <v>49927</v>
      </c>
      <c r="D14801" s="215" t="s">
        <v>49928</v>
      </c>
    </row>
    <row r="14802" spans="1:4">
      <c r="A14802" s="215" t="s">
        <v>49929</v>
      </c>
      <c r="B14802" s="215">
        <v>1</v>
      </c>
      <c r="C14802" s="216" t="s">
        <v>49930</v>
      </c>
      <c r="D14802" s="215" t="s">
        <v>49931</v>
      </c>
    </row>
    <row r="14803" spans="1:4">
      <c r="A14803" s="215" t="s">
        <v>49932</v>
      </c>
      <c r="B14803" s="215">
        <v>1</v>
      </c>
      <c r="C14803" s="216" t="s">
        <v>49933</v>
      </c>
      <c r="D14803" s="215" t="s">
        <v>49934</v>
      </c>
    </row>
    <row r="14804" spans="1:4">
      <c r="A14804" s="215" t="s">
        <v>49935</v>
      </c>
      <c r="B14804" s="215">
        <v>1</v>
      </c>
      <c r="C14804" s="216" t="s">
        <v>49936</v>
      </c>
      <c r="D14804" s="215" t="s">
        <v>49937</v>
      </c>
    </row>
    <row r="14805" spans="1:4">
      <c r="A14805" s="215" t="s">
        <v>49938</v>
      </c>
      <c r="B14805" s="215">
        <v>1</v>
      </c>
      <c r="C14805" s="216" t="s">
        <v>49939</v>
      </c>
      <c r="D14805" s="215" t="s">
        <v>49940</v>
      </c>
    </row>
    <row r="14806" spans="1:4">
      <c r="A14806" s="215" t="s">
        <v>49941</v>
      </c>
      <c r="B14806" s="215">
        <v>1</v>
      </c>
      <c r="C14806" s="216" t="s">
        <v>49942</v>
      </c>
      <c r="D14806" s="215" t="s">
        <v>49943</v>
      </c>
    </row>
    <row r="14807" spans="1:4">
      <c r="A14807" s="215" t="s">
        <v>49944</v>
      </c>
      <c r="B14807" s="215">
        <v>1</v>
      </c>
      <c r="C14807" s="216" t="s">
        <v>49945</v>
      </c>
      <c r="D14807" s="215" t="s">
        <v>49946</v>
      </c>
    </row>
    <row r="14808" spans="1:4">
      <c r="A14808" s="215" t="s">
        <v>49947</v>
      </c>
      <c r="B14808" s="215">
        <v>1</v>
      </c>
      <c r="C14808" s="216" t="s">
        <v>49948</v>
      </c>
      <c r="D14808" s="215" t="s">
        <v>49949</v>
      </c>
    </row>
    <row r="14809" spans="1:4">
      <c r="A14809" s="215" t="s">
        <v>49950</v>
      </c>
      <c r="B14809" s="215">
        <v>1</v>
      </c>
      <c r="C14809" s="216" t="s">
        <v>49951</v>
      </c>
      <c r="D14809" s="215" t="s">
        <v>49952</v>
      </c>
    </row>
    <row r="14810" spans="1:4">
      <c r="A14810" s="215" t="s">
        <v>49953</v>
      </c>
      <c r="B14810" s="215">
        <v>1</v>
      </c>
      <c r="C14810" s="216" t="s">
        <v>49954</v>
      </c>
      <c r="D14810" s="215" t="s">
        <v>49955</v>
      </c>
    </row>
    <row r="14811" spans="1:4">
      <c r="A14811" s="215" t="s">
        <v>49956</v>
      </c>
      <c r="B14811" s="215">
        <v>1</v>
      </c>
      <c r="C14811" s="216" t="s">
        <v>49957</v>
      </c>
      <c r="D14811" s="215" t="s">
        <v>49958</v>
      </c>
    </row>
    <row r="14812" spans="1:4">
      <c r="A14812" s="215" t="s">
        <v>49959</v>
      </c>
      <c r="B14812" s="215">
        <v>1</v>
      </c>
      <c r="C14812" s="216" t="s">
        <v>49960</v>
      </c>
      <c r="D14812" s="215" t="s">
        <v>49961</v>
      </c>
    </row>
    <row r="14813" spans="1:4">
      <c r="A14813" s="215" t="s">
        <v>49962</v>
      </c>
      <c r="B14813" s="215">
        <v>1</v>
      </c>
      <c r="C14813" s="216" t="s">
        <v>49963</v>
      </c>
      <c r="D14813" s="215" t="s">
        <v>49964</v>
      </c>
    </row>
    <row r="14814" spans="1:4">
      <c r="A14814" s="215" t="s">
        <v>49965</v>
      </c>
      <c r="B14814" s="215">
        <v>1</v>
      </c>
      <c r="C14814" s="216" t="s">
        <v>49966</v>
      </c>
      <c r="D14814" s="215" t="s">
        <v>49967</v>
      </c>
    </row>
    <row r="14815" spans="1:4">
      <c r="A14815" s="215" t="s">
        <v>49968</v>
      </c>
      <c r="B14815" s="215">
        <v>1</v>
      </c>
      <c r="C14815" s="216" t="s">
        <v>49969</v>
      </c>
      <c r="D14815" s="215" t="s">
        <v>49970</v>
      </c>
    </row>
    <row r="14816" spans="1:4">
      <c r="A14816" s="215" t="s">
        <v>111173</v>
      </c>
      <c r="B14816" s="215">
        <v>1</v>
      </c>
      <c r="C14816" s="216" t="s">
        <v>111174</v>
      </c>
      <c r="D14816" s="215" t="s">
        <v>111175</v>
      </c>
    </row>
    <row r="14817" spans="1:4">
      <c r="A14817" s="215" t="s">
        <v>49971</v>
      </c>
      <c r="B14817" s="215">
        <v>1</v>
      </c>
      <c r="C14817" s="216" t="s">
        <v>49972</v>
      </c>
      <c r="D14817" s="215" t="s">
        <v>49973</v>
      </c>
    </row>
    <row r="14818" spans="1:4">
      <c r="A14818" s="215" t="s">
        <v>49974</v>
      </c>
      <c r="B14818" s="215">
        <v>1</v>
      </c>
      <c r="C14818" s="216" t="s">
        <v>49975</v>
      </c>
      <c r="D14818" s="215" t="s">
        <v>49976</v>
      </c>
    </row>
    <row r="14819" spans="1:4">
      <c r="A14819" s="215" t="s">
        <v>49977</v>
      </c>
      <c r="B14819" s="215">
        <v>1</v>
      </c>
      <c r="C14819" s="216" t="s">
        <v>49978</v>
      </c>
      <c r="D14819" s="215" t="s">
        <v>49979</v>
      </c>
    </row>
    <row r="14820" spans="1:4">
      <c r="A14820" s="215" t="s">
        <v>49980</v>
      </c>
      <c r="B14820" s="215">
        <v>1</v>
      </c>
      <c r="C14820" s="216" t="s">
        <v>49981</v>
      </c>
      <c r="D14820" s="215" t="s">
        <v>49982</v>
      </c>
    </row>
    <row r="14821" spans="1:4">
      <c r="A14821" s="215" t="s">
        <v>49983</v>
      </c>
      <c r="B14821" s="215">
        <v>1</v>
      </c>
      <c r="C14821" s="216" t="s">
        <v>49984</v>
      </c>
      <c r="D14821" s="215" t="s">
        <v>49985</v>
      </c>
    </row>
    <row r="14822" spans="1:4">
      <c r="A14822" s="215" t="s">
        <v>49986</v>
      </c>
      <c r="B14822" s="215">
        <v>1</v>
      </c>
      <c r="C14822" s="216" t="s">
        <v>49987</v>
      </c>
      <c r="D14822" s="215" t="s">
        <v>49988</v>
      </c>
    </row>
    <row r="14823" spans="1:4">
      <c r="A14823" s="215" t="s">
        <v>49989</v>
      </c>
      <c r="B14823" s="215">
        <v>1</v>
      </c>
      <c r="C14823" s="216" t="s">
        <v>49990</v>
      </c>
      <c r="D14823" s="215" t="s">
        <v>49991</v>
      </c>
    </row>
    <row r="14824" spans="1:4">
      <c r="A14824" s="215" t="s">
        <v>49992</v>
      </c>
      <c r="B14824" s="215">
        <v>1</v>
      </c>
      <c r="C14824" s="216" t="s">
        <v>49993</v>
      </c>
      <c r="D14824" s="215" t="s">
        <v>49994</v>
      </c>
    </row>
    <row r="14825" spans="1:4">
      <c r="A14825" s="215" t="s">
        <v>49995</v>
      </c>
      <c r="B14825" s="215">
        <v>1</v>
      </c>
      <c r="C14825" s="216" t="s">
        <v>49996</v>
      </c>
      <c r="D14825" s="215" t="s">
        <v>49997</v>
      </c>
    </row>
    <row r="14826" spans="1:4">
      <c r="A14826" s="215" t="s">
        <v>49998</v>
      </c>
      <c r="B14826" s="215">
        <v>1</v>
      </c>
      <c r="C14826" s="216" t="s">
        <v>49999</v>
      </c>
      <c r="D14826" s="215" t="s">
        <v>50000</v>
      </c>
    </row>
    <row r="14827" spans="1:4">
      <c r="A14827" s="215" t="s">
        <v>50001</v>
      </c>
      <c r="B14827" s="215">
        <v>1</v>
      </c>
      <c r="C14827" s="216" t="s">
        <v>50002</v>
      </c>
      <c r="D14827" s="215" t="s">
        <v>50003</v>
      </c>
    </row>
    <row r="14828" spans="1:4">
      <c r="A14828" s="215" t="s">
        <v>50004</v>
      </c>
      <c r="B14828" s="215">
        <v>1</v>
      </c>
      <c r="C14828" s="216" t="s">
        <v>50005</v>
      </c>
      <c r="D14828" s="215" t="s">
        <v>50006</v>
      </c>
    </row>
    <row r="14829" spans="1:4">
      <c r="A14829" s="215" t="s">
        <v>50007</v>
      </c>
      <c r="B14829" s="215">
        <v>1</v>
      </c>
      <c r="C14829" s="216" t="s">
        <v>50008</v>
      </c>
      <c r="D14829" s="215" t="s">
        <v>50009</v>
      </c>
    </row>
    <row r="14830" spans="1:4">
      <c r="A14830" s="215" t="s">
        <v>50010</v>
      </c>
      <c r="B14830" s="215">
        <v>1</v>
      </c>
      <c r="C14830" s="216" t="s">
        <v>50011</v>
      </c>
      <c r="D14830" s="215" t="s">
        <v>50012</v>
      </c>
    </row>
    <row r="14831" spans="1:4">
      <c r="A14831" s="215" t="s">
        <v>50013</v>
      </c>
      <c r="B14831" s="215">
        <v>1</v>
      </c>
      <c r="C14831" s="216" t="s">
        <v>50014</v>
      </c>
      <c r="D14831" s="215" t="s">
        <v>50015</v>
      </c>
    </row>
    <row r="14832" spans="1:4">
      <c r="A14832" s="215" t="s">
        <v>50016</v>
      </c>
      <c r="B14832" s="215">
        <v>1</v>
      </c>
      <c r="C14832" s="216" t="s">
        <v>50017</v>
      </c>
      <c r="D14832" s="215" t="s">
        <v>50018</v>
      </c>
    </row>
    <row r="14833" spans="1:4">
      <c r="A14833" s="215" t="s">
        <v>50019</v>
      </c>
      <c r="B14833" s="215">
        <v>1</v>
      </c>
      <c r="C14833" s="216" t="s">
        <v>50020</v>
      </c>
      <c r="D14833" s="215" t="s">
        <v>50021</v>
      </c>
    </row>
    <row r="14834" spans="1:4">
      <c r="A14834" s="215" t="s">
        <v>50022</v>
      </c>
      <c r="B14834" s="215">
        <v>1</v>
      </c>
      <c r="C14834" s="216" t="s">
        <v>50023</v>
      </c>
      <c r="D14834" s="215" t="s">
        <v>50024</v>
      </c>
    </row>
    <row r="14835" spans="1:4">
      <c r="A14835" s="215" t="s">
        <v>50025</v>
      </c>
      <c r="B14835" s="215">
        <v>1</v>
      </c>
      <c r="C14835" s="216" t="s">
        <v>50026</v>
      </c>
      <c r="D14835" s="215" t="s">
        <v>50027</v>
      </c>
    </row>
    <row r="14836" spans="1:4">
      <c r="A14836" s="215" t="s">
        <v>50028</v>
      </c>
      <c r="B14836" s="215">
        <v>1</v>
      </c>
      <c r="C14836" s="216" t="s">
        <v>50029</v>
      </c>
      <c r="D14836" s="215" t="s">
        <v>50030</v>
      </c>
    </row>
    <row r="14837" spans="1:4">
      <c r="A14837" s="215" t="s">
        <v>50031</v>
      </c>
      <c r="B14837" s="215">
        <v>1</v>
      </c>
      <c r="C14837" s="216" t="s">
        <v>50032</v>
      </c>
      <c r="D14837" s="215" t="s">
        <v>50033</v>
      </c>
    </row>
    <row r="14838" spans="1:4">
      <c r="A14838" s="215" t="s">
        <v>50034</v>
      </c>
      <c r="B14838" s="215">
        <v>1</v>
      </c>
      <c r="C14838" s="216" t="s">
        <v>50035</v>
      </c>
      <c r="D14838" s="215" t="s">
        <v>50036</v>
      </c>
    </row>
    <row r="14839" spans="1:4">
      <c r="A14839" s="215" t="s">
        <v>50037</v>
      </c>
      <c r="B14839" s="215">
        <v>1</v>
      </c>
      <c r="C14839" s="216" t="s">
        <v>50038</v>
      </c>
      <c r="D14839" s="215" t="s">
        <v>50039</v>
      </c>
    </row>
    <row r="14840" spans="1:4">
      <c r="A14840" s="215" t="s">
        <v>50040</v>
      </c>
      <c r="B14840" s="215">
        <v>1</v>
      </c>
      <c r="C14840" s="216" t="s">
        <v>50041</v>
      </c>
      <c r="D14840" s="215" t="s">
        <v>50042</v>
      </c>
    </row>
    <row r="14841" spans="1:4">
      <c r="A14841" s="215" t="s">
        <v>50043</v>
      </c>
      <c r="B14841" s="215">
        <v>1</v>
      </c>
      <c r="C14841" s="216" t="s">
        <v>50044</v>
      </c>
      <c r="D14841" s="215" t="s">
        <v>50045</v>
      </c>
    </row>
    <row r="14842" spans="1:4">
      <c r="A14842" s="215" t="s">
        <v>50046</v>
      </c>
      <c r="B14842" s="215">
        <v>1</v>
      </c>
      <c r="C14842" s="216" t="s">
        <v>50047</v>
      </c>
      <c r="D14842" s="215" t="s">
        <v>50048</v>
      </c>
    </row>
    <row r="14843" spans="1:4">
      <c r="A14843" s="215" t="s">
        <v>50049</v>
      </c>
      <c r="B14843" s="215">
        <v>1</v>
      </c>
      <c r="C14843" s="216" t="s">
        <v>50050</v>
      </c>
      <c r="D14843" s="215" t="s">
        <v>50051</v>
      </c>
    </row>
    <row r="14844" spans="1:4">
      <c r="A14844" s="215" t="s">
        <v>50052</v>
      </c>
      <c r="B14844" s="215">
        <v>1</v>
      </c>
      <c r="C14844" s="216" t="s">
        <v>50053</v>
      </c>
      <c r="D14844" s="215" t="s">
        <v>50054</v>
      </c>
    </row>
    <row r="14845" spans="1:4">
      <c r="A14845" s="215" t="s">
        <v>50055</v>
      </c>
      <c r="B14845" s="215">
        <v>1</v>
      </c>
      <c r="C14845" s="216" t="s">
        <v>50056</v>
      </c>
      <c r="D14845" s="215" t="s">
        <v>50057</v>
      </c>
    </row>
    <row r="14846" spans="1:4">
      <c r="A14846" s="215" t="s">
        <v>50058</v>
      </c>
      <c r="B14846" s="215">
        <v>1</v>
      </c>
      <c r="C14846" s="216" t="s">
        <v>50059</v>
      </c>
      <c r="D14846" s="215" t="s">
        <v>50060</v>
      </c>
    </row>
    <row r="14847" spans="1:4">
      <c r="A14847" s="215" t="s">
        <v>50061</v>
      </c>
      <c r="B14847" s="215">
        <v>1</v>
      </c>
      <c r="C14847" s="216" t="s">
        <v>50062</v>
      </c>
      <c r="D14847" s="215" t="s">
        <v>50063</v>
      </c>
    </row>
    <row r="14848" spans="1:4">
      <c r="A14848" s="215" t="s">
        <v>50064</v>
      </c>
      <c r="B14848" s="215">
        <v>1</v>
      </c>
      <c r="C14848" s="216" t="s">
        <v>50065</v>
      </c>
      <c r="D14848" s="215" t="s">
        <v>50066</v>
      </c>
    </row>
    <row r="14849" spans="1:4">
      <c r="A14849" s="215" t="s">
        <v>50067</v>
      </c>
      <c r="B14849" s="215">
        <v>1</v>
      </c>
      <c r="C14849" s="216" t="s">
        <v>50068</v>
      </c>
      <c r="D14849" s="215" t="s">
        <v>50069</v>
      </c>
    </row>
    <row r="14850" spans="1:4">
      <c r="A14850" s="215" t="s">
        <v>50070</v>
      </c>
      <c r="B14850" s="215">
        <v>1</v>
      </c>
      <c r="C14850" s="216" t="s">
        <v>50071</v>
      </c>
      <c r="D14850" s="215" t="s">
        <v>50072</v>
      </c>
    </row>
    <row r="14851" spans="1:4">
      <c r="A14851" s="215" t="s">
        <v>50073</v>
      </c>
      <c r="B14851" s="215">
        <v>1</v>
      </c>
      <c r="C14851" s="216" t="s">
        <v>50074</v>
      </c>
      <c r="D14851" s="215" t="s">
        <v>49407</v>
      </c>
    </row>
    <row r="14852" spans="1:4">
      <c r="A14852" s="215" t="s">
        <v>50075</v>
      </c>
      <c r="B14852" s="215">
        <v>1</v>
      </c>
      <c r="C14852" s="216" t="s">
        <v>50076</v>
      </c>
      <c r="D14852" s="215" t="s">
        <v>50077</v>
      </c>
    </row>
    <row r="14853" spans="1:4">
      <c r="A14853" s="215" t="s">
        <v>50078</v>
      </c>
      <c r="B14853" s="215">
        <v>1</v>
      </c>
      <c r="C14853" s="216" t="s">
        <v>50079</v>
      </c>
      <c r="D14853" s="215" t="s">
        <v>50080</v>
      </c>
    </row>
    <row r="14854" spans="1:4">
      <c r="A14854" s="215" t="s">
        <v>50081</v>
      </c>
      <c r="B14854" s="215">
        <v>1</v>
      </c>
      <c r="C14854" s="216" t="s">
        <v>50082</v>
      </c>
      <c r="D14854" s="215" t="s">
        <v>50083</v>
      </c>
    </row>
    <row r="14855" spans="1:4">
      <c r="A14855" s="215" t="s">
        <v>50084</v>
      </c>
      <c r="B14855" s="215">
        <v>1</v>
      </c>
      <c r="C14855" s="216" t="s">
        <v>50085</v>
      </c>
      <c r="D14855" s="215" t="s">
        <v>50086</v>
      </c>
    </row>
    <row r="14856" spans="1:4">
      <c r="A14856" s="215" t="s">
        <v>50087</v>
      </c>
      <c r="B14856" s="215">
        <v>1</v>
      </c>
      <c r="C14856" s="216" t="s">
        <v>50088</v>
      </c>
      <c r="D14856" s="215" t="s">
        <v>50089</v>
      </c>
    </row>
    <row r="14857" spans="1:4">
      <c r="A14857" s="215" t="s">
        <v>50090</v>
      </c>
      <c r="B14857" s="215">
        <v>1</v>
      </c>
      <c r="C14857" s="216" t="s">
        <v>50091</v>
      </c>
      <c r="D14857" s="215" t="s">
        <v>49431</v>
      </c>
    </row>
    <row r="14858" spans="1:4">
      <c r="A14858" s="215" t="s">
        <v>50092</v>
      </c>
      <c r="B14858" s="215">
        <v>1</v>
      </c>
      <c r="C14858" s="216" t="s">
        <v>50093</v>
      </c>
      <c r="D14858" s="215" t="s">
        <v>50094</v>
      </c>
    </row>
    <row r="14859" spans="1:4">
      <c r="A14859" s="215" t="s">
        <v>50095</v>
      </c>
      <c r="B14859" s="215">
        <v>1</v>
      </c>
      <c r="C14859" s="216" t="s">
        <v>50096</v>
      </c>
      <c r="D14859" s="215" t="s">
        <v>50097</v>
      </c>
    </row>
    <row r="14860" spans="1:4">
      <c r="A14860" s="215" t="s">
        <v>50098</v>
      </c>
      <c r="B14860" s="215">
        <v>1</v>
      </c>
      <c r="C14860" s="216" t="s">
        <v>50099</v>
      </c>
      <c r="D14860" s="215" t="s">
        <v>50100</v>
      </c>
    </row>
    <row r="14861" spans="1:4">
      <c r="A14861" s="215" t="s">
        <v>50101</v>
      </c>
      <c r="B14861" s="215">
        <v>1</v>
      </c>
      <c r="C14861" s="216" t="s">
        <v>50102</v>
      </c>
      <c r="D14861" s="215" t="s">
        <v>50103</v>
      </c>
    </row>
    <row r="14862" spans="1:4">
      <c r="A14862" s="215" t="s">
        <v>50104</v>
      </c>
      <c r="B14862" s="215">
        <v>1</v>
      </c>
      <c r="C14862" s="216" t="s">
        <v>50105</v>
      </c>
      <c r="D14862" s="215" t="s">
        <v>50106</v>
      </c>
    </row>
    <row r="14863" spans="1:4">
      <c r="A14863" s="215" t="s">
        <v>50107</v>
      </c>
      <c r="B14863" s="215">
        <v>1</v>
      </c>
      <c r="C14863" s="216" t="s">
        <v>50108</v>
      </c>
      <c r="D14863" s="215" t="s">
        <v>50109</v>
      </c>
    </row>
    <row r="14864" spans="1:4">
      <c r="A14864" s="215" t="s">
        <v>50110</v>
      </c>
      <c r="B14864" s="215">
        <v>1</v>
      </c>
      <c r="C14864" s="216" t="s">
        <v>50111</v>
      </c>
      <c r="D14864" s="215" t="s">
        <v>50112</v>
      </c>
    </row>
    <row r="14865" spans="1:4">
      <c r="A14865" s="215" t="s">
        <v>50113</v>
      </c>
      <c r="B14865" s="215">
        <v>1</v>
      </c>
      <c r="C14865" s="216" t="s">
        <v>50114</v>
      </c>
      <c r="D14865" s="215" t="s">
        <v>50115</v>
      </c>
    </row>
    <row r="14866" spans="1:4">
      <c r="A14866" s="215" t="s">
        <v>50116</v>
      </c>
      <c r="B14866" s="215">
        <v>1</v>
      </c>
      <c r="C14866" s="216" t="s">
        <v>50117</v>
      </c>
      <c r="D14866" s="215" t="s">
        <v>50118</v>
      </c>
    </row>
    <row r="14867" spans="1:4">
      <c r="A14867" s="215" t="s">
        <v>50119</v>
      </c>
      <c r="B14867" s="215">
        <v>1</v>
      </c>
      <c r="C14867" s="216" t="s">
        <v>50120</v>
      </c>
      <c r="D14867" s="215" t="s">
        <v>50121</v>
      </c>
    </row>
    <row r="14868" spans="1:4">
      <c r="A14868" s="215" t="s">
        <v>50122</v>
      </c>
      <c r="B14868" s="215">
        <v>1</v>
      </c>
      <c r="C14868" s="216" t="s">
        <v>50123</v>
      </c>
      <c r="D14868" s="215" t="s">
        <v>50124</v>
      </c>
    </row>
    <row r="14869" spans="1:4">
      <c r="A14869" s="215" t="s">
        <v>50125</v>
      </c>
      <c r="B14869" s="215">
        <v>1</v>
      </c>
      <c r="C14869" s="216" t="s">
        <v>50126</v>
      </c>
      <c r="D14869" s="215" t="s">
        <v>50127</v>
      </c>
    </row>
    <row r="14870" spans="1:4">
      <c r="A14870" s="215" t="s">
        <v>50128</v>
      </c>
      <c r="B14870" s="215">
        <v>1</v>
      </c>
      <c r="C14870" s="216" t="s">
        <v>50129</v>
      </c>
      <c r="D14870" s="215" t="s">
        <v>50130</v>
      </c>
    </row>
    <row r="14871" spans="1:4">
      <c r="A14871" s="215" t="s">
        <v>50131</v>
      </c>
      <c r="B14871" s="215">
        <v>1</v>
      </c>
      <c r="C14871" s="216" t="s">
        <v>50132</v>
      </c>
      <c r="D14871" s="215" t="s">
        <v>50133</v>
      </c>
    </row>
    <row r="14872" spans="1:4">
      <c r="A14872" s="215" t="s">
        <v>50134</v>
      </c>
      <c r="B14872" s="215">
        <v>1</v>
      </c>
      <c r="C14872" s="216" t="s">
        <v>50135</v>
      </c>
      <c r="D14872" s="215" t="s">
        <v>50136</v>
      </c>
    </row>
    <row r="14873" spans="1:4">
      <c r="A14873" s="215" t="s">
        <v>50137</v>
      </c>
      <c r="B14873" s="215">
        <v>1</v>
      </c>
      <c r="C14873" s="216" t="s">
        <v>50138</v>
      </c>
      <c r="D14873" s="215" t="s">
        <v>50139</v>
      </c>
    </row>
    <row r="14874" spans="1:4">
      <c r="A14874" s="215" t="s">
        <v>50140</v>
      </c>
      <c r="B14874" s="215">
        <v>1</v>
      </c>
      <c r="C14874" s="216" t="s">
        <v>50141</v>
      </c>
      <c r="D14874" s="215" t="s">
        <v>50142</v>
      </c>
    </row>
    <row r="14875" spans="1:4">
      <c r="A14875" s="215" t="s">
        <v>50143</v>
      </c>
      <c r="B14875" s="215">
        <v>1</v>
      </c>
      <c r="C14875" s="216" t="s">
        <v>50144</v>
      </c>
      <c r="D14875" s="215" t="s">
        <v>50145</v>
      </c>
    </row>
    <row r="14876" spans="1:4">
      <c r="A14876" s="215" t="s">
        <v>50146</v>
      </c>
      <c r="B14876" s="215">
        <v>1</v>
      </c>
      <c r="C14876" s="216" t="s">
        <v>50147</v>
      </c>
      <c r="D14876" s="215" t="s">
        <v>50148</v>
      </c>
    </row>
    <row r="14877" spans="1:4">
      <c r="A14877" s="215" t="s">
        <v>50149</v>
      </c>
      <c r="B14877" s="215">
        <v>1</v>
      </c>
      <c r="C14877" s="216" t="s">
        <v>50150</v>
      </c>
      <c r="D14877" s="215" t="s">
        <v>50151</v>
      </c>
    </row>
    <row r="14878" spans="1:4">
      <c r="A14878" s="215" t="s">
        <v>50152</v>
      </c>
      <c r="B14878" s="215">
        <v>1</v>
      </c>
      <c r="C14878" s="216" t="s">
        <v>50153</v>
      </c>
      <c r="D14878" s="215" t="s">
        <v>50154</v>
      </c>
    </row>
    <row r="14879" spans="1:4">
      <c r="A14879" s="215" t="s">
        <v>50155</v>
      </c>
      <c r="B14879" s="215">
        <v>1</v>
      </c>
      <c r="C14879" s="216" t="s">
        <v>50156</v>
      </c>
      <c r="D14879" s="215" t="s">
        <v>50157</v>
      </c>
    </row>
    <row r="14880" spans="1:4">
      <c r="A14880" s="215" t="s">
        <v>50158</v>
      </c>
      <c r="B14880" s="215">
        <v>1</v>
      </c>
      <c r="C14880" s="216" t="s">
        <v>50159</v>
      </c>
      <c r="D14880" s="215" t="s">
        <v>50160</v>
      </c>
    </row>
    <row r="14881" spans="1:4">
      <c r="A14881" s="215" t="s">
        <v>50161</v>
      </c>
      <c r="B14881" s="215">
        <v>1</v>
      </c>
      <c r="C14881" s="216" t="s">
        <v>50162</v>
      </c>
      <c r="D14881" s="215" t="s">
        <v>50163</v>
      </c>
    </row>
    <row r="14882" spans="1:4">
      <c r="A14882" s="215" t="s">
        <v>50164</v>
      </c>
      <c r="B14882" s="215">
        <v>1</v>
      </c>
      <c r="C14882" s="216" t="s">
        <v>50165</v>
      </c>
      <c r="D14882" s="215" t="s">
        <v>50166</v>
      </c>
    </row>
    <row r="14883" spans="1:4">
      <c r="A14883" s="215" t="s">
        <v>50167</v>
      </c>
      <c r="B14883" s="215">
        <v>1</v>
      </c>
      <c r="C14883" s="216" t="s">
        <v>50168</v>
      </c>
      <c r="D14883" s="215" t="s">
        <v>50169</v>
      </c>
    </row>
    <row r="14884" spans="1:4">
      <c r="A14884" s="215" t="s">
        <v>50170</v>
      </c>
      <c r="B14884" s="215">
        <v>1</v>
      </c>
      <c r="C14884" s="216" t="s">
        <v>50171</v>
      </c>
      <c r="D14884" s="215" t="s">
        <v>50172</v>
      </c>
    </row>
    <row r="14885" spans="1:4">
      <c r="A14885" s="215" t="s">
        <v>50173</v>
      </c>
      <c r="B14885" s="215">
        <v>1</v>
      </c>
      <c r="C14885" s="216" t="s">
        <v>50174</v>
      </c>
      <c r="D14885" s="215" t="s">
        <v>50175</v>
      </c>
    </row>
    <row r="14886" spans="1:4">
      <c r="A14886" s="215" t="s">
        <v>50176</v>
      </c>
      <c r="B14886" s="215">
        <v>1</v>
      </c>
      <c r="C14886" s="216" t="s">
        <v>50177</v>
      </c>
      <c r="D14886" s="215" t="s">
        <v>50178</v>
      </c>
    </row>
    <row r="14887" spans="1:4">
      <c r="A14887" s="215" t="s">
        <v>50179</v>
      </c>
      <c r="B14887" s="215">
        <v>1</v>
      </c>
      <c r="C14887" s="216" t="s">
        <v>50180</v>
      </c>
      <c r="D14887" s="215" t="s">
        <v>50181</v>
      </c>
    </row>
    <row r="14888" spans="1:4">
      <c r="A14888" s="215" t="s">
        <v>50182</v>
      </c>
      <c r="B14888" s="215">
        <v>1</v>
      </c>
      <c r="C14888" s="216" t="s">
        <v>50183</v>
      </c>
      <c r="D14888" s="215" t="s">
        <v>50184</v>
      </c>
    </row>
    <row r="14889" spans="1:4">
      <c r="A14889" s="215" t="s">
        <v>50185</v>
      </c>
      <c r="B14889" s="215">
        <v>1</v>
      </c>
      <c r="C14889" s="216" t="s">
        <v>50186</v>
      </c>
      <c r="D14889" s="215" t="s">
        <v>50187</v>
      </c>
    </row>
    <row r="14890" spans="1:4">
      <c r="A14890" s="215" t="s">
        <v>50188</v>
      </c>
      <c r="B14890" s="215">
        <v>1</v>
      </c>
      <c r="C14890" s="216" t="s">
        <v>50189</v>
      </c>
      <c r="D14890" s="215" t="s">
        <v>50190</v>
      </c>
    </row>
    <row r="14891" spans="1:4">
      <c r="A14891" s="215" t="s">
        <v>50191</v>
      </c>
      <c r="B14891" s="215">
        <v>1</v>
      </c>
      <c r="C14891" s="216" t="s">
        <v>50192</v>
      </c>
      <c r="D14891" s="215" t="s">
        <v>50193</v>
      </c>
    </row>
    <row r="14892" spans="1:4">
      <c r="A14892" s="215" t="s">
        <v>50194</v>
      </c>
      <c r="B14892" s="215">
        <v>1</v>
      </c>
      <c r="C14892" s="216" t="s">
        <v>50195</v>
      </c>
      <c r="D14892" s="215" t="s">
        <v>50196</v>
      </c>
    </row>
    <row r="14893" spans="1:4">
      <c r="A14893" s="215" t="s">
        <v>50197</v>
      </c>
      <c r="B14893" s="215">
        <v>1</v>
      </c>
      <c r="C14893" s="216" t="s">
        <v>50198</v>
      </c>
      <c r="D14893" s="215" t="s">
        <v>50199</v>
      </c>
    </row>
    <row r="14894" spans="1:4">
      <c r="A14894" s="215" t="s">
        <v>50200</v>
      </c>
      <c r="B14894" s="215">
        <v>1</v>
      </c>
      <c r="C14894" s="216" t="s">
        <v>50201</v>
      </c>
      <c r="D14894" s="215" t="s">
        <v>50202</v>
      </c>
    </row>
    <row r="14895" spans="1:4">
      <c r="A14895" s="215" t="s">
        <v>50203</v>
      </c>
      <c r="B14895" s="215">
        <v>1</v>
      </c>
      <c r="C14895" s="216" t="s">
        <v>50204</v>
      </c>
      <c r="D14895" s="215" t="s">
        <v>50205</v>
      </c>
    </row>
    <row r="14896" spans="1:4">
      <c r="A14896" s="215" t="s">
        <v>50206</v>
      </c>
      <c r="B14896" s="215">
        <v>1</v>
      </c>
      <c r="C14896" s="216" t="s">
        <v>50207</v>
      </c>
      <c r="D14896" s="215" t="s">
        <v>50208</v>
      </c>
    </row>
    <row r="14897" spans="1:4">
      <c r="A14897" s="215" t="s">
        <v>50209</v>
      </c>
      <c r="B14897" s="215">
        <v>1</v>
      </c>
      <c r="C14897" s="216" t="s">
        <v>50210</v>
      </c>
      <c r="D14897" s="215" t="s">
        <v>50211</v>
      </c>
    </row>
    <row r="14898" spans="1:4">
      <c r="A14898" s="215" t="s">
        <v>50212</v>
      </c>
      <c r="B14898" s="215">
        <v>1</v>
      </c>
      <c r="C14898" s="216" t="s">
        <v>50213</v>
      </c>
      <c r="D14898" s="215" t="s">
        <v>50214</v>
      </c>
    </row>
    <row r="14899" spans="1:4">
      <c r="A14899" s="215" t="s">
        <v>50215</v>
      </c>
      <c r="B14899" s="215">
        <v>1</v>
      </c>
      <c r="C14899" s="216" t="s">
        <v>50216</v>
      </c>
      <c r="D14899" s="215" t="s">
        <v>50217</v>
      </c>
    </row>
    <row r="14900" spans="1:4">
      <c r="A14900" s="215" t="s">
        <v>50218</v>
      </c>
      <c r="B14900" s="215">
        <v>1</v>
      </c>
      <c r="C14900" s="216" t="s">
        <v>50219</v>
      </c>
      <c r="D14900" s="215" t="s">
        <v>50220</v>
      </c>
    </row>
    <row r="14901" spans="1:4">
      <c r="A14901" s="215" t="s">
        <v>50221</v>
      </c>
      <c r="B14901" s="215">
        <v>1</v>
      </c>
      <c r="C14901" s="216" t="s">
        <v>50222</v>
      </c>
      <c r="D14901" s="215" t="s">
        <v>50223</v>
      </c>
    </row>
    <row r="14902" spans="1:4">
      <c r="A14902" s="215" t="s">
        <v>50224</v>
      </c>
      <c r="B14902" s="215">
        <v>1</v>
      </c>
      <c r="C14902" s="216" t="s">
        <v>50225</v>
      </c>
      <c r="D14902" s="215" t="s">
        <v>50226</v>
      </c>
    </row>
    <row r="14903" spans="1:4">
      <c r="A14903" s="215" t="s">
        <v>50227</v>
      </c>
      <c r="B14903" s="215">
        <v>1</v>
      </c>
      <c r="C14903" s="216" t="s">
        <v>50228</v>
      </c>
      <c r="D14903" s="215" t="s">
        <v>50229</v>
      </c>
    </row>
    <row r="14904" spans="1:4">
      <c r="A14904" s="215" t="s">
        <v>50230</v>
      </c>
      <c r="B14904" s="215">
        <v>1</v>
      </c>
      <c r="C14904" s="216" t="s">
        <v>50231</v>
      </c>
      <c r="D14904" s="215" t="s">
        <v>50232</v>
      </c>
    </row>
    <row r="14905" spans="1:4">
      <c r="A14905" s="215" t="s">
        <v>50233</v>
      </c>
      <c r="B14905" s="215">
        <v>1</v>
      </c>
      <c r="C14905" s="216" t="s">
        <v>50234</v>
      </c>
      <c r="D14905" s="215" t="s">
        <v>50235</v>
      </c>
    </row>
    <row r="14906" spans="1:4">
      <c r="A14906" s="215" t="s">
        <v>50236</v>
      </c>
      <c r="B14906" s="215">
        <v>1</v>
      </c>
      <c r="C14906" s="216" t="s">
        <v>50237</v>
      </c>
      <c r="D14906" s="215" t="s">
        <v>50238</v>
      </c>
    </row>
    <row r="14907" spans="1:4">
      <c r="A14907" s="215" t="s">
        <v>50239</v>
      </c>
      <c r="B14907" s="215">
        <v>1</v>
      </c>
      <c r="C14907" s="216" t="s">
        <v>50240</v>
      </c>
      <c r="D14907" s="215" t="s">
        <v>50241</v>
      </c>
    </row>
    <row r="14908" spans="1:4">
      <c r="A14908" s="215" t="s">
        <v>50242</v>
      </c>
      <c r="B14908" s="215">
        <v>1</v>
      </c>
      <c r="C14908" s="216" t="s">
        <v>50243</v>
      </c>
      <c r="D14908" s="215" t="s">
        <v>50244</v>
      </c>
    </row>
    <row r="14909" spans="1:4">
      <c r="A14909" s="215" t="s">
        <v>50245</v>
      </c>
      <c r="B14909" s="215">
        <v>1</v>
      </c>
      <c r="C14909" s="216" t="s">
        <v>50246</v>
      </c>
      <c r="D14909" s="215" t="s">
        <v>50247</v>
      </c>
    </row>
    <row r="14910" spans="1:4">
      <c r="A14910" s="215" t="s">
        <v>50248</v>
      </c>
      <c r="B14910" s="215">
        <v>1</v>
      </c>
      <c r="C14910" s="216" t="s">
        <v>50249</v>
      </c>
      <c r="D14910" s="215" t="s">
        <v>50250</v>
      </c>
    </row>
    <row r="14911" spans="1:4">
      <c r="A14911" s="215" t="s">
        <v>50251</v>
      </c>
      <c r="B14911" s="215">
        <v>2</v>
      </c>
      <c r="C14911" s="216" t="s">
        <v>50252</v>
      </c>
      <c r="D14911" s="215" t="s">
        <v>50253</v>
      </c>
    </row>
    <row r="14912" spans="1:4">
      <c r="A14912" s="215" t="s">
        <v>50254</v>
      </c>
      <c r="B14912" s="215">
        <v>1</v>
      </c>
      <c r="C14912" s="216" t="s">
        <v>50255</v>
      </c>
      <c r="D14912" s="215" t="s">
        <v>50256</v>
      </c>
    </row>
    <row r="14913" spans="1:4">
      <c r="A14913" s="215" t="s">
        <v>50257</v>
      </c>
      <c r="B14913" s="215">
        <v>1</v>
      </c>
      <c r="C14913" s="216" t="s">
        <v>50258</v>
      </c>
      <c r="D14913" s="215" t="s">
        <v>50259</v>
      </c>
    </row>
    <row r="14914" spans="1:4">
      <c r="A14914" s="215" t="s">
        <v>50260</v>
      </c>
      <c r="B14914" s="215">
        <v>1</v>
      </c>
      <c r="C14914" s="216" t="s">
        <v>50261</v>
      </c>
      <c r="D14914" s="215" t="s">
        <v>50262</v>
      </c>
    </row>
    <row r="14915" spans="1:4">
      <c r="A14915" s="215" t="s">
        <v>50263</v>
      </c>
      <c r="B14915" s="215">
        <v>1</v>
      </c>
      <c r="C14915" s="216" t="s">
        <v>111176</v>
      </c>
      <c r="D14915" s="215" t="s">
        <v>50264</v>
      </c>
    </row>
    <row r="14916" spans="1:4">
      <c r="A14916" s="215" t="s">
        <v>50265</v>
      </c>
      <c r="B14916" s="215">
        <v>1</v>
      </c>
      <c r="C14916" s="216" t="s">
        <v>50266</v>
      </c>
      <c r="D14916" s="215" t="s">
        <v>50267</v>
      </c>
    </row>
    <row r="14917" spans="1:4">
      <c r="A14917" s="215" t="s">
        <v>50268</v>
      </c>
      <c r="B14917" s="215">
        <v>1</v>
      </c>
      <c r="C14917" s="216" t="s">
        <v>50269</v>
      </c>
      <c r="D14917" s="215" t="s">
        <v>50270</v>
      </c>
    </row>
    <row r="14918" spans="1:4">
      <c r="A14918" s="215" t="s">
        <v>50271</v>
      </c>
      <c r="B14918" s="215">
        <v>1</v>
      </c>
      <c r="C14918" s="216" t="s">
        <v>50272</v>
      </c>
      <c r="D14918" s="215" t="s">
        <v>50273</v>
      </c>
    </row>
    <row r="14919" spans="1:4">
      <c r="A14919" s="215" t="s">
        <v>50274</v>
      </c>
      <c r="B14919" s="215">
        <v>1</v>
      </c>
      <c r="C14919" s="216" t="s">
        <v>50275</v>
      </c>
      <c r="D14919" s="215" t="s">
        <v>50276</v>
      </c>
    </row>
    <row r="14920" spans="1:4">
      <c r="A14920" s="215" t="s">
        <v>50277</v>
      </c>
      <c r="B14920" s="215">
        <v>1</v>
      </c>
      <c r="C14920" s="216" t="s">
        <v>50278</v>
      </c>
      <c r="D14920" s="215" t="s">
        <v>50279</v>
      </c>
    </row>
    <row r="14921" spans="1:4">
      <c r="A14921" s="215" t="s">
        <v>50280</v>
      </c>
      <c r="B14921" s="215">
        <v>1</v>
      </c>
      <c r="C14921" s="216" t="s">
        <v>50281</v>
      </c>
      <c r="D14921" s="215" t="s">
        <v>50282</v>
      </c>
    </row>
    <row r="14922" spans="1:4">
      <c r="A14922" s="215" t="s">
        <v>50283</v>
      </c>
      <c r="B14922" s="215">
        <v>1</v>
      </c>
      <c r="C14922" s="216" t="s">
        <v>50284</v>
      </c>
      <c r="D14922" s="215" t="s">
        <v>50285</v>
      </c>
    </row>
    <row r="14923" spans="1:4">
      <c r="A14923" s="215" t="s">
        <v>50286</v>
      </c>
      <c r="B14923" s="215">
        <v>1</v>
      </c>
      <c r="C14923" s="216" t="s">
        <v>50287</v>
      </c>
      <c r="D14923" s="215" t="s">
        <v>50288</v>
      </c>
    </row>
    <row r="14924" spans="1:4">
      <c r="A14924" s="215" t="s">
        <v>50289</v>
      </c>
      <c r="B14924" s="215">
        <v>1</v>
      </c>
      <c r="C14924" s="216" t="s">
        <v>50290</v>
      </c>
      <c r="D14924" s="215" t="s">
        <v>50291</v>
      </c>
    </row>
    <row r="14925" spans="1:4">
      <c r="A14925" s="215" t="s">
        <v>50292</v>
      </c>
      <c r="B14925" s="215">
        <v>1</v>
      </c>
      <c r="C14925" s="216" t="s">
        <v>50293</v>
      </c>
      <c r="D14925" s="215" t="s">
        <v>50294</v>
      </c>
    </row>
    <row r="14926" spans="1:4">
      <c r="A14926" s="215" t="s">
        <v>50295</v>
      </c>
      <c r="B14926" s="215">
        <v>1</v>
      </c>
      <c r="C14926" s="216" t="s">
        <v>50296</v>
      </c>
      <c r="D14926" s="215" t="s">
        <v>50297</v>
      </c>
    </row>
    <row r="14927" spans="1:4">
      <c r="A14927" s="215" t="s">
        <v>50298</v>
      </c>
      <c r="B14927" s="215">
        <v>1</v>
      </c>
      <c r="C14927" s="216" t="s">
        <v>50299</v>
      </c>
      <c r="D14927" s="215" t="s">
        <v>50300</v>
      </c>
    </row>
    <row r="14928" spans="1:4">
      <c r="A14928" s="215" t="s">
        <v>50301</v>
      </c>
      <c r="B14928" s="215">
        <v>1</v>
      </c>
      <c r="C14928" s="216" t="s">
        <v>50302</v>
      </c>
      <c r="D14928" s="215" t="s">
        <v>50303</v>
      </c>
    </row>
    <row r="14929" spans="1:4">
      <c r="A14929" s="215" t="s">
        <v>50304</v>
      </c>
      <c r="B14929" s="215">
        <v>1</v>
      </c>
      <c r="C14929" s="216" t="s">
        <v>50305</v>
      </c>
      <c r="D14929" s="215" t="s">
        <v>50306</v>
      </c>
    </row>
    <row r="14930" spans="1:4">
      <c r="A14930" s="215" t="s">
        <v>50307</v>
      </c>
      <c r="B14930" s="215">
        <v>1</v>
      </c>
      <c r="C14930" s="216" t="s">
        <v>50308</v>
      </c>
      <c r="D14930" s="215" t="s">
        <v>50309</v>
      </c>
    </row>
    <row r="14931" spans="1:4">
      <c r="A14931" s="215" t="s">
        <v>50310</v>
      </c>
      <c r="B14931" s="215">
        <v>1</v>
      </c>
      <c r="C14931" s="216" t="s">
        <v>50311</v>
      </c>
      <c r="D14931" s="215" t="s">
        <v>50312</v>
      </c>
    </row>
    <row r="14932" spans="1:4">
      <c r="A14932" s="215" t="s">
        <v>50313</v>
      </c>
      <c r="B14932" s="215">
        <v>1</v>
      </c>
      <c r="C14932" s="216" t="s">
        <v>50314</v>
      </c>
      <c r="D14932" s="215" t="s">
        <v>50315</v>
      </c>
    </row>
    <row r="14933" spans="1:4">
      <c r="A14933" s="215" t="s">
        <v>50316</v>
      </c>
      <c r="B14933" s="215">
        <v>1</v>
      </c>
      <c r="C14933" s="216" t="s">
        <v>50317</v>
      </c>
      <c r="D14933" s="215" t="s">
        <v>50318</v>
      </c>
    </row>
    <row r="14934" spans="1:4">
      <c r="A14934" s="215" t="s">
        <v>50319</v>
      </c>
      <c r="B14934" s="215">
        <v>2</v>
      </c>
      <c r="C14934" s="216" t="s">
        <v>50320</v>
      </c>
      <c r="D14934" s="215" t="s">
        <v>50321</v>
      </c>
    </row>
    <row r="14935" spans="1:4">
      <c r="A14935" s="215" t="s">
        <v>50322</v>
      </c>
      <c r="B14935" s="215">
        <v>1</v>
      </c>
      <c r="C14935" s="216" t="s">
        <v>50323</v>
      </c>
      <c r="D14935" s="215" t="s">
        <v>50324</v>
      </c>
    </row>
    <row r="14936" spans="1:4">
      <c r="A14936" s="215" t="s">
        <v>50325</v>
      </c>
      <c r="B14936" s="215">
        <v>1</v>
      </c>
      <c r="C14936" s="216" t="s">
        <v>50326</v>
      </c>
      <c r="D14936" s="215" t="s">
        <v>50327</v>
      </c>
    </row>
    <row r="14937" spans="1:4">
      <c r="A14937" s="215" t="s">
        <v>50328</v>
      </c>
      <c r="B14937" s="215">
        <v>1</v>
      </c>
      <c r="C14937" s="216" t="s">
        <v>50329</v>
      </c>
      <c r="D14937" s="215" t="s">
        <v>50330</v>
      </c>
    </row>
    <row r="14938" spans="1:4">
      <c r="A14938" s="215" t="s">
        <v>50331</v>
      </c>
      <c r="B14938" s="215">
        <v>1</v>
      </c>
      <c r="C14938" s="216" t="s">
        <v>50332</v>
      </c>
      <c r="D14938" s="215" t="s">
        <v>50333</v>
      </c>
    </row>
    <row r="14939" spans="1:4">
      <c r="A14939" s="215" t="s">
        <v>50334</v>
      </c>
      <c r="B14939" s="215">
        <v>1</v>
      </c>
      <c r="C14939" s="216" t="s">
        <v>50335</v>
      </c>
      <c r="D14939" s="215" t="s">
        <v>50336</v>
      </c>
    </row>
    <row r="14940" spans="1:4">
      <c r="A14940" s="215" t="s">
        <v>50337</v>
      </c>
      <c r="B14940" s="215">
        <v>1</v>
      </c>
      <c r="C14940" s="216" t="s">
        <v>50338</v>
      </c>
      <c r="D14940" s="215" t="s">
        <v>50339</v>
      </c>
    </row>
    <row r="14941" spans="1:4">
      <c r="A14941" s="215" t="s">
        <v>50340</v>
      </c>
      <c r="B14941" s="215">
        <v>1</v>
      </c>
      <c r="C14941" s="216" t="s">
        <v>50341</v>
      </c>
      <c r="D14941" s="215" t="s">
        <v>50342</v>
      </c>
    </row>
    <row r="14942" spans="1:4">
      <c r="A14942" s="215" t="s">
        <v>50343</v>
      </c>
      <c r="B14942" s="215">
        <v>1</v>
      </c>
      <c r="C14942" s="216" t="s">
        <v>50344</v>
      </c>
      <c r="D14942" s="215" t="s">
        <v>50345</v>
      </c>
    </row>
    <row r="14943" spans="1:4">
      <c r="A14943" s="215" t="s">
        <v>50346</v>
      </c>
      <c r="B14943" s="215">
        <v>1</v>
      </c>
      <c r="C14943" s="216" t="s">
        <v>50347</v>
      </c>
      <c r="D14943" s="215" t="s">
        <v>50348</v>
      </c>
    </row>
    <row r="14944" spans="1:4">
      <c r="A14944" s="215" t="s">
        <v>50349</v>
      </c>
      <c r="B14944" s="215">
        <v>1</v>
      </c>
      <c r="C14944" s="216" t="s">
        <v>50350</v>
      </c>
      <c r="D14944" s="215" t="s">
        <v>50351</v>
      </c>
    </row>
    <row r="14945" spans="1:4">
      <c r="A14945" s="215" t="s">
        <v>50352</v>
      </c>
      <c r="B14945" s="215">
        <v>1</v>
      </c>
      <c r="C14945" s="216" t="s">
        <v>50353</v>
      </c>
      <c r="D14945" s="215" t="s">
        <v>50354</v>
      </c>
    </row>
    <row r="14946" spans="1:4">
      <c r="A14946" s="215" t="s">
        <v>50355</v>
      </c>
      <c r="B14946" s="215">
        <v>1</v>
      </c>
      <c r="C14946" s="216" t="s">
        <v>50356</v>
      </c>
      <c r="D14946" s="215" t="s">
        <v>50357</v>
      </c>
    </row>
    <row r="14947" spans="1:4">
      <c r="A14947" s="215" t="s">
        <v>50358</v>
      </c>
      <c r="B14947" s="215">
        <v>1</v>
      </c>
      <c r="C14947" s="216" t="s">
        <v>50359</v>
      </c>
      <c r="D14947" s="215" t="s">
        <v>50360</v>
      </c>
    </row>
    <row r="14948" spans="1:4">
      <c r="A14948" s="215" t="s">
        <v>50361</v>
      </c>
      <c r="B14948" s="215">
        <v>1</v>
      </c>
      <c r="C14948" s="216" t="s">
        <v>50362</v>
      </c>
      <c r="D14948" s="215" t="s">
        <v>50363</v>
      </c>
    </row>
    <row r="14949" spans="1:4">
      <c r="A14949" s="215" t="s">
        <v>50364</v>
      </c>
      <c r="B14949" s="215">
        <v>1</v>
      </c>
      <c r="C14949" s="216" t="s">
        <v>50365</v>
      </c>
      <c r="D14949" s="215" t="s">
        <v>50366</v>
      </c>
    </row>
    <row r="14950" spans="1:4">
      <c r="A14950" s="215" t="s">
        <v>50367</v>
      </c>
      <c r="B14950" s="215">
        <v>1</v>
      </c>
      <c r="C14950" s="216" t="s">
        <v>50368</v>
      </c>
      <c r="D14950" s="215" t="s">
        <v>50369</v>
      </c>
    </row>
    <row r="14951" spans="1:4">
      <c r="A14951" s="215" t="s">
        <v>50370</v>
      </c>
      <c r="B14951" s="215">
        <v>1</v>
      </c>
      <c r="C14951" s="216" t="s">
        <v>50371</v>
      </c>
      <c r="D14951" s="215" t="s">
        <v>50372</v>
      </c>
    </row>
    <row r="14952" spans="1:4">
      <c r="A14952" s="215" t="s">
        <v>50373</v>
      </c>
      <c r="B14952" s="215">
        <v>1</v>
      </c>
      <c r="C14952" s="216" t="s">
        <v>50374</v>
      </c>
      <c r="D14952" s="215" t="s">
        <v>50375</v>
      </c>
    </row>
    <row r="14953" spans="1:4">
      <c r="A14953" s="215" t="s">
        <v>50376</v>
      </c>
      <c r="B14953" s="215">
        <v>1</v>
      </c>
      <c r="C14953" s="216" t="s">
        <v>50377</v>
      </c>
      <c r="D14953" s="215" t="s">
        <v>50378</v>
      </c>
    </row>
    <row r="14954" spans="1:4">
      <c r="A14954" s="215" t="s">
        <v>50379</v>
      </c>
      <c r="B14954" s="215">
        <v>1</v>
      </c>
      <c r="C14954" s="216" t="s">
        <v>50380</v>
      </c>
      <c r="D14954" s="215" t="s">
        <v>50100</v>
      </c>
    </row>
    <row r="14955" spans="1:4">
      <c r="A14955" s="215" t="s">
        <v>50381</v>
      </c>
      <c r="B14955" s="215">
        <v>1</v>
      </c>
      <c r="C14955" s="216" t="s">
        <v>50382</v>
      </c>
      <c r="D14955" s="215" t="s">
        <v>50383</v>
      </c>
    </row>
    <row r="14956" spans="1:4">
      <c r="A14956" s="215" t="s">
        <v>50384</v>
      </c>
      <c r="B14956" s="215">
        <v>1</v>
      </c>
      <c r="C14956" s="216" t="s">
        <v>50385</v>
      </c>
      <c r="D14956" s="215" t="s">
        <v>50103</v>
      </c>
    </row>
    <row r="14957" spans="1:4">
      <c r="A14957" s="215" t="s">
        <v>50386</v>
      </c>
      <c r="B14957" s="215">
        <v>1</v>
      </c>
      <c r="C14957" s="216" t="s">
        <v>50387</v>
      </c>
      <c r="D14957" s="215" t="s">
        <v>50388</v>
      </c>
    </row>
    <row r="14958" spans="1:4">
      <c r="A14958" s="215" t="s">
        <v>50389</v>
      </c>
      <c r="B14958" s="215">
        <v>1</v>
      </c>
      <c r="C14958" s="216" t="s">
        <v>50390</v>
      </c>
      <c r="D14958" s="215" t="s">
        <v>50391</v>
      </c>
    </row>
    <row r="14959" spans="1:4">
      <c r="A14959" s="215" t="s">
        <v>50392</v>
      </c>
      <c r="B14959" s="215">
        <v>1</v>
      </c>
      <c r="C14959" s="216" t="s">
        <v>50393</v>
      </c>
      <c r="D14959" s="215" t="s">
        <v>50394</v>
      </c>
    </row>
    <row r="14960" spans="1:4">
      <c r="A14960" s="215" t="s">
        <v>50395</v>
      </c>
      <c r="B14960" s="215">
        <v>1</v>
      </c>
      <c r="C14960" s="216" t="s">
        <v>50396</v>
      </c>
      <c r="D14960" s="215" t="s">
        <v>50397</v>
      </c>
    </row>
    <row r="14961" spans="1:4">
      <c r="A14961" s="215" t="s">
        <v>50398</v>
      </c>
      <c r="B14961" s="215">
        <v>1</v>
      </c>
      <c r="C14961" s="216" t="s">
        <v>50399</v>
      </c>
      <c r="D14961" s="215" t="s">
        <v>50400</v>
      </c>
    </row>
    <row r="14962" spans="1:4">
      <c r="A14962" s="215" t="s">
        <v>50401</v>
      </c>
      <c r="B14962" s="215">
        <v>1</v>
      </c>
      <c r="C14962" s="216" t="s">
        <v>50402</v>
      </c>
      <c r="D14962" s="215" t="s">
        <v>50403</v>
      </c>
    </row>
    <row r="14963" spans="1:4">
      <c r="A14963" s="215" t="s">
        <v>50404</v>
      </c>
      <c r="B14963" s="215">
        <v>1</v>
      </c>
      <c r="C14963" s="216" t="s">
        <v>50405</v>
      </c>
      <c r="D14963" s="215" t="s">
        <v>50406</v>
      </c>
    </row>
    <row r="14964" spans="1:4">
      <c r="A14964" s="215" t="s">
        <v>50407</v>
      </c>
      <c r="B14964" s="215">
        <v>1</v>
      </c>
      <c r="C14964" s="216" t="s">
        <v>50408</v>
      </c>
      <c r="D14964" s="215" t="s">
        <v>50409</v>
      </c>
    </row>
    <row r="14965" spans="1:4">
      <c r="A14965" s="215" t="s">
        <v>50410</v>
      </c>
      <c r="B14965" s="215">
        <v>1</v>
      </c>
      <c r="C14965" s="216" t="s">
        <v>50411</v>
      </c>
      <c r="D14965" s="215" t="s">
        <v>50412</v>
      </c>
    </row>
    <row r="14966" spans="1:4">
      <c r="A14966" s="215" t="s">
        <v>50413</v>
      </c>
      <c r="B14966" s="215">
        <v>1</v>
      </c>
      <c r="C14966" s="216" t="s">
        <v>50414</v>
      </c>
      <c r="D14966" s="215" t="s">
        <v>50415</v>
      </c>
    </row>
    <row r="14967" spans="1:4">
      <c r="A14967" s="215" t="s">
        <v>50416</v>
      </c>
      <c r="B14967" s="215">
        <v>1</v>
      </c>
      <c r="C14967" s="216" t="s">
        <v>50417</v>
      </c>
      <c r="D14967" s="215" t="s">
        <v>50418</v>
      </c>
    </row>
    <row r="14968" spans="1:4">
      <c r="A14968" s="215" t="s">
        <v>50419</v>
      </c>
      <c r="B14968" s="215">
        <v>1</v>
      </c>
      <c r="C14968" s="216" t="s">
        <v>50420</v>
      </c>
      <c r="D14968" s="215" t="s">
        <v>50421</v>
      </c>
    </row>
    <row r="14969" spans="1:4">
      <c r="A14969" s="215" t="s">
        <v>50422</v>
      </c>
      <c r="B14969" s="215">
        <v>1</v>
      </c>
      <c r="C14969" s="216" t="s">
        <v>50423</v>
      </c>
      <c r="D14969" s="215" t="s">
        <v>50424</v>
      </c>
    </row>
    <row r="14970" spans="1:4">
      <c r="A14970" s="215" t="s">
        <v>50425</v>
      </c>
      <c r="B14970" s="215">
        <v>1</v>
      </c>
      <c r="C14970" s="216" t="s">
        <v>50426</v>
      </c>
      <c r="D14970" s="215" t="s">
        <v>50427</v>
      </c>
    </row>
    <row r="14971" spans="1:4">
      <c r="A14971" s="215" t="s">
        <v>50428</v>
      </c>
      <c r="B14971" s="215">
        <v>1</v>
      </c>
      <c r="C14971" s="216" t="s">
        <v>50429</v>
      </c>
      <c r="D14971" s="215" t="s">
        <v>50430</v>
      </c>
    </row>
    <row r="14972" spans="1:4">
      <c r="A14972" s="215" t="s">
        <v>50431</v>
      </c>
      <c r="B14972" s="215">
        <v>1</v>
      </c>
      <c r="C14972" s="216" t="s">
        <v>50432</v>
      </c>
      <c r="D14972" s="215" t="s">
        <v>50433</v>
      </c>
    </row>
    <row r="14973" spans="1:4">
      <c r="A14973" s="215" t="s">
        <v>50434</v>
      </c>
      <c r="B14973" s="215">
        <v>1</v>
      </c>
      <c r="C14973" s="216" t="s">
        <v>50435</v>
      </c>
      <c r="D14973" s="215" t="s">
        <v>48135</v>
      </c>
    </row>
    <row r="14974" spans="1:4">
      <c r="A14974" s="215" t="s">
        <v>50436</v>
      </c>
      <c r="B14974" s="215">
        <v>1</v>
      </c>
      <c r="C14974" s="216" t="s">
        <v>50437</v>
      </c>
      <c r="D14974" s="215" t="s">
        <v>50438</v>
      </c>
    </row>
    <row r="14975" spans="1:4">
      <c r="A14975" s="215" t="s">
        <v>50439</v>
      </c>
      <c r="B14975" s="215">
        <v>1</v>
      </c>
      <c r="C14975" s="216" t="s">
        <v>50440</v>
      </c>
      <c r="D14975" s="215" t="s">
        <v>50441</v>
      </c>
    </row>
    <row r="14976" spans="1:4">
      <c r="A14976" s="215" t="s">
        <v>50442</v>
      </c>
      <c r="B14976" s="215">
        <v>1</v>
      </c>
      <c r="C14976" s="216" t="s">
        <v>50443</v>
      </c>
      <c r="D14976" s="215" t="s">
        <v>50444</v>
      </c>
    </row>
    <row r="14977" spans="1:4">
      <c r="A14977" s="215" t="s">
        <v>50445</v>
      </c>
      <c r="B14977" s="215">
        <v>2</v>
      </c>
      <c r="C14977" s="216" t="s">
        <v>50446</v>
      </c>
      <c r="D14977" s="215" t="s">
        <v>49495</v>
      </c>
    </row>
    <row r="14978" spans="1:4">
      <c r="A14978" s="215" t="s">
        <v>50447</v>
      </c>
      <c r="B14978" s="215">
        <v>1</v>
      </c>
      <c r="C14978" s="216" t="s">
        <v>50448</v>
      </c>
      <c r="D14978" s="215" t="s">
        <v>50449</v>
      </c>
    </row>
    <row r="14979" spans="1:4">
      <c r="A14979" s="215" t="s">
        <v>50450</v>
      </c>
      <c r="B14979" s="215">
        <v>1</v>
      </c>
      <c r="C14979" s="216" t="s">
        <v>50451</v>
      </c>
      <c r="D14979" s="215" t="s">
        <v>50452</v>
      </c>
    </row>
    <row r="14980" spans="1:4">
      <c r="A14980" s="215" t="s">
        <v>50453</v>
      </c>
      <c r="B14980" s="215">
        <v>1</v>
      </c>
      <c r="C14980" s="216" t="s">
        <v>50454</v>
      </c>
      <c r="D14980" s="215" t="s">
        <v>50455</v>
      </c>
    </row>
    <row r="14981" spans="1:4">
      <c r="A14981" s="215" t="s">
        <v>50456</v>
      </c>
      <c r="B14981" s="215">
        <v>1</v>
      </c>
      <c r="C14981" s="216" t="s">
        <v>50457</v>
      </c>
      <c r="D14981" s="215" t="s">
        <v>50458</v>
      </c>
    </row>
    <row r="14982" spans="1:4">
      <c r="A14982" s="215" t="s">
        <v>50459</v>
      </c>
      <c r="B14982" s="215">
        <v>1</v>
      </c>
      <c r="C14982" s="216" t="s">
        <v>50460</v>
      </c>
      <c r="D14982" s="215" t="s">
        <v>50461</v>
      </c>
    </row>
    <row r="14983" spans="1:4">
      <c r="A14983" s="215" t="s">
        <v>50462</v>
      </c>
      <c r="B14983" s="215">
        <v>2</v>
      </c>
      <c r="C14983" s="216" t="s">
        <v>50463</v>
      </c>
      <c r="D14983" s="215" t="s">
        <v>50464</v>
      </c>
    </row>
    <row r="14984" spans="1:4">
      <c r="A14984" s="215" t="s">
        <v>50465</v>
      </c>
      <c r="B14984" s="215">
        <v>1</v>
      </c>
      <c r="C14984" s="216" t="s">
        <v>50466</v>
      </c>
      <c r="D14984" s="215" t="s">
        <v>50467</v>
      </c>
    </row>
    <row r="14985" spans="1:4">
      <c r="A14985" s="215" t="s">
        <v>50468</v>
      </c>
      <c r="B14985" s="215">
        <v>1</v>
      </c>
      <c r="C14985" s="216" t="s">
        <v>50469</v>
      </c>
      <c r="D14985" s="215" t="s">
        <v>50470</v>
      </c>
    </row>
    <row r="14986" spans="1:4">
      <c r="A14986" s="215" t="s">
        <v>50471</v>
      </c>
      <c r="B14986" s="215">
        <v>1</v>
      </c>
      <c r="C14986" s="216" t="s">
        <v>50472</v>
      </c>
      <c r="D14986" s="215" t="s">
        <v>50473</v>
      </c>
    </row>
    <row r="14987" spans="1:4">
      <c r="A14987" s="215" t="s">
        <v>50474</v>
      </c>
      <c r="B14987" s="215">
        <v>1</v>
      </c>
      <c r="C14987" s="216" t="s">
        <v>50475</v>
      </c>
      <c r="D14987" s="215" t="s">
        <v>50476</v>
      </c>
    </row>
    <row r="14988" spans="1:4">
      <c r="A14988" s="215" t="s">
        <v>50477</v>
      </c>
      <c r="B14988" s="215">
        <v>1</v>
      </c>
      <c r="C14988" s="216" t="s">
        <v>50478</v>
      </c>
      <c r="D14988" s="215" t="s">
        <v>50479</v>
      </c>
    </row>
    <row r="14989" spans="1:4">
      <c r="A14989" s="215" t="s">
        <v>50480</v>
      </c>
      <c r="B14989" s="215">
        <v>2</v>
      </c>
      <c r="C14989" s="216" t="s">
        <v>50481</v>
      </c>
      <c r="D14989" s="215" t="s">
        <v>50482</v>
      </c>
    </row>
    <row r="14990" spans="1:4">
      <c r="A14990" s="215" t="s">
        <v>50483</v>
      </c>
      <c r="B14990" s="215">
        <v>1</v>
      </c>
      <c r="C14990" s="216" t="s">
        <v>50484</v>
      </c>
      <c r="D14990" s="215" t="s">
        <v>50485</v>
      </c>
    </row>
    <row r="14991" spans="1:4">
      <c r="A14991" s="215" t="s">
        <v>50486</v>
      </c>
      <c r="B14991" s="215">
        <v>1</v>
      </c>
      <c r="C14991" s="216" t="s">
        <v>50487</v>
      </c>
      <c r="D14991" s="215" t="s">
        <v>50488</v>
      </c>
    </row>
    <row r="14992" spans="1:4">
      <c r="A14992" s="215" t="s">
        <v>50489</v>
      </c>
      <c r="B14992" s="215">
        <v>1</v>
      </c>
      <c r="C14992" s="216" t="s">
        <v>50490</v>
      </c>
      <c r="D14992" s="215" t="s">
        <v>48825</v>
      </c>
    </row>
    <row r="14993" spans="1:4">
      <c r="A14993" s="215" t="s">
        <v>50491</v>
      </c>
      <c r="B14993" s="215">
        <v>1</v>
      </c>
      <c r="C14993" s="216" t="s">
        <v>50492</v>
      </c>
      <c r="D14993" s="215" t="s">
        <v>50493</v>
      </c>
    </row>
    <row r="14994" spans="1:4">
      <c r="A14994" s="215" t="s">
        <v>50494</v>
      </c>
      <c r="B14994" s="215">
        <v>1</v>
      </c>
      <c r="C14994" s="216" t="s">
        <v>50495</v>
      </c>
      <c r="D14994" s="215" t="s">
        <v>50496</v>
      </c>
    </row>
    <row r="14995" spans="1:4">
      <c r="A14995" s="215" t="s">
        <v>50497</v>
      </c>
      <c r="B14995" s="215">
        <v>2</v>
      </c>
      <c r="C14995" s="216" t="s">
        <v>50498</v>
      </c>
      <c r="D14995" s="215" t="s">
        <v>50499</v>
      </c>
    </row>
    <row r="14996" spans="1:4">
      <c r="A14996" s="215" t="s">
        <v>50500</v>
      </c>
      <c r="B14996" s="215">
        <v>1</v>
      </c>
      <c r="C14996" s="216" t="s">
        <v>50501</v>
      </c>
      <c r="D14996" s="215" t="s">
        <v>50502</v>
      </c>
    </row>
    <row r="14997" spans="1:4">
      <c r="A14997" s="215" t="s">
        <v>50503</v>
      </c>
      <c r="B14997" s="215">
        <v>1</v>
      </c>
      <c r="C14997" s="216" t="s">
        <v>50504</v>
      </c>
      <c r="D14997" s="215" t="s">
        <v>50505</v>
      </c>
    </row>
    <row r="14998" spans="1:4">
      <c r="A14998" s="215" t="s">
        <v>50506</v>
      </c>
      <c r="B14998" s="215">
        <v>2</v>
      </c>
      <c r="C14998" s="216" t="s">
        <v>50507</v>
      </c>
      <c r="D14998" s="215" t="s">
        <v>50508</v>
      </c>
    </row>
    <row r="14999" spans="1:4">
      <c r="A14999" s="215" t="s">
        <v>50509</v>
      </c>
      <c r="B14999" s="215">
        <v>1</v>
      </c>
      <c r="C14999" s="216" t="s">
        <v>50510</v>
      </c>
      <c r="D14999" s="215" t="s">
        <v>48987</v>
      </c>
    </row>
    <row r="15000" spans="1:4">
      <c r="A15000" s="215" t="s">
        <v>50511</v>
      </c>
      <c r="B15000" s="215">
        <v>1</v>
      </c>
      <c r="C15000" s="216" t="s">
        <v>50512</v>
      </c>
      <c r="D15000" s="215" t="s">
        <v>50513</v>
      </c>
    </row>
    <row r="15001" spans="1:4">
      <c r="A15001" s="215" t="s">
        <v>50514</v>
      </c>
      <c r="B15001" s="215">
        <v>1</v>
      </c>
      <c r="C15001" s="216" t="s">
        <v>50515</v>
      </c>
      <c r="D15001" s="215" t="s">
        <v>50516</v>
      </c>
    </row>
    <row r="15002" spans="1:4">
      <c r="A15002" s="215" t="s">
        <v>50517</v>
      </c>
      <c r="B15002" s="215">
        <v>2</v>
      </c>
      <c r="C15002" s="216" t="s">
        <v>50518</v>
      </c>
      <c r="D15002" s="215" t="s">
        <v>50291</v>
      </c>
    </row>
    <row r="15003" spans="1:4">
      <c r="A15003" s="215" t="s">
        <v>50519</v>
      </c>
      <c r="B15003" s="215">
        <v>2</v>
      </c>
      <c r="C15003" s="216" t="s">
        <v>50520</v>
      </c>
      <c r="D15003" s="215" t="s">
        <v>50521</v>
      </c>
    </row>
    <row r="15004" spans="1:4">
      <c r="A15004" s="215" t="s">
        <v>50522</v>
      </c>
      <c r="B15004" s="215">
        <v>1</v>
      </c>
      <c r="C15004" s="216" t="s">
        <v>50523</v>
      </c>
      <c r="D15004" s="215" t="s">
        <v>50524</v>
      </c>
    </row>
    <row r="15005" spans="1:4">
      <c r="A15005" s="215" t="s">
        <v>50525</v>
      </c>
      <c r="B15005" s="215">
        <v>1</v>
      </c>
      <c r="C15005" s="216" t="s">
        <v>50526</v>
      </c>
      <c r="D15005" s="215" t="s">
        <v>50521</v>
      </c>
    </row>
    <row r="15006" spans="1:4">
      <c r="A15006" s="215" t="s">
        <v>50527</v>
      </c>
      <c r="B15006" s="215">
        <v>1</v>
      </c>
      <c r="C15006" s="216" t="s">
        <v>50528</v>
      </c>
      <c r="D15006" s="215" t="s">
        <v>50529</v>
      </c>
    </row>
    <row r="15007" spans="1:4">
      <c r="A15007" s="215" t="s">
        <v>50530</v>
      </c>
      <c r="B15007" s="215">
        <v>1</v>
      </c>
      <c r="C15007" s="216" t="s">
        <v>50531</v>
      </c>
      <c r="D15007" s="215" t="s">
        <v>50532</v>
      </c>
    </row>
    <row r="15008" spans="1:4">
      <c r="A15008" s="215" t="s">
        <v>50533</v>
      </c>
      <c r="B15008" s="215">
        <v>1</v>
      </c>
      <c r="C15008" s="216" t="s">
        <v>50534</v>
      </c>
      <c r="D15008" s="215" t="s">
        <v>50535</v>
      </c>
    </row>
    <row r="15009" spans="1:4">
      <c r="A15009" s="215" t="s">
        <v>50536</v>
      </c>
      <c r="B15009" s="215">
        <v>1</v>
      </c>
      <c r="C15009" s="216" t="s">
        <v>50537</v>
      </c>
      <c r="D15009" s="215" t="s">
        <v>50538</v>
      </c>
    </row>
    <row r="15010" spans="1:4">
      <c r="A15010" s="215" t="s">
        <v>50539</v>
      </c>
      <c r="B15010" s="215">
        <v>1</v>
      </c>
      <c r="C15010" s="216" t="s">
        <v>50540</v>
      </c>
      <c r="D15010" s="215" t="s">
        <v>50541</v>
      </c>
    </row>
    <row r="15011" spans="1:4">
      <c r="A15011" s="215" t="s">
        <v>50542</v>
      </c>
      <c r="B15011" s="215">
        <v>1</v>
      </c>
      <c r="C15011" s="216" t="s">
        <v>50543</v>
      </c>
      <c r="D15011" s="215" t="s">
        <v>50544</v>
      </c>
    </row>
    <row r="15012" spans="1:4">
      <c r="A15012" s="215" t="s">
        <v>50545</v>
      </c>
      <c r="B15012" s="215">
        <v>1</v>
      </c>
      <c r="C15012" s="216" t="s">
        <v>50546</v>
      </c>
      <c r="D15012" s="215" t="s">
        <v>50547</v>
      </c>
    </row>
    <row r="15013" spans="1:4">
      <c r="A15013" s="215" t="s">
        <v>50548</v>
      </c>
      <c r="B15013" s="215">
        <v>1</v>
      </c>
      <c r="C15013" s="216" t="s">
        <v>50549</v>
      </c>
      <c r="D15013" s="215" t="s">
        <v>50550</v>
      </c>
    </row>
    <row r="15014" spans="1:4">
      <c r="A15014" s="215" t="s">
        <v>50551</v>
      </c>
      <c r="B15014" s="215">
        <v>1</v>
      </c>
      <c r="C15014" s="216" t="s">
        <v>50552</v>
      </c>
      <c r="D15014" s="215" t="s">
        <v>50553</v>
      </c>
    </row>
    <row r="15015" spans="1:4">
      <c r="A15015" s="215" t="s">
        <v>50554</v>
      </c>
      <c r="B15015" s="215">
        <v>1</v>
      </c>
      <c r="C15015" s="216" t="s">
        <v>50555</v>
      </c>
      <c r="D15015" s="215" t="s">
        <v>50556</v>
      </c>
    </row>
    <row r="15016" spans="1:4">
      <c r="A15016" s="215" t="s">
        <v>50557</v>
      </c>
      <c r="B15016" s="215">
        <v>1</v>
      </c>
      <c r="C15016" s="216" t="s">
        <v>50558</v>
      </c>
      <c r="D15016" s="215" t="s">
        <v>50559</v>
      </c>
    </row>
    <row r="15017" spans="1:4">
      <c r="A15017" s="215" t="s">
        <v>50560</v>
      </c>
      <c r="B15017" s="215">
        <v>1</v>
      </c>
      <c r="C15017" s="216" t="s">
        <v>50561</v>
      </c>
      <c r="D15017" s="215" t="s">
        <v>50562</v>
      </c>
    </row>
    <row r="15018" spans="1:4">
      <c r="A15018" s="215" t="s">
        <v>50563</v>
      </c>
      <c r="B15018" s="215">
        <v>1</v>
      </c>
      <c r="C15018" s="216" t="s">
        <v>50564</v>
      </c>
      <c r="D15018" s="215" t="s">
        <v>50565</v>
      </c>
    </row>
    <row r="15019" spans="1:4">
      <c r="A15019" s="215" t="s">
        <v>50566</v>
      </c>
      <c r="B15019" s="215">
        <v>1</v>
      </c>
      <c r="C15019" s="216" t="s">
        <v>50567</v>
      </c>
      <c r="D15019" s="215" t="s">
        <v>50568</v>
      </c>
    </row>
    <row r="15020" spans="1:4">
      <c r="A15020" s="215" t="s">
        <v>50569</v>
      </c>
      <c r="B15020" s="215">
        <v>1</v>
      </c>
      <c r="C15020" s="216" t="s">
        <v>50570</v>
      </c>
      <c r="D15020" s="215" t="s">
        <v>50571</v>
      </c>
    </row>
    <row r="15021" spans="1:4">
      <c r="A15021" s="215" t="s">
        <v>50572</v>
      </c>
      <c r="B15021" s="215">
        <v>1</v>
      </c>
      <c r="C15021" s="216" t="s">
        <v>50573</v>
      </c>
      <c r="D15021" s="215" t="s">
        <v>50574</v>
      </c>
    </row>
    <row r="15022" spans="1:4">
      <c r="A15022" s="215" t="s">
        <v>50575</v>
      </c>
      <c r="B15022" s="215">
        <v>1</v>
      </c>
      <c r="C15022" s="216" t="s">
        <v>50576</v>
      </c>
      <c r="D15022" s="215" t="s">
        <v>50577</v>
      </c>
    </row>
    <row r="15023" spans="1:4">
      <c r="A15023" s="215" t="s">
        <v>50578</v>
      </c>
      <c r="B15023" s="215">
        <v>1</v>
      </c>
      <c r="C15023" s="216" t="s">
        <v>50579</v>
      </c>
      <c r="D15023" s="215" t="s">
        <v>50580</v>
      </c>
    </row>
    <row r="15024" spans="1:4">
      <c r="A15024" s="215" t="s">
        <v>50581</v>
      </c>
      <c r="B15024" s="215">
        <v>1</v>
      </c>
      <c r="C15024" s="216" t="s">
        <v>50582</v>
      </c>
      <c r="D15024" s="215" t="s">
        <v>50583</v>
      </c>
    </row>
    <row r="15025" spans="1:4">
      <c r="A15025" s="215" t="s">
        <v>50584</v>
      </c>
      <c r="B15025" s="215">
        <v>1</v>
      </c>
      <c r="C15025" s="216" t="s">
        <v>50585</v>
      </c>
      <c r="D15025" s="215" t="s">
        <v>50586</v>
      </c>
    </row>
    <row r="15026" spans="1:4">
      <c r="A15026" s="215" t="s">
        <v>50587</v>
      </c>
      <c r="B15026" s="215">
        <v>1</v>
      </c>
      <c r="C15026" s="216" t="s">
        <v>50588</v>
      </c>
      <c r="D15026" s="215" t="s">
        <v>50589</v>
      </c>
    </row>
    <row r="15027" spans="1:4">
      <c r="A15027" s="215" t="s">
        <v>50590</v>
      </c>
      <c r="B15027" s="215">
        <v>1</v>
      </c>
      <c r="C15027" s="216" t="s">
        <v>50591</v>
      </c>
      <c r="D15027" s="215" t="s">
        <v>50592</v>
      </c>
    </row>
    <row r="15028" spans="1:4">
      <c r="A15028" s="215" t="s">
        <v>50593</v>
      </c>
      <c r="B15028" s="215">
        <v>1</v>
      </c>
      <c r="C15028" s="216" t="s">
        <v>50594</v>
      </c>
      <c r="D15028" s="215" t="s">
        <v>50595</v>
      </c>
    </row>
    <row r="15029" spans="1:4">
      <c r="A15029" s="215" t="s">
        <v>50596</v>
      </c>
      <c r="B15029" s="215">
        <v>1</v>
      </c>
      <c r="C15029" s="216" t="s">
        <v>50597</v>
      </c>
      <c r="D15029" s="215" t="s">
        <v>50598</v>
      </c>
    </row>
    <row r="15030" spans="1:4">
      <c r="A15030" s="215" t="s">
        <v>50599</v>
      </c>
      <c r="B15030" s="215">
        <v>1</v>
      </c>
      <c r="C15030" s="216" t="s">
        <v>50600</v>
      </c>
      <c r="D15030" s="215" t="s">
        <v>50601</v>
      </c>
    </row>
    <row r="15031" spans="1:4">
      <c r="A15031" s="215" t="s">
        <v>50602</v>
      </c>
      <c r="B15031" s="215">
        <v>1</v>
      </c>
      <c r="C15031" s="216" t="s">
        <v>50603</v>
      </c>
      <c r="D15031" s="215" t="s">
        <v>50604</v>
      </c>
    </row>
    <row r="15032" spans="1:4">
      <c r="A15032" s="215" t="s">
        <v>50605</v>
      </c>
      <c r="B15032" s="215">
        <v>1</v>
      </c>
      <c r="C15032" s="216" t="s">
        <v>50606</v>
      </c>
      <c r="D15032" s="215" t="s">
        <v>50607</v>
      </c>
    </row>
    <row r="15033" spans="1:4">
      <c r="A15033" s="215" t="s">
        <v>50608</v>
      </c>
      <c r="B15033" s="215">
        <v>1</v>
      </c>
      <c r="C15033" s="216" t="s">
        <v>50609</v>
      </c>
      <c r="D15033" s="215" t="s">
        <v>50610</v>
      </c>
    </row>
    <row r="15034" spans="1:4">
      <c r="A15034" s="215" t="s">
        <v>50611</v>
      </c>
      <c r="B15034" s="215">
        <v>1</v>
      </c>
      <c r="C15034" s="216" t="s">
        <v>50612</v>
      </c>
      <c r="D15034" s="215" t="s">
        <v>50613</v>
      </c>
    </row>
    <row r="15035" spans="1:4">
      <c r="A15035" s="215" t="s">
        <v>50614</v>
      </c>
      <c r="B15035" s="215">
        <v>1</v>
      </c>
      <c r="C15035" s="216" t="s">
        <v>50615</v>
      </c>
      <c r="D15035" s="215" t="s">
        <v>50616</v>
      </c>
    </row>
    <row r="15036" spans="1:4">
      <c r="A15036" s="215" t="s">
        <v>50617</v>
      </c>
      <c r="B15036" s="215">
        <v>1</v>
      </c>
      <c r="C15036" s="216" t="s">
        <v>50618</v>
      </c>
      <c r="D15036" s="215" t="s">
        <v>50619</v>
      </c>
    </row>
    <row r="15037" spans="1:4">
      <c r="A15037" s="215" t="s">
        <v>50620</v>
      </c>
      <c r="B15037" s="215">
        <v>1</v>
      </c>
      <c r="C15037" s="216" t="s">
        <v>50621</v>
      </c>
      <c r="D15037" s="215" t="s">
        <v>50622</v>
      </c>
    </row>
    <row r="15038" spans="1:4">
      <c r="A15038" s="215" t="s">
        <v>50623</v>
      </c>
      <c r="B15038" s="215">
        <v>1</v>
      </c>
      <c r="C15038" s="216" t="s">
        <v>50624</v>
      </c>
      <c r="D15038" s="215" t="s">
        <v>50625</v>
      </c>
    </row>
    <row r="15039" spans="1:4">
      <c r="A15039" s="215" t="s">
        <v>50626</v>
      </c>
      <c r="B15039" s="215">
        <v>1</v>
      </c>
      <c r="C15039" s="216" t="s">
        <v>50627</v>
      </c>
      <c r="D15039" s="215" t="s">
        <v>50628</v>
      </c>
    </row>
    <row r="15040" spans="1:4">
      <c r="A15040" s="215" t="s">
        <v>50629</v>
      </c>
      <c r="B15040" s="215">
        <v>1</v>
      </c>
      <c r="C15040" s="216" t="s">
        <v>50630</v>
      </c>
      <c r="D15040" s="215" t="s">
        <v>50631</v>
      </c>
    </row>
    <row r="15041" spans="1:4">
      <c r="A15041" s="215" t="s">
        <v>50632</v>
      </c>
      <c r="B15041" s="215">
        <v>1</v>
      </c>
      <c r="C15041" s="216" t="s">
        <v>50633</v>
      </c>
      <c r="D15041" s="215" t="s">
        <v>50634</v>
      </c>
    </row>
    <row r="15042" spans="1:4">
      <c r="A15042" s="215" t="s">
        <v>50635</v>
      </c>
      <c r="B15042" s="215">
        <v>1</v>
      </c>
      <c r="C15042" s="216" t="s">
        <v>50636</v>
      </c>
      <c r="D15042" s="215" t="s">
        <v>50637</v>
      </c>
    </row>
    <row r="15043" spans="1:4">
      <c r="A15043" s="215" t="s">
        <v>50638</v>
      </c>
      <c r="B15043" s="215">
        <v>1</v>
      </c>
      <c r="C15043" s="216" t="s">
        <v>50639</v>
      </c>
      <c r="D15043" s="215" t="s">
        <v>50640</v>
      </c>
    </row>
    <row r="15044" spans="1:4">
      <c r="A15044" s="215" t="s">
        <v>50641</v>
      </c>
      <c r="B15044" s="215">
        <v>1</v>
      </c>
      <c r="C15044" s="216" t="s">
        <v>50642</v>
      </c>
      <c r="D15044" s="215" t="s">
        <v>50643</v>
      </c>
    </row>
    <row r="15045" spans="1:4">
      <c r="A15045" s="215" t="s">
        <v>50644</v>
      </c>
      <c r="B15045" s="215">
        <v>1</v>
      </c>
      <c r="C15045" s="216" t="s">
        <v>50645</v>
      </c>
      <c r="D15045" s="215" t="s">
        <v>50646</v>
      </c>
    </row>
    <row r="15046" spans="1:4">
      <c r="A15046" s="215" t="s">
        <v>50647</v>
      </c>
      <c r="B15046" s="215">
        <v>1</v>
      </c>
      <c r="C15046" s="216" t="s">
        <v>50648</v>
      </c>
      <c r="D15046" s="215" t="s">
        <v>50649</v>
      </c>
    </row>
    <row r="15047" spans="1:4">
      <c r="A15047" s="215" t="s">
        <v>50650</v>
      </c>
      <c r="B15047" s="215">
        <v>1</v>
      </c>
      <c r="C15047" s="216" t="s">
        <v>50651</v>
      </c>
      <c r="D15047" s="215" t="s">
        <v>50652</v>
      </c>
    </row>
    <row r="15048" spans="1:4">
      <c r="A15048" s="215" t="s">
        <v>50653</v>
      </c>
      <c r="B15048" s="215">
        <v>1</v>
      </c>
      <c r="C15048" s="216" t="s">
        <v>50654</v>
      </c>
      <c r="D15048" s="215" t="s">
        <v>50655</v>
      </c>
    </row>
    <row r="15049" spans="1:4">
      <c r="A15049" s="215" t="s">
        <v>50656</v>
      </c>
      <c r="B15049" s="215">
        <v>1</v>
      </c>
      <c r="C15049" s="216" t="s">
        <v>50657</v>
      </c>
      <c r="D15049" s="215" t="s">
        <v>50658</v>
      </c>
    </row>
    <row r="15050" spans="1:4">
      <c r="A15050" s="215" t="s">
        <v>50659</v>
      </c>
      <c r="B15050" s="215">
        <v>1</v>
      </c>
      <c r="C15050" s="216" t="s">
        <v>50660</v>
      </c>
      <c r="D15050" s="215" t="s">
        <v>50661</v>
      </c>
    </row>
    <row r="15051" spans="1:4">
      <c r="A15051" s="215" t="s">
        <v>50662</v>
      </c>
      <c r="B15051" s="215">
        <v>1</v>
      </c>
      <c r="C15051" s="216" t="s">
        <v>50663</v>
      </c>
      <c r="D15051" s="215" t="s">
        <v>50664</v>
      </c>
    </row>
    <row r="15052" spans="1:4">
      <c r="A15052" s="215" t="s">
        <v>50665</v>
      </c>
      <c r="B15052" s="215">
        <v>1</v>
      </c>
      <c r="C15052" s="216" t="s">
        <v>50666</v>
      </c>
      <c r="D15052" s="215" t="s">
        <v>50667</v>
      </c>
    </row>
    <row r="15053" spans="1:4">
      <c r="A15053" s="215" t="s">
        <v>50668</v>
      </c>
      <c r="B15053" s="215">
        <v>1</v>
      </c>
      <c r="C15053" s="216" t="s">
        <v>50669</v>
      </c>
      <c r="D15053" s="215" t="s">
        <v>50670</v>
      </c>
    </row>
    <row r="15054" spans="1:4">
      <c r="A15054" s="215" t="s">
        <v>50671</v>
      </c>
      <c r="B15054" s="215">
        <v>1</v>
      </c>
      <c r="C15054" s="216" t="s">
        <v>50672</v>
      </c>
      <c r="D15054" s="215" t="s">
        <v>50673</v>
      </c>
    </row>
    <row r="15055" spans="1:4">
      <c r="A15055" s="215" t="s">
        <v>50674</v>
      </c>
      <c r="B15055" s="215">
        <v>1</v>
      </c>
      <c r="C15055" s="216" t="s">
        <v>50675</v>
      </c>
      <c r="D15055" s="215" t="s">
        <v>50676</v>
      </c>
    </row>
    <row r="15056" spans="1:4">
      <c r="A15056" s="215" t="s">
        <v>50677</v>
      </c>
      <c r="B15056" s="215">
        <v>1</v>
      </c>
      <c r="C15056" s="216" t="s">
        <v>50678</v>
      </c>
      <c r="D15056" s="215" t="s">
        <v>50679</v>
      </c>
    </row>
    <row r="15057" spans="1:4">
      <c r="A15057" s="215" t="s">
        <v>50680</v>
      </c>
      <c r="B15057" s="215">
        <v>1</v>
      </c>
      <c r="C15057" s="216" t="s">
        <v>50681</v>
      </c>
      <c r="D15057" s="215" t="s">
        <v>50682</v>
      </c>
    </row>
    <row r="15058" spans="1:4">
      <c r="A15058" s="215" t="s">
        <v>50683</v>
      </c>
      <c r="B15058" s="215">
        <v>1</v>
      </c>
      <c r="C15058" s="216" t="s">
        <v>50684</v>
      </c>
      <c r="D15058" s="215" t="s">
        <v>50685</v>
      </c>
    </row>
    <row r="15059" spans="1:4">
      <c r="A15059" s="215" t="s">
        <v>50686</v>
      </c>
      <c r="B15059" s="215">
        <v>1</v>
      </c>
      <c r="C15059" s="216" t="s">
        <v>50687</v>
      </c>
      <c r="D15059" s="215" t="s">
        <v>50688</v>
      </c>
    </row>
    <row r="15060" spans="1:4">
      <c r="A15060" s="215" t="s">
        <v>50689</v>
      </c>
      <c r="B15060" s="215">
        <v>1</v>
      </c>
      <c r="C15060" s="216" t="s">
        <v>50690</v>
      </c>
      <c r="D15060" s="215" t="s">
        <v>50691</v>
      </c>
    </row>
    <row r="15061" spans="1:4">
      <c r="A15061" s="215" t="s">
        <v>50692</v>
      </c>
      <c r="B15061" s="215">
        <v>1</v>
      </c>
      <c r="C15061" s="216" t="s">
        <v>50693</v>
      </c>
      <c r="D15061" s="215" t="s">
        <v>50694</v>
      </c>
    </row>
    <row r="15062" spans="1:4">
      <c r="A15062" s="215" t="s">
        <v>50695</v>
      </c>
      <c r="B15062" s="215">
        <v>1</v>
      </c>
      <c r="C15062" s="216" t="s">
        <v>50696</v>
      </c>
      <c r="D15062" s="215" t="s">
        <v>50697</v>
      </c>
    </row>
    <row r="15063" spans="1:4">
      <c r="A15063" s="215" t="s">
        <v>50698</v>
      </c>
      <c r="B15063" s="215">
        <v>1</v>
      </c>
      <c r="C15063" s="216" t="s">
        <v>50699</v>
      </c>
      <c r="D15063" s="215" t="s">
        <v>50700</v>
      </c>
    </row>
    <row r="15064" spans="1:4">
      <c r="A15064" s="215" t="s">
        <v>50701</v>
      </c>
      <c r="B15064" s="215">
        <v>1</v>
      </c>
      <c r="C15064" s="216" t="s">
        <v>50702</v>
      </c>
      <c r="D15064" s="215" t="s">
        <v>50703</v>
      </c>
    </row>
    <row r="15065" spans="1:4">
      <c r="A15065" s="215" t="s">
        <v>50704</v>
      </c>
      <c r="B15065" s="215">
        <v>1</v>
      </c>
      <c r="C15065" s="216" t="s">
        <v>50705</v>
      </c>
      <c r="D15065" s="215" t="s">
        <v>50706</v>
      </c>
    </row>
    <row r="15066" spans="1:4">
      <c r="A15066" s="215" t="s">
        <v>50707</v>
      </c>
      <c r="B15066" s="215">
        <v>1</v>
      </c>
      <c r="C15066" s="216" t="s">
        <v>50708</v>
      </c>
      <c r="D15066" s="215" t="s">
        <v>50709</v>
      </c>
    </row>
    <row r="15067" spans="1:4">
      <c r="A15067" s="215" t="s">
        <v>50710</v>
      </c>
      <c r="B15067" s="215">
        <v>1</v>
      </c>
      <c r="C15067" s="216" t="s">
        <v>50711</v>
      </c>
      <c r="D15067" s="215" t="s">
        <v>50712</v>
      </c>
    </row>
    <row r="15068" spans="1:4">
      <c r="A15068" s="215" t="s">
        <v>50713</v>
      </c>
      <c r="B15068" s="215">
        <v>1</v>
      </c>
      <c r="C15068" s="216" t="s">
        <v>50714</v>
      </c>
      <c r="D15068" s="215" t="s">
        <v>50715</v>
      </c>
    </row>
    <row r="15069" spans="1:4">
      <c r="A15069" s="215" t="s">
        <v>50716</v>
      </c>
      <c r="B15069" s="215">
        <v>1</v>
      </c>
      <c r="C15069" s="216" t="s">
        <v>50717</v>
      </c>
      <c r="D15069" s="215" t="s">
        <v>50718</v>
      </c>
    </row>
    <row r="15070" spans="1:4">
      <c r="A15070" s="215" t="s">
        <v>50719</v>
      </c>
      <c r="B15070" s="215">
        <v>1</v>
      </c>
      <c r="C15070" s="216" t="s">
        <v>50720</v>
      </c>
      <c r="D15070" s="215" t="s">
        <v>50721</v>
      </c>
    </row>
    <row r="15071" spans="1:4">
      <c r="A15071" s="215" t="s">
        <v>50722</v>
      </c>
      <c r="B15071" s="215">
        <v>1</v>
      </c>
      <c r="C15071" s="216" t="s">
        <v>50723</v>
      </c>
      <c r="D15071" s="215" t="s">
        <v>50724</v>
      </c>
    </row>
    <row r="15072" spans="1:4">
      <c r="A15072" s="215" t="s">
        <v>50725</v>
      </c>
      <c r="B15072" s="215">
        <v>1</v>
      </c>
      <c r="C15072" s="216" t="s">
        <v>50726</v>
      </c>
      <c r="D15072" s="215" t="s">
        <v>50727</v>
      </c>
    </row>
    <row r="15073" spans="1:4">
      <c r="A15073" s="215" t="s">
        <v>50728</v>
      </c>
      <c r="B15073" s="215">
        <v>1</v>
      </c>
      <c r="C15073" s="216" t="s">
        <v>50729</v>
      </c>
      <c r="D15073" s="215" t="s">
        <v>50730</v>
      </c>
    </row>
    <row r="15074" spans="1:4">
      <c r="A15074" s="215" t="s">
        <v>50731</v>
      </c>
      <c r="B15074" s="215">
        <v>2</v>
      </c>
      <c r="C15074" s="216" t="s">
        <v>50732</v>
      </c>
      <c r="D15074" s="215" t="s">
        <v>50733</v>
      </c>
    </row>
    <row r="15075" spans="1:4">
      <c r="A15075" s="215" t="s">
        <v>50734</v>
      </c>
      <c r="B15075" s="215">
        <v>1</v>
      </c>
      <c r="C15075" s="216" t="s">
        <v>50735</v>
      </c>
      <c r="D15075" s="215" t="s">
        <v>50736</v>
      </c>
    </row>
    <row r="15076" spans="1:4">
      <c r="A15076" s="215" t="s">
        <v>50737</v>
      </c>
      <c r="B15076" s="215">
        <v>1</v>
      </c>
      <c r="C15076" s="216" t="s">
        <v>50738</v>
      </c>
      <c r="D15076" s="215" t="s">
        <v>50739</v>
      </c>
    </row>
    <row r="15077" spans="1:4">
      <c r="A15077" s="215" t="s">
        <v>50740</v>
      </c>
      <c r="B15077" s="215">
        <v>1</v>
      </c>
      <c r="C15077" s="216" t="s">
        <v>50741</v>
      </c>
      <c r="D15077" s="215" t="s">
        <v>50742</v>
      </c>
    </row>
    <row r="15078" spans="1:4">
      <c r="A15078" s="215" t="s">
        <v>50743</v>
      </c>
      <c r="B15078" s="215">
        <v>1</v>
      </c>
      <c r="C15078" s="216" t="s">
        <v>50744</v>
      </c>
      <c r="D15078" s="215" t="s">
        <v>50745</v>
      </c>
    </row>
    <row r="15079" spans="1:4">
      <c r="A15079" s="215" t="s">
        <v>50746</v>
      </c>
      <c r="B15079" s="215">
        <v>1</v>
      </c>
      <c r="C15079" s="216" t="s">
        <v>50747</v>
      </c>
      <c r="D15079" s="215" t="s">
        <v>50748</v>
      </c>
    </row>
    <row r="15080" spans="1:4">
      <c r="A15080" s="215" t="s">
        <v>50749</v>
      </c>
      <c r="B15080" s="215">
        <v>1</v>
      </c>
      <c r="C15080" s="216" t="s">
        <v>50750</v>
      </c>
      <c r="D15080" s="215" t="s">
        <v>50751</v>
      </c>
    </row>
    <row r="15081" spans="1:4">
      <c r="A15081" s="215" t="s">
        <v>50752</v>
      </c>
      <c r="B15081" s="215">
        <v>1</v>
      </c>
      <c r="C15081" s="216" t="s">
        <v>50753</v>
      </c>
      <c r="D15081" s="215" t="s">
        <v>50754</v>
      </c>
    </row>
    <row r="15082" spans="1:4">
      <c r="A15082" s="215" t="s">
        <v>50755</v>
      </c>
      <c r="B15082" s="215">
        <v>1</v>
      </c>
      <c r="C15082" s="216" t="s">
        <v>50756</v>
      </c>
      <c r="D15082" s="215" t="s">
        <v>50757</v>
      </c>
    </row>
    <row r="15083" spans="1:4">
      <c r="A15083" s="215" t="s">
        <v>50758</v>
      </c>
      <c r="B15083" s="215">
        <v>1</v>
      </c>
      <c r="C15083" s="216" t="s">
        <v>50759</v>
      </c>
      <c r="D15083" s="215" t="s">
        <v>50760</v>
      </c>
    </row>
    <row r="15084" spans="1:4">
      <c r="A15084" s="215" t="s">
        <v>50761</v>
      </c>
      <c r="B15084" s="215">
        <v>1</v>
      </c>
      <c r="C15084" s="216" t="s">
        <v>50762</v>
      </c>
      <c r="D15084" s="215" t="s">
        <v>50763</v>
      </c>
    </row>
    <row r="15085" spans="1:4">
      <c r="A15085" s="215" t="s">
        <v>50764</v>
      </c>
      <c r="B15085" s="215">
        <v>1</v>
      </c>
      <c r="C15085" s="216" t="s">
        <v>50765</v>
      </c>
      <c r="D15085" s="215" t="s">
        <v>50766</v>
      </c>
    </row>
    <row r="15086" spans="1:4">
      <c r="A15086" s="215" t="s">
        <v>50767</v>
      </c>
      <c r="B15086" s="215">
        <v>1</v>
      </c>
      <c r="C15086" s="216" t="s">
        <v>50768</v>
      </c>
      <c r="D15086" s="215" t="s">
        <v>50769</v>
      </c>
    </row>
    <row r="15087" spans="1:4">
      <c r="A15087" s="215" t="s">
        <v>50770</v>
      </c>
      <c r="B15087" s="215">
        <v>1</v>
      </c>
      <c r="C15087" s="216" t="s">
        <v>50771</v>
      </c>
      <c r="D15087" s="215" t="s">
        <v>50772</v>
      </c>
    </row>
    <row r="15088" spans="1:4">
      <c r="A15088" s="215" t="s">
        <v>50773</v>
      </c>
      <c r="B15088" s="215">
        <v>1</v>
      </c>
      <c r="C15088" s="216" t="s">
        <v>50774</v>
      </c>
      <c r="D15088" s="215" t="s">
        <v>111177</v>
      </c>
    </row>
    <row r="15089" spans="1:4">
      <c r="A15089" s="215" t="s">
        <v>50775</v>
      </c>
      <c r="B15089" s="215">
        <v>1</v>
      </c>
      <c r="C15089" s="216" t="s">
        <v>50776</v>
      </c>
      <c r="D15089" s="215" t="s">
        <v>50777</v>
      </c>
    </row>
    <row r="15090" spans="1:4">
      <c r="A15090" s="215" t="s">
        <v>50778</v>
      </c>
      <c r="B15090" s="215">
        <v>1</v>
      </c>
      <c r="C15090" s="216" t="s">
        <v>50779</v>
      </c>
      <c r="D15090" s="215" t="s">
        <v>50780</v>
      </c>
    </row>
    <row r="15091" spans="1:4">
      <c r="A15091" s="215" t="s">
        <v>50781</v>
      </c>
      <c r="B15091" s="215">
        <v>1</v>
      </c>
      <c r="C15091" s="216" t="s">
        <v>50782</v>
      </c>
      <c r="D15091" s="215" t="s">
        <v>50783</v>
      </c>
    </row>
    <row r="15092" spans="1:4">
      <c r="A15092" s="215" t="s">
        <v>50784</v>
      </c>
      <c r="B15092" s="215">
        <v>1</v>
      </c>
      <c r="C15092" s="216" t="s">
        <v>50785</v>
      </c>
      <c r="D15092" s="215" t="s">
        <v>50786</v>
      </c>
    </row>
    <row r="15093" spans="1:4">
      <c r="A15093" s="215" t="s">
        <v>50787</v>
      </c>
      <c r="B15093" s="215">
        <v>1</v>
      </c>
      <c r="C15093" s="216" t="s">
        <v>50788</v>
      </c>
      <c r="D15093" s="215" t="s">
        <v>50789</v>
      </c>
    </row>
    <row r="15094" spans="1:4">
      <c r="A15094" s="215" t="s">
        <v>50790</v>
      </c>
      <c r="B15094" s="215">
        <v>1</v>
      </c>
      <c r="C15094" s="216" t="s">
        <v>50791</v>
      </c>
      <c r="D15094" s="215" t="s">
        <v>50792</v>
      </c>
    </row>
    <row r="15095" spans="1:4">
      <c r="A15095" s="215" t="s">
        <v>111178</v>
      </c>
      <c r="B15095" s="215">
        <v>1</v>
      </c>
      <c r="C15095" s="216" t="s">
        <v>111179</v>
      </c>
      <c r="D15095" s="215" t="s">
        <v>111180</v>
      </c>
    </row>
    <row r="15096" spans="1:4">
      <c r="A15096" s="215" t="s">
        <v>50793</v>
      </c>
      <c r="B15096" s="215">
        <v>1</v>
      </c>
      <c r="C15096" s="216" t="s">
        <v>50794</v>
      </c>
      <c r="D15096" s="215" t="s">
        <v>50795</v>
      </c>
    </row>
    <row r="15097" spans="1:4">
      <c r="A15097" s="215" t="s">
        <v>50796</v>
      </c>
      <c r="B15097" s="215">
        <v>1</v>
      </c>
      <c r="C15097" s="216" t="s">
        <v>50797</v>
      </c>
      <c r="D15097" s="215" t="s">
        <v>50798</v>
      </c>
    </row>
    <row r="15098" spans="1:4">
      <c r="A15098" s="215" t="s">
        <v>50799</v>
      </c>
      <c r="B15098" s="215">
        <v>1</v>
      </c>
      <c r="C15098" s="216" t="s">
        <v>50800</v>
      </c>
      <c r="D15098" s="215" t="s">
        <v>50801</v>
      </c>
    </row>
    <row r="15099" spans="1:4">
      <c r="A15099" s="215" t="s">
        <v>50802</v>
      </c>
      <c r="B15099" s="215">
        <v>1</v>
      </c>
      <c r="C15099" s="216" t="s">
        <v>50803</v>
      </c>
      <c r="D15099" s="215" t="s">
        <v>50804</v>
      </c>
    </row>
    <row r="15100" spans="1:4">
      <c r="A15100" s="215" t="s">
        <v>50805</v>
      </c>
      <c r="B15100" s="215">
        <v>1</v>
      </c>
      <c r="C15100" s="216" t="s">
        <v>50806</v>
      </c>
      <c r="D15100" s="215" t="s">
        <v>50807</v>
      </c>
    </row>
    <row r="15101" spans="1:4">
      <c r="A15101" s="215" t="s">
        <v>50808</v>
      </c>
      <c r="B15101" s="215">
        <v>1</v>
      </c>
      <c r="C15101" s="216" t="s">
        <v>50809</v>
      </c>
      <c r="D15101" s="215" t="s">
        <v>50810</v>
      </c>
    </row>
    <row r="15102" spans="1:4">
      <c r="A15102" s="215" t="s">
        <v>50811</v>
      </c>
      <c r="B15102" s="215">
        <v>1</v>
      </c>
      <c r="C15102" s="216" t="s">
        <v>50812</v>
      </c>
      <c r="D15102" s="215" t="s">
        <v>50813</v>
      </c>
    </row>
    <row r="15103" spans="1:4">
      <c r="A15103" s="215" t="s">
        <v>50814</v>
      </c>
      <c r="B15103" s="215">
        <v>1</v>
      </c>
      <c r="C15103" s="216" t="s">
        <v>50815</v>
      </c>
      <c r="D15103" s="215" t="s">
        <v>50816</v>
      </c>
    </row>
    <row r="15104" spans="1:4">
      <c r="A15104" s="215" t="s">
        <v>50817</v>
      </c>
      <c r="B15104" s="215">
        <v>1</v>
      </c>
      <c r="C15104" s="216" t="s">
        <v>50818</v>
      </c>
      <c r="D15104" s="215" t="s">
        <v>50819</v>
      </c>
    </row>
    <row r="15105" spans="1:4">
      <c r="A15105" s="215" t="s">
        <v>50820</v>
      </c>
      <c r="B15105" s="215">
        <v>1</v>
      </c>
      <c r="C15105" s="216" t="s">
        <v>50821</v>
      </c>
      <c r="D15105" s="215" t="s">
        <v>50822</v>
      </c>
    </row>
    <row r="15106" spans="1:4">
      <c r="A15106" s="215" t="s">
        <v>50823</v>
      </c>
      <c r="B15106" s="215">
        <v>1</v>
      </c>
      <c r="C15106" s="216" t="s">
        <v>50824</v>
      </c>
      <c r="D15106" s="215" t="s">
        <v>50825</v>
      </c>
    </row>
    <row r="15107" spans="1:4">
      <c r="A15107" s="215" t="s">
        <v>50826</v>
      </c>
      <c r="B15107" s="215">
        <v>1</v>
      </c>
      <c r="C15107" s="216" t="s">
        <v>50827</v>
      </c>
      <c r="D15107" s="215" t="s">
        <v>50828</v>
      </c>
    </row>
    <row r="15108" spans="1:4">
      <c r="A15108" s="215" t="s">
        <v>50829</v>
      </c>
      <c r="B15108" s="215">
        <v>1</v>
      </c>
      <c r="C15108" s="216" t="s">
        <v>50830</v>
      </c>
      <c r="D15108" s="215" t="s">
        <v>50831</v>
      </c>
    </row>
    <row r="15109" spans="1:4">
      <c r="A15109" s="215" t="s">
        <v>50832</v>
      </c>
      <c r="B15109" s="215">
        <v>1</v>
      </c>
      <c r="C15109" s="216" t="s">
        <v>50833</v>
      </c>
      <c r="D15109" s="215" t="s">
        <v>50834</v>
      </c>
    </row>
    <row r="15110" spans="1:4">
      <c r="A15110" s="215" t="s">
        <v>50835</v>
      </c>
      <c r="B15110" s="215">
        <v>1</v>
      </c>
      <c r="C15110" s="216" t="s">
        <v>50836</v>
      </c>
      <c r="D15110" s="215" t="s">
        <v>50837</v>
      </c>
    </row>
    <row r="15111" spans="1:4">
      <c r="A15111" s="215" t="s">
        <v>50838</v>
      </c>
      <c r="B15111" s="215">
        <v>1</v>
      </c>
      <c r="C15111" s="216" t="s">
        <v>50839</v>
      </c>
      <c r="D15111" s="215" t="s">
        <v>50840</v>
      </c>
    </row>
    <row r="15112" spans="1:4">
      <c r="A15112" s="215" t="s">
        <v>50841</v>
      </c>
      <c r="B15112" s="215">
        <v>1</v>
      </c>
      <c r="C15112" s="216" t="s">
        <v>50842</v>
      </c>
      <c r="D15112" s="215" t="s">
        <v>50843</v>
      </c>
    </row>
    <row r="15113" spans="1:4">
      <c r="A15113" s="215" t="s">
        <v>50844</v>
      </c>
      <c r="B15113" s="215">
        <v>1</v>
      </c>
      <c r="C15113" s="216" t="s">
        <v>50845</v>
      </c>
      <c r="D15113" s="215" t="s">
        <v>50846</v>
      </c>
    </row>
    <row r="15114" spans="1:4">
      <c r="A15114" s="215" t="s">
        <v>50847</v>
      </c>
      <c r="B15114" s="215">
        <v>1</v>
      </c>
      <c r="C15114" s="216" t="s">
        <v>50848</v>
      </c>
      <c r="D15114" s="215" t="s">
        <v>50849</v>
      </c>
    </row>
    <row r="15115" spans="1:4">
      <c r="A15115" s="215" t="s">
        <v>50850</v>
      </c>
      <c r="B15115" s="215">
        <v>1</v>
      </c>
      <c r="C15115" s="216" t="s">
        <v>50851</v>
      </c>
      <c r="D15115" s="215" t="s">
        <v>50852</v>
      </c>
    </row>
    <row r="15116" spans="1:4">
      <c r="A15116" s="215" t="s">
        <v>50853</v>
      </c>
      <c r="B15116" s="215">
        <v>1</v>
      </c>
      <c r="C15116" s="216" t="s">
        <v>50854</v>
      </c>
      <c r="D15116" s="215" t="s">
        <v>50855</v>
      </c>
    </row>
    <row r="15117" spans="1:4">
      <c r="A15117" s="215" t="s">
        <v>50856</v>
      </c>
      <c r="B15117" s="215">
        <v>1</v>
      </c>
      <c r="C15117" s="216" t="s">
        <v>50857</v>
      </c>
      <c r="D15117" s="215" t="s">
        <v>50858</v>
      </c>
    </row>
    <row r="15118" spans="1:4">
      <c r="A15118" s="215" t="s">
        <v>50859</v>
      </c>
      <c r="B15118" s="215">
        <v>1</v>
      </c>
      <c r="C15118" s="216" t="s">
        <v>50860</v>
      </c>
      <c r="D15118" s="215" t="s">
        <v>50861</v>
      </c>
    </row>
    <row r="15119" spans="1:4">
      <c r="A15119" s="215" t="s">
        <v>50862</v>
      </c>
      <c r="B15119" s="215">
        <v>1</v>
      </c>
      <c r="C15119" s="216" t="s">
        <v>50863</v>
      </c>
      <c r="D15119" s="215" t="s">
        <v>50864</v>
      </c>
    </row>
    <row r="15120" spans="1:4">
      <c r="A15120" s="215" t="s">
        <v>50865</v>
      </c>
      <c r="B15120" s="215">
        <v>1</v>
      </c>
      <c r="C15120" s="216" t="s">
        <v>50866</v>
      </c>
      <c r="D15120" s="215" t="s">
        <v>50867</v>
      </c>
    </row>
    <row r="15121" spans="1:4">
      <c r="A15121" s="215" t="s">
        <v>50868</v>
      </c>
      <c r="B15121" s="215">
        <v>1</v>
      </c>
      <c r="C15121" s="216" t="s">
        <v>50869</v>
      </c>
      <c r="D15121" s="215" t="s">
        <v>50870</v>
      </c>
    </row>
    <row r="15122" spans="1:4">
      <c r="A15122" s="215" t="s">
        <v>50871</v>
      </c>
      <c r="B15122" s="215">
        <v>1</v>
      </c>
      <c r="C15122" s="216" t="s">
        <v>50872</v>
      </c>
      <c r="D15122" s="215" t="s">
        <v>50873</v>
      </c>
    </row>
    <row r="15123" spans="1:4">
      <c r="A15123" s="215" t="s">
        <v>50874</v>
      </c>
      <c r="B15123" s="215">
        <v>1</v>
      </c>
      <c r="C15123" s="216" t="s">
        <v>50875</v>
      </c>
      <c r="D15123" s="215" t="s">
        <v>50876</v>
      </c>
    </row>
    <row r="15124" spans="1:4">
      <c r="A15124" s="215" t="s">
        <v>50877</v>
      </c>
      <c r="B15124" s="215">
        <v>1</v>
      </c>
      <c r="C15124" s="216" t="s">
        <v>50878</v>
      </c>
      <c r="D15124" s="215" t="s">
        <v>50879</v>
      </c>
    </row>
    <row r="15125" spans="1:4">
      <c r="A15125" s="215" t="s">
        <v>50880</v>
      </c>
      <c r="B15125" s="215">
        <v>1</v>
      </c>
      <c r="C15125" s="216" t="s">
        <v>50881</v>
      </c>
      <c r="D15125" s="215" t="s">
        <v>50882</v>
      </c>
    </row>
    <row r="15126" spans="1:4">
      <c r="A15126" s="215" t="s">
        <v>50883</v>
      </c>
      <c r="B15126" s="215">
        <v>1</v>
      </c>
      <c r="C15126" s="216" t="s">
        <v>50884</v>
      </c>
      <c r="D15126" s="215" t="s">
        <v>50885</v>
      </c>
    </row>
    <row r="15127" spans="1:4">
      <c r="A15127" s="215" t="s">
        <v>50886</v>
      </c>
      <c r="B15127" s="215">
        <v>1</v>
      </c>
      <c r="C15127" s="216" t="s">
        <v>50887</v>
      </c>
      <c r="D15127" s="215" t="s">
        <v>50888</v>
      </c>
    </row>
    <row r="15128" spans="1:4">
      <c r="A15128" s="215" t="s">
        <v>50889</v>
      </c>
      <c r="B15128" s="215">
        <v>1</v>
      </c>
      <c r="C15128" s="216" t="s">
        <v>50890</v>
      </c>
      <c r="D15128" s="215" t="s">
        <v>50891</v>
      </c>
    </row>
    <row r="15129" spans="1:4">
      <c r="A15129" s="215" t="s">
        <v>50892</v>
      </c>
      <c r="B15129" s="215">
        <v>1</v>
      </c>
      <c r="C15129" s="216" t="s">
        <v>50893</v>
      </c>
      <c r="D15129" s="215" t="s">
        <v>50894</v>
      </c>
    </row>
    <row r="15130" spans="1:4">
      <c r="A15130" s="215" t="s">
        <v>50895</v>
      </c>
      <c r="B15130" s="215">
        <v>1</v>
      </c>
      <c r="C15130" s="216" t="s">
        <v>50896</v>
      </c>
      <c r="D15130" s="215" t="s">
        <v>50897</v>
      </c>
    </row>
    <row r="15131" spans="1:4">
      <c r="A15131" s="215" t="s">
        <v>50898</v>
      </c>
      <c r="B15131" s="215">
        <v>1</v>
      </c>
      <c r="C15131" s="216" t="s">
        <v>50899</v>
      </c>
      <c r="D15131" s="215" t="s">
        <v>50900</v>
      </c>
    </row>
    <row r="15132" spans="1:4">
      <c r="A15132" s="215" t="s">
        <v>50901</v>
      </c>
      <c r="B15132" s="215">
        <v>1</v>
      </c>
      <c r="C15132" s="216" t="s">
        <v>50902</v>
      </c>
      <c r="D15132" s="215" t="s">
        <v>50903</v>
      </c>
    </row>
    <row r="15133" spans="1:4">
      <c r="A15133" s="215" t="s">
        <v>50904</v>
      </c>
      <c r="B15133" s="215">
        <v>1</v>
      </c>
      <c r="C15133" s="216" t="s">
        <v>50905</v>
      </c>
      <c r="D15133" s="215" t="s">
        <v>50906</v>
      </c>
    </row>
    <row r="15134" spans="1:4">
      <c r="A15134" s="215" t="s">
        <v>50907</v>
      </c>
      <c r="B15134" s="215">
        <v>1</v>
      </c>
      <c r="C15134" s="216" t="s">
        <v>50908</v>
      </c>
      <c r="D15134" s="215" t="s">
        <v>50909</v>
      </c>
    </row>
    <row r="15135" spans="1:4">
      <c r="A15135" s="215" t="s">
        <v>50910</v>
      </c>
      <c r="B15135" s="215">
        <v>1</v>
      </c>
      <c r="C15135" s="216" t="s">
        <v>50911</v>
      </c>
      <c r="D15135" s="215" t="s">
        <v>50912</v>
      </c>
    </row>
    <row r="15136" spans="1:4">
      <c r="A15136" s="215" t="s">
        <v>50913</v>
      </c>
      <c r="B15136" s="215">
        <v>1</v>
      </c>
      <c r="C15136" s="216" t="s">
        <v>50914</v>
      </c>
      <c r="D15136" s="215" t="s">
        <v>50915</v>
      </c>
    </row>
    <row r="15137" spans="1:4">
      <c r="A15137" s="215" t="s">
        <v>50916</v>
      </c>
      <c r="B15137" s="215">
        <v>1</v>
      </c>
      <c r="C15137" s="216" t="s">
        <v>50917</v>
      </c>
      <c r="D15137" s="215" t="s">
        <v>50918</v>
      </c>
    </row>
    <row r="15138" spans="1:4">
      <c r="A15138" s="215" t="s">
        <v>50919</v>
      </c>
      <c r="B15138" s="215">
        <v>1</v>
      </c>
      <c r="C15138" s="216" t="s">
        <v>50920</v>
      </c>
      <c r="D15138" s="215" t="s">
        <v>50921</v>
      </c>
    </row>
    <row r="15139" spans="1:4">
      <c r="A15139" s="215" t="s">
        <v>50922</v>
      </c>
      <c r="B15139" s="215">
        <v>1</v>
      </c>
      <c r="C15139" s="216" t="s">
        <v>50923</v>
      </c>
      <c r="D15139" s="215" t="s">
        <v>50924</v>
      </c>
    </row>
    <row r="15140" spans="1:4">
      <c r="A15140" s="215" t="s">
        <v>50925</v>
      </c>
      <c r="B15140" s="215">
        <v>1</v>
      </c>
      <c r="C15140" s="216" t="s">
        <v>50926</v>
      </c>
      <c r="D15140" s="215" t="s">
        <v>50927</v>
      </c>
    </row>
    <row r="15141" spans="1:4">
      <c r="A15141" s="215" t="s">
        <v>50929</v>
      </c>
      <c r="B15141" s="215">
        <v>1</v>
      </c>
      <c r="C15141" s="216" t="s">
        <v>50930</v>
      </c>
      <c r="D15141" s="215" t="s">
        <v>50931</v>
      </c>
    </row>
    <row r="15142" spans="1:4">
      <c r="A15142" s="215" t="s">
        <v>50932</v>
      </c>
      <c r="B15142" s="215">
        <v>1</v>
      </c>
      <c r="C15142" s="216" t="s">
        <v>50933</v>
      </c>
      <c r="D15142" s="215" t="s">
        <v>50934</v>
      </c>
    </row>
    <row r="15143" spans="1:4">
      <c r="A15143" s="215" t="s">
        <v>50935</v>
      </c>
      <c r="B15143" s="215">
        <v>1</v>
      </c>
      <c r="C15143" s="216" t="s">
        <v>50936</v>
      </c>
      <c r="D15143" s="215" t="s">
        <v>50937</v>
      </c>
    </row>
    <row r="15144" spans="1:4">
      <c r="A15144" s="215" t="s">
        <v>50938</v>
      </c>
      <c r="B15144" s="215">
        <v>1</v>
      </c>
      <c r="C15144" s="216" t="s">
        <v>50939</v>
      </c>
      <c r="D15144" s="215" t="s">
        <v>50940</v>
      </c>
    </row>
    <row r="15145" spans="1:4">
      <c r="A15145" s="215" t="s">
        <v>50941</v>
      </c>
      <c r="B15145" s="215">
        <v>1</v>
      </c>
      <c r="C15145" s="216" t="s">
        <v>50942</v>
      </c>
      <c r="D15145" s="215" t="s">
        <v>50943</v>
      </c>
    </row>
    <row r="15146" spans="1:4">
      <c r="A15146" s="215" t="s">
        <v>50944</v>
      </c>
      <c r="B15146" s="215">
        <v>1</v>
      </c>
      <c r="C15146" s="216" t="s">
        <v>50945</v>
      </c>
      <c r="D15146" s="215" t="s">
        <v>50946</v>
      </c>
    </row>
    <row r="15147" spans="1:4">
      <c r="A15147" s="215" t="s">
        <v>50947</v>
      </c>
      <c r="B15147" s="215">
        <v>1</v>
      </c>
      <c r="C15147" s="216" t="s">
        <v>50948</v>
      </c>
      <c r="D15147" s="215" t="s">
        <v>50949</v>
      </c>
    </row>
    <row r="15148" spans="1:4">
      <c r="A15148" s="215" t="s">
        <v>50950</v>
      </c>
      <c r="B15148" s="215">
        <v>1</v>
      </c>
      <c r="C15148" s="216" t="s">
        <v>50951</v>
      </c>
      <c r="D15148" s="215" t="s">
        <v>50952</v>
      </c>
    </row>
    <row r="15149" spans="1:4">
      <c r="A15149" s="215" t="s">
        <v>50953</v>
      </c>
      <c r="B15149" s="215">
        <v>1</v>
      </c>
      <c r="C15149" s="216" t="s">
        <v>50954</v>
      </c>
      <c r="D15149" s="215" t="s">
        <v>50955</v>
      </c>
    </row>
    <row r="15150" spans="1:4">
      <c r="A15150" s="215" t="s">
        <v>50956</v>
      </c>
      <c r="B15150" s="215">
        <v>1</v>
      </c>
      <c r="C15150" s="216" t="s">
        <v>50957</v>
      </c>
      <c r="D15150" s="215" t="s">
        <v>50958</v>
      </c>
    </row>
    <row r="15151" spans="1:4">
      <c r="A15151" s="215" t="s">
        <v>50959</v>
      </c>
      <c r="B15151" s="215">
        <v>1</v>
      </c>
      <c r="C15151" s="216" t="s">
        <v>50960</v>
      </c>
      <c r="D15151" s="215" t="s">
        <v>50961</v>
      </c>
    </row>
    <row r="15152" spans="1:4">
      <c r="A15152" s="215" t="s">
        <v>50962</v>
      </c>
      <c r="B15152" s="215">
        <v>1</v>
      </c>
      <c r="C15152" s="216" t="s">
        <v>50963</v>
      </c>
      <c r="D15152" s="215" t="s">
        <v>50964</v>
      </c>
    </row>
    <row r="15153" spans="1:4">
      <c r="A15153" s="215" t="s">
        <v>50965</v>
      </c>
      <c r="B15153" s="215">
        <v>1</v>
      </c>
      <c r="C15153" s="216" t="s">
        <v>50966</v>
      </c>
      <c r="D15153" s="215" t="s">
        <v>50967</v>
      </c>
    </row>
    <row r="15154" spans="1:4">
      <c r="A15154" s="215" t="s">
        <v>50968</v>
      </c>
      <c r="B15154" s="215">
        <v>1</v>
      </c>
      <c r="C15154" s="216" t="s">
        <v>50969</v>
      </c>
      <c r="D15154" s="215" t="s">
        <v>50970</v>
      </c>
    </row>
    <row r="15155" spans="1:4">
      <c r="A15155" s="215" t="s">
        <v>50971</v>
      </c>
      <c r="B15155" s="215">
        <v>1</v>
      </c>
      <c r="C15155" s="216" t="s">
        <v>50972</v>
      </c>
      <c r="D15155" s="215" t="s">
        <v>50973</v>
      </c>
    </row>
    <row r="15156" spans="1:4">
      <c r="A15156" s="215" t="s">
        <v>50974</v>
      </c>
      <c r="B15156" s="215">
        <v>1</v>
      </c>
      <c r="C15156" s="216" t="s">
        <v>50975</v>
      </c>
      <c r="D15156" s="215" t="s">
        <v>50976</v>
      </c>
    </row>
    <row r="15157" spans="1:4">
      <c r="A15157" s="215" t="s">
        <v>50977</v>
      </c>
      <c r="B15157" s="215">
        <v>1</v>
      </c>
      <c r="C15157" s="216" t="s">
        <v>50978</v>
      </c>
      <c r="D15157" s="215" t="s">
        <v>50979</v>
      </c>
    </row>
    <row r="15158" spans="1:4">
      <c r="A15158" s="215" t="s">
        <v>50980</v>
      </c>
      <c r="B15158" s="215">
        <v>1</v>
      </c>
      <c r="C15158" s="216" t="s">
        <v>50981</v>
      </c>
      <c r="D15158" s="215" t="s">
        <v>50982</v>
      </c>
    </row>
    <row r="15159" spans="1:4">
      <c r="A15159" s="215" t="s">
        <v>50983</v>
      </c>
      <c r="B15159" s="215">
        <v>1</v>
      </c>
      <c r="C15159" s="216" t="s">
        <v>50984</v>
      </c>
      <c r="D15159" s="215" t="s">
        <v>50985</v>
      </c>
    </row>
    <row r="15160" spans="1:4">
      <c r="A15160" s="215" t="s">
        <v>50986</v>
      </c>
      <c r="B15160" s="215">
        <v>1</v>
      </c>
      <c r="C15160" s="216" t="s">
        <v>50987</v>
      </c>
      <c r="D15160" s="215" t="s">
        <v>50988</v>
      </c>
    </row>
    <row r="15161" spans="1:4">
      <c r="A15161" s="215" t="s">
        <v>50989</v>
      </c>
      <c r="B15161" s="215">
        <v>1</v>
      </c>
      <c r="C15161" s="216" t="s">
        <v>50990</v>
      </c>
      <c r="D15161" s="215" t="s">
        <v>50991</v>
      </c>
    </row>
    <row r="15162" spans="1:4">
      <c r="A15162" s="215" t="s">
        <v>50992</v>
      </c>
      <c r="B15162" s="215">
        <v>1</v>
      </c>
      <c r="C15162" s="216" t="s">
        <v>50993</v>
      </c>
      <c r="D15162" s="215" t="s">
        <v>50994</v>
      </c>
    </row>
    <row r="15163" spans="1:4">
      <c r="A15163" s="215" t="s">
        <v>50995</v>
      </c>
      <c r="B15163" s="215">
        <v>1</v>
      </c>
      <c r="C15163" s="216" t="s">
        <v>50996</v>
      </c>
      <c r="D15163" s="215" t="s">
        <v>50997</v>
      </c>
    </row>
    <row r="15164" spans="1:4">
      <c r="A15164" s="215" t="s">
        <v>50998</v>
      </c>
      <c r="B15164" s="215">
        <v>1</v>
      </c>
      <c r="C15164" s="216" t="s">
        <v>50999</v>
      </c>
      <c r="D15164" s="215" t="s">
        <v>51000</v>
      </c>
    </row>
    <row r="15165" spans="1:4">
      <c r="A15165" s="215" t="s">
        <v>51001</v>
      </c>
      <c r="B15165" s="215">
        <v>1</v>
      </c>
      <c r="C15165" s="216" t="s">
        <v>51002</v>
      </c>
      <c r="D15165" s="215" t="s">
        <v>51003</v>
      </c>
    </row>
    <row r="15166" spans="1:4">
      <c r="A15166" s="215" t="s">
        <v>51004</v>
      </c>
      <c r="B15166" s="215">
        <v>1</v>
      </c>
      <c r="C15166" s="216" t="s">
        <v>51005</v>
      </c>
      <c r="D15166" s="215" t="s">
        <v>51006</v>
      </c>
    </row>
    <row r="15167" spans="1:4">
      <c r="A15167" s="215" t="s">
        <v>51007</v>
      </c>
      <c r="B15167" s="215">
        <v>1</v>
      </c>
      <c r="C15167" s="216" t="s">
        <v>51008</v>
      </c>
      <c r="D15167" s="215" t="s">
        <v>51009</v>
      </c>
    </row>
    <row r="15168" spans="1:4">
      <c r="A15168" s="215" t="s">
        <v>51010</v>
      </c>
      <c r="B15168" s="215">
        <v>1</v>
      </c>
      <c r="C15168" s="216" t="s">
        <v>51011</v>
      </c>
      <c r="D15168" s="215" t="s">
        <v>51012</v>
      </c>
    </row>
    <row r="15169" spans="1:4">
      <c r="A15169" s="215" t="s">
        <v>51013</v>
      </c>
      <c r="B15169" s="215">
        <v>1</v>
      </c>
      <c r="C15169" s="216" t="s">
        <v>51014</v>
      </c>
      <c r="D15169" s="215" t="s">
        <v>51015</v>
      </c>
    </row>
    <row r="15170" spans="1:4">
      <c r="A15170" s="215" t="s">
        <v>51016</v>
      </c>
      <c r="B15170" s="215">
        <v>1</v>
      </c>
      <c r="C15170" s="216" t="s">
        <v>51017</v>
      </c>
      <c r="D15170" s="215" t="s">
        <v>51018</v>
      </c>
    </row>
    <row r="15171" spans="1:4">
      <c r="A15171" s="215" t="s">
        <v>51019</v>
      </c>
      <c r="B15171" s="215">
        <v>1</v>
      </c>
      <c r="C15171" s="216" t="s">
        <v>51020</v>
      </c>
      <c r="D15171" s="215" t="s">
        <v>51021</v>
      </c>
    </row>
    <row r="15172" spans="1:4">
      <c r="A15172" s="215" t="s">
        <v>51022</v>
      </c>
      <c r="B15172" s="215">
        <v>1</v>
      </c>
      <c r="C15172" s="216" t="s">
        <v>51023</v>
      </c>
      <c r="D15172" s="215" t="s">
        <v>51024</v>
      </c>
    </row>
    <row r="15173" spans="1:4">
      <c r="A15173" s="215" t="s">
        <v>51025</v>
      </c>
      <c r="B15173" s="215">
        <v>1</v>
      </c>
      <c r="C15173" s="216" t="s">
        <v>51026</v>
      </c>
      <c r="D15173" s="215" t="s">
        <v>51027</v>
      </c>
    </row>
    <row r="15174" spans="1:4">
      <c r="A15174" s="215" t="s">
        <v>51028</v>
      </c>
      <c r="B15174" s="215">
        <v>1</v>
      </c>
      <c r="C15174" s="216" t="s">
        <v>51029</v>
      </c>
      <c r="D15174" s="215" t="s">
        <v>51030</v>
      </c>
    </row>
    <row r="15175" spans="1:4">
      <c r="A15175" s="215" t="s">
        <v>51031</v>
      </c>
      <c r="B15175" s="215">
        <v>1</v>
      </c>
      <c r="C15175" s="216" t="s">
        <v>51032</v>
      </c>
      <c r="D15175" s="215" t="s">
        <v>51033</v>
      </c>
    </row>
    <row r="15176" spans="1:4">
      <c r="A15176" s="215" t="s">
        <v>51034</v>
      </c>
      <c r="B15176" s="215">
        <v>1</v>
      </c>
      <c r="C15176" s="216" t="s">
        <v>51035</v>
      </c>
      <c r="D15176" s="215" t="s">
        <v>51036</v>
      </c>
    </row>
    <row r="15177" spans="1:4">
      <c r="A15177" s="215" t="s">
        <v>51037</v>
      </c>
      <c r="B15177" s="215">
        <v>1</v>
      </c>
      <c r="C15177" s="216" t="s">
        <v>51038</v>
      </c>
      <c r="D15177" s="215" t="s">
        <v>51039</v>
      </c>
    </row>
    <row r="15178" spans="1:4">
      <c r="A15178" s="215" t="s">
        <v>51040</v>
      </c>
      <c r="B15178" s="215">
        <v>1</v>
      </c>
      <c r="C15178" s="216" t="s">
        <v>51041</v>
      </c>
      <c r="D15178" s="215" t="s">
        <v>51042</v>
      </c>
    </row>
    <row r="15179" spans="1:4">
      <c r="A15179" s="215" t="s">
        <v>51043</v>
      </c>
      <c r="B15179" s="215">
        <v>1</v>
      </c>
      <c r="C15179" s="216" t="s">
        <v>51044</v>
      </c>
      <c r="D15179" s="215" t="s">
        <v>51045</v>
      </c>
    </row>
    <row r="15180" spans="1:4">
      <c r="A15180" s="215" t="s">
        <v>51046</v>
      </c>
      <c r="B15180" s="215">
        <v>1</v>
      </c>
      <c r="C15180" s="216" t="s">
        <v>51047</v>
      </c>
      <c r="D15180" s="215" t="s">
        <v>51048</v>
      </c>
    </row>
    <row r="15181" spans="1:4">
      <c r="A15181" s="215" t="s">
        <v>51049</v>
      </c>
      <c r="B15181" s="215">
        <v>1</v>
      </c>
      <c r="C15181" s="216" t="s">
        <v>51050</v>
      </c>
      <c r="D15181" s="215" t="s">
        <v>51051</v>
      </c>
    </row>
    <row r="15182" spans="1:4">
      <c r="A15182" s="215" t="s">
        <v>51052</v>
      </c>
      <c r="B15182" s="215">
        <v>1</v>
      </c>
      <c r="C15182" s="216" t="s">
        <v>51053</v>
      </c>
      <c r="D15182" s="215" t="s">
        <v>51054</v>
      </c>
    </row>
    <row r="15183" spans="1:4">
      <c r="A15183" s="215" t="s">
        <v>51055</v>
      </c>
      <c r="B15183" s="215">
        <v>1</v>
      </c>
      <c r="C15183" s="216" t="s">
        <v>51056</v>
      </c>
      <c r="D15183" s="215" t="s">
        <v>51057</v>
      </c>
    </row>
    <row r="15184" spans="1:4">
      <c r="A15184" s="215" t="s">
        <v>51058</v>
      </c>
      <c r="B15184" s="215">
        <v>1</v>
      </c>
      <c r="C15184" s="216" t="s">
        <v>51059</v>
      </c>
      <c r="D15184" s="215" t="s">
        <v>50544</v>
      </c>
    </row>
    <row r="15185" spans="1:4">
      <c r="A15185" s="215" t="s">
        <v>51060</v>
      </c>
      <c r="B15185" s="215">
        <v>1</v>
      </c>
      <c r="C15185" s="216" t="s">
        <v>51061</v>
      </c>
      <c r="D15185" s="215" t="s">
        <v>51062</v>
      </c>
    </row>
    <row r="15186" spans="1:4">
      <c r="A15186" s="215" t="s">
        <v>51063</v>
      </c>
      <c r="B15186" s="215">
        <v>1</v>
      </c>
      <c r="C15186" s="216" t="s">
        <v>51064</v>
      </c>
      <c r="D15186" s="215" t="s">
        <v>51065</v>
      </c>
    </row>
    <row r="15187" spans="1:4">
      <c r="A15187" s="215" t="s">
        <v>51066</v>
      </c>
      <c r="B15187" s="215">
        <v>1</v>
      </c>
      <c r="C15187" s="216" t="s">
        <v>51067</v>
      </c>
      <c r="D15187" s="215" t="s">
        <v>51068</v>
      </c>
    </row>
    <row r="15188" spans="1:4">
      <c r="A15188" s="215" t="s">
        <v>51069</v>
      </c>
      <c r="B15188" s="215">
        <v>1</v>
      </c>
      <c r="C15188" s="216" t="s">
        <v>51070</v>
      </c>
      <c r="D15188" s="215" t="s">
        <v>51071</v>
      </c>
    </row>
    <row r="15189" spans="1:4">
      <c r="A15189" s="215" t="s">
        <v>51072</v>
      </c>
      <c r="B15189" s="215">
        <v>1</v>
      </c>
      <c r="C15189" s="216" t="s">
        <v>51073</v>
      </c>
      <c r="D15189" s="215" t="s">
        <v>51074</v>
      </c>
    </row>
    <row r="15190" spans="1:4">
      <c r="A15190" s="215" t="s">
        <v>51075</v>
      </c>
      <c r="B15190" s="215">
        <v>1</v>
      </c>
      <c r="C15190" s="216" t="s">
        <v>51076</v>
      </c>
      <c r="D15190" s="215" t="s">
        <v>51077</v>
      </c>
    </row>
    <row r="15191" spans="1:4">
      <c r="A15191" s="215" t="s">
        <v>51078</v>
      </c>
      <c r="B15191" s="215">
        <v>1</v>
      </c>
      <c r="C15191" s="216" t="s">
        <v>51079</v>
      </c>
      <c r="D15191" s="215" t="s">
        <v>51080</v>
      </c>
    </row>
    <row r="15192" spans="1:4">
      <c r="A15192" s="215" t="s">
        <v>51081</v>
      </c>
      <c r="B15192" s="215">
        <v>1</v>
      </c>
      <c r="C15192" s="216" t="s">
        <v>51082</v>
      </c>
      <c r="D15192" s="215" t="s">
        <v>51083</v>
      </c>
    </row>
    <row r="15193" spans="1:4">
      <c r="A15193" s="215" t="s">
        <v>51084</v>
      </c>
      <c r="B15193" s="215">
        <v>1</v>
      </c>
      <c r="C15193" s="216" t="s">
        <v>51085</v>
      </c>
      <c r="D15193" s="215" t="s">
        <v>51086</v>
      </c>
    </row>
    <row r="15194" spans="1:4">
      <c r="A15194" s="215" t="s">
        <v>51087</v>
      </c>
      <c r="B15194" s="215">
        <v>1</v>
      </c>
      <c r="C15194" s="216" t="s">
        <v>51088</v>
      </c>
      <c r="D15194" s="215" t="s">
        <v>51089</v>
      </c>
    </row>
    <row r="15195" spans="1:4">
      <c r="A15195" s="215" t="s">
        <v>51090</v>
      </c>
      <c r="B15195" s="215">
        <v>1</v>
      </c>
      <c r="C15195" s="216" t="s">
        <v>51091</v>
      </c>
      <c r="D15195" s="215" t="s">
        <v>51092</v>
      </c>
    </row>
    <row r="15196" spans="1:4">
      <c r="A15196" s="215" t="s">
        <v>51093</v>
      </c>
      <c r="B15196" s="215">
        <v>1</v>
      </c>
      <c r="C15196" s="216" t="s">
        <v>51094</v>
      </c>
      <c r="D15196" s="215" t="s">
        <v>51095</v>
      </c>
    </row>
    <row r="15197" spans="1:4">
      <c r="A15197" s="215" t="s">
        <v>51096</v>
      </c>
      <c r="B15197" s="215">
        <v>1</v>
      </c>
      <c r="C15197" s="216" t="s">
        <v>51097</v>
      </c>
      <c r="D15197" s="215" t="s">
        <v>51098</v>
      </c>
    </row>
    <row r="15198" spans="1:4">
      <c r="A15198" s="215" t="s">
        <v>51099</v>
      </c>
      <c r="B15198" s="215">
        <v>1</v>
      </c>
      <c r="C15198" s="216" t="s">
        <v>51100</v>
      </c>
      <c r="D15198" s="215" t="s">
        <v>51101</v>
      </c>
    </row>
    <row r="15199" spans="1:4">
      <c r="A15199" s="215" t="s">
        <v>51102</v>
      </c>
      <c r="B15199" s="215">
        <v>1</v>
      </c>
      <c r="C15199" s="216" t="s">
        <v>51103</v>
      </c>
      <c r="D15199" s="215" t="s">
        <v>51104</v>
      </c>
    </row>
    <row r="15200" spans="1:4">
      <c r="A15200" s="215" t="s">
        <v>51105</v>
      </c>
      <c r="B15200" s="215">
        <v>1</v>
      </c>
      <c r="C15200" s="216" t="s">
        <v>51106</v>
      </c>
      <c r="D15200" s="215" t="s">
        <v>51107</v>
      </c>
    </row>
    <row r="15201" spans="1:4">
      <c r="A15201" s="215" t="s">
        <v>51108</v>
      </c>
      <c r="B15201" s="215">
        <v>1</v>
      </c>
      <c r="C15201" s="216" t="s">
        <v>51109</v>
      </c>
      <c r="D15201" s="215" t="s">
        <v>51110</v>
      </c>
    </row>
    <row r="15202" spans="1:4">
      <c r="A15202" s="215" t="s">
        <v>51111</v>
      </c>
      <c r="B15202" s="215">
        <v>1</v>
      </c>
      <c r="C15202" s="216" t="s">
        <v>51112</v>
      </c>
      <c r="D15202" s="215" t="s">
        <v>51113</v>
      </c>
    </row>
    <row r="15203" spans="1:4">
      <c r="A15203" s="215" t="s">
        <v>51114</v>
      </c>
      <c r="B15203" s="215">
        <v>1</v>
      </c>
      <c r="C15203" s="216" t="s">
        <v>51115</v>
      </c>
      <c r="D15203" s="215" t="s">
        <v>51116</v>
      </c>
    </row>
    <row r="15204" spans="1:4">
      <c r="A15204" s="215" t="s">
        <v>51117</v>
      </c>
      <c r="B15204" s="215">
        <v>1</v>
      </c>
      <c r="C15204" s="216" t="s">
        <v>51118</v>
      </c>
      <c r="D15204" s="215" t="s">
        <v>51119</v>
      </c>
    </row>
    <row r="15205" spans="1:4">
      <c r="A15205" s="215" t="s">
        <v>51120</v>
      </c>
      <c r="B15205" s="215">
        <v>1</v>
      </c>
      <c r="C15205" s="216" t="s">
        <v>51121</v>
      </c>
      <c r="D15205" s="215" t="s">
        <v>51122</v>
      </c>
    </row>
    <row r="15206" spans="1:4">
      <c r="A15206" s="215" t="s">
        <v>51123</v>
      </c>
      <c r="B15206" s="215">
        <v>1</v>
      </c>
      <c r="C15206" s="216" t="s">
        <v>51124</v>
      </c>
      <c r="D15206" s="215" t="s">
        <v>51125</v>
      </c>
    </row>
    <row r="15207" spans="1:4">
      <c r="A15207" s="215" t="s">
        <v>51126</v>
      </c>
      <c r="B15207" s="215">
        <v>1</v>
      </c>
      <c r="C15207" s="216" t="s">
        <v>51127</v>
      </c>
      <c r="D15207" s="215" t="s">
        <v>51128</v>
      </c>
    </row>
    <row r="15208" spans="1:4">
      <c r="A15208" s="215" t="s">
        <v>51129</v>
      </c>
      <c r="B15208" s="215">
        <v>1</v>
      </c>
      <c r="C15208" s="216" t="s">
        <v>51130</v>
      </c>
      <c r="D15208" s="215" t="s">
        <v>50727</v>
      </c>
    </row>
    <row r="15209" spans="1:4">
      <c r="A15209" s="215" t="s">
        <v>51131</v>
      </c>
      <c r="B15209" s="215">
        <v>1</v>
      </c>
      <c r="C15209" s="216" t="s">
        <v>51132</v>
      </c>
      <c r="D15209" s="215" t="s">
        <v>50730</v>
      </c>
    </row>
    <row r="15210" spans="1:4">
      <c r="A15210" s="215" t="s">
        <v>51133</v>
      </c>
      <c r="B15210" s="215">
        <v>2</v>
      </c>
      <c r="C15210" s="216" t="s">
        <v>51134</v>
      </c>
      <c r="D15210" s="215" t="s">
        <v>50733</v>
      </c>
    </row>
    <row r="15211" spans="1:4">
      <c r="A15211" s="215" t="s">
        <v>51135</v>
      </c>
      <c r="B15211" s="215">
        <v>1</v>
      </c>
      <c r="C15211" s="216" t="s">
        <v>51136</v>
      </c>
      <c r="D15211" s="215" t="s">
        <v>51137</v>
      </c>
    </row>
    <row r="15212" spans="1:4">
      <c r="A15212" s="215" t="s">
        <v>51138</v>
      </c>
      <c r="B15212" s="215">
        <v>1</v>
      </c>
      <c r="C15212" s="216" t="s">
        <v>51139</v>
      </c>
      <c r="D15212" s="215" t="s">
        <v>51140</v>
      </c>
    </row>
    <row r="15213" spans="1:4">
      <c r="A15213" s="215" t="s">
        <v>51141</v>
      </c>
      <c r="B15213" s="215">
        <v>1</v>
      </c>
      <c r="C15213" s="216" t="s">
        <v>51142</v>
      </c>
      <c r="D15213" s="215" t="s">
        <v>51143</v>
      </c>
    </row>
    <row r="15214" spans="1:4">
      <c r="A15214" s="215" t="s">
        <v>51144</v>
      </c>
      <c r="B15214" s="215">
        <v>1</v>
      </c>
      <c r="C15214" s="216" t="s">
        <v>51145</v>
      </c>
      <c r="D15214" s="215" t="s">
        <v>51146</v>
      </c>
    </row>
    <row r="15215" spans="1:4">
      <c r="A15215" s="215" t="s">
        <v>51147</v>
      </c>
      <c r="B15215" s="215">
        <v>1</v>
      </c>
      <c r="C15215" s="216" t="s">
        <v>51148</v>
      </c>
      <c r="D15215" s="215" t="s">
        <v>51149</v>
      </c>
    </row>
    <row r="15216" spans="1:4">
      <c r="A15216" s="215" t="s">
        <v>51150</v>
      </c>
      <c r="B15216" s="215">
        <v>1</v>
      </c>
      <c r="C15216" s="216" t="s">
        <v>51151</v>
      </c>
      <c r="D15216" s="215" t="s">
        <v>51152</v>
      </c>
    </row>
    <row r="15217" spans="1:4">
      <c r="A15217" s="215" t="s">
        <v>51153</v>
      </c>
      <c r="B15217" s="215">
        <v>1</v>
      </c>
      <c r="C15217" s="216" t="s">
        <v>51154</v>
      </c>
      <c r="D15217" s="215" t="s">
        <v>51155</v>
      </c>
    </row>
    <row r="15218" spans="1:4">
      <c r="A15218" s="215" t="s">
        <v>51156</v>
      </c>
      <c r="B15218" s="215">
        <v>1</v>
      </c>
      <c r="C15218" s="216" t="s">
        <v>51157</v>
      </c>
      <c r="D15218" s="215" t="s">
        <v>51158</v>
      </c>
    </row>
    <row r="15219" spans="1:4">
      <c r="A15219" s="215" t="s">
        <v>51159</v>
      </c>
      <c r="B15219" s="215">
        <v>1</v>
      </c>
      <c r="C15219" s="216" t="s">
        <v>51160</v>
      </c>
      <c r="D15219" s="215" t="s">
        <v>51161</v>
      </c>
    </row>
    <row r="15220" spans="1:4">
      <c r="A15220" s="215" t="s">
        <v>51162</v>
      </c>
      <c r="B15220" s="215">
        <v>1</v>
      </c>
      <c r="C15220" s="216" t="s">
        <v>51163</v>
      </c>
      <c r="D15220" s="215" t="s">
        <v>51164</v>
      </c>
    </row>
    <row r="15221" spans="1:4">
      <c r="A15221" s="215" t="s">
        <v>51165</v>
      </c>
      <c r="B15221" s="215">
        <v>1</v>
      </c>
      <c r="C15221" s="216" t="s">
        <v>51166</v>
      </c>
      <c r="D15221" s="215" t="s">
        <v>51167</v>
      </c>
    </row>
    <row r="15222" spans="1:4">
      <c r="A15222" s="215" t="s">
        <v>51168</v>
      </c>
      <c r="B15222" s="215">
        <v>1</v>
      </c>
      <c r="C15222" s="216" t="s">
        <v>51169</v>
      </c>
      <c r="D15222" s="215" t="s">
        <v>51170</v>
      </c>
    </row>
    <row r="15223" spans="1:4">
      <c r="A15223" s="215" t="s">
        <v>51171</v>
      </c>
      <c r="B15223" s="215">
        <v>1</v>
      </c>
      <c r="C15223" s="216" t="s">
        <v>51172</v>
      </c>
      <c r="D15223" s="215" t="s">
        <v>51173</v>
      </c>
    </row>
    <row r="15224" spans="1:4">
      <c r="A15224" s="215" t="s">
        <v>51174</v>
      </c>
      <c r="B15224" s="215">
        <v>1</v>
      </c>
      <c r="C15224" s="216" t="s">
        <v>51175</v>
      </c>
      <c r="D15224" s="215" t="s">
        <v>50810</v>
      </c>
    </row>
    <row r="15225" spans="1:4">
      <c r="A15225" s="215" t="s">
        <v>51176</v>
      </c>
      <c r="B15225" s="215">
        <v>1</v>
      </c>
      <c r="C15225" s="216" t="s">
        <v>51177</v>
      </c>
      <c r="D15225" s="215" t="s">
        <v>51178</v>
      </c>
    </row>
    <row r="15226" spans="1:4">
      <c r="A15226" s="215" t="s">
        <v>51179</v>
      </c>
      <c r="B15226" s="215">
        <v>1</v>
      </c>
      <c r="C15226" s="216" t="s">
        <v>51180</v>
      </c>
      <c r="D15226" s="215" t="s">
        <v>51181</v>
      </c>
    </row>
    <row r="15227" spans="1:4">
      <c r="A15227" s="215" t="s">
        <v>51182</v>
      </c>
      <c r="B15227" s="215">
        <v>1</v>
      </c>
      <c r="C15227" s="216" t="s">
        <v>51183</v>
      </c>
      <c r="D15227" s="215" t="s">
        <v>51184</v>
      </c>
    </row>
    <row r="15228" spans="1:4">
      <c r="A15228" s="215" t="s">
        <v>51185</v>
      </c>
      <c r="B15228" s="215">
        <v>1</v>
      </c>
      <c r="C15228" s="216" t="s">
        <v>51186</v>
      </c>
      <c r="D15228" s="215" t="s">
        <v>51187</v>
      </c>
    </row>
    <row r="15229" spans="1:4">
      <c r="A15229" s="215" t="s">
        <v>51188</v>
      </c>
      <c r="B15229" s="215">
        <v>1</v>
      </c>
      <c r="C15229" s="216" t="s">
        <v>51189</v>
      </c>
      <c r="D15229" s="215" t="s">
        <v>51190</v>
      </c>
    </row>
    <row r="15230" spans="1:4">
      <c r="A15230" s="215" t="s">
        <v>51191</v>
      </c>
      <c r="B15230" s="215">
        <v>1</v>
      </c>
      <c r="C15230" s="216" t="s">
        <v>51192</v>
      </c>
      <c r="D15230" s="215" t="s">
        <v>51193</v>
      </c>
    </row>
    <row r="15231" spans="1:4">
      <c r="A15231" s="215" t="s">
        <v>51194</v>
      </c>
      <c r="B15231" s="215">
        <v>1</v>
      </c>
      <c r="C15231" s="216" t="s">
        <v>51195</v>
      </c>
      <c r="D15231" s="215" t="s">
        <v>51196</v>
      </c>
    </row>
    <row r="15232" spans="1:4">
      <c r="A15232" s="215" t="s">
        <v>51197</v>
      </c>
      <c r="B15232" s="215">
        <v>1</v>
      </c>
      <c r="C15232" s="216" t="s">
        <v>51198</v>
      </c>
      <c r="D15232" s="215" t="s">
        <v>51199</v>
      </c>
    </row>
    <row r="15233" spans="1:4">
      <c r="A15233" s="215" t="s">
        <v>51200</v>
      </c>
      <c r="B15233" s="215">
        <v>1</v>
      </c>
      <c r="C15233" s="216" t="s">
        <v>51201</v>
      </c>
      <c r="D15233" s="215" t="s">
        <v>51202</v>
      </c>
    </row>
    <row r="15234" spans="1:4">
      <c r="A15234" s="215" t="s">
        <v>51203</v>
      </c>
      <c r="B15234" s="215">
        <v>1</v>
      </c>
      <c r="C15234" s="216" t="s">
        <v>51204</v>
      </c>
      <c r="D15234" s="215" t="s">
        <v>51205</v>
      </c>
    </row>
    <row r="15235" spans="1:4">
      <c r="A15235" s="215" t="s">
        <v>51206</v>
      </c>
      <c r="B15235" s="215">
        <v>1</v>
      </c>
      <c r="C15235" s="216" t="s">
        <v>51207</v>
      </c>
      <c r="D15235" s="215" t="s">
        <v>51208</v>
      </c>
    </row>
    <row r="15236" spans="1:4">
      <c r="A15236" s="215" t="s">
        <v>51209</v>
      </c>
      <c r="B15236" s="215">
        <v>1</v>
      </c>
      <c r="C15236" s="216" t="s">
        <v>51210</v>
      </c>
      <c r="D15236" s="215" t="s">
        <v>51211</v>
      </c>
    </row>
    <row r="15237" spans="1:4">
      <c r="A15237" s="215" t="s">
        <v>51212</v>
      </c>
      <c r="B15237" s="215">
        <v>1</v>
      </c>
      <c r="C15237" s="216" t="s">
        <v>51213</v>
      </c>
      <c r="D15237" s="215" t="s">
        <v>51214</v>
      </c>
    </row>
    <row r="15238" spans="1:4">
      <c r="A15238" s="215" t="s">
        <v>51215</v>
      </c>
      <c r="B15238" s="215">
        <v>1</v>
      </c>
      <c r="C15238" s="216" t="s">
        <v>51216</v>
      </c>
      <c r="D15238" s="215" t="s">
        <v>51217</v>
      </c>
    </row>
    <row r="15239" spans="1:4">
      <c r="A15239" s="215" t="s">
        <v>51218</v>
      </c>
      <c r="B15239" s="215">
        <v>1</v>
      </c>
      <c r="C15239" s="216" t="s">
        <v>51219</v>
      </c>
      <c r="D15239" s="215" t="s">
        <v>51220</v>
      </c>
    </row>
    <row r="15240" spans="1:4">
      <c r="A15240" s="215" t="s">
        <v>51221</v>
      </c>
      <c r="B15240" s="215">
        <v>1</v>
      </c>
      <c r="C15240" s="216" t="s">
        <v>51222</v>
      </c>
      <c r="D15240" s="215" t="s">
        <v>51223</v>
      </c>
    </row>
    <row r="15241" spans="1:4">
      <c r="A15241" s="215" t="s">
        <v>51224</v>
      </c>
      <c r="B15241" s="215">
        <v>1</v>
      </c>
      <c r="C15241" s="216" t="s">
        <v>51225</v>
      </c>
      <c r="D15241" s="215" t="s">
        <v>51226</v>
      </c>
    </row>
    <row r="15242" spans="1:4">
      <c r="A15242" s="215" t="s">
        <v>51227</v>
      </c>
      <c r="B15242" s="215">
        <v>1</v>
      </c>
      <c r="C15242" s="216" t="s">
        <v>51228</v>
      </c>
      <c r="D15242" s="215" t="s">
        <v>51229</v>
      </c>
    </row>
    <row r="15243" spans="1:4">
      <c r="A15243" s="215" t="s">
        <v>51230</v>
      </c>
      <c r="B15243" s="215">
        <v>1</v>
      </c>
      <c r="C15243" s="216" t="s">
        <v>51231</v>
      </c>
      <c r="D15243" s="215" t="s">
        <v>51232</v>
      </c>
    </row>
    <row r="15244" spans="1:4">
      <c r="A15244" s="215" t="s">
        <v>51233</v>
      </c>
      <c r="B15244" s="215">
        <v>1</v>
      </c>
      <c r="C15244" s="216" t="s">
        <v>51234</v>
      </c>
      <c r="D15244" s="215" t="s">
        <v>51235</v>
      </c>
    </row>
    <row r="15245" spans="1:4">
      <c r="A15245" s="215" t="s">
        <v>51236</v>
      </c>
      <c r="B15245" s="215">
        <v>1</v>
      </c>
      <c r="C15245" s="216" t="s">
        <v>51237</v>
      </c>
      <c r="D15245" s="215" t="s">
        <v>51238</v>
      </c>
    </row>
    <row r="15246" spans="1:4">
      <c r="A15246" s="215" t="s">
        <v>51239</v>
      </c>
      <c r="B15246" s="215">
        <v>1</v>
      </c>
      <c r="C15246" s="216" t="s">
        <v>51240</v>
      </c>
      <c r="D15246" s="215" t="s">
        <v>51241</v>
      </c>
    </row>
    <row r="15247" spans="1:4">
      <c r="A15247" s="215" t="s">
        <v>51242</v>
      </c>
      <c r="B15247" s="215">
        <v>1</v>
      </c>
      <c r="C15247" s="216" t="s">
        <v>51243</v>
      </c>
      <c r="D15247" s="215" t="s">
        <v>51244</v>
      </c>
    </row>
    <row r="15248" spans="1:4">
      <c r="A15248" s="215" t="s">
        <v>51245</v>
      </c>
      <c r="B15248" s="215">
        <v>1</v>
      </c>
      <c r="C15248" s="216" t="s">
        <v>51246</v>
      </c>
      <c r="D15248" s="215" t="s">
        <v>51247</v>
      </c>
    </row>
    <row r="15249" spans="1:4">
      <c r="A15249" s="215" t="s">
        <v>51248</v>
      </c>
      <c r="B15249" s="215">
        <v>1</v>
      </c>
      <c r="C15249" s="216" t="s">
        <v>51249</v>
      </c>
      <c r="D15249" s="215" t="s">
        <v>51250</v>
      </c>
    </row>
    <row r="15250" spans="1:4">
      <c r="A15250" s="215" t="s">
        <v>51251</v>
      </c>
      <c r="B15250" s="215">
        <v>1</v>
      </c>
      <c r="C15250" s="216" t="s">
        <v>51252</v>
      </c>
      <c r="D15250" s="215" t="s">
        <v>51253</v>
      </c>
    </row>
    <row r="15251" spans="1:4">
      <c r="A15251" s="215" t="s">
        <v>51254</v>
      </c>
      <c r="B15251" s="215">
        <v>1</v>
      </c>
      <c r="C15251" s="216" t="s">
        <v>51255</v>
      </c>
      <c r="D15251" s="215" t="s">
        <v>51256</v>
      </c>
    </row>
    <row r="15252" spans="1:4">
      <c r="A15252" s="215" t="s">
        <v>51257</v>
      </c>
      <c r="B15252" s="215">
        <v>1</v>
      </c>
      <c r="C15252" s="216" t="s">
        <v>51258</v>
      </c>
      <c r="D15252" s="215" t="s">
        <v>51259</v>
      </c>
    </row>
    <row r="15253" spans="1:4">
      <c r="A15253" s="215" t="s">
        <v>51260</v>
      </c>
      <c r="B15253" s="215">
        <v>1</v>
      </c>
      <c r="C15253" s="216" t="s">
        <v>51261</v>
      </c>
      <c r="D15253" s="215" t="s">
        <v>51262</v>
      </c>
    </row>
    <row r="15254" spans="1:4">
      <c r="A15254" s="215" t="s">
        <v>51263</v>
      </c>
      <c r="B15254" s="215">
        <v>1</v>
      </c>
      <c r="C15254" s="216" t="s">
        <v>51264</v>
      </c>
      <c r="D15254" s="215" t="s">
        <v>51265</v>
      </c>
    </row>
    <row r="15255" spans="1:4">
      <c r="A15255" s="215" t="s">
        <v>51266</v>
      </c>
      <c r="B15255" s="215">
        <v>1</v>
      </c>
      <c r="C15255" s="216" t="s">
        <v>51267</v>
      </c>
      <c r="D15255" s="215" t="s">
        <v>51268</v>
      </c>
    </row>
    <row r="15256" spans="1:4">
      <c r="A15256" s="215" t="s">
        <v>51269</v>
      </c>
      <c r="B15256" s="215">
        <v>1</v>
      </c>
      <c r="C15256" s="216" t="s">
        <v>51270</v>
      </c>
      <c r="D15256" s="215" t="s">
        <v>51271</v>
      </c>
    </row>
    <row r="15257" spans="1:4">
      <c r="A15257" s="215" t="s">
        <v>51272</v>
      </c>
      <c r="B15257" s="215">
        <v>1</v>
      </c>
      <c r="C15257" s="216" t="s">
        <v>18796</v>
      </c>
      <c r="D15257" s="215" t="s">
        <v>51273</v>
      </c>
    </row>
    <row r="15258" spans="1:4">
      <c r="A15258" s="215" t="s">
        <v>51274</v>
      </c>
      <c r="B15258" s="215">
        <v>1</v>
      </c>
      <c r="C15258" s="216" t="s">
        <v>51275</v>
      </c>
      <c r="D15258" s="215" t="s">
        <v>51276</v>
      </c>
    </row>
    <row r="15259" spans="1:4">
      <c r="A15259" s="215" t="s">
        <v>51277</v>
      </c>
      <c r="B15259" s="215">
        <v>1</v>
      </c>
      <c r="C15259" s="216" t="s">
        <v>51278</v>
      </c>
      <c r="D15259" s="215" t="s">
        <v>51279</v>
      </c>
    </row>
    <row r="15260" spans="1:4">
      <c r="A15260" s="215" t="s">
        <v>51280</v>
      </c>
      <c r="B15260" s="215">
        <v>1</v>
      </c>
      <c r="C15260" s="216" t="s">
        <v>51281</v>
      </c>
      <c r="D15260" s="215" t="s">
        <v>51282</v>
      </c>
    </row>
    <row r="15261" spans="1:4">
      <c r="A15261" s="215" t="s">
        <v>51283</v>
      </c>
      <c r="B15261" s="215">
        <v>1</v>
      </c>
      <c r="C15261" s="216" t="s">
        <v>51284</v>
      </c>
      <c r="D15261" s="215" t="s">
        <v>51285</v>
      </c>
    </row>
    <row r="15262" spans="1:4">
      <c r="A15262" s="215" t="s">
        <v>111181</v>
      </c>
      <c r="B15262" s="215">
        <v>1</v>
      </c>
      <c r="C15262" s="216" t="s">
        <v>111182</v>
      </c>
      <c r="D15262" s="215" t="s">
        <v>50928</v>
      </c>
    </row>
    <row r="15263" spans="1:4">
      <c r="A15263" s="215" t="s">
        <v>51286</v>
      </c>
      <c r="B15263" s="215">
        <v>1</v>
      </c>
      <c r="C15263" s="216" t="s">
        <v>51287</v>
      </c>
      <c r="D15263" s="215" t="s">
        <v>51288</v>
      </c>
    </row>
    <row r="15264" spans="1:4">
      <c r="A15264" s="215" t="s">
        <v>51289</v>
      </c>
      <c r="B15264" s="215">
        <v>1</v>
      </c>
      <c r="C15264" s="216" t="s">
        <v>51290</v>
      </c>
      <c r="D15264" s="215" t="s">
        <v>51291</v>
      </c>
    </row>
    <row r="15265" spans="1:4">
      <c r="A15265" s="215" t="s">
        <v>51292</v>
      </c>
      <c r="B15265" s="215">
        <v>1</v>
      </c>
      <c r="C15265" s="216" t="s">
        <v>51293</v>
      </c>
      <c r="D15265" s="215" t="s">
        <v>51294</v>
      </c>
    </row>
    <row r="15266" spans="1:4">
      <c r="A15266" s="215" t="s">
        <v>51295</v>
      </c>
      <c r="B15266" s="215">
        <v>1</v>
      </c>
      <c r="C15266" s="216" t="s">
        <v>51296</v>
      </c>
      <c r="D15266" s="215" t="s">
        <v>51297</v>
      </c>
    </row>
    <row r="15267" spans="1:4">
      <c r="A15267" s="215" t="s">
        <v>51298</v>
      </c>
      <c r="B15267" s="215">
        <v>1</v>
      </c>
      <c r="C15267" s="216" t="s">
        <v>51299</v>
      </c>
      <c r="D15267" s="215" t="s">
        <v>51300</v>
      </c>
    </row>
    <row r="15268" spans="1:4">
      <c r="A15268" s="215" t="s">
        <v>51301</v>
      </c>
      <c r="B15268" s="215">
        <v>1</v>
      </c>
      <c r="C15268" s="216" t="s">
        <v>51302</v>
      </c>
      <c r="D15268" s="215" t="s">
        <v>51303</v>
      </c>
    </row>
    <row r="15269" spans="1:4">
      <c r="A15269" s="215" t="s">
        <v>51304</v>
      </c>
      <c r="B15269" s="215">
        <v>1</v>
      </c>
      <c r="C15269" s="216" t="s">
        <v>51305</v>
      </c>
      <c r="D15269" s="215" t="s">
        <v>51306</v>
      </c>
    </row>
    <row r="15270" spans="1:4">
      <c r="A15270" s="215" t="s">
        <v>51307</v>
      </c>
      <c r="B15270" s="215">
        <v>1</v>
      </c>
      <c r="C15270" s="216" t="s">
        <v>51308</v>
      </c>
      <c r="D15270" s="215" t="s">
        <v>51309</v>
      </c>
    </row>
    <row r="15271" spans="1:4">
      <c r="A15271" s="215" t="s">
        <v>51310</v>
      </c>
      <c r="B15271" s="215">
        <v>1</v>
      </c>
      <c r="C15271" s="216" t="s">
        <v>51311</v>
      </c>
      <c r="D15271" s="215" t="s">
        <v>51312</v>
      </c>
    </row>
    <row r="15272" spans="1:4">
      <c r="A15272" s="215" t="s">
        <v>51313</v>
      </c>
      <c r="B15272" s="215">
        <v>1</v>
      </c>
      <c r="C15272" s="216" t="s">
        <v>51314</v>
      </c>
      <c r="D15272" s="215" t="s">
        <v>51315</v>
      </c>
    </row>
    <row r="15273" spans="1:4">
      <c r="A15273" s="215" t="s">
        <v>51316</v>
      </c>
      <c r="B15273" s="215">
        <v>1</v>
      </c>
      <c r="C15273" s="216" t="s">
        <v>51317</v>
      </c>
      <c r="D15273" s="215" t="s">
        <v>51318</v>
      </c>
    </row>
    <row r="15274" spans="1:4">
      <c r="A15274" s="215" t="s">
        <v>51319</v>
      </c>
      <c r="B15274" s="215">
        <v>1</v>
      </c>
      <c r="C15274" s="216" t="s">
        <v>51320</v>
      </c>
      <c r="D15274" s="215" t="s">
        <v>51321</v>
      </c>
    </row>
    <row r="15275" spans="1:4">
      <c r="A15275" s="215" t="s">
        <v>51322</v>
      </c>
      <c r="B15275" s="215">
        <v>1</v>
      </c>
      <c r="C15275" s="216" t="s">
        <v>51323</v>
      </c>
      <c r="D15275" s="215" t="s">
        <v>51324</v>
      </c>
    </row>
    <row r="15276" spans="1:4">
      <c r="A15276" s="215" t="s">
        <v>51325</v>
      </c>
      <c r="B15276" s="215">
        <v>1</v>
      </c>
      <c r="C15276" s="216" t="s">
        <v>51326</v>
      </c>
      <c r="D15276" s="215" t="s">
        <v>51327</v>
      </c>
    </row>
    <row r="15277" spans="1:4">
      <c r="A15277" s="215" t="s">
        <v>51328</v>
      </c>
      <c r="B15277" s="215">
        <v>1</v>
      </c>
      <c r="C15277" s="216" t="s">
        <v>51329</v>
      </c>
      <c r="D15277" s="215" t="s">
        <v>51330</v>
      </c>
    </row>
    <row r="15278" spans="1:4">
      <c r="A15278" s="215" t="s">
        <v>51331</v>
      </c>
      <c r="B15278" s="215">
        <v>1</v>
      </c>
      <c r="C15278" s="216" t="s">
        <v>51332</v>
      </c>
      <c r="D15278" s="215" t="s">
        <v>51333</v>
      </c>
    </row>
    <row r="15279" spans="1:4">
      <c r="A15279" s="215" t="s">
        <v>51334</v>
      </c>
      <c r="B15279" s="215">
        <v>1</v>
      </c>
      <c r="C15279" s="216" t="s">
        <v>51335</v>
      </c>
      <c r="D15279" s="215" t="s">
        <v>51336</v>
      </c>
    </row>
    <row r="15280" spans="1:4">
      <c r="A15280" s="215" t="s">
        <v>51337</v>
      </c>
      <c r="B15280" s="215">
        <v>1</v>
      </c>
      <c r="C15280" s="216" t="s">
        <v>51338</v>
      </c>
      <c r="D15280" s="215" t="s">
        <v>51339</v>
      </c>
    </row>
    <row r="15281" spans="1:4">
      <c r="A15281" s="215" t="s">
        <v>51340</v>
      </c>
      <c r="B15281" s="215">
        <v>1</v>
      </c>
      <c r="C15281" s="216" t="s">
        <v>51341</v>
      </c>
      <c r="D15281" s="215" t="s">
        <v>51342</v>
      </c>
    </row>
    <row r="15282" spans="1:4">
      <c r="A15282" s="215" t="s">
        <v>51343</v>
      </c>
      <c r="B15282" s="215">
        <v>1</v>
      </c>
      <c r="C15282" s="216" t="s">
        <v>51344</v>
      </c>
      <c r="D15282" s="215" t="s">
        <v>51345</v>
      </c>
    </row>
    <row r="15283" spans="1:4">
      <c r="A15283" s="215" t="s">
        <v>51346</v>
      </c>
      <c r="B15283" s="215">
        <v>1</v>
      </c>
      <c r="C15283" s="216" t="s">
        <v>51347</v>
      </c>
      <c r="D15283" s="215" t="s">
        <v>51348</v>
      </c>
    </row>
    <row r="15284" spans="1:4">
      <c r="A15284" s="215" t="s">
        <v>51349</v>
      </c>
      <c r="B15284" s="215">
        <v>1</v>
      </c>
      <c r="C15284" s="216" t="s">
        <v>51350</v>
      </c>
      <c r="D15284" s="215" t="s">
        <v>51351</v>
      </c>
    </row>
    <row r="15285" spans="1:4">
      <c r="A15285" s="215" t="s">
        <v>51352</v>
      </c>
      <c r="B15285" s="215">
        <v>1</v>
      </c>
      <c r="C15285" s="216" t="s">
        <v>51353</v>
      </c>
      <c r="D15285" s="215" t="s">
        <v>51354</v>
      </c>
    </row>
    <row r="15286" spans="1:4">
      <c r="A15286" s="215" t="s">
        <v>51355</v>
      </c>
      <c r="B15286" s="215">
        <v>1</v>
      </c>
      <c r="C15286" s="216" t="s">
        <v>51356</v>
      </c>
      <c r="D15286" s="215" t="s">
        <v>51357</v>
      </c>
    </row>
    <row r="15287" spans="1:4">
      <c r="A15287" s="215" t="s">
        <v>51358</v>
      </c>
      <c r="B15287" s="215">
        <v>1</v>
      </c>
      <c r="C15287" s="216" t="s">
        <v>51359</v>
      </c>
      <c r="D15287" s="215" t="s">
        <v>51360</v>
      </c>
    </row>
    <row r="15288" spans="1:4">
      <c r="A15288" s="215" t="s">
        <v>51361</v>
      </c>
      <c r="B15288" s="215">
        <v>1</v>
      </c>
      <c r="C15288" s="216" t="s">
        <v>51362</v>
      </c>
      <c r="D15288" s="215" t="s">
        <v>51363</v>
      </c>
    </row>
    <row r="15289" spans="1:4">
      <c r="A15289" s="215" t="s">
        <v>51364</v>
      </c>
      <c r="B15289" s="215">
        <v>1</v>
      </c>
      <c r="C15289" s="216" t="s">
        <v>51365</v>
      </c>
      <c r="D15289" s="215" t="s">
        <v>51366</v>
      </c>
    </row>
    <row r="15290" spans="1:4">
      <c r="A15290" s="215" t="s">
        <v>51367</v>
      </c>
      <c r="B15290" s="215">
        <v>1</v>
      </c>
      <c r="C15290" s="216" t="s">
        <v>51368</v>
      </c>
      <c r="D15290" s="215" t="s">
        <v>51369</v>
      </c>
    </row>
    <row r="15291" spans="1:4">
      <c r="A15291" s="215" t="s">
        <v>51370</v>
      </c>
      <c r="B15291" s="215">
        <v>1</v>
      </c>
      <c r="C15291" s="216" t="s">
        <v>51371</v>
      </c>
      <c r="D15291" s="215" t="s">
        <v>51372</v>
      </c>
    </row>
    <row r="15292" spans="1:4">
      <c r="A15292" s="215" t="s">
        <v>51373</v>
      </c>
      <c r="B15292" s="215">
        <v>2</v>
      </c>
      <c r="C15292" s="216" t="s">
        <v>51374</v>
      </c>
      <c r="D15292" s="215" t="s">
        <v>51375</v>
      </c>
    </row>
    <row r="15293" spans="1:4">
      <c r="A15293" s="215" t="s">
        <v>51376</v>
      </c>
      <c r="B15293" s="215">
        <v>1</v>
      </c>
      <c r="C15293" s="216" t="s">
        <v>51377</v>
      </c>
      <c r="D15293" s="215" t="s">
        <v>51378</v>
      </c>
    </row>
    <row r="15294" spans="1:4">
      <c r="A15294" s="215" t="s">
        <v>51379</v>
      </c>
      <c r="B15294" s="215">
        <v>1</v>
      </c>
      <c r="C15294" s="216" t="s">
        <v>51380</v>
      </c>
      <c r="D15294" s="215" t="s">
        <v>51381</v>
      </c>
    </row>
    <row r="15295" spans="1:4">
      <c r="A15295" s="215" t="s">
        <v>51382</v>
      </c>
      <c r="B15295" s="215">
        <v>2</v>
      </c>
      <c r="C15295" s="216" t="s">
        <v>51383</v>
      </c>
      <c r="D15295" s="215" t="s">
        <v>51384</v>
      </c>
    </row>
    <row r="15296" spans="1:4">
      <c r="A15296" s="215" t="s">
        <v>51385</v>
      </c>
      <c r="B15296" s="215">
        <v>1</v>
      </c>
      <c r="C15296" s="216" t="s">
        <v>51386</v>
      </c>
      <c r="D15296" s="215" t="s">
        <v>51387</v>
      </c>
    </row>
    <row r="15297" spans="1:4">
      <c r="A15297" s="215" t="s">
        <v>51388</v>
      </c>
      <c r="B15297" s="215">
        <v>1</v>
      </c>
      <c r="C15297" s="216" t="s">
        <v>51389</v>
      </c>
      <c r="D15297" s="215" t="s">
        <v>51390</v>
      </c>
    </row>
    <row r="15298" spans="1:4">
      <c r="A15298" s="215" t="s">
        <v>51391</v>
      </c>
      <c r="B15298" s="215">
        <v>1</v>
      </c>
      <c r="C15298" s="216" t="s">
        <v>51392</v>
      </c>
      <c r="D15298" s="215" t="s">
        <v>51393</v>
      </c>
    </row>
    <row r="15299" spans="1:4">
      <c r="A15299" s="215" t="s">
        <v>51394</v>
      </c>
      <c r="B15299" s="215">
        <v>1</v>
      </c>
      <c r="C15299" s="216" t="s">
        <v>51395</v>
      </c>
      <c r="D15299" s="215" t="s">
        <v>51396</v>
      </c>
    </row>
    <row r="15300" spans="1:4">
      <c r="A15300" s="215" t="s">
        <v>51397</v>
      </c>
      <c r="B15300" s="215">
        <v>1</v>
      </c>
      <c r="C15300" s="216" t="s">
        <v>51398</v>
      </c>
      <c r="D15300" s="215" t="s">
        <v>51399</v>
      </c>
    </row>
    <row r="15301" spans="1:4">
      <c r="A15301" s="215" t="s">
        <v>51400</v>
      </c>
      <c r="B15301" s="215">
        <v>1</v>
      </c>
      <c r="C15301" s="216" t="s">
        <v>51401</v>
      </c>
      <c r="D15301" s="215" t="s">
        <v>51402</v>
      </c>
    </row>
    <row r="15302" spans="1:4">
      <c r="A15302" s="215" t="s">
        <v>51403</v>
      </c>
      <c r="B15302" s="215">
        <v>1</v>
      </c>
      <c r="C15302" s="216" t="s">
        <v>51404</v>
      </c>
      <c r="D15302" s="215" t="s">
        <v>51405</v>
      </c>
    </row>
    <row r="15303" spans="1:4">
      <c r="A15303" s="215" t="s">
        <v>51406</v>
      </c>
      <c r="B15303" s="215">
        <v>1</v>
      </c>
      <c r="C15303" s="216" t="s">
        <v>51407</v>
      </c>
      <c r="D15303" s="215" t="s">
        <v>51408</v>
      </c>
    </row>
    <row r="15304" spans="1:4">
      <c r="A15304" s="215" t="s">
        <v>51409</v>
      </c>
      <c r="B15304" s="215">
        <v>1</v>
      </c>
      <c r="C15304" s="216" t="s">
        <v>51410</v>
      </c>
      <c r="D15304" s="215" t="s">
        <v>51411</v>
      </c>
    </row>
    <row r="15305" spans="1:4">
      <c r="A15305" s="215" t="s">
        <v>51412</v>
      </c>
      <c r="B15305" s="215">
        <v>1</v>
      </c>
      <c r="C15305" s="216" t="s">
        <v>51413</v>
      </c>
      <c r="D15305" s="215" t="s">
        <v>51414</v>
      </c>
    </row>
    <row r="15306" spans="1:4">
      <c r="A15306" s="215" t="s">
        <v>51415</v>
      </c>
      <c r="B15306" s="215">
        <v>1</v>
      </c>
      <c r="C15306" s="216" t="s">
        <v>51416</v>
      </c>
      <c r="D15306" s="215" t="s">
        <v>51417</v>
      </c>
    </row>
    <row r="15307" spans="1:4">
      <c r="A15307" s="215" t="s">
        <v>51418</v>
      </c>
      <c r="B15307" s="215">
        <v>1</v>
      </c>
      <c r="C15307" s="216" t="s">
        <v>51419</v>
      </c>
      <c r="D15307" s="215" t="s">
        <v>51420</v>
      </c>
    </row>
    <row r="15308" spans="1:4">
      <c r="A15308" s="215" t="s">
        <v>51421</v>
      </c>
      <c r="B15308" s="215">
        <v>1</v>
      </c>
      <c r="C15308" s="216" t="s">
        <v>51422</v>
      </c>
      <c r="D15308" s="215" t="s">
        <v>51423</v>
      </c>
    </row>
    <row r="15309" spans="1:4">
      <c r="A15309" s="215" t="s">
        <v>51424</v>
      </c>
      <c r="B15309" s="215">
        <v>1</v>
      </c>
      <c r="C15309" s="216" t="s">
        <v>51425</v>
      </c>
      <c r="D15309" s="215" t="s">
        <v>51426</v>
      </c>
    </row>
    <row r="15310" spans="1:4">
      <c r="A15310" s="215" t="s">
        <v>51427</v>
      </c>
      <c r="B15310" s="215">
        <v>1</v>
      </c>
      <c r="C15310" s="216" t="s">
        <v>51428</v>
      </c>
      <c r="D15310" s="215" t="s">
        <v>51429</v>
      </c>
    </row>
    <row r="15311" spans="1:4">
      <c r="A15311" s="215" t="s">
        <v>51430</v>
      </c>
      <c r="B15311" s="215">
        <v>1</v>
      </c>
      <c r="C15311" s="216" t="s">
        <v>51431</v>
      </c>
      <c r="D15311" s="215" t="s">
        <v>51432</v>
      </c>
    </row>
    <row r="15312" spans="1:4">
      <c r="A15312" s="215" t="s">
        <v>51433</v>
      </c>
      <c r="B15312" s="215">
        <v>1</v>
      </c>
      <c r="C15312" s="216" t="s">
        <v>51434</v>
      </c>
      <c r="D15312" s="215" t="s">
        <v>50544</v>
      </c>
    </row>
    <row r="15313" spans="1:4">
      <c r="A15313" s="215" t="s">
        <v>51435</v>
      </c>
      <c r="B15313" s="215">
        <v>1</v>
      </c>
      <c r="C15313" s="216" t="s">
        <v>51436</v>
      </c>
      <c r="D15313" s="215" t="s">
        <v>51437</v>
      </c>
    </row>
    <row r="15314" spans="1:4">
      <c r="A15314" s="215" t="s">
        <v>51438</v>
      </c>
      <c r="B15314" s="215">
        <v>1</v>
      </c>
      <c r="C15314" s="216" t="s">
        <v>51439</v>
      </c>
      <c r="D15314" s="215" t="s">
        <v>51440</v>
      </c>
    </row>
    <row r="15315" spans="1:4">
      <c r="A15315" s="215" t="s">
        <v>51441</v>
      </c>
      <c r="B15315" s="215">
        <v>1</v>
      </c>
      <c r="C15315" s="216" t="s">
        <v>51442</v>
      </c>
      <c r="D15315" s="215" t="s">
        <v>51443</v>
      </c>
    </row>
    <row r="15316" spans="1:4">
      <c r="A15316" s="215" t="s">
        <v>51444</v>
      </c>
      <c r="B15316" s="215">
        <v>1</v>
      </c>
      <c r="C15316" s="216" t="s">
        <v>51445</v>
      </c>
      <c r="D15316" s="215" t="s">
        <v>51446</v>
      </c>
    </row>
    <row r="15317" spans="1:4">
      <c r="A15317" s="215" t="s">
        <v>51447</v>
      </c>
      <c r="B15317" s="215">
        <v>1</v>
      </c>
      <c r="C15317" s="216" t="s">
        <v>51448</v>
      </c>
      <c r="D15317" s="215" t="s">
        <v>51449</v>
      </c>
    </row>
    <row r="15318" spans="1:4">
      <c r="A15318" s="215" t="s">
        <v>51450</v>
      </c>
      <c r="B15318" s="215">
        <v>1</v>
      </c>
      <c r="C15318" s="216" t="s">
        <v>51451</v>
      </c>
      <c r="D15318" s="215" t="s">
        <v>51452</v>
      </c>
    </row>
    <row r="15319" spans="1:4">
      <c r="A15319" s="215" t="s">
        <v>51453</v>
      </c>
      <c r="B15319" s="215">
        <v>1</v>
      </c>
      <c r="C15319" s="216" t="s">
        <v>51454</v>
      </c>
      <c r="D15319" s="215" t="s">
        <v>51455</v>
      </c>
    </row>
    <row r="15320" spans="1:4">
      <c r="A15320" s="215" t="s">
        <v>51456</v>
      </c>
      <c r="B15320" s="215">
        <v>1</v>
      </c>
      <c r="C15320" s="216" t="s">
        <v>51457</v>
      </c>
      <c r="D15320" s="215" t="s">
        <v>51458</v>
      </c>
    </row>
    <row r="15321" spans="1:4">
      <c r="A15321" s="215" t="s">
        <v>51459</v>
      </c>
      <c r="B15321" s="215">
        <v>1</v>
      </c>
      <c r="C15321" s="216" t="s">
        <v>51460</v>
      </c>
      <c r="D15321" s="215" t="s">
        <v>51461</v>
      </c>
    </row>
    <row r="15322" spans="1:4">
      <c r="A15322" s="215" t="s">
        <v>51462</v>
      </c>
      <c r="B15322" s="215">
        <v>1</v>
      </c>
      <c r="C15322" s="216" t="s">
        <v>51463</v>
      </c>
      <c r="D15322" s="215" t="s">
        <v>51464</v>
      </c>
    </row>
    <row r="15323" spans="1:4">
      <c r="A15323" s="215" t="s">
        <v>51465</v>
      </c>
      <c r="B15323" s="215">
        <v>1</v>
      </c>
      <c r="C15323" s="216" t="s">
        <v>51466</v>
      </c>
      <c r="D15323" s="215" t="s">
        <v>51467</v>
      </c>
    </row>
    <row r="15324" spans="1:4">
      <c r="A15324" s="215" t="s">
        <v>51468</v>
      </c>
      <c r="B15324" s="215">
        <v>1</v>
      </c>
      <c r="C15324" s="216" t="s">
        <v>51469</v>
      </c>
      <c r="D15324" s="215" t="s">
        <v>51470</v>
      </c>
    </row>
    <row r="15325" spans="1:4">
      <c r="A15325" s="215" t="s">
        <v>51471</v>
      </c>
      <c r="B15325" s="215">
        <v>2</v>
      </c>
      <c r="C15325" s="216" t="s">
        <v>51472</v>
      </c>
      <c r="D15325" s="215" t="s">
        <v>51473</v>
      </c>
    </row>
    <row r="15326" spans="1:4">
      <c r="A15326" s="215" t="s">
        <v>51474</v>
      </c>
      <c r="B15326" s="215">
        <v>1</v>
      </c>
      <c r="C15326" s="216" t="s">
        <v>51475</v>
      </c>
      <c r="D15326" s="215" t="s">
        <v>51476</v>
      </c>
    </row>
    <row r="15327" spans="1:4">
      <c r="A15327" s="215" t="s">
        <v>51477</v>
      </c>
      <c r="B15327" s="215">
        <v>1</v>
      </c>
      <c r="C15327" s="216" t="s">
        <v>51478</v>
      </c>
      <c r="D15327" s="215" t="s">
        <v>51479</v>
      </c>
    </row>
    <row r="15328" spans="1:4">
      <c r="A15328" s="215" t="s">
        <v>51480</v>
      </c>
      <c r="B15328" s="215">
        <v>1</v>
      </c>
      <c r="C15328" s="216" t="s">
        <v>51481</v>
      </c>
      <c r="D15328" s="215" t="s">
        <v>51482</v>
      </c>
    </row>
    <row r="15329" spans="1:4">
      <c r="A15329" s="215" t="s">
        <v>51483</v>
      </c>
      <c r="B15329" s="215">
        <v>1</v>
      </c>
      <c r="C15329" s="216" t="s">
        <v>51484</v>
      </c>
      <c r="D15329" s="215" t="s">
        <v>51485</v>
      </c>
    </row>
    <row r="15330" spans="1:4">
      <c r="A15330" s="215" t="s">
        <v>51486</v>
      </c>
      <c r="B15330" s="215">
        <v>1</v>
      </c>
      <c r="C15330" s="216" t="s">
        <v>51487</v>
      </c>
      <c r="D15330" s="215" t="s">
        <v>51488</v>
      </c>
    </row>
    <row r="15331" spans="1:4">
      <c r="A15331" s="215" t="s">
        <v>51489</v>
      </c>
      <c r="B15331" s="215">
        <v>1</v>
      </c>
      <c r="C15331" s="216" t="s">
        <v>51490</v>
      </c>
      <c r="D15331" s="215" t="s">
        <v>51491</v>
      </c>
    </row>
    <row r="15332" spans="1:4">
      <c r="A15332" s="215" t="s">
        <v>51492</v>
      </c>
      <c r="B15332" s="215">
        <v>1</v>
      </c>
      <c r="C15332" s="216" t="s">
        <v>51493</v>
      </c>
      <c r="D15332" s="215" t="s">
        <v>51494</v>
      </c>
    </row>
    <row r="15333" spans="1:4">
      <c r="A15333" s="215" t="s">
        <v>51495</v>
      </c>
      <c r="B15333" s="215">
        <v>1</v>
      </c>
      <c r="C15333" s="216" t="s">
        <v>51496</v>
      </c>
      <c r="D15333" s="215" t="s">
        <v>51497</v>
      </c>
    </row>
    <row r="15334" spans="1:4">
      <c r="A15334" s="215" t="s">
        <v>51498</v>
      </c>
      <c r="B15334" s="215">
        <v>1</v>
      </c>
      <c r="C15334" s="216" t="s">
        <v>51499</v>
      </c>
      <c r="D15334" s="215" t="s">
        <v>51500</v>
      </c>
    </row>
    <row r="15335" spans="1:4">
      <c r="A15335" s="215" t="s">
        <v>51501</v>
      </c>
      <c r="B15335" s="215">
        <v>1</v>
      </c>
      <c r="C15335" s="216" t="s">
        <v>51502</v>
      </c>
      <c r="D15335" s="215" t="s">
        <v>51503</v>
      </c>
    </row>
    <row r="15336" spans="1:4">
      <c r="A15336" s="215" t="s">
        <v>51504</v>
      </c>
      <c r="B15336" s="215">
        <v>1</v>
      </c>
      <c r="C15336" s="216" t="s">
        <v>51505</v>
      </c>
      <c r="D15336" s="215" t="s">
        <v>51506</v>
      </c>
    </row>
    <row r="15337" spans="1:4">
      <c r="A15337" s="215" t="s">
        <v>51507</v>
      </c>
      <c r="B15337" s="215">
        <v>1</v>
      </c>
      <c r="C15337" s="216" t="s">
        <v>51508</v>
      </c>
      <c r="D15337" s="215" t="s">
        <v>51509</v>
      </c>
    </row>
    <row r="15338" spans="1:4">
      <c r="A15338" s="215" t="s">
        <v>51510</v>
      </c>
      <c r="B15338" s="215">
        <v>1</v>
      </c>
      <c r="C15338" s="216" t="s">
        <v>51511</v>
      </c>
      <c r="D15338" s="215" t="s">
        <v>51512</v>
      </c>
    </row>
    <row r="15339" spans="1:4">
      <c r="A15339" s="215" t="s">
        <v>51513</v>
      </c>
      <c r="B15339" s="215">
        <v>1</v>
      </c>
      <c r="C15339" s="216" t="s">
        <v>51514</v>
      </c>
      <c r="D15339" s="215" t="s">
        <v>51515</v>
      </c>
    </row>
    <row r="15340" spans="1:4">
      <c r="A15340" s="215" t="s">
        <v>51516</v>
      </c>
      <c r="B15340" s="215">
        <v>1</v>
      </c>
      <c r="C15340" s="216" t="s">
        <v>51517</v>
      </c>
      <c r="D15340" s="215" t="s">
        <v>51518</v>
      </c>
    </row>
    <row r="15341" spans="1:4">
      <c r="A15341" s="215" t="s">
        <v>51519</v>
      </c>
      <c r="B15341" s="215">
        <v>1</v>
      </c>
      <c r="C15341" s="216" t="s">
        <v>51520</v>
      </c>
      <c r="D15341" s="215" t="s">
        <v>51521</v>
      </c>
    </row>
    <row r="15342" spans="1:4">
      <c r="A15342" s="215" t="s">
        <v>51522</v>
      </c>
      <c r="B15342" s="215">
        <v>1</v>
      </c>
      <c r="C15342" s="216" t="s">
        <v>51523</v>
      </c>
      <c r="D15342" s="215" t="s">
        <v>51524</v>
      </c>
    </row>
    <row r="15343" spans="1:4">
      <c r="A15343" s="215" t="s">
        <v>51525</v>
      </c>
      <c r="B15343" s="215">
        <v>1</v>
      </c>
      <c r="C15343" s="216" t="s">
        <v>51526</v>
      </c>
      <c r="D15343" s="215" t="s">
        <v>51527</v>
      </c>
    </row>
    <row r="15344" spans="1:4">
      <c r="A15344" s="215" t="s">
        <v>51528</v>
      </c>
      <c r="B15344" s="215">
        <v>1</v>
      </c>
      <c r="C15344" s="216" t="s">
        <v>51529</v>
      </c>
      <c r="D15344" s="215" t="s">
        <v>51530</v>
      </c>
    </row>
    <row r="15345" spans="1:4">
      <c r="A15345" s="215" t="s">
        <v>51531</v>
      </c>
      <c r="B15345" s="215">
        <v>1</v>
      </c>
      <c r="C15345" s="216" t="s">
        <v>51532</v>
      </c>
      <c r="D15345" s="215" t="s">
        <v>51533</v>
      </c>
    </row>
    <row r="15346" spans="1:4">
      <c r="A15346" s="215" t="s">
        <v>51534</v>
      </c>
      <c r="B15346" s="215">
        <v>1</v>
      </c>
      <c r="C15346" s="216" t="s">
        <v>51535</v>
      </c>
      <c r="D15346" s="215" t="s">
        <v>51536</v>
      </c>
    </row>
    <row r="15347" spans="1:4">
      <c r="A15347" s="215" t="s">
        <v>51537</v>
      </c>
      <c r="B15347" s="215">
        <v>1</v>
      </c>
      <c r="C15347" s="216" t="s">
        <v>51538</v>
      </c>
      <c r="D15347" s="215" t="s">
        <v>51539</v>
      </c>
    </row>
    <row r="15348" spans="1:4">
      <c r="A15348" s="215" t="s">
        <v>51540</v>
      </c>
      <c r="B15348" s="215">
        <v>1</v>
      </c>
      <c r="C15348" s="216" t="s">
        <v>51541</v>
      </c>
      <c r="D15348" s="215" t="s">
        <v>51542</v>
      </c>
    </row>
    <row r="15349" spans="1:4">
      <c r="A15349" s="215" t="s">
        <v>51543</v>
      </c>
      <c r="B15349" s="215">
        <v>1</v>
      </c>
      <c r="C15349" s="216" t="s">
        <v>51544</v>
      </c>
      <c r="D15349" s="215" t="s">
        <v>51545</v>
      </c>
    </row>
    <row r="15350" spans="1:4">
      <c r="A15350" s="215" t="s">
        <v>51546</v>
      </c>
      <c r="B15350" s="215">
        <v>1</v>
      </c>
      <c r="C15350" s="216" t="s">
        <v>51547</v>
      </c>
      <c r="D15350" s="215" t="s">
        <v>51548</v>
      </c>
    </row>
    <row r="15351" spans="1:4">
      <c r="A15351" s="215" t="s">
        <v>51549</v>
      </c>
      <c r="B15351" s="215">
        <v>1</v>
      </c>
      <c r="C15351" s="216" t="s">
        <v>51550</v>
      </c>
      <c r="D15351" s="215" t="s">
        <v>51551</v>
      </c>
    </row>
    <row r="15352" spans="1:4">
      <c r="A15352" s="215" t="s">
        <v>51552</v>
      </c>
      <c r="B15352" s="215">
        <v>1</v>
      </c>
      <c r="C15352" s="216" t="s">
        <v>51553</v>
      </c>
      <c r="D15352" s="215" t="s">
        <v>51554</v>
      </c>
    </row>
    <row r="15353" spans="1:4">
      <c r="A15353" s="215" t="s">
        <v>51555</v>
      </c>
      <c r="B15353" s="215">
        <v>1</v>
      </c>
      <c r="C15353" s="216" t="s">
        <v>51556</v>
      </c>
      <c r="D15353" s="215" t="s">
        <v>51557</v>
      </c>
    </row>
    <row r="15354" spans="1:4">
      <c r="A15354" s="215" t="s">
        <v>51558</v>
      </c>
      <c r="B15354" s="215">
        <v>1</v>
      </c>
      <c r="C15354" s="216" t="s">
        <v>51559</v>
      </c>
      <c r="D15354" s="215" t="s">
        <v>51560</v>
      </c>
    </row>
    <row r="15355" spans="1:4">
      <c r="A15355" s="215" t="s">
        <v>51561</v>
      </c>
      <c r="B15355" s="215">
        <v>1</v>
      </c>
      <c r="C15355" s="216" t="s">
        <v>51562</v>
      </c>
      <c r="D15355" s="215" t="s">
        <v>51563</v>
      </c>
    </row>
    <row r="15356" spans="1:4">
      <c r="A15356" s="215" t="s">
        <v>51564</v>
      </c>
      <c r="B15356" s="215">
        <v>1</v>
      </c>
      <c r="C15356" s="216" t="s">
        <v>51565</v>
      </c>
      <c r="D15356" s="215" t="s">
        <v>51566</v>
      </c>
    </row>
    <row r="15357" spans="1:4">
      <c r="A15357" s="215" t="s">
        <v>51567</v>
      </c>
      <c r="B15357" s="215">
        <v>1</v>
      </c>
      <c r="C15357" s="216" t="s">
        <v>51568</v>
      </c>
      <c r="D15357" s="215" t="s">
        <v>51569</v>
      </c>
    </row>
    <row r="15358" spans="1:4">
      <c r="A15358" s="215" t="s">
        <v>51570</v>
      </c>
      <c r="B15358" s="215">
        <v>1</v>
      </c>
      <c r="C15358" s="216" t="s">
        <v>51571</v>
      </c>
      <c r="D15358" s="215" t="s">
        <v>51572</v>
      </c>
    </row>
    <row r="15359" spans="1:4">
      <c r="A15359" s="215" t="s">
        <v>51573</v>
      </c>
      <c r="B15359" s="215">
        <v>1</v>
      </c>
      <c r="C15359" s="216" t="s">
        <v>51574</v>
      </c>
      <c r="D15359" s="215" t="s">
        <v>51575</v>
      </c>
    </row>
    <row r="15360" spans="1:4">
      <c r="A15360" s="215" t="s">
        <v>51576</v>
      </c>
      <c r="B15360" s="215">
        <v>1</v>
      </c>
      <c r="C15360" s="216" t="s">
        <v>51577</v>
      </c>
      <c r="D15360" s="215" t="s">
        <v>51578</v>
      </c>
    </row>
    <row r="15361" spans="1:4">
      <c r="A15361" s="215" t="s">
        <v>51579</v>
      </c>
      <c r="B15361" s="215">
        <v>1</v>
      </c>
      <c r="C15361" s="216" t="s">
        <v>51580</v>
      </c>
      <c r="D15361" s="215" t="s">
        <v>51581</v>
      </c>
    </row>
    <row r="15362" spans="1:4">
      <c r="A15362" s="215" t="s">
        <v>51582</v>
      </c>
      <c r="B15362" s="215">
        <v>1</v>
      </c>
      <c r="C15362" s="216" t="s">
        <v>51583</v>
      </c>
      <c r="D15362" s="215" t="s">
        <v>51584</v>
      </c>
    </row>
    <row r="15363" spans="1:4">
      <c r="A15363" s="215" t="s">
        <v>51585</v>
      </c>
      <c r="B15363" s="215">
        <v>1</v>
      </c>
      <c r="C15363" s="216" t="s">
        <v>51586</v>
      </c>
      <c r="D15363" s="215" t="s">
        <v>51587</v>
      </c>
    </row>
    <row r="15364" spans="1:4">
      <c r="A15364" s="215" t="s">
        <v>51588</v>
      </c>
      <c r="B15364" s="215">
        <v>1</v>
      </c>
      <c r="C15364" s="216" t="s">
        <v>51589</v>
      </c>
      <c r="D15364" s="215" t="s">
        <v>51590</v>
      </c>
    </row>
    <row r="15365" spans="1:4">
      <c r="A15365" s="215" t="s">
        <v>51591</v>
      </c>
      <c r="B15365" s="215">
        <v>1</v>
      </c>
      <c r="C15365" s="216" t="s">
        <v>51592</v>
      </c>
      <c r="D15365" s="215" t="s">
        <v>51593</v>
      </c>
    </row>
    <row r="15366" spans="1:4">
      <c r="A15366" s="215" t="s">
        <v>51594</v>
      </c>
      <c r="B15366" s="215">
        <v>1</v>
      </c>
      <c r="C15366" s="216" t="s">
        <v>51595</v>
      </c>
      <c r="D15366" s="215" t="s">
        <v>51596</v>
      </c>
    </row>
    <row r="15367" spans="1:4">
      <c r="A15367" s="215" t="s">
        <v>51597</v>
      </c>
      <c r="B15367" s="215">
        <v>1</v>
      </c>
      <c r="C15367" s="216" t="s">
        <v>51598</v>
      </c>
      <c r="D15367" s="215" t="s">
        <v>51599</v>
      </c>
    </row>
    <row r="15368" spans="1:4">
      <c r="A15368" s="215" t="s">
        <v>51600</v>
      </c>
      <c r="B15368" s="215">
        <v>1</v>
      </c>
      <c r="C15368" s="216" t="s">
        <v>51601</v>
      </c>
      <c r="D15368" s="215" t="s">
        <v>51602</v>
      </c>
    </row>
    <row r="15369" spans="1:4">
      <c r="A15369" s="215" t="s">
        <v>51603</v>
      </c>
      <c r="B15369" s="215">
        <v>1</v>
      </c>
      <c r="C15369" s="216" t="s">
        <v>51604</v>
      </c>
      <c r="D15369" s="215" t="s">
        <v>51605</v>
      </c>
    </row>
    <row r="15370" spans="1:4">
      <c r="A15370" s="215" t="s">
        <v>51606</v>
      </c>
      <c r="B15370" s="215">
        <v>1</v>
      </c>
      <c r="C15370" s="216" t="s">
        <v>51607</v>
      </c>
      <c r="D15370" s="215" t="s">
        <v>51608</v>
      </c>
    </row>
    <row r="15371" spans="1:4">
      <c r="A15371" s="215" t="s">
        <v>51609</v>
      </c>
      <c r="B15371" s="215">
        <v>1</v>
      </c>
      <c r="C15371" s="216" t="s">
        <v>51610</v>
      </c>
      <c r="D15371" s="215" t="s">
        <v>51611</v>
      </c>
    </row>
    <row r="15372" spans="1:4">
      <c r="A15372" s="215" t="s">
        <v>51612</v>
      </c>
      <c r="B15372" s="215">
        <v>1</v>
      </c>
      <c r="C15372" s="216" t="s">
        <v>51613</v>
      </c>
      <c r="D15372" s="215" t="s">
        <v>51614</v>
      </c>
    </row>
    <row r="15373" spans="1:4">
      <c r="A15373" s="215" t="s">
        <v>51615</v>
      </c>
      <c r="B15373" s="215">
        <v>2</v>
      </c>
      <c r="C15373" s="216" t="s">
        <v>51616</v>
      </c>
      <c r="D15373" s="215" t="s">
        <v>111183</v>
      </c>
    </row>
    <row r="15374" spans="1:4">
      <c r="A15374" s="215" t="s">
        <v>51617</v>
      </c>
      <c r="B15374" s="215">
        <v>1</v>
      </c>
      <c r="C15374" s="216" t="s">
        <v>51618</v>
      </c>
      <c r="D15374" s="215" t="s">
        <v>51619</v>
      </c>
    </row>
    <row r="15375" spans="1:4">
      <c r="A15375" s="215" t="s">
        <v>51620</v>
      </c>
      <c r="B15375" s="215">
        <v>1</v>
      </c>
      <c r="C15375" s="216" t="s">
        <v>51621</v>
      </c>
      <c r="D15375" s="215" t="s">
        <v>51622</v>
      </c>
    </row>
    <row r="15376" spans="1:4">
      <c r="A15376" s="215" t="s">
        <v>51623</v>
      </c>
      <c r="B15376" s="215">
        <v>1</v>
      </c>
      <c r="C15376" s="216" t="s">
        <v>51624</v>
      </c>
      <c r="D15376" s="215" t="s">
        <v>51625</v>
      </c>
    </row>
    <row r="15377" spans="1:4">
      <c r="A15377" s="215" t="s">
        <v>51626</v>
      </c>
      <c r="B15377" s="215">
        <v>1</v>
      </c>
      <c r="C15377" s="216" t="s">
        <v>51627</v>
      </c>
      <c r="D15377" s="215" t="s">
        <v>51628</v>
      </c>
    </row>
    <row r="15378" spans="1:4">
      <c r="A15378" s="215" t="s">
        <v>51629</v>
      </c>
      <c r="B15378" s="215">
        <v>1</v>
      </c>
      <c r="C15378" s="216" t="s">
        <v>51630</v>
      </c>
      <c r="D15378" s="215" t="s">
        <v>51631</v>
      </c>
    </row>
    <row r="15379" spans="1:4">
      <c r="A15379" s="215" t="s">
        <v>51632</v>
      </c>
      <c r="B15379" s="215">
        <v>1</v>
      </c>
      <c r="C15379" s="216" t="s">
        <v>51633</v>
      </c>
      <c r="D15379" s="215" t="s">
        <v>51634</v>
      </c>
    </row>
    <row r="15380" spans="1:4">
      <c r="A15380" s="215" t="s">
        <v>51635</v>
      </c>
      <c r="B15380" s="215">
        <v>1</v>
      </c>
      <c r="C15380" s="216" t="s">
        <v>51636</v>
      </c>
      <c r="D15380" s="215" t="s">
        <v>51637</v>
      </c>
    </row>
    <row r="15381" spans="1:4">
      <c r="A15381" s="215" t="s">
        <v>51638</v>
      </c>
      <c r="B15381" s="215">
        <v>1</v>
      </c>
      <c r="C15381" s="216" t="s">
        <v>51639</v>
      </c>
      <c r="D15381" s="215" t="s">
        <v>51640</v>
      </c>
    </row>
    <row r="15382" spans="1:4">
      <c r="A15382" s="215" t="s">
        <v>51641</v>
      </c>
      <c r="B15382" s="215">
        <v>1</v>
      </c>
      <c r="C15382" s="216" t="s">
        <v>51642</v>
      </c>
      <c r="D15382" s="215" t="s">
        <v>51643</v>
      </c>
    </row>
    <row r="15383" spans="1:4">
      <c r="A15383" s="215" t="s">
        <v>51644</v>
      </c>
      <c r="B15383" s="215">
        <v>1</v>
      </c>
      <c r="C15383" s="216" t="s">
        <v>51645</v>
      </c>
      <c r="D15383" s="215" t="s">
        <v>51646</v>
      </c>
    </row>
    <row r="15384" spans="1:4">
      <c r="A15384" s="215" t="s">
        <v>51647</v>
      </c>
      <c r="B15384" s="215">
        <v>1</v>
      </c>
      <c r="C15384" s="216" t="s">
        <v>51648</v>
      </c>
      <c r="D15384" s="215" t="s">
        <v>51649</v>
      </c>
    </row>
    <row r="15385" spans="1:4">
      <c r="A15385" s="215" t="s">
        <v>51650</v>
      </c>
      <c r="B15385" s="215">
        <v>1</v>
      </c>
      <c r="C15385" s="216" t="s">
        <v>51651</v>
      </c>
      <c r="D15385" s="215" t="s">
        <v>51652</v>
      </c>
    </row>
    <row r="15386" spans="1:4">
      <c r="A15386" s="215" t="s">
        <v>51653</v>
      </c>
      <c r="B15386" s="215">
        <v>1</v>
      </c>
      <c r="C15386" s="216" t="s">
        <v>51654</v>
      </c>
      <c r="D15386" s="215" t="s">
        <v>51655</v>
      </c>
    </row>
    <row r="15387" spans="1:4">
      <c r="A15387" s="215" t="s">
        <v>51656</v>
      </c>
      <c r="B15387" s="215">
        <v>1</v>
      </c>
      <c r="C15387" s="216" t="s">
        <v>51657</v>
      </c>
      <c r="D15387" s="215" t="s">
        <v>51658</v>
      </c>
    </row>
    <row r="15388" spans="1:4">
      <c r="A15388" s="215" t="s">
        <v>51659</v>
      </c>
      <c r="B15388" s="215">
        <v>1</v>
      </c>
      <c r="C15388" s="216" t="s">
        <v>51660</v>
      </c>
      <c r="D15388" s="215" t="s">
        <v>51661</v>
      </c>
    </row>
    <row r="15389" spans="1:4">
      <c r="A15389" s="215" t="s">
        <v>51662</v>
      </c>
      <c r="B15389" s="215">
        <v>1</v>
      </c>
      <c r="C15389" s="216" t="s">
        <v>51663</v>
      </c>
      <c r="D15389" s="215" t="s">
        <v>51664</v>
      </c>
    </row>
    <row r="15390" spans="1:4">
      <c r="A15390" s="215" t="s">
        <v>51665</v>
      </c>
      <c r="B15390" s="215">
        <v>1</v>
      </c>
      <c r="C15390" s="216" t="s">
        <v>51666</v>
      </c>
      <c r="D15390" s="215" t="s">
        <v>51667</v>
      </c>
    </row>
    <row r="15391" spans="1:4">
      <c r="A15391" s="215" t="s">
        <v>51668</v>
      </c>
      <c r="B15391" s="215">
        <v>1</v>
      </c>
      <c r="C15391" s="216" t="s">
        <v>51669</v>
      </c>
      <c r="D15391" s="215" t="s">
        <v>51670</v>
      </c>
    </row>
    <row r="15392" spans="1:4">
      <c r="A15392" s="215" t="s">
        <v>51671</v>
      </c>
      <c r="B15392" s="215">
        <v>1</v>
      </c>
      <c r="C15392" s="216" t="s">
        <v>51672</v>
      </c>
      <c r="D15392" s="215" t="s">
        <v>51673</v>
      </c>
    </row>
    <row r="15393" spans="1:4">
      <c r="A15393" s="215" t="s">
        <v>51674</v>
      </c>
      <c r="B15393" s="215">
        <v>1</v>
      </c>
      <c r="C15393" s="216" t="s">
        <v>51675</v>
      </c>
      <c r="D15393" s="215" t="s">
        <v>51676</v>
      </c>
    </row>
    <row r="15394" spans="1:4">
      <c r="A15394" s="215" t="s">
        <v>51677</v>
      </c>
      <c r="B15394" s="215">
        <v>1</v>
      </c>
      <c r="C15394" s="216" t="s">
        <v>51678</v>
      </c>
      <c r="D15394" s="215" t="s">
        <v>51679</v>
      </c>
    </row>
    <row r="15395" spans="1:4">
      <c r="A15395" s="215" t="s">
        <v>51680</v>
      </c>
      <c r="B15395" s="215">
        <v>1</v>
      </c>
      <c r="C15395" s="216" t="s">
        <v>51681</v>
      </c>
      <c r="D15395" s="215" t="s">
        <v>51682</v>
      </c>
    </row>
    <row r="15396" spans="1:4">
      <c r="A15396" s="215" t="s">
        <v>51683</v>
      </c>
      <c r="B15396" s="215">
        <v>1</v>
      </c>
      <c r="C15396" s="216" t="s">
        <v>51684</v>
      </c>
      <c r="D15396" s="215" t="s">
        <v>51685</v>
      </c>
    </row>
    <row r="15397" spans="1:4">
      <c r="A15397" s="215" t="s">
        <v>51686</v>
      </c>
      <c r="B15397" s="215">
        <v>1</v>
      </c>
      <c r="C15397" s="216" t="s">
        <v>51687</v>
      </c>
      <c r="D15397" s="215" t="s">
        <v>51688</v>
      </c>
    </row>
    <row r="15398" spans="1:4">
      <c r="A15398" s="215" t="s">
        <v>51689</v>
      </c>
      <c r="B15398" s="215">
        <v>1</v>
      </c>
      <c r="C15398" s="216" t="s">
        <v>51690</v>
      </c>
      <c r="D15398" s="215" t="s">
        <v>51691</v>
      </c>
    </row>
    <row r="15399" spans="1:4">
      <c r="A15399" s="215" t="s">
        <v>51692</v>
      </c>
      <c r="B15399" s="215">
        <v>1</v>
      </c>
      <c r="C15399" s="216" t="s">
        <v>51693</v>
      </c>
      <c r="D15399" s="215" t="s">
        <v>51694</v>
      </c>
    </row>
    <row r="15400" spans="1:4">
      <c r="A15400" s="215" t="s">
        <v>51695</v>
      </c>
      <c r="B15400" s="215">
        <v>1</v>
      </c>
      <c r="C15400" s="216" t="s">
        <v>51696</v>
      </c>
      <c r="D15400" s="215" t="s">
        <v>51697</v>
      </c>
    </row>
    <row r="15401" spans="1:4">
      <c r="A15401" s="215" t="s">
        <v>51698</v>
      </c>
      <c r="B15401" s="215">
        <v>1</v>
      </c>
      <c r="C15401" s="216" t="s">
        <v>51699</v>
      </c>
      <c r="D15401" s="215" t="s">
        <v>51700</v>
      </c>
    </row>
    <row r="15402" spans="1:4">
      <c r="A15402" s="215" t="s">
        <v>51701</v>
      </c>
      <c r="B15402" s="215">
        <v>1</v>
      </c>
      <c r="C15402" s="216" t="s">
        <v>51702</v>
      </c>
      <c r="D15402" s="215" t="s">
        <v>51703</v>
      </c>
    </row>
    <row r="15403" spans="1:4">
      <c r="A15403" s="215" t="s">
        <v>51704</v>
      </c>
      <c r="B15403" s="215">
        <v>1</v>
      </c>
      <c r="C15403" s="216" t="s">
        <v>51705</v>
      </c>
      <c r="D15403" s="215" t="s">
        <v>51706</v>
      </c>
    </row>
    <row r="15404" spans="1:4">
      <c r="A15404" s="215" t="s">
        <v>51707</v>
      </c>
      <c r="B15404" s="215">
        <v>1</v>
      </c>
      <c r="C15404" s="216" t="s">
        <v>51708</v>
      </c>
      <c r="D15404" s="215" t="s">
        <v>51709</v>
      </c>
    </row>
    <row r="15405" spans="1:4">
      <c r="A15405" s="215" t="s">
        <v>51710</v>
      </c>
      <c r="B15405" s="215">
        <v>1</v>
      </c>
      <c r="C15405" s="216" t="s">
        <v>51711</v>
      </c>
      <c r="D15405" s="215" t="s">
        <v>51712</v>
      </c>
    </row>
    <row r="15406" spans="1:4">
      <c r="A15406" s="215" t="s">
        <v>51713</v>
      </c>
      <c r="B15406" s="215">
        <v>1</v>
      </c>
      <c r="C15406" s="216" t="s">
        <v>51714</v>
      </c>
      <c r="D15406" s="215" t="s">
        <v>51715</v>
      </c>
    </row>
    <row r="15407" spans="1:4">
      <c r="A15407" s="215" t="s">
        <v>51716</v>
      </c>
      <c r="B15407" s="215">
        <v>1</v>
      </c>
      <c r="C15407" s="216" t="s">
        <v>51717</v>
      </c>
      <c r="D15407" s="215" t="s">
        <v>51718</v>
      </c>
    </row>
    <row r="15408" spans="1:4">
      <c r="A15408" s="215" t="s">
        <v>51719</v>
      </c>
      <c r="B15408" s="215">
        <v>1</v>
      </c>
      <c r="C15408" s="216" t="s">
        <v>51720</v>
      </c>
      <c r="D15408" s="215" t="s">
        <v>51721</v>
      </c>
    </row>
    <row r="15409" spans="1:4">
      <c r="A15409" s="215" t="s">
        <v>51722</v>
      </c>
      <c r="B15409" s="215">
        <v>1</v>
      </c>
      <c r="C15409" s="216" t="s">
        <v>51723</v>
      </c>
      <c r="D15409" s="215" t="s">
        <v>51724</v>
      </c>
    </row>
    <row r="15410" spans="1:4">
      <c r="A15410" s="215" t="s">
        <v>51725</v>
      </c>
      <c r="B15410" s="215">
        <v>1</v>
      </c>
      <c r="C15410" s="216" t="s">
        <v>51726</v>
      </c>
      <c r="D15410" s="215" t="s">
        <v>51727</v>
      </c>
    </row>
    <row r="15411" spans="1:4">
      <c r="A15411" s="215" t="s">
        <v>51728</v>
      </c>
      <c r="B15411" s="215">
        <v>1</v>
      </c>
      <c r="C15411" s="216" t="s">
        <v>51729</v>
      </c>
      <c r="D15411" s="215" t="s">
        <v>51730</v>
      </c>
    </row>
    <row r="15412" spans="1:4">
      <c r="A15412" s="215" t="s">
        <v>51731</v>
      </c>
      <c r="B15412" s="215">
        <v>1</v>
      </c>
      <c r="C15412" s="216" t="s">
        <v>51732</v>
      </c>
      <c r="D15412" s="215" t="s">
        <v>51733</v>
      </c>
    </row>
    <row r="15413" spans="1:4">
      <c r="A15413" s="215" t="s">
        <v>51734</v>
      </c>
      <c r="B15413" s="215">
        <v>1</v>
      </c>
      <c r="C15413" s="216" t="s">
        <v>51735</v>
      </c>
      <c r="D15413" s="215" t="s">
        <v>51736</v>
      </c>
    </row>
    <row r="15414" spans="1:4">
      <c r="A15414" s="215" t="s">
        <v>51737</v>
      </c>
      <c r="B15414" s="215">
        <v>1</v>
      </c>
      <c r="C15414" s="216" t="s">
        <v>51738</v>
      </c>
      <c r="D15414" s="215" t="s">
        <v>51739</v>
      </c>
    </row>
    <row r="15415" spans="1:4">
      <c r="A15415" s="215" t="s">
        <v>51740</v>
      </c>
      <c r="B15415" s="215">
        <v>2</v>
      </c>
      <c r="C15415" s="216" t="s">
        <v>51741</v>
      </c>
      <c r="D15415" s="215" t="s">
        <v>51742</v>
      </c>
    </row>
    <row r="15416" spans="1:4">
      <c r="A15416" s="215" t="s">
        <v>51743</v>
      </c>
      <c r="B15416" s="215">
        <v>1</v>
      </c>
      <c r="C15416" s="216" t="s">
        <v>51744</v>
      </c>
      <c r="D15416" s="215" t="s">
        <v>51745</v>
      </c>
    </row>
    <row r="15417" spans="1:4">
      <c r="A15417" s="215" t="s">
        <v>51746</v>
      </c>
      <c r="B15417" s="215">
        <v>1</v>
      </c>
      <c r="C15417" s="216" t="s">
        <v>51747</v>
      </c>
      <c r="D15417" s="215" t="s">
        <v>51748</v>
      </c>
    </row>
    <row r="15418" spans="1:4">
      <c r="A15418" s="215" t="s">
        <v>51749</v>
      </c>
      <c r="B15418" s="215">
        <v>1</v>
      </c>
      <c r="C15418" s="216" t="s">
        <v>51750</v>
      </c>
      <c r="D15418" s="215" t="s">
        <v>51751</v>
      </c>
    </row>
    <row r="15419" spans="1:4">
      <c r="A15419" s="215" t="s">
        <v>51752</v>
      </c>
      <c r="B15419" s="215">
        <v>1</v>
      </c>
      <c r="C15419" s="216" t="s">
        <v>51753</v>
      </c>
      <c r="D15419" s="215" t="s">
        <v>51754</v>
      </c>
    </row>
    <row r="15420" spans="1:4">
      <c r="A15420" s="215" t="s">
        <v>51755</v>
      </c>
      <c r="B15420" s="215">
        <v>1</v>
      </c>
      <c r="C15420" s="216" t="s">
        <v>51756</v>
      </c>
      <c r="D15420" s="215" t="s">
        <v>51757</v>
      </c>
    </row>
    <row r="15421" spans="1:4">
      <c r="A15421" s="215" t="s">
        <v>51758</v>
      </c>
      <c r="B15421" s="215">
        <v>1</v>
      </c>
      <c r="C15421" s="216" t="s">
        <v>51759</v>
      </c>
      <c r="D15421" s="215" t="s">
        <v>51760</v>
      </c>
    </row>
    <row r="15422" spans="1:4">
      <c r="A15422" s="215" t="s">
        <v>51761</v>
      </c>
      <c r="B15422" s="215">
        <v>1</v>
      </c>
      <c r="C15422" s="216" t="s">
        <v>51762</v>
      </c>
      <c r="D15422" s="215" t="s">
        <v>51763</v>
      </c>
    </row>
    <row r="15423" spans="1:4">
      <c r="A15423" s="215" t="s">
        <v>51764</v>
      </c>
      <c r="B15423" s="215">
        <v>1</v>
      </c>
      <c r="C15423" s="216" t="s">
        <v>51765</v>
      </c>
      <c r="D15423" s="215" t="s">
        <v>51766</v>
      </c>
    </row>
    <row r="15424" spans="1:4">
      <c r="A15424" s="215" t="s">
        <v>51767</v>
      </c>
      <c r="B15424" s="215">
        <v>1</v>
      </c>
      <c r="C15424" s="216" t="s">
        <v>51768</v>
      </c>
      <c r="D15424" s="215" t="s">
        <v>51769</v>
      </c>
    </row>
    <row r="15425" spans="1:4">
      <c r="A15425" s="215" t="s">
        <v>51770</v>
      </c>
      <c r="B15425" s="215">
        <v>1</v>
      </c>
      <c r="C15425" s="216" t="s">
        <v>51771</v>
      </c>
      <c r="D15425" s="215" t="s">
        <v>51772</v>
      </c>
    </row>
    <row r="15426" spans="1:4">
      <c r="A15426" s="215" t="s">
        <v>51773</v>
      </c>
      <c r="B15426" s="215">
        <v>1</v>
      </c>
      <c r="C15426" s="216" t="s">
        <v>51774</v>
      </c>
      <c r="D15426" s="215" t="s">
        <v>51775</v>
      </c>
    </row>
    <row r="15427" spans="1:4">
      <c r="A15427" s="215" t="s">
        <v>51776</v>
      </c>
      <c r="B15427" s="215">
        <v>1</v>
      </c>
      <c r="C15427" s="216" t="s">
        <v>51777</v>
      </c>
      <c r="D15427" s="215" t="s">
        <v>51778</v>
      </c>
    </row>
    <row r="15428" spans="1:4">
      <c r="A15428" s="215" t="s">
        <v>51779</v>
      </c>
      <c r="B15428" s="215">
        <v>1</v>
      </c>
      <c r="C15428" s="216" t="s">
        <v>51780</v>
      </c>
      <c r="D15428" s="215" t="s">
        <v>51781</v>
      </c>
    </row>
    <row r="15429" spans="1:4">
      <c r="A15429" s="215" t="s">
        <v>51782</v>
      </c>
      <c r="B15429" s="215">
        <v>1</v>
      </c>
      <c r="C15429" s="216" t="s">
        <v>51783</v>
      </c>
      <c r="D15429" s="215" t="s">
        <v>51784</v>
      </c>
    </row>
    <row r="15430" spans="1:4">
      <c r="A15430" s="215" t="s">
        <v>51785</v>
      </c>
      <c r="B15430" s="215">
        <v>1</v>
      </c>
      <c r="C15430" s="216" t="s">
        <v>51786</v>
      </c>
      <c r="D15430" s="215" t="s">
        <v>51787</v>
      </c>
    </row>
    <row r="15431" spans="1:4">
      <c r="A15431" s="215" t="s">
        <v>51788</v>
      </c>
      <c r="B15431" s="215">
        <v>1</v>
      </c>
      <c r="C15431" s="216" t="s">
        <v>51789</v>
      </c>
      <c r="D15431" s="215" t="s">
        <v>51790</v>
      </c>
    </row>
    <row r="15432" spans="1:4">
      <c r="A15432" s="215" t="s">
        <v>51791</v>
      </c>
      <c r="B15432" s="215">
        <v>1</v>
      </c>
      <c r="C15432" s="216" t="s">
        <v>51792</v>
      </c>
      <c r="D15432" s="215" t="s">
        <v>51793</v>
      </c>
    </row>
    <row r="15433" spans="1:4">
      <c r="A15433" s="215" t="s">
        <v>51794</v>
      </c>
      <c r="B15433" s="215">
        <v>1</v>
      </c>
      <c r="C15433" s="216" t="s">
        <v>51795</v>
      </c>
      <c r="D15433" s="215" t="s">
        <v>51796</v>
      </c>
    </row>
    <row r="15434" spans="1:4">
      <c r="A15434" s="215" t="s">
        <v>51797</v>
      </c>
      <c r="B15434" s="215">
        <v>1</v>
      </c>
      <c r="C15434" s="216" t="s">
        <v>51798</v>
      </c>
      <c r="D15434" s="215" t="s">
        <v>51799</v>
      </c>
    </row>
    <row r="15435" spans="1:4">
      <c r="A15435" s="215" t="s">
        <v>51800</v>
      </c>
      <c r="B15435" s="215">
        <v>1</v>
      </c>
      <c r="C15435" s="216" t="s">
        <v>51801</v>
      </c>
      <c r="D15435" s="215" t="s">
        <v>51802</v>
      </c>
    </row>
    <row r="15436" spans="1:4">
      <c r="A15436" s="215" t="s">
        <v>51803</v>
      </c>
      <c r="B15436" s="215">
        <v>1</v>
      </c>
      <c r="C15436" s="216" t="s">
        <v>51804</v>
      </c>
      <c r="D15436" s="215" t="s">
        <v>51805</v>
      </c>
    </row>
    <row r="15437" spans="1:4">
      <c r="A15437" s="215" t="s">
        <v>51806</v>
      </c>
      <c r="B15437" s="215">
        <v>1</v>
      </c>
      <c r="C15437" s="216" t="s">
        <v>51807</v>
      </c>
      <c r="D15437" s="215" t="s">
        <v>51808</v>
      </c>
    </row>
    <row r="15438" spans="1:4">
      <c r="A15438" s="215" t="s">
        <v>51809</v>
      </c>
      <c r="B15438" s="215">
        <v>1</v>
      </c>
      <c r="C15438" s="216" t="s">
        <v>51810</v>
      </c>
      <c r="D15438" s="215" t="s">
        <v>51811</v>
      </c>
    </row>
    <row r="15439" spans="1:4">
      <c r="A15439" s="215" t="s">
        <v>51812</v>
      </c>
      <c r="B15439" s="215">
        <v>1</v>
      </c>
      <c r="C15439" s="216" t="s">
        <v>51813</v>
      </c>
      <c r="D15439" s="215" t="s">
        <v>51814</v>
      </c>
    </row>
    <row r="15440" spans="1:4">
      <c r="A15440" s="215" t="s">
        <v>51815</v>
      </c>
      <c r="B15440" s="215">
        <v>1</v>
      </c>
      <c r="C15440" s="216" t="s">
        <v>51816</v>
      </c>
      <c r="D15440" s="215" t="s">
        <v>51817</v>
      </c>
    </row>
    <row r="15441" spans="1:4">
      <c r="A15441" s="215" t="s">
        <v>51818</v>
      </c>
      <c r="B15441" s="215">
        <v>1</v>
      </c>
      <c r="C15441" s="216" t="s">
        <v>51819</v>
      </c>
      <c r="D15441" s="215" t="s">
        <v>51820</v>
      </c>
    </row>
    <row r="15442" spans="1:4">
      <c r="A15442" s="215" t="s">
        <v>51821</v>
      </c>
      <c r="B15442" s="215">
        <v>1</v>
      </c>
      <c r="C15442" s="216" t="s">
        <v>51822</v>
      </c>
      <c r="D15442" s="215" t="s">
        <v>51823</v>
      </c>
    </row>
    <row r="15443" spans="1:4">
      <c r="A15443" s="215" t="s">
        <v>51824</v>
      </c>
      <c r="B15443" s="215">
        <v>1</v>
      </c>
      <c r="C15443" s="216" t="s">
        <v>51825</v>
      </c>
      <c r="D15443" s="215" t="s">
        <v>51826</v>
      </c>
    </row>
    <row r="15444" spans="1:4">
      <c r="A15444" s="215" t="s">
        <v>51827</v>
      </c>
      <c r="B15444" s="215">
        <v>1</v>
      </c>
      <c r="C15444" s="216" t="s">
        <v>51828</v>
      </c>
      <c r="D15444" s="215" t="s">
        <v>51829</v>
      </c>
    </row>
    <row r="15445" spans="1:4">
      <c r="A15445" s="215" t="s">
        <v>51830</v>
      </c>
      <c r="B15445" s="215">
        <v>1</v>
      </c>
      <c r="C15445" s="216" t="s">
        <v>51831</v>
      </c>
      <c r="D15445" s="215" t="s">
        <v>51832</v>
      </c>
    </row>
    <row r="15446" spans="1:4">
      <c r="A15446" s="215" t="s">
        <v>51833</v>
      </c>
      <c r="B15446" s="215">
        <v>1</v>
      </c>
      <c r="C15446" s="216" t="s">
        <v>51834</v>
      </c>
      <c r="D15446" s="215" t="s">
        <v>51835</v>
      </c>
    </row>
    <row r="15447" spans="1:4">
      <c r="A15447" s="215" t="s">
        <v>51836</v>
      </c>
      <c r="B15447" s="215">
        <v>1</v>
      </c>
      <c r="C15447" s="216" t="s">
        <v>51837</v>
      </c>
      <c r="D15447" s="215" t="s">
        <v>51838</v>
      </c>
    </row>
    <row r="15448" spans="1:4">
      <c r="A15448" s="215" t="s">
        <v>51839</v>
      </c>
      <c r="B15448" s="215">
        <v>1</v>
      </c>
      <c r="C15448" s="216" t="s">
        <v>51840</v>
      </c>
      <c r="D15448" s="215" t="s">
        <v>51841</v>
      </c>
    </row>
    <row r="15449" spans="1:4">
      <c r="A15449" s="215" t="s">
        <v>51842</v>
      </c>
      <c r="B15449" s="215">
        <v>1</v>
      </c>
      <c r="C15449" s="216" t="s">
        <v>51843</v>
      </c>
      <c r="D15449" s="215" t="s">
        <v>51844</v>
      </c>
    </row>
    <row r="15450" spans="1:4">
      <c r="A15450" s="215" t="s">
        <v>51845</v>
      </c>
      <c r="B15450" s="215">
        <v>1</v>
      </c>
      <c r="C15450" s="216" t="s">
        <v>51846</v>
      </c>
      <c r="D15450" s="215" t="s">
        <v>51847</v>
      </c>
    </row>
    <row r="15451" spans="1:4">
      <c r="A15451" s="215" t="s">
        <v>51848</v>
      </c>
      <c r="B15451" s="215">
        <v>1</v>
      </c>
      <c r="C15451" s="216" t="s">
        <v>51849</v>
      </c>
      <c r="D15451" s="215" t="s">
        <v>51850</v>
      </c>
    </row>
    <row r="15452" spans="1:4">
      <c r="A15452" s="215" t="s">
        <v>51851</v>
      </c>
      <c r="B15452" s="215">
        <v>1</v>
      </c>
      <c r="C15452" s="216" t="s">
        <v>51852</v>
      </c>
      <c r="D15452" s="215" t="s">
        <v>51853</v>
      </c>
    </row>
    <row r="15453" spans="1:4">
      <c r="A15453" s="215" t="s">
        <v>51854</v>
      </c>
      <c r="B15453" s="215">
        <v>1</v>
      </c>
      <c r="C15453" s="216" t="s">
        <v>51855</v>
      </c>
      <c r="D15453" s="215" t="s">
        <v>51856</v>
      </c>
    </row>
    <row r="15454" spans="1:4">
      <c r="A15454" s="215" t="s">
        <v>51857</v>
      </c>
      <c r="B15454" s="215">
        <v>1</v>
      </c>
      <c r="C15454" s="216" t="s">
        <v>51858</v>
      </c>
      <c r="D15454" s="215" t="s">
        <v>51859</v>
      </c>
    </row>
    <row r="15455" spans="1:4">
      <c r="A15455" s="215" t="s">
        <v>51860</v>
      </c>
      <c r="B15455" s="215">
        <v>1</v>
      </c>
      <c r="C15455" s="216" t="s">
        <v>51861</v>
      </c>
      <c r="D15455" s="215" t="s">
        <v>51862</v>
      </c>
    </row>
    <row r="15456" spans="1:4">
      <c r="A15456" s="215" t="s">
        <v>51863</v>
      </c>
      <c r="B15456" s="215">
        <v>1</v>
      </c>
      <c r="C15456" s="216" t="s">
        <v>51864</v>
      </c>
      <c r="D15456" s="215" t="s">
        <v>51865</v>
      </c>
    </row>
    <row r="15457" spans="1:4">
      <c r="A15457" s="215" t="s">
        <v>51866</v>
      </c>
      <c r="B15457" s="215">
        <v>1</v>
      </c>
      <c r="C15457" s="216" t="s">
        <v>51867</v>
      </c>
      <c r="D15457" s="215" t="s">
        <v>51868</v>
      </c>
    </row>
    <row r="15458" spans="1:4">
      <c r="A15458" s="215" t="s">
        <v>51869</v>
      </c>
      <c r="B15458" s="215">
        <v>1</v>
      </c>
      <c r="C15458" s="216" t="s">
        <v>51870</v>
      </c>
      <c r="D15458" s="215" t="s">
        <v>51871</v>
      </c>
    </row>
    <row r="15459" spans="1:4">
      <c r="A15459" s="215" t="s">
        <v>51872</v>
      </c>
      <c r="B15459" s="215">
        <v>1</v>
      </c>
      <c r="C15459" s="216" t="s">
        <v>51873</v>
      </c>
      <c r="D15459" s="215" t="s">
        <v>51874</v>
      </c>
    </row>
    <row r="15460" spans="1:4">
      <c r="A15460" s="215" t="s">
        <v>51875</v>
      </c>
      <c r="B15460" s="215">
        <v>1</v>
      </c>
      <c r="C15460" s="216" t="s">
        <v>51876</v>
      </c>
      <c r="D15460" s="215" t="s">
        <v>51877</v>
      </c>
    </row>
    <row r="15461" spans="1:4">
      <c r="A15461" s="215" t="s">
        <v>51878</v>
      </c>
      <c r="B15461" s="215">
        <v>1</v>
      </c>
      <c r="C15461" s="216" t="s">
        <v>51879</v>
      </c>
      <c r="D15461" s="215" t="s">
        <v>51880</v>
      </c>
    </row>
    <row r="15462" spans="1:4">
      <c r="A15462" s="215" t="s">
        <v>51881</v>
      </c>
      <c r="B15462" s="215">
        <v>1</v>
      </c>
      <c r="C15462" s="216" t="s">
        <v>51882</v>
      </c>
      <c r="D15462" s="215" t="s">
        <v>51883</v>
      </c>
    </row>
    <row r="15463" spans="1:4">
      <c r="A15463" s="215" t="s">
        <v>51884</v>
      </c>
      <c r="B15463" s="215">
        <v>1</v>
      </c>
      <c r="C15463" s="216" t="s">
        <v>51885</v>
      </c>
      <c r="D15463" s="215" t="s">
        <v>51886</v>
      </c>
    </row>
    <row r="15464" spans="1:4">
      <c r="A15464" s="215" t="s">
        <v>51887</v>
      </c>
      <c r="B15464" s="215">
        <v>1</v>
      </c>
      <c r="C15464" s="216" t="s">
        <v>51888</v>
      </c>
      <c r="D15464" s="215" t="s">
        <v>51889</v>
      </c>
    </row>
    <row r="15465" spans="1:4">
      <c r="A15465" s="215" t="s">
        <v>51890</v>
      </c>
      <c r="B15465" s="215">
        <v>1</v>
      </c>
      <c r="C15465" s="216" t="s">
        <v>51891</v>
      </c>
      <c r="D15465" s="215" t="s">
        <v>51892</v>
      </c>
    </row>
    <row r="15466" spans="1:4">
      <c r="A15466" s="215" t="s">
        <v>51893</v>
      </c>
      <c r="B15466" s="215">
        <v>1</v>
      </c>
      <c r="C15466" s="216" t="s">
        <v>51894</v>
      </c>
      <c r="D15466" s="215" t="s">
        <v>51895</v>
      </c>
    </row>
    <row r="15467" spans="1:4">
      <c r="A15467" s="215" t="s">
        <v>51896</v>
      </c>
      <c r="B15467" s="215">
        <v>1</v>
      </c>
      <c r="C15467" s="216" t="s">
        <v>51897</v>
      </c>
      <c r="D15467" s="215" t="s">
        <v>51898</v>
      </c>
    </row>
    <row r="15468" spans="1:4">
      <c r="A15468" s="215" t="s">
        <v>51899</v>
      </c>
      <c r="B15468" s="215">
        <v>1</v>
      </c>
      <c r="C15468" s="216" t="s">
        <v>51900</v>
      </c>
      <c r="D15468" s="215" t="s">
        <v>51901</v>
      </c>
    </row>
    <row r="15469" spans="1:4">
      <c r="A15469" s="215" t="s">
        <v>51902</v>
      </c>
      <c r="B15469" s="215">
        <v>1</v>
      </c>
      <c r="C15469" s="216" t="s">
        <v>51903</v>
      </c>
      <c r="D15469" s="215" t="s">
        <v>51904</v>
      </c>
    </row>
    <row r="15470" spans="1:4">
      <c r="A15470" s="215" t="s">
        <v>51905</v>
      </c>
      <c r="B15470" s="215">
        <v>1</v>
      </c>
      <c r="C15470" s="216" t="s">
        <v>51906</v>
      </c>
      <c r="D15470" s="215" t="s">
        <v>51907</v>
      </c>
    </row>
    <row r="15471" spans="1:4">
      <c r="A15471" s="215" t="s">
        <v>51908</v>
      </c>
      <c r="B15471" s="215">
        <v>1</v>
      </c>
      <c r="C15471" s="216" t="s">
        <v>51909</v>
      </c>
      <c r="D15471" s="215" t="s">
        <v>51910</v>
      </c>
    </row>
    <row r="15472" spans="1:4">
      <c r="A15472" s="215" t="s">
        <v>51911</v>
      </c>
      <c r="B15472" s="215">
        <v>1</v>
      </c>
      <c r="C15472" s="216" t="s">
        <v>51912</v>
      </c>
      <c r="D15472" s="215" t="s">
        <v>51913</v>
      </c>
    </row>
    <row r="15473" spans="1:4">
      <c r="A15473" s="215" t="s">
        <v>51914</v>
      </c>
      <c r="B15473" s="215">
        <v>1</v>
      </c>
      <c r="C15473" s="216" t="s">
        <v>51915</v>
      </c>
      <c r="D15473" s="215" t="s">
        <v>51916</v>
      </c>
    </row>
    <row r="15474" spans="1:4">
      <c r="A15474" s="215" t="s">
        <v>51917</v>
      </c>
      <c r="B15474" s="215">
        <v>1</v>
      </c>
      <c r="C15474" s="216" t="s">
        <v>51918</v>
      </c>
      <c r="D15474" s="215" t="s">
        <v>51919</v>
      </c>
    </row>
    <row r="15475" spans="1:4">
      <c r="A15475" s="215" t="s">
        <v>51920</v>
      </c>
      <c r="B15475" s="215">
        <v>1</v>
      </c>
      <c r="C15475" s="216" t="s">
        <v>51921</v>
      </c>
      <c r="D15475" s="215" t="s">
        <v>51922</v>
      </c>
    </row>
    <row r="15476" spans="1:4">
      <c r="A15476" s="215" t="s">
        <v>51923</v>
      </c>
      <c r="B15476" s="215">
        <v>1</v>
      </c>
      <c r="C15476" s="216" t="s">
        <v>51924</v>
      </c>
      <c r="D15476" s="215" t="s">
        <v>51925</v>
      </c>
    </row>
    <row r="15477" spans="1:4">
      <c r="A15477" s="215" t="s">
        <v>51926</v>
      </c>
      <c r="B15477" s="215">
        <v>1</v>
      </c>
      <c r="C15477" s="216" t="s">
        <v>51927</v>
      </c>
      <c r="D15477" s="215" t="s">
        <v>51928</v>
      </c>
    </row>
    <row r="15478" spans="1:4">
      <c r="A15478" s="215" t="s">
        <v>51929</v>
      </c>
      <c r="B15478" s="215">
        <v>1</v>
      </c>
      <c r="C15478" s="216" t="s">
        <v>51930</v>
      </c>
      <c r="D15478" s="215" t="s">
        <v>51931</v>
      </c>
    </row>
    <row r="15479" spans="1:4">
      <c r="A15479" s="215" t="s">
        <v>51932</v>
      </c>
      <c r="B15479" s="215">
        <v>1</v>
      </c>
      <c r="C15479" s="216" t="s">
        <v>51933</v>
      </c>
      <c r="D15479" s="215" t="s">
        <v>51934</v>
      </c>
    </row>
    <row r="15480" spans="1:4">
      <c r="A15480" s="215" t="s">
        <v>51935</v>
      </c>
      <c r="B15480" s="215">
        <v>1</v>
      </c>
      <c r="C15480" s="216" t="s">
        <v>51936</v>
      </c>
      <c r="D15480" s="215" t="s">
        <v>51937</v>
      </c>
    </row>
    <row r="15481" spans="1:4">
      <c r="A15481" s="215" t="s">
        <v>51938</v>
      </c>
      <c r="B15481" s="215">
        <v>1</v>
      </c>
      <c r="C15481" s="216" t="s">
        <v>51939</v>
      </c>
      <c r="D15481" s="215" t="s">
        <v>51940</v>
      </c>
    </row>
    <row r="15482" spans="1:4">
      <c r="A15482" s="215" t="s">
        <v>51941</v>
      </c>
      <c r="B15482" s="215">
        <v>1</v>
      </c>
      <c r="C15482" s="216" t="s">
        <v>51942</v>
      </c>
      <c r="D15482" s="215" t="s">
        <v>51943</v>
      </c>
    </row>
    <row r="15483" spans="1:4">
      <c r="A15483" s="215" t="s">
        <v>51944</v>
      </c>
      <c r="B15483" s="215">
        <v>1</v>
      </c>
      <c r="C15483" s="216" t="s">
        <v>51945</v>
      </c>
      <c r="D15483" s="215" t="s">
        <v>51946</v>
      </c>
    </row>
    <row r="15484" spans="1:4">
      <c r="A15484" s="215" t="s">
        <v>51947</v>
      </c>
      <c r="B15484" s="215">
        <v>1</v>
      </c>
      <c r="C15484" s="216" t="s">
        <v>51948</v>
      </c>
      <c r="D15484" s="215" t="s">
        <v>51949</v>
      </c>
    </row>
    <row r="15485" spans="1:4">
      <c r="A15485" s="215" t="s">
        <v>51950</v>
      </c>
      <c r="B15485" s="215">
        <v>1</v>
      </c>
      <c r="C15485" s="216" t="s">
        <v>51951</v>
      </c>
      <c r="D15485" s="215" t="s">
        <v>51952</v>
      </c>
    </row>
    <row r="15486" spans="1:4">
      <c r="A15486" s="215" t="s">
        <v>51953</v>
      </c>
      <c r="B15486" s="215">
        <v>1</v>
      </c>
      <c r="C15486" s="216" t="s">
        <v>51954</v>
      </c>
      <c r="D15486" s="215" t="s">
        <v>51955</v>
      </c>
    </row>
    <row r="15487" spans="1:4">
      <c r="A15487" s="215" t="s">
        <v>51956</v>
      </c>
      <c r="B15487" s="215">
        <v>1</v>
      </c>
      <c r="C15487" s="216" t="s">
        <v>51957</v>
      </c>
      <c r="D15487" s="215" t="s">
        <v>51958</v>
      </c>
    </row>
    <row r="15488" spans="1:4">
      <c r="A15488" s="215" t="s">
        <v>51959</v>
      </c>
      <c r="B15488" s="215">
        <v>1</v>
      </c>
      <c r="C15488" s="216" t="s">
        <v>51960</v>
      </c>
      <c r="D15488" s="215" t="s">
        <v>51961</v>
      </c>
    </row>
    <row r="15489" spans="1:4">
      <c r="A15489" s="215" t="s">
        <v>51962</v>
      </c>
      <c r="B15489" s="215">
        <v>1</v>
      </c>
      <c r="C15489" s="216" t="s">
        <v>51963</v>
      </c>
      <c r="D15489" s="215" t="s">
        <v>51964</v>
      </c>
    </row>
    <row r="15490" spans="1:4">
      <c r="A15490" s="215" t="s">
        <v>51965</v>
      </c>
      <c r="B15490" s="215">
        <v>1</v>
      </c>
      <c r="C15490" s="216" t="s">
        <v>51966</v>
      </c>
      <c r="D15490" s="215" t="s">
        <v>51967</v>
      </c>
    </row>
    <row r="15491" spans="1:4">
      <c r="A15491" s="215" t="s">
        <v>51968</v>
      </c>
      <c r="B15491" s="215">
        <v>1</v>
      </c>
      <c r="C15491" s="216" t="s">
        <v>51969</v>
      </c>
      <c r="D15491" s="215" t="s">
        <v>51970</v>
      </c>
    </row>
    <row r="15492" spans="1:4">
      <c r="A15492" s="215" t="s">
        <v>51971</v>
      </c>
      <c r="B15492" s="215">
        <v>1</v>
      </c>
      <c r="C15492" s="216" t="s">
        <v>51972</v>
      </c>
      <c r="D15492" s="215" t="s">
        <v>51973</v>
      </c>
    </row>
    <row r="15493" spans="1:4">
      <c r="A15493" s="215" t="s">
        <v>51974</v>
      </c>
      <c r="B15493" s="215">
        <v>1</v>
      </c>
      <c r="C15493" s="216" t="s">
        <v>51975</v>
      </c>
      <c r="D15493" s="215" t="s">
        <v>51976</v>
      </c>
    </row>
    <row r="15494" spans="1:4">
      <c r="A15494" s="215" t="s">
        <v>51977</v>
      </c>
      <c r="B15494" s="215">
        <v>1</v>
      </c>
      <c r="C15494" s="216" t="s">
        <v>51978</v>
      </c>
      <c r="D15494" s="215" t="s">
        <v>51979</v>
      </c>
    </row>
    <row r="15495" spans="1:4">
      <c r="A15495" s="215" t="s">
        <v>51980</v>
      </c>
      <c r="B15495" s="215">
        <v>1</v>
      </c>
      <c r="C15495" s="216" t="s">
        <v>51981</v>
      </c>
      <c r="D15495" s="215" t="s">
        <v>51982</v>
      </c>
    </row>
    <row r="15496" spans="1:4">
      <c r="A15496" s="215" t="s">
        <v>51983</v>
      </c>
      <c r="B15496" s="215">
        <v>1</v>
      </c>
      <c r="C15496" s="216" t="s">
        <v>51984</v>
      </c>
      <c r="D15496" s="215" t="s">
        <v>51985</v>
      </c>
    </row>
    <row r="15497" spans="1:4">
      <c r="A15497" s="215" t="s">
        <v>51986</v>
      </c>
      <c r="B15497" s="215">
        <v>1</v>
      </c>
      <c r="C15497" s="216" t="s">
        <v>51987</v>
      </c>
      <c r="D15497" s="215" t="s">
        <v>51988</v>
      </c>
    </row>
    <row r="15498" spans="1:4">
      <c r="A15498" s="215" t="s">
        <v>51989</v>
      </c>
      <c r="B15498" s="215">
        <v>1</v>
      </c>
      <c r="C15498" s="216" t="s">
        <v>51990</v>
      </c>
      <c r="D15498" s="215" t="s">
        <v>51991</v>
      </c>
    </row>
    <row r="15499" spans="1:4">
      <c r="A15499" s="215" t="s">
        <v>51992</v>
      </c>
      <c r="B15499" s="215">
        <v>1</v>
      </c>
      <c r="C15499" s="216" t="s">
        <v>51993</v>
      </c>
      <c r="D15499" s="215" t="s">
        <v>51994</v>
      </c>
    </row>
    <row r="15500" spans="1:4">
      <c r="A15500" s="215" t="s">
        <v>51995</v>
      </c>
      <c r="B15500" s="215">
        <v>1</v>
      </c>
      <c r="C15500" s="216" t="s">
        <v>51996</v>
      </c>
      <c r="D15500" s="215" t="s">
        <v>51997</v>
      </c>
    </row>
    <row r="15501" spans="1:4">
      <c r="A15501" s="215" t="s">
        <v>51998</v>
      </c>
      <c r="B15501" s="215">
        <v>1</v>
      </c>
      <c r="C15501" s="216" t="s">
        <v>51999</v>
      </c>
      <c r="D15501" s="215" t="s">
        <v>52000</v>
      </c>
    </row>
    <row r="15502" spans="1:4">
      <c r="A15502" s="215" t="s">
        <v>52001</v>
      </c>
      <c r="B15502" s="215">
        <v>1</v>
      </c>
      <c r="C15502" s="216" t="s">
        <v>52002</v>
      </c>
      <c r="D15502" s="215" t="s">
        <v>52003</v>
      </c>
    </row>
    <row r="15503" spans="1:4">
      <c r="A15503" s="215" t="s">
        <v>52004</v>
      </c>
      <c r="B15503" s="215">
        <v>1</v>
      </c>
      <c r="C15503" s="216" t="s">
        <v>52005</v>
      </c>
      <c r="D15503" s="215" t="s">
        <v>52006</v>
      </c>
    </row>
    <row r="15504" spans="1:4">
      <c r="A15504" s="215" t="s">
        <v>52007</v>
      </c>
      <c r="B15504" s="215">
        <v>1</v>
      </c>
      <c r="C15504" s="216" t="s">
        <v>52008</v>
      </c>
      <c r="D15504" s="215" t="s">
        <v>52009</v>
      </c>
    </row>
    <row r="15505" spans="1:4">
      <c r="A15505" s="215" t="s">
        <v>52010</v>
      </c>
      <c r="B15505" s="215">
        <v>1</v>
      </c>
      <c r="C15505" s="216" t="s">
        <v>52011</v>
      </c>
      <c r="D15505" s="215" t="s">
        <v>52012</v>
      </c>
    </row>
    <row r="15506" spans="1:4">
      <c r="A15506" s="215" t="s">
        <v>52013</v>
      </c>
      <c r="B15506" s="215">
        <v>1</v>
      </c>
      <c r="C15506" s="216" t="s">
        <v>52014</v>
      </c>
      <c r="D15506" s="215" t="s">
        <v>52015</v>
      </c>
    </row>
    <row r="15507" spans="1:4">
      <c r="A15507" s="215" t="s">
        <v>52016</v>
      </c>
      <c r="B15507" s="215">
        <v>2</v>
      </c>
      <c r="C15507" s="216" t="s">
        <v>52017</v>
      </c>
      <c r="D15507" s="215" t="s">
        <v>52018</v>
      </c>
    </row>
    <row r="15508" spans="1:4">
      <c r="A15508" s="215" t="s">
        <v>52019</v>
      </c>
      <c r="B15508" s="215">
        <v>1</v>
      </c>
      <c r="C15508" s="216" t="s">
        <v>52020</v>
      </c>
      <c r="D15508" s="215" t="s">
        <v>52021</v>
      </c>
    </row>
    <row r="15509" spans="1:4">
      <c r="A15509" s="215" t="s">
        <v>52022</v>
      </c>
      <c r="B15509" s="215">
        <v>1</v>
      </c>
      <c r="C15509" s="216" t="s">
        <v>52023</v>
      </c>
      <c r="D15509" s="215" t="s">
        <v>52024</v>
      </c>
    </row>
    <row r="15510" spans="1:4">
      <c r="A15510" s="215" t="s">
        <v>52025</v>
      </c>
      <c r="B15510" s="215">
        <v>1</v>
      </c>
      <c r="C15510" s="216" t="s">
        <v>52026</v>
      </c>
      <c r="D15510" s="215" t="s">
        <v>52027</v>
      </c>
    </row>
    <row r="15511" spans="1:4">
      <c r="A15511" s="215" t="s">
        <v>52028</v>
      </c>
      <c r="B15511" s="215">
        <v>1</v>
      </c>
      <c r="C15511" s="216" t="s">
        <v>52029</v>
      </c>
      <c r="D15511" s="215" t="s">
        <v>52030</v>
      </c>
    </row>
    <row r="15512" spans="1:4">
      <c r="A15512" s="215" t="s">
        <v>52031</v>
      </c>
      <c r="B15512" s="215">
        <v>1</v>
      </c>
      <c r="C15512" s="216" t="s">
        <v>52032</v>
      </c>
      <c r="D15512" s="215" t="s">
        <v>52033</v>
      </c>
    </row>
    <row r="15513" spans="1:4">
      <c r="A15513" s="215" t="s">
        <v>52034</v>
      </c>
      <c r="B15513" s="215">
        <v>1</v>
      </c>
      <c r="C15513" s="216" t="s">
        <v>52035</v>
      </c>
      <c r="D15513" s="215" t="s">
        <v>52036</v>
      </c>
    </row>
    <row r="15514" spans="1:4">
      <c r="A15514" s="215" t="s">
        <v>52037</v>
      </c>
      <c r="B15514" s="215">
        <v>1</v>
      </c>
      <c r="C15514" s="216" t="s">
        <v>52038</v>
      </c>
      <c r="D15514" s="215" t="s">
        <v>52039</v>
      </c>
    </row>
    <row r="15515" spans="1:4">
      <c r="A15515" s="215" t="s">
        <v>52040</v>
      </c>
      <c r="B15515" s="215">
        <v>1</v>
      </c>
      <c r="C15515" s="216" t="s">
        <v>52041</v>
      </c>
      <c r="D15515" s="215" t="s">
        <v>52042</v>
      </c>
    </row>
    <row r="15516" spans="1:4">
      <c r="A15516" s="215" t="s">
        <v>52043</v>
      </c>
      <c r="B15516" s="215">
        <v>1</v>
      </c>
      <c r="C15516" s="216" t="s">
        <v>52044</v>
      </c>
      <c r="D15516" s="215" t="s">
        <v>52045</v>
      </c>
    </row>
    <row r="15517" spans="1:4">
      <c r="A15517" s="215" t="s">
        <v>52046</v>
      </c>
      <c r="B15517" s="215">
        <v>1</v>
      </c>
      <c r="C15517" s="216" t="s">
        <v>52047</v>
      </c>
      <c r="D15517" s="215" t="s">
        <v>52048</v>
      </c>
    </row>
    <row r="15518" spans="1:4">
      <c r="A15518" s="215" t="s">
        <v>52049</v>
      </c>
      <c r="B15518" s="215">
        <v>1</v>
      </c>
      <c r="C15518" s="216" t="s">
        <v>52050</v>
      </c>
      <c r="D15518" s="215" t="s">
        <v>52051</v>
      </c>
    </row>
    <row r="15519" spans="1:4">
      <c r="A15519" s="215" t="s">
        <v>52052</v>
      </c>
      <c r="B15519" s="215">
        <v>1</v>
      </c>
      <c r="C15519" s="216" t="s">
        <v>52053</v>
      </c>
      <c r="D15519" s="215" t="s">
        <v>52054</v>
      </c>
    </row>
    <row r="15520" spans="1:4">
      <c r="A15520" s="215" t="s">
        <v>52055</v>
      </c>
      <c r="B15520" s="215">
        <v>1</v>
      </c>
      <c r="C15520" s="216" t="s">
        <v>52056</v>
      </c>
      <c r="D15520" s="215" t="s">
        <v>52057</v>
      </c>
    </row>
    <row r="15521" spans="1:4">
      <c r="A15521" s="215" t="s">
        <v>52058</v>
      </c>
      <c r="B15521" s="215">
        <v>1</v>
      </c>
      <c r="C15521" s="216" t="s">
        <v>52059</v>
      </c>
      <c r="D15521" s="215" t="s">
        <v>52060</v>
      </c>
    </row>
    <row r="15522" spans="1:4">
      <c r="A15522" s="215" t="s">
        <v>52061</v>
      </c>
      <c r="B15522" s="215">
        <v>1</v>
      </c>
      <c r="C15522" s="216" t="s">
        <v>52062</v>
      </c>
      <c r="D15522" s="215" t="s">
        <v>52063</v>
      </c>
    </row>
    <row r="15523" spans="1:4">
      <c r="A15523" s="215" t="s">
        <v>52064</v>
      </c>
      <c r="B15523" s="215">
        <v>1</v>
      </c>
      <c r="C15523" s="216" t="s">
        <v>52065</v>
      </c>
      <c r="D15523" s="215" t="s">
        <v>52066</v>
      </c>
    </row>
    <row r="15524" spans="1:4">
      <c r="A15524" s="215" t="s">
        <v>52067</v>
      </c>
      <c r="B15524" s="215">
        <v>1</v>
      </c>
      <c r="C15524" s="216" t="s">
        <v>52068</v>
      </c>
      <c r="D15524" s="215" t="s">
        <v>52069</v>
      </c>
    </row>
    <row r="15525" spans="1:4">
      <c r="A15525" s="215" t="s">
        <v>52070</v>
      </c>
      <c r="B15525" s="215">
        <v>1</v>
      </c>
      <c r="C15525" s="216" t="s">
        <v>52071</v>
      </c>
      <c r="D15525" s="215" t="s">
        <v>52072</v>
      </c>
    </row>
    <row r="15526" spans="1:4">
      <c r="A15526" s="215" t="s">
        <v>52073</v>
      </c>
      <c r="B15526" s="215">
        <v>1</v>
      </c>
      <c r="C15526" s="216" t="s">
        <v>52074</v>
      </c>
      <c r="D15526" s="215" t="s">
        <v>52075</v>
      </c>
    </row>
    <row r="15527" spans="1:4">
      <c r="A15527" s="215" t="s">
        <v>52076</v>
      </c>
      <c r="B15527" s="215">
        <v>1</v>
      </c>
      <c r="C15527" s="216" t="s">
        <v>52077</v>
      </c>
      <c r="D15527" s="215" t="s">
        <v>52078</v>
      </c>
    </row>
    <row r="15528" spans="1:4">
      <c r="A15528" s="215" t="s">
        <v>52079</v>
      </c>
      <c r="B15528" s="215">
        <v>1</v>
      </c>
      <c r="C15528" s="216" t="s">
        <v>52080</v>
      </c>
      <c r="D15528" s="215" t="s">
        <v>51479</v>
      </c>
    </row>
    <row r="15529" spans="1:4">
      <c r="A15529" s="215" t="s">
        <v>52081</v>
      </c>
      <c r="B15529" s="215">
        <v>1</v>
      </c>
      <c r="C15529" s="216" t="s">
        <v>52082</v>
      </c>
      <c r="D15529" s="215" t="s">
        <v>51628</v>
      </c>
    </row>
    <row r="15530" spans="1:4">
      <c r="A15530" s="215" t="s">
        <v>52083</v>
      </c>
      <c r="B15530" s="215">
        <v>1</v>
      </c>
      <c r="C15530" s="216" t="s">
        <v>52084</v>
      </c>
      <c r="D15530" s="215" t="s">
        <v>52085</v>
      </c>
    </row>
    <row r="15531" spans="1:4">
      <c r="A15531" s="215" t="s">
        <v>52086</v>
      </c>
      <c r="B15531" s="215">
        <v>1</v>
      </c>
      <c r="C15531" s="216" t="s">
        <v>52087</v>
      </c>
      <c r="D15531" s="215" t="s">
        <v>52088</v>
      </c>
    </row>
    <row r="15532" spans="1:4">
      <c r="A15532" s="215" t="s">
        <v>52089</v>
      </c>
      <c r="B15532" s="215">
        <v>1</v>
      </c>
      <c r="C15532" s="216" t="s">
        <v>52090</v>
      </c>
      <c r="D15532" s="215" t="s">
        <v>52091</v>
      </c>
    </row>
    <row r="15533" spans="1:4">
      <c r="A15533" s="215" t="s">
        <v>52092</v>
      </c>
      <c r="B15533" s="215">
        <v>1</v>
      </c>
      <c r="C15533" s="216" t="s">
        <v>52093</v>
      </c>
      <c r="D15533" s="215" t="s">
        <v>52094</v>
      </c>
    </row>
    <row r="15534" spans="1:4">
      <c r="A15534" s="215" t="s">
        <v>52095</v>
      </c>
      <c r="B15534" s="215">
        <v>1</v>
      </c>
      <c r="C15534" s="216" t="s">
        <v>52096</v>
      </c>
      <c r="D15534" s="215" t="s">
        <v>52097</v>
      </c>
    </row>
    <row r="15535" spans="1:4">
      <c r="A15535" s="215" t="s">
        <v>52098</v>
      </c>
      <c r="B15535" s="215">
        <v>1</v>
      </c>
      <c r="C15535" s="216" t="s">
        <v>52099</v>
      </c>
      <c r="D15535" s="215" t="s">
        <v>52100</v>
      </c>
    </row>
    <row r="15536" spans="1:4">
      <c r="A15536" s="215" t="s">
        <v>52101</v>
      </c>
      <c r="B15536" s="215">
        <v>1</v>
      </c>
      <c r="C15536" s="216" t="s">
        <v>52102</v>
      </c>
      <c r="D15536" s="215" t="s">
        <v>52103</v>
      </c>
    </row>
    <row r="15537" spans="1:4">
      <c r="A15537" s="215" t="s">
        <v>52104</v>
      </c>
      <c r="B15537" s="215">
        <v>1</v>
      </c>
      <c r="C15537" s="216" t="s">
        <v>52105</v>
      </c>
      <c r="D15537" s="215" t="s">
        <v>52106</v>
      </c>
    </row>
    <row r="15538" spans="1:4">
      <c r="A15538" s="215" t="s">
        <v>52107</v>
      </c>
      <c r="B15538" s="215">
        <v>1</v>
      </c>
      <c r="C15538" s="216" t="s">
        <v>52108</v>
      </c>
      <c r="D15538" s="215" t="s">
        <v>51563</v>
      </c>
    </row>
    <row r="15539" spans="1:4">
      <c r="A15539" s="215" t="s">
        <v>52109</v>
      </c>
      <c r="B15539" s="215">
        <v>1</v>
      </c>
      <c r="C15539" s="216" t="s">
        <v>52110</v>
      </c>
      <c r="D15539" s="215" t="s">
        <v>52111</v>
      </c>
    </row>
    <row r="15540" spans="1:4">
      <c r="A15540" s="215" t="s">
        <v>52112</v>
      </c>
      <c r="B15540" s="215">
        <v>1</v>
      </c>
      <c r="C15540" s="216" t="s">
        <v>52113</v>
      </c>
      <c r="D15540" s="215" t="s">
        <v>51560</v>
      </c>
    </row>
    <row r="15541" spans="1:4">
      <c r="A15541" s="215" t="s">
        <v>52114</v>
      </c>
      <c r="B15541" s="215">
        <v>1</v>
      </c>
      <c r="C15541" s="216" t="s">
        <v>52115</v>
      </c>
      <c r="D15541" s="215" t="s">
        <v>51569</v>
      </c>
    </row>
    <row r="15542" spans="1:4">
      <c r="A15542" s="215" t="s">
        <v>52116</v>
      </c>
      <c r="B15542" s="215">
        <v>1</v>
      </c>
      <c r="C15542" s="216" t="s">
        <v>52117</v>
      </c>
      <c r="D15542" s="215" t="s">
        <v>52118</v>
      </c>
    </row>
    <row r="15543" spans="1:4">
      <c r="A15543" s="215" t="s">
        <v>52119</v>
      </c>
      <c r="B15543" s="215">
        <v>1</v>
      </c>
      <c r="C15543" s="216" t="s">
        <v>52120</v>
      </c>
      <c r="D15543" s="215" t="s">
        <v>52121</v>
      </c>
    </row>
    <row r="15544" spans="1:4">
      <c r="A15544" s="215" t="s">
        <v>52122</v>
      </c>
      <c r="B15544" s="215">
        <v>1</v>
      </c>
      <c r="C15544" s="216" t="s">
        <v>52123</v>
      </c>
      <c r="D15544" s="215" t="s">
        <v>52124</v>
      </c>
    </row>
    <row r="15545" spans="1:4">
      <c r="A15545" s="215" t="s">
        <v>52125</v>
      </c>
      <c r="B15545" s="215">
        <v>1</v>
      </c>
      <c r="C15545" s="216" t="s">
        <v>52126</v>
      </c>
      <c r="D15545" s="215" t="s">
        <v>52127</v>
      </c>
    </row>
    <row r="15546" spans="1:4">
      <c r="A15546" s="215" t="s">
        <v>52128</v>
      </c>
      <c r="B15546" s="215">
        <v>1</v>
      </c>
      <c r="C15546" s="216" t="s">
        <v>52129</v>
      </c>
      <c r="D15546" s="215" t="s">
        <v>52130</v>
      </c>
    </row>
    <row r="15547" spans="1:4">
      <c r="A15547" s="215" t="s">
        <v>52131</v>
      </c>
      <c r="B15547" s="215">
        <v>1</v>
      </c>
      <c r="C15547" s="216" t="s">
        <v>52132</v>
      </c>
      <c r="D15547" s="215" t="s">
        <v>52133</v>
      </c>
    </row>
    <row r="15548" spans="1:4">
      <c r="A15548" s="215" t="s">
        <v>52134</v>
      </c>
      <c r="B15548" s="215">
        <v>1</v>
      </c>
      <c r="C15548" s="216" t="s">
        <v>52135</v>
      </c>
      <c r="D15548" s="215" t="s">
        <v>52136</v>
      </c>
    </row>
    <row r="15549" spans="1:4">
      <c r="A15549" s="215" t="s">
        <v>52137</v>
      </c>
      <c r="B15549" s="215">
        <v>1</v>
      </c>
      <c r="C15549" s="216" t="s">
        <v>52138</v>
      </c>
      <c r="D15549" s="215" t="s">
        <v>52139</v>
      </c>
    </row>
    <row r="15550" spans="1:4">
      <c r="A15550" s="215" t="s">
        <v>52140</v>
      </c>
      <c r="B15550" s="215">
        <v>1</v>
      </c>
      <c r="C15550" s="216" t="s">
        <v>52141</v>
      </c>
      <c r="D15550" s="215" t="s">
        <v>52142</v>
      </c>
    </row>
    <row r="15551" spans="1:4">
      <c r="A15551" s="215" t="s">
        <v>52143</v>
      </c>
      <c r="B15551" s="215">
        <v>1</v>
      </c>
      <c r="C15551" s="216" t="s">
        <v>52144</v>
      </c>
      <c r="D15551" s="215" t="s">
        <v>52145</v>
      </c>
    </row>
    <row r="15552" spans="1:4">
      <c r="A15552" s="215" t="s">
        <v>52146</v>
      </c>
      <c r="B15552" s="215">
        <v>1</v>
      </c>
      <c r="C15552" s="216" t="s">
        <v>52147</v>
      </c>
      <c r="D15552" s="215" t="s">
        <v>52148</v>
      </c>
    </row>
    <row r="15553" spans="1:4">
      <c r="A15553" s="215" t="s">
        <v>52149</v>
      </c>
      <c r="B15553" s="215">
        <v>1</v>
      </c>
      <c r="C15553" s="216" t="s">
        <v>52150</v>
      </c>
      <c r="D15553" s="215" t="s">
        <v>52151</v>
      </c>
    </row>
    <row r="15554" spans="1:4">
      <c r="A15554" s="215" t="s">
        <v>52152</v>
      </c>
      <c r="B15554" s="215">
        <v>2</v>
      </c>
      <c r="C15554" s="216" t="s">
        <v>52153</v>
      </c>
      <c r="D15554" s="215" t="s">
        <v>111183</v>
      </c>
    </row>
    <row r="15555" spans="1:4">
      <c r="A15555" s="215" t="s">
        <v>52154</v>
      </c>
      <c r="B15555" s="215">
        <v>1</v>
      </c>
      <c r="C15555" s="216" t="s">
        <v>52155</v>
      </c>
      <c r="D15555" s="215" t="s">
        <v>52156</v>
      </c>
    </row>
    <row r="15556" spans="1:4">
      <c r="A15556" s="215" t="s">
        <v>52157</v>
      </c>
      <c r="B15556" s="215">
        <v>1</v>
      </c>
      <c r="C15556" s="216" t="s">
        <v>52158</v>
      </c>
      <c r="D15556" s="215" t="s">
        <v>52159</v>
      </c>
    </row>
    <row r="15557" spans="1:4">
      <c r="A15557" s="215" t="s">
        <v>52160</v>
      </c>
      <c r="B15557" s="215">
        <v>1</v>
      </c>
      <c r="C15557" s="216" t="s">
        <v>52161</v>
      </c>
      <c r="D15557" s="215" t="s">
        <v>52162</v>
      </c>
    </row>
    <row r="15558" spans="1:4">
      <c r="A15558" s="215" t="s">
        <v>52163</v>
      </c>
      <c r="B15558" s="215">
        <v>1</v>
      </c>
      <c r="C15558" s="216" t="s">
        <v>52164</v>
      </c>
      <c r="D15558" s="215" t="s">
        <v>52165</v>
      </c>
    </row>
    <row r="15559" spans="1:4">
      <c r="A15559" s="215" t="s">
        <v>52166</v>
      </c>
      <c r="B15559" s="215">
        <v>1</v>
      </c>
      <c r="C15559" s="216" t="s">
        <v>52167</v>
      </c>
      <c r="D15559" s="215" t="s">
        <v>52168</v>
      </c>
    </row>
    <row r="15560" spans="1:4">
      <c r="A15560" s="215" t="s">
        <v>52169</v>
      </c>
      <c r="B15560" s="215">
        <v>1</v>
      </c>
      <c r="C15560" s="216" t="s">
        <v>52170</v>
      </c>
      <c r="D15560" s="215" t="s">
        <v>52171</v>
      </c>
    </row>
    <row r="15561" spans="1:4">
      <c r="A15561" s="215" t="s">
        <v>52172</v>
      </c>
      <c r="B15561" s="215">
        <v>1</v>
      </c>
      <c r="C15561" s="216" t="s">
        <v>52173</v>
      </c>
      <c r="D15561" s="215" t="s">
        <v>52174</v>
      </c>
    </row>
    <row r="15562" spans="1:4">
      <c r="A15562" s="215" t="s">
        <v>52175</v>
      </c>
      <c r="B15562" s="215">
        <v>1</v>
      </c>
      <c r="C15562" s="216" t="s">
        <v>52176</v>
      </c>
      <c r="D15562" s="215" t="s">
        <v>52177</v>
      </c>
    </row>
    <row r="15563" spans="1:4">
      <c r="A15563" s="215" t="s">
        <v>52178</v>
      </c>
      <c r="B15563" s="215">
        <v>1</v>
      </c>
      <c r="C15563" s="216" t="s">
        <v>52179</v>
      </c>
      <c r="D15563" s="215" t="s">
        <v>52180</v>
      </c>
    </row>
    <row r="15564" spans="1:4">
      <c r="A15564" s="215" t="s">
        <v>52181</v>
      </c>
      <c r="B15564" s="215">
        <v>1</v>
      </c>
      <c r="C15564" s="216" t="s">
        <v>52182</v>
      </c>
      <c r="D15564" s="215" t="s">
        <v>52183</v>
      </c>
    </row>
    <row r="15565" spans="1:4">
      <c r="A15565" s="215" t="s">
        <v>52184</v>
      </c>
      <c r="B15565" s="215">
        <v>1</v>
      </c>
      <c r="C15565" s="216" t="s">
        <v>52185</v>
      </c>
      <c r="D15565" s="215" t="s">
        <v>52186</v>
      </c>
    </row>
    <row r="15566" spans="1:4">
      <c r="A15566" s="215" t="s">
        <v>52187</v>
      </c>
      <c r="B15566" s="215">
        <v>1</v>
      </c>
      <c r="C15566" s="216" t="s">
        <v>52188</v>
      </c>
      <c r="D15566" s="215" t="s">
        <v>52189</v>
      </c>
    </row>
    <row r="15567" spans="1:4">
      <c r="A15567" s="215" t="s">
        <v>52190</v>
      </c>
      <c r="B15567" s="215">
        <v>1</v>
      </c>
      <c r="C15567" s="216" t="s">
        <v>52191</v>
      </c>
      <c r="D15567" s="215" t="s">
        <v>52192</v>
      </c>
    </row>
    <row r="15568" spans="1:4">
      <c r="A15568" s="215" t="s">
        <v>52193</v>
      </c>
      <c r="B15568" s="215">
        <v>2</v>
      </c>
      <c r="C15568" s="216" t="s">
        <v>52194</v>
      </c>
      <c r="D15568" s="215" t="s">
        <v>51742</v>
      </c>
    </row>
    <row r="15569" spans="1:4">
      <c r="A15569" s="215" t="s">
        <v>52195</v>
      </c>
      <c r="B15569" s="215">
        <v>1</v>
      </c>
      <c r="C15569" s="216" t="s">
        <v>52196</v>
      </c>
      <c r="D15569" s="215" t="s">
        <v>52197</v>
      </c>
    </row>
    <row r="15570" spans="1:4">
      <c r="A15570" s="215" t="s">
        <v>52198</v>
      </c>
      <c r="B15570" s="215">
        <v>1</v>
      </c>
      <c r="C15570" s="216" t="s">
        <v>52199</v>
      </c>
      <c r="D15570" s="215" t="s">
        <v>52200</v>
      </c>
    </row>
    <row r="15571" spans="1:4">
      <c r="A15571" s="215" t="s">
        <v>52201</v>
      </c>
      <c r="B15571" s="215">
        <v>1</v>
      </c>
      <c r="C15571" s="216" t="s">
        <v>52202</v>
      </c>
      <c r="D15571" s="215" t="s">
        <v>52203</v>
      </c>
    </row>
    <row r="15572" spans="1:4">
      <c r="A15572" s="215" t="s">
        <v>52204</v>
      </c>
      <c r="B15572" s="215">
        <v>1</v>
      </c>
      <c r="C15572" s="216" t="s">
        <v>52205</v>
      </c>
      <c r="D15572" s="215" t="s">
        <v>52206</v>
      </c>
    </row>
    <row r="15573" spans="1:4">
      <c r="A15573" s="215" t="s">
        <v>52207</v>
      </c>
      <c r="B15573" s="215">
        <v>1</v>
      </c>
      <c r="C15573" s="216" t="s">
        <v>52208</v>
      </c>
      <c r="D15573" s="215" t="s">
        <v>52209</v>
      </c>
    </row>
    <row r="15574" spans="1:4">
      <c r="A15574" s="215" t="s">
        <v>52210</v>
      </c>
      <c r="B15574" s="215">
        <v>1</v>
      </c>
      <c r="C15574" s="216" t="s">
        <v>52211</v>
      </c>
      <c r="D15574" s="215" t="s">
        <v>52212</v>
      </c>
    </row>
    <row r="15575" spans="1:4">
      <c r="A15575" s="215" t="s">
        <v>52213</v>
      </c>
      <c r="B15575" s="215">
        <v>1</v>
      </c>
      <c r="C15575" s="216" t="s">
        <v>52214</v>
      </c>
      <c r="D15575" s="215" t="s">
        <v>51799</v>
      </c>
    </row>
    <row r="15576" spans="1:4">
      <c r="A15576" s="215" t="s">
        <v>52215</v>
      </c>
      <c r="B15576" s="215">
        <v>1</v>
      </c>
      <c r="C15576" s="216" t="s">
        <v>52216</v>
      </c>
      <c r="D15576" s="215" t="s">
        <v>52217</v>
      </c>
    </row>
    <row r="15577" spans="1:4">
      <c r="A15577" s="215" t="s">
        <v>52218</v>
      </c>
      <c r="B15577" s="215">
        <v>1</v>
      </c>
      <c r="C15577" s="216" t="s">
        <v>52219</v>
      </c>
      <c r="D15577" s="215" t="s">
        <v>52220</v>
      </c>
    </row>
    <row r="15578" spans="1:4">
      <c r="A15578" s="215" t="s">
        <v>52221</v>
      </c>
      <c r="B15578" s="215">
        <v>1</v>
      </c>
      <c r="C15578" s="216" t="s">
        <v>52222</v>
      </c>
      <c r="D15578" s="215" t="s">
        <v>52223</v>
      </c>
    </row>
    <row r="15579" spans="1:4">
      <c r="A15579" s="215" t="s">
        <v>52224</v>
      </c>
      <c r="B15579" s="215">
        <v>1</v>
      </c>
      <c r="C15579" s="216" t="s">
        <v>52225</v>
      </c>
      <c r="D15579" s="215" t="s">
        <v>52226</v>
      </c>
    </row>
    <row r="15580" spans="1:4">
      <c r="A15580" s="215" t="s">
        <v>52227</v>
      </c>
      <c r="B15580" s="215">
        <v>1</v>
      </c>
      <c r="C15580" s="216" t="s">
        <v>52228</v>
      </c>
      <c r="D15580" s="215" t="s">
        <v>52229</v>
      </c>
    </row>
    <row r="15581" spans="1:4">
      <c r="A15581" s="215" t="s">
        <v>52230</v>
      </c>
      <c r="B15581" s="215">
        <v>1</v>
      </c>
      <c r="C15581" s="216" t="s">
        <v>52231</v>
      </c>
      <c r="D15581" s="215" t="s">
        <v>52232</v>
      </c>
    </row>
    <row r="15582" spans="1:4">
      <c r="A15582" s="215" t="s">
        <v>52233</v>
      </c>
      <c r="B15582" s="215">
        <v>1</v>
      </c>
      <c r="C15582" s="216" t="s">
        <v>52234</v>
      </c>
      <c r="D15582" s="215" t="s">
        <v>52235</v>
      </c>
    </row>
    <row r="15583" spans="1:4">
      <c r="A15583" s="215" t="s">
        <v>52236</v>
      </c>
      <c r="B15583" s="215">
        <v>1</v>
      </c>
      <c r="C15583" s="216" t="s">
        <v>52237</v>
      </c>
      <c r="D15583" s="215" t="s">
        <v>52238</v>
      </c>
    </row>
    <row r="15584" spans="1:4">
      <c r="A15584" s="215" t="s">
        <v>52239</v>
      </c>
      <c r="B15584" s="215">
        <v>1</v>
      </c>
      <c r="C15584" s="216" t="s">
        <v>52240</v>
      </c>
      <c r="D15584" s="215" t="s">
        <v>52241</v>
      </c>
    </row>
    <row r="15585" spans="1:4">
      <c r="A15585" s="215" t="s">
        <v>52242</v>
      </c>
      <c r="B15585" s="215">
        <v>1</v>
      </c>
      <c r="C15585" s="216" t="s">
        <v>52243</v>
      </c>
      <c r="D15585" s="215" t="s">
        <v>52244</v>
      </c>
    </row>
    <row r="15586" spans="1:4">
      <c r="A15586" s="215" t="s">
        <v>52245</v>
      </c>
      <c r="B15586" s="215">
        <v>1</v>
      </c>
      <c r="C15586" s="216" t="s">
        <v>52246</v>
      </c>
      <c r="D15586" s="215" t="s">
        <v>52247</v>
      </c>
    </row>
    <row r="15587" spans="1:4">
      <c r="A15587" s="215" t="s">
        <v>52248</v>
      </c>
      <c r="B15587" s="215">
        <v>1</v>
      </c>
      <c r="C15587" s="216" t="s">
        <v>52249</v>
      </c>
      <c r="D15587" s="215" t="s">
        <v>52250</v>
      </c>
    </row>
    <row r="15588" spans="1:4">
      <c r="A15588" s="215" t="s">
        <v>52251</v>
      </c>
      <c r="B15588" s="215">
        <v>1</v>
      </c>
      <c r="C15588" s="216" t="s">
        <v>52252</v>
      </c>
      <c r="D15588" s="215" t="s">
        <v>52253</v>
      </c>
    </row>
    <row r="15589" spans="1:4">
      <c r="A15589" s="215" t="s">
        <v>52254</v>
      </c>
      <c r="B15589" s="215">
        <v>1</v>
      </c>
      <c r="C15589" s="216" t="s">
        <v>52255</v>
      </c>
      <c r="D15589" s="215" t="s">
        <v>52256</v>
      </c>
    </row>
    <row r="15590" spans="1:4">
      <c r="A15590" s="215" t="s">
        <v>52257</v>
      </c>
      <c r="B15590" s="215">
        <v>1</v>
      </c>
      <c r="C15590" s="216" t="s">
        <v>52258</v>
      </c>
      <c r="D15590" s="215" t="s">
        <v>52259</v>
      </c>
    </row>
    <row r="15591" spans="1:4">
      <c r="A15591" s="215" t="s">
        <v>52260</v>
      </c>
      <c r="B15591" s="215">
        <v>1</v>
      </c>
      <c r="C15591" s="216" t="s">
        <v>52261</v>
      </c>
      <c r="D15591" s="215" t="s">
        <v>52262</v>
      </c>
    </row>
    <row r="15592" spans="1:4">
      <c r="A15592" s="215" t="s">
        <v>52263</v>
      </c>
      <c r="B15592" s="215">
        <v>1</v>
      </c>
      <c r="C15592" s="216" t="s">
        <v>52264</v>
      </c>
      <c r="D15592" s="215" t="s">
        <v>52265</v>
      </c>
    </row>
    <row r="15593" spans="1:4">
      <c r="A15593" s="215" t="s">
        <v>52266</v>
      </c>
      <c r="B15593" s="215">
        <v>1</v>
      </c>
      <c r="C15593" s="216" t="s">
        <v>52267</v>
      </c>
      <c r="D15593" s="215" t="s">
        <v>52268</v>
      </c>
    </row>
    <row r="15594" spans="1:4">
      <c r="A15594" s="215" t="s">
        <v>52269</v>
      </c>
      <c r="B15594" s="215">
        <v>1</v>
      </c>
      <c r="C15594" s="216" t="s">
        <v>52270</v>
      </c>
      <c r="D15594" s="215" t="s">
        <v>52271</v>
      </c>
    </row>
    <row r="15595" spans="1:4">
      <c r="A15595" s="215" t="s">
        <v>52272</v>
      </c>
      <c r="B15595" s="215">
        <v>1</v>
      </c>
      <c r="C15595" s="216" t="s">
        <v>52273</v>
      </c>
      <c r="D15595" s="215" t="s">
        <v>52274</v>
      </c>
    </row>
    <row r="15596" spans="1:4">
      <c r="A15596" s="215" t="s">
        <v>52275</v>
      </c>
      <c r="B15596" s="215">
        <v>1</v>
      </c>
      <c r="C15596" s="216" t="s">
        <v>52276</v>
      </c>
      <c r="D15596" s="215" t="s">
        <v>52277</v>
      </c>
    </row>
    <row r="15597" spans="1:4">
      <c r="A15597" s="215" t="s">
        <v>52278</v>
      </c>
      <c r="B15597" s="215">
        <v>1</v>
      </c>
      <c r="C15597" s="216" t="s">
        <v>52279</v>
      </c>
      <c r="D15597" s="215" t="s">
        <v>52280</v>
      </c>
    </row>
    <row r="15598" spans="1:4">
      <c r="A15598" s="215" t="s">
        <v>52281</v>
      </c>
      <c r="B15598" s="215">
        <v>1</v>
      </c>
      <c r="C15598" s="216" t="s">
        <v>52282</v>
      </c>
      <c r="D15598" s="215" t="s">
        <v>52283</v>
      </c>
    </row>
    <row r="15599" spans="1:4">
      <c r="A15599" s="215" t="s">
        <v>52284</v>
      </c>
      <c r="B15599" s="215">
        <v>1</v>
      </c>
      <c r="C15599" s="216" t="s">
        <v>52285</v>
      </c>
      <c r="D15599" s="215" t="s">
        <v>52286</v>
      </c>
    </row>
    <row r="15600" spans="1:4">
      <c r="A15600" s="215" t="s">
        <v>52287</v>
      </c>
      <c r="B15600" s="215">
        <v>1</v>
      </c>
      <c r="C15600" s="216" t="s">
        <v>52288</v>
      </c>
      <c r="D15600" s="215" t="s">
        <v>52289</v>
      </c>
    </row>
    <row r="15601" spans="1:4">
      <c r="A15601" s="215" t="s">
        <v>52290</v>
      </c>
      <c r="B15601" s="215">
        <v>1</v>
      </c>
      <c r="C15601" s="216" t="s">
        <v>52291</v>
      </c>
      <c r="D15601" s="215" t="s">
        <v>52292</v>
      </c>
    </row>
    <row r="15602" spans="1:4">
      <c r="A15602" s="215" t="s">
        <v>52293</v>
      </c>
      <c r="B15602" s="215">
        <v>1</v>
      </c>
      <c r="C15602" s="216" t="s">
        <v>52294</v>
      </c>
      <c r="D15602" s="215" t="s">
        <v>52295</v>
      </c>
    </row>
    <row r="15603" spans="1:4">
      <c r="A15603" s="215" t="s">
        <v>52296</v>
      </c>
      <c r="B15603" s="215">
        <v>2</v>
      </c>
      <c r="C15603" s="216" t="s">
        <v>52297</v>
      </c>
      <c r="D15603" s="215" t="s">
        <v>52018</v>
      </c>
    </row>
    <row r="15604" spans="1:4">
      <c r="A15604" s="215" t="s">
        <v>52298</v>
      </c>
      <c r="B15604" s="215">
        <v>1</v>
      </c>
      <c r="C15604" s="216" t="s">
        <v>52299</v>
      </c>
      <c r="D15604" s="215" t="s">
        <v>52300</v>
      </c>
    </row>
    <row r="15605" spans="1:4">
      <c r="A15605" s="215" t="s">
        <v>52301</v>
      </c>
      <c r="B15605" s="215">
        <v>1</v>
      </c>
      <c r="C15605" s="216" t="s">
        <v>52302</v>
      </c>
      <c r="D15605" s="215" t="s">
        <v>52303</v>
      </c>
    </row>
    <row r="15606" spans="1:4">
      <c r="A15606" s="215" t="s">
        <v>52304</v>
      </c>
      <c r="B15606" s="215">
        <v>1</v>
      </c>
      <c r="C15606" s="216" t="s">
        <v>52305</v>
      </c>
      <c r="D15606" s="215" t="s">
        <v>52306</v>
      </c>
    </row>
    <row r="15607" spans="1:4">
      <c r="A15607" s="215" t="s">
        <v>52307</v>
      </c>
      <c r="B15607" s="215">
        <v>1</v>
      </c>
      <c r="C15607" s="216" t="s">
        <v>52308</v>
      </c>
      <c r="D15607" s="215" t="s">
        <v>52309</v>
      </c>
    </row>
    <row r="15608" spans="1:4">
      <c r="A15608" s="215" t="s">
        <v>52310</v>
      </c>
      <c r="B15608" s="215">
        <v>1</v>
      </c>
      <c r="C15608" s="216" t="s">
        <v>52311</v>
      </c>
      <c r="D15608" s="215" t="s">
        <v>52312</v>
      </c>
    </row>
    <row r="15609" spans="1:4">
      <c r="A15609" s="215" t="s">
        <v>52313</v>
      </c>
      <c r="B15609" s="215">
        <v>1</v>
      </c>
      <c r="C15609" s="216" t="s">
        <v>52314</v>
      </c>
      <c r="D15609" s="215" t="s">
        <v>52315</v>
      </c>
    </row>
    <row r="15610" spans="1:4">
      <c r="A15610" s="215" t="s">
        <v>52316</v>
      </c>
      <c r="B15610" s="215">
        <v>1</v>
      </c>
      <c r="C15610" s="216" t="s">
        <v>52317</v>
      </c>
      <c r="D15610" s="215" t="s">
        <v>52318</v>
      </c>
    </row>
    <row r="15611" spans="1:4">
      <c r="A15611" s="215" t="s">
        <v>52319</v>
      </c>
      <c r="B15611" s="215">
        <v>1</v>
      </c>
      <c r="C15611" s="216" t="s">
        <v>52320</v>
      </c>
      <c r="D15611" s="215" t="s">
        <v>52321</v>
      </c>
    </row>
    <row r="15612" spans="1:4">
      <c r="A15612" s="215" t="s">
        <v>52322</v>
      </c>
      <c r="B15612" s="215">
        <v>1</v>
      </c>
      <c r="C15612" s="216" t="s">
        <v>52323</v>
      </c>
      <c r="D15612" s="215" t="s">
        <v>52324</v>
      </c>
    </row>
    <row r="15613" spans="1:4">
      <c r="A15613" s="215" t="s">
        <v>52325</v>
      </c>
      <c r="B15613" s="215">
        <v>1</v>
      </c>
      <c r="C15613" s="216" t="s">
        <v>52326</v>
      </c>
      <c r="D15613" s="215" t="s">
        <v>52327</v>
      </c>
    </row>
    <row r="15614" spans="1:4">
      <c r="A15614" s="215" t="s">
        <v>52328</v>
      </c>
      <c r="B15614" s="215">
        <v>1</v>
      </c>
      <c r="C15614" s="216" t="s">
        <v>52329</v>
      </c>
      <c r="D15614" s="215" t="s">
        <v>52330</v>
      </c>
    </row>
    <row r="15615" spans="1:4">
      <c r="A15615" s="215" t="s">
        <v>52331</v>
      </c>
      <c r="B15615" s="215">
        <v>1</v>
      </c>
      <c r="C15615" s="216" t="s">
        <v>52332</v>
      </c>
      <c r="D15615" s="215" t="s">
        <v>52333</v>
      </c>
    </row>
    <row r="15616" spans="1:4">
      <c r="A15616" s="215" t="s">
        <v>52334</v>
      </c>
      <c r="B15616" s="215">
        <v>1</v>
      </c>
      <c r="C15616" s="216" t="s">
        <v>52335</v>
      </c>
      <c r="D15616" s="215" t="s">
        <v>52336</v>
      </c>
    </row>
    <row r="15617" spans="1:4">
      <c r="A15617" s="215" t="s">
        <v>52337</v>
      </c>
      <c r="B15617" s="215">
        <v>1</v>
      </c>
      <c r="C15617" s="216" t="s">
        <v>52338</v>
      </c>
      <c r="D15617" s="215" t="s">
        <v>52339</v>
      </c>
    </row>
    <row r="15618" spans="1:4">
      <c r="A15618" s="215" t="s">
        <v>52340</v>
      </c>
      <c r="B15618" s="215">
        <v>1</v>
      </c>
      <c r="C15618" s="216" t="s">
        <v>52341</v>
      </c>
      <c r="D15618" s="215" t="s">
        <v>52342</v>
      </c>
    </row>
    <row r="15619" spans="1:4">
      <c r="A15619" s="215" t="s">
        <v>52343</v>
      </c>
      <c r="B15619" s="215">
        <v>1</v>
      </c>
      <c r="C15619" s="216" t="s">
        <v>52344</v>
      </c>
      <c r="D15619" s="215" t="s">
        <v>52345</v>
      </c>
    </row>
    <row r="15620" spans="1:4">
      <c r="A15620" s="215" t="s">
        <v>52346</v>
      </c>
      <c r="B15620" s="215">
        <v>1</v>
      </c>
      <c r="C15620" s="216" t="s">
        <v>52347</v>
      </c>
      <c r="D15620" s="215" t="s">
        <v>52348</v>
      </c>
    </row>
    <row r="15621" spans="1:4">
      <c r="A15621" s="215" t="s">
        <v>52349</v>
      </c>
      <c r="B15621" s="215">
        <v>1</v>
      </c>
      <c r="C15621" s="216" t="s">
        <v>52350</v>
      </c>
      <c r="D15621" s="215" t="s">
        <v>51479</v>
      </c>
    </row>
    <row r="15622" spans="1:4">
      <c r="A15622" s="215" t="s">
        <v>52351</v>
      </c>
      <c r="B15622" s="215">
        <v>1</v>
      </c>
      <c r="C15622" s="216" t="s">
        <v>52352</v>
      </c>
      <c r="D15622" s="215" t="s">
        <v>52148</v>
      </c>
    </row>
    <row r="15623" spans="1:4">
      <c r="A15623" s="215" t="s">
        <v>52353</v>
      </c>
      <c r="B15623" s="215">
        <v>1</v>
      </c>
      <c r="C15623" s="216" t="s">
        <v>52354</v>
      </c>
      <c r="D15623" s="215" t="s">
        <v>52355</v>
      </c>
    </row>
    <row r="15624" spans="1:4">
      <c r="A15624" s="215" t="s">
        <v>52356</v>
      </c>
      <c r="B15624" s="215">
        <v>1</v>
      </c>
      <c r="C15624" s="216" t="s">
        <v>52357</v>
      </c>
      <c r="D15624" s="215" t="s">
        <v>52358</v>
      </c>
    </row>
    <row r="15625" spans="1:4">
      <c r="A15625" s="215" t="s">
        <v>52359</v>
      </c>
      <c r="B15625" s="215">
        <v>1</v>
      </c>
      <c r="C15625" s="216" t="s">
        <v>52360</v>
      </c>
      <c r="D15625" s="215" t="s">
        <v>52361</v>
      </c>
    </row>
    <row r="15626" spans="1:4">
      <c r="A15626" s="215" t="s">
        <v>52362</v>
      </c>
      <c r="B15626" s="215">
        <v>1</v>
      </c>
      <c r="C15626" s="216" t="s">
        <v>52363</v>
      </c>
      <c r="D15626" s="215" t="s">
        <v>52364</v>
      </c>
    </row>
    <row r="15627" spans="1:4">
      <c r="A15627" s="215" t="s">
        <v>52365</v>
      </c>
      <c r="B15627" s="215">
        <v>1</v>
      </c>
      <c r="C15627" s="216" t="s">
        <v>52366</v>
      </c>
      <c r="D15627" s="215" t="s">
        <v>52367</v>
      </c>
    </row>
    <row r="15628" spans="1:4">
      <c r="A15628" s="215" t="s">
        <v>52368</v>
      </c>
      <c r="B15628" s="215">
        <v>1</v>
      </c>
      <c r="C15628" s="216" t="s">
        <v>52369</v>
      </c>
      <c r="D15628" s="215" t="s">
        <v>52370</v>
      </c>
    </row>
    <row r="15629" spans="1:4">
      <c r="A15629" s="215" t="s">
        <v>52371</v>
      </c>
      <c r="B15629" s="215">
        <v>1</v>
      </c>
      <c r="C15629" s="216" t="s">
        <v>52372</v>
      </c>
      <c r="D15629" s="215" t="s">
        <v>52373</v>
      </c>
    </row>
    <row r="15630" spans="1:4">
      <c r="A15630" s="215" t="s">
        <v>52374</v>
      </c>
      <c r="B15630" s="215">
        <v>1</v>
      </c>
      <c r="C15630" s="216" t="s">
        <v>52375</v>
      </c>
      <c r="D15630" s="215" t="s">
        <v>52376</v>
      </c>
    </row>
    <row r="15631" spans="1:4">
      <c r="A15631" s="215" t="s">
        <v>52377</v>
      </c>
      <c r="B15631" s="215">
        <v>1</v>
      </c>
      <c r="C15631" s="216" t="s">
        <v>52378</v>
      </c>
      <c r="D15631" s="215" t="s">
        <v>52379</v>
      </c>
    </row>
    <row r="15632" spans="1:4">
      <c r="A15632" s="215" t="s">
        <v>52380</v>
      </c>
      <c r="B15632" s="215">
        <v>1</v>
      </c>
      <c r="C15632" s="216" t="s">
        <v>52381</v>
      </c>
      <c r="D15632" s="215" t="s">
        <v>52382</v>
      </c>
    </row>
    <row r="15633" spans="1:4">
      <c r="A15633" s="215" t="s">
        <v>52383</v>
      </c>
      <c r="B15633" s="215">
        <v>1</v>
      </c>
      <c r="C15633" s="216" t="s">
        <v>52384</v>
      </c>
      <c r="D15633" s="215" t="s">
        <v>52385</v>
      </c>
    </row>
    <row r="15634" spans="1:4">
      <c r="A15634" s="215" t="s">
        <v>52386</v>
      </c>
      <c r="B15634" s="215">
        <v>1</v>
      </c>
      <c r="C15634" s="216" t="s">
        <v>52387</v>
      </c>
      <c r="D15634" s="215" t="s">
        <v>52388</v>
      </c>
    </row>
    <row r="15635" spans="1:4">
      <c r="A15635" s="215" t="s">
        <v>52389</v>
      </c>
      <c r="B15635" s="215">
        <v>1</v>
      </c>
      <c r="C15635" s="216" t="s">
        <v>52390</v>
      </c>
      <c r="D15635" s="215" t="s">
        <v>52391</v>
      </c>
    </row>
    <row r="15636" spans="1:4">
      <c r="A15636" s="215" t="s">
        <v>52392</v>
      </c>
      <c r="B15636" s="215">
        <v>1</v>
      </c>
      <c r="C15636" s="216" t="s">
        <v>52393</v>
      </c>
      <c r="D15636" s="215" t="s">
        <v>52391</v>
      </c>
    </row>
    <row r="15637" spans="1:4">
      <c r="A15637" s="215" t="s">
        <v>52394</v>
      </c>
      <c r="B15637" s="215">
        <v>1</v>
      </c>
      <c r="C15637" s="216" t="s">
        <v>52395</v>
      </c>
      <c r="D15637" s="215" t="s">
        <v>52396</v>
      </c>
    </row>
    <row r="15638" spans="1:4">
      <c r="A15638" s="215" t="s">
        <v>52397</v>
      </c>
      <c r="B15638" s="215">
        <v>1</v>
      </c>
      <c r="C15638" s="216" t="s">
        <v>52398</v>
      </c>
      <c r="D15638" s="215" t="s">
        <v>52399</v>
      </c>
    </row>
    <row r="15639" spans="1:4">
      <c r="A15639" s="215" t="s">
        <v>52400</v>
      </c>
      <c r="B15639" s="215">
        <v>1</v>
      </c>
      <c r="C15639" s="216" t="s">
        <v>52401</v>
      </c>
      <c r="D15639" s="215" t="s">
        <v>52402</v>
      </c>
    </row>
    <row r="15640" spans="1:4">
      <c r="A15640" s="215" t="s">
        <v>52403</v>
      </c>
      <c r="B15640" s="215">
        <v>1</v>
      </c>
      <c r="C15640" s="216" t="s">
        <v>52404</v>
      </c>
      <c r="D15640" s="215" t="s">
        <v>52405</v>
      </c>
    </row>
    <row r="15641" spans="1:4">
      <c r="A15641" s="215" t="s">
        <v>52406</v>
      </c>
      <c r="B15641" s="215">
        <v>1</v>
      </c>
      <c r="C15641" s="216" t="s">
        <v>52407</v>
      </c>
      <c r="D15641" s="215" t="s">
        <v>52408</v>
      </c>
    </row>
    <row r="15642" spans="1:4">
      <c r="A15642" s="215" t="s">
        <v>52409</v>
      </c>
      <c r="B15642" s="215">
        <v>1</v>
      </c>
      <c r="C15642" s="216" t="s">
        <v>52410</v>
      </c>
      <c r="D15642" s="215" t="s">
        <v>52411</v>
      </c>
    </row>
    <row r="15643" spans="1:4">
      <c r="A15643" s="215" t="s">
        <v>52412</v>
      </c>
      <c r="B15643" s="215">
        <v>1</v>
      </c>
      <c r="C15643" s="216" t="s">
        <v>52413</v>
      </c>
      <c r="D15643" s="215" t="s">
        <v>52414</v>
      </c>
    </row>
    <row r="15644" spans="1:4">
      <c r="A15644" s="215" t="s">
        <v>52415</v>
      </c>
      <c r="B15644" s="215">
        <v>1</v>
      </c>
      <c r="C15644" s="216" t="s">
        <v>52416</v>
      </c>
      <c r="D15644" s="215" t="s">
        <v>52417</v>
      </c>
    </row>
    <row r="15645" spans="1:4">
      <c r="A15645" s="215" t="s">
        <v>52418</v>
      </c>
      <c r="B15645" s="215">
        <v>1</v>
      </c>
      <c r="C15645" s="216" t="s">
        <v>52419</v>
      </c>
      <c r="D15645" s="215" t="s">
        <v>52420</v>
      </c>
    </row>
    <row r="15646" spans="1:4">
      <c r="A15646" s="215" t="s">
        <v>52421</v>
      </c>
      <c r="B15646" s="215">
        <v>1</v>
      </c>
      <c r="C15646" s="216" t="s">
        <v>52422</v>
      </c>
      <c r="D15646" s="215" t="s">
        <v>52423</v>
      </c>
    </row>
    <row r="15647" spans="1:4">
      <c r="A15647" s="215" t="s">
        <v>52424</v>
      </c>
      <c r="B15647" s="215">
        <v>1</v>
      </c>
      <c r="C15647" s="216" t="s">
        <v>52425</v>
      </c>
      <c r="D15647" s="215" t="s">
        <v>52426</v>
      </c>
    </row>
    <row r="15648" spans="1:4">
      <c r="A15648" s="215" t="s">
        <v>52427</v>
      </c>
      <c r="B15648" s="215">
        <v>1</v>
      </c>
      <c r="C15648" s="216" t="s">
        <v>52428</v>
      </c>
      <c r="D15648" s="215" t="s">
        <v>52429</v>
      </c>
    </row>
    <row r="15649" spans="1:4">
      <c r="A15649" s="215" t="s">
        <v>52430</v>
      </c>
      <c r="B15649" s="215">
        <v>1</v>
      </c>
      <c r="C15649" s="216" t="s">
        <v>52431</v>
      </c>
      <c r="D15649" s="215" t="s">
        <v>52432</v>
      </c>
    </row>
    <row r="15650" spans="1:4">
      <c r="A15650" s="215" t="s">
        <v>52433</v>
      </c>
      <c r="B15650" s="215">
        <v>1</v>
      </c>
      <c r="C15650" s="216" t="s">
        <v>52434</v>
      </c>
      <c r="D15650" s="215" t="s">
        <v>52435</v>
      </c>
    </row>
    <row r="15651" spans="1:4">
      <c r="A15651" s="215" t="s">
        <v>52436</v>
      </c>
      <c r="B15651" s="215">
        <v>1</v>
      </c>
      <c r="C15651" s="216" t="s">
        <v>52437</v>
      </c>
      <c r="D15651" s="215" t="s">
        <v>52438</v>
      </c>
    </row>
    <row r="15652" spans="1:4">
      <c r="A15652" s="215" t="s">
        <v>52439</v>
      </c>
      <c r="B15652" s="215">
        <v>1</v>
      </c>
      <c r="C15652" s="216" t="s">
        <v>52440</v>
      </c>
      <c r="D15652" s="215" t="s">
        <v>52441</v>
      </c>
    </row>
    <row r="15653" spans="1:4">
      <c r="A15653" s="215" t="s">
        <v>52442</v>
      </c>
      <c r="B15653" s="215">
        <v>1</v>
      </c>
      <c r="C15653" s="216" t="s">
        <v>52443</v>
      </c>
      <c r="D15653" s="215" t="s">
        <v>52444</v>
      </c>
    </row>
    <row r="15654" spans="1:4">
      <c r="A15654" s="215" t="s">
        <v>52445</v>
      </c>
      <c r="B15654" s="215">
        <v>1</v>
      </c>
      <c r="C15654" s="216" t="s">
        <v>52446</v>
      </c>
      <c r="D15654" s="215" t="s">
        <v>52447</v>
      </c>
    </row>
    <row r="15655" spans="1:4">
      <c r="A15655" s="215" t="s">
        <v>52448</v>
      </c>
      <c r="B15655" s="215">
        <v>1</v>
      </c>
      <c r="C15655" s="216" t="s">
        <v>52449</v>
      </c>
      <c r="D15655" s="215" t="s">
        <v>52450</v>
      </c>
    </row>
    <row r="15656" spans="1:4">
      <c r="A15656" s="215" t="s">
        <v>52451</v>
      </c>
      <c r="B15656" s="215">
        <v>1</v>
      </c>
      <c r="C15656" s="216" t="s">
        <v>52452</v>
      </c>
      <c r="D15656" s="215" t="s">
        <v>52453</v>
      </c>
    </row>
    <row r="15657" spans="1:4">
      <c r="A15657" s="215" t="s">
        <v>52454</v>
      </c>
      <c r="B15657" s="215">
        <v>1</v>
      </c>
      <c r="C15657" s="216" t="s">
        <v>52455</v>
      </c>
      <c r="D15657" s="215" t="s">
        <v>52456</v>
      </c>
    </row>
    <row r="15658" spans="1:4">
      <c r="A15658" s="215" t="s">
        <v>52457</v>
      </c>
      <c r="B15658" s="215">
        <v>1</v>
      </c>
      <c r="C15658" s="216" t="s">
        <v>52458</v>
      </c>
      <c r="D15658" s="215" t="s">
        <v>52459</v>
      </c>
    </row>
    <row r="15659" spans="1:4">
      <c r="A15659" s="215" t="s">
        <v>52460</v>
      </c>
      <c r="B15659" s="215">
        <v>1</v>
      </c>
      <c r="C15659" s="216" t="s">
        <v>52461</v>
      </c>
      <c r="D15659" s="215" t="s">
        <v>52462</v>
      </c>
    </row>
    <row r="15660" spans="1:4">
      <c r="A15660" s="215" t="s">
        <v>52463</v>
      </c>
      <c r="B15660" s="215">
        <v>1</v>
      </c>
      <c r="C15660" s="216" t="s">
        <v>52464</v>
      </c>
      <c r="D15660" s="215" t="s">
        <v>52465</v>
      </c>
    </row>
    <row r="15661" spans="1:4">
      <c r="A15661" s="215" t="s">
        <v>52466</v>
      </c>
      <c r="B15661" s="215">
        <v>1</v>
      </c>
      <c r="C15661" s="216" t="s">
        <v>52467</v>
      </c>
      <c r="D15661" s="215" t="s">
        <v>52468</v>
      </c>
    </row>
    <row r="15662" spans="1:4">
      <c r="A15662" s="215" t="s">
        <v>52469</v>
      </c>
      <c r="B15662" s="215">
        <v>1</v>
      </c>
      <c r="C15662" s="216" t="s">
        <v>52470</v>
      </c>
      <c r="D15662" s="215" t="s">
        <v>52471</v>
      </c>
    </row>
    <row r="15663" spans="1:4">
      <c r="A15663" s="215" t="s">
        <v>52472</v>
      </c>
      <c r="B15663" s="215">
        <v>1</v>
      </c>
      <c r="C15663" s="216" t="s">
        <v>52473</v>
      </c>
      <c r="D15663" s="215" t="s">
        <v>52474</v>
      </c>
    </row>
    <row r="15664" spans="1:4">
      <c r="A15664" s="215" t="s">
        <v>52475</v>
      </c>
      <c r="B15664" s="215">
        <v>1</v>
      </c>
      <c r="C15664" s="216" t="s">
        <v>52476</v>
      </c>
      <c r="D15664" s="215" t="s">
        <v>52477</v>
      </c>
    </row>
    <row r="15665" spans="1:4">
      <c r="A15665" s="215" t="s">
        <v>52478</v>
      </c>
      <c r="B15665" s="215">
        <v>1</v>
      </c>
      <c r="C15665" s="216" t="s">
        <v>52479</v>
      </c>
      <c r="D15665" s="215" t="s">
        <v>52480</v>
      </c>
    </row>
    <row r="15666" spans="1:4">
      <c r="A15666" s="215" t="s">
        <v>52481</v>
      </c>
      <c r="B15666" s="215">
        <v>1</v>
      </c>
      <c r="C15666" s="216" t="s">
        <v>52482</v>
      </c>
      <c r="D15666" s="215" t="s">
        <v>52483</v>
      </c>
    </row>
    <row r="15667" spans="1:4">
      <c r="A15667" s="215" t="s">
        <v>52484</v>
      </c>
      <c r="B15667" s="215">
        <v>1</v>
      </c>
      <c r="C15667" s="216" t="s">
        <v>52485</v>
      </c>
      <c r="D15667" s="215" t="s">
        <v>52486</v>
      </c>
    </row>
    <row r="15668" spans="1:4">
      <c r="A15668" s="215" t="s">
        <v>52487</v>
      </c>
      <c r="B15668" s="215">
        <v>1</v>
      </c>
      <c r="C15668" s="216" t="s">
        <v>52488</v>
      </c>
      <c r="D15668" s="215" t="s">
        <v>52489</v>
      </c>
    </row>
    <row r="15669" spans="1:4">
      <c r="A15669" s="215" t="s">
        <v>52490</v>
      </c>
      <c r="B15669" s="215">
        <v>1</v>
      </c>
      <c r="C15669" s="216" t="s">
        <v>52491</v>
      </c>
      <c r="D15669" s="215" t="s">
        <v>52492</v>
      </c>
    </row>
    <row r="15670" spans="1:4">
      <c r="A15670" s="215" t="s">
        <v>52493</v>
      </c>
      <c r="B15670" s="215">
        <v>1</v>
      </c>
      <c r="C15670" s="216" t="s">
        <v>52494</v>
      </c>
      <c r="D15670" s="215" t="s">
        <v>52336</v>
      </c>
    </row>
    <row r="15671" spans="1:4">
      <c r="A15671" s="215" t="s">
        <v>52495</v>
      </c>
      <c r="B15671" s="215">
        <v>1</v>
      </c>
      <c r="C15671" s="216" t="s">
        <v>52496</v>
      </c>
      <c r="D15671" s="215" t="s">
        <v>52327</v>
      </c>
    </row>
    <row r="15672" spans="1:4">
      <c r="A15672" s="215" t="s">
        <v>52497</v>
      </c>
      <c r="B15672" s="215">
        <v>1</v>
      </c>
      <c r="C15672" s="216" t="s">
        <v>52498</v>
      </c>
      <c r="D15672" s="215" t="s">
        <v>52330</v>
      </c>
    </row>
    <row r="15673" spans="1:4">
      <c r="A15673" s="215" t="s">
        <v>52499</v>
      </c>
      <c r="B15673" s="215">
        <v>1</v>
      </c>
      <c r="C15673" s="216" t="s">
        <v>52500</v>
      </c>
      <c r="D15673" s="215" t="s">
        <v>52501</v>
      </c>
    </row>
    <row r="15674" spans="1:4">
      <c r="A15674" s="215" t="s">
        <v>52502</v>
      </c>
      <c r="B15674" s="215">
        <v>1</v>
      </c>
      <c r="C15674" s="216" t="s">
        <v>52503</v>
      </c>
      <c r="D15674" s="215" t="s">
        <v>52504</v>
      </c>
    </row>
    <row r="15675" spans="1:4">
      <c r="A15675" s="215" t="s">
        <v>52505</v>
      </c>
      <c r="B15675" s="215">
        <v>1</v>
      </c>
      <c r="C15675" s="216" t="s">
        <v>52506</v>
      </c>
      <c r="D15675" s="215" t="s">
        <v>52507</v>
      </c>
    </row>
    <row r="15676" spans="1:4">
      <c r="A15676" s="215" t="s">
        <v>52508</v>
      </c>
      <c r="B15676" s="215">
        <v>1</v>
      </c>
      <c r="C15676" s="216" t="s">
        <v>52509</v>
      </c>
      <c r="D15676" s="215" t="s">
        <v>52339</v>
      </c>
    </row>
    <row r="15677" spans="1:4">
      <c r="A15677" s="215" t="s">
        <v>52510</v>
      </c>
      <c r="B15677" s="215">
        <v>1</v>
      </c>
      <c r="C15677" s="216" t="s">
        <v>52511</v>
      </c>
      <c r="D15677" s="215" t="s">
        <v>52512</v>
      </c>
    </row>
    <row r="15678" spans="1:4">
      <c r="A15678" s="215" t="s">
        <v>52513</v>
      </c>
      <c r="B15678" s="215">
        <v>1</v>
      </c>
      <c r="C15678" s="216" t="s">
        <v>52514</v>
      </c>
      <c r="D15678" s="215" t="s">
        <v>52515</v>
      </c>
    </row>
    <row r="15679" spans="1:4">
      <c r="A15679" s="215" t="s">
        <v>52516</v>
      </c>
      <c r="B15679" s="215">
        <v>1</v>
      </c>
      <c r="C15679" s="216" t="s">
        <v>52517</v>
      </c>
      <c r="D15679" s="215" t="s">
        <v>52518</v>
      </c>
    </row>
    <row r="15680" spans="1:4">
      <c r="A15680" s="215" t="s">
        <v>52519</v>
      </c>
      <c r="B15680" s="215">
        <v>1</v>
      </c>
      <c r="C15680" s="216" t="s">
        <v>52520</v>
      </c>
      <c r="D15680" s="215" t="s">
        <v>52148</v>
      </c>
    </row>
    <row r="15681" spans="1:4">
      <c r="A15681" s="215" t="s">
        <v>52521</v>
      </c>
      <c r="B15681" s="215">
        <v>1</v>
      </c>
      <c r="C15681" s="216" t="s">
        <v>52522</v>
      </c>
      <c r="D15681" s="215" t="s">
        <v>52523</v>
      </c>
    </row>
    <row r="15682" spans="1:4">
      <c r="A15682" s="215" t="s">
        <v>52524</v>
      </c>
      <c r="B15682" s="215">
        <v>1</v>
      </c>
      <c r="C15682" s="216" t="s">
        <v>52525</v>
      </c>
      <c r="D15682" s="215" t="s">
        <v>52526</v>
      </c>
    </row>
    <row r="15683" spans="1:4">
      <c r="A15683" s="215" t="s">
        <v>52527</v>
      </c>
      <c r="B15683" s="215">
        <v>1</v>
      </c>
      <c r="C15683" s="216" t="s">
        <v>52528</v>
      </c>
      <c r="D15683" s="215" t="s">
        <v>52529</v>
      </c>
    </row>
    <row r="15684" spans="1:4">
      <c r="A15684" s="215" t="s">
        <v>52530</v>
      </c>
      <c r="B15684" s="215">
        <v>1</v>
      </c>
      <c r="C15684" s="216" t="s">
        <v>52531</v>
      </c>
      <c r="D15684" s="215" t="s">
        <v>52532</v>
      </c>
    </row>
    <row r="15685" spans="1:4">
      <c r="A15685" s="215" t="s">
        <v>52533</v>
      </c>
      <c r="B15685" s="215">
        <v>1</v>
      </c>
      <c r="C15685" s="216" t="s">
        <v>52534</v>
      </c>
      <c r="D15685" s="215" t="s">
        <v>52535</v>
      </c>
    </row>
    <row r="15686" spans="1:4">
      <c r="A15686" s="215" t="s">
        <v>52536</v>
      </c>
      <c r="B15686" s="215">
        <v>2</v>
      </c>
      <c r="C15686" s="216" t="s">
        <v>52537</v>
      </c>
      <c r="D15686" s="215" t="s">
        <v>52538</v>
      </c>
    </row>
    <row r="15687" spans="1:4">
      <c r="A15687" s="215" t="s">
        <v>52539</v>
      </c>
      <c r="B15687" s="215">
        <v>2</v>
      </c>
      <c r="C15687" s="216" t="s">
        <v>52540</v>
      </c>
      <c r="D15687" s="215" t="s">
        <v>52423</v>
      </c>
    </row>
    <row r="15688" spans="1:4">
      <c r="A15688" s="215" t="s">
        <v>52541</v>
      </c>
      <c r="B15688" s="215">
        <v>2</v>
      </c>
      <c r="C15688" s="216" t="s">
        <v>52542</v>
      </c>
      <c r="D15688" s="215" t="s">
        <v>52543</v>
      </c>
    </row>
    <row r="15689" spans="1:4">
      <c r="A15689" s="215" t="s">
        <v>52544</v>
      </c>
      <c r="B15689" s="215">
        <v>1</v>
      </c>
      <c r="C15689" s="216" t="s">
        <v>52545</v>
      </c>
      <c r="D15689" s="215" t="s">
        <v>52546</v>
      </c>
    </row>
    <row r="15690" spans="1:4">
      <c r="A15690" s="215" t="s">
        <v>52547</v>
      </c>
      <c r="B15690" s="215">
        <v>1</v>
      </c>
      <c r="C15690" s="216" t="s">
        <v>52548</v>
      </c>
      <c r="D15690" s="215" t="s">
        <v>52549</v>
      </c>
    </row>
    <row r="15691" spans="1:4">
      <c r="A15691" s="215" t="s">
        <v>52550</v>
      </c>
      <c r="B15691" s="215">
        <v>1</v>
      </c>
      <c r="C15691" s="216" t="s">
        <v>52551</v>
      </c>
      <c r="D15691" s="215" t="s">
        <v>52552</v>
      </c>
    </row>
    <row r="15692" spans="1:4">
      <c r="A15692" s="215" t="s">
        <v>52553</v>
      </c>
      <c r="B15692" s="215">
        <v>1</v>
      </c>
      <c r="C15692" s="216" t="s">
        <v>52554</v>
      </c>
      <c r="D15692" s="215" t="s">
        <v>52555</v>
      </c>
    </row>
    <row r="15693" spans="1:4">
      <c r="A15693" s="215" t="s">
        <v>52556</v>
      </c>
      <c r="B15693" s="215">
        <v>1</v>
      </c>
      <c r="C15693" s="216" t="s">
        <v>52557</v>
      </c>
      <c r="D15693" s="215" t="s">
        <v>52558</v>
      </c>
    </row>
    <row r="15694" spans="1:4">
      <c r="A15694" s="215" t="s">
        <v>52559</v>
      </c>
      <c r="B15694" s="215">
        <v>1</v>
      </c>
      <c r="C15694" s="216" t="s">
        <v>52560</v>
      </c>
      <c r="D15694" s="215" t="s">
        <v>52561</v>
      </c>
    </row>
    <row r="15695" spans="1:4">
      <c r="A15695" s="215" t="s">
        <v>52562</v>
      </c>
      <c r="B15695" s="215">
        <v>1</v>
      </c>
      <c r="C15695" s="216" t="s">
        <v>52563</v>
      </c>
      <c r="D15695" s="215" t="s">
        <v>52564</v>
      </c>
    </row>
    <row r="15696" spans="1:4">
      <c r="A15696" s="215" t="s">
        <v>52565</v>
      </c>
      <c r="B15696" s="215">
        <v>1</v>
      </c>
      <c r="C15696" s="216" t="s">
        <v>52566</v>
      </c>
      <c r="D15696" s="215" t="s">
        <v>52567</v>
      </c>
    </row>
    <row r="15697" spans="1:4">
      <c r="A15697" s="215" t="s">
        <v>52568</v>
      </c>
      <c r="B15697" s="215">
        <v>1</v>
      </c>
      <c r="C15697" s="216" t="s">
        <v>52569</v>
      </c>
      <c r="D15697" s="215" t="s">
        <v>52570</v>
      </c>
    </row>
    <row r="15698" spans="1:4">
      <c r="A15698" s="215" t="s">
        <v>52571</v>
      </c>
      <c r="B15698" s="215">
        <v>1</v>
      </c>
      <c r="C15698" s="216" t="s">
        <v>52572</v>
      </c>
      <c r="D15698" s="215" t="s">
        <v>52573</v>
      </c>
    </row>
    <row r="15699" spans="1:4">
      <c r="A15699" s="215" t="s">
        <v>52574</v>
      </c>
      <c r="B15699" s="215">
        <v>1</v>
      </c>
      <c r="C15699" s="216" t="s">
        <v>52575</v>
      </c>
      <c r="D15699" s="215" t="s">
        <v>52576</v>
      </c>
    </row>
    <row r="15700" spans="1:4">
      <c r="A15700" s="215" t="s">
        <v>52577</v>
      </c>
      <c r="B15700" s="215">
        <v>1</v>
      </c>
      <c r="C15700" s="216" t="s">
        <v>52578</v>
      </c>
      <c r="D15700" s="215" t="s">
        <v>52579</v>
      </c>
    </row>
    <row r="15701" spans="1:4">
      <c r="A15701" s="215" t="s">
        <v>52580</v>
      </c>
      <c r="B15701" s="215">
        <v>1</v>
      </c>
      <c r="C15701" s="216" t="s">
        <v>52581</v>
      </c>
      <c r="D15701" s="215" t="s">
        <v>52582</v>
      </c>
    </row>
    <row r="15702" spans="1:4">
      <c r="A15702" s="215" t="s">
        <v>52583</v>
      </c>
      <c r="B15702" s="215">
        <v>1</v>
      </c>
      <c r="C15702" s="216" t="s">
        <v>52584</v>
      </c>
      <c r="D15702" s="215" t="s">
        <v>52585</v>
      </c>
    </row>
    <row r="15703" spans="1:4">
      <c r="A15703" s="215" t="s">
        <v>52586</v>
      </c>
      <c r="B15703" s="215">
        <v>1</v>
      </c>
      <c r="C15703" s="216" t="s">
        <v>52587</v>
      </c>
      <c r="D15703" s="215" t="s">
        <v>52588</v>
      </c>
    </row>
    <row r="15704" spans="1:4">
      <c r="A15704" s="215" t="s">
        <v>52589</v>
      </c>
      <c r="B15704" s="215">
        <v>1</v>
      </c>
      <c r="C15704" s="216" t="s">
        <v>52590</v>
      </c>
      <c r="D15704" s="215" t="s">
        <v>52591</v>
      </c>
    </row>
    <row r="15705" spans="1:4">
      <c r="A15705" s="215" t="s">
        <v>52592</v>
      </c>
      <c r="B15705" s="215">
        <v>1</v>
      </c>
      <c r="C15705" s="216" t="s">
        <v>52593</v>
      </c>
      <c r="D15705" s="215" t="s">
        <v>52594</v>
      </c>
    </row>
    <row r="15706" spans="1:4">
      <c r="A15706" s="215" t="s">
        <v>52595</v>
      </c>
      <c r="B15706" s="215">
        <v>1</v>
      </c>
      <c r="C15706" s="216" t="s">
        <v>52596</v>
      </c>
      <c r="D15706" s="215" t="s">
        <v>52597</v>
      </c>
    </row>
    <row r="15707" spans="1:4">
      <c r="A15707" s="215" t="s">
        <v>52598</v>
      </c>
      <c r="B15707" s="215">
        <v>1</v>
      </c>
      <c r="C15707" s="216" t="s">
        <v>52599</v>
      </c>
      <c r="D15707" s="215" t="s">
        <v>52600</v>
      </c>
    </row>
    <row r="15708" spans="1:4">
      <c r="A15708" s="215" t="s">
        <v>52601</v>
      </c>
      <c r="B15708" s="215">
        <v>1</v>
      </c>
      <c r="C15708" s="216" t="s">
        <v>52602</v>
      </c>
      <c r="D15708" s="215" t="s">
        <v>52603</v>
      </c>
    </row>
    <row r="15709" spans="1:4">
      <c r="A15709" s="215" t="s">
        <v>52604</v>
      </c>
      <c r="B15709" s="215">
        <v>1</v>
      </c>
      <c r="C15709" s="216" t="s">
        <v>52605</v>
      </c>
      <c r="D15709" s="215" t="s">
        <v>52606</v>
      </c>
    </row>
    <row r="15710" spans="1:4">
      <c r="A15710" s="215" t="s">
        <v>52607</v>
      </c>
      <c r="B15710" s="215">
        <v>1</v>
      </c>
      <c r="C15710" s="216" t="s">
        <v>52608</v>
      </c>
      <c r="D15710" s="215" t="s">
        <v>52609</v>
      </c>
    </row>
    <row r="15711" spans="1:4">
      <c r="A15711" s="215" t="s">
        <v>52610</v>
      </c>
      <c r="B15711" s="215">
        <v>1</v>
      </c>
      <c r="C15711" s="216" t="s">
        <v>52611</v>
      </c>
      <c r="D15711" s="215" t="s">
        <v>52612</v>
      </c>
    </row>
    <row r="15712" spans="1:4">
      <c r="A15712" s="215" t="s">
        <v>52613</v>
      </c>
      <c r="B15712" s="215">
        <v>1</v>
      </c>
      <c r="C15712" s="216" t="s">
        <v>52614</v>
      </c>
      <c r="D15712" s="215" t="s">
        <v>52615</v>
      </c>
    </row>
    <row r="15713" spans="1:4">
      <c r="A15713" s="215" t="s">
        <v>52616</v>
      </c>
      <c r="B15713" s="215">
        <v>1</v>
      </c>
      <c r="C15713" s="216" t="s">
        <v>52617</v>
      </c>
      <c r="D15713" s="215" t="s">
        <v>52618</v>
      </c>
    </row>
    <row r="15714" spans="1:4">
      <c r="A15714" s="215" t="s">
        <v>52619</v>
      </c>
      <c r="B15714" s="215">
        <v>1</v>
      </c>
      <c r="C15714" s="216" t="s">
        <v>52620</v>
      </c>
      <c r="D15714" s="215" t="s">
        <v>52621</v>
      </c>
    </row>
    <row r="15715" spans="1:4">
      <c r="A15715" s="215" t="s">
        <v>52622</v>
      </c>
      <c r="B15715" s="215">
        <v>1</v>
      </c>
      <c r="C15715" s="216" t="s">
        <v>52623</v>
      </c>
      <c r="D15715" s="215" t="s">
        <v>52624</v>
      </c>
    </row>
    <row r="15716" spans="1:4">
      <c r="A15716" s="215" t="s">
        <v>52625</v>
      </c>
      <c r="B15716" s="215">
        <v>1</v>
      </c>
      <c r="C15716" s="216" t="s">
        <v>52626</v>
      </c>
      <c r="D15716" s="215" t="s">
        <v>52627</v>
      </c>
    </row>
    <row r="15717" spans="1:4">
      <c r="A15717" s="215" t="s">
        <v>52628</v>
      </c>
      <c r="B15717" s="215">
        <v>1</v>
      </c>
      <c r="C15717" s="216" t="s">
        <v>52629</v>
      </c>
      <c r="D15717" s="215" t="s">
        <v>52630</v>
      </c>
    </row>
    <row r="15718" spans="1:4">
      <c r="A15718" s="215" t="s">
        <v>52631</v>
      </c>
      <c r="B15718" s="215">
        <v>1</v>
      </c>
      <c r="C15718" s="216" t="s">
        <v>52632</v>
      </c>
      <c r="D15718" s="215" t="s">
        <v>52633</v>
      </c>
    </row>
    <row r="15719" spans="1:4">
      <c r="A15719" s="215" t="s">
        <v>52634</v>
      </c>
      <c r="B15719" s="215">
        <v>1</v>
      </c>
      <c r="C15719" s="216" t="s">
        <v>52635</v>
      </c>
      <c r="D15719" s="215" t="s">
        <v>52636</v>
      </c>
    </row>
    <row r="15720" spans="1:4">
      <c r="A15720" s="215" t="s">
        <v>52637</v>
      </c>
      <c r="B15720" s="215">
        <v>1</v>
      </c>
      <c r="C15720" s="216" t="s">
        <v>52638</v>
      </c>
      <c r="D15720" s="215" t="s">
        <v>52639</v>
      </c>
    </row>
    <row r="15721" spans="1:4">
      <c r="A15721" s="215" t="s">
        <v>52640</v>
      </c>
      <c r="B15721" s="215">
        <v>1</v>
      </c>
      <c r="C15721" s="216" t="s">
        <v>52641</v>
      </c>
      <c r="D15721" s="215" t="s">
        <v>52642</v>
      </c>
    </row>
    <row r="15722" spans="1:4">
      <c r="A15722" s="215" t="s">
        <v>52643</v>
      </c>
      <c r="B15722" s="215">
        <v>1</v>
      </c>
      <c r="C15722" s="216" t="s">
        <v>52644</v>
      </c>
      <c r="D15722" s="215" t="s">
        <v>52645</v>
      </c>
    </row>
    <row r="15723" spans="1:4">
      <c r="A15723" s="215" t="s">
        <v>52646</v>
      </c>
      <c r="B15723" s="215">
        <v>1</v>
      </c>
      <c r="C15723" s="216" t="s">
        <v>52647</v>
      </c>
      <c r="D15723" s="215" t="s">
        <v>52648</v>
      </c>
    </row>
    <row r="15724" spans="1:4">
      <c r="A15724" s="215" t="s">
        <v>52649</v>
      </c>
      <c r="B15724" s="215">
        <v>1</v>
      </c>
      <c r="C15724" s="216" t="s">
        <v>52650</v>
      </c>
      <c r="D15724" s="215" t="s">
        <v>52651</v>
      </c>
    </row>
    <row r="15725" spans="1:4">
      <c r="A15725" s="215" t="s">
        <v>52652</v>
      </c>
      <c r="B15725" s="215">
        <v>1</v>
      </c>
      <c r="C15725" s="216" t="s">
        <v>52653</v>
      </c>
      <c r="D15725" s="215" t="s">
        <v>52654</v>
      </c>
    </row>
    <row r="15726" spans="1:4">
      <c r="A15726" s="215" t="s">
        <v>52655</v>
      </c>
      <c r="B15726" s="215">
        <v>1</v>
      </c>
      <c r="C15726" s="216" t="s">
        <v>52656</v>
      </c>
      <c r="D15726" s="215" t="s">
        <v>52657</v>
      </c>
    </row>
    <row r="15727" spans="1:4">
      <c r="A15727" s="215" t="s">
        <v>52658</v>
      </c>
      <c r="B15727" s="215">
        <v>1</v>
      </c>
      <c r="C15727" s="216" t="s">
        <v>52659</v>
      </c>
      <c r="D15727" s="215" t="s">
        <v>52660</v>
      </c>
    </row>
    <row r="15728" spans="1:4">
      <c r="A15728" s="215" t="s">
        <v>52661</v>
      </c>
      <c r="B15728" s="215">
        <v>1</v>
      </c>
      <c r="C15728" s="216" t="s">
        <v>52662</v>
      </c>
      <c r="D15728" s="215" t="s">
        <v>52663</v>
      </c>
    </row>
    <row r="15729" spans="1:4">
      <c r="A15729" s="215" t="s">
        <v>52664</v>
      </c>
      <c r="B15729" s="215">
        <v>1</v>
      </c>
      <c r="C15729" s="216" t="s">
        <v>52665</v>
      </c>
      <c r="D15729" s="215" t="s">
        <v>52666</v>
      </c>
    </row>
    <row r="15730" spans="1:4">
      <c r="A15730" s="215" t="s">
        <v>52667</v>
      </c>
      <c r="B15730" s="215">
        <v>1</v>
      </c>
      <c r="C15730" s="216" t="s">
        <v>52668</v>
      </c>
      <c r="D15730" s="215" t="s">
        <v>52669</v>
      </c>
    </row>
    <row r="15731" spans="1:4">
      <c r="A15731" s="215" t="s">
        <v>52670</v>
      </c>
      <c r="B15731" s="215">
        <v>1</v>
      </c>
      <c r="C15731" s="216" t="s">
        <v>52671</v>
      </c>
      <c r="D15731" s="215" t="s">
        <v>52672</v>
      </c>
    </row>
    <row r="15732" spans="1:4">
      <c r="A15732" s="215" t="s">
        <v>52673</v>
      </c>
      <c r="B15732" s="215">
        <v>1</v>
      </c>
      <c r="C15732" s="216" t="s">
        <v>52674</v>
      </c>
      <c r="D15732" s="215" t="s">
        <v>52675</v>
      </c>
    </row>
    <row r="15733" spans="1:4">
      <c r="A15733" s="215" t="s">
        <v>52676</v>
      </c>
      <c r="B15733" s="215">
        <v>1</v>
      </c>
      <c r="C15733" s="216" t="s">
        <v>52677</v>
      </c>
      <c r="D15733" s="215" t="s">
        <v>52678</v>
      </c>
    </row>
    <row r="15734" spans="1:4">
      <c r="A15734" s="215" t="s">
        <v>52679</v>
      </c>
      <c r="B15734" s="215">
        <v>1</v>
      </c>
      <c r="C15734" s="216" t="s">
        <v>52680</v>
      </c>
      <c r="D15734" s="215" t="s">
        <v>52681</v>
      </c>
    </row>
    <row r="15735" spans="1:4">
      <c r="A15735" s="215" t="s">
        <v>52682</v>
      </c>
      <c r="B15735" s="215">
        <v>1</v>
      </c>
      <c r="C15735" s="216" t="s">
        <v>52683</v>
      </c>
      <c r="D15735" s="215" t="s">
        <v>52684</v>
      </c>
    </row>
    <row r="15736" spans="1:4">
      <c r="A15736" s="215" t="s">
        <v>52685</v>
      </c>
      <c r="B15736" s="215">
        <v>1</v>
      </c>
      <c r="C15736" s="216" t="s">
        <v>52686</v>
      </c>
      <c r="D15736" s="215" t="s">
        <v>52687</v>
      </c>
    </row>
    <row r="15737" spans="1:4">
      <c r="A15737" s="215" t="s">
        <v>52688</v>
      </c>
      <c r="B15737" s="215">
        <v>1</v>
      </c>
      <c r="C15737" s="216" t="s">
        <v>52689</v>
      </c>
      <c r="D15737" s="215" t="s">
        <v>52690</v>
      </c>
    </row>
    <row r="15738" spans="1:4">
      <c r="A15738" s="215" t="s">
        <v>52691</v>
      </c>
      <c r="B15738" s="215">
        <v>1</v>
      </c>
      <c r="C15738" s="216" t="s">
        <v>52692</v>
      </c>
      <c r="D15738" s="215" t="s">
        <v>52693</v>
      </c>
    </row>
    <row r="15739" spans="1:4">
      <c r="A15739" s="215" t="s">
        <v>52694</v>
      </c>
      <c r="B15739" s="215">
        <v>1</v>
      </c>
      <c r="C15739" s="216" t="s">
        <v>52695</v>
      </c>
      <c r="D15739" s="215" t="s">
        <v>52696</v>
      </c>
    </row>
    <row r="15740" spans="1:4">
      <c r="A15740" s="215" t="s">
        <v>52697</v>
      </c>
      <c r="B15740" s="215">
        <v>1</v>
      </c>
      <c r="C15740" s="216" t="s">
        <v>52698</v>
      </c>
      <c r="D15740" s="215" t="s">
        <v>52699</v>
      </c>
    </row>
    <row r="15741" spans="1:4">
      <c r="A15741" s="215" t="s">
        <v>52700</v>
      </c>
      <c r="B15741" s="215">
        <v>1</v>
      </c>
      <c r="C15741" s="216" t="s">
        <v>52701</v>
      </c>
      <c r="D15741" s="215" t="s">
        <v>52702</v>
      </c>
    </row>
    <row r="15742" spans="1:4">
      <c r="A15742" s="215" t="s">
        <v>52703</v>
      </c>
      <c r="B15742" s="215">
        <v>1</v>
      </c>
      <c r="C15742" s="216" t="s">
        <v>52704</v>
      </c>
      <c r="D15742" s="215" t="s">
        <v>52705</v>
      </c>
    </row>
    <row r="15743" spans="1:4">
      <c r="A15743" s="215" t="s">
        <v>52706</v>
      </c>
      <c r="B15743" s="215">
        <v>1</v>
      </c>
      <c r="C15743" s="216" t="s">
        <v>52707</v>
      </c>
      <c r="D15743" s="215" t="s">
        <v>52708</v>
      </c>
    </row>
    <row r="15744" spans="1:4">
      <c r="A15744" s="215" t="s">
        <v>52709</v>
      </c>
      <c r="B15744" s="215">
        <v>1</v>
      </c>
      <c r="C15744" s="216" t="s">
        <v>52710</v>
      </c>
      <c r="D15744" s="215" t="s">
        <v>52711</v>
      </c>
    </row>
    <row r="15745" spans="1:4">
      <c r="A15745" s="215" t="s">
        <v>52712</v>
      </c>
      <c r="B15745" s="215">
        <v>1</v>
      </c>
      <c r="C15745" s="216" t="s">
        <v>52713</v>
      </c>
      <c r="D15745" s="215" t="s">
        <v>52714</v>
      </c>
    </row>
    <row r="15746" spans="1:4">
      <c r="A15746" s="215" t="s">
        <v>52715</v>
      </c>
      <c r="B15746" s="215">
        <v>1</v>
      </c>
      <c r="C15746" s="216" t="s">
        <v>52716</v>
      </c>
      <c r="D15746" s="215" t="s">
        <v>52717</v>
      </c>
    </row>
    <row r="15747" spans="1:4">
      <c r="A15747" s="215" t="s">
        <v>52718</v>
      </c>
      <c r="B15747" s="215">
        <v>1</v>
      </c>
      <c r="C15747" s="216" t="s">
        <v>52719</v>
      </c>
      <c r="D15747" s="215" t="s">
        <v>52720</v>
      </c>
    </row>
    <row r="15748" spans="1:4">
      <c r="A15748" s="215" t="s">
        <v>52721</v>
      </c>
      <c r="B15748" s="215">
        <v>1</v>
      </c>
      <c r="C15748" s="216" t="s">
        <v>52722</v>
      </c>
      <c r="D15748" s="215" t="s">
        <v>52723</v>
      </c>
    </row>
    <row r="15749" spans="1:4">
      <c r="A15749" s="215" t="s">
        <v>52724</v>
      </c>
      <c r="B15749" s="215">
        <v>1</v>
      </c>
      <c r="C15749" s="216" t="s">
        <v>52725</v>
      </c>
      <c r="D15749" s="215" t="s">
        <v>52726</v>
      </c>
    </row>
    <row r="15750" spans="1:4">
      <c r="A15750" s="215" t="s">
        <v>52727</v>
      </c>
      <c r="B15750" s="215">
        <v>1</v>
      </c>
      <c r="C15750" s="216" t="s">
        <v>52728</v>
      </c>
      <c r="D15750" s="215" t="s">
        <v>52729</v>
      </c>
    </row>
    <row r="15751" spans="1:4">
      <c r="A15751" s="215" t="s">
        <v>52730</v>
      </c>
      <c r="B15751" s="215">
        <v>1</v>
      </c>
      <c r="C15751" s="216" t="s">
        <v>52731</v>
      </c>
      <c r="D15751" s="215" t="s">
        <v>52732</v>
      </c>
    </row>
    <row r="15752" spans="1:4">
      <c r="A15752" s="215" t="s">
        <v>52733</v>
      </c>
      <c r="B15752" s="215">
        <v>1</v>
      </c>
      <c r="C15752" s="216" t="s">
        <v>52734</v>
      </c>
      <c r="D15752" s="215" t="s">
        <v>52735</v>
      </c>
    </row>
    <row r="15753" spans="1:4">
      <c r="A15753" s="215" t="s">
        <v>52736</v>
      </c>
      <c r="B15753" s="215">
        <v>1</v>
      </c>
      <c r="C15753" s="216" t="s">
        <v>52737</v>
      </c>
      <c r="D15753" s="215" t="s">
        <v>52738</v>
      </c>
    </row>
    <row r="15754" spans="1:4">
      <c r="A15754" s="215" t="s">
        <v>52739</v>
      </c>
      <c r="B15754" s="215">
        <v>1</v>
      </c>
      <c r="C15754" s="216" t="s">
        <v>52740</v>
      </c>
      <c r="D15754" s="215" t="s">
        <v>52741</v>
      </c>
    </row>
    <row r="15755" spans="1:4">
      <c r="A15755" s="215" t="s">
        <v>52742</v>
      </c>
      <c r="B15755" s="215">
        <v>1</v>
      </c>
      <c r="C15755" s="216" t="s">
        <v>52743</v>
      </c>
      <c r="D15755" s="215" t="s">
        <v>52744</v>
      </c>
    </row>
    <row r="15756" spans="1:4">
      <c r="A15756" s="215" t="s">
        <v>52745</v>
      </c>
      <c r="B15756" s="215">
        <v>1</v>
      </c>
      <c r="C15756" s="216" t="s">
        <v>52746</v>
      </c>
      <c r="D15756" s="215" t="s">
        <v>52747</v>
      </c>
    </row>
    <row r="15757" spans="1:4">
      <c r="A15757" s="215" t="s">
        <v>52748</v>
      </c>
      <c r="B15757" s="215">
        <v>1</v>
      </c>
      <c r="C15757" s="216" t="s">
        <v>52749</v>
      </c>
      <c r="D15757" s="215" t="s">
        <v>52750</v>
      </c>
    </row>
    <row r="15758" spans="1:4">
      <c r="A15758" s="215" t="s">
        <v>52751</v>
      </c>
      <c r="B15758" s="215">
        <v>1</v>
      </c>
      <c r="C15758" s="216" t="s">
        <v>52752</v>
      </c>
      <c r="D15758" s="215" t="s">
        <v>52753</v>
      </c>
    </row>
    <row r="15759" spans="1:4">
      <c r="A15759" s="215" t="s">
        <v>52754</v>
      </c>
      <c r="B15759" s="215">
        <v>1</v>
      </c>
      <c r="C15759" s="216" t="s">
        <v>52755</v>
      </c>
      <c r="D15759" s="215" t="s">
        <v>52756</v>
      </c>
    </row>
    <row r="15760" spans="1:4">
      <c r="A15760" s="215" t="s">
        <v>52757</v>
      </c>
      <c r="B15760" s="215">
        <v>1</v>
      </c>
      <c r="C15760" s="216" t="s">
        <v>52758</v>
      </c>
      <c r="D15760" s="215" t="s">
        <v>52759</v>
      </c>
    </row>
    <row r="15761" spans="1:4">
      <c r="A15761" s="215" t="s">
        <v>52760</v>
      </c>
      <c r="B15761" s="215">
        <v>1</v>
      </c>
      <c r="C15761" s="216" t="s">
        <v>52761</v>
      </c>
      <c r="D15761" s="215" t="s">
        <v>52762</v>
      </c>
    </row>
    <row r="15762" spans="1:4">
      <c r="A15762" s="215" t="s">
        <v>52763</v>
      </c>
      <c r="B15762" s="215">
        <v>1</v>
      </c>
      <c r="C15762" s="216" t="s">
        <v>52764</v>
      </c>
      <c r="D15762" s="215" t="s">
        <v>52765</v>
      </c>
    </row>
    <row r="15763" spans="1:4">
      <c r="A15763" s="215" t="s">
        <v>52766</v>
      </c>
      <c r="B15763" s="215">
        <v>1</v>
      </c>
      <c r="C15763" s="216" t="s">
        <v>52767</v>
      </c>
      <c r="D15763" s="215" t="s">
        <v>52768</v>
      </c>
    </row>
    <row r="15764" spans="1:4">
      <c r="A15764" s="215" t="s">
        <v>52769</v>
      </c>
      <c r="B15764" s="215">
        <v>1</v>
      </c>
      <c r="C15764" s="216" t="s">
        <v>52770</v>
      </c>
      <c r="D15764" s="215" t="s">
        <v>52771</v>
      </c>
    </row>
    <row r="15765" spans="1:4">
      <c r="A15765" s="215" t="s">
        <v>52772</v>
      </c>
      <c r="B15765" s="215">
        <v>1</v>
      </c>
      <c r="C15765" s="216" t="s">
        <v>52773</v>
      </c>
      <c r="D15765" s="215" t="s">
        <v>52774</v>
      </c>
    </row>
    <row r="15766" spans="1:4">
      <c r="A15766" s="215" t="s">
        <v>52775</v>
      </c>
      <c r="B15766" s="215">
        <v>1</v>
      </c>
      <c r="C15766" s="216" t="s">
        <v>52776</v>
      </c>
      <c r="D15766" s="215" t="s">
        <v>52777</v>
      </c>
    </row>
    <row r="15767" spans="1:4">
      <c r="A15767" s="215" t="s">
        <v>52778</v>
      </c>
      <c r="B15767" s="215">
        <v>1</v>
      </c>
      <c r="C15767" s="216" t="s">
        <v>52779</v>
      </c>
      <c r="D15767" s="215" t="s">
        <v>52780</v>
      </c>
    </row>
    <row r="15768" spans="1:4">
      <c r="A15768" s="215" t="s">
        <v>52781</v>
      </c>
      <c r="B15768" s="215">
        <v>1</v>
      </c>
      <c r="C15768" s="216" t="s">
        <v>52782</v>
      </c>
      <c r="D15768" s="215" t="s">
        <v>52783</v>
      </c>
    </row>
    <row r="15769" spans="1:4">
      <c r="A15769" s="215" t="s">
        <v>52784</v>
      </c>
      <c r="B15769" s="215">
        <v>1</v>
      </c>
      <c r="C15769" s="216" t="s">
        <v>52785</v>
      </c>
      <c r="D15769" s="215" t="s">
        <v>52786</v>
      </c>
    </row>
    <row r="15770" spans="1:4">
      <c r="A15770" s="215" t="s">
        <v>52787</v>
      </c>
      <c r="B15770" s="215">
        <v>1</v>
      </c>
      <c r="C15770" s="216" t="s">
        <v>52788</v>
      </c>
      <c r="D15770" s="215" t="s">
        <v>52789</v>
      </c>
    </row>
    <row r="15771" spans="1:4">
      <c r="A15771" s="215" t="s">
        <v>52790</v>
      </c>
      <c r="B15771" s="215">
        <v>1</v>
      </c>
      <c r="C15771" s="216" t="s">
        <v>52791</v>
      </c>
      <c r="D15771" s="215" t="s">
        <v>52792</v>
      </c>
    </row>
    <row r="15772" spans="1:4">
      <c r="A15772" s="215" t="s">
        <v>52793</v>
      </c>
      <c r="B15772" s="215">
        <v>1</v>
      </c>
      <c r="C15772" s="216" t="s">
        <v>52794</v>
      </c>
      <c r="D15772" s="215" t="s">
        <v>52795</v>
      </c>
    </row>
    <row r="15773" spans="1:4">
      <c r="A15773" s="215" t="s">
        <v>52796</v>
      </c>
      <c r="B15773" s="215">
        <v>1</v>
      </c>
      <c r="C15773" s="216" t="s">
        <v>52797</v>
      </c>
      <c r="D15773" s="215" t="s">
        <v>52798</v>
      </c>
    </row>
    <row r="15774" spans="1:4">
      <c r="A15774" s="215" t="s">
        <v>52799</v>
      </c>
      <c r="B15774" s="215">
        <v>1</v>
      </c>
      <c r="C15774" s="216" t="s">
        <v>52800</v>
      </c>
      <c r="D15774" s="215" t="s">
        <v>52801</v>
      </c>
    </row>
    <row r="15775" spans="1:4">
      <c r="A15775" s="215" t="s">
        <v>52802</v>
      </c>
      <c r="B15775" s="215">
        <v>1</v>
      </c>
      <c r="C15775" s="216" t="s">
        <v>52803</v>
      </c>
      <c r="D15775" s="215" t="s">
        <v>52804</v>
      </c>
    </row>
    <row r="15776" spans="1:4">
      <c r="A15776" s="215" t="s">
        <v>52805</v>
      </c>
      <c r="B15776" s="215">
        <v>1</v>
      </c>
      <c r="C15776" s="216" t="s">
        <v>52806</v>
      </c>
      <c r="D15776" s="215" t="s">
        <v>52807</v>
      </c>
    </row>
    <row r="15777" spans="1:4">
      <c r="A15777" s="215" t="s">
        <v>52808</v>
      </c>
      <c r="B15777" s="215">
        <v>1</v>
      </c>
      <c r="C15777" s="216" t="s">
        <v>52809</v>
      </c>
      <c r="D15777" s="215" t="s">
        <v>52810</v>
      </c>
    </row>
    <row r="15778" spans="1:4">
      <c r="A15778" s="215" t="s">
        <v>52811</v>
      </c>
      <c r="B15778" s="215">
        <v>1</v>
      </c>
      <c r="C15778" s="216" t="s">
        <v>52812</v>
      </c>
      <c r="D15778" s="215" t="s">
        <v>52813</v>
      </c>
    </row>
    <row r="15779" spans="1:4">
      <c r="A15779" s="215" t="s">
        <v>52814</v>
      </c>
      <c r="B15779" s="215">
        <v>1</v>
      </c>
      <c r="C15779" s="216" t="s">
        <v>52815</v>
      </c>
      <c r="D15779" s="215" t="s">
        <v>52816</v>
      </c>
    </row>
    <row r="15780" spans="1:4">
      <c r="A15780" s="215" t="s">
        <v>52817</v>
      </c>
      <c r="B15780" s="215">
        <v>1</v>
      </c>
      <c r="C15780" s="216" t="s">
        <v>52818</v>
      </c>
      <c r="D15780" s="215" t="s">
        <v>52819</v>
      </c>
    </row>
    <row r="15781" spans="1:4">
      <c r="A15781" s="215" t="s">
        <v>52820</v>
      </c>
      <c r="B15781" s="215">
        <v>1</v>
      </c>
      <c r="C15781" s="216" t="s">
        <v>52821</v>
      </c>
      <c r="D15781" s="215" t="s">
        <v>52822</v>
      </c>
    </row>
    <row r="15782" spans="1:4">
      <c r="A15782" s="215" t="s">
        <v>52823</v>
      </c>
      <c r="B15782" s="215">
        <v>1</v>
      </c>
      <c r="C15782" s="216" t="s">
        <v>52824</v>
      </c>
      <c r="D15782" s="215" t="s">
        <v>52825</v>
      </c>
    </row>
    <row r="15783" spans="1:4">
      <c r="A15783" s="215" t="s">
        <v>52826</v>
      </c>
      <c r="B15783" s="215">
        <v>1</v>
      </c>
      <c r="C15783" s="216" t="s">
        <v>52827</v>
      </c>
      <c r="D15783" s="215" t="s">
        <v>52828</v>
      </c>
    </row>
    <row r="15784" spans="1:4">
      <c r="A15784" s="215" t="s">
        <v>52829</v>
      </c>
      <c r="B15784" s="215">
        <v>1</v>
      </c>
      <c r="C15784" s="216" t="s">
        <v>52830</v>
      </c>
      <c r="D15784" s="215" t="s">
        <v>52831</v>
      </c>
    </row>
    <row r="15785" spans="1:4">
      <c r="A15785" s="215" t="s">
        <v>52832</v>
      </c>
      <c r="B15785" s="215">
        <v>1</v>
      </c>
      <c r="C15785" s="216" t="s">
        <v>52833</v>
      </c>
      <c r="D15785" s="215" t="s">
        <v>52834</v>
      </c>
    </row>
    <row r="15786" spans="1:4">
      <c r="A15786" s="215" t="s">
        <v>52835</v>
      </c>
      <c r="B15786" s="215">
        <v>1</v>
      </c>
      <c r="C15786" s="216" t="s">
        <v>52836</v>
      </c>
      <c r="D15786" s="215" t="s">
        <v>52837</v>
      </c>
    </row>
    <row r="15787" spans="1:4">
      <c r="A15787" s="215" t="s">
        <v>52838</v>
      </c>
      <c r="B15787" s="215">
        <v>1</v>
      </c>
      <c r="C15787" s="216" t="s">
        <v>52839</v>
      </c>
      <c r="D15787" s="215" t="s">
        <v>52840</v>
      </c>
    </row>
    <row r="15788" spans="1:4">
      <c r="A15788" s="215" t="s">
        <v>52841</v>
      </c>
      <c r="B15788" s="215">
        <v>1</v>
      </c>
      <c r="C15788" s="216" t="s">
        <v>52842</v>
      </c>
      <c r="D15788" s="215" t="s">
        <v>52843</v>
      </c>
    </row>
    <row r="15789" spans="1:4">
      <c r="A15789" s="215" t="s">
        <v>52844</v>
      </c>
      <c r="B15789" s="215">
        <v>1</v>
      </c>
      <c r="C15789" s="216" t="s">
        <v>52845</v>
      </c>
      <c r="D15789" s="215" t="s">
        <v>52846</v>
      </c>
    </row>
    <row r="15790" spans="1:4">
      <c r="A15790" s="215" t="s">
        <v>52847</v>
      </c>
      <c r="B15790" s="215">
        <v>1</v>
      </c>
      <c r="C15790" s="216" t="s">
        <v>52848</v>
      </c>
      <c r="D15790" s="215" t="s">
        <v>52849</v>
      </c>
    </row>
    <row r="15791" spans="1:4">
      <c r="A15791" s="215" t="s">
        <v>52850</v>
      </c>
      <c r="B15791" s="215">
        <v>1</v>
      </c>
      <c r="C15791" s="216" t="s">
        <v>52851</v>
      </c>
      <c r="D15791" s="215" t="s">
        <v>52852</v>
      </c>
    </row>
    <row r="15792" spans="1:4">
      <c r="A15792" s="215" t="s">
        <v>52853</v>
      </c>
      <c r="B15792" s="215">
        <v>1</v>
      </c>
      <c r="C15792" s="216" t="s">
        <v>52854</v>
      </c>
      <c r="D15792" s="215" t="s">
        <v>52855</v>
      </c>
    </row>
    <row r="15793" spans="1:4">
      <c r="A15793" s="215" t="s">
        <v>52856</v>
      </c>
      <c r="B15793" s="215">
        <v>1</v>
      </c>
      <c r="C15793" s="216" t="s">
        <v>52857</v>
      </c>
      <c r="D15793" s="215" t="s">
        <v>52858</v>
      </c>
    </row>
    <row r="15794" spans="1:4">
      <c r="A15794" s="215" t="s">
        <v>52859</v>
      </c>
      <c r="B15794" s="215">
        <v>1</v>
      </c>
      <c r="C15794" s="216" t="s">
        <v>52860</v>
      </c>
      <c r="D15794" s="215" t="s">
        <v>52861</v>
      </c>
    </row>
    <row r="15795" spans="1:4">
      <c r="A15795" s="215" t="s">
        <v>52862</v>
      </c>
      <c r="B15795" s="215">
        <v>1</v>
      </c>
      <c r="C15795" s="216" t="s">
        <v>52863</v>
      </c>
      <c r="D15795" s="215" t="s">
        <v>52864</v>
      </c>
    </row>
    <row r="15796" spans="1:4">
      <c r="A15796" s="215" t="s">
        <v>52865</v>
      </c>
      <c r="B15796" s="215">
        <v>1</v>
      </c>
      <c r="C15796" s="216" t="s">
        <v>52866</v>
      </c>
      <c r="D15796" s="215" t="s">
        <v>52867</v>
      </c>
    </row>
    <row r="15797" spans="1:4">
      <c r="A15797" s="215" t="s">
        <v>52868</v>
      </c>
      <c r="B15797" s="215">
        <v>1</v>
      </c>
      <c r="C15797" s="216" t="s">
        <v>52869</v>
      </c>
      <c r="D15797" s="215" t="s">
        <v>52870</v>
      </c>
    </row>
    <row r="15798" spans="1:4">
      <c r="A15798" s="215" t="s">
        <v>52871</v>
      </c>
      <c r="B15798" s="215">
        <v>1</v>
      </c>
      <c r="C15798" s="216" t="s">
        <v>52872</v>
      </c>
      <c r="D15798" s="215" t="s">
        <v>52873</v>
      </c>
    </row>
    <row r="15799" spans="1:4">
      <c r="A15799" s="215" t="s">
        <v>52874</v>
      </c>
      <c r="B15799" s="215">
        <v>1</v>
      </c>
      <c r="C15799" s="216" t="s">
        <v>52875</v>
      </c>
      <c r="D15799" s="215" t="s">
        <v>52876</v>
      </c>
    </row>
    <row r="15800" spans="1:4">
      <c r="A15800" s="215" t="s">
        <v>52877</v>
      </c>
      <c r="B15800" s="215">
        <v>1</v>
      </c>
      <c r="C15800" s="216" t="s">
        <v>52878</v>
      </c>
      <c r="D15800" s="215" t="s">
        <v>52879</v>
      </c>
    </row>
    <row r="15801" spans="1:4">
      <c r="A15801" s="215" t="s">
        <v>52880</v>
      </c>
      <c r="B15801" s="215">
        <v>1</v>
      </c>
      <c r="C15801" s="216" t="s">
        <v>52881</v>
      </c>
      <c r="D15801" s="215" t="s">
        <v>52882</v>
      </c>
    </row>
    <row r="15802" spans="1:4">
      <c r="A15802" s="215" t="s">
        <v>52883</v>
      </c>
      <c r="B15802" s="215">
        <v>1</v>
      </c>
      <c r="C15802" s="216" t="s">
        <v>52884</v>
      </c>
      <c r="D15802" s="215" t="s">
        <v>52885</v>
      </c>
    </row>
    <row r="15803" spans="1:4">
      <c r="A15803" s="215" t="s">
        <v>52886</v>
      </c>
      <c r="B15803" s="215">
        <v>1</v>
      </c>
      <c r="C15803" s="216" t="s">
        <v>52887</v>
      </c>
      <c r="D15803" s="215" t="s">
        <v>52888</v>
      </c>
    </row>
    <row r="15804" spans="1:4">
      <c r="A15804" s="215" t="s">
        <v>52889</v>
      </c>
      <c r="B15804" s="215">
        <v>1</v>
      </c>
      <c r="C15804" s="216" t="s">
        <v>52890</v>
      </c>
      <c r="D15804" s="215" t="s">
        <v>52891</v>
      </c>
    </row>
    <row r="15805" spans="1:4">
      <c r="A15805" s="215" t="s">
        <v>52892</v>
      </c>
      <c r="B15805" s="215">
        <v>1</v>
      </c>
      <c r="C15805" s="216" t="s">
        <v>52893</v>
      </c>
      <c r="D15805" s="215" t="s">
        <v>52894</v>
      </c>
    </row>
    <row r="15806" spans="1:4">
      <c r="A15806" s="215" t="s">
        <v>52895</v>
      </c>
      <c r="B15806" s="215">
        <v>1</v>
      </c>
      <c r="C15806" s="216" t="s">
        <v>52896</v>
      </c>
      <c r="D15806" s="215" t="s">
        <v>52897</v>
      </c>
    </row>
    <row r="15807" spans="1:4">
      <c r="A15807" s="215" t="s">
        <v>52898</v>
      </c>
      <c r="B15807" s="215">
        <v>1</v>
      </c>
      <c r="C15807" s="216" t="s">
        <v>52899</v>
      </c>
      <c r="D15807" s="215" t="s">
        <v>52900</v>
      </c>
    </row>
    <row r="15808" spans="1:4">
      <c r="A15808" s="215" t="s">
        <v>52901</v>
      </c>
      <c r="B15808" s="215">
        <v>1</v>
      </c>
      <c r="C15808" s="216" t="s">
        <v>52902</v>
      </c>
      <c r="D15808" s="215" t="s">
        <v>52903</v>
      </c>
    </row>
    <row r="15809" spans="1:4">
      <c r="A15809" s="215" t="s">
        <v>52904</v>
      </c>
      <c r="B15809" s="215">
        <v>1</v>
      </c>
      <c r="C15809" s="216" t="s">
        <v>52905</v>
      </c>
      <c r="D15809" s="215" t="s">
        <v>52906</v>
      </c>
    </row>
    <row r="15810" spans="1:4">
      <c r="A15810" s="215" t="s">
        <v>52907</v>
      </c>
      <c r="B15810" s="215">
        <v>1</v>
      </c>
      <c r="C15810" s="216" t="s">
        <v>52908</v>
      </c>
      <c r="D15810" s="215" t="s">
        <v>52909</v>
      </c>
    </row>
    <row r="15811" spans="1:4">
      <c r="A15811" s="215" t="s">
        <v>52910</v>
      </c>
      <c r="B15811" s="215">
        <v>1</v>
      </c>
      <c r="C15811" s="216" t="s">
        <v>52911</v>
      </c>
      <c r="D15811" s="215" t="s">
        <v>52912</v>
      </c>
    </row>
    <row r="15812" spans="1:4">
      <c r="A15812" s="215" t="s">
        <v>52913</v>
      </c>
      <c r="B15812" s="215">
        <v>1</v>
      </c>
      <c r="C15812" s="216" t="s">
        <v>52914</v>
      </c>
      <c r="D15812" s="215" t="s">
        <v>52915</v>
      </c>
    </row>
    <row r="15813" spans="1:4">
      <c r="A15813" s="215" t="s">
        <v>52916</v>
      </c>
      <c r="B15813" s="215">
        <v>1</v>
      </c>
      <c r="C15813" s="216" t="s">
        <v>52917</v>
      </c>
      <c r="D15813" s="215" t="s">
        <v>52918</v>
      </c>
    </row>
    <row r="15814" spans="1:4">
      <c r="A15814" s="215" t="s">
        <v>52919</v>
      </c>
      <c r="B15814" s="215">
        <v>1</v>
      </c>
      <c r="C15814" s="216" t="s">
        <v>52920</v>
      </c>
      <c r="D15814" s="215" t="s">
        <v>52921</v>
      </c>
    </row>
    <row r="15815" spans="1:4">
      <c r="A15815" s="215" t="s">
        <v>52922</v>
      </c>
      <c r="B15815" s="215">
        <v>1</v>
      </c>
      <c r="C15815" s="216" t="s">
        <v>52923</v>
      </c>
      <c r="D15815" s="215" t="s">
        <v>52924</v>
      </c>
    </row>
    <row r="15816" spans="1:4">
      <c r="A15816" s="215" t="s">
        <v>52925</v>
      </c>
      <c r="B15816" s="215">
        <v>1</v>
      </c>
      <c r="C15816" s="216" t="s">
        <v>52926</v>
      </c>
      <c r="D15816" s="215" t="s">
        <v>52927</v>
      </c>
    </row>
    <row r="15817" spans="1:4">
      <c r="A15817" s="215" t="s">
        <v>52928</v>
      </c>
      <c r="B15817" s="215">
        <v>1</v>
      </c>
      <c r="C15817" s="216" t="s">
        <v>52929</v>
      </c>
      <c r="D15817" s="215" t="s">
        <v>52930</v>
      </c>
    </row>
    <row r="15818" spans="1:4">
      <c r="A15818" s="215" t="s">
        <v>52931</v>
      </c>
      <c r="B15818" s="215">
        <v>1</v>
      </c>
      <c r="C15818" s="216" t="s">
        <v>52932</v>
      </c>
      <c r="D15818" s="215" t="s">
        <v>52933</v>
      </c>
    </row>
    <row r="15819" spans="1:4">
      <c r="A15819" s="215" t="s">
        <v>52934</v>
      </c>
      <c r="B15819" s="215">
        <v>1</v>
      </c>
      <c r="C15819" s="216" t="s">
        <v>52935</v>
      </c>
      <c r="D15819" s="215" t="s">
        <v>52936</v>
      </c>
    </row>
    <row r="15820" spans="1:4">
      <c r="A15820" s="215" t="s">
        <v>52937</v>
      </c>
      <c r="B15820" s="215">
        <v>1</v>
      </c>
      <c r="C15820" s="216" t="s">
        <v>52938</v>
      </c>
      <c r="D15820" s="215" t="s">
        <v>52939</v>
      </c>
    </row>
    <row r="15821" spans="1:4">
      <c r="A15821" s="215" t="s">
        <v>52940</v>
      </c>
      <c r="B15821" s="215">
        <v>1</v>
      </c>
      <c r="C15821" s="216" t="s">
        <v>52941</v>
      </c>
      <c r="D15821" s="215" t="s">
        <v>52942</v>
      </c>
    </row>
    <row r="15822" spans="1:4">
      <c r="A15822" s="215" t="s">
        <v>52943</v>
      </c>
      <c r="B15822" s="215">
        <v>1</v>
      </c>
      <c r="C15822" s="216" t="s">
        <v>52944</v>
      </c>
      <c r="D15822" s="215" t="s">
        <v>52945</v>
      </c>
    </row>
    <row r="15823" spans="1:4">
      <c r="A15823" s="215" t="s">
        <v>52946</v>
      </c>
      <c r="B15823" s="215">
        <v>1</v>
      </c>
      <c r="C15823" s="216" t="s">
        <v>52947</v>
      </c>
      <c r="D15823" s="215" t="s">
        <v>52948</v>
      </c>
    </row>
    <row r="15824" spans="1:4">
      <c r="A15824" s="215" t="s">
        <v>52949</v>
      </c>
      <c r="B15824" s="215">
        <v>1</v>
      </c>
      <c r="C15824" s="216" t="s">
        <v>52950</v>
      </c>
      <c r="D15824" s="215" t="s">
        <v>52951</v>
      </c>
    </row>
    <row r="15825" spans="1:4">
      <c r="A15825" s="215" t="s">
        <v>52952</v>
      </c>
      <c r="B15825" s="215">
        <v>1</v>
      </c>
      <c r="C15825" s="216" t="s">
        <v>52953</v>
      </c>
      <c r="D15825" s="215" t="s">
        <v>52954</v>
      </c>
    </row>
    <row r="15826" spans="1:4">
      <c r="A15826" s="215" t="s">
        <v>52955</v>
      </c>
      <c r="B15826" s="215">
        <v>1</v>
      </c>
      <c r="C15826" s="216" t="s">
        <v>52956</v>
      </c>
      <c r="D15826" s="215" t="s">
        <v>52957</v>
      </c>
    </row>
    <row r="15827" spans="1:4">
      <c r="A15827" s="215" t="s">
        <v>52958</v>
      </c>
      <c r="B15827" s="215">
        <v>1</v>
      </c>
      <c r="C15827" s="216" t="s">
        <v>52959</v>
      </c>
      <c r="D15827" s="215" t="s">
        <v>52960</v>
      </c>
    </row>
    <row r="15828" spans="1:4">
      <c r="A15828" s="215" t="s">
        <v>52961</v>
      </c>
      <c r="B15828" s="215">
        <v>1</v>
      </c>
      <c r="C15828" s="216" t="s">
        <v>52962</v>
      </c>
      <c r="D15828" s="215" t="s">
        <v>52963</v>
      </c>
    </row>
    <row r="15829" spans="1:4">
      <c r="A15829" s="215" t="s">
        <v>52964</v>
      </c>
      <c r="B15829" s="215">
        <v>1</v>
      </c>
      <c r="C15829" s="216" t="s">
        <v>52965</v>
      </c>
      <c r="D15829" s="215" t="s">
        <v>52966</v>
      </c>
    </row>
    <row r="15830" spans="1:4">
      <c r="A15830" s="215" t="s">
        <v>52967</v>
      </c>
      <c r="B15830" s="215">
        <v>1</v>
      </c>
      <c r="C15830" s="216" t="s">
        <v>52968</v>
      </c>
      <c r="D15830" s="215" t="s">
        <v>52969</v>
      </c>
    </row>
    <row r="15831" spans="1:4">
      <c r="A15831" s="215" t="s">
        <v>52970</v>
      </c>
      <c r="B15831" s="215">
        <v>1</v>
      </c>
      <c r="C15831" s="216" t="s">
        <v>52971</v>
      </c>
      <c r="D15831" s="215" t="s">
        <v>52972</v>
      </c>
    </row>
    <row r="15832" spans="1:4">
      <c r="A15832" s="215" t="s">
        <v>52973</v>
      </c>
      <c r="B15832" s="215">
        <v>1</v>
      </c>
      <c r="C15832" s="216" t="s">
        <v>52974</v>
      </c>
      <c r="D15832" s="215" t="s">
        <v>52975</v>
      </c>
    </row>
    <row r="15833" spans="1:4">
      <c r="A15833" s="215" t="s">
        <v>52976</v>
      </c>
      <c r="B15833" s="215">
        <v>1</v>
      </c>
      <c r="C15833" s="216" t="s">
        <v>52977</v>
      </c>
      <c r="D15833" s="215" t="s">
        <v>52978</v>
      </c>
    </row>
    <row r="15834" spans="1:4">
      <c r="A15834" s="215" t="s">
        <v>52979</v>
      </c>
      <c r="B15834" s="215">
        <v>1</v>
      </c>
      <c r="C15834" s="216" t="s">
        <v>52980</v>
      </c>
      <c r="D15834" s="215" t="s">
        <v>52981</v>
      </c>
    </row>
    <row r="15835" spans="1:4">
      <c r="A15835" s="215" t="s">
        <v>52982</v>
      </c>
      <c r="B15835" s="215">
        <v>1</v>
      </c>
      <c r="C15835" s="216" t="s">
        <v>52983</v>
      </c>
      <c r="D15835" s="215" t="s">
        <v>52984</v>
      </c>
    </row>
    <row r="15836" spans="1:4">
      <c r="A15836" s="215" t="s">
        <v>52985</v>
      </c>
      <c r="B15836" s="215">
        <v>1</v>
      </c>
      <c r="C15836" s="216" t="s">
        <v>52986</v>
      </c>
      <c r="D15836" s="215" t="s">
        <v>52987</v>
      </c>
    </row>
    <row r="15837" spans="1:4">
      <c r="A15837" s="215" t="s">
        <v>52988</v>
      </c>
      <c r="B15837" s="215">
        <v>1</v>
      </c>
      <c r="C15837" s="216" t="s">
        <v>52989</v>
      </c>
      <c r="D15837" s="215" t="s">
        <v>52990</v>
      </c>
    </row>
    <row r="15838" spans="1:4">
      <c r="A15838" s="215" t="s">
        <v>52991</v>
      </c>
      <c r="B15838" s="215">
        <v>1</v>
      </c>
      <c r="C15838" s="216" t="s">
        <v>52992</v>
      </c>
      <c r="D15838" s="215" t="s">
        <v>52993</v>
      </c>
    </row>
    <row r="15839" spans="1:4">
      <c r="A15839" s="215" t="s">
        <v>52994</v>
      </c>
      <c r="B15839" s="215">
        <v>1</v>
      </c>
      <c r="C15839" s="216" t="s">
        <v>52995</v>
      </c>
      <c r="D15839" s="215" t="s">
        <v>52996</v>
      </c>
    </row>
    <row r="15840" spans="1:4">
      <c r="A15840" s="215" t="s">
        <v>52997</v>
      </c>
      <c r="B15840" s="215">
        <v>1</v>
      </c>
      <c r="C15840" s="216" t="s">
        <v>52998</v>
      </c>
      <c r="D15840" s="215" t="s">
        <v>52999</v>
      </c>
    </row>
    <row r="15841" spans="1:4">
      <c r="A15841" s="215" t="s">
        <v>53000</v>
      </c>
      <c r="B15841" s="215">
        <v>1</v>
      </c>
      <c r="C15841" s="216" t="s">
        <v>53001</v>
      </c>
      <c r="D15841" s="215" t="s">
        <v>53002</v>
      </c>
    </row>
    <row r="15842" spans="1:4">
      <c r="A15842" s="215" t="s">
        <v>53003</v>
      </c>
      <c r="B15842" s="215">
        <v>1</v>
      </c>
      <c r="C15842" s="216" t="s">
        <v>53004</v>
      </c>
      <c r="D15842" s="215" t="s">
        <v>53005</v>
      </c>
    </row>
    <row r="15843" spans="1:4">
      <c r="A15843" s="215" t="s">
        <v>53006</v>
      </c>
      <c r="B15843" s="215">
        <v>1</v>
      </c>
      <c r="C15843" s="216" t="s">
        <v>53007</v>
      </c>
      <c r="D15843" s="215" t="s">
        <v>53008</v>
      </c>
    </row>
    <row r="15844" spans="1:4">
      <c r="A15844" s="215" t="s">
        <v>53009</v>
      </c>
      <c r="B15844" s="215">
        <v>1</v>
      </c>
      <c r="C15844" s="216" t="s">
        <v>53010</v>
      </c>
      <c r="D15844" s="215" t="s">
        <v>53011</v>
      </c>
    </row>
    <row r="15845" spans="1:4">
      <c r="A15845" s="215" t="s">
        <v>53012</v>
      </c>
      <c r="B15845" s="215">
        <v>1</v>
      </c>
      <c r="C15845" s="216" t="s">
        <v>53013</v>
      </c>
      <c r="D15845" s="215" t="s">
        <v>53014</v>
      </c>
    </row>
    <row r="15846" spans="1:4">
      <c r="A15846" s="215" t="s">
        <v>53015</v>
      </c>
      <c r="B15846" s="215">
        <v>1</v>
      </c>
      <c r="C15846" s="216" t="s">
        <v>53016</v>
      </c>
      <c r="D15846" s="215" t="s">
        <v>53017</v>
      </c>
    </row>
    <row r="15847" spans="1:4">
      <c r="A15847" s="215" t="s">
        <v>53018</v>
      </c>
      <c r="B15847" s="215">
        <v>1</v>
      </c>
      <c r="C15847" s="216" t="s">
        <v>53019</v>
      </c>
      <c r="D15847" s="215" t="s">
        <v>53020</v>
      </c>
    </row>
    <row r="15848" spans="1:4">
      <c r="A15848" s="215" t="s">
        <v>53021</v>
      </c>
      <c r="B15848" s="215">
        <v>1</v>
      </c>
      <c r="C15848" s="216" t="s">
        <v>53022</v>
      </c>
      <c r="D15848" s="215" t="s">
        <v>53023</v>
      </c>
    </row>
    <row r="15849" spans="1:4">
      <c r="A15849" s="215" t="s">
        <v>53024</v>
      </c>
      <c r="B15849" s="215">
        <v>1</v>
      </c>
      <c r="C15849" s="216" t="s">
        <v>53025</v>
      </c>
      <c r="D15849" s="215" t="s">
        <v>53026</v>
      </c>
    </row>
    <row r="15850" spans="1:4">
      <c r="A15850" s="215" t="s">
        <v>53027</v>
      </c>
      <c r="B15850" s="215">
        <v>1</v>
      </c>
      <c r="C15850" s="216" t="s">
        <v>53028</v>
      </c>
      <c r="D15850" s="215" t="s">
        <v>53029</v>
      </c>
    </row>
    <row r="15851" spans="1:4">
      <c r="A15851" s="215" t="s">
        <v>53030</v>
      </c>
      <c r="B15851" s="215">
        <v>2</v>
      </c>
      <c r="C15851" s="216" t="s">
        <v>53031</v>
      </c>
      <c r="D15851" s="215" t="s">
        <v>53032</v>
      </c>
    </row>
    <row r="15852" spans="1:4">
      <c r="A15852" s="215" t="s">
        <v>53033</v>
      </c>
      <c r="B15852" s="215">
        <v>1</v>
      </c>
      <c r="C15852" s="216" t="s">
        <v>53034</v>
      </c>
      <c r="D15852" s="215" t="s">
        <v>53035</v>
      </c>
    </row>
    <row r="15853" spans="1:4">
      <c r="A15853" s="215" t="s">
        <v>53036</v>
      </c>
      <c r="B15853" s="215">
        <v>1</v>
      </c>
      <c r="C15853" s="216" t="s">
        <v>53037</v>
      </c>
      <c r="D15853" s="215" t="s">
        <v>53038</v>
      </c>
    </row>
    <row r="15854" spans="1:4">
      <c r="A15854" s="215" t="s">
        <v>53039</v>
      </c>
      <c r="B15854" s="215">
        <v>1</v>
      </c>
      <c r="C15854" s="216" t="s">
        <v>53040</v>
      </c>
      <c r="D15854" s="215" t="s">
        <v>53041</v>
      </c>
    </row>
    <row r="15855" spans="1:4">
      <c r="A15855" s="215" t="s">
        <v>53042</v>
      </c>
      <c r="B15855" s="215">
        <v>1</v>
      </c>
      <c r="C15855" s="216" t="s">
        <v>53043</v>
      </c>
      <c r="D15855" s="215" t="s">
        <v>53044</v>
      </c>
    </row>
    <row r="15856" spans="1:4">
      <c r="A15856" s="215" t="s">
        <v>53045</v>
      </c>
      <c r="B15856" s="215">
        <v>1</v>
      </c>
      <c r="C15856" s="216" t="s">
        <v>53046</v>
      </c>
      <c r="D15856" s="215" t="s">
        <v>53047</v>
      </c>
    </row>
    <row r="15857" spans="1:4">
      <c r="A15857" s="215" t="s">
        <v>53048</v>
      </c>
      <c r="B15857" s="215">
        <v>1</v>
      </c>
      <c r="C15857" s="216" t="s">
        <v>53049</v>
      </c>
      <c r="D15857" s="215" t="s">
        <v>53050</v>
      </c>
    </row>
    <row r="15858" spans="1:4">
      <c r="A15858" s="215" t="s">
        <v>53051</v>
      </c>
      <c r="B15858" s="215">
        <v>1</v>
      </c>
      <c r="C15858" s="216" t="s">
        <v>53052</v>
      </c>
      <c r="D15858" s="215" t="s">
        <v>53053</v>
      </c>
    </row>
    <row r="15859" spans="1:4">
      <c r="A15859" s="215" t="s">
        <v>53054</v>
      </c>
      <c r="B15859" s="215">
        <v>1</v>
      </c>
      <c r="C15859" s="216" t="s">
        <v>53055</v>
      </c>
      <c r="D15859" s="215" t="s">
        <v>53056</v>
      </c>
    </row>
    <row r="15860" spans="1:4">
      <c r="A15860" s="215" t="s">
        <v>53057</v>
      </c>
      <c r="B15860" s="215">
        <v>1</v>
      </c>
      <c r="C15860" s="216" t="s">
        <v>53058</v>
      </c>
      <c r="D15860" s="215" t="s">
        <v>53059</v>
      </c>
    </row>
    <row r="15861" spans="1:4">
      <c r="A15861" s="215" t="s">
        <v>53060</v>
      </c>
      <c r="B15861" s="215">
        <v>1</v>
      </c>
      <c r="C15861" s="216" t="s">
        <v>53061</v>
      </c>
      <c r="D15861" s="215" t="s">
        <v>53062</v>
      </c>
    </row>
    <row r="15862" spans="1:4">
      <c r="A15862" s="215" t="s">
        <v>53063</v>
      </c>
      <c r="B15862" s="215">
        <v>1</v>
      </c>
      <c r="C15862" s="216" t="s">
        <v>53064</v>
      </c>
      <c r="D15862" s="215" t="s">
        <v>53065</v>
      </c>
    </row>
    <row r="15863" spans="1:4">
      <c r="A15863" s="215" t="s">
        <v>53066</v>
      </c>
      <c r="B15863" s="215">
        <v>1</v>
      </c>
      <c r="C15863" s="216" t="s">
        <v>53067</v>
      </c>
      <c r="D15863" s="215" t="s">
        <v>53068</v>
      </c>
    </row>
    <row r="15864" spans="1:4">
      <c r="A15864" s="215" t="s">
        <v>53069</v>
      </c>
      <c r="B15864" s="215">
        <v>1</v>
      </c>
      <c r="C15864" s="216" t="s">
        <v>53070</v>
      </c>
      <c r="D15864" s="215" t="s">
        <v>53071</v>
      </c>
    </row>
    <row r="15865" spans="1:4">
      <c r="A15865" s="215" t="s">
        <v>53072</v>
      </c>
      <c r="B15865" s="215">
        <v>1</v>
      </c>
      <c r="C15865" s="216" t="s">
        <v>53073</v>
      </c>
      <c r="D15865" s="215" t="s">
        <v>53074</v>
      </c>
    </row>
    <row r="15866" spans="1:4">
      <c r="A15866" s="215" t="s">
        <v>53075</v>
      </c>
      <c r="B15866" s="215">
        <v>1</v>
      </c>
      <c r="C15866" s="216" t="s">
        <v>53076</v>
      </c>
      <c r="D15866" s="215" t="s">
        <v>53077</v>
      </c>
    </row>
    <row r="15867" spans="1:4">
      <c r="A15867" s="215" t="s">
        <v>53078</v>
      </c>
      <c r="B15867" s="215">
        <v>1</v>
      </c>
      <c r="C15867" s="216" t="s">
        <v>53079</v>
      </c>
      <c r="D15867" s="215" t="s">
        <v>53080</v>
      </c>
    </row>
    <row r="15868" spans="1:4">
      <c r="A15868" s="215" t="s">
        <v>53081</v>
      </c>
      <c r="B15868" s="215">
        <v>1</v>
      </c>
      <c r="C15868" s="216" t="s">
        <v>53082</v>
      </c>
      <c r="D15868" s="215" t="s">
        <v>53083</v>
      </c>
    </row>
    <row r="15869" spans="1:4">
      <c r="A15869" s="215" t="s">
        <v>53084</v>
      </c>
      <c r="B15869" s="215">
        <v>1</v>
      </c>
      <c r="C15869" s="216" t="s">
        <v>53085</v>
      </c>
      <c r="D15869" s="215" t="s">
        <v>53086</v>
      </c>
    </row>
    <row r="15870" spans="1:4">
      <c r="A15870" s="215" t="s">
        <v>53087</v>
      </c>
      <c r="B15870" s="215">
        <v>1</v>
      </c>
      <c r="C15870" s="216" t="s">
        <v>53088</v>
      </c>
      <c r="D15870" s="215" t="s">
        <v>53089</v>
      </c>
    </row>
    <row r="15871" spans="1:4">
      <c r="A15871" s="215" t="s">
        <v>53090</v>
      </c>
      <c r="B15871" s="215">
        <v>1</v>
      </c>
      <c r="C15871" s="216" t="s">
        <v>53091</v>
      </c>
      <c r="D15871" s="215" t="s">
        <v>53092</v>
      </c>
    </row>
    <row r="15872" spans="1:4">
      <c r="A15872" s="215" t="s">
        <v>53093</v>
      </c>
      <c r="B15872" s="215">
        <v>1</v>
      </c>
      <c r="C15872" s="216" t="s">
        <v>53094</v>
      </c>
      <c r="D15872" s="215" t="s">
        <v>53095</v>
      </c>
    </row>
    <row r="15873" spans="1:4">
      <c r="A15873" s="215" t="s">
        <v>53096</v>
      </c>
      <c r="B15873" s="215">
        <v>1</v>
      </c>
      <c r="C15873" s="216" t="s">
        <v>53097</v>
      </c>
      <c r="D15873" s="215" t="s">
        <v>53098</v>
      </c>
    </row>
    <row r="15874" spans="1:4">
      <c r="A15874" s="215" t="s">
        <v>53099</v>
      </c>
      <c r="B15874" s="215">
        <v>1</v>
      </c>
      <c r="C15874" s="216" t="s">
        <v>53100</v>
      </c>
      <c r="D15874" s="215" t="s">
        <v>53101</v>
      </c>
    </row>
    <row r="15875" spans="1:4">
      <c r="A15875" s="215" t="s">
        <v>53102</v>
      </c>
      <c r="B15875" s="215">
        <v>1</v>
      </c>
      <c r="C15875" s="216" t="s">
        <v>53103</v>
      </c>
      <c r="D15875" s="215" t="s">
        <v>53104</v>
      </c>
    </row>
    <row r="15876" spans="1:4">
      <c r="A15876" s="215" t="s">
        <v>53105</v>
      </c>
      <c r="B15876" s="215">
        <v>1</v>
      </c>
      <c r="C15876" s="216" t="s">
        <v>53106</v>
      </c>
      <c r="D15876" s="215" t="s">
        <v>53107</v>
      </c>
    </row>
    <row r="15877" spans="1:4">
      <c r="A15877" s="215" t="s">
        <v>53108</v>
      </c>
      <c r="B15877" s="215">
        <v>1</v>
      </c>
      <c r="C15877" s="216" t="s">
        <v>53109</v>
      </c>
      <c r="D15877" s="215" t="s">
        <v>53110</v>
      </c>
    </row>
    <row r="15878" spans="1:4">
      <c r="A15878" s="215" t="s">
        <v>53111</v>
      </c>
      <c r="B15878" s="215">
        <v>1</v>
      </c>
      <c r="C15878" s="216" t="s">
        <v>53112</v>
      </c>
      <c r="D15878" s="215" t="s">
        <v>53113</v>
      </c>
    </row>
    <row r="15879" spans="1:4">
      <c r="A15879" s="215" t="s">
        <v>53114</v>
      </c>
      <c r="B15879" s="215">
        <v>1</v>
      </c>
      <c r="C15879" s="216" t="s">
        <v>53115</v>
      </c>
      <c r="D15879" s="215" t="s">
        <v>53116</v>
      </c>
    </row>
    <row r="15880" spans="1:4">
      <c r="A15880" s="215" t="s">
        <v>53117</v>
      </c>
      <c r="B15880" s="215">
        <v>1</v>
      </c>
      <c r="C15880" s="216" t="s">
        <v>53118</v>
      </c>
      <c r="D15880" s="215" t="s">
        <v>53119</v>
      </c>
    </row>
    <row r="15881" spans="1:4">
      <c r="A15881" s="215" t="s">
        <v>53120</v>
      </c>
      <c r="B15881" s="215">
        <v>1</v>
      </c>
      <c r="C15881" s="216" t="s">
        <v>53121</v>
      </c>
      <c r="D15881" s="215" t="s">
        <v>53122</v>
      </c>
    </row>
    <row r="15882" spans="1:4">
      <c r="A15882" s="215" t="s">
        <v>53123</v>
      </c>
      <c r="B15882" s="215">
        <v>1</v>
      </c>
      <c r="C15882" s="216" t="s">
        <v>53124</v>
      </c>
      <c r="D15882" s="215" t="s">
        <v>52552</v>
      </c>
    </row>
    <row r="15883" spans="1:4">
      <c r="A15883" s="215" t="s">
        <v>53125</v>
      </c>
      <c r="B15883" s="215">
        <v>1</v>
      </c>
      <c r="C15883" s="216" t="s">
        <v>53126</v>
      </c>
      <c r="D15883" s="215" t="s">
        <v>53127</v>
      </c>
    </row>
    <row r="15884" spans="1:4">
      <c r="A15884" s="215" t="s">
        <v>53128</v>
      </c>
      <c r="B15884" s="215">
        <v>1</v>
      </c>
      <c r="C15884" s="216" t="s">
        <v>53129</v>
      </c>
      <c r="D15884" s="215" t="s">
        <v>53130</v>
      </c>
    </row>
    <row r="15885" spans="1:4">
      <c r="A15885" s="215" t="s">
        <v>53131</v>
      </c>
      <c r="B15885" s="215">
        <v>1</v>
      </c>
      <c r="C15885" s="216" t="s">
        <v>53132</v>
      </c>
      <c r="D15885" s="215" t="s">
        <v>53133</v>
      </c>
    </row>
    <row r="15886" spans="1:4">
      <c r="A15886" s="215" t="s">
        <v>53134</v>
      </c>
      <c r="B15886" s="215">
        <v>1</v>
      </c>
      <c r="C15886" s="216" t="s">
        <v>53135</v>
      </c>
      <c r="D15886" s="215" t="s">
        <v>53136</v>
      </c>
    </row>
    <row r="15887" spans="1:4">
      <c r="A15887" s="215" t="s">
        <v>53137</v>
      </c>
      <c r="B15887" s="215">
        <v>1</v>
      </c>
      <c r="C15887" s="216" t="s">
        <v>53138</v>
      </c>
      <c r="D15887" s="215" t="s">
        <v>53139</v>
      </c>
    </row>
    <row r="15888" spans="1:4">
      <c r="A15888" s="215" t="s">
        <v>53140</v>
      </c>
      <c r="B15888" s="215">
        <v>1</v>
      </c>
      <c r="C15888" s="216" t="s">
        <v>53141</v>
      </c>
      <c r="D15888" s="215" t="s">
        <v>52612</v>
      </c>
    </row>
    <row r="15889" spans="1:4">
      <c r="A15889" s="215" t="s">
        <v>53142</v>
      </c>
      <c r="B15889" s="215">
        <v>1</v>
      </c>
      <c r="C15889" s="216" t="s">
        <v>53143</v>
      </c>
      <c r="D15889" s="215" t="s">
        <v>53144</v>
      </c>
    </row>
    <row r="15890" spans="1:4">
      <c r="A15890" s="215" t="s">
        <v>53145</v>
      </c>
      <c r="B15890" s="215">
        <v>1</v>
      </c>
      <c r="C15890" s="216" t="s">
        <v>53146</v>
      </c>
      <c r="D15890" s="215" t="s">
        <v>53147</v>
      </c>
    </row>
    <row r="15891" spans="1:4">
      <c r="A15891" s="215" t="s">
        <v>53148</v>
      </c>
      <c r="B15891" s="215">
        <v>1</v>
      </c>
      <c r="C15891" s="216" t="s">
        <v>53149</v>
      </c>
      <c r="D15891" s="215" t="s">
        <v>53150</v>
      </c>
    </row>
    <row r="15892" spans="1:4">
      <c r="A15892" s="215" t="s">
        <v>53151</v>
      </c>
      <c r="B15892" s="215">
        <v>1</v>
      </c>
      <c r="C15892" s="216" t="s">
        <v>53152</v>
      </c>
      <c r="D15892" s="215" t="s">
        <v>52609</v>
      </c>
    </row>
    <row r="15893" spans="1:4">
      <c r="A15893" s="215" t="s">
        <v>53153</v>
      </c>
      <c r="B15893" s="215">
        <v>1</v>
      </c>
      <c r="C15893" s="216" t="s">
        <v>53154</v>
      </c>
      <c r="D15893" s="215" t="s">
        <v>53155</v>
      </c>
    </row>
    <row r="15894" spans="1:4">
      <c r="A15894" s="215" t="s">
        <v>53156</v>
      </c>
      <c r="B15894" s="215">
        <v>1</v>
      </c>
      <c r="C15894" s="216" t="s">
        <v>53157</v>
      </c>
      <c r="D15894" s="215" t="s">
        <v>53158</v>
      </c>
    </row>
    <row r="15895" spans="1:4">
      <c r="A15895" s="215" t="s">
        <v>53159</v>
      </c>
      <c r="B15895" s="215">
        <v>1</v>
      </c>
      <c r="C15895" s="216" t="s">
        <v>53160</v>
      </c>
      <c r="D15895" s="215" t="s">
        <v>52636</v>
      </c>
    </row>
    <row r="15896" spans="1:4">
      <c r="A15896" s="215" t="s">
        <v>53161</v>
      </c>
      <c r="B15896" s="215">
        <v>2</v>
      </c>
      <c r="C15896" s="216" t="s">
        <v>53162</v>
      </c>
      <c r="D15896" s="215" t="s">
        <v>52645</v>
      </c>
    </row>
    <row r="15897" spans="1:4">
      <c r="A15897" s="215" t="s">
        <v>53163</v>
      </c>
      <c r="B15897" s="215">
        <v>1</v>
      </c>
      <c r="C15897" s="216" t="s">
        <v>53164</v>
      </c>
      <c r="D15897" s="215" t="s">
        <v>52639</v>
      </c>
    </row>
    <row r="15898" spans="1:4">
      <c r="A15898" s="215" t="s">
        <v>53165</v>
      </c>
      <c r="B15898" s="215">
        <v>1</v>
      </c>
      <c r="C15898" s="216" t="s">
        <v>53166</v>
      </c>
      <c r="D15898" s="215" t="s">
        <v>53167</v>
      </c>
    </row>
    <row r="15899" spans="1:4">
      <c r="A15899" s="215" t="s">
        <v>53168</v>
      </c>
      <c r="B15899" s="215">
        <v>1</v>
      </c>
      <c r="C15899" s="216" t="s">
        <v>53169</v>
      </c>
      <c r="D15899" s="215" t="s">
        <v>53170</v>
      </c>
    </row>
    <row r="15900" spans="1:4">
      <c r="A15900" s="215" t="s">
        <v>53171</v>
      </c>
      <c r="B15900" s="215">
        <v>1</v>
      </c>
      <c r="C15900" s="216" t="s">
        <v>53172</v>
      </c>
      <c r="D15900" s="215" t="s">
        <v>53173</v>
      </c>
    </row>
    <row r="15901" spans="1:4">
      <c r="A15901" s="215" t="s">
        <v>53174</v>
      </c>
      <c r="B15901" s="215">
        <v>1</v>
      </c>
      <c r="C15901" s="216" t="s">
        <v>53175</v>
      </c>
      <c r="D15901" s="215" t="s">
        <v>53119</v>
      </c>
    </row>
    <row r="15902" spans="1:4">
      <c r="A15902" s="215" t="s">
        <v>53176</v>
      </c>
      <c r="B15902" s="215">
        <v>1</v>
      </c>
      <c r="C15902" s="216" t="s">
        <v>53177</v>
      </c>
      <c r="D15902" s="215" t="s">
        <v>53178</v>
      </c>
    </row>
    <row r="15903" spans="1:4">
      <c r="A15903" s="215" t="s">
        <v>53179</v>
      </c>
      <c r="B15903" s="215">
        <v>1</v>
      </c>
      <c r="C15903" s="216" t="s">
        <v>53180</v>
      </c>
      <c r="D15903" s="215" t="s">
        <v>52663</v>
      </c>
    </row>
    <row r="15904" spans="1:4">
      <c r="A15904" s="215" t="s">
        <v>53181</v>
      </c>
      <c r="B15904" s="215">
        <v>1</v>
      </c>
      <c r="C15904" s="216" t="s">
        <v>53182</v>
      </c>
      <c r="D15904" s="215" t="s">
        <v>53183</v>
      </c>
    </row>
    <row r="15905" spans="1:4">
      <c r="A15905" s="215" t="s">
        <v>53184</v>
      </c>
      <c r="B15905" s="215">
        <v>1</v>
      </c>
      <c r="C15905" s="216" t="s">
        <v>53185</v>
      </c>
      <c r="D15905" s="215" t="s">
        <v>53186</v>
      </c>
    </row>
    <row r="15906" spans="1:4">
      <c r="A15906" s="215" t="s">
        <v>53187</v>
      </c>
      <c r="B15906" s="215">
        <v>2</v>
      </c>
      <c r="C15906" s="216" t="s">
        <v>53188</v>
      </c>
      <c r="D15906" s="215" t="s">
        <v>52696</v>
      </c>
    </row>
    <row r="15907" spans="1:4">
      <c r="A15907" s="215" t="s">
        <v>53189</v>
      </c>
      <c r="B15907" s="215">
        <v>1</v>
      </c>
      <c r="C15907" s="216" t="s">
        <v>53190</v>
      </c>
      <c r="D15907" s="215" t="s">
        <v>53191</v>
      </c>
    </row>
    <row r="15908" spans="1:4">
      <c r="A15908" s="215" t="s">
        <v>53192</v>
      </c>
      <c r="B15908" s="215">
        <v>1</v>
      </c>
      <c r="C15908" s="216" t="s">
        <v>53193</v>
      </c>
      <c r="D15908" s="215" t="s">
        <v>53194</v>
      </c>
    </row>
    <row r="15909" spans="1:4">
      <c r="A15909" s="215" t="s">
        <v>53195</v>
      </c>
      <c r="B15909" s="215">
        <v>1</v>
      </c>
      <c r="C15909" s="216" t="s">
        <v>53196</v>
      </c>
      <c r="D15909" s="215" t="s">
        <v>53197</v>
      </c>
    </row>
    <row r="15910" spans="1:4">
      <c r="A15910" s="215" t="s">
        <v>53198</v>
      </c>
      <c r="B15910" s="215">
        <v>1</v>
      </c>
      <c r="C15910" s="216" t="s">
        <v>53199</v>
      </c>
      <c r="D15910" s="215" t="s">
        <v>53200</v>
      </c>
    </row>
    <row r="15911" spans="1:4">
      <c r="A15911" s="215" t="s">
        <v>53201</v>
      </c>
      <c r="B15911" s="215">
        <v>1</v>
      </c>
      <c r="C15911" s="216" t="s">
        <v>53202</v>
      </c>
      <c r="D15911" s="215" t="s">
        <v>53203</v>
      </c>
    </row>
    <row r="15912" spans="1:4">
      <c r="A15912" s="215" t="s">
        <v>53204</v>
      </c>
      <c r="B15912" s="215">
        <v>1</v>
      </c>
      <c r="C15912" s="216" t="s">
        <v>53205</v>
      </c>
      <c r="D15912" s="215" t="s">
        <v>53206</v>
      </c>
    </row>
    <row r="15913" spans="1:4">
      <c r="A15913" s="215" t="s">
        <v>53207</v>
      </c>
      <c r="B15913" s="215">
        <v>1</v>
      </c>
      <c r="C15913" s="216" t="s">
        <v>53208</v>
      </c>
      <c r="D15913" s="215" t="s">
        <v>53209</v>
      </c>
    </row>
    <row r="15914" spans="1:4">
      <c r="A15914" s="215" t="s">
        <v>53210</v>
      </c>
      <c r="B15914" s="215">
        <v>1</v>
      </c>
      <c r="C15914" s="216" t="s">
        <v>53211</v>
      </c>
      <c r="D15914" s="215" t="s">
        <v>53212</v>
      </c>
    </row>
    <row r="15915" spans="1:4">
      <c r="A15915" s="215" t="s">
        <v>53213</v>
      </c>
      <c r="B15915" s="215">
        <v>1</v>
      </c>
      <c r="C15915" s="216" t="s">
        <v>53214</v>
      </c>
      <c r="D15915" s="215" t="s">
        <v>53215</v>
      </c>
    </row>
    <row r="15916" spans="1:4">
      <c r="A15916" s="215" t="s">
        <v>53216</v>
      </c>
      <c r="B15916" s="215">
        <v>1</v>
      </c>
      <c r="C15916" s="216" t="s">
        <v>53217</v>
      </c>
      <c r="D15916" s="215" t="s">
        <v>53218</v>
      </c>
    </row>
    <row r="15917" spans="1:4">
      <c r="A15917" s="215" t="s">
        <v>53219</v>
      </c>
      <c r="B15917" s="215">
        <v>1</v>
      </c>
      <c r="C15917" s="216" t="s">
        <v>53220</v>
      </c>
      <c r="D15917" s="215" t="s">
        <v>53221</v>
      </c>
    </row>
    <row r="15918" spans="1:4">
      <c r="A15918" s="215" t="s">
        <v>53222</v>
      </c>
      <c r="B15918" s="215">
        <v>1</v>
      </c>
      <c r="C15918" s="216" t="s">
        <v>53223</v>
      </c>
      <c r="D15918" s="215" t="s">
        <v>53224</v>
      </c>
    </row>
    <row r="15919" spans="1:4">
      <c r="A15919" s="215" t="s">
        <v>53225</v>
      </c>
      <c r="B15919" s="215">
        <v>1</v>
      </c>
      <c r="C15919" s="216" t="s">
        <v>53226</v>
      </c>
      <c r="D15919" s="215" t="s">
        <v>53227</v>
      </c>
    </row>
    <row r="15920" spans="1:4">
      <c r="A15920" s="215" t="s">
        <v>53228</v>
      </c>
      <c r="B15920" s="215">
        <v>1</v>
      </c>
      <c r="C15920" s="216" t="s">
        <v>53229</v>
      </c>
      <c r="D15920" s="215" t="s">
        <v>53230</v>
      </c>
    </row>
    <row r="15921" spans="1:4">
      <c r="A15921" s="215" t="s">
        <v>53231</v>
      </c>
      <c r="B15921" s="215">
        <v>1</v>
      </c>
      <c r="C15921" s="216" t="s">
        <v>53232</v>
      </c>
      <c r="D15921" s="215" t="s">
        <v>53233</v>
      </c>
    </row>
    <row r="15922" spans="1:4">
      <c r="A15922" s="215" t="s">
        <v>53234</v>
      </c>
      <c r="B15922" s="215">
        <v>1</v>
      </c>
      <c r="C15922" s="216" t="s">
        <v>53235</v>
      </c>
      <c r="D15922" s="215" t="s">
        <v>53236</v>
      </c>
    </row>
    <row r="15923" spans="1:4">
      <c r="A15923" s="215" t="s">
        <v>53237</v>
      </c>
      <c r="B15923" s="215">
        <v>1</v>
      </c>
      <c r="C15923" s="216" t="s">
        <v>53238</v>
      </c>
      <c r="D15923" s="215" t="s">
        <v>53239</v>
      </c>
    </row>
    <row r="15924" spans="1:4">
      <c r="A15924" s="215" t="s">
        <v>53240</v>
      </c>
      <c r="B15924" s="215">
        <v>1</v>
      </c>
      <c r="C15924" s="216" t="s">
        <v>53241</v>
      </c>
      <c r="D15924" s="215" t="s">
        <v>53242</v>
      </c>
    </row>
    <row r="15925" spans="1:4">
      <c r="A15925" s="215" t="s">
        <v>53243</v>
      </c>
      <c r="B15925" s="215">
        <v>1</v>
      </c>
      <c r="C15925" s="216" t="s">
        <v>53244</v>
      </c>
      <c r="D15925" s="215" t="s">
        <v>53245</v>
      </c>
    </row>
    <row r="15926" spans="1:4">
      <c r="A15926" s="215" t="s">
        <v>53246</v>
      </c>
      <c r="B15926" s="215">
        <v>1</v>
      </c>
      <c r="C15926" s="216" t="s">
        <v>53247</v>
      </c>
      <c r="D15926" s="215" t="s">
        <v>53248</v>
      </c>
    </row>
    <row r="15927" spans="1:4">
      <c r="A15927" s="215" t="s">
        <v>53249</v>
      </c>
      <c r="B15927" s="215">
        <v>1</v>
      </c>
      <c r="C15927" s="216" t="s">
        <v>53250</v>
      </c>
      <c r="D15927" s="215" t="s">
        <v>53251</v>
      </c>
    </row>
    <row r="15928" spans="1:4">
      <c r="A15928" s="215" t="s">
        <v>53252</v>
      </c>
      <c r="B15928" s="215">
        <v>1</v>
      </c>
      <c r="C15928" s="216" t="s">
        <v>53253</v>
      </c>
      <c r="D15928" s="215" t="s">
        <v>53254</v>
      </c>
    </row>
    <row r="15929" spans="1:4">
      <c r="A15929" s="215" t="s">
        <v>53255</v>
      </c>
      <c r="B15929" s="215">
        <v>1</v>
      </c>
      <c r="C15929" s="216" t="s">
        <v>53256</v>
      </c>
      <c r="D15929" s="215" t="s">
        <v>53257</v>
      </c>
    </row>
    <row r="15930" spans="1:4">
      <c r="A15930" s="215" t="s">
        <v>53258</v>
      </c>
      <c r="B15930" s="215">
        <v>1</v>
      </c>
      <c r="C15930" s="216" t="s">
        <v>53259</v>
      </c>
      <c r="D15930" s="215" t="s">
        <v>53260</v>
      </c>
    </row>
    <row r="15931" spans="1:4">
      <c r="A15931" s="215" t="s">
        <v>53261</v>
      </c>
      <c r="B15931" s="215">
        <v>1</v>
      </c>
      <c r="C15931" s="216" t="s">
        <v>53262</v>
      </c>
      <c r="D15931" s="215" t="s">
        <v>53263</v>
      </c>
    </row>
    <row r="15932" spans="1:4">
      <c r="A15932" s="215" t="s">
        <v>53264</v>
      </c>
      <c r="B15932" s="215">
        <v>1</v>
      </c>
      <c r="C15932" s="216" t="s">
        <v>53265</v>
      </c>
      <c r="D15932" s="215" t="s">
        <v>53266</v>
      </c>
    </row>
    <row r="15933" spans="1:4">
      <c r="A15933" s="215" t="s">
        <v>53267</v>
      </c>
      <c r="B15933" s="215">
        <v>1</v>
      </c>
      <c r="C15933" s="216" t="s">
        <v>53268</v>
      </c>
      <c r="D15933" s="215" t="s">
        <v>53269</v>
      </c>
    </row>
    <row r="15934" spans="1:4">
      <c r="A15934" s="215" t="s">
        <v>53270</v>
      </c>
      <c r="B15934" s="215">
        <v>1</v>
      </c>
      <c r="C15934" s="216" t="s">
        <v>53271</v>
      </c>
      <c r="D15934" s="215" t="s">
        <v>53272</v>
      </c>
    </row>
    <row r="15935" spans="1:4">
      <c r="A15935" s="215" t="s">
        <v>53273</v>
      </c>
      <c r="B15935" s="215">
        <v>1</v>
      </c>
      <c r="C15935" s="216" t="s">
        <v>53274</v>
      </c>
      <c r="D15935" s="215" t="s">
        <v>53275</v>
      </c>
    </row>
    <row r="15936" spans="1:4">
      <c r="A15936" s="215" t="s">
        <v>53276</v>
      </c>
      <c r="B15936" s="215">
        <v>1</v>
      </c>
      <c r="C15936" s="216" t="s">
        <v>53277</v>
      </c>
      <c r="D15936" s="215" t="s">
        <v>53278</v>
      </c>
    </row>
    <row r="15937" spans="1:4">
      <c r="A15937" s="215" t="s">
        <v>53279</v>
      </c>
      <c r="B15937" s="215">
        <v>1</v>
      </c>
      <c r="C15937" s="216" t="s">
        <v>53280</v>
      </c>
      <c r="D15937" s="215" t="s">
        <v>53023</v>
      </c>
    </row>
    <row r="15938" spans="1:4">
      <c r="A15938" s="215" t="s">
        <v>53281</v>
      </c>
      <c r="B15938" s="215">
        <v>1</v>
      </c>
      <c r="C15938" s="216" t="s">
        <v>53282</v>
      </c>
      <c r="D15938" s="215" t="s">
        <v>53283</v>
      </c>
    </row>
    <row r="15939" spans="1:4">
      <c r="A15939" s="215" t="s">
        <v>53284</v>
      </c>
      <c r="B15939" s="215">
        <v>1</v>
      </c>
      <c r="C15939" s="216" t="s">
        <v>53285</v>
      </c>
      <c r="D15939" s="215" t="s">
        <v>53286</v>
      </c>
    </row>
    <row r="15940" spans="1:4">
      <c r="A15940" s="215" t="s">
        <v>53287</v>
      </c>
      <c r="B15940" s="215">
        <v>1</v>
      </c>
      <c r="C15940" s="216" t="s">
        <v>53288</v>
      </c>
      <c r="D15940" s="215" t="s">
        <v>53289</v>
      </c>
    </row>
    <row r="15941" spans="1:4">
      <c r="A15941" s="215" t="s">
        <v>53290</v>
      </c>
      <c r="B15941" s="215">
        <v>1</v>
      </c>
      <c r="C15941" s="216" t="s">
        <v>53291</v>
      </c>
      <c r="D15941" s="215" t="s">
        <v>53292</v>
      </c>
    </row>
    <row r="15942" spans="1:4">
      <c r="A15942" s="215" t="s">
        <v>53293</v>
      </c>
      <c r="B15942" s="215">
        <v>1</v>
      </c>
      <c r="C15942" s="216" t="s">
        <v>53294</v>
      </c>
      <c r="D15942" s="215" t="s">
        <v>53295</v>
      </c>
    </row>
    <row r="15943" spans="1:4">
      <c r="A15943" s="215" t="s">
        <v>53296</v>
      </c>
      <c r="B15943" s="215">
        <v>1</v>
      </c>
      <c r="C15943" s="216" t="s">
        <v>53297</v>
      </c>
      <c r="D15943" s="215" t="s">
        <v>53298</v>
      </c>
    </row>
    <row r="15944" spans="1:4">
      <c r="A15944" s="215" t="s">
        <v>53299</v>
      </c>
      <c r="B15944" s="215">
        <v>1</v>
      </c>
      <c r="C15944" s="216" t="s">
        <v>53300</v>
      </c>
      <c r="D15944" s="215" t="s">
        <v>53301</v>
      </c>
    </row>
    <row r="15945" spans="1:4">
      <c r="A15945" s="215" t="s">
        <v>53302</v>
      </c>
      <c r="B15945" s="215">
        <v>1</v>
      </c>
      <c r="C15945" s="216" t="s">
        <v>53303</v>
      </c>
      <c r="D15945" s="215" t="s">
        <v>53304</v>
      </c>
    </row>
    <row r="15946" spans="1:4">
      <c r="A15946" s="215" t="s">
        <v>53305</v>
      </c>
      <c r="B15946" s="215">
        <v>1</v>
      </c>
      <c r="C15946" s="216" t="s">
        <v>53306</v>
      </c>
      <c r="D15946" s="215" t="s">
        <v>53307</v>
      </c>
    </row>
    <row r="15947" spans="1:4">
      <c r="A15947" s="215" t="s">
        <v>53308</v>
      </c>
      <c r="B15947" s="215">
        <v>1</v>
      </c>
      <c r="C15947" s="216" t="s">
        <v>53309</v>
      </c>
      <c r="D15947" s="215" t="s">
        <v>53310</v>
      </c>
    </row>
    <row r="15948" spans="1:4">
      <c r="A15948" s="215" t="s">
        <v>53311</v>
      </c>
      <c r="B15948" s="215">
        <v>1</v>
      </c>
      <c r="C15948" s="216" t="s">
        <v>53312</v>
      </c>
      <c r="D15948" s="215" t="s">
        <v>53313</v>
      </c>
    </row>
    <row r="15949" spans="1:4">
      <c r="A15949" s="215" t="s">
        <v>53314</v>
      </c>
      <c r="B15949" s="215">
        <v>1</v>
      </c>
      <c r="C15949" s="216" t="s">
        <v>53315</v>
      </c>
      <c r="D15949" s="215" t="s">
        <v>53316</v>
      </c>
    </row>
    <row r="15950" spans="1:4">
      <c r="A15950" s="215" t="s">
        <v>53317</v>
      </c>
      <c r="B15950" s="215">
        <v>1</v>
      </c>
      <c r="C15950" s="216" t="s">
        <v>53318</v>
      </c>
      <c r="D15950" s="215" t="s">
        <v>53319</v>
      </c>
    </row>
    <row r="15951" spans="1:4">
      <c r="A15951" s="215" t="s">
        <v>53320</v>
      </c>
      <c r="B15951" s="215">
        <v>1</v>
      </c>
      <c r="C15951" s="216" t="s">
        <v>53321</v>
      </c>
      <c r="D15951" s="215" t="s">
        <v>53322</v>
      </c>
    </row>
    <row r="15952" spans="1:4">
      <c r="A15952" s="215" t="s">
        <v>53323</v>
      </c>
      <c r="B15952" s="215">
        <v>1</v>
      </c>
      <c r="C15952" s="216" t="s">
        <v>53324</v>
      </c>
      <c r="D15952" s="215" t="s">
        <v>53116</v>
      </c>
    </row>
    <row r="15953" spans="1:4">
      <c r="A15953" s="215" t="s">
        <v>53325</v>
      </c>
      <c r="B15953" s="215">
        <v>1</v>
      </c>
      <c r="C15953" s="216" t="s">
        <v>53326</v>
      </c>
      <c r="D15953" s="215" t="s">
        <v>53327</v>
      </c>
    </row>
    <row r="15954" spans="1:4">
      <c r="A15954" s="215" t="s">
        <v>53328</v>
      </c>
      <c r="B15954" s="215">
        <v>1</v>
      </c>
      <c r="C15954" s="216" t="s">
        <v>53329</v>
      </c>
      <c r="D15954" s="215" t="s">
        <v>53330</v>
      </c>
    </row>
    <row r="15955" spans="1:4">
      <c r="A15955" s="215" t="s">
        <v>53331</v>
      </c>
      <c r="B15955" s="215">
        <v>1</v>
      </c>
      <c r="C15955" s="216" t="s">
        <v>53332</v>
      </c>
      <c r="D15955" s="215" t="s">
        <v>53333</v>
      </c>
    </row>
    <row r="15956" spans="1:4">
      <c r="A15956" s="215" t="s">
        <v>53334</v>
      </c>
      <c r="B15956" s="215">
        <v>1</v>
      </c>
      <c r="C15956" s="216" t="s">
        <v>53335</v>
      </c>
      <c r="D15956" s="215" t="s">
        <v>53336</v>
      </c>
    </row>
    <row r="15957" spans="1:4">
      <c r="A15957" s="215" t="s">
        <v>53337</v>
      </c>
      <c r="B15957" s="215">
        <v>1</v>
      </c>
      <c r="C15957" s="216" t="s">
        <v>53338</v>
      </c>
      <c r="D15957" s="215" t="s">
        <v>53122</v>
      </c>
    </row>
    <row r="15958" spans="1:4">
      <c r="A15958" s="215" t="s">
        <v>53339</v>
      </c>
      <c r="B15958" s="215">
        <v>1</v>
      </c>
      <c r="C15958" s="216" t="s">
        <v>53340</v>
      </c>
      <c r="D15958" s="215" t="s">
        <v>53341</v>
      </c>
    </row>
    <row r="15959" spans="1:4">
      <c r="A15959" s="215" t="s">
        <v>53342</v>
      </c>
      <c r="B15959" s="215">
        <v>1</v>
      </c>
      <c r="C15959" s="216" t="s">
        <v>53343</v>
      </c>
      <c r="D15959" s="215" t="s">
        <v>53344</v>
      </c>
    </row>
    <row r="15960" spans="1:4">
      <c r="A15960" s="215" t="s">
        <v>53345</v>
      </c>
      <c r="B15960" s="215">
        <v>1</v>
      </c>
      <c r="C15960" s="216" t="s">
        <v>53346</v>
      </c>
      <c r="D15960" s="215" t="s">
        <v>53347</v>
      </c>
    </row>
    <row r="15961" spans="1:4">
      <c r="A15961" s="215" t="s">
        <v>53348</v>
      </c>
      <c r="B15961" s="215">
        <v>1</v>
      </c>
      <c r="C15961" s="216" t="s">
        <v>53349</v>
      </c>
      <c r="D15961" s="215" t="s">
        <v>53350</v>
      </c>
    </row>
    <row r="15962" spans="1:4">
      <c r="A15962" s="215" t="s">
        <v>53351</v>
      </c>
      <c r="B15962" s="215">
        <v>1</v>
      </c>
      <c r="C15962" s="216" t="s">
        <v>53352</v>
      </c>
      <c r="D15962" s="215" t="s">
        <v>53353</v>
      </c>
    </row>
    <row r="15963" spans="1:4">
      <c r="A15963" s="215" t="s">
        <v>53354</v>
      </c>
      <c r="B15963" s="215">
        <v>1</v>
      </c>
      <c r="C15963" s="216" t="s">
        <v>53355</v>
      </c>
      <c r="D15963" s="215" t="s">
        <v>53356</v>
      </c>
    </row>
    <row r="15964" spans="1:4">
      <c r="A15964" s="215" t="s">
        <v>53357</v>
      </c>
      <c r="B15964" s="215">
        <v>1</v>
      </c>
      <c r="C15964" s="216" t="s">
        <v>53358</v>
      </c>
      <c r="D15964" s="215" t="s">
        <v>53359</v>
      </c>
    </row>
    <row r="15965" spans="1:4">
      <c r="A15965" s="215" t="s">
        <v>53360</v>
      </c>
      <c r="B15965" s="215">
        <v>1</v>
      </c>
      <c r="C15965" s="216" t="s">
        <v>53361</v>
      </c>
      <c r="D15965" s="215" t="s">
        <v>53362</v>
      </c>
    </row>
    <row r="15966" spans="1:4">
      <c r="A15966" s="215" t="s">
        <v>53363</v>
      </c>
      <c r="B15966" s="215">
        <v>1</v>
      </c>
      <c r="C15966" s="216" t="s">
        <v>53364</v>
      </c>
      <c r="D15966" s="215" t="s">
        <v>53365</v>
      </c>
    </row>
    <row r="15967" spans="1:4">
      <c r="A15967" s="215" t="s">
        <v>53366</v>
      </c>
      <c r="B15967" s="215">
        <v>1</v>
      </c>
      <c r="C15967" s="216" t="s">
        <v>53367</v>
      </c>
      <c r="D15967" s="215" t="s">
        <v>53368</v>
      </c>
    </row>
    <row r="15968" spans="1:4">
      <c r="A15968" s="215" t="s">
        <v>53369</v>
      </c>
      <c r="B15968" s="215">
        <v>1</v>
      </c>
      <c r="C15968" s="216" t="s">
        <v>53370</v>
      </c>
      <c r="D15968" s="215" t="s">
        <v>53371</v>
      </c>
    </row>
    <row r="15969" spans="1:4">
      <c r="A15969" s="215" t="s">
        <v>53372</v>
      </c>
      <c r="B15969" s="215">
        <v>1</v>
      </c>
      <c r="C15969" s="216" t="s">
        <v>53373</v>
      </c>
      <c r="D15969" s="215" t="s">
        <v>53374</v>
      </c>
    </row>
    <row r="15970" spans="1:4">
      <c r="A15970" s="215" t="s">
        <v>53375</v>
      </c>
      <c r="B15970" s="215">
        <v>1</v>
      </c>
      <c r="C15970" s="216" t="s">
        <v>53376</v>
      </c>
      <c r="D15970" s="215" t="s">
        <v>53377</v>
      </c>
    </row>
    <row r="15971" spans="1:4">
      <c r="A15971" s="215" t="s">
        <v>53378</v>
      </c>
      <c r="B15971" s="215">
        <v>1</v>
      </c>
      <c r="C15971" s="216" t="s">
        <v>53379</v>
      </c>
      <c r="D15971" s="215" t="s">
        <v>53380</v>
      </c>
    </row>
    <row r="15972" spans="1:4">
      <c r="A15972" s="215" t="s">
        <v>53381</v>
      </c>
      <c r="B15972" s="215">
        <v>1</v>
      </c>
      <c r="C15972" s="216" t="s">
        <v>53382</v>
      </c>
      <c r="D15972" s="215" t="s">
        <v>53383</v>
      </c>
    </row>
    <row r="15973" spans="1:4">
      <c r="A15973" s="215" t="s">
        <v>53384</v>
      </c>
      <c r="B15973" s="215">
        <v>1</v>
      </c>
      <c r="C15973" s="216" t="s">
        <v>53385</v>
      </c>
      <c r="D15973" s="215" t="s">
        <v>53386</v>
      </c>
    </row>
    <row r="15974" spans="1:4">
      <c r="A15974" s="215" t="s">
        <v>53387</v>
      </c>
      <c r="B15974" s="215">
        <v>1</v>
      </c>
      <c r="C15974" s="216" t="s">
        <v>53388</v>
      </c>
      <c r="D15974" s="215" t="s">
        <v>53389</v>
      </c>
    </row>
    <row r="15975" spans="1:4">
      <c r="A15975" s="215" t="s">
        <v>53390</v>
      </c>
      <c r="B15975" s="215">
        <v>1</v>
      </c>
      <c r="C15975" s="216" t="s">
        <v>53391</v>
      </c>
      <c r="D15975" s="215" t="s">
        <v>53392</v>
      </c>
    </row>
    <row r="15976" spans="1:4">
      <c r="A15976" s="215" t="s">
        <v>53393</v>
      </c>
      <c r="B15976" s="215">
        <v>1</v>
      </c>
      <c r="C15976" s="216" t="s">
        <v>53394</v>
      </c>
      <c r="D15976" s="215" t="s">
        <v>53395</v>
      </c>
    </row>
    <row r="15977" spans="1:4">
      <c r="A15977" s="215" t="s">
        <v>53396</v>
      </c>
      <c r="B15977" s="215">
        <v>1</v>
      </c>
      <c r="C15977" s="216" t="s">
        <v>53397</v>
      </c>
      <c r="D15977" s="215" t="s">
        <v>53398</v>
      </c>
    </row>
    <row r="15978" spans="1:4">
      <c r="A15978" s="215" t="s">
        <v>53399</v>
      </c>
      <c r="B15978" s="215">
        <v>1</v>
      </c>
      <c r="C15978" s="216" t="s">
        <v>53400</v>
      </c>
      <c r="D15978" s="215" t="s">
        <v>53401</v>
      </c>
    </row>
    <row r="15979" spans="1:4">
      <c r="A15979" s="215" t="s">
        <v>53402</v>
      </c>
      <c r="B15979" s="215">
        <v>1</v>
      </c>
      <c r="C15979" s="216" t="s">
        <v>53403</v>
      </c>
      <c r="D15979" s="215" t="s">
        <v>53404</v>
      </c>
    </row>
    <row r="15980" spans="1:4">
      <c r="A15980" s="215" t="s">
        <v>53405</v>
      </c>
      <c r="B15980" s="215">
        <v>1</v>
      </c>
      <c r="C15980" s="216" t="s">
        <v>53406</v>
      </c>
      <c r="D15980" s="215" t="s">
        <v>53407</v>
      </c>
    </row>
    <row r="15981" spans="1:4">
      <c r="A15981" s="215" t="s">
        <v>53408</v>
      </c>
      <c r="B15981" s="215">
        <v>1</v>
      </c>
      <c r="C15981" s="216" t="s">
        <v>53409</v>
      </c>
      <c r="D15981" s="215" t="s">
        <v>53410</v>
      </c>
    </row>
    <row r="15982" spans="1:4">
      <c r="A15982" s="215" t="s">
        <v>53411</v>
      </c>
      <c r="B15982" s="215">
        <v>1</v>
      </c>
      <c r="C15982" s="216" t="s">
        <v>53412</v>
      </c>
      <c r="D15982" s="215" t="s">
        <v>53413</v>
      </c>
    </row>
    <row r="15983" spans="1:4">
      <c r="A15983" s="215" t="s">
        <v>53414</v>
      </c>
      <c r="B15983" s="215">
        <v>1</v>
      </c>
      <c r="C15983" s="216" t="s">
        <v>53415</v>
      </c>
      <c r="D15983" s="215" t="s">
        <v>53416</v>
      </c>
    </row>
    <row r="15984" spans="1:4">
      <c r="A15984" s="215" t="s">
        <v>53417</v>
      </c>
      <c r="B15984" s="215">
        <v>1</v>
      </c>
      <c r="C15984" s="216" t="s">
        <v>53418</v>
      </c>
      <c r="D15984" s="215" t="s">
        <v>53419</v>
      </c>
    </row>
    <row r="15985" spans="1:4">
      <c r="A15985" s="215" t="s">
        <v>53420</v>
      </c>
      <c r="B15985" s="215">
        <v>1</v>
      </c>
      <c r="C15985" s="216" t="s">
        <v>53421</v>
      </c>
      <c r="D15985" s="215" t="s">
        <v>53422</v>
      </c>
    </row>
    <row r="15986" spans="1:4">
      <c r="A15986" s="215" t="s">
        <v>53423</v>
      </c>
      <c r="B15986" s="215">
        <v>1</v>
      </c>
      <c r="C15986" s="216" t="s">
        <v>53424</v>
      </c>
      <c r="D15986" s="215" t="s">
        <v>53333</v>
      </c>
    </row>
    <row r="15987" spans="1:4">
      <c r="A15987" s="215" t="s">
        <v>53425</v>
      </c>
      <c r="B15987" s="215">
        <v>1</v>
      </c>
      <c r="C15987" s="216" t="s">
        <v>53426</v>
      </c>
      <c r="D15987" s="215" t="s">
        <v>53427</v>
      </c>
    </row>
    <row r="15988" spans="1:4">
      <c r="A15988" s="215" t="s">
        <v>53428</v>
      </c>
      <c r="B15988" s="215">
        <v>1</v>
      </c>
      <c r="C15988" s="216" t="s">
        <v>53429</v>
      </c>
      <c r="D15988" s="215" t="s">
        <v>53430</v>
      </c>
    </row>
    <row r="15989" spans="1:4">
      <c r="A15989" s="215" t="s">
        <v>53431</v>
      </c>
      <c r="B15989" s="215">
        <v>1</v>
      </c>
      <c r="C15989" s="216" t="s">
        <v>53432</v>
      </c>
      <c r="D15989" s="215" t="s">
        <v>53330</v>
      </c>
    </row>
    <row r="15990" spans="1:4">
      <c r="A15990" s="215" t="s">
        <v>53433</v>
      </c>
      <c r="B15990" s="215">
        <v>1</v>
      </c>
      <c r="C15990" s="216" t="s">
        <v>53434</v>
      </c>
      <c r="D15990" s="215" t="s">
        <v>53435</v>
      </c>
    </row>
    <row r="15991" spans="1:4">
      <c r="A15991" s="215" t="s">
        <v>53436</v>
      </c>
      <c r="B15991" s="215">
        <v>1</v>
      </c>
      <c r="C15991" s="216" t="s">
        <v>53437</v>
      </c>
      <c r="D15991" s="215" t="s">
        <v>53438</v>
      </c>
    </row>
    <row r="15992" spans="1:4">
      <c r="A15992" s="215" t="s">
        <v>53439</v>
      </c>
      <c r="B15992" s="215">
        <v>1</v>
      </c>
      <c r="C15992" s="216" t="s">
        <v>53440</v>
      </c>
      <c r="D15992" s="215" t="s">
        <v>53441</v>
      </c>
    </row>
    <row r="15993" spans="1:4">
      <c r="A15993" s="215" t="s">
        <v>53442</v>
      </c>
      <c r="B15993" s="215">
        <v>1</v>
      </c>
      <c r="C15993" s="216" t="s">
        <v>53443</v>
      </c>
      <c r="D15993" s="215" t="s">
        <v>53444</v>
      </c>
    </row>
    <row r="15994" spans="1:4">
      <c r="A15994" s="215" t="s">
        <v>53445</v>
      </c>
      <c r="B15994" s="215">
        <v>1</v>
      </c>
      <c r="C15994" s="216" t="s">
        <v>53446</v>
      </c>
      <c r="D15994" s="215" t="s">
        <v>53447</v>
      </c>
    </row>
    <row r="15995" spans="1:4">
      <c r="A15995" s="215" t="s">
        <v>53448</v>
      </c>
      <c r="B15995" s="215">
        <v>1</v>
      </c>
      <c r="C15995" s="216" t="s">
        <v>53449</v>
      </c>
      <c r="D15995" s="215" t="s">
        <v>53450</v>
      </c>
    </row>
    <row r="15996" spans="1:4">
      <c r="A15996" s="215" t="s">
        <v>53451</v>
      </c>
      <c r="B15996" s="215">
        <v>1</v>
      </c>
      <c r="C15996" s="216" t="s">
        <v>53452</v>
      </c>
      <c r="D15996" s="215" t="s">
        <v>53453</v>
      </c>
    </row>
    <row r="15997" spans="1:4">
      <c r="A15997" s="215" t="s">
        <v>53454</v>
      </c>
      <c r="B15997" s="215">
        <v>1</v>
      </c>
      <c r="C15997" s="216" t="s">
        <v>53455</v>
      </c>
      <c r="D15997" s="215" t="s">
        <v>53456</v>
      </c>
    </row>
    <row r="15998" spans="1:4">
      <c r="A15998" s="215" t="s">
        <v>53457</v>
      </c>
      <c r="B15998" s="215">
        <v>1</v>
      </c>
      <c r="C15998" s="216" t="s">
        <v>53458</v>
      </c>
      <c r="D15998" s="215" t="s">
        <v>53459</v>
      </c>
    </row>
    <row r="15999" spans="1:4">
      <c r="A15999" s="215" t="s">
        <v>53460</v>
      </c>
      <c r="B15999" s="215">
        <v>1</v>
      </c>
      <c r="C15999" s="216" t="s">
        <v>53461</v>
      </c>
      <c r="D15999" s="215" t="s">
        <v>53462</v>
      </c>
    </row>
    <row r="16000" spans="1:4">
      <c r="A16000" s="215" t="s">
        <v>53463</v>
      </c>
      <c r="B16000" s="215">
        <v>1</v>
      </c>
      <c r="C16000" s="216" t="s">
        <v>53464</v>
      </c>
      <c r="D16000" s="215" t="s">
        <v>53465</v>
      </c>
    </row>
    <row r="16001" spans="1:4">
      <c r="A16001" s="215" t="s">
        <v>53466</v>
      </c>
      <c r="B16001" s="215">
        <v>1</v>
      </c>
      <c r="C16001" s="216" t="s">
        <v>53467</v>
      </c>
      <c r="D16001" s="215" t="s">
        <v>53468</v>
      </c>
    </row>
    <row r="16002" spans="1:4">
      <c r="A16002" s="215" t="s">
        <v>53469</v>
      </c>
      <c r="B16002" s="215">
        <v>1</v>
      </c>
      <c r="C16002" s="216" t="s">
        <v>53470</v>
      </c>
      <c r="D16002" s="215" t="s">
        <v>53471</v>
      </c>
    </row>
    <row r="16003" spans="1:4">
      <c r="A16003" s="215" t="s">
        <v>53472</v>
      </c>
      <c r="B16003" s="215">
        <v>1</v>
      </c>
      <c r="C16003" s="216" t="s">
        <v>53473</v>
      </c>
      <c r="D16003" s="215" t="s">
        <v>53474</v>
      </c>
    </row>
    <row r="16004" spans="1:4">
      <c r="A16004" s="215" t="s">
        <v>53475</v>
      </c>
      <c r="B16004" s="215">
        <v>1</v>
      </c>
      <c r="C16004" s="216" t="s">
        <v>53476</v>
      </c>
      <c r="D16004" s="215" t="s">
        <v>53477</v>
      </c>
    </row>
    <row r="16005" spans="1:4">
      <c r="A16005" s="215" t="s">
        <v>53478</v>
      </c>
      <c r="B16005" s="215">
        <v>1</v>
      </c>
      <c r="C16005" s="216" t="s">
        <v>53479</v>
      </c>
      <c r="D16005" s="215" t="s">
        <v>53480</v>
      </c>
    </row>
    <row r="16006" spans="1:4">
      <c r="A16006" s="215" t="s">
        <v>53481</v>
      </c>
      <c r="B16006" s="215">
        <v>2</v>
      </c>
      <c r="C16006" s="216" t="s">
        <v>53482</v>
      </c>
      <c r="D16006" s="215" t="s">
        <v>53483</v>
      </c>
    </row>
    <row r="16007" spans="1:4">
      <c r="A16007" s="215" t="s">
        <v>53484</v>
      </c>
      <c r="B16007" s="215">
        <v>1</v>
      </c>
      <c r="C16007" s="216" t="s">
        <v>53485</v>
      </c>
      <c r="D16007" s="215" t="s">
        <v>53486</v>
      </c>
    </row>
    <row r="16008" spans="1:4">
      <c r="A16008" s="215" t="s">
        <v>53487</v>
      </c>
      <c r="B16008" s="215">
        <v>1</v>
      </c>
      <c r="C16008" s="216" t="s">
        <v>53488</v>
      </c>
      <c r="D16008" s="215" t="s">
        <v>53489</v>
      </c>
    </row>
    <row r="16009" spans="1:4">
      <c r="A16009" s="215" t="s">
        <v>53490</v>
      </c>
      <c r="B16009" s="215">
        <v>1</v>
      </c>
      <c r="C16009" s="216" t="s">
        <v>53491</v>
      </c>
      <c r="D16009" s="215" t="s">
        <v>53492</v>
      </c>
    </row>
    <row r="16010" spans="1:4">
      <c r="A16010" s="215" t="s">
        <v>53493</v>
      </c>
      <c r="B16010" s="215">
        <v>1</v>
      </c>
      <c r="C16010" s="216" t="s">
        <v>53494</v>
      </c>
      <c r="D16010" s="215" t="s">
        <v>53495</v>
      </c>
    </row>
    <row r="16011" spans="1:4">
      <c r="A16011" s="215" t="s">
        <v>53496</v>
      </c>
      <c r="B16011" s="215">
        <v>1</v>
      </c>
      <c r="C16011" s="216" t="s">
        <v>53497</v>
      </c>
      <c r="D16011" s="215" t="s">
        <v>53498</v>
      </c>
    </row>
    <row r="16012" spans="1:4">
      <c r="A16012" s="215" t="s">
        <v>53499</v>
      </c>
      <c r="B16012" s="215">
        <v>1</v>
      </c>
      <c r="C16012" s="216" t="s">
        <v>53500</v>
      </c>
      <c r="D16012" s="215" t="s">
        <v>53501</v>
      </c>
    </row>
    <row r="16013" spans="1:4">
      <c r="A16013" s="215" t="s">
        <v>53502</v>
      </c>
      <c r="B16013" s="215">
        <v>1</v>
      </c>
      <c r="C16013" s="216" t="s">
        <v>53503</v>
      </c>
      <c r="D16013" s="215" t="s">
        <v>53504</v>
      </c>
    </row>
    <row r="16014" spans="1:4">
      <c r="A16014" s="215" t="s">
        <v>53505</v>
      </c>
      <c r="B16014" s="215">
        <v>1</v>
      </c>
      <c r="C16014" s="216" t="s">
        <v>53506</v>
      </c>
      <c r="D16014" s="215" t="s">
        <v>53507</v>
      </c>
    </row>
    <row r="16015" spans="1:4">
      <c r="A16015" s="215" t="s">
        <v>53508</v>
      </c>
      <c r="B16015" s="215">
        <v>1</v>
      </c>
      <c r="C16015" s="216" t="s">
        <v>53509</v>
      </c>
      <c r="D16015" s="215" t="s">
        <v>53510</v>
      </c>
    </row>
    <row r="16016" spans="1:4">
      <c r="A16016" s="215" t="s">
        <v>53511</v>
      </c>
      <c r="B16016" s="215">
        <v>1</v>
      </c>
      <c r="C16016" s="216" t="s">
        <v>53512</v>
      </c>
      <c r="D16016" s="215" t="s">
        <v>53513</v>
      </c>
    </row>
    <row r="16017" spans="1:4">
      <c r="A16017" s="215" t="s">
        <v>53514</v>
      </c>
      <c r="B16017" s="215">
        <v>1</v>
      </c>
      <c r="C16017" s="216" t="s">
        <v>53515</v>
      </c>
      <c r="D16017" s="215" t="s">
        <v>53516</v>
      </c>
    </row>
    <row r="16018" spans="1:4">
      <c r="A16018" s="215" t="s">
        <v>53517</v>
      </c>
      <c r="B16018" s="215">
        <v>1</v>
      </c>
      <c r="C16018" s="216" t="s">
        <v>53518</v>
      </c>
      <c r="D16018" s="215" t="s">
        <v>53519</v>
      </c>
    </row>
    <row r="16019" spans="1:4">
      <c r="A16019" s="215" t="s">
        <v>53520</v>
      </c>
      <c r="B16019" s="215">
        <v>1</v>
      </c>
      <c r="C16019" s="216" t="s">
        <v>53521</v>
      </c>
      <c r="D16019" s="215" t="s">
        <v>53522</v>
      </c>
    </row>
    <row r="16020" spans="1:4">
      <c r="A16020" s="215" t="s">
        <v>53523</v>
      </c>
      <c r="B16020" s="215">
        <v>1</v>
      </c>
      <c r="C16020" s="216" t="s">
        <v>53524</v>
      </c>
      <c r="D16020" s="215" t="s">
        <v>53525</v>
      </c>
    </row>
    <row r="16021" spans="1:4">
      <c r="A16021" s="215" t="s">
        <v>53526</v>
      </c>
      <c r="B16021" s="215">
        <v>1</v>
      </c>
      <c r="C16021" s="216" t="s">
        <v>53527</v>
      </c>
      <c r="D16021" s="215" t="s">
        <v>53528</v>
      </c>
    </row>
    <row r="16022" spans="1:4">
      <c r="A16022" s="215" t="s">
        <v>53529</v>
      </c>
      <c r="B16022" s="215">
        <v>1</v>
      </c>
      <c r="C16022" s="216" t="s">
        <v>53530</v>
      </c>
      <c r="D16022" s="215" t="s">
        <v>53531</v>
      </c>
    </row>
    <row r="16023" spans="1:4">
      <c r="A16023" s="215" t="s">
        <v>53532</v>
      </c>
      <c r="B16023" s="215">
        <v>1</v>
      </c>
      <c r="C16023" s="216" t="s">
        <v>53533</v>
      </c>
      <c r="D16023" s="215" t="s">
        <v>53534</v>
      </c>
    </row>
    <row r="16024" spans="1:4">
      <c r="A16024" s="215" t="s">
        <v>53535</v>
      </c>
      <c r="B16024" s="215">
        <v>1</v>
      </c>
      <c r="C16024" s="216" t="s">
        <v>53536</v>
      </c>
      <c r="D16024" s="215" t="s">
        <v>53537</v>
      </c>
    </row>
    <row r="16025" spans="1:4">
      <c r="A16025" s="215" t="s">
        <v>53538</v>
      </c>
      <c r="B16025" s="215">
        <v>1</v>
      </c>
      <c r="C16025" s="216" t="s">
        <v>53539</v>
      </c>
      <c r="D16025" s="215" t="s">
        <v>53540</v>
      </c>
    </row>
    <row r="16026" spans="1:4">
      <c r="A16026" s="215" t="s">
        <v>53541</v>
      </c>
      <c r="B16026" s="215">
        <v>1</v>
      </c>
      <c r="C16026" s="216" t="s">
        <v>53542</v>
      </c>
      <c r="D16026" s="215" t="s">
        <v>53543</v>
      </c>
    </row>
    <row r="16027" spans="1:4">
      <c r="A16027" s="215" t="s">
        <v>53544</v>
      </c>
      <c r="B16027" s="215">
        <v>1</v>
      </c>
      <c r="C16027" s="216" t="s">
        <v>53545</v>
      </c>
      <c r="D16027" s="215" t="s">
        <v>53546</v>
      </c>
    </row>
    <row r="16028" spans="1:4">
      <c r="A16028" s="215" t="s">
        <v>53547</v>
      </c>
      <c r="B16028" s="215">
        <v>1</v>
      </c>
      <c r="C16028" s="216" t="s">
        <v>53548</v>
      </c>
      <c r="D16028" s="215" t="s">
        <v>53549</v>
      </c>
    </row>
    <row r="16029" spans="1:4">
      <c r="A16029" s="215" t="s">
        <v>53550</v>
      </c>
      <c r="B16029" s="215">
        <v>1</v>
      </c>
      <c r="C16029" s="216" t="s">
        <v>53551</v>
      </c>
      <c r="D16029" s="215" t="s">
        <v>53552</v>
      </c>
    </row>
    <row r="16030" spans="1:4">
      <c r="A16030" s="215" t="s">
        <v>53553</v>
      </c>
      <c r="B16030" s="215">
        <v>1</v>
      </c>
      <c r="C16030" s="216" t="s">
        <v>53554</v>
      </c>
      <c r="D16030" s="215" t="s">
        <v>53555</v>
      </c>
    </row>
    <row r="16031" spans="1:4">
      <c r="A16031" s="215" t="s">
        <v>53556</v>
      </c>
      <c r="B16031" s="215">
        <v>1</v>
      </c>
      <c r="C16031" s="216" t="s">
        <v>53557</v>
      </c>
      <c r="D16031" s="215" t="s">
        <v>53558</v>
      </c>
    </row>
    <row r="16032" spans="1:4">
      <c r="A16032" s="215" t="s">
        <v>53559</v>
      </c>
      <c r="B16032" s="215">
        <v>1</v>
      </c>
      <c r="C16032" s="216" t="s">
        <v>53560</v>
      </c>
      <c r="D16032" s="215" t="s">
        <v>53561</v>
      </c>
    </row>
    <row r="16033" spans="1:4">
      <c r="A16033" s="215" t="s">
        <v>53562</v>
      </c>
      <c r="B16033" s="215">
        <v>1</v>
      </c>
      <c r="C16033" s="216" t="s">
        <v>53563</v>
      </c>
      <c r="D16033" s="215" t="s">
        <v>53564</v>
      </c>
    </row>
    <row r="16034" spans="1:4">
      <c r="A16034" s="215" t="s">
        <v>53565</v>
      </c>
      <c r="B16034" s="215">
        <v>1</v>
      </c>
      <c r="C16034" s="216" t="s">
        <v>53566</v>
      </c>
      <c r="D16034" s="215" t="s">
        <v>53567</v>
      </c>
    </row>
    <row r="16035" spans="1:4">
      <c r="A16035" s="215" t="s">
        <v>53568</v>
      </c>
      <c r="B16035" s="215">
        <v>1</v>
      </c>
      <c r="C16035" s="216" t="s">
        <v>53569</v>
      </c>
      <c r="D16035" s="215" t="s">
        <v>53570</v>
      </c>
    </row>
    <row r="16036" spans="1:4">
      <c r="A16036" s="215" t="s">
        <v>53571</v>
      </c>
      <c r="B16036" s="215">
        <v>1</v>
      </c>
      <c r="C16036" s="216" t="s">
        <v>53572</v>
      </c>
      <c r="D16036" s="215" t="s">
        <v>53573</v>
      </c>
    </row>
    <row r="16037" spans="1:4">
      <c r="A16037" s="215" t="s">
        <v>53574</v>
      </c>
      <c r="B16037" s="215">
        <v>1</v>
      </c>
      <c r="C16037" s="216" t="s">
        <v>53575</v>
      </c>
      <c r="D16037" s="215" t="s">
        <v>53576</v>
      </c>
    </row>
    <row r="16038" spans="1:4">
      <c r="A16038" s="215" t="s">
        <v>53577</v>
      </c>
      <c r="B16038" s="215">
        <v>1</v>
      </c>
      <c r="C16038" s="216" t="s">
        <v>53578</v>
      </c>
      <c r="D16038" s="215" t="s">
        <v>53579</v>
      </c>
    </row>
    <row r="16039" spans="1:4">
      <c r="A16039" s="215" t="s">
        <v>53580</v>
      </c>
      <c r="B16039" s="215">
        <v>1</v>
      </c>
      <c r="C16039" s="216" t="s">
        <v>53581</v>
      </c>
      <c r="D16039" s="215" t="s">
        <v>53582</v>
      </c>
    </row>
    <row r="16040" spans="1:4">
      <c r="A16040" s="215" t="s">
        <v>53583</v>
      </c>
      <c r="B16040" s="215">
        <v>1</v>
      </c>
      <c r="C16040" s="216" t="s">
        <v>53584</v>
      </c>
      <c r="D16040" s="215" t="s">
        <v>53585</v>
      </c>
    </row>
    <row r="16041" spans="1:4">
      <c r="A16041" s="215" t="s">
        <v>53586</v>
      </c>
      <c r="B16041" s="215">
        <v>1</v>
      </c>
      <c r="C16041" s="216" t="s">
        <v>53587</v>
      </c>
      <c r="D16041" s="215" t="s">
        <v>53588</v>
      </c>
    </row>
    <row r="16042" spans="1:4">
      <c r="A16042" s="215" t="s">
        <v>53589</v>
      </c>
      <c r="B16042" s="215">
        <v>1</v>
      </c>
      <c r="C16042" s="216" t="s">
        <v>53590</v>
      </c>
      <c r="D16042" s="215" t="s">
        <v>53591</v>
      </c>
    </row>
    <row r="16043" spans="1:4">
      <c r="A16043" s="215" t="s">
        <v>53592</v>
      </c>
      <c r="B16043" s="215">
        <v>1</v>
      </c>
      <c r="C16043" s="216" t="s">
        <v>53593</v>
      </c>
      <c r="D16043" s="215" t="s">
        <v>53594</v>
      </c>
    </row>
    <row r="16044" spans="1:4">
      <c r="A16044" s="215" t="s">
        <v>53595</v>
      </c>
      <c r="B16044" s="215">
        <v>1</v>
      </c>
      <c r="C16044" s="216" t="s">
        <v>53596</v>
      </c>
      <c r="D16044" s="215" t="s">
        <v>53597</v>
      </c>
    </row>
    <row r="16045" spans="1:4">
      <c r="A16045" s="215" t="s">
        <v>53598</v>
      </c>
      <c r="B16045" s="215">
        <v>1</v>
      </c>
      <c r="C16045" s="216" t="s">
        <v>53599</v>
      </c>
      <c r="D16045" s="215" t="s">
        <v>53600</v>
      </c>
    </row>
    <row r="16046" spans="1:4">
      <c r="A16046" s="215" t="s">
        <v>53601</v>
      </c>
      <c r="B16046" s="215">
        <v>1</v>
      </c>
      <c r="C16046" s="216" t="s">
        <v>53602</v>
      </c>
      <c r="D16046" s="215" t="s">
        <v>53603</v>
      </c>
    </row>
    <row r="16047" spans="1:4">
      <c r="A16047" s="215" t="s">
        <v>53604</v>
      </c>
      <c r="B16047" s="215">
        <v>1</v>
      </c>
      <c r="C16047" s="216" t="s">
        <v>53605</v>
      </c>
      <c r="D16047" s="215" t="s">
        <v>53606</v>
      </c>
    </row>
    <row r="16048" spans="1:4">
      <c r="A16048" s="215" t="s">
        <v>53607</v>
      </c>
      <c r="B16048" s="215">
        <v>1</v>
      </c>
      <c r="C16048" s="216" t="s">
        <v>53608</v>
      </c>
      <c r="D16048" s="215" t="s">
        <v>53609</v>
      </c>
    </row>
    <row r="16049" spans="1:4">
      <c r="A16049" s="215" t="s">
        <v>53610</v>
      </c>
      <c r="B16049" s="215">
        <v>1</v>
      </c>
      <c r="C16049" s="216" t="s">
        <v>53611</v>
      </c>
      <c r="D16049" s="215" t="s">
        <v>53612</v>
      </c>
    </row>
    <row r="16050" spans="1:4">
      <c r="A16050" s="215" t="s">
        <v>53613</v>
      </c>
      <c r="B16050" s="215">
        <v>1</v>
      </c>
      <c r="C16050" s="216" t="s">
        <v>53614</v>
      </c>
      <c r="D16050" s="215" t="s">
        <v>53615</v>
      </c>
    </row>
    <row r="16051" spans="1:4">
      <c r="A16051" s="215" t="s">
        <v>53616</v>
      </c>
      <c r="B16051" s="215">
        <v>1</v>
      </c>
      <c r="C16051" s="216" t="s">
        <v>53617</v>
      </c>
      <c r="D16051" s="215" t="s">
        <v>53618</v>
      </c>
    </row>
    <row r="16052" spans="1:4">
      <c r="A16052" s="215" t="s">
        <v>53619</v>
      </c>
      <c r="B16052" s="215">
        <v>1</v>
      </c>
      <c r="C16052" s="216" t="s">
        <v>53620</v>
      </c>
      <c r="D16052" s="215" t="s">
        <v>53621</v>
      </c>
    </row>
    <row r="16053" spans="1:4">
      <c r="A16053" s="215" t="s">
        <v>53622</v>
      </c>
      <c r="B16053" s="215">
        <v>1</v>
      </c>
      <c r="C16053" s="216" t="s">
        <v>53623</v>
      </c>
      <c r="D16053" s="215" t="s">
        <v>53624</v>
      </c>
    </row>
    <row r="16054" spans="1:4">
      <c r="A16054" s="215" t="s">
        <v>53625</v>
      </c>
      <c r="B16054" s="215">
        <v>1</v>
      </c>
      <c r="C16054" s="216" t="s">
        <v>53626</v>
      </c>
      <c r="D16054" s="215" t="s">
        <v>53627</v>
      </c>
    </row>
    <row r="16055" spans="1:4">
      <c r="A16055" s="215" t="s">
        <v>53628</v>
      </c>
      <c r="B16055" s="215">
        <v>1</v>
      </c>
      <c r="C16055" s="216" t="s">
        <v>53629</v>
      </c>
      <c r="D16055" s="215" t="s">
        <v>53630</v>
      </c>
    </row>
    <row r="16056" spans="1:4">
      <c r="A16056" s="215" t="s">
        <v>53631</v>
      </c>
      <c r="B16056" s="215">
        <v>1</v>
      </c>
      <c r="C16056" s="216" t="s">
        <v>53632</v>
      </c>
      <c r="D16056" s="215" t="s">
        <v>53633</v>
      </c>
    </row>
    <row r="16057" spans="1:4">
      <c r="A16057" s="215" t="s">
        <v>53634</v>
      </c>
      <c r="B16057" s="215">
        <v>1</v>
      </c>
      <c r="C16057" s="216" t="s">
        <v>53635</v>
      </c>
      <c r="D16057" s="215" t="s">
        <v>53636</v>
      </c>
    </row>
    <row r="16058" spans="1:4">
      <c r="A16058" s="215" t="s">
        <v>53637</v>
      </c>
      <c r="B16058" s="215">
        <v>1</v>
      </c>
      <c r="C16058" s="216" t="s">
        <v>53638</v>
      </c>
      <c r="D16058" s="215" t="s">
        <v>53639</v>
      </c>
    </row>
    <row r="16059" spans="1:4">
      <c r="A16059" s="215" t="s">
        <v>53640</v>
      </c>
      <c r="B16059" s="215">
        <v>1</v>
      </c>
      <c r="C16059" s="216" t="s">
        <v>53641</v>
      </c>
      <c r="D16059" s="215" t="s">
        <v>53642</v>
      </c>
    </row>
    <row r="16060" spans="1:4">
      <c r="A16060" s="215" t="s">
        <v>53643</v>
      </c>
      <c r="B16060" s="215">
        <v>1</v>
      </c>
      <c r="C16060" s="216" t="s">
        <v>53644</v>
      </c>
      <c r="D16060" s="215" t="s">
        <v>53645</v>
      </c>
    </row>
    <row r="16061" spans="1:4">
      <c r="A16061" s="215" t="s">
        <v>53646</v>
      </c>
      <c r="B16061" s="215">
        <v>1</v>
      </c>
      <c r="C16061" s="216" t="s">
        <v>53647</v>
      </c>
      <c r="D16061" s="215" t="s">
        <v>53648</v>
      </c>
    </row>
    <row r="16062" spans="1:4">
      <c r="A16062" s="215" t="s">
        <v>53649</v>
      </c>
      <c r="B16062" s="215">
        <v>1</v>
      </c>
      <c r="C16062" s="216" t="s">
        <v>53650</v>
      </c>
      <c r="D16062" s="215" t="s">
        <v>53651</v>
      </c>
    </row>
    <row r="16063" spans="1:4">
      <c r="A16063" s="215" t="s">
        <v>53652</v>
      </c>
      <c r="B16063" s="215">
        <v>1</v>
      </c>
      <c r="C16063" s="216" t="s">
        <v>53653</v>
      </c>
      <c r="D16063" s="215" t="s">
        <v>53654</v>
      </c>
    </row>
    <row r="16064" spans="1:4">
      <c r="A16064" s="215" t="s">
        <v>53655</v>
      </c>
      <c r="B16064" s="215">
        <v>1</v>
      </c>
      <c r="C16064" s="216" t="s">
        <v>53656</v>
      </c>
      <c r="D16064" s="215" t="s">
        <v>53657</v>
      </c>
    </row>
    <row r="16065" spans="1:4">
      <c r="A16065" s="215" t="s">
        <v>53658</v>
      </c>
      <c r="B16065" s="215">
        <v>1</v>
      </c>
      <c r="C16065" s="216" t="s">
        <v>53659</v>
      </c>
      <c r="D16065" s="215" t="s">
        <v>53660</v>
      </c>
    </row>
    <row r="16066" spans="1:4">
      <c r="A16066" s="215" t="s">
        <v>53661</v>
      </c>
      <c r="B16066" s="215">
        <v>1</v>
      </c>
      <c r="C16066" s="216" t="s">
        <v>53662</v>
      </c>
      <c r="D16066" s="215" t="s">
        <v>53663</v>
      </c>
    </row>
    <row r="16067" spans="1:4">
      <c r="A16067" s="215" t="s">
        <v>53664</v>
      </c>
      <c r="B16067" s="215">
        <v>1</v>
      </c>
      <c r="C16067" s="216" t="s">
        <v>53665</v>
      </c>
      <c r="D16067" s="215" t="s">
        <v>53666</v>
      </c>
    </row>
    <row r="16068" spans="1:4">
      <c r="A16068" s="215" t="s">
        <v>53667</v>
      </c>
      <c r="B16068" s="215">
        <v>1</v>
      </c>
      <c r="C16068" s="216" t="s">
        <v>53668</v>
      </c>
      <c r="D16068" s="215" t="s">
        <v>53669</v>
      </c>
    </row>
    <row r="16069" spans="1:4">
      <c r="A16069" s="215" t="s">
        <v>53670</v>
      </c>
      <c r="B16069" s="215">
        <v>1</v>
      </c>
      <c r="C16069" s="216" t="s">
        <v>53671</v>
      </c>
      <c r="D16069" s="215" t="s">
        <v>53672</v>
      </c>
    </row>
    <row r="16070" spans="1:4">
      <c r="A16070" s="215" t="s">
        <v>53673</v>
      </c>
      <c r="B16070" s="215">
        <v>1</v>
      </c>
      <c r="C16070" s="216" t="s">
        <v>53674</v>
      </c>
      <c r="D16070" s="215" t="s">
        <v>53675</v>
      </c>
    </row>
    <row r="16071" spans="1:4">
      <c r="A16071" s="215" t="s">
        <v>53676</v>
      </c>
      <c r="B16071" s="215">
        <v>1</v>
      </c>
      <c r="C16071" s="216" t="s">
        <v>53677</v>
      </c>
      <c r="D16071" s="215" t="s">
        <v>53678</v>
      </c>
    </row>
    <row r="16072" spans="1:4">
      <c r="A16072" s="215" t="s">
        <v>53679</v>
      </c>
      <c r="B16072" s="215">
        <v>1</v>
      </c>
      <c r="C16072" s="216" t="s">
        <v>53680</v>
      </c>
      <c r="D16072" s="215" t="s">
        <v>53681</v>
      </c>
    </row>
    <row r="16073" spans="1:4">
      <c r="A16073" s="215" t="s">
        <v>53682</v>
      </c>
      <c r="B16073" s="215">
        <v>1</v>
      </c>
      <c r="C16073" s="216" t="s">
        <v>53683</v>
      </c>
      <c r="D16073" s="215" t="s">
        <v>53684</v>
      </c>
    </row>
    <row r="16074" spans="1:4">
      <c r="A16074" s="215" t="s">
        <v>53685</v>
      </c>
      <c r="B16074" s="215">
        <v>1</v>
      </c>
      <c r="C16074" s="216" t="s">
        <v>53686</v>
      </c>
      <c r="D16074" s="215" t="s">
        <v>53687</v>
      </c>
    </row>
    <row r="16075" spans="1:4">
      <c r="A16075" s="215" t="s">
        <v>53688</v>
      </c>
      <c r="B16075" s="215">
        <v>1</v>
      </c>
      <c r="C16075" s="216" t="s">
        <v>53689</v>
      </c>
      <c r="D16075" s="215" t="s">
        <v>53690</v>
      </c>
    </row>
    <row r="16076" spans="1:4">
      <c r="A16076" s="215" t="s">
        <v>53691</v>
      </c>
      <c r="B16076" s="215">
        <v>1</v>
      </c>
      <c r="C16076" s="216" t="s">
        <v>53692</v>
      </c>
      <c r="D16076" s="215" t="s">
        <v>53693</v>
      </c>
    </row>
    <row r="16077" spans="1:4">
      <c r="A16077" s="215" t="s">
        <v>53694</v>
      </c>
      <c r="B16077" s="215">
        <v>1</v>
      </c>
      <c r="C16077" s="216" t="s">
        <v>53695</v>
      </c>
      <c r="D16077" s="215" t="s">
        <v>53696</v>
      </c>
    </row>
    <row r="16078" spans="1:4">
      <c r="A16078" s="215" t="s">
        <v>53697</v>
      </c>
      <c r="B16078" s="215">
        <v>1</v>
      </c>
      <c r="C16078" s="216" t="s">
        <v>53698</v>
      </c>
      <c r="D16078" s="215" t="s">
        <v>53699</v>
      </c>
    </row>
    <row r="16079" spans="1:4">
      <c r="A16079" s="215" t="s">
        <v>53700</v>
      </c>
      <c r="B16079" s="215">
        <v>1</v>
      </c>
      <c r="C16079" s="216" t="s">
        <v>53701</v>
      </c>
      <c r="D16079" s="215" t="s">
        <v>53702</v>
      </c>
    </row>
    <row r="16080" spans="1:4">
      <c r="A16080" s="215" t="s">
        <v>53703</v>
      </c>
      <c r="B16080" s="215">
        <v>1</v>
      </c>
      <c r="C16080" s="216" t="s">
        <v>53704</v>
      </c>
      <c r="D16080" s="215" t="s">
        <v>53705</v>
      </c>
    </row>
    <row r="16081" spans="1:4">
      <c r="A16081" s="215" t="s">
        <v>53706</v>
      </c>
      <c r="B16081" s="215">
        <v>1</v>
      </c>
      <c r="C16081" s="216" t="s">
        <v>53707</v>
      </c>
      <c r="D16081" s="215" t="s">
        <v>53708</v>
      </c>
    </row>
    <row r="16082" spans="1:4">
      <c r="A16082" s="215" t="s">
        <v>53709</v>
      </c>
      <c r="B16082" s="215">
        <v>1</v>
      </c>
      <c r="C16082" s="216" t="s">
        <v>53710</v>
      </c>
      <c r="D16082" s="215" t="s">
        <v>53711</v>
      </c>
    </row>
    <row r="16083" spans="1:4">
      <c r="A16083" s="215" t="s">
        <v>53712</v>
      </c>
      <c r="B16083" s="215">
        <v>1</v>
      </c>
      <c r="C16083" s="216" t="s">
        <v>53713</v>
      </c>
      <c r="D16083" s="215" t="s">
        <v>53714</v>
      </c>
    </row>
    <row r="16084" spans="1:4">
      <c r="A16084" s="215" t="s">
        <v>53715</v>
      </c>
      <c r="B16084" s="215">
        <v>1</v>
      </c>
      <c r="C16084" s="216" t="s">
        <v>53716</v>
      </c>
      <c r="D16084" s="215" t="s">
        <v>53717</v>
      </c>
    </row>
    <row r="16085" spans="1:4">
      <c r="A16085" s="215" t="s">
        <v>53718</v>
      </c>
      <c r="B16085" s="215">
        <v>1</v>
      </c>
      <c r="C16085" s="216" t="s">
        <v>53719</v>
      </c>
      <c r="D16085" s="215" t="s">
        <v>53720</v>
      </c>
    </row>
    <row r="16086" spans="1:4">
      <c r="A16086" s="215" t="s">
        <v>53721</v>
      </c>
      <c r="B16086" s="215">
        <v>1</v>
      </c>
      <c r="C16086" s="216" t="s">
        <v>53722</v>
      </c>
      <c r="D16086" s="215" t="s">
        <v>53723</v>
      </c>
    </row>
    <row r="16087" spans="1:4">
      <c r="A16087" s="215" t="s">
        <v>53724</v>
      </c>
      <c r="B16087" s="215">
        <v>1</v>
      </c>
      <c r="C16087" s="216" t="s">
        <v>53725</v>
      </c>
      <c r="D16087" s="215" t="s">
        <v>53726</v>
      </c>
    </row>
    <row r="16088" spans="1:4">
      <c r="A16088" s="215" t="s">
        <v>53727</v>
      </c>
      <c r="B16088" s="215">
        <v>1</v>
      </c>
      <c r="C16088" s="216" t="s">
        <v>53728</v>
      </c>
      <c r="D16088" s="215" t="s">
        <v>53729</v>
      </c>
    </row>
    <row r="16089" spans="1:4">
      <c r="A16089" s="215" t="s">
        <v>53730</v>
      </c>
      <c r="B16089" s="215">
        <v>1</v>
      </c>
      <c r="C16089" s="216" t="s">
        <v>53731</v>
      </c>
      <c r="D16089" s="215" t="s">
        <v>53732</v>
      </c>
    </row>
    <row r="16090" spans="1:4">
      <c r="A16090" s="215" t="s">
        <v>53733</v>
      </c>
      <c r="B16090" s="215">
        <v>1</v>
      </c>
      <c r="C16090" s="216" t="s">
        <v>53734</v>
      </c>
      <c r="D16090" s="215" t="s">
        <v>53735</v>
      </c>
    </row>
    <row r="16091" spans="1:4">
      <c r="A16091" s="215" t="s">
        <v>53736</v>
      </c>
      <c r="B16091" s="215">
        <v>1</v>
      </c>
      <c r="C16091" s="216" t="s">
        <v>53737</v>
      </c>
      <c r="D16091" s="215" t="s">
        <v>53738</v>
      </c>
    </row>
    <row r="16092" spans="1:4">
      <c r="A16092" s="215" t="s">
        <v>53739</v>
      </c>
      <c r="B16092" s="215">
        <v>1</v>
      </c>
      <c r="C16092" s="216" t="s">
        <v>53740</v>
      </c>
      <c r="D16092" s="215" t="s">
        <v>53741</v>
      </c>
    </row>
    <row r="16093" spans="1:4">
      <c r="A16093" s="215" t="s">
        <v>53742</v>
      </c>
      <c r="B16093" s="215">
        <v>1</v>
      </c>
      <c r="C16093" s="216" t="s">
        <v>53743</v>
      </c>
      <c r="D16093" s="215" t="s">
        <v>53744</v>
      </c>
    </row>
    <row r="16094" spans="1:4">
      <c r="A16094" s="215" t="s">
        <v>53745</v>
      </c>
      <c r="B16094" s="215">
        <v>1</v>
      </c>
      <c r="C16094" s="216" t="s">
        <v>53746</v>
      </c>
      <c r="D16094" s="215" t="s">
        <v>53747</v>
      </c>
    </row>
    <row r="16095" spans="1:4">
      <c r="A16095" s="215" t="s">
        <v>53748</v>
      </c>
      <c r="B16095" s="215">
        <v>1</v>
      </c>
      <c r="C16095" s="216" t="s">
        <v>53749</v>
      </c>
      <c r="D16095" s="215" t="s">
        <v>53750</v>
      </c>
    </row>
    <row r="16096" spans="1:4">
      <c r="A16096" s="215" t="s">
        <v>53751</v>
      </c>
      <c r="B16096" s="215">
        <v>1</v>
      </c>
      <c r="C16096" s="216" t="s">
        <v>53752</v>
      </c>
      <c r="D16096" s="215" t="s">
        <v>53753</v>
      </c>
    </row>
    <row r="16097" spans="1:4">
      <c r="A16097" s="215" t="s">
        <v>53754</v>
      </c>
      <c r="B16097" s="215">
        <v>1</v>
      </c>
      <c r="C16097" s="216" t="s">
        <v>53755</v>
      </c>
      <c r="D16097" s="215" t="s">
        <v>53756</v>
      </c>
    </row>
    <row r="16098" spans="1:4">
      <c r="A16098" s="215" t="s">
        <v>53757</v>
      </c>
      <c r="B16098" s="215">
        <v>1</v>
      </c>
      <c r="C16098" s="216" t="s">
        <v>53758</v>
      </c>
      <c r="D16098" s="215" t="s">
        <v>53759</v>
      </c>
    </row>
    <row r="16099" spans="1:4">
      <c r="A16099" s="215" t="s">
        <v>53760</v>
      </c>
      <c r="B16099" s="215">
        <v>1</v>
      </c>
      <c r="C16099" s="216" t="s">
        <v>53761</v>
      </c>
      <c r="D16099" s="215" t="s">
        <v>53762</v>
      </c>
    </row>
    <row r="16100" spans="1:4">
      <c r="A16100" s="215" t="s">
        <v>53763</v>
      </c>
      <c r="B16100" s="215">
        <v>1</v>
      </c>
      <c r="C16100" s="216" t="s">
        <v>53764</v>
      </c>
      <c r="D16100" s="215" t="s">
        <v>53765</v>
      </c>
    </row>
    <row r="16101" spans="1:4">
      <c r="A16101" s="215" t="s">
        <v>53766</v>
      </c>
      <c r="B16101" s="215">
        <v>1</v>
      </c>
      <c r="C16101" s="216" t="s">
        <v>53767</v>
      </c>
      <c r="D16101" s="215" t="s">
        <v>53768</v>
      </c>
    </row>
    <row r="16102" spans="1:4">
      <c r="A16102" s="215" t="s">
        <v>53769</v>
      </c>
      <c r="B16102" s="215">
        <v>1</v>
      </c>
      <c r="C16102" s="216" t="s">
        <v>53770</v>
      </c>
      <c r="D16102" s="215" t="s">
        <v>53771</v>
      </c>
    </row>
    <row r="16103" spans="1:4">
      <c r="A16103" s="215" t="s">
        <v>53772</v>
      </c>
      <c r="B16103" s="215">
        <v>1</v>
      </c>
      <c r="C16103" s="216" t="s">
        <v>53773</v>
      </c>
      <c r="D16103" s="215" t="s">
        <v>53774</v>
      </c>
    </row>
    <row r="16104" spans="1:4">
      <c r="A16104" s="215" t="s">
        <v>53775</v>
      </c>
      <c r="B16104" s="215">
        <v>1</v>
      </c>
      <c r="C16104" s="216" t="s">
        <v>53776</v>
      </c>
      <c r="D16104" s="215" t="s">
        <v>53777</v>
      </c>
    </row>
    <row r="16105" spans="1:4">
      <c r="A16105" s="215" t="s">
        <v>53778</v>
      </c>
      <c r="B16105" s="215">
        <v>1</v>
      </c>
      <c r="C16105" s="216" t="s">
        <v>53779</v>
      </c>
      <c r="D16105" s="215" t="s">
        <v>53780</v>
      </c>
    </row>
    <row r="16106" spans="1:4">
      <c r="A16106" s="215" t="s">
        <v>53781</v>
      </c>
      <c r="B16106" s="215">
        <v>1</v>
      </c>
      <c r="C16106" s="216" t="s">
        <v>53782</v>
      </c>
      <c r="D16106" s="215" t="s">
        <v>53783</v>
      </c>
    </row>
    <row r="16107" spans="1:4">
      <c r="A16107" s="215" t="s">
        <v>53784</v>
      </c>
      <c r="B16107" s="215">
        <v>1</v>
      </c>
      <c r="C16107" s="216" t="s">
        <v>53785</v>
      </c>
      <c r="D16107" s="215" t="s">
        <v>53786</v>
      </c>
    </row>
    <row r="16108" spans="1:4">
      <c r="A16108" s="215" t="s">
        <v>53787</v>
      </c>
      <c r="B16108" s="215">
        <v>1</v>
      </c>
      <c r="C16108" s="216" t="s">
        <v>53788</v>
      </c>
      <c r="D16108" s="215" t="s">
        <v>53789</v>
      </c>
    </row>
    <row r="16109" spans="1:4">
      <c r="A16109" s="215" t="s">
        <v>53790</v>
      </c>
      <c r="B16109" s="215">
        <v>1</v>
      </c>
      <c r="C16109" s="216" t="s">
        <v>53791</v>
      </c>
      <c r="D16109" s="215" t="s">
        <v>53792</v>
      </c>
    </row>
    <row r="16110" spans="1:4">
      <c r="A16110" s="215" t="s">
        <v>53793</v>
      </c>
      <c r="B16110" s="215">
        <v>1</v>
      </c>
      <c r="C16110" s="216" t="s">
        <v>53794</v>
      </c>
      <c r="D16110" s="215" t="s">
        <v>53795</v>
      </c>
    </row>
    <row r="16111" spans="1:4">
      <c r="A16111" s="215" t="s">
        <v>53796</v>
      </c>
      <c r="B16111" s="215">
        <v>1</v>
      </c>
      <c r="C16111" s="216" t="s">
        <v>53797</v>
      </c>
      <c r="D16111" s="215" t="s">
        <v>53798</v>
      </c>
    </row>
    <row r="16112" spans="1:4">
      <c r="A16112" s="215" t="s">
        <v>53799</v>
      </c>
      <c r="B16112" s="215">
        <v>1</v>
      </c>
      <c r="C16112" s="216" t="s">
        <v>53800</v>
      </c>
      <c r="D16112" s="215" t="s">
        <v>53801</v>
      </c>
    </row>
    <row r="16113" spans="1:4">
      <c r="A16113" s="215" t="s">
        <v>53802</v>
      </c>
      <c r="B16113" s="215">
        <v>1</v>
      </c>
      <c r="C16113" s="216" t="s">
        <v>53803</v>
      </c>
      <c r="D16113" s="215" t="s">
        <v>53804</v>
      </c>
    </row>
    <row r="16114" spans="1:4">
      <c r="A16114" s="215" t="s">
        <v>53805</v>
      </c>
      <c r="B16114" s="215">
        <v>1</v>
      </c>
      <c r="C16114" s="216" t="s">
        <v>53806</v>
      </c>
      <c r="D16114" s="215" t="s">
        <v>53807</v>
      </c>
    </row>
    <row r="16115" spans="1:4">
      <c r="A16115" s="215" t="s">
        <v>53808</v>
      </c>
      <c r="B16115" s="215">
        <v>1</v>
      </c>
      <c r="C16115" s="216" t="s">
        <v>53809</v>
      </c>
      <c r="D16115" s="215" t="s">
        <v>53810</v>
      </c>
    </row>
    <row r="16116" spans="1:4">
      <c r="A16116" s="215" t="s">
        <v>53811</v>
      </c>
      <c r="B16116" s="215">
        <v>1</v>
      </c>
      <c r="C16116" s="216" t="s">
        <v>53812</v>
      </c>
      <c r="D16116" s="215" t="s">
        <v>53813</v>
      </c>
    </row>
    <row r="16117" spans="1:4">
      <c r="A16117" s="215" t="s">
        <v>53814</v>
      </c>
      <c r="B16117" s="215">
        <v>1</v>
      </c>
      <c r="C16117" s="216" t="s">
        <v>53815</v>
      </c>
      <c r="D16117" s="215" t="s">
        <v>53816</v>
      </c>
    </row>
    <row r="16118" spans="1:4">
      <c r="A16118" s="215" t="s">
        <v>53817</v>
      </c>
      <c r="B16118" s="215">
        <v>1</v>
      </c>
      <c r="C16118" s="216" t="s">
        <v>53818</v>
      </c>
      <c r="D16118" s="215" t="s">
        <v>53819</v>
      </c>
    </row>
    <row r="16119" spans="1:4">
      <c r="A16119" s="215" t="s">
        <v>53820</v>
      </c>
      <c r="B16119" s="215">
        <v>1</v>
      </c>
      <c r="C16119" s="216" t="s">
        <v>53821</v>
      </c>
      <c r="D16119" s="215" t="s">
        <v>53822</v>
      </c>
    </row>
    <row r="16120" spans="1:4">
      <c r="A16120" s="215" t="s">
        <v>53823</v>
      </c>
      <c r="B16120" s="215">
        <v>1</v>
      </c>
      <c r="C16120" s="216" t="s">
        <v>53824</v>
      </c>
      <c r="D16120" s="215" t="s">
        <v>53825</v>
      </c>
    </row>
    <row r="16121" spans="1:4">
      <c r="A16121" s="215" t="s">
        <v>53826</v>
      </c>
      <c r="B16121" s="215">
        <v>1</v>
      </c>
      <c r="C16121" s="216" t="s">
        <v>53827</v>
      </c>
      <c r="D16121" s="215" t="s">
        <v>53828</v>
      </c>
    </row>
    <row r="16122" spans="1:4">
      <c r="A16122" s="215" t="s">
        <v>53829</v>
      </c>
      <c r="B16122" s="215">
        <v>1</v>
      </c>
      <c r="C16122" s="216" t="s">
        <v>53830</v>
      </c>
      <c r="D16122" s="215" t="s">
        <v>53831</v>
      </c>
    </row>
    <row r="16123" spans="1:4">
      <c r="A16123" s="215" t="s">
        <v>53832</v>
      </c>
      <c r="B16123" s="215">
        <v>1</v>
      </c>
      <c r="C16123" s="216" t="s">
        <v>53833</v>
      </c>
      <c r="D16123" s="215" t="s">
        <v>53834</v>
      </c>
    </row>
    <row r="16124" spans="1:4">
      <c r="A16124" s="215" t="s">
        <v>53835</v>
      </c>
      <c r="B16124" s="215">
        <v>1</v>
      </c>
      <c r="C16124" s="216" t="s">
        <v>53836</v>
      </c>
      <c r="D16124" s="215" t="s">
        <v>53837</v>
      </c>
    </row>
    <row r="16125" spans="1:4">
      <c r="A16125" s="215" t="s">
        <v>53838</v>
      </c>
      <c r="B16125" s="215">
        <v>1</v>
      </c>
      <c r="C16125" s="216" t="s">
        <v>53839</v>
      </c>
      <c r="D16125" s="215" t="s">
        <v>53840</v>
      </c>
    </row>
    <row r="16126" spans="1:4">
      <c r="A16126" s="215" t="s">
        <v>53841</v>
      </c>
      <c r="B16126" s="215">
        <v>1</v>
      </c>
      <c r="C16126" s="216" t="s">
        <v>53842</v>
      </c>
      <c r="D16126" s="215" t="s">
        <v>53843</v>
      </c>
    </row>
    <row r="16127" spans="1:4">
      <c r="A16127" s="215" t="s">
        <v>53844</v>
      </c>
      <c r="B16127" s="215">
        <v>1</v>
      </c>
      <c r="C16127" s="216" t="s">
        <v>53845</v>
      </c>
      <c r="D16127" s="215" t="s">
        <v>53846</v>
      </c>
    </row>
    <row r="16128" spans="1:4">
      <c r="A16128" s="215" t="s">
        <v>53847</v>
      </c>
      <c r="B16128" s="215">
        <v>1</v>
      </c>
      <c r="C16128" s="216" t="s">
        <v>53848</v>
      </c>
      <c r="D16128" s="215" t="s">
        <v>53849</v>
      </c>
    </row>
    <row r="16129" spans="1:4">
      <c r="A16129" s="215" t="s">
        <v>53850</v>
      </c>
      <c r="B16129" s="215">
        <v>1</v>
      </c>
      <c r="C16129" s="216" t="s">
        <v>53851</v>
      </c>
      <c r="D16129" s="215" t="s">
        <v>53852</v>
      </c>
    </row>
    <row r="16130" spans="1:4">
      <c r="A16130" s="215" t="s">
        <v>53853</v>
      </c>
      <c r="B16130" s="215">
        <v>1</v>
      </c>
      <c r="C16130" s="216" t="s">
        <v>53854</v>
      </c>
      <c r="D16130" s="215" t="s">
        <v>53855</v>
      </c>
    </row>
    <row r="16131" spans="1:4">
      <c r="A16131" s="215" t="s">
        <v>53856</v>
      </c>
      <c r="B16131" s="215">
        <v>1</v>
      </c>
      <c r="C16131" s="216" t="s">
        <v>53857</v>
      </c>
      <c r="D16131" s="215" t="s">
        <v>53858</v>
      </c>
    </row>
    <row r="16132" spans="1:4">
      <c r="A16132" s="215" t="s">
        <v>53859</v>
      </c>
      <c r="B16132" s="215">
        <v>1</v>
      </c>
      <c r="C16132" s="216" t="s">
        <v>53860</v>
      </c>
      <c r="D16132" s="215" t="s">
        <v>53861</v>
      </c>
    </row>
    <row r="16133" spans="1:4">
      <c r="A16133" s="215" t="s">
        <v>53862</v>
      </c>
      <c r="B16133" s="215">
        <v>1</v>
      </c>
      <c r="C16133" s="216" t="s">
        <v>53863</v>
      </c>
      <c r="D16133" s="215" t="s">
        <v>53864</v>
      </c>
    </row>
    <row r="16134" spans="1:4">
      <c r="A16134" s="215" t="s">
        <v>53865</v>
      </c>
      <c r="B16134" s="215">
        <v>1</v>
      </c>
      <c r="C16134" s="216" t="s">
        <v>53866</v>
      </c>
      <c r="D16134" s="215" t="s">
        <v>53867</v>
      </c>
    </row>
    <row r="16135" spans="1:4">
      <c r="A16135" s="215" t="s">
        <v>53868</v>
      </c>
      <c r="B16135" s="215">
        <v>1</v>
      </c>
      <c r="C16135" s="216" t="s">
        <v>53869</v>
      </c>
      <c r="D16135" s="215" t="s">
        <v>53870</v>
      </c>
    </row>
    <row r="16136" spans="1:4">
      <c r="A16136" s="215" t="s">
        <v>53871</v>
      </c>
      <c r="B16136" s="215">
        <v>1</v>
      </c>
      <c r="C16136" s="216" t="s">
        <v>53872</v>
      </c>
      <c r="D16136" s="215" t="s">
        <v>53873</v>
      </c>
    </row>
    <row r="16137" spans="1:4">
      <c r="A16137" s="215" t="s">
        <v>53874</v>
      </c>
      <c r="B16137" s="215">
        <v>1</v>
      </c>
      <c r="C16137" s="216" t="s">
        <v>53875</v>
      </c>
      <c r="D16137" s="215" t="s">
        <v>53876</v>
      </c>
    </row>
    <row r="16138" spans="1:4">
      <c r="A16138" s="215" t="s">
        <v>53877</v>
      </c>
      <c r="B16138" s="215">
        <v>1</v>
      </c>
      <c r="C16138" s="216" t="s">
        <v>53878</v>
      </c>
      <c r="D16138" s="215" t="s">
        <v>53879</v>
      </c>
    </row>
    <row r="16139" spans="1:4">
      <c r="A16139" s="215" t="s">
        <v>53880</v>
      </c>
      <c r="B16139" s="215">
        <v>1</v>
      </c>
      <c r="C16139" s="216" t="s">
        <v>53881</v>
      </c>
      <c r="D16139" s="215" t="s">
        <v>53882</v>
      </c>
    </row>
    <row r="16140" spans="1:4">
      <c r="A16140" s="215" t="s">
        <v>53883</v>
      </c>
      <c r="B16140" s="215">
        <v>1</v>
      </c>
      <c r="C16140" s="216" t="s">
        <v>53884</v>
      </c>
      <c r="D16140" s="215" t="s">
        <v>53885</v>
      </c>
    </row>
    <row r="16141" spans="1:4">
      <c r="A16141" s="215" t="s">
        <v>53886</v>
      </c>
      <c r="B16141" s="215">
        <v>1</v>
      </c>
      <c r="C16141" s="216" t="s">
        <v>53887</v>
      </c>
      <c r="D16141" s="215" t="s">
        <v>53888</v>
      </c>
    </row>
    <row r="16142" spans="1:4">
      <c r="A16142" s="215" t="s">
        <v>53889</v>
      </c>
      <c r="B16142" s="215">
        <v>1</v>
      </c>
      <c r="C16142" s="216" t="s">
        <v>53890</v>
      </c>
      <c r="D16142" s="215" t="s">
        <v>53891</v>
      </c>
    </row>
    <row r="16143" spans="1:4">
      <c r="A16143" s="215" t="s">
        <v>53892</v>
      </c>
      <c r="B16143" s="215">
        <v>1</v>
      </c>
      <c r="C16143" s="216" t="s">
        <v>53893</v>
      </c>
      <c r="D16143" s="215" t="s">
        <v>53894</v>
      </c>
    </row>
    <row r="16144" spans="1:4">
      <c r="A16144" s="215" t="s">
        <v>53895</v>
      </c>
      <c r="B16144" s="215">
        <v>1</v>
      </c>
      <c r="C16144" s="216" t="s">
        <v>53896</v>
      </c>
      <c r="D16144" s="215" t="s">
        <v>53897</v>
      </c>
    </row>
    <row r="16145" spans="1:4">
      <c r="A16145" s="215" t="s">
        <v>53898</v>
      </c>
      <c r="B16145" s="215">
        <v>1</v>
      </c>
      <c r="C16145" s="216" t="s">
        <v>53899</v>
      </c>
      <c r="D16145" s="215" t="s">
        <v>53900</v>
      </c>
    </row>
    <row r="16146" spans="1:4">
      <c r="A16146" s="215" t="s">
        <v>53901</v>
      </c>
      <c r="B16146" s="215">
        <v>1</v>
      </c>
      <c r="C16146" s="216" t="s">
        <v>53902</v>
      </c>
      <c r="D16146" s="215" t="s">
        <v>53903</v>
      </c>
    </row>
    <row r="16147" spans="1:4">
      <c r="A16147" s="215" t="s">
        <v>53904</v>
      </c>
      <c r="B16147" s="215">
        <v>1</v>
      </c>
      <c r="C16147" s="216" t="s">
        <v>53905</v>
      </c>
      <c r="D16147" s="215" t="s">
        <v>53906</v>
      </c>
    </row>
    <row r="16148" spans="1:4">
      <c r="A16148" s="215" t="s">
        <v>53907</v>
      </c>
      <c r="B16148" s="215">
        <v>1</v>
      </c>
      <c r="C16148" s="216" t="s">
        <v>53908</v>
      </c>
      <c r="D16148" s="215" t="s">
        <v>53909</v>
      </c>
    </row>
    <row r="16149" spans="1:4">
      <c r="A16149" s="215" t="s">
        <v>53910</v>
      </c>
      <c r="B16149" s="215">
        <v>1</v>
      </c>
      <c r="C16149" s="216" t="s">
        <v>53911</v>
      </c>
      <c r="D16149" s="215" t="s">
        <v>53912</v>
      </c>
    </row>
    <row r="16150" spans="1:4">
      <c r="A16150" s="215" t="s">
        <v>53913</v>
      </c>
      <c r="B16150" s="215">
        <v>1</v>
      </c>
      <c r="C16150" s="216" t="s">
        <v>53914</v>
      </c>
      <c r="D16150" s="215" t="s">
        <v>53915</v>
      </c>
    </row>
    <row r="16151" spans="1:4">
      <c r="A16151" s="215" t="s">
        <v>53916</v>
      </c>
      <c r="B16151" s="215">
        <v>1</v>
      </c>
      <c r="C16151" s="216" t="s">
        <v>53917</v>
      </c>
      <c r="D16151" s="215" t="s">
        <v>53918</v>
      </c>
    </row>
    <row r="16152" spans="1:4">
      <c r="A16152" s="215" t="s">
        <v>53919</v>
      </c>
      <c r="B16152" s="215">
        <v>1</v>
      </c>
      <c r="C16152" s="216" t="s">
        <v>53920</v>
      </c>
      <c r="D16152" s="215" t="s">
        <v>53921</v>
      </c>
    </row>
    <row r="16153" spans="1:4">
      <c r="A16153" s="215" t="s">
        <v>53922</v>
      </c>
      <c r="B16153" s="215">
        <v>1</v>
      </c>
      <c r="C16153" s="216" t="s">
        <v>53923</v>
      </c>
      <c r="D16153" s="215" t="s">
        <v>53924</v>
      </c>
    </row>
    <row r="16154" spans="1:4">
      <c r="A16154" s="215" t="s">
        <v>53925</v>
      </c>
      <c r="B16154" s="215">
        <v>1</v>
      </c>
      <c r="C16154" s="216" t="s">
        <v>53926</v>
      </c>
      <c r="D16154" s="215" t="s">
        <v>53927</v>
      </c>
    </row>
    <row r="16155" spans="1:4">
      <c r="A16155" s="215" t="s">
        <v>53928</v>
      </c>
      <c r="B16155" s="215">
        <v>1</v>
      </c>
      <c r="C16155" s="216" t="s">
        <v>53929</v>
      </c>
      <c r="D16155" s="215" t="s">
        <v>53930</v>
      </c>
    </row>
    <row r="16156" spans="1:4">
      <c r="A16156" s="215" t="s">
        <v>53931</v>
      </c>
      <c r="B16156" s="215">
        <v>1</v>
      </c>
      <c r="C16156" s="216" t="s">
        <v>53932</v>
      </c>
      <c r="D16156" s="215" t="s">
        <v>53933</v>
      </c>
    </row>
    <row r="16157" spans="1:4">
      <c r="A16157" s="215" t="s">
        <v>53934</v>
      </c>
      <c r="B16157" s="215">
        <v>2</v>
      </c>
      <c r="C16157" s="216" t="s">
        <v>53935</v>
      </c>
      <c r="D16157" s="215" t="s">
        <v>53936</v>
      </c>
    </row>
    <row r="16158" spans="1:4">
      <c r="A16158" s="215" t="s">
        <v>53937</v>
      </c>
      <c r="B16158" s="215">
        <v>2</v>
      </c>
      <c r="C16158" s="216" t="s">
        <v>53938</v>
      </c>
      <c r="D16158" s="215" t="s">
        <v>53939</v>
      </c>
    </row>
    <row r="16159" spans="1:4">
      <c r="A16159" s="215" t="s">
        <v>53940</v>
      </c>
      <c r="B16159" s="215">
        <v>1</v>
      </c>
      <c r="C16159" s="216" t="s">
        <v>53941</v>
      </c>
      <c r="D16159" s="215" t="s">
        <v>53942</v>
      </c>
    </row>
    <row r="16160" spans="1:4">
      <c r="A16160" s="215" t="s">
        <v>53943</v>
      </c>
      <c r="B16160" s="215">
        <v>2</v>
      </c>
      <c r="C16160" s="216" t="s">
        <v>53944</v>
      </c>
      <c r="D16160" s="215" t="s">
        <v>53945</v>
      </c>
    </row>
    <row r="16161" spans="1:4">
      <c r="A16161" s="215" t="s">
        <v>53946</v>
      </c>
      <c r="B16161" s="215">
        <v>1</v>
      </c>
      <c r="C16161" s="216" t="s">
        <v>53947</v>
      </c>
      <c r="D16161" s="215" t="s">
        <v>53948</v>
      </c>
    </row>
    <row r="16162" spans="1:4">
      <c r="A16162" s="215" t="s">
        <v>53949</v>
      </c>
      <c r="B16162" s="215">
        <v>1</v>
      </c>
      <c r="C16162" s="216" t="s">
        <v>53950</v>
      </c>
      <c r="D16162" s="215" t="s">
        <v>53951</v>
      </c>
    </row>
    <row r="16163" spans="1:4">
      <c r="A16163" s="215" t="s">
        <v>53952</v>
      </c>
      <c r="B16163" s="215">
        <v>1</v>
      </c>
      <c r="C16163" s="216" t="s">
        <v>53953</v>
      </c>
      <c r="D16163" s="215" t="s">
        <v>53954</v>
      </c>
    </row>
    <row r="16164" spans="1:4">
      <c r="A16164" s="215" t="s">
        <v>53955</v>
      </c>
      <c r="B16164" s="215">
        <v>1</v>
      </c>
      <c r="C16164" s="216" t="s">
        <v>53956</v>
      </c>
      <c r="D16164" s="215" t="s">
        <v>53957</v>
      </c>
    </row>
    <row r="16165" spans="1:4">
      <c r="A16165" s="215" t="s">
        <v>53958</v>
      </c>
      <c r="B16165" s="215">
        <v>2</v>
      </c>
      <c r="C16165" s="216" t="s">
        <v>53959</v>
      </c>
      <c r="D16165" s="215" t="s">
        <v>53960</v>
      </c>
    </row>
    <row r="16166" spans="1:4">
      <c r="A16166" s="215" t="s">
        <v>53961</v>
      </c>
      <c r="B16166" s="215">
        <v>1</v>
      </c>
      <c r="C16166" s="216" t="s">
        <v>53962</v>
      </c>
      <c r="D16166" s="215" t="s">
        <v>53963</v>
      </c>
    </row>
    <row r="16167" spans="1:4">
      <c r="A16167" s="215" t="s">
        <v>53964</v>
      </c>
      <c r="B16167" s="215">
        <v>1</v>
      </c>
      <c r="C16167" s="216" t="s">
        <v>53965</v>
      </c>
      <c r="D16167" s="215" t="s">
        <v>53966</v>
      </c>
    </row>
    <row r="16168" spans="1:4">
      <c r="A16168" s="215" t="s">
        <v>53967</v>
      </c>
      <c r="B16168" s="215">
        <v>1</v>
      </c>
      <c r="C16168" s="216" t="s">
        <v>53968</v>
      </c>
      <c r="D16168" s="215" t="s">
        <v>53969</v>
      </c>
    </row>
    <row r="16169" spans="1:4">
      <c r="A16169" s="215" t="s">
        <v>53970</v>
      </c>
      <c r="B16169" s="215">
        <v>1</v>
      </c>
      <c r="C16169" s="216" t="s">
        <v>53971</v>
      </c>
      <c r="D16169" s="215" t="s">
        <v>53972</v>
      </c>
    </row>
    <row r="16170" spans="1:4">
      <c r="A16170" s="215" t="s">
        <v>53973</v>
      </c>
      <c r="B16170" s="215">
        <v>1</v>
      </c>
      <c r="C16170" s="216" t="s">
        <v>53974</v>
      </c>
      <c r="D16170" s="215" t="s">
        <v>53975</v>
      </c>
    </row>
    <row r="16171" spans="1:4">
      <c r="A16171" s="215" t="s">
        <v>53976</v>
      </c>
      <c r="B16171" s="215">
        <v>1</v>
      </c>
      <c r="C16171" s="216" t="s">
        <v>53977</v>
      </c>
      <c r="D16171" s="215" t="s">
        <v>53978</v>
      </c>
    </row>
    <row r="16172" spans="1:4">
      <c r="A16172" s="215" t="s">
        <v>53979</v>
      </c>
      <c r="B16172" s="215">
        <v>1</v>
      </c>
      <c r="C16172" s="216" t="s">
        <v>53980</v>
      </c>
      <c r="D16172" s="215" t="s">
        <v>53981</v>
      </c>
    </row>
    <row r="16173" spans="1:4">
      <c r="A16173" s="215" t="s">
        <v>53982</v>
      </c>
      <c r="B16173" s="215">
        <v>1</v>
      </c>
      <c r="C16173" s="216" t="s">
        <v>53983</v>
      </c>
      <c r="D16173" s="215" t="s">
        <v>53984</v>
      </c>
    </row>
    <row r="16174" spans="1:4">
      <c r="A16174" s="215" t="s">
        <v>53985</v>
      </c>
      <c r="B16174" s="215">
        <v>1</v>
      </c>
      <c r="C16174" s="216" t="s">
        <v>53986</v>
      </c>
      <c r="D16174" s="215" t="s">
        <v>53987</v>
      </c>
    </row>
    <row r="16175" spans="1:4">
      <c r="A16175" s="215" t="s">
        <v>53988</v>
      </c>
      <c r="B16175" s="215">
        <v>1</v>
      </c>
      <c r="C16175" s="216" t="s">
        <v>53989</v>
      </c>
      <c r="D16175" s="215" t="s">
        <v>53990</v>
      </c>
    </row>
    <row r="16176" spans="1:4">
      <c r="A16176" s="215" t="s">
        <v>53991</v>
      </c>
      <c r="B16176" s="215">
        <v>1</v>
      </c>
      <c r="C16176" s="216" t="s">
        <v>53992</v>
      </c>
      <c r="D16176" s="215" t="s">
        <v>53993</v>
      </c>
    </row>
    <row r="16177" spans="1:4">
      <c r="A16177" s="215" t="s">
        <v>53994</v>
      </c>
      <c r="B16177" s="215">
        <v>1</v>
      </c>
      <c r="C16177" s="216" t="s">
        <v>53995</v>
      </c>
      <c r="D16177" s="215" t="s">
        <v>53996</v>
      </c>
    </row>
    <row r="16178" spans="1:4">
      <c r="A16178" s="215" t="s">
        <v>53997</v>
      </c>
      <c r="B16178" s="215">
        <v>1</v>
      </c>
      <c r="C16178" s="216" t="s">
        <v>53998</v>
      </c>
      <c r="D16178" s="215" t="s">
        <v>53999</v>
      </c>
    </row>
    <row r="16179" spans="1:4">
      <c r="A16179" s="215" t="s">
        <v>54000</v>
      </c>
      <c r="B16179" s="215">
        <v>1</v>
      </c>
      <c r="C16179" s="216" t="s">
        <v>54001</v>
      </c>
      <c r="D16179" s="215" t="s">
        <v>54002</v>
      </c>
    </row>
    <row r="16180" spans="1:4">
      <c r="A16180" s="215" t="s">
        <v>54003</v>
      </c>
      <c r="B16180" s="215">
        <v>1</v>
      </c>
      <c r="C16180" s="216" t="s">
        <v>54004</v>
      </c>
      <c r="D16180" s="215" t="s">
        <v>54005</v>
      </c>
    </row>
    <row r="16181" spans="1:4">
      <c r="A16181" s="215" t="s">
        <v>54006</v>
      </c>
      <c r="B16181" s="215">
        <v>1</v>
      </c>
      <c r="C16181" s="216" t="s">
        <v>54007</v>
      </c>
      <c r="D16181" s="215" t="s">
        <v>54008</v>
      </c>
    </row>
    <row r="16182" spans="1:4">
      <c r="A16182" s="215" t="s">
        <v>54009</v>
      </c>
      <c r="B16182" s="215">
        <v>1</v>
      </c>
      <c r="C16182" s="216" t="s">
        <v>54010</v>
      </c>
      <c r="D16182" s="215" t="s">
        <v>54011</v>
      </c>
    </row>
    <row r="16183" spans="1:4">
      <c r="A16183" s="215" t="s">
        <v>54012</v>
      </c>
      <c r="B16183" s="215">
        <v>1</v>
      </c>
      <c r="C16183" s="216" t="s">
        <v>54013</v>
      </c>
      <c r="D16183" s="215" t="s">
        <v>54014</v>
      </c>
    </row>
    <row r="16184" spans="1:4">
      <c r="A16184" s="215" t="s">
        <v>54015</v>
      </c>
      <c r="B16184" s="215">
        <v>1</v>
      </c>
      <c r="C16184" s="216" t="s">
        <v>54016</v>
      </c>
      <c r="D16184" s="215" t="s">
        <v>54017</v>
      </c>
    </row>
    <row r="16185" spans="1:4">
      <c r="A16185" s="215" t="s">
        <v>54018</v>
      </c>
      <c r="B16185" s="215">
        <v>1</v>
      </c>
      <c r="C16185" s="216" t="s">
        <v>54019</v>
      </c>
      <c r="D16185" s="215" t="s">
        <v>54020</v>
      </c>
    </row>
    <row r="16186" spans="1:4">
      <c r="A16186" s="215" t="s">
        <v>54021</v>
      </c>
      <c r="B16186" s="215">
        <v>1</v>
      </c>
      <c r="C16186" s="216" t="s">
        <v>54022</v>
      </c>
      <c r="D16186" s="215" t="s">
        <v>54023</v>
      </c>
    </row>
    <row r="16187" spans="1:4">
      <c r="A16187" s="215" t="s">
        <v>54024</v>
      </c>
      <c r="B16187" s="215">
        <v>1</v>
      </c>
      <c r="C16187" s="216" t="s">
        <v>54025</v>
      </c>
      <c r="D16187" s="215" t="s">
        <v>54026</v>
      </c>
    </row>
    <row r="16188" spans="1:4">
      <c r="A16188" s="215" t="s">
        <v>54027</v>
      </c>
      <c r="B16188" s="215">
        <v>1</v>
      </c>
      <c r="C16188" s="216" t="s">
        <v>54028</v>
      </c>
      <c r="D16188" s="215" t="s">
        <v>54029</v>
      </c>
    </row>
    <row r="16189" spans="1:4">
      <c r="A16189" s="215" t="s">
        <v>54030</v>
      </c>
      <c r="B16189" s="215">
        <v>1</v>
      </c>
      <c r="C16189" s="216" t="s">
        <v>54031</v>
      </c>
      <c r="D16189" s="215" t="s">
        <v>54032</v>
      </c>
    </row>
    <row r="16190" spans="1:4">
      <c r="A16190" s="215" t="s">
        <v>54033</v>
      </c>
      <c r="B16190" s="215">
        <v>1</v>
      </c>
      <c r="C16190" s="216" t="s">
        <v>54034</v>
      </c>
      <c r="D16190" s="215" t="s">
        <v>54035</v>
      </c>
    </row>
    <row r="16191" spans="1:4">
      <c r="A16191" s="215" t="s">
        <v>54036</v>
      </c>
      <c r="B16191" s="215">
        <v>1</v>
      </c>
      <c r="C16191" s="216" t="s">
        <v>54037</v>
      </c>
      <c r="D16191" s="215" t="s">
        <v>54038</v>
      </c>
    </row>
    <row r="16192" spans="1:4">
      <c r="A16192" s="215" t="s">
        <v>54039</v>
      </c>
      <c r="B16192" s="215">
        <v>1</v>
      </c>
      <c r="C16192" s="216" t="s">
        <v>54040</v>
      </c>
      <c r="D16192" s="215" t="s">
        <v>54041</v>
      </c>
    </row>
    <row r="16193" spans="1:4">
      <c r="A16193" s="215" t="s">
        <v>54042</v>
      </c>
      <c r="B16193" s="215">
        <v>1</v>
      </c>
      <c r="C16193" s="216" t="s">
        <v>54043</v>
      </c>
      <c r="D16193" s="215" t="s">
        <v>54044</v>
      </c>
    </row>
    <row r="16194" spans="1:4">
      <c r="A16194" s="215" t="s">
        <v>54045</v>
      </c>
      <c r="B16194" s="215">
        <v>1</v>
      </c>
      <c r="C16194" s="216" t="s">
        <v>54046</v>
      </c>
      <c r="D16194" s="215" t="s">
        <v>54047</v>
      </c>
    </row>
    <row r="16195" spans="1:4">
      <c r="A16195" s="215" t="s">
        <v>54048</v>
      </c>
      <c r="B16195" s="215">
        <v>1</v>
      </c>
      <c r="C16195" s="216" t="s">
        <v>54049</v>
      </c>
      <c r="D16195" s="215" t="s">
        <v>54050</v>
      </c>
    </row>
    <row r="16196" spans="1:4">
      <c r="A16196" s="215" t="s">
        <v>54051</v>
      </c>
      <c r="B16196" s="215">
        <v>1</v>
      </c>
      <c r="C16196" s="216" t="s">
        <v>54052</v>
      </c>
      <c r="D16196" s="215" t="s">
        <v>54053</v>
      </c>
    </row>
    <row r="16197" spans="1:4">
      <c r="A16197" s="215" t="s">
        <v>54054</v>
      </c>
      <c r="B16197" s="215">
        <v>1</v>
      </c>
      <c r="C16197" s="216" t="s">
        <v>54055</v>
      </c>
      <c r="D16197" s="215" t="s">
        <v>54056</v>
      </c>
    </row>
    <row r="16198" spans="1:4">
      <c r="A16198" s="215" t="s">
        <v>54057</v>
      </c>
      <c r="B16198" s="215">
        <v>1</v>
      </c>
      <c r="C16198" s="216" t="s">
        <v>54058</v>
      </c>
      <c r="D16198" s="215" t="s">
        <v>54059</v>
      </c>
    </row>
    <row r="16199" spans="1:4">
      <c r="A16199" s="215" t="s">
        <v>54060</v>
      </c>
      <c r="B16199" s="215">
        <v>1</v>
      </c>
      <c r="C16199" s="216" t="s">
        <v>54061</v>
      </c>
      <c r="D16199" s="215" t="s">
        <v>54062</v>
      </c>
    </row>
    <row r="16200" spans="1:4">
      <c r="A16200" s="215" t="s">
        <v>54063</v>
      </c>
      <c r="B16200" s="215">
        <v>1</v>
      </c>
      <c r="C16200" s="216" t="s">
        <v>54064</v>
      </c>
      <c r="D16200" s="215" t="s">
        <v>54065</v>
      </c>
    </row>
    <row r="16201" spans="1:4">
      <c r="A16201" s="215" t="s">
        <v>54066</v>
      </c>
      <c r="B16201" s="215">
        <v>1</v>
      </c>
      <c r="C16201" s="216" t="s">
        <v>54067</v>
      </c>
      <c r="D16201" s="215" t="s">
        <v>54068</v>
      </c>
    </row>
    <row r="16202" spans="1:4">
      <c r="A16202" s="215" t="s">
        <v>54069</v>
      </c>
      <c r="B16202" s="215">
        <v>1</v>
      </c>
      <c r="C16202" s="216" t="s">
        <v>54070</v>
      </c>
      <c r="D16202" s="215" t="s">
        <v>54071</v>
      </c>
    </row>
    <row r="16203" spans="1:4">
      <c r="A16203" s="215" t="s">
        <v>54072</v>
      </c>
      <c r="B16203" s="215">
        <v>1</v>
      </c>
      <c r="C16203" s="216" t="s">
        <v>54073</v>
      </c>
      <c r="D16203" s="215" t="s">
        <v>54074</v>
      </c>
    </row>
    <row r="16204" spans="1:4">
      <c r="A16204" s="215" t="s">
        <v>54075</v>
      </c>
      <c r="B16204" s="215">
        <v>1</v>
      </c>
      <c r="C16204" s="216" t="s">
        <v>54076</v>
      </c>
      <c r="D16204" s="215" t="s">
        <v>54077</v>
      </c>
    </row>
    <row r="16205" spans="1:4">
      <c r="A16205" s="215" t="s">
        <v>54078</v>
      </c>
      <c r="B16205" s="215">
        <v>1</v>
      </c>
      <c r="C16205" s="216" t="s">
        <v>54079</v>
      </c>
      <c r="D16205" s="215" t="s">
        <v>54080</v>
      </c>
    </row>
    <row r="16206" spans="1:4">
      <c r="A16206" s="215" t="s">
        <v>54081</v>
      </c>
      <c r="B16206" s="215">
        <v>1</v>
      </c>
      <c r="C16206" s="216" t="s">
        <v>54082</v>
      </c>
      <c r="D16206" s="215" t="s">
        <v>54083</v>
      </c>
    </row>
    <row r="16207" spans="1:4">
      <c r="A16207" s="215" t="s">
        <v>54084</v>
      </c>
      <c r="B16207" s="215">
        <v>1</v>
      </c>
      <c r="C16207" s="216" t="s">
        <v>54085</v>
      </c>
      <c r="D16207" s="215" t="s">
        <v>54086</v>
      </c>
    </row>
    <row r="16208" spans="1:4">
      <c r="A16208" s="215" t="s">
        <v>54087</v>
      </c>
      <c r="B16208" s="215">
        <v>1</v>
      </c>
      <c r="C16208" s="216" t="s">
        <v>54088</v>
      </c>
      <c r="D16208" s="215" t="s">
        <v>54089</v>
      </c>
    </row>
    <row r="16209" spans="1:4">
      <c r="A16209" s="215" t="s">
        <v>54090</v>
      </c>
      <c r="B16209" s="215">
        <v>1</v>
      </c>
      <c r="C16209" s="216" t="s">
        <v>54091</v>
      </c>
      <c r="D16209" s="215" t="s">
        <v>54092</v>
      </c>
    </row>
    <row r="16210" spans="1:4">
      <c r="A16210" s="215" t="s">
        <v>54093</v>
      </c>
      <c r="B16210" s="215">
        <v>1</v>
      </c>
      <c r="C16210" s="216" t="s">
        <v>54094</v>
      </c>
      <c r="D16210" s="215" t="s">
        <v>54095</v>
      </c>
    </row>
    <row r="16211" spans="1:4">
      <c r="A16211" s="215" t="s">
        <v>54096</v>
      </c>
      <c r="B16211" s="215">
        <v>1</v>
      </c>
      <c r="C16211" s="216" t="s">
        <v>54097</v>
      </c>
      <c r="D16211" s="215" t="s">
        <v>54098</v>
      </c>
    </row>
    <row r="16212" spans="1:4">
      <c r="A16212" s="215" t="s">
        <v>54099</v>
      </c>
      <c r="B16212" s="215">
        <v>1</v>
      </c>
      <c r="C16212" s="216" t="s">
        <v>54100</v>
      </c>
      <c r="D16212" s="215" t="s">
        <v>54101</v>
      </c>
    </row>
    <row r="16213" spans="1:4">
      <c r="A16213" s="215" t="s">
        <v>54102</v>
      </c>
      <c r="B16213" s="215">
        <v>1</v>
      </c>
      <c r="C16213" s="216" t="s">
        <v>54103</v>
      </c>
      <c r="D16213" s="215" t="s">
        <v>54104</v>
      </c>
    </row>
    <row r="16214" spans="1:4">
      <c r="A16214" s="215" t="s">
        <v>54105</v>
      </c>
      <c r="B16214" s="215">
        <v>1</v>
      </c>
      <c r="C16214" s="216" t="s">
        <v>54106</v>
      </c>
      <c r="D16214" s="215" t="s">
        <v>54107</v>
      </c>
    </row>
    <row r="16215" spans="1:4">
      <c r="A16215" s="215" t="s">
        <v>54108</v>
      </c>
      <c r="B16215" s="215">
        <v>1</v>
      </c>
      <c r="C16215" s="216" t="s">
        <v>54109</v>
      </c>
      <c r="D16215" s="215" t="s">
        <v>53678</v>
      </c>
    </row>
    <row r="16216" spans="1:4">
      <c r="A16216" s="215" t="s">
        <v>54110</v>
      </c>
      <c r="B16216" s="215">
        <v>1</v>
      </c>
      <c r="C16216" s="216" t="s">
        <v>54111</v>
      </c>
      <c r="D16216" s="215" t="s">
        <v>54112</v>
      </c>
    </row>
    <row r="16217" spans="1:4">
      <c r="A16217" s="215" t="s">
        <v>54113</v>
      </c>
      <c r="B16217" s="215">
        <v>1</v>
      </c>
      <c r="C16217" s="216" t="s">
        <v>54114</v>
      </c>
      <c r="D16217" s="215" t="s">
        <v>54115</v>
      </c>
    </row>
    <row r="16218" spans="1:4">
      <c r="A16218" s="215" t="s">
        <v>54116</v>
      </c>
      <c r="B16218" s="215">
        <v>1</v>
      </c>
      <c r="C16218" s="216" t="s">
        <v>54117</v>
      </c>
      <c r="D16218" s="215" t="s">
        <v>54118</v>
      </c>
    </row>
    <row r="16219" spans="1:4">
      <c r="A16219" s="215" t="s">
        <v>54119</v>
      </c>
      <c r="B16219" s="215">
        <v>1</v>
      </c>
      <c r="C16219" s="216" t="s">
        <v>54120</v>
      </c>
      <c r="D16219" s="215" t="s">
        <v>54121</v>
      </c>
    </row>
    <row r="16220" spans="1:4">
      <c r="A16220" s="215" t="s">
        <v>54122</v>
      </c>
      <c r="B16220" s="215">
        <v>1</v>
      </c>
      <c r="C16220" s="216" t="s">
        <v>54123</v>
      </c>
      <c r="D16220" s="215" t="s">
        <v>54124</v>
      </c>
    </row>
    <row r="16221" spans="1:4">
      <c r="A16221" s="215" t="s">
        <v>54125</v>
      </c>
      <c r="B16221" s="215">
        <v>1</v>
      </c>
      <c r="C16221" s="216" t="s">
        <v>54126</v>
      </c>
      <c r="D16221" s="215" t="s">
        <v>54127</v>
      </c>
    </row>
    <row r="16222" spans="1:4">
      <c r="A16222" s="215" t="s">
        <v>54128</v>
      </c>
      <c r="B16222" s="215">
        <v>1</v>
      </c>
      <c r="C16222" s="216" t="s">
        <v>54129</v>
      </c>
      <c r="D16222" s="215" t="s">
        <v>54130</v>
      </c>
    </row>
    <row r="16223" spans="1:4">
      <c r="A16223" s="215" t="s">
        <v>54131</v>
      </c>
      <c r="B16223" s="215">
        <v>1</v>
      </c>
      <c r="C16223" s="216" t="s">
        <v>54132</v>
      </c>
      <c r="D16223" s="215" t="s">
        <v>54133</v>
      </c>
    </row>
    <row r="16224" spans="1:4">
      <c r="A16224" s="215" t="s">
        <v>54134</v>
      </c>
      <c r="B16224" s="215">
        <v>1</v>
      </c>
      <c r="C16224" s="216" t="s">
        <v>54135</v>
      </c>
      <c r="D16224" s="215" t="s">
        <v>54136</v>
      </c>
    </row>
    <row r="16225" spans="1:4">
      <c r="A16225" s="215" t="s">
        <v>54137</v>
      </c>
      <c r="B16225" s="215">
        <v>1</v>
      </c>
      <c r="C16225" s="216" t="s">
        <v>54138</v>
      </c>
      <c r="D16225" s="215" t="s">
        <v>54139</v>
      </c>
    </row>
    <row r="16226" spans="1:4">
      <c r="A16226" s="215" t="s">
        <v>54140</v>
      </c>
      <c r="B16226" s="215">
        <v>1</v>
      </c>
      <c r="C16226" s="216" t="s">
        <v>54141</v>
      </c>
      <c r="D16226" s="215" t="s">
        <v>54142</v>
      </c>
    </row>
    <row r="16227" spans="1:4">
      <c r="A16227" s="215" t="s">
        <v>54143</v>
      </c>
      <c r="B16227" s="215">
        <v>1</v>
      </c>
      <c r="C16227" s="216" t="s">
        <v>54144</v>
      </c>
      <c r="D16227" s="215" t="s">
        <v>54145</v>
      </c>
    </row>
    <row r="16228" spans="1:4">
      <c r="A16228" s="215" t="s">
        <v>54146</v>
      </c>
      <c r="B16228" s="215">
        <v>1</v>
      </c>
      <c r="C16228" s="216" t="s">
        <v>54147</v>
      </c>
      <c r="D16228" s="215" t="s">
        <v>54148</v>
      </c>
    </row>
    <row r="16229" spans="1:4">
      <c r="A16229" s="215" t="s">
        <v>54149</v>
      </c>
      <c r="B16229" s="215">
        <v>1</v>
      </c>
      <c r="C16229" s="216" t="s">
        <v>54150</v>
      </c>
      <c r="D16229" s="215" t="s">
        <v>54151</v>
      </c>
    </row>
    <row r="16230" spans="1:4">
      <c r="A16230" s="215" t="s">
        <v>54152</v>
      </c>
      <c r="B16230" s="215">
        <v>1</v>
      </c>
      <c r="C16230" s="216" t="s">
        <v>54153</v>
      </c>
      <c r="D16230" s="215" t="s">
        <v>54154</v>
      </c>
    </row>
    <row r="16231" spans="1:4">
      <c r="A16231" s="215" t="s">
        <v>54155</v>
      </c>
      <c r="B16231" s="215">
        <v>1</v>
      </c>
      <c r="C16231" s="216" t="s">
        <v>54156</v>
      </c>
      <c r="D16231" s="215" t="s">
        <v>54157</v>
      </c>
    </row>
    <row r="16232" spans="1:4">
      <c r="A16232" s="215" t="s">
        <v>54158</v>
      </c>
      <c r="B16232" s="215">
        <v>1</v>
      </c>
      <c r="C16232" s="216" t="s">
        <v>54159</v>
      </c>
      <c r="D16232" s="215" t="s">
        <v>54160</v>
      </c>
    </row>
    <row r="16233" spans="1:4">
      <c r="A16233" s="215" t="s">
        <v>54161</v>
      </c>
      <c r="B16233" s="215">
        <v>1</v>
      </c>
      <c r="C16233" s="216" t="s">
        <v>54162</v>
      </c>
      <c r="D16233" s="215" t="s">
        <v>54163</v>
      </c>
    </row>
    <row r="16234" spans="1:4">
      <c r="A16234" s="215" t="s">
        <v>54164</v>
      </c>
      <c r="B16234" s="215">
        <v>1</v>
      </c>
      <c r="C16234" s="216" t="s">
        <v>54165</v>
      </c>
      <c r="D16234" s="215" t="s">
        <v>54166</v>
      </c>
    </row>
    <row r="16235" spans="1:4">
      <c r="A16235" s="215" t="s">
        <v>54167</v>
      </c>
      <c r="B16235" s="215">
        <v>1</v>
      </c>
      <c r="C16235" s="216" t="s">
        <v>54168</v>
      </c>
      <c r="D16235" s="215" t="s">
        <v>54169</v>
      </c>
    </row>
    <row r="16236" spans="1:4">
      <c r="A16236" s="215" t="s">
        <v>54170</v>
      </c>
      <c r="B16236" s="215">
        <v>1</v>
      </c>
      <c r="C16236" s="216" t="s">
        <v>54171</v>
      </c>
      <c r="D16236" s="215" t="s">
        <v>54172</v>
      </c>
    </row>
    <row r="16237" spans="1:4">
      <c r="A16237" s="215" t="s">
        <v>54173</v>
      </c>
      <c r="B16237" s="215">
        <v>1</v>
      </c>
      <c r="C16237" s="216" t="s">
        <v>54174</v>
      </c>
      <c r="D16237" s="215" t="s">
        <v>54175</v>
      </c>
    </row>
    <row r="16238" spans="1:4">
      <c r="A16238" s="215" t="s">
        <v>54176</v>
      </c>
      <c r="B16238" s="215">
        <v>1</v>
      </c>
      <c r="C16238" s="216" t="s">
        <v>54177</v>
      </c>
      <c r="D16238" s="215" t="s">
        <v>54178</v>
      </c>
    </row>
    <row r="16239" spans="1:4">
      <c r="A16239" s="215" t="s">
        <v>54179</v>
      </c>
      <c r="B16239" s="215">
        <v>1</v>
      </c>
      <c r="C16239" s="216" t="s">
        <v>54180</v>
      </c>
      <c r="D16239" s="215" t="s">
        <v>54181</v>
      </c>
    </row>
    <row r="16240" spans="1:4">
      <c r="A16240" s="215" t="s">
        <v>54182</v>
      </c>
      <c r="B16240" s="215">
        <v>1</v>
      </c>
      <c r="C16240" s="216" t="s">
        <v>54183</v>
      </c>
      <c r="D16240" s="215" t="s">
        <v>54184</v>
      </c>
    </row>
    <row r="16241" spans="1:4">
      <c r="A16241" s="215" t="s">
        <v>54185</v>
      </c>
      <c r="B16241" s="215">
        <v>1</v>
      </c>
      <c r="C16241" s="216" t="s">
        <v>54186</v>
      </c>
      <c r="D16241" s="215" t="s">
        <v>54187</v>
      </c>
    </row>
    <row r="16242" spans="1:4">
      <c r="A16242" s="215" t="s">
        <v>54188</v>
      </c>
      <c r="B16242" s="215">
        <v>1</v>
      </c>
      <c r="C16242" s="216" t="s">
        <v>54189</v>
      </c>
      <c r="D16242" s="215" t="s">
        <v>54190</v>
      </c>
    </row>
    <row r="16243" spans="1:4">
      <c r="A16243" s="215" t="s">
        <v>54191</v>
      </c>
      <c r="B16243" s="215">
        <v>1</v>
      </c>
      <c r="C16243" s="216" t="s">
        <v>54192</v>
      </c>
      <c r="D16243" s="215" t="s">
        <v>54193</v>
      </c>
    </row>
    <row r="16244" spans="1:4">
      <c r="A16244" s="215" t="s">
        <v>54194</v>
      </c>
      <c r="B16244" s="215">
        <v>1</v>
      </c>
      <c r="C16244" s="216" t="s">
        <v>54195</v>
      </c>
      <c r="D16244" s="215" t="s">
        <v>54196</v>
      </c>
    </row>
    <row r="16245" spans="1:4">
      <c r="A16245" s="215" t="s">
        <v>54197</v>
      </c>
      <c r="B16245" s="215">
        <v>1</v>
      </c>
      <c r="C16245" s="216" t="s">
        <v>54198</v>
      </c>
      <c r="D16245" s="215" t="s">
        <v>53645</v>
      </c>
    </row>
    <row r="16246" spans="1:4">
      <c r="A16246" s="215" t="s">
        <v>54199</v>
      </c>
      <c r="B16246" s="215">
        <v>1</v>
      </c>
      <c r="C16246" s="216" t="s">
        <v>54200</v>
      </c>
      <c r="D16246" s="215" t="s">
        <v>54201</v>
      </c>
    </row>
    <row r="16247" spans="1:4">
      <c r="A16247" s="215" t="s">
        <v>54202</v>
      </c>
      <c r="B16247" s="215">
        <v>1</v>
      </c>
      <c r="C16247" s="216" t="s">
        <v>54203</v>
      </c>
      <c r="D16247" s="215" t="s">
        <v>54204</v>
      </c>
    </row>
    <row r="16248" spans="1:4">
      <c r="A16248" s="215" t="s">
        <v>54205</v>
      </c>
      <c r="B16248" s="215">
        <v>1</v>
      </c>
      <c r="C16248" s="216" t="s">
        <v>54206</v>
      </c>
      <c r="D16248" s="215" t="s">
        <v>54207</v>
      </c>
    </row>
    <row r="16249" spans="1:4">
      <c r="A16249" s="215" t="s">
        <v>54208</v>
      </c>
      <c r="B16249" s="215">
        <v>1</v>
      </c>
      <c r="C16249" s="216" t="s">
        <v>54209</v>
      </c>
      <c r="D16249" s="215" t="s">
        <v>54210</v>
      </c>
    </row>
    <row r="16250" spans="1:4">
      <c r="A16250" s="215" t="s">
        <v>54211</v>
      </c>
      <c r="B16250" s="215">
        <v>1</v>
      </c>
      <c r="C16250" s="216" t="s">
        <v>54212</v>
      </c>
      <c r="D16250" s="215" t="s">
        <v>54213</v>
      </c>
    </row>
    <row r="16251" spans="1:4">
      <c r="A16251" s="215" t="s">
        <v>54214</v>
      </c>
      <c r="B16251" s="215">
        <v>1</v>
      </c>
      <c r="C16251" s="216" t="s">
        <v>54215</v>
      </c>
      <c r="D16251" s="215" t="s">
        <v>54216</v>
      </c>
    </row>
    <row r="16252" spans="1:4">
      <c r="A16252" s="215" t="s">
        <v>54217</v>
      </c>
      <c r="B16252" s="215">
        <v>1</v>
      </c>
      <c r="C16252" s="216" t="s">
        <v>54218</v>
      </c>
      <c r="D16252" s="215" t="s">
        <v>54219</v>
      </c>
    </row>
    <row r="16253" spans="1:4">
      <c r="A16253" s="215" t="s">
        <v>54220</v>
      </c>
      <c r="B16253" s="215">
        <v>1</v>
      </c>
      <c r="C16253" s="216" t="s">
        <v>54221</v>
      </c>
      <c r="D16253" s="215" t="s">
        <v>54222</v>
      </c>
    </row>
    <row r="16254" spans="1:4">
      <c r="A16254" s="215" t="s">
        <v>54223</v>
      </c>
      <c r="B16254" s="215">
        <v>1</v>
      </c>
      <c r="C16254" s="216" t="s">
        <v>54224</v>
      </c>
      <c r="D16254" s="215" t="s">
        <v>54225</v>
      </c>
    </row>
    <row r="16255" spans="1:4">
      <c r="A16255" s="215" t="s">
        <v>54226</v>
      </c>
      <c r="B16255" s="215">
        <v>1</v>
      </c>
      <c r="C16255" s="216" t="s">
        <v>54227</v>
      </c>
      <c r="D16255" s="215" t="s">
        <v>54228</v>
      </c>
    </row>
    <row r="16256" spans="1:4">
      <c r="A16256" s="215" t="s">
        <v>54229</v>
      </c>
      <c r="B16256" s="215">
        <v>1</v>
      </c>
      <c r="C16256" s="216" t="s">
        <v>54230</v>
      </c>
      <c r="D16256" s="215" t="s">
        <v>54231</v>
      </c>
    </row>
    <row r="16257" spans="1:4">
      <c r="A16257" s="215" t="s">
        <v>54232</v>
      </c>
      <c r="B16257" s="215">
        <v>1</v>
      </c>
      <c r="C16257" s="216" t="s">
        <v>54233</v>
      </c>
      <c r="D16257" s="215" t="s">
        <v>54234</v>
      </c>
    </row>
    <row r="16258" spans="1:4">
      <c r="A16258" s="215" t="s">
        <v>54235</v>
      </c>
      <c r="B16258" s="215">
        <v>2</v>
      </c>
      <c r="C16258" s="216" t="s">
        <v>54236</v>
      </c>
      <c r="D16258" s="215" t="s">
        <v>53936</v>
      </c>
    </row>
    <row r="16259" spans="1:4">
      <c r="A16259" s="215" t="s">
        <v>54237</v>
      </c>
      <c r="B16259" s="215">
        <v>2</v>
      </c>
      <c r="C16259" s="216" t="s">
        <v>54238</v>
      </c>
      <c r="D16259" s="215" t="s">
        <v>54239</v>
      </c>
    </row>
    <row r="16260" spans="1:4">
      <c r="A16260" s="215" t="s">
        <v>54240</v>
      </c>
      <c r="B16260" s="215">
        <v>1</v>
      </c>
      <c r="C16260" s="216" t="s">
        <v>54241</v>
      </c>
      <c r="D16260" s="215" t="s">
        <v>54242</v>
      </c>
    </row>
    <row r="16261" spans="1:4">
      <c r="A16261" s="215" t="s">
        <v>54243</v>
      </c>
      <c r="B16261" s="215">
        <v>2</v>
      </c>
      <c r="C16261" s="216" t="s">
        <v>54244</v>
      </c>
      <c r="D16261" s="215" t="s">
        <v>53960</v>
      </c>
    </row>
    <row r="16262" spans="1:4">
      <c r="A16262" s="215" t="s">
        <v>54245</v>
      </c>
      <c r="B16262" s="215">
        <v>1</v>
      </c>
      <c r="C16262" s="216" t="s">
        <v>13086</v>
      </c>
      <c r="D16262" s="215" t="s">
        <v>54246</v>
      </c>
    </row>
    <row r="16263" spans="1:4">
      <c r="A16263" s="215" t="s">
        <v>54247</v>
      </c>
      <c r="B16263" s="215">
        <v>1</v>
      </c>
      <c r="C16263" s="216" t="s">
        <v>54248</v>
      </c>
      <c r="D16263" s="215" t="s">
        <v>54249</v>
      </c>
    </row>
    <row r="16264" spans="1:4">
      <c r="A16264" s="215" t="s">
        <v>54250</v>
      </c>
      <c r="B16264" s="215">
        <v>1</v>
      </c>
      <c r="C16264" s="216" t="s">
        <v>54251</v>
      </c>
      <c r="D16264" s="215" t="s">
        <v>54252</v>
      </c>
    </row>
    <row r="16265" spans="1:4">
      <c r="A16265" s="215" t="s">
        <v>54253</v>
      </c>
      <c r="B16265" s="215">
        <v>1</v>
      </c>
      <c r="C16265" s="216" t="s">
        <v>54254</v>
      </c>
      <c r="D16265" s="215" t="s">
        <v>54255</v>
      </c>
    </row>
    <row r="16266" spans="1:4">
      <c r="A16266" s="215" t="s">
        <v>54256</v>
      </c>
      <c r="B16266" s="215">
        <v>1</v>
      </c>
      <c r="C16266" s="216" t="s">
        <v>54257</v>
      </c>
      <c r="D16266" s="215" t="s">
        <v>54258</v>
      </c>
    </row>
    <row r="16267" spans="1:4">
      <c r="A16267" s="215" t="s">
        <v>54259</v>
      </c>
      <c r="B16267" s="215">
        <v>1</v>
      </c>
      <c r="C16267" s="216" t="s">
        <v>54260</v>
      </c>
      <c r="D16267" s="215" t="s">
        <v>54261</v>
      </c>
    </row>
    <row r="16268" spans="1:4">
      <c r="A16268" s="215" t="s">
        <v>54262</v>
      </c>
      <c r="B16268" s="215">
        <v>1</v>
      </c>
      <c r="C16268" s="216" t="s">
        <v>54263</v>
      </c>
      <c r="D16268" s="215" t="s">
        <v>54264</v>
      </c>
    </row>
    <row r="16269" spans="1:4">
      <c r="A16269" s="215" t="s">
        <v>54265</v>
      </c>
      <c r="B16269" s="215">
        <v>1</v>
      </c>
      <c r="C16269" s="216" t="s">
        <v>54266</v>
      </c>
      <c r="D16269" s="215" t="s">
        <v>54267</v>
      </c>
    </row>
    <row r="16270" spans="1:4">
      <c r="A16270" s="215" t="s">
        <v>54268</v>
      </c>
      <c r="B16270" s="215">
        <v>1</v>
      </c>
      <c r="C16270" s="216" t="s">
        <v>54269</v>
      </c>
      <c r="D16270" s="215" t="s">
        <v>53999</v>
      </c>
    </row>
    <row r="16271" spans="1:4">
      <c r="A16271" s="215" t="s">
        <v>54270</v>
      </c>
      <c r="B16271" s="215">
        <v>1</v>
      </c>
      <c r="C16271" s="216" t="s">
        <v>54271</v>
      </c>
      <c r="D16271" s="215" t="s">
        <v>54272</v>
      </c>
    </row>
    <row r="16272" spans="1:4">
      <c r="A16272" s="215" t="s">
        <v>54273</v>
      </c>
      <c r="B16272" s="215">
        <v>1</v>
      </c>
      <c r="C16272" s="216" t="s">
        <v>54274</v>
      </c>
      <c r="D16272" s="215" t="s">
        <v>54275</v>
      </c>
    </row>
    <row r="16273" spans="1:4">
      <c r="A16273" s="215" t="s">
        <v>54276</v>
      </c>
      <c r="B16273" s="215">
        <v>1</v>
      </c>
      <c r="C16273" s="216" t="s">
        <v>54277</v>
      </c>
      <c r="D16273" s="215" t="s">
        <v>54278</v>
      </c>
    </row>
    <row r="16274" spans="1:4">
      <c r="A16274" s="215" t="s">
        <v>54279</v>
      </c>
      <c r="B16274" s="215">
        <v>1</v>
      </c>
      <c r="C16274" s="216" t="s">
        <v>54280</v>
      </c>
      <c r="D16274" s="215" t="s">
        <v>54281</v>
      </c>
    </row>
    <row r="16275" spans="1:4">
      <c r="A16275" s="215" t="s">
        <v>54282</v>
      </c>
      <c r="B16275" s="215">
        <v>1</v>
      </c>
      <c r="C16275" s="216" t="s">
        <v>54283</v>
      </c>
      <c r="D16275" s="215" t="s">
        <v>54284</v>
      </c>
    </row>
    <row r="16276" spans="1:4">
      <c r="A16276" s="215" t="s">
        <v>54285</v>
      </c>
      <c r="B16276" s="215">
        <v>1</v>
      </c>
      <c r="C16276" s="216" t="s">
        <v>54286</v>
      </c>
      <c r="D16276" s="215" t="s">
        <v>54287</v>
      </c>
    </row>
    <row r="16277" spans="1:4">
      <c r="A16277" s="215" t="s">
        <v>54288</v>
      </c>
      <c r="B16277" s="215">
        <v>1</v>
      </c>
      <c r="C16277" s="216" t="s">
        <v>54289</v>
      </c>
      <c r="D16277" s="215" t="s">
        <v>54290</v>
      </c>
    </row>
    <row r="16278" spans="1:4">
      <c r="A16278" s="215" t="s">
        <v>54291</v>
      </c>
      <c r="B16278" s="215">
        <v>1</v>
      </c>
      <c r="C16278" s="216" t="s">
        <v>54292</v>
      </c>
      <c r="D16278" s="215" t="s">
        <v>54293</v>
      </c>
    </row>
    <row r="16279" spans="1:4">
      <c r="A16279" s="215" t="s">
        <v>54294</v>
      </c>
      <c r="B16279" s="215">
        <v>1</v>
      </c>
      <c r="C16279" s="216" t="s">
        <v>54295</v>
      </c>
      <c r="D16279" s="215" t="s">
        <v>54296</v>
      </c>
    </row>
    <row r="16280" spans="1:4">
      <c r="A16280" s="215" t="s">
        <v>54297</v>
      </c>
      <c r="B16280" s="215">
        <v>1</v>
      </c>
      <c r="C16280" s="216" t="s">
        <v>54298</v>
      </c>
      <c r="D16280" s="215" t="s">
        <v>54299</v>
      </c>
    </row>
    <row r="16281" spans="1:4">
      <c r="A16281" s="215" t="s">
        <v>54300</v>
      </c>
      <c r="B16281" s="215">
        <v>1</v>
      </c>
      <c r="C16281" s="216" t="s">
        <v>54301</v>
      </c>
      <c r="D16281" s="215" t="s">
        <v>54302</v>
      </c>
    </row>
    <row r="16282" spans="1:4">
      <c r="A16282" s="215" t="s">
        <v>54303</v>
      </c>
      <c r="B16282" s="215">
        <v>1</v>
      </c>
      <c r="C16282" s="216" t="s">
        <v>54304</v>
      </c>
      <c r="D16282" s="215" t="s">
        <v>54305</v>
      </c>
    </row>
    <row r="16283" spans="1:4">
      <c r="A16283" s="215" t="s">
        <v>54306</v>
      </c>
      <c r="B16283" s="215">
        <v>1</v>
      </c>
      <c r="C16283" s="216" t="s">
        <v>54307</v>
      </c>
      <c r="D16283" s="215" t="s">
        <v>54308</v>
      </c>
    </row>
    <row r="16284" spans="1:4">
      <c r="A16284" s="215" t="s">
        <v>54309</v>
      </c>
      <c r="B16284" s="215">
        <v>1</v>
      </c>
      <c r="C16284" s="216" t="s">
        <v>54310</v>
      </c>
      <c r="D16284" s="215" t="s">
        <v>54311</v>
      </c>
    </row>
    <row r="16285" spans="1:4">
      <c r="A16285" s="215" t="s">
        <v>54312</v>
      </c>
      <c r="B16285" s="215">
        <v>1</v>
      </c>
      <c r="C16285" s="216" t="s">
        <v>54313</v>
      </c>
      <c r="D16285" s="215" t="s">
        <v>54314</v>
      </c>
    </row>
    <row r="16286" spans="1:4">
      <c r="A16286" s="215" t="s">
        <v>54315</v>
      </c>
      <c r="B16286" s="215">
        <v>1</v>
      </c>
      <c r="C16286" s="216" t="s">
        <v>54316</v>
      </c>
      <c r="D16286" s="215" t="s">
        <v>54317</v>
      </c>
    </row>
    <row r="16287" spans="1:4">
      <c r="A16287" s="215" t="s">
        <v>54318</v>
      </c>
      <c r="B16287" s="215">
        <v>1</v>
      </c>
      <c r="C16287" s="216" t="s">
        <v>54319</v>
      </c>
      <c r="D16287" s="215" t="s">
        <v>54242</v>
      </c>
    </row>
    <row r="16288" spans="1:4">
      <c r="A16288" s="215" t="s">
        <v>54320</v>
      </c>
      <c r="B16288" s="215">
        <v>1</v>
      </c>
      <c r="C16288" s="216" t="s">
        <v>54321</v>
      </c>
      <c r="D16288" s="215" t="s">
        <v>54322</v>
      </c>
    </row>
    <row r="16289" spans="1:4">
      <c r="A16289" s="215" t="s">
        <v>54323</v>
      </c>
      <c r="B16289" s="215">
        <v>1</v>
      </c>
      <c r="C16289" s="216" t="s">
        <v>54324</v>
      </c>
      <c r="D16289" s="215" t="s">
        <v>54325</v>
      </c>
    </row>
    <row r="16290" spans="1:4">
      <c r="A16290" s="215" t="s">
        <v>54326</v>
      </c>
      <c r="B16290" s="215">
        <v>1</v>
      </c>
      <c r="C16290" s="216" t="s">
        <v>54327</v>
      </c>
      <c r="D16290" s="215" t="s">
        <v>54328</v>
      </c>
    </row>
    <row r="16291" spans="1:4">
      <c r="A16291" s="215" t="s">
        <v>54329</v>
      </c>
      <c r="B16291" s="215">
        <v>1</v>
      </c>
      <c r="C16291" s="216" t="s">
        <v>54330</v>
      </c>
      <c r="D16291" s="215" t="s">
        <v>54331</v>
      </c>
    </row>
    <row r="16292" spans="1:4">
      <c r="A16292" s="215" t="s">
        <v>54332</v>
      </c>
      <c r="B16292" s="215">
        <v>1</v>
      </c>
      <c r="C16292" s="216" t="s">
        <v>54333</v>
      </c>
      <c r="D16292" s="215" t="s">
        <v>54334</v>
      </c>
    </row>
    <row r="16293" spans="1:4">
      <c r="A16293" s="215" t="s">
        <v>54335</v>
      </c>
      <c r="B16293" s="215">
        <v>1</v>
      </c>
      <c r="C16293" s="216" t="s">
        <v>54336</v>
      </c>
      <c r="D16293" s="215" t="s">
        <v>54337</v>
      </c>
    </row>
    <row r="16294" spans="1:4">
      <c r="A16294" s="215" t="s">
        <v>54338</v>
      </c>
      <c r="B16294" s="215">
        <v>1</v>
      </c>
      <c r="C16294" s="216" t="s">
        <v>54339</v>
      </c>
      <c r="D16294" s="215" t="s">
        <v>54340</v>
      </c>
    </row>
    <row r="16295" spans="1:4">
      <c r="A16295" s="215" t="s">
        <v>54341</v>
      </c>
      <c r="B16295" s="215">
        <v>1</v>
      </c>
      <c r="C16295" s="216" t="s">
        <v>54342</v>
      </c>
      <c r="D16295" s="215" t="s">
        <v>54343</v>
      </c>
    </row>
    <row r="16296" spans="1:4">
      <c r="A16296" s="215" t="s">
        <v>54344</v>
      </c>
      <c r="B16296" s="215">
        <v>1</v>
      </c>
      <c r="C16296" s="216" t="s">
        <v>54345</v>
      </c>
      <c r="D16296" s="215" t="s">
        <v>54346</v>
      </c>
    </row>
    <row r="16297" spans="1:4">
      <c r="A16297" s="215" t="s">
        <v>54347</v>
      </c>
      <c r="B16297" s="215">
        <v>1</v>
      </c>
      <c r="C16297" s="216" t="s">
        <v>54348</v>
      </c>
      <c r="D16297" s="215" t="s">
        <v>54349</v>
      </c>
    </row>
    <row r="16298" spans="1:4">
      <c r="A16298" s="215" t="s">
        <v>54350</v>
      </c>
      <c r="B16298" s="215">
        <v>1</v>
      </c>
      <c r="C16298" s="216" t="s">
        <v>54351</v>
      </c>
      <c r="D16298" s="215" t="s">
        <v>54352</v>
      </c>
    </row>
    <row r="16299" spans="1:4">
      <c r="A16299" s="215" t="s">
        <v>54353</v>
      </c>
      <c r="B16299" s="215">
        <v>1</v>
      </c>
      <c r="C16299" s="216" t="s">
        <v>54354</v>
      </c>
      <c r="D16299" s="215" t="s">
        <v>54355</v>
      </c>
    </row>
    <row r="16300" spans="1:4">
      <c r="A16300" s="215" t="s">
        <v>54356</v>
      </c>
      <c r="B16300" s="215">
        <v>1</v>
      </c>
      <c r="C16300" s="216" t="s">
        <v>54357</v>
      </c>
      <c r="D16300" s="215" t="s">
        <v>54358</v>
      </c>
    </row>
    <row r="16301" spans="1:4">
      <c r="A16301" s="215" t="s">
        <v>54359</v>
      </c>
      <c r="B16301" s="215">
        <v>1</v>
      </c>
      <c r="C16301" s="216" t="s">
        <v>54360</v>
      </c>
      <c r="D16301" s="215" t="s">
        <v>54252</v>
      </c>
    </row>
    <row r="16302" spans="1:4">
      <c r="A16302" s="215" t="s">
        <v>54361</v>
      </c>
      <c r="B16302" s="215">
        <v>1</v>
      </c>
      <c r="C16302" s="216" t="s">
        <v>54362</v>
      </c>
      <c r="D16302" s="215" t="s">
        <v>54363</v>
      </c>
    </row>
    <row r="16303" spans="1:4">
      <c r="A16303" s="215" t="s">
        <v>54364</v>
      </c>
      <c r="B16303" s="215">
        <v>1</v>
      </c>
      <c r="C16303" s="216" t="s">
        <v>54365</v>
      </c>
      <c r="D16303" s="215" t="s">
        <v>54366</v>
      </c>
    </row>
    <row r="16304" spans="1:4">
      <c r="A16304" s="215" t="s">
        <v>54367</v>
      </c>
      <c r="B16304" s="215">
        <v>1</v>
      </c>
      <c r="C16304" s="216" t="s">
        <v>54368</v>
      </c>
      <c r="D16304" s="215" t="s">
        <v>54369</v>
      </c>
    </row>
    <row r="16305" spans="1:4">
      <c r="A16305" s="215" t="s">
        <v>54370</v>
      </c>
      <c r="B16305" s="215">
        <v>1</v>
      </c>
      <c r="C16305" s="216" t="s">
        <v>54371</v>
      </c>
      <c r="D16305" s="215" t="s">
        <v>54372</v>
      </c>
    </row>
    <row r="16306" spans="1:4">
      <c r="A16306" s="215" t="s">
        <v>54373</v>
      </c>
      <c r="B16306" s="215">
        <v>1</v>
      </c>
      <c r="C16306" s="216" t="s">
        <v>54374</v>
      </c>
      <c r="D16306" s="215" t="s">
        <v>54264</v>
      </c>
    </row>
    <row r="16307" spans="1:4">
      <c r="A16307" s="215" t="s">
        <v>54375</v>
      </c>
      <c r="B16307" s="215">
        <v>1</v>
      </c>
      <c r="C16307" s="216" t="s">
        <v>54376</v>
      </c>
      <c r="D16307" s="215" t="s">
        <v>54377</v>
      </c>
    </row>
    <row r="16308" spans="1:4">
      <c r="A16308" s="215" t="s">
        <v>54378</v>
      </c>
      <c r="B16308" s="215">
        <v>1</v>
      </c>
      <c r="C16308" s="216" t="s">
        <v>54379</v>
      </c>
      <c r="D16308" s="215" t="s">
        <v>54380</v>
      </c>
    </row>
    <row r="16309" spans="1:4">
      <c r="A16309" s="215" t="s">
        <v>54381</v>
      </c>
      <c r="B16309" s="215">
        <v>1</v>
      </c>
      <c r="C16309" s="216" t="s">
        <v>54382</v>
      </c>
      <c r="D16309" s="215" t="s">
        <v>54383</v>
      </c>
    </row>
    <row r="16310" spans="1:4">
      <c r="A16310" s="215" t="s">
        <v>54384</v>
      </c>
      <c r="B16310" s="215">
        <v>1</v>
      </c>
      <c r="C16310" s="216" t="s">
        <v>54385</v>
      </c>
      <c r="D16310" s="215" t="s">
        <v>54386</v>
      </c>
    </row>
    <row r="16311" spans="1:4">
      <c r="A16311" s="215" t="s">
        <v>54387</v>
      </c>
      <c r="B16311" s="215">
        <v>1</v>
      </c>
      <c r="C16311" s="216" t="s">
        <v>54388</v>
      </c>
      <c r="D16311" s="215" t="s">
        <v>54389</v>
      </c>
    </row>
    <row r="16312" spans="1:4">
      <c r="A16312" s="215" t="s">
        <v>54390</v>
      </c>
      <c r="B16312" s="215">
        <v>1</v>
      </c>
      <c r="C16312" s="216" t="s">
        <v>54391</v>
      </c>
      <c r="D16312" s="215" t="s">
        <v>54392</v>
      </c>
    </row>
    <row r="16313" spans="1:4">
      <c r="A16313" s="215" t="s">
        <v>54393</v>
      </c>
      <c r="B16313" s="215">
        <v>1</v>
      </c>
      <c r="C16313" s="216" t="s">
        <v>54394</v>
      </c>
      <c r="D16313" s="215" t="s">
        <v>54395</v>
      </c>
    </row>
    <row r="16314" spans="1:4">
      <c r="A16314" s="215" t="s">
        <v>54396</v>
      </c>
      <c r="B16314" s="215">
        <v>1</v>
      </c>
      <c r="C16314" s="216" t="s">
        <v>54397</v>
      </c>
      <c r="D16314" s="215" t="s">
        <v>54398</v>
      </c>
    </row>
    <row r="16315" spans="1:4">
      <c r="A16315" s="215" t="s">
        <v>54399</v>
      </c>
      <c r="B16315" s="215">
        <v>1</v>
      </c>
      <c r="C16315" s="216" t="s">
        <v>54400</v>
      </c>
      <c r="D16315" s="215" t="s">
        <v>54401</v>
      </c>
    </row>
    <row r="16316" spans="1:4">
      <c r="A16316" s="215" t="s">
        <v>54402</v>
      </c>
      <c r="B16316" s="215">
        <v>1</v>
      </c>
      <c r="C16316" s="216" t="s">
        <v>54403</v>
      </c>
      <c r="D16316" s="215" t="s">
        <v>54404</v>
      </c>
    </row>
    <row r="16317" spans="1:4">
      <c r="A16317" s="215" t="s">
        <v>54405</v>
      </c>
      <c r="B16317" s="215">
        <v>1</v>
      </c>
      <c r="C16317" s="216" t="s">
        <v>54406</v>
      </c>
      <c r="D16317" s="215" t="s">
        <v>54407</v>
      </c>
    </row>
    <row r="16318" spans="1:4">
      <c r="A16318" s="215" t="s">
        <v>54408</v>
      </c>
      <c r="B16318" s="215">
        <v>1</v>
      </c>
      <c r="C16318" s="216" t="s">
        <v>54409</v>
      </c>
      <c r="D16318" s="215" t="s">
        <v>54410</v>
      </c>
    </row>
    <row r="16319" spans="1:4">
      <c r="A16319" s="215" t="s">
        <v>54411</v>
      </c>
      <c r="B16319" s="215">
        <v>1</v>
      </c>
      <c r="C16319" s="216" t="s">
        <v>54412</v>
      </c>
      <c r="D16319" s="215" t="s">
        <v>54413</v>
      </c>
    </row>
    <row r="16320" spans="1:4">
      <c r="A16320" s="215" t="s">
        <v>54414</v>
      </c>
      <c r="B16320" s="215">
        <v>1</v>
      </c>
      <c r="C16320" s="216" t="s">
        <v>54415</v>
      </c>
      <c r="D16320" s="215" t="s">
        <v>54328</v>
      </c>
    </row>
    <row r="16321" spans="1:4">
      <c r="A16321" s="215" t="s">
        <v>54416</v>
      </c>
      <c r="B16321" s="215">
        <v>2</v>
      </c>
      <c r="C16321" s="216" t="s">
        <v>54417</v>
      </c>
      <c r="D16321" s="215" t="s">
        <v>54418</v>
      </c>
    </row>
    <row r="16322" spans="1:4">
      <c r="A16322" s="215" t="s">
        <v>54419</v>
      </c>
      <c r="B16322" s="215">
        <v>2</v>
      </c>
      <c r="C16322" s="216" t="s">
        <v>54420</v>
      </c>
      <c r="D16322" s="215" t="s">
        <v>54421</v>
      </c>
    </row>
    <row r="16323" spans="1:4">
      <c r="A16323" s="215" t="s">
        <v>54422</v>
      </c>
      <c r="B16323" s="215">
        <v>1</v>
      </c>
      <c r="C16323" s="216" t="s">
        <v>54423</v>
      </c>
      <c r="D16323" s="215" t="s">
        <v>54424</v>
      </c>
    </row>
    <row r="16324" spans="1:4">
      <c r="A16324" s="215" t="s">
        <v>54425</v>
      </c>
      <c r="B16324" s="215">
        <v>1</v>
      </c>
      <c r="C16324" s="216" t="s">
        <v>54426</v>
      </c>
      <c r="D16324" s="215" t="s">
        <v>54427</v>
      </c>
    </row>
    <row r="16325" spans="1:4">
      <c r="A16325" s="215" t="s">
        <v>54428</v>
      </c>
      <c r="B16325" s="215">
        <v>1</v>
      </c>
      <c r="C16325" s="216" t="s">
        <v>54429</v>
      </c>
      <c r="D16325" s="215" t="s">
        <v>54430</v>
      </c>
    </row>
    <row r="16326" spans="1:4">
      <c r="A16326" s="215" t="s">
        <v>54431</v>
      </c>
      <c r="B16326" s="215">
        <v>1</v>
      </c>
      <c r="C16326" s="216" t="s">
        <v>54432</v>
      </c>
      <c r="D16326" s="215" t="s">
        <v>54433</v>
      </c>
    </row>
    <row r="16327" spans="1:4">
      <c r="A16327" s="215" t="s">
        <v>54434</v>
      </c>
      <c r="B16327" s="215">
        <v>1</v>
      </c>
      <c r="C16327" s="216" t="s">
        <v>54435</v>
      </c>
      <c r="D16327" s="215" t="s">
        <v>54436</v>
      </c>
    </row>
    <row r="16328" spans="1:4">
      <c r="A16328" s="215" t="s">
        <v>54437</v>
      </c>
      <c r="B16328" s="215">
        <v>1</v>
      </c>
      <c r="C16328" s="216" t="s">
        <v>54438</v>
      </c>
      <c r="D16328" s="215" t="s">
        <v>54439</v>
      </c>
    </row>
    <row r="16329" spans="1:4">
      <c r="A16329" s="215" t="s">
        <v>54440</v>
      </c>
      <c r="B16329" s="215">
        <v>1</v>
      </c>
      <c r="C16329" s="216" t="s">
        <v>54441</v>
      </c>
      <c r="D16329" s="215" t="s">
        <v>54442</v>
      </c>
    </row>
    <row r="16330" spans="1:4">
      <c r="A16330" s="215" t="s">
        <v>54443</v>
      </c>
      <c r="B16330" s="215">
        <v>1</v>
      </c>
      <c r="C16330" s="216" t="s">
        <v>54444</v>
      </c>
      <c r="D16330" s="215" t="s">
        <v>54445</v>
      </c>
    </row>
    <row r="16331" spans="1:4">
      <c r="A16331" s="215" t="s">
        <v>54446</v>
      </c>
      <c r="B16331" s="215">
        <v>1</v>
      </c>
      <c r="C16331" s="216" t="s">
        <v>54447</v>
      </c>
      <c r="D16331" s="215" t="s">
        <v>54448</v>
      </c>
    </row>
    <row r="16332" spans="1:4">
      <c r="A16332" s="215" t="s">
        <v>54449</v>
      </c>
      <c r="B16332" s="215">
        <v>1</v>
      </c>
      <c r="C16332" s="216" t="s">
        <v>54450</v>
      </c>
      <c r="D16332" s="215" t="s">
        <v>54451</v>
      </c>
    </row>
    <row r="16333" spans="1:4">
      <c r="A16333" s="215" t="s">
        <v>54452</v>
      </c>
      <c r="B16333" s="215">
        <v>1</v>
      </c>
      <c r="C16333" s="216" t="s">
        <v>54453</v>
      </c>
      <c r="D16333" s="215" t="s">
        <v>54454</v>
      </c>
    </row>
    <row r="16334" spans="1:4">
      <c r="A16334" s="215" t="s">
        <v>54455</v>
      </c>
      <c r="B16334" s="215">
        <v>1</v>
      </c>
      <c r="C16334" s="216" t="s">
        <v>54456</v>
      </c>
      <c r="D16334" s="215" t="s">
        <v>54457</v>
      </c>
    </row>
    <row r="16335" spans="1:4">
      <c r="A16335" s="215" t="s">
        <v>54458</v>
      </c>
      <c r="B16335" s="215">
        <v>1</v>
      </c>
      <c r="C16335" s="216" t="s">
        <v>54459</v>
      </c>
      <c r="D16335" s="215" t="s">
        <v>54460</v>
      </c>
    </row>
    <row r="16336" spans="1:4">
      <c r="A16336" s="215" t="s">
        <v>54461</v>
      </c>
      <c r="B16336" s="215">
        <v>1</v>
      </c>
      <c r="C16336" s="216" t="s">
        <v>54462</v>
      </c>
      <c r="D16336" s="215" t="s">
        <v>54463</v>
      </c>
    </row>
    <row r="16337" spans="1:4">
      <c r="A16337" s="215" t="s">
        <v>54464</v>
      </c>
      <c r="B16337" s="215">
        <v>1</v>
      </c>
      <c r="C16337" s="216" t="s">
        <v>54465</v>
      </c>
      <c r="D16337" s="215" t="s">
        <v>54466</v>
      </c>
    </row>
    <row r="16338" spans="1:4">
      <c r="A16338" s="215" t="s">
        <v>54467</v>
      </c>
      <c r="B16338" s="215">
        <v>1</v>
      </c>
      <c r="C16338" s="216" t="s">
        <v>54468</v>
      </c>
      <c r="D16338" s="215" t="s">
        <v>54469</v>
      </c>
    </row>
    <row r="16339" spans="1:4">
      <c r="A16339" s="215" t="s">
        <v>54470</v>
      </c>
      <c r="B16339" s="215">
        <v>1</v>
      </c>
      <c r="C16339" s="216" t="s">
        <v>54471</v>
      </c>
      <c r="D16339" s="215" t="s">
        <v>54472</v>
      </c>
    </row>
    <row r="16340" spans="1:4">
      <c r="A16340" s="215" t="s">
        <v>54473</v>
      </c>
      <c r="B16340" s="215">
        <v>1</v>
      </c>
      <c r="C16340" s="216" t="s">
        <v>54474</v>
      </c>
      <c r="D16340" s="215" t="s">
        <v>54475</v>
      </c>
    </row>
    <row r="16341" spans="1:4">
      <c r="A16341" s="215" t="s">
        <v>54476</v>
      </c>
      <c r="B16341" s="215">
        <v>1</v>
      </c>
      <c r="C16341" s="216" t="s">
        <v>54477</v>
      </c>
      <c r="D16341" s="215" t="s">
        <v>54478</v>
      </c>
    </row>
    <row r="16342" spans="1:4">
      <c r="A16342" s="215" t="s">
        <v>54479</v>
      </c>
      <c r="B16342" s="215">
        <v>1</v>
      </c>
      <c r="C16342" s="216" t="s">
        <v>54480</v>
      </c>
      <c r="D16342" s="215" t="s">
        <v>54481</v>
      </c>
    </row>
    <row r="16343" spans="1:4">
      <c r="A16343" s="215" t="s">
        <v>54482</v>
      </c>
      <c r="B16343" s="215">
        <v>1</v>
      </c>
      <c r="C16343" s="216" t="s">
        <v>54483</v>
      </c>
      <c r="D16343" s="215" t="s">
        <v>54484</v>
      </c>
    </row>
    <row r="16344" spans="1:4">
      <c r="A16344" s="215" t="s">
        <v>54485</v>
      </c>
      <c r="B16344" s="215">
        <v>1</v>
      </c>
      <c r="C16344" s="216" t="s">
        <v>54486</v>
      </c>
      <c r="D16344" s="215" t="s">
        <v>54487</v>
      </c>
    </row>
    <row r="16345" spans="1:4">
      <c r="A16345" s="215" t="s">
        <v>54488</v>
      </c>
      <c r="B16345" s="215">
        <v>1</v>
      </c>
      <c r="C16345" s="216" t="s">
        <v>54489</v>
      </c>
      <c r="D16345" s="215" t="s">
        <v>54490</v>
      </c>
    </row>
    <row r="16346" spans="1:4">
      <c r="A16346" s="215" t="s">
        <v>54491</v>
      </c>
      <c r="B16346" s="215">
        <v>1</v>
      </c>
      <c r="C16346" s="216" t="s">
        <v>54492</v>
      </c>
      <c r="D16346" s="215" t="s">
        <v>54493</v>
      </c>
    </row>
    <row r="16347" spans="1:4">
      <c r="A16347" s="215" t="s">
        <v>54494</v>
      </c>
      <c r="B16347" s="215">
        <v>1</v>
      </c>
      <c r="C16347" s="216" t="s">
        <v>54495</v>
      </c>
      <c r="D16347" s="215" t="s">
        <v>54496</v>
      </c>
    </row>
    <row r="16348" spans="1:4">
      <c r="A16348" s="215" t="s">
        <v>54497</v>
      </c>
      <c r="B16348" s="215">
        <v>1</v>
      </c>
      <c r="C16348" s="216" t="s">
        <v>54498</v>
      </c>
      <c r="D16348" s="215" t="s">
        <v>54499</v>
      </c>
    </row>
    <row r="16349" spans="1:4">
      <c r="A16349" s="215" t="s">
        <v>54500</v>
      </c>
      <c r="B16349" s="215">
        <v>1</v>
      </c>
      <c r="C16349" s="216" t="s">
        <v>54501</v>
      </c>
      <c r="D16349" s="215" t="s">
        <v>54502</v>
      </c>
    </row>
    <row r="16350" spans="1:4">
      <c r="A16350" s="215" t="s">
        <v>54503</v>
      </c>
      <c r="B16350" s="215">
        <v>1</v>
      </c>
      <c r="C16350" s="216" t="s">
        <v>54504</v>
      </c>
      <c r="D16350" s="215" t="s">
        <v>54505</v>
      </c>
    </row>
    <row r="16351" spans="1:4">
      <c r="A16351" s="215" t="s">
        <v>54506</v>
      </c>
      <c r="B16351" s="215">
        <v>1</v>
      </c>
      <c r="C16351" s="216" t="s">
        <v>54507</v>
      </c>
      <c r="D16351" s="215" t="s">
        <v>54508</v>
      </c>
    </row>
    <row r="16352" spans="1:4">
      <c r="A16352" s="215" t="s">
        <v>54509</v>
      </c>
      <c r="B16352" s="215">
        <v>1</v>
      </c>
      <c r="C16352" s="216" t="s">
        <v>54510</v>
      </c>
      <c r="D16352" s="215" t="s">
        <v>54511</v>
      </c>
    </row>
    <row r="16353" spans="1:4">
      <c r="A16353" s="215" t="s">
        <v>54512</v>
      </c>
      <c r="B16353" s="215">
        <v>1</v>
      </c>
      <c r="C16353" s="216" t="s">
        <v>54513</v>
      </c>
      <c r="D16353" s="215" t="s">
        <v>54514</v>
      </c>
    </row>
    <row r="16354" spans="1:4">
      <c r="A16354" s="215" t="s">
        <v>54515</v>
      </c>
      <c r="B16354" s="215">
        <v>1</v>
      </c>
      <c r="C16354" s="216" t="s">
        <v>54516</v>
      </c>
      <c r="D16354" s="215" t="s">
        <v>54517</v>
      </c>
    </row>
    <row r="16355" spans="1:4">
      <c r="A16355" s="215" t="s">
        <v>54518</v>
      </c>
      <c r="B16355" s="215">
        <v>1</v>
      </c>
      <c r="C16355" s="216" t="s">
        <v>54519</v>
      </c>
      <c r="D16355" s="215" t="s">
        <v>54520</v>
      </c>
    </row>
    <row r="16356" spans="1:4">
      <c r="A16356" s="215" t="s">
        <v>54521</v>
      </c>
      <c r="B16356" s="215">
        <v>1</v>
      </c>
      <c r="C16356" s="216" t="s">
        <v>54522</v>
      </c>
      <c r="D16356" s="215" t="s">
        <v>54523</v>
      </c>
    </row>
    <row r="16357" spans="1:4">
      <c r="A16357" s="215" t="s">
        <v>54524</v>
      </c>
      <c r="B16357" s="215">
        <v>1</v>
      </c>
      <c r="C16357" s="216" t="s">
        <v>54525</v>
      </c>
      <c r="D16357" s="215" t="s">
        <v>54526</v>
      </c>
    </row>
    <row r="16358" spans="1:4">
      <c r="A16358" s="215" t="s">
        <v>54527</v>
      </c>
      <c r="B16358" s="215">
        <v>1</v>
      </c>
      <c r="C16358" s="216" t="s">
        <v>54528</v>
      </c>
      <c r="D16358" s="215" t="s">
        <v>54529</v>
      </c>
    </row>
    <row r="16359" spans="1:4">
      <c r="A16359" s="215" t="s">
        <v>54530</v>
      </c>
      <c r="B16359" s="215">
        <v>1</v>
      </c>
      <c r="C16359" s="216" t="s">
        <v>54531</v>
      </c>
      <c r="D16359" s="215" t="s">
        <v>54532</v>
      </c>
    </row>
    <row r="16360" spans="1:4">
      <c r="A16360" s="215" t="s">
        <v>54533</v>
      </c>
      <c r="B16360" s="215">
        <v>1</v>
      </c>
      <c r="C16360" s="216" t="s">
        <v>54534</v>
      </c>
      <c r="D16360" s="215" t="s">
        <v>54535</v>
      </c>
    </row>
    <row r="16361" spans="1:4">
      <c r="A16361" s="215" t="s">
        <v>54536</v>
      </c>
      <c r="B16361" s="215">
        <v>1</v>
      </c>
      <c r="C16361" s="216" t="s">
        <v>54537</v>
      </c>
      <c r="D16361" s="215" t="s">
        <v>54538</v>
      </c>
    </row>
    <row r="16362" spans="1:4">
      <c r="A16362" s="215" t="s">
        <v>54539</v>
      </c>
      <c r="B16362" s="215">
        <v>1</v>
      </c>
      <c r="C16362" s="216" t="s">
        <v>54540</v>
      </c>
      <c r="D16362" s="215" t="s">
        <v>54541</v>
      </c>
    </row>
    <row r="16363" spans="1:4">
      <c r="A16363" s="215" t="s">
        <v>54542</v>
      </c>
      <c r="B16363" s="215">
        <v>1</v>
      </c>
      <c r="C16363" s="216" t="s">
        <v>54543</v>
      </c>
      <c r="D16363" s="215" t="s">
        <v>54544</v>
      </c>
    </row>
    <row r="16364" spans="1:4">
      <c r="A16364" s="215" t="s">
        <v>54545</v>
      </c>
      <c r="B16364" s="215">
        <v>1</v>
      </c>
      <c r="C16364" s="216" t="s">
        <v>54546</v>
      </c>
      <c r="D16364" s="215" t="s">
        <v>54547</v>
      </c>
    </row>
    <row r="16365" spans="1:4">
      <c r="A16365" s="215" t="s">
        <v>54548</v>
      </c>
      <c r="B16365" s="215">
        <v>1</v>
      </c>
      <c r="C16365" s="216" t="s">
        <v>54549</v>
      </c>
      <c r="D16365" s="215" t="s">
        <v>54550</v>
      </c>
    </row>
    <row r="16366" spans="1:4">
      <c r="A16366" s="215" t="s">
        <v>54551</v>
      </c>
      <c r="B16366" s="215">
        <v>1</v>
      </c>
      <c r="C16366" s="216" t="s">
        <v>54552</v>
      </c>
      <c r="D16366" s="215" t="s">
        <v>54553</v>
      </c>
    </row>
    <row r="16367" spans="1:4">
      <c r="A16367" s="215" t="s">
        <v>54554</v>
      </c>
      <c r="B16367" s="215">
        <v>2</v>
      </c>
      <c r="C16367" s="216" t="s">
        <v>54555</v>
      </c>
      <c r="D16367" s="215" t="s">
        <v>54556</v>
      </c>
    </row>
    <row r="16368" spans="1:4">
      <c r="A16368" s="215" t="s">
        <v>54557</v>
      </c>
      <c r="B16368" s="215">
        <v>1</v>
      </c>
      <c r="C16368" s="216" t="s">
        <v>54558</v>
      </c>
      <c r="D16368" s="215" t="s">
        <v>54559</v>
      </c>
    </row>
    <row r="16369" spans="1:4">
      <c r="A16369" s="215" t="s">
        <v>54560</v>
      </c>
      <c r="B16369" s="215">
        <v>1</v>
      </c>
      <c r="C16369" s="216" t="s">
        <v>54561</v>
      </c>
      <c r="D16369" s="215" t="s">
        <v>54562</v>
      </c>
    </row>
    <row r="16370" spans="1:4">
      <c r="A16370" s="215" t="s">
        <v>54563</v>
      </c>
      <c r="B16370" s="215">
        <v>1</v>
      </c>
      <c r="C16370" s="216" t="s">
        <v>54564</v>
      </c>
      <c r="D16370" s="215" t="s">
        <v>54565</v>
      </c>
    </row>
    <row r="16371" spans="1:4">
      <c r="A16371" s="215" t="s">
        <v>54566</v>
      </c>
      <c r="B16371" s="215">
        <v>1</v>
      </c>
      <c r="C16371" s="216" t="s">
        <v>54567</v>
      </c>
      <c r="D16371" s="215" t="s">
        <v>54568</v>
      </c>
    </row>
    <row r="16372" spans="1:4">
      <c r="A16372" s="215" t="s">
        <v>54569</v>
      </c>
      <c r="B16372" s="215">
        <v>1</v>
      </c>
      <c r="C16372" s="216" t="s">
        <v>54570</v>
      </c>
      <c r="D16372" s="215" t="s">
        <v>54571</v>
      </c>
    </row>
    <row r="16373" spans="1:4">
      <c r="A16373" s="215" t="s">
        <v>54572</v>
      </c>
      <c r="B16373" s="215">
        <v>1</v>
      </c>
      <c r="C16373" s="216" t="s">
        <v>54573</v>
      </c>
      <c r="D16373" s="215" t="s">
        <v>54574</v>
      </c>
    </row>
    <row r="16374" spans="1:4">
      <c r="A16374" s="215" t="s">
        <v>54575</v>
      </c>
      <c r="B16374" s="215">
        <v>1</v>
      </c>
      <c r="C16374" s="216" t="s">
        <v>54576</v>
      </c>
      <c r="D16374" s="215" t="s">
        <v>54577</v>
      </c>
    </row>
    <row r="16375" spans="1:4">
      <c r="A16375" s="215" t="s">
        <v>54578</v>
      </c>
      <c r="B16375" s="215">
        <v>1</v>
      </c>
      <c r="C16375" s="216" t="s">
        <v>54579</v>
      </c>
      <c r="D16375" s="215" t="s">
        <v>54580</v>
      </c>
    </row>
    <row r="16376" spans="1:4">
      <c r="A16376" s="215" t="s">
        <v>54581</v>
      </c>
      <c r="B16376" s="215">
        <v>1</v>
      </c>
      <c r="C16376" s="216" t="s">
        <v>54582</v>
      </c>
      <c r="D16376" s="215" t="s">
        <v>54583</v>
      </c>
    </row>
    <row r="16377" spans="1:4">
      <c r="A16377" s="215" t="s">
        <v>54584</v>
      </c>
      <c r="B16377" s="215">
        <v>1</v>
      </c>
      <c r="C16377" s="216" t="s">
        <v>54585</v>
      </c>
      <c r="D16377" s="215" t="s">
        <v>54586</v>
      </c>
    </row>
    <row r="16378" spans="1:4">
      <c r="A16378" s="215" t="s">
        <v>54587</v>
      </c>
      <c r="B16378" s="215">
        <v>1</v>
      </c>
      <c r="C16378" s="216" t="s">
        <v>54588</v>
      </c>
      <c r="D16378" s="215" t="s">
        <v>54589</v>
      </c>
    </row>
    <row r="16379" spans="1:4">
      <c r="A16379" s="215" t="s">
        <v>54590</v>
      </c>
      <c r="B16379" s="215">
        <v>1</v>
      </c>
      <c r="C16379" s="216" t="s">
        <v>54591</v>
      </c>
      <c r="D16379" s="215" t="s">
        <v>54592</v>
      </c>
    </row>
    <row r="16380" spans="1:4">
      <c r="A16380" s="215" t="s">
        <v>54593</v>
      </c>
      <c r="B16380" s="215">
        <v>1</v>
      </c>
      <c r="C16380" s="216" t="s">
        <v>54594</v>
      </c>
      <c r="D16380" s="215" t="s">
        <v>54595</v>
      </c>
    </row>
    <row r="16381" spans="1:4">
      <c r="A16381" s="215" t="s">
        <v>54596</v>
      </c>
      <c r="B16381" s="215">
        <v>1</v>
      </c>
      <c r="C16381" s="216" t="s">
        <v>54597</v>
      </c>
      <c r="D16381" s="215" t="s">
        <v>54598</v>
      </c>
    </row>
    <row r="16382" spans="1:4">
      <c r="A16382" s="215" t="s">
        <v>54599</v>
      </c>
      <c r="B16382" s="215">
        <v>1</v>
      </c>
      <c r="C16382" s="216" t="s">
        <v>54600</v>
      </c>
      <c r="D16382" s="215" t="s">
        <v>54601</v>
      </c>
    </row>
    <row r="16383" spans="1:4">
      <c r="A16383" s="215" t="s">
        <v>54602</v>
      </c>
      <c r="B16383" s="215">
        <v>1</v>
      </c>
      <c r="C16383" s="216" t="s">
        <v>54603</v>
      </c>
      <c r="D16383" s="215" t="s">
        <v>54604</v>
      </c>
    </row>
    <row r="16384" spans="1:4">
      <c r="A16384" s="215" t="s">
        <v>54605</v>
      </c>
      <c r="B16384" s="215">
        <v>1</v>
      </c>
      <c r="C16384" s="216" t="s">
        <v>54606</v>
      </c>
      <c r="D16384" s="215" t="s">
        <v>54607</v>
      </c>
    </row>
    <row r="16385" spans="1:4">
      <c r="A16385" s="215" t="s">
        <v>54608</v>
      </c>
      <c r="B16385" s="215">
        <v>1</v>
      </c>
      <c r="C16385" s="216" t="s">
        <v>54609</v>
      </c>
      <c r="D16385" s="215" t="s">
        <v>54610</v>
      </c>
    </row>
    <row r="16386" spans="1:4">
      <c r="A16386" s="215" t="s">
        <v>54611</v>
      </c>
      <c r="B16386" s="215">
        <v>1</v>
      </c>
      <c r="C16386" s="216" t="s">
        <v>54612</v>
      </c>
      <c r="D16386" s="215" t="s">
        <v>54613</v>
      </c>
    </row>
    <row r="16387" spans="1:4">
      <c r="A16387" s="215" t="s">
        <v>54614</v>
      </c>
      <c r="B16387" s="215">
        <v>1</v>
      </c>
      <c r="C16387" s="216" t="s">
        <v>54615</v>
      </c>
      <c r="D16387" s="215" t="s">
        <v>54616</v>
      </c>
    </row>
    <row r="16388" spans="1:4">
      <c r="A16388" s="215" t="s">
        <v>54617</v>
      </c>
      <c r="B16388" s="215">
        <v>1</v>
      </c>
      <c r="C16388" s="216" t="s">
        <v>54618</v>
      </c>
      <c r="D16388" s="215" t="s">
        <v>54619</v>
      </c>
    </row>
    <row r="16389" spans="1:4">
      <c r="A16389" s="215" t="s">
        <v>54620</v>
      </c>
      <c r="B16389" s="215">
        <v>1</v>
      </c>
      <c r="C16389" s="216" t="s">
        <v>54621</v>
      </c>
      <c r="D16389" s="215" t="s">
        <v>54622</v>
      </c>
    </row>
    <row r="16390" spans="1:4">
      <c r="A16390" s="215" t="s">
        <v>54623</v>
      </c>
      <c r="B16390" s="215">
        <v>1</v>
      </c>
      <c r="C16390" s="216" t="s">
        <v>54624</v>
      </c>
      <c r="D16390" s="215" t="s">
        <v>54625</v>
      </c>
    </row>
    <row r="16391" spans="1:4">
      <c r="A16391" s="215" t="s">
        <v>54626</v>
      </c>
      <c r="B16391" s="215">
        <v>1</v>
      </c>
      <c r="C16391" s="216" t="s">
        <v>54627</v>
      </c>
      <c r="D16391" s="215" t="s">
        <v>54628</v>
      </c>
    </row>
    <row r="16392" spans="1:4">
      <c r="A16392" s="215" t="s">
        <v>54629</v>
      </c>
      <c r="B16392" s="215">
        <v>1</v>
      </c>
      <c r="C16392" s="216" t="s">
        <v>54630</v>
      </c>
      <c r="D16392" s="215" t="s">
        <v>54631</v>
      </c>
    </row>
    <row r="16393" spans="1:4">
      <c r="A16393" s="215" t="s">
        <v>54632</v>
      </c>
      <c r="B16393" s="215">
        <v>1</v>
      </c>
      <c r="C16393" s="216" t="s">
        <v>54633</v>
      </c>
      <c r="D16393" s="215" t="s">
        <v>54634</v>
      </c>
    </row>
    <row r="16394" spans="1:4">
      <c r="A16394" s="215" t="s">
        <v>54635</v>
      </c>
      <c r="B16394" s="215">
        <v>1</v>
      </c>
      <c r="C16394" s="216" t="s">
        <v>54636</v>
      </c>
      <c r="D16394" s="215" t="s">
        <v>54637</v>
      </c>
    </row>
    <row r="16395" spans="1:4">
      <c r="A16395" s="215" t="s">
        <v>54638</v>
      </c>
      <c r="B16395" s="215">
        <v>1</v>
      </c>
      <c r="C16395" s="216" t="s">
        <v>54639</v>
      </c>
      <c r="D16395" s="215" t="s">
        <v>54640</v>
      </c>
    </row>
    <row r="16396" spans="1:4">
      <c r="A16396" s="215" t="s">
        <v>54641</v>
      </c>
      <c r="B16396" s="215">
        <v>1</v>
      </c>
      <c r="C16396" s="216" t="s">
        <v>54642</v>
      </c>
      <c r="D16396" s="215" t="s">
        <v>54643</v>
      </c>
    </row>
    <row r="16397" spans="1:4">
      <c r="A16397" s="215" t="s">
        <v>54644</v>
      </c>
      <c r="B16397" s="215">
        <v>1</v>
      </c>
      <c r="C16397" s="216" t="s">
        <v>54645</v>
      </c>
      <c r="D16397" s="215" t="s">
        <v>54646</v>
      </c>
    </row>
    <row r="16398" spans="1:4">
      <c r="A16398" s="215" t="s">
        <v>54647</v>
      </c>
      <c r="B16398" s="215">
        <v>1</v>
      </c>
      <c r="C16398" s="216" t="s">
        <v>54648</v>
      </c>
      <c r="D16398" s="215" t="s">
        <v>54649</v>
      </c>
    </row>
    <row r="16399" spans="1:4">
      <c r="A16399" s="215" t="s">
        <v>54650</v>
      </c>
      <c r="B16399" s="215">
        <v>2</v>
      </c>
      <c r="C16399" s="216" t="s">
        <v>54651</v>
      </c>
      <c r="D16399" s="215" t="s">
        <v>54652</v>
      </c>
    </row>
    <row r="16400" spans="1:4">
      <c r="A16400" s="215" t="s">
        <v>54653</v>
      </c>
      <c r="B16400" s="215">
        <v>1</v>
      </c>
      <c r="C16400" s="216" t="s">
        <v>54654</v>
      </c>
      <c r="D16400" s="215" t="s">
        <v>54655</v>
      </c>
    </row>
    <row r="16401" spans="1:4">
      <c r="A16401" s="215" t="s">
        <v>54656</v>
      </c>
      <c r="B16401" s="215">
        <v>1</v>
      </c>
      <c r="C16401" s="216" t="s">
        <v>54657</v>
      </c>
      <c r="D16401" s="215" t="s">
        <v>54658</v>
      </c>
    </row>
    <row r="16402" spans="1:4">
      <c r="A16402" s="215" t="s">
        <v>54659</v>
      </c>
      <c r="B16402" s="215">
        <v>1</v>
      </c>
      <c r="C16402" s="216" t="s">
        <v>54660</v>
      </c>
      <c r="D16402" s="215" t="s">
        <v>54661</v>
      </c>
    </row>
    <row r="16403" spans="1:4">
      <c r="A16403" s="215" t="s">
        <v>54662</v>
      </c>
      <c r="B16403" s="215">
        <v>1</v>
      </c>
      <c r="C16403" s="216" t="s">
        <v>54663</v>
      </c>
      <c r="D16403" s="215" t="s">
        <v>54664</v>
      </c>
    </row>
    <row r="16404" spans="1:4">
      <c r="A16404" s="215" t="s">
        <v>54665</v>
      </c>
      <c r="B16404" s="215">
        <v>2</v>
      </c>
      <c r="C16404" s="216" t="s">
        <v>54666</v>
      </c>
      <c r="D16404" s="215" t="s">
        <v>54667</v>
      </c>
    </row>
    <row r="16405" spans="1:4">
      <c r="A16405" s="215" t="s">
        <v>54668</v>
      </c>
      <c r="B16405" s="215">
        <v>1</v>
      </c>
      <c r="C16405" s="216" t="s">
        <v>54669</v>
      </c>
      <c r="D16405" s="215" t="s">
        <v>54670</v>
      </c>
    </row>
    <row r="16406" spans="1:4">
      <c r="A16406" s="215" t="s">
        <v>54671</v>
      </c>
      <c r="B16406" s="215">
        <v>1</v>
      </c>
      <c r="C16406" s="216" t="s">
        <v>54672</v>
      </c>
      <c r="D16406" s="215" t="s">
        <v>54673</v>
      </c>
    </row>
    <row r="16407" spans="1:4">
      <c r="A16407" s="215" t="s">
        <v>54674</v>
      </c>
      <c r="B16407" s="215">
        <v>1</v>
      </c>
      <c r="C16407" s="216" t="s">
        <v>54675</v>
      </c>
      <c r="D16407" s="215" t="s">
        <v>54676</v>
      </c>
    </row>
    <row r="16408" spans="1:4">
      <c r="A16408" s="215" t="s">
        <v>54677</v>
      </c>
      <c r="B16408" s="215">
        <v>1</v>
      </c>
      <c r="C16408" s="216" t="s">
        <v>54678</v>
      </c>
      <c r="D16408" s="215" t="s">
        <v>54679</v>
      </c>
    </row>
    <row r="16409" spans="1:4">
      <c r="A16409" s="215" t="s">
        <v>54680</v>
      </c>
      <c r="B16409" s="215">
        <v>1</v>
      </c>
      <c r="C16409" s="216" t="s">
        <v>54681</v>
      </c>
      <c r="D16409" s="215" t="s">
        <v>54682</v>
      </c>
    </row>
    <row r="16410" spans="1:4">
      <c r="A16410" s="215" t="s">
        <v>54683</v>
      </c>
      <c r="B16410" s="215">
        <v>1</v>
      </c>
      <c r="C16410" s="216" t="s">
        <v>54684</v>
      </c>
      <c r="D16410" s="215" t="s">
        <v>54685</v>
      </c>
    </row>
    <row r="16411" spans="1:4">
      <c r="A16411" s="215" t="s">
        <v>54686</v>
      </c>
      <c r="B16411" s="215">
        <v>1</v>
      </c>
      <c r="C16411" s="216" t="s">
        <v>54687</v>
      </c>
      <c r="D16411" s="215" t="s">
        <v>54688</v>
      </c>
    </row>
    <row r="16412" spans="1:4">
      <c r="A16412" s="215" t="s">
        <v>54689</v>
      </c>
      <c r="B16412" s="215">
        <v>1</v>
      </c>
      <c r="C16412" s="216" t="s">
        <v>54690</v>
      </c>
      <c r="D16412" s="215" t="s">
        <v>54691</v>
      </c>
    </row>
    <row r="16413" spans="1:4">
      <c r="A16413" s="215" t="s">
        <v>54692</v>
      </c>
      <c r="B16413" s="215">
        <v>1</v>
      </c>
      <c r="C16413" s="216" t="s">
        <v>54693</v>
      </c>
      <c r="D16413" s="215" t="s">
        <v>54694</v>
      </c>
    </row>
    <row r="16414" spans="1:4">
      <c r="A16414" s="215" t="s">
        <v>54695</v>
      </c>
      <c r="B16414" s="215">
        <v>1</v>
      </c>
      <c r="C16414" s="216" t="s">
        <v>54696</v>
      </c>
      <c r="D16414" s="215" t="s">
        <v>54697</v>
      </c>
    </row>
    <row r="16415" spans="1:4">
      <c r="A16415" s="215" t="s">
        <v>54698</v>
      </c>
      <c r="B16415" s="215">
        <v>1</v>
      </c>
      <c r="C16415" s="216" t="s">
        <v>54699</v>
      </c>
      <c r="D16415" s="215" t="s">
        <v>54700</v>
      </c>
    </row>
    <row r="16416" spans="1:4">
      <c r="A16416" s="215" t="s">
        <v>54701</v>
      </c>
      <c r="B16416" s="215">
        <v>1</v>
      </c>
      <c r="C16416" s="216" t="s">
        <v>54702</v>
      </c>
      <c r="D16416" s="215" t="s">
        <v>54703</v>
      </c>
    </row>
    <row r="16417" spans="1:4">
      <c r="A16417" s="215" t="s">
        <v>54704</v>
      </c>
      <c r="B16417" s="215">
        <v>1</v>
      </c>
      <c r="C16417" s="216" t="s">
        <v>54705</v>
      </c>
      <c r="D16417" s="215" t="s">
        <v>54706</v>
      </c>
    </row>
    <row r="16418" spans="1:4">
      <c r="A16418" s="215" t="s">
        <v>54707</v>
      </c>
      <c r="B16418" s="215">
        <v>1</v>
      </c>
      <c r="C16418" s="216" t="s">
        <v>54708</v>
      </c>
      <c r="D16418" s="215" t="s">
        <v>54709</v>
      </c>
    </row>
    <row r="16419" spans="1:4">
      <c r="A16419" s="215" t="s">
        <v>54710</v>
      </c>
      <c r="B16419" s="215">
        <v>1</v>
      </c>
      <c r="C16419" s="216" t="s">
        <v>54711</v>
      </c>
      <c r="D16419" s="215" t="s">
        <v>54712</v>
      </c>
    </row>
    <row r="16420" spans="1:4">
      <c r="A16420" s="215" t="s">
        <v>54713</v>
      </c>
      <c r="B16420" s="215">
        <v>1</v>
      </c>
      <c r="C16420" s="216" t="s">
        <v>54714</v>
      </c>
      <c r="D16420" s="215" t="s">
        <v>54715</v>
      </c>
    </row>
    <row r="16421" spans="1:4">
      <c r="A16421" s="215" t="s">
        <v>54716</v>
      </c>
      <c r="B16421" s="215">
        <v>1</v>
      </c>
      <c r="C16421" s="216" t="s">
        <v>54717</v>
      </c>
      <c r="D16421" s="215" t="s">
        <v>54718</v>
      </c>
    </row>
    <row r="16422" spans="1:4">
      <c r="A16422" s="215" t="s">
        <v>54719</v>
      </c>
      <c r="B16422" s="215">
        <v>1</v>
      </c>
      <c r="C16422" s="216" t="s">
        <v>54720</v>
      </c>
      <c r="D16422" s="215" t="s">
        <v>54721</v>
      </c>
    </row>
    <row r="16423" spans="1:4">
      <c r="A16423" s="215" t="s">
        <v>54722</v>
      </c>
      <c r="B16423" s="215">
        <v>1</v>
      </c>
      <c r="C16423" s="216" t="s">
        <v>54723</v>
      </c>
      <c r="D16423" s="215" t="s">
        <v>54724</v>
      </c>
    </row>
    <row r="16424" spans="1:4">
      <c r="A16424" s="215" t="s">
        <v>54725</v>
      </c>
      <c r="B16424" s="215">
        <v>1</v>
      </c>
      <c r="C16424" s="216" t="s">
        <v>54726</v>
      </c>
      <c r="D16424" s="215" t="s">
        <v>54727</v>
      </c>
    </row>
    <row r="16425" spans="1:4">
      <c r="A16425" s="215" t="s">
        <v>54728</v>
      </c>
      <c r="B16425" s="215">
        <v>1</v>
      </c>
      <c r="C16425" s="216" t="s">
        <v>54729</v>
      </c>
      <c r="D16425" s="215" t="s">
        <v>54730</v>
      </c>
    </row>
    <row r="16426" spans="1:4">
      <c r="A16426" s="215" t="s">
        <v>54731</v>
      </c>
      <c r="B16426" s="215">
        <v>1</v>
      </c>
      <c r="C16426" s="216" t="s">
        <v>54732</v>
      </c>
      <c r="D16426" s="215" t="s">
        <v>54733</v>
      </c>
    </row>
    <row r="16427" spans="1:4">
      <c r="A16427" s="215" t="s">
        <v>54734</v>
      </c>
      <c r="B16427" s="215">
        <v>1</v>
      </c>
      <c r="C16427" s="216" t="s">
        <v>54735</v>
      </c>
      <c r="D16427" s="215" t="s">
        <v>54736</v>
      </c>
    </row>
    <row r="16428" spans="1:4">
      <c r="A16428" s="215" t="s">
        <v>54737</v>
      </c>
      <c r="B16428" s="215">
        <v>1</v>
      </c>
      <c r="C16428" s="216" t="s">
        <v>54738</v>
      </c>
      <c r="D16428" s="215" t="s">
        <v>54739</v>
      </c>
    </row>
    <row r="16429" spans="1:4">
      <c r="A16429" s="215" t="s">
        <v>54740</v>
      </c>
      <c r="B16429" s="215">
        <v>1</v>
      </c>
      <c r="C16429" s="216" t="s">
        <v>54741</v>
      </c>
      <c r="D16429" s="215" t="s">
        <v>54742</v>
      </c>
    </row>
    <row r="16430" spans="1:4">
      <c r="A16430" s="215" t="s">
        <v>54743</v>
      </c>
      <c r="B16430" s="215">
        <v>1</v>
      </c>
      <c r="C16430" s="216" t="s">
        <v>54744</v>
      </c>
      <c r="D16430" s="215" t="s">
        <v>54745</v>
      </c>
    </row>
    <row r="16431" spans="1:4">
      <c r="A16431" s="215" t="s">
        <v>54746</v>
      </c>
      <c r="B16431" s="215">
        <v>1</v>
      </c>
      <c r="C16431" s="216" t="s">
        <v>54747</v>
      </c>
      <c r="D16431" s="215" t="s">
        <v>54748</v>
      </c>
    </row>
    <row r="16432" spans="1:4">
      <c r="A16432" s="215" t="s">
        <v>54749</v>
      </c>
      <c r="B16432" s="215">
        <v>1</v>
      </c>
      <c r="C16432" s="216" t="s">
        <v>54750</v>
      </c>
      <c r="D16432" s="215" t="s">
        <v>54751</v>
      </c>
    </row>
    <row r="16433" spans="1:4">
      <c r="A16433" s="215" t="s">
        <v>54752</v>
      </c>
      <c r="B16433" s="215">
        <v>1</v>
      </c>
      <c r="C16433" s="216" t="s">
        <v>54753</v>
      </c>
      <c r="D16433" s="215" t="s">
        <v>54754</v>
      </c>
    </row>
    <row r="16434" spans="1:4">
      <c r="A16434" s="215" t="s">
        <v>54755</v>
      </c>
      <c r="B16434" s="215">
        <v>1</v>
      </c>
      <c r="C16434" s="216" t="s">
        <v>54756</v>
      </c>
      <c r="D16434" s="215" t="s">
        <v>54757</v>
      </c>
    </row>
    <row r="16435" spans="1:4">
      <c r="A16435" s="215" t="s">
        <v>54758</v>
      </c>
      <c r="B16435" s="215">
        <v>1</v>
      </c>
      <c r="C16435" s="216" t="s">
        <v>54759</v>
      </c>
      <c r="D16435" s="215" t="s">
        <v>54760</v>
      </c>
    </row>
    <row r="16436" spans="1:4">
      <c r="A16436" s="215" t="s">
        <v>54761</v>
      </c>
      <c r="B16436" s="215">
        <v>1</v>
      </c>
      <c r="C16436" s="216" t="s">
        <v>54762</v>
      </c>
      <c r="D16436" s="215" t="s">
        <v>54763</v>
      </c>
    </row>
    <row r="16437" spans="1:4">
      <c r="A16437" s="215" t="s">
        <v>54764</v>
      </c>
      <c r="B16437" s="215">
        <v>1</v>
      </c>
      <c r="C16437" s="216" t="s">
        <v>54765</v>
      </c>
      <c r="D16437" s="215" t="s">
        <v>54766</v>
      </c>
    </row>
    <row r="16438" spans="1:4">
      <c r="A16438" s="215" t="s">
        <v>54767</v>
      </c>
      <c r="B16438" s="215">
        <v>1</v>
      </c>
      <c r="C16438" s="216" t="s">
        <v>54768</v>
      </c>
      <c r="D16438" s="215" t="s">
        <v>54769</v>
      </c>
    </row>
    <row r="16439" spans="1:4">
      <c r="A16439" s="215" t="s">
        <v>54770</v>
      </c>
      <c r="B16439" s="215">
        <v>1</v>
      </c>
      <c r="C16439" s="216" t="s">
        <v>54771</v>
      </c>
      <c r="D16439" s="215" t="s">
        <v>54772</v>
      </c>
    </row>
    <row r="16440" spans="1:4">
      <c r="A16440" s="215" t="s">
        <v>54773</v>
      </c>
      <c r="B16440" s="215">
        <v>1</v>
      </c>
      <c r="C16440" s="216" t="s">
        <v>54774</v>
      </c>
      <c r="D16440" s="215" t="s">
        <v>54775</v>
      </c>
    </row>
    <row r="16441" spans="1:4">
      <c r="A16441" s="215" t="s">
        <v>54776</v>
      </c>
      <c r="B16441" s="215">
        <v>1</v>
      </c>
      <c r="C16441" s="216" t="s">
        <v>54777</v>
      </c>
      <c r="D16441" s="215" t="s">
        <v>54778</v>
      </c>
    </row>
    <row r="16442" spans="1:4">
      <c r="A16442" s="215" t="s">
        <v>54779</v>
      </c>
      <c r="B16442" s="215">
        <v>1</v>
      </c>
      <c r="C16442" s="216" t="s">
        <v>54780</v>
      </c>
      <c r="D16442" s="215" t="s">
        <v>54781</v>
      </c>
    </row>
    <row r="16443" spans="1:4">
      <c r="A16443" s="215" t="s">
        <v>54782</v>
      </c>
      <c r="B16443" s="215">
        <v>1</v>
      </c>
      <c r="C16443" s="216" t="s">
        <v>54783</v>
      </c>
      <c r="D16443" s="215" t="s">
        <v>54784</v>
      </c>
    </row>
    <row r="16444" spans="1:4">
      <c r="A16444" s="215" t="s">
        <v>54785</v>
      </c>
      <c r="B16444" s="215">
        <v>1</v>
      </c>
      <c r="C16444" s="216" t="s">
        <v>54786</v>
      </c>
      <c r="D16444" s="215" t="s">
        <v>54787</v>
      </c>
    </row>
    <row r="16445" spans="1:4">
      <c r="A16445" s="215" t="s">
        <v>54788</v>
      </c>
      <c r="B16445" s="215">
        <v>1</v>
      </c>
      <c r="C16445" s="216" t="s">
        <v>54789</v>
      </c>
      <c r="D16445" s="215" t="s">
        <v>54790</v>
      </c>
    </row>
    <row r="16446" spans="1:4">
      <c r="A16446" s="215" t="s">
        <v>54791</v>
      </c>
      <c r="B16446" s="215">
        <v>1</v>
      </c>
      <c r="C16446" s="216" t="s">
        <v>54792</v>
      </c>
      <c r="D16446" s="215" t="s">
        <v>54793</v>
      </c>
    </row>
    <row r="16447" spans="1:4">
      <c r="A16447" s="215" t="s">
        <v>54794</v>
      </c>
      <c r="B16447" s="215">
        <v>1</v>
      </c>
      <c r="C16447" s="216" t="s">
        <v>54795</v>
      </c>
      <c r="D16447" s="215" t="s">
        <v>54796</v>
      </c>
    </row>
    <row r="16448" spans="1:4">
      <c r="A16448" s="215" t="s">
        <v>54797</v>
      </c>
      <c r="B16448" s="215">
        <v>1</v>
      </c>
      <c r="C16448" s="216" t="s">
        <v>54798</v>
      </c>
      <c r="D16448" s="215" t="s">
        <v>54799</v>
      </c>
    </row>
    <row r="16449" spans="1:4">
      <c r="A16449" s="215" t="s">
        <v>54800</v>
      </c>
      <c r="B16449" s="215">
        <v>1</v>
      </c>
      <c r="C16449" s="216" t="s">
        <v>54801</v>
      </c>
      <c r="D16449" s="215" t="s">
        <v>54802</v>
      </c>
    </row>
    <row r="16450" spans="1:4">
      <c r="A16450" s="215" t="s">
        <v>54803</v>
      </c>
      <c r="B16450" s="215">
        <v>1</v>
      </c>
      <c r="C16450" s="216" t="s">
        <v>54804</v>
      </c>
      <c r="D16450" s="215" t="s">
        <v>54805</v>
      </c>
    </row>
    <row r="16451" spans="1:4">
      <c r="A16451" s="215" t="s">
        <v>54806</v>
      </c>
      <c r="B16451" s="215">
        <v>1</v>
      </c>
      <c r="C16451" s="216" t="s">
        <v>54807</v>
      </c>
      <c r="D16451" s="215" t="s">
        <v>54808</v>
      </c>
    </row>
    <row r="16452" spans="1:4">
      <c r="A16452" s="215" t="s">
        <v>54809</v>
      </c>
      <c r="B16452" s="215">
        <v>1</v>
      </c>
      <c r="C16452" s="216" t="s">
        <v>54810</v>
      </c>
      <c r="D16452" s="215" t="s">
        <v>54811</v>
      </c>
    </row>
    <row r="16453" spans="1:4">
      <c r="A16453" s="215" t="s">
        <v>54812</v>
      </c>
      <c r="B16453" s="215">
        <v>1</v>
      </c>
      <c r="C16453" s="216" t="s">
        <v>54813</v>
      </c>
      <c r="D16453" s="215" t="s">
        <v>54814</v>
      </c>
    </row>
    <row r="16454" spans="1:4">
      <c r="A16454" s="215" t="s">
        <v>54815</v>
      </c>
      <c r="B16454" s="215">
        <v>1</v>
      </c>
      <c r="C16454" s="216" t="s">
        <v>54816</v>
      </c>
      <c r="D16454" s="215" t="s">
        <v>54817</v>
      </c>
    </row>
    <row r="16455" spans="1:4">
      <c r="A16455" s="215" t="s">
        <v>54818</v>
      </c>
      <c r="B16455" s="215">
        <v>1</v>
      </c>
      <c r="C16455" s="216" t="s">
        <v>54819</v>
      </c>
      <c r="D16455" s="215" t="s">
        <v>54820</v>
      </c>
    </row>
    <row r="16456" spans="1:4">
      <c r="A16456" s="215" t="s">
        <v>54821</v>
      </c>
      <c r="B16456" s="215">
        <v>1</v>
      </c>
      <c r="C16456" s="216" t="s">
        <v>54822</v>
      </c>
      <c r="D16456" s="215" t="s">
        <v>54823</v>
      </c>
    </row>
    <row r="16457" spans="1:4">
      <c r="A16457" s="215" t="s">
        <v>54824</v>
      </c>
      <c r="B16457" s="215">
        <v>1</v>
      </c>
      <c r="C16457" s="216" t="s">
        <v>54825</v>
      </c>
      <c r="D16457" s="215" t="s">
        <v>54826</v>
      </c>
    </row>
    <row r="16458" spans="1:4">
      <c r="A16458" s="215" t="s">
        <v>54827</v>
      </c>
      <c r="B16458" s="215">
        <v>1</v>
      </c>
      <c r="C16458" s="216" t="s">
        <v>54828</v>
      </c>
      <c r="D16458" s="215" t="s">
        <v>54829</v>
      </c>
    </row>
    <row r="16459" spans="1:4">
      <c r="A16459" s="215" t="s">
        <v>54830</v>
      </c>
      <c r="B16459" s="215">
        <v>1</v>
      </c>
      <c r="C16459" s="216" t="s">
        <v>54831</v>
      </c>
      <c r="D16459" s="215" t="s">
        <v>54832</v>
      </c>
    </row>
    <row r="16460" spans="1:4">
      <c r="A16460" s="215" t="s">
        <v>54833</v>
      </c>
      <c r="B16460" s="215">
        <v>1</v>
      </c>
      <c r="C16460" s="216" t="s">
        <v>54834</v>
      </c>
      <c r="D16460" s="215" t="s">
        <v>54835</v>
      </c>
    </row>
    <row r="16461" spans="1:4">
      <c r="A16461" s="215" t="s">
        <v>54836</v>
      </c>
      <c r="B16461" s="215">
        <v>1</v>
      </c>
      <c r="C16461" s="216" t="s">
        <v>54837</v>
      </c>
      <c r="D16461" s="215" t="s">
        <v>54838</v>
      </c>
    </row>
    <row r="16462" spans="1:4">
      <c r="A16462" s="215" t="s">
        <v>54839</v>
      </c>
      <c r="B16462" s="215">
        <v>1</v>
      </c>
      <c r="C16462" s="216" t="s">
        <v>54840</v>
      </c>
      <c r="D16462" s="215" t="s">
        <v>54841</v>
      </c>
    </row>
    <row r="16463" spans="1:4">
      <c r="A16463" s="215" t="s">
        <v>54842</v>
      </c>
      <c r="B16463" s="215">
        <v>1</v>
      </c>
      <c r="C16463" s="216" t="s">
        <v>54843</v>
      </c>
      <c r="D16463" s="215" t="s">
        <v>54844</v>
      </c>
    </row>
    <row r="16464" spans="1:4">
      <c r="A16464" s="215" t="s">
        <v>54845</v>
      </c>
      <c r="B16464" s="215">
        <v>1</v>
      </c>
      <c r="C16464" s="216" t="s">
        <v>54846</v>
      </c>
      <c r="D16464" s="215" t="s">
        <v>54847</v>
      </c>
    </row>
    <row r="16465" spans="1:4">
      <c r="A16465" s="215" t="s">
        <v>54848</v>
      </c>
      <c r="B16465" s="215">
        <v>1</v>
      </c>
      <c r="C16465" s="216" t="s">
        <v>54849</v>
      </c>
      <c r="D16465" s="215" t="s">
        <v>54850</v>
      </c>
    </row>
    <row r="16466" spans="1:4">
      <c r="A16466" s="215" t="s">
        <v>54851</v>
      </c>
      <c r="B16466" s="215">
        <v>1</v>
      </c>
      <c r="C16466" s="216" t="s">
        <v>54852</v>
      </c>
      <c r="D16466" s="215" t="s">
        <v>54853</v>
      </c>
    </row>
    <row r="16467" spans="1:4">
      <c r="A16467" s="215" t="s">
        <v>54854</v>
      </c>
      <c r="B16467" s="215">
        <v>1</v>
      </c>
      <c r="C16467" s="216" t="s">
        <v>54855</v>
      </c>
      <c r="D16467" s="215" t="s">
        <v>54856</v>
      </c>
    </row>
    <row r="16468" spans="1:4">
      <c r="A16468" s="215" t="s">
        <v>54857</v>
      </c>
      <c r="B16468" s="215">
        <v>1</v>
      </c>
      <c r="C16468" s="216" t="s">
        <v>54858</v>
      </c>
      <c r="D16468" s="215" t="s">
        <v>54859</v>
      </c>
    </row>
    <row r="16469" spans="1:4">
      <c r="A16469" s="215" t="s">
        <v>54860</v>
      </c>
      <c r="B16469" s="215">
        <v>1</v>
      </c>
      <c r="C16469" s="216" t="s">
        <v>54861</v>
      </c>
      <c r="D16469" s="215" t="s">
        <v>54862</v>
      </c>
    </row>
    <row r="16470" spans="1:4">
      <c r="A16470" s="215" t="s">
        <v>54863</v>
      </c>
      <c r="B16470" s="215">
        <v>1</v>
      </c>
      <c r="C16470" s="216" t="s">
        <v>54864</v>
      </c>
      <c r="D16470" s="215" t="s">
        <v>54865</v>
      </c>
    </row>
    <row r="16471" spans="1:4">
      <c r="A16471" s="215" t="s">
        <v>54866</v>
      </c>
      <c r="B16471" s="215">
        <v>1</v>
      </c>
      <c r="C16471" s="216" t="s">
        <v>54867</v>
      </c>
      <c r="D16471" s="215" t="s">
        <v>54868</v>
      </c>
    </row>
    <row r="16472" spans="1:4">
      <c r="A16472" s="215" t="s">
        <v>54869</v>
      </c>
      <c r="B16472" s="215">
        <v>1</v>
      </c>
      <c r="C16472" s="216" t="s">
        <v>54870</v>
      </c>
      <c r="D16472" s="215" t="s">
        <v>54871</v>
      </c>
    </row>
    <row r="16473" spans="1:4">
      <c r="A16473" s="215" t="s">
        <v>54872</v>
      </c>
      <c r="B16473" s="215">
        <v>1</v>
      </c>
      <c r="C16473" s="216" t="s">
        <v>54873</v>
      </c>
      <c r="D16473" s="215" t="s">
        <v>54874</v>
      </c>
    </row>
    <row r="16474" spans="1:4">
      <c r="A16474" s="215" t="s">
        <v>54875</v>
      </c>
      <c r="B16474" s="215">
        <v>1</v>
      </c>
      <c r="C16474" s="216" t="s">
        <v>54876</v>
      </c>
      <c r="D16474" s="215" t="s">
        <v>54877</v>
      </c>
    </row>
    <row r="16475" spans="1:4">
      <c r="A16475" s="215" t="s">
        <v>54878</v>
      </c>
      <c r="B16475" s="215">
        <v>1</v>
      </c>
      <c r="C16475" s="216" t="s">
        <v>54879</v>
      </c>
      <c r="D16475" s="215" t="s">
        <v>54880</v>
      </c>
    </row>
    <row r="16476" spans="1:4">
      <c r="A16476" s="215" t="s">
        <v>54881</v>
      </c>
      <c r="B16476" s="215">
        <v>1</v>
      </c>
      <c r="C16476" s="216" t="s">
        <v>54882</v>
      </c>
      <c r="D16476" s="215" t="s">
        <v>54883</v>
      </c>
    </row>
    <row r="16477" spans="1:4">
      <c r="A16477" s="215" t="s">
        <v>54884</v>
      </c>
      <c r="B16477" s="215">
        <v>1</v>
      </c>
      <c r="C16477" s="216" t="s">
        <v>54885</v>
      </c>
      <c r="D16477" s="215" t="s">
        <v>54886</v>
      </c>
    </row>
    <row r="16478" spans="1:4">
      <c r="A16478" s="215" t="s">
        <v>54887</v>
      </c>
      <c r="B16478" s="215">
        <v>1</v>
      </c>
      <c r="C16478" s="216" t="s">
        <v>54888</v>
      </c>
      <c r="D16478" s="215" t="s">
        <v>54889</v>
      </c>
    </row>
    <row r="16479" spans="1:4">
      <c r="A16479" s="215" t="s">
        <v>54890</v>
      </c>
      <c r="B16479" s="215">
        <v>1</v>
      </c>
      <c r="C16479" s="216" t="s">
        <v>54891</v>
      </c>
      <c r="D16479" s="215" t="s">
        <v>54892</v>
      </c>
    </row>
    <row r="16480" spans="1:4">
      <c r="A16480" s="215" t="s">
        <v>54893</v>
      </c>
      <c r="B16480" s="215">
        <v>1</v>
      </c>
      <c r="C16480" s="216" t="s">
        <v>54894</v>
      </c>
      <c r="D16480" s="215" t="s">
        <v>54895</v>
      </c>
    </row>
    <row r="16481" spans="1:4">
      <c r="A16481" s="215" t="s">
        <v>54896</v>
      </c>
      <c r="B16481" s="215">
        <v>1</v>
      </c>
      <c r="C16481" s="216" t="s">
        <v>54897</v>
      </c>
      <c r="D16481" s="215" t="s">
        <v>54898</v>
      </c>
    </row>
    <row r="16482" spans="1:4">
      <c r="A16482" s="215" t="s">
        <v>54899</v>
      </c>
      <c r="B16482" s="215">
        <v>1</v>
      </c>
      <c r="C16482" s="216" t="s">
        <v>54900</v>
      </c>
      <c r="D16482" s="215" t="s">
        <v>54901</v>
      </c>
    </row>
    <row r="16483" spans="1:4">
      <c r="A16483" s="215" t="s">
        <v>54902</v>
      </c>
      <c r="B16483" s="215">
        <v>1</v>
      </c>
      <c r="C16483" s="216" t="s">
        <v>54903</v>
      </c>
      <c r="D16483" s="215" t="s">
        <v>54904</v>
      </c>
    </row>
    <row r="16484" spans="1:4">
      <c r="A16484" s="215" t="s">
        <v>54905</v>
      </c>
      <c r="B16484" s="215">
        <v>1</v>
      </c>
      <c r="C16484" s="216" t="s">
        <v>54906</v>
      </c>
      <c r="D16484" s="215" t="s">
        <v>54907</v>
      </c>
    </row>
    <row r="16485" spans="1:4">
      <c r="A16485" s="215" t="s">
        <v>54908</v>
      </c>
      <c r="B16485" s="215">
        <v>1</v>
      </c>
      <c r="C16485" s="216" t="s">
        <v>54909</v>
      </c>
      <c r="D16485" s="215" t="s">
        <v>54910</v>
      </c>
    </row>
    <row r="16486" spans="1:4">
      <c r="A16486" s="215" t="s">
        <v>54911</v>
      </c>
      <c r="B16486" s="215">
        <v>1</v>
      </c>
      <c r="C16486" s="216" t="s">
        <v>54912</v>
      </c>
      <c r="D16486" s="215" t="s">
        <v>54913</v>
      </c>
    </row>
    <row r="16487" spans="1:4">
      <c r="A16487" s="215" t="s">
        <v>54914</v>
      </c>
      <c r="B16487" s="215">
        <v>1</v>
      </c>
      <c r="C16487" s="216" t="s">
        <v>54915</v>
      </c>
      <c r="D16487" s="215" t="s">
        <v>54916</v>
      </c>
    </row>
    <row r="16488" spans="1:4">
      <c r="A16488" s="215" t="s">
        <v>54917</v>
      </c>
      <c r="B16488" s="215">
        <v>1</v>
      </c>
      <c r="C16488" s="216" t="s">
        <v>54918</v>
      </c>
      <c r="D16488" s="215" t="s">
        <v>54919</v>
      </c>
    </row>
    <row r="16489" spans="1:4">
      <c r="A16489" s="215" t="s">
        <v>54920</v>
      </c>
      <c r="B16489" s="215">
        <v>1</v>
      </c>
      <c r="C16489" s="216" t="s">
        <v>54921</v>
      </c>
      <c r="D16489" s="215" t="s">
        <v>54922</v>
      </c>
    </row>
    <row r="16490" spans="1:4">
      <c r="A16490" s="215" t="s">
        <v>54923</v>
      </c>
      <c r="B16490" s="215">
        <v>1</v>
      </c>
      <c r="C16490" s="216" t="s">
        <v>54924</v>
      </c>
      <c r="D16490" s="215" t="s">
        <v>54925</v>
      </c>
    </row>
    <row r="16491" spans="1:4">
      <c r="A16491" s="215" t="s">
        <v>54926</v>
      </c>
      <c r="B16491" s="215">
        <v>1</v>
      </c>
      <c r="C16491" s="216" t="s">
        <v>54927</v>
      </c>
      <c r="D16491" s="215" t="s">
        <v>54928</v>
      </c>
    </row>
    <row r="16492" spans="1:4">
      <c r="A16492" s="215" t="s">
        <v>54929</v>
      </c>
      <c r="B16492" s="215">
        <v>1</v>
      </c>
      <c r="C16492" s="216" t="s">
        <v>54930</v>
      </c>
      <c r="D16492" s="215" t="s">
        <v>54931</v>
      </c>
    </row>
    <row r="16493" spans="1:4">
      <c r="A16493" s="215" t="s">
        <v>54932</v>
      </c>
      <c r="B16493" s="215">
        <v>1</v>
      </c>
      <c r="C16493" s="216" t="s">
        <v>54933</v>
      </c>
      <c r="D16493" s="215" t="s">
        <v>54934</v>
      </c>
    </row>
    <row r="16494" spans="1:4">
      <c r="A16494" s="215" t="s">
        <v>54935</v>
      </c>
      <c r="B16494" s="215">
        <v>1</v>
      </c>
      <c r="C16494" s="216" t="s">
        <v>54936</v>
      </c>
      <c r="D16494" s="215" t="s">
        <v>54937</v>
      </c>
    </row>
    <row r="16495" spans="1:4">
      <c r="A16495" s="215" t="s">
        <v>54938</v>
      </c>
      <c r="B16495" s="215">
        <v>1</v>
      </c>
      <c r="C16495" s="216" t="s">
        <v>54939</v>
      </c>
      <c r="D16495" s="215" t="s">
        <v>54940</v>
      </c>
    </row>
    <row r="16496" spans="1:4">
      <c r="A16496" s="215" t="s">
        <v>54941</v>
      </c>
      <c r="B16496" s="215">
        <v>1</v>
      </c>
      <c r="C16496" s="216" t="s">
        <v>54942</v>
      </c>
      <c r="D16496" s="215" t="s">
        <v>54943</v>
      </c>
    </row>
    <row r="16497" spans="1:4">
      <c r="A16497" s="215" t="s">
        <v>54944</v>
      </c>
      <c r="B16497" s="215">
        <v>1</v>
      </c>
      <c r="C16497" s="216" t="s">
        <v>54945</v>
      </c>
      <c r="D16497" s="215" t="s">
        <v>54946</v>
      </c>
    </row>
    <row r="16498" spans="1:4">
      <c r="A16498" s="215" t="s">
        <v>54947</v>
      </c>
      <c r="B16498" s="215">
        <v>1</v>
      </c>
      <c r="C16498" s="216" t="s">
        <v>54948</v>
      </c>
      <c r="D16498" s="215" t="s">
        <v>54949</v>
      </c>
    </row>
    <row r="16499" spans="1:4">
      <c r="A16499" s="215" t="s">
        <v>54950</v>
      </c>
      <c r="B16499" s="215">
        <v>1</v>
      </c>
      <c r="C16499" s="216" t="s">
        <v>54951</v>
      </c>
      <c r="D16499" s="215" t="s">
        <v>54952</v>
      </c>
    </row>
    <row r="16500" spans="1:4">
      <c r="A16500" s="215" t="s">
        <v>54953</v>
      </c>
      <c r="B16500" s="215">
        <v>1</v>
      </c>
      <c r="C16500" s="216" t="s">
        <v>54954</v>
      </c>
      <c r="D16500" s="215" t="s">
        <v>54955</v>
      </c>
    </row>
    <row r="16501" spans="1:4">
      <c r="A16501" s="215" t="s">
        <v>54956</v>
      </c>
      <c r="B16501" s="215">
        <v>1</v>
      </c>
      <c r="C16501" s="216" t="s">
        <v>54957</v>
      </c>
      <c r="D16501" s="215" t="s">
        <v>54958</v>
      </c>
    </row>
    <row r="16502" spans="1:4">
      <c r="A16502" s="215" t="s">
        <v>54959</v>
      </c>
      <c r="B16502" s="215">
        <v>1</v>
      </c>
      <c r="C16502" s="216" t="s">
        <v>54960</v>
      </c>
      <c r="D16502" s="215" t="s">
        <v>54961</v>
      </c>
    </row>
    <row r="16503" spans="1:4">
      <c r="A16503" s="215" t="s">
        <v>54962</v>
      </c>
      <c r="B16503" s="215">
        <v>1</v>
      </c>
      <c r="C16503" s="216" t="s">
        <v>54963</v>
      </c>
      <c r="D16503" s="215" t="s">
        <v>54964</v>
      </c>
    </row>
    <row r="16504" spans="1:4">
      <c r="A16504" s="215" t="s">
        <v>54965</v>
      </c>
      <c r="B16504" s="215">
        <v>1</v>
      </c>
      <c r="C16504" s="216" t="s">
        <v>54966</v>
      </c>
      <c r="D16504" s="215" t="s">
        <v>54967</v>
      </c>
    </row>
    <row r="16505" spans="1:4">
      <c r="A16505" s="215" t="s">
        <v>54968</v>
      </c>
      <c r="B16505" s="215">
        <v>1</v>
      </c>
      <c r="C16505" s="216" t="s">
        <v>54969</v>
      </c>
      <c r="D16505" s="215" t="s">
        <v>54970</v>
      </c>
    </row>
    <row r="16506" spans="1:4">
      <c r="A16506" s="215" t="s">
        <v>54971</v>
      </c>
      <c r="B16506" s="215">
        <v>1</v>
      </c>
      <c r="C16506" s="216" t="s">
        <v>54972</v>
      </c>
      <c r="D16506" s="215" t="s">
        <v>54973</v>
      </c>
    </row>
    <row r="16507" spans="1:4">
      <c r="A16507" s="215" t="s">
        <v>54974</v>
      </c>
      <c r="B16507" s="215">
        <v>1</v>
      </c>
      <c r="C16507" s="216" t="s">
        <v>54975</v>
      </c>
      <c r="D16507" s="215" t="s">
        <v>54976</v>
      </c>
    </row>
    <row r="16508" spans="1:4">
      <c r="A16508" s="215" t="s">
        <v>54977</v>
      </c>
      <c r="B16508" s="215">
        <v>1</v>
      </c>
      <c r="C16508" s="216" t="s">
        <v>54978</v>
      </c>
      <c r="D16508" s="215" t="s">
        <v>54979</v>
      </c>
    </row>
    <row r="16509" spans="1:4">
      <c r="A16509" s="215" t="s">
        <v>54980</v>
      </c>
      <c r="B16509" s="215">
        <v>1</v>
      </c>
      <c r="C16509" s="216" t="s">
        <v>54981</v>
      </c>
      <c r="D16509" s="215" t="s">
        <v>54982</v>
      </c>
    </row>
    <row r="16510" spans="1:4">
      <c r="A16510" s="215" t="s">
        <v>54983</v>
      </c>
      <c r="B16510" s="215">
        <v>1</v>
      </c>
      <c r="C16510" s="216" t="s">
        <v>54984</v>
      </c>
      <c r="D16510" s="215" t="s">
        <v>54985</v>
      </c>
    </row>
    <row r="16511" spans="1:4">
      <c r="A16511" s="215" t="s">
        <v>54986</v>
      </c>
      <c r="B16511" s="215">
        <v>1</v>
      </c>
      <c r="C16511" s="216" t="s">
        <v>54987</v>
      </c>
      <c r="D16511" s="215" t="s">
        <v>54988</v>
      </c>
    </row>
    <row r="16512" spans="1:4">
      <c r="A16512" s="215" t="s">
        <v>54989</v>
      </c>
      <c r="B16512" s="215">
        <v>1</v>
      </c>
      <c r="C16512" s="216" t="s">
        <v>54990</v>
      </c>
      <c r="D16512" s="215" t="s">
        <v>54991</v>
      </c>
    </row>
    <row r="16513" spans="1:4">
      <c r="A16513" s="215" t="s">
        <v>54992</v>
      </c>
      <c r="B16513" s="215">
        <v>1</v>
      </c>
      <c r="C16513" s="216" t="s">
        <v>54993</v>
      </c>
      <c r="D16513" s="215" t="s">
        <v>54994</v>
      </c>
    </row>
    <row r="16514" spans="1:4">
      <c r="A16514" s="215" t="s">
        <v>54995</v>
      </c>
      <c r="B16514" s="215">
        <v>1</v>
      </c>
      <c r="C16514" s="216" t="s">
        <v>54996</v>
      </c>
      <c r="D16514" s="215" t="s">
        <v>54997</v>
      </c>
    </row>
    <row r="16515" spans="1:4">
      <c r="A16515" s="215" t="s">
        <v>54998</v>
      </c>
      <c r="B16515" s="215">
        <v>1</v>
      </c>
      <c r="C16515" s="216" t="s">
        <v>54999</v>
      </c>
      <c r="D16515" s="215" t="s">
        <v>55000</v>
      </c>
    </row>
    <row r="16516" spans="1:4">
      <c r="A16516" s="215" t="s">
        <v>55001</v>
      </c>
      <c r="B16516" s="215">
        <v>1</v>
      </c>
      <c r="C16516" s="216" t="s">
        <v>55002</v>
      </c>
      <c r="D16516" s="215" t="s">
        <v>55003</v>
      </c>
    </row>
    <row r="16517" spans="1:4">
      <c r="A16517" s="215" t="s">
        <v>55004</v>
      </c>
      <c r="B16517" s="215">
        <v>1</v>
      </c>
      <c r="C16517" s="216" t="s">
        <v>55005</v>
      </c>
      <c r="D16517" s="215" t="s">
        <v>55006</v>
      </c>
    </row>
    <row r="16518" spans="1:4">
      <c r="A16518" s="215" t="s">
        <v>55007</v>
      </c>
      <c r="B16518" s="215">
        <v>1</v>
      </c>
      <c r="C16518" s="216" t="s">
        <v>55008</v>
      </c>
      <c r="D16518" s="215" t="s">
        <v>55009</v>
      </c>
    </row>
    <row r="16519" spans="1:4">
      <c r="A16519" s="215" t="s">
        <v>55010</v>
      </c>
      <c r="B16519" s="215">
        <v>1</v>
      </c>
      <c r="C16519" s="216" t="s">
        <v>55011</v>
      </c>
      <c r="D16519" s="215" t="s">
        <v>55012</v>
      </c>
    </row>
    <row r="16520" spans="1:4">
      <c r="A16520" s="215" t="s">
        <v>55013</v>
      </c>
      <c r="B16520" s="215">
        <v>1</v>
      </c>
      <c r="C16520" s="216" t="s">
        <v>55014</v>
      </c>
      <c r="D16520" s="215" t="s">
        <v>55015</v>
      </c>
    </row>
    <row r="16521" spans="1:4">
      <c r="A16521" s="215" t="s">
        <v>55016</v>
      </c>
      <c r="B16521" s="215">
        <v>1</v>
      </c>
      <c r="C16521" s="216" t="s">
        <v>55017</v>
      </c>
      <c r="D16521" s="215" t="s">
        <v>55018</v>
      </c>
    </row>
    <row r="16522" spans="1:4">
      <c r="A16522" s="215" t="s">
        <v>55019</v>
      </c>
      <c r="B16522" s="215">
        <v>1</v>
      </c>
      <c r="C16522" s="216" t="s">
        <v>55020</v>
      </c>
      <c r="D16522" s="215" t="s">
        <v>55021</v>
      </c>
    </row>
    <row r="16523" spans="1:4">
      <c r="A16523" s="215" t="s">
        <v>55022</v>
      </c>
      <c r="B16523" s="215">
        <v>1</v>
      </c>
      <c r="C16523" s="216" t="s">
        <v>55023</v>
      </c>
      <c r="D16523" s="215" t="s">
        <v>111184</v>
      </c>
    </row>
    <row r="16524" spans="1:4">
      <c r="A16524" s="215" t="s">
        <v>55024</v>
      </c>
      <c r="B16524" s="215">
        <v>1</v>
      </c>
      <c r="C16524" s="216" t="s">
        <v>55025</v>
      </c>
      <c r="D16524" s="215" t="s">
        <v>55026</v>
      </c>
    </row>
    <row r="16525" spans="1:4">
      <c r="A16525" s="215" t="s">
        <v>55027</v>
      </c>
      <c r="B16525" s="215">
        <v>1</v>
      </c>
      <c r="C16525" s="216" t="s">
        <v>55028</v>
      </c>
      <c r="D16525" s="215" t="s">
        <v>111184</v>
      </c>
    </row>
    <row r="16526" spans="1:4">
      <c r="A16526" s="215" t="s">
        <v>55029</v>
      </c>
      <c r="B16526" s="215">
        <v>1</v>
      </c>
      <c r="C16526" s="216" t="s">
        <v>55030</v>
      </c>
      <c r="D16526" s="215" t="s">
        <v>55031</v>
      </c>
    </row>
    <row r="16527" spans="1:4">
      <c r="A16527" s="215" t="s">
        <v>55032</v>
      </c>
      <c r="B16527" s="215">
        <v>1</v>
      </c>
      <c r="C16527" s="216" t="s">
        <v>55033</v>
      </c>
      <c r="D16527" s="215" t="s">
        <v>55034</v>
      </c>
    </row>
    <row r="16528" spans="1:4">
      <c r="A16528" s="215" t="s">
        <v>55035</v>
      </c>
      <c r="B16528" s="215">
        <v>1</v>
      </c>
      <c r="C16528" s="216" t="s">
        <v>55036</v>
      </c>
      <c r="D16528" s="215" t="s">
        <v>55037</v>
      </c>
    </row>
    <row r="16529" spans="1:4">
      <c r="A16529" s="215" t="s">
        <v>55038</v>
      </c>
      <c r="B16529" s="215">
        <v>1</v>
      </c>
      <c r="C16529" s="216" t="s">
        <v>55039</v>
      </c>
      <c r="D16529" s="215" t="s">
        <v>55040</v>
      </c>
    </row>
    <row r="16530" spans="1:4">
      <c r="A16530" s="215" t="s">
        <v>55041</v>
      </c>
      <c r="B16530" s="215">
        <v>1</v>
      </c>
      <c r="C16530" s="216" t="s">
        <v>55042</v>
      </c>
      <c r="D16530" s="215" t="s">
        <v>55043</v>
      </c>
    </row>
    <row r="16531" spans="1:4">
      <c r="A16531" s="215" t="s">
        <v>55044</v>
      </c>
      <c r="B16531" s="215">
        <v>1</v>
      </c>
      <c r="C16531" s="216" t="s">
        <v>55045</v>
      </c>
      <c r="D16531" s="215" t="s">
        <v>55046</v>
      </c>
    </row>
    <row r="16532" spans="1:4">
      <c r="A16532" s="215" t="s">
        <v>55047</v>
      </c>
      <c r="B16532" s="215">
        <v>1</v>
      </c>
      <c r="C16532" s="216" t="s">
        <v>55048</v>
      </c>
      <c r="D16532" s="215" t="s">
        <v>55049</v>
      </c>
    </row>
    <row r="16533" spans="1:4">
      <c r="A16533" s="215" t="s">
        <v>55050</v>
      </c>
      <c r="B16533" s="215">
        <v>1</v>
      </c>
      <c r="C16533" s="216" t="s">
        <v>55051</v>
      </c>
      <c r="D16533" s="215" t="s">
        <v>55052</v>
      </c>
    </row>
    <row r="16534" spans="1:4">
      <c r="A16534" s="215" t="s">
        <v>55053</v>
      </c>
      <c r="B16534" s="215">
        <v>1</v>
      </c>
      <c r="C16534" s="216" t="s">
        <v>55054</v>
      </c>
      <c r="D16534" s="215" t="s">
        <v>55055</v>
      </c>
    </row>
    <row r="16535" spans="1:4">
      <c r="A16535" s="215" t="s">
        <v>55056</v>
      </c>
      <c r="B16535" s="215">
        <v>1</v>
      </c>
      <c r="C16535" s="216" t="s">
        <v>55057</v>
      </c>
      <c r="D16535" s="215" t="s">
        <v>55058</v>
      </c>
    </row>
    <row r="16536" spans="1:4">
      <c r="A16536" s="215" t="s">
        <v>55059</v>
      </c>
      <c r="B16536" s="215">
        <v>1</v>
      </c>
      <c r="C16536" s="216" t="s">
        <v>55060</v>
      </c>
      <c r="D16536" s="215" t="s">
        <v>55061</v>
      </c>
    </row>
    <row r="16537" spans="1:4">
      <c r="A16537" s="215" t="s">
        <v>55062</v>
      </c>
      <c r="B16537" s="215">
        <v>1</v>
      </c>
      <c r="C16537" s="216" t="s">
        <v>55063</v>
      </c>
      <c r="D16537" s="215" t="s">
        <v>55064</v>
      </c>
    </row>
    <row r="16538" spans="1:4">
      <c r="A16538" s="215" t="s">
        <v>55065</v>
      </c>
      <c r="B16538" s="215">
        <v>1</v>
      </c>
      <c r="C16538" s="216" t="s">
        <v>55066</v>
      </c>
      <c r="D16538" s="215" t="s">
        <v>55067</v>
      </c>
    </row>
    <row r="16539" spans="1:4">
      <c r="A16539" s="215" t="s">
        <v>55068</v>
      </c>
      <c r="B16539" s="215">
        <v>1</v>
      </c>
      <c r="C16539" s="216" t="s">
        <v>55069</v>
      </c>
      <c r="D16539" s="215" t="s">
        <v>55070</v>
      </c>
    </row>
    <row r="16540" spans="1:4">
      <c r="A16540" s="215" t="s">
        <v>55071</v>
      </c>
      <c r="B16540" s="215">
        <v>1</v>
      </c>
      <c r="C16540" s="216" t="s">
        <v>55072</v>
      </c>
      <c r="D16540" s="215" t="s">
        <v>55073</v>
      </c>
    </row>
    <row r="16541" spans="1:4">
      <c r="A16541" s="215" t="s">
        <v>55074</v>
      </c>
      <c r="B16541" s="215">
        <v>1</v>
      </c>
      <c r="C16541" s="216" t="s">
        <v>55075</v>
      </c>
      <c r="D16541" s="215" t="s">
        <v>55076</v>
      </c>
    </row>
    <row r="16542" spans="1:4">
      <c r="A16542" s="215" t="s">
        <v>55077</v>
      </c>
      <c r="B16542" s="215">
        <v>1</v>
      </c>
      <c r="C16542" s="216" t="s">
        <v>55078</v>
      </c>
      <c r="D16542" s="215" t="s">
        <v>55079</v>
      </c>
    </row>
    <row r="16543" spans="1:4">
      <c r="A16543" s="215" t="s">
        <v>55080</v>
      </c>
      <c r="B16543" s="215">
        <v>1</v>
      </c>
      <c r="C16543" s="216" t="s">
        <v>55081</v>
      </c>
      <c r="D16543" s="215" t="s">
        <v>55082</v>
      </c>
    </row>
    <row r="16544" spans="1:4">
      <c r="A16544" s="215" t="s">
        <v>55083</v>
      </c>
      <c r="B16544" s="215">
        <v>1</v>
      </c>
      <c r="C16544" s="216" t="s">
        <v>55084</v>
      </c>
      <c r="D16544" s="215" t="s">
        <v>55085</v>
      </c>
    </row>
    <row r="16545" spans="1:4">
      <c r="A16545" s="215" t="s">
        <v>55086</v>
      </c>
      <c r="B16545" s="215">
        <v>1</v>
      </c>
      <c r="C16545" s="216" t="s">
        <v>55087</v>
      </c>
      <c r="D16545" s="215" t="s">
        <v>55088</v>
      </c>
    </row>
    <row r="16546" spans="1:4">
      <c r="A16546" s="215" t="s">
        <v>55089</v>
      </c>
      <c r="B16546" s="215">
        <v>1</v>
      </c>
      <c r="C16546" s="216" t="s">
        <v>55090</v>
      </c>
      <c r="D16546" s="215" t="s">
        <v>55091</v>
      </c>
    </row>
    <row r="16547" spans="1:4">
      <c r="A16547" s="215" t="s">
        <v>55092</v>
      </c>
      <c r="B16547" s="215">
        <v>1</v>
      </c>
      <c r="C16547" s="216" t="s">
        <v>55093</v>
      </c>
      <c r="D16547" s="215" t="s">
        <v>55094</v>
      </c>
    </row>
    <row r="16548" spans="1:4">
      <c r="A16548" s="215" t="s">
        <v>55095</v>
      </c>
      <c r="B16548" s="215">
        <v>1</v>
      </c>
      <c r="C16548" s="216" t="s">
        <v>55096</v>
      </c>
      <c r="D16548" s="215" t="s">
        <v>55097</v>
      </c>
    </row>
    <row r="16549" spans="1:4">
      <c r="A16549" s="215" t="s">
        <v>55098</v>
      </c>
      <c r="B16549" s="215">
        <v>1</v>
      </c>
      <c r="C16549" s="216" t="s">
        <v>55099</v>
      </c>
      <c r="D16549" s="215" t="s">
        <v>55100</v>
      </c>
    </row>
    <row r="16550" spans="1:4">
      <c r="A16550" s="215" t="s">
        <v>55101</v>
      </c>
      <c r="B16550" s="215">
        <v>1</v>
      </c>
      <c r="C16550" s="216" t="s">
        <v>55102</v>
      </c>
      <c r="D16550" s="215" t="s">
        <v>55103</v>
      </c>
    </row>
    <row r="16551" spans="1:4">
      <c r="A16551" s="215" t="s">
        <v>55104</v>
      </c>
      <c r="B16551" s="215">
        <v>1</v>
      </c>
      <c r="C16551" s="216" t="s">
        <v>55105</v>
      </c>
      <c r="D16551" s="215" t="s">
        <v>55106</v>
      </c>
    </row>
    <row r="16552" spans="1:4">
      <c r="A16552" s="215" t="s">
        <v>55107</v>
      </c>
      <c r="B16552" s="215">
        <v>1</v>
      </c>
      <c r="C16552" s="216" t="s">
        <v>55108</v>
      </c>
      <c r="D16552" s="215" t="s">
        <v>55109</v>
      </c>
    </row>
    <row r="16553" spans="1:4">
      <c r="A16553" s="215" t="s">
        <v>55110</v>
      </c>
      <c r="B16553" s="215">
        <v>1</v>
      </c>
      <c r="C16553" s="216" t="s">
        <v>55111</v>
      </c>
      <c r="D16553" s="215" t="s">
        <v>55112</v>
      </c>
    </row>
    <row r="16554" spans="1:4">
      <c r="A16554" s="215" t="s">
        <v>55113</v>
      </c>
      <c r="B16554" s="215">
        <v>1</v>
      </c>
      <c r="C16554" s="216" t="s">
        <v>55114</v>
      </c>
      <c r="D16554" s="215" t="s">
        <v>55115</v>
      </c>
    </row>
    <row r="16555" spans="1:4">
      <c r="A16555" s="215" t="s">
        <v>55116</v>
      </c>
      <c r="B16555" s="215">
        <v>1</v>
      </c>
      <c r="C16555" s="216" t="s">
        <v>55117</v>
      </c>
      <c r="D16555" s="215" t="s">
        <v>55118</v>
      </c>
    </row>
    <row r="16556" spans="1:4">
      <c r="A16556" s="215" t="s">
        <v>55119</v>
      </c>
      <c r="B16556" s="215">
        <v>1</v>
      </c>
      <c r="C16556" s="216" t="s">
        <v>55120</v>
      </c>
      <c r="D16556" s="215" t="s">
        <v>55121</v>
      </c>
    </row>
    <row r="16557" spans="1:4">
      <c r="A16557" s="215" t="s">
        <v>55122</v>
      </c>
      <c r="B16557" s="215">
        <v>1</v>
      </c>
      <c r="C16557" s="216" t="s">
        <v>55123</v>
      </c>
      <c r="D16557" s="215" t="s">
        <v>55124</v>
      </c>
    </row>
    <row r="16558" spans="1:4">
      <c r="A16558" s="215" t="s">
        <v>55125</v>
      </c>
      <c r="B16558" s="215">
        <v>1</v>
      </c>
      <c r="C16558" s="216" t="s">
        <v>55126</v>
      </c>
      <c r="D16558" s="215" t="s">
        <v>55127</v>
      </c>
    </row>
    <row r="16559" spans="1:4">
      <c r="A16559" s="215" t="s">
        <v>55128</v>
      </c>
      <c r="B16559" s="215">
        <v>1</v>
      </c>
      <c r="C16559" s="216" t="s">
        <v>55129</v>
      </c>
      <c r="D16559" s="215" t="s">
        <v>55130</v>
      </c>
    </row>
    <row r="16560" spans="1:4">
      <c r="A16560" s="215" t="s">
        <v>55131</v>
      </c>
      <c r="B16560" s="215">
        <v>1</v>
      </c>
      <c r="C16560" s="216" t="s">
        <v>55132</v>
      </c>
      <c r="D16560" s="215" t="s">
        <v>55133</v>
      </c>
    </row>
    <row r="16561" spans="1:4">
      <c r="A16561" s="215" t="s">
        <v>55134</v>
      </c>
      <c r="B16561" s="215">
        <v>1</v>
      </c>
      <c r="C16561" s="216" t="s">
        <v>55135</v>
      </c>
      <c r="D16561" s="215" t="s">
        <v>55136</v>
      </c>
    </row>
    <row r="16562" spans="1:4">
      <c r="A16562" s="215" t="s">
        <v>55137</v>
      </c>
      <c r="B16562" s="215">
        <v>1</v>
      </c>
      <c r="C16562" s="216" t="s">
        <v>55138</v>
      </c>
      <c r="D16562" s="215" t="s">
        <v>55139</v>
      </c>
    </row>
    <row r="16563" spans="1:4">
      <c r="A16563" s="215" t="s">
        <v>55140</v>
      </c>
      <c r="B16563" s="215">
        <v>1</v>
      </c>
      <c r="C16563" s="216" t="s">
        <v>55141</v>
      </c>
      <c r="D16563" s="215" t="s">
        <v>55142</v>
      </c>
    </row>
    <row r="16564" spans="1:4">
      <c r="A16564" s="215" t="s">
        <v>55143</v>
      </c>
      <c r="B16564" s="215">
        <v>1</v>
      </c>
      <c r="C16564" s="216" t="s">
        <v>55144</v>
      </c>
      <c r="D16564" s="215" t="s">
        <v>55145</v>
      </c>
    </row>
    <row r="16565" spans="1:4">
      <c r="A16565" s="215" t="s">
        <v>55146</v>
      </c>
      <c r="B16565" s="215">
        <v>1</v>
      </c>
      <c r="C16565" s="216" t="s">
        <v>55147</v>
      </c>
      <c r="D16565" s="215" t="s">
        <v>55148</v>
      </c>
    </row>
    <row r="16566" spans="1:4">
      <c r="A16566" s="215" t="s">
        <v>55149</v>
      </c>
      <c r="B16566" s="215">
        <v>1</v>
      </c>
      <c r="C16566" s="216" t="s">
        <v>55150</v>
      </c>
      <c r="D16566" s="215" t="s">
        <v>55151</v>
      </c>
    </row>
    <row r="16567" spans="1:4">
      <c r="A16567" s="215" t="s">
        <v>55152</v>
      </c>
      <c r="B16567" s="215">
        <v>1</v>
      </c>
      <c r="C16567" s="216" t="s">
        <v>55153</v>
      </c>
      <c r="D16567" s="215" t="s">
        <v>55154</v>
      </c>
    </row>
    <row r="16568" spans="1:4">
      <c r="A16568" s="215" t="s">
        <v>55155</v>
      </c>
      <c r="B16568" s="215">
        <v>1</v>
      </c>
      <c r="C16568" s="216" t="s">
        <v>55156</v>
      </c>
      <c r="D16568" s="215" t="s">
        <v>55157</v>
      </c>
    </row>
    <row r="16569" spans="1:4">
      <c r="A16569" s="215" t="s">
        <v>55158</v>
      </c>
      <c r="B16569" s="215">
        <v>1</v>
      </c>
      <c r="C16569" s="216" t="s">
        <v>55159</v>
      </c>
      <c r="D16569" s="215" t="s">
        <v>55160</v>
      </c>
    </row>
    <row r="16570" spans="1:4">
      <c r="A16570" s="215" t="s">
        <v>55161</v>
      </c>
      <c r="B16570" s="215">
        <v>1</v>
      </c>
      <c r="C16570" s="216" t="s">
        <v>55162</v>
      </c>
      <c r="D16570" s="215" t="s">
        <v>55163</v>
      </c>
    </row>
    <row r="16571" spans="1:4">
      <c r="A16571" s="215" t="s">
        <v>55164</v>
      </c>
      <c r="B16571" s="215">
        <v>1</v>
      </c>
      <c r="C16571" s="216" t="s">
        <v>55165</v>
      </c>
      <c r="D16571" s="215" t="s">
        <v>55166</v>
      </c>
    </row>
    <row r="16572" spans="1:4">
      <c r="A16572" s="215" t="s">
        <v>55167</v>
      </c>
      <c r="B16572" s="215">
        <v>1</v>
      </c>
      <c r="C16572" s="216" t="s">
        <v>55168</v>
      </c>
      <c r="D16572" s="215" t="s">
        <v>55169</v>
      </c>
    </row>
    <row r="16573" spans="1:4">
      <c r="A16573" s="215" t="s">
        <v>55170</v>
      </c>
      <c r="B16573" s="215">
        <v>1</v>
      </c>
      <c r="C16573" s="216" t="s">
        <v>55171</v>
      </c>
      <c r="D16573" s="215" t="s">
        <v>55172</v>
      </c>
    </row>
    <row r="16574" spans="1:4">
      <c r="A16574" s="215" t="s">
        <v>55173</v>
      </c>
      <c r="B16574" s="215">
        <v>1</v>
      </c>
      <c r="C16574" s="216" t="s">
        <v>55174</v>
      </c>
      <c r="D16574" s="215" t="s">
        <v>55175</v>
      </c>
    </row>
    <row r="16575" spans="1:4">
      <c r="A16575" s="215" t="s">
        <v>55176</v>
      </c>
      <c r="B16575" s="215">
        <v>1</v>
      </c>
      <c r="C16575" s="216" t="s">
        <v>55177</v>
      </c>
      <c r="D16575" s="215" t="s">
        <v>55178</v>
      </c>
    </row>
    <row r="16576" spans="1:4">
      <c r="A16576" s="215" t="s">
        <v>55179</v>
      </c>
      <c r="B16576" s="215">
        <v>1</v>
      </c>
      <c r="C16576" s="216" t="s">
        <v>55180</v>
      </c>
      <c r="D16576" s="215" t="s">
        <v>55181</v>
      </c>
    </row>
    <row r="16577" spans="1:4">
      <c r="A16577" s="215" t="s">
        <v>55182</v>
      </c>
      <c r="B16577" s="215">
        <v>1</v>
      </c>
      <c r="C16577" s="216" t="s">
        <v>55183</v>
      </c>
      <c r="D16577" s="215" t="s">
        <v>55184</v>
      </c>
    </row>
    <row r="16578" spans="1:4">
      <c r="A16578" s="215" t="s">
        <v>55185</v>
      </c>
      <c r="B16578" s="215">
        <v>1</v>
      </c>
      <c r="C16578" s="216" t="s">
        <v>55186</v>
      </c>
      <c r="D16578" s="215" t="s">
        <v>55187</v>
      </c>
    </row>
    <row r="16579" spans="1:4">
      <c r="A16579" s="215" t="s">
        <v>55188</v>
      </c>
      <c r="B16579" s="215">
        <v>1</v>
      </c>
      <c r="C16579" s="216" t="s">
        <v>55189</v>
      </c>
      <c r="D16579" s="215" t="s">
        <v>55190</v>
      </c>
    </row>
    <row r="16580" spans="1:4">
      <c r="A16580" s="215" t="s">
        <v>55191</v>
      </c>
      <c r="B16580" s="215">
        <v>1</v>
      </c>
      <c r="C16580" s="216" t="s">
        <v>55192</v>
      </c>
      <c r="D16580" s="215" t="s">
        <v>55193</v>
      </c>
    </row>
    <row r="16581" spans="1:4">
      <c r="A16581" s="215" t="s">
        <v>55194</v>
      </c>
      <c r="B16581" s="215">
        <v>1</v>
      </c>
      <c r="C16581" s="216" t="s">
        <v>55195</v>
      </c>
      <c r="D16581" s="215" t="s">
        <v>55196</v>
      </c>
    </row>
    <row r="16582" spans="1:4">
      <c r="A16582" s="215" t="s">
        <v>55197</v>
      </c>
      <c r="B16582" s="215">
        <v>1</v>
      </c>
      <c r="C16582" s="216" t="s">
        <v>55198</v>
      </c>
      <c r="D16582" s="215" t="s">
        <v>55199</v>
      </c>
    </row>
    <row r="16583" spans="1:4">
      <c r="A16583" s="215" t="s">
        <v>55200</v>
      </c>
      <c r="B16583" s="215">
        <v>1</v>
      </c>
      <c r="C16583" s="216" t="s">
        <v>55201</v>
      </c>
      <c r="D16583" s="215" t="s">
        <v>55202</v>
      </c>
    </row>
    <row r="16584" spans="1:4">
      <c r="A16584" s="215" t="s">
        <v>55203</v>
      </c>
      <c r="B16584" s="215">
        <v>1</v>
      </c>
      <c r="C16584" s="216" t="s">
        <v>55204</v>
      </c>
      <c r="D16584" s="215" t="s">
        <v>55205</v>
      </c>
    </row>
    <row r="16585" spans="1:4">
      <c r="A16585" s="215" t="s">
        <v>55206</v>
      </c>
      <c r="B16585" s="215">
        <v>1</v>
      </c>
      <c r="C16585" s="216" t="s">
        <v>55207</v>
      </c>
      <c r="D16585" s="215" t="s">
        <v>55208</v>
      </c>
    </row>
    <row r="16586" spans="1:4">
      <c r="A16586" s="215" t="s">
        <v>55209</v>
      </c>
      <c r="B16586" s="215">
        <v>1</v>
      </c>
      <c r="C16586" s="216" t="s">
        <v>55210</v>
      </c>
      <c r="D16586" s="215" t="s">
        <v>55211</v>
      </c>
    </row>
    <row r="16587" spans="1:4">
      <c r="A16587" s="215" t="s">
        <v>55212</v>
      </c>
      <c r="B16587" s="215">
        <v>1</v>
      </c>
      <c r="C16587" s="216" t="s">
        <v>55213</v>
      </c>
      <c r="D16587" s="215" t="s">
        <v>55214</v>
      </c>
    </row>
    <row r="16588" spans="1:4">
      <c r="A16588" s="215" t="s">
        <v>55215</v>
      </c>
      <c r="B16588" s="215">
        <v>1</v>
      </c>
      <c r="C16588" s="216" t="s">
        <v>55216</v>
      </c>
      <c r="D16588" s="215" t="s">
        <v>55217</v>
      </c>
    </row>
    <row r="16589" spans="1:4">
      <c r="A16589" s="215" t="s">
        <v>55218</v>
      </c>
      <c r="B16589" s="215">
        <v>1</v>
      </c>
      <c r="C16589" s="216" t="s">
        <v>55219</v>
      </c>
      <c r="D16589" s="215" t="s">
        <v>55220</v>
      </c>
    </row>
    <row r="16590" spans="1:4">
      <c r="A16590" s="215" t="s">
        <v>55221</v>
      </c>
      <c r="B16590" s="215">
        <v>1</v>
      </c>
      <c r="C16590" s="216" t="s">
        <v>55222</v>
      </c>
      <c r="D16590" s="215" t="s">
        <v>55223</v>
      </c>
    </row>
    <row r="16591" spans="1:4">
      <c r="A16591" s="215" t="s">
        <v>55224</v>
      </c>
      <c r="B16591" s="215">
        <v>1</v>
      </c>
      <c r="C16591" s="216" t="s">
        <v>55225</v>
      </c>
      <c r="D16591" s="215" t="s">
        <v>55226</v>
      </c>
    </row>
    <row r="16592" spans="1:4">
      <c r="A16592" s="215" t="s">
        <v>55227</v>
      </c>
      <c r="B16592" s="215">
        <v>1</v>
      </c>
      <c r="C16592" s="216" t="s">
        <v>55228</v>
      </c>
      <c r="D16592" s="215" t="s">
        <v>55229</v>
      </c>
    </row>
    <row r="16593" spans="1:4">
      <c r="A16593" s="215" t="s">
        <v>55230</v>
      </c>
      <c r="B16593" s="215">
        <v>1</v>
      </c>
      <c r="C16593" s="216" t="s">
        <v>55231</v>
      </c>
      <c r="D16593" s="215" t="s">
        <v>55232</v>
      </c>
    </row>
    <row r="16594" spans="1:4">
      <c r="A16594" s="215" t="s">
        <v>55233</v>
      </c>
      <c r="B16594" s="215">
        <v>1</v>
      </c>
      <c r="C16594" s="216" t="s">
        <v>55234</v>
      </c>
      <c r="D16594" s="215" t="s">
        <v>55235</v>
      </c>
    </row>
    <row r="16595" spans="1:4">
      <c r="A16595" s="215" t="s">
        <v>55236</v>
      </c>
      <c r="B16595" s="215">
        <v>1</v>
      </c>
      <c r="C16595" s="216" t="s">
        <v>55237</v>
      </c>
      <c r="D16595" s="215" t="s">
        <v>55238</v>
      </c>
    </row>
    <row r="16596" spans="1:4">
      <c r="A16596" s="215" t="s">
        <v>55239</v>
      </c>
      <c r="B16596" s="215">
        <v>1</v>
      </c>
      <c r="C16596" s="216" t="s">
        <v>55240</v>
      </c>
      <c r="D16596" s="215" t="s">
        <v>55241</v>
      </c>
    </row>
    <row r="16597" spans="1:4">
      <c r="A16597" s="215" t="s">
        <v>55242</v>
      </c>
      <c r="B16597" s="215">
        <v>1</v>
      </c>
      <c r="C16597" s="216" t="s">
        <v>55243</v>
      </c>
      <c r="D16597" s="215" t="s">
        <v>55244</v>
      </c>
    </row>
    <row r="16598" spans="1:4">
      <c r="A16598" s="215" t="s">
        <v>55245</v>
      </c>
      <c r="B16598" s="215">
        <v>1</v>
      </c>
      <c r="C16598" s="216" t="s">
        <v>55246</v>
      </c>
      <c r="D16598" s="215" t="s">
        <v>55247</v>
      </c>
    </row>
    <row r="16599" spans="1:4">
      <c r="A16599" s="215" t="s">
        <v>55248</v>
      </c>
      <c r="B16599" s="215">
        <v>1</v>
      </c>
      <c r="C16599" s="216" t="s">
        <v>55249</v>
      </c>
      <c r="D16599" s="215" t="s">
        <v>55250</v>
      </c>
    </row>
    <row r="16600" spans="1:4">
      <c r="A16600" s="215" t="s">
        <v>55251</v>
      </c>
      <c r="B16600" s="215">
        <v>1</v>
      </c>
      <c r="C16600" s="216" t="s">
        <v>55252</v>
      </c>
      <c r="D16600" s="215" t="s">
        <v>55253</v>
      </c>
    </row>
    <row r="16601" spans="1:4">
      <c r="A16601" s="215" t="s">
        <v>55254</v>
      </c>
      <c r="B16601" s="215">
        <v>1</v>
      </c>
      <c r="C16601" s="216" t="s">
        <v>55255</v>
      </c>
      <c r="D16601" s="215" t="s">
        <v>55256</v>
      </c>
    </row>
    <row r="16602" spans="1:4">
      <c r="A16602" s="215" t="s">
        <v>55257</v>
      </c>
      <c r="B16602" s="215">
        <v>1</v>
      </c>
      <c r="C16602" s="216" t="s">
        <v>55258</v>
      </c>
      <c r="D16602" s="215" t="s">
        <v>55259</v>
      </c>
    </row>
    <row r="16603" spans="1:4">
      <c r="A16603" s="215" t="s">
        <v>55260</v>
      </c>
      <c r="B16603" s="215">
        <v>1</v>
      </c>
      <c r="C16603" s="216" t="s">
        <v>55261</v>
      </c>
      <c r="D16603" s="215" t="s">
        <v>55262</v>
      </c>
    </row>
    <row r="16604" spans="1:4">
      <c r="A16604" s="215" t="s">
        <v>55263</v>
      </c>
      <c r="B16604" s="215">
        <v>1</v>
      </c>
      <c r="C16604" s="216" t="s">
        <v>55264</v>
      </c>
      <c r="D16604" s="215" t="s">
        <v>55265</v>
      </c>
    </row>
    <row r="16605" spans="1:4">
      <c r="A16605" s="215" t="s">
        <v>55266</v>
      </c>
      <c r="B16605" s="215">
        <v>1</v>
      </c>
      <c r="C16605" s="216" t="s">
        <v>55267</v>
      </c>
      <c r="D16605" s="215" t="s">
        <v>55268</v>
      </c>
    </row>
    <row r="16606" spans="1:4">
      <c r="A16606" s="215" t="s">
        <v>55269</v>
      </c>
      <c r="B16606" s="215">
        <v>1</v>
      </c>
      <c r="C16606" s="216" t="s">
        <v>55270</v>
      </c>
      <c r="D16606" s="215" t="s">
        <v>55271</v>
      </c>
    </row>
    <row r="16607" spans="1:4">
      <c r="A16607" s="215" t="s">
        <v>55272</v>
      </c>
      <c r="B16607" s="215">
        <v>1</v>
      </c>
      <c r="C16607" s="216" t="s">
        <v>55273</v>
      </c>
      <c r="D16607" s="215" t="s">
        <v>55274</v>
      </c>
    </row>
    <row r="16608" spans="1:4">
      <c r="A16608" s="215" t="s">
        <v>55275</v>
      </c>
      <c r="B16608" s="215">
        <v>1</v>
      </c>
      <c r="C16608" s="216" t="s">
        <v>55276</v>
      </c>
      <c r="D16608" s="215" t="s">
        <v>55277</v>
      </c>
    </row>
    <row r="16609" spans="1:4">
      <c r="A16609" s="215" t="s">
        <v>55278</v>
      </c>
      <c r="B16609" s="215">
        <v>1</v>
      </c>
      <c r="C16609" s="216" t="s">
        <v>55279</v>
      </c>
      <c r="D16609" s="215" t="s">
        <v>55280</v>
      </c>
    </row>
    <row r="16610" spans="1:4">
      <c r="A16610" s="215" t="s">
        <v>55281</v>
      </c>
      <c r="B16610" s="215">
        <v>1</v>
      </c>
      <c r="C16610" s="216" t="s">
        <v>55282</v>
      </c>
      <c r="D16610" s="215" t="s">
        <v>55283</v>
      </c>
    </row>
    <row r="16611" spans="1:4">
      <c r="A16611" s="215" t="s">
        <v>55284</v>
      </c>
      <c r="B16611" s="215">
        <v>1</v>
      </c>
      <c r="C16611" s="216" t="s">
        <v>55285</v>
      </c>
      <c r="D16611" s="215" t="s">
        <v>55286</v>
      </c>
    </row>
    <row r="16612" spans="1:4">
      <c r="A16612" s="215" t="s">
        <v>55287</v>
      </c>
      <c r="B16612" s="215">
        <v>1</v>
      </c>
      <c r="C16612" s="216" t="s">
        <v>55288</v>
      </c>
      <c r="D16612" s="215" t="s">
        <v>55289</v>
      </c>
    </row>
    <row r="16613" spans="1:4">
      <c r="A16613" s="215" t="s">
        <v>55290</v>
      </c>
      <c r="B16613" s="215">
        <v>1</v>
      </c>
      <c r="C16613" s="216" t="s">
        <v>55291</v>
      </c>
      <c r="D16613" s="215" t="s">
        <v>55292</v>
      </c>
    </row>
    <row r="16614" spans="1:4">
      <c r="A16614" s="215" t="s">
        <v>55293</v>
      </c>
      <c r="B16614" s="215">
        <v>1</v>
      </c>
      <c r="C16614" s="216" t="s">
        <v>55294</v>
      </c>
      <c r="D16614" s="215" t="s">
        <v>55295</v>
      </c>
    </row>
    <row r="16615" spans="1:4">
      <c r="A16615" s="215" t="s">
        <v>55296</v>
      </c>
      <c r="B16615" s="215">
        <v>1</v>
      </c>
      <c r="C16615" s="216" t="s">
        <v>55297</v>
      </c>
      <c r="D16615" s="215" t="s">
        <v>55298</v>
      </c>
    </row>
    <row r="16616" spans="1:4">
      <c r="A16616" s="215" t="s">
        <v>55299</v>
      </c>
      <c r="B16616" s="215">
        <v>1</v>
      </c>
      <c r="C16616" s="216" t="s">
        <v>55300</v>
      </c>
      <c r="D16616" s="215" t="s">
        <v>55301</v>
      </c>
    </row>
    <row r="16617" spans="1:4">
      <c r="A16617" s="215" t="s">
        <v>55302</v>
      </c>
      <c r="B16617" s="215">
        <v>1</v>
      </c>
      <c r="C16617" s="216" t="s">
        <v>55303</v>
      </c>
      <c r="D16617" s="215" t="s">
        <v>55304</v>
      </c>
    </row>
    <row r="16618" spans="1:4">
      <c r="A16618" s="215" t="s">
        <v>55305</v>
      </c>
      <c r="B16618" s="215">
        <v>1</v>
      </c>
      <c r="C16618" s="216" t="s">
        <v>55306</v>
      </c>
      <c r="D16618" s="215" t="s">
        <v>55307</v>
      </c>
    </row>
    <row r="16619" spans="1:4">
      <c r="A16619" s="215" t="s">
        <v>55308</v>
      </c>
      <c r="B16619" s="215">
        <v>1</v>
      </c>
      <c r="C16619" s="216" t="s">
        <v>55309</v>
      </c>
      <c r="D16619" s="215" t="s">
        <v>55310</v>
      </c>
    </row>
    <row r="16620" spans="1:4">
      <c r="A16620" s="215" t="s">
        <v>55311</v>
      </c>
      <c r="B16620" s="215">
        <v>1</v>
      </c>
      <c r="C16620" s="216" t="s">
        <v>55312</v>
      </c>
      <c r="D16620" s="215" t="s">
        <v>55313</v>
      </c>
    </row>
    <row r="16621" spans="1:4">
      <c r="A16621" s="215" t="s">
        <v>55314</v>
      </c>
      <c r="B16621" s="215">
        <v>1</v>
      </c>
      <c r="C16621" s="216" t="s">
        <v>55315</v>
      </c>
      <c r="D16621" s="215" t="s">
        <v>55316</v>
      </c>
    </row>
    <row r="16622" spans="1:4">
      <c r="A16622" s="215" t="s">
        <v>55317</v>
      </c>
      <c r="B16622" s="215">
        <v>1</v>
      </c>
      <c r="C16622" s="216" t="s">
        <v>55318</v>
      </c>
      <c r="D16622" s="215" t="s">
        <v>55319</v>
      </c>
    </row>
    <row r="16623" spans="1:4">
      <c r="A16623" s="215" t="s">
        <v>55320</v>
      </c>
      <c r="B16623" s="215">
        <v>1</v>
      </c>
      <c r="C16623" s="216" t="s">
        <v>55321</v>
      </c>
      <c r="D16623" s="215" t="s">
        <v>55322</v>
      </c>
    </row>
    <row r="16624" spans="1:4">
      <c r="A16624" s="215" t="s">
        <v>55323</v>
      </c>
      <c r="B16624" s="215">
        <v>1</v>
      </c>
      <c r="C16624" s="216" t="s">
        <v>55324</v>
      </c>
      <c r="D16624" s="215" t="s">
        <v>55325</v>
      </c>
    </row>
    <row r="16625" spans="1:4">
      <c r="A16625" s="215" t="s">
        <v>55326</v>
      </c>
      <c r="B16625" s="215">
        <v>1</v>
      </c>
      <c r="C16625" s="216" t="s">
        <v>55327</v>
      </c>
      <c r="D16625" s="215" t="s">
        <v>55328</v>
      </c>
    </row>
    <row r="16626" spans="1:4">
      <c r="A16626" s="215" t="s">
        <v>55329</v>
      </c>
      <c r="B16626" s="215">
        <v>1</v>
      </c>
      <c r="C16626" s="216" t="s">
        <v>55330</v>
      </c>
      <c r="D16626" s="215" t="s">
        <v>55331</v>
      </c>
    </row>
    <row r="16627" spans="1:4">
      <c r="A16627" s="215" t="s">
        <v>55332</v>
      </c>
      <c r="B16627" s="215">
        <v>1</v>
      </c>
      <c r="C16627" s="216" t="s">
        <v>55333</v>
      </c>
      <c r="D16627" s="215" t="s">
        <v>55334</v>
      </c>
    </row>
    <row r="16628" spans="1:4">
      <c r="A16628" s="215" t="s">
        <v>55335</v>
      </c>
      <c r="B16628" s="215">
        <v>1</v>
      </c>
      <c r="C16628" s="216" t="s">
        <v>55336</v>
      </c>
      <c r="D16628" s="215" t="s">
        <v>55337</v>
      </c>
    </row>
    <row r="16629" spans="1:4">
      <c r="A16629" s="215" t="s">
        <v>55338</v>
      </c>
      <c r="B16629" s="215">
        <v>1</v>
      </c>
      <c r="C16629" s="216" t="s">
        <v>55339</v>
      </c>
      <c r="D16629" s="215" t="s">
        <v>55340</v>
      </c>
    </row>
    <row r="16630" spans="1:4">
      <c r="A16630" s="215" t="s">
        <v>55341</v>
      </c>
      <c r="B16630" s="215">
        <v>1</v>
      </c>
      <c r="C16630" s="216" t="s">
        <v>55342</v>
      </c>
      <c r="D16630" s="215" t="s">
        <v>55343</v>
      </c>
    </row>
    <row r="16631" spans="1:4">
      <c r="A16631" s="215" t="s">
        <v>55344</v>
      </c>
      <c r="B16631" s="215">
        <v>1</v>
      </c>
      <c r="C16631" s="216" t="s">
        <v>55345</v>
      </c>
      <c r="D16631" s="215" t="s">
        <v>55346</v>
      </c>
    </row>
    <row r="16632" spans="1:4">
      <c r="A16632" s="215" t="s">
        <v>55347</v>
      </c>
      <c r="B16632" s="215">
        <v>1</v>
      </c>
      <c r="C16632" s="216" t="s">
        <v>55348</v>
      </c>
      <c r="D16632" s="215" t="s">
        <v>55349</v>
      </c>
    </row>
    <row r="16633" spans="1:4">
      <c r="A16633" s="215" t="s">
        <v>55350</v>
      </c>
      <c r="B16633" s="215">
        <v>1</v>
      </c>
      <c r="C16633" s="216" t="s">
        <v>55351</v>
      </c>
      <c r="D16633" s="215" t="s">
        <v>55352</v>
      </c>
    </row>
    <row r="16634" spans="1:4">
      <c r="A16634" s="215" t="s">
        <v>55353</v>
      </c>
      <c r="B16634" s="215">
        <v>1</v>
      </c>
      <c r="C16634" s="216" t="s">
        <v>55354</v>
      </c>
      <c r="D16634" s="215" t="s">
        <v>55355</v>
      </c>
    </row>
    <row r="16635" spans="1:4">
      <c r="A16635" s="215" t="s">
        <v>55356</v>
      </c>
      <c r="B16635" s="215">
        <v>1</v>
      </c>
      <c r="C16635" s="216" t="s">
        <v>55357</v>
      </c>
      <c r="D16635" s="215" t="s">
        <v>55358</v>
      </c>
    </row>
    <row r="16636" spans="1:4">
      <c r="A16636" s="215" t="s">
        <v>55359</v>
      </c>
      <c r="B16636" s="215">
        <v>1</v>
      </c>
      <c r="C16636" s="216" t="s">
        <v>55360</v>
      </c>
      <c r="D16636" s="215" t="s">
        <v>55361</v>
      </c>
    </row>
    <row r="16637" spans="1:4">
      <c r="A16637" s="215" t="s">
        <v>55362</v>
      </c>
      <c r="B16637" s="215">
        <v>1</v>
      </c>
      <c r="C16637" s="216" t="s">
        <v>55363</v>
      </c>
      <c r="D16637" s="215" t="s">
        <v>55364</v>
      </c>
    </row>
    <row r="16638" spans="1:4">
      <c r="A16638" s="215" t="s">
        <v>55365</v>
      </c>
      <c r="B16638" s="215">
        <v>1</v>
      </c>
      <c r="C16638" s="216" t="s">
        <v>55366</v>
      </c>
      <c r="D16638" s="215" t="s">
        <v>55367</v>
      </c>
    </row>
    <row r="16639" spans="1:4">
      <c r="A16639" s="215" t="s">
        <v>55368</v>
      </c>
      <c r="B16639" s="215">
        <v>1</v>
      </c>
      <c r="C16639" s="216" t="s">
        <v>55369</v>
      </c>
      <c r="D16639" s="215" t="s">
        <v>55370</v>
      </c>
    </row>
    <row r="16640" spans="1:4">
      <c r="A16640" s="215" t="s">
        <v>55371</v>
      </c>
      <c r="B16640" s="215">
        <v>1</v>
      </c>
      <c r="C16640" s="216" t="s">
        <v>55372</v>
      </c>
      <c r="D16640" s="215" t="s">
        <v>55373</v>
      </c>
    </row>
    <row r="16641" spans="1:4">
      <c r="A16641" s="215" t="s">
        <v>55374</v>
      </c>
      <c r="B16641" s="215">
        <v>1</v>
      </c>
      <c r="C16641" s="216" t="s">
        <v>55375</v>
      </c>
      <c r="D16641" s="215" t="s">
        <v>55376</v>
      </c>
    </row>
    <row r="16642" spans="1:4">
      <c r="A16642" s="215" t="s">
        <v>55377</v>
      </c>
      <c r="B16642" s="215">
        <v>1</v>
      </c>
      <c r="C16642" s="216" t="s">
        <v>55378</v>
      </c>
      <c r="D16642" s="215" t="s">
        <v>55379</v>
      </c>
    </row>
    <row r="16643" spans="1:4">
      <c r="A16643" s="215" t="s">
        <v>55380</v>
      </c>
      <c r="B16643" s="215">
        <v>1</v>
      </c>
      <c r="C16643" s="216" t="s">
        <v>55381</v>
      </c>
      <c r="D16643" s="215" t="s">
        <v>55382</v>
      </c>
    </row>
    <row r="16644" spans="1:4">
      <c r="A16644" s="215" t="s">
        <v>55383</v>
      </c>
      <c r="B16644" s="215">
        <v>1</v>
      </c>
      <c r="C16644" s="216" t="s">
        <v>55384</v>
      </c>
      <c r="D16644" s="215" t="s">
        <v>55385</v>
      </c>
    </row>
    <row r="16645" spans="1:4">
      <c r="A16645" s="215" t="s">
        <v>55386</v>
      </c>
      <c r="B16645" s="215">
        <v>1</v>
      </c>
      <c r="C16645" s="216" t="s">
        <v>55387</v>
      </c>
      <c r="D16645" s="215" t="s">
        <v>55388</v>
      </c>
    </row>
    <row r="16646" spans="1:4">
      <c r="A16646" s="215" t="s">
        <v>55389</v>
      </c>
      <c r="B16646" s="215">
        <v>1</v>
      </c>
      <c r="C16646" s="216" t="s">
        <v>55390</v>
      </c>
      <c r="D16646" s="215" t="s">
        <v>55391</v>
      </c>
    </row>
    <row r="16647" spans="1:4">
      <c r="A16647" s="215" t="s">
        <v>55392</v>
      </c>
      <c r="B16647" s="215">
        <v>1</v>
      </c>
      <c r="C16647" s="216" t="s">
        <v>55393</v>
      </c>
      <c r="D16647" s="215" t="s">
        <v>55394</v>
      </c>
    </row>
    <row r="16648" spans="1:4">
      <c r="A16648" s="215" t="s">
        <v>55395</v>
      </c>
      <c r="B16648" s="215">
        <v>1</v>
      </c>
      <c r="C16648" s="216" t="s">
        <v>55396</v>
      </c>
      <c r="D16648" s="215" t="s">
        <v>55397</v>
      </c>
    </row>
    <row r="16649" spans="1:4">
      <c r="A16649" s="215" t="s">
        <v>55398</v>
      </c>
      <c r="B16649" s="215">
        <v>1</v>
      </c>
      <c r="C16649" s="216" t="s">
        <v>55399</v>
      </c>
      <c r="D16649" s="215" t="s">
        <v>55400</v>
      </c>
    </row>
    <row r="16650" spans="1:4">
      <c r="A16650" s="215" t="s">
        <v>55401</v>
      </c>
      <c r="B16650" s="215">
        <v>1</v>
      </c>
      <c r="C16650" s="216" t="s">
        <v>55402</v>
      </c>
      <c r="D16650" s="215" t="s">
        <v>55403</v>
      </c>
    </row>
    <row r="16651" spans="1:4">
      <c r="A16651" s="215" t="s">
        <v>55404</v>
      </c>
      <c r="B16651" s="215">
        <v>1</v>
      </c>
      <c r="C16651" s="216" t="s">
        <v>55405</v>
      </c>
      <c r="D16651" s="215" t="s">
        <v>55406</v>
      </c>
    </row>
    <row r="16652" spans="1:4">
      <c r="A16652" s="215" t="s">
        <v>55407</v>
      </c>
      <c r="B16652" s="215">
        <v>1</v>
      </c>
      <c r="C16652" s="216" t="s">
        <v>55408</v>
      </c>
      <c r="D16652" s="215" t="s">
        <v>55409</v>
      </c>
    </row>
    <row r="16653" spans="1:4">
      <c r="A16653" s="215" t="s">
        <v>55410</v>
      </c>
      <c r="B16653" s="215">
        <v>1</v>
      </c>
      <c r="C16653" s="216" t="s">
        <v>55411</v>
      </c>
      <c r="D16653" s="215" t="s">
        <v>55412</v>
      </c>
    </row>
    <row r="16654" spans="1:4">
      <c r="A16654" s="215" t="s">
        <v>55413</v>
      </c>
      <c r="B16654" s="215">
        <v>1</v>
      </c>
      <c r="C16654" s="216" t="s">
        <v>55414</v>
      </c>
      <c r="D16654" s="215" t="s">
        <v>55415</v>
      </c>
    </row>
    <row r="16655" spans="1:4">
      <c r="A16655" s="215" t="s">
        <v>55416</v>
      </c>
      <c r="B16655" s="215">
        <v>1</v>
      </c>
      <c r="C16655" s="216" t="s">
        <v>9052</v>
      </c>
      <c r="D16655" s="215" t="s">
        <v>55417</v>
      </c>
    </row>
    <row r="16656" spans="1:4">
      <c r="A16656" s="215" t="s">
        <v>55418</v>
      </c>
      <c r="B16656" s="215">
        <v>1</v>
      </c>
      <c r="C16656" s="216" t="s">
        <v>55419</v>
      </c>
      <c r="D16656" s="215" t="s">
        <v>55420</v>
      </c>
    </row>
    <row r="16657" spans="1:4">
      <c r="A16657" s="215" t="s">
        <v>55421</v>
      </c>
      <c r="B16657" s="215">
        <v>1</v>
      </c>
      <c r="C16657" s="216" t="s">
        <v>55422</v>
      </c>
      <c r="D16657" s="215" t="s">
        <v>55423</v>
      </c>
    </row>
    <row r="16658" spans="1:4">
      <c r="A16658" s="215" t="s">
        <v>55424</v>
      </c>
      <c r="B16658" s="215">
        <v>1</v>
      </c>
      <c r="C16658" s="216" t="s">
        <v>55425</v>
      </c>
      <c r="D16658" s="215" t="s">
        <v>55426</v>
      </c>
    </row>
    <row r="16659" spans="1:4">
      <c r="A16659" s="215" t="s">
        <v>55427</v>
      </c>
      <c r="B16659" s="215">
        <v>1</v>
      </c>
      <c r="C16659" s="216" t="s">
        <v>55428</v>
      </c>
      <c r="D16659" s="215" t="s">
        <v>55429</v>
      </c>
    </row>
    <row r="16660" spans="1:4">
      <c r="A16660" s="215" t="s">
        <v>55430</v>
      </c>
      <c r="B16660" s="215">
        <v>1</v>
      </c>
      <c r="C16660" s="216" t="s">
        <v>55431</v>
      </c>
      <c r="D16660" s="215" t="s">
        <v>55432</v>
      </c>
    </row>
    <row r="16661" spans="1:4">
      <c r="A16661" s="215" t="s">
        <v>55433</v>
      </c>
      <c r="B16661" s="215">
        <v>1</v>
      </c>
      <c r="C16661" s="216" t="s">
        <v>55434</v>
      </c>
      <c r="D16661" s="215" t="s">
        <v>55435</v>
      </c>
    </row>
    <row r="16662" spans="1:4">
      <c r="A16662" s="215" t="s">
        <v>55436</v>
      </c>
      <c r="B16662" s="215">
        <v>1</v>
      </c>
      <c r="C16662" s="216" t="s">
        <v>55437</v>
      </c>
      <c r="D16662" s="215" t="s">
        <v>55438</v>
      </c>
    </row>
    <row r="16663" spans="1:4">
      <c r="A16663" s="215" t="s">
        <v>55439</v>
      </c>
      <c r="B16663" s="215">
        <v>1</v>
      </c>
      <c r="C16663" s="216" t="s">
        <v>55440</v>
      </c>
      <c r="D16663" s="215" t="s">
        <v>55441</v>
      </c>
    </row>
    <row r="16664" spans="1:4">
      <c r="A16664" s="215" t="s">
        <v>55442</v>
      </c>
      <c r="B16664" s="215">
        <v>1</v>
      </c>
      <c r="C16664" s="216" t="s">
        <v>55443</v>
      </c>
      <c r="D16664" s="215" t="s">
        <v>55444</v>
      </c>
    </row>
    <row r="16665" spans="1:4">
      <c r="A16665" s="215" t="s">
        <v>55445</v>
      </c>
      <c r="B16665" s="215">
        <v>1</v>
      </c>
      <c r="C16665" s="216" t="s">
        <v>26122</v>
      </c>
      <c r="D16665" s="215" t="s">
        <v>55446</v>
      </c>
    </row>
    <row r="16666" spans="1:4">
      <c r="A16666" s="215" t="s">
        <v>55447</v>
      </c>
      <c r="B16666" s="215">
        <v>1</v>
      </c>
      <c r="C16666" s="216" t="s">
        <v>55448</v>
      </c>
      <c r="D16666" s="215" t="s">
        <v>55449</v>
      </c>
    </row>
    <row r="16667" spans="1:4">
      <c r="A16667" s="215" t="s">
        <v>55450</v>
      </c>
      <c r="B16667" s="215">
        <v>1</v>
      </c>
      <c r="C16667" s="216" t="s">
        <v>55451</v>
      </c>
      <c r="D16667" s="215" t="s">
        <v>55452</v>
      </c>
    </row>
    <row r="16668" spans="1:4">
      <c r="A16668" s="215" t="s">
        <v>55453</v>
      </c>
      <c r="B16668" s="215">
        <v>1</v>
      </c>
      <c r="C16668" s="216" t="s">
        <v>55454</v>
      </c>
      <c r="D16668" s="215" t="s">
        <v>55455</v>
      </c>
    </row>
    <row r="16669" spans="1:4">
      <c r="A16669" s="215" t="s">
        <v>55456</v>
      </c>
      <c r="B16669" s="215">
        <v>1</v>
      </c>
      <c r="C16669" s="216" t="s">
        <v>55457</v>
      </c>
      <c r="D16669" s="215" t="s">
        <v>55458</v>
      </c>
    </row>
    <row r="16670" spans="1:4">
      <c r="A16670" s="215" t="s">
        <v>55459</v>
      </c>
      <c r="B16670" s="215">
        <v>1</v>
      </c>
      <c r="C16670" s="216" t="s">
        <v>55460</v>
      </c>
      <c r="D16670" s="215" t="s">
        <v>55461</v>
      </c>
    </row>
    <row r="16671" spans="1:4">
      <c r="A16671" s="215" t="s">
        <v>55462</v>
      </c>
      <c r="B16671" s="215">
        <v>1</v>
      </c>
      <c r="C16671" s="216" t="s">
        <v>55463</v>
      </c>
      <c r="D16671" s="215" t="s">
        <v>55464</v>
      </c>
    </row>
    <row r="16672" spans="1:4">
      <c r="A16672" s="215" t="s">
        <v>55465</v>
      </c>
      <c r="B16672" s="215">
        <v>1</v>
      </c>
      <c r="C16672" s="216" t="s">
        <v>55466</v>
      </c>
      <c r="D16672" s="215" t="s">
        <v>55467</v>
      </c>
    </row>
    <row r="16673" spans="1:4">
      <c r="A16673" s="215" t="s">
        <v>55468</v>
      </c>
      <c r="B16673" s="215">
        <v>1</v>
      </c>
      <c r="C16673" s="216" t="s">
        <v>55469</v>
      </c>
      <c r="D16673" s="215" t="s">
        <v>55470</v>
      </c>
    </row>
    <row r="16674" spans="1:4">
      <c r="A16674" s="215" t="s">
        <v>55471</v>
      </c>
      <c r="B16674" s="215">
        <v>2</v>
      </c>
      <c r="C16674" s="216" t="s">
        <v>55472</v>
      </c>
      <c r="D16674" s="215" t="s">
        <v>55473</v>
      </c>
    </row>
    <row r="16675" spans="1:4">
      <c r="A16675" s="215" t="s">
        <v>55474</v>
      </c>
      <c r="B16675" s="215">
        <v>1</v>
      </c>
      <c r="C16675" s="216" t="s">
        <v>55475</v>
      </c>
      <c r="D16675" s="215" t="s">
        <v>55476</v>
      </c>
    </row>
    <row r="16676" spans="1:4">
      <c r="A16676" s="215" t="s">
        <v>55477</v>
      </c>
      <c r="B16676" s="215">
        <v>1</v>
      </c>
      <c r="C16676" s="216" t="s">
        <v>55478</v>
      </c>
      <c r="D16676" s="215" t="s">
        <v>55479</v>
      </c>
    </row>
    <row r="16677" spans="1:4">
      <c r="A16677" s="215" t="s">
        <v>55480</v>
      </c>
      <c r="B16677" s="215">
        <v>1</v>
      </c>
      <c r="C16677" s="216" t="s">
        <v>55481</v>
      </c>
      <c r="D16677" s="215" t="s">
        <v>55482</v>
      </c>
    </row>
    <row r="16678" spans="1:4">
      <c r="A16678" s="215" t="s">
        <v>111185</v>
      </c>
      <c r="B16678" s="215">
        <v>1</v>
      </c>
      <c r="C16678" s="216" t="s">
        <v>111186</v>
      </c>
      <c r="D16678" s="215" t="s">
        <v>111187</v>
      </c>
    </row>
    <row r="16679" spans="1:4">
      <c r="A16679" s="215" t="s">
        <v>55483</v>
      </c>
      <c r="B16679" s="215">
        <v>1</v>
      </c>
      <c r="C16679" s="216" t="s">
        <v>55484</v>
      </c>
      <c r="D16679" s="215" t="s">
        <v>55485</v>
      </c>
    </row>
    <row r="16680" spans="1:4">
      <c r="A16680" s="215" t="s">
        <v>55486</v>
      </c>
      <c r="B16680" s="215">
        <v>1</v>
      </c>
      <c r="C16680" s="216" t="s">
        <v>55487</v>
      </c>
      <c r="D16680" s="215" t="s">
        <v>55488</v>
      </c>
    </row>
    <row r="16681" spans="1:4">
      <c r="A16681" s="215" t="s">
        <v>111188</v>
      </c>
      <c r="B16681" s="215">
        <v>1</v>
      </c>
      <c r="C16681" s="216" t="s">
        <v>111189</v>
      </c>
      <c r="D16681" s="215" t="s">
        <v>56046</v>
      </c>
    </row>
    <row r="16682" spans="1:4">
      <c r="A16682" s="215" t="s">
        <v>111190</v>
      </c>
      <c r="B16682" s="215">
        <v>1</v>
      </c>
      <c r="C16682" s="216" t="s">
        <v>111191</v>
      </c>
      <c r="D16682" s="215" t="s">
        <v>111192</v>
      </c>
    </row>
    <row r="16683" spans="1:4">
      <c r="A16683" s="215" t="s">
        <v>55489</v>
      </c>
      <c r="B16683" s="215">
        <v>1</v>
      </c>
      <c r="C16683" s="216" t="s">
        <v>55490</v>
      </c>
      <c r="D16683" s="215" t="s">
        <v>55491</v>
      </c>
    </row>
    <row r="16684" spans="1:4">
      <c r="A16684" s="215" t="s">
        <v>55492</v>
      </c>
      <c r="B16684" s="215">
        <v>1</v>
      </c>
      <c r="C16684" s="216" t="s">
        <v>55493</v>
      </c>
      <c r="D16684" s="215" t="s">
        <v>55494</v>
      </c>
    </row>
    <row r="16685" spans="1:4">
      <c r="A16685" s="215" t="s">
        <v>55495</v>
      </c>
      <c r="B16685" s="215">
        <v>1</v>
      </c>
      <c r="C16685" s="216" t="s">
        <v>55496</v>
      </c>
      <c r="D16685" s="215" t="s">
        <v>55497</v>
      </c>
    </row>
    <row r="16686" spans="1:4">
      <c r="A16686" s="215" t="s">
        <v>55498</v>
      </c>
      <c r="B16686" s="215">
        <v>1</v>
      </c>
      <c r="C16686" s="216" t="s">
        <v>55499</v>
      </c>
      <c r="D16686" s="215" t="s">
        <v>54436</v>
      </c>
    </row>
    <row r="16687" spans="1:4">
      <c r="A16687" s="215" t="s">
        <v>55500</v>
      </c>
      <c r="B16687" s="215">
        <v>1</v>
      </c>
      <c r="C16687" s="216" t="s">
        <v>55501</v>
      </c>
      <c r="D16687" s="215" t="s">
        <v>55502</v>
      </c>
    </row>
    <row r="16688" spans="1:4">
      <c r="A16688" s="215" t="s">
        <v>55503</v>
      </c>
      <c r="B16688" s="215">
        <v>1</v>
      </c>
      <c r="C16688" s="216" t="s">
        <v>55504</v>
      </c>
      <c r="D16688" s="215" t="s">
        <v>55505</v>
      </c>
    </row>
    <row r="16689" spans="1:4">
      <c r="A16689" s="215" t="s">
        <v>55506</v>
      </c>
      <c r="B16689" s="215">
        <v>1</v>
      </c>
      <c r="C16689" s="216" t="s">
        <v>55507</v>
      </c>
      <c r="D16689" s="215" t="s">
        <v>55508</v>
      </c>
    </row>
    <row r="16690" spans="1:4">
      <c r="A16690" s="215" t="s">
        <v>55509</v>
      </c>
      <c r="B16690" s="215">
        <v>1</v>
      </c>
      <c r="C16690" s="216" t="s">
        <v>55510</v>
      </c>
      <c r="D16690" s="215" t="s">
        <v>55511</v>
      </c>
    </row>
    <row r="16691" spans="1:4">
      <c r="A16691" s="215" t="s">
        <v>55512</v>
      </c>
      <c r="B16691" s="215">
        <v>1</v>
      </c>
      <c r="C16691" s="216" t="s">
        <v>55513</v>
      </c>
      <c r="D16691" s="215" t="s">
        <v>55514</v>
      </c>
    </row>
    <row r="16692" spans="1:4">
      <c r="A16692" s="215" t="s">
        <v>55515</v>
      </c>
      <c r="B16692" s="215">
        <v>1</v>
      </c>
      <c r="C16692" s="216" t="s">
        <v>55516</v>
      </c>
      <c r="D16692" s="215" t="s">
        <v>55517</v>
      </c>
    </row>
    <row r="16693" spans="1:4">
      <c r="A16693" s="215" t="s">
        <v>55518</v>
      </c>
      <c r="B16693" s="215">
        <v>1</v>
      </c>
      <c r="C16693" s="216" t="s">
        <v>55519</v>
      </c>
      <c r="D16693" s="215" t="s">
        <v>55520</v>
      </c>
    </row>
    <row r="16694" spans="1:4">
      <c r="A16694" s="215" t="s">
        <v>55521</v>
      </c>
      <c r="B16694" s="215">
        <v>1</v>
      </c>
      <c r="C16694" s="216" t="s">
        <v>55522</v>
      </c>
      <c r="D16694" s="215" t="s">
        <v>55523</v>
      </c>
    </row>
    <row r="16695" spans="1:4">
      <c r="A16695" s="215" t="s">
        <v>55524</v>
      </c>
      <c r="B16695" s="215">
        <v>1</v>
      </c>
      <c r="C16695" s="216" t="s">
        <v>55525</v>
      </c>
      <c r="D16695" s="215" t="s">
        <v>55526</v>
      </c>
    </row>
    <row r="16696" spans="1:4">
      <c r="A16696" s="215" t="s">
        <v>55527</v>
      </c>
      <c r="B16696" s="215">
        <v>1</v>
      </c>
      <c r="C16696" s="216" t="s">
        <v>55528</v>
      </c>
      <c r="D16696" s="215" t="s">
        <v>55529</v>
      </c>
    </row>
    <row r="16697" spans="1:4">
      <c r="A16697" s="215" t="s">
        <v>55530</v>
      </c>
      <c r="B16697" s="215">
        <v>1</v>
      </c>
      <c r="C16697" s="216" t="s">
        <v>55531</v>
      </c>
      <c r="D16697" s="215" t="s">
        <v>55532</v>
      </c>
    </row>
    <row r="16698" spans="1:4">
      <c r="A16698" s="215" t="s">
        <v>55533</v>
      </c>
      <c r="B16698" s="215">
        <v>1</v>
      </c>
      <c r="C16698" s="216" t="s">
        <v>55534</v>
      </c>
      <c r="D16698" s="215" t="s">
        <v>55535</v>
      </c>
    </row>
    <row r="16699" spans="1:4">
      <c r="A16699" s="215" t="s">
        <v>55536</v>
      </c>
      <c r="B16699" s="215">
        <v>1</v>
      </c>
      <c r="C16699" s="216" t="s">
        <v>55537</v>
      </c>
      <c r="D16699" s="215" t="s">
        <v>55538</v>
      </c>
    </row>
    <row r="16700" spans="1:4">
      <c r="A16700" s="215" t="s">
        <v>55539</v>
      </c>
      <c r="B16700" s="215">
        <v>1</v>
      </c>
      <c r="C16700" s="216" t="s">
        <v>55540</v>
      </c>
      <c r="D16700" s="215" t="s">
        <v>55541</v>
      </c>
    </row>
    <row r="16701" spans="1:4">
      <c r="A16701" s="215" t="s">
        <v>55542</v>
      </c>
      <c r="B16701" s="215">
        <v>1</v>
      </c>
      <c r="C16701" s="216" t="s">
        <v>55543</v>
      </c>
      <c r="D16701" s="215" t="s">
        <v>55544</v>
      </c>
    </row>
    <row r="16702" spans="1:4">
      <c r="A16702" s="215" t="s">
        <v>55545</v>
      </c>
      <c r="B16702" s="215">
        <v>1</v>
      </c>
      <c r="C16702" s="216" t="s">
        <v>55546</v>
      </c>
      <c r="D16702" s="215" t="s">
        <v>55547</v>
      </c>
    </row>
    <row r="16703" spans="1:4">
      <c r="A16703" s="215" t="s">
        <v>55548</v>
      </c>
      <c r="B16703" s="215">
        <v>1</v>
      </c>
      <c r="C16703" s="216" t="s">
        <v>55549</v>
      </c>
      <c r="D16703" s="215" t="s">
        <v>55550</v>
      </c>
    </row>
    <row r="16704" spans="1:4">
      <c r="A16704" s="215" t="s">
        <v>55551</v>
      </c>
      <c r="B16704" s="215">
        <v>1</v>
      </c>
      <c r="C16704" s="216" t="s">
        <v>55552</v>
      </c>
      <c r="D16704" s="215" t="s">
        <v>54580</v>
      </c>
    </row>
    <row r="16705" spans="1:4">
      <c r="A16705" s="215" t="s">
        <v>55553</v>
      </c>
      <c r="B16705" s="215">
        <v>1</v>
      </c>
      <c r="C16705" s="216" t="s">
        <v>55554</v>
      </c>
      <c r="D16705" s="215" t="s">
        <v>55555</v>
      </c>
    </row>
    <row r="16706" spans="1:4">
      <c r="A16706" s="215" t="s">
        <v>55556</v>
      </c>
      <c r="B16706" s="215">
        <v>1</v>
      </c>
      <c r="C16706" s="216" t="s">
        <v>55557</v>
      </c>
      <c r="D16706" s="215" t="s">
        <v>55558</v>
      </c>
    </row>
    <row r="16707" spans="1:4">
      <c r="A16707" s="215" t="s">
        <v>55559</v>
      </c>
      <c r="B16707" s="215">
        <v>1</v>
      </c>
      <c r="C16707" s="216" t="s">
        <v>55560</v>
      </c>
      <c r="D16707" s="215" t="s">
        <v>55561</v>
      </c>
    </row>
    <row r="16708" spans="1:4">
      <c r="A16708" s="215" t="s">
        <v>55562</v>
      </c>
      <c r="B16708" s="215">
        <v>1</v>
      </c>
      <c r="C16708" s="216" t="s">
        <v>55563</v>
      </c>
      <c r="D16708" s="215" t="s">
        <v>54595</v>
      </c>
    </row>
    <row r="16709" spans="1:4">
      <c r="A16709" s="215" t="s">
        <v>55564</v>
      </c>
      <c r="B16709" s="215">
        <v>1</v>
      </c>
      <c r="C16709" s="216" t="s">
        <v>55565</v>
      </c>
      <c r="D16709" s="215" t="s">
        <v>55566</v>
      </c>
    </row>
    <row r="16710" spans="1:4">
      <c r="A16710" s="215" t="s">
        <v>55567</v>
      </c>
      <c r="B16710" s="215">
        <v>2</v>
      </c>
      <c r="C16710" s="216" t="s">
        <v>55568</v>
      </c>
      <c r="D16710" s="215" t="s">
        <v>55569</v>
      </c>
    </row>
    <row r="16711" spans="1:4">
      <c r="A16711" s="215" t="s">
        <v>55570</v>
      </c>
      <c r="B16711" s="215">
        <v>2</v>
      </c>
      <c r="C16711" s="216" t="s">
        <v>55571</v>
      </c>
      <c r="D16711" s="215" t="s">
        <v>54667</v>
      </c>
    </row>
    <row r="16712" spans="1:4">
      <c r="A16712" s="215" t="s">
        <v>55572</v>
      </c>
      <c r="B16712" s="215">
        <v>1</v>
      </c>
      <c r="C16712" s="216" t="s">
        <v>55573</v>
      </c>
      <c r="D16712" s="215" t="s">
        <v>55574</v>
      </c>
    </row>
    <row r="16713" spans="1:4">
      <c r="A16713" s="215" t="s">
        <v>55575</v>
      </c>
      <c r="B16713" s="215">
        <v>1</v>
      </c>
      <c r="C16713" s="216" t="s">
        <v>55576</v>
      </c>
      <c r="D16713" s="215" t="s">
        <v>55577</v>
      </c>
    </row>
    <row r="16714" spans="1:4">
      <c r="A16714" s="215" t="s">
        <v>55578</v>
      </c>
      <c r="B16714" s="215">
        <v>2</v>
      </c>
      <c r="C16714" s="216" t="s">
        <v>55579</v>
      </c>
      <c r="D16714" s="215" t="s">
        <v>55580</v>
      </c>
    </row>
    <row r="16715" spans="1:4">
      <c r="A16715" s="215" t="s">
        <v>55581</v>
      </c>
      <c r="B16715" s="215">
        <v>1</v>
      </c>
      <c r="C16715" s="216" t="s">
        <v>55582</v>
      </c>
      <c r="D16715" s="215" t="s">
        <v>55583</v>
      </c>
    </row>
    <row r="16716" spans="1:4">
      <c r="A16716" s="215" t="s">
        <v>55584</v>
      </c>
      <c r="B16716" s="215">
        <v>1</v>
      </c>
      <c r="C16716" s="216" t="s">
        <v>55585</v>
      </c>
      <c r="D16716" s="215" t="s">
        <v>55586</v>
      </c>
    </row>
    <row r="16717" spans="1:4">
      <c r="A16717" s="215" t="s">
        <v>55587</v>
      </c>
      <c r="B16717" s="215">
        <v>1</v>
      </c>
      <c r="C16717" s="216" t="s">
        <v>55588</v>
      </c>
      <c r="D16717" s="215" t="s">
        <v>55589</v>
      </c>
    </row>
    <row r="16718" spans="1:4">
      <c r="A16718" s="215" t="s">
        <v>55590</v>
      </c>
      <c r="B16718" s="215">
        <v>1</v>
      </c>
      <c r="C16718" s="216" t="s">
        <v>55591</v>
      </c>
      <c r="D16718" s="215" t="s">
        <v>55592</v>
      </c>
    </row>
    <row r="16719" spans="1:4">
      <c r="A16719" s="215" t="s">
        <v>55593</v>
      </c>
      <c r="B16719" s="215">
        <v>1</v>
      </c>
      <c r="C16719" s="216" t="s">
        <v>55594</v>
      </c>
      <c r="D16719" s="215" t="s">
        <v>55595</v>
      </c>
    </row>
    <row r="16720" spans="1:4">
      <c r="A16720" s="215" t="s">
        <v>55596</v>
      </c>
      <c r="B16720" s="215">
        <v>1</v>
      </c>
      <c r="C16720" s="216" t="s">
        <v>55597</v>
      </c>
      <c r="D16720" s="215" t="s">
        <v>55598</v>
      </c>
    </row>
    <row r="16721" spans="1:4">
      <c r="A16721" s="215" t="s">
        <v>55599</v>
      </c>
      <c r="B16721" s="215">
        <v>1</v>
      </c>
      <c r="C16721" s="216" t="s">
        <v>55600</v>
      </c>
      <c r="D16721" s="215" t="s">
        <v>55601</v>
      </c>
    </row>
    <row r="16722" spans="1:4">
      <c r="A16722" s="215" t="s">
        <v>55602</v>
      </c>
      <c r="B16722" s="215">
        <v>1</v>
      </c>
      <c r="C16722" s="216" t="s">
        <v>55603</v>
      </c>
      <c r="D16722" s="215" t="s">
        <v>55604</v>
      </c>
    </row>
    <row r="16723" spans="1:4">
      <c r="A16723" s="215" t="s">
        <v>55605</v>
      </c>
      <c r="B16723" s="215">
        <v>1</v>
      </c>
      <c r="C16723" s="216" t="s">
        <v>55606</v>
      </c>
      <c r="D16723" s="215" t="s">
        <v>55607</v>
      </c>
    </row>
    <row r="16724" spans="1:4">
      <c r="A16724" s="215" t="s">
        <v>55608</v>
      </c>
      <c r="B16724" s="215">
        <v>1</v>
      </c>
      <c r="C16724" s="216" t="s">
        <v>55609</v>
      </c>
      <c r="D16724" s="215" t="s">
        <v>55610</v>
      </c>
    </row>
    <row r="16725" spans="1:4">
      <c r="A16725" s="215" t="s">
        <v>55611</v>
      </c>
      <c r="B16725" s="215">
        <v>1</v>
      </c>
      <c r="C16725" s="216" t="s">
        <v>55612</v>
      </c>
      <c r="D16725" s="215" t="s">
        <v>55613</v>
      </c>
    </row>
    <row r="16726" spans="1:4">
      <c r="A16726" s="215" t="s">
        <v>55614</v>
      </c>
      <c r="B16726" s="215">
        <v>1</v>
      </c>
      <c r="C16726" s="216" t="s">
        <v>55615</v>
      </c>
      <c r="D16726" s="215" t="s">
        <v>55616</v>
      </c>
    </row>
    <row r="16727" spans="1:4">
      <c r="A16727" s="215" t="s">
        <v>55617</v>
      </c>
      <c r="B16727" s="215">
        <v>1</v>
      </c>
      <c r="C16727" s="216" t="s">
        <v>55618</v>
      </c>
      <c r="D16727" s="215" t="s">
        <v>55619</v>
      </c>
    </row>
    <row r="16728" spans="1:4">
      <c r="A16728" s="215" t="s">
        <v>55620</v>
      </c>
      <c r="B16728" s="215">
        <v>1</v>
      </c>
      <c r="C16728" s="216" t="s">
        <v>55621</v>
      </c>
      <c r="D16728" s="215" t="s">
        <v>54679</v>
      </c>
    </row>
    <row r="16729" spans="1:4">
      <c r="A16729" s="215" t="s">
        <v>55622</v>
      </c>
      <c r="B16729" s="215">
        <v>1</v>
      </c>
      <c r="C16729" s="216" t="s">
        <v>55623</v>
      </c>
      <c r="D16729" s="215" t="s">
        <v>54682</v>
      </c>
    </row>
    <row r="16730" spans="1:4">
      <c r="A16730" s="215" t="s">
        <v>55624</v>
      </c>
      <c r="B16730" s="215">
        <v>1</v>
      </c>
      <c r="C16730" s="216" t="s">
        <v>55625</v>
      </c>
      <c r="D16730" s="215" t="s">
        <v>54685</v>
      </c>
    </row>
    <row r="16731" spans="1:4">
      <c r="A16731" s="215" t="s">
        <v>55626</v>
      </c>
      <c r="B16731" s="215">
        <v>1</v>
      </c>
      <c r="C16731" s="216" t="s">
        <v>55627</v>
      </c>
      <c r="D16731" s="215" t="s">
        <v>55628</v>
      </c>
    </row>
    <row r="16732" spans="1:4">
      <c r="A16732" s="215" t="s">
        <v>55629</v>
      </c>
      <c r="B16732" s="215">
        <v>1</v>
      </c>
      <c r="C16732" s="216" t="s">
        <v>55630</v>
      </c>
      <c r="D16732" s="215" t="s">
        <v>55631</v>
      </c>
    </row>
    <row r="16733" spans="1:4">
      <c r="A16733" s="215" t="s">
        <v>55632</v>
      </c>
      <c r="B16733" s="215">
        <v>1</v>
      </c>
      <c r="C16733" s="216" t="s">
        <v>55633</v>
      </c>
      <c r="D16733" s="215" t="s">
        <v>55634</v>
      </c>
    </row>
    <row r="16734" spans="1:4">
      <c r="A16734" s="215" t="s">
        <v>55635</v>
      </c>
      <c r="B16734" s="215">
        <v>1</v>
      </c>
      <c r="C16734" s="216" t="s">
        <v>55636</v>
      </c>
      <c r="D16734" s="215" t="s">
        <v>55637</v>
      </c>
    </row>
    <row r="16735" spans="1:4">
      <c r="A16735" s="215" t="s">
        <v>55638</v>
      </c>
      <c r="B16735" s="215">
        <v>1</v>
      </c>
      <c r="C16735" s="216" t="s">
        <v>55639</v>
      </c>
      <c r="D16735" s="215" t="s">
        <v>55640</v>
      </c>
    </row>
    <row r="16736" spans="1:4">
      <c r="A16736" s="215" t="s">
        <v>55641</v>
      </c>
      <c r="B16736" s="215">
        <v>1</v>
      </c>
      <c r="C16736" s="216" t="s">
        <v>55642</v>
      </c>
      <c r="D16736" s="215" t="s">
        <v>55643</v>
      </c>
    </row>
    <row r="16737" spans="1:4">
      <c r="A16737" s="215" t="s">
        <v>55644</v>
      </c>
      <c r="B16737" s="215">
        <v>1</v>
      </c>
      <c r="C16737" s="216" t="s">
        <v>55645</v>
      </c>
      <c r="D16737" s="215" t="s">
        <v>55646</v>
      </c>
    </row>
    <row r="16738" spans="1:4">
      <c r="A16738" s="215" t="s">
        <v>55647</v>
      </c>
      <c r="B16738" s="215">
        <v>1</v>
      </c>
      <c r="C16738" s="216" t="s">
        <v>55648</v>
      </c>
      <c r="D16738" s="215" t="s">
        <v>55649</v>
      </c>
    </row>
    <row r="16739" spans="1:4">
      <c r="A16739" s="215" t="s">
        <v>55650</v>
      </c>
      <c r="B16739" s="215">
        <v>1</v>
      </c>
      <c r="C16739" s="216" t="s">
        <v>55651</v>
      </c>
      <c r="D16739" s="215" t="s">
        <v>55652</v>
      </c>
    </row>
    <row r="16740" spans="1:4">
      <c r="A16740" s="215" t="s">
        <v>55653</v>
      </c>
      <c r="B16740" s="215">
        <v>1</v>
      </c>
      <c r="C16740" s="216" t="s">
        <v>55654</v>
      </c>
      <c r="D16740" s="215" t="s">
        <v>55655</v>
      </c>
    </row>
    <row r="16741" spans="1:4">
      <c r="A16741" s="215" t="s">
        <v>55656</v>
      </c>
      <c r="B16741" s="215">
        <v>1</v>
      </c>
      <c r="C16741" s="216" t="s">
        <v>55657</v>
      </c>
      <c r="D16741" s="215" t="s">
        <v>54754</v>
      </c>
    </row>
    <row r="16742" spans="1:4">
      <c r="A16742" s="215" t="s">
        <v>55658</v>
      </c>
      <c r="B16742" s="215">
        <v>1</v>
      </c>
      <c r="C16742" s="216" t="s">
        <v>55659</v>
      </c>
      <c r="D16742" s="215" t="s">
        <v>55660</v>
      </c>
    </row>
    <row r="16743" spans="1:4">
      <c r="A16743" s="215" t="s">
        <v>55661</v>
      </c>
      <c r="B16743" s="215">
        <v>1</v>
      </c>
      <c r="C16743" s="216" t="s">
        <v>55662</v>
      </c>
      <c r="D16743" s="215" t="s">
        <v>55663</v>
      </c>
    </row>
    <row r="16744" spans="1:4">
      <c r="A16744" s="215" t="s">
        <v>55664</v>
      </c>
      <c r="B16744" s="215">
        <v>1</v>
      </c>
      <c r="C16744" s="216" t="s">
        <v>55665</v>
      </c>
      <c r="D16744" s="215" t="s">
        <v>55666</v>
      </c>
    </row>
    <row r="16745" spans="1:4">
      <c r="A16745" s="215" t="s">
        <v>55667</v>
      </c>
      <c r="B16745" s="215">
        <v>1</v>
      </c>
      <c r="C16745" s="216" t="s">
        <v>55668</v>
      </c>
      <c r="D16745" s="215" t="s">
        <v>55669</v>
      </c>
    </row>
    <row r="16746" spans="1:4">
      <c r="A16746" s="215" t="s">
        <v>55670</v>
      </c>
      <c r="B16746" s="215">
        <v>1</v>
      </c>
      <c r="C16746" s="216" t="s">
        <v>55671</v>
      </c>
      <c r="D16746" s="215" t="s">
        <v>55672</v>
      </c>
    </row>
    <row r="16747" spans="1:4">
      <c r="A16747" s="215" t="s">
        <v>55673</v>
      </c>
      <c r="B16747" s="215">
        <v>1</v>
      </c>
      <c r="C16747" s="216" t="s">
        <v>55674</v>
      </c>
      <c r="D16747" s="215" t="s">
        <v>55675</v>
      </c>
    </row>
    <row r="16748" spans="1:4">
      <c r="A16748" s="215" t="s">
        <v>55676</v>
      </c>
      <c r="B16748" s="215">
        <v>1</v>
      </c>
      <c r="C16748" s="216" t="s">
        <v>55677</v>
      </c>
      <c r="D16748" s="215" t="s">
        <v>55678</v>
      </c>
    </row>
    <row r="16749" spans="1:4">
      <c r="A16749" s="215" t="s">
        <v>55679</v>
      </c>
      <c r="B16749" s="215">
        <v>1</v>
      </c>
      <c r="C16749" s="216" t="s">
        <v>55680</v>
      </c>
      <c r="D16749" s="215" t="s">
        <v>55681</v>
      </c>
    </row>
    <row r="16750" spans="1:4">
      <c r="A16750" s="215" t="s">
        <v>55682</v>
      </c>
      <c r="B16750" s="215">
        <v>1</v>
      </c>
      <c r="C16750" s="216" t="s">
        <v>55683</v>
      </c>
      <c r="D16750" s="215" t="s">
        <v>55684</v>
      </c>
    </row>
    <row r="16751" spans="1:4">
      <c r="A16751" s="215" t="s">
        <v>55685</v>
      </c>
      <c r="B16751" s="215">
        <v>1</v>
      </c>
      <c r="C16751" s="216" t="s">
        <v>55686</v>
      </c>
      <c r="D16751" s="215" t="s">
        <v>55687</v>
      </c>
    </row>
    <row r="16752" spans="1:4">
      <c r="A16752" s="215" t="s">
        <v>55688</v>
      </c>
      <c r="B16752" s="215">
        <v>1</v>
      </c>
      <c r="C16752" s="216" t="s">
        <v>55689</v>
      </c>
      <c r="D16752" s="215" t="s">
        <v>55690</v>
      </c>
    </row>
    <row r="16753" spans="1:4">
      <c r="A16753" s="215" t="s">
        <v>55691</v>
      </c>
      <c r="B16753" s="215">
        <v>1</v>
      </c>
      <c r="C16753" s="216" t="s">
        <v>55692</v>
      </c>
      <c r="D16753" s="215" t="s">
        <v>55693</v>
      </c>
    </row>
    <row r="16754" spans="1:4">
      <c r="A16754" s="215" t="s">
        <v>55694</v>
      </c>
      <c r="B16754" s="215">
        <v>1</v>
      </c>
      <c r="C16754" s="216" t="s">
        <v>55695</v>
      </c>
      <c r="D16754" s="215" t="s">
        <v>55696</v>
      </c>
    </row>
    <row r="16755" spans="1:4">
      <c r="A16755" s="215" t="s">
        <v>55697</v>
      </c>
      <c r="B16755" s="215">
        <v>1</v>
      </c>
      <c r="C16755" s="216" t="s">
        <v>55698</v>
      </c>
      <c r="D16755" s="215" t="s">
        <v>55699</v>
      </c>
    </row>
    <row r="16756" spans="1:4">
      <c r="A16756" s="215" t="s">
        <v>55700</v>
      </c>
      <c r="B16756" s="215">
        <v>1</v>
      </c>
      <c r="C16756" s="216" t="s">
        <v>55701</v>
      </c>
      <c r="D16756" s="215" t="s">
        <v>55702</v>
      </c>
    </row>
    <row r="16757" spans="1:4">
      <c r="A16757" s="215" t="s">
        <v>55703</v>
      </c>
      <c r="B16757" s="215">
        <v>1</v>
      </c>
      <c r="C16757" s="216" t="s">
        <v>55704</v>
      </c>
      <c r="D16757" s="215" t="s">
        <v>55705</v>
      </c>
    </row>
    <row r="16758" spans="1:4">
      <c r="A16758" s="215" t="s">
        <v>55706</v>
      </c>
      <c r="B16758" s="215">
        <v>1</v>
      </c>
      <c r="C16758" s="216" t="s">
        <v>55707</v>
      </c>
      <c r="D16758" s="215" t="s">
        <v>55708</v>
      </c>
    </row>
    <row r="16759" spans="1:4">
      <c r="A16759" s="215" t="s">
        <v>55709</v>
      </c>
      <c r="B16759" s="215">
        <v>1</v>
      </c>
      <c r="C16759" s="216" t="s">
        <v>55710</v>
      </c>
      <c r="D16759" s="215" t="s">
        <v>55711</v>
      </c>
    </row>
    <row r="16760" spans="1:4">
      <c r="A16760" s="215" t="s">
        <v>55712</v>
      </c>
      <c r="B16760" s="215">
        <v>1</v>
      </c>
      <c r="C16760" s="216" t="s">
        <v>55713</v>
      </c>
      <c r="D16760" s="215" t="s">
        <v>55714</v>
      </c>
    </row>
    <row r="16761" spans="1:4">
      <c r="A16761" s="215" t="s">
        <v>55715</v>
      </c>
      <c r="B16761" s="215">
        <v>1</v>
      </c>
      <c r="C16761" s="216" t="s">
        <v>55716</v>
      </c>
      <c r="D16761" s="215" t="s">
        <v>55717</v>
      </c>
    </row>
    <row r="16762" spans="1:4">
      <c r="A16762" s="215" t="s">
        <v>55718</v>
      </c>
      <c r="B16762" s="215">
        <v>1</v>
      </c>
      <c r="C16762" s="216" t="s">
        <v>55719</v>
      </c>
      <c r="D16762" s="215" t="s">
        <v>55720</v>
      </c>
    </row>
    <row r="16763" spans="1:4">
      <c r="A16763" s="215" t="s">
        <v>55721</v>
      </c>
      <c r="B16763" s="215">
        <v>1</v>
      </c>
      <c r="C16763" s="216" t="s">
        <v>55722</v>
      </c>
      <c r="D16763" s="215" t="s">
        <v>55723</v>
      </c>
    </row>
    <row r="16764" spans="1:4">
      <c r="A16764" s="215" t="s">
        <v>55724</v>
      </c>
      <c r="B16764" s="215">
        <v>1</v>
      </c>
      <c r="C16764" s="216" t="s">
        <v>55725</v>
      </c>
      <c r="D16764" s="215" t="s">
        <v>55726</v>
      </c>
    </row>
    <row r="16765" spans="1:4">
      <c r="A16765" s="215" t="s">
        <v>55727</v>
      </c>
      <c r="B16765" s="215">
        <v>1</v>
      </c>
      <c r="C16765" s="216" t="s">
        <v>55728</v>
      </c>
      <c r="D16765" s="215" t="s">
        <v>55729</v>
      </c>
    </row>
    <row r="16766" spans="1:4">
      <c r="A16766" s="215" t="s">
        <v>55730</v>
      </c>
      <c r="B16766" s="215">
        <v>1</v>
      </c>
      <c r="C16766" s="216" t="s">
        <v>55731</v>
      </c>
      <c r="D16766" s="215" t="s">
        <v>55732</v>
      </c>
    </row>
    <row r="16767" spans="1:4">
      <c r="A16767" s="215" t="s">
        <v>55733</v>
      </c>
      <c r="B16767" s="215">
        <v>1</v>
      </c>
      <c r="C16767" s="216" t="s">
        <v>55734</v>
      </c>
      <c r="D16767" s="215" t="s">
        <v>55735</v>
      </c>
    </row>
    <row r="16768" spans="1:4">
      <c r="A16768" s="215" t="s">
        <v>55736</v>
      </c>
      <c r="B16768" s="215">
        <v>1</v>
      </c>
      <c r="C16768" s="216" t="s">
        <v>55737</v>
      </c>
      <c r="D16768" s="215" t="s">
        <v>55738</v>
      </c>
    </row>
    <row r="16769" spans="1:4">
      <c r="A16769" s="215" t="s">
        <v>55739</v>
      </c>
      <c r="B16769" s="215">
        <v>1</v>
      </c>
      <c r="C16769" s="216" t="s">
        <v>55740</v>
      </c>
      <c r="D16769" s="215" t="s">
        <v>55741</v>
      </c>
    </row>
    <row r="16770" spans="1:4">
      <c r="A16770" s="215" t="s">
        <v>55742</v>
      </c>
      <c r="B16770" s="215">
        <v>1</v>
      </c>
      <c r="C16770" s="216" t="s">
        <v>55743</v>
      </c>
      <c r="D16770" s="215" t="s">
        <v>55744</v>
      </c>
    </row>
    <row r="16771" spans="1:4">
      <c r="A16771" s="215" t="s">
        <v>55745</v>
      </c>
      <c r="B16771" s="215">
        <v>1</v>
      </c>
      <c r="C16771" s="216" t="s">
        <v>55746</v>
      </c>
      <c r="D16771" s="215" t="s">
        <v>55747</v>
      </c>
    </row>
    <row r="16772" spans="1:4">
      <c r="A16772" s="215" t="s">
        <v>55748</v>
      </c>
      <c r="B16772" s="215">
        <v>1</v>
      </c>
      <c r="C16772" s="216" t="s">
        <v>55749</v>
      </c>
      <c r="D16772" s="215" t="s">
        <v>55750</v>
      </c>
    </row>
    <row r="16773" spans="1:4">
      <c r="A16773" s="215" t="s">
        <v>55751</v>
      </c>
      <c r="B16773" s="215">
        <v>1</v>
      </c>
      <c r="C16773" s="216" t="s">
        <v>55752</v>
      </c>
      <c r="D16773" s="215" t="s">
        <v>55753</v>
      </c>
    </row>
    <row r="16774" spans="1:4">
      <c r="A16774" s="215" t="s">
        <v>55754</v>
      </c>
      <c r="B16774" s="215">
        <v>1</v>
      </c>
      <c r="C16774" s="216" t="s">
        <v>55755</v>
      </c>
      <c r="D16774" s="215" t="s">
        <v>55756</v>
      </c>
    </row>
    <row r="16775" spans="1:4">
      <c r="A16775" s="215" t="s">
        <v>55757</v>
      </c>
      <c r="B16775" s="215">
        <v>1</v>
      </c>
      <c r="C16775" s="216" t="s">
        <v>55758</v>
      </c>
      <c r="D16775" s="215" t="s">
        <v>55759</v>
      </c>
    </row>
    <row r="16776" spans="1:4">
      <c r="A16776" s="215" t="s">
        <v>55760</v>
      </c>
      <c r="B16776" s="215">
        <v>1</v>
      </c>
      <c r="C16776" s="216" t="s">
        <v>55761</v>
      </c>
      <c r="D16776" s="215" t="s">
        <v>55762</v>
      </c>
    </row>
    <row r="16777" spans="1:4">
      <c r="A16777" s="215" t="s">
        <v>55763</v>
      </c>
      <c r="B16777" s="215">
        <v>1</v>
      </c>
      <c r="C16777" s="216" t="s">
        <v>55764</v>
      </c>
      <c r="D16777" s="215" t="s">
        <v>55765</v>
      </c>
    </row>
    <row r="16778" spans="1:4">
      <c r="A16778" s="215" t="s">
        <v>55766</v>
      </c>
      <c r="B16778" s="215">
        <v>1</v>
      </c>
      <c r="C16778" s="216" t="s">
        <v>55767</v>
      </c>
      <c r="D16778" s="215" t="s">
        <v>55768</v>
      </c>
    </row>
    <row r="16779" spans="1:4">
      <c r="A16779" s="215" t="s">
        <v>55769</v>
      </c>
      <c r="B16779" s="215">
        <v>1</v>
      </c>
      <c r="C16779" s="216" t="s">
        <v>55770</v>
      </c>
      <c r="D16779" s="215" t="s">
        <v>54988</v>
      </c>
    </row>
    <row r="16780" spans="1:4">
      <c r="A16780" s="215" t="s">
        <v>55771</v>
      </c>
      <c r="B16780" s="215">
        <v>1</v>
      </c>
      <c r="C16780" s="216" t="s">
        <v>55772</v>
      </c>
      <c r="D16780" s="215" t="s">
        <v>55773</v>
      </c>
    </row>
    <row r="16781" spans="1:4">
      <c r="A16781" s="215" t="s">
        <v>55774</v>
      </c>
      <c r="B16781" s="215">
        <v>1</v>
      </c>
      <c r="C16781" s="216" t="s">
        <v>55775</v>
      </c>
      <c r="D16781" s="215" t="s">
        <v>55776</v>
      </c>
    </row>
    <row r="16782" spans="1:4">
      <c r="A16782" s="215" t="s">
        <v>55777</v>
      </c>
      <c r="B16782" s="215">
        <v>1</v>
      </c>
      <c r="C16782" s="216" t="s">
        <v>55778</v>
      </c>
      <c r="D16782" s="215" t="s">
        <v>55779</v>
      </c>
    </row>
    <row r="16783" spans="1:4">
      <c r="A16783" s="215" t="s">
        <v>55780</v>
      </c>
      <c r="B16783" s="215">
        <v>1</v>
      </c>
      <c r="C16783" s="216" t="s">
        <v>55781</v>
      </c>
      <c r="D16783" s="215" t="s">
        <v>111184</v>
      </c>
    </row>
    <row r="16784" spans="1:4">
      <c r="A16784" s="215" t="s">
        <v>55782</v>
      </c>
      <c r="B16784" s="215">
        <v>1</v>
      </c>
      <c r="C16784" s="216" t="s">
        <v>55783</v>
      </c>
      <c r="D16784" s="215" t="s">
        <v>55784</v>
      </c>
    </row>
    <row r="16785" spans="1:4">
      <c r="A16785" s="215" t="s">
        <v>55785</v>
      </c>
      <c r="B16785" s="215">
        <v>1</v>
      </c>
      <c r="C16785" s="216" t="s">
        <v>55786</v>
      </c>
      <c r="D16785" s="215" t="s">
        <v>55787</v>
      </c>
    </row>
    <row r="16786" spans="1:4">
      <c r="A16786" s="215" t="s">
        <v>55788</v>
      </c>
      <c r="B16786" s="215">
        <v>1</v>
      </c>
      <c r="C16786" s="216" t="s">
        <v>55789</v>
      </c>
      <c r="D16786" s="215" t="s">
        <v>55790</v>
      </c>
    </row>
    <row r="16787" spans="1:4">
      <c r="A16787" s="215" t="s">
        <v>55791</v>
      </c>
      <c r="B16787" s="215">
        <v>1</v>
      </c>
      <c r="C16787" s="216" t="s">
        <v>55792</v>
      </c>
      <c r="D16787" s="215" t="s">
        <v>55793</v>
      </c>
    </row>
    <row r="16788" spans="1:4">
      <c r="A16788" s="215" t="s">
        <v>55794</v>
      </c>
      <c r="B16788" s="215">
        <v>1</v>
      </c>
      <c r="C16788" s="216" t="s">
        <v>55795</v>
      </c>
      <c r="D16788" s="215" t="s">
        <v>55796</v>
      </c>
    </row>
    <row r="16789" spans="1:4">
      <c r="A16789" s="215" t="s">
        <v>55797</v>
      </c>
      <c r="B16789" s="215">
        <v>1</v>
      </c>
      <c r="C16789" s="216" t="s">
        <v>55798</v>
      </c>
      <c r="D16789" s="215" t="s">
        <v>55799</v>
      </c>
    </row>
    <row r="16790" spans="1:4">
      <c r="A16790" s="215" t="s">
        <v>55800</v>
      </c>
      <c r="B16790" s="215">
        <v>1</v>
      </c>
      <c r="C16790" s="216" t="s">
        <v>55801</v>
      </c>
      <c r="D16790" s="215" t="s">
        <v>55802</v>
      </c>
    </row>
    <row r="16791" spans="1:4">
      <c r="A16791" s="215" t="s">
        <v>55803</v>
      </c>
      <c r="B16791" s="215">
        <v>1</v>
      </c>
      <c r="C16791" s="216" t="s">
        <v>55804</v>
      </c>
      <c r="D16791" s="215" t="s">
        <v>55805</v>
      </c>
    </row>
    <row r="16792" spans="1:4">
      <c r="A16792" s="215" t="s">
        <v>55806</v>
      </c>
      <c r="B16792" s="215">
        <v>1</v>
      </c>
      <c r="C16792" s="216" t="s">
        <v>55807</v>
      </c>
      <c r="D16792" s="215" t="s">
        <v>55808</v>
      </c>
    </row>
    <row r="16793" spans="1:4">
      <c r="A16793" s="215" t="s">
        <v>55809</v>
      </c>
      <c r="B16793" s="215">
        <v>1</v>
      </c>
      <c r="C16793" s="216" t="s">
        <v>55810</v>
      </c>
      <c r="D16793" s="215" t="s">
        <v>55811</v>
      </c>
    </row>
    <row r="16794" spans="1:4">
      <c r="A16794" s="215" t="s">
        <v>55812</v>
      </c>
      <c r="B16794" s="215">
        <v>1</v>
      </c>
      <c r="C16794" s="216" t="s">
        <v>55813</v>
      </c>
      <c r="D16794" s="215" t="s">
        <v>55814</v>
      </c>
    </row>
    <row r="16795" spans="1:4">
      <c r="A16795" s="215" t="s">
        <v>55815</v>
      </c>
      <c r="B16795" s="215">
        <v>1</v>
      </c>
      <c r="C16795" s="216" t="s">
        <v>55816</v>
      </c>
      <c r="D16795" s="215" t="s">
        <v>55817</v>
      </c>
    </row>
    <row r="16796" spans="1:4">
      <c r="A16796" s="215" t="s">
        <v>55818</v>
      </c>
      <c r="B16796" s="215">
        <v>1</v>
      </c>
      <c r="C16796" s="216" t="s">
        <v>55819</v>
      </c>
      <c r="D16796" s="215" t="s">
        <v>55820</v>
      </c>
    </row>
    <row r="16797" spans="1:4">
      <c r="A16797" s="215" t="s">
        <v>55821</v>
      </c>
      <c r="B16797" s="215">
        <v>1</v>
      </c>
      <c r="C16797" s="216" t="s">
        <v>55822</v>
      </c>
      <c r="D16797" s="215" t="s">
        <v>55823</v>
      </c>
    </row>
    <row r="16798" spans="1:4">
      <c r="A16798" s="215" t="s">
        <v>55824</v>
      </c>
      <c r="B16798" s="215">
        <v>1</v>
      </c>
      <c r="C16798" s="216" t="s">
        <v>55825</v>
      </c>
      <c r="D16798" s="215" t="s">
        <v>55826</v>
      </c>
    </row>
    <row r="16799" spans="1:4">
      <c r="A16799" s="215" t="s">
        <v>55827</v>
      </c>
      <c r="B16799" s="215">
        <v>1</v>
      </c>
      <c r="C16799" s="216" t="s">
        <v>55828</v>
      </c>
      <c r="D16799" s="215" t="s">
        <v>55829</v>
      </c>
    </row>
    <row r="16800" spans="1:4">
      <c r="A16800" s="215" t="s">
        <v>55830</v>
      </c>
      <c r="B16800" s="215">
        <v>1</v>
      </c>
      <c r="C16800" s="216" t="s">
        <v>55831</v>
      </c>
      <c r="D16800" s="215" t="s">
        <v>55832</v>
      </c>
    </row>
    <row r="16801" spans="1:4">
      <c r="A16801" s="215" t="s">
        <v>55833</v>
      </c>
      <c r="B16801" s="215">
        <v>1</v>
      </c>
      <c r="C16801" s="216" t="s">
        <v>55834</v>
      </c>
      <c r="D16801" s="215" t="s">
        <v>55835</v>
      </c>
    </row>
    <row r="16802" spans="1:4">
      <c r="A16802" s="215" t="s">
        <v>55836</v>
      </c>
      <c r="B16802" s="215">
        <v>1</v>
      </c>
      <c r="C16802" s="216" t="s">
        <v>55837</v>
      </c>
      <c r="D16802" s="215" t="s">
        <v>55838</v>
      </c>
    </row>
    <row r="16803" spans="1:4">
      <c r="A16803" s="215" t="s">
        <v>55839</v>
      </c>
      <c r="B16803" s="215">
        <v>1</v>
      </c>
      <c r="C16803" s="216" t="s">
        <v>55840</v>
      </c>
      <c r="D16803" s="215" t="s">
        <v>55841</v>
      </c>
    </row>
    <row r="16804" spans="1:4">
      <c r="A16804" s="215" t="s">
        <v>55842</v>
      </c>
      <c r="B16804" s="215">
        <v>1</v>
      </c>
      <c r="C16804" s="216" t="s">
        <v>55843</v>
      </c>
      <c r="D16804" s="215" t="s">
        <v>55844</v>
      </c>
    </row>
    <row r="16805" spans="1:4">
      <c r="A16805" s="215" t="s">
        <v>55845</v>
      </c>
      <c r="B16805" s="215">
        <v>1</v>
      </c>
      <c r="C16805" s="216" t="s">
        <v>55846</v>
      </c>
      <c r="D16805" s="215" t="s">
        <v>55847</v>
      </c>
    </row>
    <row r="16806" spans="1:4">
      <c r="A16806" s="215" t="s">
        <v>55848</v>
      </c>
      <c r="B16806" s="215">
        <v>1</v>
      </c>
      <c r="C16806" s="216" t="s">
        <v>55849</v>
      </c>
      <c r="D16806" s="215" t="s">
        <v>55850</v>
      </c>
    </row>
    <row r="16807" spans="1:4">
      <c r="A16807" s="215" t="s">
        <v>55851</v>
      </c>
      <c r="B16807" s="215">
        <v>1</v>
      </c>
      <c r="C16807" s="216" t="s">
        <v>55852</v>
      </c>
      <c r="D16807" s="215" t="s">
        <v>55853</v>
      </c>
    </row>
    <row r="16808" spans="1:4">
      <c r="A16808" s="215" t="s">
        <v>55854</v>
      </c>
      <c r="B16808" s="215">
        <v>1</v>
      </c>
      <c r="C16808" s="216" t="s">
        <v>55855</v>
      </c>
      <c r="D16808" s="215" t="s">
        <v>55856</v>
      </c>
    </row>
    <row r="16809" spans="1:4">
      <c r="A16809" s="215" t="s">
        <v>55857</v>
      </c>
      <c r="B16809" s="215">
        <v>1</v>
      </c>
      <c r="C16809" s="216" t="s">
        <v>55858</v>
      </c>
      <c r="D16809" s="215" t="s">
        <v>55859</v>
      </c>
    </row>
    <row r="16810" spans="1:4">
      <c r="A16810" s="215" t="s">
        <v>55860</v>
      </c>
      <c r="B16810" s="215">
        <v>1</v>
      </c>
      <c r="C16810" s="216" t="s">
        <v>55861</v>
      </c>
      <c r="D16810" s="215" t="s">
        <v>55862</v>
      </c>
    </row>
    <row r="16811" spans="1:4">
      <c r="A16811" s="215" t="s">
        <v>55863</v>
      </c>
      <c r="B16811" s="215">
        <v>1</v>
      </c>
      <c r="C16811" s="216" t="s">
        <v>55864</v>
      </c>
      <c r="D16811" s="215" t="s">
        <v>55865</v>
      </c>
    </row>
    <row r="16812" spans="1:4">
      <c r="A16812" s="215" t="s">
        <v>55866</v>
      </c>
      <c r="B16812" s="215">
        <v>1</v>
      </c>
      <c r="C16812" s="216" t="s">
        <v>55867</v>
      </c>
      <c r="D16812" s="215" t="s">
        <v>55868</v>
      </c>
    </row>
    <row r="16813" spans="1:4">
      <c r="A16813" s="215" t="s">
        <v>55869</v>
      </c>
      <c r="B16813" s="215">
        <v>1</v>
      </c>
      <c r="C16813" s="216" t="s">
        <v>55870</v>
      </c>
      <c r="D16813" s="215" t="s">
        <v>55871</v>
      </c>
    </row>
    <row r="16814" spans="1:4">
      <c r="A16814" s="215" t="s">
        <v>55872</v>
      </c>
      <c r="B16814" s="215">
        <v>1</v>
      </c>
      <c r="C16814" s="216" t="s">
        <v>55873</v>
      </c>
      <c r="D16814" s="215" t="s">
        <v>55874</v>
      </c>
    </row>
    <row r="16815" spans="1:4">
      <c r="A16815" s="215" t="s">
        <v>55875</v>
      </c>
      <c r="B16815" s="215">
        <v>1</v>
      </c>
      <c r="C16815" s="216" t="s">
        <v>26634</v>
      </c>
      <c r="D16815" s="215" t="s">
        <v>55876</v>
      </c>
    </row>
    <row r="16816" spans="1:4">
      <c r="A16816" s="215" t="s">
        <v>55877</v>
      </c>
      <c r="B16816" s="215">
        <v>1</v>
      </c>
      <c r="C16816" s="216" t="s">
        <v>55878</v>
      </c>
      <c r="D16816" s="215" t="s">
        <v>55208</v>
      </c>
    </row>
    <row r="16817" spans="1:4">
      <c r="A16817" s="215" t="s">
        <v>55879</v>
      </c>
      <c r="B16817" s="215">
        <v>1</v>
      </c>
      <c r="C16817" s="216" t="s">
        <v>55880</v>
      </c>
      <c r="D16817" s="215" t="s">
        <v>55881</v>
      </c>
    </row>
    <row r="16818" spans="1:4">
      <c r="A16818" s="215" t="s">
        <v>55882</v>
      </c>
      <c r="B16818" s="215">
        <v>1</v>
      </c>
      <c r="C16818" s="216" t="s">
        <v>55883</v>
      </c>
      <c r="D16818" s="215" t="s">
        <v>55884</v>
      </c>
    </row>
    <row r="16819" spans="1:4">
      <c r="A16819" s="215" t="s">
        <v>55885</v>
      </c>
      <c r="B16819" s="215">
        <v>1</v>
      </c>
      <c r="C16819" s="216" t="s">
        <v>55886</v>
      </c>
      <c r="D16819" s="215" t="s">
        <v>55887</v>
      </c>
    </row>
    <row r="16820" spans="1:4">
      <c r="A16820" s="215" t="s">
        <v>55888</v>
      </c>
      <c r="B16820" s="215">
        <v>1</v>
      </c>
      <c r="C16820" s="216" t="s">
        <v>55889</v>
      </c>
      <c r="D16820" s="215" t="s">
        <v>55890</v>
      </c>
    </row>
    <row r="16821" spans="1:4">
      <c r="A16821" s="215" t="s">
        <v>55891</v>
      </c>
      <c r="B16821" s="215">
        <v>1</v>
      </c>
      <c r="C16821" s="216" t="s">
        <v>55892</v>
      </c>
      <c r="D16821" s="215" t="s">
        <v>55893</v>
      </c>
    </row>
    <row r="16822" spans="1:4">
      <c r="A16822" s="215" t="s">
        <v>55894</v>
      </c>
      <c r="B16822" s="215">
        <v>1</v>
      </c>
      <c r="C16822" s="216" t="s">
        <v>55895</v>
      </c>
      <c r="D16822" s="215" t="s">
        <v>55896</v>
      </c>
    </row>
    <row r="16823" spans="1:4">
      <c r="A16823" s="215" t="s">
        <v>55897</v>
      </c>
      <c r="B16823" s="215">
        <v>1</v>
      </c>
      <c r="C16823" s="216" t="s">
        <v>55898</v>
      </c>
      <c r="D16823" s="215" t="s">
        <v>55899</v>
      </c>
    </row>
    <row r="16824" spans="1:4">
      <c r="A16824" s="215" t="s">
        <v>55900</v>
      </c>
      <c r="B16824" s="215">
        <v>1</v>
      </c>
      <c r="C16824" s="216" t="s">
        <v>55901</v>
      </c>
      <c r="D16824" s="215" t="s">
        <v>55902</v>
      </c>
    </row>
    <row r="16825" spans="1:4">
      <c r="A16825" s="215" t="s">
        <v>55903</v>
      </c>
      <c r="B16825" s="215">
        <v>1</v>
      </c>
      <c r="C16825" s="216" t="s">
        <v>55904</v>
      </c>
      <c r="D16825" s="215" t="s">
        <v>55905</v>
      </c>
    </row>
    <row r="16826" spans="1:4">
      <c r="A16826" s="215" t="s">
        <v>55906</v>
      </c>
      <c r="B16826" s="215">
        <v>1</v>
      </c>
      <c r="C16826" s="216" t="s">
        <v>55907</v>
      </c>
      <c r="D16826" s="215" t="s">
        <v>55908</v>
      </c>
    </row>
    <row r="16827" spans="1:4">
      <c r="A16827" s="215" t="s">
        <v>55909</v>
      </c>
      <c r="B16827" s="215">
        <v>1</v>
      </c>
      <c r="C16827" s="216" t="s">
        <v>55910</v>
      </c>
      <c r="D16827" s="215" t="s">
        <v>55911</v>
      </c>
    </row>
    <row r="16828" spans="1:4">
      <c r="A16828" s="215" t="s">
        <v>55912</v>
      </c>
      <c r="B16828" s="215">
        <v>1</v>
      </c>
      <c r="C16828" s="216" t="s">
        <v>55913</v>
      </c>
      <c r="D16828" s="215" t="s">
        <v>55914</v>
      </c>
    </row>
    <row r="16829" spans="1:4">
      <c r="A16829" s="215" t="s">
        <v>55915</v>
      </c>
      <c r="B16829" s="215">
        <v>1</v>
      </c>
      <c r="C16829" s="216" t="s">
        <v>55916</v>
      </c>
      <c r="D16829" s="215" t="s">
        <v>55917</v>
      </c>
    </row>
    <row r="16830" spans="1:4">
      <c r="A16830" s="215" t="s">
        <v>55918</v>
      </c>
      <c r="B16830" s="215">
        <v>1</v>
      </c>
      <c r="C16830" s="216" t="s">
        <v>55919</v>
      </c>
      <c r="D16830" s="215" t="s">
        <v>55920</v>
      </c>
    </row>
    <row r="16831" spans="1:4">
      <c r="A16831" s="215" t="s">
        <v>55921</v>
      </c>
      <c r="B16831" s="215">
        <v>1</v>
      </c>
      <c r="C16831" s="216" t="s">
        <v>55922</v>
      </c>
      <c r="D16831" s="215" t="s">
        <v>55923</v>
      </c>
    </row>
    <row r="16832" spans="1:4">
      <c r="A16832" s="215" t="s">
        <v>55924</v>
      </c>
      <c r="B16832" s="215">
        <v>1</v>
      </c>
      <c r="C16832" s="216" t="s">
        <v>55925</v>
      </c>
      <c r="D16832" s="215" t="s">
        <v>55926</v>
      </c>
    </row>
    <row r="16833" spans="1:4">
      <c r="A16833" s="215" t="s">
        <v>55927</v>
      </c>
      <c r="B16833" s="215">
        <v>1</v>
      </c>
      <c r="C16833" s="216" t="s">
        <v>55928</v>
      </c>
      <c r="D16833" s="215" t="s">
        <v>55929</v>
      </c>
    </row>
    <row r="16834" spans="1:4">
      <c r="A16834" s="215" t="s">
        <v>55930</v>
      </c>
      <c r="B16834" s="215">
        <v>1</v>
      </c>
      <c r="C16834" s="216" t="s">
        <v>55931</v>
      </c>
      <c r="D16834" s="215" t="s">
        <v>55932</v>
      </c>
    </row>
    <row r="16835" spans="1:4">
      <c r="A16835" s="215" t="s">
        <v>55933</v>
      </c>
      <c r="B16835" s="215">
        <v>1</v>
      </c>
      <c r="C16835" s="216" t="s">
        <v>55934</v>
      </c>
      <c r="D16835" s="215" t="s">
        <v>55935</v>
      </c>
    </row>
    <row r="16836" spans="1:4">
      <c r="A16836" s="215" t="s">
        <v>55936</v>
      </c>
      <c r="B16836" s="215">
        <v>1</v>
      </c>
      <c r="C16836" s="216" t="s">
        <v>55937</v>
      </c>
      <c r="D16836" s="215" t="s">
        <v>55938</v>
      </c>
    </row>
    <row r="16837" spans="1:4">
      <c r="A16837" s="215" t="s">
        <v>55939</v>
      </c>
      <c r="B16837" s="215">
        <v>1</v>
      </c>
      <c r="C16837" s="216" t="s">
        <v>55940</v>
      </c>
      <c r="D16837" s="215" t="s">
        <v>55352</v>
      </c>
    </row>
    <row r="16838" spans="1:4">
      <c r="A16838" s="215" t="s">
        <v>55941</v>
      </c>
      <c r="B16838" s="215">
        <v>1</v>
      </c>
      <c r="C16838" s="216" t="s">
        <v>55942</v>
      </c>
      <c r="D16838" s="215" t="s">
        <v>55943</v>
      </c>
    </row>
    <row r="16839" spans="1:4">
      <c r="A16839" s="215" t="s">
        <v>55944</v>
      </c>
      <c r="B16839" s="215">
        <v>1</v>
      </c>
      <c r="C16839" s="216" t="s">
        <v>55945</v>
      </c>
      <c r="D16839" s="215" t="s">
        <v>55358</v>
      </c>
    </row>
    <row r="16840" spans="1:4">
      <c r="A16840" s="215" t="s">
        <v>55946</v>
      </c>
      <c r="B16840" s="215">
        <v>1</v>
      </c>
      <c r="C16840" s="216" t="s">
        <v>55947</v>
      </c>
      <c r="D16840" s="215" t="s">
        <v>55948</v>
      </c>
    </row>
    <row r="16841" spans="1:4">
      <c r="A16841" s="215" t="s">
        <v>55949</v>
      </c>
      <c r="B16841" s="215">
        <v>1</v>
      </c>
      <c r="C16841" s="216" t="s">
        <v>55950</v>
      </c>
      <c r="D16841" s="215" t="s">
        <v>55951</v>
      </c>
    </row>
    <row r="16842" spans="1:4">
      <c r="A16842" s="215" t="s">
        <v>55952</v>
      </c>
      <c r="B16842" s="215">
        <v>1</v>
      </c>
      <c r="C16842" s="216" t="s">
        <v>55953</v>
      </c>
      <c r="D16842" s="215" t="s">
        <v>55954</v>
      </c>
    </row>
    <row r="16843" spans="1:4">
      <c r="A16843" s="215" t="s">
        <v>55955</v>
      </c>
      <c r="B16843" s="215">
        <v>1</v>
      </c>
      <c r="C16843" s="216" t="s">
        <v>55956</v>
      </c>
      <c r="D16843" s="215" t="s">
        <v>55957</v>
      </c>
    </row>
    <row r="16844" spans="1:4">
      <c r="A16844" s="215" t="s">
        <v>55958</v>
      </c>
      <c r="B16844" s="215">
        <v>1</v>
      </c>
      <c r="C16844" s="216" t="s">
        <v>55959</v>
      </c>
      <c r="D16844" s="215" t="s">
        <v>55960</v>
      </c>
    </row>
    <row r="16845" spans="1:4">
      <c r="A16845" s="215" t="s">
        <v>55961</v>
      </c>
      <c r="B16845" s="215">
        <v>1</v>
      </c>
      <c r="C16845" s="216" t="s">
        <v>55962</v>
      </c>
      <c r="D16845" s="215" t="s">
        <v>55963</v>
      </c>
    </row>
    <row r="16846" spans="1:4">
      <c r="A16846" s="215" t="s">
        <v>55964</v>
      </c>
      <c r="B16846" s="215">
        <v>1</v>
      </c>
      <c r="C16846" s="216" t="s">
        <v>55965</v>
      </c>
      <c r="D16846" s="215" t="s">
        <v>55385</v>
      </c>
    </row>
    <row r="16847" spans="1:4">
      <c r="A16847" s="215" t="s">
        <v>55966</v>
      </c>
      <c r="B16847" s="215">
        <v>1</v>
      </c>
      <c r="C16847" s="216" t="s">
        <v>55967</v>
      </c>
      <c r="D16847" s="215" t="s">
        <v>55968</v>
      </c>
    </row>
    <row r="16848" spans="1:4">
      <c r="A16848" s="215" t="s">
        <v>55969</v>
      </c>
      <c r="B16848" s="215">
        <v>1</v>
      </c>
      <c r="C16848" s="216" t="s">
        <v>55970</v>
      </c>
      <c r="D16848" s="215" t="s">
        <v>55971</v>
      </c>
    </row>
    <row r="16849" spans="1:4">
      <c r="A16849" s="215" t="s">
        <v>55972</v>
      </c>
      <c r="B16849" s="215">
        <v>1</v>
      </c>
      <c r="C16849" s="216" t="s">
        <v>55973</v>
      </c>
      <c r="D16849" s="215" t="s">
        <v>55394</v>
      </c>
    </row>
    <row r="16850" spans="1:4">
      <c r="A16850" s="215" t="s">
        <v>55974</v>
      </c>
      <c r="B16850" s="215">
        <v>1</v>
      </c>
      <c r="C16850" s="216" t="s">
        <v>55975</v>
      </c>
      <c r="D16850" s="215" t="s">
        <v>55976</v>
      </c>
    </row>
    <row r="16851" spans="1:4">
      <c r="A16851" s="215" t="s">
        <v>55977</v>
      </c>
      <c r="B16851" s="215">
        <v>1</v>
      </c>
      <c r="C16851" s="216" t="s">
        <v>55978</v>
      </c>
      <c r="D16851" s="215" t="s">
        <v>55979</v>
      </c>
    </row>
    <row r="16852" spans="1:4">
      <c r="A16852" s="215" t="s">
        <v>55980</v>
      </c>
      <c r="B16852" s="215">
        <v>1</v>
      </c>
      <c r="C16852" s="216" t="s">
        <v>55981</v>
      </c>
      <c r="D16852" s="215" t="s">
        <v>55982</v>
      </c>
    </row>
    <row r="16853" spans="1:4">
      <c r="A16853" s="215" t="s">
        <v>55983</v>
      </c>
      <c r="B16853" s="215">
        <v>1</v>
      </c>
      <c r="C16853" s="216" t="s">
        <v>55984</v>
      </c>
      <c r="D16853" s="215" t="s">
        <v>55985</v>
      </c>
    </row>
    <row r="16854" spans="1:4">
      <c r="A16854" s="215" t="s">
        <v>55986</v>
      </c>
      <c r="B16854" s="215">
        <v>1</v>
      </c>
      <c r="C16854" s="216" t="s">
        <v>55987</v>
      </c>
      <c r="D16854" s="215" t="s">
        <v>55988</v>
      </c>
    </row>
    <row r="16855" spans="1:4">
      <c r="A16855" s="215" t="s">
        <v>55989</v>
      </c>
      <c r="B16855" s="215">
        <v>1</v>
      </c>
      <c r="C16855" s="216" t="s">
        <v>55990</v>
      </c>
      <c r="D16855" s="215" t="s">
        <v>55991</v>
      </c>
    </row>
    <row r="16856" spans="1:4">
      <c r="A16856" s="215" t="s">
        <v>55992</v>
      </c>
      <c r="B16856" s="215">
        <v>1</v>
      </c>
      <c r="C16856" s="216" t="s">
        <v>55993</v>
      </c>
      <c r="D16856" s="215" t="s">
        <v>55994</v>
      </c>
    </row>
    <row r="16857" spans="1:4">
      <c r="A16857" s="215" t="s">
        <v>55995</v>
      </c>
      <c r="B16857" s="215">
        <v>1</v>
      </c>
      <c r="C16857" s="216" t="s">
        <v>55996</v>
      </c>
      <c r="D16857" s="215" t="s">
        <v>55997</v>
      </c>
    </row>
    <row r="16858" spans="1:4">
      <c r="A16858" s="215" t="s">
        <v>55998</v>
      </c>
      <c r="B16858" s="215">
        <v>1</v>
      </c>
      <c r="C16858" s="216" t="s">
        <v>55999</v>
      </c>
      <c r="D16858" s="215" t="s">
        <v>56000</v>
      </c>
    </row>
    <row r="16859" spans="1:4">
      <c r="A16859" s="215" t="s">
        <v>56001</v>
      </c>
      <c r="B16859" s="215">
        <v>1</v>
      </c>
      <c r="C16859" s="216" t="s">
        <v>56002</v>
      </c>
      <c r="D16859" s="215" t="s">
        <v>56003</v>
      </c>
    </row>
    <row r="16860" spans="1:4">
      <c r="A16860" s="215" t="s">
        <v>56004</v>
      </c>
      <c r="B16860" s="215">
        <v>1</v>
      </c>
      <c r="C16860" s="216" t="s">
        <v>56005</v>
      </c>
      <c r="D16860" s="215" t="s">
        <v>56006</v>
      </c>
    </row>
    <row r="16861" spans="1:4">
      <c r="A16861" s="215" t="s">
        <v>56007</v>
      </c>
      <c r="B16861" s="215">
        <v>1</v>
      </c>
      <c r="C16861" s="216" t="s">
        <v>26654</v>
      </c>
      <c r="D16861" s="215" t="s">
        <v>56008</v>
      </c>
    </row>
    <row r="16862" spans="1:4">
      <c r="A16862" s="215" t="s">
        <v>56009</v>
      </c>
      <c r="B16862" s="215">
        <v>1</v>
      </c>
      <c r="C16862" s="216" t="s">
        <v>56010</v>
      </c>
      <c r="D16862" s="215" t="s">
        <v>56011</v>
      </c>
    </row>
    <row r="16863" spans="1:4">
      <c r="A16863" s="215" t="s">
        <v>56012</v>
      </c>
      <c r="B16863" s="215">
        <v>1</v>
      </c>
      <c r="C16863" s="216" t="s">
        <v>56013</v>
      </c>
      <c r="D16863" s="215" t="s">
        <v>56014</v>
      </c>
    </row>
    <row r="16864" spans="1:4">
      <c r="A16864" s="215" t="s">
        <v>56015</v>
      </c>
      <c r="B16864" s="215">
        <v>1</v>
      </c>
      <c r="C16864" s="216" t="s">
        <v>56016</v>
      </c>
      <c r="D16864" s="215" t="s">
        <v>56017</v>
      </c>
    </row>
    <row r="16865" spans="1:4">
      <c r="A16865" s="215" t="s">
        <v>56018</v>
      </c>
      <c r="B16865" s="215">
        <v>1</v>
      </c>
      <c r="C16865" s="216" t="s">
        <v>56019</v>
      </c>
      <c r="D16865" s="215" t="s">
        <v>56020</v>
      </c>
    </row>
    <row r="16866" spans="1:4">
      <c r="A16866" s="215" t="s">
        <v>56021</v>
      </c>
      <c r="B16866" s="215">
        <v>1</v>
      </c>
      <c r="C16866" s="216" t="s">
        <v>56022</v>
      </c>
      <c r="D16866" s="215" t="s">
        <v>56023</v>
      </c>
    </row>
    <row r="16867" spans="1:4">
      <c r="A16867" s="215" t="s">
        <v>56024</v>
      </c>
      <c r="B16867" s="215">
        <v>1</v>
      </c>
      <c r="C16867" s="216" t="s">
        <v>56025</v>
      </c>
      <c r="D16867" s="215" t="s">
        <v>56026</v>
      </c>
    </row>
    <row r="16868" spans="1:4">
      <c r="A16868" s="215" t="s">
        <v>56027</v>
      </c>
      <c r="B16868" s="215">
        <v>1</v>
      </c>
      <c r="C16868" s="216" t="s">
        <v>56028</v>
      </c>
      <c r="D16868" s="215" t="s">
        <v>56029</v>
      </c>
    </row>
    <row r="16869" spans="1:4">
      <c r="A16869" s="215" t="s">
        <v>56030</v>
      </c>
      <c r="B16869" s="215">
        <v>1</v>
      </c>
      <c r="C16869" s="216" t="s">
        <v>56031</v>
      </c>
      <c r="D16869" s="215" t="s">
        <v>56032</v>
      </c>
    </row>
    <row r="16870" spans="1:4">
      <c r="A16870" s="215" t="s">
        <v>56033</v>
      </c>
      <c r="B16870" s="215">
        <v>1</v>
      </c>
      <c r="C16870" s="216" t="s">
        <v>56034</v>
      </c>
      <c r="D16870" s="215" t="s">
        <v>56035</v>
      </c>
    </row>
    <row r="16871" spans="1:4">
      <c r="A16871" s="215" t="s">
        <v>56036</v>
      </c>
      <c r="B16871" s="215">
        <v>1</v>
      </c>
      <c r="C16871" s="216" t="s">
        <v>56037</v>
      </c>
      <c r="D16871" s="215" t="s">
        <v>56038</v>
      </c>
    </row>
    <row r="16872" spans="1:4">
      <c r="A16872" s="215" t="s">
        <v>56039</v>
      </c>
      <c r="B16872" s="215">
        <v>1</v>
      </c>
      <c r="C16872" s="216" t="s">
        <v>56040</v>
      </c>
      <c r="D16872" s="215" t="s">
        <v>55485</v>
      </c>
    </row>
    <row r="16873" spans="1:4">
      <c r="A16873" s="215" t="s">
        <v>56041</v>
      </c>
      <c r="B16873" s="215">
        <v>1</v>
      </c>
      <c r="C16873" s="216" t="s">
        <v>56042</v>
      </c>
      <c r="D16873" s="215" t="s">
        <v>56043</v>
      </c>
    </row>
    <row r="16874" spans="1:4">
      <c r="A16874" s="215" t="s">
        <v>56044</v>
      </c>
      <c r="B16874" s="215">
        <v>1</v>
      </c>
      <c r="C16874" s="216" t="s">
        <v>56045</v>
      </c>
      <c r="D16874" s="215" t="s">
        <v>56046</v>
      </c>
    </row>
    <row r="16875" spans="1:4">
      <c r="A16875" s="215" t="s">
        <v>56047</v>
      </c>
      <c r="B16875" s="215">
        <v>1</v>
      </c>
      <c r="C16875" s="216" t="s">
        <v>56048</v>
      </c>
      <c r="D16875" s="215" t="s">
        <v>56049</v>
      </c>
    </row>
    <row r="16876" spans="1:4">
      <c r="A16876" s="215" t="s">
        <v>56050</v>
      </c>
      <c r="B16876" s="215">
        <v>1</v>
      </c>
      <c r="C16876" s="216" t="s">
        <v>56051</v>
      </c>
      <c r="D16876" s="215" t="s">
        <v>55494</v>
      </c>
    </row>
    <row r="16877" spans="1:4">
      <c r="A16877" s="215" t="s">
        <v>56052</v>
      </c>
      <c r="B16877" s="215">
        <v>1</v>
      </c>
      <c r="C16877" s="216" t="s">
        <v>56053</v>
      </c>
      <c r="D16877" s="215" t="s">
        <v>56054</v>
      </c>
    </row>
    <row r="16878" spans="1:4">
      <c r="A16878" s="215" t="s">
        <v>56055</v>
      </c>
      <c r="B16878" s="215">
        <v>1</v>
      </c>
      <c r="C16878" s="216" t="s">
        <v>56056</v>
      </c>
      <c r="D16878" s="215" t="s">
        <v>56057</v>
      </c>
    </row>
    <row r="16879" spans="1:4">
      <c r="A16879" s="215" t="s">
        <v>56058</v>
      </c>
      <c r="B16879" s="215">
        <v>1</v>
      </c>
      <c r="C16879" s="216" t="s">
        <v>56059</v>
      </c>
      <c r="D16879" s="215" t="s">
        <v>56060</v>
      </c>
    </row>
    <row r="16880" spans="1:4">
      <c r="A16880" s="215" t="s">
        <v>56061</v>
      </c>
      <c r="B16880" s="215">
        <v>1</v>
      </c>
      <c r="C16880" s="216" t="s">
        <v>56062</v>
      </c>
      <c r="D16880" s="215" t="s">
        <v>56063</v>
      </c>
    </row>
    <row r="16881" spans="1:4">
      <c r="A16881" s="215" t="s">
        <v>56064</v>
      </c>
      <c r="B16881" s="215">
        <v>1</v>
      </c>
      <c r="C16881" s="216" t="s">
        <v>56065</v>
      </c>
      <c r="D16881" s="215" t="s">
        <v>56066</v>
      </c>
    </row>
    <row r="16882" spans="1:4">
      <c r="A16882" s="215" t="s">
        <v>56067</v>
      </c>
      <c r="B16882" s="215">
        <v>1</v>
      </c>
      <c r="C16882" s="216" t="s">
        <v>56068</v>
      </c>
      <c r="D16882" s="215" t="s">
        <v>56069</v>
      </c>
    </row>
    <row r="16883" spans="1:4">
      <c r="A16883" s="215" t="s">
        <v>56070</v>
      </c>
      <c r="B16883" s="215">
        <v>1</v>
      </c>
      <c r="C16883" s="216" t="s">
        <v>56071</v>
      </c>
      <c r="D16883" s="215" t="s">
        <v>56072</v>
      </c>
    </row>
    <row r="16884" spans="1:4">
      <c r="A16884" s="215" t="s">
        <v>56073</v>
      </c>
      <c r="B16884" s="215">
        <v>1</v>
      </c>
      <c r="C16884" s="216" t="s">
        <v>56074</v>
      </c>
      <c r="D16884" s="215" t="s">
        <v>56075</v>
      </c>
    </row>
    <row r="16885" spans="1:4">
      <c r="A16885" s="215" t="s">
        <v>56076</v>
      </c>
      <c r="B16885" s="215">
        <v>1</v>
      </c>
      <c r="C16885" s="216" t="s">
        <v>56077</v>
      </c>
      <c r="D16885" s="215" t="s">
        <v>56078</v>
      </c>
    </row>
    <row r="16886" spans="1:4">
      <c r="A16886" s="215" t="s">
        <v>56079</v>
      </c>
      <c r="B16886" s="215">
        <v>1</v>
      </c>
      <c r="C16886" s="216" t="s">
        <v>56080</v>
      </c>
      <c r="D16886" s="215" t="s">
        <v>56081</v>
      </c>
    </row>
    <row r="16887" spans="1:4">
      <c r="A16887" s="215" t="s">
        <v>56082</v>
      </c>
      <c r="B16887" s="215">
        <v>1</v>
      </c>
      <c r="C16887" s="216" t="s">
        <v>56083</v>
      </c>
      <c r="D16887" s="215" t="s">
        <v>56084</v>
      </c>
    </row>
    <row r="16888" spans="1:4">
      <c r="A16888" s="215" t="s">
        <v>56085</v>
      </c>
      <c r="B16888" s="215">
        <v>1</v>
      </c>
      <c r="C16888" s="216" t="s">
        <v>56086</v>
      </c>
      <c r="D16888" s="215" t="s">
        <v>56087</v>
      </c>
    </row>
    <row r="16889" spans="1:4">
      <c r="A16889" s="215" t="s">
        <v>56088</v>
      </c>
      <c r="B16889" s="215">
        <v>1</v>
      </c>
      <c r="C16889" s="216" t="s">
        <v>56089</v>
      </c>
      <c r="D16889" s="215" t="s">
        <v>56090</v>
      </c>
    </row>
    <row r="16890" spans="1:4">
      <c r="A16890" s="215" t="s">
        <v>56091</v>
      </c>
      <c r="B16890" s="215">
        <v>1</v>
      </c>
      <c r="C16890" s="216" t="s">
        <v>56092</v>
      </c>
      <c r="D16890" s="215" t="s">
        <v>56093</v>
      </c>
    </row>
    <row r="16891" spans="1:4">
      <c r="A16891" s="215" t="s">
        <v>56094</v>
      </c>
      <c r="B16891" s="215">
        <v>2</v>
      </c>
      <c r="C16891" s="216" t="s">
        <v>56095</v>
      </c>
      <c r="D16891" s="215" t="s">
        <v>56096</v>
      </c>
    </row>
    <row r="16892" spans="1:4">
      <c r="A16892" s="215" t="s">
        <v>56097</v>
      </c>
      <c r="B16892" s="215">
        <v>1</v>
      </c>
      <c r="C16892" s="216" t="s">
        <v>56098</v>
      </c>
      <c r="D16892" s="215" t="s">
        <v>56099</v>
      </c>
    </row>
    <row r="16893" spans="1:4">
      <c r="A16893" s="215" t="s">
        <v>56100</v>
      </c>
      <c r="B16893" s="215">
        <v>1</v>
      </c>
      <c r="C16893" s="216" t="s">
        <v>56101</v>
      </c>
      <c r="D16893" s="215" t="s">
        <v>56102</v>
      </c>
    </row>
    <row r="16894" spans="1:4">
      <c r="A16894" s="215" t="s">
        <v>56103</v>
      </c>
      <c r="B16894" s="215">
        <v>1</v>
      </c>
      <c r="C16894" s="216" t="s">
        <v>56104</v>
      </c>
      <c r="D16894" s="215" t="s">
        <v>56105</v>
      </c>
    </row>
    <row r="16895" spans="1:4">
      <c r="A16895" s="215" t="s">
        <v>56106</v>
      </c>
      <c r="B16895" s="215">
        <v>2</v>
      </c>
      <c r="C16895" s="216" t="s">
        <v>56107</v>
      </c>
      <c r="D16895" s="215" t="s">
        <v>56108</v>
      </c>
    </row>
    <row r="16896" spans="1:4">
      <c r="A16896" s="215" t="s">
        <v>56109</v>
      </c>
      <c r="B16896" s="215">
        <v>2</v>
      </c>
      <c r="C16896" s="216" t="s">
        <v>56110</v>
      </c>
      <c r="D16896" s="215" t="s">
        <v>56111</v>
      </c>
    </row>
    <row r="16897" spans="1:4">
      <c r="A16897" s="215" t="s">
        <v>56112</v>
      </c>
      <c r="B16897" s="215">
        <v>1</v>
      </c>
      <c r="C16897" s="216" t="s">
        <v>56113</v>
      </c>
      <c r="D16897" s="215" t="s">
        <v>56114</v>
      </c>
    </row>
    <row r="16898" spans="1:4">
      <c r="A16898" s="215" t="s">
        <v>56115</v>
      </c>
      <c r="B16898" s="215">
        <v>1</v>
      </c>
      <c r="C16898" s="216" t="s">
        <v>56116</v>
      </c>
      <c r="D16898" s="215" t="s">
        <v>56117</v>
      </c>
    </row>
    <row r="16899" spans="1:4">
      <c r="A16899" s="215" t="s">
        <v>56118</v>
      </c>
      <c r="B16899" s="215">
        <v>1</v>
      </c>
      <c r="C16899" s="216" t="s">
        <v>56119</v>
      </c>
      <c r="D16899" s="215" t="s">
        <v>56120</v>
      </c>
    </row>
    <row r="16900" spans="1:4">
      <c r="A16900" s="215" t="s">
        <v>56121</v>
      </c>
      <c r="B16900" s="215">
        <v>1</v>
      </c>
      <c r="C16900" s="216" t="s">
        <v>56122</v>
      </c>
      <c r="D16900" s="215" t="s">
        <v>56123</v>
      </c>
    </row>
    <row r="16901" spans="1:4">
      <c r="A16901" s="215" t="s">
        <v>56124</v>
      </c>
      <c r="B16901" s="215">
        <v>1</v>
      </c>
      <c r="C16901" s="216" t="s">
        <v>56125</v>
      </c>
      <c r="D16901" s="215" t="s">
        <v>56126</v>
      </c>
    </row>
    <row r="16902" spans="1:4">
      <c r="A16902" s="215" t="s">
        <v>56127</v>
      </c>
      <c r="B16902" s="215">
        <v>1</v>
      </c>
      <c r="C16902" s="216" t="s">
        <v>56128</v>
      </c>
      <c r="D16902" s="215" t="s">
        <v>56129</v>
      </c>
    </row>
    <row r="16903" spans="1:4">
      <c r="A16903" s="215" t="s">
        <v>56130</v>
      </c>
      <c r="B16903" s="215">
        <v>1</v>
      </c>
      <c r="C16903" s="216" t="s">
        <v>56131</v>
      </c>
      <c r="D16903" s="215" t="s">
        <v>56132</v>
      </c>
    </row>
    <row r="16904" spans="1:4">
      <c r="A16904" s="215" t="s">
        <v>56133</v>
      </c>
      <c r="B16904" s="215">
        <v>1</v>
      </c>
      <c r="C16904" s="216" t="s">
        <v>56134</v>
      </c>
      <c r="D16904" s="215" t="s">
        <v>56135</v>
      </c>
    </row>
    <row r="16905" spans="1:4">
      <c r="A16905" s="215" t="s">
        <v>56136</v>
      </c>
      <c r="B16905" s="215">
        <v>1</v>
      </c>
      <c r="C16905" s="216" t="s">
        <v>56137</v>
      </c>
      <c r="D16905" s="215" t="s">
        <v>56138</v>
      </c>
    </row>
    <row r="16906" spans="1:4">
      <c r="A16906" s="215" t="s">
        <v>56139</v>
      </c>
      <c r="B16906" s="215">
        <v>1</v>
      </c>
      <c r="C16906" s="216" t="s">
        <v>56140</v>
      </c>
      <c r="D16906" s="215" t="s">
        <v>56141</v>
      </c>
    </row>
    <row r="16907" spans="1:4">
      <c r="A16907" s="215" t="s">
        <v>56142</v>
      </c>
      <c r="B16907" s="215">
        <v>1</v>
      </c>
      <c r="C16907" s="216" t="s">
        <v>56143</v>
      </c>
      <c r="D16907" s="215" t="s">
        <v>56144</v>
      </c>
    </row>
    <row r="16908" spans="1:4">
      <c r="A16908" s="215" t="s">
        <v>56145</v>
      </c>
      <c r="B16908" s="215">
        <v>1</v>
      </c>
      <c r="C16908" s="216" t="s">
        <v>56146</v>
      </c>
      <c r="D16908" s="215" t="s">
        <v>56147</v>
      </c>
    </row>
    <row r="16909" spans="1:4">
      <c r="A16909" s="215" t="s">
        <v>56148</v>
      </c>
      <c r="B16909" s="215">
        <v>1</v>
      </c>
      <c r="C16909" s="216" t="s">
        <v>56149</v>
      </c>
      <c r="D16909" s="215" t="s">
        <v>56150</v>
      </c>
    </row>
    <row r="16910" spans="1:4">
      <c r="A16910" s="215" t="s">
        <v>56151</v>
      </c>
      <c r="B16910" s="215">
        <v>1</v>
      </c>
      <c r="C16910" s="216" t="s">
        <v>56152</v>
      </c>
      <c r="D16910" s="215" t="s">
        <v>56153</v>
      </c>
    </row>
    <row r="16911" spans="1:4">
      <c r="A16911" s="215" t="s">
        <v>56154</v>
      </c>
      <c r="B16911" s="215">
        <v>1</v>
      </c>
      <c r="C16911" s="216" t="s">
        <v>56155</v>
      </c>
      <c r="D16911" s="215" t="s">
        <v>56156</v>
      </c>
    </row>
    <row r="16912" spans="1:4">
      <c r="A16912" s="215" t="s">
        <v>56157</v>
      </c>
      <c r="B16912" s="215">
        <v>1</v>
      </c>
      <c r="C16912" s="216" t="s">
        <v>56158</v>
      </c>
      <c r="D16912" s="215" t="s">
        <v>56159</v>
      </c>
    </row>
    <row r="16913" spans="1:4">
      <c r="A16913" s="215" t="s">
        <v>56160</v>
      </c>
      <c r="B16913" s="215">
        <v>1</v>
      </c>
      <c r="C16913" s="216" t="s">
        <v>56161</v>
      </c>
      <c r="D16913" s="215" t="s">
        <v>56162</v>
      </c>
    </row>
    <row r="16914" spans="1:4">
      <c r="A16914" s="215" t="s">
        <v>56163</v>
      </c>
      <c r="B16914" s="215">
        <v>1</v>
      </c>
      <c r="C16914" s="216" t="s">
        <v>56164</v>
      </c>
      <c r="D16914" s="215" t="s">
        <v>56165</v>
      </c>
    </row>
    <row r="16915" spans="1:4">
      <c r="A16915" s="215" t="s">
        <v>56166</v>
      </c>
      <c r="B16915" s="215">
        <v>1</v>
      </c>
      <c r="C16915" s="216" t="s">
        <v>56167</v>
      </c>
      <c r="D16915" s="215" t="s">
        <v>56168</v>
      </c>
    </row>
    <row r="16916" spans="1:4">
      <c r="A16916" s="215" t="s">
        <v>56169</v>
      </c>
      <c r="B16916" s="215">
        <v>1</v>
      </c>
      <c r="C16916" s="216" t="s">
        <v>56170</v>
      </c>
      <c r="D16916" s="215" t="s">
        <v>55717</v>
      </c>
    </row>
    <row r="16917" spans="1:4">
      <c r="A16917" s="215" t="s">
        <v>56171</v>
      </c>
      <c r="B16917" s="215">
        <v>1</v>
      </c>
      <c r="C16917" s="216" t="s">
        <v>56172</v>
      </c>
      <c r="D16917" s="215" t="s">
        <v>56173</v>
      </c>
    </row>
    <row r="16918" spans="1:4">
      <c r="A16918" s="215" t="s">
        <v>56174</v>
      </c>
      <c r="B16918" s="215">
        <v>1</v>
      </c>
      <c r="C16918" s="216" t="s">
        <v>56175</v>
      </c>
      <c r="D16918" s="215" t="s">
        <v>56176</v>
      </c>
    </row>
    <row r="16919" spans="1:4">
      <c r="A16919" s="215" t="s">
        <v>56177</v>
      </c>
      <c r="B16919" s="215">
        <v>1</v>
      </c>
      <c r="C16919" s="216" t="s">
        <v>56178</v>
      </c>
      <c r="D16919" s="215" t="s">
        <v>56179</v>
      </c>
    </row>
    <row r="16920" spans="1:4">
      <c r="A16920" s="215" t="s">
        <v>56180</v>
      </c>
      <c r="B16920" s="215">
        <v>1</v>
      </c>
      <c r="C16920" s="216" t="s">
        <v>56181</v>
      </c>
      <c r="D16920" s="215" t="s">
        <v>56182</v>
      </c>
    </row>
    <row r="16921" spans="1:4">
      <c r="A16921" s="215" t="s">
        <v>56183</v>
      </c>
      <c r="B16921" s="215">
        <v>1</v>
      </c>
      <c r="C16921" s="216" t="s">
        <v>56184</v>
      </c>
      <c r="D16921" s="215" t="s">
        <v>56185</v>
      </c>
    </row>
    <row r="16922" spans="1:4">
      <c r="A16922" s="215" t="s">
        <v>56186</v>
      </c>
      <c r="B16922" s="215">
        <v>1</v>
      </c>
      <c r="C16922" s="216" t="s">
        <v>56187</v>
      </c>
      <c r="D16922" s="215" t="s">
        <v>56188</v>
      </c>
    </row>
    <row r="16923" spans="1:4">
      <c r="A16923" s="215" t="s">
        <v>56189</v>
      </c>
      <c r="B16923" s="215">
        <v>1</v>
      </c>
      <c r="C16923" s="216" t="s">
        <v>56190</v>
      </c>
      <c r="D16923" s="215" t="s">
        <v>56191</v>
      </c>
    </row>
    <row r="16924" spans="1:4">
      <c r="A16924" s="215" t="s">
        <v>56192</v>
      </c>
      <c r="B16924" s="215">
        <v>1</v>
      </c>
      <c r="C16924" s="216" t="s">
        <v>56193</v>
      </c>
      <c r="D16924" s="215" t="s">
        <v>56194</v>
      </c>
    </row>
    <row r="16925" spans="1:4">
      <c r="A16925" s="215" t="s">
        <v>56195</v>
      </c>
      <c r="B16925" s="215">
        <v>1</v>
      </c>
      <c r="C16925" s="216" t="s">
        <v>56196</v>
      </c>
      <c r="D16925" s="215" t="s">
        <v>56197</v>
      </c>
    </row>
    <row r="16926" spans="1:4">
      <c r="A16926" s="215" t="s">
        <v>56198</v>
      </c>
      <c r="B16926" s="215">
        <v>1</v>
      </c>
      <c r="C16926" s="216" t="s">
        <v>56199</v>
      </c>
      <c r="D16926" s="215" t="s">
        <v>56200</v>
      </c>
    </row>
    <row r="16927" spans="1:4">
      <c r="A16927" s="215" t="s">
        <v>56201</v>
      </c>
      <c r="B16927" s="215">
        <v>1</v>
      </c>
      <c r="C16927" s="216" t="s">
        <v>56202</v>
      </c>
      <c r="D16927" s="215" t="s">
        <v>56203</v>
      </c>
    </row>
    <row r="16928" spans="1:4">
      <c r="A16928" s="215" t="s">
        <v>56204</v>
      </c>
      <c r="B16928" s="215">
        <v>1</v>
      </c>
      <c r="C16928" s="216" t="s">
        <v>56205</v>
      </c>
      <c r="D16928" s="215" t="s">
        <v>56206</v>
      </c>
    </row>
    <row r="16929" spans="1:4">
      <c r="A16929" s="215" t="s">
        <v>56207</v>
      </c>
      <c r="B16929" s="215">
        <v>1</v>
      </c>
      <c r="C16929" s="216" t="s">
        <v>56208</v>
      </c>
      <c r="D16929" s="215" t="s">
        <v>56209</v>
      </c>
    </row>
    <row r="16930" spans="1:4">
      <c r="A16930" s="215" t="s">
        <v>56210</v>
      </c>
      <c r="B16930" s="215">
        <v>1</v>
      </c>
      <c r="C16930" s="216" t="s">
        <v>56211</v>
      </c>
      <c r="D16930" s="215" t="s">
        <v>56212</v>
      </c>
    </row>
    <row r="16931" spans="1:4">
      <c r="A16931" s="215" t="s">
        <v>56213</v>
      </c>
      <c r="B16931" s="215">
        <v>1</v>
      </c>
      <c r="C16931" s="216" t="s">
        <v>56214</v>
      </c>
      <c r="D16931" s="215" t="s">
        <v>56215</v>
      </c>
    </row>
    <row r="16932" spans="1:4">
      <c r="A16932" s="215" t="s">
        <v>56216</v>
      </c>
      <c r="B16932" s="215">
        <v>1</v>
      </c>
      <c r="C16932" s="216" t="s">
        <v>56217</v>
      </c>
      <c r="D16932" s="215" t="s">
        <v>56218</v>
      </c>
    </row>
    <row r="16933" spans="1:4">
      <c r="A16933" s="215" t="s">
        <v>56219</v>
      </c>
      <c r="B16933" s="215">
        <v>1</v>
      </c>
      <c r="C16933" s="216" t="s">
        <v>56220</v>
      </c>
      <c r="D16933" s="215" t="s">
        <v>56221</v>
      </c>
    </row>
    <row r="16934" spans="1:4">
      <c r="A16934" s="215" t="s">
        <v>56222</v>
      </c>
      <c r="B16934" s="215">
        <v>1</v>
      </c>
      <c r="C16934" s="216" t="s">
        <v>56223</v>
      </c>
      <c r="D16934" s="215" t="s">
        <v>56224</v>
      </c>
    </row>
    <row r="16935" spans="1:4">
      <c r="A16935" s="215" t="s">
        <v>56225</v>
      </c>
      <c r="B16935" s="215">
        <v>1</v>
      </c>
      <c r="C16935" s="216" t="s">
        <v>56226</v>
      </c>
      <c r="D16935" s="215" t="s">
        <v>56227</v>
      </c>
    </row>
    <row r="16936" spans="1:4">
      <c r="A16936" s="215" t="s">
        <v>56228</v>
      </c>
      <c r="B16936" s="215">
        <v>1</v>
      </c>
      <c r="C16936" s="216" t="s">
        <v>56229</v>
      </c>
      <c r="D16936" s="215" t="s">
        <v>56230</v>
      </c>
    </row>
    <row r="16937" spans="1:4">
      <c r="A16937" s="215" t="s">
        <v>56231</v>
      </c>
      <c r="B16937" s="215">
        <v>1</v>
      </c>
      <c r="C16937" s="216" t="s">
        <v>56232</v>
      </c>
      <c r="D16937" s="215" t="s">
        <v>56233</v>
      </c>
    </row>
    <row r="16938" spans="1:4">
      <c r="A16938" s="215" t="s">
        <v>56234</v>
      </c>
      <c r="B16938" s="215">
        <v>1</v>
      </c>
      <c r="C16938" s="216" t="s">
        <v>56235</v>
      </c>
      <c r="D16938" s="215" t="s">
        <v>56236</v>
      </c>
    </row>
    <row r="16939" spans="1:4">
      <c r="A16939" s="215" t="s">
        <v>56237</v>
      </c>
      <c r="B16939" s="215">
        <v>1</v>
      </c>
      <c r="C16939" s="216" t="s">
        <v>56238</v>
      </c>
      <c r="D16939" s="215" t="s">
        <v>56239</v>
      </c>
    </row>
    <row r="16940" spans="1:4">
      <c r="A16940" s="215" t="s">
        <v>56240</v>
      </c>
      <c r="B16940" s="215">
        <v>1</v>
      </c>
      <c r="C16940" s="216" t="s">
        <v>56241</v>
      </c>
      <c r="D16940" s="215" t="s">
        <v>55841</v>
      </c>
    </row>
    <row r="16941" spans="1:4">
      <c r="A16941" s="215" t="s">
        <v>56242</v>
      </c>
      <c r="B16941" s="215">
        <v>1</v>
      </c>
      <c r="C16941" s="216" t="s">
        <v>56243</v>
      </c>
      <c r="D16941" s="215" t="s">
        <v>56244</v>
      </c>
    </row>
    <row r="16942" spans="1:4">
      <c r="A16942" s="215" t="s">
        <v>56245</v>
      </c>
      <c r="B16942" s="215">
        <v>1</v>
      </c>
      <c r="C16942" s="216" t="s">
        <v>56246</v>
      </c>
      <c r="D16942" s="215" t="s">
        <v>56247</v>
      </c>
    </row>
    <row r="16943" spans="1:4">
      <c r="A16943" s="215" t="s">
        <v>56248</v>
      </c>
      <c r="B16943" s="215">
        <v>1</v>
      </c>
      <c r="C16943" s="216" t="s">
        <v>56249</v>
      </c>
      <c r="D16943" s="215" t="s">
        <v>56250</v>
      </c>
    </row>
    <row r="16944" spans="1:4">
      <c r="A16944" s="215" t="s">
        <v>56251</v>
      </c>
      <c r="B16944" s="215">
        <v>1</v>
      </c>
      <c r="C16944" s="216" t="s">
        <v>56252</v>
      </c>
      <c r="D16944" s="215" t="s">
        <v>56253</v>
      </c>
    </row>
    <row r="16945" spans="1:4">
      <c r="A16945" s="215" t="s">
        <v>56254</v>
      </c>
      <c r="B16945" s="215">
        <v>1</v>
      </c>
      <c r="C16945" s="216" t="s">
        <v>56255</v>
      </c>
      <c r="D16945" s="215" t="s">
        <v>56256</v>
      </c>
    </row>
    <row r="16946" spans="1:4">
      <c r="A16946" s="215" t="s">
        <v>56257</v>
      </c>
      <c r="B16946" s="215">
        <v>1</v>
      </c>
      <c r="C16946" s="216" t="s">
        <v>56258</v>
      </c>
      <c r="D16946" s="215" t="s">
        <v>56259</v>
      </c>
    </row>
    <row r="16947" spans="1:4">
      <c r="A16947" s="215" t="s">
        <v>56260</v>
      </c>
      <c r="B16947" s="215">
        <v>1</v>
      </c>
      <c r="C16947" s="216" t="s">
        <v>56261</v>
      </c>
      <c r="D16947" s="215" t="s">
        <v>56262</v>
      </c>
    </row>
    <row r="16948" spans="1:4">
      <c r="A16948" s="215" t="s">
        <v>56263</v>
      </c>
      <c r="B16948" s="215">
        <v>1</v>
      </c>
      <c r="C16948" s="216" t="s">
        <v>56264</v>
      </c>
      <c r="D16948" s="215" t="s">
        <v>56265</v>
      </c>
    </row>
    <row r="16949" spans="1:4">
      <c r="A16949" s="215" t="s">
        <v>56266</v>
      </c>
      <c r="B16949" s="215">
        <v>1</v>
      </c>
      <c r="C16949" s="216" t="s">
        <v>56267</v>
      </c>
      <c r="D16949" s="215" t="s">
        <v>56268</v>
      </c>
    </row>
    <row r="16950" spans="1:4">
      <c r="A16950" s="215" t="s">
        <v>56269</v>
      </c>
      <c r="B16950" s="215">
        <v>1</v>
      </c>
      <c r="C16950" s="216" t="s">
        <v>56270</v>
      </c>
      <c r="D16950" s="215" t="s">
        <v>56271</v>
      </c>
    </row>
    <row r="16951" spans="1:4">
      <c r="A16951" s="215" t="s">
        <v>56272</v>
      </c>
      <c r="B16951" s="215">
        <v>1</v>
      </c>
      <c r="C16951" s="216" t="s">
        <v>56273</v>
      </c>
      <c r="D16951" s="215" t="s">
        <v>56274</v>
      </c>
    </row>
    <row r="16952" spans="1:4">
      <c r="A16952" s="215" t="s">
        <v>56275</v>
      </c>
      <c r="B16952" s="215">
        <v>1</v>
      </c>
      <c r="C16952" s="216" t="s">
        <v>56276</v>
      </c>
      <c r="D16952" s="215" t="s">
        <v>56277</v>
      </c>
    </row>
    <row r="16953" spans="1:4">
      <c r="A16953" s="215" t="s">
        <v>56278</v>
      </c>
      <c r="B16953" s="215">
        <v>1</v>
      </c>
      <c r="C16953" s="216" t="s">
        <v>56279</v>
      </c>
      <c r="D16953" s="215" t="s">
        <v>56280</v>
      </c>
    </row>
    <row r="16954" spans="1:4">
      <c r="A16954" s="215" t="s">
        <v>56281</v>
      </c>
      <c r="B16954" s="215">
        <v>1</v>
      </c>
      <c r="C16954" s="216" t="s">
        <v>56282</v>
      </c>
      <c r="D16954" s="215" t="s">
        <v>56283</v>
      </c>
    </row>
    <row r="16955" spans="1:4">
      <c r="A16955" s="215" t="s">
        <v>56284</v>
      </c>
      <c r="B16955" s="215">
        <v>1</v>
      </c>
      <c r="C16955" s="216" t="s">
        <v>56285</v>
      </c>
      <c r="D16955" s="215" t="s">
        <v>56286</v>
      </c>
    </row>
    <row r="16956" spans="1:4">
      <c r="A16956" s="215" t="s">
        <v>56287</v>
      </c>
      <c r="B16956" s="215">
        <v>1</v>
      </c>
      <c r="C16956" s="216" t="s">
        <v>56288</v>
      </c>
      <c r="D16956" s="215" t="s">
        <v>56289</v>
      </c>
    </row>
    <row r="16957" spans="1:4">
      <c r="A16957" s="215" t="s">
        <v>56290</v>
      </c>
      <c r="B16957" s="215">
        <v>1</v>
      </c>
      <c r="C16957" s="216" t="s">
        <v>56291</v>
      </c>
      <c r="D16957" s="215" t="s">
        <v>56292</v>
      </c>
    </row>
    <row r="16958" spans="1:4">
      <c r="A16958" s="215" t="s">
        <v>56293</v>
      </c>
      <c r="B16958" s="215">
        <v>1</v>
      </c>
      <c r="C16958" s="216" t="s">
        <v>56294</v>
      </c>
      <c r="D16958" s="215" t="s">
        <v>56295</v>
      </c>
    </row>
    <row r="16959" spans="1:4">
      <c r="A16959" s="215" t="s">
        <v>56296</v>
      </c>
      <c r="B16959" s="215">
        <v>1</v>
      </c>
      <c r="C16959" s="216" t="s">
        <v>56297</v>
      </c>
      <c r="D16959" s="215" t="s">
        <v>56298</v>
      </c>
    </row>
    <row r="16960" spans="1:4">
      <c r="A16960" s="215" t="s">
        <v>56299</v>
      </c>
      <c r="B16960" s="215">
        <v>1</v>
      </c>
      <c r="C16960" s="216" t="s">
        <v>56300</v>
      </c>
      <c r="D16960" s="215" t="s">
        <v>56301</v>
      </c>
    </row>
    <row r="16961" spans="1:4">
      <c r="A16961" s="215" t="s">
        <v>56302</v>
      </c>
      <c r="B16961" s="215">
        <v>1</v>
      </c>
      <c r="C16961" s="216" t="s">
        <v>56303</v>
      </c>
      <c r="D16961" s="215" t="s">
        <v>56304</v>
      </c>
    </row>
    <row r="16962" spans="1:4">
      <c r="A16962" s="215" t="s">
        <v>56305</v>
      </c>
      <c r="B16962" s="215">
        <v>1</v>
      </c>
      <c r="C16962" s="216" t="s">
        <v>56306</v>
      </c>
      <c r="D16962" s="215" t="s">
        <v>56307</v>
      </c>
    </row>
    <row r="16963" spans="1:4">
      <c r="A16963" s="215" t="s">
        <v>56308</v>
      </c>
      <c r="B16963" s="215">
        <v>1</v>
      </c>
      <c r="C16963" s="216" t="s">
        <v>56309</v>
      </c>
      <c r="D16963" s="215" t="s">
        <v>56310</v>
      </c>
    </row>
    <row r="16964" spans="1:4">
      <c r="A16964" s="215" t="s">
        <v>56311</v>
      </c>
      <c r="B16964" s="215">
        <v>1</v>
      </c>
      <c r="C16964" s="216" t="s">
        <v>56312</v>
      </c>
      <c r="D16964" s="215" t="s">
        <v>56313</v>
      </c>
    </row>
    <row r="16965" spans="1:4">
      <c r="A16965" s="215" t="s">
        <v>56314</v>
      </c>
      <c r="B16965" s="215">
        <v>1</v>
      </c>
      <c r="C16965" s="216" t="s">
        <v>56315</v>
      </c>
      <c r="D16965" s="215" t="s">
        <v>56035</v>
      </c>
    </row>
    <row r="16966" spans="1:4">
      <c r="A16966" s="215" t="s">
        <v>56316</v>
      </c>
      <c r="B16966" s="215">
        <v>1</v>
      </c>
      <c r="C16966" s="216" t="s">
        <v>56317</v>
      </c>
      <c r="D16966" s="215" t="s">
        <v>56318</v>
      </c>
    </row>
    <row r="16967" spans="1:4">
      <c r="A16967" s="215" t="s">
        <v>56319</v>
      </c>
      <c r="B16967" s="215">
        <v>1</v>
      </c>
      <c r="C16967" s="216" t="s">
        <v>56320</v>
      </c>
      <c r="D16967" s="215" t="s">
        <v>56038</v>
      </c>
    </row>
    <row r="16968" spans="1:4">
      <c r="A16968" s="215" t="s">
        <v>56321</v>
      </c>
      <c r="B16968" s="215">
        <v>1</v>
      </c>
      <c r="C16968" s="216" t="s">
        <v>56322</v>
      </c>
      <c r="D16968" s="215" t="s">
        <v>56029</v>
      </c>
    </row>
    <row r="16969" spans="1:4">
      <c r="A16969" s="215" t="s">
        <v>56323</v>
      </c>
      <c r="B16969" s="215">
        <v>1</v>
      </c>
      <c r="C16969" s="216" t="s">
        <v>56324</v>
      </c>
      <c r="D16969" s="215" t="s">
        <v>56325</v>
      </c>
    </row>
    <row r="16970" spans="1:4">
      <c r="A16970" s="215" t="s">
        <v>56326</v>
      </c>
      <c r="B16970" s="215">
        <v>1</v>
      </c>
      <c r="C16970" s="216" t="s">
        <v>56327</v>
      </c>
      <c r="D16970" s="215" t="s">
        <v>56328</v>
      </c>
    </row>
    <row r="16971" spans="1:4">
      <c r="A16971" s="215" t="s">
        <v>56329</v>
      </c>
      <c r="B16971" s="215">
        <v>1</v>
      </c>
      <c r="C16971" s="216" t="s">
        <v>56330</v>
      </c>
      <c r="D16971" s="215" t="s">
        <v>56331</v>
      </c>
    </row>
    <row r="16972" spans="1:4">
      <c r="A16972" s="215" t="s">
        <v>56332</v>
      </c>
      <c r="B16972" s="215">
        <v>1</v>
      </c>
      <c r="C16972" s="216" t="s">
        <v>56333</v>
      </c>
      <c r="D16972" s="215" t="s">
        <v>56334</v>
      </c>
    </row>
    <row r="16973" spans="1:4">
      <c r="A16973" s="215" t="s">
        <v>56335</v>
      </c>
      <c r="B16973" s="215">
        <v>1</v>
      </c>
      <c r="C16973" s="216" t="s">
        <v>56336</v>
      </c>
      <c r="D16973" s="215" t="s">
        <v>56337</v>
      </c>
    </row>
    <row r="16974" spans="1:4">
      <c r="A16974" s="215" t="s">
        <v>56338</v>
      </c>
      <c r="B16974" s="215">
        <v>1</v>
      </c>
      <c r="C16974" s="216" t="s">
        <v>56339</v>
      </c>
      <c r="D16974" s="215" t="s">
        <v>56340</v>
      </c>
    </row>
    <row r="16975" spans="1:4">
      <c r="A16975" s="215" t="s">
        <v>56341</v>
      </c>
      <c r="B16975" s="215">
        <v>1</v>
      </c>
      <c r="C16975" s="216" t="s">
        <v>56342</v>
      </c>
      <c r="D16975" s="215" t="s">
        <v>56343</v>
      </c>
    </row>
    <row r="16976" spans="1:4">
      <c r="A16976" s="215" t="s">
        <v>56344</v>
      </c>
      <c r="B16976" s="215">
        <v>1</v>
      </c>
      <c r="C16976" s="216" t="s">
        <v>56345</v>
      </c>
      <c r="D16976" s="215" t="s">
        <v>56346</v>
      </c>
    </row>
    <row r="16977" spans="1:4">
      <c r="A16977" s="215" t="s">
        <v>56347</v>
      </c>
      <c r="B16977" s="215">
        <v>1</v>
      </c>
      <c r="C16977" s="216" t="s">
        <v>56348</v>
      </c>
      <c r="D16977" s="215" t="s">
        <v>56349</v>
      </c>
    </row>
    <row r="16978" spans="1:4">
      <c r="A16978" s="215" t="s">
        <v>56350</v>
      </c>
      <c r="B16978" s="215">
        <v>1</v>
      </c>
      <c r="C16978" s="216" t="s">
        <v>56351</v>
      </c>
      <c r="D16978" s="215" t="s">
        <v>56352</v>
      </c>
    </row>
    <row r="16979" spans="1:4">
      <c r="A16979" s="215" t="s">
        <v>56353</v>
      </c>
      <c r="B16979" s="215">
        <v>1</v>
      </c>
      <c r="C16979" s="216" t="s">
        <v>56354</v>
      </c>
      <c r="D16979" s="215" t="s">
        <v>56355</v>
      </c>
    </row>
    <row r="16980" spans="1:4">
      <c r="A16980" s="215" t="s">
        <v>56356</v>
      </c>
      <c r="B16980" s="215">
        <v>1</v>
      </c>
      <c r="C16980" s="216" t="s">
        <v>56357</v>
      </c>
      <c r="D16980" s="215" t="s">
        <v>56358</v>
      </c>
    </row>
    <row r="16981" spans="1:4">
      <c r="A16981" s="215" t="s">
        <v>56359</v>
      </c>
      <c r="B16981" s="215">
        <v>1</v>
      </c>
      <c r="C16981" s="216" t="s">
        <v>56360</v>
      </c>
      <c r="D16981" s="215" t="s">
        <v>56361</v>
      </c>
    </row>
    <row r="16982" spans="1:4">
      <c r="A16982" s="215" t="s">
        <v>56362</v>
      </c>
      <c r="B16982" s="215">
        <v>1</v>
      </c>
      <c r="C16982" s="216" t="s">
        <v>56363</v>
      </c>
      <c r="D16982" s="215" t="s">
        <v>56364</v>
      </c>
    </row>
    <row r="16983" spans="1:4">
      <c r="A16983" s="215" t="s">
        <v>56365</v>
      </c>
      <c r="B16983" s="215">
        <v>1</v>
      </c>
      <c r="C16983" s="216" t="s">
        <v>56366</v>
      </c>
      <c r="D16983" s="215" t="s">
        <v>56367</v>
      </c>
    </row>
    <row r="16984" spans="1:4">
      <c r="A16984" s="215" t="s">
        <v>56368</v>
      </c>
      <c r="B16984" s="215">
        <v>1</v>
      </c>
      <c r="C16984" s="216" t="s">
        <v>56369</v>
      </c>
      <c r="D16984" s="215" t="s">
        <v>56370</v>
      </c>
    </row>
    <row r="16985" spans="1:4">
      <c r="A16985" s="215" t="s">
        <v>56371</v>
      </c>
      <c r="B16985" s="215">
        <v>1</v>
      </c>
      <c r="C16985" s="216" t="s">
        <v>56372</v>
      </c>
      <c r="D16985" s="215" t="s">
        <v>56373</v>
      </c>
    </row>
    <row r="16986" spans="1:4">
      <c r="A16986" s="215" t="s">
        <v>56374</v>
      </c>
      <c r="B16986" s="215">
        <v>1</v>
      </c>
      <c r="C16986" s="216" t="s">
        <v>56375</v>
      </c>
      <c r="D16986" s="215" t="s">
        <v>56376</v>
      </c>
    </row>
    <row r="16987" spans="1:4">
      <c r="A16987" s="215" t="s">
        <v>56377</v>
      </c>
      <c r="B16987" s="215">
        <v>1</v>
      </c>
      <c r="C16987" s="216" t="s">
        <v>56378</v>
      </c>
      <c r="D16987" s="215" t="s">
        <v>56379</v>
      </c>
    </row>
    <row r="16988" spans="1:4">
      <c r="A16988" s="215" t="s">
        <v>56380</v>
      </c>
      <c r="B16988" s="215">
        <v>1</v>
      </c>
      <c r="C16988" s="216" t="s">
        <v>56381</v>
      </c>
      <c r="D16988" s="215" t="s">
        <v>55494</v>
      </c>
    </row>
    <row r="16989" spans="1:4">
      <c r="A16989" s="215" t="s">
        <v>56382</v>
      </c>
      <c r="B16989" s="215">
        <v>1</v>
      </c>
      <c r="C16989" s="216" t="s">
        <v>56383</v>
      </c>
      <c r="D16989" s="215" t="s">
        <v>56384</v>
      </c>
    </row>
    <row r="16990" spans="1:4">
      <c r="A16990" s="215" t="s">
        <v>56385</v>
      </c>
      <c r="B16990" s="215">
        <v>1</v>
      </c>
      <c r="C16990" s="216" t="s">
        <v>56386</v>
      </c>
      <c r="D16990" s="215" t="s">
        <v>56387</v>
      </c>
    </row>
    <row r="16991" spans="1:4">
      <c r="A16991" s="215" t="s">
        <v>111193</v>
      </c>
      <c r="B16991" s="215">
        <v>1</v>
      </c>
      <c r="C16991" s="216" t="s">
        <v>111194</v>
      </c>
      <c r="D16991" s="215" t="s">
        <v>111195</v>
      </c>
    </row>
    <row r="16992" spans="1:4">
      <c r="A16992" s="215" t="s">
        <v>56388</v>
      </c>
      <c r="B16992" s="215">
        <v>1</v>
      </c>
      <c r="C16992" s="216" t="s">
        <v>56389</v>
      </c>
      <c r="D16992" s="215" t="s">
        <v>56390</v>
      </c>
    </row>
    <row r="16993" spans="1:4">
      <c r="A16993" s="215" t="s">
        <v>56391</v>
      </c>
      <c r="B16993" s="215">
        <v>1</v>
      </c>
      <c r="C16993" s="216" t="s">
        <v>56392</v>
      </c>
      <c r="D16993" s="215" t="s">
        <v>56393</v>
      </c>
    </row>
    <row r="16994" spans="1:4">
      <c r="A16994" s="215" t="s">
        <v>56394</v>
      </c>
      <c r="B16994" s="215">
        <v>1</v>
      </c>
      <c r="C16994" s="216" t="s">
        <v>56395</v>
      </c>
      <c r="D16994" s="215" t="s">
        <v>56396</v>
      </c>
    </row>
    <row r="16995" spans="1:4">
      <c r="A16995" s="215" t="s">
        <v>56397</v>
      </c>
      <c r="B16995" s="215">
        <v>1</v>
      </c>
      <c r="C16995" s="216" t="s">
        <v>56398</v>
      </c>
      <c r="D16995" s="215" t="s">
        <v>56399</v>
      </c>
    </row>
    <row r="16996" spans="1:4">
      <c r="A16996" s="215" t="s">
        <v>56400</v>
      </c>
      <c r="B16996" s="215">
        <v>1</v>
      </c>
      <c r="C16996" s="216" t="s">
        <v>111196</v>
      </c>
      <c r="D16996" s="215" t="s">
        <v>56401</v>
      </c>
    </row>
    <row r="16997" spans="1:4">
      <c r="A16997" s="215" t="s">
        <v>56402</v>
      </c>
      <c r="B16997" s="215">
        <v>1</v>
      </c>
      <c r="C16997" s="216" t="s">
        <v>111197</v>
      </c>
      <c r="D16997" s="215" t="s">
        <v>56403</v>
      </c>
    </row>
    <row r="16998" spans="1:4">
      <c r="A16998" s="215" t="s">
        <v>56404</v>
      </c>
      <c r="B16998" s="215">
        <v>1</v>
      </c>
      <c r="C16998" s="216" t="s">
        <v>56405</v>
      </c>
      <c r="D16998" s="215" t="s">
        <v>56406</v>
      </c>
    </row>
    <row r="16999" spans="1:4">
      <c r="A16999" s="215" t="s">
        <v>56407</v>
      </c>
      <c r="B16999" s="215">
        <v>1</v>
      </c>
      <c r="C16999" s="216" t="s">
        <v>56408</v>
      </c>
      <c r="D16999" s="215" t="s">
        <v>56409</v>
      </c>
    </row>
    <row r="17000" spans="1:4">
      <c r="A17000" s="215" t="s">
        <v>56410</v>
      </c>
      <c r="B17000" s="215">
        <v>1</v>
      </c>
      <c r="C17000" s="216" t="s">
        <v>111198</v>
      </c>
      <c r="D17000" s="215" t="s">
        <v>56411</v>
      </c>
    </row>
    <row r="17001" spans="1:4">
      <c r="A17001" s="215" t="s">
        <v>56412</v>
      </c>
      <c r="B17001" s="215">
        <v>1</v>
      </c>
      <c r="C17001" s="216" t="s">
        <v>111199</v>
      </c>
      <c r="D17001" s="215" t="s">
        <v>56413</v>
      </c>
    </row>
    <row r="17002" spans="1:4">
      <c r="A17002" s="215" t="s">
        <v>56414</v>
      </c>
      <c r="B17002" s="215">
        <v>1</v>
      </c>
      <c r="C17002" s="216" t="s">
        <v>111200</v>
      </c>
      <c r="D17002" s="215" t="s">
        <v>56415</v>
      </c>
    </row>
    <row r="17003" spans="1:4">
      <c r="A17003" s="215" t="s">
        <v>56416</v>
      </c>
      <c r="B17003" s="215">
        <v>1</v>
      </c>
      <c r="C17003" s="216" t="s">
        <v>56417</v>
      </c>
      <c r="D17003" s="215" t="s">
        <v>56418</v>
      </c>
    </row>
    <row r="17004" spans="1:4">
      <c r="A17004" s="215" t="s">
        <v>56419</v>
      </c>
      <c r="B17004" s="215">
        <v>1</v>
      </c>
      <c r="C17004" s="216" t="s">
        <v>111201</v>
      </c>
      <c r="D17004" s="215" t="s">
        <v>56420</v>
      </c>
    </row>
    <row r="17005" spans="1:4">
      <c r="A17005" s="215" t="s">
        <v>56421</v>
      </c>
      <c r="B17005" s="215">
        <v>1</v>
      </c>
      <c r="C17005" s="216" t="s">
        <v>111202</v>
      </c>
      <c r="D17005" s="215" t="s">
        <v>56422</v>
      </c>
    </row>
    <row r="17006" spans="1:4">
      <c r="A17006" s="215" t="s">
        <v>56423</v>
      </c>
      <c r="B17006" s="215">
        <v>1</v>
      </c>
      <c r="C17006" s="216" t="s">
        <v>111203</v>
      </c>
      <c r="D17006" s="215" t="s">
        <v>56424</v>
      </c>
    </row>
    <row r="17007" spans="1:4">
      <c r="A17007" s="215" t="s">
        <v>56425</v>
      </c>
      <c r="B17007" s="215">
        <v>1</v>
      </c>
      <c r="C17007" s="216" t="s">
        <v>111204</v>
      </c>
      <c r="D17007" s="215" t="s">
        <v>56426</v>
      </c>
    </row>
    <row r="17008" spans="1:4">
      <c r="A17008" s="215" t="s">
        <v>56427</v>
      </c>
      <c r="B17008" s="215">
        <v>1</v>
      </c>
      <c r="C17008" s="216" t="s">
        <v>111205</v>
      </c>
      <c r="D17008" s="215" t="s">
        <v>56428</v>
      </c>
    </row>
    <row r="17009" spans="1:4">
      <c r="A17009" s="215" t="s">
        <v>56429</v>
      </c>
      <c r="B17009" s="215">
        <v>1</v>
      </c>
      <c r="C17009" s="216" t="s">
        <v>111206</v>
      </c>
      <c r="D17009" s="215" t="s">
        <v>56430</v>
      </c>
    </row>
    <row r="17010" spans="1:4">
      <c r="A17010" s="215" t="s">
        <v>56431</v>
      </c>
      <c r="B17010" s="215">
        <v>1</v>
      </c>
      <c r="C17010" s="216" t="s">
        <v>111207</v>
      </c>
      <c r="D17010" s="215" t="s">
        <v>56432</v>
      </c>
    </row>
    <row r="17011" spans="1:4">
      <c r="A17011" s="215" t="s">
        <v>56433</v>
      </c>
      <c r="B17011" s="215">
        <v>1</v>
      </c>
      <c r="C17011" s="216" t="s">
        <v>111208</v>
      </c>
      <c r="D17011" s="215" t="s">
        <v>56434</v>
      </c>
    </row>
    <row r="17012" spans="1:4">
      <c r="A17012" s="215" t="s">
        <v>56435</v>
      </c>
      <c r="B17012" s="215">
        <v>1</v>
      </c>
      <c r="C17012" s="216" t="s">
        <v>111209</v>
      </c>
      <c r="D17012" s="215" t="s">
        <v>56436</v>
      </c>
    </row>
    <row r="17013" spans="1:4">
      <c r="A17013" s="215" t="s">
        <v>56437</v>
      </c>
      <c r="B17013" s="215">
        <v>1</v>
      </c>
      <c r="C17013" s="216" t="s">
        <v>56438</v>
      </c>
      <c r="D17013" s="215" t="s">
        <v>56439</v>
      </c>
    </row>
    <row r="17014" spans="1:4">
      <c r="A17014" s="215" t="s">
        <v>56440</v>
      </c>
      <c r="B17014" s="215">
        <v>1</v>
      </c>
      <c r="C17014" s="216" t="s">
        <v>56441</v>
      </c>
      <c r="D17014" s="215" t="s">
        <v>56442</v>
      </c>
    </row>
    <row r="17015" spans="1:4">
      <c r="A17015" s="215" t="s">
        <v>56443</v>
      </c>
      <c r="B17015" s="215">
        <v>1</v>
      </c>
      <c r="C17015" s="216" t="s">
        <v>56444</v>
      </c>
      <c r="D17015" s="215" t="s">
        <v>56445</v>
      </c>
    </row>
    <row r="17016" spans="1:4">
      <c r="A17016" s="215" t="s">
        <v>56446</v>
      </c>
      <c r="B17016" s="215">
        <v>1</v>
      </c>
      <c r="C17016" s="216" t="s">
        <v>56447</v>
      </c>
      <c r="D17016" s="215" t="s">
        <v>56448</v>
      </c>
    </row>
    <row r="17017" spans="1:4">
      <c r="A17017" s="215" t="s">
        <v>56449</v>
      </c>
      <c r="B17017" s="215">
        <v>1</v>
      </c>
      <c r="C17017" s="216" t="s">
        <v>56450</v>
      </c>
      <c r="D17017" s="215" t="s">
        <v>56451</v>
      </c>
    </row>
    <row r="17018" spans="1:4">
      <c r="A17018" s="215" t="s">
        <v>56452</v>
      </c>
      <c r="B17018" s="215">
        <v>1</v>
      </c>
      <c r="C17018" s="216" t="s">
        <v>56453</v>
      </c>
      <c r="D17018" s="215" t="s">
        <v>56454</v>
      </c>
    </row>
    <row r="17019" spans="1:4">
      <c r="A17019" s="215" t="s">
        <v>56455</v>
      </c>
      <c r="B17019" s="215">
        <v>1</v>
      </c>
      <c r="C17019" s="216" t="s">
        <v>56456</v>
      </c>
      <c r="D17019" s="215" t="s">
        <v>56457</v>
      </c>
    </row>
    <row r="17020" spans="1:4">
      <c r="A17020" s="215" t="s">
        <v>56458</v>
      </c>
      <c r="B17020" s="215">
        <v>1</v>
      </c>
      <c r="C17020" s="216" t="s">
        <v>56459</v>
      </c>
      <c r="D17020" s="215" t="s">
        <v>56460</v>
      </c>
    </row>
    <row r="17021" spans="1:4">
      <c r="A17021" s="215" t="s">
        <v>56461</v>
      </c>
      <c r="B17021" s="215">
        <v>1</v>
      </c>
      <c r="C17021" s="216" t="s">
        <v>56462</v>
      </c>
      <c r="D17021" s="215" t="s">
        <v>56463</v>
      </c>
    </row>
    <row r="17022" spans="1:4">
      <c r="A17022" s="215" t="s">
        <v>56464</v>
      </c>
      <c r="B17022" s="215">
        <v>1</v>
      </c>
      <c r="C17022" s="216" t="s">
        <v>56465</v>
      </c>
      <c r="D17022" s="215" t="s">
        <v>56466</v>
      </c>
    </row>
    <row r="17023" spans="1:4">
      <c r="A17023" s="215" t="s">
        <v>56467</v>
      </c>
      <c r="B17023" s="215">
        <v>1</v>
      </c>
      <c r="C17023" s="216" t="s">
        <v>56468</v>
      </c>
      <c r="D17023" s="215" t="s">
        <v>56469</v>
      </c>
    </row>
    <row r="17024" spans="1:4">
      <c r="A17024" s="215" t="s">
        <v>56470</v>
      </c>
      <c r="B17024" s="215">
        <v>1</v>
      </c>
      <c r="C17024" s="216" t="s">
        <v>56471</v>
      </c>
      <c r="D17024" s="215" t="s">
        <v>56472</v>
      </c>
    </row>
    <row r="17025" spans="1:4">
      <c r="A17025" s="215" t="s">
        <v>56473</v>
      </c>
      <c r="B17025" s="215">
        <v>1</v>
      </c>
      <c r="C17025" s="216" t="s">
        <v>56474</v>
      </c>
      <c r="D17025" s="215" t="s">
        <v>56475</v>
      </c>
    </row>
    <row r="17026" spans="1:4">
      <c r="A17026" s="215" t="s">
        <v>56476</v>
      </c>
      <c r="B17026" s="215">
        <v>1</v>
      </c>
      <c r="C17026" s="216" t="s">
        <v>56477</v>
      </c>
      <c r="D17026" s="215" t="s">
        <v>56478</v>
      </c>
    </row>
    <row r="17027" spans="1:4">
      <c r="A17027" s="215" t="s">
        <v>56479</v>
      </c>
      <c r="B17027" s="215">
        <v>1</v>
      </c>
      <c r="C17027" s="216" t="s">
        <v>56480</v>
      </c>
      <c r="D17027" s="215" t="s">
        <v>56481</v>
      </c>
    </row>
    <row r="17028" spans="1:4">
      <c r="A17028" s="215" t="s">
        <v>56482</v>
      </c>
      <c r="B17028" s="215">
        <v>1</v>
      </c>
      <c r="C17028" s="216" t="s">
        <v>56483</v>
      </c>
      <c r="D17028" s="215" t="s">
        <v>56484</v>
      </c>
    </row>
    <row r="17029" spans="1:4">
      <c r="A17029" s="215" t="s">
        <v>56485</v>
      </c>
      <c r="B17029" s="215">
        <v>1</v>
      </c>
      <c r="C17029" s="216" t="s">
        <v>56486</v>
      </c>
      <c r="D17029" s="215" t="s">
        <v>56487</v>
      </c>
    </row>
    <row r="17030" spans="1:4">
      <c r="A17030" s="215" t="s">
        <v>56488</v>
      </c>
      <c r="B17030" s="215">
        <v>1</v>
      </c>
      <c r="C17030" s="216" t="s">
        <v>56489</v>
      </c>
      <c r="D17030" s="215" t="s">
        <v>56490</v>
      </c>
    </row>
    <row r="17031" spans="1:4">
      <c r="A17031" s="215" t="s">
        <v>56491</v>
      </c>
      <c r="B17031" s="215">
        <v>1</v>
      </c>
      <c r="C17031" s="216" t="s">
        <v>56492</v>
      </c>
      <c r="D17031" s="215" t="s">
        <v>56493</v>
      </c>
    </row>
    <row r="17032" spans="1:4">
      <c r="A17032" s="215" t="s">
        <v>56494</v>
      </c>
      <c r="B17032" s="215">
        <v>1</v>
      </c>
      <c r="C17032" s="216" t="s">
        <v>56495</v>
      </c>
      <c r="D17032" s="215" t="s">
        <v>56496</v>
      </c>
    </row>
    <row r="17033" spans="1:4">
      <c r="A17033" s="215" t="s">
        <v>56497</v>
      </c>
      <c r="B17033" s="215">
        <v>1</v>
      </c>
      <c r="C17033" s="216" t="s">
        <v>56498</v>
      </c>
      <c r="D17033" s="215" t="s">
        <v>56499</v>
      </c>
    </row>
    <row r="17034" spans="1:4">
      <c r="A17034" s="215" t="s">
        <v>56500</v>
      </c>
      <c r="B17034" s="215">
        <v>1</v>
      </c>
      <c r="C17034" s="216" t="s">
        <v>56501</v>
      </c>
      <c r="D17034" s="215" t="s">
        <v>56502</v>
      </c>
    </row>
    <row r="17035" spans="1:4">
      <c r="A17035" s="215" t="s">
        <v>56503</v>
      </c>
      <c r="B17035" s="215">
        <v>1</v>
      </c>
      <c r="C17035" s="216" t="s">
        <v>56504</v>
      </c>
      <c r="D17035" s="215" t="s">
        <v>56505</v>
      </c>
    </row>
    <row r="17036" spans="1:4">
      <c r="A17036" s="215" t="s">
        <v>56506</v>
      </c>
      <c r="B17036" s="215">
        <v>1</v>
      </c>
      <c r="C17036" s="216" t="s">
        <v>56507</v>
      </c>
      <c r="D17036" s="215" t="s">
        <v>56508</v>
      </c>
    </row>
    <row r="17037" spans="1:4">
      <c r="A17037" s="215" t="s">
        <v>56509</v>
      </c>
      <c r="B17037" s="215">
        <v>1</v>
      </c>
      <c r="C17037" s="216" t="s">
        <v>56510</v>
      </c>
      <c r="D17037" s="215" t="s">
        <v>56511</v>
      </c>
    </row>
    <row r="17038" spans="1:4">
      <c r="A17038" s="215" t="s">
        <v>56512</v>
      </c>
      <c r="B17038" s="215">
        <v>1</v>
      </c>
      <c r="C17038" s="216" t="s">
        <v>56513</v>
      </c>
      <c r="D17038" s="215" t="s">
        <v>56514</v>
      </c>
    </row>
    <row r="17039" spans="1:4">
      <c r="A17039" s="215" t="s">
        <v>56515</v>
      </c>
      <c r="B17039" s="215">
        <v>1</v>
      </c>
      <c r="C17039" s="216" t="s">
        <v>56516</v>
      </c>
      <c r="D17039" s="215" t="s">
        <v>56517</v>
      </c>
    </row>
    <row r="17040" spans="1:4">
      <c r="A17040" s="215" t="s">
        <v>56518</v>
      </c>
      <c r="B17040" s="215">
        <v>1</v>
      </c>
      <c r="C17040" s="216" t="s">
        <v>56519</v>
      </c>
      <c r="D17040" s="215" t="s">
        <v>56520</v>
      </c>
    </row>
    <row r="17041" spans="1:4">
      <c r="A17041" s="215" t="s">
        <v>56521</v>
      </c>
      <c r="B17041" s="215">
        <v>1</v>
      </c>
      <c r="C17041" s="216" t="s">
        <v>56522</v>
      </c>
      <c r="D17041" s="215" t="s">
        <v>56523</v>
      </c>
    </row>
    <row r="17042" spans="1:4">
      <c r="A17042" s="215" t="s">
        <v>56524</v>
      </c>
      <c r="B17042" s="215">
        <v>1</v>
      </c>
      <c r="C17042" s="216" t="s">
        <v>56525</v>
      </c>
      <c r="D17042" s="215" t="s">
        <v>56526</v>
      </c>
    </row>
    <row r="17043" spans="1:4">
      <c r="A17043" s="215" t="s">
        <v>56527</v>
      </c>
      <c r="B17043" s="215">
        <v>1</v>
      </c>
      <c r="C17043" s="216" t="s">
        <v>56528</v>
      </c>
      <c r="D17043" s="215" t="s">
        <v>56529</v>
      </c>
    </row>
    <row r="17044" spans="1:4">
      <c r="A17044" s="215" t="s">
        <v>56530</v>
      </c>
      <c r="B17044" s="215">
        <v>1</v>
      </c>
      <c r="C17044" s="216" t="s">
        <v>56531</v>
      </c>
      <c r="D17044" s="215" t="s">
        <v>56532</v>
      </c>
    </row>
    <row r="17045" spans="1:4">
      <c r="A17045" s="215" t="s">
        <v>56533</v>
      </c>
      <c r="B17045" s="215">
        <v>1</v>
      </c>
      <c r="C17045" s="216" t="s">
        <v>56534</v>
      </c>
      <c r="D17045" s="215" t="s">
        <v>56535</v>
      </c>
    </row>
    <row r="17046" spans="1:4">
      <c r="A17046" s="215" t="s">
        <v>56536</v>
      </c>
      <c r="B17046" s="215">
        <v>1</v>
      </c>
      <c r="C17046" s="216" t="s">
        <v>56537</v>
      </c>
      <c r="D17046" s="215" t="s">
        <v>56538</v>
      </c>
    </row>
    <row r="17047" spans="1:4">
      <c r="A17047" s="215" t="s">
        <v>56539</v>
      </c>
      <c r="B17047" s="215">
        <v>1</v>
      </c>
      <c r="C17047" s="216" t="s">
        <v>56540</v>
      </c>
      <c r="D17047" s="215" t="s">
        <v>56541</v>
      </c>
    </row>
    <row r="17048" spans="1:4">
      <c r="A17048" s="215" t="s">
        <v>56542</v>
      </c>
      <c r="B17048" s="215">
        <v>1</v>
      </c>
      <c r="C17048" s="216" t="s">
        <v>56543</v>
      </c>
      <c r="D17048" s="215" t="s">
        <v>56544</v>
      </c>
    </row>
    <row r="17049" spans="1:4">
      <c r="A17049" s="215" t="s">
        <v>56545</v>
      </c>
      <c r="B17049" s="215">
        <v>1</v>
      </c>
      <c r="C17049" s="216" t="s">
        <v>56546</v>
      </c>
      <c r="D17049" s="215" t="s">
        <v>56547</v>
      </c>
    </row>
    <row r="17050" spans="1:4">
      <c r="A17050" s="215" t="s">
        <v>56548</v>
      </c>
      <c r="B17050" s="215">
        <v>1</v>
      </c>
      <c r="C17050" s="216" t="s">
        <v>56549</v>
      </c>
      <c r="D17050" s="215" t="s">
        <v>56550</v>
      </c>
    </row>
    <row r="17051" spans="1:4">
      <c r="A17051" s="215" t="s">
        <v>56551</v>
      </c>
      <c r="B17051" s="215">
        <v>1</v>
      </c>
      <c r="C17051" s="216" t="s">
        <v>56552</v>
      </c>
      <c r="D17051" s="215" t="s">
        <v>56553</v>
      </c>
    </row>
    <row r="17052" spans="1:4">
      <c r="A17052" s="215" t="s">
        <v>56554</v>
      </c>
      <c r="B17052" s="215">
        <v>1</v>
      </c>
      <c r="C17052" s="216" t="s">
        <v>56555</v>
      </c>
      <c r="D17052" s="215" t="s">
        <v>56556</v>
      </c>
    </row>
    <row r="17053" spans="1:4">
      <c r="A17053" s="215" t="s">
        <v>56557</v>
      </c>
      <c r="B17053" s="215">
        <v>1</v>
      </c>
      <c r="C17053" s="216" t="s">
        <v>56558</v>
      </c>
      <c r="D17053" s="215" t="s">
        <v>56559</v>
      </c>
    </row>
    <row r="17054" spans="1:4">
      <c r="A17054" s="215" t="s">
        <v>56560</v>
      </c>
      <c r="B17054" s="215">
        <v>1</v>
      </c>
      <c r="C17054" s="216" t="s">
        <v>56561</v>
      </c>
      <c r="D17054" s="215" t="s">
        <v>56562</v>
      </c>
    </row>
    <row r="17055" spans="1:4">
      <c r="A17055" s="215" t="s">
        <v>56563</v>
      </c>
      <c r="B17055" s="215">
        <v>1</v>
      </c>
      <c r="C17055" s="216" t="s">
        <v>56564</v>
      </c>
      <c r="D17055" s="215" t="s">
        <v>56565</v>
      </c>
    </row>
    <row r="17056" spans="1:4">
      <c r="A17056" s="215" t="s">
        <v>56566</v>
      </c>
      <c r="B17056" s="215">
        <v>1</v>
      </c>
      <c r="C17056" s="216" t="s">
        <v>56567</v>
      </c>
      <c r="D17056" s="215" t="s">
        <v>56568</v>
      </c>
    </row>
    <row r="17057" spans="1:4">
      <c r="A17057" s="215" t="s">
        <v>56569</v>
      </c>
      <c r="B17057" s="215">
        <v>1</v>
      </c>
      <c r="C17057" s="216" t="s">
        <v>56570</v>
      </c>
      <c r="D17057" s="215" t="s">
        <v>56571</v>
      </c>
    </row>
    <row r="17058" spans="1:4">
      <c r="A17058" s="215" t="s">
        <v>56572</v>
      </c>
      <c r="B17058" s="215">
        <v>1</v>
      </c>
      <c r="C17058" s="216" t="s">
        <v>56573</v>
      </c>
      <c r="D17058" s="215" t="s">
        <v>56574</v>
      </c>
    </row>
    <row r="17059" spans="1:4">
      <c r="A17059" s="215" t="s">
        <v>56575</v>
      </c>
      <c r="B17059" s="215">
        <v>1</v>
      </c>
      <c r="C17059" s="216" t="s">
        <v>56576</v>
      </c>
      <c r="D17059" s="215" t="s">
        <v>56577</v>
      </c>
    </row>
    <row r="17060" spans="1:4">
      <c r="A17060" s="215" t="s">
        <v>56578</v>
      </c>
      <c r="B17060" s="215">
        <v>1</v>
      </c>
      <c r="C17060" s="216" t="s">
        <v>56579</v>
      </c>
      <c r="D17060" s="215" t="s">
        <v>56580</v>
      </c>
    </row>
    <row r="17061" spans="1:4">
      <c r="A17061" s="215" t="s">
        <v>56581</v>
      </c>
      <c r="B17061" s="215">
        <v>1</v>
      </c>
      <c r="C17061" s="216" t="s">
        <v>56582</v>
      </c>
      <c r="D17061" s="215" t="s">
        <v>56583</v>
      </c>
    </row>
    <row r="17062" spans="1:4">
      <c r="A17062" s="215" t="s">
        <v>56584</v>
      </c>
      <c r="B17062" s="215">
        <v>1</v>
      </c>
      <c r="C17062" s="216" t="s">
        <v>56585</v>
      </c>
      <c r="D17062" s="215" t="s">
        <v>56586</v>
      </c>
    </row>
    <row r="17063" spans="1:4">
      <c r="A17063" s="215" t="s">
        <v>56587</v>
      </c>
      <c r="B17063" s="215">
        <v>1</v>
      </c>
      <c r="C17063" s="216" t="s">
        <v>56588</v>
      </c>
      <c r="D17063" s="215" t="s">
        <v>56589</v>
      </c>
    </row>
    <row r="17064" spans="1:4">
      <c r="A17064" s="215" t="s">
        <v>56590</v>
      </c>
      <c r="B17064" s="215">
        <v>1</v>
      </c>
      <c r="C17064" s="216" t="s">
        <v>56591</v>
      </c>
      <c r="D17064" s="215" t="s">
        <v>56592</v>
      </c>
    </row>
    <row r="17065" spans="1:4">
      <c r="A17065" s="215" t="s">
        <v>56593</v>
      </c>
      <c r="B17065" s="215">
        <v>1</v>
      </c>
      <c r="C17065" s="216" t="s">
        <v>56594</v>
      </c>
      <c r="D17065" s="215" t="s">
        <v>56595</v>
      </c>
    </row>
    <row r="17066" spans="1:4">
      <c r="A17066" s="215" t="s">
        <v>56596</v>
      </c>
      <c r="B17066" s="215">
        <v>1</v>
      </c>
      <c r="C17066" s="216" t="s">
        <v>56597</v>
      </c>
      <c r="D17066" s="215" t="s">
        <v>56598</v>
      </c>
    </row>
    <row r="17067" spans="1:4">
      <c r="A17067" s="215" t="s">
        <v>56599</v>
      </c>
      <c r="B17067" s="215">
        <v>1</v>
      </c>
      <c r="C17067" s="216" t="s">
        <v>56600</v>
      </c>
      <c r="D17067" s="215" t="s">
        <v>56601</v>
      </c>
    </row>
    <row r="17068" spans="1:4">
      <c r="A17068" s="215" t="s">
        <v>56602</v>
      </c>
      <c r="B17068" s="215">
        <v>1</v>
      </c>
      <c r="C17068" s="216" t="s">
        <v>56603</v>
      </c>
      <c r="D17068" s="215" t="s">
        <v>56604</v>
      </c>
    </row>
    <row r="17069" spans="1:4">
      <c r="A17069" s="215" t="s">
        <v>56605</v>
      </c>
      <c r="B17069" s="215">
        <v>1</v>
      </c>
      <c r="C17069" s="216" t="s">
        <v>56606</v>
      </c>
      <c r="D17069" s="215" t="s">
        <v>56607</v>
      </c>
    </row>
    <row r="17070" spans="1:4">
      <c r="A17070" s="215" t="s">
        <v>56608</v>
      </c>
      <c r="B17070" s="215">
        <v>1</v>
      </c>
      <c r="C17070" s="216" t="s">
        <v>56609</v>
      </c>
      <c r="D17070" s="215" t="s">
        <v>56610</v>
      </c>
    </row>
    <row r="17071" spans="1:4">
      <c r="A17071" s="215" t="s">
        <v>56611</v>
      </c>
      <c r="B17071" s="215">
        <v>1</v>
      </c>
      <c r="C17071" s="216" t="s">
        <v>56612</v>
      </c>
      <c r="D17071" s="215" t="s">
        <v>56613</v>
      </c>
    </row>
    <row r="17072" spans="1:4">
      <c r="A17072" s="215" t="s">
        <v>56614</v>
      </c>
      <c r="B17072" s="215">
        <v>1</v>
      </c>
      <c r="C17072" s="216" t="s">
        <v>56615</v>
      </c>
      <c r="D17072" s="215" t="s">
        <v>56616</v>
      </c>
    </row>
    <row r="17073" spans="1:4">
      <c r="A17073" s="215" t="s">
        <v>56617</v>
      </c>
      <c r="B17073" s="215">
        <v>1</v>
      </c>
      <c r="C17073" s="216" t="s">
        <v>56618</v>
      </c>
      <c r="D17073" s="215" t="s">
        <v>56619</v>
      </c>
    </row>
    <row r="17074" spans="1:4">
      <c r="A17074" s="215" t="s">
        <v>56620</v>
      </c>
      <c r="B17074" s="215">
        <v>1</v>
      </c>
      <c r="C17074" s="216" t="s">
        <v>56621</v>
      </c>
      <c r="D17074" s="215" t="s">
        <v>56622</v>
      </c>
    </row>
    <row r="17075" spans="1:4">
      <c r="A17075" s="215" t="s">
        <v>56623</v>
      </c>
      <c r="B17075" s="215">
        <v>1</v>
      </c>
      <c r="C17075" s="216" t="s">
        <v>56624</v>
      </c>
      <c r="D17075" s="215" t="s">
        <v>56625</v>
      </c>
    </row>
    <row r="17076" spans="1:4">
      <c r="A17076" s="215" t="s">
        <v>56626</v>
      </c>
      <c r="B17076" s="215">
        <v>1</v>
      </c>
      <c r="C17076" s="216" t="s">
        <v>56627</v>
      </c>
      <c r="D17076" s="215" t="s">
        <v>56628</v>
      </c>
    </row>
    <row r="17077" spans="1:4">
      <c r="A17077" s="215" t="s">
        <v>56629</v>
      </c>
      <c r="B17077" s="215">
        <v>1</v>
      </c>
      <c r="C17077" s="216" t="s">
        <v>56630</v>
      </c>
      <c r="D17077" s="215" t="s">
        <v>56631</v>
      </c>
    </row>
    <row r="17078" spans="1:4">
      <c r="A17078" s="215" t="s">
        <v>56632</v>
      </c>
      <c r="B17078" s="215">
        <v>1</v>
      </c>
      <c r="C17078" s="216" t="s">
        <v>56633</v>
      </c>
      <c r="D17078" s="215" t="s">
        <v>56634</v>
      </c>
    </row>
    <row r="17079" spans="1:4">
      <c r="A17079" s="215" t="s">
        <v>56635</v>
      </c>
      <c r="B17079" s="215">
        <v>1</v>
      </c>
      <c r="C17079" s="216" t="s">
        <v>56636</v>
      </c>
      <c r="D17079" s="215" t="s">
        <v>56637</v>
      </c>
    </row>
    <row r="17080" spans="1:4">
      <c r="A17080" s="215" t="s">
        <v>56638</v>
      </c>
      <c r="B17080" s="215">
        <v>1</v>
      </c>
      <c r="C17080" s="216" t="s">
        <v>56639</v>
      </c>
      <c r="D17080" s="215" t="s">
        <v>56640</v>
      </c>
    </row>
    <row r="17081" spans="1:4">
      <c r="A17081" s="215" t="s">
        <v>56641</v>
      </c>
      <c r="B17081" s="215">
        <v>1</v>
      </c>
      <c r="C17081" s="216" t="s">
        <v>56642</v>
      </c>
      <c r="D17081" s="215" t="s">
        <v>56643</v>
      </c>
    </row>
    <row r="17082" spans="1:4">
      <c r="A17082" s="215" t="s">
        <v>56644</v>
      </c>
      <c r="B17082" s="215">
        <v>1</v>
      </c>
      <c r="C17082" s="216" t="s">
        <v>56645</v>
      </c>
      <c r="D17082" s="215" t="s">
        <v>56646</v>
      </c>
    </row>
    <row r="17083" spans="1:4">
      <c r="A17083" s="215" t="s">
        <v>56647</v>
      </c>
      <c r="B17083" s="215">
        <v>1</v>
      </c>
      <c r="C17083" s="216" t="s">
        <v>56648</v>
      </c>
      <c r="D17083" s="215" t="s">
        <v>56649</v>
      </c>
    </row>
    <row r="17084" spans="1:4">
      <c r="A17084" s="215" t="s">
        <v>56650</v>
      </c>
      <c r="B17084" s="215">
        <v>1</v>
      </c>
      <c r="C17084" s="216" t="s">
        <v>56651</v>
      </c>
      <c r="D17084" s="215" t="s">
        <v>56652</v>
      </c>
    </row>
    <row r="17085" spans="1:4">
      <c r="A17085" s="215" t="s">
        <v>56653</v>
      </c>
      <c r="B17085" s="215">
        <v>1</v>
      </c>
      <c r="C17085" s="216" t="s">
        <v>56654</v>
      </c>
      <c r="D17085" s="215" t="s">
        <v>56655</v>
      </c>
    </row>
    <row r="17086" spans="1:4">
      <c r="A17086" s="215" t="s">
        <v>56656</v>
      </c>
      <c r="B17086" s="215">
        <v>1</v>
      </c>
      <c r="C17086" s="216" t="s">
        <v>56657</v>
      </c>
      <c r="D17086" s="215" t="s">
        <v>56658</v>
      </c>
    </row>
    <row r="17087" spans="1:4">
      <c r="A17087" s="215" t="s">
        <v>56659</v>
      </c>
      <c r="B17087" s="215">
        <v>1</v>
      </c>
      <c r="C17087" s="216" t="s">
        <v>56660</v>
      </c>
      <c r="D17087" s="215" t="s">
        <v>56661</v>
      </c>
    </row>
    <row r="17088" spans="1:4">
      <c r="A17088" s="215" t="s">
        <v>56662</v>
      </c>
      <c r="B17088" s="215">
        <v>1</v>
      </c>
      <c r="C17088" s="216" t="s">
        <v>56663</v>
      </c>
      <c r="D17088" s="215" t="s">
        <v>56664</v>
      </c>
    </row>
    <row r="17089" spans="1:4">
      <c r="A17089" s="215" t="s">
        <v>56665</v>
      </c>
      <c r="B17089" s="215">
        <v>1</v>
      </c>
      <c r="C17089" s="216" t="s">
        <v>56666</v>
      </c>
      <c r="D17089" s="215" t="s">
        <v>56667</v>
      </c>
    </row>
    <row r="17090" spans="1:4">
      <c r="A17090" s="215" t="s">
        <v>56668</v>
      </c>
      <c r="B17090" s="215">
        <v>1</v>
      </c>
      <c r="C17090" s="216" t="s">
        <v>56669</v>
      </c>
      <c r="D17090" s="215" t="s">
        <v>56670</v>
      </c>
    </row>
    <row r="17091" spans="1:4">
      <c r="A17091" s="215" t="s">
        <v>56671</v>
      </c>
      <c r="B17091" s="215">
        <v>1</v>
      </c>
      <c r="C17091" s="216" t="s">
        <v>56672</v>
      </c>
      <c r="D17091" s="215" t="s">
        <v>56673</v>
      </c>
    </row>
    <row r="17092" spans="1:4">
      <c r="A17092" s="215" t="s">
        <v>56674</v>
      </c>
      <c r="B17092" s="215">
        <v>1</v>
      </c>
      <c r="C17092" s="216" t="s">
        <v>56675</v>
      </c>
      <c r="D17092" s="215" t="s">
        <v>56676</v>
      </c>
    </row>
    <row r="17093" spans="1:4">
      <c r="A17093" s="215" t="s">
        <v>56677</v>
      </c>
      <c r="B17093" s="215">
        <v>1</v>
      </c>
      <c r="C17093" s="216" t="s">
        <v>56678</v>
      </c>
      <c r="D17093" s="215" t="s">
        <v>56679</v>
      </c>
    </row>
    <row r="17094" spans="1:4">
      <c r="A17094" s="215" t="s">
        <v>56680</v>
      </c>
      <c r="B17094" s="215">
        <v>1</v>
      </c>
      <c r="C17094" s="216" t="s">
        <v>56681</v>
      </c>
      <c r="D17094" s="215" t="s">
        <v>56682</v>
      </c>
    </row>
    <row r="17095" spans="1:4">
      <c r="A17095" s="215" t="s">
        <v>56683</v>
      </c>
      <c r="B17095" s="215">
        <v>1</v>
      </c>
      <c r="C17095" s="216" t="s">
        <v>56684</v>
      </c>
      <c r="D17095" s="215" t="s">
        <v>56685</v>
      </c>
    </row>
    <row r="17096" spans="1:4">
      <c r="A17096" s="215" t="s">
        <v>56686</v>
      </c>
      <c r="B17096" s="215">
        <v>1</v>
      </c>
      <c r="C17096" s="216" t="s">
        <v>56687</v>
      </c>
      <c r="D17096" s="215" t="s">
        <v>56688</v>
      </c>
    </row>
    <row r="17097" spans="1:4">
      <c r="A17097" s="215" t="s">
        <v>56689</v>
      </c>
      <c r="B17097" s="215">
        <v>1</v>
      </c>
      <c r="C17097" s="216" t="s">
        <v>56690</v>
      </c>
      <c r="D17097" s="215" t="s">
        <v>56691</v>
      </c>
    </row>
    <row r="17098" spans="1:4">
      <c r="A17098" s="215" t="s">
        <v>56692</v>
      </c>
      <c r="B17098" s="215">
        <v>1</v>
      </c>
      <c r="C17098" s="216" t="s">
        <v>56693</v>
      </c>
      <c r="D17098" s="215" t="s">
        <v>56694</v>
      </c>
    </row>
    <row r="17099" spans="1:4">
      <c r="A17099" s="215" t="s">
        <v>56695</v>
      </c>
      <c r="B17099" s="215">
        <v>1</v>
      </c>
      <c r="C17099" s="216" t="s">
        <v>56696</v>
      </c>
      <c r="D17099" s="215" t="s">
        <v>56697</v>
      </c>
    </row>
    <row r="17100" spans="1:4">
      <c r="A17100" s="215" t="s">
        <v>56698</v>
      </c>
      <c r="B17100" s="215">
        <v>1</v>
      </c>
      <c r="C17100" s="216" t="s">
        <v>56699</v>
      </c>
      <c r="D17100" s="215" t="s">
        <v>56700</v>
      </c>
    </row>
    <row r="17101" spans="1:4">
      <c r="A17101" s="215" t="s">
        <v>56701</v>
      </c>
      <c r="B17101" s="215">
        <v>1</v>
      </c>
      <c r="C17101" s="216" t="s">
        <v>56702</v>
      </c>
      <c r="D17101" s="215" t="s">
        <v>56703</v>
      </c>
    </row>
    <row r="17102" spans="1:4">
      <c r="A17102" s="215" t="s">
        <v>56704</v>
      </c>
      <c r="B17102" s="215">
        <v>1</v>
      </c>
      <c r="C17102" s="216" t="s">
        <v>56705</v>
      </c>
      <c r="D17102" s="215" t="s">
        <v>56706</v>
      </c>
    </row>
    <row r="17103" spans="1:4">
      <c r="A17103" s="215" t="s">
        <v>56707</v>
      </c>
      <c r="B17103" s="215">
        <v>1</v>
      </c>
      <c r="C17103" s="216" t="s">
        <v>56708</v>
      </c>
      <c r="D17103" s="215" t="s">
        <v>56709</v>
      </c>
    </row>
    <row r="17104" spans="1:4">
      <c r="A17104" s="215" t="s">
        <v>56710</v>
      </c>
      <c r="B17104" s="215">
        <v>1</v>
      </c>
      <c r="C17104" s="216" t="s">
        <v>56711</v>
      </c>
      <c r="D17104" s="215" t="s">
        <v>56712</v>
      </c>
    </row>
    <row r="17105" spans="1:4">
      <c r="A17105" s="215" t="s">
        <v>56713</v>
      </c>
      <c r="B17105" s="215">
        <v>1</v>
      </c>
      <c r="C17105" s="216" t="s">
        <v>56714</v>
      </c>
      <c r="D17105" s="215" t="s">
        <v>56715</v>
      </c>
    </row>
    <row r="17106" spans="1:4">
      <c r="A17106" s="215" t="s">
        <v>56716</v>
      </c>
      <c r="B17106" s="215">
        <v>1</v>
      </c>
      <c r="C17106" s="216" t="s">
        <v>56717</v>
      </c>
      <c r="D17106" s="215" t="s">
        <v>56718</v>
      </c>
    </row>
    <row r="17107" spans="1:4">
      <c r="A17107" s="215" t="s">
        <v>56719</v>
      </c>
      <c r="B17107" s="215">
        <v>1</v>
      </c>
      <c r="C17107" s="216" t="s">
        <v>56720</v>
      </c>
      <c r="D17107" s="215" t="s">
        <v>56721</v>
      </c>
    </row>
    <row r="17108" spans="1:4">
      <c r="A17108" s="215" t="s">
        <v>56722</v>
      </c>
      <c r="B17108" s="215">
        <v>1</v>
      </c>
      <c r="C17108" s="216" t="s">
        <v>56723</v>
      </c>
      <c r="D17108" s="215" t="s">
        <v>111210</v>
      </c>
    </row>
    <row r="17109" spans="1:4">
      <c r="A17109" s="215" t="s">
        <v>56724</v>
      </c>
      <c r="B17109" s="215">
        <v>1</v>
      </c>
      <c r="C17109" s="216" t="s">
        <v>56725</v>
      </c>
      <c r="D17109" s="215" t="s">
        <v>56726</v>
      </c>
    </row>
    <row r="17110" spans="1:4">
      <c r="A17110" s="215" t="s">
        <v>56727</v>
      </c>
      <c r="B17110" s="215">
        <v>1</v>
      </c>
      <c r="C17110" s="216" t="s">
        <v>56728</v>
      </c>
      <c r="D17110" s="215" t="s">
        <v>56729</v>
      </c>
    </row>
    <row r="17111" spans="1:4">
      <c r="A17111" s="215" t="s">
        <v>56730</v>
      </c>
      <c r="B17111" s="215">
        <v>1</v>
      </c>
      <c r="C17111" s="216" t="s">
        <v>56731</v>
      </c>
      <c r="D17111" s="215" t="s">
        <v>56732</v>
      </c>
    </row>
    <row r="17112" spans="1:4">
      <c r="A17112" s="215" t="s">
        <v>56733</v>
      </c>
      <c r="B17112" s="215">
        <v>1</v>
      </c>
      <c r="C17112" s="216" t="s">
        <v>56734</v>
      </c>
      <c r="D17112" s="215" t="s">
        <v>56735</v>
      </c>
    </row>
    <row r="17113" spans="1:4">
      <c r="A17113" s="215" t="s">
        <v>56736</v>
      </c>
      <c r="B17113" s="215">
        <v>1</v>
      </c>
      <c r="C17113" s="216" t="s">
        <v>56737</v>
      </c>
      <c r="D17113" s="215" t="s">
        <v>56738</v>
      </c>
    </row>
    <row r="17114" spans="1:4">
      <c r="A17114" s="215" t="s">
        <v>56739</v>
      </c>
      <c r="B17114" s="215">
        <v>1</v>
      </c>
      <c r="C17114" s="216" t="s">
        <v>56740</v>
      </c>
      <c r="D17114" s="215" t="s">
        <v>56741</v>
      </c>
    </row>
    <row r="17115" spans="1:4">
      <c r="A17115" s="215" t="s">
        <v>56742</v>
      </c>
      <c r="B17115" s="215">
        <v>1</v>
      </c>
      <c r="C17115" s="216" t="s">
        <v>56743</v>
      </c>
      <c r="D17115" s="215" t="s">
        <v>56744</v>
      </c>
    </row>
    <row r="17116" spans="1:4">
      <c r="A17116" s="215" t="s">
        <v>56745</v>
      </c>
      <c r="B17116" s="215">
        <v>1</v>
      </c>
      <c r="C17116" s="216" t="s">
        <v>56746</v>
      </c>
      <c r="D17116" s="215" t="s">
        <v>56747</v>
      </c>
    </row>
    <row r="17117" spans="1:4">
      <c r="A17117" s="215" t="s">
        <v>56748</v>
      </c>
      <c r="B17117" s="215">
        <v>1</v>
      </c>
      <c r="C17117" s="216" t="s">
        <v>56749</v>
      </c>
      <c r="D17117" s="215" t="s">
        <v>56750</v>
      </c>
    </row>
    <row r="17118" spans="1:4">
      <c r="A17118" s="215" t="s">
        <v>56751</v>
      </c>
      <c r="B17118" s="215">
        <v>1</v>
      </c>
      <c r="C17118" s="216" t="s">
        <v>56752</v>
      </c>
      <c r="D17118" s="215" t="s">
        <v>56753</v>
      </c>
    </row>
    <row r="17119" spans="1:4">
      <c r="A17119" s="215" t="s">
        <v>56754</v>
      </c>
      <c r="B17119" s="215">
        <v>1</v>
      </c>
      <c r="C17119" s="216" t="s">
        <v>56755</v>
      </c>
      <c r="D17119" s="215" t="s">
        <v>56756</v>
      </c>
    </row>
    <row r="17120" spans="1:4">
      <c r="A17120" s="215" t="s">
        <v>56757</v>
      </c>
      <c r="B17120" s="215">
        <v>1</v>
      </c>
      <c r="C17120" s="216" t="s">
        <v>56758</v>
      </c>
      <c r="D17120" s="215" t="s">
        <v>56759</v>
      </c>
    </row>
    <row r="17121" spans="1:4">
      <c r="A17121" s="215" t="s">
        <v>56760</v>
      </c>
      <c r="B17121" s="215">
        <v>1</v>
      </c>
      <c r="C17121" s="216" t="s">
        <v>56761</v>
      </c>
      <c r="D17121" s="215" t="s">
        <v>56762</v>
      </c>
    </row>
    <row r="17122" spans="1:4">
      <c r="A17122" s="215" t="s">
        <v>56763</v>
      </c>
      <c r="B17122" s="215">
        <v>1</v>
      </c>
      <c r="C17122" s="216" t="s">
        <v>56764</v>
      </c>
      <c r="D17122" s="215" t="s">
        <v>56765</v>
      </c>
    </row>
    <row r="17123" spans="1:4">
      <c r="A17123" s="215" t="s">
        <v>56766</v>
      </c>
      <c r="B17123" s="215">
        <v>1</v>
      </c>
      <c r="C17123" s="216" t="s">
        <v>56767</v>
      </c>
      <c r="D17123" s="215" t="s">
        <v>56768</v>
      </c>
    </row>
    <row r="17124" spans="1:4">
      <c r="A17124" s="215" t="s">
        <v>56769</v>
      </c>
      <c r="B17124" s="215">
        <v>1</v>
      </c>
      <c r="C17124" s="216" t="s">
        <v>56770</v>
      </c>
      <c r="D17124" s="215" t="s">
        <v>56771</v>
      </c>
    </row>
    <row r="17125" spans="1:4">
      <c r="A17125" s="215" t="s">
        <v>56772</v>
      </c>
      <c r="B17125" s="215">
        <v>1</v>
      </c>
      <c r="C17125" s="216" t="s">
        <v>56773</v>
      </c>
      <c r="D17125" s="215" t="s">
        <v>56774</v>
      </c>
    </row>
    <row r="17126" spans="1:4">
      <c r="A17126" s="215" t="s">
        <v>56775</v>
      </c>
      <c r="B17126" s="215">
        <v>1</v>
      </c>
      <c r="C17126" s="216" t="s">
        <v>56776</v>
      </c>
      <c r="D17126" s="215" t="s">
        <v>56777</v>
      </c>
    </row>
    <row r="17127" spans="1:4">
      <c r="A17127" s="215" t="s">
        <v>56778</v>
      </c>
      <c r="B17127" s="215">
        <v>1</v>
      </c>
      <c r="C17127" s="216" t="s">
        <v>56779</v>
      </c>
      <c r="D17127" s="215" t="s">
        <v>56780</v>
      </c>
    </row>
    <row r="17128" spans="1:4">
      <c r="A17128" s="215" t="s">
        <v>56781</v>
      </c>
      <c r="B17128" s="215">
        <v>1</v>
      </c>
      <c r="C17128" s="216" t="s">
        <v>56782</v>
      </c>
      <c r="D17128" s="215" t="s">
        <v>56783</v>
      </c>
    </row>
    <row r="17129" spans="1:4">
      <c r="A17129" s="215" t="s">
        <v>56784</v>
      </c>
      <c r="B17129" s="215">
        <v>1</v>
      </c>
      <c r="C17129" s="216" t="s">
        <v>56785</v>
      </c>
      <c r="D17129" s="215" t="s">
        <v>56786</v>
      </c>
    </row>
    <row r="17130" spans="1:4">
      <c r="A17130" s="215" t="s">
        <v>56787</v>
      </c>
      <c r="B17130" s="215">
        <v>1</v>
      </c>
      <c r="C17130" s="216" t="s">
        <v>56788</v>
      </c>
      <c r="D17130" s="215" t="s">
        <v>56789</v>
      </c>
    </row>
    <row r="17131" spans="1:4">
      <c r="A17131" s="215" t="s">
        <v>56790</v>
      </c>
      <c r="B17131" s="215">
        <v>1</v>
      </c>
      <c r="C17131" s="216" t="s">
        <v>56791</v>
      </c>
      <c r="D17131" s="215" t="s">
        <v>56792</v>
      </c>
    </row>
    <row r="17132" spans="1:4">
      <c r="A17132" s="215" t="s">
        <v>56793</v>
      </c>
      <c r="B17132" s="215">
        <v>1</v>
      </c>
      <c r="C17132" s="216" t="s">
        <v>56794</v>
      </c>
      <c r="D17132" s="215" t="s">
        <v>56795</v>
      </c>
    </row>
    <row r="17133" spans="1:4">
      <c r="A17133" s="215" t="s">
        <v>56796</v>
      </c>
      <c r="B17133" s="215">
        <v>1</v>
      </c>
      <c r="C17133" s="216" t="s">
        <v>56797</v>
      </c>
      <c r="D17133" s="215" t="s">
        <v>56798</v>
      </c>
    </row>
    <row r="17134" spans="1:4">
      <c r="A17134" s="215" t="s">
        <v>56799</v>
      </c>
      <c r="B17134" s="215">
        <v>1</v>
      </c>
      <c r="C17134" s="216" t="s">
        <v>56800</v>
      </c>
      <c r="D17134" s="215" t="s">
        <v>56801</v>
      </c>
    </row>
    <row r="17135" spans="1:4">
      <c r="A17135" s="215" t="s">
        <v>56802</v>
      </c>
      <c r="B17135" s="215">
        <v>1</v>
      </c>
      <c r="C17135" s="216" t="s">
        <v>56803</v>
      </c>
      <c r="D17135" s="215" t="s">
        <v>56804</v>
      </c>
    </row>
    <row r="17136" spans="1:4">
      <c r="A17136" s="215" t="s">
        <v>56805</v>
      </c>
      <c r="B17136" s="215">
        <v>1</v>
      </c>
      <c r="C17136" s="216" t="s">
        <v>56806</v>
      </c>
      <c r="D17136" s="215" t="s">
        <v>56807</v>
      </c>
    </row>
    <row r="17137" spans="1:4">
      <c r="A17137" s="215" t="s">
        <v>56808</v>
      </c>
      <c r="B17137" s="215">
        <v>1</v>
      </c>
      <c r="C17137" s="216" t="s">
        <v>56809</v>
      </c>
      <c r="D17137" s="215" t="s">
        <v>56810</v>
      </c>
    </row>
    <row r="17138" spans="1:4">
      <c r="A17138" s="215" t="s">
        <v>56811</v>
      </c>
      <c r="B17138" s="215">
        <v>1</v>
      </c>
      <c r="C17138" s="216" t="s">
        <v>56812</v>
      </c>
      <c r="D17138" s="215" t="s">
        <v>56813</v>
      </c>
    </row>
    <row r="17139" spans="1:4">
      <c r="A17139" s="215" t="s">
        <v>56814</v>
      </c>
      <c r="B17139" s="215">
        <v>1</v>
      </c>
      <c r="C17139" s="216" t="s">
        <v>56815</v>
      </c>
      <c r="D17139" s="215" t="s">
        <v>56816</v>
      </c>
    </row>
    <row r="17140" spans="1:4">
      <c r="A17140" s="215" t="s">
        <v>56817</v>
      </c>
      <c r="B17140" s="215">
        <v>1</v>
      </c>
      <c r="C17140" s="216" t="s">
        <v>56818</v>
      </c>
      <c r="D17140" s="215" t="s">
        <v>111211</v>
      </c>
    </row>
    <row r="17141" spans="1:4">
      <c r="A17141" s="215" t="s">
        <v>56819</v>
      </c>
      <c r="B17141" s="215">
        <v>1</v>
      </c>
      <c r="C17141" s="216" t="s">
        <v>56820</v>
      </c>
      <c r="D17141" s="215" t="s">
        <v>56821</v>
      </c>
    </row>
    <row r="17142" spans="1:4">
      <c r="A17142" s="215" t="s">
        <v>56822</v>
      </c>
      <c r="B17142" s="215">
        <v>1</v>
      </c>
      <c r="C17142" s="216" t="s">
        <v>56823</v>
      </c>
      <c r="D17142" s="215" t="s">
        <v>56824</v>
      </c>
    </row>
    <row r="17143" spans="1:4">
      <c r="A17143" s="215" t="s">
        <v>56825</v>
      </c>
      <c r="B17143" s="215">
        <v>1</v>
      </c>
      <c r="C17143" s="216" t="s">
        <v>56826</v>
      </c>
      <c r="D17143" s="215" t="s">
        <v>56827</v>
      </c>
    </row>
    <row r="17144" spans="1:4">
      <c r="A17144" s="215" t="s">
        <v>56828</v>
      </c>
      <c r="B17144" s="215">
        <v>1</v>
      </c>
      <c r="C17144" s="216" t="s">
        <v>56829</v>
      </c>
      <c r="D17144" s="215" t="s">
        <v>56830</v>
      </c>
    </row>
    <row r="17145" spans="1:4">
      <c r="A17145" s="215" t="s">
        <v>56831</v>
      </c>
      <c r="B17145" s="215">
        <v>1</v>
      </c>
      <c r="C17145" s="216" t="s">
        <v>56832</v>
      </c>
      <c r="D17145" s="215" t="s">
        <v>56833</v>
      </c>
    </row>
    <row r="17146" spans="1:4">
      <c r="A17146" s="215" t="s">
        <v>56834</v>
      </c>
      <c r="B17146" s="215">
        <v>1</v>
      </c>
      <c r="C17146" s="216" t="s">
        <v>56835</v>
      </c>
      <c r="D17146" s="215" t="s">
        <v>56836</v>
      </c>
    </row>
    <row r="17147" spans="1:4">
      <c r="A17147" s="215" t="s">
        <v>56837</v>
      </c>
      <c r="B17147" s="215">
        <v>1</v>
      </c>
      <c r="C17147" s="216" t="s">
        <v>56838</v>
      </c>
      <c r="D17147" s="215" t="s">
        <v>56839</v>
      </c>
    </row>
    <row r="17148" spans="1:4">
      <c r="A17148" s="215" t="s">
        <v>56840</v>
      </c>
      <c r="B17148" s="215">
        <v>1</v>
      </c>
      <c r="C17148" s="216" t="s">
        <v>56841</v>
      </c>
      <c r="D17148" s="215" t="s">
        <v>56842</v>
      </c>
    </row>
    <row r="17149" spans="1:4">
      <c r="A17149" s="215" t="s">
        <v>56843</v>
      </c>
      <c r="B17149" s="215">
        <v>1</v>
      </c>
      <c r="C17149" s="216" t="s">
        <v>56844</v>
      </c>
      <c r="D17149" s="215" t="s">
        <v>56845</v>
      </c>
    </row>
    <row r="17150" spans="1:4">
      <c r="A17150" s="215" t="s">
        <v>56846</v>
      </c>
      <c r="B17150" s="215">
        <v>1</v>
      </c>
      <c r="C17150" s="216" t="s">
        <v>56847</v>
      </c>
      <c r="D17150" s="215" t="s">
        <v>56848</v>
      </c>
    </row>
    <row r="17151" spans="1:4">
      <c r="A17151" s="215" t="s">
        <v>56849</v>
      </c>
      <c r="B17151" s="215">
        <v>1</v>
      </c>
      <c r="C17151" s="216" t="s">
        <v>56850</v>
      </c>
      <c r="D17151" s="215" t="s">
        <v>56851</v>
      </c>
    </row>
    <row r="17152" spans="1:4">
      <c r="A17152" s="215" t="s">
        <v>56852</v>
      </c>
      <c r="B17152" s="215">
        <v>1</v>
      </c>
      <c r="C17152" s="216" t="s">
        <v>56853</v>
      </c>
      <c r="D17152" s="215" t="s">
        <v>56854</v>
      </c>
    </row>
    <row r="17153" spans="1:4">
      <c r="A17153" s="215" t="s">
        <v>56855</v>
      </c>
      <c r="B17153" s="215">
        <v>1</v>
      </c>
      <c r="C17153" s="216" t="s">
        <v>56856</v>
      </c>
      <c r="D17153" s="215" t="s">
        <v>56857</v>
      </c>
    </row>
    <row r="17154" spans="1:4">
      <c r="A17154" s="215" t="s">
        <v>56858</v>
      </c>
      <c r="B17154" s="215">
        <v>1</v>
      </c>
      <c r="C17154" s="216" t="s">
        <v>56859</v>
      </c>
      <c r="D17154" s="215" t="s">
        <v>56860</v>
      </c>
    </row>
    <row r="17155" spans="1:4">
      <c r="A17155" s="215" t="s">
        <v>56861</v>
      </c>
      <c r="B17155" s="215">
        <v>1</v>
      </c>
      <c r="C17155" s="216" t="s">
        <v>56862</v>
      </c>
      <c r="D17155" s="215" t="s">
        <v>56863</v>
      </c>
    </row>
    <row r="17156" spans="1:4">
      <c r="A17156" s="215" t="s">
        <v>56864</v>
      </c>
      <c r="B17156" s="215">
        <v>1</v>
      </c>
      <c r="C17156" s="216" t="s">
        <v>56865</v>
      </c>
      <c r="D17156" s="215" t="s">
        <v>56866</v>
      </c>
    </row>
    <row r="17157" spans="1:4">
      <c r="A17157" s="215" t="s">
        <v>56867</v>
      </c>
      <c r="B17157" s="215">
        <v>1</v>
      </c>
      <c r="C17157" s="216" t="s">
        <v>56868</v>
      </c>
      <c r="D17157" s="215" t="s">
        <v>56869</v>
      </c>
    </row>
    <row r="17158" spans="1:4">
      <c r="A17158" s="215" t="s">
        <v>56870</v>
      </c>
      <c r="B17158" s="215">
        <v>1</v>
      </c>
      <c r="C17158" s="216" t="s">
        <v>56871</v>
      </c>
      <c r="D17158" s="215" t="s">
        <v>56872</v>
      </c>
    </row>
    <row r="17159" spans="1:4">
      <c r="A17159" s="215" t="s">
        <v>56873</v>
      </c>
      <c r="B17159" s="215">
        <v>1</v>
      </c>
      <c r="C17159" s="216" t="s">
        <v>56874</v>
      </c>
      <c r="D17159" s="215" t="s">
        <v>111212</v>
      </c>
    </row>
    <row r="17160" spans="1:4">
      <c r="A17160" s="215" t="s">
        <v>56875</v>
      </c>
      <c r="B17160" s="215">
        <v>1</v>
      </c>
      <c r="C17160" s="216" t="s">
        <v>56876</v>
      </c>
      <c r="D17160" s="215" t="s">
        <v>56877</v>
      </c>
    </row>
    <row r="17161" spans="1:4">
      <c r="A17161" s="215" t="s">
        <v>56878</v>
      </c>
      <c r="B17161" s="215">
        <v>1</v>
      </c>
      <c r="C17161" s="216" t="s">
        <v>56879</v>
      </c>
      <c r="D17161" s="215" t="s">
        <v>56880</v>
      </c>
    </row>
    <row r="17162" spans="1:4">
      <c r="A17162" s="215" t="s">
        <v>56881</v>
      </c>
      <c r="B17162" s="215">
        <v>1</v>
      </c>
      <c r="C17162" s="216" t="s">
        <v>56882</v>
      </c>
      <c r="D17162" s="215" t="s">
        <v>56883</v>
      </c>
    </row>
    <row r="17163" spans="1:4">
      <c r="A17163" s="215" t="s">
        <v>56884</v>
      </c>
      <c r="B17163" s="215">
        <v>1</v>
      </c>
      <c r="C17163" s="216" t="s">
        <v>56885</v>
      </c>
      <c r="D17163" s="215" t="s">
        <v>56886</v>
      </c>
    </row>
    <row r="17164" spans="1:4">
      <c r="A17164" s="215" t="s">
        <v>56887</v>
      </c>
      <c r="B17164" s="215">
        <v>1</v>
      </c>
      <c r="C17164" s="216" t="s">
        <v>56888</v>
      </c>
      <c r="D17164" s="215" t="s">
        <v>56889</v>
      </c>
    </row>
    <row r="17165" spans="1:4">
      <c r="A17165" s="215" t="s">
        <v>56890</v>
      </c>
      <c r="B17165" s="215">
        <v>1</v>
      </c>
      <c r="C17165" s="216" t="s">
        <v>56891</v>
      </c>
      <c r="D17165" s="215" t="s">
        <v>56892</v>
      </c>
    </row>
    <row r="17166" spans="1:4">
      <c r="A17166" s="215" t="s">
        <v>56893</v>
      </c>
      <c r="B17166" s="215">
        <v>1</v>
      </c>
      <c r="C17166" s="216" t="s">
        <v>56894</v>
      </c>
      <c r="D17166" s="215" t="s">
        <v>56895</v>
      </c>
    </row>
    <row r="17167" spans="1:4">
      <c r="A17167" s="215" t="s">
        <v>56896</v>
      </c>
      <c r="B17167" s="215">
        <v>1</v>
      </c>
      <c r="C17167" s="216" t="s">
        <v>56897</v>
      </c>
      <c r="D17167" s="215" t="s">
        <v>56898</v>
      </c>
    </row>
    <row r="17168" spans="1:4">
      <c r="A17168" s="215" t="s">
        <v>56899</v>
      </c>
      <c r="B17168" s="215">
        <v>1</v>
      </c>
      <c r="C17168" s="216" t="s">
        <v>56900</v>
      </c>
      <c r="D17168" s="215" t="s">
        <v>56901</v>
      </c>
    </row>
    <row r="17169" spans="1:4">
      <c r="A17169" s="215" t="s">
        <v>56902</v>
      </c>
      <c r="B17169" s="215">
        <v>1</v>
      </c>
      <c r="C17169" s="216" t="s">
        <v>56903</v>
      </c>
      <c r="D17169" s="215" t="s">
        <v>56904</v>
      </c>
    </row>
    <row r="17170" spans="1:4">
      <c r="A17170" s="215" t="s">
        <v>56905</v>
      </c>
      <c r="B17170" s="215">
        <v>1</v>
      </c>
      <c r="C17170" s="216" t="s">
        <v>56906</v>
      </c>
      <c r="D17170" s="215" t="s">
        <v>56907</v>
      </c>
    </row>
    <row r="17171" spans="1:4">
      <c r="A17171" s="215" t="s">
        <v>56908</v>
      </c>
      <c r="B17171" s="215">
        <v>1</v>
      </c>
      <c r="C17171" s="216" t="s">
        <v>56909</v>
      </c>
      <c r="D17171" s="215" t="s">
        <v>56910</v>
      </c>
    </row>
    <row r="17172" spans="1:4">
      <c r="A17172" s="215" t="s">
        <v>56911</v>
      </c>
      <c r="B17172" s="215">
        <v>1</v>
      </c>
      <c r="C17172" s="216" t="s">
        <v>56912</v>
      </c>
      <c r="D17172" s="215" t="s">
        <v>56913</v>
      </c>
    </row>
    <row r="17173" spans="1:4">
      <c r="A17173" s="215" t="s">
        <v>56914</v>
      </c>
      <c r="B17173" s="215">
        <v>1</v>
      </c>
      <c r="C17173" s="216" t="s">
        <v>56915</v>
      </c>
      <c r="D17173" s="215" t="s">
        <v>56916</v>
      </c>
    </row>
    <row r="17174" spans="1:4">
      <c r="A17174" s="215" t="s">
        <v>56917</v>
      </c>
      <c r="B17174" s="215">
        <v>1</v>
      </c>
      <c r="C17174" s="216" t="s">
        <v>56918</v>
      </c>
      <c r="D17174" s="215" t="s">
        <v>56919</v>
      </c>
    </row>
    <row r="17175" spans="1:4">
      <c r="A17175" s="215" t="s">
        <v>56920</v>
      </c>
      <c r="B17175" s="215">
        <v>1</v>
      </c>
      <c r="C17175" s="216" t="s">
        <v>56921</v>
      </c>
      <c r="D17175" s="215" t="s">
        <v>56922</v>
      </c>
    </row>
    <row r="17176" spans="1:4">
      <c r="A17176" s="215" t="s">
        <v>56923</v>
      </c>
      <c r="B17176" s="215">
        <v>1</v>
      </c>
      <c r="C17176" s="216" t="s">
        <v>56924</v>
      </c>
      <c r="D17176" s="215" t="s">
        <v>56925</v>
      </c>
    </row>
    <row r="17177" spans="1:4">
      <c r="A17177" s="215" t="s">
        <v>56926</v>
      </c>
      <c r="B17177" s="215">
        <v>1</v>
      </c>
      <c r="C17177" s="216" t="s">
        <v>56927</v>
      </c>
      <c r="D17177" s="215" t="s">
        <v>56928</v>
      </c>
    </row>
    <row r="17178" spans="1:4">
      <c r="A17178" s="215" t="s">
        <v>56929</v>
      </c>
      <c r="B17178" s="215">
        <v>1</v>
      </c>
      <c r="C17178" s="216" t="s">
        <v>56930</v>
      </c>
      <c r="D17178" s="215" t="s">
        <v>56931</v>
      </c>
    </row>
    <row r="17179" spans="1:4">
      <c r="A17179" s="215" t="s">
        <v>56932</v>
      </c>
      <c r="B17179" s="215">
        <v>1</v>
      </c>
      <c r="C17179" s="216" t="s">
        <v>56933</v>
      </c>
      <c r="D17179" s="215" t="s">
        <v>56934</v>
      </c>
    </row>
    <row r="17180" spans="1:4">
      <c r="A17180" s="215" t="s">
        <v>56935</v>
      </c>
      <c r="B17180" s="215">
        <v>1</v>
      </c>
      <c r="C17180" s="216" t="s">
        <v>56936</v>
      </c>
      <c r="D17180" s="215" t="s">
        <v>56937</v>
      </c>
    </row>
    <row r="17181" spans="1:4">
      <c r="A17181" s="215" t="s">
        <v>56938</v>
      </c>
      <c r="B17181" s="215">
        <v>1</v>
      </c>
      <c r="C17181" s="216" t="s">
        <v>56939</v>
      </c>
      <c r="D17181" s="215" t="s">
        <v>56940</v>
      </c>
    </row>
    <row r="17182" spans="1:4">
      <c r="A17182" s="215" t="s">
        <v>56941</v>
      </c>
      <c r="B17182" s="215">
        <v>1</v>
      </c>
      <c r="C17182" s="216" t="s">
        <v>56942</v>
      </c>
      <c r="D17182" s="215" t="s">
        <v>56943</v>
      </c>
    </row>
    <row r="17183" spans="1:4">
      <c r="A17183" s="215" t="s">
        <v>56944</v>
      </c>
      <c r="B17183" s="215">
        <v>1</v>
      </c>
      <c r="C17183" s="216" t="s">
        <v>56945</v>
      </c>
      <c r="D17183" s="215" t="s">
        <v>56946</v>
      </c>
    </row>
    <row r="17184" spans="1:4">
      <c r="A17184" s="215" t="s">
        <v>56947</v>
      </c>
      <c r="B17184" s="215">
        <v>1</v>
      </c>
      <c r="C17184" s="216" t="s">
        <v>56948</v>
      </c>
      <c r="D17184" s="215" t="s">
        <v>56949</v>
      </c>
    </row>
    <row r="17185" spans="1:4">
      <c r="A17185" s="215" t="s">
        <v>56950</v>
      </c>
      <c r="B17185" s="215">
        <v>1</v>
      </c>
      <c r="C17185" s="216" t="s">
        <v>56951</v>
      </c>
      <c r="D17185" s="215" t="s">
        <v>56952</v>
      </c>
    </row>
    <row r="17186" spans="1:4">
      <c r="A17186" s="215" t="s">
        <v>56953</v>
      </c>
      <c r="B17186" s="215">
        <v>1</v>
      </c>
      <c r="C17186" s="216" t="s">
        <v>56954</v>
      </c>
      <c r="D17186" s="215" t="s">
        <v>56955</v>
      </c>
    </row>
    <row r="17187" spans="1:4">
      <c r="A17187" s="215" t="s">
        <v>56956</v>
      </c>
      <c r="B17187" s="215">
        <v>1</v>
      </c>
      <c r="C17187" s="216" t="s">
        <v>56957</v>
      </c>
      <c r="D17187" s="215" t="s">
        <v>56958</v>
      </c>
    </row>
    <row r="17188" spans="1:4">
      <c r="A17188" s="215" t="s">
        <v>56959</v>
      </c>
      <c r="B17188" s="215">
        <v>1</v>
      </c>
      <c r="C17188" s="216" t="s">
        <v>56960</v>
      </c>
      <c r="D17188" s="215" t="s">
        <v>56961</v>
      </c>
    </row>
    <row r="17189" spans="1:4">
      <c r="A17189" s="215" t="s">
        <v>56962</v>
      </c>
      <c r="B17189" s="215">
        <v>1</v>
      </c>
      <c r="C17189" s="216" t="s">
        <v>56963</v>
      </c>
      <c r="D17189" s="215" t="s">
        <v>56964</v>
      </c>
    </row>
    <row r="17190" spans="1:4">
      <c r="A17190" s="215" t="s">
        <v>56965</v>
      </c>
      <c r="B17190" s="215">
        <v>1</v>
      </c>
      <c r="C17190" s="216" t="s">
        <v>56966</v>
      </c>
      <c r="D17190" s="215" t="s">
        <v>56967</v>
      </c>
    </row>
    <row r="17191" spans="1:4">
      <c r="A17191" s="215" t="s">
        <v>56968</v>
      </c>
      <c r="B17191" s="215">
        <v>1</v>
      </c>
      <c r="C17191" s="216" t="s">
        <v>56969</v>
      </c>
      <c r="D17191" s="215" t="s">
        <v>56970</v>
      </c>
    </row>
    <row r="17192" spans="1:4">
      <c r="A17192" s="215" t="s">
        <v>56971</v>
      </c>
      <c r="B17192" s="215">
        <v>1</v>
      </c>
      <c r="C17192" s="216" t="s">
        <v>56972</v>
      </c>
      <c r="D17192" s="215" t="s">
        <v>56973</v>
      </c>
    </row>
    <row r="17193" spans="1:4">
      <c r="A17193" s="215" t="s">
        <v>56974</v>
      </c>
      <c r="B17193" s="215">
        <v>1</v>
      </c>
      <c r="C17193" s="216" t="s">
        <v>56975</v>
      </c>
      <c r="D17193" s="215" t="s">
        <v>56976</v>
      </c>
    </row>
    <row r="17194" spans="1:4">
      <c r="A17194" s="215" t="s">
        <v>56977</v>
      </c>
      <c r="B17194" s="215">
        <v>1</v>
      </c>
      <c r="C17194" s="216" t="s">
        <v>56978</v>
      </c>
      <c r="D17194" s="215" t="s">
        <v>56979</v>
      </c>
    </row>
    <row r="17195" spans="1:4">
      <c r="A17195" s="215" t="s">
        <v>56980</v>
      </c>
      <c r="B17195" s="215">
        <v>1</v>
      </c>
      <c r="C17195" s="216" t="s">
        <v>56981</v>
      </c>
      <c r="D17195" s="215" t="s">
        <v>56982</v>
      </c>
    </row>
    <row r="17196" spans="1:4">
      <c r="A17196" s="215" t="s">
        <v>56983</v>
      </c>
      <c r="B17196" s="215">
        <v>1</v>
      </c>
      <c r="C17196" s="216" t="s">
        <v>56984</v>
      </c>
      <c r="D17196" s="215" t="s">
        <v>56985</v>
      </c>
    </row>
    <row r="17197" spans="1:4">
      <c r="A17197" s="215" t="s">
        <v>56986</v>
      </c>
      <c r="B17197" s="215">
        <v>1</v>
      </c>
      <c r="C17197" s="216" t="s">
        <v>56987</v>
      </c>
      <c r="D17197" s="215" t="s">
        <v>56988</v>
      </c>
    </row>
    <row r="17198" spans="1:4">
      <c r="A17198" s="215" t="s">
        <v>56989</v>
      </c>
      <c r="B17198" s="215">
        <v>1</v>
      </c>
      <c r="C17198" s="216" t="s">
        <v>56990</v>
      </c>
      <c r="D17198" s="215" t="s">
        <v>56991</v>
      </c>
    </row>
    <row r="17199" spans="1:4">
      <c r="A17199" s="215" t="s">
        <v>56992</v>
      </c>
      <c r="B17199" s="215">
        <v>1</v>
      </c>
      <c r="C17199" s="216" t="s">
        <v>56993</v>
      </c>
      <c r="D17199" s="215" t="s">
        <v>56994</v>
      </c>
    </row>
    <row r="17200" spans="1:4">
      <c r="A17200" s="215" t="s">
        <v>56995</v>
      </c>
      <c r="B17200" s="215">
        <v>1</v>
      </c>
      <c r="C17200" s="216" t="s">
        <v>56996</v>
      </c>
      <c r="D17200" s="215" t="s">
        <v>56997</v>
      </c>
    </row>
    <row r="17201" spans="1:4">
      <c r="A17201" s="215" t="s">
        <v>56998</v>
      </c>
      <c r="B17201" s="215">
        <v>1</v>
      </c>
      <c r="C17201" s="216" t="s">
        <v>56999</v>
      </c>
      <c r="D17201" s="215" t="s">
        <v>57000</v>
      </c>
    </row>
    <row r="17202" spans="1:4">
      <c r="A17202" s="215" t="s">
        <v>57001</v>
      </c>
      <c r="B17202" s="215">
        <v>1</v>
      </c>
      <c r="C17202" s="216" t="s">
        <v>57002</v>
      </c>
      <c r="D17202" s="215" t="s">
        <v>57003</v>
      </c>
    </row>
    <row r="17203" spans="1:4">
      <c r="A17203" s="215" t="s">
        <v>57004</v>
      </c>
      <c r="B17203" s="215">
        <v>1</v>
      </c>
      <c r="C17203" s="216" t="s">
        <v>57005</v>
      </c>
      <c r="D17203" s="215" t="s">
        <v>57006</v>
      </c>
    </row>
    <row r="17204" spans="1:4">
      <c r="A17204" s="215" t="s">
        <v>57007</v>
      </c>
      <c r="B17204" s="215">
        <v>1</v>
      </c>
      <c r="C17204" s="216" t="s">
        <v>57008</v>
      </c>
      <c r="D17204" s="215" t="s">
        <v>57009</v>
      </c>
    </row>
    <row r="17205" spans="1:4">
      <c r="A17205" s="215" t="s">
        <v>57010</v>
      </c>
      <c r="B17205" s="215">
        <v>1</v>
      </c>
      <c r="C17205" s="216" t="s">
        <v>57011</v>
      </c>
      <c r="D17205" s="215" t="s">
        <v>57012</v>
      </c>
    </row>
    <row r="17206" spans="1:4">
      <c r="A17206" s="215" t="s">
        <v>57013</v>
      </c>
      <c r="B17206" s="215">
        <v>1</v>
      </c>
      <c r="C17206" s="216" t="s">
        <v>57014</v>
      </c>
      <c r="D17206" s="215" t="s">
        <v>57015</v>
      </c>
    </row>
    <row r="17207" spans="1:4">
      <c r="A17207" s="215" t="s">
        <v>57016</v>
      </c>
      <c r="B17207" s="215">
        <v>1</v>
      </c>
      <c r="C17207" s="216" t="s">
        <v>57017</v>
      </c>
      <c r="D17207" s="215" t="s">
        <v>57018</v>
      </c>
    </row>
    <row r="17208" spans="1:4">
      <c r="A17208" s="215" t="s">
        <v>57019</v>
      </c>
      <c r="B17208" s="215">
        <v>1</v>
      </c>
      <c r="C17208" s="216" t="s">
        <v>57020</v>
      </c>
      <c r="D17208" s="215" t="s">
        <v>57021</v>
      </c>
    </row>
    <row r="17209" spans="1:4">
      <c r="A17209" s="215" t="s">
        <v>57022</v>
      </c>
      <c r="B17209" s="215">
        <v>1</v>
      </c>
      <c r="C17209" s="216" t="s">
        <v>57023</v>
      </c>
      <c r="D17209" s="215" t="s">
        <v>57024</v>
      </c>
    </row>
    <row r="17210" spans="1:4">
      <c r="A17210" s="215" t="s">
        <v>57025</v>
      </c>
      <c r="B17210" s="215">
        <v>1</v>
      </c>
      <c r="C17210" s="216" t="s">
        <v>57026</v>
      </c>
      <c r="D17210" s="215" t="s">
        <v>57027</v>
      </c>
    </row>
    <row r="17211" spans="1:4">
      <c r="A17211" s="215" t="s">
        <v>57028</v>
      </c>
      <c r="B17211" s="215">
        <v>1</v>
      </c>
      <c r="C17211" s="216" t="s">
        <v>57029</v>
      </c>
      <c r="D17211" s="215" t="s">
        <v>57030</v>
      </c>
    </row>
    <row r="17212" spans="1:4">
      <c r="A17212" s="215" t="s">
        <v>57031</v>
      </c>
      <c r="B17212" s="215">
        <v>1</v>
      </c>
      <c r="C17212" s="216" t="s">
        <v>57032</v>
      </c>
      <c r="D17212" s="215" t="s">
        <v>57033</v>
      </c>
    </row>
    <row r="17213" spans="1:4">
      <c r="A17213" s="215" t="s">
        <v>57034</v>
      </c>
      <c r="B17213" s="215">
        <v>1</v>
      </c>
      <c r="C17213" s="216" t="s">
        <v>57035</v>
      </c>
      <c r="D17213" s="215" t="s">
        <v>57036</v>
      </c>
    </row>
    <row r="17214" spans="1:4">
      <c r="A17214" s="215" t="s">
        <v>57037</v>
      </c>
      <c r="B17214" s="215">
        <v>1</v>
      </c>
      <c r="C17214" s="216" t="s">
        <v>57038</v>
      </c>
      <c r="D17214" s="215" t="s">
        <v>57039</v>
      </c>
    </row>
    <row r="17215" spans="1:4">
      <c r="A17215" s="215" t="s">
        <v>57040</v>
      </c>
      <c r="B17215" s="215">
        <v>1</v>
      </c>
      <c r="C17215" s="216" t="s">
        <v>57041</v>
      </c>
      <c r="D17215" s="215" t="s">
        <v>57042</v>
      </c>
    </row>
    <row r="17216" spans="1:4">
      <c r="A17216" s="215" t="s">
        <v>57043</v>
      </c>
      <c r="B17216" s="215">
        <v>1</v>
      </c>
      <c r="C17216" s="216" t="s">
        <v>57044</v>
      </c>
      <c r="D17216" s="215" t="s">
        <v>57045</v>
      </c>
    </row>
    <row r="17217" spans="1:4">
      <c r="A17217" s="215" t="s">
        <v>57046</v>
      </c>
      <c r="B17217" s="215">
        <v>1</v>
      </c>
      <c r="C17217" s="216" t="s">
        <v>57047</v>
      </c>
      <c r="D17217" s="215" t="s">
        <v>57048</v>
      </c>
    </row>
    <row r="17218" spans="1:4">
      <c r="A17218" s="215" t="s">
        <v>57049</v>
      </c>
      <c r="B17218" s="215">
        <v>1</v>
      </c>
      <c r="C17218" s="216" t="s">
        <v>57050</v>
      </c>
      <c r="D17218" s="215" t="s">
        <v>57051</v>
      </c>
    </row>
    <row r="17219" spans="1:4">
      <c r="A17219" s="215" t="s">
        <v>57052</v>
      </c>
      <c r="B17219" s="215">
        <v>1</v>
      </c>
      <c r="C17219" s="216" t="s">
        <v>57053</v>
      </c>
      <c r="D17219" s="215" t="s">
        <v>57054</v>
      </c>
    </row>
    <row r="17220" spans="1:4">
      <c r="A17220" s="215" t="s">
        <v>57055</v>
      </c>
      <c r="B17220" s="215">
        <v>1</v>
      </c>
      <c r="C17220" s="216" t="s">
        <v>57056</v>
      </c>
      <c r="D17220" s="215" t="s">
        <v>57057</v>
      </c>
    </row>
    <row r="17221" spans="1:4">
      <c r="A17221" s="215" t="s">
        <v>57058</v>
      </c>
      <c r="B17221" s="215">
        <v>1</v>
      </c>
      <c r="C17221" s="216" t="s">
        <v>57059</v>
      </c>
      <c r="D17221" s="215" t="s">
        <v>57060</v>
      </c>
    </row>
    <row r="17222" spans="1:4">
      <c r="A17222" s="215" t="s">
        <v>57061</v>
      </c>
      <c r="B17222" s="215">
        <v>1</v>
      </c>
      <c r="C17222" s="216" t="s">
        <v>57062</v>
      </c>
      <c r="D17222" s="215" t="s">
        <v>57063</v>
      </c>
    </row>
    <row r="17223" spans="1:4">
      <c r="A17223" s="215" t="s">
        <v>57064</v>
      </c>
      <c r="B17223" s="215">
        <v>1</v>
      </c>
      <c r="C17223" s="216" t="s">
        <v>57065</v>
      </c>
      <c r="D17223" s="215" t="s">
        <v>57066</v>
      </c>
    </row>
    <row r="17224" spans="1:4">
      <c r="A17224" s="215" t="s">
        <v>57067</v>
      </c>
      <c r="B17224" s="215">
        <v>1</v>
      </c>
      <c r="C17224" s="216" t="s">
        <v>57068</v>
      </c>
      <c r="D17224" s="215" t="s">
        <v>57069</v>
      </c>
    </row>
    <row r="17225" spans="1:4">
      <c r="A17225" s="215" t="s">
        <v>57070</v>
      </c>
      <c r="B17225" s="215">
        <v>1</v>
      </c>
      <c r="C17225" s="216" t="s">
        <v>57071</v>
      </c>
      <c r="D17225" s="215" t="s">
        <v>57072</v>
      </c>
    </row>
    <row r="17226" spans="1:4">
      <c r="A17226" s="215" t="s">
        <v>57073</v>
      </c>
      <c r="B17226" s="215">
        <v>1</v>
      </c>
      <c r="C17226" s="216" t="s">
        <v>57074</v>
      </c>
      <c r="D17226" s="215" t="s">
        <v>57075</v>
      </c>
    </row>
    <row r="17227" spans="1:4">
      <c r="A17227" s="215" t="s">
        <v>57076</v>
      </c>
      <c r="B17227" s="215">
        <v>1</v>
      </c>
      <c r="C17227" s="216" t="s">
        <v>57077</v>
      </c>
      <c r="D17227" s="215" t="s">
        <v>57078</v>
      </c>
    </row>
    <row r="17228" spans="1:4">
      <c r="A17228" s="215" t="s">
        <v>57079</v>
      </c>
      <c r="B17228" s="215">
        <v>1</v>
      </c>
      <c r="C17228" s="216" t="s">
        <v>57080</v>
      </c>
      <c r="D17228" s="215" t="s">
        <v>57081</v>
      </c>
    </row>
    <row r="17229" spans="1:4">
      <c r="A17229" s="215" t="s">
        <v>57082</v>
      </c>
      <c r="B17229" s="215">
        <v>1</v>
      </c>
      <c r="C17229" s="216" t="s">
        <v>57083</v>
      </c>
      <c r="D17229" s="215" t="s">
        <v>57084</v>
      </c>
    </row>
    <row r="17230" spans="1:4">
      <c r="A17230" s="215" t="s">
        <v>57085</v>
      </c>
      <c r="B17230" s="215">
        <v>1</v>
      </c>
      <c r="C17230" s="216" t="s">
        <v>57086</v>
      </c>
      <c r="D17230" s="215" t="s">
        <v>57087</v>
      </c>
    </row>
    <row r="17231" spans="1:4">
      <c r="A17231" s="215" t="s">
        <v>57088</v>
      </c>
      <c r="B17231" s="215">
        <v>1</v>
      </c>
      <c r="C17231" s="216" t="s">
        <v>57089</v>
      </c>
      <c r="D17231" s="215" t="s">
        <v>57090</v>
      </c>
    </row>
    <row r="17232" spans="1:4">
      <c r="A17232" s="215" t="s">
        <v>57091</v>
      </c>
      <c r="B17232" s="215">
        <v>1</v>
      </c>
      <c r="C17232" s="216" t="s">
        <v>57092</v>
      </c>
      <c r="D17232" s="215" t="s">
        <v>57093</v>
      </c>
    </row>
    <row r="17233" spans="1:4">
      <c r="A17233" s="215" t="s">
        <v>57094</v>
      </c>
      <c r="B17233" s="215">
        <v>1</v>
      </c>
      <c r="C17233" s="216" t="s">
        <v>57095</v>
      </c>
      <c r="D17233" s="215" t="s">
        <v>57096</v>
      </c>
    </row>
    <row r="17234" spans="1:4">
      <c r="A17234" s="215" t="s">
        <v>57097</v>
      </c>
      <c r="B17234" s="215">
        <v>1</v>
      </c>
      <c r="C17234" s="216" t="s">
        <v>57098</v>
      </c>
      <c r="D17234" s="215" t="s">
        <v>57099</v>
      </c>
    </row>
    <row r="17235" spans="1:4">
      <c r="A17235" s="215" t="s">
        <v>57100</v>
      </c>
      <c r="B17235" s="215">
        <v>1</v>
      </c>
      <c r="C17235" s="216" t="s">
        <v>57101</v>
      </c>
      <c r="D17235" s="215" t="s">
        <v>57102</v>
      </c>
    </row>
    <row r="17236" spans="1:4">
      <c r="A17236" s="215" t="s">
        <v>57103</v>
      </c>
      <c r="B17236" s="215">
        <v>1</v>
      </c>
      <c r="C17236" s="216" t="s">
        <v>57104</v>
      </c>
      <c r="D17236" s="215" t="s">
        <v>57105</v>
      </c>
    </row>
    <row r="17237" spans="1:4">
      <c r="A17237" s="215" t="s">
        <v>57106</v>
      </c>
      <c r="B17237" s="215">
        <v>1</v>
      </c>
      <c r="C17237" s="216" t="s">
        <v>57107</v>
      </c>
      <c r="D17237" s="215" t="s">
        <v>57108</v>
      </c>
    </row>
    <row r="17238" spans="1:4">
      <c r="A17238" s="215" t="s">
        <v>57109</v>
      </c>
      <c r="B17238" s="215">
        <v>1</v>
      </c>
      <c r="C17238" s="216" t="s">
        <v>57110</v>
      </c>
      <c r="D17238" s="215" t="s">
        <v>57111</v>
      </c>
    </row>
    <row r="17239" spans="1:4">
      <c r="A17239" s="215" t="s">
        <v>57112</v>
      </c>
      <c r="B17239" s="215">
        <v>1</v>
      </c>
      <c r="C17239" s="216" t="s">
        <v>57113</v>
      </c>
      <c r="D17239" s="215" t="s">
        <v>57114</v>
      </c>
    </row>
    <row r="17240" spans="1:4">
      <c r="A17240" s="215" t="s">
        <v>57115</v>
      </c>
      <c r="B17240" s="215">
        <v>1</v>
      </c>
      <c r="C17240" s="216" t="s">
        <v>57116</v>
      </c>
      <c r="D17240" s="215" t="s">
        <v>57117</v>
      </c>
    </row>
    <row r="17241" spans="1:4">
      <c r="A17241" s="215" t="s">
        <v>57118</v>
      </c>
      <c r="B17241" s="215">
        <v>1</v>
      </c>
      <c r="C17241" s="216" t="s">
        <v>57119</v>
      </c>
      <c r="D17241" s="215" t="s">
        <v>57120</v>
      </c>
    </row>
    <row r="17242" spans="1:4">
      <c r="A17242" s="215" t="s">
        <v>57121</v>
      </c>
      <c r="B17242" s="215">
        <v>1</v>
      </c>
      <c r="C17242" s="216" t="s">
        <v>57122</v>
      </c>
      <c r="D17242" s="215" t="s">
        <v>57123</v>
      </c>
    </row>
    <row r="17243" spans="1:4">
      <c r="A17243" s="215" t="s">
        <v>57124</v>
      </c>
      <c r="B17243" s="215">
        <v>1</v>
      </c>
      <c r="C17243" s="216" t="s">
        <v>57125</v>
      </c>
      <c r="D17243" s="215" t="s">
        <v>57126</v>
      </c>
    </row>
    <row r="17244" spans="1:4">
      <c r="A17244" s="215" t="s">
        <v>57127</v>
      </c>
      <c r="B17244" s="215">
        <v>1</v>
      </c>
      <c r="C17244" s="216" t="s">
        <v>57128</v>
      </c>
      <c r="D17244" s="215" t="s">
        <v>57129</v>
      </c>
    </row>
    <row r="17245" spans="1:4">
      <c r="A17245" s="215" t="s">
        <v>57130</v>
      </c>
      <c r="B17245" s="215">
        <v>1</v>
      </c>
      <c r="C17245" s="216" t="s">
        <v>57131</v>
      </c>
      <c r="D17245" s="215" t="s">
        <v>57132</v>
      </c>
    </row>
    <row r="17246" spans="1:4">
      <c r="A17246" s="215" t="s">
        <v>57133</v>
      </c>
      <c r="B17246" s="215">
        <v>1</v>
      </c>
      <c r="C17246" s="216" t="s">
        <v>57134</v>
      </c>
      <c r="D17246" s="215" t="s">
        <v>57135</v>
      </c>
    </row>
    <row r="17247" spans="1:4">
      <c r="A17247" s="215" t="s">
        <v>57136</v>
      </c>
      <c r="B17247" s="215">
        <v>1</v>
      </c>
      <c r="C17247" s="216" t="s">
        <v>57137</v>
      </c>
      <c r="D17247" s="215" t="s">
        <v>57138</v>
      </c>
    </row>
    <row r="17248" spans="1:4">
      <c r="A17248" s="215" t="s">
        <v>57139</v>
      </c>
      <c r="B17248" s="215">
        <v>1</v>
      </c>
      <c r="C17248" s="216" t="s">
        <v>57140</v>
      </c>
      <c r="D17248" s="215" t="s">
        <v>57141</v>
      </c>
    </row>
    <row r="17249" spans="1:4">
      <c r="A17249" s="215" t="s">
        <v>57142</v>
      </c>
      <c r="B17249" s="215">
        <v>1</v>
      </c>
      <c r="C17249" s="216" t="s">
        <v>57143</v>
      </c>
      <c r="D17249" s="215" t="s">
        <v>57144</v>
      </c>
    </row>
    <row r="17250" spans="1:4">
      <c r="A17250" s="215" t="s">
        <v>57145</v>
      </c>
      <c r="B17250" s="215">
        <v>1</v>
      </c>
      <c r="C17250" s="216" t="s">
        <v>57146</v>
      </c>
      <c r="D17250" s="215" t="s">
        <v>57147</v>
      </c>
    </row>
    <row r="17251" spans="1:4">
      <c r="A17251" s="215" t="s">
        <v>57148</v>
      </c>
      <c r="B17251" s="215">
        <v>1</v>
      </c>
      <c r="C17251" s="216" t="s">
        <v>57149</v>
      </c>
      <c r="D17251" s="215" t="s">
        <v>57150</v>
      </c>
    </row>
    <row r="17252" spans="1:4">
      <c r="A17252" s="215" t="s">
        <v>57151</v>
      </c>
      <c r="B17252" s="215">
        <v>1</v>
      </c>
      <c r="C17252" s="216" t="s">
        <v>57152</v>
      </c>
      <c r="D17252" s="215" t="s">
        <v>57153</v>
      </c>
    </row>
    <row r="17253" spans="1:4">
      <c r="A17253" s="215" t="s">
        <v>57154</v>
      </c>
      <c r="B17253" s="215">
        <v>1</v>
      </c>
      <c r="C17253" s="216" t="s">
        <v>57155</v>
      </c>
      <c r="D17253" s="215" t="s">
        <v>57156</v>
      </c>
    </row>
    <row r="17254" spans="1:4">
      <c r="A17254" s="215" t="s">
        <v>57158</v>
      </c>
      <c r="B17254" s="215">
        <v>1</v>
      </c>
      <c r="C17254" s="216" t="s">
        <v>57159</v>
      </c>
      <c r="D17254" s="215" t="s">
        <v>57160</v>
      </c>
    </row>
    <row r="17255" spans="1:4">
      <c r="A17255" s="215" t="s">
        <v>57161</v>
      </c>
      <c r="B17255" s="215">
        <v>1</v>
      </c>
      <c r="C17255" s="216" t="s">
        <v>57162</v>
      </c>
      <c r="D17255" s="215" t="s">
        <v>57163</v>
      </c>
    </row>
    <row r="17256" spans="1:4">
      <c r="A17256" s="215" t="s">
        <v>57164</v>
      </c>
      <c r="B17256" s="215">
        <v>1</v>
      </c>
      <c r="C17256" s="216" t="s">
        <v>57165</v>
      </c>
      <c r="D17256" s="215" t="s">
        <v>57166</v>
      </c>
    </row>
    <row r="17257" spans="1:4">
      <c r="A17257" s="215" t="s">
        <v>57167</v>
      </c>
      <c r="B17257" s="215">
        <v>1</v>
      </c>
      <c r="C17257" s="216" t="s">
        <v>57168</v>
      </c>
      <c r="D17257" s="215" t="s">
        <v>57169</v>
      </c>
    </row>
    <row r="17258" spans="1:4">
      <c r="A17258" s="215" t="s">
        <v>57170</v>
      </c>
      <c r="B17258" s="215">
        <v>1</v>
      </c>
      <c r="C17258" s="216" t="s">
        <v>57171</v>
      </c>
      <c r="D17258" s="215" t="s">
        <v>57172</v>
      </c>
    </row>
    <row r="17259" spans="1:4">
      <c r="A17259" s="215" t="s">
        <v>57173</v>
      </c>
      <c r="B17259" s="215">
        <v>1</v>
      </c>
      <c r="C17259" s="216" t="s">
        <v>57174</v>
      </c>
      <c r="D17259" s="215" t="s">
        <v>57175</v>
      </c>
    </row>
    <row r="17260" spans="1:4">
      <c r="A17260" s="215" t="s">
        <v>57176</v>
      </c>
      <c r="B17260" s="215">
        <v>1</v>
      </c>
      <c r="C17260" s="216" t="s">
        <v>57177</v>
      </c>
      <c r="D17260" s="215" t="s">
        <v>57178</v>
      </c>
    </row>
    <row r="17261" spans="1:4">
      <c r="A17261" s="215" t="s">
        <v>57179</v>
      </c>
      <c r="B17261" s="215">
        <v>1</v>
      </c>
      <c r="C17261" s="216" t="s">
        <v>57180</v>
      </c>
      <c r="D17261" s="215" t="s">
        <v>57181</v>
      </c>
    </row>
    <row r="17262" spans="1:4">
      <c r="A17262" s="215" t="s">
        <v>57182</v>
      </c>
      <c r="B17262" s="215">
        <v>1</v>
      </c>
      <c r="C17262" s="216" t="s">
        <v>57183</v>
      </c>
      <c r="D17262" s="215" t="s">
        <v>57184</v>
      </c>
    </row>
    <row r="17263" spans="1:4">
      <c r="A17263" s="215" t="s">
        <v>57185</v>
      </c>
      <c r="B17263" s="215">
        <v>1</v>
      </c>
      <c r="C17263" s="216" t="s">
        <v>57186</v>
      </c>
      <c r="D17263" s="215" t="s">
        <v>57187</v>
      </c>
    </row>
    <row r="17264" spans="1:4">
      <c r="A17264" s="215" t="s">
        <v>57188</v>
      </c>
      <c r="B17264" s="215">
        <v>1</v>
      </c>
      <c r="C17264" s="216" t="s">
        <v>57189</v>
      </c>
      <c r="D17264" s="215" t="s">
        <v>57190</v>
      </c>
    </row>
    <row r="17265" spans="1:4">
      <c r="A17265" s="215" t="s">
        <v>57191</v>
      </c>
      <c r="B17265" s="215">
        <v>1</v>
      </c>
      <c r="C17265" s="216" t="s">
        <v>57192</v>
      </c>
      <c r="D17265" s="215" t="s">
        <v>57193</v>
      </c>
    </row>
    <row r="17266" spans="1:4">
      <c r="A17266" s="215" t="s">
        <v>111213</v>
      </c>
      <c r="B17266" s="215">
        <v>1</v>
      </c>
      <c r="C17266" s="216" t="s">
        <v>111214</v>
      </c>
      <c r="D17266" s="215" t="s">
        <v>57157</v>
      </c>
    </row>
    <row r="17267" spans="1:4">
      <c r="A17267" s="215" t="s">
        <v>57194</v>
      </c>
      <c r="B17267" s="215">
        <v>1</v>
      </c>
      <c r="C17267" s="216" t="s">
        <v>57195</v>
      </c>
      <c r="D17267" s="215" t="s">
        <v>57196</v>
      </c>
    </row>
    <row r="17268" spans="1:4">
      <c r="A17268" s="215" t="s">
        <v>57197</v>
      </c>
      <c r="B17268" s="215">
        <v>1</v>
      </c>
      <c r="C17268" s="216" t="s">
        <v>57198</v>
      </c>
      <c r="D17268" s="215" t="s">
        <v>57199</v>
      </c>
    </row>
    <row r="17269" spans="1:4">
      <c r="A17269" s="215" t="s">
        <v>57200</v>
      </c>
      <c r="B17269" s="215">
        <v>1</v>
      </c>
      <c r="C17269" s="216" t="s">
        <v>57201</v>
      </c>
      <c r="D17269" s="215" t="s">
        <v>57202</v>
      </c>
    </row>
    <row r="17270" spans="1:4">
      <c r="A17270" s="215" t="s">
        <v>57203</v>
      </c>
      <c r="B17270" s="215">
        <v>1</v>
      </c>
      <c r="C17270" s="216" t="s">
        <v>57204</v>
      </c>
      <c r="D17270" s="215" t="s">
        <v>57205</v>
      </c>
    </row>
    <row r="17271" spans="1:4">
      <c r="A17271" s="215" t="s">
        <v>57206</v>
      </c>
      <c r="B17271" s="215">
        <v>1</v>
      </c>
      <c r="C17271" s="216" t="s">
        <v>57207</v>
      </c>
      <c r="D17271" s="215" t="s">
        <v>57208</v>
      </c>
    </row>
    <row r="17272" spans="1:4">
      <c r="A17272" s="215" t="s">
        <v>57209</v>
      </c>
      <c r="B17272" s="215">
        <v>1</v>
      </c>
      <c r="C17272" s="216" t="s">
        <v>57210</v>
      </c>
      <c r="D17272" s="215" t="s">
        <v>57211</v>
      </c>
    </row>
    <row r="17273" spans="1:4">
      <c r="A17273" s="215" t="s">
        <v>57212</v>
      </c>
      <c r="B17273" s="215">
        <v>1</v>
      </c>
      <c r="C17273" s="216" t="s">
        <v>57213</v>
      </c>
      <c r="D17273" s="215" t="s">
        <v>57214</v>
      </c>
    </row>
    <row r="17274" spans="1:4">
      <c r="A17274" s="215" t="s">
        <v>57215</v>
      </c>
      <c r="B17274" s="215">
        <v>1</v>
      </c>
      <c r="C17274" s="216" t="s">
        <v>57216</v>
      </c>
      <c r="D17274" s="215" t="s">
        <v>57217</v>
      </c>
    </row>
    <row r="17275" spans="1:4">
      <c r="A17275" s="215" t="s">
        <v>57218</v>
      </c>
      <c r="B17275" s="215">
        <v>1</v>
      </c>
      <c r="C17275" s="216" t="s">
        <v>57219</v>
      </c>
      <c r="D17275" s="215" t="s">
        <v>57220</v>
      </c>
    </row>
    <row r="17276" spans="1:4">
      <c r="A17276" s="215" t="s">
        <v>57222</v>
      </c>
      <c r="B17276" s="215">
        <v>1</v>
      </c>
      <c r="C17276" s="216" t="s">
        <v>57223</v>
      </c>
      <c r="D17276" s="215" t="s">
        <v>57224</v>
      </c>
    </row>
    <row r="17277" spans="1:4">
      <c r="A17277" s="215" t="s">
        <v>57225</v>
      </c>
      <c r="B17277" s="215">
        <v>1</v>
      </c>
      <c r="C17277" s="216" t="s">
        <v>57226</v>
      </c>
      <c r="D17277" s="215" t="s">
        <v>57227</v>
      </c>
    </row>
    <row r="17278" spans="1:4">
      <c r="A17278" s="215" t="s">
        <v>57228</v>
      </c>
      <c r="B17278" s="215">
        <v>1</v>
      </c>
      <c r="C17278" s="216" t="s">
        <v>57229</v>
      </c>
      <c r="D17278" s="215" t="s">
        <v>57230</v>
      </c>
    </row>
    <row r="17279" spans="1:4">
      <c r="A17279" s="215" t="s">
        <v>57231</v>
      </c>
      <c r="B17279" s="215">
        <v>1</v>
      </c>
      <c r="C17279" s="216" t="s">
        <v>57232</v>
      </c>
      <c r="D17279" s="215" t="s">
        <v>57233</v>
      </c>
    </row>
    <row r="17280" spans="1:4">
      <c r="A17280" s="215" t="s">
        <v>57234</v>
      </c>
      <c r="B17280" s="215">
        <v>1</v>
      </c>
      <c r="C17280" s="216" t="s">
        <v>57235</v>
      </c>
      <c r="D17280" s="215" t="s">
        <v>57236</v>
      </c>
    </row>
    <row r="17281" spans="1:4">
      <c r="A17281" s="215" t="s">
        <v>111215</v>
      </c>
      <c r="B17281" s="215">
        <v>1</v>
      </c>
      <c r="C17281" s="216" t="s">
        <v>111216</v>
      </c>
      <c r="D17281" s="215" t="s">
        <v>57221</v>
      </c>
    </row>
    <row r="17282" spans="1:4">
      <c r="A17282" s="215" t="s">
        <v>57237</v>
      </c>
      <c r="B17282" s="215">
        <v>1</v>
      </c>
      <c r="C17282" s="216" t="s">
        <v>57238</v>
      </c>
      <c r="D17282" s="215" t="s">
        <v>57239</v>
      </c>
    </row>
    <row r="17283" spans="1:4">
      <c r="A17283" s="215" t="s">
        <v>57240</v>
      </c>
      <c r="B17283" s="215">
        <v>1</v>
      </c>
      <c r="C17283" s="216" t="s">
        <v>57241</v>
      </c>
      <c r="D17283" s="215" t="s">
        <v>57242</v>
      </c>
    </row>
    <row r="17284" spans="1:4">
      <c r="A17284" s="215" t="s">
        <v>57243</v>
      </c>
      <c r="B17284" s="215">
        <v>1</v>
      </c>
      <c r="C17284" s="216" t="s">
        <v>57244</v>
      </c>
      <c r="D17284" s="215" t="s">
        <v>57245</v>
      </c>
    </row>
    <row r="17285" spans="1:4">
      <c r="A17285" s="215" t="s">
        <v>57246</v>
      </c>
      <c r="B17285" s="215">
        <v>1</v>
      </c>
      <c r="C17285" s="216" t="s">
        <v>57247</v>
      </c>
      <c r="D17285" s="215" t="s">
        <v>57248</v>
      </c>
    </row>
    <row r="17286" spans="1:4">
      <c r="A17286" s="215" t="s">
        <v>57249</v>
      </c>
      <c r="B17286" s="215">
        <v>1</v>
      </c>
      <c r="C17286" s="216" t="s">
        <v>57250</v>
      </c>
      <c r="D17286" s="215" t="s">
        <v>57251</v>
      </c>
    </row>
    <row r="17287" spans="1:4">
      <c r="A17287" s="215" t="s">
        <v>57252</v>
      </c>
      <c r="B17287" s="215">
        <v>1</v>
      </c>
      <c r="C17287" s="216" t="s">
        <v>57253</v>
      </c>
      <c r="D17287" s="215" t="s">
        <v>57254</v>
      </c>
    </row>
    <row r="17288" spans="1:4">
      <c r="A17288" s="215" t="s">
        <v>57255</v>
      </c>
      <c r="B17288" s="215">
        <v>1</v>
      </c>
      <c r="C17288" s="216" t="s">
        <v>57256</v>
      </c>
      <c r="D17288" s="215" t="s">
        <v>57257</v>
      </c>
    </row>
    <row r="17289" spans="1:4">
      <c r="A17289" s="215" t="s">
        <v>57258</v>
      </c>
      <c r="B17289" s="215">
        <v>1</v>
      </c>
      <c r="C17289" s="216" t="s">
        <v>57259</v>
      </c>
      <c r="D17289" s="215" t="s">
        <v>57260</v>
      </c>
    </row>
    <row r="17290" spans="1:4">
      <c r="A17290" s="215" t="s">
        <v>57261</v>
      </c>
      <c r="B17290" s="215">
        <v>1</v>
      </c>
      <c r="C17290" s="216" t="s">
        <v>57262</v>
      </c>
      <c r="D17290" s="215" t="s">
        <v>57263</v>
      </c>
    </row>
    <row r="17291" spans="1:4">
      <c r="A17291" s="215" t="s">
        <v>57264</v>
      </c>
      <c r="B17291" s="215">
        <v>1</v>
      </c>
      <c r="C17291" s="216" t="s">
        <v>57265</v>
      </c>
      <c r="D17291" s="215" t="s">
        <v>57266</v>
      </c>
    </row>
    <row r="17292" spans="1:4">
      <c r="A17292" s="215" t="s">
        <v>57267</v>
      </c>
      <c r="B17292" s="215">
        <v>1</v>
      </c>
      <c r="C17292" s="216" t="s">
        <v>57268</v>
      </c>
      <c r="D17292" s="215" t="s">
        <v>57269</v>
      </c>
    </row>
    <row r="17293" spans="1:4">
      <c r="A17293" s="215" t="s">
        <v>57270</v>
      </c>
      <c r="B17293" s="215">
        <v>1</v>
      </c>
      <c r="C17293" s="216" t="s">
        <v>57271</v>
      </c>
      <c r="D17293" s="215" t="s">
        <v>57272</v>
      </c>
    </row>
    <row r="17294" spans="1:4">
      <c r="A17294" s="215" t="s">
        <v>57273</v>
      </c>
      <c r="B17294" s="215">
        <v>1</v>
      </c>
      <c r="C17294" s="216" t="s">
        <v>57274</v>
      </c>
      <c r="D17294" s="215" t="s">
        <v>57275</v>
      </c>
    </row>
    <row r="17295" spans="1:4">
      <c r="A17295" s="215" t="s">
        <v>57276</v>
      </c>
      <c r="B17295" s="215">
        <v>1</v>
      </c>
      <c r="C17295" s="216" t="s">
        <v>57277</v>
      </c>
      <c r="D17295" s="215" t="s">
        <v>57278</v>
      </c>
    </row>
    <row r="17296" spans="1:4">
      <c r="A17296" s="215" t="s">
        <v>57279</v>
      </c>
      <c r="B17296" s="215">
        <v>1</v>
      </c>
      <c r="C17296" s="216" t="s">
        <v>57280</v>
      </c>
      <c r="D17296" s="215" t="s">
        <v>57281</v>
      </c>
    </row>
    <row r="17297" spans="1:4">
      <c r="A17297" s="215" t="s">
        <v>57282</v>
      </c>
      <c r="B17297" s="215">
        <v>1</v>
      </c>
      <c r="C17297" s="216" t="s">
        <v>57283</v>
      </c>
      <c r="D17297" s="215" t="s">
        <v>57284</v>
      </c>
    </row>
    <row r="17298" spans="1:4">
      <c r="A17298" s="215" t="s">
        <v>57285</v>
      </c>
      <c r="B17298" s="215">
        <v>1</v>
      </c>
      <c r="C17298" s="216" t="s">
        <v>57286</v>
      </c>
      <c r="D17298" s="215" t="s">
        <v>57287</v>
      </c>
    </row>
    <row r="17299" spans="1:4">
      <c r="A17299" s="215" t="s">
        <v>57288</v>
      </c>
      <c r="B17299" s="215">
        <v>1</v>
      </c>
      <c r="C17299" s="216" t="s">
        <v>57289</v>
      </c>
      <c r="D17299" s="215" t="s">
        <v>57290</v>
      </c>
    </row>
    <row r="17300" spans="1:4">
      <c r="A17300" s="215" t="s">
        <v>57291</v>
      </c>
      <c r="B17300" s="215">
        <v>1</v>
      </c>
      <c r="C17300" s="216" t="s">
        <v>57292</v>
      </c>
      <c r="D17300" s="215" t="s">
        <v>57293</v>
      </c>
    </row>
    <row r="17301" spans="1:4">
      <c r="A17301" s="215" t="s">
        <v>57294</v>
      </c>
      <c r="B17301" s="215">
        <v>1</v>
      </c>
      <c r="C17301" s="216" t="s">
        <v>57295</v>
      </c>
      <c r="D17301" s="215" t="s">
        <v>57296</v>
      </c>
    </row>
    <row r="17302" spans="1:4">
      <c r="A17302" s="215" t="s">
        <v>57297</v>
      </c>
      <c r="B17302" s="215">
        <v>1</v>
      </c>
      <c r="C17302" s="216" t="s">
        <v>57298</v>
      </c>
      <c r="D17302" s="215" t="s">
        <v>57299</v>
      </c>
    </row>
    <row r="17303" spans="1:4">
      <c r="A17303" s="215" t="s">
        <v>57300</v>
      </c>
      <c r="B17303" s="215">
        <v>1</v>
      </c>
      <c r="C17303" s="216" t="s">
        <v>57301</v>
      </c>
      <c r="D17303" s="215" t="s">
        <v>57302</v>
      </c>
    </row>
    <row r="17304" spans="1:4">
      <c r="A17304" s="215" t="s">
        <v>57303</v>
      </c>
      <c r="B17304" s="215">
        <v>1</v>
      </c>
      <c r="C17304" s="216" t="s">
        <v>57304</v>
      </c>
      <c r="D17304" s="215" t="s">
        <v>57305</v>
      </c>
    </row>
    <row r="17305" spans="1:4">
      <c r="A17305" s="215" t="s">
        <v>57306</v>
      </c>
      <c r="B17305" s="215">
        <v>1</v>
      </c>
      <c r="C17305" s="216" t="s">
        <v>57307</v>
      </c>
      <c r="D17305" s="215" t="s">
        <v>57308</v>
      </c>
    </row>
    <row r="17306" spans="1:4">
      <c r="A17306" s="215" t="s">
        <v>57309</v>
      </c>
      <c r="B17306" s="215">
        <v>1</v>
      </c>
      <c r="C17306" s="216" t="s">
        <v>57310</v>
      </c>
      <c r="D17306" s="215" t="s">
        <v>57311</v>
      </c>
    </row>
    <row r="17307" spans="1:4">
      <c r="A17307" s="215" t="s">
        <v>57312</v>
      </c>
      <c r="B17307" s="215">
        <v>1</v>
      </c>
      <c r="C17307" s="216" t="s">
        <v>57313</v>
      </c>
      <c r="D17307" s="215" t="s">
        <v>57314</v>
      </c>
    </row>
    <row r="17308" spans="1:4">
      <c r="A17308" s="215" t="s">
        <v>57315</v>
      </c>
      <c r="B17308" s="215">
        <v>1</v>
      </c>
      <c r="C17308" s="216" t="s">
        <v>57316</v>
      </c>
      <c r="D17308" s="215" t="s">
        <v>57317</v>
      </c>
    </row>
    <row r="17309" spans="1:4">
      <c r="A17309" s="215" t="s">
        <v>57318</v>
      </c>
      <c r="B17309" s="215">
        <v>1</v>
      </c>
      <c r="C17309" s="216" t="s">
        <v>57319</v>
      </c>
      <c r="D17309" s="215" t="s">
        <v>57320</v>
      </c>
    </row>
    <row r="17310" spans="1:4">
      <c r="A17310" s="215" t="s">
        <v>57321</v>
      </c>
      <c r="B17310" s="215">
        <v>1</v>
      </c>
      <c r="C17310" s="216" t="s">
        <v>57322</v>
      </c>
      <c r="D17310" s="215" t="s">
        <v>57323</v>
      </c>
    </row>
    <row r="17311" spans="1:4">
      <c r="A17311" s="215" t="s">
        <v>57324</v>
      </c>
      <c r="B17311" s="215">
        <v>1</v>
      </c>
      <c r="C17311" s="216" t="s">
        <v>57325</v>
      </c>
      <c r="D17311" s="215" t="s">
        <v>57326</v>
      </c>
    </row>
    <row r="17312" spans="1:4">
      <c r="A17312" s="215" t="s">
        <v>57327</v>
      </c>
      <c r="B17312" s="215">
        <v>1</v>
      </c>
      <c r="C17312" s="216" t="s">
        <v>57328</v>
      </c>
      <c r="D17312" s="215" t="s">
        <v>57329</v>
      </c>
    </row>
    <row r="17313" spans="1:4">
      <c r="A17313" s="215" t="s">
        <v>57330</v>
      </c>
      <c r="B17313" s="215">
        <v>1</v>
      </c>
      <c r="C17313" s="216" t="s">
        <v>57331</v>
      </c>
      <c r="D17313" s="215" t="s">
        <v>57332</v>
      </c>
    </row>
    <row r="17314" spans="1:4">
      <c r="A17314" s="215" t="s">
        <v>57333</v>
      </c>
      <c r="B17314" s="215">
        <v>1</v>
      </c>
      <c r="C17314" s="216" t="s">
        <v>57334</v>
      </c>
      <c r="D17314" s="215" t="s">
        <v>57335</v>
      </c>
    </row>
    <row r="17315" spans="1:4">
      <c r="A17315" s="215" t="s">
        <v>57336</v>
      </c>
      <c r="B17315" s="215">
        <v>1</v>
      </c>
      <c r="C17315" s="216" t="s">
        <v>57337</v>
      </c>
      <c r="D17315" s="215" t="s">
        <v>57338</v>
      </c>
    </row>
    <row r="17316" spans="1:4">
      <c r="A17316" s="215" t="s">
        <v>57339</v>
      </c>
      <c r="B17316" s="215">
        <v>1</v>
      </c>
      <c r="C17316" s="216" t="s">
        <v>57340</v>
      </c>
      <c r="D17316" s="215" t="s">
        <v>57341</v>
      </c>
    </row>
    <row r="17317" spans="1:4">
      <c r="A17317" s="215" t="s">
        <v>57342</v>
      </c>
      <c r="B17317" s="215">
        <v>1</v>
      </c>
      <c r="C17317" s="216" t="s">
        <v>57343</v>
      </c>
      <c r="D17317" s="215" t="s">
        <v>57344</v>
      </c>
    </row>
    <row r="17318" spans="1:4">
      <c r="A17318" s="215" t="s">
        <v>57345</v>
      </c>
      <c r="B17318" s="215">
        <v>1</v>
      </c>
      <c r="C17318" s="216" t="s">
        <v>57346</v>
      </c>
      <c r="D17318" s="215" t="s">
        <v>57347</v>
      </c>
    </row>
    <row r="17319" spans="1:4">
      <c r="A17319" s="215" t="s">
        <v>57348</v>
      </c>
      <c r="B17319" s="215">
        <v>1</v>
      </c>
      <c r="C17319" s="216" t="s">
        <v>57349</v>
      </c>
      <c r="D17319" s="215" t="s">
        <v>57350</v>
      </c>
    </row>
    <row r="17320" spans="1:4">
      <c r="A17320" s="215" t="s">
        <v>57351</v>
      </c>
      <c r="B17320" s="215">
        <v>1</v>
      </c>
      <c r="C17320" s="216" t="s">
        <v>57352</v>
      </c>
      <c r="D17320" s="215" t="s">
        <v>57353</v>
      </c>
    </row>
    <row r="17321" spans="1:4">
      <c r="A17321" s="215" t="s">
        <v>57354</v>
      </c>
      <c r="B17321" s="215">
        <v>2</v>
      </c>
      <c r="C17321" s="216" t="s">
        <v>57355</v>
      </c>
      <c r="D17321" s="215" t="s">
        <v>57356</v>
      </c>
    </row>
    <row r="17322" spans="1:4">
      <c r="A17322" s="215" t="s">
        <v>57357</v>
      </c>
      <c r="B17322" s="215">
        <v>1</v>
      </c>
      <c r="C17322" s="216" t="s">
        <v>57358</v>
      </c>
      <c r="D17322" s="215" t="s">
        <v>57359</v>
      </c>
    </row>
    <row r="17323" spans="1:4">
      <c r="A17323" s="215" t="s">
        <v>57360</v>
      </c>
      <c r="B17323" s="215">
        <v>1</v>
      </c>
      <c r="C17323" s="216" t="s">
        <v>57361</v>
      </c>
      <c r="D17323" s="215" t="s">
        <v>57362</v>
      </c>
    </row>
    <row r="17324" spans="1:4">
      <c r="A17324" s="215" t="s">
        <v>57363</v>
      </c>
      <c r="B17324" s="215">
        <v>1</v>
      </c>
      <c r="C17324" s="216" t="s">
        <v>57364</v>
      </c>
      <c r="D17324" s="215" t="s">
        <v>57365</v>
      </c>
    </row>
    <row r="17325" spans="1:4">
      <c r="A17325" s="215" t="s">
        <v>57366</v>
      </c>
      <c r="B17325" s="215">
        <v>1</v>
      </c>
      <c r="C17325" s="216" t="s">
        <v>57367</v>
      </c>
      <c r="D17325" s="215" t="s">
        <v>57368</v>
      </c>
    </row>
    <row r="17326" spans="1:4">
      <c r="A17326" s="215" t="s">
        <v>57369</v>
      </c>
      <c r="B17326" s="215">
        <v>1</v>
      </c>
      <c r="C17326" s="216" t="s">
        <v>57370</v>
      </c>
      <c r="D17326" s="215" t="s">
        <v>57371</v>
      </c>
    </row>
    <row r="17327" spans="1:4">
      <c r="A17327" s="215" t="s">
        <v>57372</v>
      </c>
      <c r="B17327" s="215">
        <v>1</v>
      </c>
      <c r="C17327" s="216" t="s">
        <v>57373</v>
      </c>
      <c r="D17327" s="215" t="s">
        <v>57374</v>
      </c>
    </row>
    <row r="17328" spans="1:4">
      <c r="A17328" s="215" t="s">
        <v>57375</v>
      </c>
      <c r="B17328" s="215">
        <v>1</v>
      </c>
      <c r="C17328" s="216" t="s">
        <v>57376</v>
      </c>
      <c r="D17328" s="215" t="s">
        <v>57377</v>
      </c>
    </row>
    <row r="17329" spans="1:4">
      <c r="A17329" s="215" t="s">
        <v>57378</v>
      </c>
      <c r="B17329" s="215">
        <v>1</v>
      </c>
      <c r="C17329" s="216" t="s">
        <v>57379</v>
      </c>
      <c r="D17329" s="215" t="s">
        <v>57380</v>
      </c>
    </row>
    <row r="17330" spans="1:4">
      <c r="A17330" s="215" t="s">
        <v>57381</v>
      </c>
      <c r="B17330" s="215">
        <v>1</v>
      </c>
      <c r="C17330" s="216" t="s">
        <v>57382</v>
      </c>
      <c r="D17330" s="215" t="s">
        <v>57383</v>
      </c>
    </row>
    <row r="17331" spans="1:4">
      <c r="A17331" s="215" t="s">
        <v>57384</v>
      </c>
      <c r="B17331" s="215">
        <v>1</v>
      </c>
      <c r="C17331" s="216" t="s">
        <v>57385</v>
      </c>
      <c r="D17331" s="215" t="s">
        <v>57386</v>
      </c>
    </row>
    <row r="17332" spans="1:4">
      <c r="A17332" s="215" t="s">
        <v>57387</v>
      </c>
      <c r="B17332" s="215">
        <v>1</v>
      </c>
      <c r="C17332" s="216" t="s">
        <v>57388</v>
      </c>
      <c r="D17332" s="215" t="s">
        <v>57389</v>
      </c>
    </row>
    <row r="17333" spans="1:4">
      <c r="A17333" s="215" t="s">
        <v>57390</v>
      </c>
      <c r="B17333" s="215">
        <v>1</v>
      </c>
      <c r="C17333" s="216" t="s">
        <v>57391</v>
      </c>
      <c r="D17333" s="215" t="s">
        <v>57392</v>
      </c>
    </row>
    <row r="17334" spans="1:4">
      <c r="A17334" s="215" t="s">
        <v>57393</v>
      </c>
      <c r="B17334" s="215">
        <v>1</v>
      </c>
      <c r="C17334" s="216" t="s">
        <v>57394</v>
      </c>
      <c r="D17334" s="215" t="s">
        <v>57395</v>
      </c>
    </row>
    <row r="17335" spans="1:4">
      <c r="A17335" s="215" t="s">
        <v>57396</v>
      </c>
      <c r="B17335" s="215">
        <v>1</v>
      </c>
      <c r="C17335" s="216" t="s">
        <v>57397</v>
      </c>
      <c r="D17335" s="215" t="s">
        <v>57398</v>
      </c>
    </row>
    <row r="17336" spans="1:4">
      <c r="A17336" s="215" t="s">
        <v>57399</v>
      </c>
      <c r="B17336" s="215">
        <v>1</v>
      </c>
      <c r="C17336" s="216" t="s">
        <v>57400</v>
      </c>
      <c r="D17336" s="215" t="s">
        <v>57401</v>
      </c>
    </row>
    <row r="17337" spans="1:4">
      <c r="A17337" s="215" t="s">
        <v>57402</v>
      </c>
      <c r="B17337" s="215">
        <v>1</v>
      </c>
      <c r="C17337" s="216" t="s">
        <v>57403</v>
      </c>
      <c r="D17337" s="215" t="s">
        <v>57404</v>
      </c>
    </row>
    <row r="17338" spans="1:4">
      <c r="A17338" s="215" t="s">
        <v>57405</v>
      </c>
      <c r="B17338" s="215">
        <v>1</v>
      </c>
      <c r="C17338" s="216" t="s">
        <v>57406</v>
      </c>
      <c r="D17338" s="215" t="s">
        <v>57407</v>
      </c>
    </row>
    <row r="17339" spans="1:4">
      <c r="A17339" s="215" t="s">
        <v>57408</v>
      </c>
      <c r="B17339" s="215">
        <v>1</v>
      </c>
      <c r="C17339" s="216" t="s">
        <v>57409</v>
      </c>
      <c r="D17339" s="215" t="s">
        <v>57410</v>
      </c>
    </row>
    <row r="17340" spans="1:4">
      <c r="A17340" s="215" t="s">
        <v>57411</v>
      </c>
      <c r="B17340" s="215">
        <v>1</v>
      </c>
      <c r="C17340" s="216" t="s">
        <v>57412</v>
      </c>
      <c r="D17340" s="215" t="s">
        <v>57413</v>
      </c>
    </row>
    <row r="17341" spans="1:4">
      <c r="A17341" s="215" t="s">
        <v>57414</v>
      </c>
      <c r="B17341" s="215">
        <v>1</v>
      </c>
      <c r="C17341" s="216" t="s">
        <v>57415</v>
      </c>
      <c r="D17341" s="215" t="s">
        <v>57416</v>
      </c>
    </row>
    <row r="17342" spans="1:4">
      <c r="A17342" s="215" t="s">
        <v>57417</v>
      </c>
      <c r="B17342" s="215">
        <v>1</v>
      </c>
      <c r="C17342" s="216" t="s">
        <v>57418</v>
      </c>
      <c r="D17342" s="215" t="s">
        <v>57419</v>
      </c>
    </row>
    <row r="17343" spans="1:4">
      <c r="A17343" s="215" t="s">
        <v>57420</v>
      </c>
      <c r="B17343" s="215">
        <v>1</v>
      </c>
      <c r="C17343" s="216" t="s">
        <v>57421</v>
      </c>
      <c r="D17343" s="215" t="s">
        <v>57422</v>
      </c>
    </row>
    <row r="17344" spans="1:4">
      <c r="A17344" s="215" t="s">
        <v>57423</v>
      </c>
      <c r="B17344" s="215">
        <v>1</v>
      </c>
      <c r="C17344" s="216" t="s">
        <v>57424</v>
      </c>
      <c r="D17344" s="215" t="s">
        <v>57425</v>
      </c>
    </row>
    <row r="17345" spans="1:4">
      <c r="A17345" s="215" t="s">
        <v>57426</v>
      </c>
      <c r="B17345" s="215">
        <v>1</v>
      </c>
      <c r="C17345" s="216" t="s">
        <v>57427</v>
      </c>
      <c r="D17345" s="215" t="s">
        <v>57428</v>
      </c>
    </row>
    <row r="17346" spans="1:4">
      <c r="A17346" s="215" t="s">
        <v>57429</v>
      </c>
      <c r="B17346" s="215">
        <v>1</v>
      </c>
      <c r="C17346" s="216" t="s">
        <v>57430</v>
      </c>
      <c r="D17346" s="215" t="s">
        <v>57431</v>
      </c>
    </row>
    <row r="17347" spans="1:4">
      <c r="A17347" s="215" t="s">
        <v>57432</v>
      </c>
      <c r="B17347" s="215">
        <v>1</v>
      </c>
      <c r="C17347" s="216" t="s">
        <v>57433</v>
      </c>
      <c r="D17347" s="215" t="s">
        <v>57434</v>
      </c>
    </row>
    <row r="17348" spans="1:4">
      <c r="A17348" s="215" t="s">
        <v>57435</v>
      </c>
      <c r="B17348" s="215">
        <v>1</v>
      </c>
      <c r="C17348" s="216" t="s">
        <v>57436</v>
      </c>
      <c r="D17348" s="215" t="s">
        <v>57437</v>
      </c>
    </row>
    <row r="17349" spans="1:4">
      <c r="A17349" s="215" t="s">
        <v>57438</v>
      </c>
      <c r="B17349" s="215">
        <v>1</v>
      </c>
      <c r="C17349" s="216" t="s">
        <v>57439</v>
      </c>
      <c r="D17349" s="215" t="s">
        <v>57440</v>
      </c>
    </row>
    <row r="17350" spans="1:4">
      <c r="A17350" s="215" t="s">
        <v>57441</v>
      </c>
      <c r="B17350" s="215">
        <v>1</v>
      </c>
      <c r="C17350" s="216" t="s">
        <v>57442</v>
      </c>
      <c r="D17350" s="215" t="s">
        <v>57443</v>
      </c>
    </row>
    <row r="17351" spans="1:4">
      <c r="A17351" s="215" t="s">
        <v>57444</v>
      </c>
      <c r="B17351" s="215">
        <v>1</v>
      </c>
      <c r="C17351" s="216" t="s">
        <v>57445</v>
      </c>
      <c r="D17351" s="215" t="s">
        <v>57446</v>
      </c>
    </row>
    <row r="17352" spans="1:4">
      <c r="A17352" s="215" t="s">
        <v>57447</v>
      </c>
      <c r="B17352" s="215">
        <v>1</v>
      </c>
      <c r="C17352" s="216" t="s">
        <v>57448</v>
      </c>
      <c r="D17352" s="215" t="s">
        <v>57449</v>
      </c>
    </row>
    <row r="17353" spans="1:4">
      <c r="A17353" s="215" t="s">
        <v>57450</v>
      </c>
      <c r="B17353" s="215">
        <v>1</v>
      </c>
      <c r="C17353" s="216" t="s">
        <v>57451</v>
      </c>
      <c r="D17353" s="215" t="s">
        <v>57452</v>
      </c>
    </row>
    <row r="17354" spans="1:4">
      <c r="A17354" s="215" t="s">
        <v>57453</v>
      </c>
      <c r="B17354" s="215">
        <v>1</v>
      </c>
      <c r="C17354" s="216" t="s">
        <v>57454</v>
      </c>
      <c r="D17354" s="215" t="s">
        <v>57455</v>
      </c>
    </row>
    <row r="17355" spans="1:4">
      <c r="A17355" s="215" t="s">
        <v>57456</v>
      </c>
      <c r="B17355" s="215">
        <v>1</v>
      </c>
      <c r="C17355" s="216" t="s">
        <v>57457</v>
      </c>
      <c r="D17355" s="215" t="s">
        <v>57458</v>
      </c>
    </row>
    <row r="17356" spans="1:4">
      <c r="A17356" s="215" t="s">
        <v>57459</v>
      </c>
      <c r="B17356" s="215">
        <v>1</v>
      </c>
      <c r="C17356" s="216" t="s">
        <v>57460</v>
      </c>
      <c r="D17356" s="215" t="s">
        <v>57461</v>
      </c>
    </row>
    <row r="17357" spans="1:4">
      <c r="A17357" s="215" t="s">
        <v>57462</v>
      </c>
      <c r="B17357" s="215">
        <v>1</v>
      </c>
      <c r="C17357" s="216" t="s">
        <v>57463</v>
      </c>
      <c r="D17357" s="215" t="s">
        <v>57464</v>
      </c>
    </row>
    <row r="17358" spans="1:4">
      <c r="A17358" s="215" t="s">
        <v>57465</v>
      </c>
      <c r="B17358" s="215">
        <v>1</v>
      </c>
      <c r="C17358" s="216" t="s">
        <v>57466</v>
      </c>
      <c r="D17358" s="215" t="s">
        <v>57467</v>
      </c>
    </row>
    <row r="17359" spans="1:4">
      <c r="A17359" s="215" t="s">
        <v>57468</v>
      </c>
      <c r="B17359" s="215">
        <v>1</v>
      </c>
      <c r="C17359" s="216" t="s">
        <v>57469</v>
      </c>
      <c r="D17359" s="215" t="s">
        <v>57470</v>
      </c>
    </row>
    <row r="17360" spans="1:4">
      <c r="A17360" s="215" t="s">
        <v>57471</v>
      </c>
      <c r="B17360" s="215">
        <v>1</v>
      </c>
      <c r="C17360" s="216" t="s">
        <v>57472</v>
      </c>
      <c r="D17360" s="215" t="s">
        <v>57473</v>
      </c>
    </row>
    <row r="17361" spans="1:4">
      <c r="A17361" s="215" t="s">
        <v>57474</v>
      </c>
      <c r="B17361" s="215">
        <v>1</v>
      </c>
      <c r="C17361" s="216" t="s">
        <v>57475</v>
      </c>
      <c r="D17361" s="215" t="s">
        <v>57476</v>
      </c>
    </row>
    <row r="17362" spans="1:4">
      <c r="A17362" s="215" t="s">
        <v>57477</v>
      </c>
      <c r="B17362" s="215">
        <v>1</v>
      </c>
      <c r="C17362" s="216" t="s">
        <v>57478</v>
      </c>
      <c r="D17362" s="215" t="s">
        <v>57479</v>
      </c>
    </row>
    <row r="17363" spans="1:4">
      <c r="A17363" s="215" t="s">
        <v>57480</v>
      </c>
      <c r="B17363" s="215">
        <v>1</v>
      </c>
      <c r="C17363" s="216" t="s">
        <v>57481</v>
      </c>
      <c r="D17363" s="215" t="s">
        <v>57482</v>
      </c>
    </row>
    <row r="17364" spans="1:4">
      <c r="A17364" s="215" t="s">
        <v>57483</v>
      </c>
      <c r="B17364" s="215">
        <v>1</v>
      </c>
      <c r="C17364" s="216" t="s">
        <v>57484</v>
      </c>
      <c r="D17364" s="215" t="s">
        <v>57485</v>
      </c>
    </row>
    <row r="17365" spans="1:4">
      <c r="A17365" s="215" t="s">
        <v>57486</v>
      </c>
      <c r="B17365" s="215">
        <v>1</v>
      </c>
      <c r="C17365" s="216" t="s">
        <v>57487</v>
      </c>
      <c r="D17365" s="215" t="s">
        <v>57488</v>
      </c>
    </row>
    <row r="17366" spans="1:4">
      <c r="A17366" s="215" t="s">
        <v>57489</v>
      </c>
      <c r="B17366" s="215">
        <v>1</v>
      </c>
      <c r="C17366" s="216" t="s">
        <v>57490</v>
      </c>
      <c r="D17366" s="215" t="s">
        <v>57491</v>
      </c>
    </row>
    <row r="17367" spans="1:4">
      <c r="A17367" s="215" t="s">
        <v>57492</v>
      </c>
      <c r="B17367" s="215">
        <v>1</v>
      </c>
      <c r="C17367" s="216" t="s">
        <v>57493</v>
      </c>
      <c r="D17367" s="215" t="s">
        <v>57494</v>
      </c>
    </row>
    <row r="17368" spans="1:4">
      <c r="A17368" s="215" t="s">
        <v>57495</v>
      </c>
      <c r="B17368" s="215">
        <v>1</v>
      </c>
      <c r="C17368" s="216" t="s">
        <v>57496</v>
      </c>
      <c r="D17368" s="215" t="s">
        <v>57497</v>
      </c>
    </row>
    <row r="17369" spans="1:4">
      <c r="A17369" s="215" t="s">
        <v>57498</v>
      </c>
      <c r="B17369" s="215">
        <v>1</v>
      </c>
      <c r="C17369" s="216" t="s">
        <v>57499</v>
      </c>
      <c r="D17369" s="215" t="s">
        <v>57500</v>
      </c>
    </row>
    <row r="17370" spans="1:4">
      <c r="A17370" s="215" t="s">
        <v>57501</v>
      </c>
      <c r="B17370" s="215">
        <v>1</v>
      </c>
      <c r="C17370" s="216" t="s">
        <v>57502</v>
      </c>
      <c r="D17370" s="215" t="s">
        <v>57503</v>
      </c>
    </row>
    <row r="17371" spans="1:4">
      <c r="A17371" s="215" t="s">
        <v>57504</v>
      </c>
      <c r="B17371" s="215">
        <v>1</v>
      </c>
      <c r="C17371" s="216" t="s">
        <v>57505</v>
      </c>
      <c r="D17371" s="215" t="s">
        <v>111217</v>
      </c>
    </row>
    <row r="17372" spans="1:4">
      <c r="A17372" s="215" t="s">
        <v>57506</v>
      </c>
      <c r="B17372" s="215">
        <v>1</v>
      </c>
      <c r="C17372" s="216" t="s">
        <v>57507</v>
      </c>
      <c r="D17372" s="215" t="s">
        <v>57508</v>
      </c>
    </row>
    <row r="17373" spans="1:4">
      <c r="A17373" s="215" t="s">
        <v>57509</v>
      </c>
      <c r="B17373" s="215">
        <v>1</v>
      </c>
      <c r="C17373" s="216" t="s">
        <v>57510</v>
      </c>
      <c r="D17373" s="215" t="s">
        <v>57511</v>
      </c>
    </row>
    <row r="17374" spans="1:4">
      <c r="A17374" s="215" t="s">
        <v>57512</v>
      </c>
      <c r="B17374" s="215">
        <v>1</v>
      </c>
      <c r="C17374" s="216" t="s">
        <v>57513</v>
      </c>
      <c r="D17374" s="215" t="s">
        <v>57514</v>
      </c>
    </row>
    <row r="17375" spans="1:4">
      <c r="A17375" s="215" t="s">
        <v>57515</v>
      </c>
      <c r="B17375" s="215">
        <v>1</v>
      </c>
      <c r="C17375" s="216" t="s">
        <v>57516</v>
      </c>
      <c r="D17375" s="215" t="s">
        <v>57517</v>
      </c>
    </row>
    <row r="17376" spans="1:4">
      <c r="A17376" s="215" t="s">
        <v>57518</v>
      </c>
      <c r="B17376" s="215">
        <v>1</v>
      </c>
      <c r="C17376" s="216" t="s">
        <v>57519</v>
      </c>
      <c r="D17376" s="215" t="s">
        <v>57520</v>
      </c>
    </row>
    <row r="17377" spans="1:4">
      <c r="A17377" s="215" t="s">
        <v>57521</v>
      </c>
      <c r="B17377" s="215">
        <v>1</v>
      </c>
      <c r="C17377" s="216" t="s">
        <v>57522</v>
      </c>
      <c r="D17377" s="215" t="s">
        <v>57523</v>
      </c>
    </row>
    <row r="17378" spans="1:4">
      <c r="A17378" s="215" t="s">
        <v>57524</v>
      </c>
      <c r="B17378" s="215">
        <v>1</v>
      </c>
      <c r="C17378" s="216" t="s">
        <v>57525</v>
      </c>
      <c r="D17378" s="215" t="s">
        <v>57526</v>
      </c>
    </row>
    <row r="17379" spans="1:4">
      <c r="A17379" s="215" t="s">
        <v>57527</v>
      </c>
      <c r="B17379" s="215">
        <v>1</v>
      </c>
      <c r="C17379" s="216" t="s">
        <v>57528</v>
      </c>
      <c r="D17379" s="215" t="s">
        <v>57529</v>
      </c>
    </row>
    <row r="17380" spans="1:4">
      <c r="A17380" s="215" t="s">
        <v>57530</v>
      </c>
      <c r="B17380" s="215">
        <v>1</v>
      </c>
      <c r="C17380" s="216" t="s">
        <v>57531</v>
      </c>
      <c r="D17380" s="215" t="s">
        <v>57532</v>
      </c>
    </row>
    <row r="17381" spans="1:4">
      <c r="A17381" s="215" t="s">
        <v>57533</v>
      </c>
      <c r="B17381" s="215">
        <v>1</v>
      </c>
      <c r="C17381" s="216" t="s">
        <v>57534</v>
      </c>
      <c r="D17381" s="215" t="s">
        <v>57535</v>
      </c>
    </row>
    <row r="17382" spans="1:4">
      <c r="A17382" s="215" t="s">
        <v>57536</v>
      </c>
      <c r="B17382" s="215">
        <v>1</v>
      </c>
      <c r="C17382" s="216" t="s">
        <v>57537</v>
      </c>
      <c r="D17382" s="215" t="s">
        <v>57538</v>
      </c>
    </row>
    <row r="17383" spans="1:4">
      <c r="A17383" s="215" t="s">
        <v>57539</v>
      </c>
      <c r="B17383" s="215">
        <v>1</v>
      </c>
      <c r="C17383" s="216" t="s">
        <v>57540</v>
      </c>
      <c r="D17383" s="215" t="s">
        <v>57541</v>
      </c>
    </row>
    <row r="17384" spans="1:4">
      <c r="A17384" s="215" t="s">
        <v>57542</v>
      </c>
      <c r="B17384" s="215">
        <v>1</v>
      </c>
      <c r="C17384" s="216" t="s">
        <v>57543</v>
      </c>
      <c r="D17384" s="215" t="s">
        <v>57544</v>
      </c>
    </row>
    <row r="17385" spans="1:4">
      <c r="A17385" s="215" t="s">
        <v>57546</v>
      </c>
      <c r="B17385" s="215">
        <v>1</v>
      </c>
      <c r="C17385" s="216" t="s">
        <v>57547</v>
      </c>
      <c r="D17385" s="215" t="s">
        <v>57548</v>
      </c>
    </row>
    <row r="17386" spans="1:4">
      <c r="A17386" s="215" t="s">
        <v>57549</v>
      </c>
      <c r="B17386" s="215">
        <v>1</v>
      </c>
      <c r="C17386" s="216" t="s">
        <v>57550</v>
      </c>
      <c r="D17386" s="215" t="s">
        <v>57551</v>
      </c>
    </row>
    <row r="17387" spans="1:4">
      <c r="A17387" s="215" t="s">
        <v>57552</v>
      </c>
      <c r="B17387" s="215">
        <v>1</v>
      </c>
      <c r="C17387" s="216" t="s">
        <v>57553</v>
      </c>
      <c r="D17387" s="215" t="s">
        <v>57554</v>
      </c>
    </row>
    <row r="17388" spans="1:4">
      <c r="A17388" s="215" t="s">
        <v>57555</v>
      </c>
      <c r="B17388" s="215">
        <v>1</v>
      </c>
      <c r="C17388" s="216" t="s">
        <v>57556</v>
      </c>
      <c r="D17388" s="215" t="s">
        <v>57557</v>
      </c>
    </row>
    <row r="17389" spans="1:4">
      <c r="A17389" s="215" t="s">
        <v>57558</v>
      </c>
      <c r="B17389" s="215">
        <v>1</v>
      </c>
      <c r="C17389" s="216" t="s">
        <v>57559</v>
      </c>
      <c r="D17389" s="215" t="s">
        <v>57560</v>
      </c>
    </row>
    <row r="17390" spans="1:4">
      <c r="A17390" s="215" t="s">
        <v>57561</v>
      </c>
      <c r="B17390" s="215">
        <v>1</v>
      </c>
      <c r="C17390" s="216" t="s">
        <v>57562</v>
      </c>
      <c r="D17390" s="215" t="s">
        <v>57563</v>
      </c>
    </row>
    <row r="17391" spans="1:4">
      <c r="A17391" s="215" t="s">
        <v>57564</v>
      </c>
      <c r="B17391" s="215">
        <v>1</v>
      </c>
      <c r="C17391" s="216" t="s">
        <v>57565</v>
      </c>
      <c r="D17391" s="215" t="s">
        <v>56667</v>
      </c>
    </row>
    <row r="17392" spans="1:4">
      <c r="A17392" s="215" t="s">
        <v>57566</v>
      </c>
      <c r="B17392" s="215">
        <v>1</v>
      </c>
      <c r="C17392" s="216" t="s">
        <v>57567</v>
      </c>
      <c r="D17392" s="215" t="s">
        <v>57568</v>
      </c>
    </row>
    <row r="17393" spans="1:4">
      <c r="A17393" s="215" t="s">
        <v>57569</v>
      </c>
      <c r="B17393" s="215">
        <v>1</v>
      </c>
      <c r="C17393" s="216" t="s">
        <v>57570</v>
      </c>
      <c r="D17393" s="215" t="s">
        <v>57571</v>
      </c>
    </row>
    <row r="17394" spans="1:4">
      <c r="A17394" s="215" t="s">
        <v>57572</v>
      </c>
      <c r="B17394" s="215">
        <v>1</v>
      </c>
      <c r="C17394" s="216" t="s">
        <v>57573</v>
      </c>
      <c r="D17394" s="215" t="s">
        <v>57574</v>
      </c>
    </row>
    <row r="17395" spans="1:4">
      <c r="A17395" s="215" t="s">
        <v>57575</v>
      </c>
      <c r="B17395" s="215">
        <v>1</v>
      </c>
      <c r="C17395" s="216" t="s">
        <v>57576</v>
      </c>
      <c r="D17395" s="215" t="s">
        <v>57577</v>
      </c>
    </row>
    <row r="17396" spans="1:4">
      <c r="A17396" s="215" t="s">
        <v>57578</v>
      </c>
      <c r="B17396" s="215">
        <v>1</v>
      </c>
      <c r="C17396" s="216" t="s">
        <v>57579</v>
      </c>
      <c r="D17396" s="215" t="s">
        <v>57580</v>
      </c>
    </row>
    <row r="17397" spans="1:4">
      <c r="A17397" s="215" t="s">
        <v>57581</v>
      </c>
      <c r="B17397" s="215">
        <v>1</v>
      </c>
      <c r="C17397" s="216" t="s">
        <v>57582</v>
      </c>
      <c r="D17397" s="215" t="s">
        <v>57583</v>
      </c>
    </row>
    <row r="17398" spans="1:4">
      <c r="A17398" s="215" t="s">
        <v>57584</v>
      </c>
      <c r="B17398" s="215">
        <v>1</v>
      </c>
      <c r="C17398" s="216" t="s">
        <v>57585</v>
      </c>
      <c r="D17398" s="215" t="s">
        <v>57586</v>
      </c>
    </row>
    <row r="17399" spans="1:4">
      <c r="A17399" s="215" t="s">
        <v>57587</v>
      </c>
      <c r="B17399" s="215">
        <v>1</v>
      </c>
      <c r="C17399" s="216" t="s">
        <v>57588</v>
      </c>
      <c r="D17399" s="215" t="s">
        <v>57589</v>
      </c>
    </row>
    <row r="17400" spans="1:4">
      <c r="A17400" s="215" t="s">
        <v>57590</v>
      </c>
      <c r="B17400" s="215">
        <v>1</v>
      </c>
      <c r="C17400" s="216" t="s">
        <v>57591</v>
      </c>
      <c r="D17400" s="215" t="s">
        <v>57592</v>
      </c>
    </row>
    <row r="17401" spans="1:4">
      <c r="A17401" s="215" t="s">
        <v>57593</v>
      </c>
      <c r="B17401" s="215">
        <v>1</v>
      </c>
      <c r="C17401" s="216" t="s">
        <v>57594</v>
      </c>
      <c r="D17401" s="215" t="s">
        <v>57595</v>
      </c>
    </row>
    <row r="17402" spans="1:4">
      <c r="A17402" s="215" t="s">
        <v>57596</v>
      </c>
      <c r="B17402" s="215">
        <v>1</v>
      </c>
      <c r="C17402" s="216" t="s">
        <v>57597</v>
      </c>
      <c r="D17402" s="215" t="s">
        <v>57598</v>
      </c>
    </row>
    <row r="17403" spans="1:4">
      <c r="A17403" s="215" t="s">
        <v>57599</v>
      </c>
      <c r="B17403" s="215">
        <v>1</v>
      </c>
      <c r="C17403" s="216" t="s">
        <v>57600</v>
      </c>
      <c r="D17403" s="215" t="s">
        <v>57601</v>
      </c>
    </row>
    <row r="17404" spans="1:4">
      <c r="A17404" s="215" t="s">
        <v>57602</v>
      </c>
      <c r="B17404" s="215">
        <v>1</v>
      </c>
      <c r="C17404" s="216" t="s">
        <v>57603</v>
      </c>
      <c r="D17404" s="215" t="s">
        <v>57604</v>
      </c>
    </row>
    <row r="17405" spans="1:4">
      <c r="A17405" s="215" t="s">
        <v>57605</v>
      </c>
      <c r="B17405" s="215">
        <v>1</v>
      </c>
      <c r="C17405" s="216" t="s">
        <v>57606</v>
      </c>
      <c r="D17405" s="215" t="s">
        <v>57607</v>
      </c>
    </row>
    <row r="17406" spans="1:4">
      <c r="A17406" s="215" t="s">
        <v>57608</v>
      </c>
      <c r="B17406" s="215">
        <v>1</v>
      </c>
      <c r="C17406" s="216" t="s">
        <v>57609</v>
      </c>
      <c r="D17406" s="215" t="s">
        <v>57610</v>
      </c>
    </row>
    <row r="17407" spans="1:4">
      <c r="A17407" s="215" t="s">
        <v>57611</v>
      </c>
      <c r="B17407" s="215">
        <v>1</v>
      </c>
      <c r="C17407" s="216" t="s">
        <v>57612</v>
      </c>
      <c r="D17407" s="215" t="s">
        <v>57613</v>
      </c>
    </row>
    <row r="17408" spans="1:4">
      <c r="A17408" s="215" t="s">
        <v>57614</v>
      </c>
      <c r="B17408" s="215">
        <v>1</v>
      </c>
      <c r="C17408" s="216" t="s">
        <v>57615</v>
      </c>
      <c r="D17408" s="215" t="s">
        <v>57616</v>
      </c>
    </row>
    <row r="17409" spans="1:4">
      <c r="A17409" s="215" t="s">
        <v>57617</v>
      </c>
      <c r="B17409" s="215">
        <v>1</v>
      </c>
      <c r="C17409" s="216" t="s">
        <v>57618</v>
      </c>
      <c r="D17409" s="215" t="s">
        <v>57619</v>
      </c>
    </row>
    <row r="17410" spans="1:4">
      <c r="A17410" s="215" t="s">
        <v>57620</v>
      </c>
      <c r="B17410" s="215">
        <v>1</v>
      </c>
      <c r="C17410" s="216" t="s">
        <v>57621</v>
      </c>
      <c r="D17410" s="215" t="s">
        <v>57622</v>
      </c>
    </row>
    <row r="17411" spans="1:4">
      <c r="A17411" s="215" t="s">
        <v>57623</v>
      </c>
      <c r="B17411" s="215">
        <v>1</v>
      </c>
      <c r="C17411" s="216" t="s">
        <v>57624</v>
      </c>
      <c r="D17411" s="215" t="s">
        <v>57625</v>
      </c>
    </row>
    <row r="17412" spans="1:4">
      <c r="A17412" s="215" t="s">
        <v>57626</v>
      </c>
      <c r="B17412" s="215">
        <v>1</v>
      </c>
      <c r="C17412" s="216" t="s">
        <v>57627</v>
      </c>
      <c r="D17412" s="215" t="s">
        <v>57628</v>
      </c>
    </row>
    <row r="17413" spans="1:4">
      <c r="A17413" s="215" t="s">
        <v>57629</v>
      </c>
      <c r="B17413" s="215">
        <v>1</v>
      </c>
      <c r="C17413" s="216" t="s">
        <v>57630</v>
      </c>
      <c r="D17413" s="215" t="s">
        <v>57631</v>
      </c>
    </row>
    <row r="17414" spans="1:4">
      <c r="A17414" s="215" t="s">
        <v>57632</v>
      </c>
      <c r="B17414" s="215">
        <v>1</v>
      </c>
      <c r="C17414" s="216" t="s">
        <v>57633</v>
      </c>
      <c r="D17414" s="215" t="s">
        <v>57634</v>
      </c>
    </row>
    <row r="17415" spans="1:4">
      <c r="A17415" s="215" t="s">
        <v>57635</v>
      </c>
      <c r="B17415" s="215">
        <v>1</v>
      </c>
      <c r="C17415" s="216" t="s">
        <v>57636</v>
      </c>
      <c r="D17415" s="215" t="s">
        <v>57637</v>
      </c>
    </row>
    <row r="17416" spans="1:4">
      <c r="A17416" s="215" t="s">
        <v>57638</v>
      </c>
      <c r="B17416" s="215">
        <v>1</v>
      </c>
      <c r="C17416" s="216" t="s">
        <v>57639</v>
      </c>
      <c r="D17416" s="215" t="s">
        <v>57640</v>
      </c>
    </row>
    <row r="17417" spans="1:4">
      <c r="A17417" s="215" t="s">
        <v>57641</v>
      </c>
      <c r="B17417" s="215">
        <v>1</v>
      </c>
      <c r="C17417" s="216" t="s">
        <v>57642</v>
      </c>
      <c r="D17417" s="215" t="s">
        <v>57643</v>
      </c>
    </row>
    <row r="17418" spans="1:4">
      <c r="A17418" s="215" t="s">
        <v>57644</v>
      </c>
      <c r="B17418" s="215">
        <v>1</v>
      </c>
      <c r="C17418" s="216" t="s">
        <v>57645</v>
      </c>
      <c r="D17418" s="215" t="s">
        <v>57646</v>
      </c>
    </row>
    <row r="17419" spans="1:4">
      <c r="A17419" s="215" t="s">
        <v>57647</v>
      </c>
      <c r="B17419" s="215">
        <v>1</v>
      </c>
      <c r="C17419" s="216" t="s">
        <v>57648</v>
      </c>
      <c r="D17419" s="215" t="s">
        <v>57649</v>
      </c>
    </row>
    <row r="17420" spans="1:4">
      <c r="A17420" s="215" t="s">
        <v>57650</v>
      </c>
      <c r="B17420" s="215">
        <v>1</v>
      </c>
      <c r="C17420" s="216" t="s">
        <v>57651</v>
      </c>
      <c r="D17420" s="215" t="s">
        <v>56798</v>
      </c>
    </row>
    <row r="17421" spans="1:4">
      <c r="A17421" s="215" t="s">
        <v>57652</v>
      </c>
      <c r="B17421" s="215">
        <v>1</v>
      </c>
      <c r="C17421" s="216" t="s">
        <v>57653</v>
      </c>
      <c r="D17421" s="215" t="s">
        <v>57654</v>
      </c>
    </row>
    <row r="17422" spans="1:4">
      <c r="A17422" s="215" t="s">
        <v>57655</v>
      </c>
      <c r="B17422" s="215">
        <v>1</v>
      </c>
      <c r="C17422" s="216" t="s">
        <v>57656</v>
      </c>
      <c r="D17422" s="215" t="s">
        <v>57657</v>
      </c>
    </row>
    <row r="17423" spans="1:4">
      <c r="A17423" s="215" t="s">
        <v>57658</v>
      </c>
      <c r="B17423" s="215">
        <v>1</v>
      </c>
      <c r="C17423" s="216" t="s">
        <v>57659</v>
      </c>
      <c r="D17423" s="215" t="s">
        <v>57660</v>
      </c>
    </row>
    <row r="17424" spans="1:4">
      <c r="A17424" s="215" t="s">
        <v>57661</v>
      </c>
      <c r="B17424" s="215">
        <v>1</v>
      </c>
      <c r="C17424" s="216" t="s">
        <v>57662</v>
      </c>
      <c r="D17424" s="215" t="s">
        <v>57663</v>
      </c>
    </row>
    <row r="17425" spans="1:4">
      <c r="A17425" s="215" t="s">
        <v>57664</v>
      </c>
      <c r="B17425" s="215">
        <v>1</v>
      </c>
      <c r="C17425" s="216" t="s">
        <v>57665</v>
      </c>
      <c r="D17425" s="215" t="s">
        <v>57666</v>
      </c>
    </row>
    <row r="17426" spans="1:4">
      <c r="A17426" s="215" t="s">
        <v>57667</v>
      </c>
      <c r="B17426" s="215">
        <v>1</v>
      </c>
      <c r="C17426" s="216" t="s">
        <v>57668</v>
      </c>
      <c r="D17426" s="215" t="s">
        <v>57669</v>
      </c>
    </row>
    <row r="17427" spans="1:4">
      <c r="A17427" s="215" t="s">
        <v>57670</v>
      </c>
      <c r="B17427" s="215">
        <v>1</v>
      </c>
      <c r="C17427" s="216" t="s">
        <v>57671</v>
      </c>
      <c r="D17427" s="215" t="s">
        <v>57672</v>
      </c>
    </row>
    <row r="17428" spans="1:4">
      <c r="A17428" s="215" t="s">
        <v>57673</v>
      </c>
      <c r="B17428" s="215">
        <v>1</v>
      </c>
      <c r="C17428" s="216" t="s">
        <v>57674</v>
      </c>
      <c r="D17428" s="215" t="s">
        <v>57675</v>
      </c>
    </row>
    <row r="17429" spans="1:4">
      <c r="A17429" s="215" t="s">
        <v>57676</v>
      </c>
      <c r="B17429" s="215">
        <v>1</v>
      </c>
      <c r="C17429" s="216" t="s">
        <v>57677</v>
      </c>
      <c r="D17429" s="215" t="s">
        <v>57678</v>
      </c>
    </row>
    <row r="17430" spans="1:4">
      <c r="A17430" s="215" t="s">
        <v>57679</v>
      </c>
      <c r="B17430" s="215">
        <v>1</v>
      </c>
      <c r="C17430" s="216" t="s">
        <v>57680</v>
      </c>
      <c r="D17430" s="215" t="s">
        <v>57681</v>
      </c>
    </row>
    <row r="17431" spans="1:4">
      <c r="A17431" s="215" t="s">
        <v>57682</v>
      </c>
      <c r="B17431" s="215">
        <v>1</v>
      </c>
      <c r="C17431" s="216" t="s">
        <v>57683</v>
      </c>
      <c r="D17431" s="215" t="s">
        <v>57684</v>
      </c>
    </row>
    <row r="17432" spans="1:4">
      <c r="A17432" s="215" t="s">
        <v>57685</v>
      </c>
      <c r="B17432" s="215">
        <v>1</v>
      </c>
      <c r="C17432" s="216" t="s">
        <v>57686</v>
      </c>
      <c r="D17432" s="215" t="s">
        <v>57687</v>
      </c>
    </row>
    <row r="17433" spans="1:4">
      <c r="A17433" s="215" t="s">
        <v>57688</v>
      </c>
      <c r="B17433" s="215">
        <v>1</v>
      </c>
      <c r="C17433" s="216" t="s">
        <v>57689</v>
      </c>
      <c r="D17433" s="215" t="s">
        <v>57690</v>
      </c>
    </row>
    <row r="17434" spans="1:4">
      <c r="A17434" s="215" t="s">
        <v>57691</v>
      </c>
      <c r="B17434" s="215">
        <v>1</v>
      </c>
      <c r="C17434" s="216" t="s">
        <v>57692</v>
      </c>
      <c r="D17434" s="215" t="s">
        <v>57693</v>
      </c>
    </row>
    <row r="17435" spans="1:4">
      <c r="A17435" s="215" t="s">
        <v>57694</v>
      </c>
      <c r="B17435" s="215">
        <v>1</v>
      </c>
      <c r="C17435" s="216" t="s">
        <v>57695</v>
      </c>
      <c r="D17435" s="215" t="s">
        <v>57696</v>
      </c>
    </row>
    <row r="17436" spans="1:4">
      <c r="A17436" s="215" t="s">
        <v>57697</v>
      </c>
      <c r="B17436" s="215">
        <v>1</v>
      </c>
      <c r="C17436" s="216" t="s">
        <v>57698</v>
      </c>
      <c r="D17436" s="215" t="s">
        <v>57699</v>
      </c>
    </row>
    <row r="17437" spans="1:4">
      <c r="A17437" s="215" t="s">
        <v>57700</v>
      </c>
      <c r="B17437" s="215">
        <v>1</v>
      </c>
      <c r="C17437" s="216" t="s">
        <v>57701</v>
      </c>
      <c r="D17437" s="215" t="s">
        <v>57702</v>
      </c>
    </row>
    <row r="17438" spans="1:4">
      <c r="A17438" s="215" t="s">
        <v>57703</v>
      </c>
      <c r="B17438" s="215">
        <v>1</v>
      </c>
      <c r="C17438" s="216" t="s">
        <v>57704</v>
      </c>
      <c r="D17438" s="215" t="s">
        <v>57705</v>
      </c>
    </row>
    <row r="17439" spans="1:4">
      <c r="A17439" s="215" t="s">
        <v>57706</v>
      </c>
      <c r="B17439" s="215">
        <v>1</v>
      </c>
      <c r="C17439" s="216" t="s">
        <v>57707</v>
      </c>
      <c r="D17439" s="215" t="s">
        <v>57708</v>
      </c>
    </row>
    <row r="17440" spans="1:4">
      <c r="A17440" s="215" t="s">
        <v>57709</v>
      </c>
      <c r="B17440" s="215">
        <v>1</v>
      </c>
      <c r="C17440" s="216" t="s">
        <v>57710</v>
      </c>
      <c r="D17440" s="215" t="s">
        <v>57711</v>
      </c>
    </row>
    <row r="17441" spans="1:4">
      <c r="A17441" s="215" t="s">
        <v>57712</v>
      </c>
      <c r="B17441" s="215">
        <v>1</v>
      </c>
      <c r="C17441" s="216" t="s">
        <v>57713</v>
      </c>
      <c r="D17441" s="215" t="s">
        <v>56919</v>
      </c>
    </row>
    <row r="17442" spans="1:4">
      <c r="A17442" s="215" t="s">
        <v>57714</v>
      </c>
      <c r="B17442" s="215">
        <v>1</v>
      </c>
      <c r="C17442" s="216" t="s">
        <v>57715</v>
      </c>
      <c r="D17442" s="215" t="s">
        <v>57716</v>
      </c>
    </row>
    <row r="17443" spans="1:4">
      <c r="A17443" s="215" t="s">
        <v>57717</v>
      </c>
      <c r="B17443" s="215">
        <v>1</v>
      </c>
      <c r="C17443" s="216" t="s">
        <v>57718</v>
      </c>
      <c r="D17443" s="215" t="s">
        <v>57719</v>
      </c>
    </row>
    <row r="17444" spans="1:4">
      <c r="A17444" s="215" t="s">
        <v>57720</v>
      </c>
      <c r="B17444" s="215">
        <v>1</v>
      </c>
      <c r="C17444" s="216" t="s">
        <v>57721</v>
      </c>
      <c r="D17444" s="215" t="s">
        <v>57722</v>
      </c>
    </row>
    <row r="17445" spans="1:4">
      <c r="A17445" s="215" t="s">
        <v>57723</v>
      </c>
      <c r="B17445" s="215">
        <v>1</v>
      </c>
      <c r="C17445" s="216" t="s">
        <v>57724</v>
      </c>
      <c r="D17445" s="215" t="s">
        <v>57725</v>
      </c>
    </row>
    <row r="17446" spans="1:4">
      <c r="A17446" s="215" t="s">
        <v>57726</v>
      </c>
      <c r="B17446" s="215">
        <v>1</v>
      </c>
      <c r="C17446" s="216" t="s">
        <v>57727</v>
      </c>
      <c r="D17446" s="215" t="s">
        <v>57728</v>
      </c>
    </row>
    <row r="17447" spans="1:4">
      <c r="A17447" s="215" t="s">
        <v>57729</v>
      </c>
      <c r="B17447" s="215">
        <v>1</v>
      </c>
      <c r="C17447" s="216" t="s">
        <v>57730</v>
      </c>
      <c r="D17447" s="215" t="s">
        <v>57731</v>
      </c>
    </row>
    <row r="17448" spans="1:4">
      <c r="A17448" s="215" t="s">
        <v>57732</v>
      </c>
      <c r="B17448" s="215">
        <v>1</v>
      </c>
      <c r="C17448" s="216" t="s">
        <v>57733</v>
      </c>
      <c r="D17448" s="215" t="s">
        <v>57734</v>
      </c>
    </row>
    <row r="17449" spans="1:4">
      <c r="A17449" s="215" t="s">
        <v>57735</v>
      </c>
      <c r="B17449" s="215">
        <v>1</v>
      </c>
      <c r="C17449" s="216" t="s">
        <v>57736</v>
      </c>
      <c r="D17449" s="215" t="s">
        <v>57737</v>
      </c>
    </row>
    <row r="17450" spans="1:4">
      <c r="A17450" s="215" t="s">
        <v>57738</v>
      </c>
      <c r="B17450" s="215">
        <v>1</v>
      </c>
      <c r="C17450" s="216" t="s">
        <v>57739</v>
      </c>
      <c r="D17450" s="215" t="s">
        <v>57740</v>
      </c>
    </row>
    <row r="17451" spans="1:4">
      <c r="A17451" s="215" t="s">
        <v>57741</v>
      </c>
      <c r="B17451" s="215">
        <v>1</v>
      </c>
      <c r="C17451" s="216" t="s">
        <v>57742</v>
      </c>
      <c r="D17451" s="215" t="s">
        <v>57743</v>
      </c>
    </row>
    <row r="17452" spans="1:4">
      <c r="A17452" s="215" t="s">
        <v>57744</v>
      </c>
      <c r="B17452" s="215">
        <v>1</v>
      </c>
      <c r="C17452" s="216" t="s">
        <v>57745</v>
      </c>
      <c r="D17452" s="215" t="s">
        <v>57746</v>
      </c>
    </row>
    <row r="17453" spans="1:4">
      <c r="A17453" s="215" t="s">
        <v>57747</v>
      </c>
      <c r="B17453" s="215">
        <v>1</v>
      </c>
      <c r="C17453" s="216" t="s">
        <v>57748</v>
      </c>
      <c r="D17453" s="215" t="s">
        <v>57749</v>
      </c>
    </row>
    <row r="17454" spans="1:4">
      <c r="A17454" s="215" t="s">
        <v>57750</v>
      </c>
      <c r="B17454" s="215">
        <v>1</v>
      </c>
      <c r="C17454" s="216" t="s">
        <v>57751</v>
      </c>
      <c r="D17454" s="215" t="s">
        <v>57752</v>
      </c>
    </row>
    <row r="17455" spans="1:4">
      <c r="A17455" s="215" t="s">
        <v>57753</v>
      </c>
      <c r="B17455" s="215">
        <v>1</v>
      </c>
      <c r="C17455" s="216" t="s">
        <v>57754</v>
      </c>
      <c r="D17455" s="215" t="s">
        <v>57755</v>
      </c>
    </row>
    <row r="17456" spans="1:4">
      <c r="A17456" s="215" t="s">
        <v>57756</v>
      </c>
      <c r="B17456" s="215">
        <v>1</v>
      </c>
      <c r="C17456" s="216" t="s">
        <v>57757</v>
      </c>
      <c r="D17456" s="215" t="s">
        <v>57758</v>
      </c>
    </row>
    <row r="17457" spans="1:4">
      <c r="A17457" s="215" t="s">
        <v>57759</v>
      </c>
      <c r="B17457" s="215">
        <v>1</v>
      </c>
      <c r="C17457" s="216" t="s">
        <v>57760</v>
      </c>
      <c r="D17457" s="215" t="s">
        <v>57761</v>
      </c>
    </row>
    <row r="17458" spans="1:4">
      <c r="A17458" s="215" t="s">
        <v>57762</v>
      </c>
      <c r="B17458" s="215">
        <v>1</v>
      </c>
      <c r="C17458" s="216" t="s">
        <v>57763</v>
      </c>
      <c r="D17458" s="215" t="s">
        <v>57764</v>
      </c>
    </row>
    <row r="17459" spans="1:4">
      <c r="A17459" s="215" t="s">
        <v>57765</v>
      </c>
      <c r="B17459" s="215">
        <v>1</v>
      </c>
      <c r="C17459" s="216" t="s">
        <v>57766</v>
      </c>
      <c r="D17459" s="215" t="s">
        <v>57767</v>
      </c>
    </row>
    <row r="17460" spans="1:4">
      <c r="A17460" s="215" t="s">
        <v>57768</v>
      </c>
      <c r="B17460" s="215">
        <v>1</v>
      </c>
      <c r="C17460" s="216" t="s">
        <v>57769</v>
      </c>
      <c r="D17460" s="215" t="s">
        <v>57770</v>
      </c>
    </row>
    <row r="17461" spans="1:4">
      <c r="A17461" s="215" t="s">
        <v>57771</v>
      </c>
      <c r="B17461" s="215">
        <v>1</v>
      </c>
      <c r="C17461" s="216" t="s">
        <v>57772</v>
      </c>
      <c r="D17461" s="215" t="s">
        <v>57773</v>
      </c>
    </row>
    <row r="17462" spans="1:4">
      <c r="A17462" s="215" t="s">
        <v>57774</v>
      </c>
      <c r="B17462" s="215">
        <v>1</v>
      </c>
      <c r="C17462" s="216" t="s">
        <v>57775</v>
      </c>
      <c r="D17462" s="215" t="s">
        <v>57776</v>
      </c>
    </row>
    <row r="17463" spans="1:4">
      <c r="A17463" s="215" t="s">
        <v>57777</v>
      </c>
      <c r="B17463" s="215">
        <v>1</v>
      </c>
      <c r="C17463" s="216" t="s">
        <v>57778</v>
      </c>
      <c r="D17463" s="215" t="s">
        <v>57779</v>
      </c>
    </row>
    <row r="17464" spans="1:4">
      <c r="A17464" s="215" t="s">
        <v>57780</v>
      </c>
      <c r="B17464" s="215">
        <v>1</v>
      </c>
      <c r="C17464" s="216" t="s">
        <v>57781</v>
      </c>
      <c r="D17464" s="215" t="s">
        <v>57782</v>
      </c>
    </row>
    <row r="17465" spans="1:4">
      <c r="A17465" s="215" t="s">
        <v>57783</v>
      </c>
      <c r="B17465" s="215">
        <v>1</v>
      </c>
      <c r="C17465" s="216" t="s">
        <v>57784</v>
      </c>
      <c r="D17465" s="215" t="s">
        <v>57785</v>
      </c>
    </row>
    <row r="17466" spans="1:4">
      <c r="A17466" s="215" t="s">
        <v>57786</v>
      </c>
      <c r="B17466" s="215">
        <v>1</v>
      </c>
      <c r="C17466" s="216" t="s">
        <v>57787</v>
      </c>
      <c r="D17466" s="215" t="s">
        <v>57788</v>
      </c>
    </row>
    <row r="17467" spans="1:4">
      <c r="A17467" s="215" t="s">
        <v>57789</v>
      </c>
      <c r="B17467" s="215">
        <v>1</v>
      </c>
      <c r="C17467" s="216" t="s">
        <v>57790</v>
      </c>
      <c r="D17467" s="215" t="s">
        <v>57791</v>
      </c>
    </row>
    <row r="17468" spans="1:4">
      <c r="A17468" s="215" t="s">
        <v>57792</v>
      </c>
      <c r="B17468" s="215">
        <v>1</v>
      </c>
      <c r="C17468" s="216" t="s">
        <v>57793</v>
      </c>
      <c r="D17468" s="215" t="s">
        <v>57794</v>
      </c>
    </row>
    <row r="17469" spans="1:4">
      <c r="A17469" s="215" t="s">
        <v>57795</v>
      </c>
      <c r="B17469" s="215">
        <v>1</v>
      </c>
      <c r="C17469" s="216" t="s">
        <v>57796</v>
      </c>
      <c r="D17469" s="215" t="s">
        <v>57797</v>
      </c>
    </row>
    <row r="17470" spans="1:4">
      <c r="A17470" s="215" t="s">
        <v>57798</v>
      </c>
      <c r="B17470" s="215">
        <v>1</v>
      </c>
      <c r="C17470" s="216" t="s">
        <v>57799</v>
      </c>
      <c r="D17470" s="215" t="s">
        <v>57800</v>
      </c>
    </row>
    <row r="17471" spans="1:4">
      <c r="A17471" s="215" t="s">
        <v>57801</v>
      </c>
      <c r="B17471" s="215">
        <v>1</v>
      </c>
      <c r="C17471" s="216" t="s">
        <v>57802</v>
      </c>
      <c r="D17471" s="215" t="s">
        <v>57803</v>
      </c>
    </row>
    <row r="17472" spans="1:4">
      <c r="A17472" s="215" t="s">
        <v>57804</v>
      </c>
      <c r="B17472" s="215">
        <v>1</v>
      </c>
      <c r="C17472" s="216" t="s">
        <v>57805</v>
      </c>
      <c r="D17472" s="215" t="s">
        <v>57123</v>
      </c>
    </row>
    <row r="17473" spans="1:4">
      <c r="A17473" s="215" t="s">
        <v>57806</v>
      </c>
      <c r="B17473" s="215">
        <v>1</v>
      </c>
      <c r="C17473" s="216" t="s">
        <v>57807</v>
      </c>
      <c r="D17473" s="215" t="s">
        <v>57808</v>
      </c>
    </row>
    <row r="17474" spans="1:4">
      <c r="A17474" s="215" t="s">
        <v>57809</v>
      </c>
      <c r="B17474" s="215">
        <v>1</v>
      </c>
      <c r="C17474" s="216" t="s">
        <v>57810</v>
      </c>
      <c r="D17474" s="215" t="s">
        <v>57811</v>
      </c>
    </row>
    <row r="17475" spans="1:4">
      <c r="A17475" s="215" t="s">
        <v>57812</v>
      </c>
      <c r="B17475" s="215">
        <v>1</v>
      </c>
      <c r="C17475" s="216" t="s">
        <v>57813</v>
      </c>
      <c r="D17475" s="215" t="s">
        <v>57814</v>
      </c>
    </row>
    <row r="17476" spans="1:4">
      <c r="A17476" s="215" t="s">
        <v>57815</v>
      </c>
      <c r="B17476" s="215">
        <v>1</v>
      </c>
      <c r="C17476" s="216" t="s">
        <v>57816</v>
      </c>
      <c r="D17476" s="215" t="s">
        <v>57817</v>
      </c>
    </row>
    <row r="17477" spans="1:4">
      <c r="A17477" s="215" t="s">
        <v>57818</v>
      </c>
      <c r="B17477" s="215">
        <v>1</v>
      </c>
      <c r="C17477" s="216" t="s">
        <v>57819</v>
      </c>
      <c r="D17477" s="215" t="s">
        <v>57820</v>
      </c>
    </row>
    <row r="17478" spans="1:4">
      <c r="A17478" s="215" t="s">
        <v>57821</v>
      </c>
      <c r="B17478" s="215">
        <v>1</v>
      </c>
      <c r="C17478" s="216" t="s">
        <v>57822</v>
      </c>
      <c r="D17478" s="215" t="s">
        <v>57823</v>
      </c>
    </row>
    <row r="17479" spans="1:4">
      <c r="A17479" s="215" t="s">
        <v>57824</v>
      </c>
      <c r="B17479" s="215">
        <v>1</v>
      </c>
      <c r="C17479" s="216" t="s">
        <v>57825</v>
      </c>
      <c r="D17479" s="215" t="s">
        <v>57826</v>
      </c>
    </row>
    <row r="17480" spans="1:4">
      <c r="A17480" s="215" t="s">
        <v>57827</v>
      </c>
      <c r="B17480" s="215">
        <v>1</v>
      </c>
      <c r="C17480" s="216" t="s">
        <v>57828</v>
      </c>
      <c r="D17480" s="215" t="s">
        <v>57829</v>
      </c>
    </row>
    <row r="17481" spans="1:4">
      <c r="A17481" s="215" t="s">
        <v>57830</v>
      </c>
      <c r="B17481" s="215">
        <v>1</v>
      </c>
      <c r="C17481" s="216" t="s">
        <v>57831</v>
      </c>
      <c r="D17481" s="215" t="s">
        <v>57832</v>
      </c>
    </row>
    <row r="17482" spans="1:4">
      <c r="A17482" s="215" t="s">
        <v>57833</v>
      </c>
      <c r="B17482" s="215">
        <v>1</v>
      </c>
      <c r="C17482" s="216" t="s">
        <v>57834</v>
      </c>
      <c r="D17482" s="215" t="s">
        <v>57835</v>
      </c>
    </row>
    <row r="17483" spans="1:4">
      <c r="A17483" s="215" t="s">
        <v>57836</v>
      </c>
      <c r="B17483" s="215">
        <v>1</v>
      </c>
      <c r="C17483" s="216" t="s">
        <v>57837</v>
      </c>
      <c r="D17483" s="215" t="s">
        <v>57838</v>
      </c>
    </row>
    <row r="17484" spans="1:4">
      <c r="A17484" s="215" t="s">
        <v>57839</v>
      </c>
      <c r="B17484" s="215">
        <v>1</v>
      </c>
      <c r="C17484" s="216" t="s">
        <v>57840</v>
      </c>
      <c r="D17484" s="215" t="s">
        <v>57841</v>
      </c>
    </row>
    <row r="17485" spans="1:4">
      <c r="A17485" s="215" t="s">
        <v>57842</v>
      </c>
      <c r="B17485" s="215">
        <v>1</v>
      </c>
      <c r="C17485" s="216" t="s">
        <v>57843</v>
      </c>
      <c r="D17485" s="215" t="s">
        <v>57844</v>
      </c>
    </row>
    <row r="17486" spans="1:4">
      <c r="A17486" s="215" t="s">
        <v>57845</v>
      </c>
      <c r="B17486" s="215">
        <v>1</v>
      </c>
      <c r="C17486" s="216" t="s">
        <v>57846</v>
      </c>
      <c r="D17486" s="215" t="s">
        <v>57847</v>
      </c>
    </row>
    <row r="17487" spans="1:4">
      <c r="A17487" s="215" t="s">
        <v>57848</v>
      </c>
      <c r="B17487" s="215">
        <v>1</v>
      </c>
      <c r="C17487" s="216" t="s">
        <v>57849</v>
      </c>
      <c r="D17487" s="215" t="s">
        <v>57850</v>
      </c>
    </row>
    <row r="17488" spans="1:4">
      <c r="A17488" s="215" t="s">
        <v>57851</v>
      </c>
      <c r="B17488" s="215">
        <v>1</v>
      </c>
      <c r="C17488" s="216" t="s">
        <v>57852</v>
      </c>
      <c r="D17488" s="215" t="s">
        <v>57853</v>
      </c>
    </row>
    <row r="17489" spans="1:4">
      <c r="A17489" s="215" t="s">
        <v>57854</v>
      </c>
      <c r="B17489" s="215">
        <v>1</v>
      </c>
      <c r="C17489" s="216" t="s">
        <v>57855</v>
      </c>
      <c r="D17489" s="215" t="s">
        <v>57856</v>
      </c>
    </row>
    <row r="17490" spans="1:4">
      <c r="A17490" s="215" t="s">
        <v>57857</v>
      </c>
      <c r="B17490" s="215">
        <v>1</v>
      </c>
      <c r="C17490" s="216" t="s">
        <v>57858</v>
      </c>
      <c r="D17490" s="215" t="s">
        <v>57859</v>
      </c>
    </row>
    <row r="17491" spans="1:4">
      <c r="A17491" s="215" t="s">
        <v>57860</v>
      </c>
      <c r="B17491" s="215">
        <v>1</v>
      </c>
      <c r="C17491" s="216" t="s">
        <v>57861</v>
      </c>
      <c r="D17491" s="215" t="s">
        <v>57862</v>
      </c>
    </row>
    <row r="17492" spans="1:4">
      <c r="A17492" s="215" t="s">
        <v>57863</v>
      </c>
      <c r="B17492" s="215">
        <v>1</v>
      </c>
      <c r="C17492" s="216" t="s">
        <v>57864</v>
      </c>
      <c r="D17492" s="215" t="s">
        <v>57865</v>
      </c>
    </row>
    <row r="17493" spans="1:4">
      <c r="A17493" s="215" t="s">
        <v>57866</v>
      </c>
      <c r="B17493" s="215">
        <v>1</v>
      </c>
      <c r="C17493" s="216" t="s">
        <v>57867</v>
      </c>
      <c r="D17493" s="215" t="s">
        <v>57868</v>
      </c>
    </row>
    <row r="17494" spans="1:4">
      <c r="A17494" s="215" t="s">
        <v>57869</v>
      </c>
      <c r="B17494" s="215">
        <v>1</v>
      </c>
      <c r="C17494" s="216" t="s">
        <v>57870</v>
      </c>
      <c r="D17494" s="215" t="s">
        <v>57871</v>
      </c>
    </row>
    <row r="17495" spans="1:4">
      <c r="A17495" s="215" t="s">
        <v>57872</v>
      </c>
      <c r="B17495" s="215">
        <v>1</v>
      </c>
      <c r="C17495" s="216" t="s">
        <v>57873</v>
      </c>
      <c r="D17495" s="215" t="s">
        <v>57874</v>
      </c>
    </row>
    <row r="17496" spans="1:4">
      <c r="A17496" s="215" t="s">
        <v>57875</v>
      </c>
      <c r="B17496" s="215">
        <v>1</v>
      </c>
      <c r="C17496" s="216" t="s">
        <v>57876</v>
      </c>
      <c r="D17496" s="215" t="s">
        <v>57877</v>
      </c>
    </row>
    <row r="17497" spans="1:4">
      <c r="A17497" s="215" t="s">
        <v>57878</v>
      </c>
      <c r="B17497" s="215">
        <v>1</v>
      </c>
      <c r="C17497" s="216" t="s">
        <v>57879</v>
      </c>
      <c r="D17497" s="215" t="s">
        <v>57880</v>
      </c>
    </row>
    <row r="17498" spans="1:4">
      <c r="A17498" s="215" t="s">
        <v>57881</v>
      </c>
      <c r="B17498" s="215">
        <v>1</v>
      </c>
      <c r="C17498" s="216" t="s">
        <v>57882</v>
      </c>
      <c r="D17498" s="215" t="s">
        <v>57883</v>
      </c>
    </row>
    <row r="17499" spans="1:4">
      <c r="A17499" s="215" t="s">
        <v>57884</v>
      </c>
      <c r="B17499" s="215">
        <v>1</v>
      </c>
      <c r="C17499" s="216" t="s">
        <v>57885</v>
      </c>
      <c r="D17499" s="215" t="s">
        <v>57886</v>
      </c>
    </row>
    <row r="17500" spans="1:4">
      <c r="A17500" s="215" t="s">
        <v>57887</v>
      </c>
      <c r="B17500" s="215">
        <v>1</v>
      </c>
      <c r="C17500" s="216" t="s">
        <v>57888</v>
      </c>
      <c r="D17500" s="215" t="s">
        <v>57889</v>
      </c>
    </row>
    <row r="17501" spans="1:4">
      <c r="A17501" s="215" t="s">
        <v>57890</v>
      </c>
      <c r="B17501" s="215">
        <v>1</v>
      </c>
      <c r="C17501" s="216" t="s">
        <v>57891</v>
      </c>
      <c r="D17501" s="215" t="s">
        <v>57892</v>
      </c>
    </row>
    <row r="17502" spans="1:4">
      <c r="A17502" s="215" t="s">
        <v>57893</v>
      </c>
      <c r="B17502" s="215">
        <v>1</v>
      </c>
      <c r="C17502" s="216" t="s">
        <v>57894</v>
      </c>
      <c r="D17502" s="215" t="s">
        <v>57895</v>
      </c>
    </row>
    <row r="17503" spans="1:4">
      <c r="A17503" s="215" t="s">
        <v>57896</v>
      </c>
      <c r="B17503" s="215">
        <v>1</v>
      </c>
      <c r="C17503" s="216" t="s">
        <v>57897</v>
      </c>
      <c r="D17503" s="215" t="s">
        <v>57898</v>
      </c>
    </row>
    <row r="17504" spans="1:4">
      <c r="A17504" s="215" t="s">
        <v>57899</v>
      </c>
      <c r="B17504" s="215">
        <v>1</v>
      </c>
      <c r="C17504" s="216" t="s">
        <v>57900</v>
      </c>
      <c r="D17504" s="215" t="s">
        <v>57901</v>
      </c>
    </row>
    <row r="17505" spans="1:4">
      <c r="A17505" s="215" t="s">
        <v>57902</v>
      </c>
      <c r="B17505" s="215">
        <v>1</v>
      </c>
      <c r="C17505" s="216" t="s">
        <v>57903</v>
      </c>
      <c r="D17505" s="215" t="s">
        <v>57904</v>
      </c>
    </row>
    <row r="17506" spans="1:4">
      <c r="A17506" s="215" t="s">
        <v>57905</v>
      </c>
      <c r="B17506" s="215">
        <v>1</v>
      </c>
      <c r="C17506" s="216" t="s">
        <v>57906</v>
      </c>
      <c r="D17506" s="215" t="s">
        <v>57907</v>
      </c>
    </row>
    <row r="17507" spans="1:4">
      <c r="A17507" s="215" t="s">
        <v>57908</v>
      </c>
      <c r="B17507" s="215">
        <v>1</v>
      </c>
      <c r="C17507" s="216" t="s">
        <v>57909</v>
      </c>
      <c r="D17507" s="215" t="s">
        <v>57910</v>
      </c>
    </row>
    <row r="17508" spans="1:4">
      <c r="A17508" s="215" t="s">
        <v>57911</v>
      </c>
      <c r="B17508" s="215">
        <v>2</v>
      </c>
      <c r="C17508" s="216" t="s">
        <v>57912</v>
      </c>
      <c r="D17508" s="215" t="s">
        <v>57356</v>
      </c>
    </row>
    <row r="17509" spans="1:4">
      <c r="A17509" s="215" t="s">
        <v>57913</v>
      </c>
      <c r="B17509" s="215">
        <v>1</v>
      </c>
      <c r="C17509" s="216" t="s">
        <v>57914</v>
      </c>
      <c r="D17509" s="215" t="s">
        <v>57915</v>
      </c>
    </row>
    <row r="17510" spans="1:4">
      <c r="A17510" s="215" t="s">
        <v>57916</v>
      </c>
      <c r="B17510" s="215">
        <v>1</v>
      </c>
      <c r="C17510" s="216" t="s">
        <v>57917</v>
      </c>
      <c r="D17510" s="215" t="s">
        <v>57918</v>
      </c>
    </row>
    <row r="17511" spans="1:4">
      <c r="A17511" s="215" t="s">
        <v>57919</v>
      </c>
      <c r="B17511" s="215">
        <v>1</v>
      </c>
      <c r="C17511" s="216" t="s">
        <v>57920</v>
      </c>
      <c r="D17511" s="215" t="s">
        <v>57921</v>
      </c>
    </row>
    <row r="17512" spans="1:4">
      <c r="A17512" s="215" t="s">
        <v>57922</v>
      </c>
      <c r="B17512" s="215">
        <v>1</v>
      </c>
      <c r="C17512" s="216" t="s">
        <v>57923</v>
      </c>
      <c r="D17512" s="215" t="s">
        <v>57924</v>
      </c>
    </row>
    <row r="17513" spans="1:4">
      <c r="A17513" s="215" t="s">
        <v>57925</v>
      </c>
      <c r="B17513" s="215">
        <v>1</v>
      </c>
      <c r="C17513" s="216" t="s">
        <v>57926</v>
      </c>
      <c r="D17513" s="215" t="s">
        <v>57927</v>
      </c>
    </row>
    <row r="17514" spans="1:4">
      <c r="A17514" s="215" t="s">
        <v>57928</v>
      </c>
      <c r="B17514" s="215">
        <v>1</v>
      </c>
      <c r="C17514" s="216" t="s">
        <v>57929</v>
      </c>
      <c r="D17514" s="215" t="s">
        <v>57930</v>
      </c>
    </row>
    <row r="17515" spans="1:4">
      <c r="A17515" s="215" t="s">
        <v>57931</v>
      </c>
      <c r="B17515" s="215">
        <v>1</v>
      </c>
      <c r="C17515" s="216" t="s">
        <v>57932</v>
      </c>
      <c r="D17515" s="215" t="s">
        <v>57933</v>
      </c>
    </row>
    <row r="17516" spans="1:4">
      <c r="A17516" s="215" t="s">
        <v>57934</v>
      </c>
      <c r="B17516" s="215">
        <v>1</v>
      </c>
      <c r="C17516" s="216" t="s">
        <v>57935</v>
      </c>
      <c r="D17516" s="215" t="s">
        <v>57936</v>
      </c>
    </row>
    <row r="17517" spans="1:4">
      <c r="A17517" s="215" t="s">
        <v>57937</v>
      </c>
      <c r="B17517" s="215">
        <v>1</v>
      </c>
      <c r="C17517" s="216" t="s">
        <v>57938</v>
      </c>
      <c r="D17517" s="215" t="s">
        <v>57939</v>
      </c>
    </row>
    <row r="17518" spans="1:4">
      <c r="A17518" s="215" t="s">
        <v>57940</v>
      </c>
      <c r="B17518" s="215">
        <v>1</v>
      </c>
      <c r="C17518" s="216" t="s">
        <v>57941</v>
      </c>
      <c r="D17518" s="215" t="s">
        <v>57942</v>
      </c>
    </row>
    <row r="17519" spans="1:4">
      <c r="A17519" s="215" t="s">
        <v>57943</v>
      </c>
      <c r="B17519" s="215">
        <v>1</v>
      </c>
      <c r="C17519" s="216" t="s">
        <v>57944</v>
      </c>
      <c r="D17519" s="215" t="s">
        <v>57945</v>
      </c>
    </row>
    <row r="17520" spans="1:4">
      <c r="A17520" s="215" t="s">
        <v>57946</v>
      </c>
      <c r="B17520" s="215">
        <v>1</v>
      </c>
      <c r="C17520" s="216" t="s">
        <v>57947</v>
      </c>
      <c r="D17520" s="215" t="s">
        <v>57948</v>
      </c>
    </row>
    <row r="17521" spans="1:4">
      <c r="A17521" s="215" t="s">
        <v>57949</v>
      </c>
      <c r="B17521" s="215">
        <v>1</v>
      </c>
      <c r="C17521" s="216" t="s">
        <v>57950</v>
      </c>
      <c r="D17521" s="215" t="s">
        <v>57951</v>
      </c>
    </row>
    <row r="17522" spans="1:4">
      <c r="A17522" s="215" t="s">
        <v>57952</v>
      </c>
      <c r="B17522" s="215">
        <v>1</v>
      </c>
      <c r="C17522" s="216" t="s">
        <v>57953</v>
      </c>
      <c r="D17522" s="215" t="s">
        <v>57954</v>
      </c>
    </row>
    <row r="17523" spans="1:4">
      <c r="A17523" s="215" t="s">
        <v>57955</v>
      </c>
      <c r="B17523" s="215">
        <v>1</v>
      </c>
      <c r="C17523" s="216" t="s">
        <v>57956</v>
      </c>
      <c r="D17523" s="215" t="s">
        <v>57957</v>
      </c>
    </row>
    <row r="17524" spans="1:4">
      <c r="A17524" s="215" t="s">
        <v>57958</v>
      </c>
      <c r="B17524" s="215">
        <v>1</v>
      </c>
      <c r="C17524" s="216" t="s">
        <v>57959</v>
      </c>
      <c r="D17524" s="215" t="s">
        <v>57960</v>
      </c>
    </row>
    <row r="17525" spans="1:4">
      <c r="A17525" s="215" t="s">
        <v>57961</v>
      </c>
      <c r="B17525" s="215">
        <v>1</v>
      </c>
      <c r="C17525" s="216" t="s">
        <v>57962</v>
      </c>
      <c r="D17525" s="215" t="s">
        <v>57963</v>
      </c>
    </row>
    <row r="17526" spans="1:4">
      <c r="A17526" s="215" t="s">
        <v>57964</v>
      </c>
      <c r="B17526" s="215">
        <v>1</v>
      </c>
      <c r="C17526" s="216" t="s">
        <v>57965</v>
      </c>
      <c r="D17526" s="215" t="s">
        <v>57446</v>
      </c>
    </row>
    <row r="17527" spans="1:4">
      <c r="A17527" s="215" t="s">
        <v>57966</v>
      </c>
      <c r="B17527" s="215">
        <v>1</v>
      </c>
      <c r="C17527" s="216" t="s">
        <v>57967</v>
      </c>
      <c r="D17527" s="215" t="s">
        <v>57968</v>
      </c>
    </row>
    <row r="17528" spans="1:4">
      <c r="A17528" s="215" t="s">
        <v>57969</v>
      </c>
      <c r="B17528" s="215">
        <v>1</v>
      </c>
      <c r="C17528" s="216" t="s">
        <v>57970</v>
      </c>
      <c r="D17528" s="215" t="s">
        <v>57971</v>
      </c>
    </row>
    <row r="17529" spans="1:4">
      <c r="A17529" s="215" t="s">
        <v>57972</v>
      </c>
      <c r="B17529" s="215">
        <v>1</v>
      </c>
      <c r="C17529" s="216" t="s">
        <v>57973</v>
      </c>
      <c r="D17529" s="215" t="s">
        <v>57974</v>
      </c>
    </row>
    <row r="17530" spans="1:4">
      <c r="A17530" s="215" t="s">
        <v>57975</v>
      </c>
      <c r="B17530" s="215">
        <v>1</v>
      </c>
      <c r="C17530" s="216" t="s">
        <v>57976</v>
      </c>
      <c r="D17530" s="215" t="s">
        <v>57977</v>
      </c>
    </row>
    <row r="17531" spans="1:4">
      <c r="A17531" s="215" t="s">
        <v>57978</v>
      </c>
      <c r="B17531" s="215">
        <v>1</v>
      </c>
      <c r="C17531" s="216" t="s">
        <v>57979</v>
      </c>
      <c r="D17531" s="215" t="s">
        <v>57980</v>
      </c>
    </row>
    <row r="17532" spans="1:4">
      <c r="A17532" s="215" t="s">
        <v>57981</v>
      </c>
      <c r="B17532" s="215">
        <v>1</v>
      </c>
      <c r="C17532" s="216" t="s">
        <v>57982</v>
      </c>
      <c r="D17532" s="215" t="s">
        <v>57983</v>
      </c>
    </row>
    <row r="17533" spans="1:4">
      <c r="A17533" s="215" t="s">
        <v>57984</v>
      </c>
      <c r="B17533" s="215">
        <v>1</v>
      </c>
      <c r="C17533" s="216" t="s">
        <v>57985</v>
      </c>
      <c r="D17533" s="215" t="s">
        <v>57986</v>
      </c>
    </row>
    <row r="17534" spans="1:4">
      <c r="A17534" s="215" t="s">
        <v>111218</v>
      </c>
      <c r="B17534" s="215">
        <v>1</v>
      </c>
      <c r="C17534" s="216" t="s">
        <v>111219</v>
      </c>
      <c r="D17534" s="215" t="s">
        <v>57545</v>
      </c>
    </row>
    <row r="17535" spans="1:4">
      <c r="A17535" s="215" t="s">
        <v>57987</v>
      </c>
      <c r="B17535" s="215">
        <v>1</v>
      </c>
      <c r="C17535" s="216" t="s">
        <v>57988</v>
      </c>
      <c r="D17535" s="215" t="s">
        <v>57989</v>
      </c>
    </row>
    <row r="17536" spans="1:4">
      <c r="A17536" s="215" t="s">
        <v>57990</v>
      </c>
      <c r="B17536" s="215">
        <v>1</v>
      </c>
      <c r="C17536" s="216" t="s">
        <v>57991</v>
      </c>
      <c r="D17536" s="215" t="s">
        <v>57992</v>
      </c>
    </row>
    <row r="17537" spans="1:4">
      <c r="A17537" s="215" t="s">
        <v>57993</v>
      </c>
      <c r="B17537" s="215">
        <v>1</v>
      </c>
      <c r="C17537" s="216" t="s">
        <v>57994</v>
      </c>
      <c r="D17537" s="215" t="s">
        <v>57995</v>
      </c>
    </row>
    <row r="17538" spans="1:4">
      <c r="A17538" s="215" t="s">
        <v>57996</v>
      </c>
      <c r="B17538" s="215">
        <v>1</v>
      </c>
      <c r="C17538" s="216" t="s">
        <v>57997</v>
      </c>
      <c r="D17538" s="215" t="s">
        <v>57998</v>
      </c>
    </row>
    <row r="17539" spans="1:4">
      <c r="A17539" s="215" t="s">
        <v>57999</v>
      </c>
      <c r="B17539" s="215">
        <v>1</v>
      </c>
      <c r="C17539" s="216" t="s">
        <v>58000</v>
      </c>
      <c r="D17539" s="215" t="s">
        <v>58001</v>
      </c>
    </row>
    <row r="17540" spans="1:4">
      <c r="A17540" s="215" t="s">
        <v>58002</v>
      </c>
      <c r="B17540" s="215">
        <v>1</v>
      </c>
      <c r="C17540" s="216" t="s">
        <v>58003</v>
      </c>
      <c r="D17540" s="215" t="s">
        <v>58004</v>
      </c>
    </row>
    <row r="17541" spans="1:4">
      <c r="A17541" s="215" t="s">
        <v>58005</v>
      </c>
      <c r="B17541" s="215">
        <v>1</v>
      </c>
      <c r="C17541" s="216" t="s">
        <v>58006</v>
      </c>
      <c r="D17541" s="215" t="s">
        <v>58007</v>
      </c>
    </row>
    <row r="17542" spans="1:4">
      <c r="A17542" s="215" t="s">
        <v>58008</v>
      </c>
      <c r="B17542" s="215">
        <v>1</v>
      </c>
      <c r="C17542" s="216" t="s">
        <v>58009</v>
      </c>
      <c r="D17542" s="215" t="s">
        <v>58010</v>
      </c>
    </row>
    <row r="17543" spans="1:4">
      <c r="A17543" s="215" t="s">
        <v>58011</v>
      </c>
      <c r="B17543" s="215">
        <v>1</v>
      </c>
      <c r="C17543" s="216" t="s">
        <v>58012</v>
      </c>
      <c r="D17543" s="215" t="s">
        <v>58013</v>
      </c>
    </row>
    <row r="17544" spans="1:4">
      <c r="A17544" s="215" t="s">
        <v>58014</v>
      </c>
      <c r="B17544" s="215">
        <v>1</v>
      </c>
      <c r="C17544" s="216" t="s">
        <v>58015</v>
      </c>
      <c r="D17544" s="215" t="s">
        <v>58016</v>
      </c>
    </row>
    <row r="17545" spans="1:4">
      <c r="A17545" s="215" t="s">
        <v>58017</v>
      </c>
      <c r="B17545" s="215">
        <v>1</v>
      </c>
      <c r="C17545" s="216" t="s">
        <v>58018</v>
      </c>
      <c r="D17545" s="215" t="s">
        <v>58019</v>
      </c>
    </row>
    <row r="17546" spans="1:4">
      <c r="A17546" s="215" t="s">
        <v>58020</v>
      </c>
      <c r="B17546" s="215">
        <v>1</v>
      </c>
      <c r="C17546" s="216" t="s">
        <v>58021</v>
      </c>
      <c r="D17546" s="215" t="s">
        <v>58022</v>
      </c>
    </row>
    <row r="17547" spans="1:4">
      <c r="A17547" s="215" t="s">
        <v>58023</v>
      </c>
      <c r="B17547" s="215">
        <v>1</v>
      </c>
      <c r="C17547" s="216" t="s">
        <v>58024</v>
      </c>
      <c r="D17547" s="215" t="s">
        <v>58025</v>
      </c>
    </row>
    <row r="17548" spans="1:4">
      <c r="A17548" s="215" t="s">
        <v>58026</v>
      </c>
      <c r="B17548" s="215">
        <v>1</v>
      </c>
      <c r="C17548" s="216" t="s">
        <v>58027</v>
      </c>
      <c r="D17548" s="215" t="s">
        <v>58028</v>
      </c>
    </row>
    <row r="17549" spans="1:4">
      <c r="A17549" s="215" t="s">
        <v>58029</v>
      </c>
      <c r="B17549" s="215">
        <v>1</v>
      </c>
      <c r="C17549" s="216" t="s">
        <v>58030</v>
      </c>
      <c r="D17549" s="215" t="s">
        <v>58031</v>
      </c>
    </row>
    <row r="17550" spans="1:4">
      <c r="A17550" s="215" t="s">
        <v>58032</v>
      </c>
      <c r="B17550" s="215">
        <v>1</v>
      </c>
      <c r="C17550" s="216" t="s">
        <v>58033</v>
      </c>
      <c r="D17550" s="215" t="s">
        <v>58034</v>
      </c>
    </row>
    <row r="17551" spans="1:4">
      <c r="A17551" s="215" t="s">
        <v>58035</v>
      </c>
      <c r="B17551" s="215">
        <v>1</v>
      </c>
      <c r="C17551" s="216" t="s">
        <v>58036</v>
      </c>
      <c r="D17551" s="215" t="s">
        <v>58037</v>
      </c>
    </row>
    <row r="17552" spans="1:4">
      <c r="A17552" s="215" t="s">
        <v>58038</v>
      </c>
      <c r="B17552" s="215">
        <v>1</v>
      </c>
      <c r="C17552" s="216" t="s">
        <v>58039</v>
      </c>
      <c r="D17552" s="215" t="s">
        <v>58040</v>
      </c>
    </row>
    <row r="17553" spans="1:4">
      <c r="A17553" s="215" t="s">
        <v>58041</v>
      </c>
      <c r="B17553" s="215">
        <v>1</v>
      </c>
      <c r="C17553" s="216" t="s">
        <v>58042</v>
      </c>
      <c r="D17553" s="215" t="s">
        <v>58043</v>
      </c>
    </row>
    <row r="17554" spans="1:4">
      <c r="A17554" s="215" t="s">
        <v>58044</v>
      </c>
      <c r="B17554" s="215">
        <v>1</v>
      </c>
      <c r="C17554" s="216" t="s">
        <v>58045</v>
      </c>
      <c r="D17554" s="215" t="s">
        <v>58046</v>
      </c>
    </row>
    <row r="17555" spans="1:4">
      <c r="A17555" s="215" t="s">
        <v>58047</v>
      </c>
      <c r="B17555" s="215">
        <v>1</v>
      </c>
      <c r="C17555" s="216" t="s">
        <v>58048</v>
      </c>
      <c r="D17555" s="215" t="s">
        <v>58049</v>
      </c>
    </row>
    <row r="17556" spans="1:4">
      <c r="A17556" s="215" t="s">
        <v>58050</v>
      </c>
      <c r="B17556" s="215">
        <v>1</v>
      </c>
      <c r="C17556" s="216" t="s">
        <v>58051</v>
      </c>
      <c r="D17556" s="215" t="s">
        <v>58052</v>
      </c>
    </row>
    <row r="17557" spans="1:4">
      <c r="A17557" s="215" t="s">
        <v>58053</v>
      </c>
      <c r="B17557" s="215">
        <v>1</v>
      </c>
      <c r="C17557" s="216" t="s">
        <v>58054</v>
      </c>
      <c r="D17557" s="215" t="s">
        <v>58055</v>
      </c>
    </row>
    <row r="17558" spans="1:4">
      <c r="A17558" s="215" t="s">
        <v>58056</v>
      </c>
      <c r="B17558" s="215">
        <v>1</v>
      </c>
      <c r="C17558" s="216" t="s">
        <v>58057</v>
      </c>
      <c r="D17558" s="215" t="s">
        <v>58058</v>
      </c>
    </row>
    <row r="17559" spans="1:4">
      <c r="A17559" s="215" t="s">
        <v>58059</v>
      </c>
      <c r="B17559" s="215">
        <v>1</v>
      </c>
      <c r="C17559" s="216" t="s">
        <v>58060</v>
      </c>
      <c r="D17559" s="215" t="s">
        <v>58061</v>
      </c>
    </row>
    <row r="17560" spans="1:4">
      <c r="A17560" s="215" t="s">
        <v>58062</v>
      </c>
      <c r="B17560" s="215">
        <v>1</v>
      </c>
      <c r="C17560" s="216" t="s">
        <v>58063</v>
      </c>
      <c r="D17560" s="215" t="s">
        <v>58064</v>
      </c>
    </row>
    <row r="17561" spans="1:4">
      <c r="A17561" s="215" t="s">
        <v>58065</v>
      </c>
      <c r="B17561" s="215">
        <v>1</v>
      </c>
      <c r="C17561" s="216" t="s">
        <v>58066</v>
      </c>
      <c r="D17561" s="215" t="s">
        <v>58067</v>
      </c>
    </row>
    <row r="17562" spans="1:4">
      <c r="A17562" s="215" t="s">
        <v>58068</v>
      </c>
      <c r="B17562" s="215">
        <v>1</v>
      </c>
      <c r="C17562" s="216" t="s">
        <v>58069</v>
      </c>
      <c r="D17562" s="215" t="s">
        <v>58070</v>
      </c>
    </row>
    <row r="17563" spans="1:4">
      <c r="A17563" s="215" t="s">
        <v>58071</v>
      </c>
      <c r="B17563" s="215">
        <v>1</v>
      </c>
      <c r="C17563" s="216" t="s">
        <v>58072</v>
      </c>
      <c r="D17563" s="215" t="s">
        <v>58073</v>
      </c>
    </row>
    <row r="17564" spans="1:4">
      <c r="A17564" s="215" t="s">
        <v>58074</v>
      </c>
      <c r="B17564" s="215">
        <v>1</v>
      </c>
      <c r="C17564" s="216" t="s">
        <v>58075</v>
      </c>
      <c r="D17564" s="215" t="s">
        <v>58076</v>
      </c>
    </row>
    <row r="17565" spans="1:4">
      <c r="A17565" s="215" t="s">
        <v>58077</v>
      </c>
      <c r="B17565" s="215">
        <v>1</v>
      </c>
      <c r="C17565" s="216" t="s">
        <v>58078</v>
      </c>
      <c r="D17565" s="215" t="s">
        <v>58079</v>
      </c>
    </row>
    <row r="17566" spans="1:4">
      <c r="A17566" s="215" t="s">
        <v>58080</v>
      </c>
      <c r="B17566" s="215">
        <v>1</v>
      </c>
      <c r="C17566" s="216" t="s">
        <v>58081</v>
      </c>
      <c r="D17566" s="215" t="s">
        <v>58082</v>
      </c>
    </row>
    <row r="17567" spans="1:4">
      <c r="A17567" s="215" t="s">
        <v>58083</v>
      </c>
      <c r="B17567" s="215">
        <v>1</v>
      </c>
      <c r="C17567" s="216" t="s">
        <v>58084</v>
      </c>
      <c r="D17567" s="215" t="s">
        <v>58085</v>
      </c>
    </row>
    <row r="17568" spans="1:4">
      <c r="A17568" s="215" t="s">
        <v>58086</v>
      </c>
      <c r="B17568" s="215">
        <v>1</v>
      </c>
      <c r="C17568" s="216" t="s">
        <v>58087</v>
      </c>
      <c r="D17568" s="215" t="s">
        <v>58088</v>
      </c>
    </row>
    <row r="17569" spans="1:4">
      <c r="A17569" s="215" t="s">
        <v>58089</v>
      </c>
      <c r="B17569" s="215">
        <v>1</v>
      </c>
      <c r="C17569" s="216" t="s">
        <v>58090</v>
      </c>
      <c r="D17569" s="215" t="s">
        <v>58091</v>
      </c>
    </row>
    <row r="17570" spans="1:4">
      <c r="A17570" s="215" t="s">
        <v>58092</v>
      </c>
      <c r="B17570" s="215">
        <v>1</v>
      </c>
      <c r="C17570" s="216" t="s">
        <v>58093</v>
      </c>
      <c r="D17570" s="215" t="s">
        <v>58094</v>
      </c>
    </row>
    <row r="17571" spans="1:4">
      <c r="A17571" s="215" t="s">
        <v>58095</v>
      </c>
      <c r="B17571" s="215">
        <v>1</v>
      </c>
      <c r="C17571" s="216" t="s">
        <v>58096</v>
      </c>
      <c r="D17571" s="215" t="s">
        <v>58097</v>
      </c>
    </row>
    <row r="17572" spans="1:4">
      <c r="A17572" s="215" t="s">
        <v>58098</v>
      </c>
      <c r="B17572" s="215">
        <v>1</v>
      </c>
      <c r="C17572" s="216" t="s">
        <v>58099</v>
      </c>
      <c r="D17572" s="215" t="s">
        <v>58100</v>
      </c>
    </row>
    <row r="17573" spans="1:4">
      <c r="A17573" s="215" t="s">
        <v>58101</v>
      </c>
      <c r="B17573" s="215">
        <v>1</v>
      </c>
      <c r="C17573" s="216" t="s">
        <v>58102</v>
      </c>
      <c r="D17573" s="215" t="s">
        <v>58103</v>
      </c>
    </row>
    <row r="17574" spans="1:4">
      <c r="A17574" s="215" t="s">
        <v>58104</v>
      </c>
      <c r="B17574" s="215">
        <v>1</v>
      </c>
      <c r="C17574" s="216" t="s">
        <v>58105</v>
      </c>
      <c r="D17574" s="215" t="s">
        <v>58106</v>
      </c>
    </row>
    <row r="17575" spans="1:4">
      <c r="A17575" s="215" t="s">
        <v>58107</v>
      </c>
      <c r="B17575" s="215">
        <v>1</v>
      </c>
      <c r="C17575" s="216" t="s">
        <v>58108</v>
      </c>
      <c r="D17575" s="215" t="s">
        <v>58109</v>
      </c>
    </row>
    <row r="17576" spans="1:4">
      <c r="A17576" s="215" t="s">
        <v>58110</v>
      </c>
      <c r="B17576" s="215">
        <v>1</v>
      </c>
      <c r="C17576" s="216" t="s">
        <v>58111</v>
      </c>
      <c r="D17576" s="215" t="s">
        <v>58112</v>
      </c>
    </row>
    <row r="17577" spans="1:4">
      <c r="A17577" s="215" t="s">
        <v>58113</v>
      </c>
      <c r="B17577" s="215">
        <v>1</v>
      </c>
      <c r="C17577" s="216" t="s">
        <v>58114</v>
      </c>
      <c r="D17577" s="215" t="s">
        <v>58115</v>
      </c>
    </row>
    <row r="17578" spans="1:4">
      <c r="A17578" s="215" t="s">
        <v>58116</v>
      </c>
      <c r="B17578" s="215">
        <v>1</v>
      </c>
      <c r="C17578" s="216" t="s">
        <v>58117</v>
      </c>
      <c r="D17578" s="215" t="s">
        <v>58118</v>
      </c>
    </row>
    <row r="17579" spans="1:4">
      <c r="A17579" s="215" t="s">
        <v>58119</v>
      </c>
      <c r="B17579" s="215">
        <v>1</v>
      </c>
      <c r="C17579" s="216" t="s">
        <v>58120</v>
      </c>
      <c r="D17579" s="215" t="s">
        <v>58121</v>
      </c>
    </row>
    <row r="17580" spans="1:4">
      <c r="A17580" s="215" t="s">
        <v>58122</v>
      </c>
      <c r="B17580" s="215">
        <v>1</v>
      </c>
      <c r="C17580" s="216" t="s">
        <v>58123</v>
      </c>
      <c r="D17580" s="215" t="s">
        <v>58124</v>
      </c>
    </row>
    <row r="17581" spans="1:4">
      <c r="A17581" s="215" t="s">
        <v>58125</v>
      </c>
      <c r="B17581" s="215">
        <v>1</v>
      </c>
      <c r="C17581" s="216" t="s">
        <v>58126</v>
      </c>
      <c r="D17581" s="215" t="s">
        <v>58127</v>
      </c>
    </row>
    <row r="17582" spans="1:4">
      <c r="A17582" s="215" t="s">
        <v>58128</v>
      </c>
      <c r="B17582" s="215">
        <v>1</v>
      </c>
      <c r="C17582" s="216" t="s">
        <v>58129</v>
      </c>
      <c r="D17582" s="215" t="s">
        <v>58130</v>
      </c>
    </row>
    <row r="17583" spans="1:4">
      <c r="A17583" s="215" t="s">
        <v>58131</v>
      </c>
      <c r="B17583" s="215">
        <v>1</v>
      </c>
      <c r="C17583" s="216" t="s">
        <v>58132</v>
      </c>
      <c r="D17583" s="215" t="s">
        <v>58133</v>
      </c>
    </row>
    <row r="17584" spans="1:4">
      <c r="A17584" s="215" t="s">
        <v>58134</v>
      </c>
      <c r="B17584" s="215">
        <v>1</v>
      </c>
      <c r="C17584" s="216" t="s">
        <v>58135</v>
      </c>
      <c r="D17584" s="215" t="s">
        <v>58136</v>
      </c>
    </row>
    <row r="17585" spans="1:4">
      <c r="A17585" s="215" t="s">
        <v>58137</v>
      </c>
      <c r="B17585" s="215">
        <v>1</v>
      </c>
      <c r="C17585" s="216" t="s">
        <v>58138</v>
      </c>
      <c r="D17585" s="215" t="s">
        <v>58139</v>
      </c>
    </row>
    <row r="17586" spans="1:4">
      <c r="A17586" s="215" t="s">
        <v>58140</v>
      </c>
      <c r="B17586" s="215">
        <v>1</v>
      </c>
      <c r="C17586" s="216" t="s">
        <v>58141</v>
      </c>
      <c r="D17586" s="215" t="s">
        <v>58142</v>
      </c>
    </row>
    <row r="17587" spans="1:4">
      <c r="A17587" s="215" t="s">
        <v>58143</v>
      </c>
      <c r="B17587" s="215">
        <v>1</v>
      </c>
      <c r="C17587" s="216" t="s">
        <v>58144</v>
      </c>
      <c r="D17587" s="215" t="s">
        <v>58145</v>
      </c>
    </row>
    <row r="17588" spans="1:4">
      <c r="A17588" s="215" t="s">
        <v>58146</v>
      </c>
      <c r="B17588" s="215">
        <v>1</v>
      </c>
      <c r="C17588" s="216" t="s">
        <v>58147</v>
      </c>
      <c r="D17588" s="215" t="s">
        <v>58148</v>
      </c>
    </row>
    <row r="17589" spans="1:4">
      <c r="A17589" s="215" t="s">
        <v>58149</v>
      </c>
      <c r="B17589" s="215">
        <v>1</v>
      </c>
      <c r="C17589" s="216" t="s">
        <v>58150</v>
      </c>
      <c r="D17589" s="215" t="s">
        <v>58151</v>
      </c>
    </row>
    <row r="17590" spans="1:4">
      <c r="A17590" s="215" t="s">
        <v>58152</v>
      </c>
      <c r="B17590" s="215">
        <v>1</v>
      </c>
      <c r="C17590" s="216" t="s">
        <v>58153</v>
      </c>
      <c r="D17590" s="215" t="s">
        <v>58154</v>
      </c>
    </row>
    <row r="17591" spans="1:4">
      <c r="A17591" s="215" t="s">
        <v>58155</v>
      </c>
      <c r="B17591" s="215">
        <v>1</v>
      </c>
      <c r="C17591" s="216" t="s">
        <v>58156</v>
      </c>
      <c r="D17591" s="215" t="s">
        <v>58157</v>
      </c>
    </row>
    <row r="17592" spans="1:4">
      <c r="A17592" s="215" t="s">
        <v>58158</v>
      </c>
      <c r="B17592" s="215">
        <v>1</v>
      </c>
      <c r="C17592" s="216" t="s">
        <v>58159</v>
      </c>
      <c r="D17592" s="215" t="s">
        <v>58160</v>
      </c>
    </row>
    <row r="17593" spans="1:4">
      <c r="A17593" s="215" t="s">
        <v>58161</v>
      </c>
      <c r="B17593" s="215">
        <v>1</v>
      </c>
      <c r="C17593" s="216" t="s">
        <v>58162</v>
      </c>
      <c r="D17593" s="215" t="s">
        <v>58163</v>
      </c>
    </row>
    <row r="17594" spans="1:4">
      <c r="A17594" s="215" t="s">
        <v>58164</v>
      </c>
      <c r="B17594" s="215">
        <v>1</v>
      </c>
      <c r="C17594" s="216" t="s">
        <v>58165</v>
      </c>
      <c r="D17594" s="215" t="s">
        <v>58166</v>
      </c>
    </row>
    <row r="17595" spans="1:4">
      <c r="A17595" s="215" t="s">
        <v>58167</v>
      </c>
      <c r="B17595" s="215">
        <v>1</v>
      </c>
      <c r="C17595" s="216" t="s">
        <v>58168</v>
      </c>
      <c r="D17595" s="215" t="s">
        <v>58169</v>
      </c>
    </row>
    <row r="17596" spans="1:4">
      <c r="A17596" s="215" t="s">
        <v>58170</v>
      </c>
      <c r="B17596" s="215">
        <v>1</v>
      </c>
      <c r="C17596" s="216" t="s">
        <v>58171</v>
      </c>
      <c r="D17596" s="215" t="s">
        <v>58172</v>
      </c>
    </row>
    <row r="17597" spans="1:4">
      <c r="A17597" s="215" t="s">
        <v>58173</v>
      </c>
      <c r="B17597" s="215">
        <v>1</v>
      </c>
      <c r="C17597" s="216" t="s">
        <v>58174</v>
      </c>
      <c r="D17597" s="215" t="s">
        <v>58175</v>
      </c>
    </row>
    <row r="17598" spans="1:4">
      <c r="A17598" s="215" t="s">
        <v>58176</v>
      </c>
      <c r="B17598" s="215">
        <v>1</v>
      </c>
      <c r="C17598" s="216" t="s">
        <v>58177</v>
      </c>
      <c r="D17598" s="215" t="s">
        <v>58178</v>
      </c>
    </row>
    <row r="17599" spans="1:4">
      <c r="A17599" s="215" t="s">
        <v>58179</v>
      </c>
      <c r="B17599" s="215">
        <v>1</v>
      </c>
      <c r="C17599" s="216" t="s">
        <v>58180</v>
      </c>
      <c r="D17599" s="215" t="s">
        <v>58181</v>
      </c>
    </row>
    <row r="17600" spans="1:4">
      <c r="A17600" s="215" t="s">
        <v>58182</v>
      </c>
      <c r="B17600" s="215">
        <v>1</v>
      </c>
      <c r="C17600" s="216" t="s">
        <v>58183</v>
      </c>
      <c r="D17600" s="215" t="s">
        <v>58184</v>
      </c>
    </row>
    <row r="17601" spans="1:4">
      <c r="A17601" s="215" t="s">
        <v>58185</v>
      </c>
      <c r="B17601" s="215">
        <v>1</v>
      </c>
      <c r="C17601" s="216" t="s">
        <v>58186</v>
      </c>
      <c r="D17601" s="215" t="s">
        <v>58187</v>
      </c>
    </row>
    <row r="17602" spans="1:4">
      <c r="A17602" s="215" t="s">
        <v>58188</v>
      </c>
      <c r="B17602" s="215">
        <v>1</v>
      </c>
      <c r="C17602" s="216" t="s">
        <v>58189</v>
      </c>
      <c r="D17602" s="215" t="s">
        <v>58190</v>
      </c>
    </row>
    <row r="17603" spans="1:4">
      <c r="A17603" s="215" t="s">
        <v>58191</v>
      </c>
      <c r="B17603" s="215">
        <v>1</v>
      </c>
      <c r="C17603" s="216" t="s">
        <v>58192</v>
      </c>
      <c r="D17603" s="215" t="s">
        <v>58193</v>
      </c>
    </row>
    <row r="17604" spans="1:4">
      <c r="A17604" s="215" t="s">
        <v>58194</v>
      </c>
      <c r="B17604" s="215">
        <v>1</v>
      </c>
      <c r="C17604" s="216" t="s">
        <v>58195</v>
      </c>
      <c r="D17604" s="215" t="s">
        <v>58196</v>
      </c>
    </row>
    <row r="17605" spans="1:4">
      <c r="A17605" s="215" t="s">
        <v>58197</v>
      </c>
      <c r="B17605" s="215">
        <v>1</v>
      </c>
      <c r="C17605" s="216" t="s">
        <v>58198</v>
      </c>
      <c r="D17605" s="215" t="s">
        <v>58199</v>
      </c>
    </row>
    <row r="17606" spans="1:4">
      <c r="A17606" s="215" t="s">
        <v>58200</v>
      </c>
      <c r="B17606" s="215">
        <v>1</v>
      </c>
      <c r="C17606" s="216" t="s">
        <v>58201</v>
      </c>
      <c r="D17606" s="215" t="s">
        <v>58202</v>
      </c>
    </row>
    <row r="17607" spans="1:4">
      <c r="A17607" s="215" t="s">
        <v>58203</v>
      </c>
      <c r="B17607" s="215">
        <v>1</v>
      </c>
      <c r="C17607" s="216" t="s">
        <v>58204</v>
      </c>
      <c r="D17607" s="215" t="s">
        <v>58205</v>
      </c>
    </row>
    <row r="17608" spans="1:4">
      <c r="A17608" s="215" t="s">
        <v>58206</v>
      </c>
      <c r="B17608" s="215">
        <v>1</v>
      </c>
      <c r="C17608" s="216" t="s">
        <v>58207</v>
      </c>
      <c r="D17608" s="215" t="s">
        <v>58205</v>
      </c>
    </row>
    <row r="17609" spans="1:4">
      <c r="A17609" s="215" t="s">
        <v>58208</v>
      </c>
      <c r="B17609" s="215">
        <v>1</v>
      </c>
      <c r="C17609" s="216" t="s">
        <v>58209</v>
      </c>
      <c r="D17609" s="215" t="s">
        <v>58210</v>
      </c>
    </row>
    <row r="17610" spans="1:4">
      <c r="A17610" s="215" t="s">
        <v>58211</v>
      </c>
      <c r="B17610" s="215">
        <v>1</v>
      </c>
      <c r="C17610" s="216" t="s">
        <v>58212</v>
      </c>
      <c r="D17610" s="215" t="s">
        <v>58213</v>
      </c>
    </row>
    <row r="17611" spans="1:4">
      <c r="A17611" s="215" t="s">
        <v>58214</v>
      </c>
      <c r="B17611" s="215">
        <v>1</v>
      </c>
      <c r="C17611" s="216" t="s">
        <v>58215</v>
      </c>
      <c r="D17611" s="215" t="s">
        <v>57968</v>
      </c>
    </row>
    <row r="17612" spans="1:4">
      <c r="A17612" s="215" t="s">
        <v>58216</v>
      </c>
      <c r="B17612" s="215">
        <v>1</v>
      </c>
      <c r="C17612" s="216" t="s">
        <v>58217</v>
      </c>
      <c r="D17612" s="215" t="s">
        <v>58218</v>
      </c>
    </row>
    <row r="17613" spans="1:4">
      <c r="A17613" s="215" t="s">
        <v>58219</v>
      </c>
      <c r="B17613" s="215">
        <v>1</v>
      </c>
      <c r="C17613" s="216" t="s">
        <v>58220</v>
      </c>
      <c r="D17613" s="215" t="s">
        <v>58221</v>
      </c>
    </row>
    <row r="17614" spans="1:4">
      <c r="A17614" s="215" t="s">
        <v>58222</v>
      </c>
      <c r="B17614" s="215">
        <v>1</v>
      </c>
      <c r="C17614" s="216" t="s">
        <v>58223</v>
      </c>
      <c r="D17614" s="215" t="s">
        <v>58224</v>
      </c>
    </row>
    <row r="17615" spans="1:4">
      <c r="A17615" s="215" t="s">
        <v>58225</v>
      </c>
      <c r="B17615" s="215">
        <v>1</v>
      </c>
      <c r="C17615" s="216" t="s">
        <v>58226</v>
      </c>
      <c r="D17615" s="215" t="s">
        <v>58227</v>
      </c>
    </row>
    <row r="17616" spans="1:4">
      <c r="A17616" s="215" t="s">
        <v>58228</v>
      </c>
      <c r="B17616" s="215">
        <v>1</v>
      </c>
      <c r="C17616" s="216" t="s">
        <v>58229</v>
      </c>
      <c r="D17616" s="215" t="s">
        <v>58230</v>
      </c>
    </row>
    <row r="17617" spans="1:4">
      <c r="A17617" s="215" t="s">
        <v>58231</v>
      </c>
      <c r="B17617" s="215">
        <v>1</v>
      </c>
      <c r="C17617" s="216" t="s">
        <v>58232</v>
      </c>
      <c r="D17617" s="215" t="s">
        <v>58233</v>
      </c>
    </row>
    <row r="17618" spans="1:4">
      <c r="A17618" s="215" t="s">
        <v>58234</v>
      </c>
      <c r="B17618" s="215">
        <v>1</v>
      </c>
      <c r="C17618" s="216" t="s">
        <v>58235</v>
      </c>
      <c r="D17618" s="215" t="s">
        <v>58236</v>
      </c>
    </row>
    <row r="17619" spans="1:4">
      <c r="A17619" s="215" t="s">
        <v>58237</v>
      </c>
      <c r="B17619" s="215">
        <v>1</v>
      </c>
      <c r="C17619" s="216" t="s">
        <v>58238</v>
      </c>
      <c r="D17619" s="215" t="s">
        <v>58239</v>
      </c>
    </row>
    <row r="17620" spans="1:4">
      <c r="A17620" s="215" t="s">
        <v>58240</v>
      </c>
      <c r="B17620" s="215">
        <v>1</v>
      </c>
      <c r="C17620" s="216" t="s">
        <v>58241</v>
      </c>
      <c r="D17620" s="215" t="s">
        <v>57974</v>
      </c>
    </row>
    <row r="17621" spans="1:4">
      <c r="A17621" s="215" t="s">
        <v>58242</v>
      </c>
      <c r="B17621" s="215">
        <v>1</v>
      </c>
      <c r="C17621" s="216" t="s">
        <v>58243</v>
      </c>
      <c r="D17621" s="215" t="s">
        <v>58244</v>
      </c>
    </row>
    <row r="17622" spans="1:4">
      <c r="A17622" s="215" t="s">
        <v>58245</v>
      </c>
      <c r="B17622" s="215">
        <v>1</v>
      </c>
      <c r="C17622" s="216" t="s">
        <v>58246</v>
      </c>
      <c r="D17622" s="215" t="s">
        <v>57977</v>
      </c>
    </row>
    <row r="17623" spans="1:4">
      <c r="A17623" s="215" t="s">
        <v>58247</v>
      </c>
      <c r="B17623" s="215">
        <v>1</v>
      </c>
      <c r="C17623" s="216" t="s">
        <v>58248</v>
      </c>
      <c r="D17623" s="215" t="s">
        <v>58249</v>
      </c>
    </row>
    <row r="17624" spans="1:4">
      <c r="A17624" s="215" t="s">
        <v>58250</v>
      </c>
      <c r="B17624" s="215">
        <v>1</v>
      </c>
      <c r="C17624" s="216" t="s">
        <v>58251</v>
      </c>
      <c r="D17624" s="215" t="s">
        <v>58252</v>
      </c>
    </row>
    <row r="17625" spans="1:4">
      <c r="A17625" s="215" t="s">
        <v>58253</v>
      </c>
      <c r="B17625" s="215">
        <v>1</v>
      </c>
      <c r="C17625" s="216" t="s">
        <v>58254</v>
      </c>
      <c r="D17625" s="215" t="s">
        <v>58255</v>
      </c>
    </row>
    <row r="17626" spans="1:4">
      <c r="A17626" s="215" t="s">
        <v>58256</v>
      </c>
      <c r="B17626" s="215">
        <v>1</v>
      </c>
      <c r="C17626" s="216" t="s">
        <v>58257</v>
      </c>
      <c r="D17626" s="215" t="s">
        <v>58258</v>
      </c>
    </row>
    <row r="17627" spans="1:4">
      <c r="A17627" s="215" t="s">
        <v>58259</v>
      </c>
      <c r="B17627" s="215">
        <v>1</v>
      </c>
      <c r="C17627" s="216" t="s">
        <v>58260</v>
      </c>
      <c r="D17627" s="215" t="s">
        <v>58261</v>
      </c>
    </row>
    <row r="17628" spans="1:4">
      <c r="A17628" s="215" t="s">
        <v>58262</v>
      </c>
      <c r="B17628" s="215">
        <v>1</v>
      </c>
      <c r="C17628" s="216" t="s">
        <v>58263</v>
      </c>
      <c r="D17628" s="215" t="s">
        <v>58264</v>
      </c>
    </row>
    <row r="17629" spans="1:4">
      <c r="A17629" s="215" t="s">
        <v>58265</v>
      </c>
      <c r="B17629" s="215">
        <v>1</v>
      </c>
      <c r="C17629" s="216" t="s">
        <v>58266</v>
      </c>
      <c r="D17629" s="215" t="s">
        <v>58267</v>
      </c>
    </row>
    <row r="17630" spans="1:4">
      <c r="A17630" s="215" t="s">
        <v>58268</v>
      </c>
      <c r="B17630" s="215">
        <v>1</v>
      </c>
      <c r="C17630" s="216" t="s">
        <v>58269</v>
      </c>
      <c r="D17630" s="215" t="s">
        <v>58270</v>
      </c>
    </row>
    <row r="17631" spans="1:4">
      <c r="A17631" s="215" t="s">
        <v>58271</v>
      </c>
      <c r="B17631" s="215">
        <v>1</v>
      </c>
      <c r="C17631" s="216" t="s">
        <v>58272</v>
      </c>
      <c r="D17631" s="215" t="s">
        <v>58273</v>
      </c>
    </row>
    <row r="17632" spans="1:4">
      <c r="A17632" s="215" t="s">
        <v>58274</v>
      </c>
      <c r="B17632" s="215">
        <v>1</v>
      </c>
      <c r="C17632" s="216" t="s">
        <v>58275</v>
      </c>
      <c r="D17632" s="215" t="s">
        <v>58276</v>
      </c>
    </row>
    <row r="17633" spans="1:4">
      <c r="A17633" s="215" t="s">
        <v>58277</v>
      </c>
      <c r="B17633" s="215">
        <v>1</v>
      </c>
      <c r="C17633" s="216" t="s">
        <v>58278</v>
      </c>
      <c r="D17633" s="215" t="s">
        <v>58279</v>
      </c>
    </row>
    <row r="17634" spans="1:4">
      <c r="A17634" s="215" t="s">
        <v>58280</v>
      </c>
      <c r="B17634" s="215">
        <v>1</v>
      </c>
      <c r="C17634" s="216" t="s">
        <v>58281</v>
      </c>
      <c r="D17634" s="215" t="s">
        <v>58282</v>
      </c>
    </row>
    <row r="17635" spans="1:4">
      <c r="A17635" s="215" t="s">
        <v>58283</v>
      </c>
      <c r="B17635" s="215">
        <v>1</v>
      </c>
      <c r="C17635" s="216" t="s">
        <v>58284</v>
      </c>
      <c r="D17635" s="215" t="s">
        <v>58285</v>
      </c>
    </row>
    <row r="17636" spans="1:4">
      <c r="A17636" s="215" t="s">
        <v>58286</v>
      </c>
      <c r="B17636" s="215">
        <v>1</v>
      </c>
      <c r="C17636" s="216" t="s">
        <v>58287</v>
      </c>
      <c r="D17636" s="215" t="s">
        <v>58288</v>
      </c>
    </row>
    <row r="17637" spans="1:4">
      <c r="A17637" s="215" t="s">
        <v>58289</v>
      </c>
      <c r="B17637" s="215">
        <v>2</v>
      </c>
      <c r="C17637" s="216" t="s">
        <v>58290</v>
      </c>
      <c r="D17637" s="215" t="s">
        <v>58291</v>
      </c>
    </row>
    <row r="17638" spans="1:4">
      <c r="A17638" s="215" t="s">
        <v>58292</v>
      </c>
      <c r="B17638" s="215">
        <v>1</v>
      </c>
      <c r="C17638" s="216" t="s">
        <v>58293</v>
      </c>
      <c r="D17638" s="215" t="s">
        <v>58294</v>
      </c>
    </row>
    <row r="17639" spans="1:4">
      <c r="A17639" s="215" t="s">
        <v>58295</v>
      </c>
      <c r="B17639" s="215">
        <v>1</v>
      </c>
      <c r="C17639" s="216" t="s">
        <v>58296</v>
      </c>
      <c r="D17639" s="215" t="s">
        <v>58297</v>
      </c>
    </row>
    <row r="17640" spans="1:4">
      <c r="A17640" s="215" t="s">
        <v>58298</v>
      </c>
      <c r="B17640" s="215">
        <v>1</v>
      </c>
      <c r="C17640" s="216" t="s">
        <v>58299</v>
      </c>
      <c r="D17640" s="215" t="s">
        <v>58300</v>
      </c>
    </row>
    <row r="17641" spans="1:4">
      <c r="A17641" s="215" t="s">
        <v>58301</v>
      </c>
      <c r="B17641" s="215">
        <v>1</v>
      </c>
      <c r="C17641" s="216" t="s">
        <v>58302</v>
      </c>
      <c r="D17641" s="215" t="s">
        <v>58303</v>
      </c>
    </row>
    <row r="17642" spans="1:4">
      <c r="A17642" s="215" t="s">
        <v>58304</v>
      </c>
      <c r="B17642" s="215">
        <v>1</v>
      </c>
      <c r="C17642" s="216" t="s">
        <v>58305</v>
      </c>
      <c r="D17642" s="215" t="s">
        <v>58306</v>
      </c>
    </row>
    <row r="17643" spans="1:4">
      <c r="A17643" s="215" t="s">
        <v>58307</v>
      </c>
      <c r="B17643" s="215">
        <v>1</v>
      </c>
      <c r="C17643" s="216" t="s">
        <v>58308</v>
      </c>
      <c r="D17643" s="215" t="s">
        <v>58309</v>
      </c>
    </row>
    <row r="17644" spans="1:4">
      <c r="A17644" s="215" t="s">
        <v>58310</v>
      </c>
      <c r="B17644" s="215">
        <v>1</v>
      </c>
      <c r="C17644" s="216" t="s">
        <v>58311</v>
      </c>
      <c r="D17644" s="215" t="s">
        <v>58312</v>
      </c>
    </row>
    <row r="17645" spans="1:4">
      <c r="A17645" s="215" t="s">
        <v>58313</v>
      </c>
      <c r="B17645" s="215">
        <v>1</v>
      </c>
      <c r="C17645" s="216" t="s">
        <v>58314</v>
      </c>
      <c r="D17645" s="215" t="s">
        <v>58315</v>
      </c>
    </row>
    <row r="17646" spans="1:4">
      <c r="A17646" s="215" t="s">
        <v>58316</v>
      </c>
      <c r="B17646" s="215">
        <v>1</v>
      </c>
      <c r="C17646" s="216" t="s">
        <v>58317</v>
      </c>
      <c r="D17646" s="215" t="s">
        <v>58318</v>
      </c>
    </row>
    <row r="17647" spans="1:4">
      <c r="A17647" s="215" t="s">
        <v>58319</v>
      </c>
      <c r="B17647" s="215">
        <v>1</v>
      </c>
      <c r="C17647" s="216" t="s">
        <v>58320</v>
      </c>
      <c r="D17647" s="215" t="s">
        <v>58321</v>
      </c>
    </row>
    <row r="17648" spans="1:4">
      <c r="A17648" s="215" t="s">
        <v>58322</v>
      </c>
      <c r="B17648" s="215">
        <v>1</v>
      </c>
      <c r="C17648" s="216" t="s">
        <v>58323</v>
      </c>
      <c r="D17648" s="215" t="s">
        <v>58324</v>
      </c>
    </row>
    <row r="17649" spans="1:4">
      <c r="A17649" s="215" t="s">
        <v>58325</v>
      </c>
      <c r="B17649" s="215">
        <v>1</v>
      </c>
      <c r="C17649" s="216" t="s">
        <v>58326</v>
      </c>
      <c r="D17649" s="215" t="s">
        <v>58327</v>
      </c>
    </row>
    <row r="17650" spans="1:4">
      <c r="A17650" s="215" t="s">
        <v>58328</v>
      </c>
      <c r="B17650" s="215">
        <v>1</v>
      </c>
      <c r="C17650" s="216" t="s">
        <v>58329</v>
      </c>
      <c r="D17650" s="215" t="s">
        <v>58330</v>
      </c>
    </row>
    <row r="17651" spans="1:4">
      <c r="A17651" s="215" t="s">
        <v>58331</v>
      </c>
      <c r="B17651" s="215">
        <v>1</v>
      </c>
      <c r="C17651" s="216" t="s">
        <v>58332</v>
      </c>
      <c r="D17651" s="215" t="s">
        <v>111220</v>
      </c>
    </row>
    <row r="17652" spans="1:4">
      <c r="A17652" s="215" t="s">
        <v>58333</v>
      </c>
      <c r="B17652" s="215">
        <v>1</v>
      </c>
      <c r="C17652" s="216" t="s">
        <v>58334</v>
      </c>
      <c r="D17652" s="215" t="s">
        <v>58335</v>
      </c>
    </row>
    <row r="17653" spans="1:4">
      <c r="A17653" s="215" t="s">
        <v>58336</v>
      </c>
      <c r="B17653" s="215">
        <v>1</v>
      </c>
      <c r="C17653" s="216" t="s">
        <v>58337</v>
      </c>
      <c r="D17653" s="215" t="s">
        <v>58338</v>
      </c>
    </row>
    <row r="17654" spans="1:4">
      <c r="A17654" s="215" t="s">
        <v>58339</v>
      </c>
      <c r="B17654" s="215">
        <v>1</v>
      </c>
      <c r="C17654" s="216" t="s">
        <v>58340</v>
      </c>
      <c r="D17654" s="215" t="s">
        <v>58341</v>
      </c>
    </row>
    <row r="17655" spans="1:4">
      <c r="A17655" s="215" t="s">
        <v>58342</v>
      </c>
      <c r="B17655" s="215">
        <v>1</v>
      </c>
      <c r="C17655" s="216" t="s">
        <v>58343</v>
      </c>
      <c r="D17655" s="215" t="s">
        <v>58344</v>
      </c>
    </row>
    <row r="17656" spans="1:4">
      <c r="A17656" s="215" t="s">
        <v>58345</v>
      </c>
      <c r="B17656" s="215">
        <v>1</v>
      </c>
      <c r="C17656" s="216" t="s">
        <v>58346</v>
      </c>
      <c r="D17656" s="215" t="s">
        <v>58347</v>
      </c>
    </row>
    <row r="17657" spans="1:4">
      <c r="A17657" s="215" t="s">
        <v>58348</v>
      </c>
      <c r="B17657" s="215">
        <v>1</v>
      </c>
      <c r="C17657" s="216" t="s">
        <v>58349</v>
      </c>
      <c r="D17657" s="215" t="s">
        <v>58350</v>
      </c>
    </row>
    <row r="17658" spans="1:4">
      <c r="A17658" s="215" t="s">
        <v>58351</v>
      </c>
      <c r="B17658" s="215">
        <v>1</v>
      </c>
      <c r="C17658" s="216" t="s">
        <v>58352</v>
      </c>
      <c r="D17658" s="215" t="s">
        <v>58353</v>
      </c>
    </row>
    <row r="17659" spans="1:4">
      <c r="A17659" s="215" t="s">
        <v>58354</v>
      </c>
      <c r="B17659" s="215">
        <v>1</v>
      </c>
      <c r="C17659" s="216" t="s">
        <v>58355</v>
      </c>
      <c r="D17659" s="215" t="s">
        <v>58356</v>
      </c>
    </row>
    <row r="17660" spans="1:4">
      <c r="A17660" s="215" t="s">
        <v>58357</v>
      </c>
      <c r="B17660" s="215">
        <v>1</v>
      </c>
      <c r="C17660" s="216" t="s">
        <v>58358</v>
      </c>
      <c r="D17660" s="215" t="s">
        <v>58359</v>
      </c>
    </row>
    <row r="17661" spans="1:4">
      <c r="A17661" s="215" t="s">
        <v>58360</v>
      </c>
      <c r="B17661" s="215">
        <v>1</v>
      </c>
      <c r="C17661" s="216" t="s">
        <v>58361</v>
      </c>
      <c r="D17661" s="215" t="s">
        <v>58362</v>
      </c>
    </row>
    <row r="17662" spans="1:4">
      <c r="A17662" s="215" t="s">
        <v>58363</v>
      </c>
      <c r="B17662" s="215">
        <v>1</v>
      </c>
      <c r="C17662" s="216" t="s">
        <v>58364</v>
      </c>
      <c r="D17662" s="215" t="s">
        <v>58365</v>
      </c>
    </row>
    <row r="17663" spans="1:4">
      <c r="A17663" s="215" t="s">
        <v>58366</v>
      </c>
      <c r="B17663" s="215">
        <v>1</v>
      </c>
      <c r="C17663" s="216" t="s">
        <v>58367</v>
      </c>
      <c r="D17663" s="215" t="s">
        <v>58368</v>
      </c>
    </row>
    <row r="17664" spans="1:4">
      <c r="A17664" s="215" t="s">
        <v>58369</v>
      </c>
      <c r="B17664" s="215">
        <v>1</v>
      </c>
      <c r="C17664" s="216" t="s">
        <v>58370</v>
      </c>
      <c r="D17664" s="215" t="s">
        <v>58371</v>
      </c>
    </row>
    <row r="17665" spans="1:4">
      <c r="A17665" s="215" t="s">
        <v>58372</v>
      </c>
      <c r="B17665" s="215">
        <v>1</v>
      </c>
      <c r="C17665" s="216" t="s">
        <v>58373</v>
      </c>
      <c r="D17665" s="215" t="s">
        <v>58374</v>
      </c>
    </row>
    <row r="17666" spans="1:4">
      <c r="A17666" s="215" t="s">
        <v>58375</v>
      </c>
      <c r="B17666" s="215">
        <v>1</v>
      </c>
      <c r="C17666" s="216" t="s">
        <v>58376</v>
      </c>
      <c r="D17666" s="215" t="s">
        <v>58377</v>
      </c>
    </row>
    <row r="17667" spans="1:4">
      <c r="A17667" s="215" t="s">
        <v>58378</v>
      </c>
      <c r="B17667" s="215">
        <v>1</v>
      </c>
      <c r="C17667" s="216" t="s">
        <v>58379</v>
      </c>
      <c r="D17667" s="215" t="s">
        <v>58380</v>
      </c>
    </row>
    <row r="17668" spans="1:4">
      <c r="A17668" s="215" t="s">
        <v>58381</v>
      </c>
      <c r="B17668" s="215">
        <v>1</v>
      </c>
      <c r="C17668" s="216" t="s">
        <v>58382</v>
      </c>
      <c r="D17668" s="215" t="s">
        <v>58383</v>
      </c>
    </row>
    <row r="17669" spans="1:4">
      <c r="A17669" s="215" t="s">
        <v>58384</v>
      </c>
      <c r="B17669" s="215">
        <v>1</v>
      </c>
      <c r="C17669" s="216" t="s">
        <v>58385</v>
      </c>
      <c r="D17669" s="215" t="s">
        <v>58386</v>
      </c>
    </row>
    <row r="17670" spans="1:4">
      <c r="A17670" s="215" t="s">
        <v>58387</v>
      </c>
      <c r="B17670" s="215">
        <v>1</v>
      </c>
      <c r="C17670" s="216" t="s">
        <v>58388</v>
      </c>
      <c r="D17670" s="215" t="s">
        <v>58389</v>
      </c>
    </row>
    <row r="17671" spans="1:4">
      <c r="A17671" s="215" t="s">
        <v>58390</v>
      </c>
      <c r="B17671" s="215">
        <v>1</v>
      </c>
      <c r="C17671" s="216" t="s">
        <v>58391</v>
      </c>
      <c r="D17671" s="215" t="s">
        <v>58392</v>
      </c>
    </row>
    <row r="17672" spans="1:4">
      <c r="A17672" s="215" t="s">
        <v>58393</v>
      </c>
      <c r="B17672" s="215">
        <v>1</v>
      </c>
      <c r="C17672" s="216" t="s">
        <v>58394</v>
      </c>
      <c r="D17672" s="215" t="s">
        <v>58395</v>
      </c>
    </row>
    <row r="17673" spans="1:4">
      <c r="A17673" s="215" t="s">
        <v>58396</v>
      </c>
      <c r="B17673" s="215">
        <v>1</v>
      </c>
      <c r="C17673" s="216" t="s">
        <v>58397</v>
      </c>
      <c r="D17673" s="215" t="s">
        <v>58398</v>
      </c>
    </row>
    <row r="17674" spans="1:4">
      <c r="A17674" s="215" t="s">
        <v>58399</v>
      </c>
      <c r="B17674" s="215">
        <v>1</v>
      </c>
      <c r="C17674" s="216" t="s">
        <v>58400</v>
      </c>
      <c r="D17674" s="215" t="s">
        <v>58401</v>
      </c>
    </row>
    <row r="17675" spans="1:4">
      <c r="A17675" s="215" t="s">
        <v>58402</v>
      </c>
      <c r="B17675" s="215">
        <v>1</v>
      </c>
      <c r="C17675" s="216" t="s">
        <v>58403</v>
      </c>
      <c r="D17675" s="215" t="s">
        <v>58404</v>
      </c>
    </row>
    <row r="17676" spans="1:4">
      <c r="A17676" s="215" t="s">
        <v>58405</v>
      </c>
      <c r="B17676" s="215">
        <v>1</v>
      </c>
      <c r="C17676" s="216" t="s">
        <v>58406</v>
      </c>
      <c r="D17676" s="215" t="s">
        <v>58407</v>
      </c>
    </row>
    <row r="17677" spans="1:4">
      <c r="A17677" s="215" t="s">
        <v>58408</v>
      </c>
      <c r="B17677" s="215">
        <v>1</v>
      </c>
      <c r="C17677" s="216" t="s">
        <v>58409</v>
      </c>
      <c r="D17677" s="215" t="s">
        <v>58410</v>
      </c>
    </row>
    <row r="17678" spans="1:4">
      <c r="A17678" s="215" t="s">
        <v>58411</v>
      </c>
      <c r="B17678" s="215">
        <v>1</v>
      </c>
      <c r="C17678" s="216" t="s">
        <v>58412</v>
      </c>
      <c r="D17678" s="215" t="s">
        <v>58413</v>
      </c>
    </row>
    <row r="17679" spans="1:4">
      <c r="A17679" s="215" t="s">
        <v>58414</v>
      </c>
      <c r="B17679" s="215">
        <v>1</v>
      </c>
      <c r="C17679" s="216" t="s">
        <v>58415</v>
      </c>
      <c r="D17679" s="215" t="s">
        <v>58416</v>
      </c>
    </row>
    <row r="17680" spans="1:4">
      <c r="A17680" s="215" t="s">
        <v>58417</v>
      </c>
      <c r="B17680" s="215">
        <v>1</v>
      </c>
      <c r="C17680" s="216" t="s">
        <v>58418</v>
      </c>
      <c r="D17680" s="215" t="s">
        <v>58419</v>
      </c>
    </row>
    <row r="17681" spans="1:4">
      <c r="A17681" s="215" t="s">
        <v>58420</v>
      </c>
      <c r="B17681" s="215">
        <v>1</v>
      </c>
      <c r="C17681" s="216" t="s">
        <v>58421</v>
      </c>
      <c r="D17681" s="215" t="s">
        <v>58422</v>
      </c>
    </row>
    <row r="17682" spans="1:4">
      <c r="A17682" s="215" t="s">
        <v>58423</v>
      </c>
      <c r="B17682" s="215">
        <v>1</v>
      </c>
      <c r="C17682" s="216" t="s">
        <v>58424</v>
      </c>
      <c r="D17682" s="215" t="s">
        <v>58425</v>
      </c>
    </row>
    <row r="17683" spans="1:4">
      <c r="A17683" s="215" t="s">
        <v>58426</v>
      </c>
      <c r="B17683" s="215">
        <v>1</v>
      </c>
      <c r="C17683" s="216" t="s">
        <v>58427</v>
      </c>
      <c r="D17683" s="215" t="s">
        <v>58428</v>
      </c>
    </row>
    <row r="17684" spans="1:4">
      <c r="A17684" s="215" t="s">
        <v>58429</v>
      </c>
      <c r="B17684" s="215">
        <v>1</v>
      </c>
      <c r="C17684" s="216" t="s">
        <v>58430</v>
      </c>
      <c r="D17684" s="215" t="s">
        <v>58431</v>
      </c>
    </row>
    <row r="17685" spans="1:4">
      <c r="A17685" s="215" t="s">
        <v>58432</v>
      </c>
      <c r="B17685" s="215">
        <v>1</v>
      </c>
      <c r="C17685" s="216" t="s">
        <v>58433</v>
      </c>
      <c r="D17685" s="215" t="s">
        <v>58434</v>
      </c>
    </row>
    <row r="17686" spans="1:4">
      <c r="A17686" s="215" t="s">
        <v>58435</v>
      </c>
      <c r="B17686" s="215">
        <v>1</v>
      </c>
      <c r="C17686" s="216" t="s">
        <v>58436</v>
      </c>
      <c r="D17686" s="215" t="s">
        <v>58437</v>
      </c>
    </row>
    <row r="17687" spans="1:4">
      <c r="A17687" s="215" t="s">
        <v>58438</v>
      </c>
      <c r="B17687" s="215">
        <v>1</v>
      </c>
      <c r="C17687" s="216" t="s">
        <v>58439</v>
      </c>
      <c r="D17687" s="215" t="s">
        <v>58440</v>
      </c>
    </row>
    <row r="17688" spans="1:4">
      <c r="A17688" s="215" t="s">
        <v>58441</v>
      </c>
      <c r="B17688" s="215">
        <v>1</v>
      </c>
      <c r="C17688" s="216" t="s">
        <v>58442</v>
      </c>
      <c r="D17688" s="215" t="s">
        <v>58443</v>
      </c>
    </row>
    <row r="17689" spans="1:4">
      <c r="A17689" s="215" t="s">
        <v>58444</v>
      </c>
      <c r="B17689" s="215">
        <v>1</v>
      </c>
      <c r="C17689" s="216" t="s">
        <v>58445</v>
      </c>
      <c r="D17689" s="215" t="s">
        <v>58446</v>
      </c>
    </row>
    <row r="17690" spans="1:4">
      <c r="A17690" s="215" t="s">
        <v>58447</v>
      </c>
      <c r="B17690" s="215">
        <v>1</v>
      </c>
      <c r="C17690" s="216" t="s">
        <v>58448</v>
      </c>
      <c r="D17690" s="215" t="s">
        <v>58449</v>
      </c>
    </row>
    <row r="17691" spans="1:4">
      <c r="A17691" s="215" t="s">
        <v>58450</v>
      </c>
      <c r="B17691" s="215">
        <v>1</v>
      </c>
      <c r="C17691" s="216" t="s">
        <v>58451</v>
      </c>
      <c r="D17691" s="215" t="s">
        <v>58452</v>
      </c>
    </row>
    <row r="17692" spans="1:4">
      <c r="A17692" s="215" t="s">
        <v>58453</v>
      </c>
      <c r="B17692" s="215">
        <v>1</v>
      </c>
      <c r="C17692" s="216" t="s">
        <v>58454</v>
      </c>
      <c r="D17692" s="215" t="s">
        <v>58455</v>
      </c>
    </row>
    <row r="17693" spans="1:4">
      <c r="A17693" s="215" t="s">
        <v>58456</v>
      </c>
      <c r="B17693" s="215">
        <v>1</v>
      </c>
      <c r="C17693" s="216" t="s">
        <v>58457</v>
      </c>
      <c r="D17693" s="215" t="s">
        <v>58458</v>
      </c>
    </row>
    <row r="17694" spans="1:4">
      <c r="A17694" s="215" t="s">
        <v>58459</v>
      </c>
      <c r="B17694" s="215">
        <v>1</v>
      </c>
      <c r="C17694" s="216" t="s">
        <v>58460</v>
      </c>
      <c r="D17694" s="215" t="s">
        <v>58461</v>
      </c>
    </row>
    <row r="17695" spans="1:4">
      <c r="A17695" s="215" t="s">
        <v>58462</v>
      </c>
      <c r="B17695" s="215">
        <v>1</v>
      </c>
      <c r="C17695" s="216" t="s">
        <v>58463</v>
      </c>
      <c r="D17695" s="215" t="s">
        <v>58464</v>
      </c>
    </row>
    <row r="17696" spans="1:4">
      <c r="A17696" s="215" t="s">
        <v>58465</v>
      </c>
      <c r="B17696" s="215">
        <v>1</v>
      </c>
      <c r="C17696" s="216" t="s">
        <v>58466</v>
      </c>
      <c r="D17696" s="215" t="s">
        <v>58467</v>
      </c>
    </row>
    <row r="17697" spans="1:4">
      <c r="A17697" s="215" t="s">
        <v>58468</v>
      </c>
      <c r="B17697" s="215">
        <v>1</v>
      </c>
      <c r="C17697" s="216" t="s">
        <v>58469</v>
      </c>
      <c r="D17697" s="215" t="s">
        <v>58470</v>
      </c>
    </row>
    <row r="17698" spans="1:4">
      <c r="A17698" s="215" t="s">
        <v>58471</v>
      </c>
      <c r="B17698" s="215">
        <v>1</v>
      </c>
      <c r="C17698" s="216" t="s">
        <v>58472</v>
      </c>
      <c r="D17698" s="215" t="s">
        <v>58473</v>
      </c>
    </row>
    <row r="17699" spans="1:4">
      <c r="A17699" s="215" t="s">
        <v>58474</v>
      </c>
      <c r="B17699" s="215">
        <v>1</v>
      </c>
      <c r="C17699" s="216" t="s">
        <v>58475</v>
      </c>
      <c r="D17699" s="215" t="s">
        <v>58476</v>
      </c>
    </row>
    <row r="17700" spans="1:4">
      <c r="A17700" s="215" t="s">
        <v>58477</v>
      </c>
      <c r="B17700" s="215">
        <v>2</v>
      </c>
      <c r="C17700" s="216" t="s">
        <v>58478</v>
      </c>
      <c r="D17700" s="215" t="s">
        <v>58479</v>
      </c>
    </row>
    <row r="17701" spans="1:4">
      <c r="A17701" s="215" t="s">
        <v>58480</v>
      </c>
      <c r="B17701" s="215">
        <v>1</v>
      </c>
      <c r="C17701" s="216" t="s">
        <v>58481</v>
      </c>
      <c r="D17701" s="215" t="s">
        <v>58482</v>
      </c>
    </row>
    <row r="17702" spans="1:4">
      <c r="A17702" s="215" t="s">
        <v>58483</v>
      </c>
      <c r="B17702" s="215">
        <v>1</v>
      </c>
      <c r="C17702" s="216" t="s">
        <v>58484</v>
      </c>
      <c r="D17702" s="215" t="s">
        <v>58485</v>
      </c>
    </row>
    <row r="17703" spans="1:4">
      <c r="A17703" s="215" t="s">
        <v>58486</v>
      </c>
      <c r="B17703" s="215">
        <v>1</v>
      </c>
      <c r="C17703" s="216" t="s">
        <v>58487</v>
      </c>
      <c r="D17703" s="215" t="s">
        <v>58488</v>
      </c>
    </row>
    <row r="17704" spans="1:4">
      <c r="A17704" s="215" t="s">
        <v>58489</v>
      </c>
      <c r="B17704" s="215">
        <v>1</v>
      </c>
      <c r="C17704" s="216" t="s">
        <v>58490</v>
      </c>
      <c r="D17704" s="215" t="s">
        <v>58491</v>
      </c>
    </row>
    <row r="17705" spans="1:4">
      <c r="A17705" s="215" t="s">
        <v>58492</v>
      </c>
      <c r="B17705" s="215">
        <v>1</v>
      </c>
      <c r="C17705" s="216" t="s">
        <v>58493</v>
      </c>
      <c r="D17705" s="215" t="s">
        <v>58494</v>
      </c>
    </row>
    <row r="17706" spans="1:4">
      <c r="A17706" s="215" t="s">
        <v>58495</v>
      </c>
      <c r="B17706" s="215">
        <v>2</v>
      </c>
      <c r="C17706" s="216" t="s">
        <v>58496</v>
      </c>
      <c r="D17706" s="215" t="s">
        <v>58497</v>
      </c>
    </row>
    <row r="17707" spans="1:4">
      <c r="A17707" s="215" t="s">
        <v>58498</v>
      </c>
      <c r="B17707" s="215">
        <v>1</v>
      </c>
      <c r="C17707" s="216" t="s">
        <v>58499</v>
      </c>
      <c r="D17707" s="215" t="s">
        <v>58500</v>
      </c>
    </row>
    <row r="17708" spans="1:4">
      <c r="A17708" s="215" t="s">
        <v>58501</v>
      </c>
      <c r="B17708" s="215">
        <v>1</v>
      </c>
      <c r="C17708" s="216" t="s">
        <v>58502</v>
      </c>
      <c r="D17708" s="215" t="s">
        <v>58503</v>
      </c>
    </row>
    <row r="17709" spans="1:4">
      <c r="A17709" s="215" t="s">
        <v>58504</v>
      </c>
      <c r="B17709" s="215">
        <v>1</v>
      </c>
      <c r="C17709" s="216" t="s">
        <v>58505</v>
      </c>
      <c r="D17709" s="215" t="s">
        <v>58506</v>
      </c>
    </row>
    <row r="17710" spans="1:4">
      <c r="A17710" s="215" t="s">
        <v>58507</v>
      </c>
      <c r="B17710" s="215">
        <v>1</v>
      </c>
      <c r="C17710" s="216" t="s">
        <v>58508</v>
      </c>
      <c r="D17710" s="215" t="s">
        <v>58509</v>
      </c>
    </row>
    <row r="17711" spans="1:4">
      <c r="A17711" s="215" t="s">
        <v>58510</v>
      </c>
      <c r="B17711" s="215">
        <v>1</v>
      </c>
      <c r="C17711" s="216" t="s">
        <v>58511</v>
      </c>
      <c r="D17711" s="215" t="s">
        <v>58512</v>
      </c>
    </row>
    <row r="17712" spans="1:4">
      <c r="A17712" s="215" t="s">
        <v>58513</v>
      </c>
      <c r="B17712" s="215">
        <v>1</v>
      </c>
      <c r="C17712" s="216" t="s">
        <v>58514</v>
      </c>
      <c r="D17712" s="215" t="s">
        <v>58515</v>
      </c>
    </row>
    <row r="17713" spans="1:4">
      <c r="A17713" s="215" t="s">
        <v>58516</v>
      </c>
      <c r="B17713" s="215">
        <v>1</v>
      </c>
      <c r="C17713" s="216" t="s">
        <v>58517</v>
      </c>
      <c r="D17713" s="215" t="s">
        <v>58518</v>
      </c>
    </row>
    <row r="17714" spans="1:4">
      <c r="A17714" s="215" t="s">
        <v>58519</v>
      </c>
      <c r="B17714" s="215">
        <v>1</v>
      </c>
      <c r="C17714" s="216" t="s">
        <v>58520</v>
      </c>
      <c r="D17714" s="215" t="s">
        <v>58521</v>
      </c>
    </row>
    <row r="17715" spans="1:4">
      <c r="A17715" s="215" t="s">
        <v>58522</v>
      </c>
      <c r="B17715" s="215">
        <v>1</v>
      </c>
      <c r="C17715" s="216" t="s">
        <v>58523</v>
      </c>
      <c r="D17715" s="215" t="s">
        <v>58524</v>
      </c>
    </row>
    <row r="17716" spans="1:4">
      <c r="A17716" s="215" t="s">
        <v>58525</v>
      </c>
      <c r="B17716" s="215">
        <v>1</v>
      </c>
      <c r="C17716" s="216" t="s">
        <v>58526</v>
      </c>
      <c r="D17716" s="215" t="s">
        <v>58527</v>
      </c>
    </row>
    <row r="17717" spans="1:4">
      <c r="A17717" s="215" t="s">
        <v>58528</v>
      </c>
      <c r="B17717" s="215">
        <v>1</v>
      </c>
      <c r="C17717" s="216" t="s">
        <v>58529</v>
      </c>
      <c r="D17717" s="215" t="s">
        <v>58530</v>
      </c>
    </row>
    <row r="17718" spans="1:4">
      <c r="A17718" s="215" t="s">
        <v>58531</v>
      </c>
      <c r="B17718" s="215">
        <v>1</v>
      </c>
      <c r="C17718" s="216" t="s">
        <v>58532</v>
      </c>
      <c r="D17718" s="215" t="s">
        <v>58533</v>
      </c>
    </row>
    <row r="17719" spans="1:4">
      <c r="A17719" s="215" t="s">
        <v>58534</v>
      </c>
      <c r="B17719" s="215">
        <v>1</v>
      </c>
      <c r="C17719" s="216" t="s">
        <v>58535</v>
      </c>
      <c r="D17719" s="215" t="s">
        <v>58536</v>
      </c>
    </row>
    <row r="17720" spans="1:4">
      <c r="A17720" s="215" t="s">
        <v>58537</v>
      </c>
      <c r="B17720" s="215">
        <v>1</v>
      </c>
      <c r="C17720" s="216" t="s">
        <v>58538</v>
      </c>
      <c r="D17720" s="215" t="s">
        <v>58539</v>
      </c>
    </row>
    <row r="17721" spans="1:4">
      <c r="A17721" s="215" t="s">
        <v>58540</v>
      </c>
      <c r="B17721" s="215">
        <v>1</v>
      </c>
      <c r="C17721" s="216" t="s">
        <v>58541</v>
      </c>
      <c r="D17721" s="215" t="s">
        <v>58542</v>
      </c>
    </row>
    <row r="17722" spans="1:4">
      <c r="A17722" s="215" t="s">
        <v>58543</v>
      </c>
      <c r="B17722" s="215">
        <v>1</v>
      </c>
      <c r="C17722" s="216" t="s">
        <v>58544</v>
      </c>
      <c r="D17722" s="215" t="s">
        <v>58545</v>
      </c>
    </row>
    <row r="17723" spans="1:4">
      <c r="A17723" s="215" t="s">
        <v>58546</v>
      </c>
      <c r="B17723" s="215">
        <v>1</v>
      </c>
      <c r="C17723" s="216" t="s">
        <v>58547</v>
      </c>
      <c r="D17723" s="215" t="s">
        <v>58548</v>
      </c>
    </row>
    <row r="17724" spans="1:4">
      <c r="A17724" s="215" t="s">
        <v>58549</v>
      </c>
      <c r="B17724" s="215">
        <v>1</v>
      </c>
      <c r="C17724" s="216" t="s">
        <v>58550</v>
      </c>
      <c r="D17724" s="215" t="s">
        <v>58551</v>
      </c>
    </row>
    <row r="17725" spans="1:4">
      <c r="A17725" s="215" t="s">
        <v>58552</v>
      </c>
      <c r="B17725" s="215">
        <v>1</v>
      </c>
      <c r="C17725" s="216" t="s">
        <v>58553</v>
      </c>
      <c r="D17725" s="215" t="s">
        <v>58554</v>
      </c>
    </row>
    <row r="17726" spans="1:4">
      <c r="A17726" s="215" t="s">
        <v>58555</v>
      </c>
      <c r="B17726" s="215">
        <v>1</v>
      </c>
      <c r="C17726" s="216" t="s">
        <v>58556</v>
      </c>
      <c r="D17726" s="215" t="s">
        <v>58557</v>
      </c>
    </row>
    <row r="17727" spans="1:4">
      <c r="A17727" s="215" t="s">
        <v>58558</v>
      </c>
      <c r="B17727" s="215">
        <v>1</v>
      </c>
      <c r="C17727" s="216" t="s">
        <v>58559</v>
      </c>
      <c r="D17727" s="215" t="s">
        <v>58560</v>
      </c>
    </row>
    <row r="17728" spans="1:4">
      <c r="A17728" s="215" t="s">
        <v>58561</v>
      </c>
      <c r="B17728" s="215">
        <v>1</v>
      </c>
      <c r="C17728" s="216" t="s">
        <v>58562</v>
      </c>
      <c r="D17728" s="215" t="s">
        <v>58563</v>
      </c>
    </row>
    <row r="17729" spans="1:4">
      <c r="A17729" s="215" t="s">
        <v>58564</v>
      </c>
      <c r="B17729" s="215">
        <v>1</v>
      </c>
      <c r="C17729" s="216" t="s">
        <v>58565</v>
      </c>
      <c r="D17729" s="215" t="s">
        <v>58566</v>
      </c>
    </row>
    <row r="17730" spans="1:4">
      <c r="A17730" s="215" t="s">
        <v>58567</v>
      </c>
      <c r="B17730" s="215">
        <v>1</v>
      </c>
      <c r="C17730" s="216" t="s">
        <v>58568</v>
      </c>
      <c r="D17730" s="215" t="s">
        <v>58569</v>
      </c>
    </row>
    <row r="17731" spans="1:4">
      <c r="A17731" s="215" t="s">
        <v>58570</v>
      </c>
      <c r="B17731" s="215">
        <v>1</v>
      </c>
      <c r="C17731" s="216" t="s">
        <v>58571</v>
      </c>
      <c r="D17731" s="215" t="s">
        <v>58572</v>
      </c>
    </row>
    <row r="17732" spans="1:4">
      <c r="A17732" s="215" t="s">
        <v>58573</v>
      </c>
      <c r="B17732" s="215">
        <v>1</v>
      </c>
      <c r="C17732" s="216" t="s">
        <v>58574</v>
      </c>
      <c r="D17732" s="215" t="s">
        <v>58575</v>
      </c>
    </row>
    <row r="17733" spans="1:4">
      <c r="A17733" s="215" t="s">
        <v>58576</v>
      </c>
      <c r="B17733" s="215">
        <v>1</v>
      </c>
      <c r="C17733" s="216" t="s">
        <v>58577</v>
      </c>
      <c r="D17733" s="215" t="s">
        <v>58578</v>
      </c>
    </row>
    <row r="17734" spans="1:4">
      <c r="A17734" s="215" t="s">
        <v>58579</v>
      </c>
      <c r="B17734" s="215">
        <v>1</v>
      </c>
      <c r="C17734" s="216" t="s">
        <v>58580</v>
      </c>
      <c r="D17734" s="215" t="s">
        <v>58581</v>
      </c>
    </row>
    <row r="17735" spans="1:4">
      <c r="A17735" s="215" t="s">
        <v>58582</v>
      </c>
      <c r="B17735" s="215">
        <v>1</v>
      </c>
      <c r="C17735" s="216" t="s">
        <v>58583</v>
      </c>
      <c r="D17735" s="215" t="s">
        <v>58584</v>
      </c>
    </row>
    <row r="17736" spans="1:4">
      <c r="A17736" s="215" t="s">
        <v>58585</v>
      </c>
      <c r="B17736" s="215">
        <v>1</v>
      </c>
      <c r="C17736" s="216" t="s">
        <v>58586</v>
      </c>
      <c r="D17736" s="215" t="s">
        <v>58587</v>
      </c>
    </row>
    <row r="17737" spans="1:4">
      <c r="A17737" s="215" t="s">
        <v>58588</v>
      </c>
      <c r="B17737" s="215">
        <v>1</v>
      </c>
      <c r="C17737" s="216" t="s">
        <v>58589</v>
      </c>
      <c r="D17737" s="215" t="s">
        <v>58590</v>
      </c>
    </row>
    <row r="17738" spans="1:4">
      <c r="A17738" s="215" t="s">
        <v>58591</v>
      </c>
      <c r="B17738" s="215">
        <v>1</v>
      </c>
      <c r="C17738" s="216" t="s">
        <v>58592</v>
      </c>
      <c r="D17738" s="215" t="s">
        <v>58593</v>
      </c>
    </row>
    <row r="17739" spans="1:4">
      <c r="A17739" s="215" t="s">
        <v>58594</v>
      </c>
      <c r="B17739" s="215">
        <v>1</v>
      </c>
      <c r="C17739" s="216" t="s">
        <v>58595</v>
      </c>
      <c r="D17739" s="215" t="s">
        <v>58596</v>
      </c>
    </row>
    <row r="17740" spans="1:4">
      <c r="A17740" s="215" t="s">
        <v>58597</v>
      </c>
      <c r="B17740" s="215">
        <v>1</v>
      </c>
      <c r="C17740" s="216" t="s">
        <v>58598</v>
      </c>
      <c r="D17740" s="215" t="s">
        <v>58599</v>
      </c>
    </row>
    <row r="17741" spans="1:4">
      <c r="A17741" s="215" t="s">
        <v>58600</v>
      </c>
      <c r="B17741" s="215">
        <v>1</v>
      </c>
      <c r="C17741" s="216" t="s">
        <v>58601</v>
      </c>
      <c r="D17741" s="215" t="s">
        <v>58602</v>
      </c>
    </row>
    <row r="17742" spans="1:4">
      <c r="A17742" s="215" t="s">
        <v>58603</v>
      </c>
      <c r="B17742" s="215">
        <v>1</v>
      </c>
      <c r="C17742" s="216" t="s">
        <v>58604</v>
      </c>
      <c r="D17742" s="215" t="s">
        <v>58605</v>
      </c>
    </row>
    <row r="17743" spans="1:4">
      <c r="A17743" s="215" t="s">
        <v>58606</v>
      </c>
      <c r="B17743" s="215">
        <v>1</v>
      </c>
      <c r="C17743" s="216" t="s">
        <v>58607</v>
      </c>
      <c r="D17743" s="215" t="s">
        <v>58608</v>
      </c>
    </row>
    <row r="17744" spans="1:4">
      <c r="A17744" s="215" t="s">
        <v>58609</v>
      </c>
      <c r="B17744" s="215">
        <v>1</v>
      </c>
      <c r="C17744" s="216" t="s">
        <v>58610</v>
      </c>
      <c r="D17744" s="215" t="s">
        <v>58611</v>
      </c>
    </row>
    <row r="17745" spans="1:4">
      <c r="A17745" s="215" t="s">
        <v>58612</v>
      </c>
      <c r="B17745" s="215">
        <v>1</v>
      </c>
      <c r="C17745" s="216" t="s">
        <v>58613</v>
      </c>
      <c r="D17745" s="215" t="s">
        <v>58614</v>
      </c>
    </row>
    <row r="17746" spans="1:4">
      <c r="A17746" s="215" t="s">
        <v>58615</v>
      </c>
      <c r="B17746" s="215">
        <v>1</v>
      </c>
      <c r="C17746" s="216" t="s">
        <v>58616</v>
      </c>
      <c r="D17746" s="215" t="s">
        <v>58617</v>
      </c>
    </row>
    <row r="17747" spans="1:4">
      <c r="A17747" s="215" t="s">
        <v>58618</v>
      </c>
      <c r="B17747" s="215">
        <v>1</v>
      </c>
      <c r="C17747" s="216" t="s">
        <v>58619</v>
      </c>
      <c r="D17747" s="215" t="s">
        <v>58620</v>
      </c>
    </row>
    <row r="17748" spans="1:4">
      <c r="A17748" s="215" t="s">
        <v>58621</v>
      </c>
      <c r="B17748" s="215">
        <v>2</v>
      </c>
      <c r="C17748" s="216" t="s">
        <v>58622</v>
      </c>
      <c r="D17748" s="215" t="s">
        <v>58623</v>
      </c>
    </row>
    <row r="17749" spans="1:4">
      <c r="A17749" s="215" t="s">
        <v>58624</v>
      </c>
      <c r="B17749" s="215">
        <v>1</v>
      </c>
      <c r="C17749" s="216" t="s">
        <v>58625</v>
      </c>
      <c r="D17749" s="215" t="s">
        <v>58626</v>
      </c>
    </row>
    <row r="17750" spans="1:4">
      <c r="A17750" s="215" t="s">
        <v>58627</v>
      </c>
      <c r="B17750" s="215">
        <v>1</v>
      </c>
      <c r="C17750" s="216" t="s">
        <v>58628</v>
      </c>
      <c r="D17750" s="215" t="s">
        <v>58629</v>
      </c>
    </row>
    <row r="17751" spans="1:4">
      <c r="A17751" s="215" t="s">
        <v>58630</v>
      </c>
      <c r="B17751" s="215">
        <v>1</v>
      </c>
      <c r="C17751" s="216" t="s">
        <v>58631</v>
      </c>
      <c r="D17751" s="215" t="s">
        <v>58632</v>
      </c>
    </row>
    <row r="17752" spans="1:4">
      <c r="A17752" s="215" t="s">
        <v>58633</v>
      </c>
      <c r="B17752" s="215">
        <v>1</v>
      </c>
      <c r="C17752" s="216" t="s">
        <v>58634</v>
      </c>
      <c r="D17752" s="215" t="s">
        <v>58635</v>
      </c>
    </row>
    <row r="17753" spans="1:4">
      <c r="A17753" s="215" t="s">
        <v>58636</v>
      </c>
      <c r="B17753" s="215">
        <v>1</v>
      </c>
      <c r="C17753" s="216" t="s">
        <v>58637</v>
      </c>
      <c r="D17753" s="215" t="s">
        <v>58638</v>
      </c>
    </row>
    <row r="17754" spans="1:4">
      <c r="A17754" s="215" t="s">
        <v>58639</v>
      </c>
      <c r="B17754" s="215">
        <v>1</v>
      </c>
      <c r="C17754" s="216" t="s">
        <v>58640</v>
      </c>
      <c r="D17754" s="215" t="s">
        <v>58641</v>
      </c>
    </row>
    <row r="17755" spans="1:4">
      <c r="A17755" s="215" t="s">
        <v>58642</v>
      </c>
      <c r="B17755" s="215">
        <v>1</v>
      </c>
      <c r="C17755" s="216" t="s">
        <v>58643</v>
      </c>
      <c r="D17755" s="215" t="s">
        <v>58644</v>
      </c>
    </row>
    <row r="17756" spans="1:4">
      <c r="A17756" s="215" t="s">
        <v>58645</v>
      </c>
      <c r="B17756" s="215">
        <v>1</v>
      </c>
      <c r="C17756" s="216" t="s">
        <v>58646</v>
      </c>
      <c r="D17756" s="215" t="s">
        <v>58647</v>
      </c>
    </row>
    <row r="17757" spans="1:4">
      <c r="A17757" s="215" t="s">
        <v>58648</v>
      </c>
      <c r="B17757" s="215">
        <v>1</v>
      </c>
      <c r="C17757" s="216" t="s">
        <v>58649</v>
      </c>
      <c r="D17757" s="215" t="s">
        <v>58650</v>
      </c>
    </row>
    <row r="17758" spans="1:4">
      <c r="A17758" s="215" t="s">
        <v>58651</v>
      </c>
      <c r="B17758" s="215">
        <v>1</v>
      </c>
      <c r="C17758" s="216" t="s">
        <v>58652</v>
      </c>
      <c r="D17758" s="215" t="s">
        <v>58653</v>
      </c>
    </row>
    <row r="17759" spans="1:4">
      <c r="A17759" s="215" t="s">
        <v>58654</v>
      </c>
      <c r="B17759" s="215">
        <v>1</v>
      </c>
      <c r="C17759" s="216" t="s">
        <v>58655</v>
      </c>
      <c r="D17759" s="215" t="s">
        <v>58656</v>
      </c>
    </row>
    <row r="17760" spans="1:4">
      <c r="A17760" s="215" t="s">
        <v>58657</v>
      </c>
      <c r="B17760" s="215">
        <v>1</v>
      </c>
      <c r="C17760" s="216" t="s">
        <v>58658</v>
      </c>
      <c r="D17760" s="215" t="s">
        <v>58659</v>
      </c>
    </row>
    <row r="17761" spans="1:4">
      <c r="A17761" s="215" t="s">
        <v>58660</v>
      </c>
      <c r="B17761" s="215">
        <v>1</v>
      </c>
      <c r="C17761" s="216" t="s">
        <v>58661</v>
      </c>
      <c r="D17761" s="215" t="s">
        <v>58662</v>
      </c>
    </row>
    <row r="17762" spans="1:4">
      <c r="A17762" s="215" t="s">
        <v>58663</v>
      </c>
      <c r="B17762" s="215">
        <v>1</v>
      </c>
      <c r="C17762" s="216" t="s">
        <v>58664</v>
      </c>
      <c r="D17762" s="215" t="s">
        <v>58665</v>
      </c>
    </row>
    <row r="17763" spans="1:4">
      <c r="A17763" s="215" t="s">
        <v>58666</v>
      </c>
      <c r="B17763" s="215">
        <v>1</v>
      </c>
      <c r="C17763" s="216" t="s">
        <v>58667</v>
      </c>
      <c r="D17763" s="215" t="s">
        <v>58668</v>
      </c>
    </row>
    <row r="17764" spans="1:4">
      <c r="A17764" s="215" t="s">
        <v>58669</v>
      </c>
      <c r="B17764" s="215">
        <v>1</v>
      </c>
      <c r="C17764" s="216" t="s">
        <v>58670</v>
      </c>
      <c r="D17764" s="215" t="s">
        <v>58671</v>
      </c>
    </row>
    <row r="17765" spans="1:4">
      <c r="A17765" s="215" t="s">
        <v>58672</v>
      </c>
      <c r="B17765" s="215">
        <v>1</v>
      </c>
      <c r="C17765" s="216" t="s">
        <v>58673</v>
      </c>
      <c r="D17765" s="215" t="s">
        <v>58674</v>
      </c>
    </row>
    <row r="17766" spans="1:4">
      <c r="A17766" s="215" t="s">
        <v>58675</v>
      </c>
      <c r="B17766" s="215">
        <v>1</v>
      </c>
      <c r="C17766" s="216" t="s">
        <v>58676</v>
      </c>
      <c r="D17766" s="215" t="s">
        <v>58677</v>
      </c>
    </row>
    <row r="17767" spans="1:4">
      <c r="A17767" s="215" t="s">
        <v>58678</v>
      </c>
      <c r="B17767" s="215">
        <v>1</v>
      </c>
      <c r="C17767" s="216" t="s">
        <v>58679</v>
      </c>
      <c r="D17767" s="215" t="s">
        <v>58680</v>
      </c>
    </row>
    <row r="17768" spans="1:4">
      <c r="A17768" s="215" t="s">
        <v>58681</v>
      </c>
      <c r="B17768" s="215">
        <v>1</v>
      </c>
      <c r="C17768" s="216" t="s">
        <v>58682</v>
      </c>
      <c r="D17768" s="215" t="s">
        <v>58683</v>
      </c>
    </row>
    <row r="17769" spans="1:4">
      <c r="A17769" s="215" t="s">
        <v>58684</v>
      </c>
      <c r="B17769" s="215">
        <v>1</v>
      </c>
      <c r="C17769" s="216" t="s">
        <v>58685</v>
      </c>
      <c r="D17769" s="215" t="s">
        <v>58686</v>
      </c>
    </row>
    <row r="17770" spans="1:4">
      <c r="A17770" s="215" t="s">
        <v>58687</v>
      </c>
      <c r="B17770" s="215">
        <v>1</v>
      </c>
      <c r="C17770" s="216" t="s">
        <v>58688</v>
      </c>
      <c r="D17770" s="215" t="s">
        <v>58689</v>
      </c>
    </row>
    <row r="17771" spans="1:4">
      <c r="A17771" s="215" t="s">
        <v>58690</v>
      </c>
      <c r="B17771" s="215">
        <v>1</v>
      </c>
      <c r="C17771" s="216" t="s">
        <v>58691</v>
      </c>
      <c r="D17771" s="215" t="s">
        <v>58692</v>
      </c>
    </row>
    <row r="17772" spans="1:4">
      <c r="A17772" s="215" t="s">
        <v>58693</v>
      </c>
      <c r="B17772" s="215">
        <v>1</v>
      </c>
      <c r="C17772" s="216" t="s">
        <v>58694</v>
      </c>
      <c r="D17772" s="215" t="s">
        <v>58695</v>
      </c>
    </row>
    <row r="17773" spans="1:4">
      <c r="A17773" s="215" t="s">
        <v>58696</v>
      </c>
      <c r="B17773" s="215">
        <v>1</v>
      </c>
      <c r="C17773" s="216" t="s">
        <v>58697</v>
      </c>
      <c r="D17773" s="215" t="s">
        <v>58698</v>
      </c>
    </row>
    <row r="17774" spans="1:4">
      <c r="A17774" s="215" t="s">
        <v>58699</v>
      </c>
      <c r="B17774" s="215">
        <v>1</v>
      </c>
      <c r="C17774" s="216" t="s">
        <v>58700</v>
      </c>
      <c r="D17774" s="215" t="s">
        <v>58701</v>
      </c>
    </row>
    <row r="17775" spans="1:4">
      <c r="A17775" s="215" t="s">
        <v>58702</v>
      </c>
      <c r="B17775" s="215">
        <v>1</v>
      </c>
      <c r="C17775" s="216" t="s">
        <v>58703</v>
      </c>
      <c r="D17775" s="215" t="s">
        <v>58704</v>
      </c>
    </row>
    <row r="17776" spans="1:4">
      <c r="A17776" s="215" t="s">
        <v>58705</v>
      </c>
      <c r="B17776" s="215">
        <v>1</v>
      </c>
      <c r="C17776" s="216" t="s">
        <v>58706</v>
      </c>
      <c r="D17776" s="215" t="s">
        <v>58707</v>
      </c>
    </row>
    <row r="17777" spans="1:4">
      <c r="A17777" s="215" t="s">
        <v>58708</v>
      </c>
      <c r="B17777" s="215">
        <v>1</v>
      </c>
      <c r="C17777" s="216" t="s">
        <v>58709</v>
      </c>
      <c r="D17777" s="215" t="s">
        <v>58710</v>
      </c>
    </row>
    <row r="17778" spans="1:4">
      <c r="A17778" s="215" t="s">
        <v>58711</v>
      </c>
      <c r="B17778" s="215">
        <v>1</v>
      </c>
      <c r="C17778" s="216" t="s">
        <v>58712</v>
      </c>
      <c r="D17778" s="215" t="s">
        <v>58713</v>
      </c>
    </row>
    <row r="17779" spans="1:4">
      <c r="A17779" s="215" t="s">
        <v>58714</v>
      </c>
      <c r="B17779" s="215">
        <v>1</v>
      </c>
      <c r="C17779" s="216" t="s">
        <v>58715</v>
      </c>
      <c r="D17779" s="215" t="s">
        <v>58716</v>
      </c>
    </row>
    <row r="17780" spans="1:4">
      <c r="A17780" s="215" t="s">
        <v>58717</v>
      </c>
      <c r="B17780" s="215">
        <v>1</v>
      </c>
      <c r="C17780" s="216" t="s">
        <v>58718</v>
      </c>
      <c r="D17780" s="215" t="s">
        <v>58719</v>
      </c>
    </row>
    <row r="17781" spans="1:4">
      <c r="A17781" s="215" t="s">
        <v>58720</v>
      </c>
      <c r="B17781" s="215">
        <v>1</v>
      </c>
      <c r="C17781" s="216" t="s">
        <v>58721</v>
      </c>
      <c r="D17781" s="215" t="s">
        <v>58722</v>
      </c>
    </row>
    <row r="17782" spans="1:4">
      <c r="A17782" s="215" t="s">
        <v>58723</v>
      </c>
      <c r="B17782" s="215">
        <v>1</v>
      </c>
      <c r="C17782" s="216" t="s">
        <v>58724</v>
      </c>
      <c r="D17782" s="215" t="s">
        <v>58725</v>
      </c>
    </row>
    <row r="17783" spans="1:4">
      <c r="A17783" s="215" t="s">
        <v>58726</v>
      </c>
      <c r="B17783" s="215">
        <v>1</v>
      </c>
      <c r="C17783" s="216" t="s">
        <v>58727</v>
      </c>
      <c r="D17783" s="215" t="s">
        <v>58728</v>
      </c>
    </row>
    <row r="17784" spans="1:4">
      <c r="A17784" s="215" t="s">
        <v>58729</v>
      </c>
      <c r="B17784" s="215">
        <v>1</v>
      </c>
      <c r="C17784" s="216" t="s">
        <v>58730</v>
      </c>
      <c r="D17784" s="215" t="s">
        <v>58731</v>
      </c>
    </row>
    <row r="17785" spans="1:4">
      <c r="A17785" s="215" t="s">
        <v>58732</v>
      </c>
      <c r="B17785" s="215">
        <v>1</v>
      </c>
      <c r="C17785" s="216" t="s">
        <v>58733</v>
      </c>
      <c r="D17785" s="215" t="s">
        <v>58734</v>
      </c>
    </row>
    <row r="17786" spans="1:4">
      <c r="A17786" s="215" t="s">
        <v>58735</v>
      </c>
      <c r="B17786" s="215">
        <v>1</v>
      </c>
      <c r="C17786" s="216" t="s">
        <v>58736</v>
      </c>
      <c r="D17786" s="215" t="s">
        <v>58737</v>
      </c>
    </row>
    <row r="17787" spans="1:4">
      <c r="A17787" s="215" t="s">
        <v>58738</v>
      </c>
      <c r="B17787" s="215">
        <v>1</v>
      </c>
      <c r="C17787" s="216" t="s">
        <v>8989</v>
      </c>
      <c r="D17787" s="215" t="s">
        <v>58739</v>
      </c>
    </row>
    <row r="17788" spans="1:4">
      <c r="A17788" s="215" t="s">
        <v>58740</v>
      </c>
      <c r="B17788" s="215">
        <v>1</v>
      </c>
      <c r="C17788" s="216" t="s">
        <v>58741</v>
      </c>
      <c r="D17788" s="215" t="s">
        <v>58742</v>
      </c>
    </row>
    <row r="17789" spans="1:4">
      <c r="A17789" s="215" t="s">
        <v>58743</v>
      </c>
      <c r="B17789" s="215">
        <v>1</v>
      </c>
      <c r="C17789" s="216" t="s">
        <v>58744</v>
      </c>
      <c r="D17789" s="215" t="s">
        <v>58745</v>
      </c>
    </row>
    <row r="17790" spans="1:4">
      <c r="A17790" s="215" t="s">
        <v>58746</v>
      </c>
      <c r="B17790" s="215">
        <v>1</v>
      </c>
      <c r="C17790" s="216" t="s">
        <v>58747</v>
      </c>
      <c r="D17790" s="215" t="s">
        <v>58748</v>
      </c>
    </row>
    <row r="17791" spans="1:4">
      <c r="A17791" s="215" t="s">
        <v>58749</v>
      </c>
      <c r="B17791" s="215">
        <v>1</v>
      </c>
      <c r="C17791" s="216" t="s">
        <v>58750</v>
      </c>
      <c r="D17791" s="215" t="s">
        <v>58751</v>
      </c>
    </row>
    <row r="17792" spans="1:4">
      <c r="A17792" s="215" t="s">
        <v>58752</v>
      </c>
      <c r="B17792" s="215">
        <v>1</v>
      </c>
      <c r="C17792" s="216" t="s">
        <v>58753</v>
      </c>
      <c r="D17792" s="215" t="s">
        <v>58754</v>
      </c>
    </row>
    <row r="17793" spans="1:4">
      <c r="A17793" s="215" t="s">
        <v>58755</v>
      </c>
      <c r="B17793" s="215">
        <v>1</v>
      </c>
      <c r="C17793" s="216" t="s">
        <v>58756</v>
      </c>
      <c r="D17793" s="215" t="s">
        <v>58757</v>
      </c>
    </row>
    <row r="17794" spans="1:4">
      <c r="A17794" s="215" t="s">
        <v>58758</v>
      </c>
      <c r="B17794" s="215">
        <v>1</v>
      </c>
      <c r="C17794" s="216" t="s">
        <v>58759</v>
      </c>
      <c r="D17794" s="215" t="s">
        <v>58760</v>
      </c>
    </row>
    <row r="17795" spans="1:4">
      <c r="A17795" s="215" t="s">
        <v>58761</v>
      </c>
      <c r="B17795" s="215">
        <v>1</v>
      </c>
      <c r="C17795" s="216" t="s">
        <v>58762</v>
      </c>
      <c r="D17795" s="215" t="s">
        <v>58763</v>
      </c>
    </row>
    <row r="17796" spans="1:4">
      <c r="A17796" s="215" t="s">
        <v>58764</v>
      </c>
      <c r="B17796" s="215">
        <v>1</v>
      </c>
      <c r="C17796" s="216" t="s">
        <v>58765</v>
      </c>
      <c r="D17796" s="215" t="s">
        <v>58766</v>
      </c>
    </row>
    <row r="17797" spans="1:4">
      <c r="A17797" s="215" t="s">
        <v>58767</v>
      </c>
      <c r="B17797" s="215">
        <v>1</v>
      </c>
      <c r="C17797" s="216" t="s">
        <v>58768</v>
      </c>
      <c r="D17797" s="215" t="s">
        <v>58769</v>
      </c>
    </row>
    <row r="17798" spans="1:4">
      <c r="A17798" s="215" t="s">
        <v>58770</v>
      </c>
      <c r="B17798" s="215">
        <v>1</v>
      </c>
      <c r="C17798" s="216" t="s">
        <v>58771</v>
      </c>
      <c r="D17798" s="215" t="s">
        <v>58772</v>
      </c>
    </row>
    <row r="17799" spans="1:4">
      <c r="A17799" s="215" t="s">
        <v>58773</v>
      </c>
      <c r="B17799" s="215">
        <v>1</v>
      </c>
      <c r="C17799" s="216" t="s">
        <v>58774</v>
      </c>
      <c r="D17799" s="215" t="s">
        <v>58775</v>
      </c>
    </row>
    <row r="17800" spans="1:4">
      <c r="A17800" s="215" t="s">
        <v>58776</v>
      </c>
      <c r="B17800" s="215">
        <v>1</v>
      </c>
      <c r="C17800" s="216" t="s">
        <v>58777</v>
      </c>
      <c r="D17800" s="215" t="s">
        <v>58778</v>
      </c>
    </row>
    <row r="17801" spans="1:4">
      <c r="A17801" s="215" t="s">
        <v>58779</v>
      </c>
      <c r="B17801" s="215">
        <v>1</v>
      </c>
      <c r="C17801" s="216" t="s">
        <v>58780</v>
      </c>
      <c r="D17801" s="215" t="s">
        <v>58781</v>
      </c>
    </row>
    <row r="17802" spans="1:4">
      <c r="A17802" s="215" t="s">
        <v>58782</v>
      </c>
      <c r="B17802" s="215">
        <v>1</v>
      </c>
      <c r="C17802" s="216" t="s">
        <v>58783</v>
      </c>
      <c r="D17802" s="215" t="s">
        <v>58784</v>
      </c>
    </row>
    <row r="17803" spans="1:4">
      <c r="A17803" s="215" t="s">
        <v>58785</v>
      </c>
      <c r="B17803" s="215">
        <v>1</v>
      </c>
      <c r="C17803" s="216" t="s">
        <v>58786</v>
      </c>
      <c r="D17803" s="215" t="s">
        <v>58787</v>
      </c>
    </row>
    <row r="17804" spans="1:4">
      <c r="A17804" s="215" t="s">
        <v>58788</v>
      </c>
      <c r="B17804" s="215">
        <v>1</v>
      </c>
      <c r="C17804" s="216" t="s">
        <v>58789</v>
      </c>
      <c r="D17804" s="215" t="s">
        <v>58790</v>
      </c>
    </row>
    <row r="17805" spans="1:4">
      <c r="A17805" s="215" t="s">
        <v>58791</v>
      </c>
      <c r="B17805" s="215">
        <v>1</v>
      </c>
      <c r="C17805" s="216" t="s">
        <v>58792</v>
      </c>
      <c r="D17805" s="215" t="s">
        <v>58793</v>
      </c>
    </row>
    <row r="17806" spans="1:4">
      <c r="A17806" s="215" t="s">
        <v>58794</v>
      </c>
      <c r="B17806" s="215">
        <v>1</v>
      </c>
      <c r="C17806" s="216" t="s">
        <v>58795</v>
      </c>
      <c r="D17806" s="215" t="s">
        <v>58796</v>
      </c>
    </row>
    <row r="17807" spans="1:4">
      <c r="A17807" s="215" t="s">
        <v>58797</v>
      </c>
      <c r="B17807" s="215">
        <v>1</v>
      </c>
      <c r="C17807" s="216" t="s">
        <v>58798</v>
      </c>
      <c r="D17807" s="215" t="s">
        <v>58799</v>
      </c>
    </row>
    <row r="17808" spans="1:4">
      <c r="A17808" s="215" t="s">
        <v>58800</v>
      </c>
      <c r="B17808" s="215">
        <v>1</v>
      </c>
      <c r="C17808" s="216" t="s">
        <v>58801</v>
      </c>
      <c r="D17808" s="215" t="s">
        <v>58802</v>
      </c>
    </row>
    <row r="17809" spans="1:4">
      <c r="A17809" s="215" t="s">
        <v>58803</v>
      </c>
      <c r="B17809" s="215">
        <v>1</v>
      </c>
      <c r="C17809" s="216" t="s">
        <v>58804</v>
      </c>
      <c r="D17809" s="215" t="s">
        <v>58805</v>
      </c>
    </row>
    <row r="17810" spans="1:4">
      <c r="A17810" s="215" t="s">
        <v>58806</v>
      </c>
      <c r="B17810" s="215">
        <v>1</v>
      </c>
      <c r="C17810" s="216" t="s">
        <v>58807</v>
      </c>
      <c r="D17810" s="215" t="s">
        <v>58808</v>
      </c>
    </row>
    <row r="17811" spans="1:4">
      <c r="A17811" s="215" t="s">
        <v>58809</v>
      </c>
      <c r="B17811" s="215">
        <v>1</v>
      </c>
      <c r="C17811" s="216" t="s">
        <v>58810</v>
      </c>
      <c r="D17811" s="215" t="s">
        <v>58811</v>
      </c>
    </row>
    <row r="17812" spans="1:4">
      <c r="A17812" s="215" t="s">
        <v>58812</v>
      </c>
      <c r="B17812" s="215">
        <v>1</v>
      </c>
      <c r="C17812" s="216" t="s">
        <v>58813</v>
      </c>
      <c r="D17812" s="215" t="s">
        <v>58814</v>
      </c>
    </row>
    <row r="17813" spans="1:4">
      <c r="A17813" s="215" t="s">
        <v>58815</v>
      </c>
      <c r="B17813" s="215">
        <v>1</v>
      </c>
      <c r="C17813" s="216" t="s">
        <v>58816</v>
      </c>
      <c r="D17813" s="215" t="s">
        <v>58817</v>
      </c>
    </row>
    <row r="17814" spans="1:4">
      <c r="A17814" s="215" t="s">
        <v>58818</v>
      </c>
      <c r="B17814" s="215">
        <v>1</v>
      </c>
      <c r="C17814" s="216" t="s">
        <v>58819</v>
      </c>
      <c r="D17814" s="215" t="s">
        <v>58820</v>
      </c>
    </row>
    <row r="17815" spans="1:4">
      <c r="A17815" s="215" t="s">
        <v>58821</v>
      </c>
      <c r="B17815" s="215">
        <v>1</v>
      </c>
      <c r="C17815" s="216" t="s">
        <v>58822</v>
      </c>
      <c r="D17815" s="215" t="s">
        <v>58823</v>
      </c>
    </row>
    <row r="17816" spans="1:4">
      <c r="A17816" s="215" t="s">
        <v>58824</v>
      </c>
      <c r="B17816" s="215">
        <v>1</v>
      </c>
      <c r="C17816" s="216" t="s">
        <v>58825</v>
      </c>
      <c r="D17816" s="215" t="s">
        <v>58826</v>
      </c>
    </row>
    <row r="17817" spans="1:4">
      <c r="A17817" s="215" t="s">
        <v>58827</v>
      </c>
      <c r="B17817" s="215">
        <v>1</v>
      </c>
      <c r="C17817" s="216" t="s">
        <v>58828</v>
      </c>
      <c r="D17817" s="215" t="s">
        <v>58829</v>
      </c>
    </row>
    <row r="17818" spans="1:4">
      <c r="A17818" s="215" t="s">
        <v>58830</v>
      </c>
      <c r="B17818" s="215">
        <v>1</v>
      </c>
      <c r="C17818" s="216" t="s">
        <v>58831</v>
      </c>
      <c r="D17818" s="215" t="s">
        <v>58832</v>
      </c>
    </row>
    <row r="17819" spans="1:4">
      <c r="A17819" s="215" t="s">
        <v>58833</v>
      </c>
      <c r="B17819" s="215">
        <v>1</v>
      </c>
      <c r="C17819" s="216" t="s">
        <v>58834</v>
      </c>
      <c r="D17819" s="215" t="s">
        <v>58835</v>
      </c>
    </row>
    <row r="17820" spans="1:4">
      <c r="A17820" s="215" t="s">
        <v>58836</v>
      </c>
      <c r="B17820" s="215">
        <v>1</v>
      </c>
      <c r="C17820" s="216" t="s">
        <v>58837</v>
      </c>
      <c r="D17820" s="215" t="s">
        <v>58838</v>
      </c>
    </row>
    <row r="17821" spans="1:4">
      <c r="A17821" s="215" t="s">
        <v>58839</v>
      </c>
      <c r="B17821" s="215">
        <v>1</v>
      </c>
      <c r="C17821" s="216" t="s">
        <v>58840</v>
      </c>
      <c r="D17821" s="215" t="s">
        <v>58841</v>
      </c>
    </row>
    <row r="17822" spans="1:4">
      <c r="A17822" s="215" t="s">
        <v>58842</v>
      </c>
      <c r="B17822" s="215">
        <v>1</v>
      </c>
      <c r="C17822" s="216" t="s">
        <v>58843</v>
      </c>
      <c r="D17822" s="215" t="s">
        <v>58844</v>
      </c>
    </row>
    <row r="17823" spans="1:4">
      <c r="A17823" s="215" t="s">
        <v>58845</v>
      </c>
      <c r="B17823" s="215">
        <v>1</v>
      </c>
      <c r="C17823" s="216" t="s">
        <v>58846</v>
      </c>
      <c r="D17823" s="215" t="s">
        <v>58847</v>
      </c>
    </row>
    <row r="17824" spans="1:4">
      <c r="A17824" s="215" t="s">
        <v>58848</v>
      </c>
      <c r="B17824" s="215">
        <v>1</v>
      </c>
      <c r="C17824" s="216" t="s">
        <v>58849</v>
      </c>
      <c r="D17824" s="215" t="s">
        <v>58850</v>
      </c>
    </row>
    <row r="17825" spans="1:4">
      <c r="A17825" s="215" t="s">
        <v>58851</v>
      </c>
      <c r="B17825" s="215">
        <v>1</v>
      </c>
      <c r="C17825" s="216" t="s">
        <v>58852</v>
      </c>
      <c r="D17825" s="215" t="s">
        <v>58853</v>
      </c>
    </row>
    <row r="17826" spans="1:4">
      <c r="A17826" s="215" t="s">
        <v>58854</v>
      </c>
      <c r="B17826" s="215">
        <v>1</v>
      </c>
      <c r="C17826" s="216" t="s">
        <v>58855</v>
      </c>
      <c r="D17826" s="215" t="s">
        <v>58856</v>
      </c>
    </row>
    <row r="17827" spans="1:4">
      <c r="A17827" s="215" t="s">
        <v>58857</v>
      </c>
      <c r="B17827" s="215">
        <v>1</v>
      </c>
      <c r="C17827" s="216" t="s">
        <v>58858</v>
      </c>
      <c r="D17827" s="215" t="s">
        <v>58859</v>
      </c>
    </row>
    <row r="17828" spans="1:4">
      <c r="A17828" s="215" t="s">
        <v>58860</v>
      </c>
      <c r="B17828" s="215">
        <v>1</v>
      </c>
      <c r="C17828" s="216" t="s">
        <v>58861</v>
      </c>
      <c r="D17828" s="215" t="s">
        <v>58862</v>
      </c>
    </row>
    <row r="17829" spans="1:4">
      <c r="A17829" s="215" t="s">
        <v>58863</v>
      </c>
      <c r="B17829" s="215">
        <v>1</v>
      </c>
      <c r="C17829" s="216" t="s">
        <v>58864</v>
      </c>
      <c r="D17829" s="215" t="s">
        <v>58865</v>
      </c>
    </row>
    <row r="17830" spans="1:4">
      <c r="A17830" s="215" t="s">
        <v>58866</v>
      </c>
      <c r="B17830" s="215">
        <v>1</v>
      </c>
      <c r="C17830" s="216" t="s">
        <v>58867</v>
      </c>
      <c r="D17830" s="215" t="s">
        <v>58868</v>
      </c>
    </row>
    <row r="17831" spans="1:4">
      <c r="A17831" s="215" t="s">
        <v>58869</v>
      </c>
      <c r="B17831" s="215">
        <v>1</v>
      </c>
      <c r="C17831" s="216" t="s">
        <v>58870</v>
      </c>
      <c r="D17831" s="215" t="s">
        <v>58871</v>
      </c>
    </row>
    <row r="17832" spans="1:4">
      <c r="A17832" s="215" t="s">
        <v>58872</v>
      </c>
      <c r="B17832" s="215">
        <v>1</v>
      </c>
      <c r="C17832" s="216" t="s">
        <v>58873</v>
      </c>
      <c r="D17832" s="215" t="s">
        <v>58874</v>
      </c>
    </row>
    <row r="17833" spans="1:4">
      <c r="A17833" s="215" t="s">
        <v>58875</v>
      </c>
      <c r="B17833" s="215">
        <v>1</v>
      </c>
      <c r="C17833" s="216" t="s">
        <v>58876</v>
      </c>
      <c r="D17833" s="215" t="s">
        <v>58877</v>
      </c>
    </row>
    <row r="17834" spans="1:4">
      <c r="A17834" s="215" t="s">
        <v>58878</v>
      </c>
      <c r="B17834" s="215">
        <v>1</v>
      </c>
      <c r="C17834" s="216" t="s">
        <v>58879</v>
      </c>
      <c r="D17834" s="215" t="s">
        <v>58880</v>
      </c>
    </row>
    <row r="17835" spans="1:4">
      <c r="A17835" s="215" t="s">
        <v>58881</v>
      </c>
      <c r="B17835" s="215">
        <v>1</v>
      </c>
      <c r="C17835" s="216" t="s">
        <v>58882</v>
      </c>
      <c r="D17835" s="215" t="s">
        <v>58883</v>
      </c>
    </row>
    <row r="17836" spans="1:4">
      <c r="A17836" s="215" t="s">
        <v>58884</v>
      </c>
      <c r="B17836" s="215">
        <v>1</v>
      </c>
      <c r="C17836" s="216" t="s">
        <v>58885</v>
      </c>
      <c r="D17836" s="215" t="s">
        <v>58886</v>
      </c>
    </row>
    <row r="17837" spans="1:4">
      <c r="A17837" s="215" t="s">
        <v>58887</v>
      </c>
      <c r="B17837" s="215">
        <v>1</v>
      </c>
      <c r="C17837" s="216" t="s">
        <v>58888</v>
      </c>
      <c r="D17837" s="215" t="s">
        <v>58889</v>
      </c>
    </row>
    <row r="17838" spans="1:4">
      <c r="A17838" s="215" t="s">
        <v>58890</v>
      </c>
      <c r="B17838" s="215">
        <v>1</v>
      </c>
      <c r="C17838" s="216" t="s">
        <v>58891</v>
      </c>
      <c r="D17838" s="215" t="s">
        <v>58892</v>
      </c>
    </row>
    <row r="17839" spans="1:4">
      <c r="A17839" s="215" t="s">
        <v>58893</v>
      </c>
      <c r="B17839" s="215">
        <v>1</v>
      </c>
      <c r="C17839" s="216" t="s">
        <v>58894</v>
      </c>
      <c r="D17839" s="215" t="s">
        <v>58895</v>
      </c>
    </row>
    <row r="17840" spans="1:4">
      <c r="A17840" s="215" t="s">
        <v>58896</v>
      </c>
      <c r="B17840" s="215">
        <v>1</v>
      </c>
      <c r="C17840" s="216" t="s">
        <v>58897</v>
      </c>
      <c r="D17840" s="215" t="s">
        <v>58898</v>
      </c>
    </row>
    <row r="17841" spans="1:4">
      <c r="A17841" s="215" t="s">
        <v>58899</v>
      </c>
      <c r="B17841" s="215">
        <v>1</v>
      </c>
      <c r="C17841" s="216" t="s">
        <v>58900</v>
      </c>
      <c r="D17841" s="215" t="s">
        <v>58901</v>
      </c>
    </row>
    <row r="17842" spans="1:4">
      <c r="A17842" s="215" t="s">
        <v>58902</v>
      </c>
      <c r="B17842" s="215">
        <v>1</v>
      </c>
      <c r="C17842" s="216" t="s">
        <v>58903</v>
      </c>
      <c r="D17842" s="215" t="s">
        <v>58904</v>
      </c>
    </row>
    <row r="17843" spans="1:4">
      <c r="A17843" s="215" t="s">
        <v>58905</v>
      </c>
      <c r="B17843" s="215">
        <v>1</v>
      </c>
      <c r="C17843" s="216" t="s">
        <v>58906</v>
      </c>
      <c r="D17843" s="215" t="s">
        <v>58907</v>
      </c>
    </row>
    <row r="17844" spans="1:4">
      <c r="A17844" s="215" t="s">
        <v>58908</v>
      </c>
      <c r="B17844" s="215">
        <v>1</v>
      </c>
      <c r="C17844" s="216" t="s">
        <v>58909</v>
      </c>
      <c r="D17844" s="215" t="s">
        <v>58910</v>
      </c>
    </row>
    <row r="17845" spans="1:4">
      <c r="A17845" s="215" t="s">
        <v>58911</v>
      </c>
      <c r="B17845" s="215">
        <v>1</v>
      </c>
      <c r="C17845" s="216" t="s">
        <v>58912</v>
      </c>
      <c r="D17845" s="215" t="s">
        <v>58913</v>
      </c>
    </row>
    <row r="17846" spans="1:4">
      <c r="A17846" s="215" t="s">
        <v>58914</v>
      </c>
      <c r="B17846" s="215">
        <v>1</v>
      </c>
      <c r="C17846" s="216" t="s">
        <v>58915</v>
      </c>
      <c r="D17846" s="215" t="s">
        <v>58916</v>
      </c>
    </row>
    <row r="17847" spans="1:4">
      <c r="A17847" s="215" t="s">
        <v>58917</v>
      </c>
      <c r="B17847" s="215">
        <v>1</v>
      </c>
      <c r="C17847" s="216" t="s">
        <v>58918</v>
      </c>
      <c r="D17847" s="215" t="s">
        <v>58919</v>
      </c>
    </row>
    <row r="17848" spans="1:4">
      <c r="A17848" s="215" t="s">
        <v>58920</v>
      </c>
      <c r="B17848" s="215">
        <v>1</v>
      </c>
      <c r="C17848" s="216" t="s">
        <v>58921</v>
      </c>
      <c r="D17848" s="215" t="s">
        <v>58922</v>
      </c>
    </row>
    <row r="17849" spans="1:4">
      <c r="A17849" s="215" t="s">
        <v>58923</v>
      </c>
      <c r="B17849" s="215">
        <v>1</v>
      </c>
      <c r="C17849" s="216" t="s">
        <v>58924</v>
      </c>
      <c r="D17849" s="215" t="s">
        <v>58925</v>
      </c>
    </row>
    <row r="17850" spans="1:4">
      <c r="A17850" s="215" t="s">
        <v>58926</v>
      </c>
      <c r="B17850" s="215">
        <v>1</v>
      </c>
      <c r="C17850" s="216" t="s">
        <v>58927</v>
      </c>
      <c r="D17850" s="215" t="s">
        <v>58928</v>
      </c>
    </row>
    <row r="17851" spans="1:4">
      <c r="A17851" s="215" t="s">
        <v>58929</v>
      </c>
      <c r="B17851" s="215">
        <v>1</v>
      </c>
      <c r="C17851" s="216" t="s">
        <v>58930</v>
      </c>
      <c r="D17851" s="215" t="s">
        <v>58931</v>
      </c>
    </row>
    <row r="17852" spans="1:4">
      <c r="A17852" s="215" t="s">
        <v>58932</v>
      </c>
      <c r="B17852" s="215">
        <v>1</v>
      </c>
      <c r="C17852" s="216" t="s">
        <v>58933</v>
      </c>
      <c r="D17852" s="215" t="s">
        <v>58934</v>
      </c>
    </row>
    <row r="17853" spans="1:4">
      <c r="A17853" s="215" t="s">
        <v>58935</v>
      </c>
      <c r="B17853" s="215">
        <v>1</v>
      </c>
      <c r="C17853" s="216" t="s">
        <v>58936</v>
      </c>
      <c r="D17853" s="215" t="s">
        <v>58937</v>
      </c>
    </row>
    <row r="17854" spans="1:4">
      <c r="A17854" s="215" t="s">
        <v>58938</v>
      </c>
      <c r="B17854" s="215">
        <v>1</v>
      </c>
      <c r="C17854" s="216" t="s">
        <v>58939</v>
      </c>
      <c r="D17854" s="215" t="s">
        <v>58940</v>
      </c>
    </row>
    <row r="17855" spans="1:4">
      <c r="A17855" s="215" t="s">
        <v>58941</v>
      </c>
      <c r="B17855" s="215">
        <v>1</v>
      </c>
      <c r="C17855" s="216" t="s">
        <v>58942</v>
      </c>
      <c r="D17855" s="215" t="s">
        <v>58943</v>
      </c>
    </row>
    <row r="17856" spans="1:4">
      <c r="A17856" s="215" t="s">
        <v>58944</v>
      </c>
      <c r="B17856" s="215">
        <v>1</v>
      </c>
      <c r="C17856" s="216" t="s">
        <v>58945</v>
      </c>
      <c r="D17856" s="215" t="s">
        <v>58946</v>
      </c>
    </row>
    <row r="17857" spans="1:4">
      <c r="A17857" s="215" t="s">
        <v>58947</v>
      </c>
      <c r="B17857" s="215">
        <v>1</v>
      </c>
      <c r="C17857" s="216" t="s">
        <v>58948</v>
      </c>
      <c r="D17857" s="215" t="s">
        <v>58949</v>
      </c>
    </row>
    <row r="17858" spans="1:4">
      <c r="A17858" s="215" t="s">
        <v>58950</v>
      </c>
      <c r="B17858" s="215">
        <v>1</v>
      </c>
      <c r="C17858" s="216" t="s">
        <v>58951</v>
      </c>
      <c r="D17858" s="215" t="s">
        <v>58952</v>
      </c>
    </row>
    <row r="17859" spans="1:4">
      <c r="A17859" s="215" t="s">
        <v>58953</v>
      </c>
      <c r="B17859" s="215">
        <v>1</v>
      </c>
      <c r="C17859" s="216" t="s">
        <v>58954</v>
      </c>
      <c r="D17859" s="215" t="s">
        <v>58955</v>
      </c>
    </row>
    <row r="17860" spans="1:4">
      <c r="A17860" s="215" t="s">
        <v>58956</v>
      </c>
      <c r="B17860" s="215">
        <v>1</v>
      </c>
      <c r="C17860" s="216" t="s">
        <v>58957</v>
      </c>
      <c r="D17860" s="215" t="s">
        <v>58958</v>
      </c>
    </row>
    <row r="17861" spans="1:4">
      <c r="A17861" s="215" t="s">
        <v>58959</v>
      </c>
      <c r="B17861" s="215">
        <v>1</v>
      </c>
      <c r="C17861" s="216" t="s">
        <v>58960</v>
      </c>
      <c r="D17861" s="215" t="s">
        <v>58961</v>
      </c>
    </row>
    <row r="17862" spans="1:4">
      <c r="A17862" s="215" t="s">
        <v>58962</v>
      </c>
      <c r="B17862" s="215">
        <v>1</v>
      </c>
      <c r="C17862" s="216" t="s">
        <v>58963</v>
      </c>
      <c r="D17862" s="215" t="s">
        <v>58964</v>
      </c>
    </row>
    <row r="17863" spans="1:4">
      <c r="A17863" s="215" t="s">
        <v>58965</v>
      </c>
      <c r="B17863" s="215">
        <v>1</v>
      </c>
      <c r="C17863" s="216" t="s">
        <v>58966</v>
      </c>
      <c r="D17863" s="215" t="s">
        <v>58967</v>
      </c>
    </row>
    <row r="17864" spans="1:4">
      <c r="A17864" s="215" t="s">
        <v>58968</v>
      </c>
      <c r="B17864" s="215">
        <v>1</v>
      </c>
      <c r="C17864" s="216" t="s">
        <v>58969</v>
      </c>
      <c r="D17864" s="215" t="s">
        <v>58970</v>
      </c>
    </row>
    <row r="17865" spans="1:4">
      <c r="A17865" s="215" t="s">
        <v>58971</v>
      </c>
      <c r="B17865" s="215">
        <v>1</v>
      </c>
      <c r="C17865" s="216" t="s">
        <v>58972</v>
      </c>
      <c r="D17865" s="215" t="s">
        <v>58973</v>
      </c>
    </row>
    <row r="17866" spans="1:4">
      <c r="A17866" s="215" t="s">
        <v>58974</v>
      </c>
      <c r="B17866" s="215">
        <v>1</v>
      </c>
      <c r="C17866" s="216" t="s">
        <v>58975</v>
      </c>
      <c r="D17866" s="215" t="s">
        <v>58976</v>
      </c>
    </row>
    <row r="17867" spans="1:4">
      <c r="A17867" s="215" t="s">
        <v>58977</v>
      </c>
      <c r="B17867" s="215">
        <v>1</v>
      </c>
      <c r="C17867" s="216" t="s">
        <v>58978</v>
      </c>
      <c r="D17867" s="215" t="s">
        <v>58979</v>
      </c>
    </row>
    <row r="17868" spans="1:4">
      <c r="A17868" s="215" t="s">
        <v>58980</v>
      </c>
      <c r="B17868" s="215">
        <v>1</v>
      </c>
      <c r="C17868" s="216" t="s">
        <v>58981</v>
      </c>
      <c r="D17868" s="215" t="s">
        <v>58982</v>
      </c>
    </row>
    <row r="17869" spans="1:4">
      <c r="A17869" s="215" t="s">
        <v>58983</v>
      </c>
      <c r="B17869" s="215">
        <v>1</v>
      </c>
      <c r="C17869" s="216" t="s">
        <v>58984</v>
      </c>
      <c r="D17869" s="215" t="s">
        <v>58985</v>
      </c>
    </row>
    <row r="17870" spans="1:4">
      <c r="A17870" s="215" t="s">
        <v>58986</v>
      </c>
      <c r="B17870" s="215">
        <v>1</v>
      </c>
      <c r="C17870" s="216" t="s">
        <v>58987</v>
      </c>
      <c r="D17870" s="215" t="s">
        <v>58988</v>
      </c>
    </row>
    <row r="17871" spans="1:4">
      <c r="A17871" s="215" t="s">
        <v>58989</v>
      </c>
      <c r="B17871" s="215">
        <v>1</v>
      </c>
      <c r="C17871" s="216" t="s">
        <v>58990</v>
      </c>
      <c r="D17871" s="215" t="s">
        <v>58991</v>
      </c>
    </row>
    <row r="17872" spans="1:4">
      <c r="A17872" s="215" t="s">
        <v>58992</v>
      </c>
      <c r="B17872" s="215">
        <v>1</v>
      </c>
      <c r="C17872" s="216" t="s">
        <v>58993</v>
      </c>
      <c r="D17872" s="215" t="s">
        <v>58994</v>
      </c>
    </row>
    <row r="17873" spans="1:4">
      <c r="A17873" s="215" t="s">
        <v>58995</v>
      </c>
      <c r="B17873" s="215">
        <v>1</v>
      </c>
      <c r="C17873" s="216" t="s">
        <v>58996</v>
      </c>
      <c r="D17873" s="215" t="s">
        <v>58997</v>
      </c>
    </row>
    <row r="17874" spans="1:4">
      <c r="A17874" s="215" t="s">
        <v>58998</v>
      </c>
      <c r="B17874" s="215">
        <v>1</v>
      </c>
      <c r="C17874" s="216" t="s">
        <v>58999</v>
      </c>
      <c r="D17874" s="215" t="s">
        <v>59000</v>
      </c>
    </row>
    <row r="17875" spans="1:4">
      <c r="A17875" s="215" t="s">
        <v>59001</v>
      </c>
      <c r="B17875" s="215">
        <v>1</v>
      </c>
      <c r="C17875" s="216" t="s">
        <v>59002</v>
      </c>
      <c r="D17875" s="215" t="s">
        <v>59003</v>
      </c>
    </row>
    <row r="17876" spans="1:4">
      <c r="A17876" s="215" t="s">
        <v>59004</v>
      </c>
      <c r="B17876" s="215">
        <v>1</v>
      </c>
      <c r="C17876" s="216" t="s">
        <v>59005</v>
      </c>
      <c r="D17876" s="215" t="s">
        <v>59006</v>
      </c>
    </row>
    <row r="17877" spans="1:4">
      <c r="A17877" s="215" t="s">
        <v>59007</v>
      </c>
      <c r="B17877" s="215">
        <v>1</v>
      </c>
      <c r="C17877" s="216" t="s">
        <v>59008</v>
      </c>
      <c r="D17877" s="215" t="s">
        <v>59009</v>
      </c>
    </row>
    <row r="17878" spans="1:4">
      <c r="A17878" s="215" t="s">
        <v>59010</v>
      </c>
      <c r="B17878" s="215">
        <v>1</v>
      </c>
      <c r="C17878" s="216" t="s">
        <v>59011</v>
      </c>
      <c r="D17878" s="215" t="s">
        <v>59012</v>
      </c>
    </row>
    <row r="17879" spans="1:4">
      <c r="A17879" s="215" t="s">
        <v>59013</v>
      </c>
      <c r="B17879" s="215">
        <v>1</v>
      </c>
      <c r="C17879" s="216" t="s">
        <v>59014</v>
      </c>
      <c r="D17879" s="215" t="s">
        <v>59015</v>
      </c>
    </row>
    <row r="17880" spans="1:4">
      <c r="A17880" s="215" t="s">
        <v>59016</v>
      </c>
      <c r="B17880" s="215">
        <v>1</v>
      </c>
      <c r="C17880" s="216" t="s">
        <v>59017</v>
      </c>
      <c r="D17880" s="215" t="s">
        <v>59018</v>
      </c>
    </row>
    <row r="17881" spans="1:4">
      <c r="A17881" s="215" t="s">
        <v>59019</v>
      </c>
      <c r="B17881" s="215">
        <v>1</v>
      </c>
      <c r="C17881" s="216" t="s">
        <v>59020</v>
      </c>
      <c r="D17881" s="215" t="s">
        <v>59021</v>
      </c>
    </row>
    <row r="17882" spans="1:4">
      <c r="A17882" s="215" t="s">
        <v>59022</v>
      </c>
      <c r="B17882" s="215">
        <v>1</v>
      </c>
      <c r="C17882" s="216" t="s">
        <v>59023</v>
      </c>
      <c r="D17882" s="215" t="s">
        <v>59024</v>
      </c>
    </row>
    <row r="17883" spans="1:4">
      <c r="A17883" s="215" t="s">
        <v>59025</v>
      </c>
      <c r="B17883" s="215">
        <v>1</v>
      </c>
      <c r="C17883" s="216" t="s">
        <v>59026</v>
      </c>
      <c r="D17883" s="215" t="s">
        <v>59027</v>
      </c>
    </row>
    <row r="17884" spans="1:4">
      <c r="A17884" s="215" t="s">
        <v>59028</v>
      </c>
      <c r="B17884" s="215">
        <v>1</v>
      </c>
      <c r="C17884" s="216" t="s">
        <v>59029</v>
      </c>
      <c r="D17884" s="215" t="s">
        <v>59030</v>
      </c>
    </row>
    <row r="17885" spans="1:4">
      <c r="A17885" s="215" t="s">
        <v>59031</v>
      </c>
      <c r="B17885" s="215">
        <v>1</v>
      </c>
      <c r="C17885" s="216" t="s">
        <v>59032</v>
      </c>
      <c r="D17885" s="215" t="s">
        <v>59033</v>
      </c>
    </row>
    <row r="17886" spans="1:4">
      <c r="A17886" s="215" t="s">
        <v>59034</v>
      </c>
      <c r="B17886" s="215">
        <v>1</v>
      </c>
      <c r="C17886" s="216" t="s">
        <v>59035</v>
      </c>
      <c r="D17886" s="215" t="s">
        <v>59036</v>
      </c>
    </row>
    <row r="17887" spans="1:4">
      <c r="A17887" s="215" t="s">
        <v>59037</v>
      </c>
      <c r="B17887" s="215">
        <v>1</v>
      </c>
      <c r="C17887" s="216" t="s">
        <v>59038</v>
      </c>
      <c r="D17887" s="215" t="s">
        <v>59039</v>
      </c>
    </row>
    <row r="17888" spans="1:4">
      <c r="A17888" s="215" t="s">
        <v>59040</v>
      </c>
      <c r="B17888" s="215">
        <v>1</v>
      </c>
      <c r="C17888" s="216" t="s">
        <v>59041</v>
      </c>
      <c r="D17888" s="215" t="s">
        <v>59042</v>
      </c>
    </row>
    <row r="17889" spans="1:4">
      <c r="A17889" s="215" t="s">
        <v>59043</v>
      </c>
      <c r="B17889" s="215">
        <v>1</v>
      </c>
      <c r="C17889" s="216" t="s">
        <v>59044</v>
      </c>
      <c r="D17889" s="215" t="s">
        <v>59045</v>
      </c>
    </row>
    <row r="17890" spans="1:4">
      <c r="A17890" s="215" t="s">
        <v>59046</v>
      </c>
      <c r="B17890" s="215">
        <v>1</v>
      </c>
      <c r="C17890" s="216" t="s">
        <v>59047</v>
      </c>
      <c r="D17890" s="215" t="s">
        <v>59048</v>
      </c>
    </row>
    <row r="17891" spans="1:4">
      <c r="A17891" s="215" t="s">
        <v>59049</v>
      </c>
      <c r="B17891" s="215">
        <v>1</v>
      </c>
      <c r="C17891" s="216" t="s">
        <v>59050</v>
      </c>
      <c r="D17891" s="215" t="s">
        <v>59051</v>
      </c>
    </row>
    <row r="17892" spans="1:4">
      <c r="A17892" s="215" t="s">
        <v>59052</v>
      </c>
      <c r="B17892" s="215">
        <v>1</v>
      </c>
      <c r="C17892" s="216" t="s">
        <v>59053</v>
      </c>
      <c r="D17892" s="215" t="s">
        <v>59054</v>
      </c>
    </row>
    <row r="17893" spans="1:4">
      <c r="A17893" s="215" t="s">
        <v>59055</v>
      </c>
      <c r="B17893" s="215">
        <v>1</v>
      </c>
      <c r="C17893" s="216" t="s">
        <v>59056</v>
      </c>
      <c r="D17893" s="215" t="s">
        <v>59057</v>
      </c>
    </row>
    <row r="17894" spans="1:4">
      <c r="A17894" s="215" t="s">
        <v>59058</v>
      </c>
      <c r="B17894" s="215">
        <v>1</v>
      </c>
      <c r="C17894" s="216" t="s">
        <v>59059</v>
      </c>
      <c r="D17894" s="215" t="s">
        <v>59060</v>
      </c>
    </row>
    <row r="17895" spans="1:4">
      <c r="A17895" s="215" t="s">
        <v>59061</v>
      </c>
      <c r="B17895" s="215">
        <v>1</v>
      </c>
      <c r="C17895" s="216" t="s">
        <v>59062</v>
      </c>
      <c r="D17895" s="215" t="s">
        <v>59063</v>
      </c>
    </row>
    <row r="17896" spans="1:4">
      <c r="A17896" s="215" t="s">
        <v>59064</v>
      </c>
      <c r="B17896" s="215">
        <v>1</v>
      </c>
      <c r="C17896" s="216" t="s">
        <v>59065</v>
      </c>
      <c r="D17896" s="215" t="s">
        <v>59066</v>
      </c>
    </row>
    <row r="17897" spans="1:4">
      <c r="A17897" s="215" t="s">
        <v>59067</v>
      </c>
      <c r="B17897" s="215">
        <v>1</v>
      </c>
      <c r="C17897" s="216" t="s">
        <v>59068</v>
      </c>
      <c r="D17897" s="215" t="s">
        <v>59069</v>
      </c>
    </row>
    <row r="17898" spans="1:4">
      <c r="A17898" s="215" t="s">
        <v>59070</v>
      </c>
      <c r="B17898" s="215">
        <v>1</v>
      </c>
      <c r="C17898" s="216" t="s">
        <v>59071</v>
      </c>
      <c r="D17898" s="215" t="s">
        <v>59072</v>
      </c>
    </row>
    <row r="17899" spans="1:4">
      <c r="A17899" s="215" t="s">
        <v>59073</v>
      </c>
      <c r="B17899" s="215">
        <v>1</v>
      </c>
      <c r="C17899" s="216" t="s">
        <v>59074</v>
      </c>
      <c r="D17899" s="215" t="s">
        <v>59075</v>
      </c>
    </row>
    <row r="17900" spans="1:4">
      <c r="A17900" s="215" t="s">
        <v>59076</v>
      </c>
      <c r="B17900" s="215">
        <v>1</v>
      </c>
      <c r="C17900" s="216" t="s">
        <v>59077</v>
      </c>
      <c r="D17900" s="215" t="s">
        <v>59078</v>
      </c>
    </row>
    <row r="17901" spans="1:4">
      <c r="A17901" s="215" t="s">
        <v>59079</v>
      </c>
      <c r="B17901" s="215">
        <v>1</v>
      </c>
      <c r="C17901" s="216" t="s">
        <v>59080</v>
      </c>
      <c r="D17901" s="215" t="s">
        <v>59081</v>
      </c>
    </row>
    <row r="17902" spans="1:4">
      <c r="A17902" s="215" t="s">
        <v>59082</v>
      </c>
      <c r="B17902" s="215">
        <v>1</v>
      </c>
      <c r="C17902" s="216" t="s">
        <v>59083</v>
      </c>
      <c r="D17902" s="215" t="s">
        <v>59084</v>
      </c>
    </row>
    <row r="17903" spans="1:4">
      <c r="A17903" s="215" t="s">
        <v>59085</v>
      </c>
      <c r="B17903" s="215">
        <v>1</v>
      </c>
      <c r="C17903" s="216" t="s">
        <v>59086</v>
      </c>
      <c r="D17903" s="215" t="s">
        <v>59087</v>
      </c>
    </row>
    <row r="17904" spans="1:4">
      <c r="A17904" s="215" t="s">
        <v>59088</v>
      </c>
      <c r="B17904" s="215">
        <v>1</v>
      </c>
      <c r="C17904" s="216" t="s">
        <v>59089</v>
      </c>
      <c r="D17904" s="215" t="s">
        <v>59090</v>
      </c>
    </row>
    <row r="17905" spans="1:4">
      <c r="A17905" s="215" t="s">
        <v>59091</v>
      </c>
      <c r="B17905" s="215">
        <v>1</v>
      </c>
      <c r="C17905" s="216" t="s">
        <v>59092</v>
      </c>
      <c r="D17905" s="215" t="s">
        <v>59093</v>
      </c>
    </row>
    <row r="17906" spans="1:4">
      <c r="A17906" s="215" t="s">
        <v>59094</v>
      </c>
      <c r="B17906" s="215">
        <v>1</v>
      </c>
      <c r="C17906" s="216" t="s">
        <v>59095</v>
      </c>
      <c r="D17906" s="215" t="s">
        <v>59096</v>
      </c>
    </row>
    <row r="17907" spans="1:4">
      <c r="A17907" s="215" t="s">
        <v>59097</v>
      </c>
      <c r="B17907" s="215">
        <v>1</v>
      </c>
      <c r="C17907" s="216" t="s">
        <v>59098</v>
      </c>
      <c r="D17907" s="215" t="s">
        <v>59099</v>
      </c>
    </row>
    <row r="17908" spans="1:4">
      <c r="A17908" s="215" t="s">
        <v>59100</v>
      </c>
      <c r="B17908" s="215">
        <v>1</v>
      </c>
      <c r="C17908" s="216" t="s">
        <v>59101</v>
      </c>
      <c r="D17908" s="215" t="s">
        <v>59102</v>
      </c>
    </row>
    <row r="17909" spans="1:4">
      <c r="A17909" s="215" t="s">
        <v>59103</v>
      </c>
      <c r="B17909" s="215">
        <v>1</v>
      </c>
      <c r="C17909" s="216" t="s">
        <v>59104</v>
      </c>
      <c r="D17909" s="215" t="s">
        <v>59105</v>
      </c>
    </row>
    <row r="17910" spans="1:4">
      <c r="A17910" s="215" t="s">
        <v>59106</v>
      </c>
      <c r="B17910" s="215">
        <v>1</v>
      </c>
      <c r="C17910" s="216" t="s">
        <v>59107</v>
      </c>
      <c r="D17910" s="215" t="s">
        <v>59108</v>
      </c>
    </row>
    <row r="17911" spans="1:4">
      <c r="A17911" s="215" t="s">
        <v>59109</v>
      </c>
      <c r="B17911" s="215">
        <v>1</v>
      </c>
      <c r="C17911" s="216" t="s">
        <v>59110</v>
      </c>
      <c r="D17911" s="215" t="s">
        <v>59111</v>
      </c>
    </row>
    <row r="17912" spans="1:4">
      <c r="A17912" s="215" t="s">
        <v>59112</v>
      </c>
      <c r="B17912" s="215">
        <v>1</v>
      </c>
      <c r="C17912" s="216" t="s">
        <v>59113</v>
      </c>
      <c r="D17912" s="215" t="s">
        <v>59114</v>
      </c>
    </row>
    <row r="17913" spans="1:4">
      <c r="A17913" s="215" t="s">
        <v>59115</v>
      </c>
      <c r="B17913" s="215">
        <v>1</v>
      </c>
      <c r="C17913" s="216" t="s">
        <v>59116</v>
      </c>
      <c r="D17913" s="215" t="s">
        <v>59117</v>
      </c>
    </row>
    <row r="17914" spans="1:4">
      <c r="A17914" s="215" t="s">
        <v>59118</v>
      </c>
      <c r="B17914" s="215">
        <v>1</v>
      </c>
      <c r="C17914" s="216" t="s">
        <v>59119</v>
      </c>
      <c r="D17914" s="215" t="s">
        <v>59120</v>
      </c>
    </row>
    <row r="17915" spans="1:4">
      <c r="A17915" s="215" t="s">
        <v>59121</v>
      </c>
      <c r="B17915" s="215">
        <v>1</v>
      </c>
      <c r="C17915" s="216" t="s">
        <v>59122</v>
      </c>
      <c r="D17915" s="215" t="s">
        <v>59123</v>
      </c>
    </row>
    <row r="17916" spans="1:4">
      <c r="A17916" s="215" t="s">
        <v>59124</v>
      </c>
      <c r="B17916" s="215">
        <v>1</v>
      </c>
      <c r="C17916" s="216" t="s">
        <v>59125</v>
      </c>
      <c r="D17916" s="215" t="s">
        <v>59126</v>
      </c>
    </row>
    <row r="17917" spans="1:4">
      <c r="A17917" s="215" t="s">
        <v>59127</v>
      </c>
      <c r="B17917" s="215">
        <v>1</v>
      </c>
      <c r="C17917" s="216" t="s">
        <v>59128</v>
      </c>
      <c r="D17917" s="215" t="s">
        <v>59129</v>
      </c>
    </row>
    <row r="17918" spans="1:4">
      <c r="A17918" s="215" t="s">
        <v>59130</v>
      </c>
      <c r="B17918" s="215">
        <v>1</v>
      </c>
      <c r="C17918" s="216" t="s">
        <v>59131</v>
      </c>
      <c r="D17918" s="215" t="s">
        <v>59132</v>
      </c>
    </row>
    <row r="17919" spans="1:4">
      <c r="A17919" s="215" t="s">
        <v>59133</v>
      </c>
      <c r="B17919" s="215">
        <v>1</v>
      </c>
      <c r="C17919" s="216" t="s">
        <v>59134</v>
      </c>
      <c r="D17919" s="215" t="s">
        <v>59135</v>
      </c>
    </row>
    <row r="17920" spans="1:4">
      <c r="A17920" s="215" t="s">
        <v>59136</v>
      </c>
      <c r="B17920" s="215">
        <v>1</v>
      </c>
      <c r="C17920" s="216" t="s">
        <v>59137</v>
      </c>
      <c r="D17920" s="215" t="s">
        <v>59138</v>
      </c>
    </row>
    <row r="17921" spans="1:4">
      <c r="A17921" s="215" t="s">
        <v>59139</v>
      </c>
      <c r="B17921" s="215">
        <v>1</v>
      </c>
      <c r="C17921" s="216" t="s">
        <v>59140</v>
      </c>
      <c r="D17921" s="215" t="s">
        <v>59141</v>
      </c>
    </row>
    <row r="17922" spans="1:4">
      <c r="A17922" s="215" t="s">
        <v>59142</v>
      </c>
      <c r="B17922" s="215">
        <v>1</v>
      </c>
      <c r="C17922" s="216" t="s">
        <v>59143</v>
      </c>
      <c r="D17922" s="215" t="s">
        <v>59144</v>
      </c>
    </row>
    <row r="17923" spans="1:4">
      <c r="A17923" s="215" t="s">
        <v>59145</v>
      </c>
      <c r="B17923" s="215">
        <v>1</v>
      </c>
      <c r="C17923" s="216" t="s">
        <v>59146</v>
      </c>
      <c r="D17923" s="215" t="s">
        <v>59147</v>
      </c>
    </row>
    <row r="17924" spans="1:4">
      <c r="A17924" s="215" t="s">
        <v>59148</v>
      </c>
      <c r="B17924" s="215">
        <v>1</v>
      </c>
      <c r="C17924" s="216" t="s">
        <v>59149</v>
      </c>
      <c r="D17924" s="215" t="s">
        <v>59150</v>
      </c>
    </row>
    <row r="17925" spans="1:4">
      <c r="A17925" s="215" t="s">
        <v>59151</v>
      </c>
      <c r="B17925" s="215">
        <v>1</v>
      </c>
      <c r="C17925" s="216" t="s">
        <v>59152</v>
      </c>
      <c r="D17925" s="215" t="s">
        <v>59153</v>
      </c>
    </row>
    <row r="17926" spans="1:4">
      <c r="A17926" s="215" t="s">
        <v>59154</v>
      </c>
      <c r="B17926" s="215">
        <v>1</v>
      </c>
      <c r="C17926" s="216" t="s">
        <v>59155</v>
      </c>
      <c r="D17926" s="215" t="s">
        <v>59156</v>
      </c>
    </row>
    <row r="17927" spans="1:4">
      <c r="A17927" s="215" t="s">
        <v>59157</v>
      </c>
      <c r="B17927" s="215">
        <v>1</v>
      </c>
      <c r="C17927" s="216" t="s">
        <v>59158</v>
      </c>
      <c r="D17927" s="215" t="s">
        <v>59159</v>
      </c>
    </row>
    <row r="17928" spans="1:4">
      <c r="A17928" s="215" t="s">
        <v>59160</v>
      </c>
      <c r="B17928" s="215">
        <v>1</v>
      </c>
      <c r="C17928" s="216" t="s">
        <v>59161</v>
      </c>
      <c r="D17928" s="215" t="s">
        <v>59162</v>
      </c>
    </row>
    <row r="17929" spans="1:4">
      <c r="A17929" s="215" t="s">
        <v>59163</v>
      </c>
      <c r="B17929" s="215">
        <v>1</v>
      </c>
      <c r="C17929" s="216" t="s">
        <v>59164</v>
      </c>
      <c r="D17929" s="215" t="s">
        <v>59165</v>
      </c>
    </row>
    <row r="17930" spans="1:4">
      <c r="A17930" s="215" t="s">
        <v>59166</v>
      </c>
      <c r="B17930" s="215">
        <v>1</v>
      </c>
      <c r="C17930" s="216" t="s">
        <v>59167</v>
      </c>
      <c r="D17930" s="215" t="s">
        <v>59168</v>
      </c>
    </row>
    <row r="17931" spans="1:4">
      <c r="A17931" s="215" t="s">
        <v>59169</v>
      </c>
      <c r="B17931" s="215">
        <v>1</v>
      </c>
      <c r="C17931" s="216" t="s">
        <v>59170</v>
      </c>
      <c r="D17931" s="215" t="s">
        <v>59171</v>
      </c>
    </row>
    <row r="17932" spans="1:4">
      <c r="A17932" s="215" t="s">
        <v>59172</v>
      </c>
      <c r="B17932" s="215">
        <v>1</v>
      </c>
      <c r="C17932" s="216" t="s">
        <v>59173</v>
      </c>
      <c r="D17932" s="215" t="s">
        <v>59174</v>
      </c>
    </row>
    <row r="17933" spans="1:4">
      <c r="A17933" s="215" t="s">
        <v>59175</v>
      </c>
      <c r="B17933" s="215">
        <v>1</v>
      </c>
      <c r="C17933" s="216" t="s">
        <v>59176</v>
      </c>
      <c r="D17933" s="215" t="s">
        <v>59177</v>
      </c>
    </row>
    <row r="17934" spans="1:4">
      <c r="A17934" s="215" t="s">
        <v>59178</v>
      </c>
      <c r="B17934" s="215">
        <v>1</v>
      </c>
      <c r="C17934" s="216" t="s">
        <v>59179</v>
      </c>
      <c r="D17934" s="215" t="s">
        <v>59180</v>
      </c>
    </row>
    <row r="17935" spans="1:4">
      <c r="A17935" s="215" t="s">
        <v>59181</v>
      </c>
      <c r="B17935" s="215">
        <v>1</v>
      </c>
      <c r="C17935" s="216" t="s">
        <v>59182</v>
      </c>
      <c r="D17935" s="215" t="s">
        <v>59183</v>
      </c>
    </row>
    <row r="17936" spans="1:4">
      <c r="A17936" s="215" t="s">
        <v>59184</v>
      </c>
      <c r="B17936" s="215">
        <v>1</v>
      </c>
      <c r="C17936" s="216" t="s">
        <v>59185</v>
      </c>
      <c r="D17936" s="215" t="s">
        <v>59186</v>
      </c>
    </row>
    <row r="17937" spans="1:4">
      <c r="A17937" s="215" t="s">
        <v>59187</v>
      </c>
      <c r="B17937" s="215">
        <v>1</v>
      </c>
      <c r="C17937" s="216" t="s">
        <v>59188</v>
      </c>
      <c r="D17937" s="215" t="s">
        <v>59189</v>
      </c>
    </row>
    <row r="17938" spans="1:4">
      <c r="A17938" s="215" t="s">
        <v>59190</v>
      </c>
      <c r="B17938" s="215">
        <v>1</v>
      </c>
      <c r="C17938" s="216" t="s">
        <v>59191</v>
      </c>
      <c r="D17938" s="215" t="s">
        <v>59192</v>
      </c>
    </row>
    <row r="17939" spans="1:4">
      <c r="A17939" s="215" t="s">
        <v>59193</v>
      </c>
      <c r="B17939" s="215">
        <v>1</v>
      </c>
      <c r="C17939" s="216" t="s">
        <v>59194</v>
      </c>
      <c r="D17939" s="215" t="s">
        <v>59195</v>
      </c>
    </row>
    <row r="17940" spans="1:4">
      <c r="A17940" s="215" t="s">
        <v>59196</v>
      </c>
      <c r="B17940" s="215">
        <v>1</v>
      </c>
      <c r="C17940" s="216" t="s">
        <v>59197</v>
      </c>
      <c r="D17940" s="215" t="s">
        <v>59198</v>
      </c>
    </row>
    <row r="17941" spans="1:4">
      <c r="A17941" s="215" t="s">
        <v>59199</v>
      </c>
      <c r="B17941" s="215">
        <v>1</v>
      </c>
      <c r="C17941" s="216" t="s">
        <v>59200</v>
      </c>
      <c r="D17941" s="215" t="s">
        <v>59201</v>
      </c>
    </row>
    <row r="17942" spans="1:4">
      <c r="A17942" s="215" t="s">
        <v>59202</v>
      </c>
      <c r="B17942" s="215">
        <v>1</v>
      </c>
      <c r="C17942" s="216" t="s">
        <v>59203</v>
      </c>
      <c r="D17942" s="215" t="s">
        <v>59204</v>
      </c>
    </row>
    <row r="17943" spans="1:4">
      <c r="A17943" s="215" t="s">
        <v>59205</v>
      </c>
      <c r="B17943" s="215">
        <v>1</v>
      </c>
      <c r="C17943" s="216" t="s">
        <v>59206</v>
      </c>
      <c r="D17943" s="215" t="s">
        <v>59207</v>
      </c>
    </row>
    <row r="17944" spans="1:4">
      <c r="A17944" s="215" t="s">
        <v>59208</v>
      </c>
      <c r="B17944" s="215">
        <v>1</v>
      </c>
      <c r="C17944" s="216" t="s">
        <v>59209</v>
      </c>
      <c r="D17944" s="215" t="s">
        <v>59210</v>
      </c>
    </row>
    <row r="17945" spans="1:4">
      <c r="A17945" s="215" t="s">
        <v>59211</v>
      </c>
      <c r="B17945" s="215">
        <v>1</v>
      </c>
      <c r="C17945" s="216" t="s">
        <v>59212</v>
      </c>
      <c r="D17945" s="215" t="s">
        <v>59213</v>
      </c>
    </row>
    <row r="17946" spans="1:4">
      <c r="A17946" s="215" t="s">
        <v>59214</v>
      </c>
      <c r="B17946" s="215">
        <v>1</v>
      </c>
      <c r="C17946" s="216" t="s">
        <v>59215</v>
      </c>
      <c r="D17946" s="215" t="s">
        <v>59216</v>
      </c>
    </row>
    <row r="17947" spans="1:4">
      <c r="A17947" s="215" t="s">
        <v>59217</v>
      </c>
      <c r="B17947" s="215">
        <v>1</v>
      </c>
      <c r="C17947" s="216" t="s">
        <v>59218</v>
      </c>
      <c r="D17947" s="215" t="s">
        <v>59219</v>
      </c>
    </row>
    <row r="17948" spans="1:4">
      <c r="A17948" s="215" t="s">
        <v>59220</v>
      </c>
      <c r="B17948" s="215">
        <v>1</v>
      </c>
      <c r="C17948" s="216" t="s">
        <v>59221</v>
      </c>
      <c r="D17948" s="215" t="s">
        <v>59222</v>
      </c>
    </row>
    <row r="17949" spans="1:4">
      <c r="A17949" s="215" t="s">
        <v>59223</v>
      </c>
      <c r="B17949" s="215">
        <v>1</v>
      </c>
      <c r="C17949" s="216" t="s">
        <v>59224</v>
      </c>
      <c r="D17949" s="215" t="s">
        <v>59225</v>
      </c>
    </row>
    <row r="17950" spans="1:4">
      <c r="A17950" s="215" t="s">
        <v>59226</v>
      </c>
      <c r="B17950" s="215">
        <v>1</v>
      </c>
      <c r="C17950" s="216" t="s">
        <v>59227</v>
      </c>
      <c r="D17950" s="215" t="s">
        <v>59228</v>
      </c>
    </row>
    <row r="17951" spans="1:4">
      <c r="A17951" s="215" t="s">
        <v>59229</v>
      </c>
      <c r="B17951" s="215">
        <v>1</v>
      </c>
      <c r="C17951" s="216" t="s">
        <v>59230</v>
      </c>
      <c r="D17951" s="215" t="s">
        <v>59231</v>
      </c>
    </row>
    <row r="17952" spans="1:4">
      <c r="A17952" s="215" t="s">
        <v>59232</v>
      </c>
      <c r="B17952" s="215">
        <v>1</v>
      </c>
      <c r="C17952" s="216" t="s">
        <v>59233</v>
      </c>
      <c r="D17952" s="215" t="s">
        <v>59234</v>
      </c>
    </row>
    <row r="17953" spans="1:4">
      <c r="A17953" s="215" t="s">
        <v>59235</v>
      </c>
      <c r="B17953" s="215">
        <v>1</v>
      </c>
      <c r="C17953" s="216" t="s">
        <v>59236</v>
      </c>
      <c r="D17953" s="215" t="s">
        <v>59237</v>
      </c>
    </row>
    <row r="17954" spans="1:4">
      <c r="A17954" s="215" t="s">
        <v>59238</v>
      </c>
      <c r="B17954" s="215">
        <v>1</v>
      </c>
      <c r="C17954" s="216" t="s">
        <v>59239</v>
      </c>
      <c r="D17954" s="215" t="s">
        <v>59240</v>
      </c>
    </row>
    <row r="17955" spans="1:4">
      <c r="A17955" s="215" t="s">
        <v>59241</v>
      </c>
      <c r="B17955" s="215">
        <v>1</v>
      </c>
      <c r="C17955" s="216" t="s">
        <v>59242</v>
      </c>
      <c r="D17955" s="215" t="s">
        <v>59243</v>
      </c>
    </row>
    <row r="17956" spans="1:4">
      <c r="A17956" s="215" t="s">
        <v>59244</v>
      </c>
      <c r="B17956" s="215">
        <v>1</v>
      </c>
      <c r="C17956" s="216" t="s">
        <v>59245</v>
      </c>
      <c r="D17956" s="215" t="s">
        <v>59246</v>
      </c>
    </row>
    <row r="17957" spans="1:4">
      <c r="A17957" s="215" t="s">
        <v>59247</v>
      </c>
      <c r="B17957" s="215">
        <v>1</v>
      </c>
      <c r="C17957" s="216" t="s">
        <v>59248</v>
      </c>
      <c r="D17957" s="215" t="s">
        <v>59249</v>
      </c>
    </row>
    <row r="17958" spans="1:4">
      <c r="A17958" s="215" t="s">
        <v>59250</v>
      </c>
      <c r="B17958" s="215">
        <v>1</v>
      </c>
      <c r="C17958" s="216" t="s">
        <v>59251</v>
      </c>
      <c r="D17958" s="215" t="s">
        <v>59252</v>
      </c>
    </row>
    <row r="17959" spans="1:4">
      <c r="A17959" s="215" t="s">
        <v>59253</v>
      </c>
      <c r="B17959" s="215">
        <v>1</v>
      </c>
      <c r="C17959" s="216" t="s">
        <v>59254</v>
      </c>
      <c r="D17959" s="215" t="s">
        <v>59255</v>
      </c>
    </row>
    <row r="17960" spans="1:4">
      <c r="A17960" s="215" t="s">
        <v>59256</v>
      </c>
      <c r="B17960" s="215">
        <v>1</v>
      </c>
      <c r="C17960" s="216" t="s">
        <v>59257</v>
      </c>
      <c r="D17960" s="215" t="s">
        <v>59258</v>
      </c>
    </row>
    <row r="17961" spans="1:4">
      <c r="A17961" s="215" t="s">
        <v>59259</v>
      </c>
      <c r="B17961" s="215">
        <v>1</v>
      </c>
      <c r="C17961" s="216" t="s">
        <v>59260</v>
      </c>
      <c r="D17961" s="215" t="s">
        <v>59261</v>
      </c>
    </row>
    <row r="17962" spans="1:4">
      <c r="A17962" s="215" t="s">
        <v>59262</v>
      </c>
      <c r="B17962" s="215">
        <v>1</v>
      </c>
      <c r="C17962" s="216" t="s">
        <v>59263</v>
      </c>
      <c r="D17962" s="215" t="s">
        <v>59264</v>
      </c>
    </row>
    <row r="17963" spans="1:4">
      <c r="A17963" s="215" t="s">
        <v>59265</v>
      </c>
      <c r="B17963" s="215">
        <v>1</v>
      </c>
      <c r="C17963" s="216" t="s">
        <v>59266</v>
      </c>
      <c r="D17963" s="215" t="s">
        <v>59267</v>
      </c>
    </row>
    <row r="17964" spans="1:4">
      <c r="A17964" s="215" t="s">
        <v>59268</v>
      </c>
      <c r="B17964" s="215">
        <v>1</v>
      </c>
      <c r="C17964" s="216" t="s">
        <v>59269</v>
      </c>
      <c r="D17964" s="215" t="s">
        <v>59270</v>
      </c>
    </row>
    <row r="17965" spans="1:4">
      <c r="A17965" s="215" t="s">
        <v>59271</v>
      </c>
      <c r="B17965" s="215">
        <v>1</v>
      </c>
      <c r="C17965" s="216" t="s">
        <v>59272</v>
      </c>
      <c r="D17965" s="215" t="s">
        <v>59273</v>
      </c>
    </row>
    <row r="17966" spans="1:4">
      <c r="A17966" s="215" t="s">
        <v>59274</v>
      </c>
      <c r="B17966" s="215">
        <v>1</v>
      </c>
      <c r="C17966" s="216" t="s">
        <v>59275</v>
      </c>
      <c r="D17966" s="215" t="s">
        <v>59276</v>
      </c>
    </row>
    <row r="17967" spans="1:4">
      <c r="A17967" s="215" t="s">
        <v>59277</v>
      </c>
      <c r="B17967" s="215">
        <v>1</v>
      </c>
      <c r="C17967" s="216" t="s">
        <v>59278</v>
      </c>
      <c r="D17967" s="215" t="s">
        <v>59279</v>
      </c>
    </row>
    <row r="17968" spans="1:4">
      <c r="A17968" s="215" t="s">
        <v>59280</v>
      </c>
      <c r="B17968" s="215">
        <v>1</v>
      </c>
      <c r="C17968" s="216" t="s">
        <v>59281</v>
      </c>
      <c r="D17968" s="215" t="s">
        <v>59282</v>
      </c>
    </row>
    <row r="17969" spans="1:4">
      <c r="A17969" s="215" t="s">
        <v>59283</v>
      </c>
      <c r="B17969" s="215">
        <v>1</v>
      </c>
      <c r="C17969" s="216" t="s">
        <v>59284</v>
      </c>
      <c r="D17969" s="215" t="s">
        <v>59285</v>
      </c>
    </row>
    <row r="17970" spans="1:4">
      <c r="A17970" s="215" t="s">
        <v>59286</v>
      </c>
      <c r="B17970" s="215">
        <v>1</v>
      </c>
      <c r="C17970" s="216" t="s">
        <v>59287</v>
      </c>
      <c r="D17970" s="215" t="s">
        <v>59288</v>
      </c>
    </row>
    <row r="17971" spans="1:4">
      <c r="A17971" s="215" t="s">
        <v>59289</v>
      </c>
      <c r="B17971" s="215">
        <v>1</v>
      </c>
      <c r="C17971" s="216" t="s">
        <v>59290</v>
      </c>
      <c r="D17971" s="215" t="s">
        <v>59291</v>
      </c>
    </row>
    <row r="17972" spans="1:4">
      <c r="A17972" s="215" t="s">
        <v>59292</v>
      </c>
      <c r="B17972" s="215">
        <v>1</v>
      </c>
      <c r="C17972" s="216" t="s">
        <v>59293</v>
      </c>
      <c r="D17972" s="215" t="s">
        <v>59294</v>
      </c>
    </row>
    <row r="17973" spans="1:4">
      <c r="A17973" s="215" t="s">
        <v>59295</v>
      </c>
      <c r="B17973" s="215">
        <v>1</v>
      </c>
      <c r="C17973" s="216" t="s">
        <v>59296</v>
      </c>
      <c r="D17973" s="215" t="s">
        <v>59297</v>
      </c>
    </row>
    <row r="17974" spans="1:4">
      <c r="A17974" s="215" t="s">
        <v>59298</v>
      </c>
      <c r="B17974" s="215">
        <v>1</v>
      </c>
      <c r="C17974" s="216" t="s">
        <v>59299</v>
      </c>
      <c r="D17974" s="215" t="s">
        <v>59300</v>
      </c>
    </row>
    <row r="17975" spans="1:4">
      <c r="A17975" s="215" t="s">
        <v>59301</v>
      </c>
      <c r="B17975" s="215">
        <v>1</v>
      </c>
      <c r="C17975" s="216" t="s">
        <v>59302</v>
      </c>
      <c r="D17975" s="215" t="s">
        <v>59303</v>
      </c>
    </row>
    <row r="17976" spans="1:4">
      <c r="A17976" s="215" t="s">
        <v>59304</v>
      </c>
      <c r="B17976" s="215">
        <v>1</v>
      </c>
      <c r="C17976" s="216" t="s">
        <v>59305</v>
      </c>
      <c r="D17976" s="215" t="s">
        <v>59306</v>
      </c>
    </row>
    <row r="17977" spans="1:4">
      <c r="A17977" s="215" t="s">
        <v>59307</v>
      </c>
      <c r="B17977" s="215">
        <v>1</v>
      </c>
      <c r="C17977" s="216" t="s">
        <v>59308</v>
      </c>
      <c r="D17977" s="215" t="s">
        <v>59309</v>
      </c>
    </row>
    <row r="17978" spans="1:4">
      <c r="A17978" s="215" t="s">
        <v>59310</v>
      </c>
      <c r="B17978" s="215">
        <v>1</v>
      </c>
      <c r="C17978" s="216" t="s">
        <v>59311</v>
      </c>
      <c r="D17978" s="215" t="s">
        <v>59312</v>
      </c>
    </row>
    <row r="17979" spans="1:4">
      <c r="A17979" s="215" t="s">
        <v>59313</v>
      </c>
      <c r="B17979" s="215">
        <v>1</v>
      </c>
      <c r="C17979" s="216" t="s">
        <v>59314</v>
      </c>
      <c r="D17979" s="215" t="s">
        <v>59315</v>
      </c>
    </row>
    <row r="17980" spans="1:4">
      <c r="A17980" s="215" t="s">
        <v>59316</v>
      </c>
      <c r="B17980" s="215">
        <v>1</v>
      </c>
      <c r="C17980" s="216" t="s">
        <v>59317</v>
      </c>
      <c r="D17980" s="215" t="s">
        <v>59318</v>
      </c>
    </row>
    <row r="17981" spans="1:4">
      <c r="A17981" s="215" t="s">
        <v>59319</v>
      </c>
      <c r="B17981" s="215">
        <v>1</v>
      </c>
      <c r="C17981" s="216" t="s">
        <v>59320</v>
      </c>
      <c r="D17981" s="215" t="s">
        <v>59321</v>
      </c>
    </row>
    <row r="17982" spans="1:4">
      <c r="A17982" s="215" t="s">
        <v>59322</v>
      </c>
      <c r="B17982" s="215">
        <v>1</v>
      </c>
      <c r="C17982" s="216" t="s">
        <v>59323</v>
      </c>
      <c r="D17982" s="215" t="s">
        <v>59324</v>
      </c>
    </row>
    <row r="17983" spans="1:4">
      <c r="A17983" s="215" t="s">
        <v>59325</v>
      </c>
      <c r="B17983" s="215">
        <v>1</v>
      </c>
      <c r="C17983" s="216" t="s">
        <v>59326</v>
      </c>
      <c r="D17983" s="215" t="s">
        <v>59327</v>
      </c>
    </row>
    <row r="17984" spans="1:4">
      <c r="A17984" s="215" t="s">
        <v>59328</v>
      </c>
      <c r="B17984" s="215">
        <v>1</v>
      </c>
      <c r="C17984" s="216" t="s">
        <v>59329</v>
      </c>
      <c r="D17984" s="215" t="s">
        <v>111221</v>
      </c>
    </row>
    <row r="17985" spans="1:4">
      <c r="A17985" s="215" t="s">
        <v>59330</v>
      </c>
      <c r="B17985" s="215">
        <v>1</v>
      </c>
      <c r="C17985" s="216" t="s">
        <v>59331</v>
      </c>
      <c r="D17985" s="215" t="s">
        <v>111222</v>
      </c>
    </row>
    <row r="17986" spans="1:4">
      <c r="A17986" s="215" t="s">
        <v>59332</v>
      </c>
      <c r="B17986" s="215">
        <v>1</v>
      </c>
      <c r="C17986" s="216" t="s">
        <v>59333</v>
      </c>
      <c r="D17986" s="215" t="s">
        <v>111223</v>
      </c>
    </row>
    <row r="17987" spans="1:4">
      <c r="A17987" s="215" t="s">
        <v>59334</v>
      </c>
      <c r="B17987" s="215">
        <v>1</v>
      </c>
      <c r="C17987" s="216" t="s">
        <v>59335</v>
      </c>
      <c r="D17987" s="215" t="s">
        <v>111224</v>
      </c>
    </row>
    <row r="17988" spans="1:4">
      <c r="A17988" s="215" t="s">
        <v>59336</v>
      </c>
      <c r="B17988" s="215">
        <v>1</v>
      </c>
      <c r="C17988" s="216" t="s">
        <v>59337</v>
      </c>
      <c r="D17988" s="215" t="s">
        <v>111225</v>
      </c>
    </row>
    <row r="17989" spans="1:4">
      <c r="A17989" s="215" t="s">
        <v>59338</v>
      </c>
      <c r="B17989" s="215">
        <v>1</v>
      </c>
      <c r="C17989" s="216" t="s">
        <v>59339</v>
      </c>
      <c r="D17989" s="215" t="s">
        <v>111226</v>
      </c>
    </row>
    <row r="17990" spans="1:4">
      <c r="A17990" s="215" t="s">
        <v>59340</v>
      </c>
      <c r="B17990" s="215">
        <v>1</v>
      </c>
      <c r="C17990" s="216" t="s">
        <v>59341</v>
      </c>
      <c r="D17990" s="215" t="s">
        <v>111227</v>
      </c>
    </row>
    <row r="17991" spans="1:4">
      <c r="A17991" s="215" t="s">
        <v>59342</v>
      </c>
      <c r="B17991" s="215">
        <v>1</v>
      </c>
      <c r="C17991" s="216" t="s">
        <v>59343</v>
      </c>
      <c r="D17991" s="215" t="s">
        <v>111228</v>
      </c>
    </row>
    <row r="17992" spans="1:4">
      <c r="A17992" s="215" t="s">
        <v>59344</v>
      </c>
      <c r="B17992" s="215">
        <v>1</v>
      </c>
      <c r="C17992" s="216" t="s">
        <v>59345</v>
      </c>
      <c r="D17992" s="215" t="s">
        <v>111229</v>
      </c>
    </row>
    <row r="17993" spans="1:4">
      <c r="A17993" s="215" t="s">
        <v>59346</v>
      </c>
      <c r="B17993" s="215">
        <v>1</v>
      </c>
      <c r="C17993" s="216" t="s">
        <v>59347</v>
      </c>
      <c r="D17993" s="215" t="s">
        <v>111230</v>
      </c>
    </row>
    <row r="17994" spans="1:4">
      <c r="A17994" s="215" t="s">
        <v>59348</v>
      </c>
      <c r="B17994" s="215">
        <v>1</v>
      </c>
      <c r="C17994" s="216" t="s">
        <v>59349</v>
      </c>
      <c r="D17994" s="215" t="s">
        <v>111231</v>
      </c>
    </row>
    <row r="17995" spans="1:4">
      <c r="A17995" s="215" t="s">
        <v>59350</v>
      </c>
      <c r="B17995" s="215">
        <v>1</v>
      </c>
      <c r="C17995" s="216" t="s">
        <v>59351</v>
      </c>
      <c r="D17995" s="215" t="s">
        <v>111232</v>
      </c>
    </row>
    <row r="17996" spans="1:4">
      <c r="A17996" s="215" t="s">
        <v>59352</v>
      </c>
      <c r="B17996" s="215">
        <v>1</v>
      </c>
      <c r="C17996" s="216" t="s">
        <v>59353</v>
      </c>
      <c r="D17996" s="215" t="s">
        <v>111233</v>
      </c>
    </row>
    <row r="17997" spans="1:4">
      <c r="A17997" s="215" t="s">
        <v>59354</v>
      </c>
      <c r="B17997" s="215">
        <v>1</v>
      </c>
      <c r="C17997" s="216" t="s">
        <v>59355</v>
      </c>
      <c r="D17997" s="215" t="s">
        <v>111234</v>
      </c>
    </row>
    <row r="17998" spans="1:4">
      <c r="A17998" s="215" t="s">
        <v>59356</v>
      </c>
      <c r="B17998" s="215">
        <v>1</v>
      </c>
      <c r="C17998" s="216" t="s">
        <v>59357</v>
      </c>
      <c r="D17998" s="215" t="s">
        <v>111235</v>
      </c>
    </row>
    <row r="17999" spans="1:4">
      <c r="A17999" s="215" t="s">
        <v>59358</v>
      </c>
      <c r="B17999" s="215">
        <v>1</v>
      </c>
      <c r="C17999" s="216" t="s">
        <v>59359</v>
      </c>
      <c r="D17999" s="215" t="s">
        <v>111236</v>
      </c>
    </row>
    <row r="18000" spans="1:4">
      <c r="A18000" s="215" t="s">
        <v>59360</v>
      </c>
      <c r="B18000" s="215">
        <v>1</v>
      </c>
      <c r="C18000" s="216" t="s">
        <v>59361</v>
      </c>
      <c r="D18000" s="215" t="s">
        <v>111237</v>
      </c>
    </row>
    <row r="18001" spans="1:4">
      <c r="A18001" s="215" t="s">
        <v>59362</v>
      </c>
      <c r="B18001" s="215">
        <v>1</v>
      </c>
      <c r="C18001" s="216" t="s">
        <v>59363</v>
      </c>
      <c r="D18001" s="215" t="s">
        <v>111238</v>
      </c>
    </row>
    <row r="18002" spans="1:4">
      <c r="A18002" s="215" t="s">
        <v>59364</v>
      </c>
      <c r="B18002" s="215">
        <v>1</v>
      </c>
      <c r="C18002" s="216" t="s">
        <v>59365</v>
      </c>
      <c r="D18002" s="215" t="s">
        <v>111239</v>
      </c>
    </row>
    <row r="18003" spans="1:4">
      <c r="A18003" s="215" t="s">
        <v>59366</v>
      </c>
      <c r="B18003" s="215">
        <v>1</v>
      </c>
      <c r="C18003" s="216" t="s">
        <v>59367</v>
      </c>
      <c r="D18003" s="215" t="s">
        <v>111240</v>
      </c>
    </row>
    <row r="18004" spans="1:4">
      <c r="A18004" s="215" t="s">
        <v>59368</v>
      </c>
      <c r="B18004" s="215">
        <v>1</v>
      </c>
      <c r="C18004" s="216" t="s">
        <v>59369</v>
      </c>
      <c r="D18004" s="215" t="s">
        <v>111241</v>
      </c>
    </row>
    <row r="18005" spans="1:4">
      <c r="A18005" s="215" t="s">
        <v>59370</v>
      </c>
      <c r="B18005" s="215">
        <v>1</v>
      </c>
      <c r="C18005" s="216" t="s">
        <v>59371</v>
      </c>
      <c r="D18005" s="215" t="s">
        <v>111242</v>
      </c>
    </row>
    <row r="18006" spans="1:4">
      <c r="A18006" s="215" t="s">
        <v>59372</v>
      </c>
      <c r="B18006" s="215">
        <v>1</v>
      </c>
      <c r="C18006" s="216" t="s">
        <v>59373</v>
      </c>
      <c r="D18006" s="215" t="s">
        <v>111243</v>
      </c>
    </row>
    <row r="18007" spans="1:4">
      <c r="A18007" s="215" t="s">
        <v>59374</v>
      </c>
      <c r="B18007" s="215">
        <v>1</v>
      </c>
      <c r="C18007" s="216" t="s">
        <v>59375</v>
      </c>
      <c r="D18007" s="215" t="s">
        <v>111244</v>
      </c>
    </row>
    <row r="18008" spans="1:4">
      <c r="A18008" s="215" t="s">
        <v>59376</v>
      </c>
      <c r="B18008" s="215">
        <v>1</v>
      </c>
      <c r="C18008" s="216" t="s">
        <v>59377</v>
      </c>
      <c r="D18008" s="215" t="s">
        <v>111245</v>
      </c>
    </row>
    <row r="18009" spans="1:4">
      <c r="A18009" s="215" t="s">
        <v>59378</v>
      </c>
      <c r="B18009" s="215">
        <v>1</v>
      </c>
      <c r="C18009" s="216" t="s">
        <v>59379</v>
      </c>
      <c r="D18009" s="215" t="s">
        <v>111246</v>
      </c>
    </row>
    <row r="18010" spans="1:4">
      <c r="A18010" s="215" t="s">
        <v>59380</v>
      </c>
      <c r="B18010" s="215">
        <v>1</v>
      </c>
      <c r="C18010" s="216" t="s">
        <v>59381</v>
      </c>
      <c r="D18010" s="215" t="s">
        <v>111247</v>
      </c>
    </row>
    <row r="18011" spans="1:4">
      <c r="A18011" s="215" t="s">
        <v>59382</v>
      </c>
      <c r="B18011" s="215">
        <v>1</v>
      </c>
      <c r="C18011" s="216" t="s">
        <v>59383</v>
      </c>
      <c r="D18011" s="215" t="s">
        <v>111248</v>
      </c>
    </row>
    <row r="18012" spans="1:4">
      <c r="A18012" s="215" t="s">
        <v>59384</v>
      </c>
      <c r="B18012" s="215">
        <v>1</v>
      </c>
      <c r="C18012" s="216" t="s">
        <v>59385</v>
      </c>
      <c r="D18012" s="215" t="s">
        <v>111249</v>
      </c>
    </row>
    <row r="18013" spans="1:4">
      <c r="A18013" s="215" t="s">
        <v>59386</v>
      </c>
      <c r="B18013" s="215">
        <v>1</v>
      </c>
      <c r="C18013" s="216" t="s">
        <v>59387</v>
      </c>
      <c r="D18013" s="215" t="s">
        <v>111250</v>
      </c>
    </row>
    <row r="18014" spans="1:4">
      <c r="A18014" s="215" t="s">
        <v>59388</v>
      </c>
      <c r="B18014" s="215">
        <v>1</v>
      </c>
      <c r="C18014" s="216" t="s">
        <v>59389</v>
      </c>
      <c r="D18014" s="215" t="s">
        <v>111251</v>
      </c>
    </row>
    <row r="18015" spans="1:4">
      <c r="A18015" s="215" t="s">
        <v>59390</v>
      </c>
      <c r="B18015" s="215">
        <v>1</v>
      </c>
      <c r="C18015" s="216" t="s">
        <v>59391</v>
      </c>
      <c r="D18015" s="215" t="s">
        <v>111252</v>
      </c>
    </row>
    <row r="18016" spans="1:4">
      <c r="A18016" s="215" t="s">
        <v>59392</v>
      </c>
      <c r="B18016" s="215">
        <v>1</v>
      </c>
      <c r="C18016" s="216" t="s">
        <v>59393</v>
      </c>
      <c r="D18016" s="215" t="s">
        <v>111253</v>
      </c>
    </row>
    <row r="18017" spans="1:4">
      <c r="A18017" s="215" t="s">
        <v>59394</v>
      </c>
      <c r="B18017" s="215">
        <v>1</v>
      </c>
      <c r="C18017" s="216" t="s">
        <v>59395</v>
      </c>
      <c r="D18017" s="215" t="s">
        <v>111254</v>
      </c>
    </row>
    <row r="18018" spans="1:4">
      <c r="A18018" s="215" t="s">
        <v>59396</v>
      </c>
      <c r="B18018" s="215">
        <v>1</v>
      </c>
      <c r="C18018" s="216" t="s">
        <v>59397</v>
      </c>
      <c r="D18018" s="215" t="s">
        <v>111255</v>
      </c>
    </row>
    <row r="18019" spans="1:4">
      <c r="A18019" s="215" t="s">
        <v>59398</v>
      </c>
      <c r="B18019" s="215">
        <v>1</v>
      </c>
      <c r="C18019" s="216" t="s">
        <v>59399</v>
      </c>
      <c r="D18019" s="215" t="s">
        <v>111256</v>
      </c>
    </row>
    <row r="18020" spans="1:4">
      <c r="A18020" s="215" t="s">
        <v>59400</v>
      </c>
      <c r="B18020" s="215">
        <v>1</v>
      </c>
      <c r="C18020" s="216" t="s">
        <v>59401</v>
      </c>
      <c r="D18020" s="215" t="s">
        <v>111257</v>
      </c>
    </row>
    <row r="18021" spans="1:4">
      <c r="A18021" s="215" t="s">
        <v>59402</v>
      </c>
      <c r="B18021" s="215">
        <v>1</v>
      </c>
      <c r="C18021" s="216" t="s">
        <v>59403</v>
      </c>
      <c r="D18021" s="215" t="s">
        <v>111258</v>
      </c>
    </row>
    <row r="18022" spans="1:4">
      <c r="A18022" s="215" t="s">
        <v>59404</v>
      </c>
      <c r="B18022" s="215">
        <v>1</v>
      </c>
      <c r="C18022" s="216" t="s">
        <v>59405</v>
      </c>
      <c r="D18022" s="215" t="s">
        <v>111259</v>
      </c>
    </row>
    <row r="18023" spans="1:4">
      <c r="A18023" s="215" t="s">
        <v>59406</v>
      </c>
      <c r="B18023" s="215">
        <v>1</v>
      </c>
      <c r="C18023" s="216" t="s">
        <v>59407</v>
      </c>
      <c r="D18023" s="215" t="s">
        <v>111260</v>
      </c>
    </row>
    <row r="18024" spans="1:4">
      <c r="A18024" s="215" t="s">
        <v>59408</v>
      </c>
      <c r="B18024" s="215">
        <v>1</v>
      </c>
      <c r="C18024" s="216" t="s">
        <v>59409</v>
      </c>
      <c r="D18024" s="215" t="s">
        <v>111261</v>
      </c>
    </row>
    <row r="18025" spans="1:4">
      <c r="A18025" s="215" t="s">
        <v>59410</v>
      </c>
      <c r="B18025" s="215">
        <v>1</v>
      </c>
      <c r="C18025" s="216" t="s">
        <v>59411</v>
      </c>
      <c r="D18025" s="215" t="s">
        <v>111262</v>
      </c>
    </row>
    <row r="18026" spans="1:4">
      <c r="A18026" s="215" t="s">
        <v>59412</v>
      </c>
      <c r="B18026" s="215">
        <v>1</v>
      </c>
      <c r="C18026" s="216" t="s">
        <v>59413</v>
      </c>
      <c r="D18026" s="215" t="s">
        <v>111263</v>
      </c>
    </row>
    <row r="18027" spans="1:4">
      <c r="A18027" s="215" t="s">
        <v>59414</v>
      </c>
      <c r="B18027" s="215">
        <v>1</v>
      </c>
      <c r="C18027" s="216" t="s">
        <v>59415</v>
      </c>
      <c r="D18027" s="215" t="s">
        <v>111264</v>
      </c>
    </row>
    <row r="18028" spans="1:4">
      <c r="A18028" s="215" t="s">
        <v>59416</v>
      </c>
      <c r="B18028" s="215">
        <v>1</v>
      </c>
      <c r="C18028" s="216" t="s">
        <v>59417</v>
      </c>
      <c r="D18028" s="215" t="s">
        <v>111265</v>
      </c>
    </row>
    <row r="18029" spans="1:4">
      <c r="A18029" s="215" t="s">
        <v>59418</v>
      </c>
      <c r="B18029" s="215">
        <v>1</v>
      </c>
      <c r="C18029" s="216" t="s">
        <v>59419</v>
      </c>
      <c r="D18029" s="215" t="s">
        <v>111266</v>
      </c>
    </row>
    <row r="18030" spans="1:4">
      <c r="A18030" s="215" t="s">
        <v>59420</v>
      </c>
      <c r="B18030" s="215">
        <v>1</v>
      </c>
      <c r="C18030" s="216" t="s">
        <v>59421</v>
      </c>
      <c r="D18030" s="215" t="s">
        <v>111267</v>
      </c>
    </row>
    <row r="18031" spans="1:4">
      <c r="A18031" s="215" t="s">
        <v>59422</v>
      </c>
      <c r="B18031" s="215">
        <v>1</v>
      </c>
      <c r="C18031" s="216" t="s">
        <v>59423</v>
      </c>
      <c r="D18031" s="215" t="s">
        <v>111268</v>
      </c>
    </row>
    <row r="18032" spans="1:4">
      <c r="A18032" s="215" t="s">
        <v>59424</v>
      </c>
      <c r="B18032" s="215">
        <v>1</v>
      </c>
      <c r="C18032" s="216" t="s">
        <v>59425</v>
      </c>
      <c r="D18032" s="215" t="s">
        <v>111269</v>
      </c>
    </row>
    <row r="18033" spans="1:4">
      <c r="A18033" s="215" t="s">
        <v>59426</v>
      </c>
      <c r="B18033" s="215">
        <v>1</v>
      </c>
      <c r="C18033" s="216" t="s">
        <v>59427</v>
      </c>
      <c r="D18033" s="215" t="s">
        <v>111270</v>
      </c>
    </row>
    <row r="18034" spans="1:4">
      <c r="A18034" s="215" t="s">
        <v>59428</v>
      </c>
      <c r="B18034" s="215">
        <v>1</v>
      </c>
      <c r="C18034" s="216" t="s">
        <v>59429</v>
      </c>
      <c r="D18034" s="215" t="s">
        <v>111271</v>
      </c>
    </row>
    <row r="18035" spans="1:4">
      <c r="A18035" s="215" t="s">
        <v>59430</v>
      </c>
      <c r="B18035" s="215">
        <v>1</v>
      </c>
      <c r="C18035" s="216" t="s">
        <v>59431</v>
      </c>
      <c r="D18035" s="215" t="s">
        <v>111272</v>
      </c>
    </row>
    <row r="18036" spans="1:4">
      <c r="A18036" s="215" t="s">
        <v>59432</v>
      </c>
      <c r="B18036" s="215">
        <v>1</v>
      </c>
      <c r="C18036" s="216" t="s">
        <v>59433</v>
      </c>
      <c r="D18036" s="215" t="s">
        <v>111273</v>
      </c>
    </row>
    <row r="18037" spans="1:4">
      <c r="A18037" s="215" t="s">
        <v>59434</v>
      </c>
      <c r="B18037" s="215">
        <v>1</v>
      </c>
      <c r="C18037" s="216" t="s">
        <v>59435</v>
      </c>
      <c r="D18037" s="215" t="s">
        <v>111274</v>
      </c>
    </row>
    <row r="18038" spans="1:4">
      <c r="A18038" s="215" t="s">
        <v>59436</v>
      </c>
      <c r="B18038" s="215">
        <v>2</v>
      </c>
      <c r="C18038" s="216" t="s">
        <v>59437</v>
      </c>
      <c r="D18038" s="215" t="s">
        <v>111275</v>
      </c>
    </row>
    <row r="18039" spans="1:4">
      <c r="A18039" s="215" t="s">
        <v>59438</v>
      </c>
      <c r="B18039" s="215">
        <v>1</v>
      </c>
      <c r="C18039" s="216" t="s">
        <v>59439</v>
      </c>
      <c r="D18039" s="215" t="s">
        <v>111276</v>
      </c>
    </row>
    <row r="18040" spans="1:4">
      <c r="A18040" s="215" t="s">
        <v>59440</v>
      </c>
      <c r="B18040" s="215">
        <v>1</v>
      </c>
      <c r="C18040" s="216" t="s">
        <v>59441</v>
      </c>
      <c r="D18040" s="215" t="s">
        <v>111277</v>
      </c>
    </row>
    <row r="18041" spans="1:4">
      <c r="A18041" s="215" t="s">
        <v>59442</v>
      </c>
      <c r="B18041" s="215">
        <v>1</v>
      </c>
      <c r="C18041" s="216" t="s">
        <v>59443</v>
      </c>
      <c r="D18041" s="215" t="s">
        <v>111278</v>
      </c>
    </row>
    <row r="18042" spans="1:4">
      <c r="A18042" s="215" t="s">
        <v>59444</v>
      </c>
      <c r="B18042" s="215">
        <v>1</v>
      </c>
      <c r="C18042" s="216" t="s">
        <v>59445</v>
      </c>
      <c r="D18042" s="215" t="s">
        <v>59446</v>
      </c>
    </row>
    <row r="18043" spans="1:4">
      <c r="A18043" s="215" t="s">
        <v>59447</v>
      </c>
      <c r="B18043" s="215">
        <v>1</v>
      </c>
      <c r="C18043" s="216" t="s">
        <v>59448</v>
      </c>
      <c r="D18043" s="215" t="s">
        <v>59449</v>
      </c>
    </row>
    <row r="18044" spans="1:4">
      <c r="A18044" s="215" t="s">
        <v>59450</v>
      </c>
      <c r="B18044" s="215">
        <v>1</v>
      </c>
      <c r="C18044" s="216" t="s">
        <v>59451</v>
      </c>
      <c r="D18044" s="215" t="s">
        <v>59452</v>
      </c>
    </row>
    <row r="18045" spans="1:4">
      <c r="A18045" s="215" t="s">
        <v>59453</v>
      </c>
      <c r="B18045" s="215">
        <v>1</v>
      </c>
      <c r="C18045" s="216" t="s">
        <v>59454</v>
      </c>
      <c r="D18045" s="215" t="s">
        <v>59455</v>
      </c>
    </row>
    <row r="18046" spans="1:4">
      <c r="A18046" s="215" t="s">
        <v>59456</v>
      </c>
      <c r="B18046" s="215">
        <v>1</v>
      </c>
      <c r="C18046" s="216" t="s">
        <v>59457</v>
      </c>
      <c r="D18046" s="215" t="s">
        <v>59458</v>
      </c>
    </row>
    <row r="18047" spans="1:4">
      <c r="A18047" s="215" t="s">
        <v>59459</v>
      </c>
      <c r="B18047" s="215">
        <v>1</v>
      </c>
      <c r="C18047" s="216" t="s">
        <v>59460</v>
      </c>
      <c r="D18047" s="215" t="s">
        <v>59461</v>
      </c>
    </row>
    <row r="18048" spans="1:4">
      <c r="A18048" s="215" t="s">
        <v>59462</v>
      </c>
      <c r="B18048" s="215">
        <v>1</v>
      </c>
      <c r="C18048" s="216" t="s">
        <v>59463</v>
      </c>
      <c r="D18048" s="215" t="s">
        <v>59464</v>
      </c>
    </row>
    <row r="18049" spans="1:4">
      <c r="A18049" s="215" t="s">
        <v>59465</v>
      </c>
      <c r="B18049" s="215">
        <v>1</v>
      </c>
      <c r="C18049" s="216" t="s">
        <v>59466</v>
      </c>
      <c r="D18049" s="215" t="s">
        <v>59467</v>
      </c>
    </row>
    <row r="18050" spans="1:4">
      <c r="A18050" s="215" t="s">
        <v>59468</v>
      </c>
      <c r="B18050" s="215">
        <v>1</v>
      </c>
      <c r="C18050" s="216" t="s">
        <v>59469</v>
      </c>
      <c r="D18050" s="215" t="s">
        <v>59470</v>
      </c>
    </row>
    <row r="18051" spans="1:4">
      <c r="A18051" s="215" t="s">
        <v>59471</v>
      </c>
      <c r="B18051" s="215">
        <v>1</v>
      </c>
      <c r="C18051" s="216" t="s">
        <v>59472</v>
      </c>
      <c r="D18051" s="215" t="s">
        <v>59473</v>
      </c>
    </row>
    <row r="18052" spans="1:4">
      <c r="A18052" s="215" t="s">
        <v>59474</v>
      </c>
      <c r="B18052" s="215">
        <v>1</v>
      </c>
      <c r="C18052" s="216" t="s">
        <v>59475</v>
      </c>
      <c r="D18052" s="215" t="s">
        <v>59476</v>
      </c>
    </row>
    <row r="18053" spans="1:4">
      <c r="A18053" s="215" t="s">
        <v>59477</v>
      </c>
      <c r="B18053" s="215">
        <v>1</v>
      </c>
      <c r="C18053" s="216" t="s">
        <v>59478</v>
      </c>
      <c r="D18053" s="215" t="s">
        <v>59479</v>
      </c>
    </row>
    <row r="18054" spans="1:4">
      <c r="A18054" s="215" t="s">
        <v>59480</v>
      </c>
      <c r="B18054" s="215">
        <v>1</v>
      </c>
      <c r="C18054" s="216" t="s">
        <v>59481</v>
      </c>
      <c r="D18054" s="215" t="s">
        <v>59482</v>
      </c>
    </row>
    <row r="18055" spans="1:4">
      <c r="A18055" s="215" t="s">
        <v>59483</v>
      </c>
      <c r="B18055" s="215">
        <v>1</v>
      </c>
      <c r="C18055" s="216" t="s">
        <v>59484</v>
      </c>
      <c r="D18055" s="215" t="s">
        <v>59485</v>
      </c>
    </row>
    <row r="18056" spans="1:4">
      <c r="A18056" s="215" t="s">
        <v>59486</v>
      </c>
      <c r="B18056" s="215">
        <v>1</v>
      </c>
      <c r="C18056" s="216" t="s">
        <v>59487</v>
      </c>
      <c r="D18056" s="215" t="s">
        <v>59488</v>
      </c>
    </row>
    <row r="18057" spans="1:4">
      <c r="A18057" s="215" t="s">
        <v>59489</v>
      </c>
      <c r="B18057" s="215">
        <v>1</v>
      </c>
      <c r="C18057" s="216" t="s">
        <v>59490</v>
      </c>
      <c r="D18057" s="215" t="s">
        <v>59491</v>
      </c>
    </row>
    <row r="18058" spans="1:4">
      <c r="A18058" s="215" t="s">
        <v>59492</v>
      </c>
      <c r="B18058" s="215">
        <v>1</v>
      </c>
      <c r="C18058" s="216" t="s">
        <v>59493</v>
      </c>
      <c r="D18058" s="215" t="s">
        <v>59494</v>
      </c>
    </row>
    <row r="18059" spans="1:4">
      <c r="A18059" s="215" t="s">
        <v>59495</v>
      </c>
      <c r="B18059" s="215">
        <v>1</v>
      </c>
      <c r="C18059" s="216" t="s">
        <v>59496</v>
      </c>
      <c r="D18059" s="215" t="s">
        <v>59497</v>
      </c>
    </row>
    <row r="18060" spans="1:4">
      <c r="A18060" s="215" t="s">
        <v>59498</v>
      </c>
      <c r="B18060" s="215">
        <v>1</v>
      </c>
      <c r="C18060" s="216" t="s">
        <v>59499</v>
      </c>
      <c r="D18060" s="215" t="s">
        <v>59500</v>
      </c>
    </row>
    <row r="18061" spans="1:4">
      <c r="A18061" s="215" t="s">
        <v>59501</v>
      </c>
      <c r="B18061" s="215">
        <v>1</v>
      </c>
      <c r="C18061" s="216" t="s">
        <v>59502</v>
      </c>
      <c r="D18061" s="215" t="s">
        <v>59503</v>
      </c>
    </row>
    <row r="18062" spans="1:4">
      <c r="A18062" s="215" t="s">
        <v>59504</v>
      </c>
      <c r="B18062" s="215">
        <v>1</v>
      </c>
      <c r="C18062" s="216" t="s">
        <v>59505</v>
      </c>
      <c r="D18062" s="215" t="s">
        <v>59506</v>
      </c>
    </row>
    <row r="18063" spans="1:4">
      <c r="A18063" s="215" t="s">
        <v>59507</v>
      </c>
      <c r="B18063" s="215">
        <v>1</v>
      </c>
      <c r="C18063" s="216" t="s">
        <v>59508</v>
      </c>
      <c r="D18063" s="215" t="s">
        <v>59509</v>
      </c>
    </row>
    <row r="18064" spans="1:4">
      <c r="A18064" s="215" t="s">
        <v>59510</v>
      </c>
      <c r="B18064" s="215">
        <v>1</v>
      </c>
      <c r="C18064" s="216" t="s">
        <v>59511</v>
      </c>
      <c r="D18064" s="215" t="s">
        <v>59512</v>
      </c>
    </row>
    <row r="18065" spans="1:4">
      <c r="A18065" s="215" t="s">
        <v>59513</v>
      </c>
      <c r="B18065" s="215">
        <v>1</v>
      </c>
      <c r="C18065" s="216" t="s">
        <v>59514</v>
      </c>
      <c r="D18065" s="215" t="s">
        <v>59515</v>
      </c>
    </row>
    <row r="18066" spans="1:4">
      <c r="A18066" s="215" t="s">
        <v>59516</v>
      </c>
      <c r="B18066" s="215">
        <v>1</v>
      </c>
      <c r="C18066" s="216" t="s">
        <v>59517</v>
      </c>
      <c r="D18066" s="215" t="s">
        <v>59518</v>
      </c>
    </row>
    <row r="18067" spans="1:4">
      <c r="A18067" s="215" t="s">
        <v>59519</v>
      </c>
      <c r="B18067" s="215">
        <v>1</v>
      </c>
      <c r="C18067" s="216" t="s">
        <v>59520</v>
      </c>
      <c r="D18067" s="215" t="s">
        <v>59521</v>
      </c>
    </row>
    <row r="18068" spans="1:4">
      <c r="A18068" s="215" t="s">
        <v>59522</v>
      </c>
      <c r="B18068" s="215">
        <v>1</v>
      </c>
      <c r="C18068" s="216" t="s">
        <v>59523</v>
      </c>
      <c r="D18068" s="215" t="s">
        <v>111279</v>
      </c>
    </row>
    <row r="18069" spans="1:4">
      <c r="A18069" s="215" t="s">
        <v>59524</v>
      </c>
      <c r="B18069" s="215">
        <v>1</v>
      </c>
      <c r="C18069" s="216" t="s">
        <v>59525</v>
      </c>
      <c r="D18069" s="215" t="s">
        <v>111280</v>
      </c>
    </row>
    <row r="18070" spans="1:4">
      <c r="A18070" s="215" t="s">
        <v>59526</v>
      </c>
      <c r="B18070" s="215">
        <v>1</v>
      </c>
      <c r="C18070" s="216" t="s">
        <v>59527</v>
      </c>
      <c r="D18070" s="215" t="s">
        <v>111281</v>
      </c>
    </row>
    <row r="18071" spans="1:4">
      <c r="A18071" s="215" t="s">
        <v>59528</v>
      </c>
      <c r="B18071" s="215">
        <v>1</v>
      </c>
      <c r="C18071" s="216" t="s">
        <v>59529</v>
      </c>
      <c r="D18071" s="215" t="s">
        <v>111282</v>
      </c>
    </row>
    <row r="18072" spans="1:4">
      <c r="A18072" s="215" t="s">
        <v>59530</v>
      </c>
      <c r="B18072" s="215">
        <v>1</v>
      </c>
      <c r="C18072" s="216" t="s">
        <v>59531</v>
      </c>
      <c r="D18072" s="215" t="s">
        <v>111283</v>
      </c>
    </row>
    <row r="18073" spans="1:4">
      <c r="A18073" s="215" t="s">
        <v>59532</v>
      </c>
      <c r="B18073" s="215">
        <v>1</v>
      </c>
      <c r="C18073" s="216" t="s">
        <v>59533</v>
      </c>
      <c r="D18073" s="215" t="s">
        <v>111284</v>
      </c>
    </row>
    <row r="18074" spans="1:4">
      <c r="A18074" s="215" t="s">
        <v>59534</v>
      </c>
      <c r="B18074" s="215">
        <v>1</v>
      </c>
      <c r="C18074" s="216" t="s">
        <v>59535</v>
      </c>
      <c r="D18074" s="215" t="s">
        <v>111285</v>
      </c>
    </row>
    <row r="18075" spans="1:4">
      <c r="A18075" s="215" t="s">
        <v>59536</v>
      </c>
      <c r="B18075" s="215">
        <v>1</v>
      </c>
      <c r="C18075" s="216" t="s">
        <v>59537</v>
      </c>
      <c r="D18075" s="215" t="s">
        <v>111286</v>
      </c>
    </row>
    <row r="18076" spans="1:4">
      <c r="A18076" s="215" t="s">
        <v>59538</v>
      </c>
      <c r="B18076" s="215">
        <v>1</v>
      </c>
      <c r="C18076" s="216" t="s">
        <v>59539</v>
      </c>
      <c r="D18076" s="215" t="s">
        <v>111287</v>
      </c>
    </row>
    <row r="18077" spans="1:4">
      <c r="A18077" s="215" t="s">
        <v>59540</v>
      </c>
      <c r="B18077" s="215">
        <v>1</v>
      </c>
      <c r="C18077" s="216" t="s">
        <v>59541</v>
      </c>
      <c r="D18077" s="215" t="s">
        <v>111288</v>
      </c>
    </row>
    <row r="18078" spans="1:4">
      <c r="A18078" s="215" t="s">
        <v>59542</v>
      </c>
      <c r="B18078" s="215">
        <v>1</v>
      </c>
      <c r="C18078" s="216" t="s">
        <v>59543</v>
      </c>
      <c r="D18078" s="215" t="s">
        <v>111289</v>
      </c>
    </row>
    <row r="18079" spans="1:4">
      <c r="A18079" s="215" t="s">
        <v>59544</v>
      </c>
      <c r="B18079" s="215">
        <v>1</v>
      </c>
      <c r="C18079" s="216" t="s">
        <v>59545</v>
      </c>
      <c r="D18079" s="215" t="s">
        <v>59546</v>
      </c>
    </row>
    <row r="18080" spans="1:4">
      <c r="A18080" s="215" t="s">
        <v>59547</v>
      </c>
      <c r="B18080" s="215">
        <v>1</v>
      </c>
      <c r="C18080" s="216" t="s">
        <v>59548</v>
      </c>
      <c r="D18080" s="215" t="s">
        <v>59549</v>
      </c>
    </row>
    <row r="18081" spans="1:4">
      <c r="A18081" s="215" t="s">
        <v>59550</v>
      </c>
      <c r="B18081" s="215">
        <v>1</v>
      </c>
      <c r="C18081" s="216" t="s">
        <v>8230</v>
      </c>
      <c r="D18081" s="215" t="s">
        <v>59551</v>
      </c>
    </row>
    <row r="18082" spans="1:4">
      <c r="A18082" s="215" t="s">
        <v>59552</v>
      </c>
      <c r="B18082" s="215">
        <v>1</v>
      </c>
      <c r="C18082" s="216" t="s">
        <v>59553</v>
      </c>
      <c r="D18082" s="215" t="s">
        <v>59554</v>
      </c>
    </row>
    <row r="18083" spans="1:4">
      <c r="A18083" s="215" t="s">
        <v>59555</v>
      </c>
      <c r="B18083" s="215">
        <v>1</v>
      </c>
      <c r="C18083" s="216" t="s">
        <v>59556</v>
      </c>
      <c r="D18083" s="215" t="s">
        <v>59557</v>
      </c>
    </row>
    <row r="18084" spans="1:4">
      <c r="A18084" s="215" t="s">
        <v>59558</v>
      </c>
      <c r="B18084" s="215">
        <v>1</v>
      </c>
      <c r="C18084" s="216" t="s">
        <v>59559</v>
      </c>
      <c r="D18084" s="215" t="s">
        <v>59560</v>
      </c>
    </row>
    <row r="18085" spans="1:4">
      <c r="A18085" s="215" t="s">
        <v>59561</v>
      </c>
      <c r="B18085" s="215">
        <v>1</v>
      </c>
      <c r="C18085" s="216" t="s">
        <v>59562</v>
      </c>
      <c r="D18085" s="215" t="s">
        <v>59563</v>
      </c>
    </row>
    <row r="18086" spans="1:4">
      <c r="A18086" s="215" t="s">
        <v>59564</v>
      </c>
      <c r="B18086" s="215">
        <v>1</v>
      </c>
      <c r="C18086" s="216" t="s">
        <v>59565</v>
      </c>
      <c r="D18086" s="215" t="s">
        <v>59566</v>
      </c>
    </row>
    <row r="18087" spans="1:4">
      <c r="A18087" s="215" t="s">
        <v>59567</v>
      </c>
      <c r="B18087" s="215">
        <v>1</v>
      </c>
      <c r="C18087" s="216" t="s">
        <v>59568</v>
      </c>
      <c r="D18087" s="215" t="s">
        <v>59569</v>
      </c>
    </row>
    <row r="18088" spans="1:4">
      <c r="A18088" s="215" t="s">
        <v>59570</v>
      </c>
      <c r="B18088" s="215">
        <v>1</v>
      </c>
      <c r="C18088" s="216" t="s">
        <v>59571</v>
      </c>
      <c r="D18088" s="215" t="s">
        <v>59572</v>
      </c>
    </row>
    <row r="18089" spans="1:4">
      <c r="A18089" s="215" t="s">
        <v>59573</v>
      </c>
      <c r="B18089" s="215">
        <v>1</v>
      </c>
      <c r="C18089" s="216" t="s">
        <v>59574</v>
      </c>
      <c r="D18089" s="215" t="s">
        <v>59575</v>
      </c>
    </row>
    <row r="18090" spans="1:4">
      <c r="A18090" s="215" t="s">
        <v>59576</v>
      </c>
      <c r="B18090" s="215">
        <v>1</v>
      </c>
      <c r="C18090" s="216" t="s">
        <v>59577</v>
      </c>
      <c r="D18090" s="215" t="s">
        <v>59578</v>
      </c>
    </row>
    <row r="18091" spans="1:4">
      <c r="A18091" s="215" t="s">
        <v>59579</v>
      </c>
      <c r="B18091" s="215">
        <v>1</v>
      </c>
      <c r="C18091" s="216" t="s">
        <v>59580</v>
      </c>
      <c r="D18091" s="215" t="s">
        <v>59581</v>
      </c>
    </row>
    <row r="18092" spans="1:4">
      <c r="A18092" s="215" t="s">
        <v>59582</v>
      </c>
      <c r="B18092" s="215">
        <v>1</v>
      </c>
      <c r="C18092" s="216" t="s">
        <v>59583</v>
      </c>
      <c r="D18092" s="215" t="s">
        <v>59584</v>
      </c>
    </row>
    <row r="18093" spans="1:4">
      <c r="A18093" s="215" t="s">
        <v>59585</v>
      </c>
      <c r="B18093" s="215">
        <v>1</v>
      </c>
      <c r="C18093" s="216" t="s">
        <v>59586</v>
      </c>
      <c r="D18093" s="215" t="s">
        <v>59587</v>
      </c>
    </row>
    <row r="18094" spans="1:4">
      <c r="A18094" s="215" t="s">
        <v>59588</v>
      </c>
      <c r="B18094" s="215">
        <v>1</v>
      </c>
      <c r="C18094" s="216" t="s">
        <v>59589</v>
      </c>
      <c r="D18094" s="215" t="s">
        <v>59590</v>
      </c>
    </row>
    <row r="18095" spans="1:4">
      <c r="A18095" s="215" t="s">
        <v>59591</v>
      </c>
      <c r="B18095" s="215">
        <v>1</v>
      </c>
      <c r="C18095" s="216" t="s">
        <v>59592</v>
      </c>
      <c r="D18095" s="215" t="s">
        <v>59593</v>
      </c>
    </row>
    <row r="18096" spans="1:4">
      <c r="A18096" s="215" t="s">
        <v>59594</v>
      </c>
      <c r="B18096" s="215">
        <v>1</v>
      </c>
      <c r="C18096" s="216" t="s">
        <v>59595</v>
      </c>
      <c r="D18096" s="215" t="s">
        <v>59596</v>
      </c>
    </row>
    <row r="18097" spans="1:4">
      <c r="A18097" s="215" t="s">
        <v>59597</v>
      </c>
      <c r="B18097" s="215">
        <v>1</v>
      </c>
      <c r="C18097" s="216" t="s">
        <v>59598</v>
      </c>
      <c r="D18097" s="215" t="s">
        <v>59599</v>
      </c>
    </row>
    <row r="18098" spans="1:4">
      <c r="A18098" s="215" t="s">
        <v>59600</v>
      </c>
      <c r="B18098" s="215">
        <v>1</v>
      </c>
      <c r="C18098" s="216" t="s">
        <v>59601</v>
      </c>
      <c r="D18098" s="215" t="s">
        <v>59602</v>
      </c>
    </row>
    <row r="18099" spans="1:4">
      <c r="A18099" s="215" t="s">
        <v>59603</v>
      </c>
      <c r="B18099" s="215">
        <v>1</v>
      </c>
      <c r="C18099" s="216" t="s">
        <v>59604</v>
      </c>
      <c r="D18099" s="215" t="s">
        <v>59605</v>
      </c>
    </row>
    <row r="18100" spans="1:4">
      <c r="A18100" s="215" t="s">
        <v>59606</v>
      </c>
      <c r="B18100" s="215">
        <v>1</v>
      </c>
      <c r="C18100" s="216" t="s">
        <v>59607</v>
      </c>
      <c r="D18100" s="215" t="s">
        <v>59608</v>
      </c>
    </row>
    <row r="18101" spans="1:4">
      <c r="A18101" s="215" t="s">
        <v>59609</v>
      </c>
      <c r="B18101" s="215">
        <v>1</v>
      </c>
      <c r="C18101" s="216" t="s">
        <v>59610</v>
      </c>
      <c r="D18101" s="215" t="s">
        <v>111290</v>
      </c>
    </row>
    <row r="18102" spans="1:4">
      <c r="A18102" s="215" t="s">
        <v>59611</v>
      </c>
      <c r="B18102" s="215">
        <v>1</v>
      </c>
      <c r="C18102" s="216" t="s">
        <v>59612</v>
      </c>
      <c r="D18102" s="215" t="s">
        <v>111291</v>
      </c>
    </row>
    <row r="18103" spans="1:4">
      <c r="A18103" s="215" t="s">
        <v>59613</v>
      </c>
      <c r="B18103" s="215">
        <v>1</v>
      </c>
      <c r="C18103" s="216" t="s">
        <v>59614</v>
      </c>
      <c r="D18103" s="215" t="s">
        <v>59615</v>
      </c>
    </row>
    <row r="18104" spans="1:4">
      <c r="A18104" s="215" t="s">
        <v>59616</v>
      </c>
      <c r="B18104" s="215">
        <v>1</v>
      </c>
      <c r="C18104" s="216" t="s">
        <v>59617</v>
      </c>
      <c r="D18104" s="215" t="s">
        <v>59618</v>
      </c>
    </row>
    <row r="18105" spans="1:4">
      <c r="A18105" s="215" t="s">
        <v>59619</v>
      </c>
      <c r="B18105" s="215">
        <v>1</v>
      </c>
      <c r="C18105" s="216" t="s">
        <v>59620</v>
      </c>
      <c r="D18105" s="215" t="s">
        <v>59621</v>
      </c>
    </row>
    <row r="18106" spans="1:4">
      <c r="A18106" s="215" t="s">
        <v>59622</v>
      </c>
      <c r="B18106" s="215">
        <v>1</v>
      </c>
      <c r="C18106" s="216" t="s">
        <v>59623</v>
      </c>
      <c r="D18106" s="215" t="s">
        <v>59624</v>
      </c>
    </row>
    <row r="18107" spans="1:4">
      <c r="A18107" s="215" t="s">
        <v>59625</v>
      </c>
      <c r="B18107" s="215">
        <v>1</v>
      </c>
      <c r="C18107" s="216" t="s">
        <v>59626</v>
      </c>
      <c r="D18107" s="215" t="s">
        <v>59627</v>
      </c>
    </row>
    <row r="18108" spans="1:4">
      <c r="A18108" s="215" t="s">
        <v>59628</v>
      </c>
      <c r="B18108" s="215">
        <v>1</v>
      </c>
      <c r="C18108" s="216" t="s">
        <v>59629</v>
      </c>
      <c r="D18108" s="215" t="s">
        <v>59630</v>
      </c>
    </row>
    <row r="18109" spans="1:4">
      <c r="A18109" s="215" t="s">
        <v>59631</v>
      </c>
      <c r="B18109" s="215">
        <v>1</v>
      </c>
      <c r="C18109" s="216" t="s">
        <v>59632</v>
      </c>
      <c r="D18109" s="215" t="s">
        <v>111292</v>
      </c>
    </row>
    <row r="18110" spans="1:4">
      <c r="A18110" s="215" t="s">
        <v>59633</v>
      </c>
      <c r="B18110" s="215">
        <v>1</v>
      </c>
      <c r="C18110" s="216" t="s">
        <v>59634</v>
      </c>
      <c r="D18110" s="215" t="s">
        <v>111293</v>
      </c>
    </row>
    <row r="18111" spans="1:4">
      <c r="A18111" s="215" t="s">
        <v>59635</v>
      </c>
      <c r="B18111" s="215">
        <v>1</v>
      </c>
      <c r="C18111" s="216" t="s">
        <v>59636</v>
      </c>
      <c r="D18111" s="215" t="s">
        <v>111294</v>
      </c>
    </row>
    <row r="18112" spans="1:4">
      <c r="A18112" s="215" t="s">
        <v>59637</v>
      </c>
      <c r="B18112" s="215">
        <v>1</v>
      </c>
      <c r="C18112" s="216" t="s">
        <v>59638</v>
      </c>
      <c r="D18112" s="215" t="s">
        <v>111295</v>
      </c>
    </row>
    <row r="18113" spans="1:4">
      <c r="A18113" s="215" t="s">
        <v>59639</v>
      </c>
      <c r="B18113" s="215">
        <v>1</v>
      </c>
      <c r="C18113" s="216" t="s">
        <v>59640</v>
      </c>
      <c r="D18113" s="215" t="s">
        <v>111296</v>
      </c>
    </row>
    <row r="18114" spans="1:4">
      <c r="A18114" s="215" t="s">
        <v>59641</v>
      </c>
      <c r="B18114" s="215">
        <v>1</v>
      </c>
      <c r="C18114" s="216" t="s">
        <v>59642</v>
      </c>
      <c r="D18114" s="215" t="s">
        <v>111297</v>
      </c>
    </row>
    <row r="18115" spans="1:4">
      <c r="A18115" s="215" t="s">
        <v>59643</v>
      </c>
      <c r="B18115" s="215">
        <v>1</v>
      </c>
      <c r="C18115" s="216" t="s">
        <v>59644</v>
      </c>
      <c r="D18115" s="215" t="s">
        <v>111298</v>
      </c>
    </row>
    <row r="18116" spans="1:4">
      <c r="A18116" s="215" t="s">
        <v>59645</v>
      </c>
      <c r="B18116" s="215">
        <v>1</v>
      </c>
      <c r="C18116" s="216" t="s">
        <v>59646</v>
      </c>
      <c r="D18116" s="215" t="s">
        <v>111299</v>
      </c>
    </row>
    <row r="18117" spans="1:4">
      <c r="A18117" s="215" t="s">
        <v>59647</v>
      </c>
      <c r="B18117" s="215">
        <v>1</v>
      </c>
      <c r="C18117" s="216" t="s">
        <v>59648</v>
      </c>
      <c r="D18117" s="215" t="s">
        <v>111300</v>
      </c>
    </row>
    <row r="18118" spans="1:4">
      <c r="A18118" s="215" t="s">
        <v>59649</v>
      </c>
      <c r="B18118" s="215">
        <v>1</v>
      </c>
      <c r="C18118" s="216" t="s">
        <v>59650</v>
      </c>
      <c r="D18118" s="215" t="s">
        <v>111301</v>
      </c>
    </row>
    <row r="18119" spans="1:4">
      <c r="A18119" s="215" t="s">
        <v>59651</v>
      </c>
      <c r="B18119" s="215">
        <v>1</v>
      </c>
      <c r="C18119" s="216" t="s">
        <v>59652</v>
      </c>
      <c r="D18119" s="215" t="s">
        <v>111302</v>
      </c>
    </row>
    <row r="18120" spans="1:4">
      <c r="A18120" s="215" t="s">
        <v>59653</v>
      </c>
      <c r="B18120" s="215">
        <v>1</v>
      </c>
      <c r="C18120" s="216" t="s">
        <v>59654</v>
      </c>
      <c r="D18120" s="215" t="s">
        <v>111303</v>
      </c>
    </row>
    <row r="18121" spans="1:4">
      <c r="A18121" s="215" t="s">
        <v>59655</v>
      </c>
      <c r="B18121" s="215">
        <v>1</v>
      </c>
      <c r="C18121" s="216" t="s">
        <v>59656</v>
      </c>
      <c r="D18121" s="215" t="s">
        <v>111304</v>
      </c>
    </row>
    <row r="18122" spans="1:4">
      <c r="A18122" s="215" t="s">
        <v>59657</v>
      </c>
      <c r="B18122" s="215">
        <v>1</v>
      </c>
      <c r="C18122" s="216" t="s">
        <v>59658</v>
      </c>
      <c r="D18122" s="215" t="s">
        <v>111305</v>
      </c>
    </row>
    <row r="18123" spans="1:4">
      <c r="A18123" s="215" t="s">
        <v>59659</v>
      </c>
      <c r="B18123" s="215">
        <v>1</v>
      </c>
      <c r="C18123" s="216" t="s">
        <v>59660</v>
      </c>
      <c r="D18123" s="215" t="s">
        <v>111306</v>
      </c>
    </row>
    <row r="18124" spans="1:4">
      <c r="A18124" s="215" t="s">
        <v>59661</v>
      </c>
      <c r="B18124" s="215">
        <v>1</v>
      </c>
      <c r="C18124" s="216" t="s">
        <v>59662</v>
      </c>
      <c r="D18124" s="215" t="s">
        <v>59663</v>
      </c>
    </row>
    <row r="18125" spans="1:4">
      <c r="A18125" s="215" t="s">
        <v>59664</v>
      </c>
      <c r="B18125" s="215">
        <v>1</v>
      </c>
      <c r="C18125" s="216" t="s">
        <v>59665</v>
      </c>
      <c r="D18125" s="215" t="s">
        <v>59666</v>
      </c>
    </row>
    <row r="18126" spans="1:4">
      <c r="A18126" s="215" t="s">
        <v>59667</v>
      </c>
      <c r="B18126" s="215">
        <v>1</v>
      </c>
      <c r="C18126" s="216" t="s">
        <v>59668</v>
      </c>
      <c r="D18126" s="215" t="s">
        <v>59669</v>
      </c>
    </row>
    <row r="18127" spans="1:4">
      <c r="A18127" s="215" t="s">
        <v>59670</v>
      </c>
      <c r="B18127" s="215">
        <v>1</v>
      </c>
      <c r="C18127" s="216" t="s">
        <v>59671</v>
      </c>
      <c r="D18127" s="215" t="s">
        <v>59672</v>
      </c>
    </row>
    <row r="18128" spans="1:4">
      <c r="A18128" s="215" t="s">
        <v>59674</v>
      </c>
      <c r="B18128" s="215">
        <v>1</v>
      </c>
      <c r="C18128" s="216" t="s">
        <v>59675</v>
      </c>
      <c r="D18128" s="215" t="s">
        <v>59676</v>
      </c>
    </row>
    <row r="18129" spans="1:4">
      <c r="A18129" s="215" t="s">
        <v>59677</v>
      </c>
      <c r="B18129" s="215">
        <v>1</v>
      </c>
      <c r="C18129" s="216" t="s">
        <v>59678</v>
      </c>
      <c r="D18129" s="215" t="s">
        <v>59679</v>
      </c>
    </row>
    <row r="18130" spans="1:4">
      <c r="A18130" s="215" t="s">
        <v>59680</v>
      </c>
      <c r="B18130" s="215">
        <v>1</v>
      </c>
      <c r="C18130" s="216" t="s">
        <v>59681</v>
      </c>
      <c r="D18130" s="215" t="s">
        <v>59682</v>
      </c>
    </row>
    <row r="18131" spans="1:4">
      <c r="A18131" s="215" t="s">
        <v>59683</v>
      </c>
      <c r="B18131" s="215">
        <v>1</v>
      </c>
      <c r="C18131" s="216" t="s">
        <v>59684</v>
      </c>
      <c r="D18131" s="215" t="s">
        <v>59685</v>
      </c>
    </row>
    <row r="18132" spans="1:4">
      <c r="A18132" s="215" t="s">
        <v>59686</v>
      </c>
      <c r="B18132" s="215">
        <v>1</v>
      </c>
      <c r="C18132" s="216" t="s">
        <v>59687</v>
      </c>
      <c r="D18132" s="215" t="s">
        <v>111307</v>
      </c>
    </row>
    <row r="18133" spans="1:4">
      <c r="A18133" s="215" t="s">
        <v>59688</v>
      </c>
      <c r="B18133" s="215">
        <v>1</v>
      </c>
      <c r="C18133" s="216" t="s">
        <v>59689</v>
      </c>
      <c r="D18133" s="215" t="s">
        <v>59690</v>
      </c>
    </row>
    <row r="18134" spans="1:4">
      <c r="A18134" s="215" t="s">
        <v>59691</v>
      </c>
      <c r="B18134" s="215">
        <v>1</v>
      </c>
      <c r="C18134" s="216" t="s">
        <v>59692</v>
      </c>
      <c r="D18134" s="215" t="s">
        <v>111308</v>
      </c>
    </row>
    <row r="18135" spans="1:4">
      <c r="A18135" s="215" t="s">
        <v>59693</v>
      </c>
      <c r="B18135" s="215">
        <v>1</v>
      </c>
      <c r="C18135" s="216" t="s">
        <v>59694</v>
      </c>
      <c r="D18135" s="215" t="s">
        <v>59695</v>
      </c>
    </row>
    <row r="18136" spans="1:4">
      <c r="A18136" s="215" t="s">
        <v>59696</v>
      </c>
      <c r="B18136" s="215">
        <v>1</v>
      </c>
      <c r="C18136" s="216" t="s">
        <v>59697</v>
      </c>
      <c r="D18136" s="215" t="s">
        <v>59698</v>
      </c>
    </row>
    <row r="18137" spans="1:4">
      <c r="A18137" s="215" t="s">
        <v>59699</v>
      </c>
      <c r="B18137" s="215">
        <v>1</v>
      </c>
      <c r="C18137" s="216" t="s">
        <v>59700</v>
      </c>
      <c r="D18137" s="215" t="s">
        <v>59701</v>
      </c>
    </row>
    <row r="18138" spans="1:4">
      <c r="A18138" s="215" t="s">
        <v>59702</v>
      </c>
      <c r="B18138" s="215">
        <v>1</v>
      </c>
      <c r="C18138" s="216" t="s">
        <v>59703</v>
      </c>
      <c r="D18138" s="215" t="s">
        <v>59704</v>
      </c>
    </row>
    <row r="18139" spans="1:4">
      <c r="A18139" s="215" t="s">
        <v>59705</v>
      </c>
      <c r="B18139" s="215">
        <v>1</v>
      </c>
      <c r="C18139" s="216" t="s">
        <v>59706</v>
      </c>
      <c r="D18139" s="215" t="s">
        <v>59707</v>
      </c>
    </row>
    <row r="18140" spans="1:4">
      <c r="A18140" s="215" t="s">
        <v>59708</v>
      </c>
      <c r="B18140" s="215">
        <v>1</v>
      </c>
      <c r="C18140" s="216" t="s">
        <v>59709</v>
      </c>
      <c r="D18140" s="215" t="s">
        <v>59710</v>
      </c>
    </row>
    <row r="18141" spans="1:4">
      <c r="A18141" s="215" t="s">
        <v>59711</v>
      </c>
      <c r="B18141" s="215">
        <v>1</v>
      </c>
      <c r="C18141" s="216" t="s">
        <v>59712</v>
      </c>
      <c r="D18141" s="215" t="s">
        <v>59713</v>
      </c>
    </row>
    <row r="18142" spans="1:4">
      <c r="A18142" s="215" t="s">
        <v>59714</v>
      </c>
      <c r="B18142" s="215">
        <v>1</v>
      </c>
      <c r="C18142" s="216" t="s">
        <v>59715</v>
      </c>
      <c r="D18142" s="215" t="s">
        <v>59716</v>
      </c>
    </row>
    <row r="18143" spans="1:4">
      <c r="A18143" s="215" t="s">
        <v>59717</v>
      </c>
      <c r="B18143" s="215">
        <v>1</v>
      </c>
      <c r="C18143" s="216" t="s">
        <v>59718</v>
      </c>
      <c r="D18143" s="215" t="s">
        <v>59719</v>
      </c>
    </row>
    <row r="18144" spans="1:4">
      <c r="A18144" s="215" t="s">
        <v>59720</v>
      </c>
      <c r="B18144" s="215">
        <v>1</v>
      </c>
      <c r="C18144" s="216" t="s">
        <v>59721</v>
      </c>
      <c r="D18144" s="215" t="s">
        <v>58365</v>
      </c>
    </row>
    <row r="18145" spans="1:4">
      <c r="A18145" s="215" t="s">
        <v>59722</v>
      </c>
      <c r="B18145" s="215">
        <v>1</v>
      </c>
      <c r="C18145" s="216" t="s">
        <v>59723</v>
      </c>
      <c r="D18145" s="215" t="s">
        <v>59724</v>
      </c>
    </row>
    <row r="18146" spans="1:4">
      <c r="A18146" s="215" t="s">
        <v>59725</v>
      </c>
      <c r="B18146" s="215">
        <v>1</v>
      </c>
      <c r="C18146" s="216" t="s">
        <v>59726</v>
      </c>
      <c r="D18146" s="215" t="s">
        <v>59727</v>
      </c>
    </row>
    <row r="18147" spans="1:4">
      <c r="A18147" s="215" t="s">
        <v>59728</v>
      </c>
      <c r="B18147" s="215">
        <v>1</v>
      </c>
      <c r="C18147" s="216" t="s">
        <v>59729</v>
      </c>
      <c r="D18147" s="215" t="s">
        <v>59730</v>
      </c>
    </row>
    <row r="18148" spans="1:4">
      <c r="A18148" s="215" t="s">
        <v>59731</v>
      </c>
      <c r="B18148" s="215">
        <v>1</v>
      </c>
      <c r="C18148" s="216" t="s">
        <v>59732</v>
      </c>
      <c r="D18148" s="215" t="s">
        <v>59733</v>
      </c>
    </row>
    <row r="18149" spans="1:4">
      <c r="A18149" s="215" t="s">
        <v>59734</v>
      </c>
      <c r="B18149" s="215">
        <v>1</v>
      </c>
      <c r="C18149" s="216" t="s">
        <v>59735</v>
      </c>
      <c r="D18149" s="215" t="s">
        <v>59736</v>
      </c>
    </row>
    <row r="18150" spans="1:4">
      <c r="A18150" s="215" t="s">
        <v>59737</v>
      </c>
      <c r="B18150" s="215">
        <v>1</v>
      </c>
      <c r="C18150" s="216" t="s">
        <v>59738</v>
      </c>
      <c r="D18150" s="215" t="s">
        <v>58392</v>
      </c>
    </row>
    <row r="18151" spans="1:4">
      <c r="A18151" s="215" t="s">
        <v>59739</v>
      </c>
      <c r="B18151" s="215">
        <v>1</v>
      </c>
      <c r="C18151" s="216" t="s">
        <v>59740</v>
      </c>
      <c r="D18151" s="215" t="s">
        <v>59741</v>
      </c>
    </row>
    <row r="18152" spans="1:4">
      <c r="A18152" s="215" t="s">
        <v>59742</v>
      </c>
      <c r="B18152" s="215">
        <v>1</v>
      </c>
      <c r="C18152" s="216" t="s">
        <v>59743</v>
      </c>
      <c r="D18152" s="215" t="s">
        <v>58407</v>
      </c>
    </row>
    <row r="18153" spans="1:4">
      <c r="A18153" s="215" t="s">
        <v>59744</v>
      </c>
      <c r="B18153" s="215">
        <v>1</v>
      </c>
      <c r="C18153" s="216" t="s">
        <v>59745</v>
      </c>
      <c r="D18153" s="215" t="s">
        <v>59746</v>
      </c>
    </row>
    <row r="18154" spans="1:4">
      <c r="A18154" s="215" t="s">
        <v>59747</v>
      </c>
      <c r="B18154" s="215">
        <v>1</v>
      </c>
      <c r="C18154" s="216" t="s">
        <v>59748</v>
      </c>
      <c r="D18154" s="215" t="s">
        <v>59749</v>
      </c>
    </row>
    <row r="18155" spans="1:4">
      <c r="A18155" s="215" t="s">
        <v>59750</v>
      </c>
      <c r="B18155" s="215">
        <v>1</v>
      </c>
      <c r="C18155" s="216" t="s">
        <v>59751</v>
      </c>
      <c r="D18155" s="215" t="s">
        <v>59752</v>
      </c>
    </row>
    <row r="18156" spans="1:4">
      <c r="A18156" s="215" t="s">
        <v>59753</v>
      </c>
      <c r="B18156" s="215">
        <v>1</v>
      </c>
      <c r="C18156" s="216" t="s">
        <v>59754</v>
      </c>
      <c r="D18156" s="215" t="s">
        <v>59755</v>
      </c>
    </row>
    <row r="18157" spans="1:4">
      <c r="A18157" s="215" t="s">
        <v>59756</v>
      </c>
      <c r="B18157" s="215">
        <v>1</v>
      </c>
      <c r="C18157" s="216" t="s">
        <v>59757</v>
      </c>
      <c r="D18157" s="215" t="s">
        <v>59758</v>
      </c>
    </row>
    <row r="18158" spans="1:4">
      <c r="A18158" s="215" t="s">
        <v>59759</v>
      </c>
      <c r="B18158" s="215">
        <v>1</v>
      </c>
      <c r="C18158" s="216" t="s">
        <v>59760</v>
      </c>
      <c r="D18158" s="215" t="s">
        <v>59761</v>
      </c>
    </row>
    <row r="18159" spans="1:4">
      <c r="A18159" s="215" t="s">
        <v>59762</v>
      </c>
      <c r="B18159" s="215">
        <v>1</v>
      </c>
      <c r="C18159" s="216" t="s">
        <v>59763</v>
      </c>
      <c r="D18159" s="215" t="s">
        <v>59764</v>
      </c>
    </row>
    <row r="18160" spans="1:4">
      <c r="A18160" s="215" t="s">
        <v>59765</v>
      </c>
      <c r="B18160" s="215">
        <v>1</v>
      </c>
      <c r="C18160" s="216" t="s">
        <v>59766</v>
      </c>
      <c r="D18160" s="215" t="s">
        <v>59767</v>
      </c>
    </row>
    <row r="18161" spans="1:4">
      <c r="A18161" s="215" t="s">
        <v>59768</v>
      </c>
      <c r="B18161" s="215">
        <v>1</v>
      </c>
      <c r="C18161" s="216" t="s">
        <v>59769</v>
      </c>
      <c r="D18161" s="215" t="s">
        <v>59770</v>
      </c>
    </row>
    <row r="18162" spans="1:4">
      <c r="A18162" s="215" t="s">
        <v>59771</v>
      </c>
      <c r="B18162" s="215">
        <v>1</v>
      </c>
      <c r="C18162" s="216" t="s">
        <v>59772</v>
      </c>
      <c r="D18162" s="215" t="s">
        <v>59773</v>
      </c>
    </row>
    <row r="18163" spans="1:4">
      <c r="A18163" s="215" t="s">
        <v>59774</v>
      </c>
      <c r="B18163" s="215">
        <v>1</v>
      </c>
      <c r="C18163" s="216" t="s">
        <v>59775</v>
      </c>
      <c r="D18163" s="215" t="s">
        <v>59776</v>
      </c>
    </row>
    <row r="18164" spans="1:4">
      <c r="A18164" s="215" t="s">
        <v>59777</v>
      </c>
      <c r="B18164" s="215">
        <v>1</v>
      </c>
      <c r="C18164" s="216" t="s">
        <v>59778</v>
      </c>
      <c r="D18164" s="215" t="s">
        <v>59779</v>
      </c>
    </row>
    <row r="18165" spans="1:4">
      <c r="A18165" s="215" t="s">
        <v>59780</v>
      </c>
      <c r="B18165" s="215">
        <v>1</v>
      </c>
      <c r="C18165" s="216" t="s">
        <v>59781</v>
      </c>
      <c r="D18165" s="215" t="s">
        <v>59782</v>
      </c>
    </row>
    <row r="18166" spans="1:4">
      <c r="A18166" s="215" t="s">
        <v>59783</v>
      </c>
      <c r="B18166" s="215">
        <v>1</v>
      </c>
      <c r="C18166" s="216" t="s">
        <v>59784</v>
      </c>
      <c r="D18166" s="215" t="s">
        <v>59785</v>
      </c>
    </row>
    <row r="18167" spans="1:4">
      <c r="A18167" s="215" t="s">
        <v>59786</v>
      </c>
      <c r="B18167" s="215">
        <v>1</v>
      </c>
      <c r="C18167" s="216" t="s">
        <v>59787</v>
      </c>
      <c r="D18167" s="215" t="s">
        <v>59788</v>
      </c>
    </row>
    <row r="18168" spans="1:4">
      <c r="A18168" s="215" t="s">
        <v>59789</v>
      </c>
      <c r="B18168" s="215">
        <v>1</v>
      </c>
      <c r="C18168" s="216" t="s">
        <v>59790</v>
      </c>
      <c r="D18168" s="215" t="s">
        <v>59791</v>
      </c>
    </row>
    <row r="18169" spans="1:4">
      <c r="A18169" s="215" t="s">
        <v>59792</v>
      </c>
      <c r="B18169" s="215">
        <v>1</v>
      </c>
      <c r="C18169" s="216" t="s">
        <v>59793</v>
      </c>
      <c r="D18169" s="215" t="s">
        <v>59794</v>
      </c>
    </row>
    <row r="18170" spans="1:4">
      <c r="A18170" s="215" t="s">
        <v>59795</v>
      </c>
      <c r="B18170" s="215">
        <v>1</v>
      </c>
      <c r="C18170" s="216" t="s">
        <v>59796</v>
      </c>
      <c r="D18170" s="215" t="s">
        <v>59797</v>
      </c>
    </row>
    <row r="18171" spans="1:4">
      <c r="A18171" s="215" t="s">
        <v>59798</v>
      </c>
      <c r="B18171" s="215">
        <v>1</v>
      </c>
      <c r="C18171" s="216" t="s">
        <v>59799</v>
      </c>
      <c r="D18171" s="215" t="s">
        <v>59800</v>
      </c>
    </row>
    <row r="18172" spans="1:4">
      <c r="A18172" s="215" t="s">
        <v>59801</v>
      </c>
      <c r="B18172" s="215">
        <v>1</v>
      </c>
      <c r="C18172" s="216" t="s">
        <v>59802</v>
      </c>
      <c r="D18172" s="215" t="s">
        <v>59803</v>
      </c>
    </row>
    <row r="18173" spans="1:4">
      <c r="A18173" s="215" t="s">
        <v>59804</v>
      </c>
      <c r="B18173" s="215">
        <v>1</v>
      </c>
      <c r="C18173" s="216" t="s">
        <v>59805</v>
      </c>
      <c r="D18173" s="215" t="s">
        <v>59806</v>
      </c>
    </row>
    <row r="18174" spans="1:4">
      <c r="A18174" s="215" t="s">
        <v>59807</v>
      </c>
      <c r="B18174" s="215">
        <v>1</v>
      </c>
      <c r="C18174" s="216" t="s">
        <v>59808</v>
      </c>
      <c r="D18174" s="215" t="s">
        <v>59809</v>
      </c>
    </row>
    <row r="18175" spans="1:4">
      <c r="A18175" s="215" t="s">
        <v>59810</v>
      </c>
      <c r="B18175" s="215">
        <v>1</v>
      </c>
      <c r="C18175" s="216" t="s">
        <v>59811</v>
      </c>
      <c r="D18175" s="215" t="s">
        <v>59812</v>
      </c>
    </row>
    <row r="18176" spans="1:4">
      <c r="A18176" s="215" t="s">
        <v>59813</v>
      </c>
      <c r="B18176" s="215">
        <v>1</v>
      </c>
      <c r="C18176" s="216" t="s">
        <v>59814</v>
      </c>
      <c r="D18176" s="215" t="s">
        <v>59815</v>
      </c>
    </row>
    <row r="18177" spans="1:4">
      <c r="A18177" s="215" t="s">
        <v>59816</v>
      </c>
      <c r="B18177" s="215">
        <v>1</v>
      </c>
      <c r="C18177" s="216" t="s">
        <v>59817</v>
      </c>
      <c r="D18177" s="215" t="s">
        <v>59818</v>
      </c>
    </row>
    <row r="18178" spans="1:4">
      <c r="A18178" s="215" t="s">
        <v>59819</v>
      </c>
      <c r="B18178" s="215">
        <v>1</v>
      </c>
      <c r="C18178" s="216" t="s">
        <v>59820</v>
      </c>
      <c r="D18178" s="215" t="s">
        <v>59821</v>
      </c>
    </row>
    <row r="18179" spans="1:4">
      <c r="A18179" s="215" t="s">
        <v>59822</v>
      </c>
      <c r="B18179" s="215">
        <v>1</v>
      </c>
      <c r="C18179" s="216" t="s">
        <v>59823</v>
      </c>
      <c r="D18179" s="215" t="s">
        <v>59824</v>
      </c>
    </row>
    <row r="18180" spans="1:4">
      <c r="A18180" s="215" t="s">
        <v>59825</v>
      </c>
      <c r="B18180" s="215">
        <v>1</v>
      </c>
      <c r="C18180" s="216" t="s">
        <v>59826</v>
      </c>
      <c r="D18180" s="215" t="s">
        <v>59827</v>
      </c>
    </row>
    <row r="18181" spans="1:4">
      <c r="A18181" s="215" t="s">
        <v>59828</v>
      </c>
      <c r="B18181" s="215">
        <v>1</v>
      </c>
      <c r="C18181" s="216" t="s">
        <v>59829</v>
      </c>
      <c r="D18181" s="215" t="s">
        <v>59830</v>
      </c>
    </row>
    <row r="18182" spans="1:4">
      <c r="A18182" s="215" t="s">
        <v>59831</v>
      </c>
      <c r="B18182" s="215">
        <v>1</v>
      </c>
      <c r="C18182" s="216" t="s">
        <v>59832</v>
      </c>
      <c r="D18182" s="215" t="s">
        <v>59833</v>
      </c>
    </row>
    <row r="18183" spans="1:4">
      <c r="A18183" s="215" t="s">
        <v>59834</v>
      </c>
      <c r="B18183" s="215">
        <v>1</v>
      </c>
      <c r="C18183" s="216" t="s">
        <v>59835</v>
      </c>
      <c r="D18183" s="215" t="s">
        <v>59836</v>
      </c>
    </row>
    <row r="18184" spans="1:4">
      <c r="A18184" s="215" t="s">
        <v>59837</v>
      </c>
      <c r="B18184" s="215">
        <v>1</v>
      </c>
      <c r="C18184" s="216" t="s">
        <v>59838</v>
      </c>
      <c r="D18184" s="215" t="s">
        <v>59839</v>
      </c>
    </row>
    <row r="18185" spans="1:4">
      <c r="A18185" s="215" t="s">
        <v>59840</v>
      </c>
      <c r="B18185" s="215">
        <v>1</v>
      </c>
      <c r="C18185" s="216" t="s">
        <v>59841</v>
      </c>
      <c r="D18185" s="215" t="s">
        <v>59842</v>
      </c>
    </row>
    <row r="18186" spans="1:4">
      <c r="A18186" s="215" t="s">
        <v>59843</v>
      </c>
      <c r="B18186" s="215">
        <v>1</v>
      </c>
      <c r="C18186" s="216" t="s">
        <v>59844</v>
      </c>
      <c r="D18186" s="215" t="s">
        <v>59845</v>
      </c>
    </row>
    <row r="18187" spans="1:4">
      <c r="A18187" s="215" t="s">
        <v>59846</v>
      </c>
      <c r="B18187" s="215">
        <v>1</v>
      </c>
      <c r="C18187" s="216" t="s">
        <v>59847</v>
      </c>
      <c r="D18187" s="215" t="s">
        <v>59848</v>
      </c>
    </row>
    <row r="18188" spans="1:4">
      <c r="A18188" s="215" t="s">
        <v>59849</v>
      </c>
      <c r="B18188" s="215">
        <v>1</v>
      </c>
      <c r="C18188" s="216" t="s">
        <v>59850</v>
      </c>
      <c r="D18188" s="215" t="s">
        <v>59851</v>
      </c>
    </row>
    <row r="18189" spans="1:4">
      <c r="A18189" s="215" t="s">
        <v>59852</v>
      </c>
      <c r="B18189" s="215">
        <v>1</v>
      </c>
      <c r="C18189" s="216" t="s">
        <v>59853</v>
      </c>
      <c r="D18189" s="215" t="s">
        <v>59854</v>
      </c>
    </row>
    <row r="18190" spans="1:4">
      <c r="A18190" s="215" t="s">
        <v>59855</v>
      </c>
      <c r="B18190" s="215">
        <v>1</v>
      </c>
      <c r="C18190" s="216" t="s">
        <v>59856</v>
      </c>
      <c r="D18190" s="215" t="s">
        <v>59857</v>
      </c>
    </row>
    <row r="18191" spans="1:4">
      <c r="A18191" s="215" t="s">
        <v>59858</v>
      </c>
      <c r="B18191" s="215">
        <v>1</v>
      </c>
      <c r="C18191" s="216" t="s">
        <v>59859</v>
      </c>
      <c r="D18191" s="215" t="s">
        <v>59860</v>
      </c>
    </row>
    <row r="18192" spans="1:4">
      <c r="A18192" s="215" t="s">
        <v>59861</v>
      </c>
      <c r="B18192" s="215">
        <v>1</v>
      </c>
      <c r="C18192" s="216" t="s">
        <v>59862</v>
      </c>
      <c r="D18192" s="215" t="s">
        <v>59863</v>
      </c>
    </row>
    <row r="18193" spans="1:4">
      <c r="A18193" s="215" t="s">
        <v>59864</v>
      </c>
      <c r="B18193" s="215">
        <v>1</v>
      </c>
      <c r="C18193" s="216" t="s">
        <v>59865</v>
      </c>
      <c r="D18193" s="215" t="s">
        <v>59866</v>
      </c>
    </row>
    <row r="18194" spans="1:4">
      <c r="A18194" s="215" t="s">
        <v>59867</v>
      </c>
      <c r="B18194" s="215">
        <v>1</v>
      </c>
      <c r="C18194" s="216" t="s">
        <v>59868</v>
      </c>
      <c r="D18194" s="215" t="s">
        <v>59869</v>
      </c>
    </row>
    <row r="18195" spans="1:4">
      <c r="A18195" s="215" t="s">
        <v>59870</v>
      </c>
      <c r="B18195" s="215">
        <v>1</v>
      </c>
      <c r="C18195" s="216" t="s">
        <v>59871</v>
      </c>
      <c r="D18195" s="215" t="s">
        <v>59872</v>
      </c>
    </row>
    <row r="18196" spans="1:4">
      <c r="A18196" s="215" t="s">
        <v>59873</v>
      </c>
      <c r="B18196" s="215">
        <v>1</v>
      </c>
      <c r="C18196" s="216" t="s">
        <v>59874</v>
      </c>
      <c r="D18196" s="215" t="s">
        <v>59875</v>
      </c>
    </row>
    <row r="18197" spans="1:4">
      <c r="A18197" s="215" t="s">
        <v>59876</v>
      </c>
      <c r="B18197" s="215">
        <v>1</v>
      </c>
      <c r="C18197" s="216" t="s">
        <v>59877</v>
      </c>
      <c r="D18197" s="215" t="s">
        <v>59878</v>
      </c>
    </row>
    <row r="18198" spans="1:4">
      <c r="A18198" s="215" t="s">
        <v>59879</v>
      </c>
      <c r="B18198" s="215">
        <v>1</v>
      </c>
      <c r="C18198" s="216" t="s">
        <v>59880</v>
      </c>
      <c r="D18198" s="215" t="s">
        <v>59881</v>
      </c>
    </row>
    <row r="18199" spans="1:4">
      <c r="A18199" s="215" t="s">
        <v>59882</v>
      </c>
      <c r="B18199" s="215">
        <v>1</v>
      </c>
      <c r="C18199" s="216" t="s">
        <v>59883</v>
      </c>
      <c r="D18199" s="215" t="s">
        <v>59884</v>
      </c>
    </row>
    <row r="18200" spans="1:4">
      <c r="A18200" s="215" t="s">
        <v>59885</v>
      </c>
      <c r="B18200" s="215">
        <v>1</v>
      </c>
      <c r="C18200" s="216" t="s">
        <v>59886</v>
      </c>
      <c r="D18200" s="215" t="s">
        <v>59887</v>
      </c>
    </row>
    <row r="18201" spans="1:4">
      <c r="A18201" s="215" t="s">
        <v>59888</v>
      </c>
      <c r="B18201" s="215">
        <v>1</v>
      </c>
      <c r="C18201" s="216" t="s">
        <v>59889</v>
      </c>
      <c r="D18201" s="215" t="s">
        <v>59890</v>
      </c>
    </row>
    <row r="18202" spans="1:4">
      <c r="A18202" s="215" t="s">
        <v>59891</v>
      </c>
      <c r="B18202" s="215">
        <v>1</v>
      </c>
      <c r="C18202" s="216" t="s">
        <v>59892</v>
      </c>
      <c r="D18202" s="215" t="s">
        <v>59893</v>
      </c>
    </row>
    <row r="18203" spans="1:4">
      <c r="A18203" s="215" t="s">
        <v>59894</v>
      </c>
      <c r="B18203" s="215">
        <v>1</v>
      </c>
      <c r="C18203" s="216" t="s">
        <v>59895</v>
      </c>
      <c r="D18203" s="215" t="s">
        <v>59896</v>
      </c>
    </row>
    <row r="18204" spans="1:4">
      <c r="A18204" s="215" t="s">
        <v>59897</v>
      </c>
      <c r="B18204" s="215">
        <v>1</v>
      </c>
      <c r="C18204" s="216" t="s">
        <v>59898</v>
      </c>
      <c r="D18204" s="215" t="s">
        <v>59899</v>
      </c>
    </row>
    <row r="18205" spans="1:4">
      <c r="A18205" s="215" t="s">
        <v>59900</v>
      </c>
      <c r="B18205" s="215">
        <v>1</v>
      </c>
      <c r="C18205" s="216" t="s">
        <v>59901</v>
      </c>
      <c r="D18205" s="215" t="s">
        <v>58695</v>
      </c>
    </row>
    <row r="18206" spans="1:4">
      <c r="A18206" s="215" t="s">
        <v>59902</v>
      </c>
      <c r="B18206" s="215">
        <v>1</v>
      </c>
      <c r="C18206" s="216" t="s">
        <v>59903</v>
      </c>
      <c r="D18206" s="215" t="s">
        <v>59904</v>
      </c>
    </row>
    <row r="18207" spans="1:4">
      <c r="A18207" s="215" t="s">
        <v>59905</v>
      </c>
      <c r="B18207" s="215">
        <v>1</v>
      </c>
      <c r="C18207" s="216" t="s">
        <v>59906</v>
      </c>
      <c r="D18207" s="215" t="s">
        <v>59907</v>
      </c>
    </row>
    <row r="18208" spans="1:4">
      <c r="A18208" s="215" t="s">
        <v>59908</v>
      </c>
      <c r="B18208" s="215">
        <v>1</v>
      </c>
      <c r="C18208" s="216" t="s">
        <v>59909</v>
      </c>
      <c r="D18208" s="215" t="s">
        <v>59910</v>
      </c>
    </row>
    <row r="18209" spans="1:4">
      <c r="A18209" s="215" t="s">
        <v>59911</v>
      </c>
      <c r="B18209" s="215">
        <v>1</v>
      </c>
      <c r="C18209" s="216" t="s">
        <v>59912</v>
      </c>
      <c r="D18209" s="215" t="s">
        <v>59913</v>
      </c>
    </row>
    <row r="18210" spans="1:4">
      <c r="A18210" s="215" t="s">
        <v>59914</v>
      </c>
      <c r="B18210" s="215">
        <v>1</v>
      </c>
      <c r="C18210" s="216" t="s">
        <v>59915</v>
      </c>
      <c r="D18210" s="215" t="s">
        <v>59916</v>
      </c>
    </row>
    <row r="18211" spans="1:4">
      <c r="A18211" s="215" t="s">
        <v>59917</v>
      </c>
      <c r="B18211" s="215">
        <v>1</v>
      </c>
      <c r="C18211" s="216" t="s">
        <v>59918</v>
      </c>
      <c r="D18211" s="215" t="s">
        <v>59919</v>
      </c>
    </row>
    <row r="18212" spans="1:4">
      <c r="A18212" s="215" t="s">
        <v>59920</v>
      </c>
      <c r="B18212" s="215">
        <v>1</v>
      </c>
      <c r="C18212" s="216" t="s">
        <v>59921</v>
      </c>
      <c r="D18212" s="215" t="s">
        <v>59922</v>
      </c>
    </row>
    <row r="18213" spans="1:4">
      <c r="A18213" s="215" t="s">
        <v>59923</v>
      </c>
      <c r="B18213" s="215">
        <v>1</v>
      </c>
      <c r="C18213" s="216" t="s">
        <v>59924</v>
      </c>
      <c r="D18213" s="215" t="s">
        <v>59925</v>
      </c>
    </row>
    <row r="18214" spans="1:4">
      <c r="A18214" s="215" t="s">
        <v>59926</v>
      </c>
      <c r="B18214" s="215">
        <v>1</v>
      </c>
      <c r="C18214" s="216" t="s">
        <v>59927</v>
      </c>
      <c r="D18214" s="215" t="s">
        <v>59663</v>
      </c>
    </row>
    <row r="18215" spans="1:4">
      <c r="A18215" s="215" t="s">
        <v>59928</v>
      </c>
      <c r="B18215" s="215">
        <v>1</v>
      </c>
      <c r="C18215" s="216" t="s">
        <v>10658</v>
      </c>
      <c r="D18215" s="215" t="s">
        <v>59929</v>
      </c>
    </row>
    <row r="18216" spans="1:4">
      <c r="A18216" s="215" t="s">
        <v>59930</v>
      </c>
      <c r="B18216" s="215">
        <v>1</v>
      </c>
      <c r="C18216" s="216" t="s">
        <v>59931</v>
      </c>
      <c r="D18216" s="215" t="s">
        <v>59932</v>
      </c>
    </row>
    <row r="18217" spans="1:4">
      <c r="A18217" s="215" t="s">
        <v>59933</v>
      </c>
      <c r="B18217" s="215">
        <v>1</v>
      </c>
      <c r="C18217" s="216" t="s">
        <v>59934</v>
      </c>
      <c r="D18217" s="215" t="s">
        <v>59935</v>
      </c>
    </row>
    <row r="18218" spans="1:4">
      <c r="A18218" s="215" t="s">
        <v>59936</v>
      </c>
      <c r="B18218" s="215">
        <v>1</v>
      </c>
      <c r="C18218" s="216" t="s">
        <v>59937</v>
      </c>
      <c r="D18218" s="215" t="s">
        <v>59938</v>
      </c>
    </row>
    <row r="18219" spans="1:4">
      <c r="A18219" s="215" t="s">
        <v>59939</v>
      </c>
      <c r="B18219" s="215">
        <v>1</v>
      </c>
      <c r="C18219" s="216" t="s">
        <v>59940</v>
      </c>
      <c r="D18219" s="215" t="s">
        <v>59941</v>
      </c>
    </row>
    <row r="18220" spans="1:4">
      <c r="A18220" s="215" t="s">
        <v>59942</v>
      </c>
      <c r="B18220" s="215">
        <v>1</v>
      </c>
      <c r="C18220" s="216" t="s">
        <v>59943</v>
      </c>
      <c r="D18220" s="215" t="s">
        <v>59944</v>
      </c>
    </row>
    <row r="18221" spans="1:4">
      <c r="A18221" s="215" t="s">
        <v>59945</v>
      </c>
      <c r="B18221" s="215">
        <v>1</v>
      </c>
      <c r="C18221" s="216" t="s">
        <v>59946</v>
      </c>
      <c r="D18221" s="215" t="s">
        <v>59947</v>
      </c>
    </row>
    <row r="18222" spans="1:4">
      <c r="A18222" s="215" t="s">
        <v>59948</v>
      </c>
      <c r="B18222" s="215">
        <v>1</v>
      </c>
      <c r="C18222" s="216" t="s">
        <v>59949</v>
      </c>
      <c r="D18222" s="215" t="s">
        <v>59950</v>
      </c>
    </row>
    <row r="18223" spans="1:4">
      <c r="A18223" s="215" t="s">
        <v>59951</v>
      </c>
      <c r="B18223" s="215">
        <v>1</v>
      </c>
      <c r="C18223" s="216" t="s">
        <v>59952</v>
      </c>
      <c r="D18223" s="215" t="s">
        <v>59953</v>
      </c>
    </row>
    <row r="18224" spans="1:4">
      <c r="A18224" s="215" t="s">
        <v>59954</v>
      </c>
      <c r="B18224" s="215">
        <v>1</v>
      </c>
      <c r="C18224" s="216" t="s">
        <v>59955</v>
      </c>
      <c r="D18224" s="215" t="s">
        <v>59956</v>
      </c>
    </row>
    <row r="18225" spans="1:4">
      <c r="A18225" s="215" t="s">
        <v>59957</v>
      </c>
      <c r="B18225" s="215">
        <v>1</v>
      </c>
      <c r="C18225" s="216" t="s">
        <v>59958</v>
      </c>
      <c r="D18225" s="215" t="s">
        <v>59959</v>
      </c>
    </row>
    <row r="18226" spans="1:4">
      <c r="A18226" s="215" t="s">
        <v>59960</v>
      </c>
      <c r="B18226" s="215">
        <v>1</v>
      </c>
      <c r="C18226" s="216" t="s">
        <v>59961</v>
      </c>
      <c r="D18226" s="215" t="s">
        <v>59962</v>
      </c>
    </row>
    <row r="18227" spans="1:4">
      <c r="A18227" s="215" t="s">
        <v>59963</v>
      </c>
      <c r="B18227" s="215">
        <v>1</v>
      </c>
      <c r="C18227" s="216" t="s">
        <v>59964</v>
      </c>
      <c r="D18227" s="215" t="s">
        <v>59965</v>
      </c>
    </row>
    <row r="18228" spans="1:4">
      <c r="A18228" s="215" t="s">
        <v>59966</v>
      </c>
      <c r="B18228" s="215">
        <v>1</v>
      </c>
      <c r="C18228" s="216" t="s">
        <v>59967</v>
      </c>
      <c r="D18228" s="215" t="s">
        <v>59968</v>
      </c>
    </row>
    <row r="18229" spans="1:4">
      <c r="A18229" s="215" t="s">
        <v>59969</v>
      </c>
      <c r="B18229" s="215">
        <v>1</v>
      </c>
      <c r="C18229" s="216" t="s">
        <v>59970</v>
      </c>
      <c r="D18229" s="215" t="s">
        <v>59971</v>
      </c>
    </row>
    <row r="18230" spans="1:4">
      <c r="A18230" s="215" t="s">
        <v>59972</v>
      </c>
      <c r="B18230" s="215">
        <v>1</v>
      </c>
      <c r="C18230" s="216" t="s">
        <v>59973</v>
      </c>
      <c r="D18230" s="215" t="s">
        <v>59974</v>
      </c>
    </row>
    <row r="18231" spans="1:4">
      <c r="A18231" s="215" t="s">
        <v>59975</v>
      </c>
      <c r="B18231" s="215">
        <v>1</v>
      </c>
      <c r="C18231" s="216" t="s">
        <v>59976</v>
      </c>
      <c r="D18231" s="215" t="s">
        <v>59977</v>
      </c>
    </row>
    <row r="18232" spans="1:4">
      <c r="A18232" s="215" t="s">
        <v>59978</v>
      </c>
      <c r="B18232" s="215">
        <v>1</v>
      </c>
      <c r="C18232" s="216" t="s">
        <v>59979</v>
      </c>
      <c r="D18232" s="215" t="s">
        <v>59980</v>
      </c>
    </row>
    <row r="18233" spans="1:4">
      <c r="A18233" s="215" t="s">
        <v>59981</v>
      </c>
      <c r="B18233" s="215">
        <v>1</v>
      </c>
      <c r="C18233" s="216" t="s">
        <v>59982</v>
      </c>
      <c r="D18233" s="215" t="s">
        <v>59983</v>
      </c>
    </row>
    <row r="18234" spans="1:4">
      <c r="A18234" s="215" t="s">
        <v>59984</v>
      </c>
      <c r="B18234" s="215">
        <v>1</v>
      </c>
      <c r="C18234" s="216" t="s">
        <v>59985</v>
      </c>
      <c r="D18234" s="215" t="s">
        <v>59986</v>
      </c>
    </row>
    <row r="18235" spans="1:4">
      <c r="A18235" s="215" t="s">
        <v>59987</v>
      </c>
      <c r="B18235" s="215">
        <v>1</v>
      </c>
      <c r="C18235" s="216" t="s">
        <v>59988</v>
      </c>
      <c r="D18235" s="215" t="s">
        <v>59989</v>
      </c>
    </row>
    <row r="18236" spans="1:4">
      <c r="A18236" s="215" t="s">
        <v>59990</v>
      </c>
      <c r="B18236" s="215">
        <v>1</v>
      </c>
      <c r="C18236" s="216" t="s">
        <v>59991</v>
      </c>
      <c r="D18236" s="215" t="s">
        <v>59992</v>
      </c>
    </row>
    <row r="18237" spans="1:4">
      <c r="A18237" s="215" t="s">
        <v>59993</v>
      </c>
      <c r="B18237" s="215">
        <v>1</v>
      </c>
      <c r="C18237" s="216" t="s">
        <v>59994</v>
      </c>
      <c r="D18237" s="215" t="s">
        <v>59995</v>
      </c>
    </row>
    <row r="18238" spans="1:4">
      <c r="A18238" s="215" t="s">
        <v>59996</v>
      </c>
      <c r="B18238" s="215">
        <v>1</v>
      </c>
      <c r="C18238" s="216" t="s">
        <v>59997</v>
      </c>
      <c r="D18238" s="215" t="s">
        <v>59998</v>
      </c>
    </row>
    <row r="18239" spans="1:4">
      <c r="A18239" s="215" t="s">
        <v>59999</v>
      </c>
      <c r="B18239" s="215">
        <v>1</v>
      </c>
      <c r="C18239" s="216" t="s">
        <v>60000</v>
      </c>
      <c r="D18239" s="215" t="s">
        <v>60001</v>
      </c>
    </row>
    <row r="18240" spans="1:4">
      <c r="A18240" s="215" t="s">
        <v>60002</v>
      </c>
      <c r="B18240" s="215">
        <v>1</v>
      </c>
      <c r="C18240" s="216" t="s">
        <v>60003</v>
      </c>
      <c r="D18240" s="215" t="s">
        <v>60004</v>
      </c>
    </row>
    <row r="18241" spans="1:4">
      <c r="A18241" s="215" t="s">
        <v>60005</v>
      </c>
      <c r="B18241" s="215">
        <v>1</v>
      </c>
      <c r="C18241" s="216" t="s">
        <v>60006</v>
      </c>
      <c r="D18241" s="215" t="s">
        <v>60007</v>
      </c>
    </row>
    <row r="18242" spans="1:4">
      <c r="A18242" s="215" t="s">
        <v>60008</v>
      </c>
      <c r="B18242" s="215">
        <v>1</v>
      </c>
      <c r="C18242" s="216" t="s">
        <v>60009</v>
      </c>
      <c r="D18242" s="215" t="s">
        <v>60010</v>
      </c>
    </row>
    <row r="18243" spans="1:4">
      <c r="A18243" s="215" t="s">
        <v>60011</v>
      </c>
      <c r="B18243" s="215">
        <v>1</v>
      </c>
      <c r="C18243" s="216" t="s">
        <v>60012</v>
      </c>
      <c r="D18243" s="215" t="s">
        <v>60013</v>
      </c>
    </row>
    <row r="18244" spans="1:4">
      <c r="A18244" s="215" t="s">
        <v>60014</v>
      </c>
      <c r="B18244" s="215">
        <v>1</v>
      </c>
      <c r="C18244" s="216" t="s">
        <v>60015</v>
      </c>
      <c r="D18244" s="215" t="s">
        <v>60016</v>
      </c>
    </row>
    <row r="18245" spans="1:4">
      <c r="A18245" s="215" t="s">
        <v>60017</v>
      </c>
      <c r="B18245" s="215">
        <v>1</v>
      </c>
      <c r="C18245" s="216" t="s">
        <v>60018</v>
      </c>
      <c r="D18245" s="215" t="s">
        <v>60019</v>
      </c>
    </row>
    <row r="18246" spans="1:4">
      <c r="A18246" s="215" t="s">
        <v>60020</v>
      </c>
      <c r="B18246" s="215">
        <v>1</v>
      </c>
      <c r="C18246" s="216" t="s">
        <v>60021</v>
      </c>
      <c r="D18246" s="215" t="s">
        <v>60022</v>
      </c>
    </row>
    <row r="18247" spans="1:4">
      <c r="A18247" s="215" t="s">
        <v>60023</v>
      </c>
      <c r="B18247" s="215">
        <v>1</v>
      </c>
      <c r="C18247" s="216" t="s">
        <v>60024</v>
      </c>
      <c r="D18247" s="215" t="s">
        <v>60025</v>
      </c>
    </row>
    <row r="18248" spans="1:4">
      <c r="A18248" s="215" t="s">
        <v>60026</v>
      </c>
      <c r="B18248" s="215">
        <v>1</v>
      </c>
      <c r="C18248" s="216" t="s">
        <v>60027</v>
      </c>
      <c r="D18248" s="215" t="s">
        <v>60028</v>
      </c>
    </row>
    <row r="18249" spans="1:4">
      <c r="A18249" s="215" t="s">
        <v>60029</v>
      </c>
      <c r="B18249" s="215">
        <v>1</v>
      </c>
      <c r="C18249" s="216" t="s">
        <v>60030</v>
      </c>
      <c r="D18249" s="215" t="s">
        <v>60031</v>
      </c>
    </row>
    <row r="18250" spans="1:4">
      <c r="A18250" s="215" t="s">
        <v>60032</v>
      </c>
      <c r="B18250" s="215">
        <v>1</v>
      </c>
      <c r="C18250" s="216" t="s">
        <v>60033</v>
      </c>
      <c r="D18250" s="215" t="s">
        <v>60034</v>
      </c>
    </row>
    <row r="18251" spans="1:4">
      <c r="A18251" s="215" t="s">
        <v>60035</v>
      </c>
      <c r="B18251" s="215">
        <v>1</v>
      </c>
      <c r="C18251" s="216" t="s">
        <v>60036</v>
      </c>
      <c r="D18251" s="215" t="s">
        <v>60037</v>
      </c>
    </row>
    <row r="18252" spans="1:4">
      <c r="A18252" s="215" t="s">
        <v>60038</v>
      </c>
      <c r="B18252" s="215">
        <v>1</v>
      </c>
      <c r="C18252" s="216" t="s">
        <v>60039</v>
      </c>
      <c r="D18252" s="215" t="s">
        <v>60040</v>
      </c>
    </row>
    <row r="18253" spans="1:4">
      <c r="A18253" s="215" t="s">
        <v>60041</v>
      </c>
      <c r="B18253" s="215">
        <v>1</v>
      </c>
      <c r="C18253" s="216" t="s">
        <v>60042</v>
      </c>
      <c r="D18253" s="215" t="s">
        <v>60043</v>
      </c>
    </row>
    <row r="18254" spans="1:4">
      <c r="A18254" s="215" t="s">
        <v>60044</v>
      </c>
      <c r="B18254" s="215">
        <v>1</v>
      </c>
      <c r="C18254" s="216" t="s">
        <v>60045</v>
      </c>
      <c r="D18254" s="215" t="s">
        <v>60046</v>
      </c>
    </row>
    <row r="18255" spans="1:4">
      <c r="A18255" s="215" t="s">
        <v>60047</v>
      </c>
      <c r="B18255" s="215">
        <v>1</v>
      </c>
      <c r="C18255" s="216" t="s">
        <v>60048</v>
      </c>
      <c r="D18255" s="215" t="s">
        <v>60049</v>
      </c>
    </row>
    <row r="18256" spans="1:4">
      <c r="A18256" s="215" t="s">
        <v>60050</v>
      </c>
      <c r="B18256" s="215">
        <v>1</v>
      </c>
      <c r="C18256" s="216" t="s">
        <v>60051</v>
      </c>
      <c r="D18256" s="215" t="s">
        <v>60052</v>
      </c>
    </row>
    <row r="18257" spans="1:4">
      <c r="A18257" s="215" t="s">
        <v>60053</v>
      </c>
      <c r="B18257" s="215">
        <v>1</v>
      </c>
      <c r="C18257" s="216" t="s">
        <v>60054</v>
      </c>
      <c r="D18257" s="215" t="s">
        <v>60055</v>
      </c>
    </row>
    <row r="18258" spans="1:4">
      <c r="A18258" s="215" t="s">
        <v>60056</v>
      </c>
      <c r="B18258" s="215">
        <v>1</v>
      </c>
      <c r="C18258" s="216" t="s">
        <v>60057</v>
      </c>
      <c r="D18258" s="215" t="s">
        <v>60058</v>
      </c>
    </row>
    <row r="18259" spans="1:4">
      <c r="A18259" s="215" t="s">
        <v>60059</v>
      </c>
      <c r="B18259" s="215">
        <v>1</v>
      </c>
      <c r="C18259" s="216" t="s">
        <v>60060</v>
      </c>
      <c r="D18259" s="215" t="s">
        <v>60061</v>
      </c>
    </row>
    <row r="18260" spans="1:4">
      <c r="A18260" s="215" t="s">
        <v>60062</v>
      </c>
      <c r="B18260" s="215">
        <v>1</v>
      </c>
      <c r="C18260" s="216" t="s">
        <v>60063</v>
      </c>
      <c r="D18260" s="215" t="s">
        <v>59666</v>
      </c>
    </row>
    <row r="18261" spans="1:4">
      <c r="A18261" s="215" t="s">
        <v>60064</v>
      </c>
      <c r="B18261" s="215">
        <v>1</v>
      </c>
      <c r="C18261" s="216" t="s">
        <v>60065</v>
      </c>
      <c r="D18261" s="215" t="s">
        <v>60066</v>
      </c>
    </row>
    <row r="18262" spans="1:4">
      <c r="A18262" s="215" t="s">
        <v>60067</v>
      </c>
      <c r="B18262" s="215">
        <v>1</v>
      </c>
      <c r="C18262" s="216" t="s">
        <v>60068</v>
      </c>
      <c r="D18262" s="215" t="s">
        <v>60069</v>
      </c>
    </row>
    <row r="18263" spans="1:4">
      <c r="A18263" s="215" t="s">
        <v>60070</v>
      </c>
      <c r="B18263" s="215">
        <v>1</v>
      </c>
      <c r="C18263" s="216" t="s">
        <v>60071</v>
      </c>
      <c r="D18263" s="215" t="s">
        <v>60072</v>
      </c>
    </row>
    <row r="18264" spans="1:4">
      <c r="A18264" s="215" t="s">
        <v>60073</v>
      </c>
      <c r="B18264" s="215">
        <v>1</v>
      </c>
      <c r="C18264" s="216" t="s">
        <v>60074</v>
      </c>
      <c r="D18264" s="215" t="s">
        <v>60075</v>
      </c>
    </row>
    <row r="18265" spans="1:4">
      <c r="A18265" s="215" t="s">
        <v>60076</v>
      </c>
      <c r="B18265" s="215">
        <v>1</v>
      </c>
      <c r="C18265" s="216" t="s">
        <v>60077</v>
      </c>
      <c r="D18265" s="215" t="s">
        <v>60078</v>
      </c>
    </row>
    <row r="18266" spans="1:4">
      <c r="A18266" s="215" t="s">
        <v>60079</v>
      </c>
      <c r="B18266" s="215">
        <v>1</v>
      </c>
      <c r="C18266" s="216" t="s">
        <v>60080</v>
      </c>
      <c r="D18266" s="215" t="s">
        <v>60081</v>
      </c>
    </row>
    <row r="18267" spans="1:4">
      <c r="A18267" s="215" t="s">
        <v>60082</v>
      </c>
      <c r="B18267" s="215">
        <v>1</v>
      </c>
      <c r="C18267" s="216" t="s">
        <v>60083</v>
      </c>
      <c r="D18267" s="215" t="s">
        <v>60084</v>
      </c>
    </row>
    <row r="18268" spans="1:4">
      <c r="A18268" s="215" t="s">
        <v>60085</v>
      </c>
      <c r="B18268" s="215">
        <v>1</v>
      </c>
      <c r="C18268" s="216" t="s">
        <v>60086</v>
      </c>
      <c r="D18268" s="215" t="s">
        <v>60087</v>
      </c>
    </row>
    <row r="18269" spans="1:4">
      <c r="A18269" s="215" t="s">
        <v>60088</v>
      </c>
      <c r="B18269" s="215">
        <v>1</v>
      </c>
      <c r="C18269" s="216" t="s">
        <v>60089</v>
      </c>
      <c r="D18269" s="215" t="s">
        <v>60090</v>
      </c>
    </row>
    <row r="18270" spans="1:4">
      <c r="A18270" s="215" t="s">
        <v>60091</v>
      </c>
      <c r="B18270" s="215">
        <v>1</v>
      </c>
      <c r="C18270" s="216" t="s">
        <v>60092</v>
      </c>
      <c r="D18270" s="215" t="s">
        <v>60093</v>
      </c>
    </row>
    <row r="18271" spans="1:4">
      <c r="A18271" s="215" t="s">
        <v>60094</v>
      </c>
      <c r="B18271" s="215">
        <v>1</v>
      </c>
      <c r="C18271" s="216" t="s">
        <v>60095</v>
      </c>
      <c r="D18271" s="215" t="s">
        <v>60096</v>
      </c>
    </row>
    <row r="18272" spans="1:4">
      <c r="A18272" s="215" t="s">
        <v>60097</v>
      </c>
      <c r="B18272" s="215">
        <v>1</v>
      </c>
      <c r="C18272" s="216" t="s">
        <v>60098</v>
      </c>
      <c r="D18272" s="215" t="s">
        <v>60099</v>
      </c>
    </row>
    <row r="18273" spans="1:4">
      <c r="A18273" s="215" t="s">
        <v>60100</v>
      </c>
      <c r="B18273" s="215">
        <v>1</v>
      </c>
      <c r="C18273" s="216" t="s">
        <v>60101</v>
      </c>
      <c r="D18273" s="215" t="s">
        <v>60102</v>
      </c>
    </row>
    <row r="18274" spans="1:4">
      <c r="A18274" s="215" t="s">
        <v>60103</v>
      </c>
      <c r="B18274" s="215">
        <v>1</v>
      </c>
      <c r="C18274" s="216" t="s">
        <v>60104</v>
      </c>
      <c r="D18274" s="215" t="s">
        <v>60105</v>
      </c>
    </row>
    <row r="18275" spans="1:4">
      <c r="A18275" s="215" t="s">
        <v>60106</v>
      </c>
      <c r="B18275" s="215">
        <v>1</v>
      </c>
      <c r="C18275" s="216" t="s">
        <v>60107</v>
      </c>
      <c r="D18275" s="215" t="s">
        <v>60108</v>
      </c>
    </row>
    <row r="18276" spans="1:4">
      <c r="A18276" s="215" t="s">
        <v>60109</v>
      </c>
      <c r="B18276" s="215">
        <v>1</v>
      </c>
      <c r="C18276" s="216" t="s">
        <v>60110</v>
      </c>
      <c r="D18276" s="215" t="s">
        <v>60111</v>
      </c>
    </row>
    <row r="18277" spans="1:4">
      <c r="A18277" s="215" t="s">
        <v>60112</v>
      </c>
      <c r="B18277" s="215">
        <v>1</v>
      </c>
      <c r="C18277" s="216" t="s">
        <v>60113</v>
      </c>
      <c r="D18277" s="215" t="s">
        <v>60114</v>
      </c>
    </row>
    <row r="18278" spans="1:4">
      <c r="A18278" s="215" t="s">
        <v>60115</v>
      </c>
      <c r="B18278" s="215">
        <v>1</v>
      </c>
      <c r="C18278" s="216" t="s">
        <v>60116</v>
      </c>
      <c r="D18278" s="215" t="s">
        <v>60117</v>
      </c>
    </row>
    <row r="18279" spans="1:4">
      <c r="A18279" s="215" t="s">
        <v>60118</v>
      </c>
      <c r="B18279" s="215">
        <v>1</v>
      </c>
      <c r="C18279" s="216" t="s">
        <v>60119</v>
      </c>
      <c r="D18279" s="215" t="s">
        <v>60120</v>
      </c>
    </row>
    <row r="18280" spans="1:4">
      <c r="A18280" s="215" t="s">
        <v>60121</v>
      </c>
      <c r="B18280" s="215">
        <v>1</v>
      </c>
      <c r="C18280" s="216" t="s">
        <v>60122</v>
      </c>
      <c r="D18280" s="215" t="s">
        <v>60123</v>
      </c>
    </row>
    <row r="18281" spans="1:4">
      <c r="A18281" s="215" t="s">
        <v>60124</v>
      </c>
      <c r="B18281" s="215">
        <v>1</v>
      </c>
      <c r="C18281" s="216" t="s">
        <v>60125</v>
      </c>
      <c r="D18281" s="215" t="s">
        <v>60126</v>
      </c>
    </row>
    <row r="18282" spans="1:4">
      <c r="A18282" s="215" t="s">
        <v>60127</v>
      </c>
      <c r="B18282" s="215">
        <v>1</v>
      </c>
      <c r="C18282" s="216" t="s">
        <v>60128</v>
      </c>
      <c r="D18282" s="215" t="s">
        <v>60129</v>
      </c>
    </row>
    <row r="18283" spans="1:4">
      <c r="A18283" s="215" t="s">
        <v>60130</v>
      </c>
      <c r="B18283" s="215">
        <v>1</v>
      </c>
      <c r="C18283" s="216" t="s">
        <v>60131</v>
      </c>
      <c r="D18283" s="215" t="s">
        <v>60132</v>
      </c>
    </row>
    <row r="18284" spans="1:4">
      <c r="A18284" s="215" t="s">
        <v>60133</v>
      </c>
      <c r="B18284" s="215">
        <v>1</v>
      </c>
      <c r="C18284" s="216" t="s">
        <v>60134</v>
      </c>
      <c r="D18284" s="215" t="s">
        <v>60135</v>
      </c>
    </row>
    <row r="18285" spans="1:4">
      <c r="A18285" s="215" t="s">
        <v>60136</v>
      </c>
      <c r="B18285" s="215">
        <v>1</v>
      </c>
      <c r="C18285" s="216" t="s">
        <v>60137</v>
      </c>
      <c r="D18285" s="215" t="s">
        <v>60138</v>
      </c>
    </row>
    <row r="18286" spans="1:4">
      <c r="A18286" s="215" t="s">
        <v>60139</v>
      </c>
      <c r="B18286" s="215">
        <v>1</v>
      </c>
      <c r="C18286" s="216" t="s">
        <v>60140</v>
      </c>
      <c r="D18286" s="215" t="s">
        <v>60141</v>
      </c>
    </row>
    <row r="18287" spans="1:4">
      <c r="A18287" s="215" t="s">
        <v>60142</v>
      </c>
      <c r="B18287" s="215">
        <v>1</v>
      </c>
      <c r="C18287" s="216" t="s">
        <v>60143</v>
      </c>
      <c r="D18287" s="215" t="s">
        <v>60144</v>
      </c>
    </row>
    <row r="18288" spans="1:4">
      <c r="A18288" s="215" t="s">
        <v>60145</v>
      </c>
      <c r="B18288" s="215">
        <v>1</v>
      </c>
      <c r="C18288" s="216" t="s">
        <v>60146</v>
      </c>
      <c r="D18288" s="215" t="s">
        <v>60147</v>
      </c>
    </row>
    <row r="18289" spans="1:4">
      <c r="A18289" s="215" t="s">
        <v>60148</v>
      </c>
      <c r="B18289" s="215">
        <v>1</v>
      </c>
      <c r="C18289" s="216" t="s">
        <v>60149</v>
      </c>
      <c r="D18289" s="215" t="s">
        <v>60150</v>
      </c>
    </row>
    <row r="18290" spans="1:4">
      <c r="A18290" s="215" t="s">
        <v>60151</v>
      </c>
      <c r="B18290" s="215">
        <v>1</v>
      </c>
      <c r="C18290" s="216" t="s">
        <v>60152</v>
      </c>
      <c r="D18290" s="215" t="s">
        <v>60153</v>
      </c>
    </row>
    <row r="18291" spans="1:4">
      <c r="A18291" s="215" t="s">
        <v>60154</v>
      </c>
      <c r="B18291" s="215">
        <v>1</v>
      </c>
      <c r="C18291" s="216" t="s">
        <v>60155</v>
      </c>
      <c r="D18291" s="215" t="s">
        <v>59159</v>
      </c>
    </row>
    <row r="18292" spans="1:4">
      <c r="A18292" s="215" t="s">
        <v>60156</v>
      </c>
      <c r="B18292" s="215">
        <v>1</v>
      </c>
      <c r="C18292" s="216" t="s">
        <v>60157</v>
      </c>
      <c r="D18292" s="215" t="s">
        <v>60158</v>
      </c>
    </row>
    <row r="18293" spans="1:4">
      <c r="A18293" s="215" t="s">
        <v>60159</v>
      </c>
      <c r="B18293" s="215">
        <v>1</v>
      </c>
      <c r="C18293" s="216" t="s">
        <v>60160</v>
      </c>
      <c r="D18293" s="215" t="s">
        <v>60161</v>
      </c>
    </row>
    <row r="18294" spans="1:4">
      <c r="A18294" s="215" t="s">
        <v>60162</v>
      </c>
      <c r="B18294" s="215">
        <v>1</v>
      </c>
      <c r="C18294" s="216" t="s">
        <v>60163</v>
      </c>
      <c r="D18294" s="215" t="s">
        <v>59174</v>
      </c>
    </row>
    <row r="18295" spans="1:4">
      <c r="A18295" s="215" t="s">
        <v>60164</v>
      </c>
      <c r="B18295" s="215">
        <v>1</v>
      </c>
      <c r="C18295" s="216" t="s">
        <v>60165</v>
      </c>
      <c r="D18295" s="215" t="s">
        <v>60166</v>
      </c>
    </row>
    <row r="18296" spans="1:4">
      <c r="A18296" s="215" t="s">
        <v>60167</v>
      </c>
      <c r="B18296" s="215">
        <v>1</v>
      </c>
      <c r="C18296" s="216" t="s">
        <v>60168</v>
      </c>
      <c r="D18296" s="215" t="s">
        <v>59180</v>
      </c>
    </row>
    <row r="18297" spans="1:4">
      <c r="A18297" s="215" t="s">
        <v>60169</v>
      </c>
      <c r="B18297" s="215">
        <v>1</v>
      </c>
      <c r="C18297" s="216" t="s">
        <v>60170</v>
      </c>
      <c r="D18297" s="215" t="s">
        <v>59183</v>
      </c>
    </row>
    <row r="18298" spans="1:4">
      <c r="A18298" s="215" t="s">
        <v>60171</v>
      </c>
      <c r="B18298" s="215">
        <v>1</v>
      </c>
      <c r="C18298" s="216" t="s">
        <v>60172</v>
      </c>
      <c r="D18298" s="215" t="s">
        <v>59186</v>
      </c>
    </row>
    <row r="18299" spans="1:4">
      <c r="A18299" s="215" t="s">
        <v>60173</v>
      </c>
      <c r="B18299" s="215">
        <v>1</v>
      </c>
      <c r="C18299" s="216" t="s">
        <v>60174</v>
      </c>
      <c r="D18299" s="215" t="s">
        <v>60175</v>
      </c>
    </row>
    <row r="18300" spans="1:4">
      <c r="A18300" s="215" t="s">
        <v>60176</v>
      </c>
      <c r="B18300" s="215">
        <v>1</v>
      </c>
      <c r="C18300" s="216" t="s">
        <v>60177</v>
      </c>
      <c r="D18300" s="215" t="s">
        <v>60178</v>
      </c>
    </row>
    <row r="18301" spans="1:4">
      <c r="A18301" s="215" t="s">
        <v>60179</v>
      </c>
      <c r="B18301" s="215">
        <v>1</v>
      </c>
      <c r="C18301" s="216" t="s">
        <v>60180</v>
      </c>
      <c r="D18301" s="215" t="s">
        <v>60181</v>
      </c>
    </row>
    <row r="18302" spans="1:4">
      <c r="A18302" s="215" t="s">
        <v>60182</v>
      </c>
      <c r="B18302" s="215">
        <v>1</v>
      </c>
      <c r="C18302" s="216" t="s">
        <v>60183</v>
      </c>
      <c r="D18302" s="215" t="s">
        <v>60184</v>
      </c>
    </row>
    <row r="18303" spans="1:4">
      <c r="A18303" s="215" t="s">
        <v>60185</v>
      </c>
      <c r="B18303" s="215">
        <v>1</v>
      </c>
      <c r="C18303" s="216" t="s">
        <v>60186</v>
      </c>
      <c r="D18303" s="215" t="s">
        <v>60187</v>
      </c>
    </row>
    <row r="18304" spans="1:4">
      <c r="A18304" s="215" t="s">
        <v>60188</v>
      </c>
      <c r="B18304" s="215">
        <v>1</v>
      </c>
      <c r="C18304" s="216" t="s">
        <v>60189</v>
      </c>
      <c r="D18304" s="215" t="s">
        <v>60190</v>
      </c>
    </row>
    <row r="18305" spans="1:4">
      <c r="A18305" s="215" t="s">
        <v>60191</v>
      </c>
      <c r="B18305" s="215">
        <v>1</v>
      </c>
      <c r="C18305" s="216" t="s">
        <v>60192</v>
      </c>
      <c r="D18305" s="215" t="s">
        <v>60193</v>
      </c>
    </row>
    <row r="18306" spans="1:4">
      <c r="A18306" s="215" t="s">
        <v>60194</v>
      </c>
      <c r="B18306" s="215">
        <v>1</v>
      </c>
      <c r="C18306" s="216" t="s">
        <v>60195</v>
      </c>
      <c r="D18306" s="215" t="s">
        <v>60196</v>
      </c>
    </row>
    <row r="18307" spans="1:4">
      <c r="A18307" s="215" t="s">
        <v>60197</v>
      </c>
      <c r="B18307" s="215">
        <v>1</v>
      </c>
      <c r="C18307" s="216" t="s">
        <v>60198</v>
      </c>
      <c r="D18307" s="215" t="s">
        <v>60199</v>
      </c>
    </row>
    <row r="18308" spans="1:4">
      <c r="A18308" s="215" t="s">
        <v>60200</v>
      </c>
      <c r="B18308" s="215">
        <v>1</v>
      </c>
      <c r="C18308" s="216" t="s">
        <v>60201</v>
      </c>
      <c r="D18308" s="215" t="s">
        <v>60202</v>
      </c>
    </row>
    <row r="18309" spans="1:4">
      <c r="A18309" s="215" t="s">
        <v>60203</v>
      </c>
      <c r="B18309" s="215">
        <v>1</v>
      </c>
      <c r="C18309" s="216" t="s">
        <v>60204</v>
      </c>
      <c r="D18309" s="215" t="s">
        <v>60205</v>
      </c>
    </row>
    <row r="18310" spans="1:4">
      <c r="A18310" s="215" t="s">
        <v>60206</v>
      </c>
      <c r="B18310" s="215">
        <v>1</v>
      </c>
      <c r="C18310" s="216" t="s">
        <v>60207</v>
      </c>
      <c r="D18310" s="215" t="s">
        <v>60208</v>
      </c>
    </row>
    <row r="18311" spans="1:4">
      <c r="A18311" s="215" t="s">
        <v>60209</v>
      </c>
      <c r="B18311" s="215">
        <v>1</v>
      </c>
      <c r="C18311" s="216" t="s">
        <v>60210</v>
      </c>
      <c r="D18311" s="215" t="s">
        <v>60211</v>
      </c>
    </row>
    <row r="18312" spans="1:4">
      <c r="A18312" s="215" t="s">
        <v>60212</v>
      </c>
      <c r="B18312" s="215">
        <v>1</v>
      </c>
      <c r="C18312" s="216" t="s">
        <v>60213</v>
      </c>
      <c r="D18312" s="215" t="s">
        <v>60214</v>
      </c>
    </row>
    <row r="18313" spans="1:4">
      <c r="A18313" s="215" t="s">
        <v>60215</v>
      </c>
      <c r="B18313" s="215">
        <v>1</v>
      </c>
      <c r="C18313" s="216" t="s">
        <v>60216</v>
      </c>
      <c r="D18313" s="215" t="s">
        <v>60217</v>
      </c>
    </row>
    <row r="18314" spans="1:4">
      <c r="A18314" s="215" t="s">
        <v>60218</v>
      </c>
      <c r="B18314" s="215">
        <v>1</v>
      </c>
      <c r="C18314" s="216" t="s">
        <v>60219</v>
      </c>
      <c r="D18314" s="215" t="s">
        <v>60220</v>
      </c>
    </row>
    <row r="18315" spans="1:4">
      <c r="A18315" s="215" t="s">
        <v>60221</v>
      </c>
      <c r="B18315" s="215">
        <v>1</v>
      </c>
      <c r="C18315" s="216" t="s">
        <v>60222</v>
      </c>
      <c r="D18315" s="215" t="s">
        <v>60223</v>
      </c>
    </row>
    <row r="18316" spans="1:4">
      <c r="A18316" s="215" t="s">
        <v>60224</v>
      </c>
      <c r="B18316" s="215">
        <v>1</v>
      </c>
      <c r="C18316" s="216" t="s">
        <v>60225</v>
      </c>
      <c r="D18316" s="215" t="s">
        <v>60226</v>
      </c>
    </row>
    <row r="18317" spans="1:4">
      <c r="A18317" s="215" t="s">
        <v>60227</v>
      </c>
      <c r="B18317" s="215">
        <v>1</v>
      </c>
      <c r="C18317" s="216" t="s">
        <v>60228</v>
      </c>
      <c r="D18317" s="215" t="s">
        <v>60229</v>
      </c>
    </row>
    <row r="18318" spans="1:4">
      <c r="A18318" s="215" t="s">
        <v>60230</v>
      </c>
      <c r="B18318" s="215">
        <v>1</v>
      </c>
      <c r="C18318" s="216" t="s">
        <v>60231</v>
      </c>
      <c r="D18318" s="215" t="s">
        <v>111309</v>
      </c>
    </row>
    <row r="18319" spans="1:4">
      <c r="A18319" s="215" t="s">
        <v>60232</v>
      </c>
      <c r="B18319" s="215">
        <v>1</v>
      </c>
      <c r="C18319" s="216" t="s">
        <v>60233</v>
      </c>
      <c r="D18319" s="215" t="s">
        <v>111310</v>
      </c>
    </row>
    <row r="18320" spans="1:4">
      <c r="A18320" s="215" t="s">
        <v>60234</v>
      </c>
      <c r="B18320" s="215">
        <v>1</v>
      </c>
      <c r="C18320" s="216" t="s">
        <v>60235</v>
      </c>
      <c r="D18320" s="215" t="s">
        <v>111311</v>
      </c>
    </row>
    <row r="18321" spans="1:4">
      <c r="A18321" s="215" t="s">
        <v>60236</v>
      </c>
      <c r="B18321" s="215">
        <v>1</v>
      </c>
      <c r="C18321" s="216" t="s">
        <v>60237</v>
      </c>
      <c r="D18321" s="215" t="s">
        <v>111312</v>
      </c>
    </row>
    <row r="18322" spans="1:4">
      <c r="A18322" s="215" t="s">
        <v>60238</v>
      </c>
      <c r="B18322" s="215">
        <v>1</v>
      </c>
      <c r="C18322" s="216" t="s">
        <v>60239</v>
      </c>
      <c r="D18322" s="215" t="s">
        <v>111313</v>
      </c>
    </row>
    <row r="18323" spans="1:4">
      <c r="A18323" s="215" t="s">
        <v>60240</v>
      </c>
      <c r="B18323" s="215">
        <v>1</v>
      </c>
      <c r="C18323" s="216" t="s">
        <v>60241</v>
      </c>
      <c r="D18323" s="215" t="s">
        <v>111314</v>
      </c>
    </row>
    <row r="18324" spans="1:4">
      <c r="A18324" s="215" t="s">
        <v>60242</v>
      </c>
      <c r="B18324" s="215">
        <v>1</v>
      </c>
      <c r="C18324" s="216" t="s">
        <v>60243</v>
      </c>
      <c r="D18324" s="215" t="s">
        <v>111315</v>
      </c>
    </row>
    <row r="18325" spans="1:4">
      <c r="A18325" s="215" t="s">
        <v>60244</v>
      </c>
      <c r="B18325" s="215">
        <v>1</v>
      </c>
      <c r="C18325" s="216" t="s">
        <v>60245</v>
      </c>
      <c r="D18325" s="215" t="s">
        <v>111316</v>
      </c>
    </row>
    <row r="18326" spans="1:4">
      <c r="A18326" s="215" t="s">
        <v>60246</v>
      </c>
      <c r="B18326" s="215">
        <v>1</v>
      </c>
      <c r="C18326" s="216" t="s">
        <v>60247</v>
      </c>
      <c r="D18326" s="215" t="s">
        <v>111317</v>
      </c>
    </row>
    <row r="18327" spans="1:4">
      <c r="A18327" s="215" t="s">
        <v>60248</v>
      </c>
      <c r="B18327" s="215">
        <v>1</v>
      </c>
      <c r="C18327" s="216" t="s">
        <v>60249</v>
      </c>
      <c r="D18327" s="215" t="s">
        <v>111318</v>
      </c>
    </row>
    <row r="18328" spans="1:4">
      <c r="A18328" s="215" t="s">
        <v>60250</v>
      </c>
      <c r="B18328" s="215">
        <v>1</v>
      </c>
      <c r="C18328" s="216" t="s">
        <v>60251</v>
      </c>
      <c r="D18328" s="215" t="s">
        <v>111319</v>
      </c>
    </row>
    <row r="18329" spans="1:4">
      <c r="A18329" s="215" t="s">
        <v>60252</v>
      </c>
      <c r="B18329" s="215">
        <v>1</v>
      </c>
      <c r="C18329" s="216" t="s">
        <v>60253</v>
      </c>
      <c r="D18329" s="215" t="s">
        <v>111320</v>
      </c>
    </row>
    <row r="18330" spans="1:4">
      <c r="A18330" s="215" t="s">
        <v>60254</v>
      </c>
      <c r="B18330" s="215">
        <v>1</v>
      </c>
      <c r="C18330" s="216" t="s">
        <v>60255</v>
      </c>
      <c r="D18330" s="215" t="s">
        <v>111321</v>
      </c>
    </row>
    <row r="18331" spans="1:4">
      <c r="A18331" s="215" t="s">
        <v>60256</v>
      </c>
      <c r="B18331" s="215">
        <v>1</v>
      </c>
      <c r="C18331" s="216" t="s">
        <v>60257</v>
      </c>
      <c r="D18331" s="215" t="s">
        <v>111322</v>
      </c>
    </row>
    <row r="18332" spans="1:4">
      <c r="A18332" s="215" t="s">
        <v>60258</v>
      </c>
      <c r="B18332" s="215">
        <v>1</v>
      </c>
      <c r="C18332" s="216" t="s">
        <v>60259</v>
      </c>
      <c r="D18332" s="215" t="s">
        <v>111323</v>
      </c>
    </row>
    <row r="18333" spans="1:4">
      <c r="A18333" s="215" t="s">
        <v>60260</v>
      </c>
      <c r="B18333" s="215">
        <v>1</v>
      </c>
      <c r="C18333" s="216" t="s">
        <v>60261</v>
      </c>
      <c r="D18333" s="215" t="s">
        <v>111324</v>
      </c>
    </row>
    <row r="18334" spans="1:4">
      <c r="A18334" s="215" t="s">
        <v>60262</v>
      </c>
      <c r="B18334" s="215">
        <v>1</v>
      </c>
      <c r="C18334" s="216" t="s">
        <v>60263</v>
      </c>
      <c r="D18334" s="215" t="s">
        <v>111325</v>
      </c>
    </row>
    <row r="18335" spans="1:4">
      <c r="A18335" s="215" t="s">
        <v>60264</v>
      </c>
      <c r="B18335" s="215">
        <v>1</v>
      </c>
      <c r="C18335" s="216" t="s">
        <v>60265</v>
      </c>
      <c r="D18335" s="215" t="s">
        <v>111326</v>
      </c>
    </row>
    <row r="18336" spans="1:4">
      <c r="A18336" s="215" t="s">
        <v>60266</v>
      </c>
      <c r="B18336" s="215">
        <v>1</v>
      </c>
      <c r="C18336" s="216" t="s">
        <v>60267</v>
      </c>
      <c r="D18336" s="215" t="s">
        <v>111327</v>
      </c>
    </row>
    <row r="18337" spans="1:4">
      <c r="A18337" s="215" t="s">
        <v>60268</v>
      </c>
      <c r="B18337" s="215">
        <v>1</v>
      </c>
      <c r="C18337" s="216" t="s">
        <v>60269</v>
      </c>
      <c r="D18337" s="215" t="s">
        <v>111328</v>
      </c>
    </row>
    <row r="18338" spans="1:4">
      <c r="A18338" s="215" t="s">
        <v>60270</v>
      </c>
      <c r="B18338" s="215">
        <v>1</v>
      </c>
      <c r="C18338" s="216" t="s">
        <v>60271</v>
      </c>
      <c r="D18338" s="215" t="s">
        <v>111329</v>
      </c>
    </row>
    <row r="18339" spans="1:4">
      <c r="A18339" s="215" t="s">
        <v>60272</v>
      </c>
      <c r="B18339" s="215">
        <v>1</v>
      </c>
      <c r="C18339" s="216" t="s">
        <v>60273</v>
      </c>
      <c r="D18339" s="215" t="s">
        <v>111330</v>
      </c>
    </row>
    <row r="18340" spans="1:4">
      <c r="A18340" s="215" t="s">
        <v>60274</v>
      </c>
      <c r="B18340" s="215">
        <v>1</v>
      </c>
      <c r="C18340" s="216" t="s">
        <v>60275</v>
      </c>
      <c r="D18340" s="215" t="s">
        <v>111331</v>
      </c>
    </row>
    <row r="18341" spans="1:4">
      <c r="A18341" s="215" t="s">
        <v>60276</v>
      </c>
      <c r="B18341" s="215">
        <v>1</v>
      </c>
      <c r="C18341" s="216" t="s">
        <v>60277</v>
      </c>
      <c r="D18341" s="215" t="s">
        <v>111332</v>
      </c>
    </row>
    <row r="18342" spans="1:4">
      <c r="A18342" s="215" t="s">
        <v>60278</v>
      </c>
      <c r="B18342" s="215">
        <v>1</v>
      </c>
      <c r="C18342" s="216" t="s">
        <v>60279</v>
      </c>
      <c r="D18342" s="215" t="s">
        <v>111333</v>
      </c>
    </row>
    <row r="18343" spans="1:4">
      <c r="A18343" s="215" t="s">
        <v>60280</v>
      </c>
      <c r="B18343" s="215">
        <v>1</v>
      </c>
      <c r="C18343" s="216" t="s">
        <v>60281</v>
      </c>
      <c r="D18343" s="215" t="s">
        <v>111334</v>
      </c>
    </row>
    <row r="18344" spans="1:4">
      <c r="A18344" s="215" t="s">
        <v>60282</v>
      </c>
      <c r="B18344" s="215">
        <v>1</v>
      </c>
      <c r="C18344" s="216" t="s">
        <v>60283</v>
      </c>
      <c r="D18344" s="215" t="s">
        <v>111335</v>
      </c>
    </row>
    <row r="18345" spans="1:4">
      <c r="A18345" s="215" t="s">
        <v>60284</v>
      </c>
      <c r="B18345" s="215">
        <v>1</v>
      </c>
      <c r="C18345" s="216" t="s">
        <v>60285</v>
      </c>
      <c r="D18345" s="215" t="s">
        <v>111336</v>
      </c>
    </row>
    <row r="18346" spans="1:4">
      <c r="A18346" s="215" t="s">
        <v>60286</v>
      </c>
      <c r="B18346" s="215">
        <v>1</v>
      </c>
      <c r="C18346" s="216" t="s">
        <v>60287</v>
      </c>
      <c r="D18346" s="215" t="s">
        <v>111337</v>
      </c>
    </row>
    <row r="18347" spans="1:4">
      <c r="A18347" s="215" t="s">
        <v>60288</v>
      </c>
      <c r="B18347" s="215">
        <v>1</v>
      </c>
      <c r="C18347" s="216" t="s">
        <v>60289</v>
      </c>
      <c r="D18347" s="215" t="s">
        <v>111338</v>
      </c>
    </row>
    <row r="18348" spans="1:4">
      <c r="A18348" s="215" t="s">
        <v>60290</v>
      </c>
      <c r="B18348" s="215">
        <v>1</v>
      </c>
      <c r="C18348" s="216" t="s">
        <v>60291</v>
      </c>
      <c r="D18348" s="215" t="s">
        <v>111339</v>
      </c>
    </row>
    <row r="18349" spans="1:4">
      <c r="A18349" s="215" t="s">
        <v>60292</v>
      </c>
      <c r="B18349" s="215">
        <v>2</v>
      </c>
      <c r="C18349" s="216" t="s">
        <v>60293</v>
      </c>
      <c r="D18349" s="215" t="s">
        <v>111275</v>
      </c>
    </row>
    <row r="18350" spans="1:4">
      <c r="A18350" s="215" t="s">
        <v>60294</v>
      </c>
      <c r="B18350" s="215">
        <v>1</v>
      </c>
      <c r="C18350" s="216" t="s">
        <v>60295</v>
      </c>
      <c r="D18350" s="215" t="s">
        <v>111340</v>
      </c>
    </row>
    <row r="18351" spans="1:4">
      <c r="A18351" s="215" t="s">
        <v>60296</v>
      </c>
      <c r="B18351" s="215">
        <v>1</v>
      </c>
      <c r="C18351" s="216" t="s">
        <v>60297</v>
      </c>
      <c r="D18351" s="215" t="s">
        <v>60298</v>
      </c>
    </row>
    <row r="18352" spans="1:4">
      <c r="A18352" s="215" t="s">
        <v>60299</v>
      </c>
      <c r="B18352" s="215">
        <v>1</v>
      </c>
      <c r="C18352" s="216" t="s">
        <v>60300</v>
      </c>
      <c r="D18352" s="215" t="s">
        <v>60301</v>
      </c>
    </row>
    <row r="18353" spans="1:4">
      <c r="A18353" s="215" t="s">
        <v>60302</v>
      </c>
      <c r="B18353" s="215">
        <v>1</v>
      </c>
      <c r="C18353" s="216" t="s">
        <v>60303</v>
      </c>
      <c r="D18353" s="215" t="s">
        <v>60304</v>
      </c>
    </row>
    <row r="18354" spans="1:4">
      <c r="A18354" s="215" t="s">
        <v>60305</v>
      </c>
      <c r="B18354" s="215">
        <v>1</v>
      </c>
      <c r="C18354" s="216" t="s">
        <v>60306</v>
      </c>
      <c r="D18354" s="215" t="s">
        <v>60307</v>
      </c>
    </row>
    <row r="18355" spans="1:4">
      <c r="A18355" s="215" t="s">
        <v>60308</v>
      </c>
      <c r="B18355" s="215">
        <v>1</v>
      </c>
      <c r="C18355" s="216" t="s">
        <v>60309</v>
      </c>
      <c r="D18355" s="215" t="s">
        <v>60310</v>
      </c>
    </row>
    <row r="18356" spans="1:4">
      <c r="A18356" s="215" t="s">
        <v>60311</v>
      </c>
      <c r="B18356" s="215">
        <v>1</v>
      </c>
      <c r="C18356" s="216" t="s">
        <v>60312</v>
      </c>
      <c r="D18356" s="215" t="s">
        <v>60313</v>
      </c>
    </row>
    <row r="18357" spans="1:4">
      <c r="A18357" s="215" t="s">
        <v>60314</v>
      </c>
      <c r="B18357" s="215">
        <v>1</v>
      </c>
      <c r="C18357" s="216" t="s">
        <v>60315</v>
      </c>
      <c r="D18357" s="215" t="s">
        <v>60316</v>
      </c>
    </row>
    <row r="18358" spans="1:4">
      <c r="A18358" s="215" t="s">
        <v>60317</v>
      </c>
      <c r="B18358" s="215">
        <v>1</v>
      </c>
      <c r="C18358" s="216" t="s">
        <v>60318</v>
      </c>
      <c r="D18358" s="215" t="s">
        <v>60319</v>
      </c>
    </row>
    <row r="18359" spans="1:4">
      <c r="A18359" s="215" t="s">
        <v>60320</v>
      </c>
      <c r="B18359" s="215">
        <v>1</v>
      </c>
      <c r="C18359" s="216" t="s">
        <v>60321</v>
      </c>
      <c r="D18359" s="215" t="s">
        <v>60322</v>
      </c>
    </row>
    <row r="18360" spans="1:4">
      <c r="A18360" s="215" t="s">
        <v>60323</v>
      </c>
      <c r="B18360" s="215">
        <v>1</v>
      </c>
      <c r="C18360" s="216" t="s">
        <v>60324</v>
      </c>
      <c r="D18360" s="215" t="s">
        <v>60325</v>
      </c>
    </row>
    <row r="18361" spans="1:4">
      <c r="A18361" s="215" t="s">
        <v>60326</v>
      </c>
      <c r="B18361" s="215">
        <v>1</v>
      </c>
      <c r="C18361" s="216" t="s">
        <v>60327</v>
      </c>
      <c r="D18361" s="215" t="s">
        <v>111341</v>
      </c>
    </row>
    <row r="18362" spans="1:4">
      <c r="A18362" s="215" t="s">
        <v>60328</v>
      </c>
      <c r="B18362" s="215">
        <v>1</v>
      </c>
      <c r="C18362" s="216" t="s">
        <v>60329</v>
      </c>
      <c r="D18362" s="215" t="s">
        <v>111342</v>
      </c>
    </row>
    <row r="18363" spans="1:4">
      <c r="A18363" s="215" t="s">
        <v>60330</v>
      </c>
      <c r="B18363" s="215">
        <v>1</v>
      </c>
      <c r="C18363" s="216" t="s">
        <v>60331</v>
      </c>
      <c r="D18363" s="215" t="s">
        <v>111343</v>
      </c>
    </row>
    <row r="18364" spans="1:4">
      <c r="A18364" s="215" t="s">
        <v>60332</v>
      </c>
      <c r="B18364" s="215">
        <v>1</v>
      </c>
      <c r="C18364" s="216" t="s">
        <v>60333</v>
      </c>
      <c r="D18364" s="215" t="s">
        <v>111344</v>
      </c>
    </row>
    <row r="18365" spans="1:4">
      <c r="A18365" s="215" t="s">
        <v>60334</v>
      </c>
      <c r="B18365" s="215">
        <v>1</v>
      </c>
      <c r="C18365" s="216" t="s">
        <v>60335</v>
      </c>
      <c r="D18365" s="215" t="s">
        <v>111345</v>
      </c>
    </row>
    <row r="18366" spans="1:4">
      <c r="A18366" s="215" t="s">
        <v>60336</v>
      </c>
      <c r="B18366" s="215">
        <v>1</v>
      </c>
      <c r="C18366" s="216" t="s">
        <v>60337</v>
      </c>
      <c r="D18366" s="215" t="s">
        <v>60338</v>
      </c>
    </row>
    <row r="18367" spans="1:4">
      <c r="A18367" s="215" t="s">
        <v>60339</v>
      </c>
      <c r="B18367" s="215">
        <v>1</v>
      </c>
      <c r="C18367" s="216" t="s">
        <v>10195</v>
      </c>
      <c r="D18367" s="215" t="s">
        <v>60340</v>
      </c>
    </row>
    <row r="18368" spans="1:4">
      <c r="A18368" s="215" t="s">
        <v>60341</v>
      </c>
      <c r="B18368" s="215">
        <v>1</v>
      </c>
      <c r="C18368" s="216" t="s">
        <v>60342</v>
      </c>
      <c r="D18368" s="215" t="s">
        <v>60343</v>
      </c>
    </row>
    <row r="18369" spans="1:4">
      <c r="A18369" s="215" t="s">
        <v>60344</v>
      </c>
      <c r="B18369" s="215">
        <v>1</v>
      </c>
      <c r="C18369" s="216" t="s">
        <v>60345</v>
      </c>
      <c r="D18369" s="215" t="s">
        <v>60346</v>
      </c>
    </row>
    <row r="18370" spans="1:4">
      <c r="A18370" s="215" t="s">
        <v>60347</v>
      </c>
      <c r="B18370" s="215">
        <v>1</v>
      </c>
      <c r="C18370" s="216" t="s">
        <v>60348</v>
      </c>
      <c r="D18370" s="215" t="s">
        <v>60349</v>
      </c>
    </row>
    <row r="18371" spans="1:4">
      <c r="A18371" s="215" t="s">
        <v>60350</v>
      </c>
      <c r="B18371" s="215">
        <v>1</v>
      </c>
      <c r="C18371" s="216" t="s">
        <v>60351</v>
      </c>
      <c r="D18371" s="215" t="s">
        <v>60352</v>
      </c>
    </row>
    <row r="18372" spans="1:4">
      <c r="A18372" s="215" t="s">
        <v>60353</v>
      </c>
      <c r="B18372" s="215">
        <v>1</v>
      </c>
      <c r="C18372" s="216" t="s">
        <v>60354</v>
      </c>
      <c r="D18372" s="215" t="s">
        <v>59587</v>
      </c>
    </row>
    <row r="18373" spans="1:4">
      <c r="A18373" s="215" t="s">
        <v>60355</v>
      </c>
      <c r="B18373" s="215">
        <v>1</v>
      </c>
      <c r="C18373" s="216" t="s">
        <v>60356</v>
      </c>
      <c r="D18373" s="215" t="s">
        <v>60357</v>
      </c>
    </row>
    <row r="18374" spans="1:4">
      <c r="A18374" s="215" t="s">
        <v>60358</v>
      </c>
      <c r="B18374" s="215">
        <v>1</v>
      </c>
      <c r="C18374" s="216" t="s">
        <v>60359</v>
      </c>
      <c r="D18374" s="215" t="s">
        <v>60360</v>
      </c>
    </row>
    <row r="18375" spans="1:4">
      <c r="A18375" s="215" t="s">
        <v>60361</v>
      </c>
      <c r="B18375" s="215">
        <v>1</v>
      </c>
      <c r="C18375" s="216" t="s">
        <v>60362</v>
      </c>
      <c r="D18375" s="215" t="s">
        <v>60363</v>
      </c>
    </row>
    <row r="18376" spans="1:4">
      <c r="A18376" s="215" t="s">
        <v>60364</v>
      </c>
      <c r="B18376" s="215">
        <v>1</v>
      </c>
      <c r="C18376" s="216" t="s">
        <v>60365</v>
      </c>
      <c r="D18376" s="215" t="s">
        <v>60366</v>
      </c>
    </row>
    <row r="18377" spans="1:4">
      <c r="A18377" s="215" t="s">
        <v>60367</v>
      </c>
      <c r="B18377" s="215">
        <v>1</v>
      </c>
      <c r="C18377" s="216" t="s">
        <v>60368</v>
      </c>
      <c r="D18377" s="215" t="s">
        <v>111346</v>
      </c>
    </row>
    <row r="18378" spans="1:4">
      <c r="A18378" s="215" t="s">
        <v>60369</v>
      </c>
      <c r="B18378" s="215">
        <v>1</v>
      </c>
      <c r="C18378" s="216" t="s">
        <v>60370</v>
      </c>
      <c r="D18378" s="215" t="s">
        <v>111347</v>
      </c>
    </row>
    <row r="18379" spans="1:4">
      <c r="A18379" s="215" t="s">
        <v>60371</v>
      </c>
      <c r="B18379" s="215">
        <v>1</v>
      </c>
      <c r="C18379" s="216" t="s">
        <v>60372</v>
      </c>
      <c r="D18379" s="215" t="s">
        <v>60373</v>
      </c>
    </row>
    <row r="18380" spans="1:4">
      <c r="A18380" s="215" t="s">
        <v>60374</v>
      </c>
      <c r="B18380" s="215">
        <v>1</v>
      </c>
      <c r="C18380" s="216" t="s">
        <v>60375</v>
      </c>
      <c r="D18380" s="215" t="s">
        <v>60376</v>
      </c>
    </row>
    <row r="18381" spans="1:4">
      <c r="A18381" s="215" t="s">
        <v>60377</v>
      </c>
      <c r="B18381" s="215">
        <v>1</v>
      </c>
      <c r="C18381" s="216" t="s">
        <v>60378</v>
      </c>
      <c r="D18381" s="215" t="s">
        <v>60379</v>
      </c>
    </row>
    <row r="18382" spans="1:4">
      <c r="A18382" s="215" t="s">
        <v>60380</v>
      </c>
      <c r="B18382" s="215">
        <v>1</v>
      </c>
      <c r="C18382" s="216" t="s">
        <v>60381</v>
      </c>
      <c r="D18382" s="215" t="s">
        <v>60382</v>
      </c>
    </row>
    <row r="18383" spans="1:4">
      <c r="A18383" s="215" t="s">
        <v>60383</v>
      </c>
      <c r="B18383" s="215">
        <v>1</v>
      </c>
      <c r="C18383" s="216" t="s">
        <v>60384</v>
      </c>
      <c r="D18383" s="215" t="s">
        <v>60385</v>
      </c>
    </row>
    <row r="18384" spans="1:4">
      <c r="A18384" s="215" t="s">
        <v>60386</v>
      </c>
      <c r="B18384" s="215">
        <v>1</v>
      </c>
      <c r="C18384" s="216" t="s">
        <v>60387</v>
      </c>
      <c r="D18384" s="215" t="s">
        <v>111348</v>
      </c>
    </row>
    <row r="18385" spans="1:4">
      <c r="A18385" s="215" t="s">
        <v>60388</v>
      </c>
      <c r="B18385" s="215">
        <v>1</v>
      </c>
      <c r="C18385" s="216" t="s">
        <v>60389</v>
      </c>
      <c r="D18385" s="215" t="s">
        <v>111349</v>
      </c>
    </row>
    <row r="18386" spans="1:4">
      <c r="A18386" s="215" t="s">
        <v>60390</v>
      </c>
      <c r="B18386" s="215">
        <v>1</v>
      </c>
      <c r="C18386" s="216" t="s">
        <v>60391</v>
      </c>
      <c r="D18386" s="215" t="s">
        <v>111300</v>
      </c>
    </row>
    <row r="18387" spans="1:4">
      <c r="A18387" s="215" t="s">
        <v>60392</v>
      </c>
      <c r="B18387" s="215">
        <v>1</v>
      </c>
      <c r="C18387" s="216" t="s">
        <v>60393</v>
      </c>
      <c r="D18387" s="215" t="s">
        <v>111350</v>
      </c>
    </row>
    <row r="18388" spans="1:4">
      <c r="A18388" s="215" t="s">
        <v>60394</v>
      </c>
      <c r="B18388" s="215">
        <v>1</v>
      </c>
      <c r="C18388" s="216" t="s">
        <v>60395</v>
      </c>
      <c r="D18388" s="215" t="s">
        <v>111351</v>
      </c>
    </row>
    <row r="18389" spans="1:4">
      <c r="A18389" s="215" t="s">
        <v>60396</v>
      </c>
      <c r="B18389" s="215">
        <v>1</v>
      </c>
      <c r="C18389" s="216" t="s">
        <v>60397</v>
      </c>
      <c r="D18389" s="215" t="s">
        <v>60398</v>
      </c>
    </row>
    <row r="18390" spans="1:4">
      <c r="A18390" s="215" t="s">
        <v>60399</v>
      </c>
      <c r="B18390" s="215">
        <v>1</v>
      </c>
      <c r="C18390" s="216" t="s">
        <v>60400</v>
      </c>
      <c r="D18390" s="215" t="s">
        <v>60401</v>
      </c>
    </row>
    <row r="18391" spans="1:4">
      <c r="A18391" s="215" t="s">
        <v>60402</v>
      </c>
      <c r="B18391" s="215">
        <v>2</v>
      </c>
      <c r="C18391" s="216" t="s">
        <v>60403</v>
      </c>
      <c r="D18391" s="215" t="s">
        <v>60404</v>
      </c>
    </row>
    <row r="18392" spans="1:4">
      <c r="A18392" s="215" t="s">
        <v>60405</v>
      </c>
      <c r="B18392" s="215">
        <v>1</v>
      </c>
      <c r="C18392" s="216" t="s">
        <v>60406</v>
      </c>
      <c r="D18392" s="215" t="s">
        <v>60407</v>
      </c>
    </row>
    <row r="18393" spans="1:4">
      <c r="A18393" s="215" t="s">
        <v>60408</v>
      </c>
      <c r="B18393" s="215">
        <v>1</v>
      </c>
      <c r="C18393" s="216" t="s">
        <v>60409</v>
      </c>
      <c r="D18393" s="215" t="s">
        <v>60410</v>
      </c>
    </row>
    <row r="18394" spans="1:4">
      <c r="A18394" s="215" t="s">
        <v>60411</v>
      </c>
      <c r="B18394" s="215">
        <v>1</v>
      </c>
      <c r="C18394" s="216" t="s">
        <v>60412</v>
      </c>
      <c r="D18394" s="215" t="s">
        <v>60413</v>
      </c>
    </row>
    <row r="18395" spans="1:4">
      <c r="A18395" s="215" t="s">
        <v>60414</v>
      </c>
      <c r="B18395" s="215">
        <v>1</v>
      </c>
      <c r="C18395" s="216" t="s">
        <v>60415</v>
      </c>
      <c r="D18395" s="215" t="s">
        <v>59676</v>
      </c>
    </row>
    <row r="18396" spans="1:4">
      <c r="A18396" s="215" t="s">
        <v>60416</v>
      </c>
      <c r="B18396" s="215">
        <v>1</v>
      </c>
      <c r="C18396" s="216" t="s">
        <v>60417</v>
      </c>
      <c r="D18396" s="215" t="s">
        <v>59679</v>
      </c>
    </row>
    <row r="18397" spans="1:4">
      <c r="A18397" s="215" t="s">
        <v>60418</v>
      </c>
      <c r="B18397" s="215">
        <v>1</v>
      </c>
      <c r="C18397" s="216" t="s">
        <v>60419</v>
      </c>
      <c r="D18397" s="215" t="s">
        <v>60420</v>
      </c>
    </row>
    <row r="18398" spans="1:4">
      <c r="A18398" s="215" t="s">
        <v>60421</v>
      </c>
      <c r="B18398" s="215">
        <v>1</v>
      </c>
      <c r="C18398" s="216" t="s">
        <v>60422</v>
      </c>
      <c r="D18398" s="215" t="s">
        <v>60423</v>
      </c>
    </row>
    <row r="18399" spans="1:4">
      <c r="A18399" s="215" t="s">
        <v>60424</v>
      </c>
      <c r="B18399" s="215">
        <v>1</v>
      </c>
      <c r="C18399" s="216" t="s">
        <v>60425</v>
      </c>
      <c r="D18399" s="215" t="s">
        <v>60426</v>
      </c>
    </row>
    <row r="18400" spans="1:4">
      <c r="A18400" s="215" t="s">
        <v>60427</v>
      </c>
      <c r="B18400" s="215">
        <v>1</v>
      </c>
      <c r="C18400" s="216" t="s">
        <v>60428</v>
      </c>
      <c r="D18400" s="215" t="s">
        <v>60429</v>
      </c>
    </row>
    <row r="18401" spans="1:4">
      <c r="A18401" s="215" t="s">
        <v>60430</v>
      </c>
      <c r="B18401" s="215">
        <v>1</v>
      </c>
      <c r="C18401" s="216" t="s">
        <v>60431</v>
      </c>
      <c r="D18401" s="215" t="s">
        <v>60432</v>
      </c>
    </row>
    <row r="18402" spans="1:4">
      <c r="A18402" s="215" t="s">
        <v>60433</v>
      </c>
      <c r="B18402" s="215">
        <v>1</v>
      </c>
      <c r="C18402" s="216" t="s">
        <v>60434</v>
      </c>
      <c r="D18402" s="215" t="s">
        <v>60435</v>
      </c>
    </row>
    <row r="18403" spans="1:4">
      <c r="A18403" s="215" t="s">
        <v>60436</v>
      </c>
      <c r="B18403" s="215">
        <v>1</v>
      </c>
      <c r="C18403" s="216" t="s">
        <v>60437</v>
      </c>
      <c r="D18403" s="215" t="s">
        <v>111352</v>
      </c>
    </row>
    <row r="18404" spans="1:4">
      <c r="A18404" s="215" t="s">
        <v>60438</v>
      </c>
      <c r="B18404" s="215">
        <v>1</v>
      </c>
      <c r="C18404" s="216" t="s">
        <v>60439</v>
      </c>
      <c r="D18404" s="215" t="s">
        <v>111353</v>
      </c>
    </row>
    <row r="18405" spans="1:4">
      <c r="A18405" s="215" t="s">
        <v>60440</v>
      </c>
      <c r="B18405" s="215">
        <v>1</v>
      </c>
      <c r="C18405" s="216" t="s">
        <v>60441</v>
      </c>
      <c r="D18405" s="215" t="s">
        <v>111354</v>
      </c>
    </row>
    <row r="18406" spans="1:4">
      <c r="A18406" s="215" t="s">
        <v>60442</v>
      </c>
      <c r="B18406" s="215">
        <v>1</v>
      </c>
      <c r="C18406" s="216" t="s">
        <v>60443</v>
      </c>
      <c r="D18406" s="215" t="s">
        <v>60444</v>
      </c>
    </row>
    <row r="18407" spans="1:4">
      <c r="A18407" s="215" t="s">
        <v>60445</v>
      </c>
      <c r="B18407" s="215">
        <v>1</v>
      </c>
      <c r="C18407" s="216" t="s">
        <v>60446</v>
      </c>
      <c r="D18407" s="215" t="s">
        <v>60447</v>
      </c>
    </row>
    <row r="18408" spans="1:4">
      <c r="A18408" s="215" t="s">
        <v>60448</v>
      </c>
      <c r="B18408" s="215">
        <v>1</v>
      </c>
      <c r="C18408" s="216" t="s">
        <v>60449</v>
      </c>
      <c r="D18408" s="215" t="s">
        <v>111355</v>
      </c>
    </row>
    <row r="18409" spans="1:4">
      <c r="A18409" s="215" t="s">
        <v>60450</v>
      </c>
      <c r="B18409" s="215">
        <v>1</v>
      </c>
      <c r="C18409" s="216" t="s">
        <v>60451</v>
      </c>
      <c r="D18409" s="215" t="s">
        <v>60452</v>
      </c>
    </row>
    <row r="18410" spans="1:4">
      <c r="A18410" s="215" t="s">
        <v>60453</v>
      </c>
      <c r="B18410" s="215">
        <v>1</v>
      </c>
      <c r="C18410" s="216" t="s">
        <v>60454</v>
      </c>
      <c r="D18410" s="215" t="s">
        <v>60455</v>
      </c>
    </row>
    <row r="18411" spans="1:4">
      <c r="A18411" s="215" t="s">
        <v>60456</v>
      </c>
      <c r="B18411" s="215">
        <v>1</v>
      </c>
      <c r="C18411" s="216" t="s">
        <v>60457</v>
      </c>
      <c r="D18411" s="215" t="s">
        <v>60458</v>
      </c>
    </row>
    <row r="18412" spans="1:4">
      <c r="A18412" s="215" t="s">
        <v>60459</v>
      </c>
      <c r="B18412" s="215">
        <v>1</v>
      </c>
      <c r="C18412" s="216" t="s">
        <v>60460</v>
      </c>
      <c r="D18412" s="215" t="s">
        <v>60461</v>
      </c>
    </row>
    <row r="18413" spans="1:4">
      <c r="A18413" s="215" t="s">
        <v>60462</v>
      </c>
      <c r="B18413" s="215">
        <v>1</v>
      </c>
      <c r="C18413" s="216" t="s">
        <v>60463</v>
      </c>
      <c r="D18413" s="215" t="s">
        <v>60464</v>
      </c>
    </row>
    <row r="18414" spans="1:4">
      <c r="A18414" s="215" t="s">
        <v>60465</v>
      </c>
      <c r="B18414" s="215">
        <v>1</v>
      </c>
      <c r="C18414" s="216" t="s">
        <v>60466</v>
      </c>
      <c r="D18414" s="215" t="s">
        <v>111356</v>
      </c>
    </row>
    <row r="18415" spans="1:4">
      <c r="A18415" s="215" t="s">
        <v>60467</v>
      </c>
      <c r="B18415" s="215">
        <v>1</v>
      </c>
      <c r="C18415" s="216" t="s">
        <v>60468</v>
      </c>
      <c r="D18415" s="215" t="s">
        <v>111357</v>
      </c>
    </row>
    <row r="18416" spans="1:4">
      <c r="A18416" s="215" t="s">
        <v>60469</v>
      </c>
      <c r="B18416" s="215">
        <v>1</v>
      </c>
      <c r="C18416" s="216" t="s">
        <v>60470</v>
      </c>
      <c r="D18416" s="215" t="s">
        <v>111307</v>
      </c>
    </row>
    <row r="18417" spans="1:4">
      <c r="A18417" s="215" t="s">
        <v>60471</v>
      </c>
      <c r="B18417" s="215">
        <v>1</v>
      </c>
      <c r="C18417" s="216" t="s">
        <v>60472</v>
      </c>
      <c r="D18417" s="215" t="s">
        <v>60473</v>
      </c>
    </row>
    <row r="18418" spans="1:4">
      <c r="A18418" s="215" t="s">
        <v>60474</v>
      </c>
      <c r="B18418" s="215">
        <v>1</v>
      </c>
      <c r="C18418" s="216" t="s">
        <v>60475</v>
      </c>
      <c r="D18418" s="215" t="s">
        <v>60476</v>
      </c>
    </row>
    <row r="18419" spans="1:4">
      <c r="A18419" s="215" t="s">
        <v>60477</v>
      </c>
      <c r="B18419" s="215">
        <v>1</v>
      </c>
      <c r="C18419" s="216" t="s">
        <v>60478</v>
      </c>
      <c r="D18419" s="215" t="s">
        <v>60479</v>
      </c>
    </row>
    <row r="18420" spans="1:4">
      <c r="A18420" s="215" t="s">
        <v>60480</v>
      </c>
      <c r="B18420" s="215">
        <v>1</v>
      </c>
      <c r="C18420" s="216" t="s">
        <v>60481</v>
      </c>
      <c r="D18420" s="215" t="s">
        <v>60482</v>
      </c>
    </row>
    <row r="18421" spans="1:4">
      <c r="A18421" s="215" t="s">
        <v>111358</v>
      </c>
      <c r="B18421" s="215">
        <v>1</v>
      </c>
      <c r="C18421" s="216" t="s">
        <v>111359</v>
      </c>
      <c r="D18421" s="215" t="s">
        <v>59673</v>
      </c>
    </row>
    <row r="18422" spans="1:4">
      <c r="A18422" s="215" t="s">
        <v>111360</v>
      </c>
      <c r="B18422" s="215">
        <v>1</v>
      </c>
      <c r="C18422" s="216" t="s">
        <v>111361</v>
      </c>
      <c r="D18422" s="215" t="s">
        <v>111362</v>
      </c>
    </row>
    <row r="18423" spans="1:4">
      <c r="A18423" s="215" t="s">
        <v>60483</v>
      </c>
      <c r="B18423" s="215">
        <v>1</v>
      </c>
      <c r="C18423" s="216" t="s">
        <v>60484</v>
      </c>
      <c r="D18423" s="215" t="s">
        <v>60485</v>
      </c>
    </row>
    <row r="18424" spans="1:4">
      <c r="A18424" s="215" t="s">
        <v>60486</v>
      </c>
      <c r="B18424" s="215">
        <v>1</v>
      </c>
      <c r="C18424" s="216" t="s">
        <v>60487</v>
      </c>
      <c r="D18424" s="215" t="s">
        <v>60488</v>
      </c>
    </row>
    <row r="18425" spans="1:4">
      <c r="A18425" s="215" t="s">
        <v>60489</v>
      </c>
      <c r="B18425" s="215">
        <v>1</v>
      </c>
      <c r="C18425" s="216" t="s">
        <v>60490</v>
      </c>
      <c r="D18425" s="215" t="s">
        <v>60491</v>
      </c>
    </row>
    <row r="18426" spans="1:4">
      <c r="A18426" s="215" t="s">
        <v>60492</v>
      </c>
      <c r="B18426" s="215">
        <v>1</v>
      </c>
      <c r="C18426" s="216" t="s">
        <v>60493</v>
      </c>
      <c r="D18426" s="215" t="s">
        <v>60494</v>
      </c>
    </row>
    <row r="18427" spans="1:4">
      <c r="A18427" s="215" t="s">
        <v>60495</v>
      </c>
      <c r="B18427" s="215">
        <v>1</v>
      </c>
      <c r="C18427" s="216" t="s">
        <v>60496</v>
      </c>
      <c r="D18427" s="215" t="s">
        <v>60497</v>
      </c>
    </row>
    <row r="18428" spans="1:4">
      <c r="A18428" s="215" t="s">
        <v>60498</v>
      </c>
      <c r="B18428" s="215">
        <v>1</v>
      </c>
      <c r="C18428" s="216" t="s">
        <v>60499</v>
      </c>
      <c r="D18428" s="215" t="s">
        <v>60500</v>
      </c>
    </row>
    <row r="18429" spans="1:4">
      <c r="A18429" s="215" t="s">
        <v>60501</v>
      </c>
      <c r="B18429" s="215">
        <v>1</v>
      </c>
      <c r="C18429" s="216" t="s">
        <v>60502</v>
      </c>
      <c r="D18429" s="215" t="s">
        <v>60503</v>
      </c>
    </row>
    <row r="18430" spans="1:4">
      <c r="A18430" s="215" t="s">
        <v>60504</v>
      </c>
      <c r="B18430" s="215">
        <v>1</v>
      </c>
      <c r="C18430" s="216" t="s">
        <v>60505</v>
      </c>
      <c r="D18430" s="215" t="s">
        <v>60506</v>
      </c>
    </row>
    <row r="18431" spans="1:4">
      <c r="A18431" s="215" t="s">
        <v>60507</v>
      </c>
      <c r="B18431" s="215">
        <v>1</v>
      </c>
      <c r="C18431" s="216" t="s">
        <v>60508</v>
      </c>
      <c r="D18431" s="215" t="s">
        <v>60509</v>
      </c>
    </row>
    <row r="18432" spans="1:4">
      <c r="A18432" s="215" t="s">
        <v>60510</v>
      </c>
      <c r="B18432" s="215">
        <v>1</v>
      </c>
      <c r="C18432" s="216" t="s">
        <v>60511</v>
      </c>
      <c r="D18432" s="215" t="s">
        <v>60512</v>
      </c>
    </row>
    <row r="18433" spans="1:4">
      <c r="A18433" s="215" t="s">
        <v>60513</v>
      </c>
      <c r="B18433" s="215">
        <v>1</v>
      </c>
      <c r="C18433" s="216" t="s">
        <v>60514</v>
      </c>
      <c r="D18433" s="215" t="s">
        <v>60515</v>
      </c>
    </row>
    <row r="18434" spans="1:4">
      <c r="A18434" s="215" t="s">
        <v>60516</v>
      </c>
      <c r="B18434" s="215">
        <v>1</v>
      </c>
      <c r="C18434" s="216" t="s">
        <v>60517</v>
      </c>
      <c r="D18434" s="215" t="s">
        <v>60518</v>
      </c>
    </row>
    <row r="18435" spans="1:4">
      <c r="A18435" s="215" t="s">
        <v>60519</v>
      </c>
      <c r="B18435" s="215">
        <v>1</v>
      </c>
      <c r="C18435" s="216" t="s">
        <v>60520</v>
      </c>
      <c r="D18435" s="215" t="s">
        <v>60521</v>
      </c>
    </row>
    <row r="18436" spans="1:4">
      <c r="A18436" s="215" t="s">
        <v>60522</v>
      </c>
      <c r="B18436" s="215">
        <v>1</v>
      </c>
      <c r="C18436" s="216" t="s">
        <v>60523</v>
      </c>
      <c r="D18436" s="215" t="s">
        <v>60524</v>
      </c>
    </row>
    <row r="18437" spans="1:4">
      <c r="A18437" s="215" t="s">
        <v>60525</v>
      </c>
      <c r="B18437" s="215">
        <v>1</v>
      </c>
      <c r="C18437" s="216" t="s">
        <v>60526</v>
      </c>
      <c r="D18437" s="215" t="s">
        <v>60527</v>
      </c>
    </row>
    <row r="18438" spans="1:4">
      <c r="A18438" s="215" t="s">
        <v>60528</v>
      </c>
      <c r="B18438" s="215">
        <v>1</v>
      </c>
      <c r="C18438" s="216" t="s">
        <v>60529</v>
      </c>
      <c r="D18438" s="215" t="s">
        <v>60530</v>
      </c>
    </row>
    <row r="18439" spans="1:4">
      <c r="A18439" s="215" t="s">
        <v>60531</v>
      </c>
      <c r="B18439" s="215">
        <v>1</v>
      </c>
      <c r="C18439" s="216" t="s">
        <v>60532</v>
      </c>
      <c r="D18439" s="215" t="s">
        <v>60533</v>
      </c>
    </row>
    <row r="18440" spans="1:4">
      <c r="A18440" s="215" t="s">
        <v>60534</v>
      </c>
      <c r="B18440" s="215">
        <v>1</v>
      </c>
      <c r="C18440" s="216" t="s">
        <v>60535</v>
      </c>
      <c r="D18440" s="215" t="s">
        <v>60536</v>
      </c>
    </row>
    <row r="18441" spans="1:4">
      <c r="A18441" s="215" t="s">
        <v>60537</v>
      </c>
      <c r="B18441" s="215">
        <v>1</v>
      </c>
      <c r="C18441" s="216" t="s">
        <v>60538</v>
      </c>
      <c r="D18441" s="215" t="s">
        <v>60539</v>
      </c>
    </row>
    <row r="18442" spans="1:4">
      <c r="A18442" s="215" t="s">
        <v>60540</v>
      </c>
      <c r="B18442" s="215">
        <v>1</v>
      </c>
      <c r="C18442" s="216" t="s">
        <v>60541</v>
      </c>
      <c r="D18442" s="215" t="s">
        <v>60542</v>
      </c>
    </row>
    <row r="18443" spans="1:4">
      <c r="A18443" s="215" t="s">
        <v>60543</v>
      </c>
      <c r="B18443" s="215">
        <v>1</v>
      </c>
      <c r="C18443" s="216" t="s">
        <v>60544</v>
      </c>
      <c r="D18443" s="215" t="s">
        <v>60545</v>
      </c>
    </row>
    <row r="18444" spans="1:4">
      <c r="A18444" s="215" t="s">
        <v>60546</v>
      </c>
      <c r="B18444" s="215">
        <v>1</v>
      </c>
      <c r="C18444" s="216" t="s">
        <v>60547</v>
      </c>
      <c r="D18444" s="215" t="s">
        <v>60548</v>
      </c>
    </row>
    <row r="18445" spans="1:4">
      <c r="A18445" s="215" t="s">
        <v>60549</v>
      </c>
      <c r="B18445" s="215">
        <v>1</v>
      </c>
      <c r="C18445" s="216" t="s">
        <v>60550</v>
      </c>
      <c r="D18445" s="215" t="s">
        <v>60551</v>
      </c>
    </row>
    <row r="18446" spans="1:4">
      <c r="A18446" s="215" t="s">
        <v>60552</v>
      </c>
      <c r="B18446" s="215">
        <v>1</v>
      </c>
      <c r="C18446" s="216" t="s">
        <v>60553</v>
      </c>
      <c r="D18446" s="215" t="s">
        <v>60554</v>
      </c>
    </row>
    <row r="18447" spans="1:4">
      <c r="A18447" s="215" t="s">
        <v>60555</v>
      </c>
      <c r="B18447" s="215">
        <v>1</v>
      </c>
      <c r="C18447" s="216" t="s">
        <v>60556</v>
      </c>
      <c r="D18447" s="215" t="s">
        <v>60404</v>
      </c>
    </row>
    <row r="18448" spans="1:4">
      <c r="A18448" s="215" t="s">
        <v>60557</v>
      </c>
      <c r="B18448" s="215">
        <v>1</v>
      </c>
      <c r="C18448" s="216" t="s">
        <v>60558</v>
      </c>
      <c r="D18448" s="215" t="s">
        <v>60559</v>
      </c>
    </row>
    <row r="18449" spans="1:4">
      <c r="A18449" s="215" t="s">
        <v>60560</v>
      </c>
      <c r="B18449" s="215">
        <v>1</v>
      </c>
      <c r="C18449" s="216" t="s">
        <v>60561</v>
      </c>
      <c r="D18449" s="215" t="s">
        <v>60562</v>
      </c>
    </row>
    <row r="18450" spans="1:4">
      <c r="A18450" s="215" t="s">
        <v>60563</v>
      </c>
      <c r="B18450" s="215">
        <v>2</v>
      </c>
      <c r="C18450" s="216" t="s">
        <v>60564</v>
      </c>
      <c r="D18450" s="215" t="s">
        <v>60565</v>
      </c>
    </row>
    <row r="18451" spans="1:4">
      <c r="A18451" s="215" t="s">
        <v>60566</v>
      </c>
      <c r="B18451" s="215">
        <v>1</v>
      </c>
      <c r="C18451" s="216" t="s">
        <v>60567</v>
      </c>
      <c r="D18451" s="215" t="s">
        <v>60568</v>
      </c>
    </row>
    <row r="18452" spans="1:4">
      <c r="A18452" s="215" t="s">
        <v>60569</v>
      </c>
      <c r="B18452" s="215">
        <v>1</v>
      </c>
      <c r="C18452" s="216" t="s">
        <v>60570</v>
      </c>
      <c r="D18452" s="215" t="s">
        <v>60571</v>
      </c>
    </row>
    <row r="18453" spans="1:4">
      <c r="A18453" s="215" t="s">
        <v>60572</v>
      </c>
      <c r="B18453" s="215">
        <v>1</v>
      </c>
      <c r="C18453" s="216" t="s">
        <v>60573</v>
      </c>
      <c r="D18453" s="215" t="s">
        <v>60574</v>
      </c>
    </row>
    <row r="18454" spans="1:4">
      <c r="A18454" s="215" t="s">
        <v>60575</v>
      </c>
      <c r="B18454" s="215">
        <v>1</v>
      </c>
      <c r="C18454" s="216" t="s">
        <v>60576</v>
      </c>
      <c r="D18454" s="215" t="s">
        <v>60577</v>
      </c>
    </row>
    <row r="18455" spans="1:4">
      <c r="A18455" s="215" t="s">
        <v>60578</v>
      </c>
      <c r="B18455" s="215">
        <v>1</v>
      </c>
      <c r="C18455" s="216" t="s">
        <v>60579</v>
      </c>
      <c r="D18455" s="215" t="s">
        <v>60580</v>
      </c>
    </row>
    <row r="18456" spans="1:4">
      <c r="A18456" s="215" t="s">
        <v>60581</v>
      </c>
      <c r="B18456" s="215">
        <v>1</v>
      </c>
      <c r="C18456" s="216" t="s">
        <v>60582</v>
      </c>
      <c r="D18456" s="215" t="s">
        <v>60583</v>
      </c>
    </row>
    <row r="18457" spans="1:4">
      <c r="A18457" s="215" t="s">
        <v>60584</v>
      </c>
      <c r="B18457" s="215">
        <v>1</v>
      </c>
      <c r="C18457" s="216" t="s">
        <v>60585</v>
      </c>
      <c r="D18457" s="215" t="s">
        <v>60586</v>
      </c>
    </row>
    <row r="18458" spans="1:4">
      <c r="A18458" s="215" t="s">
        <v>60587</v>
      </c>
      <c r="B18458" s="215">
        <v>1</v>
      </c>
      <c r="C18458" s="216" t="s">
        <v>60588</v>
      </c>
      <c r="D18458" s="215" t="s">
        <v>60589</v>
      </c>
    </row>
    <row r="18459" spans="1:4">
      <c r="A18459" s="215" t="s">
        <v>60590</v>
      </c>
      <c r="B18459" s="215">
        <v>1</v>
      </c>
      <c r="C18459" s="216" t="s">
        <v>60591</v>
      </c>
      <c r="D18459" s="215" t="s">
        <v>60592</v>
      </c>
    </row>
    <row r="18460" spans="1:4">
      <c r="A18460" s="215" t="s">
        <v>60593</v>
      </c>
      <c r="B18460" s="215">
        <v>1</v>
      </c>
      <c r="C18460" s="216" t="s">
        <v>60594</v>
      </c>
      <c r="D18460" s="215" t="s">
        <v>60595</v>
      </c>
    </row>
    <row r="18461" spans="1:4">
      <c r="A18461" s="215" t="s">
        <v>60596</v>
      </c>
      <c r="B18461" s="215">
        <v>1</v>
      </c>
      <c r="C18461" s="216" t="s">
        <v>60597</v>
      </c>
      <c r="D18461" s="215" t="s">
        <v>60598</v>
      </c>
    </row>
    <row r="18462" spans="1:4">
      <c r="A18462" s="215" t="s">
        <v>60599</v>
      </c>
      <c r="B18462" s="215">
        <v>1</v>
      </c>
      <c r="C18462" s="216" t="s">
        <v>60600</v>
      </c>
      <c r="D18462" s="215" t="s">
        <v>60601</v>
      </c>
    </row>
    <row r="18463" spans="1:4">
      <c r="A18463" s="215" t="s">
        <v>60602</v>
      </c>
      <c r="B18463" s="215">
        <v>1</v>
      </c>
      <c r="C18463" s="216" t="s">
        <v>60603</v>
      </c>
      <c r="D18463" s="215" t="s">
        <v>60604</v>
      </c>
    </row>
    <row r="18464" spans="1:4">
      <c r="A18464" s="215" t="s">
        <v>60605</v>
      </c>
      <c r="B18464" s="215">
        <v>1</v>
      </c>
      <c r="C18464" s="216" t="s">
        <v>60606</v>
      </c>
      <c r="D18464" s="215" t="s">
        <v>60607</v>
      </c>
    </row>
    <row r="18465" spans="1:4">
      <c r="A18465" s="215" t="s">
        <v>60608</v>
      </c>
      <c r="B18465" s="215">
        <v>1</v>
      </c>
      <c r="C18465" s="216" t="s">
        <v>60609</v>
      </c>
      <c r="D18465" s="215" t="s">
        <v>60610</v>
      </c>
    </row>
    <row r="18466" spans="1:4">
      <c r="A18466" s="215" t="s">
        <v>60611</v>
      </c>
      <c r="B18466" s="215">
        <v>1</v>
      </c>
      <c r="C18466" s="216" t="s">
        <v>60612</v>
      </c>
      <c r="D18466" s="215" t="s">
        <v>60613</v>
      </c>
    </row>
    <row r="18467" spans="1:4">
      <c r="A18467" s="215" t="s">
        <v>60614</v>
      </c>
      <c r="B18467" s="215">
        <v>1</v>
      </c>
      <c r="C18467" s="216" t="s">
        <v>60615</v>
      </c>
      <c r="D18467" s="215" t="s">
        <v>60616</v>
      </c>
    </row>
    <row r="18468" spans="1:4">
      <c r="A18468" s="215" t="s">
        <v>60617</v>
      </c>
      <c r="B18468" s="215">
        <v>1</v>
      </c>
      <c r="C18468" s="216" t="s">
        <v>60618</v>
      </c>
      <c r="D18468" s="215" t="s">
        <v>60619</v>
      </c>
    </row>
    <row r="18469" spans="1:4">
      <c r="A18469" s="215" t="s">
        <v>60620</v>
      </c>
      <c r="B18469" s="215">
        <v>1</v>
      </c>
      <c r="C18469" s="216" t="s">
        <v>60621</v>
      </c>
      <c r="D18469" s="215" t="s">
        <v>60622</v>
      </c>
    </row>
    <row r="18470" spans="1:4">
      <c r="A18470" s="215" t="s">
        <v>60623</v>
      </c>
      <c r="B18470" s="215">
        <v>1</v>
      </c>
      <c r="C18470" s="216" t="s">
        <v>60624</v>
      </c>
      <c r="D18470" s="215" t="s">
        <v>60625</v>
      </c>
    </row>
    <row r="18471" spans="1:4">
      <c r="A18471" s="215" t="s">
        <v>60626</v>
      </c>
      <c r="B18471" s="215">
        <v>1</v>
      </c>
      <c r="C18471" s="216" t="s">
        <v>60627</v>
      </c>
      <c r="D18471" s="215" t="s">
        <v>60628</v>
      </c>
    </row>
    <row r="18472" spans="1:4">
      <c r="A18472" s="215" t="s">
        <v>60629</v>
      </c>
      <c r="B18472" s="215">
        <v>1</v>
      </c>
      <c r="C18472" s="216" t="s">
        <v>60630</v>
      </c>
      <c r="D18472" s="215" t="s">
        <v>60631</v>
      </c>
    </row>
    <row r="18473" spans="1:4">
      <c r="A18473" s="215" t="s">
        <v>60632</v>
      </c>
      <c r="B18473" s="215">
        <v>1</v>
      </c>
      <c r="C18473" s="216" t="s">
        <v>60633</v>
      </c>
      <c r="D18473" s="215" t="s">
        <v>60634</v>
      </c>
    </row>
    <row r="18474" spans="1:4">
      <c r="A18474" s="215" t="s">
        <v>60635</v>
      </c>
      <c r="B18474" s="215">
        <v>1</v>
      </c>
      <c r="C18474" s="216" t="s">
        <v>60636</v>
      </c>
      <c r="D18474" s="215" t="s">
        <v>60637</v>
      </c>
    </row>
    <row r="18475" spans="1:4">
      <c r="A18475" s="215" t="s">
        <v>60638</v>
      </c>
      <c r="B18475" s="215">
        <v>1</v>
      </c>
      <c r="C18475" s="216" t="s">
        <v>60639</v>
      </c>
      <c r="D18475" s="215" t="s">
        <v>60640</v>
      </c>
    </row>
    <row r="18476" spans="1:4">
      <c r="A18476" s="215" t="s">
        <v>60641</v>
      </c>
      <c r="B18476" s="215">
        <v>1</v>
      </c>
      <c r="C18476" s="216" t="s">
        <v>60642</v>
      </c>
      <c r="D18476" s="215" t="s">
        <v>60643</v>
      </c>
    </row>
    <row r="18477" spans="1:4">
      <c r="A18477" s="215" t="s">
        <v>60644</v>
      </c>
      <c r="B18477" s="215">
        <v>1</v>
      </c>
      <c r="C18477" s="216" t="s">
        <v>60645</v>
      </c>
      <c r="D18477" s="215" t="s">
        <v>60646</v>
      </c>
    </row>
    <row r="18478" spans="1:4">
      <c r="A18478" s="215" t="s">
        <v>60647</v>
      </c>
      <c r="B18478" s="215">
        <v>1</v>
      </c>
      <c r="C18478" s="216" t="s">
        <v>60648</v>
      </c>
      <c r="D18478" s="215" t="s">
        <v>60649</v>
      </c>
    </row>
    <row r="18479" spans="1:4">
      <c r="A18479" s="215" t="s">
        <v>60650</v>
      </c>
      <c r="B18479" s="215">
        <v>1</v>
      </c>
      <c r="C18479" s="216" t="s">
        <v>60651</v>
      </c>
      <c r="D18479" s="215" t="s">
        <v>60652</v>
      </c>
    </row>
    <row r="18480" spans="1:4">
      <c r="A18480" s="215" t="s">
        <v>60653</v>
      </c>
      <c r="B18480" s="215">
        <v>1</v>
      </c>
      <c r="C18480" s="216" t="s">
        <v>60654</v>
      </c>
      <c r="D18480" s="215" t="s">
        <v>60655</v>
      </c>
    </row>
    <row r="18481" spans="1:4">
      <c r="A18481" s="215" t="s">
        <v>60656</v>
      </c>
      <c r="B18481" s="215">
        <v>1</v>
      </c>
      <c r="C18481" s="216" t="s">
        <v>60657</v>
      </c>
      <c r="D18481" s="215" t="s">
        <v>60658</v>
      </c>
    </row>
    <row r="18482" spans="1:4">
      <c r="A18482" s="215" t="s">
        <v>60659</v>
      </c>
      <c r="B18482" s="215">
        <v>1</v>
      </c>
      <c r="C18482" s="216" t="s">
        <v>60660</v>
      </c>
      <c r="D18482" s="215" t="s">
        <v>60661</v>
      </c>
    </row>
    <row r="18483" spans="1:4">
      <c r="A18483" s="215" t="s">
        <v>60662</v>
      </c>
      <c r="B18483" s="215">
        <v>1</v>
      </c>
      <c r="C18483" s="216" t="s">
        <v>60663</v>
      </c>
      <c r="D18483" s="215" t="s">
        <v>60664</v>
      </c>
    </row>
    <row r="18484" spans="1:4">
      <c r="A18484" s="215" t="s">
        <v>60665</v>
      </c>
      <c r="B18484" s="215">
        <v>1</v>
      </c>
      <c r="C18484" s="216" t="s">
        <v>60666</v>
      </c>
      <c r="D18484" s="215" t="s">
        <v>60667</v>
      </c>
    </row>
    <row r="18485" spans="1:4">
      <c r="A18485" s="215" t="s">
        <v>60668</v>
      </c>
      <c r="B18485" s="215">
        <v>1</v>
      </c>
      <c r="C18485" s="216" t="s">
        <v>60669</v>
      </c>
      <c r="D18485" s="215" t="s">
        <v>111363</v>
      </c>
    </row>
    <row r="18486" spans="1:4">
      <c r="A18486" s="215" t="s">
        <v>60670</v>
      </c>
      <c r="B18486" s="215">
        <v>1</v>
      </c>
      <c r="C18486" s="216" t="s">
        <v>60671</v>
      </c>
      <c r="D18486" s="215" t="s">
        <v>111340</v>
      </c>
    </row>
    <row r="18487" spans="1:4">
      <c r="A18487" s="215" t="s">
        <v>60672</v>
      </c>
      <c r="B18487" s="215">
        <v>1</v>
      </c>
      <c r="C18487" s="216" t="s">
        <v>60673</v>
      </c>
      <c r="D18487" s="215" t="s">
        <v>111364</v>
      </c>
    </row>
    <row r="18488" spans="1:4">
      <c r="A18488" s="215" t="s">
        <v>60674</v>
      </c>
      <c r="B18488" s="215">
        <v>1</v>
      </c>
      <c r="C18488" s="216" t="s">
        <v>60675</v>
      </c>
      <c r="D18488" s="215" t="s">
        <v>111365</v>
      </c>
    </row>
    <row r="18489" spans="1:4">
      <c r="A18489" s="215" t="s">
        <v>60676</v>
      </c>
      <c r="B18489" s="215">
        <v>1</v>
      </c>
      <c r="C18489" s="216" t="s">
        <v>60677</v>
      </c>
      <c r="D18489" s="215" t="s">
        <v>111366</v>
      </c>
    </row>
    <row r="18490" spans="1:4">
      <c r="A18490" s="215" t="s">
        <v>60678</v>
      </c>
      <c r="B18490" s="215">
        <v>1</v>
      </c>
      <c r="C18490" s="216" t="s">
        <v>60679</v>
      </c>
      <c r="D18490" s="215" t="s">
        <v>111367</v>
      </c>
    </row>
    <row r="18491" spans="1:4">
      <c r="A18491" s="215" t="s">
        <v>60680</v>
      </c>
      <c r="B18491" s="215">
        <v>1</v>
      </c>
      <c r="C18491" s="216" t="s">
        <v>60681</v>
      </c>
      <c r="D18491" s="215" t="s">
        <v>111368</v>
      </c>
    </row>
    <row r="18492" spans="1:4">
      <c r="A18492" s="215" t="s">
        <v>60682</v>
      </c>
      <c r="B18492" s="215">
        <v>1</v>
      </c>
      <c r="C18492" s="216" t="s">
        <v>60683</v>
      </c>
      <c r="D18492" s="215" t="s">
        <v>111369</v>
      </c>
    </row>
    <row r="18493" spans="1:4">
      <c r="A18493" s="215" t="s">
        <v>60684</v>
      </c>
      <c r="B18493" s="215">
        <v>1</v>
      </c>
      <c r="C18493" s="216" t="s">
        <v>60685</v>
      </c>
      <c r="D18493" s="215" t="s">
        <v>60686</v>
      </c>
    </row>
    <row r="18494" spans="1:4">
      <c r="A18494" s="215" t="s">
        <v>60687</v>
      </c>
      <c r="B18494" s="215">
        <v>1</v>
      </c>
      <c r="C18494" s="216" t="s">
        <v>60688</v>
      </c>
      <c r="D18494" s="215" t="s">
        <v>111370</v>
      </c>
    </row>
    <row r="18495" spans="1:4">
      <c r="A18495" s="215" t="s">
        <v>60689</v>
      </c>
      <c r="B18495" s="215">
        <v>1</v>
      </c>
      <c r="C18495" s="216" t="s">
        <v>60690</v>
      </c>
      <c r="D18495" s="215" t="s">
        <v>60691</v>
      </c>
    </row>
    <row r="18496" spans="1:4">
      <c r="A18496" s="215" t="s">
        <v>60692</v>
      </c>
      <c r="B18496" s="215">
        <v>1</v>
      </c>
      <c r="C18496" s="216" t="s">
        <v>60693</v>
      </c>
      <c r="D18496" s="215" t="s">
        <v>111371</v>
      </c>
    </row>
    <row r="18497" spans="1:4">
      <c r="A18497" s="215" t="s">
        <v>60694</v>
      </c>
      <c r="B18497" s="215">
        <v>1</v>
      </c>
      <c r="C18497" s="216" t="s">
        <v>60695</v>
      </c>
      <c r="D18497" s="215" t="s">
        <v>60696</v>
      </c>
    </row>
    <row r="18498" spans="1:4">
      <c r="A18498" s="215" t="s">
        <v>60697</v>
      </c>
      <c r="B18498" s="215">
        <v>1</v>
      </c>
      <c r="C18498" s="216" t="s">
        <v>60698</v>
      </c>
      <c r="D18498" s="215" t="s">
        <v>111372</v>
      </c>
    </row>
    <row r="18499" spans="1:4">
      <c r="A18499" s="215" t="s">
        <v>60699</v>
      </c>
      <c r="B18499" s="215">
        <v>1</v>
      </c>
      <c r="C18499" s="216" t="s">
        <v>60700</v>
      </c>
      <c r="D18499" s="215" t="s">
        <v>111373</v>
      </c>
    </row>
    <row r="18500" spans="1:4">
      <c r="A18500" s="215" t="s">
        <v>60701</v>
      </c>
      <c r="B18500" s="215">
        <v>1</v>
      </c>
      <c r="C18500" s="216" t="s">
        <v>60702</v>
      </c>
      <c r="D18500" s="215" t="s">
        <v>111374</v>
      </c>
    </row>
    <row r="18501" spans="1:4">
      <c r="A18501" s="215" t="s">
        <v>60703</v>
      </c>
      <c r="B18501" s="215">
        <v>1</v>
      </c>
      <c r="C18501" s="216" t="s">
        <v>60704</v>
      </c>
      <c r="D18501" s="215" t="s">
        <v>60705</v>
      </c>
    </row>
    <row r="18502" spans="1:4">
      <c r="A18502" s="215" t="s">
        <v>60706</v>
      </c>
      <c r="B18502" s="215">
        <v>1</v>
      </c>
      <c r="C18502" s="216" t="s">
        <v>60707</v>
      </c>
      <c r="D18502" s="215" t="s">
        <v>60708</v>
      </c>
    </row>
    <row r="18503" spans="1:4">
      <c r="A18503" s="215" t="s">
        <v>60709</v>
      </c>
      <c r="B18503" s="215">
        <v>1</v>
      </c>
      <c r="C18503" s="216" t="s">
        <v>60710</v>
      </c>
      <c r="D18503" s="215" t="s">
        <v>60711</v>
      </c>
    </row>
    <row r="18504" spans="1:4">
      <c r="A18504" s="215" t="s">
        <v>60712</v>
      </c>
      <c r="B18504" s="215">
        <v>1</v>
      </c>
      <c r="C18504" s="216" t="s">
        <v>60713</v>
      </c>
      <c r="D18504" s="215" t="s">
        <v>60714</v>
      </c>
    </row>
    <row r="18505" spans="1:4">
      <c r="A18505" s="215" t="s">
        <v>60715</v>
      </c>
      <c r="B18505" s="215">
        <v>2</v>
      </c>
      <c r="C18505" s="216" t="s">
        <v>60716</v>
      </c>
      <c r="D18505" s="215" t="s">
        <v>60717</v>
      </c>
    </row>
    <row r="18506" spans="1:4">
      <c r="A18506" s="215" t="s">
        <v>60718</v>
      </c>
      <c r="B18506" s="215">
        <v>1</v>
      </c>
      <c r="C18506" s="216" t="s">
        <v>60719</v>
      </c>
      <c r="D18506" s="215" t="s">
        <v>111375</v>
      </c>
    </row>
    <row r="18507" spans="1:4">
      <c r="A18507" s="215" t="s">
        <v>60720</v>
      </c>
      <c r="B18507" s="215">
        <v>2</v>
      </c>
      <c r="C18507" s="216" t="s">
        <v>60721</v>
      </c>
      <c r="D18507" s="215" t="s">
        <v>60722</v>
      </c>
    </row>
    <row r="18508" spans="1:4">
      <c r="A18508" s="215" t="s">
        <v>60723</v>
      </c>
      <c r="B18508" s="215">
        <v>2</v>
      </c>
      <c r="C18508" s="216" t="s">
        <v>60724</v>
      </c>
      <c r="D18508" s="215" t="s">
        <v>60363</v>
      </c>
    </row>
    <row r="18509" spans="1:4">
      <c r="A18509" s="215" t="s">
        <v>60725</v>
      </c>
      <c r="B18509" s="215">
        <v>1</v>
      </c>
      <c r="C18509" s="216" t="s">
        <v>60726</v>
      </c>
      <c r="D18509" s="215" t="s">
        <v>59736</v>
      </c>
    </row>
    <row r="18510" spans="1:4">
      <c r="A18510" s="215" t="s">
        <v>60727</v>
      </c>
      <c r="B18510" s="215">
        <v>1</v>
      </c>
      <c r="C18510" s="216" t="s">
        <v>60728</v>
      </c>
      <c r="D18510" s="215" t="s">
        <v>60729</v>
      </c>
    </row>
    <row r="18511" spans="1:4">
      <c r="A18511" s="215" t="s">
        <v>60730</v>
      </c>
      <c r="B18511" s="215">
        <v>1</v>
      </c>
      <c r="C18511" s="216" t="s">
        <v>60731</v>
      </c>
      <c r="D18511" s="215" t="s">
        <v>60732</v>
      </c>
    </row>
    <row r="18512" spans="1:4">
      <c r="A18512" s="215" t="s">
        <v>60733</v>
      </c>
      <c r="B18512" s="215">
        <v>1</v>
      </c>
      <c r="C18512" s="216" t="s">
        <v>60734</v>
      </c>
      <c r="D18512" s="215" t="s">
        <v>111376</v>
      </c>
    </row>
    <row r="18513" spans="1:4">
      <c r="A18513" s="215" t="s">
        <v>60735</v>
      </c>
      <c r="B18513" s="215">
        <v>1</v>
      </c>
      <c r="C18513" s="216" t="s">
        <v>60736</v>
      </c>
      <c r="D18513" s="215" t="s">
        <v>60737</v>
      </c>
    </row>
    <row r="18514" spans="1:4">
      <c r="A18514" s="215" t="s">
        <v>60738</v>
      </c>
      <c r="B18514" s="215">
        <v>1</v>
      </c>
      <c r="C18514" s="216" t="s">
        <v>60739</v>
      </c>
      <c r="D18514" s="215" t="s">
        <v>60740</v>
      </c>
    </row>
    <row r="18515" spans="1:4">
      <c r="A18515" s="215" t="s">
        <v>111377</v>
      </c>
      <c r="B18515" s="215">
        <v>1</v>
      </c>
      <c r="C18515" s="216" t="s">
        <v>111378</v>
      </c>
      <c r="D18515" s="215" t="s">
        <v>111379</v>
      </c>
    </row>
    <row r="18516" spans="1:4">
      <c r="A18516" s="215" t="s">
        <v>60741</v>
      </c>
      <c r="B18516" s="215">
        <v>1</v>
      </c>
      <c r="C18516" s="216" t="s">
        <v>60742</v>
      </c>
      <c r="D18516" s="215" t="s">
        <v>60743</v>
      </c>
    </row>
    <row r="18517" spans="1:4">
      <c r="A18517" s="215" t="s">
        <v>60744</v>
      </c>
      <c r="B18517" s="215">
        <v>1</v>
      </c>
      <c r="C18517" s="216" t="s">
        <v>60745</v>
      </c>
      <c r="D18517" s="215" t="s">
        <v>60407</v>
      </c>
    </row>
    <row r="18518" spans="1:4">
      <c r="A18518" s="215" t="s">
        <v>60746</v>
      </c>
      <c r="B18518" s="215">
        <v>1</v>
      </c>
      <c r="C18518" s="216" t="s">
        <v>60747</v>
      </c>
      <c r="D18518" s="215" t="s">
        <v>60452</v>
      </c>
    </row>
    <row r="18519" spans="1:4">
      <c r="A18519" s="215" t="s">
        <v>60748</v>
      </c>
      <c r="B18519" s="215">
        <v>1</v>
      </c>
      <c r="C18519" s="216" t="s">
        <v>60749</v>
      </c>
      <c r="D18519" s="215" t="s">
        <v>60750</v>
      </c>
    </row>
    <row r="18520" spans="1:4">
      <c r="A18520" s="215" t="s">
        <v>60751</v>
      </c>
      <c r="B18520" s="215">
        <v>1</v>
      </c>
      <c r="C18520" s="216" t="s">
        <v>60752</v>
      </c>
      <c r="D18520" s="215" t="s">
        <v>60753</v>
      </c>
    </row>
    <row r="18521" spans="1:4">
      <c r="A18521" s="215" t="s">
        <v>60754</v>
      </c>
      <c r="B18521" s="215">
        <v>1</v>
      </c>
      <c r="C18521" s="216" t="s">
        <v>60755</v>
      </c>
      <c r="D18521" s="215" t="s">
        <v>59682</v>
      </c>
    </row>
    <row r="18522" spans="1:4">
      <c r="A18522" s="215" t="s">
        <v>60756</v>
      </c>
      <c r="B18522" s="215">
        <v>1</v>
      </c>
      <c r="C18522" s="216" t="s">
        <v>60757</v>
      </c>
      <c r="D18522" s="215" t="s">
        <v>60758</v>
      </c>
    </row>
    <row r="18523" spans="1:4">
      <c r="A18523" s="215" t="s">
        <v>60759</v>
      </c>
      <c r="B18523" s="215">
        <v>1</v>
      </c>
      <c r="C18523" s="216" t="s">
        <v>60760</v>
      </c>
      <c r="D18523" s="215" t="s">
        <v>60761</v>
      </c>
    </row>
    <row r="18524" spans="1:4">
      <c r="A18524" s="215" t="s">
        <v>60762</v>
      </c>
      <c r="B18524" s="215">
        <v>1</v>
      </c>
      <c r="C18524" s="216" t="s">
        <v>60763</v>
      </c>
      <c r="D18524" s="215" t="s">
        <v>60479</v>
      </c>
    </row>
    <row r="18525" spans="1:4">
      <c r="A18525" s="215" t="s">
        <v>60764</v>
      </c>
      <c r="B18525" s="215">
        <v>1</v>
      </c>
      <c r="C18525" s="216" t="s">
        <v>60765</v>
      </c>
      <c r="D18525" s="215" t="s">
        <v>60476</v>
      </c>
    </row>
    <row r="18526" spans="1:4">
      <c r="A18526" s="215" t="s">
        <v>60766</v>
      </c>
      <c r="B18526" s="215">
        <v>1</v>
      </c>
      <c r="C18526" s="216" t="s">
        <v>60767</v>
      </c>
      <c r="D18526" s="215" t="s">
        <v>60768</v>
      </c>
    </row>
    <row r="18527" spans="1:4">
      <c r="A18527" s="215" t="s">
        <v>60769</v>
      </c>
      <c r="B18527" s="215">
        <v>1</v>
      </c>
      <c r="C18527" s="216" t="s">
        <v>60770</v>
      </c>
      <c r="D18527" s="215" t="s">
        <v>60410</v>
      </c>
    </row>
    <row r="18528" spans="1:4">
      <c r="A18528" s="215" t="s">
        <v>60771</v>
      </c>
      <c r="B18528" s="215">
        <v>1</v>
      </c>
      <c r="C18528" s="216" t="s">
        <v>60772</v>
      </c>
      <c r="D18528" s="215" t="s">
        <v>60773</v>
      </c>
    </row>
    <row r="18529" spans="1:4">
      <c r="A18529" s="215" t="s">
        <v>60774</v>
      </c>
      <c r="B18529" s="215">
        <v>1</v>
      </c>
      <c r="C18529" s="216" t="s">
        <v>60775</v>
      </c>
      <c r="D18529" s="215" t="s">
        <v>60413</v>
      </c>
    </row>
    <row r="18530" spans="1:4">
      <c r="A18530" s="215" t="s">
        <v>60776</v>
      </c>
      <c r="B18530" s="215">
        <v>1</v>
      </c>
      <c r="C18530" s="216" t="s">
        <v>60777</v>
      </c>
      <c r="D18530" s="215" t="s">
        <v>59676</v>
      </c>
    </row>
    <row r="18531" spans="1:4">
      <c r="A18531" s="215" t="s">
        <v>60778</v>
      </c>
      <c r="B18531" s="215">
        <v>1</v>
      </c>
      <c r="C18531" s="216" t="s">
        <v>60779</v>
      </c>
      <c r="D18531" s="215" t="s">
        <v>59679</v>
      </c>
    </row>
    <row r="18532" spans="1:4">
      <c r="A18532" s="215" t="s">
        <v>60780</v>
      </c>
      <c r="B18532" s="215">
        <v>1</v>
      </c>
      <c r="C18532" s="216" t="s">
        <v>60781</v>
      </c>
      <c r="D18532" s="215" t="s">
        <v>60782</v>
      </c>
    </row>
    <row r="18533" spans="1:4">
      <c r="A18533" s="215" t="s">
        <v>60783</v>
      </c>
      <c r="B18533" s="215">
        <v>1</v>
      </c>
      <c r="C18533" s="216" t="s">
        <v>60784</v>
      </c>
      <c r="D18533" s="215" t="s">
        <v>60420</v>
      </c>
    </row>
    <row r="18534" spans="1:4">
      <c r="A18534" s="215" t="s">
        <v>60785</v>
      </c>
      <c r="B18534" s="215">
        <v>1</v>
      </c>
      <c r="C18534" s="216" t="s">
        <v>60786</v>
      </c>
      <c r="D18534" s="215" t="s">
        <v>60423</v>
      </c>
    </row>
    <row r="18535" spans="1:4">
      <c r="A18535" s="215" t="s">
        <v>60787</v>
      </c>
      <c r="B18535" s="215">
        <v>1</v>
      </c>
      <c r="C18535" s="216" t="s">
        <v>60788</v>
      </c>
      <c r="D18535" s="215" t="s">
        <v>60426</v>
      </c>
    </row>
    <row r="18536" spans="1:4">
      <c r="A18536" s="215" t="s">
        <v>60789</v>
      </c>
      <c r="B18536" s="215">
        <v>1</v>
      </c>
      <c r="C18536" s="216" t="s">
        <v>60790</v>
      </c>
      <c r="D18536" s="215" t="s">
        <v>60429</v>
      </c>
    </row>
    <row r="18537" spans="1:4">
      <c r="A18537" s="215" t="s">
        <v>60791</v>
      </c>
      <c r="B18537" s="215">
        <v>1</v>
      </c>
      <c r="C18537" s="216" t="s">
        <v>60792</v>
      </c>
      <c r="D18537" s="215" t="s">
        <v>60793</v>
      </c>
    </row>
    <row r="18538" spans="1:4">
      <c r="A18538" s="215" t="s">
        <v>60794</v>
      </c>
      <c r="B18538" s="215">
        <v>1</v>
      </c>
      <c r="C18538" s="216" t="s">
        <v>60795</v>
      </c>
      <c r="D18538" s="215" t="s">
        <v>60432</v>
      </c>
    </row>
    <row r="18539" spans="1:4">
      <c r="A18539" s="215" t="s">
        <v>60796</v>
      </c>
      <c r="B18539" s="215">
        <v>1</v>
      </c>
      <c r="C18539" s="216" t="s">
        <v>60797</v>
      </c>
      <c r="D18539" s="215" t="s">
        <v>60435</v>
      </c>
    </row>
    <row r="18540" spans="1:4">
      <c r="A18540" s="215" t="s">
        <v>60798</v>
      </c>
      <c r="B18540" s="215">
        <v>1</v>
      </c>
      <c r="C18540" s="216" t="s">
        <v>60799</v>
      </c>
      <c r="D18540" s="215" t="s">
        <v>60473</v>
      </c>
    </row>
    <row r="18541" spans="1:4">
      <c r="A18541" s="215" t="s">
        <v>60800</v>
      </c>
      <c r="B18541" s="215">
        <v>1</v>
      </c>
      <c r="C18541" s="216" t="s">
        <v>60801</v>
      </c>
      <c r="D18541" s="215" t="s">
        <v>60447</v>
      </c>
    </row>
    <row r="18542" spans="1:4">
      <c r="A18542" s="215" t="s">
        <v>60802</v>
      </c>
      <c r="B18542" s="215">
        <v>1</v>
      </c>
      <c r="C18542" s="216" t="s">
        <v>60803</v>
      </c>
      <c r="D18542" s="215" t="s">
        <v>60804</v>
      </c>
    </row>
    <row r="18543" spans="1:4">
      <c r="A18543" s="215" t="s">
        <v>60805</v>
      </c>
      <c r="B18543" s="215">
        <v>1</v>
      </c>
      <c r="C18543" s="216" t="s">
        <v>60806</v>
      </c>
      <c r="D18543" s="215" t="s">
        <v>60455</v>
      </c>
    </row>
    <row r="18544" spans="1:4">
      <c r="A18544" s="215" t="s">
        <v>60807</v>
      </c>
      <c r="B18544" s="215">
        <v>1</v>
      </c>
      <c r="C18544" s="216" t="s">
        <v>60808</v>
      </c>
      <c r="D18544" s="215" t="s">
        <v>60809</v>
      </c>
    </row>
    <row r="18545" spans="1:4">
      <c r="A18545" s="215" t="s">
        <v>60810</v>
      </c>
      <c r="B18545" s="215">
        <v>1</v>
      </c>
      <c r="C18545" s="216" t="s">
        <v>60811</v>
      </c>
      <c r="D18545" s="215" t="s">
        <v>60444</v>
      </c>
    </row>
    <row r="18546" spans="1:4">
      <c r="A18546" s="215" t="s">
        <v>60812</v>
      </c>
      <c r="B18546" s="215">
        <v>1</v>
      </c>
      <c r="C18546" s="216" t="s">
        <v>60813</v>
      </c>
      <c r="D18546" s="215" t="s">
        <v>60461</v>
      </c>
    </row>
    <row r="18547" spans="1:4">
      <c r="A18547" s="215" t="s">
        <v>60814</v>
      </c>
      <c r="B18547" s="215">
        <v>1</v>
      </c>
      <c r="C18547" s="216" t="s">
        <v>60815</v>
      </c>
      <c r="D18547" s="215" t="s">
        <v>60458</v>
      </c>
    </row>
    <row r="18548" spans="1:4">
      <c r="A18548" s="215" t="s">
        <v>60816</v>
      </c>
      <c r="B18548" s="215">
        <v>1</v>
      </c>
      <c r="C18548" s="216" t="s">
        <v>60817</v>
      </c>
      <c r="D18548" s="215" t="s">
        <v>60464</v>
      </c>
    </row>
    <row r="18549" spans="1:4">
      <c r="A18549" s="215" t="s">
        <v>60818</v>
      </c>
      <c r="B18549" s="215">
        <v>1</v>
      </c>
      <c r="C18549" s="216" t="s">
        <v>60819</v>
      </c>
      <c r="D18549" s="215" t="s">
        <v>111356</v>
      </c>
    </row>
    <row r="18550" spans="1:4">
      <c r="A18550" s="215" t="s">
        <v>60820</v>
      </c>
      <c r="B18550" s="215">
        <v>1</v>
      </c>
      <c r="C18550" s="216" t="s">
        <v>60821</v>
      </c>
      <c r="D18550" s="215" t="s">
        <v>111352</v>
      </c>
    </row>
    <row r="18551" spans="1:4">
      <c r="A18551" s="215" t="s">
        <v>60822</v>
      </c>
      <c r="B18551" s="215">
        <v>1</v>
      </c>
      <c r="C18551" s="216" t="s">
        <v>60823</v>
      </c>
      <c r="D18551" s="215" t="s">
        <v>111353</v>
      </c>
    </row>
    <row r="18552" spans="1:4">
      <c r="A18552" s="215" t="s">
        <v>60824</v>
      </c>
      <c r="B18552" s="215">
        <v>1</v>
      </c>
      <c r="C18552" s="216" t="s">
        <v>60825</v>
      </c>
      <c r="D18552" s="215" t="s">
        <v>111357</v>
      </c>
    </row>
    <row r="18553" spans="1:4">
      <c r="A18553" s="215" t="s">
        <v>60826</v>
      </c>
      <c r="B18553" s="215">
        <v>1</v>
      </c>
      <c r="C18553" s="216" t="s">
        <v>60827</v>
      </c>
      <c r="D18553" s="215" t="s">
        <v>111354</v>
      </c>
    </row>
    <row r="18554" spans="1:4">
      <c r="A18554" s="215" t="s">
        <v>60828</v>
      </c>
      <c r="B18554" s="215">
        <v>1</v>
      </c>
      <c r="C18554" s="216" t="s">
        <v>60829</v>
      </c>
      <c r="D18554" s="215" t="s">
        <v>111380</v>
      </c>
    </row>
    <row r="18555" spans="1:4">
      <c r="A18555" s="215" t="s">
        <v>60830</v>
      </c>
      <c r="B18555" s="215">
        <v>1</v>
      </c>
      <c r="C18555" s="216" t="s">
        <v>60831</v>
      </c>
      <c r="D18555" s="215" t="s">
        <v>111355</v>
      </c>
    </row>
    <row r="18556" spans="1:4">
      <c r="A18556" s="215" t="s">
        <v>60832</v>
      </c>
      <c r="B18556" s="215">
        <v>1</v>
      </c>
      <c r="C18556" s="216" t="s">
        <v>60833</v>
      </c>
      <c r="D18556" s="215" t="s">
        <v>111307</v>
      </c>
    </row>
    <row r="18557" spans="1:4">
      <c r="A18557" s="215" t="s">
        <v>60834</v>
      </c>
      <c r="B18557" s="215">
        <v>1</v>
      </c>
      <c r="C18557" s="216" t="s">
        <v>60835</v>
      </c>
      <c r="D18557" s="215" t="s">
        <v>111381</v>
      </c>
    </row>
    <row r="18558" spans="1:4">
      <c r="A18558" s="215" t="s">
        <v>60836</v>
      </c>
      <c r="B18558" s="215">
        <v>1</v>
      </c>
      <c r="C18558" s="216" t="s">
        <v>60837</v>
      </c>
      <c r="D18558" s="215" t="s">
        <v>111382</v>
      </c>
    </row>
    <row r="18559" spans="1:4">
      <c r="A18559" s="215" t="s">
        <v>60838</v>
      </c>
      <c r="B18559" s="215">
        <v>1</v>
      </c>
      <c r="C18559" s="216" t="s">
        <v>60839</v>
      </c>
      <c r="D18559" s="215" t="s">
        <v>60840</v>
      </c>
    </row>
    <row r="18560" spans="1:4">
      <c r="A18560" s="215" t="s">
        <v>111383</v>
      </c>
      <c r="B18560" s="215">
        <v>1</v>
      </c>
      <c r="C18560" s="216" t="s">
        <v>111384</v>
      </c>
      <c r="D18560" s="215" t="s">
        <v>111385</v>
      </c>
    </row>
    <row r="18561" spans="1:4">
      <c r="A18561" s="215" t="s">
        <v>60841</v>
      </c>
      <c r="B18561" s="215">
        <v>1</v>
      </c>
      <c r="C18561" s="216" t="s">
        <v>60842</v>
      </c>
      <c r="D18561" s="215" t="s">
        <v>60843</v>
      </c>
    </row>
    <row r="18562" spans="1:4">
      <c r="A18562" s="215" t="s">
        <v>60844</v>
      </c>
      <c r="B18562" s="215">
        <v>1</v>
      </c>
      <c r="C18562" s="216" t="s">
        <v>60845</v>
      </c>
      <c r="D18562" s="215" t="s">
        <v>60846</v>
      </c>
    </row>
    <row r="18563" spans="1:4">
      <c r="A18563" s="215" t="s">
        <v>60847</v>
      </c>
      <c r="B18563" s="215">
        <v>1</v>
      </c>
      <c r="C18563" s="216" t="s">
        <v>60848</v>
      </c>
      <c r="D18563" s="215" t="s">
        <v>111386</v>
      </c>
    </row>
    <row r="18564" spans="1:4">
      <c r="A18564" s="215" t="s">
        <v>60849</v>
      </c>
      <c r="B18564" s="215">
        <v>1</v>
      </c>
      <c r="C18564" s="216" t="s">
        <v>60850</v>
      </c>
      <c r="D18564" s="215" t="s">
        <v>111387</v>
      </c>
    </row>
    <row r="18565" spans="1:4">
      <c r="A18565" s="215" t="s">
        <v>60851</v>
      </c>
      <c r="B18565" s="215">
        <v>1</v>
      </c>
      <c r="C18565" s="216" t="s">
        <v>60852</v>
      </c>
      <c r="D18565" s="215" t="s">
        <v>111388</v>
      </c>
    </row>
    <row r="18566" spans="1:4">
      <c r="A18566" s="215" t="s">
        <v>60853</v>
      </c>
      <c r="B18566" s="215">
        <v>2</v>
      </c>
      <c r="C18566" s="216" t="s">
        <v>60854</v>
      </c>
      <c r="D18566" s="215" t="s">
        <v>60497</v>
      </c>
    </row>
    <row r="18567" spans="1:4">
      <c r="A18567" s="215" t="s">
        <v>60855</v>
      </c>
      <c r="B18567" s="215">
        <v>1</v>
      </c>
      <c r="C18567" s="216" t="s">
        <v>60856</v>
      </c>
      <c r="D18567" s="215" t="s">
        <v>60857</v>
      </c>
    </row>
    <row r="18568" spans="1:4">
      <c r="A18568" s="215" t="s">
        <v>60858</v>
      </c>
      <c r="B18568" s="215">
        <v>1</v>
      </c>
      <c r="C18568" s="216" t="s">
        <v>60859</v>
      </c>
      <c r="D18568" s="215" t="s">
        <v>60860</v>
      </c>
    </row>
    <row r="18569" spans="1:4">
      <c r="A18569" s="215" t="s">
        <v>60861</v>
      </c>
      <c r="B18569" s="215">
        <v>1</v>
      </c>
      <c r="C18569" s="216" t="s">
        <v>60862</v>
      </c>
      <c r="D18569" s="215" t="s">
        <v>111389</v>
      </c>
    </row>
    <row r="18570" spans="1:4">
      <c r="A18570" s="215" t="s">
        <v>60863</v>
      </c>
      <c r="B18570" s="215">
        <v>1</v>
      </c>
      <c r="C18570" s="216" t="s">
        <v>60864</v>
      </c>
      <c r="D18570" s="215" t="s">
        <v>60865</v>
      </c>
    </row>
    <row r="18571" spans="1:4">
      <c r="A18571" s="215" t="s">
        <v>60866</v>
      </c>
      <c r="B18571" s="215">
        <v>1</v>
      </c>
      <c r="C18571" s="216" t="s">
        <v>60867</v>
      </c>
      <c r="D18571" s="215" t="s">
        <v>60868</v>
      </c>
    </row>
    <row r="18572" spans="1:4">
      <c r="A18572" s="215" t="s">
        <v>60869</v>
      </c>
      <c r="B18572" s="215">
        <v>1</v>
      </c>
      <c r="C18572" s="216" t="s">
        <v>60870</v>
      </c>
      <c r="D18572" s="215" t="s">
        <v>111390</v>
      </c>
    </row>
    <row r="18573" spans="1:4">
      <c r="A18573" s="215" t="s">
        <v>60871</v>
      </c>
      <c r="B18573" s="215">
        <v>1</v>
      </c>
      <c r="C18573" s="216" t="s">
        <v>60872</v>
      </c>
      <c r="D18573" s="215" t="s">
        <v>60873</v>
      </c>
    </row>
    <row r="18574" spans="1:4">
      <c r="A18574" s="215" t="s">
        <v>60874</v>
      </c>
      <c r="B18574" s="215">
        <v>1</v>
      </c>
      <c r="C18574" s="216" t="s">
        <v>60875</v>
      </c>
      <c r="D18574" s="215" t="s">
        <v>60876</v>
      </c>
    </row>
    <row r="18575" spans="1:4">
      <c r="A18575" s="215" t="s">
        <v>60877</v>
      </c>
      <c r="B18575" s="215">
        <v>1</v>
      </c>
      <c r="C18575" s="216" t="s">
        <v>60878</v>
      </c>
      <c r="D18575" s="215" t="s">
        <v>111391</v>
      </c>
    </row>
    <row r="18576" spans="1:4">
      <c r="A18576" s="215" t="s">
        <v>60879</v>
      </c>
      <c r="B18576" s="215">
        <v>1</v>
      </c>
      <c r="C18576" s="216" t="s">
        <v>60880</v>
      </c>
      <c r="D18576" s="215" t="s">
        <v>60881</v>
      </c>
    </row>
    <row r="18577" spans="1:4">
      <c r="A18577" s="215" t="s">
        <v>60882</v>
      </c>
      <c r="B18577" s="215">
        <v>1</v>
      </c>
      <c r="C18577" s="216" t="s">
        <v>60883</v>
      </c>
      <c r="D18577" s="215" t="s">
        <v>60884</v>
      </c>
    </row>
    <row r="18578" spans="1:4">
      <c r="A18578" s="215" t="s">
        <v>60885</v>
      </c>
      <c r="B18578" s="215">
        <v>2</v>
      </c>
      <c r="C18578" s="216" t="s">
        <v>60886</v>
      </c>
      <c r="D18578" s="215" t="s">
        <v>60887</v>
      </c>
    </row>
    <row r="18579" spans="1:4">
      <c r="A18579" s="215" t="s">
        <v>60888</v>
      </c>
      <c r="B18579" s="215">
        <v>1</v>
      </c>
      <c r="C18579" s="216" t="s">
        <v>60889</v>
      </c>
      <c r="D18579" s="215" t="s">
        <v>60890</v>
      </c>
    </row>
    <row r="18580" spans="1:4">
      <c r="A18580" s="215" t="s">
        <v>60891</v>
      </c>
      <c r="B18580" s="215">
        <v>1</v>
      </c>
      <c r="C18580" s="216" t="s">
        <v>60892</v>
      </c>
      <c r="D18580" s="215" t="s">
        <v>60893</v>
      </c>
    </row>
    <row r="18581" spans="1:4">
      <c r="A18581" s="215" t="s">
        <v>60894</v>
      </c>
      <c r="B18581" s="215">
        <v>1</v>
      </c>
      <c r="C18581" s="216" t="s">
        <v>60895</v>
      </c>
      <c r="D18581" s="215" t="s">
        <v>60896</v>
      </c>
    </row>
    <row r="18582" spans="1:4">
      <c r="A18582" s="215" t="s">
        <v>60897</v>
      </c>
      <c r="B18582" s="215">
        <v>1</v>
      </c>
      <c r="C18582" s="216" t="s">
        <v>60898</v>
      </c>
      <c r="D18582" s="215" t="s">
        <v>60899</v>
      </c>
    </row>
    <row r="18583" spans="1:4">
      <c r="A18583" s="215" t="s">
        <v>60900</v>
      </c>
      <c r="B18583" s="215">
        <v>2</v>
      </c>
      <c r="C18583" s="216" t="s">
        <v>60901</v>
      </c>
      <c r="D18583" s="215" t="s">
        <v>111392</v>
      </c>
    </row>
    <row r="18584" spans="1:4">
      <c r="A18584" s="215" t="s">
        <v>60902</v>
      </c>
      <c r="B18584" s="215">
        <v>1</v>
      </c>
      <c r="C18584" s="216" t="s">
        <v>60903</v>
      </c>
      <c r="D18584" s="215" t="s">
        <v>60904</v>
      </c>
    </row>
    <row r="18585" spans="1:4">
      <c r="A18585" s="215" t="s">
        <v>60905</v>
      </c>
      <c r="B18585" s="215">
        <v>2</v>
      </c>
      <c r="C18585" s="216" t="s">
        <v>60906</v>
      </c>
      <c r="D18585" s="215" t="s">
        <v>60907</v>
      </c>
    </row>
    <row r="18586" spans="1:4">
      <c r="A18586" s="215" t="s">
        <v>60908</v>
      </c>
      <c r="B18586" s="215">
        <v>2</v>
      </c>
      <c r="C18586" s="216" t="s">
        <v>60909</v>
      </c>
      <c r="D18586" s="215" t="s">
        <v>60640</v>
      </c>
    </row>
    <row r="18587" spans="1:4">
      <c r="A18587" s="215" t="s">
        <v>60910</v>
      </c>
      <c r="B18587" s="215">
        <v>2</v>
      </c>
      <c r="C18587" s="216" t="s">
        <v>60911</v>
      </c>
      <c r="D18587" s="215" t="s">
        <v>60740</v>
      </c>
    </row>
    <row r="18588" spans="1:4">
      <c r="A18588" s="215" t="s">
        <v>60912</v>
      </c>
      <c r="B18588" s="215">
        <v>2</v>
      </c>
      <c r="C18588" s="216" t="s">
        <v>60913</v>
      </c>
      <c r="D18588" s="215" t="s">
        <v>60914</v>
      </c>
    </row>
    <row r="18589" spans="1:4">
      <c r="A18589" s="215" t="s">
        <v>60915</v>
      </c>
      <c r="B18589" s="215">
        <v>1</v>
      </c>
      <c r="C18589" s="216" t="s">
        <v>60916</v>
      </c>
      <c r="D18589" s="215" t="s">
        <v>60917</v>
      </c>
    </row>
    <row r="18590" spans="1:4">
      <c r="A18590" s="215" t="s">
        <v>60918</v>
      </c>
      <c r="B18590" s="215">
        <v>2</v>
      </c>
      <c r="C18590" s="216" t="s">
        <v>60919</v>
      </c>
      <c r="D18590" s="215" t="s">
        <v>60661</v>
      </c>
    </row>
    <row r="18591" spans="1:4">
      <c r="A18591" s="215" t="s">
        <v>60920</v>
      </c>
      <c r="B18591" s="215">
        <v>2</v>
      </c>
      <c r="C18591" s="216" t="s">
        <v>60921</v>
      </c>
      <c r="D18591" s="215" t="s">
        <v>60485</v>
      </c>
    </row>
    <row r="18592" spans="1:4">
      <c r="A18592" s="215" t="s">
        <v>60922</v>
      </c>
      <c r="B18592" s="215">
        <v>2</v>
      </c>
      <c r="C18592" s="216" t="s">
        <v>60923</v>
      </c>
      <c r="D18592" s="215" t="s">
        <v>60924</v>
      </c>
    </row>
    <row r="18593" spans="1:4">
      <c r="A18593" s="215" t="s">
        <v>60925</v>
      </c>
      <c r="B18593" s="215">
        <v>2</v>
      </c>
      <c r="C18593" s="216" t="s">
        <v>60926</v>
      </c>
      <c r="D18593" s="215" t="s">
        <v>111367</v>
      </c>
    </row>
    <row r="18594" spans="1:4">
      <c r="A18594" s="215" t="s">
        <v>60927</v>
      </c>
      <c r="B18594" s="215">
        <v>2</v>
      </c>
      <c r="C18594" s="216" t="s">
        <v>60928</v>
      </c>
      <c r="D18594" s="215" t="s">
        <v>60521</v>
      </c>
    </row>
    <row r="18595" spans="1:4">
      <c r="A18595" s="215" t="s">
        <v>60929</v>
      </c>
      <c r="B18595" s="215">
        <v>2</v>
      </c>
      <c r="C18595" s="216" t="s">
        <v>60930</v>
      </c>
      <c r="D18595" s="215" t="s">
        <v>60931</v>
      </c>
    </row>
    <row r="18596" spans="1:4">
      <c r="A18596" s="215" t="s">
        <v>60932</v>
      </c>
      <c r="B18596" s="215">
        <v>1</v>
      </c>
      <c r="C18596" s="216" t="s">
        <v>60933</v>
      </c>
      <c r="D18596" s="215" t="s">
        <v>60934</v>
      </c>
    </row>
    <row r="18597" spans="1:4">
      <c r="A18597" s="215" t="s">
        <v>60935</v>
      </c>
      <c r="B18597" s="215">
        <v>1</v>
      </c>
      <c r="C18597" s="216" t="s">
        <v>60936</v>
      </c>
      <c r="D18597" s="215" t="s">
        <v>60937</v>
      </c>
    </row>
    <row r="18598" spans="1:4">
      <c r="A18598" s="215" t="s">
        <v>60938</v>
      </c>
      <c r="B18598" s="215">
        <v>1</v>
      </c>
      <c r="C18598" s="216" t="s">
        <v>60939</v>
      </c>
      <c r="D18598" s="215" t="s">
        <v>60940</v>
      </c>
    </row>
    <row r="18599" spans="1:4">
      <c r="A18599" s="215" t="s">
        <v>60941</v>
      </c>
      <c r="B18599" s="215">
        <v>1</v>
      </c>
      <c r="C18599" s="216" t="s">
        <v>60942</v>
      </c>
      <c r="D18599" s="215" t="s">
        <v>111393</v>
      </c>
    </row>
    <row r="18600" spans="1:4">
      <c r="A18600" s="215" t="s">
        <v>60943</v>
      </c>
      <c r="B18600" s="215">
        <v>2</v>
      </c>
      <c r="C18600" s="216" t="s">
        <v>60944</v>
      </c>
      <c r="D18600" s="215" t="s">
        <v>60548</v>
      </c>
    </row>
    <row r="18601" spans="1:4">
      <c r="A18601" s="215" t="s">
        <v>111394</v>
      </c>
      <c r="B18601" s="215">
        <v>1</v>
      </c>
      <c r="C18601" s="216" t="s">
        <v>111395</v>
      </c>
      <c r="D18601" s="215" t="s">
        <v>60559</v>
      </c>
    </row>
    <row r="18602" spans="1:4">
      <c r="A18602" s="215" t="s">
        <v>60945</v>
      </c>
      <c r="B18602" s="215">
        <v>1</v>
      </c>
      <c r="C18602" s="216" t="s">
        <v>60946</v>
      </c>
      <c r="D18602" s="215" t="s">
        <v>60947</v>
      </c>
    </row>
    <row r="18603" spans="1:4">
      <c r="A18603" s="215" t="s">
        <v>60948</v>
      </c>
      <c r="B18603" s="215">
        <v>1</v>
      </c>
      <c r="C18603" s="216" t="s">
        <v>60949</v>
      </c>
      <c r="D18603" s="215" t="s">
        <v>60950</v>
      </c>
    </row>
    <row r="18604" spans="1:4">
      <c r="A18604" s="215" t="s">
        <v>60951</v>
      </c>
      <c r="B18604" s="215">
        <v>1</v>
      </c>
      <c r="C18604" s="216" t="s">
        <v>60952</v>
      </c>
      <c r="D18604" s="215" t="s">
        <v>60953</v>
      </c>
    </row>
    <row r="18605" spans="1:4">
      <c r="A18605" s="215" t="s">
        <v>60954</v>
      </c>
      <c r="B18605" s="215">
        <v>1</v>
      </c>
      <c r="C18605" s="216" t="s">
        <v>60955</v>
      </c>
      <c r="D18605" s="215" t="s">
        <v>60956</v>
      </c>
    </row>
    <row r="18606" spans="1:4">
      <c r="A18606" s="215" t="s">
        <v>60957</v>
      </c>
      <c r="B18606" s="215">
        <v>1</v>
      </c>
      <c r="C18606" s="216" t="s">
        <v>60958</v>
      </c>
      <c r="D18606" s="215" t="s">
        <v>60959</v>
      </c>
    </row>
    <row r="18607" spans="1:4">
      <c r="A18607" s="215" t="s">
        <v>60960</v>
      </c>
      <c r="B18607" s="215">
        <v>1</v>
      </c>
      <c r="C18607" s="216" t="s">
        <v>60961</v>
      </c>
      <c r="D18607" s="215" t="s">
        <v>60962</v>
      </c>
    </row>
    <row r="18608" spans="1:4">
      <c r="A18608" s="215" t="s">
        <v>60963</v>
      </c>
      <c r="B18608" s="215">
        <v>1</v>
      </c>
      <c r="C18608" s="216" t="s">
        <v>60964</v>
      </c>
      <c r="D18608" s="215" t="s">
        <v>60965</v>
      </c>
    </row>
    <row r="18609" spans="1:4">
      <c r="A18609" s="215" t="s">
        <v>60966</v>
      </c>
      <c r="B18609" s="215">
        <v>1</v>
      </c>
      <c r="C18609" s="216" t="s">
        <v>60967</v>
      </c>
      <c r="D18609" s="215" t="s">
        <v>60968</v>
      </c>
    </row>
    <row r="18610" spans="1:4">
      <c r="A18610" s="215" t="s">
        <v>60969</v>
      </c>
      <c r="B18610" s="215">
        <v>1</v>
      </c>
      <c r="C18610" s="216" t="s">
        <v>60970</v>
      </c>
      <c r="D18610" s="215" t="s">
        <v>60971</v>
      </c>
    </row>
    <row r="18611" spans="1:4">
      <c r="A18611" s="215" t="s">
        <v>60972</v>
      </c>
      <c r="B18611" s="215">
        <v>1</v>
      </c>
      <c r="C18611" s="216" t="s">
        <v>60973</v>
      </c>
      <c r="D18611" s="215" t="s">
        <v>60974</v>
      </c>
    </row>
    <row r="18612" spans="1:4">
      <c r="A18612" s="215" t="s">
        <v>60975</v>
      </c>
      <c r="B18612" s="215">
        <v>1</v>
      </c>
      <c r="C18612" s="216" t="s">
        <v>60976</v>
      </c>
      <c r="D18612" s="215" t="s">
        <v>60977</v>
      </c>
    </row>
    <row r="18613" spans="1:4">
      <c r="A18613" s="215" t="s">
        <v>60978</v>
      </c>
      <c r="B18613" s="215">
        <v>1</v>
      </c>
      <c r="C18613" s="216" t="s">
        <v>60979</v>
      </c>
      <c r="D18613" s="215" t="s">
        <v>60980</v>
      </c>
    </row>
    <row r="18614" spans="1:4">
      <c r="A18614" s="215" t="s">
        <v>60981</v>
      </c>
      <c r="B18614" s="215">
        <v>1</v>
      </c>
      <c r="C18614" s="216" t="s">
        <v>60982</v>
      </c>
      <c r="D18614" s="215" t="s">
        <v>60983</v>
      </c>
    </row>
    <row r="18615" spans="1:4">
      <c r="A18615" s="215" t="s">
        <v>60984</v>
      </c>
      <c r="B18615" s="215">
        <v>1</v>
      </c>
      <c r="C18615" s="216" t="s">
        <v>60985</v>
      </c>
      <c r="D18615" s="215" t="s">
        <v>60986</v>
      </c>
    </row>
    <row r="18616" spans="1:4">
      <c r="A18616" s="215" t="s">
        <v>60987</v>
      </c>
      <c r="B18616" s="215">
        <v>1</v>
      </c>
      <c r="C18616" s="216" t="s">
        <v>60988</v>
      </c>
      <c r="D18616" s="215" t="s">
        <v>60989</v>
      </c>
    </row>
    <row r="18617" spans="1:4">
      <c r="A18617" s="215" t="s">
        <v>60990</v>
      </c>
      <c r="B18617" s="215">
        <v>1</v>
      </c>
      <c r="C18617" s="216" t="s">
        <v>60991</v>
      </c>
      <c r="D18617" s="215" t="s">
        <v>60992</v>
      </c>
    </row>
    <row r="18618" spans="1:4">
      <c r="A18618" s="215" t="s">
        <v>60993</v>
      </c>
      <c r="B18618" s="215">
        <v>1</v>
      </c>
      <c r="C18618" s="216" t="s">
        <v>60994</v>
      </c>
      <c r="D18618" s="215" t="s">
        <v>60995</v>
      </c>
    </row>
    <row r="18619" spans="1:4">
      <c r="A18619" s="215" t="s">
        <v>60996</v>
      </c>
      <c r="B18619" s="215">
        <v>1</v>
      </c>
      <c r="C18619" s="216" t="s">
        <v>60997</v>
      </c>
      <c r="D18619" s="215" t="s">
        <v>60998</v>
      </c>
    </row>
    <row r="18620" spans="1:4">
      <c r="A18620" s="215" t="s">
        <v>60999</v>
      </c>
      <c r="B18620" s="215">
        <v>1</v>
      </c>
      <c r="C18620" s="216" t="s">
        <v>61000</v>
      </c>
      <c r="D18620" s="215" t="s">
        <v>61001</v>
      </c>
    </row>
    <row r="18621" spans="1:4">
      <c r="A18621" s="215" t="s">
        <v>61002</v>
      </c>
      <c r="B18621" s="215">
        <v>1</v>
      </c>
      <c r="C18621" s="216" t="s">
        <v>61003</v>
      </c>
      <c r="D18621" s="215" t="s">
        <v>61004</v>
      </c>
    </row>
    <row r="18622" spans="1:4">
      <c r="A18622" s="215" t="s">
        <v>61005</v>
      </c>
      <c r="B18622" s="215">
        <v>1</v>
      </c>
      <c r="C18622" s="216" t="s">
        <v>61006</v>
      </c>
      <c r="D18622" s="215" t="s">
        <v>61007</v>
      </c>
    </row>
    <row r="18623" spans="1:4">
      <c r="A18623" s="215" t="s">
        <v>61008</v>
      </c>
      <c r="B18623" s="215">
        <v>1</v>
      </c>
      <c r="C18623" s="216" t="s">
        <v>61009</v>
      </c>
      <c r="D18623" s="215" t="s">
        <v>61010</v>
      </c>
    </row>
    <row r="18624" spans="1:4">
      <c r="A18624" s="215" t="s">
        <v>61011</v>
      </c>
      <c r="B18624" s="215">
        <v>1</v>
      </c>
      <c r="C18624" s="216" t="s">
        <v>61012</v>
      </c>
      <c r="D18624" s="215" t="s">
        <v>61013</v>
      </c>
    </row>
    <row r="18625" spans="1:4">
      <c r="A18625" s="215" t="s">
        <v>61014</v>
      </c>
      <c r="B18625" s="215">
        <v>1</v>
      </c>
      <c r="C18625" s="216" t="s">
        <v>61015</v>
      </c>
      <c r="D18625" s="215" t="s">
        <v>61016</v>
      </c>
    </row>
    <row r="18626" spans="1:4">
      <c r="A18626" s="215" t="s">
        <v>61017</v>
      </c>
      <c r="B18626" s="215">
        <v>1</v>
      </c>
      <c r="C18626" s="216" t="s">
        <v>61018</v>
      </c>
      <c r="D18626" s="215" t="s">
        <v>61019</v>
      </c>
    </row>
    <row r="18627" spans="1:4">
      <c r="A18627" s="215" t="s">
        <v>61020</v>
      </c>
      <c r="B18627" s="215">
        <v>1</v>
      </c>
      <c r="C18627" s="216" t="s">
        <v>61021</v>
      </c>
      <c r="D18627" s="215" t="s">
        <v>61022</v>
      </c>
    </row>
    <row r="18628" spans="1:4">
      <c r="A18628" s="215" t="s">
        <v>61023</v>
      </c>
      <c r="B18628" s="215">
        <v>1</v>
      </c>
      <c r="C18628" s="216" t="s">
        <v>61024</v>
      </c>
      <c r="D18628" s="215" t="s">
        <v>61025</v>
      </c>
    </row>
    <row r="18629" spans="1:4">
      <c r="A18629" s="215" t="s">
        <v>61026</v>
      </c>
      <c r="B18629" s="215">
        <v>1</v>
      </c>
      <c r="C18629" s="216" t="s">
        <v>61027</v>
      </c>
      <c r="D18629" s="215" t="s">
        <v>61028</v>
      </c>
    </row>
    <row r="18630" spans="1:4">
      <c r="A18630" s="215" t="s">
        <v>61029</v>
      </c>
      <c r="B18630" s="215">
        <v>1</v>
      </c>
      <c r="C18630" s="216" t="s">
        <v>61030</v>
      </c>
      <c r="D18630" s="215" t="s">
        <v>61031</v>
      </c>
    </row>
    <row r="18631" spans="1:4">
      <c r="A18631" s="215" t="s">
        <v>61032</v>
      </c>
      <c r="B18631" s="215">
        <v>1</v>
      </c>
      <c r="C18631" s="216" t="s">
        <v>61033</v>
      </c>
      <c r="D18631" s="215" t="s">
        <v>61034</v>
      </c>
    </row>
    <row r="18632" spans="1:4">
      <c r="A18632" s="215" t="s">
        <v>61035</v>
      </c>
      <c r="B18632" s="215">
        <v>1</v>
      </c>
      <c r="C18632" s="216" t="s">
        <v>61036</v>
      </c>
      <c r="D18632" s="215" t="s">
        <v>61037</v>
      </c>
    </row>
    <row r="18633" spans="1:4">
      <c r="A18633" s="215" t="s">
        <v>61038</v>
      </c>
      <c r="B18633" s="215">
        <v>1</v>
      </c>
      <c r="C18633" s="216" t="s">
        <v>61039</v>
      </c>
      <c r="D18633" s="215" t="s">
        <v>61040</v>
      </c>
    </row>
    <row r="18634" spans="1:4">
      <c r="A18634" s="215" t="s">
        <v>61041</v>
      </c>
      <c r="B18634" s="215">
        <v>1</v>
      </c>
      <c r="C18634" s="216" t="s">
        <v>61042</v>
      </c>
      <c r="D18634" s="215" t="s">
        <v>61043</v>
      </c>
    </row>
    <row r="18635" spans="1:4">
      <c r="A18635" s="215" t="s">
        <v>61044</v>
      </c>
      <c r="B18635" s="215">
        <v>1</v>
      </c>
      <c r="C18635" s="216" t="s">
        <v>61045</v>
      </c>
      <c r="D18635" s="215" t="s">
        <v>61046</v>
      </c>
    </row>
    <row r="18636" spans="1:4">
      <c r="A18636" s="215" t="s">
        <v>61047</v>
      </c>
      <c r="B18636" s="215">
        <v>1</v>
      </c>
      <c r="C18636" s="216" t="s">
        <v>61048</v>
      </c>
      <c r="D18636" s="215" t="s">
        <v>61049</v>
      </c>
    </row>
    <row r="18637" spans="1:4">
      <c r="A18637" s="215" t="s">
        <v>61050</v>
      </c>
      <c r="B18637" s="215">
        <v>1</v>
      </c>
      <c r="C18637" s="216" t="s">
        <v>61051</v>
      </c>
      <c r="D18637" s="215" t="s">
        <v>61052</v>
      </c>
    </row>
    <row r="18638" spans="1:4">
      <c r="A18638" s="215" t="s">
        <v>61053</v>
      </c>
      <c r="B18638" s="215">
        <v>1</v>
      </c>
      <c r="C18638" s="216" t="s">
        <v>61054</v>
      </c>
      <c r="D18638" s="215" t="s">
        <v>61055</v>
      </c>
    </row>
    <row r="18639" spans="1:4">
      <c r="A18639" s="215" t="s">
        <v>61056</v>
      </c>
      <c r="B18639" s="215">
        <v>1</v>
      </c>
      <c r="C18639" s="216" t="s">
        <v>61057</v>
      </c>
      <c r="D18639" s="215" t="s">
        <v>61058</v>
      </c>
    </row>
    <row r="18640" spans="1:4">
      <c r="A18640" s="215" t="s">
        <v>61059</v>
      </c>
      <c r="B18640" s="215">
        <v>1</v>
      </c>
      <c r="C18640" s="216" t="s">
        <v>61060</v>
      </c>
      <c r="D18640" s="215" t="s">
        <v>61061</v>
      </c>
    </row>
    <row r="18641" spans="1:4">
      <c r="A18641" s="215" t="s">
        <v>61062</v>
      </c>
      <c r="B18641" s="215">
        <v>1</v>
      </c>
      <c r="C18641" s="216" t="s">
        <v>61063</v>
      </c>
      <c r="D18641" s="215" t="s">
        <v>61064</v>
      </c>
    </row>
    <row r="18642" spans="1:4">
      <c r="A18642" s="215" t="s">
        <v>61065</v>
      </c>
      <c r="B18642" s="215">
        <v>1</v>
      </c>
      <c r="C18642" s="216" t="s">
        <v>61066</v>
      </c>
      <c r="D18642" s="215" t="s">
        <v>61067</v>
      </c>
    </row>
    <row r="18643" spans="1:4">
      <c r="A18643" s="215" t="s">
        <v>61068</v>
      </c>
      <c r="B18643" s="215">
        <v>1</v>
      </c>
      <c r="C18643" s="216" t="s">
        <v>61069</v>
      </c>
      <c r="D18643" s="215" t="s">
        <v>61070</v>
      </c>
    </row>
    <row r="18644" spans="1:4">
      <c r="A18644" s="215" t="s">
        <v>61071</v>
      </c>
      <c r="B18644" s="215">
        <v>1</v>
      </c>
      <c r="C18644" s="216" t="s">
        <v>61072</v>
      </c>
      <c r="D18644" s="215" t="s">
        <v>61073</v>
      </c>
    </row>
    <row r="18645" spans="1:4">
      <c r="A18645" s="215" t="s">
        <v>61074</v>
      </c>
      <c r="B18645" s="215">
        <v>1</v>
      </c>
      <c r="C18645" s="216" t="s">
        <v>61075</v>
      </c>
      <c r="D18645" s="215" t="s">
        <v>61076</v>
      </c>
    </row>
    <row r="18646" spans="1:4">
      <c r="A18646" s="215" t="s">
        <v>61077</v>
      </c>
      <c r="B18646" s="215">
        <v>1</v>
      </c>
      <c r="C18646" s="216" t="s">
        <v>61078</v>
      </c>
      <c r="D18646" s="215" t="s">
        <v>61079</v>
      </c>
    </row>
    <row r="18647" spans="1:4">
      <c r="A18647" s="215" t="s">
        <v>61080</v>
      </c>
      <c r="B18647" s="215">
        <v>1</v>
      </c>
      <c r="C18647" s="216" t="s">
        <v>61081</v>
      </c>
      <c r="D18647" s="215" t="s">
        <v>61082</v>
      </c>
    </row>
    <row r="18648" spans="1:4">
      <c r="A18648" s="215" t="s">
        <v>61083</v>
      </c>
      <c r="B18648" s="215">
        <v>1</v>
      </c>
      <c r="C18648" s="216" t="s">
        <v>61084</v>
      </c>
      <c r="D18648" s="215" t="s">
        <v>61085</v>
      </c>
    </row>
    <row r="18649" spans="1:4">
      <c r="A18649" s="215" t="s">
        <v>61086</v>
      </c>
      <c r="B18649" s="215">
        <v>1</v>
      </c>
      <c r="C18649" s="216" t="s">
        <v>61087</v>
      </c>
      <c r="D18649" s="215" t="s">
        <v>61088</v>
      </c>
    </row>
    <row r="18650" spans="1:4">
      <c r="A18650" s="215" t="s">
        <v>61089</v>
      </c>
      <c r="B18650" s="215">
        <v>1</v>
      </c>
      <c r="C18650" s="216" t="s">
        <v>61090</v>
      </c>
      <c r="D18650" s="215" t="s">
        <v>61091</v>
      </c>
    </row>
    <row r="18651" spans="1:4">
      <c r="A18651" s="215" t="s">
        <v>61092</v>
      </c>
      <c r="B18651" s="215">
        <v>1</v>
      </c>
      <c r="C18651" s="216" t="s">
        <v>61093</v>
      </c>
      <c r="D18651" s="215" t="s">
        <v>61094</v>
      </c>
    </row>
    <row r="18652" spans="1:4">
      <c r="A18652" s="215" t="s">
        <v>61095</v>
      </c>
      <c r="B18652" s="215">
        <v>1</v>
      </c>
      <c r="C18652" s="216" t="s">
        <v>61096</v>
      </c>
      <c r="D18652" s="215" t="s">
        <v>61097</v>
      </c>
    </row>
    <row r="18653" spans="1:4">
      <c r="A18653" s="215" t="s">
        <v>61098</v>
      </c>
      <c r="B18653" s="215">
        <v>1</v>
      </c>
      <c r="C18653" s="216" t="s">
        <v>61099</v>
      </c>
      <c r="D18653" s="215" t="s">
        <v>61100</v>
      </c>
    </row>
    <row r="18654" spans="1:4">
      <c r="A18654" s="215" t="s">
        <v>61101</v>
      </c>
      <c r="B18654" s="215">
        <v>1</v>
      </c>
      <c r="C18654" s="216" t="s">
        <v>61102</v>
      </c>
      <c r="D18654" s="215" t="s">
        <v>61103</v>
      </c>
    </row>
    <row r="18655" spans="1:4">
      <c r="A18655" s="215" t="s">
        <v>61104</v>
      </c>
      <c r="B18655" s="215">
        <v>1</v>
      </c>
      <c r="C18655" s="216" t="s">
        <v>61105</v>
      </c>
      <c r="D18655" s="215" t="s">
        <v>61106</v>
      </c>
    </row>
    <row r="18656" spans="1:4">
      <c r="A18656" s="215" t="s">
        <v>61107</v>
      </c>
      <c r="B18656" s="215">
        <v>1</v>
      </c>
      <c r="C18656" s="216" t="s">
        <v>61108</v>
      </c>
      <c r="D18656" s="215" t="s">
        <v>61109</v>
      </c>
    </row>
    <row r="18657" spans="1:4">
      <c r="A18657" s="215" t="s">
        <v>61110</v>
      </c>
      <c r="B18657" s="215">
        <v>1</v>
      </c>
      <c r="C18657" s="216" t="s">
        <v>61111</v>
      </c>
      <c r="D18657" s="215" t="s">
        <v>61112</v>
      </c>
    </row>
    <row r="18658" spans="1:4">
      <c r="A18658" s="215" t="s">
        <v>61113</v>
      </c>
      <c r="B18658" s="215">
        <v>1</v>
      </c>
      <c r="C18658" s="216" t="s">
        <v>61114</v>
      </c>
      <c r="D18658" s="215" t="s">
        <v>61115</v>
      </c>
    </row>
    <row r="18659" spans="1:4">
      <c r="A18659" s="215" t="s">
        <v>61116</v>
      </c>
      <c r="B18659" s="215">
        <v>1</v>
      </c>
      <c r="C18659" s="216" t="s">
        <v>61117</v>
      </c>
      <c r="D18659" s="215" t="s">
        <v>61118</v>
      </c>
    </row>
    <row r="18660" spans="1:4">
      <c r="A18660" s="215" t="s">
        <v>61119</v>
      </c>
      <c r="B18660" s="215">
        <v>1</v>
      </c>
      <c r="C18660" s="216" t="s">
        <v>61120</v>
      </c>
      <c r="D18660" s="215" t="s">
        <v>61121</v>
      </c>
    </row>
    <row r="18661" spans="1:4">
      <c r="A18661" s="215" t="s">
        <v>61122</v>
      </c>
      <c r="B18661" s="215">
        <v>1</v>
      </c>
      <c r="C18661" s="216" t="s">
        <v>61123</v>
      </c>
      <c r="D18661" s="215" t="s">
        <v>61124</v>
      </c>
    </row>
    <row r="18662" spans="1:4">
      <c r="A18662" s="215" t="s">
        <v>61125</v>
      </c>
      <c r="B18662" s="215">
        <v>1</v>
      </c>
      <c r="C18662" s="216" t="s">
        <v>61126</v>
      </c>
      <c r="D18662" s="215" t="s">
        <v>61127</v>
      </c>
    </row>
    <row r="18663" spans="1:4">
      <c r="A18663" s="215" t="s">
        <v>61128</v>
      </c>
      <c r="B18663" s="215">
        <v>1</v>
      </c>
      <c r="C18663" s="216" t="s">
        <v>61129</v>
      </c>
      <c r="D18663" s="215" t="s">
        <v>61130</v>
      </c>
    </row>
    <row r="18664" spans="1:4">
      <c r="A18664" s="215" t="s">
        <v>61131</v>
      </c>
      <c r="B18664" s="215">
        <v>1</v>
      </c>
      <c r="C18664" s="216" t="s">
        <v>61132</v>
      </c>
      <c r="D18664" s="215" t="s">
        <v>61133</v>
      </c>
    </row>
    <row r="18665" spans="1:4">
      <c r="A18665" s="215" t="s">
        <v>61134</v>
      </c>
      <c r="B18665" s="215">
        <v>1</v>
      </c>
      <c r="C18665" s="216" t="s">
        <v>61135</v>
      </c>
      <c r="D18665" s="215" t="s">
        <v>61136</v>
      </c>
    </row>
    <row r="18666" spans="1:4">
      <c r="A18666" s="215" t="s">
        <v>61137</v>
      </c>
      <c r="B18666" s="215">
        <v>1</v>
      </c>
      <c r="C18666" s="216" t="s">
        <v>61138</v>
      </c>
      <c r="D18666" s="215" t="s">
        <v>61139</v>
      </c>
    </row>
    <row r="18667" spans="1:4">
      <c r="A18667" s="215" t="s">
        <v>61140</v>
      </c>
      <c r="B18667" s="215">
        <v>1</v>
      </c>
      <c r="C18667" s="216" t="s">
        <v>61141</v>
      </c>
      <c r="D18667" s="215" t="s">
        <v>61142</v>
      </c>
    </row>
    <row r="18668" spans="1:4">
      <c r="A18668" s="215" t="s">
        <v>61143</v>
      </c>
      <c r="B18668" s="215">
        <v>1</v>
      </c>
      <c r="C18668" s="216" t="s">
        <v>61144</v>
      </c>
      <c r="D18668" s="215" t="s">
        <v>61145</v>
      </c>
    </row>
    <row r="18669" spans="1:4">
      <c r="A18669" s="215" t="s">
        <v>61146</v>
      </c>
      <c r="B18669" s="215">
        <v>1</v>
      </c>
      <c r="C18669" s="216" t="s">
        <v>61147</v>
      </c>
      <c r="D18669" s="215" t="s">
        <v>61148</v>
      </c>
    </row>
    <row r="18670" spans="1:4">
      <c r="A18670" s="215" t="s">
        <v>61149</v>
      </c>
      <c r="B18670" s="215">
        <v>1</v>
      </c>
      <c r="C18670" s="216" t="s">
        <v>61150</v>
      </c>
      <c r="D18670" s="215" t="s">
        <v>61151</v>
      </c>
    </row>
    <row r="18671" spans="1:4">
      <c r="A18671" s="215" t="s">
        <v>61152</v>
      </c>
      <c r="B18671" s="215">
        <v>1</v>
      </c>
      <c r="C18671" s="216" t="s">
        <v>61153</v>
      </c>
      <c r="D18671" s="215" t="s">
        <v>61154</v>
      </c>
    </row>
    <row r="18672" spans="1:4">
      <c r="A18672" s="215" t="s">
        <v>61155</v>
      </c>
      <c r="B18672" s="215">
        <v>1</v>
      </c>
      <c r="C18672" s="216" t="s">
        <v>61156</v>
      </c>
      <c r="D18672" s="215" t="s">
        <v>61157</v>
      </c>
    </row>
    <row r="18673" spans="1:4">
      <c r="A18673" s="215" t="s">
        <v>61158</v>
      </c>
      <c r="B18673" s="215">
        <v>1</v>
      </c>
      <c r="C18673" s="216" t="s">
        <v>61159</v>
      </c>
      <c r="D18673" s="215" t="s">
        <v>61160</v>
      </c>
    </row>
    <row r="18674" spans="1:4">
      <c r="A18674" s="215" t="s">
        <v>61161</v>
      </c>
      <c r="B18674" s="215">
        <v>1</v>
      </c>
      <c r="C18674" s="216" t="s">
        <v>61162</v>
      </c>
      <c r="D18674" s="215" t="s">
        <v>61163</v>
      </c>
    </row>
    <row r="18675" spans="1:4">
      <c r="A18675" s="215" t="s">
        <v>61164</v>
      </c>
      <c r="B18675" s="215">
        <v>1</v>
      </c>
      <c r="C18675" s="216" t="s">
        <v>61165</v>
      </c>
      <c r="D18675" s="215" t="s">
        <v>61166</v>
      </c>
    </row>
    <row r="18676" spans="1:4">
      <c r="A18676" s="215" t="s">
        <v>61167</v>
      </c>
      <c r="B18676" s="215">
        <v>1</v>
      </c>
      <c r="C18676" s="216" t="s">
        <v>61168</v>
      </c>
      <c r="D18676" s="215" t="s">
        <v>61169</v>
      </c>
    </row>
    <row r="18677" spans="1:4">
      <c r="A18677" s="215" t="s">
        <v>61170</v>
      </c>
      <c r="B18677" s="215">
        <v>1</v>
      </c>
      <c r="C18677" s="216" t="s">
        <v>61171</v>
      </c>
      <c r="D18677" s="215" t="s">
        <v>61172</v>
      </c>
    </row>
    <row r="18678" spans="1:4">
      <c r="A18678" s="215" t="s">
        <v>61173</v>
      </c>
      <c r="B18678" s="215">
        <v>1</v>
      </c>
      <c r="C18678" s="216" t="s">
        <v>61174</v>
      </c>
      <c r="D18678" s="215" t="s">
        <v>61175</v>
      </c>
    </row>
    <row r="18679" spans="1:4">
      <c r="A18679" s="215" t="s">
        <v>61176</v>
      </c>
      <c r="B18679" s="215">
        <v>1</v>
      </c>
      <c r="C18679" s="216" t="s">
        <v>61177</v>
      </c>
      <c r="D18679" s="215" t="s">
        <v>61178</v>
      </c>
    </row>
    <row r="18680" spans="1:4">
      <c r="A18680" s="215" t="s">
        <v>61179</v>
      </c>
      <c r="B18680" s="215">
        <v>1</v>
      </c>
      <c r="C18680" s="216" t="s">
        <v>61180</v>
      </c>
      <c r="D18680" s="215" t="s">
        <v>61181</v>
      </c>
    </row>
    <row r="18681" spans="1:4">
      <c r="A18681" s="215" t="s">
        <v>61182</v>
      </c>
      <c r="B18681" s="215">
        <v>1</v>
      </c>
      <c r="C18681" s="216" t="s">
        <v>61183</v>
      </c>
      <c r="D18681" s="215" t="s">
        <v>61184</v>
      </c>
    </row>
    <row r="18682" spans="1:4">
      <c r="A18682" s="215" t="s">
        <v>61185</v>
      </c>
      <c r="B18682" s="215">
        <v>1</v>
      </c>
      <c r="C18682" s="216" t="s">
        <v>61186</v>
      </c>
      <c r="D18682" s="215" t="s">
        <v>61187</v>
      </c>
    </row>
    <row r="18683" spans="1:4">
      <c r="A18683" s="215" t="s">
        <v>61188</v>
      </c>
      <c r="B18683" s="215">
        <v>1</v>
      </c>
      <c r="C18683" s="216" t="s">
        <v>61189</v>
      </c>
      <c r="D18683" s="215" t="s">
        <v>61190</v>
      </c>
    </row>
    <row r="18684" spans="1:4">
      <c r="A18684" s="215" t="s">
        <v>61191</v>
      </c>
      <c r="B18684" s="215">
        <v>1</v>
      </c>
      <c r="C18684" s="216" t="s">
        <v>61192</v>
      </c>
      <c r="D18684" s="215" t="s">
        <v>61193</v>
      </c>
    </row>
    <row r="18685" spans="1:4">
      <c r="A18685" s="215" t="s">
        <v>61194</v>
      </c>
      <c r="B18685" s="215">
        <v>1</v>
      </c>
      <c r="C18685" s="216" t="s">
        <v>61195</v>
      </c>
      <c r="D18685" s="215" t="s">
        <v>61196</v>
      </c>
    </row>
    <row r="18686" spans="1:4">
      <c r="A18686" s="215" t="s">
        <v>61197</v>
      </c>
      <c r="B18686" s="215">
        <v>1</v>
      </c>
      <c r="C18686" s="216" t="s">
        <v>61198</v>
      </c>
      <c r="D18686" s="215" t="s">
        <v>61199</v>
      </c>
    </row>
    <row r="18687" spans="1:4">
      <c r="A18687" s="215" t="s">
        <v>61200</v>
      </c>
      <c r="B18687" s="215">
        <v>1</v>
      </c>
      <c r="C18687" s="216" t="s">
        <v>61201</v>
      </c>
      <c r="D18687" s="215" t="s">
        <v>61202</v>
      </c>
    </row>
    <row r="18688" spans="1:4">
      <c r="A18688" s="215" t="s">
        <v>61203</v>
      </c>
      <c r="B18688" s="215">
        <v>1</v>
      </c>
      <c r="C18688" s="216" t="s">
        <v>61204</v>
      </c>
      <c r="D18688" s="215" t="s">
        <v>61205</v>
      </c>
    </row>
    <row r="18689" spans="1:4">
      <c r="A18689" s="215" t="s">
        <v>61206</v>
      </c>
      <c r="B18689" s="215">
        <v>1</v>
      </c>
      <c r="C18689" s="216" t="s">
        <v>61207</v>
      </c>
      <c r="D18689" s="215" t="s">
        <v>61208</v>
      </c>
    </row>
    <row r="18690" spans="1:4">
      <c r="A18690" s="215" t="s">
        <v>61209</v>
      </c>
      <c r="B18690" s="215">
        <v>1</v>
      </c>
      <c r="C18690" s="216" t="s">
        <v>61210</v>
      </c>
      <c r="D18690" s="215" t="s">
        <v>61211</v>
      </c>
    </row>
    <row r="18691" spans="1:4">
      <c r="A18691" s="215" t="s">
        <v>61212</v>
      </c>
      <c r="B18691" s="215">
        <v>1</v>
      </c>
      <c r="C18691" s="216" t="s">
        <v>61213</v>
      </c>
      <c r="D18691" s="215" t="s">
        <v>61214</v>
      </c>
    </row>
    <row r="18692" spans="1:4">
      <c r="A18692" s="215" t="s">
        <v>61215</v>
      </c>
      <c r="B18692" s="215">
        <v>1</v>
      </c>
      <c r="C18692" s="216" t="s">
        <v>61216</v>
      </c>
      <c r="D18692" s="215" t="s">
        <v>61217</v>
      </c>
    </row>
    <row r="18693" spans="1:4">
      <c r="A18693" s="215" t="s">
        <v>61218</v>
      </c>
      <c r="B18693" s="215">
        <v>1</v>
      </c>
      <c r="C18693" s="216" t="s">
        <v>61219</v>
      </c>
      <c r="D18693" s="215" t="s">
        <v>61220</v>
      </c>
    </row>
    <row r="18694" spans="1:4">
      <c r="A18694" s="215" t="s">
        <v>61221</v>
      </c>
      <c r="B18694" s="215">
        <v>1</v>
      </c>
      <c r="C18694" s="216" t="s">
        <v>61222</v>
      </c>
      <c r="D18694" s="215" t="s">
        <v>61223</v>
      </c>
    </row>
    <row r="18695" spans="1:4">
      <c r="A18695" s="215" t="s">
        <v>61224</v>
      </c>
      <c r="B18695" s="215">
        <v>1</v>
      </c>
      <c r="C18695" s="216" t="s">
        <v>61225</v>
      </c>
      <c r="D18695" s="215" t="s">
        <v>61226</v>
      </c>
    </row>
    <row r="18696" spans="1:4">
      <c r="A18696" s="215" t="s">
        <v>61227</v>
      </c>
      <c r="B18696" s="215">
        <v>1</v>
      </c>
      <c r="C18696" s="216" t="s">
        <v>61228</v>
      </c>
      <c r="D18696" s="215" t="s">
        <v>61229</v>
      </c>
    </row>
    <row r="18697" spans="1:4">
      <c r="A18697" s="215" t="s">
        <v>61230</v>
      </c>
      <c r="B18697" s="215">
        <v>1</v>
      </c>
      <c r="C18697" s="216" t="s">
        <v>61231</v>
      </c>
      <c r="D18697" s="215" t="s">
        <v>61232</v>
      </c>
    </row>
    <row r="18698" spans="1:4">
      <c r="A18698" s="215" t="s">
        <v>61233</v>
      </c>
      <c r="B18698" s="215">
        <v>1</v>
      </c>
      <c r="C18698" s="216" t="s">
        <v>61234</v>
      </c>
      <c r="D18698" s="215" t="s">
        <v>61235</v>
      </c>
    </row>
    <row r="18699" spans="1:4">
      <c r="A18699" s="215" t="s">
        <v>61236</v>
      </c>
      <c r="B18699" s="215">
        <v>1</v>
      </c>
      <c r="C18699" s="216" t="s">
        <v>61237</v>
      </c>
      <c r="D18699" s="215" t="s">
        <v>61238</v>
      </c>
    </row>
    <row r="18700" spans="1:4">
      <c r="A18700" s="215" t="s">
        <v>61239</v>
      </c>
      <c r="B18700" s="215">
        <v>2</v>
      </c>
      <c r="C18700" s="216" t="s">
        <v>61240</v>
      </c>
      <c r="D18700" s="215" t="s">
        <v>61241</v>
      </c>
    </row>
    <row r="18701" spans="1:4">
      <c r="A18701" s="215" t="s">
        <v>61242</v>
      </c>
      <c r="B18701" s="215">
        <v>1</v>
      </c>
      <c r="C18701" s="216" t="s">
        <v>61243</v>
      </c>
      <c r="D18701" s="215" t="s">
        <v>61244</v>
      </c>
    </row>
    <row r="18702" spans="1:4">
      <c r="A18702" s="215" t="s">
        <v>61245</v>
      </c>
      <c r="B18702" s="215">
        <v>1</v>
      </c>
      <c r="C18702" s="216" t="s">
        <v>61246</v>
      </c>
      <c r="D18702" s="215" t="s">
        <v>61247</v>
      </c>
    </row>
    <row r="18703" spans="1:4">
      <c r="A18703" s="215" t="s">
        <v>61248</v>
      </c>
      <c r="B18703" s="215">
        <v>1</v>
      </c>
      <c r="C18703" s="216" t="s">
        <v>61249</v>
      </c>
      <c r="D18703" s="215" t="s">
        <v>61250</v>
      </c>
    </row>
    <row r="18704" spans="1:4">
      <c r="A18704" s="215" t="s">
        <v>61251</v>
      </c>
      <c r="B18704" s="215">
        <v>1</v>
      </c>
      <c r="C18704" s="216" t="s">
        <v>61252</v>
      </c>
      <c r="D18704" s="215" t="s">
        <v>61253</v>
      </c>
    </row>
    <row r="18705" spans="1:4">
      <c r="A18705" s="215" t="s">
        <v>61254</v>
      </c>
      <c r="B18705" s="215">
        <v>1</v>
      </c>
      <c r="C18705" s="216" t="s">
        <v>61255</v>
      </c>
      <c r="D18705" s="215" t="s">
        <v>61256</v>
      </c>
    </row>
    <row r="18706" spans="1:4">
      <c r="A18706" s="215" t="s">
        <v>61257</v>
      </c>
      <c r="B18706" s="215">
        <v>1</v>
      </c>
      <c r="C18706" s="216" t="s">
        <v>61258</v>
      </c>
      <c r="D18706" s="215" t="s">
        <v>61259</v>
      </c>
    </row>
    <row r="18707" spans="1:4">
      <c r="A18707" s="215" t="s">
        <v>61260</v>
      </c>
      <c r="B18707" s="215">
        <v>1</v>
      </c>
      <c r="C18707" s="216" t="s">
        <v>61261</v>
      </c>
      <c r="D18707" s="215" t="s">
        <v>61262</v>
      </c>
    </row>
    <row r="18708" spans="1:4">
      <c r="A18708" s="215" t="s">
        <v>61263</v>
      </c>
      <c r="B18708" s="215">
        <v>1</v>
      </c>
      <c r="C18708" s="216" t="s">
        <v>61264</v>
      </c>
      <c r="D18708" s="215" t="s">
        <v>61265</v>
      </c>
    </row>
    <row r="18709" spans="1:4">
      <c r="A18709" s="215" t="s">
        <v>61266</v>
      </c>
      <c r="B18709" s="215">
        <v>1</v>
      </c>
      <c r="C18709" s="216" t="s">
        <v>61267</v>
      </c>
      <c r="D18709" s="215" t="s">
        <v>61268</v>
      </c>
    </row>
    <row r="18710" spans="1:4">
      <c r="A18710" s="215" t="s">
        <v>61269</v>
      </c>
      <c r="B18710" s="215">
        <v>1</v>
      </c>
      <c r="C18710" s="216" t="s">
        <v>61270</v>
      </c>
      <c r="D18710" s="215" t="s">
        <v>61271</v>
      </c>
    </row>
    <row r="18711" spans="1:4">
      <c r="A18711" s="215" t="s">
        <v>61272</v>
      </c>
      <c r="B18711" s="215">
        <v>1</v>
      </c>
      <c r="C18711" s="216" t="s">
        <v>61273</v>
      </c>
      <c r="D18711" s="215" t="s">
        <v>61274</v>
      </c>
    </row>
    <row r="18712" spans="1:4">
      <c r="A18712" s="215" t="s">
        <v>61275</v>
      </c>
      <c r="B18712" s="215">
        <v>1</v>
      </c>
      <c r="C18712" s="216" t="s">
        <v>61276</v>
      </c>
      <c r="D18712" s="215" t="s">
        <v>61277</v>
      </c>
    </row>
    <row r="18713" spans="1:4">
      <c r="A18713" s="215" t="s">
        <v>61278</v>
      </c>
      <c r="B18713" s="215">
        <v>1</v>
      </c>
      <c r="C18713" s="216" t="s">
        <v>61279</v>
      </c>
      <c r="D18713" s="215" t="s">
        <v>61280</v>
      </c>
    </row>
    <row r="18714" spans="1:4">
      <c r="A18714" s="215" t="s">
        <v>61281</v>
      </c>
      <c r="B18714" s="215">
        <v>1</v>
      </c>
      <c r="C18714" s="216" t="s">
        <v>61282</v>
      </c>
      <c r="D18714" s="215" t="s">
        <v>61283</v>
      </c>
    </row>
    <row r="18715" spans="1:4">
      <c r="A18715" s="215" t="s">
        <v>61284</v>
      </c>
      <c r="B18715" s="215">
        <v>1</v>
      </c>
      <c r="C18715" s="216" t="s">
        <v>61285</v>
      </c>
      <c r="D18715" s="215" t="s">
        <v>61286</v>
      </c>
    </row>
    <row r="18716" spans="1:4">
      <c r="A18716" s="215" t="s">
        <v>61287</v>
      </c>
      <c r="B18716" s="215">
        <v>1</v>
      </c>
      <c r="C18716" s="216" t="s">
        <v>61288</v>
      </c>
      <c r="D18716" s="215" t="s">
        <v>61289</v>
      </c>
    </row>
    <row r="18717" spans="1:4">
      <c r="A18717" s="215" t="s">
        <v>61290</v>
      </c>
      <c r="B18717" s="215">
        <v>1</v>
      </c>
      <c r="C18717" s="216" t="s">
        <v>61291</v>
      </c>
      <c r="D18717" s="215" t="s">
        <v>61292</v>
      </c>
    </row>
    <row r="18718" spans="1:4">
      <c r="A18718" s="215" t="s">
        <v>61293</v>
      </c>
      <c r="B18718" s="215">
        <v>1</v>
      </c>
      <c r="C18718" s="216" t="s">
        <v>61294</v>
      </c>
      <c r="D18718" s="215" t="s">
        <v>61295</v>
      </c>
    </row>
    <row r="18719" spans="1:4">
      <c r="A18719" s="215" t="s">
        <v>61296</v>
      </c>
      <c r="B18719" s="215">
        <v>1</v>
      </c>
      <c r="C18719" s="216" t="s">
        <v>61297</v>
      </c>
      <c r="D18719" s="215" t="s">
        <v>61298</v>
      </c>
    </row>
    <row r="18720" spans="1:4">
      <c r="A18720" s="215" t="s">
        <v>61299</v>
      </c>
      <c r="B18720" s="215">
        <v>1</v>
      </c>
      <c r="C18720" s="216" t="s">
        <v>61300</v>
      </c>
      <c r="D18720" s="215" t="s">
        <v>61301</v>
      </c>
    </row>
    <row r="18721" spans="1:4">
      <c r="A18721" s="215" t="s">
        <v>61302</v>
      </c>
      <c r="B18721" s="215">
        <v>1</v>
      </c>
      <c r="C18721" s="216" t="s">
        <v>61303</v>
      </c>
      <c r="D18721" s="215" t="s">
        <v>61304</v>
      </c>
    </row>
    <row r="18722" spans="1:4">
      <c r="A18722" s="215" t="s">
        <v>61305</v>
      </c>
      <c r="B18722" s="215">
        <v>1</v>
      </c>
      <c r="C18722" s="216" t="s">
        <v>61306</v>
      </c>
      <c r="D18722" s="215" t="s">
        <v>61307</v>
      </c>
    </row>
    <row r="18723" spans="1:4">
      <c r="A18723" s="215" t="s">
        <v>61308</v>
      </c>
      <c r="B18723" s="215">
        <v>1</v>
      </c>
      <c r="C18723" s="216" t="s">
        <v>61309</v>
      </c>
      <c r="D18723" s="215" t="s">
        <v>61310</v>
      </c>
    </row>
    <row r="18724" spans="1:4">
      <c r="A18724" s="215" t="s">
        <v>61311</v>
      </c>
      <c r="B18724" s="215">
        <v>1</v>
      </c>
      <c r="C18724" s="216" t="s">
        <v>61312</v>
      </c>
      <c r="D18724" s="215" t="s">
        <v>61313</v>
      </c>
    </row>
    <row r="18725" spans="1:4">
      <c r="A18725" s="215" t="s">
        <v>61314</v>
      </c>
      <c r="B18725" s="215">
        <v>1</v>
      </c>
      <c r="C18725" s="216" t="s">
        <v>61315</v>
      </c>
      <c r="D18725" s="215" t="s">
        <v>61316</v>
      </c>
    </row>
    <row r="18726" spans="1:4">
      <c r="A18726" s="215" t="s">
        <v>61317</v>
      </c>
      <c r="B18726" s="215">
        <v>1</v>
      </c>
      <c r="C18726" s="216" t="s">
        <v>61318</v>
      </c>
      <c r="D18726" s="215" t="s">
        <v>61319</v>
      </c>
    </row>
    <row r="18727" spans="1:4">
      <c r="A18727" s="215" t="s">
        <v>61320</v>
      </c>
      <c r="B18727" s="215">
        <v>1</v>
      </c>
      <c r="C18727" s="216" t="s">
        <v>61321</v>
      </c>
      <c r="D18727" s="215" t="s">
        <v>61322</v>
      </c>
    </row>
    <row r="18728" spans="1:4">
      <c r="A18728" s="215" t="s">
        <v>61323</v>
      </c>
      <c r="B18728" s="215">
        <v>1</v>
      </c>
      <c r="C18728" s="216" t="s">
        <v>61324</v>
      </c>
      <c r="D18728" s="215" t="s">
        <v>61325</v>
      </c>
    </row>
    <row r="18729" spans="1:4">
      <c r="A18729" s="215" t="s">
        <v>61326</v>
      </c>
      <c r="B18729" s="215">
        <v>1</v>
      </c>
      <c r="C18729" s="216" t="s">
        <v>61327</v>
      </c>
      <c r="D18729" s="215" t="s">
        <v>61328</v>
      </c>
    </row>
    <row r="18730" spans="1:4">
      <c r="A18730" s="215" t="s">
        <v>61329</v>
      </c>
      <c r="B18730" s="215">
        <v>1</v>
      </c>
      <c r="C18730" s="216" t="s">
        <v>61330</v>
      </c>
      <c r="D18730" s="215" t="s">
        <v>61331</v>
      </c>
    </row>
    <row r="18731" spans="1:4">
      <c r="A18731" s="215" t="s">
        <v>61332</v>
      </c>
      <c r="B18731" s="215">
        <v>1</v>
      </c>
      <c r="C18731" s="216" t="s">
        <v>61333</v>
      </c>
      <c r="D18731" s="215" t="s">
        <v>61334</v>
      </c>
    </row>
    <row r="18732" spans="1:4">
      <c r="A18732" s="215" t="s">
        <v>61335</v>
      </c>
      <c r="B18732" s="215">
        <v>1</v>
      </c>
      <c r="C18732" s="216" t="s">
        <v>61336</v>
      </c>
      <c r="D18732" s="215" t="s">
        <v>61337</v>
      </c>
    </row>
    <row r="18733" spans="1:4">
      <c r="A18733" s="215" t="s">
        <v>61338</v>
      </c>
      <c r="B18733" s="215">
        <v>1</v>
      </c>
      <c r="C18733" s="216" t="s">
        <v>61339</v>
      </c>
      <c r="D18733" s="215" t="s">
        <v>61340</v>
      </c>
    </row>
    <row r="18734" spans="1:4">
      <c r="A18734" s="215" t="s">
        <v>61341</v>
      </c>
      <c r="B18734" s="215">
        <v>1</v>
      </c>
      <c r="C18734" s="216" t="s">
        <v>61342</v>
      </c>
      <c r="D18734" s="215" t="s">
        <v>61343</v>
      </c>
    </row>
    <row r="18735" spans="1:4">
      <c r="A18735" s="215" t="s">
        <v>61344</v>
      </c>
      <c r="B18735" s="215">
        <v>1</v>
      </c>
      <c r="C18735" s="216" t="s">
        <v>61345</v>
      </c>
      <c r="D18735" s="215" t="s">
        <v>61346</v>
      </c>
    </row>
    <row r="18736" spans="1:4">
      <c r="A18736" s="215" t="s">
        <v>61347</v>
      </c>
      <c r="B18736" s="215">
        <v>1</v>
      </c>
      <c r="C18736" s="216" t="s">
        <v>61348</v>
      </c>
      <c r="D18736" s="215" t="s">
        <v>61349</v>
      </c>
    </row>
    <row r="18737" spans="1:4">
      <c r="A18737" s="215" t="s">
        <v>61350</v>
      </c>
      <c r="B18737" s="215">
        <v>1</v>
      </c>
      <c r="C18737" s="216" t="s">
        <v>61351</v>
      </c>
      <c r="D18737" s="215" t="s">
        <v>61352</v>
      </c>
    </row>
    <row r="18738" spans="1:4">
      <c r="A18738" s="215" t="s">
        <v>61353</v>
      </c>
      <c r="B18738" s="215">
        <v>1</v>
      </c>
      <c r="C18738" s="216" t="s">
        <v>61354</v>
      </c>
      <c r="D18738" s="215" t="s">
        <v>61355</v>
      </c>
    </row>
    <row r="18739" spans="1:4">
      <c r="A18739" s="215" t="s">
        <v>61356</v>
      </c>
      <c r="B18739" s="215">
        <v>1</v>
      </c>
      <c r="C18739" s="216" t="s">
        <v>61357</v>
      </c>
      <c r="D18739" s="215" t="s">
        <v>61358</v>
      </c>
    </row>
    <row r="18740" spans="1:4">
      <c r="A18740" s="215" t="s">
        <v>61359</v>
      </c>
      <c r="B18740" s="215">
        <v>1</v>
      </c>
      <c r="C18740" s="216" t="s">
        <v>61360</v>
      </c>
      <c r="D18740" s="215" t="s">
        <v>61361</v>
      </c>
    </row>
    <row r="18741" spans="1:4">
      <c r="A18741" s="215" t="s">
        <v>61362</v>
      </c>
      <c r="B18741" s="215">
        <v>1</v>
      </c>
      <c r="C18741" s="216" t="s">
        <v>61363</v>
      </c>
      <c r="D18741" s="215" t="s">
        <v>61364</v>
      </c>
    </row>
    <row r="18742" spans="1:4">
      <c r="A18742" s="215" t="s">
        <v>61365</v>
      </c>
      <c r="B18742" s="215">
        <v>1</v>
      </c>
      <c r="C18742" s="216" t="s">
        <v>61366</v>
      </c>
      <c r="D18742" s="215" t="s">
        <v>61367</v>
      </c>
    </row>
    <row r="18743" spans="1:4">
      <c r="A18743" s="215" t="s">
        <v>61368</v>
      </c>
      <c r="B18743" s="215">
        <v>1</v>
      </c>
      <c r="C18743" s="216" t="s">
        <v>61369</v>
      </c>
      <c r="D18743" s="215" t="s">
        <v>61370</v>
      </c>
    </row>
    <row r="18744" spans="1:4">
      <c r="A18744" s="215" t="s">
        <v>61371</v>
      </c>
      <c r="B18744" s="215">
        <v>1</v>
      </c>
      <c r="C18744" s="216" t="s">
        <v>61372</v>
      </c>
      <c r="D18744" s="215" t="s">
        <v>61373</v>
      </c>
    </row>
    <row r="18745" spans="1:4">
      <c r="A18745" s="215" t="s">
        <v>61374</v>
      </c>
      <c r="B18745" s="215">
        <v>1</v>
      </c>
      <c r="C18745" s="216" t="s">
        <v>61375</v>
      </c>
      <c r="D18745" s="215" t="s">
        <v>61376</v>
      </c>
    </row>
    <row r="18746" spans="1:4">
      <c r="A18746" s="215" t="s">
        <v>61377</v>
      </c>
      <c r="B18746" s="215">
        <v>1</v>
      </c>
      <c r="C18746" s="216" t="s">
        <v>61378</v>
      </c>
      <c r="D18746" s="215" t="s">
        <v>61379</v>
      </c>
    </row>
    <row r="18747" spans="1:4">
      <c r="A18747" s="215" t="s">
        <v>61380</v>
      </c>
      <c r="B18747" s="215">
        <v>1</v>
      </c>
      <c r="C18747" s="216" t="s">
        <v>61381</v>
      </c>
      <c r="D18747" s="215" t="s">
        <v>61382</v>
      </c>
    </row>
    <row r="18748" spans="1:4">
      <c r="A18748" s="215" t="s">
        <v>61383</v>
      </c>
      <c r="B18748" s="215">
        <v>1</v>
      </c>
      <c r="C18748" s="216" t="s">
        <v>61384</v>
      </c>
      <c r="D18748" s="215" t="s">
        <v>61385</v>
      </c>
    </row>
    <row r="18749" spans="1:4">
      <c r="A18749" s="215" t="s">
        <v>61386</v>
      </c>
      <c r="B18749" s="215">
        <v>1</v>
      </c>
      <c r="C18749" s="216" t="s">
        <v>61387</v>
      </c>
      <c r="D18749" s="215" t="s">
        <v>61388</v>
      </c>
    </row>
    <row r="18750" spans="1:4">
      <c r="A18750" s="215" t="s">
        <v>61389</v>
      </c>
      <c r="B18750" s="215">
        <v>1</v>
      </c>
      <c r="C18750" s="216" t="s">
        <v>61390</v>
      </c>
      <c r="D18750" s="215" t="s">
        <v>61391</v>
      </c>
    </row>
    <row r="18751" spans="1:4">
      <c r="A18751" s="215" t="s">
        <v>61392</v>
      </c>
      <c r="B18751" s="215">
        <v>1</v>
      </c>
      <c r="C18751" s="216" t="s">
        <v>61393</v>
      </c>
      <c r="D18751" s="215" t="s">
        <v>61394</v>
      </c>
    </row>
    <row r="18752" spans="1:4">
      <c r="A18752" s="215" t="s">
        <v>61395</v>
      </c>
      <c r="B18752" s="215">
        <v>1</v>
      </c>
      <c r="C18752" s="216" t="s">
        <v>61396</v>
      </c>
      <c r="D18752" s="215" t="s">
        <v>61397</v>
      </c>
    </row>
    <row r="18753" spans="1:4">
      <c r="A18753" s="215" t="s">
        <v>61398</v>
      </c>
      <c r="B18753" s="215">
        <v>1</v>
      </c>
      <c r="C18753" s="216" t="s">
        <v>61399</v>
      </c>
      <c r="D18753" s="215" t="s">
        <v>61400</v>
      </c>
    </row>
    <row r="18754" spans="1:4">
      <c r="A18754" s="215" t="s">
        <v>61401</v>
      </c>
      <c r="B18754" s="215">
        <v>1</v>
      </c>
      <c r="C18754" s="216" t="s">
        <v>61402</v>
      </c>
      <c r="D18754" s="215" t="s">
        <v>61403</v>
      </c>
    </row>
    <row r="18755" spans="1:4">
      <c r="A18755" s="215" t="s">
        <v>61404</v>
      </c>
      <c r="B18755" s="215">
        <v>1</v>
      </c>
      <c r="C18755" s="216" t="s">
        <v>61405</v>
      </c>
      <c r="D18755" s="215" t="s">
        <v>61406</v>
      </c>
    </row>
    <row r="18756" spans="1:4">
      <c r="A18756" s="215" t="s">
        <v>61407</v>
      </c>
      <c r="B18756" s="215">
        <v>1</v>
      </c>
      <c r="C18756" s="216" t="s">
        <v>61408</v>
      </c>
      <c r="D18756" s="215" t="s">
        <v>61409</v>
      </c>
    </row>
    <row r="18757" spans="1:4">
      <c r="A18757" s="215" t="s">
        <v>61410</v>
      </c>
      <c r="B18757" s="215">
        <v>1</v>
      </c>
      <c r="C18757" s="216" t="s">
        <v>61411</v>
      </c>
      <c r="D18757" s="215" t="s">
        <v>61412</v>
      </c>
    </row>
    <row r="18758" spans="1:4">
      <c r="A18758" s="215" t="s">
        <v>61413</v>
      </c>
      <c r="B18758" s="215">
        <v>1</v>
      </c>
      <c r="C18758" s="216" t="s">
        <v>61414</v>
      </c>
      <c r="D18758" s="215" t="s">
        <v>61415</v>
      </c>
    </row>
    <row r="18759" spans="1:4">
      <c r="A18759" s="215" t="s">
        <v>61416</v>
      </c>
      <c r="B18759" s="215">
        <v>1</v>
      </c>
      <c r="C18759" s="216" t="s">
        <v>61417</v>
      </c>
      <c r="D18759" s="215" t="s">
        <v>61418</v>
      </c>
    </row>
    <row r="18760" spans="1:4">
      <c r="A18760" s="215" t="s">
        <v>61419</v>
      </c>
      <c r="B18760" s="215">
        <v>1</v>
      </c>
      <c r="C18760" s="216" t="s">
        <v>61420</v>
      </c>
      <c r="D18760" s="215" t="s">
        <v>61421</v>
      </c>
    </row>
    <row r="18761" spans="1:4">
      <c r="A18761" s="215" t="s">
        <v>61422</v>
      </c>
      <c r="B18761" s="215">
        <v>1</v>
      </c>
      <c r="C18761" s="216" t="s">
        <v>61423</v>
      </c>
      <c r="D18761" s="215" t="s">
        <v>61424</v>
      </c>
    </row>
    <row r="18762" spans="1:4">
      <c r="A18762" s="215" t="s">
        <v>61425</v>
      </c>
      <c r="B18762" s="215">
        <v>1</v>
      </c>
      <c r="C18762" s="216" t="s">
        <v>61426</v>
      </c>
      <c r="D18762" s="215" t="s">
        <v>61427</v>
      </c>
    </row>
    <row r="18763" spans="1:4">
      <c r="A18763" s="215" t="s">
        <v>61428</v>
      </c>
      <c r="B18763" s="215">
        <v>1</v>
      </c>
      <c r="C18763" s="216" t="s">
        <v>61429</v>
      </c>
      <c r="D18763" s="215" t="s">
        <v>61430</v>
      </c>
    </row>
    <row r="18764" spans="1:4">
      <c r="A18764" s="215" t="s">
        <v>61431</v>
      </c>
      <c r="B18764" s="215">
        <v>1</v>
      </c>
      <c r="C18764" s="216" t="s">
        <v>61432</v>
      </c>
      <c r="D18764" s="215" t="s">
        <v>61433</v>
      </c>
    </row>
    <row r="18765" spans="1:4">
      <c r="A18765" s="215" t="s">
        <v>61434</v>
      </c>
      <c r="B18765" s="215">
        <v>1</v>
      </c>
      <c r="C18765" s="216" t="s">
        <v>61435</v>
      </c>
      <c r="D18765" s="215" t="s">
        <v>61436</v>
      </c>
    </row>
    <row r="18766" spans="1:4">
      <c r="A18766" s="215" t="s">
        <v>61437</v>
      </c>
      <c r="B18766" s="215">
        <v>1</v>
      </c>
      <c r="C18766" s="216" t="s">
        <v>61438</v>
      </c>
      <c r="D18766" s="215" t="s">
        <v>61439</v>
      </c>
    </row>
    <row r="18767" spans="1:4">
      <c r="A18767" s="215" t="s">
        <v>61440</v>
      </c>
      <c r="B18767" s="215">
        <v>1</v>
      </c>
      <c r="C18767" s="216" t="s">
        <v>61441</v>
      </c>
      <c r="D18767" s="215" t="s">
        <v>61442</v>
      </c>
    </row>
    <row r="18768" spans="1:4">
      <c r="A18768" s="215" t="s">
        <v>61443</v>
      </c>
      <c r="B18768" s="215">
        <v>1</v>
      </c>
      <c r="C18768" s="216" t="s">
        <v>61444</v>
      </c>
      <c r="D18768" s="215" t="s">
        <v>61445</v>
      </c>
    </row>
    <row r="18769" spans="1:4">
      <c r="A18769" s="215" t="s">
        <v>61446</v>
      </c>
      <c r="B18769" s="215">
        <v>1</v>
      </c>
      <c r="C18769" s="216" t="s">
        <v>61447</v>
      </c>
      <c r="D18769" s="215" t="s">
        <v>61448</v>
      </c>
    </row>
    <row r="18770" spans="1:4">
      <c r="A18770" s="215" t="s">
        <v>61449</v>
      </c>
      <c r="B18770" s="215">
        <v>1</v>
      </c>
      <c r="C18770" s="216" t="s">
        <v>61450</v>
      </c>
      <c r="D18770" s="215" t="s">
        <v>61451</v>
      </c>
    </row>
    <row r="18771" spans="1:4">
      <c r="A18771" s="215" t="s">
        <v>61452</v>
      </c>
      <c r="B18771" s="215">
        <v>1</v>
      </c>
      <c r="C18771" s="216" t="s">
        <v>61453</v>
      </c>
      <c r="D18771" s="215" t="s">
        <v>61454</v>
      </c>
    </row>
    <row r="18772" spans="1:4">
      <c r="A18772" s="215" t="s">
        <v>61455</v>
      </c>
      <c r="B18772" s="215">
        <v>1</v>
      </c>
      <c r="C18772" s="216" t="s">
        <v>61456</v>
      </c>
      <c r="D18772" s="215" t="s">
        <v>61457</v>
      </c>
    </row>
    <row r="18773" spans="1:4">
      <c r="A18773" s="215" t="s">
        <v>61458</v>
      </c>
      <c r="B18773" s="215">
        <v>1</v>
      </c>
      <c r="C18773" s="216" t="s">
        <v>61459</v>
      </c>
      <c r="D18773" s="215" t="s">
        <v>61460</v>
      </c>
    </row>
    <row r="18774" spans="1:4">
      <c r="A18774" s="215" t="s">
        <v>61461</v>
      </c>
      <c r="B18774" s="215">
        <v>1</v>
      </c>
      <c r="C18774" s="216" t="s">
        <v>61462</v>
      </c>
      <c r="D18774" s="215" t="s">
        <v>61463</v>
      </c>
    </row>
    <row r="18775" spans="1:4">
      <c r="A18775" s="215" t="s">
        <v>61464</v>
      </c>
      <c r="B18775" s="215">
        <v>1</v>
      </c>
      <c r="C18775" s="216" t="s">
        <v>61465</v>
      </c>
      <c r="D18775" s="215" t="s">
        <v>61466</v>
      </c>
    </row>
    <row r="18776" spans="1:4">
      <c r="A18776" s="215" t="s">
        <v>61467</v>
      </c>
      <c r="B18776" s="215">
        <v>1</v>
      </c>
      <c r="C18776" s="216" t="s">
        <v>61468</v>
      </c>
      <c r="D18776" s="215" t="s">
        <v>61469</v>
      </c>
    </row>
    <row r="18777" spans="1:4">
      <c r="A18777" s="215" t="s">
        <v>61470</v>
      </c>
      <c r="B18777" s="215">
        <v>1</v>
      </c>
      <c r="C18777" s="216" t="s">
        <v>61471</v>
      </c>
      <c r="D18777" s="215" t="s">
        <v>61472</v>
      </c>
    </row>
    <row r="18778" spans="1:4">
      <c r="A18778" s="215" t="s">
        <v>61473</v>
      </c>
      <c r="B18778" s="215">
        <v>1</v>
      </c>
      <c r="C18778" s="216" t="s">
        <v>61474</v>
      </c>
      <c r="D18778" s="215" t="s">
        <v>61475</v>
      </c>
    </row>
    <row r="18779" spans="1:4">
      <c r="A18779" s="215" t="s">
        <v>61476</v>
      </c>
      <c r="B18779" s="215">
        <v>1</v>
      </c>
      <c r="C18779" s="216" t="s">
        <v>61477</v>
      </c>
      <c r="D18779" s="215" t="s">
        <v>61478</v>
      </c>
    </row>
    <row r="18780" spans="1:4">
      <c r="A18780" s="215" t="s">
        <v>61479</v>
      </c>
      <c r="B18780" s="215">
        <v>1</v>
      </c>
      <c r="C18780" s="216" t="s">
        <v>61480</v>
      </c>
      <c r="D18780" s="215" t="s">
        <v>61481</v>
      </c>
    </row>
    <row r="18781" spans="1:4">
      <c r="A18781" s="215" t="s">
        <v>61482</v>
      </c>
      <c r="B18781" s="215">
        <v>1</v>
      </c>
      <c r="C18781" s="216" t="s">
        <v>61483</v>
      </c>
      <c r="D18781" s="215" t="s">
        <v>61484</v>
      </c>
    </row>
    <row r="18782" spans="1:4">
      <c r="A18782" s="215" t="s">
        <v>61485</v>
      </c>
      <c r="B18782" s="215">
        <v>1</v>
      </c>
      <c r="C18782" s="216" t="s">
        <v>61486</v>
      </c>
      <c r="D18782" s="215" t="s">
        <v>61487</v>
      </c>
    </row>
    <row r="18783" spans="1:4">
      <c r="A18783" s="215" t="s">
        <v>61488</v>
      </c>
      <c r="B18783" s="215">
        <v>1</v>
      </c>
      <c r="C18783" s="216" t="s">
        <v>61489</v>
      </c>
      <c r="D18783" s="215" t="s">
        <v>61490</v>
      </c>
    </row>
    <row r="18784" spans="1:4">
      <c r="A18784" s="215" t="s">
        <v>61491</v>
      </c>
      <c r="B18784" s="215">
        <v>1</v>
      </c>
      <c r="C18784" s="216" t="s">
        <v>61492</v>
      </c>
      <c r="D18784" s="215" t="s">
        <v>61493</v>
      </c>
    </row>
    <row r="18785" spans="1:4">
      <c r="A18785" s="215" t="s">
        <v>61494</v>
      </c>
      <c r="B18785" s="215">
        <v>1</v>
      </c>
      <c r="C18785" s="216" t="s">
        <v>61495</v>
      </c>
      <c r="D18785" s="215" t="s">
        <v>61496</v>
      </c>
    </row>
    <row r="18786" spans="1:4">
      <c r="A18786" s="215" t="s">
        <v>61497</v>
      </c>
      <c r="B18786" s="215">
        <v>1</v>
      </c>
      <c r="C18786" s="216" t="s">
        <v>61498</v>
      </c>
      <c r="D18786" s="215" t="s">
        <v>61499</v>
      </c>
    </row>
    <row r="18787" spans="1:4">
      <c r="A18787" s="215" t="s">
        <v>61500</v>
      </c>
      <c r="B18787" s="215">
        <v>1</v>
      </c>
      <c r="C18787" s="216" t="s">
        <v>61501</v>
      </c>
      <c r="D18787" s="215" t="s">
        <v>61502</v>
      </c>
    </row>
    <row r="18788" spans="1:4">
      <c r="A18788" s="215" t="s">
        <v>61503</v>
      </c>
      <c r="B18788" s="215">
        <v>1</v>
      </c>
      <c r="C18788" s="216" t="s">
        <v>61504</v>
      </c>
      <c r="D18788" s="215" t="s">
        <v>61505</v>
      </c>
    </row>
    <row r="18789" spans="1:4">
      <c r="A18789" s="215" t="s">
        <v>61506</v>
      </c>
      <c r="B18789" s="215">
        <v>1</v>
      </c>
      <c r="C18789" s="216" t="s">
        <v>61507</v>
      </c>
      <c r="D18789" s="215" t="s">
        <v>61508</v>
      </c>
    </row>
    <row r="18790" spans="1:4">
      <c r="A18790" s="215" t="s">
        <v>61509</v>
      </c>
      <c r="B18790" s="215">
        <v>1</v>
      </c>
      <c r="C18790" s="216" t="s">
        <v>61510</v>
      </c>
      <c r="D18790" s="215" t="s">
        <v>61511</v>
      </c>
    </row>
    <row r="18791" spans="1:4">
      <c r="A18791" s="215" t="s">
        <v>61512</v>
      </c>
      <c r="B18791" s="215">
        <v>1</v>
      </c>
      <c r="C18791" s="216" t="s">
        <v>61513</v>
      </c>
      <c r="D18791" s="215" t="s">
        <v>61514</v>
      </c>
    </row>
    <row r="18792" spans="1:4">
      <c r="A18792" s="215" t="s">
        <v>61515</v>
      </c>
      <c r="B18792" s="215">
        <v>1</v>
      </c>
      <c r="C18792" s="216" t="s">
        <v>61516</v>
      </c>
      <c r="D18792" s="215" t="s">
        <v>61517</v>
      </c>
    </row>
    <row r="18793" spans="1:4">
      <c r="A18793" s="215" t="s">
        <v>61518</v>
      </c>
      <c r="B18793" s="215">
        <v>1</v>
      </c>
      <c r="C18793" s="216" t="s">
        <v>61519</v>
      </c>
      <c r="D18793" s="215" t="s">
        <v>61520</v>
      </c>
    </row>
    <row r="18794" spans="1:4">
      <c r="A18794" s="215" t="s">
        <v>61521</v>
      </c>
      <c r="B18794" s="215">
        <v>1</v>
      </c>
      <c r="C18794" s="216" t="s">
        <v>61522</v>
      </c>
      <c r="D18794" s="215" t="s">
        <v>61523</v>
      </c>
    </row>
    <row r="18795" spans="1:4">
      <c r="A18795" s="215" t="s">
        <v>61524</v>
      </c>
      <c r="B18795" s="215">
        <v>1</v>
      </c>
      <c r="C18795" s="216" t="s">
        <v>61525</v>
      </c>
      <c r="D18795" s="215" t="s">
        <v>61526</v>
      </c>
    </row>
    <row r="18796" spans="1:4">
      <c r="A18796" s="215" t="s">
        <v>61527</v>
      </c>
      <c r="B18796" s="215">
        <v>1</v>
      </c>
      <c r="C18796" s="216" t="s">
        <v>61528</v>
      </c>
      <c r="D18796" s="215" t="s">
        <v>61529</v>
      </c>
    </row>
    <row r="18797" spans="1:4">
      <c r="A18797" s="215" t="s">
        <v>61530</v>
      </c>
      <c r="B18797" s="215">
        <v>1</v>
      </c>
      <c r="C18797" s="216" t="s">
        <v>61531</v>
      </c>
      <c r="D18797" s="215" t="s">
        <v>61532</v>
      </c>
    </row>
    <row r="18798" spans="1:4">
      <c r="A18798" s="215" t="s">
        <v>61533</v>
      </c>
      <c r="B18798" s="215">
        <v>1</v>
      </c>
      <c r="C18798" s="216" t="s">
        <v>61534</v>
      </c>
      <c r="D18798" s="215" t="s">
        <v>61535</v>
      </c>
    </row>
    <row r="18799" spans="1:4">
      <c r="A18799" s="215" t="s">
        <v>61536</v>
      </c>
      <c r="B18799" s="215">
        <v>1</v>
      </c>
      <c r="C18799" s="216" t="s">
        <v>61537</v>
      </c>
      <c r="D18799" s="215" t="s">
        <v>61538</v>
      </c>
    </row>
    <row r="18800" spans="1:4">
      <c r="A18800" s="215" t="s">
        <v>61539</v>
      </c>
      <c r="B18800" s="215">
        <v>1</v>
      </c>
      <c r="C18800" s="216" t="s">
        <v>61540</v>
      </c>
      <c r="D18800" s="215" t="s">
        <v>61541</v>
      </c>
    </row>
    <row r="18801" spans="1:4">
      <c r="A18801" s="215" t="s">
        <v>61542</v>
      </c>
      <c r="B18801" s="215">
        <v>1</v>
      </c>
      <c r="C18801" s="216" t="s">
        <v>61543</v>
      </c>
      <c r="D18801" s="215" t="s">
        <v>61544</v>
      </c>
    </row>
    <row r="18802" spans="1:4">
      <c r="A18802" s="215" t="s">
        <v>61545</v>
      </c>
      <c r="B18802" s="215">
        <v>1</v>
      </c>
      <c r="C18802" s="216" t="s">
        <v>61546</v>
      </c>
      <c r="D18802" s="215" t="s">
        <v>61547</v>
      </c>
    </row>
    <row r="18803" spans="1:4">
      <c r="A18803" s="215" t="s">
        <v>61548</v>
      </c>
      <c r="B18803" s="215">
        <v>1</v>
      </c>
      <c r="C18803" s="216" t="s">
        <v>61549</v>
      </c>
      <c r="D18803" s="215" t="s">
        <v>61550</v>
      </c>
    </row>
    <row r="18804" spans="1:4">
      <c r="A18804" s="215" t="s">
        <v>61551</v>
      </c>
      <c r="B18804" s="215">
        <v>1</v>
      </c>
      <c r="C18804" s="216" t="s">
        <v>61552</v>
      </c>
      <c r="D18804" s="215" t="s">
        <v>61553</v>
      </c>
    </row>
    <row r="18805" spans="1:4">
      <c r="A18805" s="215" t="s">
        <v>61554</v>
      </c>
      <c r="B18805" s="215">
        <v>1</v>
      </c>
      <c r="C18805" s="216" t="s">
        <v>61555</v>
      </c>
      <c r="D18805" s="215" t="s">
        <v>61556</v>
      </c>
    </row>
    <row r="18806" spans="1:4">
      <c r="A18806" s="215" t="s">
        <v>61557</v>
      </c>
      <c r="B18806" s="215">
        <v>1</v>
      </c>
      <c r="C18806" s="216" t="s">
        <v>61558</v>
      </c>
      <c r="D18806" s="215" t="s">
        <v>61559</v>
      </c>
    </row>
    <row r="18807" spans="1:4">
      <c r="A18807" s="215" t="s">
        <v>61560</v>
      </c>
      <c r="B18807" s="215">
        <v>1</v>
      </c>
      <c r="C18807" s="216" t="s">
        <v>61561</v>
      </c>
      <c r="D18807" s="215" t="s">
        <v>61562</v>
      </c>
    </row>
    <row r="18808" spans="1:4">
      <c r="A18808" s="215" t="s">
        <v>61563</v>
      </c>
      <c r="B18808" s="215">
        <v>1</v>
      </c>
      <c r="C18808" s="216" t="s">
        <v>61564</v>
      </c>
      <c r="D18808" s="215" t="s">
        <v>61565</v>
      </c>
    </row>
    <row r="18809" spans="1:4">
      <c r="A18809" s="215" t="s">
        <v>61566</v>
      </c>
      <c r="B18809" s="215">
        <v>1</v>
      </c>
      <c r="C18809" s="216" t="s">
        <v>61567</v>
      </c>
      <c r="D18809" s="215" t="s">
        <v>61568</v>
      </c>
    </row>
    <row r="18810" spans="1:4">
      <c r="A18810" s="215" t="s">
        <v>61569</v>
      </c>
      <c r="B18810" s="215">
        <v>1</v>
      </c>
      <c r="C18810" s="216" t="s">
        <v>61570</v>
      </c>
      <c r="D18810" s="215" t="s">
        <v>61571</v>
      </c>
    </row>
    <row r="18811" spans="1:4">
      <c r="A18811" s="215" t="s">
        <v>61572</v>
      </c>
      <c r="B18811" s="215">
        <v>1</v>
      </c>
      <c r="C18811" s="216" t="s">
        <v>61573</v>
      </c>
      <c r="D18811" s="215" t="s">
        <v>61574</v>
      </c>
    </row>
    <row r="18812" spans="1:4">
      <c r="A18812" s="215" t="s">
        <v>61575</v>
      </c>
      <c r="B18812" s="215">
        <v>1</v>
      </c>
      <c r="C18812" s="216" t="s">
        <v>61576</v>
      </c>
      <c r="D18812" s="215" t="s">
        <v>61577</v>
      </c>
    </row>
    <row r="18813" spans="1:4">
      <c r="A18813" s="215" t="s">
        <v>61578</v>
      </c>
      <c r="B18813" s="215">
        <v>1</v>
      </c>
      <c r="C18813" s="216" t="s">
        <v>61579</v>
      </c>
      <c r="D18813" s="215" t="s">
        <v>61580</v>
      </c>
    </row>
    <row r="18814" spans="1:4">
      <c r="A18814" s="215" t="s">
        <v>61581</v>
      </c>
      <c r="B18814" s="215">
        <v>1</v>
      </c>
      <c r="C18814" s="216" t="s">
        <v>61582</v>
      </c>
      <c r="D18814" s="215" t="s">
        <v>61583</v>
      </c>
    </row>
    <row r="18815" spans="1:4">
      <c r="A18815" s="215" t="s">
        <v>61584</v>
      </c>
      <c r="B18815" s="215">
        <v>1</v>
      </c>
      <c r="C18815" s="216" t="s">
        <v>61585</v>
      </c>
      <c r="D18815" s="215" t="s">
        <v>61586</v>
      </c>
    </row>
    <row r="18816" spans="1:4">
      <c r="A18816" s="215" t="s">
        <v>61587</v>
      </c>
      <c r="B18816" s="215">
        <v>1</v>
      </c>
      <c r="C18816" s="216" t="s">
        <v>61588</v>
      </c>
      <c r="D18816" s="215" t="s">
        <v>61589</v>
      </c>
    </row>
    <row r="18817" spans="1:4">
      <c r="A18817" s="215" t="s">
        <v>61590</v>
      </c>
      <c r="B18817" s="215">
        <v>1</v>
      </c>
      <c r="C18817" s="216" t="s">
        <v>61591</v>
      </c>
      <c r="D18817" s="215" t="s">
        <v>61592</v>
      </c>
    </row>
    <row r="18818" spans="1:4">
      <c r="A18818" s="215" t="s">
        <v>61593</v>
      </c>
      <c r="B18818" s="215">
        <v>1</v>
      </c>
      <c r="C18818" s="216" t="s">
        <v>61594</v>
      </c>
      <c r="D18818" s="215" t="s">
        <v>61595</v>
      </c>
    </row>
    <row r="18819" spans="1:4">
      <c r="A18819" s="215" t="s">
        <v>61596</v>
      </c>
      <c r="B18819" s="215">
        <v>1</v>
      </c>
      <c r="C18819" s="216" t="s">
        <v>61597</v>
      </c>
      <c r="D18819" s="215" t="s">
        <v>61598</v>
      </c>
    </row>
    <row r="18820" spans="1:4">
      <c r="A18820" s="215" t="s">
        <v>61599</v>
      </c>
      <c r="B18820" s="215">
        <v>1</v>
      </c>
      <c r="C18820" s="216" t="s">
        <v>61600</v>
      </c>
      <c r="D18820" s="215" t="s">
        <v>61601</v>
      </c>
    </row>
    <row r="18821" spans="1:4">
      <c r="A18821" s="215" t="s">
        <v>61602</v>
      </c>
      <c r="B18821" s="215">
        <v>1</v>
      </c>
      <c r="C18821" s="216" t="s">
        <v>61603</v>
      </c>
      <c r="D18821" s="215" t="s">
        <v>61604</v>
      </c>
    </row>
    <row r="18822" spans="1:4">
      <c r="A18822" s="215" t="s">
        <v>61605</v>
      </c>
      <c r="B18822" s="215">
        <v>1</v>
      </c>
      <c r="C18822" s="216" t="s">
        <v>61606</v>
      </c>
      <c r="D18822" s="215" t="s">
        <v>61607</v>
      </c>
    </row>
    <row r="18823" spans="1:4">
      <c r="A18823" s="215" t="s">
        <v>61608</v>
      </c>
      <c r="B18823" s="215">
        <v>1</v>
      </c>
      <c r="C18823" s="216" t="s">
        <v>61609</v>
      </c>
      <c r="D18823" s="215" t="s">
        <v>61610</v>
      </c>
    </row>
    <row r="18824" spans="1:4">
      <c r="A18824" s="215" t="s">
        <v>61611</v>
      </c>
      <c r="B18824" s="215">
        <v>1</v>
      </c>
      <c r="C18824" s="216" t="s">
        <v>61612</v>
      </c>
      <c r="D18824" s="215" t="s">
        <v>61613</v>
      </c>
    </row>
    <row r="18825" spans="1:4">
      <c r="A18825" s="215" t="s">
        <v>61614</v>
      </c>
      <c r="B18825" s="215">
        <v>1</v>
      </c>
      <c r="C18825" s="216" t="s">
        <v>61615</v>
      </c>
      <c r="D18825" s="215" t="s">
        <v>61616</v>
      </c>
    </row>
    <row r="18826" spans="1:4">
      <c r="A18826" s="215" t="s">
        <v>61617</v>
      </c>
      <c r="B18826" s="215">
        <v>1</v>
      </c>
      <c r="C18826" s="216" t="s">
        <v>61618</v>
      </c>
      <c r="D18826" s="215" t="s">
        <v>61619</v>
      </c>
    </row>
    <row r="18827" spans="1:4">
      <c r="A18827" s="215" t="s">
        <v>61620</v>
      </c>
      <c r="B18827" s="215">
        <v>1</v>
      </c>
      <c r="C18827" s="216" t="s">
        <v>61621</v>
      </c>
      <c r="D18827" s="215" t="s">
        <v>61622</v>
      </c>
    </row>
    <row r="18828" spans="1:4">
      <c r="A18828" s="215" t="s">
        <v>61623</v>
      </c>
      <c r="B18828" s="215">
        <v>1</v>
      </c>
      <c r="C18828" s="216" t="s">
        <v>61624</v>
      </c>
      <c r="D18828" s="215" t="s">
        <v>61625</v>
      </c>
    </row>
    <row r="18829" spans="1:4">
      <c r="A18829" s="215" t="s">
        <v>61626</v>
      </c>
      <c r="B18829" s="215">
        <v>1</v>
      </c>
      <c r="C18829" s="216" t="s">
        <v>61627</v>
      </c>
      <c r="D18829" s="215" t="s">
        <v>61628</v>
      </c>
    </row>
    <row r="18830" spans="1:4">
      <c r="A18830" s="215" t="s">
        <v>61629</v>
      </c>
      <c r="B18830" s="215">
        <v>1</v>
      </c>
      <c r="C18830" s="216" t="s">
        <v>61630</v>
      </c>
      <c r="D18830" s="215" t="s">
        <v>61631</v>
      </c>
    </row>
    <row r="18831" spans="1:4">
      <c r="A18831" s="215" t="s">
        <v>61632</v>
      </c>
      <c r="B18831" s="215">
        <v>1</v>
      </c>
      <c r="C18831" s="216" t="s">
        <v>61633</v>
      </c>
      <c r="D18831" s="215" t="s">
        <v>61634</v>
      </c>
    </row>
    <row r="18832" spans="1:4">
      <c r="A18832" s="215" t="s">
        <v>61635</v>
      </c>
      <c r="B18832" s="215">
        <v>1</v>
      </c>
      <c r="C18832" s="216" t="s">
        <v>61636</v>
      </c>
      <c r="D18832" s="215" t="s">
        <v>61637</v>
      </c>
    </row>
    <row r="18833" spans="1:4">
      <c r="A18833" s="215" t="s">
        <v>61638</v>
      </c>
      <c r="B18833" s="215">
        <v>1</v>
      </c>
      <c r="C18833" s="216" t="s">
        <v>61639</v>
      </c>
      <c r="D18833" s="215" t="s">
        <v>61640</v>
      </c>
    </row>
    <row r="18834" spans="1:4">
      <c r="A18834" s="215" t="s">
        <v>61641</v>
      </c>
      <c r="B18834" s="215">
        <v>1</v>
      </c>
      <c r="C18834" s="216" t="s">
        <v>61642</v>
      </c>
      <c r="D18834" s="215" t="s">
        <v>61643</v>
      </c>
    </row>
    <row r="18835" spans="1:4">
      <c r="A18835" s="215" t="s">
        <v>61644</v>
      </c>
      <c r="B18835" s="215">
        <v>1</v>
      </c>
      <c r="C18835" s="216" t="s">
        <v>61645</v>
      </c>
      <c r="D18835" s="215" t="s">
        <v>61646</v>
      </c>
    </row>
    <row r="18836" spans="1:4">
      <c r="A18836" s="215" t="s">
        <v>61647</v>
      </c>
      <c r="B18836" s="215">
        <v>1</v>
      </c>
      <c r="C18836" s="216" t="s">
        <v>61648</v>
      </c>
      <c r="D18836" s="215" t="s">
        <v>61649</v>
      </c>
    </row>
    <row r="18837" spans="1:4">
      <c r="A18837" s="215" t="s">
        <v>61650</v>
      </c>
      <c r="B18837" s="215">
        <v>1</v>
      </c>
      <c r="C18837" s="216" t="s">
        <v>61651</v>
      </c>
      <c r="D18837" s="215" t="s">
        <v>61652</v>
      </c>
    </row>
    <row r="18838" spans="1:4">
      <c r="A18838" s="215" t="s">
        <v>61653</v>
      </c>
      <c r="B18838" s="215">
        <v>1</v>
      </c>
      <c r="C18838" s="216" t="s">
        <v>61654</v>
      </c>
      <c r="D18838" s="215" t="s">
        <v>61655</v>
      </c>
    </row>
    <row r="18839" spans="1:4">
      <c r="A18839" s="215" t="s">
        <v>61656</v>
      </c>
      <c r="B18839" s="215">
        <v>1</v>
      </c>
      <c r="C18839" s="216" t="s">
        <v>61657</v>
      </c>
      <c r="D18839" s="215" t="s">
        <v>61658</v>
      </c>
    </row>
    <row r="18840" spans="1:4">
      <c r="A18840" s="215" t="s">
        <v>61659</v>
      </c>
      <c r="B18840" s="215">
        <v>1</v>
      </c>
      <c r="C18840" s="216" t="s">
        <v>61660</v>
      </c>
      <c r="D18840" s="215" t="s">
        <v>61661</v>
      </c>
    </row>
    <row r="18841" spans="1:4">
      <c r="A18841" s="215" t="s">
        <v>61662</v>
      </c>
      <c r="B18841" s="215">
        <v>1</v>
      </c>
      <c r="C18841" s="216" t="s">
        <v>61663</v>
      </c>
      <c r="D18841" s="215" t="s">
        <v>61664</v>
      </c>
    </row>
    <row r="18842" spans="1:4">
      <c r="A18842" s="215" t="s">
        <v>61665</v>
      </c>
      <c r="B18842" s="215">
        <v>1</v>
      </c>
      <c r="C18842" s="216" t="s">
        <v>61666</v>
      </c>
      <c r="D18842" s="215" t="s">
        <v>61667</v>
      </c>
    </row>
    <row r="18843" spans="1:4">
      <c r="A18843" s="215" t="s">
        <v>61668</v>
      </c>
      <c r="B18843" s="215">
        <v>1</v>
      </c>
      <c r="C18843" s="216" t="s">
        <v>61669</v>
      </c>
      <c r="D18843" s="215" t="s">
        <v>61670</v>
      </c>
    </row>
    <row r="18844" spans="1:4">
      <c r="A18844" s="215" t="s">
        <v>61671</v>
      </c>
      <c r="B18844" s="215">
        <v>1</v>
      </c>
      <c r="C18844" s="216" t="s">
        <v>61672</v>
      </c>
      <c r="D18844" s="215" t="s">
        <v>61673</v>
      </c>
    </row>
    <row r="18845" spans="1:4">
      <c r="A18845" s="215" t="s">
        <v>61674</v>
      </c>
      <c r="B18845" s="215">
        <v>1</v>
      </c>
      <c r="C18845" s="216" t="s">
        <v>61675</v>
      </c>
      <c r="D18845" s="215" t="s">
        <v>61676</v>
      </c>
    </row>
    <row r="18846" spans="1:4">
      <c r="A18846" s="215" t="s">
        <v>61677</v>
      </c>
      <c r="B18846" s="215">
        <v>1</v>
      </c>
      <c r="C18846" s="216" t="s">
        <v>61678</v>
      </c>
      <c r="D18846" s="215" t="s">
        <v>61679</v>
      </c>
    </row>
    <row r="18847" spans="1:4">
      <c r="A18847" s="215" t="s">
        <v>61680</v>
      </c>
      <c r="B18847" s="215">
        <v>1</v>
      </c>
      <c r="C18847" s="216" t="s">
        <v>61681</v>
      </c>
      <c r="D18847" s="215" t="s">
        <v>61682</v>
      </c>
    </row>
    <row r="18848" spans="1:4">
      <c r="A18848" s="215" t="s">
        <v>61683</v>
      </c>
      <c r="B18848" s="215">
        <v>1</v>
      </c>
      <c r="C18848" s="216" t="s">
        <v>61684</v>
      </c>
      <c r="D18848" s="215" t="s">
        <v>61685</v>
      </c>
    </row>
    <row r="18849" spans="1:4">
      <c r="A18849" s="215" t="s">
        <v>61686</v>
      </c>
      <c r="B18849" s="215">
        <v>1</v>
      </c>
      <c r="C18849" s="216" t="s">
        <v>61687</v>
      </c>
      <c r="D18849" s="215" t="s">
        <v>61688</v>
      </c>
    </row>
    <row r="18850" spans="1:4">
      <c r="A18850" s="215" t="s">
        <v>61689</v>
      </c>
      <c r="B18850" s="215">
        <v>1</v>
      </c>
      <c r="C18850" s="216" t="s">
        <v>61690</v>
      </c>
      <c r="D18850" s="215" t="s">
        <v>61691</v>
      </c>
    </row>
    <row r="18851" spans="1:4">
      <c r="A18851" s="215" t="s">
        <v>61692</v>
      </c>
      <c r="B18851" s="215">
        <v>1</v>
      </c>
      <c r="C18851" s="216" t="s">
        <v>61693</v>
      </c>
      <c r="D18851" s="215" t="s">
        <v>61694</v>
      </c>
    </row>
    <row r="18852" spans="1:4">
      <c r="A18852" s="215" t="s">
        <v>61695</v>
      </c>
      <c r="B18852" s="215">
        <v>1</v>
      </c>
      <c r="C18852" s="216" t="s">
        <v>61696</v>
      </c>
      <c r="D18852" s="215" t="s">
        <v>61697</v>
      </c>
    </row>
    <row r="18853" spans="1:4">
      <c r="A18853" s="215" t="s">
        <v>61698</v>
      </c>
      <c r="B18853" s="215">
        <v>1</v>
      </c>
      <c r="C18853" s="216" t="s">
        <v>61699</v>
      </c>
      <c r="D18853" s="215" t="s">
        <v>61700</v>
      </c>
    </row>
    <row r="18854" spans="1:4">
      <c r="A18854" s="215" t="s">
        <v>61701</v>
      </c>
      <c r="B18854" s="215">
        <v>1</v>
      </c>
      <c r="C18854" s="216" t="s">
        <v>61702</v>
      </c>
      <c r="D18854" s="215" t="s">
        <v>61703</v>
      </c>
    </row>
    <row r="18855" spans="1:4">
      <c r="A18855" s="215" t="s">
        <v>61704</v>
      </c>
      <c r="B18855" s="215">
        <v>1</v>
      </c>
      <c r="C18855" s="216" t="s">
        <v>61705</v>
      </c>
      <c r="D18855" s="215" t="s">
        <v>61706</v>
      </c>
    </row>
    <row r="18856" spans="1:4">
      <c r="A18856" s="215" t="s">
        <v>61707</v>
      </c>
      <c r="B18856" s="215">
        <v>1</v>
      </c>
      <c r="C18856" s="216" t="s">
        <v>61708</v>
      </c>
      <c r="D18856" s="215" t="s">
        <v>61709</v>
      </c>
    </row>
    <row r="18857" spans="1:4">
      <c r="A18857" s="215" t="s">
        <v>61710</v>
      </c>
      <c r="B18857" s="215">
        <v>1</v>
      </c>
      <c r="C18857" s="216" t="s">
        <v>61711</v>
      </c>
      <c r="D18857" s="215" t="s">
        <v>61712</v>
      </c>
    </row>
    <row r="18858" spans="1:4">
      <c r="A18858" s="215" t="s">
        <v>61713</v>
      </c>
      <c r="B18858" s="215">
        <v>1</v>
      </c>
      <c r="C18858" s="216" t="s">
        <v>61714</v>
      </c>
      <c r="D18858" s="215" t="s">
        <v>61715</v>
      </c>
    </row>
    <row r="18859" spans="1:4">
      <c r="A18859" s="215" t="s">
        <v>61716</v>
      </c>
      <c r="B18859" s="215">
        <v>1</v>
      </c>
      <c r="C18859" s="216" t="s">
        <v>61717</v>
      </c>
      <c r="D18859" s="215" t="s">
        <v>61718</v>
      </c>
    </row>
    <row r="18860" spans="1:4">
      <c r="A18860" s="215" t="s">
        <v>61719</v>
      </c>
      <c r="B18860" s="215">
        <v>1</v>
      </c>
      <c r="C18860" s="216" t="s">
        <v>61720</v>
      </c>
      <c r="D18860" s="215" t="s">
        <v>61721</v>
      </c>
    </row>
    <row r="18861" spans="1:4">
      <c r="A18861" s="215" t="s">
        <v>61722</v>
      </c>
      <c r="B18861" s="215">
        <v>1</v>
      </c>
      <c r="C18861" s="216" t="s">
        <v>61723</v>
      </c>
      <c r="D18861" s="215" t="s">
        <v>61724</v>
      </c>
    </row>
    <row r="18862" spans="1:4">
      <c r="A18862" s="215" t="s">
        <v>61725</v>
      </c>
      <c r="B18862" s="215">
        <v>1</v>
      </c>
      <c r="C18862" s="216" t="s">
        <v>61726</v>
      </c>
      <c r="D18862" s="215" t="s">
        <v>61727</v>
      </c>
    </row>
    <row r="18863" spans="1:4">
      <c r="A18863" s="215" t="s">
        <v>61728</v>
      </c>
      <c r="B18863" s="215">
        <v>1</v>
      </c>
      <c r="C18863" s="216" t="s">
        <v>61729</v>
      </c>
      <c r="D18863" s="215" t="s">
        <v>61730</v>
      </c>
    </row>
    <row r="18864" spans="1:4">
      <c r="A18864" s="215" t="s">
        <v>61731</v>
      </c>
      <c r="B18864" s="215">
        <v>1</v>
      </c>
      <c r="C18864" s="216" t="s">
        <v>61732</v>
      </c>
      <c r="D18864" s="215" t="s">
        <v>61733</v>
      </c>
    </row>
    <row r="18865" spans="1:4">
      <c r="A18865" s="215" t="s">
        <v>61734</v>
      </c>
      <c r="B18865" s="215">
        <v>1</v>
      </c>
      <c r="C18865" s="216" t="s">
        <v>61735</v>
      </c>
      <c r="D18865" s="215" t="s">
        <v>61736</v>
      </c>
    </row>
    <row r="18866" spans="1:4">
      <c r="A18866" s="215" t="s">
        <v>61737</v>
      </c>
      <c r="B18866" s="215">
        <v>1</v>
      </c>
      <c r="C18866" s="216" t="s">
        <v>61738</v>
      </c>
      <c r="D18866" s="215" t="s">
        <v>61739</v>
      </c>
    </row>
    <row r="18867" spans="1:4">
      <c r="A18867" s="215" t="s">
        <v>61740</v>
      </c>
      <c r="B18867" s="215">
        <v>1</v>
      </c>
      <c r="C18867" s="216" t="s">
        <v>61741</v>
      </c>
      <c r="D18867" s="215" t="s">
        <v>61742</v>
      </c>
    </row>
    <row r="18868" spans="1:4">
      <c r="A18868" s="215" t="s">
        <v>61743</v>
      </c>
      <c r="B18868" s="215">
        <v>1</v>
      </c>
      <c r="C18868" s="216" t="s">
        <v>61744</v>
      </c>
      <c r="D18868" s="215" t="s">
        <v>61745</v>
      </c>
    </row>
    <row r="18869" spans="1:4">
      <c r="A18869" s="215" t="s">
        <v>61746</v>
      </c>
      <c r="B18869" s="215">
        <v>1</v>
      </c>
      <c r="C18869" s="216" t="s">
        <v>61747</v>
      </c>
      <c r="D18869" s="215" t="s">
        <v>61748</v>
      </c>
    </row>
    <row r="18870" spans="1:4">
      <c r="A18870" s="215" t="s">
        <v>61749</v>
      </c>
      <c r="B18870" s="215">
        <v>1</v>
      </c>
      <c r="C18870" s="216" t="s">
        <v>61750</v>
      </c>
      <c r="D18870" s="215" t="s">
        <v>61751</v>
      </c>
    </row>
    <row r="18871" spans="1:4">
      <c r="A18871" s="215" t="s">
        <v>61752</v>
      </c>
      <c r="B18871" s="215">
        <v>1</v>
      </c>
      <c r="C18871" s="216" t="s">
        <v>61753</v>
      </c>
      <c r="D18871" s="215" t="s">
        <v>61754</v>
      </c>
    </row>
    <row r="18872" spans="1:4">
      <c r="A18872" s="215" t="s">
        <v>61755</v>
      </c>
      <c r="B18872" s="215">
        <v>1</v>
      </c>
      <c r="C18872" s="216" t="s">
        <v>61756</v>
      </c>
      <c r="D18872" s="215" t="s">
        <v>61757</v>
      </c>
    </row>
    <row r="18873" spans="1:4">
      <c r="A18873" s="215" t="s">
        <v>61758</v>
      </c>
      <c r="B18873" s="215">
        <v>1</v>
      </c>
      <c r="C18873" s="216" t="s">
        <v>61759</v>
      </c>
      <c r="D18873" s="215" t="s">
        <v>61760</v>
      </c>
    </row>
    <row r="18874" spans="1:4">
      <c r="A18874" s="215" t="s">
        <v>61761</v>
      </c>
      <c r="B18874" s="215">
        <v>1</v>
      </c>
      <c r="C18874" s="216" t="s">
        <v>61762</v>
      </c>
      <c r="D18874" s="215" t="s">
        <v>61763</v>
      </c>
    </row>
    <row r="18875" spans="1:4">
      <c r="A18875" s="215" t="s">
        <v>61764</v>
      </c>
      <c r="B18875" s="215">
        <v>1</v>
      </c>
      <c r="C18875" s="216" t="s">
        <v>61765</v>
      </c>
      <c r="D18875" s="215" t="s">
        <v>61766</v>
      </c>
    </row>
    <row r="18876" spans="1:4">
      <c r="A18876" s="215" t="s">
        <v>61767</v>
      </c>
      <c r="B18876" s="215">
        <v>1</v>
      </c>
      <c r="C18876" s="216" t="s">
        <v>61768</v>
      </c>
      <c r="D18876" s="215" t="s">
        <v>61769</v>
      </c>
    </row>
    <row r="18877" spans="1:4">
      <c r="A18877" s="215" t="s">
        <v>61770</v>
      </c>
      <c r="B18877" s="215">
        <v>1</v>
      </c>
      <c r="C18877" s="216" t="s">
        <v>61771</v>
      </c>
      <c r="D18877" s="215" t="s">
        <v>61772</v>
      </c>
    </row>
    <row r="18878" spans="1:4">
      <c r="A18878" s="215" t="s">
        <v>61773</v>
      </c>
      <c r="B18878" s="215">
        <v>1</v>
      </c>
      <c r="C18878" s="216" t="s">
        <v>61774</v>
      </c>
      <c r="D18878" s="215" t="s">
        <v>61775</v>
      </c>
    </row>
    <row r="18879" spans="1:4">
      <c r="A18879" s="215" t="s">
        <v>61776</v>
      </c>
      <c r="B18879" s="215">
        <v>1</v>
      </c>
      <c r="C18879" s="216" t="s">
        <v>61777</v>
      </c>
      <c r="D18879" s="215" t="s">
        <v>61778</v>
      </c>
    </row>
    <row r="18880" spans="1:4">
      <c r="A18880" s="215" t="s">
        <v>61779</v>
      </c>
      <c r="B18880" s="215">
        <v>1</v>
      </c>
      <c r="C18880" s="216" t="s">
        <v>61780</v>
      </c>
      <c r="D18880" s="215" t="s">
        <v>61781</v>
      </c>
    </row>
    <row r="18881" spans="1:4">
      <c r="A18881" s="215" t="s">
        <v>61782</v>
      </c>
      <c r="B18881" s="215">
        <v>1</v>
      </c>
      <c r="C18881" s="216" t="s">
        <v>61783</v>
      </c>
      <c r="D18881" s="215" t="s">
        <v>61784</v>
      </c>
    </row>
    <row r="18882" spans="1:4">
      <c r="A18882" s="215" t="s">
        <v>61785</v>
      </c>
      <c r="B18882" s="215">
        <v>1</v>
      </c>
      <c r="C18882" s="216" t="s">
        <v>61786</v>
      </c>
      <c r="D18882" s="215" t="s">
        <v>61787</v>
      </c>
    </row>
    <row r="18883" spans="1:4">
      <c r="A18883" s="215" t="s">
        <v>61788</v>
      </c>
      <c r="B18883" s="215">
        <v>1</v>
      </c>
      <c r="C18883" s="216" t="s">
        <v>61789</v>
      </c>
      <c r="D18883" s="215" t="s">
        <v>61790</v>
      </c>
    </row>
    <row r="18884" spans="1:4">
      <c r="A18884" s="215" t="s">
        <v>61791</v>
      </c>
      <c r="B18884" s="215">
        <v>1</v>
      </c>
      <c r="C18884" s="216" t="s">
        <v>61792</v>
      </c>
      <c r="D18884" s="215" t="s">
        <v>61793</v>
      </c>
    </row>
    <row r="18885" spans="1:4">
      <c r="A18885" s="215" t="s">
        <v>61794</v>
      </c>
      <c r="B18885" s="215">
        <v>1</v>
      </c>
      <c r="C18885" s="216" t="s">
        <v>61795</v>
      </c>
      <c r="D18885" s="215" t="s">
        <v>61796</v>
      </c>
    </row>
    <row r="18886" spans="1:4">
      <c r="A18886" s="215" t="s">
        <v>61797</v>
      </c>
      <c r="B18886" s="215">
        <v>1</v>
      </c>
      <c r="C18886" s="216" t="s">
        <v>61798</v>
      </c>
      <c r="D18886" s="215" t="s">
        <v>61799</v>
      </c>
    </row>
    <row r="18887" spans="1:4">
      <c r="A18887" s="215" t="s">
        <v>61800</v>
      </c>
      <c r="B18887" s="215">
        <v>1</v>
      </c>
      <c r="C18887" s="216" t="s">
        <v>61801</v>
      </c>
      <c r="D18887" s="215" t="s">
        <v>61802</v>
      </c>
    </row>
    <row r="18888" spans="1:4">
      <c r="A18888" s="215" t="s">
        <v>61803</v>
      </c>
      <c r="B18888" s="215">
        <v>1</v>
      </c>
      <c r="C18888" s="216" t="s">
        <v>61804</v>
      </c>
      <c r="D18888" s="215" t="s">
        <v>61805</v>
      </c>
    </row>
    <row r="18889" spans="1:4">
      <c r="A18889" s="215" t="s">
        <v>61806</v>
      </c>
      <c r="B18889" s="215">
        <v>1</v>
      </c>
      <c r="C18889" s="216" t="s">
        <v>61807</v>
      </c>
      <c r="D18889" s="215" t="s">
        <v>61808</v>
      </c>
    </row>
    <row r="18890" spans="1:4">
      <c r="A18890" s="215" t="s">
        <v>61809</v>
      </c>
      <c r="B18890" s="215">
        <v>1</v>
      </c>
      <c r="C18890" s="216" t="s">
        <v>61810</v>
      </c>
      <c r="D18890" s="215" t="s">
        <v>61811</v>
      </c>
    </row>
    <row r="18891" spans="1:4">
      <c r="A18891" s="215" t="s">
        <v>61812</v>
      </c>
      <c r="B18891" s="215">
        <v>1</v>
      </c>
      <c r="C18891" s="216" t="s">
        <v>61813</v>
      </c>
      <c r="D18891" s="215" t="s">
        <v>61814</v>
      </c>
    </row>
    <row r="18892" spans="1:4">
      <c r="A18892" s="215" t="s">
        <v>61815</v>
      </c>
      <c r="B18892" s="215">
        <v>1</v>
      </c>
      <c r="C18892" s="216" t="s">
        <v>61816</v>
      </c>
      <c r="D18892" s="215" t="s">
        <v>61817</v>
      </c>
    </row>
    <row r="18893" spans="1:4">
      <c r="A18893" s="215" t="s">
        <v>61818</v>
      </c>
      <c r="B18893" s="215">
        <v>1</v>
      </c>
      <c r="C18893" s="216" t="s">
        <v>61819</v>
      </c>
      <c r="D18893" s="215" t="s">
        <v>61820</v>
      </c>
    </row>
    <row r="18894" spans="1:4">
      <c r="A18894" s="215" t="s">
        <v>61821</v>
      </c>
      <c r="B18894" s="215">
        <v>1</v>
      </c>
      <c r="C18894" s="216" t="s">
        <v>61822</v>
      </c>
      <c r="D18894" s="215" t="s">
        <v>61823</v>
      </c>
    </row>
    <row r="18895" spans="1:4">
      <c r="A18895" s="215" t="s">
        <v>61824</v>
      </c>
      <c r="B18895" s="215">
        <v>1</v>
      </c>
      <c r="C18895" s="216" t="s">
        <v>61825</v>
      </c>
      <c r="D18895" s="215" t="s">
        <v>61826</v>
      </c>
    </row>
    <row r="18896" spans="1:4">
      <c r="A18896" s="215" t="s">
        <v>61827</v>
      </c>
      <c r="B18896" s="215">
        <v>1</v>
      </c>
      <c r="C18896" s="216" t="s">
        <v>61828</v>
      </c>
      <c r="D18896" s="215" t="s">
        <v>61829</v>
      </c>
    </row>
    <row r="18897" spans="1:4">
      <c r="A18897" s="215" t="s">
        <v>61830</v>
      </c>
      <c r="B18897" s="215">
        <v>1</v>
      </c>
      <c r="C18897" s="216" t="s">
        <v>61831</v>
      </c>
      <c r="D18897" s="215" t="s">
        <v>61832</v>
      </c>
    </row>
    <row r="18898" spans="1:4">
      <c r="A18898" s="215" t="s">
        <v>61833</v>
      </c>
      <c r="B18898" s="215">
        <v>1</v>
      </c>
      <c r="C18898" s="216" t="s">
        <v>61834</v>
      </c>
      <c r="D18898" s="215" t="s">
        <v>61835</v>
      </c>
    </row>
    <row r="18899" spans="1:4">
      <c r="A18899" s="215" t="s">
        <v>61836</v>
      </c>
      <c r="B18899" s="215">
        <v>1</v>
      </c>
      <c r="C18899" s="216" t="s">
        <v>61837</v>
      </c>
      <c r="D18899" s="215" t="s">
        <v>61838</v>
      </c>
    </row>
    <row r="18900" spans="1:4">
      <c r="A18900" s="215" t="s">
        <v>61839</v>
      </c>
      <c r="B18900" s="215">
        <v>1</v>
      </c>
      <c r="C18900" s="216" t="s">
        <v>61840</v>
      </c>
      <c r="D18900" s="215" t="s">
        <v>61841</v>
      </c>
    </row>
    <row r="18901" spans="1:4">
      <c r="A18901" s="215" t="s">
        <v>61842</v>
      </c>
      <c r="B18901" s="215">
        <v>1</v>
      </c>
      <c r="C18901" s="216" t="s">
        <v>61843</v>
      </c>
      <c r="D18901" s="215" t="s">
        <v>61844</v>
      </c>
    </row>
    <row r="18902" spans="1:4">
      <c r="A18902" s="215" t="s">
        <v>61845</v>
      </c>
      <c r="B18902" s="215">
        <v>1</v>
      </c>
      <c r="C18902" s="216" t="s">
        <v>61846</v>
      </c>
      <c r="D18902" s="215" t="s">
        <v>61847</v>
      </c>
    </row>
    <row r="18903" spans="1:4">
      <c r="A18903" s="215" t="s">
        <v>61848</v>
      </c>
      <c r="B18903" s="215">
        <v>1</v>
      </c>
      <c r="C18903" s="216" t="s">
        <v>61849</v>
      </c>
      <c r="D18903" s="215" t="s">
        <v>61850</v>
      </c>
    </row>
    <row r="18904" spans="1:4">
      <c r="A18904" s="215" t="s">
        <v>61851</v>
      </c>
      <c r="B18904" s="215">
        <v>1</v>
      </c>
      <c r="C18904" s="216" t="s">
        <v>61852</v>
      </c>
      <c r="D18904" s="215" t="s">
        <v>61853</v>
      </c>
    </row>
    <row r="18905" spans="1:4">
      <c r="A18905" s="215" t="s">
        <v>61854</v>
      </c>
      <c r="B18905" s="215">
        <v>1</v>
      </c>
      <c r="C18905" s="216" t="s">
        <v>61855</v>
      </c>
      <c r="D18905" s="215" t="s">
        <v>61856</v>
      </c>
    </row>
    <row r="18906" spans="1:4">
      <c r="A18906" s="215" t="s">
        <v>61857</v>
      </c>
      <c r="B18906" s="215">
        <v>1</v>
      </c>
      <c r="C18906" s="216" t="s">
        <v>61858</v>
      </c>
      <c r="D18906" s="215" t="s">
        <v>61859</v>
      </c>
    </row>
    <row r="18907" spans="1:4">
      <c r="A18907" s="215" t="s">
        <v>61860</v>
      </c>
      <c r="B18907" s="215">
        <v>1</v>
      </c>
      <c r="C18907" s="216" t="s">
        <v>61861</v>
      </c>
      <c r="D18907" s="215" t="s">
        <v>61862</v>
      </c>
    </row>
    <row r="18908" spans="1:4">
      <c r="A18908" s="215" t="s">
        <v>61863</v>
      </c>
      <c r="B18908" s="215">
        <v>1</v>
      </c>
      <c r="C18908" s="216" t="s">
        <v>61864</v>
      </c>
      <c r="D18908" s="215" t="s">
        <v>61865</v>
      </c>
    </row>
    <row r="18909" spans="1:4">
      <c r="A18909" s="215" t="s">
        <v>61866</v>
      </c>
      <c r="B18909" s="215">
        <v>1</v>
      </c>
      <c r="C18909" s="216" t="s">
        <v>61867</v>
      </c>
      <c r="D18909" s="215" t="s">
        <v>61868</v>
      </c>
    </row>
    <row r="18910" spans="1:4">
      <c r="A18910" s="215" t="s">
        <v>61869</v>
      </c>
      <c r="B18910" s="215">
        <v>1</v>
      </c>
      <c r="C18910" s="216" t="s">
        <v>61870</v>
      </c>
      <c r="D18910" s="215" t="s">
        <v>61871</v>
      </c>
    </row>
    <row r="18911" spans="1:4">
      <c r="A18911" s="215" t="s">
        <v>61872</v>
      </c>
      <c r="B18911" s="215">
        <v>1</v>
      </c>
      <c r="C18911" s="216" t="s">
        <v>61873</v>
      </c>
      <c r="D18911" s="215" t="s">
        <v>61874</v>
      </c>
    </row>
    <row r="18912" spans="1:4">
      <c r="A18912" s="215" t="s">
        <v>61875</v>
      </c>
      <c r="B18912" s="215">
        <v>1</v>
      </c>
      <c r="C18912" s="216" t="s">
        <v>61876</v>
      </c>
      <c r="D18912" s="215" t="s">
        <v>61877</v>
      </c>
    </row>
    <row r="18913" spans="1:4">
      <c r="A18913" s="215" t="s">
        <v>61878</v>
      </c>
      <c r="B18913" s="215">
        <v>1</v>
      </c>
      <c r="C18913" s="216" t="s">
        <v>61879</v>
      </c>
      <c r="D18913" s="215" t="s">
        <v>61880</v>
      </c>
    </row>
    <row r="18914" spans="1:4">
      <c r="A18914" s="215" t="s">
        <v>61881</v>
      </c>
      <c r="B18914" s="215">
        <v>1</v>
      </c>
      <c r="C18914" s="216" t="s">
        <v>61882</v>
      </c>
      <c r="D18914" s="215" t="s">
        <v>61883</v>
      </c>
    </row>
    <row r="18915" spans="1:4">
      <c r="A18915" s="215" t="s">
        <v>61884</v>
      </c>
      <c r="B18915" s="215">
        <v>1</v>
      </c>
      <c r="C18915" s="216" t="s">
        <v>61885</v>
      </c>
      <c r="D18915" s="215" t="s">
        <v>61886</v>
      </c>
    </row>
    <row r="18916" spans="1:4">
      <c r="A18916" s="215" t="s">
        <v>61887</v>
      </c>
      <c r="B18916" s="215">
        <v>1</v>
      </c>
      <c r="C18916" s="216" t="s">
        <v>61888</v>
      </c>
      <c r="D18916" s="215" t="s">
        <v>61889</v>
      </c>
    </row>
    <row r="18917" spans="1:4">
      <c r="A18917" s="215" t="s">
        <v>61890</v>
      </c>
      <c r="B18917" s="215">
        <v>1</v>
      </c>
      <c r="C18917" s="216" t="s">
        <v>61891</v>
      </c>
      <c r="D18917" s="215" t="s">
        <v>61892</v>
      </c>
    </row>
    <row r="18918" spans="1:4">
      <c r="A18918" s="215" t="s">
        <v>61893</v>
      </c>
      <c r="B18918" s="215">
        <v>1</v>
      </c>
      <c r="C18918" s="216" t="s">
        <v>61894</v>
      </c>
      <c r="D18918" s="215" t="s">
        <v>61895</v>
      </c>
    </row>
    <row r="18919" spans="1:4">
      <c r="A18919" s="215" t="s">
        <v>61896</v>
      </c>
      <c r="B18919" s="215">
        <v>1</v>
      </c>
      <c r="C18919" s="216" t="s">
        <v>61897</v>
      </c>
      <c r="D18919" s="215" t="s">
        <v>61898</v>
      </c>
    </row>
    <row r="18920" spans="1:4">
      <c r="A18920" s="215" t="s">
        <v>61899</v>
      </c>
      <c r="B18920" s="215">
        <v>1</v>
      </c>
      <c r="C18920" s="216" t="s">
        <v>61900</v>
      </c>
      <c r="D18920" s="215" t="s">
        <v>61901</v>
      </c>
    </row>
    <row r="18921" spans="1:4">
      <c r="A18921" s="215" t="s">
        <v>61902</v>
      </c>
      <c r="B18921" s="215">
        <v>1</v>
      </c>
      <c r="C18921" s="216" t="s">
        <v>61903</v>
      </c>
      <c r="D18921" s="215" t="s">
        <v>61904</v>
      </c>
    </row>
    <row r="18922" spans="1:4">
      <c r="A18922" s="215" t="s">
        <v>61905</v>
      </c>
      <c r="B18922" s="215">
        <v>1</v>
      </c>
      <c r="C18922" s="216" t="s">
        <v>61906</v>
      </c>
      <c r="D18922" s="215" t="s">
        <v>61907</v>
      </c>
    </row>
    <row r="18923" spans="1:4">
      <c r="A18923" s="215" t="s">
        <v>61908</v>
      </c>
      <c r="B18923" s="215">
        <v>1</v>
      </c>
      <c r="C18923" s="216" t="s">
        <v>61909</v>
      </c>
      <c r="D18923" s="215" t="s">
        <v>61910</v>
      </c>
    </row>
    <row r="18924" spans="1:4">
      <c r="A18924" s="215" t="s">
        <v>61911</v>
      </c>
      <c r="B18924" s="215">
        <v>1</v>
      </c>
      <c r="C18924" s="216" t="s">
        <v>61912</v>
      </c>
      <c r="D18924" s="215" t="s">
        <v>61913</v>
      </c>
    </row>
    <row r="18925" spans="1:4">
      <c r="A18925" s="215" t="s">
        <v>61914</v>
      </c>
      <c r="B18925" s="215">
        <v>1</v>
      </c>
      <c r="C18925" s="216" t="s">
        <v>61915</v>
      </c>
      <c r="D18925" s="215" t="s">
        <v>61916</v>
      </c>
    </row>
    <row r="18926" spans="1:4">
      <c r="A18926" s="215" t="s">
        <v>61917</v>
      </c>
      <c r="B18926" s="215">
        <v>1</v>
      </c>
      <c r="C18926" s="216" t="s">
        <v>61918</v>
      </c>
      <c r="D18926" s="215" t="s">
        <v>61919</v>
      </c>
    </row>
    <row r="18927" spans="1:4">
      <c r="A18927" s="215" t="s">
        <v>61920</v>
      </c>
      <c r="B18927" s="215">
        <v>1</v>
      </c>
      <c r="C18927" s="216" t="s">
        <v>61921</v>
      </c>
      <c r="D18927" s="215" t="s">
        <v>61922</v>
      </c>
    </row>
    <row r="18928" spans="1:4">
      <c r="A18928" s="215" t="s">
        <v>61923</v>
      </c>
      <c r="B18928" s="215">
        <v>1</v>
      </c>
      <c r="C18928" s="216" t="s">
        <v>61924</v>
      </c>
      <c r="D18928" s="215" t="s">
        <v>61925</v>
      </c>
    </row>
    <row r="18929" spans="1:4">
      <c r="A18929" s="215" t="s">
        <v>61926</v>
      </c>
      <c r="B18929" s="215">
        <v>1</v>
      </c>
      <c r="C18929" s="216" t="s">
        <v>61927</v>
      </c>
      <c r="D18929" s="215" t="s">
        <v>61928</v>
      </c>
    </row>
    <row r="18930" spans="1:4">
      <c r="A18930" s="215" t="s">
        <v>61929</v>
      </c>
      <c r="B18930" s="215">
        <v>1</v>
      </c>
      <c r="C18930" s="216" t="s">
        <v>61930</v>
      </c>
      <c r="D18930" s="215" t="s">
        <v>61931</v>
      </c>
    </row>
    <row r="18931" spans="1:4">
      <c r="A18931" s="215" t="s">
        <v>61932</v>
      </c>
      <c r="B18931" s="215">
        <v>1</v>
      </c>
      <c r="C18931" s="216" t="s">
        <v>61933</v>
      </c>
      <c r="D18931" s="215" t="s">
        <v>61934</v>
      </c>
    </row>
    <row r="18932" spans="1:4">
      <c r="A18932" s="215" t="s">
        <v>61935</v>
      </c>
      <c r="B18932" s="215">
        <v>1</v>
      </c>
      <c r="C18932" s="216" t="s">
        <v>61936</v>
      </c>
      <c r="D18932" s="215" t="s">
        <v>61937</v>
      </c>
    </row>
    <row r="18933" spans="1:4">
      <c r="A18933" s="215" t="s">
        <v>61938</v>
      </c>
      <c r="B18933" s="215">
        <v>1</v>
      </c>
      <c r="C18933" s="216" t="s">
        <v>61939</v>
      </c>
      <c r="D18933" s="215" t="s">
        <v>61940</v>
      </c>
    </row>
    <row r="18934" spans="1:4">
      <c r="A18934" s="215" t="s">
        <v>61941</v>
      </c>
      <c r="B18934" s="215">
        <v>1</v>
      </c>
      <c r="C18934" s="216" t="s">
        <v>61942</v>
      </c>
      <c r="D18934" s="215" t="s">
        <v>61943</v>
      </c>
    </row>
    <row r="18935" spans="1:4">
      <c r="A18935" s="215" t="s">
        <v>61944</v>
      </c>
      <c r="B18935" s="215">
        <v>1</v>
      </c>
      <c r="C18935" s="216" t="s">
        <v>61945</v>
      </c>
      <c r="D18935" s="215" t="s">
        <v>61946</v>
      </c>
    </row>
    <row r="18936" spans="1:4">
      <c r="A18936" s="215" t="s">
        <v>61947</v>
      </c>
      <c r="B18936" s="215">
        <v>1</v>
      </c>
      <c r="C18936" s="216" t="s">
        <v>61948</v>
      </c>
      <c r="D18936" s="215" t="s">
        <v>61949</v>
      </c>
    </row>
    <row r="18937" spans="1:4">
      <c r="A18937" s="215" t="s">
        <v>61950</v>
      </c>
      <c r="B18937" s="215">
        <v>1</v>
      </c>
      <c r="C18937" s="216" t="s">
        <v>61951</v>
      </c>
      <c r="D18937" s="215" t="s">
        <v>61952</v>
      </c>
    </row>
    <row r="18938" spans="1:4">
      <c r="A18938" s="215" t="s">
        <v>61953</v>
      </c>
      <c r="B18938" s="215">
        <v>1</v>
      </c>
      <c r="C18938" s="216" t="s">
        <v>61954</v>
      </c>
      <c r="D18938" s="215" t="s">
        <v>61955</v>
      </c>
    </row>
    <row r="18939" spans="1:4">
      <c r="A18939" s="215" t="s">
        <v>61956</v>
      </c>
      <c r="B18939" s="215">
        <v>1</v>
      </c>
      <c r="C18939" s="216" t="s">
        <v>61957</v>
      </c>
      <c r="D18939" s="215" t="s">
        <v>61958</v>
      </c>
    </row>
    <row r="18940" spans="1:4">
      <c r="A18940" s="215" t="s">
        <v>61959</v>
      </c>
      <c r="B18940" s="215">
        <v>1</v>
      </c>
      <c r="C18940" s="216" t="s">
        <v>61960</v>
      </c>
      <c r="D18940" s="215" t="s">
        <v>61961</v>
      </c>
    </row>
    <row r="18941" spans="1:4">
      <c r="A18941" s="215" t="s">
        <v>61962</v>
      </c>
      <c r="B18941" s="215">
        <v>1</v>
      </c>
      <c r="C18941" s="216" t="s">
        <v>61963</v>
      </c>
      <c r="D18941" s="215" t="s">
        <v>61964</v>
      </c>
    </row>
    <row r="18942" spans="1:4">
      <c r="A18942" s="215" t="s">
        <v>61965</v>
      </c>
      <c r="B18942" s="215">
        <v>1</v>
      </c>
      <c r="C18942" s="216" t="s">
        <v>61966</v>
      </c>
      <c r="D18942" s="215" t="s">
        <v>61967</v>
      </c>
    </row>
    <row r="18943" spans="1:4">
      <c r="A18943" s="215" t="s">
        <v>61968</v>
      </c>
      <c r="B18943" s="215">
        <v>1</v>
      </c>
      <c r="C18943" s="216" t="s">
        <v>61969</v>
      </c>
      <c r="D18943" s="215" t="s">
        <v>61970</v>
      </c>
    </row>
    <row r="18944" spans="1:4">
      <c r="A18944" s="215" t="s">
        <v>61971</v>
      </c>
      <c r="B18944" s="215">
        <v>1</v>
      </c>
      <c r="C18944" s="216" t="s">
        <v>61972</v>
      </c>
      <c r="D18944" s="215" t="s">
        <v>61973</v>
      </c>
    </row>
    <row r="18945" spans="1:4">
      <c r="A18945" s="215" t="s">
        <v>61974</v>
      </c>
      <c r="B18945" s="215">
        <v>1</v>
      </c>
      <c r="C18945" s="216" t="s">
        <v>61975</v>
      </c>
      <c r="D18945" s="215" t="s">
        <v>61976</v>
      </c>
    </row>
    <row r="18946" spans="1:4">
      <c r="A18946" s="215" t="s">
        <v>61977</v>
      </c>
      <c r="B18946" s="215">
        <v>1</v>
      </c>
      <c r="C18946" s="216" t="s">
        <v>61978</v>
      </c>
      <c r="D18946" s="215" t="s">
        <v>61979</v>
      </c>
    </row>
    <row r="18947" spans="1:4">
      <c r="A18947" s="215" t="s">
        <v>61980</v>
      </c>
      <c r="B18947" s="215">
        <v>1</v>
      </c>
      <c r="C18947" s="216" t="s">
        <v>61981</v>
      </c>
      <c r="D18947" s="215" t="s">
        <v>61982</v>
      </c>
    </row>
    <row r="18948" spans="1:4">
      <c r="A18948" s="215" t="s">
        <v>61983</v>
      </c>
      <c r="B18948" s="215">
        <v>1</v>
      </c>
      <c r="C18948" s="216" t="s">
        <v>61984</v>
      </c>
      <c r="D18948" s="215" t="s">
        <v>61985</v>
      </c>
    </row>
    <row r="18949" spans="1:4">
      <c r="A18949" s="215" t="s">
        <v>61986</v>
      </c>
      <c r="B18949" s="215">
        <v>1</v>
      </c>
      <c r="C18949" s="216" t="s">
        <v>61987</v>
      </c>
      <c r="D18949" s="215" t="s">
        <v>61988</v>
      </c>
    </row>
    <row r="18950" spans="1:4">
      <c r="A18950" s="215" t="s">
        <v>61989</v>
      </c>
      <c r="B18950" s="215">
        <v>1</v>
      </c>
      <c r="C18950" s="216" t="s">
        <v>61990</v>
      </c>
      <c r="D18950" s="215" t="s">
        <v>61991</v>
      </c>
    </row>
    <row r="18951" spans="1:4">
      <c r="A18951" s="215" t="s">
        <v>61992</v>
      </c>
      <c r="B18951" s="215">
        <v>1</v>
      </c>
      <c r="C18951" s="216" t="s">
        <v>61993</v>
      </c>
      <c r="D18951" s="215" t="s">
        <v>61994</v>
      </c>
    </row>
    <row r="18952" spans="1:4">
      <c r="A18952" s="215" t="s">
        <v>61995</v>
      </c>
      <c r="B18952" s="215">
        <v>1</v>
      </c>
      <c r="C18952" s="216" t="s">
        <v>61996</v>
      </c>
      <c r="D18952" s="215" t="s">
        <v>61997</v>
      </c>
    </row>
    <row r="18953" spans="1:4">
      <c r="A18953" s="215" t="s">
        <v>61998</v>
      </c>
      <c r="B18953" s="215">
        <v>1</v>
      </c>
      <c r="C18953" s="216" t="s">
        <v>61999</v>
      </c>
      <c r="D18953" s="215" t="s">
        <v>62000</v>
      </c>
    </row>
    <row r="18954" spans="1:4">
      <c r="A18954" s="215" t="s">
        <v>62001</v>
      </c>
      <c r="B18954" s="215">
        <v>1</v>
      </c>
      <c r="C18954" s="216" t="s">
        <v>62002</v>
      </c>
      <c r="D18954" s="215" t="s">
        <v>62003</v>
      </c>
    </row>
    <row r="18955" spans="1:4">
      <c r="A18955" s="215" t="s">
        <v>62004</v>
      </c>
      <c r="B18955" s="215">
        <v>1</v>
      </c>
      <c r="C18955" s="216" t="s">
        <v>62005</v>
      </c>
      <c r="D18955" s="215" t="s">
        <v>62006</v>
      </c>
    </row>
    <row r="18956" spans="1:4">
      <c r="A18956" s="215" t="s">
        <v>62007</v>
      </c>
      <c r="B18956" s="215">
        <v>1</v>
      </c>
      <c r="C18956" s="216" t="s">
        <v>62008</v>
      </c>
      <c r="D18956" s="215" t="s">
        <v>62009</v>
      </c>
    </row>
    <row r="18957" spans="1:4">
      <c r="A18957" s="215" t="s">
        <v>62010</v>
      </c>
      <c r="B18957" s="215">
        <v>1</v>
      </c>
      <c r="C18957" s="216" t="s">
        <v>62011</v>
      </c>
      <c r="D18957" s="215" t="s">
        <v>62012</v>
      </c>
    </row>
    <row r="18958" spans="1:4">
      <c r="A18958" s="215" t="s">
        <v>62013</v>
      </c>
      <c r="B18958" s="215">
        <v>1</v>
      </c>
      <c r="C18958" s="216" t="s">
        <v>62014</v>
      </c>
      <c r="D18958" s="215" t="s">
        <v>62015</v>
      </c>
    </row>
    <row r="18959" spans="1:4">
      <c r="A18959" s="215" t="s">
        <v>62016</v>
      </c>
      <c r="B18959" s="215">
        <v>1</v>
      </c>
      <c r="C18959" s="216" t="s">
        <v>62017</v>
      </c>
      <c r="D18959" s="215" t="s">
        <v>62018</v>
      </c>
    </row>
    <row r="18960" spans="1:4">
      <c r="A18960" s="215" t="s">
        <v>62019</v>
      </c>
      <c r="B18960" s="215">
        <v>1</v>
      </c>
      <c r="C18960" s="216" t="s">
        <v>62020</v>
      </c>
      <c r="D18960" s="215" t="s">
        <v>62021</v>
      </c>
    </row>
    <row r="18961" spans="1:4">
      <c r="A18961" s="215" t="s">
        <v>62022</v>
      </c>
      <c r="B18961" s="215">
        <v>1</v>
      </c>
      <c r="C18961" s="216" t="s">
        <v>62023</v>
      </c>
      <c r="D18961" s="215" t="s">
        <v>62024</v>
      </c>
    </row>
    <row r="18962" spans="1:4">
      <c r="A18962" s="215" t="s">
        <v>62025</v>
      </c>
      <c r="B18962" s="215">
        <v>1</v>
      </c>
      <c r="C18962" s="216" t="s">
        <v>62026</v>
      </c>
      <c r="D18962" s="215" t="s">
        <v>62027</v>
      </c>
    </row>
    <row r="18963" spans="1:4">
      <c r="A18963" s="215" t="s">
        <v>62028</v>
      </c>
      <c r="B18963" s="215">
        <v>1</v>
      </c>
      <c r="C18963" s="216" t="s">
        <v>62029</v>
      </c>
      <c r="D18963" s="215" t="s">
        <v>62030</v>
      </c>
    </row>
    <row r="18964" spans="1:4">
      <c r="A18964" s="215" t="s">
        <v>62031</v>
      </c>
      <c r="B18964" s="215">
        <v>1</v>
      </c>
      <c r="C18964" s="216" t="s">
        <v>62032</v>
      </c>
      <c r="D18964" s="215" t="s">
        <v>62033</v>
      </c>
    </row>
    <row r="18965" spans="1:4">
      <c r="A18965" s="215" t="s">
        <v>62034</v>
      </c>
      <c r="B18965" s="215">
        <v>1</v>
      </c>
      <c r="C18965" s="216" t="s">
        <v>62035</v>
      </c>
      <c r="D18965" s="215" t="s">
        <v>62036</v>
      </c>
    </row>
    <row r="18966" spans="1:4">
      <c r="A18966" s="215" t="s">
        <v>62037</v>
      </c>
      <c r="B18966" s="215">
        <v>1</v>
      </c>
      <c r="C18966" s="216" t="s">
        <v>62038</v>
      </c>
      <c r="D18966" s="215" t="s">
        <v>62039</v>
      </c>
    </row>
    <row r="18967" spans="1:4">
      <c r="A18967" s="215" t="s">
        <v>62040</v>
      </c>
      <c r="B18967" s="215">
        <v>1</v>
      </c>
      <c r="C18967" s="216" t="s">
        <v>62041</v>
      </c>
      <c r="D18967" s="215" t="s">
        <v>62042</v>
      </c>
    </row>
    <row r="18968" spans="1:4">
      <c r="A18968" s="215" t="s">
        <v>62043</v>
      </c>
      <c r="B18968" s="215">
        <v>1</v>
      </c>
      <c r="C18968" s="216" t="s">
        <v>62044</v>
      </c>
      <c r="D18968" s="215" t="s">
        <v>62045</v>
      </c>
    </row>
    <row r="18969" spans="1:4">
      <c r="A18969" s="215" t="s">
        <v>62046</v>
      </c>
      <c r="B18969" s="215">
        <v>1</v>
      </c>
      <c r="C18969" s="216" t="s">
        <v>62047</v>
      </c>
      <c r="D18969" s="215" t="s">
        <v>62048</v>
      </c>
    </row>
    <row r="18970" spans="1:4">
      <c r="A18970" s="215" t="s">
        <v>62049</v>
      </c>
      <c r="B18970" s="215">
        <v>1</v>
      </c>
      <c r="C18970" s="216" t="s">
        <v>62050</v>
      </c>
      <c r="D18970" s="215" t="s">
        <v>62051</v>
      </c>
    </row>
    <row r="18971" spans="1:4">
      <c r="A18971" s="215" t="s">
        <v>62052</v>
      </c>
      <c r="B18971" s="215">
        <v>1</v>
      </c>
      <c r="C18971" s="216" t="s">
        <v>62053</v>
      </c>
      <c r="D18971" s="215" t="s">
        <v>62054</v>
      </c>
    </row>
    <row r="18972" spans="1:4">
      <c r="A18972" s="215" t="s">
        <v>62055</v>
      </c>
      <c r="B18972" s="215">
        <v>1</v>
      </c>
      <c r="C18972" s="216" t="s">
        <v>62056</v>
      </c>
      <c r="D18972" s="215" t="s">
        <v>62057</v>
      </c>
    </row>
    <row r="18973" spans="1:4">
      <c r="A18973" s="215" t="s">
        <v>62058</v>
      </c>
      <c r="B18973" s="215">
        <v>1</v>
      </c>
      <c r="C18973" s="216" t="s">
        <v>62059</v>
      </c>
      <c r="D18973" s="215" t="s">
        <v>62060</v>
      </c>
    </row>
    <row r="18974" spans="1:4">
      <c r="A18974" s="215" t="s">
        <v>62061</v>
      </c>
      <c r="B18974" s="215">
        <v>1</v>
      </c>
      <c r="C18974" s="216" t="s">
        <v>62062</v>
      </c>
      <c r="D18974" s="215" t="s">
        <v>62063</v>
      </c>
    </row>
    <row r="18975" spans="1:4">
      <c r="A18975" s="215" t="s">
        <v>62064</v>
      </c>
      <c r="B18975" s="215">
        <v>1</v>
      </c>
      <c r="C18975" s="216" t="s">
        <v>62065</v>
      </c>
      <c r="D18975" s="215" t="s">
        <v>62066</v>
      </c>
    </row>
    <row r="18976" spans="1:4">
      <c r="A18976" s="215" t="s">
        <v>62067</v>
      </c>
      <c r="B18976" s="215">
        <v>1</v>
      </c>
      <c r="C18976" s="216" t="s">
        <v>62068</v>
      </c>
      <c r="D18976" s="215" t="s">
        <v>62069</v>
      </c>
    </row>
    <row r="18977" spans="1:4">
      <c r="A18977" s="215" t="s">
        <v>62070</v>
      </c>
      <c r="B18977" s="215">
        <v>1</v>
      </c>
      <c r="C18977" s="216" t="s">
        <v>62071</v>
      </c>
      <c r="D18977" s="215" t="s">
        <v>62072</v>
      </c>
    </row>
    <row r="18978" spans="1:4">
      <c r="A18978" s="215" t="s">
        <v>62073</v>
      </c>
      <c r="B18978" s="215">
        <v>1</v>
      </c>
      <c r="C18978" s="216" t="s">
        <v>62074</v>
      </c>
      <c r="D18978" s="215" t="s">
        <v>62075</v>
      </c>
    </row>
    <row r="18979" spans="1:4">
      <c r="A18979" s="215" t="s">
        <v>62076</v>
      </c>
      <c r="B18979" s="215">
        <v>1</v>
      </c>
      <c r="C18979" s="216" t="s">
        <v>62077</v>
      </c>
      <c r="D18979" s="215" t="s">
        <v>62078</v>
      </c>
    </row>
    <row r="18980" spans="1:4">
      <c r="A18980" s="215" t="s">
        <v>62079</v>
      </c>
      <c r="B18980" s="215">
        <v>1</v>
      </c>
      <c r="C18980" s="216" t="s">
        <v>62080</v>
      </c>
      <c r="D18980" s="215" t="s">
        <v>62081</v>
      </c>
    </row>
    <row r="18981" spans="1:4">
      <c r="A18981" s="215" t="s">
        <v>62082</v>
      </c>
      <c r="B18981" s="215">
        <v>1</v>
      </c>
      <c r="C18981" s="216" t="s">
        <v>62083</v>
      </c>
      <c r="D18981" s="215" t="s">
        <v>62084</v>
      </c>
    </row>
    <row r="18982" spans="1:4">
      <c r="A18982" s="215" t="s">
        <v>62085</v>
      </c>
      <c r="B18982" s="215">
        <v>1</v>
      </c>
      <c r="C18982" s="216" t="s">
        <v>62086</v>
      </c>
      <c r="D18982" s="215" t="s">
        <v>62087</v>
      </c>
    </row>
    <row r="18983" spans="1:4">
      <c r="A18983" s="215" t="s">
        <v>62088</v>
      </c>
      <c r="B18983" s="215">
        <v>1</v>
      </c>
      <c r="C18983" s="216" t="s">
        <v>62089</v>
      </c>
      <c r="D18983" s="215" t="s">
        <v>62090</v>
      </c>
    </row>
    <row r="18984" spans="1:4">
      <c r="A18984" s="215" t="s">
        <v>62091</v>
      </c>
      <c r="B18984" s="215">
        <v>1</v>
      </c>
      <c r="C18984" s="216" t="s">
        <v>62092</v>
      </c>
      <c r="D18984" s="215" t="s">
        <v>62093</v>
      </c>
    </row>
    <row r="18985" spans="1:4">
      <c r="A18985" s="215" t="s">
        <v>62094</v>
      </c>
      <c r="B18985" s="215">
        <v>1</v>
      </c>
      <c r="C18985" s="216" t="s">
        <v>62095</v>
      </c>
      <c r="D18985" s="215" t="s">
        <v>62096</v>
      </c>
    </row>
    <row r="18986" spans="1:4">
      <c r="A18986" s="215" t="s">
        <v>62097</v>
      </c>
      <c r="B18986" s="215">
        <v>1</v>
      </c>
      <c r="C18986" s="216" t="s">
        <v>62098</v>
      </c>
      <c r="D18986" s="215" t="s">
        <v>62099</v>
      </c>
    </row>
    <row r="18987" spans="1:4">
      <c r="A18987" s="215" t="s">
        <v>62100</v>
      </c>
      <c r="B18987" s="215">
        <v>1</v>
      </c>
      <c r="C18987" s="216" t="s">
        <v>62101</v>
      </c>
      <c r="D18987" s="215" t="s">
        <v>62102</v>
      </c>
    </row>
    <row r="18988" spans="1:4">
      <c r="A18988" s="215" t="s">
        <v>62103</v>
      </c>
      <c r="B18988" s="215">
        <v>1</v>
      </c>
      <c r="C18988" s="216" t="s">
        <v>62104</v>
      </c>
      <c r="D18988" s="215" t="s">
        <v>62105</v>
      </c>
    </row>
    <row r="18989" spans="1:4">
      <c r="A18989" s="215" t="s">
        <v>62106</v>
      </c>
      <c r="B18989" s="215">
        <v>1</v>
      </c>
      <c r="C18989" s="216" t="s">
        <v>62107</v>
      </c>
      <c r="D18989" s="215" t="s">
        <v>62108</v>
      </c>
    </row>
    <row r="18990" spans="1:4">
      <c r="A18990" s="215" t="s">
        <v>62109</v>
      </c>
      <c r="B18990" s="215">
        <v>1</v>
      </c>
      <c r="C18990" s="216" t="s">
        <v>62110</v>
      </c>
      <c r="D18990" s="215" t="s">
        <v>62111</v>
      </c>
    </row>
    <row r="18991" spans="1:4">
      <c r="A18991" s="215" t="s">
        <v>62112</v>
      </c>
      <c r="B18991" s="215">
        <v>1</v>
      </c>
      <c r="C18991" s="216" t="s">
        <v>62113</v>
      </c>
      <c r="D18991" s="215" t="s">
        <v>62114</v>
      </c>
    </row>
    <row r="18992" spans="1:4">
      <c r="A18992" s="215" t="s">
        <v>62115</v>
      </c>
      <c r="B18992" s="215">
        <v>1</v>
      </c>
      <c r="C18992" s="216" t="s">
        <v>62116</v>
      </c>
      <c r="D18992" s="215" t="s">
        <v>62117</v>
      </c>
    </row>
    <row r="18993" spans="1:4">
      <c r="A18993" s="215" t="s">
        <v>62118</v>
      </c>
      <c r="B18993" s="215">
        <v>1</v>
      </c>
      <c r="C18993" s="216" t="s">
        <v>62119</v>
      </c>
      <c r="D18993" s="215" t="s">
        <v>62120</v>
      </c>
    </row>
    <row r="18994" spans="1:4">
      <c r="A18994" s="215" t="s">
        <v>62121</v>
      </c>
      <c r="B18994" s="215">
        <v>1</v>
      </c>
      <c r="C18994" s="216" t="s">
        <v>62122</v>
      </c>
      <c r="D18994" s="215" t="s">
        <v>62123</v>
      </c>
    </row>
    <row r="18995" spans="1:4">
      <c r="A18995" s="215" t="s">
        <v>62124</v>
      </c>
      <c r="B18995" s="215">
        <v>1</v>
      </c>
      <c r="C18995" s="216" t="s">
        <v>62125</v>
      </c>
      <c r="D18995" s="215" t="s">
        <v>62126</v>
      </c>
    </row>
    <row r="18996" spans="1:4">
      <c r="A18996" s="215" t="s">
        <v>62127</v>
      </c>
      <c r="B18996" s="215">
        <v>1</v>
      </c>
      <c r="C18996" s="216" t="s">
        <v>62128</v>
      </c>
      <c r="D18996" s="215" t="s">
        <v>62129</v>
      </c>
    </row>
    <row r="18997" spans="1:4">
      <c r="A18997" s="215" t="s">
        <v>62130</v>
      </c>
      <c r="B18997" s="215">
        <v>1</v>
      </c>
      <c r="C18997" s="216" t="s">
        <v>62131</v>
      </c>
      <c r="D18997" s="215" t="s">
        <v>62132</v>
      </c>
    </row>
    <row r="18998" spans="1:4">
      <c r="A18998" s="215" t="s">
        <v>62133</v>
      </c>
      <c r="B18998" s="215">
        <v>1</v>
      </c>
      <c r="C18998" s="216" t="s">
        <v>62134</v>
      </c>
      <c r="D18998" s="215" t="s">
        <v>62135</v>
      </c>
    </row>
    <row r="18999" spans="1:4">
      <c r="A18999" s="215" t="s">
        <v>62136</v>
      </c>
      <c r="B18999" s="215">
        <v>1</v>
      </c>
      <c r="C18999" s="216" t="s">
        <v>62137</v>
      </c>
      <c r="D18999" s="215" t="s">
        <v>62138</v>
      </c>
    </row>
    <row r="19000" spans="1:4">
      <c r="A19000" s="215" t="s">
        <v>62139</v>
      </c>
      <c r="B19000" s="215">
        <v>1</v>
      </c>
      <c r="C19000" s="216" t="s">
        <v>62140</v>
      </c>
      <c r="D19000" s="215" t="s">
        <v>62141</v>
      </c>
    </row>
    <row r="19001" spans="1:4">
      <c r="A19001" s="215" t="s">
        <v>62142</v>
      </c>
      <c r="B19001" s="215">
        <v>1</v>
      </c>
      <c r="C19001" s="216" t="s">
        <v>62143</v>
      </c>
      <c r="D19001" s="215" t="s">
        <v>62144</v>
      </c>
    </row>
    <row r="19002" spans="1:4">
      <c r="A19002" s="215" t="s">
        <v>62145</v>
      </c>
      <c r="B19002" s="215">
        <v>1</v>
      </c>
      <c r="C19002" s="216" t="s">
        <v>62146</v>
      </c>
      <c r="D19002" s="215" t="s">
        <v>62147</v>
      </c>
    </row>
    <row r="19003" spans="1:4">
      <c r="A19003" s="215" t="s">
        <v>62148</v>
      </c>
      <c r="B19003" s="215">
        <v>1</v>
      </c>
      <c r="C19003" s="216" t="s">
        <v>62149</v>
      </c>
      <c r="D19003" s="215" t="s">
        <v>62150</v>
      </c>
    </row>
    <row r="19004" spans="1:4">
      <c r="A19004" s="215" t="s">
        <v>62151</v>
      </c>
      <c r="B19004" s="215">
        <v>1</v>
      </c>
      <c r="C19004" s="216" t="s">
        <v>62152</v>
      </c>
      <c r="D19004" s="215" t="s">
        <v>62153</v>
      </c>
    </row>
    <row r="19005" spans="1:4">
      <c r="A19005" s="215" t="s">
        <v>62154</v>
      </c>
      <c r="B19005" s="215">
        <v>1</v>
      </c>
      <c r="C19005" s="216" t="s">
        <v>62155</v>
      </c>
      <c r="D19005" s="215" t="s">
        <v>62156</v>
      </c>
    </row>
    <row r="19006" spans="1:4">
      <c r="A19006" s="215" t="s">
        <v>62157</v>
      </c>
      <c r="B19006" s="215">
        <v>1</v>
      </c>
      <c r="C19006" s="216" t="s">
        <v>62158</v>
      </c>
      <c r="D19006" s="215" t="s">
        <v>62159</v>
      </c>
    </row>
    <row r="19007" spans="1:4">
      <c r="A19007" s="215" t="s">
        <v>62160</v>
      </c>
      <c r="B19007" s="215">
        <v>1</v>
      </c>
      <c r="C19007" s="216" t="s">
        <v>62161</v>
      </c>
      <c r="D19007" s="215" t="s">
        <v>62162</v>
      </c>
    </row>
    <row r="19008" spans="1:4">
      <c r="A19008" s="215" t="s">
        <v>62163</v>
      </c>
      <c r="B19008" s="215">
        <v>1</v>
      </c>
      <c r="C19008" s="216" t="s">
        <v>62164</v>
      </c>
      <c r="D19008" s="215" t="s">
        <v>62165</v>
      </c>
    </row>
    <row r="19009" spans="1:4">
      <c r="A19009" s="215" t="s">
        <v>62166</v>
      </c>
      <c r="B19009" s="215">
        <v>1</v>
      </c>
      <c r="C19009" s="216" t="s">
        <v>62167</v>
      </c>
      <c r="D19009" s="215" t="s">
        <v>62168</v>
      </c>
    </row>
    <row r="19010" spans="1:4">
      <c r="A19010" s="215" t="s">
        <v>62169</v>
      </c>
      <c r="B19010" s="215">
        <v>1</v>
      </c>
      <c r="C19010" s="216" t="s">
        <v>62170</v>
      </c>
      <c r="D19010" s="215" t="s">
        <v>62171</v>
      </c>
    </row>
    <row r="19011" spans="1:4">
      <c r="A19011" s="215" t="s">
        <v>62172</v>
      </c>
      <c r="B19011" s="215">
        <v>1</v>
      </c>
      <c r="C19011" s="216" t="s">
        <v>62173</v>
      </c>
      <c r="D19011" s="215" t="s">
        <v>62174</v>
      </c>
    </row>
    <row r="19012" spans="1:4">
      <c r="A19012" s="215" t="s">
        <v>62175</v>
      </c>
      <c r="B19012" s="215">
        <v>1</v>
      </c>
      <c r="C19012" s="216" t="s">
        <v>62176</v>
      </c>
      <c r="D19012" s="215" t="s">
        <v>62177</v>
      </c>
    </row>
    <row r="19013" spans="1:4">
      <c r="A19013" s="215" t="s">
        <v>62178</v>
      </c>
      <c r="B19013" s="215">
        <v>1</v>
      </c>
      <c r="C19013" s="216" t="s">
        <v>62179</v>
      </c>
      <c r="D19013" s="215" t="s">
        <v>62180</v>
      </c>
    </row>
    <row r="19014" spans="1:4">
      <c r="A19014" s="215" t="s">
        <v>62181</v>
      </c>
      <c r="B19014" s="215">
        <v>1</v>
      </c>
      <c r="C19014" s="216" t="s">
        <v>62182</v>
      </c>
      <c r="D19014" s="215" t="s">
        <v>62183</v>
      </c>
    </row>
    <row r="19015" spans="1:4">
      <c r="A19015" s="215" t="s">
        <v>62184</v>
      </c>
      <c r="B19015" s="215">
        <v>1</v>
      </c>
      <c r="C19015" s="216" t="s">
        <v>62185</v>
      </c>
      <c r="D19015" s="215" t="s">
        <v>62186</v>
      </c>
    </row>
    <row r="19016" spans="1:4">
      <c r="A19016" s="215" t="s">
        <v>62187</v>
      </c>
      <c r="B19016" s="215">
        <v>1</v>
      </c>
      <c r="C19016" s="216" t="s">
        <v>62188</v>
      </c>
      <c r="D19016" s="215" t="s">
        <v>62189</v>
      </c>
    </row>
    <row r="19017" spans="1:4">
      <c r="A19017" s="215" t="s">
        <v>62190</v>
      </c>
      <c r="B19017" s="215">
        <v>1</v>
      </c>
      <c r="C19017" s="216" t="s">
        <v>62191</v>
      </c>
      <c r="D19017" s="215" t="s">
        <v>62192</v>
      </c>
    </row>
    <row r="19018" spans="1:4">
      <c r="A19018" s="215" t="s">
        <v>62193</v>
      </c>
      <c r="B19018" s="215">
        <v>1</v>
      </c>
      <c r="C19018" s="216" t="s">
        <v>62194</v>
      </c>
      <c r="D19018" s="215" t="s">
        <v>62195</v>
      </c>
    </row>
    <row r="19019" spans="1:4">
      <c r="A19019" s="215" t="s">
        <v>62196</v>
      </c>
      <c r="B19019" s="215">
        <v>1</v>
      </c>
      <c r="C19019" s="216" t="s">
        <v>62197</v>
      </c>
      <c r="D19019" s="215" t="s">
        <v>62198</v>
      </c>
    </row>
    <row r="19020" spans="1:4">
      <c r="A19020" s="215" t="s">
        <v>62199</v>
      </c>
      <c r="B19020" s="215">
        <v>1</v>
      </c>
      <c r="C19020" s="216" t="s">
        <v>62200</v>
      </c>
      <c r="D19020" s="215" t="s">
        <v>62201</v>
      </c>
    </row>
    <row r="19021" spans="1:4">
      <c r="A19021" s="215" t="s">
        <v>62202</v>
      </c>
      <c r="B19021" s="215">
        <v>1</v>
      </c>
      <c r="C19021" s="216" t="s">
        <v>62203</v>
      </c>
      <c r="D19021" s="215" t="s">
        <v>62204</v>
      </c>
    </row>
    <row r="19022" spans="1:4">
      <c r="A19022" s="215" t="s">
        <v>62205</v>
      </c>
      <c r="B19022" s="215">
        <v>1</v>
      </c>
      <c r="C19022" s="216" t="s">
        <v>62206</v>
      </c>
      <c r="D19022" s="215" t="s">
        <v>62207</v>
      </c>
    </row>
    <row r="19023" spans="1:4">
      <c r="A19023" s="215" t="s">
        <v>62208</v>
      </c>
      <c r="B19023" s="215">
        <v>1</v>
      </c>
      <c r="C19023" s="216" t="s">
        <v>62209</v>
      </c>
      <c r="D19023" s="215" t="s">
        <v>62210</v>
      </c>
    </row>
    <row r="19024" spans="1:4">
      <c r="A19024" s="215" t="s">
        <v>62211</v>
      </c>
      <c r="B19024" s="215">
        <v>1</v>
      </c>
      <c r="C19024" s="216" t="s">
        <v>62212</v>
      </c>
      <c r="D19024" s="215" t="s">
        <v>62213</v>
      </c>
    </row>
    <row r="19025" spans="1:4">
      <c r="A19025" s="215" t="s">
        <v>62214</v>
      </c>
      <c r="B19025" s="215">
        <v>1</v>
      </c>
      <c r="C19025" s="216" t="s">
        <v>62215</v>
      </c>
      <c r="D19025" s="215" t="s">
        <v>62216</v>
      </c>
    </row>
    <row r="19026" spans="1:4">
      <c r="A19026" s="215" t="s">
        <v>62217</v>
      </c>
      <c r="B19026" s="215">
        <v>1</v>
      </c>
      <c r="C19026" s="216" t="s">
        <v>62218</v>
      </c>
      <c r="D19026" s="215" t="s">
        <v>62219</v>
      </c>
    </row>
    <row r="19027" spans="1:4">
      <c r="A19027" s="215" t="s">
        <v>62220</v>
      </c>
      <c r="B19027" s="215">
        <v>1</v>
      </c>
      <c r="C19027" s="216" t="s">
        <v>62221</v>
      </c>
      <c r="D19027" s="215" t="s">
        <v>62222</v>
      </c>
    </row>
    <row r="19028" spans="1:4">
      <c r="A19028" s="215" t="s">
        <v>62223</v>
      </c>
      <c r="B19028" s="215">
        <v>1</v>
      </c>
      <c r="C19028" s="216" t="s">
        <v>62224</v>
      </c>
      <c r="D19028" s="215" t="s">
        <v>62225</v>
      </c>
    </row>
    <row r="19029" spans="1:4">
      <c r="A19029" s="215" t="s">
        <v>62226</v>
      </c>
      <c r="B19029" s="215">
        <v>1</v>
      </c>
      <c r="C19029" s="216" t="s">
        <v>62227</v>
      </c>
      <c r="D19029" s="215" t="s">
        <v>62228</v>
      </c>
    </row>
    <row r="19030" spans="1:4">
      <c r="A19030" s="215" t="s">
        <v>62229</v>
      </c>
      <c r="B19030" s="215">
        <v>1</v>
      </c>
      <c r="C19030" s="216" t="s">
        <v>62230</v>
      </c>
      <c r="D19030" s="215" t="s">
        <v>62231</v>
      </c>
    </row>
    <row r="19031" spans="1:4">
      <c r="A19031" s="215" t="s">
        <v>62232</v>
      </c>
      <c r="B19031" s="215">
        <v>1</v>
      </c>
      <c r="C19031" s="216" t="s">
        <v>62233</v>
      </c>
      <c r="D19031" s="215" t="s">
        <v>62234</v>
      </c>
    </row>
    <row r="19032" spans="1:4">
      <c r="A19032" s="215" t="s">
        <v>62235</v>
      </c>
      <c r="B19032" s="215">
        <v>2</v>
      </c>
      <c r="C19032" s="216" t="s">
        <v>62236</v>
      </c>
      <c r="D19032" s="215" t="s">
        <v>62237</v>
      </c>
    </row>
    <row r="19033" spans="1:4">
      <c r="A19033" s="215" t="s">
        <v>62238</v>
      </c>
      <c r="B19033" s="215">
        <v>1</v>
      </c>
      <c r="C19033" s="216" t="s">
        <v>62239</v>
      </c>
      <c r="D19033" s="215" t="s">
        <v>62240</v>
      </c>
    </row>
    <row r="19034" spans="1:4">
      <c r="A19034" s="215" t="s">
        <v>62241</v>
      </c>
      <c r="B19034" s="215">
        <v>1</v>
      </c>
      <c r="C19034" s="216" t="s">
        <v>62242</v>
      </c>
      <c r="D19034" s="215" t="s">
        <v>62243</v>
      </c>
    </row>
    <row r="19035" spans="1:4">
      <c r="A19035" s="215" t="s">
        <v>62244</v>
      </c>
      <c r="B19035" s="215">
        <v>1</v>
      </c>
      <c r="C19035" s="216" t="s">
        <v>62245</v>
      </c>
      <c r="D19035" s="215" t="s">
        <v>62246</v>
      </c>
    </row>
    <row r="19036" spans="1:4">
      <c r="A19036" s="215" t="s">
        <v>62247</v>
      </c>
      <c r="B19036" s="215">
        <v>1</v>
      </c>
      <c r="C19036" s="216" t="s">
        <v>62248</v>
      </c>
      <c r="D19036" s="215" t="s">
        <v>62249</v>
      </c>
    </row>
    <row r="19037" spans="1:4">
      <c r="A19037" s="215" t="s">
        <v>62250</v>
      </c>
      <c r="B19037" s="215">
        <v>1</v>
      </c>
      <c r="C19037" s="216" t="s">
        <v>62251</v>
      </c>
      <c r="D19037" s="215" t="s">
        <v>62252</v>
      </c>
    </row>
    <row r="19038" spans="1:4">
      <c r="A19038" s="215" t="s">
        <v>62253</v>
      </c>
      <c r="B19038" s="215">
        <v>1</v>
      </c>
      <c r="C19038" s="216" t="s">
        <v>62254</v>
      </c>
      <c r="D19038" s="215" t="s">
        <v>62255</v>
      </c>
    </row>
    <row r="19039" spans="1:4">
      <c r="A19039" s="215" t="s">
        <v>62256</v>
      </c>
      <c r="B19039" s="215">
        <v>1</v>
      </c>
      <c r="C19039" s="216" t="s">
        <v>62257</v>
      </c>
      <c r="D19039" s="215" t="s">
        <v>62258</v>
      </c>
    </row>
    <row r="19040" spans="1:4">
      <c r="A19040" s="215" t="s">
        <v>62259</v>
      </c>
      <c r="B19040" s="215">
        <v>1</v>
      </c>
      <c r="C19040" s="216" t="s">
        <v>62260</v>
      </c>
      <c r="D19040" s="215" t="s">
        <v>62261</v>
      </c>
    </row>
    <row r="19041" spans="1:4">
      <c r="A19041" s="215" t="s">
        <v>62262</v>
      </c>
      <c r="B19041" s="215">
        <v>1</v>
      </c>
      <c r="C19041" s="216" t="s">
        <v>62263</v>
      </c>
      <c r="D19041" s="215" t="s">
        <v>62264</v>
      </c>
    </row>
    <row r="19042" spans="1:4">
      <c r="A19042" s="215" t="s">
        <v>62265</v>
      </c>
      <c r="B19042" s="215">
        <v>1</v>
      </c>
      <c r="C19042" s="216" t="s">
        <v>62266</v>
      </c>
      <c r="D19042" s="215" t="s">
        <v>62267</v>
      </c>
    </row>
    <row r="19043" spans="1:4">
      <c r="A19043" s="215" t="s">
        <v>62268</v>
      </c>
      <c r="B19043" s="215">
        <v>1</v>
      </c>
      <c r="C19043" s="216" t="s">
        <v>62269</v>
      </c>
      <c r="D19043" s="215" t="s">
        <v>62270</v>
      </c>
    </row>
    <row r="19044" spans="1:4">
      <c r="A19044" s="215" t="s">
        <v>62271</v>
      </c>
      <c r="B19044" s="215">
        <v>1</v>
      </c>
      <c r="C19044" s="216" t="s">
        <v>62272</v>
      </c>
      <c r="D19044" s="215" t="s">
        <v>62273</v>
      </c>
    </row>
    <row r="19045" spans="1:4">
      <c r="A19045" s="215" t="s">
        <v>62274</v>
      </c>
      <c r="B19045" s="215">
        <v>1</v>
      </c>
      <c r="C19045" s="216" t="s">
        <v>62275</v>
      </c>
      <c r="D19045" s="215" t="s">
        <v>62276</v>
      </c>
    </row>
    <row r="19046" spans="1:4">
      <c r="A19046" s="215" t="s">
        <v>62277</v>
      </c>
      <c r="B19046" s="215">
        <v>1</v>
      </c>
      <c r="C19046" s="216" t="s">
        <v>62278</v>
      </c>
      <c r="D19046" s="215" t="s">
        <v>62279</v>
      </c>
    </row>
    <row r="19047" spans="1:4">
      <c r="A19047" s="215" t="s">
        <v>62280</v>
      </c>
      <c r="B19047" s="215">
        <v>1</v>
      </c>
      <c r="C19047" s="216" t="s">
        <v>62281</v>
      </c>
      <c r="D19047" s="215" t="s">
        <v>62282</v>
      </c>
    </row>
    <row r="19048" spans="1:4">
      <c r="A19048" s="215" t="s">
        <v>62283</v>
      </c>
      <c r="B19048" s="215">
        <v>1</v>
      </c>
      <c r="C19048" s="216" t="s">
        <v>62284</v>
      </c>
      <c r="D19048" s="215" t="s">
        <v>62285</v>
      </c>
    </row>
    <row r="19049" spans="1:4">
      <c r="A19049" s="215" t="s">
        <v>62286</v>
      </c>
      <c r="B19049" s="215">
        <v>1</v>
      </c>
      <c r="C19049" s="216" t="s">
        <v>62287</v>
      </c>
      <c r="D19049" s="215" t="s">
        <v>62288</v>
      </c>
    </row>
    <row r="19050" spans="1:4">
      <c r="A19050" s="215" t="s">
        <v>62289</v>
      </c>
      <c r="B19050" s="215">
        <v>1</v>
      </c>
      <c r="C19050" s="216" t="s">
        <v>62290</v>
      </c>
      <c r="D19050" s="215" t="s">
        <v>62291</v>
      </c>
    </row>
    <row r="19051" spans="1:4">
      <c r="A19051" s="215" t="s">
        <v>62292</v>
      </c>
      <c r="B19051" s="215">
        <v>1</v>
      </c>
      <c r="C19051" s="216" t="s">
        <v>62293</v>
      </c>
      <c r="D19051" s="215" t="s">
        <v>62294</v>
      </c>
    </row>
    <row r="19052" spans="1:4">
      <c r="A19052" s="215" t="s">
        <v>62295</v>
      </c>
      <c r="B19052" s="215">
        <v>1</v>
      </c>
      <c r="C19052" s="216" t="s">
        <v>62296</v>
      </c>
      <c r="D19052" s="215" t="s">
        <v>62297</v>
      </c>
    </row>
    <row r="19053" spans="1:4">
      <c r="A19053" s="215" t="s">
        <v>62298</v>
      </c>
      <c r="B19053" s="215">
        <v>1</v>
      </c>
      <c r="C19053" s="216" t="s">
        <v>62299</v>
      </c>
      <c r="D19053" s="215" t="s">
        <v>62300</v>
      </c>
    </row>
    <row r="19054" spans="1:4">
      <c r="A19054" s="215" t="s">
        <v>62301</v>
      </c>
      <c r="B19054" s="215">
        <v>1</v>
      </c>
      <c r="C19054" s="216" t="s">
        <v>62302</v>
      </c>
      <c r="D19054" s="215" t="s">
        <v>62303</v>
      </c>
    </row>
    <row r="19055" spans="1:4">
      <c r="A19055" s="215" t="s">
        <v>62304</v>
      </c>
      <c r="B19055" s="215">
        <v>1</v>
      </c>
      <c r="C19055" s="216" t="s">
        <v>62305</v>
      </c>
      <c r="D19055" s="215" t="s">
        <v>62306</v>
      </c>
    </row>
    <row r="19056" spans="1:4">
      <c r="A19056" s="215" t="s">
        <v>62307</v>
      </c>
      <c r="B19056" s="215">
        <v>1</v>
      </c>
      <c r="C19056" s="216" t="s">
        <v>62308</v>
      </c>
      <c r="D19056" s="215" t="s">
        <v>62309</v>
      </c>
    </row>
    <row r="19057" spans="1:4">
      <c r="A19057" s="215" t="s">
        <v>62310</v>
      </c>
      <c r="B19057" s="215">
        <v>1</v>
      </c>
      <c r="C19057" s="216" t="s">
        <v>62311</v>
      </c>
      <c r="D19057" s="215" t="s">
        <v>62312</v>
      </c>
    </row>
    <row r="19058" spans="1:4">
      <c r="A19058" s="215" t="s">
        <v>62313</v>
      </c>
      <c r="B19058" s="215">
        <v>1</v>
      </c>
      <c r="C19058" s="216" t="s">
        <v>62314</v>
      </c>
      <c r="D19058" s="215" t="s">
        <v>62315</v>
      </c>
    </row>
    <row r="19059" spans="1:4">
      <c r="A19059" s="215" t="s">
        <v>62316</v>
      </c>
      <c r="B19059" s="215">
        <v>1</v>
      </c>
      <c r="C19059" s="216" t="s">
        <v>62317</v>
      </c>
      <c r="D19059" s="215" t="s">
        <v>62318</v>
      </c>
    </row>
    <row r="19060" spans="1:4">
      <c r="A19060" s="215" t="s">
        <v>62319</v>
      </c>
      <c r="B19060" s="215">
        <v>1</v>
      </c>
      <c r="C19060" s="216" t="s">
        <v>62320</v>
      </c>
      <c r="D19060" s="215" t="s">
        <v>62321</v>
      </c>
    </row>
    <row r="19061" spans="1:4">
      <c r="A19061" s="215" t="s">
        <v>62322</v>
      </c>
      <c r="B19061" s="215">
        <v>1</v>
      </c>
      <c r="C19061" s="216" t="s">
        <v>62323</v>
      </c>
      <c r="D19061" s="215" t="s">
        <v>62324</v>
      </c>
    </row>
    <row r="19062" spans="1:4">
      <c r="A19062" s="215" t="s">
        <v>62325</v>
      </c>
      <c r="B19062" s="215">
        <v>1</v>
      </c>
      <c r="C19062" s="216" t="s">
        <v>62326</v>
      </c>
      <c r="D19062" s="215" t="s">
        <v>62327</v>
      </c>
    </row>
    <row r="19063" spans="1:4">
      <c r="A19063" s="215" t="s">
        <v>62328</v>
      </c>
      <c r="B19063" s="215">
        <v>1</v>
      </c>
      <c r="C19063" s="216" t="s">
        <v>62329</v>
      </c>
      <c r="D19063" s="215" t="s">
        <v>62330</v>
      </c>
    </row>
    <row r="19064" spans="1:4">
      <c r="A19064" s="215" t="s">
        <v>62331</v>
      </c>
      <c r="B19064" s="215">
        <v>1</v>
      </c>
      <c r="C19064" s="216" t="s">
        <v>62332</v>
      </c>
      <c r="D19064" s="215" t="s">
        <v>62333</v>
      </c>
    </row>
    <row r="19065" spans="1:4">
      <c r="A19065" s="215" t="s">
        <v>62334</v>
      </c>
      <c r="B19065" s="215">
        <v>1</v>
      </c>
      <c r="C19065" s="216" t="s">
        <v>62335</v>
      </c>
      <c r="D19065" s="215" t="s">
        <v>62336</v>
      </c>
    </row>
    <row r="19066" spans="1:4">
      <c r="A19066" s="215" t="s">
        <v>62337</v>
      </c>
      <c r="B19066" s="215">
        <v>1</v>
      </c>
      <c r="C19066" s="216" t="s">
        <v>62338</v>
      </c>
      <c r="D19066" s="215" t="s">
        <v>62339</v>
      </c>
    </row>
    <row r="19067" spans="1:4">
      <c r="A19067" s="215" t="s">
        <v>62340</v>
      </c>
      <c r="B19067" s="215">
        <v>1</v>
      </c>
      <c r="C19067" s="216" t="s">
        <v>62341</v>
      </c>
      <c r="D19067" s="215" t="s">
        <v>62342</v>
      </c>
    </row>
    <row r="19068" spans="1:4">
      <c r="A19068" s="215" t="s">
        <v>62343</v>
      </c>
      <c r="B19068" s="215">
        <v>1</v>
      </c>
      <c r="C19068" s="216" t="s">
        <v>62344</v>
      </c>
      <c r="D19068" s="215" t="s">
        <v>62345</v>
      </c>
    </row>
    <row r="19069" spans="1:4">
      <c r="A19069" s="215" t="s">
        <v>62346</v>
      </c>
      <c r="B19069" s="215">
        <v>1</v>
      </c>
      <c r="C19069" s="216" t="s">
        <v>62347</v>
      </c>
      <c r="D19069" s="215" t="s">
        <v>62348</v>
      </c>
    </row>
    <row r="19070" spans="1:4">
      <c r="A19070" s="215" t="s">
        <v>62349</v>
      </c>
      <c r="B19070" s="215">
        <v>1</v>
      </c>
      <c r="C19070" s="216" t="s">
        <v>62350</v>
      </c>
      <c r="D19070" s="215" t="s">
        <v>62351</v>
      </c>
    </row>
    <row r="19071" spans="1:4">
      <c r="A19071" s="215" t="s">
        <v>62352</v>
      </c>
      <c r="B19071" s="215">
        <v>1</v>
      </c>
      <c r="C19071" s="216" t="s">
        <v>62353</v>
      </c>
      <c r="D19071" s="215" t="s">
        <v>62354</v>
      </c>
    </row>
    <row r="19072" spans="1:4">
      <c r="A19072" s="215" t="s">
        <v>62355</v>
      </c>
      <c r="B19072" s="215">
        <v>1</v>
      </c>
      <c r="C19072" s="216" t="s">
        <v>62356</v>
      </c>
      <c r="D19072" s="215" t="s">
        <v>62357</v>
      </c>
    </row>
    <row r="19073" spans="1:4">
      <c r="A19073" s="215" t="s">
        <v>62358</v>
      </c>
      <c r="B19073" s="215">
        <v>1</v>
      </c>
      <c r="C19073" s="216" t="s">
        <v>62359</v>
      </c>
      <c r="D19073" s="215" t="s">
        <v>62360</v>
      </c>
    </row>
    <row r="19074" spans="1:4">
      <c r="A19074" s="215" t="s">
        <v>62361</v>
      </c>
      <c r="B19074" s="215">
        <v>1</v>
      </c>
      <c r="C19074" s="216" t="s">
        <v>62362</v>
      </c>
      <c r="D19074" s="215" t="s">
        <v>62363</v>
      </c>
    </row>
    <row r="19075" spans="1:4">
      <c r="A19075" s="215" t="s">
        <v>62364</v>
      </c>
      <c r="B19075" s="215">
        <v>1</v>
      </c>
      <c r="C19075" s="216" t="s">
        <v>62365</v>
      </c>
      <c r="D19075" s="215" t="s">
        <v>62366</v>
      </c>
    </row>
    <row r="19076" spans="1:4">
      <c r="A19076" s="215" t="s">
        <v>62367</v>
      </c>
      <c r="B19076" s="215">
        <v>1</v>
      </c>
      <c r="C19076" s="216" t="s">
        <v>62368</v>
      </c>
      <c r="D19076" s="215" t="s">
        <v>62369</v>
      </c>
    </row>
    <row r="19077" spans="1:4">
      <c r="A19077" s="215" t="s">
        <v>62370</v>
      </c>
      <c r="B19077" s="215">
        <v>1</v>
      </c>
      <c r="C19077" s="216" t="s">
        <v>62371</v>
      </c>
      <c r="D19077" s="215" t="s">
        <v>62372</v>
      </c>
    </row>
    <row r="19078" spans="1:4">
      <c r="A19078" s="215" t="s">
        <v>62373</v>
      </c>
      <c r="B19078" s="215">
        <v>1</v>
      </c>
      <c r="C19078" s="216" t="s">
        <v>62374</v>
      </c>
      <c r="D19078" s="215" t="s">
        <v>62375</v>
      </c>
    </row>
    <row r="19079" spans="1:4">
      <c r="A19079" s="215" t="s">
        <v>62376</v>
      </c>
      <c r="B19079" s="215">
        <v>1</v>
      </c>
      <c r="C19079" s="216" t="s">
        <v>62377</v>
      </c>
      <c r="D19079" s="215" t="s">
        <v>62378</v>
      </c>
    </row>
    <row r="19080" spans="1:4">
      <c r="A19080" s="215" t="s">
        <v>62379</v>
      </c>
      <c r="B19080" s="215">
        <v>1</v>
      </c>
      <c r="C19080" s="216" t="s">
        <v>62380</v>
      </c>
      <c r="D19080" s="215" t="s">
        <v>62381</v>
      </c>
    </row>
    <row r="19081" spans="1:4">
      <c r="A19081" s="215" t="s">
        <v>62382</v>
      </c>
      <c r="B19081" s="215">
        <v>1</v>
      </c>
      <c r="C19081" s="216" t="s">
        <v>62383</v>
      </c>
      <c r="D19081" s="215" t="s">
        <v>62384</v>
      </c>
    </row>
    <row r="19082" spans="1:4">
      <c r="A19082" s="215" t="s">
        <v>62385</v>
      </c>
      <c r="B19082" s="215">
        <v>1</v>
      </c>
      <c r="C19082" s="216" t="s">
        <v>62386</v>
      </c>
      <c r="D19082" s="215" t="s">
        <v>62387</v>
      </c>
    </row>
    <row r="19083" spans="1:4">
      <c r="A19083" s="215" t="s">
        <v>62388</v>
      </c>
      <c r="B19083" s="215">
        <v>1</v>
      </c>
      <c r="C19083" s="216" t="s">
        <v>62389</v>
      </c>
      <c r="D19083" s="215" t="s">
        <v>62390</v>
      </c>
    </row>
    <row r="19084" spans="1:4">
      <c r="A19084" s="215" t="s">
        <v>62391</v>
      </c>
      <c r="B19084" s="215">
        <v>1</v>
      </c>
      <c r="C19084" s="216" t="s">
        <v>62392</v>
      </c>
      <c r="D19084" s="215" t="s">
        <v>62393</v>
      </c>
    </row>
    <row r="19085" spans="1:4">
      <c r="A19085" s="215" t="s">
        <v>62394</v>
      </c>
      <c r="B19085" s="215">
        <v>1</v>
      </c>
      <c r="C19085" s="216" t="s">
        <v>62395</v>
      </c>
      <c r="D19085" s="215" t="s">
        <v>62396</v>
      </c>
    </row>
    <row r="19086" spans="1:4">
      <c r="A19086" s="215" t="s">
        <v>62397</v>
      </c>
      <c r="B19086" s="215">
        <v>1</v>
      </c>
      <c r="C19086" s="216" t="s">
        <v>62398</v>
      </c>
      <c r="D19086" s="215" t="s">
        <v>62399</v>
      </c>
    </row>
    <row r="19087" spans="1:4">
      <c r="A19087" s="215" t="s">
        <v>62400</v>
      </c>
      <c r="B19087" s="215">
        <v>1</v>
      </c>
      <c r="C19087" s="216" t="s">
        <v>62401</v>
      </c>
      <c r="D19087" s="215" t="s">
        <v>62402</v>
      </c>
    </row>
    <row r="19088" spans="1:4">
      <c r="A19088" s="215" t="s">
        <v>62403</v>
      </c>
      <c r="B19088" s="215">
        <v>1</v>
      </c>
      <c r="C19088" s="216" t="s">
        <v>62404</v>
      </c>
      <c r="D19088" s="215" t="s">
        <v>62405</v>
      </c>
    </row>
    <row r="19089" spans="1:4">
      <c r="A19089" s="215" t="s">
        <v>62406</v>
      </c>
      <c r="B19089" s="215">
        <v>1</v>
      </c>
      <c r="C19089" s="216" t="s">
        <v>62407</v>
      </c>
      <c r="D19089" s="215" t="s">
        <v>62408</v>
      </c>
    </row>
    <row r="19090" spans="1:4">
      <c r="A19090" s="215" t="s">
        <v>62409</v>
      </c>
      <c r="B19090" s="215">
        <v>1</v>
      </c>
      <c r="C19090" s="216" t="s">
        <v>62410</v>
      </c>
      <c r="D19090" s="215" t="s">
        <v>62411</v>
      </c>
    </row>
    <row r="19091" spans="1:4">
      <c r="A19091" s="215" t="s">
        <v>62412</v>
      </c>
      <c r="B19091" s="215">
        <v>1</v>
      </c>
      <c r="C19091" s="216" t="s">
        <v>62413</v>
      </c>
      <c r="D19091" s="215" t="s">
        <v>62414</v>
      </c>
    </row>
    <row r="19092" spans="1:4">
      <c r="A19092" s="215" t="s">
        <v>62415</v>
      </c>
      <c r="B19092" s="215">
        <v>1</v>
      </c>
      <c r="C19092" s="216" t="s">
        <v>62416</v>
      </c>
      <c r="D19092" s="215" t="s">
        <v>62417</v>
      </c>
    </row>
    <row r="19093" spans="1:4">
      <c r="A19093" s="215" t="s">
        <v>62418</v>
      </c>
      <c r="B19093" s="215">
        <v>1</v>
      </c>
      <c r="C19093" s="216" t="s">
        <v>62419</v>
      </c>
      <c r="D19093" s="215" t="s">
        <v>62420</v>
      </c>
    </row>
    <row r="19094" spans="1:4">
      <c r="A19094" s="215" t="s">
        <v>62421</v>
      </c>
      <c r="B19094" s="215">
        <v>1</v>
      </c>
      <c r="C19094" s="216" t="s">
        <v>62422</v>
      </c>
      <c r="D19094" s="215" t="s">
        <v>62423</v>
      </c>
    </row>
    <row r="19095" spans="1:4">
      <c r="A19095" s="215" t="s">
        <v>62424</v>
      </c>
      <c r="B19095" s="215">
        <v>1</v>
      </c>
      <c r="C19095" s="216" t="s">
        <v>62425</v>
      </c>
      <c r="D19095" s="215" t="s">
        <v>62426</v>
      </c>
    </row>
    <row r="19096" spans="1:4">
      <c r="A19096" s="215" t="s">
        <v>62427</v>
      </c>
      <c r="B19096" s="215">
        <v>1</v>
      </c>
      <c r="C19096" s="216" t="s">
        <v>62428</v>
      </c>
      <c r="D19096" s="215" t="s">
        <v>62429</v>
      </c>
    </row>
    <row r="19097" spans="1:4">
      <c r="A19097" s="215" t="s">
        <v>62430</v>
      </c>
      <c r="B19097" s="215">
        <v>1</v>
      </c>
      <c r="C19097" s="216" t="s">
        <v>62431</v>
      </c>
      <c r="D19097" s="215" t="s">
        <v>62432</v>
      </c>
    </row>
    <row r="19098" spans="1:4">
      <c r="A19098" s="215" t="s">
        <v>62433</v>
      </c>
      <c r="B19098" s="215">
        <v>1</v>
      </c>
      <c r="C19098" s="216" t="s">
        <v>62434</v>
      </c>
      <c r="D19098" s="215" t="s">
        <v>62435</v>
      </c>
    </row>
    <row r="19099" spans="1:4">
      <c r="A19099" s="215" t="s">
        <v>62436</v>
      </c>
      <c r="B19099" s="215">
        <v>1</v>
      </c>
      <c r="C19099" s="216" t="s">
        <v>62437</v>
      </c>
      <c r="D19099" s="215" t="s">
        <v>62438</v>
      </c>
    </row>
    <row r="19100" spans="1:4">
      <c r="A19100" s="215" t="s">
        <v>62439</v>
      </c>
      <c r="B19100" s="215">
        <v>1</v>
      </c>
      <c r="C19100" s="216" t="s">
        <v>62440</v>
      </c>
      <c r="D19100" s="215" t="s">
        <v>62441</v>
      </c>
    </row>
    <row r="19101" spans="1:4">
      <c r="A19101" s="215" t="s">
        <v>62442</v>
      </c>
      <c r="B19101" s="215">
        <v>1</v>
      </c>
      <c r="C19101" s="216" t="s">
        <v>62443</v>
      </c>
      <c r="D19101" s="215" t="s">
        <v>62444</v>
      </c>
    </row>
    <row r="19102" spans="1:4">
      <c r="A19102" s="215" t="s">
        <v>62445</v>
      </c>
      <c r="B19102" s="215">
        <v>1</v>
      </c>
      <c r="C19102" s="216" t="s">
        <v>62446</v>
      </c>
      <c r="D19102" s="215" t="s">
        <v>62447</v>
      </c>
    </row>
    <row r="19103" spans="1:4">
      <c r="A19103" s="215" t="s">
        <v>62448</v>
      </c>
      <c r="B19103" s="215">
        <v>1</v>
      </c>
      <c r="C19103" s="216" t="s">
        <v>62449</v>
      </c>
      <c r="D19103" s="215" t="s">
        <v>62450</v>
      </c>
    </row>
    <row r="19104" spans="1:4">
      <c r="A19104" s="215" t="s">
        <v>62451</v>
      </c>
      <c r="B19104" s="215">
        <v>1</v>
      </c>
      <c r="C19104" s="216" t="s">
        <v>62452</v>
      </c>
      <c r="D19104" s="215" t="s">
        <v>62453</v>
      </c>
    </row>
    <row r="19105" spans="1:4">
      <c r="A19105" s="215" t="s">
        <v>62454</v>
      </c>
      <c r="B19105" s="215">
        <v>1</v>
      </c>
      <c r="C19105" s="216" t="s">
        <v>62455</v>
      </c>
      <c r="D19105" s="215" t="s">
        <v>62456</v>
      </c>
    </row>
    <row r="19106" spans="1:4">
      <c r="A19106" s="215" t="s">
        <v>62457</v>
      </c>
      <c r="B19106" s="215">
        <v>1</v>
      </c>
      <c r="C19106" s="216" t="s">
        <v>62458</v>
      </c>
      <c r="D19106" s="215" t="s">
        <v>62459</v>
      </c>
    </row>
    <row r="19107" spans="1:4">
      <c r="A19107" s="215" t="s">
        <v>62460</v>
      </c>
      <c r="B19107" s="215">
        <v>1</v>
      </c>
      <c r="C19107" s="216" t="s">
        <v>62461</v>
      </c>
      <c r="D19107" s="215" t="s">
        <v>62462</v>
      </c>
    </row>
    <row r="19108" spans="1:4">
      <c r="A19108" s="215" t="s">
        <v>62463</v>
      </c>
      <c r="B19108" s="215">
        <v>1</v>
      </c>
      <c r="C19108" s="216" t="s">
        <v>62464</v>
      </c>
      <c r="D19108" s="215" t="s">
        <v>62465</v>
      </c>
    </row>
    <row r="19109" spans="1:4">
      <c r="A19109" s="215" t="s">
        <v>62466</v>
      </c>
      <c r="B19109" s="215">
        <v>1</v>
      </c>
      <c r="C19109" s="216" t="s">
        <v>62467</v>
      </c>
      <c r="D19109" s="215" t="s">
        <v>62468</v>
      </c>
    </row>
    <row r="19110" spans="1:4">
      <c r="A19110" s="215" t="s">
        <v>62469</v>
      </c>
      <c r="B19110" s="215">
        <v>1</v>
      </c>
      <c r="C19110" s="216" t="s">
        <v>62470</v>
      </c>
      <c r="D19110" s="215" t="s">
        <v>62471</v>
      </c>
    </row>
    <row r="19111" spans="1:4">
      <c r="A19111" s="215" t="s">
        <v>62472</v>
      </c>
      <c r="B19111" s="215">
        <v>1</v>
      </c>
      <c r="C19111" s="216" t="s">
        <v>62473</v>
      </c>
      <c r="D19111" s="215" t="s">
        <v>62474</v>
      </c>
    </row>
    <row r="19112" spans="1:4">
      <c r="A19112" s="215" t="s">
        <v>62475</v>
      </c>
      <c r="B19112" s="215">
        <v>1</v>
      </c>
      <c r="C19112" s="216" t="s">
        <v>62476</v>
      </c>
      <c r="D19112" s="215" t="s">
        <v>62477</v>
      </c>
    </row>
    <row r="19113" spans="1:4">
      <c r="A19113" s="215" t="s">
        <v>62478</v>
      </c>
      <c r="B19113" s="215">
        <v>1</v>
      </c>
      <c r="C19113" s="216" t="s">
        <v>62479</v>
      </c>
      <c r="D19113" s="215" t="s">
        <v>62480</v>
      </c>
    </row>
    <row r="19114" spans="1:4">
      <c r="A19114" s="215" t="s">
        <v>62481</v>
      </c>
      <c r="B19114" s="215">
        <v>1</v>
      </c>
      <c r="C19114" s="216" t="s">
        <v>62482</v>
      </c>
      <c r="D19114" s="215" t="s">
        <v>62483</v>
      </c>
    </row>
    <row r="19115" spans="1:4">
      <c r="A19115" s="215" t="s">
        <v>62484</v>
      </c>
      <c r="B19115" s="215">
        <v>1</v>
      </c>
      <c r="C19115" s="216" t="s">
        <v>62485</v>
      </c>
      <c r="D19115" s="215" t="s">
        <v>62486</v>
      </c>
    </row>
    <row r="19116" spans="1:4">
      <c r="A19116" s="215" t="s">
        <v>62487</v>
      </c>
      <c r="B19116" s="215">
        <v>1</v>
      </c>
      <c r="C19116" s="216" t="s">
        <v>62488</v>
      </c>
      <c r="D19116" s="215" t="s">
        <v>62489</v>
      </c>
    </row>
    <row r="19117" spans="1:4">
      <c r="A19117" s="215" t="s">
        <v>62490</v>
      </c>
      <c r="B19117" s="215">
        <v>1</v>
      </c>
      <c r="C19117" s="216" t="s">
        <v>62491</v>
      </c>
      <c r="D19117" s="215" t="s">
        <v>62492</v>
      </c>
    </row>
    <row r="19118" spans="1:4">
      <c r="A19118" s="215" t="s">
        <v>62493</v>
      </c>
      <c r="B19118" s="215">
        <v>1</v>
      </c>
      <c r="C19118" s="216" t="s">
        <v>62494</v>
      </c>
      <c r="D19118" s="215" t="s">
        <v>62495</v>
      </c>
    </row>
    <row r="19119" spans="1:4">
      <c r="A19119" s="215" t="s">
        <v>62496</v>
      </c>
      <c r="B19119" s="215">
        <v>1</v>
      </c>
      <c r="C19119" s="216" t="s">
        <v>62497</v>
      </c>
      <c r="D19119" s="215" t="s">
        <v>62498</v>
      </c>
    </row>
    <row r="19120" spans="1:4">
      <c r="A19120" s="215" t="s">
        <v>62499</v>
      </c>
      <c r="B19120" s="215">
        <v>1</v>
      </c>
      <c r="C19120" s="216" t="s">
        <v>62500</v>
      </c>
      <c r="D19120" s="215" t="s">
        <v>62501</v>
      </c>
    </row>
    <row r="19121" spans="1:4">
      <c r="A19121" s="215" t="s">
        <v>62502</v>
      </c>
      <c r="B19121" s="215">
        <v>1</v>
      </c>
      <c r="C19121" s="216" t="s">
        <v>62503</v>
      </c>
      <c r="D19121" s="215" t="s">
        <v>62504</v>
      </c>
    </row>
    <row r="19122" spans="1:4">
      <c r="A19122" s="215" t="s">
        <v>62505</v>
      </c>
      <c r="B19122" s="215">
        <v>1</v>
      </c>
      <c r="C19122" s="216" t="s">
        <v>62506</v>
      </c>
      <c r="D19122" s="215" t="s">
        <v>62507</v>
      </c>
    </row>
    <row r="19123" spans="1:4">
      <c r="A19123" s="215" t="s">
        <v>62508</v>
      </c>
      <c r="B19123" s="215">
        <v>1</v>
      </c>
      <c r="C19123" s="216" t="s">
        <v>62509</v>
      </c>
      <c r="D19123" s="215" t="s">
        <v>62510</v>
      </c>
    </row>
    <row r="19124" spans="1:4">
      <c r="A19124" s="215" t="s">
        <v>62511</v>
      </c>
      <c r="B19124" s="215">
        <v>1</v>
      </c>
      <c r="C19124" s="216" t="s">
        <v>62512</v>
      </c>
      <c r="D19124" s="215" t="s">
        <v>62513</v>
      </c>
    </row>
    <row r="19125" spans="1:4">
      <c r="A19125" s="215" t="s">
        <v>62514</v>
      </c>
      <c r="B19125" s="215">
        <v>1</v>
      </c>
      <c r="C19125" s="216" t="s">
        <v>62515</v>
      </c>
      <c r="D19125" s="215" t="s">
        <v>62516</v>
      </c>
    </row>
    <row r="19126" spans="1:4">
      <c r="A19126" s="215" t="s">
        <v>62517</v>
      </c>
      <c r="B19126" s="215">
        <v>1</v>
      </c>
      <c r="C19126" s="216" t="s">
        <v>62518</v>
      </c>
      <c r="D19126" s="215" t="s">
        <v>62519</v>
      </c>
    </row>
    <row r="19127" spans="1:4">
      <c r="A19127" s="215" t="s">
        <v>62520</v>
      </c>
      <c r="B19127" s="215">
        <v>1</v>
      </c>
      <c r="C19127" s="216" t="s">
        <v>62521</v>
      </c>
      <c r="D19127" s="215" t="s">
        <v>62522</v>
      </c>
    </row>
    <row r="19128" spans="1:4">
      <c r="A19128" s="215" t="s">
        <v>62523</v>
      </c>
      <c r="B19128" s="215">
        <v>1</v>
      </c>
      <c r="C19128" s="216" t="s">
        <v>62524</v>
      </c>
      <c r="D19128" s="215" t="s">
        <v>62525</v>
      </c>
    </row>
    <row r="19129" spans="1:4">
      <c r="A19129" s="215" t="s">
        <v>62526</v>
      </c>
      <c r="B19129" s="215">
        <v>1</v>
      </c>
      <c r="C19129" s="216" t="s">
        <v>62527</v>
      </c>
      <c r="D19129" s="215" t="s">
        <v>62528</v>
      </c>
    </row>
    <row r="19130" spans="1:4">
      <c r="A19130" s="215" t="s">
        <v>62529</v>
      </c>
      <c r="B19130" s="215">
        <v>1</v>
      </c>
      <c r="C19130" s="216" t="s">
        <v>62530</v>
      </c>
      <c r="D19130" s="215" t="s">
        <v>62531</v>
      </c>
    </row>
    <row r="19131" spans="1:4">
      <c r="A19131" s="215" t="s">
        <v>62532</v>
      </c>
      <c r="B19131" s="215">
        <v>1</v>
      </c>
      <c r="C19131" s="216" t="s">
        <v>62533</v>
      </c>
      <c r="D19131" s="215" t="s">
        <v>62534</v>
      </c>
    </row>
    <row r="19132" spans="1:4">
      <c r="A19132" s="215" t="s">
        <v>62535</v>
      </c>
      <c r="B19132" s="215">
        <v>1</v>
      </c>
      <c r="C19132" s="216" t="s">
        <v>62536</v>
      </c>
      <c r="D19132" s="215" t="s">
        <v>62537</v>
      </c>
    </row>
    <row r="19133" spans="1:4">
      <c r="A19133" s="215" t="s">
        <v>62538</v>
      </c>
      <c r="B19133" s="215">
        <v>1</v>
      </c>
      <c r="C19133" s="216" t="s">
        <v>62539</v>
      </c>
      <c r="D19133" s="215" t="s">
        <v>62540</v>
      </c>
    </row>
    <row r="19134" spans="1:4">
      <c r="A19134" s="215" t="s">
        <v>62541</v>
      </c>
      <c r="B19134" s="215">
        <v>1</v>
      </c>
      <c r="C19134" s="216" t="s">
        <v>62542</v>
      </c>
      <c r="D19134" s="215" t="s">
        <v>62543</v>
      </c>
    </row>
    <row r="19135" spans="1:4">
      <c r="A19135" s="215" t="s">
        <v>62544</v>
      </c>
      <c r="B19135" s="215">
        <v>1</v>
      </c>
      <c r="C19135" s="216" t="s">
        <v>62545</v>
      </c>
      <c r="D19135" s="215" t="s">
        <v>62546</v>
      </c>
    </row>
    <row r="19136" spans="1:4">
      <c r="A19136" s="215" t="s">
        <v>62547</v>
      </c>
      <c r="B19136" s="215">
        <v>1</v>
      </c>
      <c r="C19136" s="216" t="s">
        <v>62548</v>
      </c>
      <c r="D19136" s="215" t="s">
        <v>62549</v>
      </c>
    </row>
    <row r="19137" spans="1:4">
      <c r="A19137" s="215" t="s">
        <v>62550</v>
      </c>
      <c r="B19137" s="215">
        <v>1</v>
      </c>
      <c r="C19137" s="216" t="s">
        <v>62551</v>
      </c>
      <c r="D19137" s="215" t="s">
        <v>62552</v>
      </c>
    </row>
    <row r="19138" spans="1:4">
      <c r="A19138" s="215" t="s">
        <v>62553</v>
      </c>
      <c r="B19138" s="215">
        <v>1</v>
      </c>
      <c r="C19138" s="216" t="s">
        <v>62554</v>
      </c>
      <c r="D19138" s="215" t="s">
        <v>62555</v>
      </c>
    </row>
    <row r="19139" spans="1:4">
      <c r="A19139" s="215" t="s">
        <v>62556</v>
      </c>
      <c r="B19139" s="215">
        <v>1</v>
      </c>
      <c r="C19139" s="216" t="s">
        <v>62557</v>
      </c>
      <c r="D19139" s="215" t="s">
        <v>62558</v>
      </c>
    </row>
    <row r="19140" spans="1:4">
      <c r="A19140" s="215" t="s">
        <v>62559</v>
      </c>
      <c r="B19140" s="215">
        <v>1</v>
      </c>
      <c r="C19140" s="216" t="s">
        <v>62560</v>
      </c>
      <c r="D19140" s="215" t="s">
        <v>62561</v>
      </c>
    </row>
    <row r="19141" spans="1:4">
      <c r="A19141" s="215" t="s">
        <v>62562</v>
      </c>
      <c r="B19141" s="215">
        <v>1</v>
      </c>
      <c r="C19141" s="216" t="s">
        <v>62563</v>
      </c>
      <c r="D19141" s="215" t="s">
        <v>62564</v>
      </c>
    </row>
    <row r="19142" spans="1:4">
      <c r="A19142" s="215" t="s">
        <v>62565</v>
      </c>
      <c r="B19142" s="215">
        <v>1</v>
      </c>
      <c r="C19142" s="216" t="s">
        <v>62566</v>
      </c>
      <c r="D19142" s="215" t="s">
        <v>62567</v>
      </c>
    </row>
    <row r="19143" spans="1:4">
      <c r="A19143" s="215" t="s">
        <v>62568</v>
      </c>
      <c r="B19143" s="215">
        <v>1</v>
      </c>
      <c r="C19143" s="216" t="s">
        <v>62569</v>
      </c>
      <c r="D19143" s="215" t="s">
        <v>62570</v>
      </c>
    </row>
    <row r="19144" spans="1:4">
      <c r="A19144" s="215" t="s">
        <v>62571</v>
      </c>
      <c r="B19144" s="215">
        <v>1</v>
      </c>
      <c r="C19144" s="216" t="s">
        <v>62572</v>
      </c>
      <c r="D19144" s="215" t="s">
        <v>62573</v>
      </c>
    </row>
    <row r="19145" spans="1:4">
      <c r="A19145" s="215" t="s">
        <v>62574</v>
      </c>
      <c r="B19145" s="215">
        <v>1</v>
      </c>
      <c r="C19145" s="216" t="s">
        <v>62575</v>
      </c>
      <c r="D19145" s="215" t="s">
        <v>62576</v>
      </c>
    </row>
    <row r="19146" spans="1:4">
      <c r="A19146" s="215" t="s">
        <v>62577</v>
      </c>
      <c r="B19146" s="215">
        <v>1</v>
      </c>
      <c r="C19146" s="216" t="s">
        <v>62578</v>
      </c>
      <c r="D19146" s="215" t="s">
        <v>62579</v>
      </c>
    </row>
    <row r="19147" spans="1:4">
      <c r="A19147" s="215" t="s">
        <v>62580</v>
      </c>
      <c r="B19147" s="215">
        <v>1</v>
      </c>
      <c r="C19147" s="216" t="s">
        <v>62581</v>
      </c>
      <c r="D19147" s="215" t="s">
        <v>62582</v>
      </c>
    </row>
    <row r="19148" spans="1:4">
      <c r="A19148" s="215" t="s">
        <v>62583</v>
      </c>
      <c r="B19148" s="215">
        <v>1</v>
      </c>
      <c r="C19148" s="216" t="s">
        <v>62584</v>
      </c>
      <c r="D19148" s="215" t="s">
        <v>62585</v>
      </c>
    </row>
    <row r="19149" spans="1:4">
      <c r="A19149" s="215" t="s">
        <v>62586</v>
      </c>
      <c r="B19149" s="215">
        <v>1</v>
      </c>
      <c r="C19149" s="216" t="s">
        <v>62587</v>
      </c>
      <c r="D19149" s="215" t="s">
        <v>62588</v>
      </c>
    </row>
    <row r="19150" spans="1:4">
      <c r="A19150" s="215" t="s">
        <v>62589</v>
      </c>
      <c r="B19150" s="215">
        <v>1</v>
      </c>
      <c r="C19150" s="216" t="s">
        <v>62590</v>
      </c>
      <c r="D19150" s="215" t="s">
        <v>62591</v>
      </c>
    </row>
    <row r="19151" spans="1:4">
      <c r="A19151" s="215" t="s">
        <v>62592</v>
      </c>
      <c r="B19151" s="215">
        <v>1</v>
      </c>
      <c r="C19151" s="216" t="s">
        <v>62593</v>
      </c>
      <c r="D19151" s="215" t="s">
        <v>62594</v>
      </c>
    </row>
    <row r="19152" spans="1:4">
      <c r="A19152" s="215" t="s">
        <v>62595</v>
      </c>
      <c r="B19152" s="215">
        <v>1</v>
      </c>
      <c r="C19152" s="216" t="s">
        <v>62596</v>
      </c>
      <c r="D19152" s="215" t="s">
        <v>62597</v>
      </c>
    </row>
    <row r="19153" spans="1:4">
      <c r="A19153" s="215" t="s">
        <v>62598</v>
      </c>
      <c r="B19153" s="215">
        <v>1</v>
      </c>
      <c r="C19153" s="216" t="s">
        <v>62599</v>
      </c>
      <c r="D19153" s="215" t="s">
        <v>62600</v>
      </c>
    </row>
    <row r="19154" spans="1:4">
      <c r="A19154" s="215" t="s">
        <v>62601</v>
      </c>
      <c r="B19154" s="215">
        <v>1</v>
      </c>
      <c r="C19154" s="216" t="s">
        <v>62602</v>
      </c>
      <c r="D19154" s="215" t="s">
        <v>62603</v>
      </c>
    </row>
    <row r="19155" spans="1:4">
      <c r="A19155" s="215" t="s">
        <v>62604</v>
      </c>
      <c r="B19155" s="215">
        <v>1</v>
      </c>
      <c r="C19155" s="216" t="s">
        <v>62605</v>
      </c>
      <c r="D19155" s="215" t="s">
        <v>62606</v>
      </c>
    </row>
    <row r="19156" spans="1:4">
      <c r="A19156" s="215" t="s">
        <v>62607</v>
      </c>
      <c r="B19156" s="215">
        <v>1</v>
      </c>
      <c r="C19156" s="216" t="s">
        <v>62608</v>
      </c>
      <c r="D19156" s="215" t="s">
        <v>62609</v>
      </c>
    </row>
    <row r="19157" spans="1:4">
      <c r="A19157" s="215" t="s">
        <v>62610</v>
      </c>
      <c r="B19157" s="215">
        <v>1</v>
      </c>
      <c r="C19157" s="216" t="s">
        <v>62611</v>
      </c>
      <c r="D19157" s="215" t="s">
        <v>62612</v>
      </c>
    </row>
    <row r="19158" spans="1:4">
      <c r="A19158" s="215" t="s">
        <v>62613</v>
      </c>
      <c r="B19158" s="215">
        <v>1</v>
      </c>
      <c r="C19158" s="216" t="s">
        <v>62614</v>
      </c>
      <c r="D19158" s="215" t="s">
        <v>62615</v>
      </c>
    </row>
    <row r="19159" spans="1:4">
      <c r="A19159" s="215" t="s">
        <v>62616</v>
      </c>
      <c r="B19159" s="215">
        <v>1</v>
      </c>
      <c r="C19159" s="216" t="s">
        <v>62617</v>
      </c>
      <c r="D19159" s="215" t="s">
        <v>62618</v>
      </c>
    </row>
    <row r="19160" spans="1:4">
      <c r="A19160" s="215" t="s">
        <v>62619</v>
      </c>
      <c r="B19160" s="215">
        <v>1</v>
      </c>
      <c r="C19160" s="216" t="s">
        <v>62620</v>
      </c>
      <c r="D19160" s="215" t="s">
        <v>62621</v>
      </c>
    </row>
    <row r="19161" spans="1:4">
      <c r="A19161" s="215" t="s">
        <v>62622</v>
      </c>
      <c r="B19161" s="215">
        <v>1</v>
      </c>
      <c r="C19161" s="216" t="s">
        <v>62623</v>
      </c>
      <c r="D19161" s="215" t="s">
        <v>62624</v>
      </c>
    </row>
    <row r="19162" spans="1:4">
      <c r="A19162" s="215" t="s">
        <v>62625</v>
      </c>
      <c r="B19162" s="215">
        <v>1</v>
      </c>
      <c r="C19162" s="216" t="s">
        <v>62626</v>
      </c>
      <c r="D19162" s="215" t="s">
        <v>62627</v>
      </c>
    </row>
    <row r="19163" spans="1:4">
      <c r="A19163" s="215" t="s">
        <v>62628</v>
      </c>
      <c r="B19163" s="215">
        <v>1</v>
      </c>
      <c r="C19163" s="216" t="s">
        <v>62629</v>
      </c>
      <c r="D19163" s="215" t="s">
        <v>62630</v>
      </c>
    </row>
    <row r="19164" spans="1:4">
      <c r="A19164" s="215" t="s">
        <v>62631</v>
      </c>
      <c r="B19164" s="215">
        <v>1</v>
      </c>
      <c r="C19164" s="216" t="s">
        <v>62632</v>
      </c>
      <c r="D19164" s="215" t="s">
        <v>62633</v>
      </c>
    </row>
    <row r="19165" spans="1:4">
      <c r="A19165" s="215" t="s">
        <v>62634</v>
      </c>
      <c r="B19165" s="215">
        <v>1</v>
      </c>
      <c r="C19165" s="216" t="s">
        <v>62635</v>
      </c>
      <c r="D19165" s="215" t="s">
        <v>62636</v>
      </c>
    </row>
    <row r="19166" spans="1:4">
      <c r="A19166" s="215" t="s">
        <v>62637</v>
      </c>
      <c r="B19166" s="215">
        <v>1</v>
      </c>
      <c r="C19166" s="216" t="s">
        <v>62638</v>
      </c>
      <c r="D19166" s="215" t="s">
        <v>62639</v>
      </c>
    </row>
    <row r="19167" spans="1:4">
      <c r="A19167" s="215" t="s">
        <v>62640</v>
      </c>
      <c r="B19167" s="215">
        <v>1</v>
      </c>
      <c r="C19167" s="216" t="s">
        <v>62641</v>
      </c>
      <c r="D19167" s="215" t="s">
        <v>62642</v>
      </c>
    </row>
    <row r="19168" spans="1:4">
      <c r="A19168" s="215" t="s">
        <v>62643</v>
      </c>
      <c r="B19168" s="215">
        <v>1</v>
      </c>
      <c r="C19168" s="216" t="s">
        <v>62644</v>
      </c>
      <c r="D19168" s="215" t="s">
        <v>62645</v>
      </c>
    </row>
    <row r="19169" spans="1:4">
      <c r="A19169" s="215" t="s">
        <v>62646</v>
      </c>
      <c r="B19169" s="215">
        <v>1</v>
      </c>
      <c r="C19169" s="216" t="s">
        <v>62647</v>
      </c>
      <c r="D19169" s="215" t="s">
        <v>62648</v>
      </c>
    </row>
    <row r="19170" spans="1:4">
      <c r="A19170" s="215" t="s">
        <v>62649</v>
      </c>
      <c r="B19170" s="215">
        <v>1</v>
      </c>
      <c r="C19170" s="216" t="s">
        <v>62650</v>
      </c>
      <c r="D19170" s="215" t="s">
        <v>62651</v>
      </c>
    </row>
    <row r="19171" spans="1:4">
      <c r="A19171" s="215" t="s">
        <v>62652</v>
      </c>
      <c r="B19171" s="215">
        <v>1</v>
      </c>
      <c r="C19171" s="216" t="s">
        <v>62653</v>
      </c>
      <c r="D19171" s="215" t="s">
        <v>62654</v>
      </c>
    </row>
    <row r="19172" spans="1:4">
      <c r="A19172" s="215" t="s">
        <v>62655</v>
      </c>
      <c r="B19172" s="215">
        <v>1</v>
      </c>
      <c r="C19172" s="216" t="s">
        <v>62656</v>
      </c>
      <c r="D19172" s="215" t="s">
        <v>62657</v>
      </c>
    </row>
    <row r="19173" spans="1:4">
      <c r="A19173" s="215" t="s">
        <v>62658</v>
      </c>
      <c r="B19173" s="215">
        <v>1</v>
      </c>
      <c r="C19173" s="216" t="s">
        <v>62659</v>
      </c>
      <c r="D19173" s="215" t="s">
        <v>62660</v>
      </c>
    </row>
    <row r="19174" spans="1:4">
      <c r="A19174" s="215" t="s">
        <v>62661</v>
      </c>
      <c r="B19174" s="215">
        <v>1</v>
      </c>
      <c r="C19174" s="216" t="s">
        <v>62662</v>
      </c>
      <c r="D19174" s="215" t="s">
        <v>62663</v>
      </c>
    </row>
    <row r="19175" spans="1:4">
      <c r="A19175" s="215" t="s">
        <v>62664</v>
      </c>
      <c r="B19175" s="215">
        <v>1</v>
      </c>
      <c r="C19175" s="216" t="s">
        <v>62665</v>
      </c>
      <c r="D19175" s="215" t="s">
        <v>62666</v>
      </c>
    </row>
    <row r="19176" spans="1:4">
      <c r="A19176" s="215" t="s">
        <v>62667</v>
      </c>
      <c r="B19176" s="215">
        <v>1</v>
      </c>
      <c r="C19176" s="216" t="s">
        <v>62668</v>
      </c>
      <c r="D19176" s="215" t="s">
        <v>62669</v>
      </c>
    </row>
    <row r="19177" spans="1:4">
      <c r="A19177" s="215" t="s">
        <v>62670</v>
      </c>
      <c r="B19177" s="215">
        <v>1</v>
      </c>
      <c r="C19177" s="216" t="s">
        <v>62671</v>
      </c>
      <c r="D19177" s="215" t="s">
        <v>62672</v>
      </c>
    </row>
    <row r="19178" spans="1:4">
      <c r="A19178" s="215" t="s">
        <v>62673</v>
      </c>
      <c r="B19178" s="215">
        <v>1</v>
      </c>
      <c r="C19178" s="216" t="s">
        <v>62674</v>
      </c>
      <c r="D19178" s="215" t="s">
        <v>62675</v>
      </c>
    </row>
    <row r="19179" spans="1:4">
      <c r="A19179" s="215" t="s">
        <v>62676</v>
      </c>
      <c r="B19179" s="215">
        <v>1</v>
      </c>
      <c r="C19179" s="216" t="s">
        <v>62677</v>
      </c>
      <c r="D19179" s="215" t="s">
        <v>62678</v>
      </c>
    </row>
    <row r="19180" spans="1:4">
      <c r="A19180" s="215" t="s">
        <v>62679</v>
      </c>
      <c r="B19180" s="215">
        <v>1</v>
      </c>
      <c r="C19180" s="216" t="s">
        <v>62680</v>
      </c>
      <c r="D19180" s="215" t="s">
        <v>62681</v>
      </c>
    </row>
    <row r="19181" spans="1:4">
      <c r="A19181" s="215" t="s">
        <v>62682</v>
      </c>
      <c r="B19181" s="215">
        <v>1</v>
      </c>
      <c r="C19181" s="216" t="s">
        <v>62683</v>
      </c>
      <c r="D19181" s="215" t="s">
        <v>62684</v>
      </c>
    </row>
    <row r="19182" spans="1:4">
      <c r="A19182" s="215" t="s">
        <v>62685</v>
      </c>
      <c r="B19182" s="215">
        <v>1</v>
      </c>
      <c r="C19182" s="216" t="s">
        <v>62686</v>
      </c>
      <c r="D19182" s="215" t="s">
        <v>62687</v>
      </c>
    </row>
    <row r="19183" spans="1:4">
      <c r="A19183" s="215" t="s">
        <v>62688</v>
      </c>
      <c r="B19183" s="215">
        <v>1</v>
      </c>
      <c r="C19183" s="216" t="s">
        <v>62689</v>
      </c>
      <c r="D19183" s="215" t="s">
        <v>62690</v>
      </c>
    </row>
    <row r="19184" spans="1:4">
      <c r="A19184" s="215" t="s">
        <v>62691</v>
      </c>
      <c r="B19184" s="215">
        <v>1</v>
      </c>
      <c r="C19184" s="216" t="s">
        <v>62692</v>
      </c>
      <c r="D19184" s="215" t="s">
        <v>62693</v>
      </c>
    </row>
    <row r="19185" spans="1:4">
      <c r="A19185" s="215" t="s">
        <v>62694</v>
      </c>
      <c r="B19185" s="215">
        <v>1</v>
      </c>
      <c r="C19185" s="216" t="s">
        <v>62695</v>
      </c>
      <c r="D19185" s="215" t="s">
        <v>62696</v>
      </c>
    </row>
    <row r="19186" spans="1:4">
      <c r="A19186" s="215" t="s">
        <v>62697</v>
      </c>
      <c r="B19186" s="215">
        <v>1</v>
      </c>
      <c r="C19186" s="216" t="s">
        <v>62698</v>
      </c>
      <c r="D19186" s="215" t="s">
        <v>62699</v>
      </c>
    </row>
    <row r="19187" spans="1:4">
      <c r="A19187" s="215" t="s">
        <v>62700</v>
      </c>
      <c r="B19187" s="215">
        <v>1</v>
      </c>
      <c r="C19187" s="216" t="s">
        <v>62701</v>
      </c>
      <c r="D19187" s="215" t="s">
        <v>62702</v>
      </c>
    </row>
    <row r="19188" spans="1:4">
      <c r="A19188" s="215" t="s">
        <v>62703</v>
      </c>
      <c r="B19188" s="215">
        <v>1</v>
      </c>
      <c r="C19188" s="216" t="s">
        <v>62704</v>
      </c>
      <c r="D19188" s="215" t="s">
        <v>62705</v>
      </c>
    </row>
    <row r="19189" spans="1:4">
      <c r="A19189" s="215" t="s">
        <v>62706</v>
      </c>
      <c r="B19189" s="215">
        <v>1</v>
      </c>
      <c r="C19189" s="216" t="s">
        <v>62707</v>
      </c>
      <c r="D19189" s="215" t="s">
        <v>62708</v>
      </c>
    </row>
    <row r="19190" spans="1:4">
      <c r="A19190" s="215" t="s">
        <v>62709</v>
      </c>
      <c r="B19190" s="215">
        <v>1</v>
      </c>
      <c r="C19190" s="216" t="s">
        <v>62710</v>
      </c>
      <c r="D19190" s="215" t="s">
        <v>62711</v>
      </c>
    </row>
    <row r="19191" spans="1:4">
      <c r="A19191" s="215" t="s">
        <v>62712</v>
      </c>
      <c r="B19191" s="215">
        <v>1</v>
      </c>
      <c r="C19191" s="216" t="s">
        <v>62713</v>
      </c>
      <c r="D19191" s="215" t="s">
        <v>62714</v>
      </c>
    </row>
    <row r="19192" spans="1:4">
      <c r="A19192" s="215" t="s">
        <v>62715</v>
      </c>
      <c r="B19192" s="215">
        <v>1</v>
      </c>
      <c r="C19192" s="216" t="s">
        <v>62716</v>
      </c>
      <c r="D19192" s="215" t="s">
        <v>62717</v>
      </c>
    </row>
    <row r="19193" spans="1:4">
      <c r="A19193" s="215" t="s">
        <v>62718</v>
      </c>
      <c r="B19193" s="215">
        <v>1</v>
      </c>
      <c r="C19193" s="216" t="s">
        <v>62719</v>
      </c>
      <c r="D19193" s="215" t="s">
        <v>62720</v>
      </c>
    </row>
    <row r="19194" spans="1:4">
      <c r="A19194" s="215" t="s">
        <v>62721</v>
      </c>
      <c r="B19194" s="215">
        <v>1</v>
      </c>
      <c r="C19194" s="216" t="s">
        <v>62722</v>
      </c>
      <c r="D19194" s="215" t="s">
        <v>62723</v>
      </c>
    </row>
    <row r="19195" spans="1:4">
      <c r="A19195" s="215" t="s">
        <v>62724</v>
      </c>
      <c r="B19195" s="215">
        <v>1</v>
      </c>
      <c r="C19195" s="216" t="s">
        <v>62725</v>
      </c>
      <c r="D19195" s="215" t="s">
        <v>62726</v>
      </c>
    </row>
    <row r="19196" spans="1:4">
      <c r="A19196" s="215" t="s">
        <v>62727</v>
      </c>
      <c r="B19196" s="215">
        <v>1</v>
      </c>
      <c r="C19196" s="216" t="s">
        <v>62728</v>
      </c>
      <c r="D19196" s="215" t="s">
        <v>62729</v>
      </c>
    </row>
    <row r="19197" spans="1:4">
      <c r="A19197" s="215" t="s">
        <v>62730</v>
      </c>
      <c r="B19197" s="215">
        <v>1</v>
      </c>
      <c r="C19197" s="216" t="s">
        <v>62731</v>
      </c>
      <c r="D19197" s="215" t="s">
        <v>62732</v>
      </c>
    </row>
    <row r="19198" spans="1:4">
      <c r="A19198" s="215" t="s">
        <v>62733</v>
      </c>
      <c r="B19198" s="215">
        <v>1</v>
      </c>
      <c r="C19198" s="216" t="s">
        <v>62734</v>
      </c>
      <c r="D19198" s="215" t="s">
        <v>62735</v>
      </c>
    </row>
    <row r="19199" spans="1:4">
      <c r="A19199" s="215" t="s">
        <v>62736</v>
      </c>
      <c r="B19199" s="215">
        <v>1</v>
      </c>
      <c r="C19199" s="216" t="s">
        <v>62737</v>
      </c>
      <c r="D19199" s="215" t="s">
        <v>62738</v>
      </c>
    </row>
    <row r="19200" spans="1:4">
      <c r="A19200" s="215" t="s">
        <v>62739</v>
      </c>
      <c r="B19200" s="215">
        <v>1</v>
      </c>
      <c r="C19200" s="216" t="s">
        <v>62740</v>
      </c>
      <c r="D19200" s="215" t="s">
        <v>62741</v>
      </c>
    </row>
    <row r="19201" spans="1:4">
      <c r="A19201" s="215" t="s">
        <v>62742</v>
      </c>
      <c r="B19201" s="215">
        <v>1</v>
      </c>
      <c r="C19201" s="216" t="s">
        <v>62743</v>
      </c>
      <c r="D19201" s="215" t="s">
        <v>62744</v>
      </c>
    </row>
    <row r="19202" spans="1:4">
      <c r="A19202" s="215" t="s">
        <v>62745</v>
      </c>
      <c r="B19202" s="215">
        <v>1</v>
      </c>
      <c r="C19202" s="216" t="s">
        <v>62746</v>
      </c>
      <c r="D19202" s="215" t="s">
        <v>62747</v>
      </c>
    </row>
    <row r="19203" spans="1:4">
      <c r="A19203" s="215" t="s">
        <v>62748</v>
      </c>
      <c r="B19203" s="215">
        <v>1</v>
      </c>
      <c r="C19203" s="216" t="s">
        <v>62749</v>
      </c>
      <c r="D19203" s="215" t="s">
        <v>62750</v>
      </c>
    </row>
    <row r="19204" spans="1:4">
      <c r="A19204" s="215" t="s">
        <v>62751</v>
      </c>
      <c r="B19204" s="215">
        <v>1</v>
      </c>
      <c r="C19204" s="216" t="s">
        <v>62752</v>
      </c>
      <c r="D19204" s="215" t="s">
        <v>62753</v>
      </c>
    </row>
    <row r="19205" spans="1:4">
      <c r="A19205" s="215" t="s">
        <v>62754</v>
      </c>
      <c r="B19205" s="215">
        <v>1</v>
      </c>
      <c r="C19205" s="216" t="s">
        <v>62755</v>
      </c>
      <c r="D19205" s="215" t="s">
        <v>62756</v>
      </c>
    </row>
    <row r="19206" spans="1:4">
      <c r="A19206" s="215" t="s">
        <v>62757</v>
      </c>
      <c r="B19206" s="215">
        <v>1</v>
      </c>
      <c r="C19206" s="216" t="s">
        <v>62758</v>
      </c>
      <c r="D19206" s="215" t="s">
        <v>62759</v>
      </c>
    </row>
    <row r="19207" spans="1:4">
      <c r="A19207" s="215" t="s">
        <v>62760</v>
      </c>
      <c r="B19207" s="215">
        <v>1</v>
      </c>
      <c r="C19207" s="216" t="s">
        <v>62761</v>
      </c>
      <c r="D19207" s="215" t="s">
        <v>62762</v>
      </c>
    </row>
    <row r="19208" spans="1:4">
      <c r="A19208" s="215" t="s">
        <v>62763</v>
      </c>
      <c r="B19208" s="215">
        <v>1</v>
      </c>
      <c r="C19208" s="216" t="s">
        <v>62764</v>
      </c>
      <c r="D19208" s="215" t="s">
        <v>62765</v>
      </c>
    </row>
    <row r="19209" spans="1:4">
      <c r="A19209" s="215" t="s">
        <v>62766</v>
      </c>
      <c r="B19209" s="215">
        <v>1</v>
      </c>
      <c r="C19209" s="216" t="s">
        <v>62767</v>
      </c>
      <c r="D19209" s="215" t="s">
        <v>62768</v>
      </c>
    </row>
    <row r="19210" spans="1:4">
      <c r="A19210" s="215" t="s">
        <v>62769</v>
      </c>
      <c r="B19210" s="215">
        <v>1</v>
      </c>
      <c r="C19210" s="216" t="s">
        <v>62770</v>
      </c>
      <c r="D19210" s="215" t="s">
        <v>62771</v>
      </c>
    </row>
    <row r="19211" spans="1:4">
      <c r="A19211" s="215" t="s">
        <v>62772</v>
      </c>
      <c r="B19211" s="215">
        <v>1</v>
      </c>
      <c r="C19211" s="216" t="s">
        <v>62773</v>
      </c>
      <c r="D19211" s="215" t="s">
        <v>62774</v>
      </c>
    </row>
    <row r="19212" spans="1:4">
      <c r="A19212" s="215" t="s">
        <v>62775</v>
      </c>
      <c r="B19212" s="215">
        <v>1</v>
      </c>
      <c r="C19212" s="216" t="s">
        <v>62776</v>
      </c>
      <c r="D19212" s="215" t="s">
        <v>62777</v>
      </c>
    </row>
    <row r="19213" spans="1:4">
      <c r="A19213" s="215" t="s">
        <v>62778</v>
      </c>
      <c r="B19213" s="215">
        <v>1</v>
      </c>
      <c r="C19213" s="216" t="s">
        <v>62779</v>
      </c>
      <c r="D19213" s="215" t="s">
        <v>62780</v>
      </c>
    </row>
    <row r="19214" spans="1:4">
      <c r="A19214" s="215" t="s">
        <v>62781</v>
      </c>
      <c r="B19214" s="215">
        <v>1</v>
      </c>
      <c r="C19214" s="216" t="s">
        <v>62782</v>
      </c>
      <c r="D19214" s="215" t="s">
        <v>62783</v>
      </c>
    </row>
    <row r="19215" spans="1:4">
      <c r="A19215" s="215" t="s">
        <v>62784</v>
      </c>
      <c r="B19215" s="215">
        <v>1</v>
      </c>
      <c r="C19215" s="216" t="s">
        <v>62785</v>
      </c>
      <c r="D19215" s="215" t="s">
        <v>62786</v>
      </c>
    </row>
    <row r="19216" spans="1:4">
      <c r="A19216" s="215" t="s">
        <v>62787</v>
      </c>
      <c r="B19216" s="215">
        <v>1</v>
      </c>
      <c r="C19216" s="216" t="s">
        <v>62788</v>
      </c>
      <c r="D19216" s="215" t="s">
        <v>62789</v>
      </c>
    </row>
    <row r="19217" spans="1:4">
      <c r="A19217" s="215" t="s">
        <v>62790</v>
      </c>
      <c r="B19217" s="215">
        <v>1</v>
      </c>
      <c r="C19217" s="216" t="s">
        <v>62791</v>
      </c>
      <c r="D19217" s="215" t="s">
        <v>62792</v>
      </c>
    </row>
    <row r="19218" spans="1:4">
      <c r="A19218" s="215" t="s">
        <v>62793</v>
      </c>
      <c r="B19218" s="215">
        <v>1</v>
      </c>
      <c r="C19218" s="216" t="s">
        <v>62794</v>
      </c>
      <c r="D19218" s="215" t="s">
        <v>62795</v>
      </c>
    </row>
    <row r="19219" spans="1:4">
      <c r="A19219" s="215" t="s">
        <v>62796</v>
      </c>
      <c r="B19219" s="215">
        <v>1</v>
      </c>
      <c r="C19219" s="216" t="s">
        <v>62797</v>
      </c>
      <c r="D19219" s="215" t="s">
        <v>62798</v>
      </c>
    </row>
    <row r="19220" spans="1:4">
      <c r="A19220" s="215" t="s">
        <v>62799</v>
      </c>
      <c r="B19220" s="215">
        <v>1</v>
      </c>
      <c r="C19220" s="216" t="s">
        <v>62800</v>
      </c>
      <c r="D19220" s="215" t="s">
        <v>62801</v>
      </c>
    </row>
    <row r="19221" spans="1:4">
      <c r="A19221" s="215" t="s">
        <v>62802</v>
      </c>
      <c r="B19221" s="215">
        <v>1</v>
      </c>
      <c r="C19221" s="216" t="s">
        <v>62803</v>
      </c>
      <c r="D19221" s="215" t="s">
        <v>62804</v>
      </c>
    </row>
    <row r="19222" spans="1:4">
      <c r="A19222" s="215" t="s">
        <v>62805</v>
      </c>
      <c r="B19222" s="215">
        <v>1</v>
      </c>
      <c r="C19222" s="216" t="s">
        <v>62806</v>
      </c>
      <c r="D19222" s="215" t="s">
        <v>62807</v>
      </c>
    </row>
    <row r="19223" spans="1:4">
      <c r="A19223" s="215" t="s">
        <v>62808</v>
      </c>
      <c r="B19223" s="215">
        <v>1</v>
      </c>
      <c r="C19223" s="216" t="s">
        <v>62809</v>
      </c>
      <c r="D19223" s="215" t="s">
        <v>62810</v>
      </c>
    </row>
    <row r="19224" spans="1:4">
      <c r="A19224" s="215" t="s">
        <v>62811</v>
      </c>
      <c r="B19224" s="215">
        <v>1</v>
      </c>
      <c r="C19224" s="216" t="s">
        <v>62812</v>
      </c>
      <c r="D19224" s="215" t="s">
        <v>62813</v>
      </c>
    </row>
    <row r="19225" spans="1:4">
      <c r="A19225" s="215" t="s">
        <v>62814</v>
      </c>
      <c r="B19225" s="215">
        <v>1</v>
      </c>
      <c r="C19225" s="216" t="s">
        <v>62815</v>
      </c>
      <c r="D19225" s="215" t="s">
        <v>62816</v>
      </c>
    </row>
    <row r="19226" spans="1:4">
      <c r="A19226" s="215" t="s">
        <v>62817</v>
      </c>
      <c r="B19226" s="215">
        <v>1</v>
      </c>
      <c r="C19226" s="216" t="s">
        <v>62818</v>
      </c>
      <c r="D19226" s="215" t="s">
        <v>62819</v>
      </c>
    </row>
    <row r="19227" spans="1:4">
      <c r="A19227" s="215" t="s">
        <v>62820</v>
      </c>
      <c r="B19227" s="215">
        <v>1</v>
      </c>
      <c r="C19227" s="216" t="s">
        <v>62821</v>
      </c>
      <c r="D19227" s="215" t="s">
        <v>62822</v>
      </c>
    </row>
    <row r="19228" spans="1:4">
      <c r="A19228" s="215" t="s">
        <v>62823</v>
      </c>
      <c r="B19228" s="215">
        <v>1</v>
      </c>
      <c r="C19228" s="216" t="s">
        <v>62824</v>
      </c>
      <c r="D19228" s="215" t="s">
        <v>62825</v>
      </c>
    </row>
    <row r="19229" spans="1:4">
      <c r="A19229" s="215" t="s">
        <v>62826</v>
      </c>
      <c r="B19229" s="215">
        <v>1</v>
      </c>
      <c r="C19229" s="216" t="s">
        <v>62827</v>
      </c>
      <c r="D19229" s="215" t="s">
        <v>62828</v>
      </c>
    </row>
    <row r="19230" spans="1:4">
      <c r="A19230" s="215" t="s">
        <v>62829</v>
      </c>
      <c r="B19230" s="215">
        <v>1</v>
      </c>
      <c r="C19230" s="216" t="s">
        <v>62830</v>
      </c>
      <c r="D19230" s="215" t="s">
        <v>62831</v>
      </c>
    </row>
    <row r="19231" spans="1:4">
      <c r="A19231" s="215" t="s">
        <v>62832</v>
      </c>
      <c r="B19231" s="215">
        <v>1</v>
      </c>
      <c r="C19231" s="216" t="s">
        <v>62833</v>
      </c>
      <c r="D19231" s="215" t="s">
        <v>62834</v>
      </c>
    </row>
    <row r="19232" spans="1:4">
      <c r="A19232" s="215" t="s">
        <v>62835</v>
      </c>
      <c r="B19232" s="215">
        <v>1</v>
      </c>
      <c r="C19232" s="216" t="s">
        <v>62836</v>
      </c>
      <c r="D19232" s="215" t="s">
        <v>62837</v>
      </c>
    </row>
    <row r="19233" spans="1:4">
      <c r="A19233" s="215" t="s">
        <v>62838</v>
      </c>
      <c r="B19233" s="215">
        <v>1</v>
      </c>
      <c r="C19233" s="216" t="s">
        <v>62839</v>
      </c>
      <c r="D19233" s="215" t="s">
        <v>62840</v>
      </c>
    </row>
    <row r="19234" spans="1:4">
      <c r="A19234" s="215" t="s">
        <v>62841</v>
      </c>
      <c r="B19234" s="215">
        <v>1</v>
      </c>
      <c r="C19234" s="216" t="s">
        <v>62842</v>
      </c>
      <c r="D19234" s="215" t="s">
        <v>62843</v>
      </c>
    </row>
    <row r="19235" spans="1:4">
      <c r="A19235" s="215" t="s">
        <v>62844</v>
      </c>
      <c r="B19235" s="215">
        <v>1</v>
      </c>
      <c r="C19235" s="216" t="s">
        <v>62845</v>
      </c>
      <c r="D19235" s="215" t="s">
        <v>62846</v>
      </c>
    </row>
    <row r="19236" spans="1:4">
      <c r="A19236" s="215" t="s">
        <v>62847</v>
      </c>
      <c r="B19236" s="215">
        <v>1</v>
      </c>
      <c r="C19236" s="216" t="s">
        <v>62848</v>
      </c>
      <c r="D19236" s="215" t="s">
        <v>62849</v>
      </c>
    </row>
    <row r="19237" spans="1:4">
      <c r="A19237" s="215" t="s">
        <v>62850</v>
      </c>
      <c r="B19237" s="215">
        <v>1</v>
      </c>
      <c r="C19237" s="216" t="s">
        <v>62851</v>
      </c>
      <c r="D19237" s="215" t="s">
        <v>62852</v>
      </c>
    </row>
    <row r="19238" spans="1:4">
      <c r="A19238" s="215" t="s">
        <v>62853</v>
      </c>
      <c r="B19238" s="215">
        <v>1</v>
      </c>
      <c r="C19238" s="216" t="s">
        <v>62854</v>
      </c>
      <c r="D19238" s="215" t="s">
        <v>62855</v>
      </c>
    </row>
    <row r="19239" spans="1:4">
      <c r="A19239" s="215" t="s">
        <v>62856</v>
      </c>
      <c r="B19239" s="215">
        <v>1</v>
      </c>
      <c r="C19239" s="216" t="s">
        <v>62857</v>
      </c>
      <c r="D19239" s="215" t="s">
        <v>62858</v>
      </c>
    </row>
    <row r="19240" spans="1:4">
      <c r="A19240" s="215" t="s">
        <v>62859</v>
      </c>
      <c r="B19240" s="215">
        <v>1</v>
      </c>
      <c r="C19240" s="216" t="s">
        <v>62860</v>
      </c>
      <c r="D19240" s="215" t="s">
        <v>62861</v>
      </c>
    </row>
    <row r="19241" spans="1:4">
      <c r="A19241" s="215" t="s">
        <v>62862</v>
      </c>
      <c r="B19241" s="215">
        <v>1</v>
      </c>
      <c r="C19241" s="216" t="s">
        <v>62863</v>
      </c>
      <c r="D19241" s="215" t="s">
        <v>62864</v>
      </c>
    </row>
    <row r="19242" spans="1:4">
      <c r="A19242" s="215" t="s">
        <v>62865</v>
      </c>
      <c r="B19242" s="215">
        <v>1</v>
      </c>
      <c r="C19242" s="216" t="s">
        <v>62866</v>
      </c>
      <c r="D19242" s="215" t="s">
        <v>62867</v>
      </c>
    </row>
    <row r="19243" spans="1:4">
      <c r="A19243" s="215" t="s">
        <v>62868</v>
      </c>
      <c r="B19243" s="215">
        <v>1</v>
      </c>
      <c r="C19243" s="216" t="s">
        <v>62869</v>
      </c>
      <c r="D19243" s="215" t="s">
        <v>62870</v>
      </c>
    </row>
    <row r="19244" spans="1:4">
      <c r="A19244" s="215" t="s">
        <v>62871</v>
      </c>
      <c r="B19244" s="215">
        <v>1</v>
      </c>
      <c r="C19244" s="216" t="s">
        <v>62872</v>
      </c>
      <c r="D19244" s="215" t="s">
        <v>62873</v>
      </c>
    </row>
    <row r="19245" spans="1:4">
      <c r="A19245" s="215" t="s">
        <v>62874</v>
      </c>
      <c r="B19245" s="215">
        <v>1</v>
      </c>
      <c r="C19245" s="216" t="s">
        <v>62875</v>
      </c>
      <c r="D19245" s="215" t="s">
        <v>62876</v>
      </c>
    </row>
    <row r="19246" spans="1:4">
      <c r="A19246" s="215" t="s">
        <v>62877</v>
      </c>
      <c r="B19246" s="215">
        <v>1</v>
      </c>
      <c r="C19246" s="216" t="s">
        <v>62878</v>
      </c>
      <c r="D19246" s="215" t="s">
        <v>62879</v>
      </c>
    </row>
    <row r="19247" spans="1:4">
      <c r="A19247" s="215" t="s">
        <v>62880</v>
      </c>
      <c r="B19247" s="215">
        <v>1</v>
      </c>
      <c r="C19247" s="216" t="s">
        <v>62881</v>
      </c>
      <c r="D19247" s="215" t="s">
        <v>62882</v>
      </c>
    </row>
    <row r="19248" spans="1:4">
      <c r="A19248" s="215" t="s">
        <v>62883</v>
      </c>
      <c r="B19248" s="215">
        <v>1</v>
      </c>
      <c r="C19248" s="216" t="s">
        <v>62884</v>
      </c>
      <c r="D19248" s="215" t="s">
        <v>62885</v>
      </c>
    </row>
    <row r="19249" spans="1:4">
      <c r="A19249" s="215" t="s">
        <v>62886</v>
      </c>
      <c r="B19249" s="215">
        <v>1</v>
      </c>
      <c r="C19249" s="216" t="s">
        <v>62887</v>
      </c>
      <c r="D19249" s="215" t="s">
        <v>62888</v>
      </c>
    </row>
    <row r="19250" spans="1:4">
      <c r="A19250" s="215" t="s">
        <v>62889</v>
      </c>
      <c r="B19250" s="215">
        <v>1</v>
      </c>
      <c r="C19250" s="216" t="s">
        <v>62890</v>
      </c>
      <c r="D19250" s="215" t="s">
        <v>62891</v>
      </c>
    </row>
    <row r="19251" spans="1:4">
      <c r="A19251" s="215" t="s">
        <v>62892</v>
      </c>
      <c r="B19251" s="215">
        <v>1</v>
      </c>
      <c r="C19251" s="216" t="s">
        <v>62893</v>
      </c>
      <c r="D19251" s="215" t="s">
        <v>62894</v>
      </c>
    </row>
    <row r="19252" spans="1:4">
      <c r="A19252" s="215" t="s">
        <v>62895</v>
      </c>
      <c r="B19252" s="215">
        <v>1</v>
      </c>
      <c r="C19252" s="216" t="s">
        <v>62896</v>
      </c>
      <c r="D19252" s="215" t="s">
        <v>62897</v>
      </c>
    </row>
    <row r="19253" spans="1:4">
      <c r="A19253" s="215" t="s">
        <v>62898</v>
      </c>
      <c r="B19253" s="215">
        <v>1</v>
      </c>
      <c r="C19253" s="216" t="s">
        <v>62899</v>
      </c>
      <c r="D19253" s="215" t="s">
        <v>62900</v>
      </c>
    </row>
    <row r="19254" spans="1:4">
      <c r="A19254" s="215" t="s">
        <v>62901</v>
      </c>
      <c r="B19254" s="215">
        <v>1</v>
      </c>
      <c r="C19254" s="216" t="s">
        <v>62902</v>
      </c>
      <c r="D19254" s="215" t="s">
        <v>62903</v>
      </c>
    </row>
    <row r="19255" spans="1:4">
      <c r="A19255" s="215" t="s">
        <v>62904</v>
      </c>
      <c r="B19255" s="215">
        <v>1</v>
      </c>
      <c r="C19255" s="216" t="s">
        <v>62905</v>
      </c>
      <c r="D19255" s="215" t="s">
        <v>62906</v>
      </c>
    </row>
    <row r="19256" spans="1:4">
      <c r="A19256" s="215" t="s">
        <v>62907</v>
      </c>
      <c r="B19256" s="215">
        <v>1</v>
      </c>
      <c r="C19256" s="216" t="s">
        <v>62908</v>
      </c>
      <c r="D19256" s="215" t="s">
        <v>62909</v>
      </c>
    </row>
    <row r="19257" spans="1:4">
      <c r="A19257" s="215" t="s">
        <v>62910</v>
      </c>
      <c r="B19257" s="215">
        <v>1</v>
      </c>
      <c r="C19257" s="216" t="s">
        <v>62911</v>
      </c>
      <c r="D19257" s="215" t="s">
        <v>62912</v>
      </c>
    </row>
    <row r="19258" spans="1:4">
      <c r="A19258" s="215" t="s">
        <v>62913</v>
      </c>
      <c r="B19258" s="215">
        <v>1</v>
      </c>
      <c r="C19258" s="216" t="s">
        <v>62914</v>
      </c>
      <c r="D19258" s="215" t="s">
        <v>62915</v>
      </c>
    </row>
    <row r="19259" spans="1:4">
      <c r="A19259" s="215" t="s">
        <v>62916</v>
      </c>
      <c r="B19259" s="215">
        <v>1</v>
      </c>
      <c r="C19259" s="216" t="s">
        <v>62917</v>
      </c>
      <c r="D19259" s="215" t="s">
        <v>62918</v>
      </c>
    </row>
    <row r="19260" spans="1:4">
      <c r="A19260" s="215" t="s">
        <v>62919</v>
      </c>
      <c r="B19260" s="215">
        <v>1</v>
      </c>
      <c r="C19260" s="216" t="s">
        <v>62920</v>
      </c>
      <c r="D19260" s="215" t="s">
        <v>62921</v>
      </c>
    </row>
    <row r="19261" spans="1:4">
      <c r="A19261" s="215" t="s">
        <v>62922</v>
      </c>
      <c r="B19261" s="215">
        <v>1</v>
      </c>
      <c r="C19261" s="216" t="s">
        <v>62923</v>
      </c>
      <c r="D19261" s="215" t="s">
        <v>62924</v>
      </c>
    </row>
    <row r="19262" spans="1:4">
      <c r="A19262" s="215" t="s">
        <v>62925</v>
      </c>
      <c r="B19262" s="215">
        <v>1</v>
      </c>
      <c r="C19262" s="216" t="s">
        <v>62926</v>
      </c>
      <c r="D19262" s="215" t="s">
        <v>62927</v>
      </c>
    </row>
    <row r="19263" spans="1:4">
      <c r="A19263" s="215" t="s">
        <v>62928</v>
      </c>
      <c r="B19263" s="215">
        <v>1</v>
      </c>
      <c r="C19263" s="216" t="s">
        <v>62929</v>
      </c>
      <c r="D19263" s="215" t="s">
        <v>62930</v>
      </c>
    </row>
    <row r="19264" spans="1:4">
      <c r="A19264" s="215" t="s">
        <v>62931</v>
      </c>
      <c r="B19264" s="215">
        <v>1</v>
      </c>
      <c r="C19264" s="216" t="s">
        <v>62932</v>
      </c>
      <c r="D19264" s="215" t="s">
        <v>62933</v>
      </c>
    </row>
    <row r="19265" spans="1:4">
      <c r="A19265" s="215" t="s">
        <v>62934</v>
      </c>
      <c r="B19265" s="215">
        <v>1</v>
      </c>
      <c r="C19265" s="216" t="s">
        <v>62935</v>
      </c>
      <c r="D19265" s="215" t="s">
        <v>62936</v>
      </c>
    </row>
    <row r="19266" spans="1:4">
      <c r="A19266" s="215" t="s">
        <v>62937</v>
      </c>
      <c r="B19266" s="215">
        <v>1</v>
      </c>
      <c r="C19266" s="216" t="s">
        <v>62938</v>
      </c>
      <c r="D19266" s="215" t="s">
        <v>62939</v>
      </c>
    </row>
    <row r="19267" spans="1:4">
      <c r="A19267" s="215" t="s">
        <v>62940</v>
      </c>
      <c r="B19267" s="215">
        <v>1</v>
      </c>
      <c r="C19267" s="216" t="s">
        <v>62941</v>
      </c>
      <c r="D19267" s="215" t="s">
        <v>62942</v>
      </c>
    </row>
    <row r="19268" spans="1:4">
      <c r="A19268" s="215" t="s">
        <v>62943</v>
      </c>
      <c r="B19268" s="215">
        <v>1</v>
      </c>
      <c r="C19268" s="216" t="s">
        <v>62944</v>
      </c>
      <c r="D19268" s="215" t="s">
        <v>62945</v>
      </c>
    </row>
    <row r="19269" spans="1:4">
      <c r="A19269" s="215" t="s">
        <v>62946</v>
      </c>
      <c r="B19269" s="215">
        <v>1</v>
      </c>
      <c r="C19269" s="216" t="s">
        <v>62947</v>
      </c>
      <c r="D19269" s="215" t="s">
        <v>62948</v>
      </c>
    </row>
    <row r="19270" spans="1:4">
      <c r="A19270" s="215" t="s">
        <v>62949</v>
      </c>
      <c r="B19270" s="215">
        <v>1</v>
      </c>
      <c r="C19270" s="216" t="s">
        <v>62950</v>
      </c>
      <c r="D19270" s="215" t="s">
        <v>62951</v>
      </c>
    </row>
    <row r="19271" spans="1:4">
      <c r="A19271" s="215" t="s">
        <v>62952</v>
      </c>
      <c r="B19271" s="215">
        <v>1</v>
      </c>
      <c r="C19271" s="216" t="s">
        <v>62953</v>
      </c>
      <c r="D19271" s="215" t="s">
        <v>62954</v>
      </c>
    </row>
    <row r="19272" spans="1:4">
      <c r="A19272" s="215" t="s">
        <v>62955</v>
      </c>
      <c r="B19272" s="215">
        <v>1</v>
      </c>
      <c r="C19272" s="216" t="s">
        <v>62956</v>
      </c>
      <c r="D19272" s="215" t="s">
        <v>62957</v>
      </c>
    </row>
    <row r="19273" spans="1:4">
      <c r="A19273" s="215" t="s">
        <v>62958</v>
      </c>
      <c r="B19273" s="215">
        <v>1</v>
      </c>
      <c r="C19273" s="216" t="s">
        <v>62959</v>
      </c>
      <c r="D19273" s="215" t="s">
        <v>62960</v>
      </c>
    </row>
    <row r="19274" spans="1:4">
      <c r="A19274" s="215" t="s">
        <v>62961</v>
      </c>
      <c r="B19274" s="215">
        <v>1</v>
      </c>
      <c r="C19274" s="216" t="s">
        <v>62962</v>
      </c>
      <c r="D19274" s="215" t="s">
        <v>62963</v>
      </c>
    </row>
    <row r="19275" spans="1:4">
      <c r="A19275" s="215" t="s">
        <v>62964</v>
      </c>
      <c r="B19275" s="215">
        <v>1</v>
      </c>
      <c r="C19275" s="216" t="s">
        <v>62965</v>
      </c>
      <c r="D19275" s="215" t="s">
        <v>62966</v>
      </c>
    </row>
    <row r="19276" spans="1:4">
      <c r="A19276" s="215" t="s">
        <v>62967</v>
      </c>
      <c r="B19276" s="215">
        <v>1</v>
      </c>
      <c r="C19276" s="216" t="s">
        <v>62968</v>
      </c>
      <c r="D19276" s="215" t="s">
        <v>62969</v>
      </c>
    </row>
    <row r="19277" spans="1:4">
      <c r="A19277" s="215" t="s">
        <v>62970</v>
      </c>
      <c r="B19277" s="215">
        <v>1</v>
      </c>
      <c r="C19277" s="216" t="s">
        <v>62971</v>
      </c>
      <c r="D19277" s="215" t="s">
        <v>62972</v>
      </c>
    </row>
    <row r="19278" spans="1:4">
      <c r="A19278" s="215" t="s">
        <v>62973</v>
      </c>
      <c r="B19278" s="215">
        <v>1</v>
      </c>
      <c r="C19278" s="216" t="s">
        <v>62974</v>
      </c>
      <c r="D19278" s="215" t="s">
        <v>62975</v>
      </c>
    </row>
    <row r="19279" spans="1:4">
      <c r="A19279" s="215" t="s">
        <v>62976</v>
      </c>
      <c r="B19279" s="215">
        <v>1</v>
      </c>
      <c r="C19279" s="216" t="s">
        <v>62977</v>
      </c>
      <c r="D19279" s="215" t="s">
        <v>62978</v>
      </c>
    </row>
    <row r="19280" spans="1:4">
      <c r="A19280" s="215" t="s">
        <v>62979</v>
      </c>
      <c r="B19280" s="215">
        <v>1</v>
      </c>
      <c r="C19280" s="216" t="s">
        <v>62980</v>
      </c>
      <c r="D19280" s="215" t="s">
        <v>62981</v>
      </c>
    </row>
    <row r="19281" spans="1:4">
      <c r="A19281" s="215" t="s">
        <v>62982</v>
      </c>
      <c r="B19281" s="215">
        <v>1</v>
      </c>
      <c r="C19281" s="216" t="s">
        <v>62983</v>
      </c>
      <c r="D19281" s="215" t="s">
        <v>62984</v>
      </c>
    </row>
    <row r="19282" spans="1:4">
      <c r="A19282" s="215" t="s">
        <v>62985</v>
      </c>
      <c r="B19282" s="215">
        <v>1</v>
      </c>
      <c r="C19282" s="216" t="s">
        <v>62986</v>
      </c>
      <c r="D19282" s="215" t="s">
        <v>62987</v>
      </c>
    </row>
    <row r="19283" spans="1:4">
      <c r="A19283" s="215" t="s">
        <v>62988</v>
      </c>
      <c r="B19283" s="215">
        <v>1</v>
      </c>
      <c r="C19283" s="216" t="s">
        <v>62989</v>
      </c>
      <c r="D19283" s="215" t="s">
        <v>62990</v>
      </c>
    </row>
    <row r="19284" spans="1:4">
      <c r="A19284" s="215" t="s">
        <v>62991</v>
      </c>
      <c r="B19284" s="215">
        <v>1</v>
      </c>
      <c r="C19284" s="216" t="s">
        <v>62992</v>
      </c>
      <c r="D19284" s="215" t="s">
        <v>62993</v>
      </c>
    </row>
    <row r="19285" spans="1:4">
      <c r="A19285" s="215" t="s">
        <v>62994</v>
      </c>
      <c r="B19285" s="215">
        <v>1</v>
      </c>
      <c r="C19285" s="216" t="s">
        <v>62995</v>
      </c>
      <c r="D19285" s="215" t="s">
        <v>62996</v>
      </c>
    </row>
    <row r="19286" spans="1:4">
      <c r="A19286" s="215" t="s">
        <v>62997</v>
      </c>
      <c r="B19286" s="215">
        <v>1</v>
      </c>
      <c r="C19286" s="216" t="s">
        <v>62998</v>
      </c>
      <c r="D19286" s="215" t="s">
        <v>62999</v>
      </c>
    </row>
    <row r="19287" spans="1:4">
      <c r="A19287" s="215" t="s">
        <v>63000</v>
      </c>
      <c r="B19287" s="215">
        <v>1</v>
      </c>
      <c r="C19287" s="216" t="s">
        <v>63001</v>
      </c>
      <c r="D19287" s="215" t="s">
        <v>63002</v>
      </c>
    </row>
    <row r="19288" spans="1:4">
      <c r="A19288" s="215" t="s">
        <v>63003</v>
      </c>
      <c r="B19288" s="215">
        <v>1</v>
      </c>
      <c r="C19288" s="216" t="s">
        <v>63004</v>
      </c>
      <c r="D19288" s="215" t="s">
        <v>63005</v>
      </c>
    </row>
    <row r="19289" spans="1:4">
      <c r="A19289" s="215" t="s">
        <v>63006</v>
      </c>
      <c r="B19289" s="215">
        <v>1</v>
      </c>
      <c r="C19289" s="216" t="s">
        <v>63007</v>
      </c>
      <c r="D19289" s="215" t="s">
        <v>63008</v>
      </c>
    </row>
    <row r="19290" spans="1:4">
      <c r="A19290" s="215" t="s">
        <v>63009</v>
      </c>
      <c r="B19290" s="215">
        <v>1</v>
      </c>
      <c r="C19290" s="216" t="s">
        <v>63010</v>
      </c>
      <c r="D19290" s="215" t="s">
        <v>63011</v>
      </c>
    </row>
    <row r="19291" spans="1:4">
      <c r="A19291" s="215" t="s">
        <v>63012</v>
      </c>
      <c r="B19291" s="215">
        <v>1</v>
      </c>
      <c r="C19291" s="216" t="s">
        <v>63013</v>
      </c>
      <c r="D19291" s="215" t="s">
        <v>63014</v>
      </c>
    </row>
    <row r="19292" spans="1:4">
      <c r="A19292" s="215" t="s">
        <v>63015</v>
      </c>
      <c r="B19292" s="215">
        <v>1</v>
      </c>
      <c r="C19292" s="216" t="s">
        <v>63016</v>
      </c>
      <c r="D19292" s="215" t="s">
        <v>63017</v>
      </c>
    </row>
    <row r="19293" spans="1:4">
      <c r="A19293" s="215" t="s">
        <v>63018</v>
      </c>
      <c r="B19293" s="215">
        <v>1</v>
      </c>
      <c r="C19293" s="216" t="s">
        <v>63019</v>
      </c>
      <c r="D19293" s="215" t="s">
        <v>63020</v>
      </c>
    </row>
    <row r="19294" spans="1:4">
      <c r="A19294" s="215" t="s">
        <v>63021</v>
      </c>
      <c r="B19294" s="215">
        <v>1</v>
      </c>
      <c r="C19294" s="216" t="s">
        <v>63022</v>
      </c>
      <c r="D19294" s="215" t="s">
        <v>63023</v>
      </c>
    </row>
    <row r="19295" spans="1:4">
      <c r="A19295" s="215" t="s">
        <v>63024</v>
      </c>
      <c r="B19295" s="215">
        <v>1</v>
      </c>
      <c r="C19295" s="216" t="s">
        <v>63025</v>
      </c>
      <c r="D19295" s="215" t="s">
        <v>63026</v>
      </c>
    </row>
    <row r="19296" spans="1:4">
      <c r="A19296" s="215" t="s">
        <v>63027</v>
      </c>
      <c r="B19296" s="215">
        <v>1</v>
      </c>
      <c r="C19296" s="216" t="s">
        <v>63028</v>
      </c>
      <c r="D19296" s="215" t="s">
        <v>63029</v>
      </c>
    </row>
    <row r="19297" spans="1:4">
      <c r="A19297" s="215" t="s">
        <v>63030</v>
      </c>
      <c r="B19297" s="215">
        <v>1</v>
      </c>
      <c r="C19297" s="216" t="s">
        <v>63031</v>
      </c>
      <c r="D19297" s="215" t="s">
        <v>63032</v>
      </c>
    </row>
    <row r="19298" spans="1:4">
      <c r="A19298" s="215" t="s">
        <v>63033</v>
      </c>
      <c r="B19298" s="215">
        <v>1</v>
      </c>
      <c r="C19298" s="216" t="s">
        <v>63034</v>
      </c>
      <c r="D19298" s="215" t="s">
        <v>63035</v>
      </c>
    </row>
    <row r="19299" spans="1:4">
      <c r="A19299" s="215" t="s">
        <v>63036</v>
      </c>
      <c r="B19299" s="215">
        <v>1</v>
      </c>
      <c r="C19299" s="216" t="s">
        <v>63037</v>
      </c>
      <c r="D19299" s="215" t="s">
        <v>63038</v>
      </c>
    </row>
    <row r="19300" spans="1:4">
      <c r="A19300" s="215" t="s">
        <v>63039</v>
      </c>
      <c r="B19300" s="215">
        <v>1</v>
      </c>
      <c r="C19300" s="216" t="s">
        <v>63040</v>
      </c>
      <c r="D19300" s="215" t="s">
        <v>63041</v>
      </c>
    </row>
    <row r="19301" spans="1:4">
      <c r="A19301" s="215" t="s">
        <v>63042</v>
      </c>
      <c r="B19301" s="215">
        <v>1</v>
      </c>
      <c r="C19301" s="216" t="s">
        <v>63043</v>
      </c>
      <c r="D19301" s="215" t="s">
        <v>63044</v>
      </c>
    </row>
    <row r="19302" spans="1:4">
      <c r="A19302" s="215" t="s">
        <v>63045</v>
      </c>
      <c r="B19302" s="215">
        <v>1</v>
      </c>
      <c r="C19302" s="216" t="s">
        <v>63046</v>
      </c>
      <c r="D19302" s="215" t="s">
        <v>63047</v>
      </c>
    </row>
    <row r="19303" spans="1:4">
      <c r="A19303" s="215" t="s">
        <v>63048</v>
      </c>
      <c r="B19303" s="215">
        <v>1</v>
      </c>
      <c r="C19303" s="216" t="s">
        <v>63049</v>
      </c>
      <c r="D19303" s="215" t="s">
        <v>63050</v>
      </c>
    </row>
    <row r="19304" spans="1:4">
      <c r="A19304" s="215" t="s">
        <v>63051</v>
      </c>
      <c r="B19304" s="215">
        <v>1</v>
      </c>
      <c r="C19304" s="216" t="s">
        <v>63052</v>
      </c>
      <c r="D19304" s="215" t="s">
        <v>63053</v>
      </c>
    </row>
    <row r="19305" spans="1:4">
      <c r="A19305" s="215" t="s">
        <v>63054</v>
      </c>
      <c r="B19305" s="215">
        <v>1</v>
      </c>
      <c r="C19305" s="216" t="s">
        <v>63055</v>
      </c>
      <c r="D19305" s="215" t="s">
        <v>63056</v>
      </c>
    </row>
    <row r="19306" spans="1:4">
      <c r="A19306" s="215" t="s">
        <v>63057</v>
      </c>
      <c r="B19306" s="215">
        <v>1</v>
      </c>
      <c r="C19306" s="216" t="s">
        <v>63058</v>
      </c>
      <c r="D19306" s="215" t="s">
        <v>63059</v>
      </c>
    </row>
    <row r="19307" spans="1:4">
      <c r="A19307" s="215" t="s">
        <v>63060</v>
      </c>
      <c r="B19307" s="215">
        <v>1</v>
      </c>
      <c r="C19307" s="216" t="s">
        <v>63061</v>
      </c>
      <c r="D19307" s="215" t="s">
        <v>63062</v>
      </c>
    </row>
    <row r="19308" spans="1:4">
      <c r="A19308" s="215" t="s">
        <v>63063</v>
      </c>
      <c r="B19308" s="215">
        <v>1</v>
      </c>
      <c r="C19308" s="216" t="s">
        <v>63064</v>
      </c>
      <c r="D19308" s="215" t="s">
        <v>63065</v>
      </c>
    </row>
    <row r="19309" spans="1:4">
      <c r="A19309" s="215" t="s">
        <v>63066</v>
      </c>
      <c r="B19309" s="215">
        <v>1</v>
      </c>
      <c r="C19309" s="216" t="s">
        <v>63067</v>
      </c>
      <c r="D19309" s="215" t="s">
        <v>63068</v>
      </c>
    </row>
    <row r="19310" spans="1:4">
      <c r="A19310" s="215" t="s">
        <v>63069</v>
      </c>
      <c r="B19310" s="215">
        <v>1</v>
      </c>
      <c r="C19310" s="216" t="s">
        <v>63070</v>
      </c>
      <c r="D19310" s="215" t="s">
        <v>63071</v>
      </c>
    </row>
    <row r="19311" spans="1:4">
      <c r="A19311" s="215" t="s">
        <v>63072</v>
      </c>
      <c r="B19311" s="215">
        <v>1</v>
      </c>
      <c r="C19311" s="216" t="s">
        <v>63073</v>
      </c>
      <c r="D19311" s="215" t="s">
        <v>63074</v>
      </c>
    </row>
    <row r="19312" spans="1:4">
      <c r="A19312" s="215" t="s">
        <v>63075</v>
      </c>
      <c r="B19312" s="215">
        <v>1</v>
      </c>
      <c r="C19312" s="216" t="s">
        <v>63076</v>
      </c>
      <c r="D19312" s="215" t="s">
        <v>63077</v>
      </c>
    </row>
    <row r="19313" spans="1:4">
      <c r="A19313" s="215" t="s">
        <v>63078</v>
      </c>
      <c r="B19313" s="215">
        <v>1</v>
      </c>
      <c r="C19313" s="216" t="s">
        <v>63079</v>
      </c>
      <c r="D19313" s="215" t="s">
        <v>63080</v>
      </c>
    </row>
    <row r="19314" spans="1:4">
      <c r="A19314" s="215" t="s">
        <v>63081</v>
      </c>
      <c r="B19314" s="215">
        <v>1</v>
      </c>
      <c r="C19314" s="216" t="s">
        <v>63082</v>
      </c>
      <c r="D19314" s="215" t="s">
        <v>63083</v>
      </c>
    </row>
    <row r="19315" spans="1:4">
      <c r="A19315" s="215" t="s">
        <v>63084</v>
      </c>
      <c r="B19315" s="215">
        <v>1</v>
      </c>
      <c r="C19315" s="216" t="s">
        <v>63085</v>
      </c>
      <c r="D19315" s="215" t="s">
        <v>63086</v>
      </c>
    </row>
    <row r="19316" spans="1:4">
      <c r="A19316" s="215" t="s">
        <v>63087</v>
      </c>
      <c r="B19316" s="215">
        <v>1</v>
      </c>
      <c r="C19316" s="216" t="s">
        <v>63088</v>
      </c>
      <c r="D19316" s="215" t="s">
        <v>63089</v>
      </c>
    </row>
    <row r="19317" spans="1:4">
      <c r="A19317" s="215" t="s">
        <v>63090</v>
      </c>
      <c r="B19317" s="215">
        <v>1</v>
      </c>
      <c r="C19317" s="216" t="s">
        <v>63091</v>
      </c>
      <c r="D19317" s="215" t="s">
        <v>63092</v>
      </c>
    </row>
    <row r="19318" spans="1:4">
      <c r="A19318" s="215" t="s">
        <v>63093</v>
      </c>
      <c r="B19318" s="215">
        <v>1</v>
      </c>
      <c r="C19318" s="216" t="s">
        <v>63094</v>
      </c>
      <c r="D19318" s="215" t="s">
        <v>63095</v>
      </c>
    </row>
    <row r="19319" spans="1:4">
      <c r="A19319" s="215" t="s">
        <v>63096</v>
      </c>
      <c r="B19319" s="215">
        <v>1</v>
      </c>
      <c r="C19319" s="216" t="s">
        <v>63097</v>
      </c>
      <c r="D19319" s="215" t="s">
        <v>63098</v>
      </c>
    </row>
    <row r="19320" spans="1:4">
      <c r="A19320" s="215" t="s">
        <v>63099</v>
      </c>
      <c r="B19320" s="215">
        <v>1</v>
      </c>
      <c r="C19320" s="216" t="s">
        <v>63100</v>
      </c>
      <c r="D19320" s="215" t="s">
        <v>63101</v>
      </c>
    </row>
    <row r="19321" spans="1:4">
      <c r="A19321" s="215" t="s">
        <v>63102</v>
      </c>
      <c r="B19321" s="215">
        <v>1</v>
      </c>
      <c r="C19321" s="216" t="s">
        <v>63103</v>
      </c>
      <c r="D19321" s="215" t="s">
        <v>63104</v>
      </c>
    </row>
    <row r="19322" spans="1:4">
      <c r="A19322" s="215" t="s">
        <v>63105</v>
      </c>
      <c r="B19322" s="215">
        <v>1</v>
      </c>
      <c r="C19322" s="216" t="s">
        <v>63106</v>
      </c>
      <c r="D19322" s="215" t="s">
        <v>63107</v>
      </c>
    </row>
    <row r="19323" spans="1:4">
      <c r="A19323" s="215" t="s">
        <v>63108</v>
      </c>
      <c r="B19323" s="215">
        <v>1</v>
      </c>
      <c r="C19323" s="216" t="s">
        <v>63109</v>
      </c>
      <c r="D19323" s="215" t="s">
        <v>63110</v>
      </c>
    </row>
    <row r="19324" spans="1:4">
      <c r="A19324" s="215" t="s">
        <v>63111</v>
      </c>
      <c r="B19324" s="215">
        <v>1</v>
      </c>
      <c r="C19324" s="216" t="s">
        <v>63112</v>
      </c>
      <c r="D19324" s="215" t="s">
        <v>63113</v>
      </c>
    </row>
    <row r="19325" spans="1:4">
      <c r="A19325" s="215" t="s">
        <v>63114</v>
      </c>
      <c r="B19325" s="215">
        <v>1</v>
      </c>
      <c r="C19325" s="216" t="s">
        <v>63115</v>
      </c>
      <c r="D19325" s="215" t="s">
        <v>63116</v>
      </c>
    </row>
    <row r="19326" spans="1:4">
      <c r="A19326" s="215" t="s">
        <v>63117</v>
      </c>
      <c r="B19326" s="215">
        <v>1</v>
      </c>
      <c r="C19326" s="216" t="s">
        <v>63118</v>
      </c>
      <c r="D19326" s="215" t="s">
        <v>63119</v>
      </c>
    </row>
    <row r="19327" spans="1:4">
      <c r="A19327" s="215" t="s">
        <v>63120</v>
      </c>
      <c r="B19327" s="215">
        <v>1</v>
      </c>
      <c r="C19327" s="216" t="s">
        <v>63121</v>
      </c>
      <c r="D19327" s="215" t="s">
        <v>63122</v>
      </c>
    </row>
    <row r="19328" spans="1:4">
      <c r="A19328" s="215" t="s">
        <v>63123</v>
      </c>
      <c r="B19328" s="215">
        <v>1</v>
      </c>
      <c r="C19328" s="216" t="s">
        <v>63124</v>
      </c>
      <c r="D19328" s="215" t="s">
        <v>63125</v>
      </c>
    </row>
    <row r="19329" spans="1:4">
      <c r="A19329" s="215" t="s">
        <v>63126</v>
      </c>
      <c r="B19329" s="215">
        <v>1</v>
      </c>
      <c r="C19329" s="216" t="s">
        <v>63127</v>
      </c>
      <c r="D19329" s="215" t="s">
        <v>63128</v>
      </c>
    </row>
    <row r="19330" spans="1:4">
      <c r="A19330" s="215" t="s">
        <v>63129</v>
      </c>
      <c r="B19330" s="215">
        <v>1</v>
      </c>
      <c r="C19330" s="216" t="s">
        <v>63130</v>
      </c>
      <c r="D19330" s="215" t="s">
        <v>63131</v>
      </c>
    </row>
    <row r="19331" spans="1:4">
      <c r="A19331" s="215" t="s">
        <v>63132</v>
      </c>
      <c r="B19331" s="215">
        <v>1</v>
      </c>
      <c r="C19331" s="216" t="s">
        <v>63133</v>
      </c>
      <c r="D19331" s="215" t="s">
        <v>63134</v>
      </c>
    </row>
    <row r="19332" spans="1:4">
      <c r="A19332" s="215" t="s">
        <v>63135</v>
      </c>
      <c r="B19332" s="215">
        <v>1</v>
      </c>
      <c r="C19332" s="216" t="s">
        <v>63136</v>
      </c>
      <c r="D19332" s="215" t="s">
        <v>63137</v>
      </c>
    </row>
    <row r="19333" spans="1:4">
      <c r="A19333" s="215" t="s">
        <v>63138</v>
      </c>
      <c r="B19333" s="215">
        <v>1</v>
      </c>
      <c r="C19333" s="216" t="s">
        <v>63139</v>
      </c>
      <c r="D19333" s="215" t="s">
        <v>63140</v>
      </c>
    </row>
    <row r="19334" spans="1:4">
      <c r="A19334" s="215" t="s">
        <v>63141</v>
      </c>
      <c r="B19334" s="215">
        <v>1</v>
      </c>
      <c r="C19334" s="216" t="s">
        <v>63142</v>
      </c>
      <c r="D19334" s="215" t="s">
        <v>63143</v>
      </c>
    </row>
    <row r="19335" spans="1:4">
      <c r="A19335" s="215" t="s">
        <v>63144</v>
      </c>
      <c r="B19335" s="215">
        <v>1</v>
      </c>
      <c r="C19335" s="216" t="s">
        <v>63145</v>
      </c>
      <c r="D19335" s="215" t="s">
        <v>63146</v>
      </c>
    </row>
    <row r="19336" spans="1:4">
      <c r="A19336" s="215" t="s">
        <v>63147</v>
      </c>
      <c r="B19336" s="215">
        <v>1</v>
      </c>
      <c r="C19336" s="216" t="s">
        <v>63148</v>
      </c>
      <c r="D19336" s="215" t="s">
        <v>63149</v>
      </c>
    </row>
    <row r="19337" spans="1:4">
      <c r="A19337" s="215" t="s">
        <v>63150</v>
      </c>
      <c r="B19337" s="215">
        <v>1</v>
      </c>
      <c r="C19337" s="216" t="s">
        <v>63151</v>
      </c>
      <c r="D19337" s="215" t="s">
        <v>63152</v>
      </c>
    </row>
    <row r="19338" spans="1:4">
      <c r="A19338" s="215" t="s">
        <v>63153</v>
      </c>
      <c r="B19338" s="215">
        <v>1</v>
      </c>
      <c r="C19338" s="216" t="s">
        <v>63154</v>
      </c>
      <c r="D19338" s="215" t="s">
        <v>63155</v>
      </c>
    </row>
    <row r="19339" spans="1:4">
      <c r="A19339" s="215" t="s">
        <v>63156</v>
      </c>
      <c r="B19339" s="215">
        <v>1</v>
      </c>
      <c r="C19339" s="216" t="s">
        <v>63157</v>
      </c>
      <c r="D19339" s="215" t="s">
        <v>63158</v>
      </c>
    </row>
    <row r="19340" spans="1:4">
      <c r="A19340" s="215" t="s">
        <v>63159</v>
      </c>
      <c r="B19340" s="215">
        <v>1</v>
      </c>
      <c r="C19340" s="216" t="s">
        <v>63160</v>
      </c>
      <c r="D19340" s="215" t="s">
        <v>63161</v>
      </c>
    </row>
    <row r="19341" spans="1:4">
      <c r="A19341" s="215" t="s">
        <v>63162</v>
      </c>
      <c r="B19341" s="215">
        <v>1</v>
      </c>
      <c r="C19341" s="216" t="s">
        <v>63163</v>
      </c>
      <c r="D19341" s="215" t="s">
        <v>63164</v>
      </c>
    </row>
    <row r="19342" spans="1:4">
      <c r="A19342" s="215" t="s">
        <v>63165</v>
      </c>
      <c r="B19342" s="215">
        <v>1</v>
      </c>
      <c r="C19342" s="216" t="s">
        <v>63166</v>
      </c>
      <c r="D19342" s="215" t="s">
        <v>63167</v>
      </c>
    </row>
    <row r="19343" spans="1:4">
      <c r="A19343" s="215" t="s">
        <v>63168</v>
      </c>
      <c r="B19343" s="215">
        <v>1</v>
      </c>
      <c r="C19343" s="216" t="s">
        <v>63169</v>
      </c>
      <c r="D19343" s="215" t="s">
        <v>63170</v>
      </c>
    </row>
    <row r="19344" spans="1:4">
      <c r="A19344" s="215" t="s">
        <v>63171</v>
      </c>
      <c r="B19344" s="215">
        <v>1</v>
      </c>
      <c r="C19344" s="216" t="s">
        <v>63172</v>
      </c>
      <c r="D19344" s="215" t="s">
        <v>63173</v>
      </c>
    </row>
    <row r="19345" spans="1:4">
      <c r="A19345" s="215" t="s">
        <v>63174</v>
      </c>
      <c r="B19345" s="215">
        <v>1</v>
      </c>
      <c r="C19345" s="216" t="s">
        <v>63175</v>
      </c>
      <c r="D19345" s="215" t="s">
        <v>63176</v>
      </c>
    </row>
    <row r="19346" spans="1:4">
      <c r="A19346" s="215" t="s">
        <v>63177</v>
      </c>
      <c r="B19346" s="215">
        <v>1</v>
      </c>
      <c r="C19346" s="216" t="s">
        <v>63178</v>
      </c>
      <c r="D19346" s="215" t="s">
        <v>63179</v>
      </c>
    </row>
    <row r="19347" spans="1:4">
      <c r="A19347" s="215" t="s">
        <v>63180</v>
      </c>
      <c r="B19347" s="215">
        <v>1</v>
      </c>
      <c r="C19347" s="216" t="s">
        <v>63181</v>
      </c>
      <c r="D19347" s="215" t="s">
        <v>63182</v>
      </c>
    </row>
    <row r="19348" spans="1:4">
      <c r="A19348" s="215" t="s">
        <v>63183</v>
      </c>
      <c r="B19348" s="215">
        <v>1</v>
      </c>
      <c r="C19348" s="216" t="s">
        <v>63184</v>
      </c>
      <c r="D19348" s="215" t="s">
        <v>63185</v>
      </c>
    </row>
    <row r="19349" spans="1:4">
      <c r="A19349" s="215" t="s">
        <v>63186</v>
      </c>
      <c r="B19349" s="215">
        <v>1</v>
      </c>
      <c r="C19349" s="216" t="s">
        <v>63187</v>
      </c>
      <c r="D19349" s="215" t="s">
        <v>63188</v>
      </c>
    </row>
    <row r="19350" spans="1:4">
      <c r="A19350" s="215" t="s">
        <v>63189</v>
      </c>
      <c r="B19350" s="215">
        <v>1</v>
      </c>
      <c r="C19350" s="216" t="s">
        <v>63190</v>
      </c>
      <c r="D19350" s="215" t="s">
        <v>63191</v>
      </c>
    </row>
    <row r="19351" spans="1:4">
      <c r="A19351" s="215" t="s">
        <v>63192</v>
      </c>
      <c r="B19351" s="215">
        <v>1</v>
      </c>
      <c r="C19351" s="216" t="s">
        <v>63193</v>
      </c>
      <c r="D19351" s="215" t="s">
        <v>63194</v>
      </c>
    </row>
    <row r="19352" spans="1:4">
      <c r="A19352" s="215" t="s">
        <v>63195</v>
      </c>
      <c r="B19352" s="215">
        <v>1</v>
      </c>
      <c r="C19352" s="216" t="s">
        <v>63196</v>
      </c>
      <c r="D19352" s="215" t="s">
        <v>63197</v>
      </c>
    </row>
    <row r="19353" spans="1:4">
      <c r="A19353" s="215" t="s">
        <v>63198</v>
      </c>
      <c r="B19353" s="215">
        <v>1</v>
      </c>
      <c r="C19353" s="216" t="s">
        <v>63199</v>
      </c>
      <c r="D19353" s="215" t="s">
        <v>63200</v>
      </c>
    </row>
    <row r="19354" spans="1:4">
      <c r="A19354" s="215" t="s">
        <v>63201</v>
      </c>
      <c r="B19354" s="215">
        <v>1</v>
      </c>
      <c r="C19354" s="216" t="s">
        <v>63202</v>
      </c>
      <c r="D19354" s="215" t="s">
        <v>63203</v>
      </c>
    </row>
    <row r="19355" spans="1:4">
      <c r="A19355" s="215" t="s">
        <v>63204</v>
      </c>
      <c r="B19355" s="215">
        <v>1</v>
      </c>
      <c r="C19355" s="216" t="s">
        <v>63205</v>
      </c>
      <c r="D19355" s="215" t="s">
        <v>63206</v>
      </c>
    </row>
    <row r="19356" spans="1:4">
      <c r="A19356" s="215" t="s">
        <v>63207</v>
      </c>
      <c r="B19356" s="215">
        <v>1</v>
      </c>
      <c r="C19356" s="216" t="s">
        <v>63208</v>
      </c>
      <c r="D19356" s="215" t="s">
        <v>63209</v>
      </c>
    </row>
    <row r="19357" spans="1:4">
      <c r="A19357" s="215" t="s">
        <v>63210</v>
      </c>
      <c r="B19357" s="215">
        <v>1</v>
      </c>
      <c r="C19357" s="216" t="s">
        <v>63211</v>
      </c>
      <c r="D19357" s="215" t="s">
        <v>63212</v>
      </c>
    </row>
    <row r="19358" spans="1:4">
      <c r="A19358" s="215" t="s">
        <v>63213</v>
      </c>
      <c r="B19358" s="215">
        <v>1</v>
      </c>
      <c r="C19358" s="216" t="s">
        <v>63214</v>
      </c>
      <c r="D19358" s="215" t="s">
        <v>63215</v>
      </c>
    </row>
    <row r="19359" spans="1:4">
      <c r="A19359" s="215" t="s">
        <v>63216</v>
      </c>
      <c r="B19359" s="215">
        <v>1</v>
      </c>
      <c r="C19359" s="216" t="s">
        <v>63217</v>
      </c>
      <c r="D19359" s="215" t="s">
        <v>63218</v>
      </c>
    </row>
    <row r="19360" spans="1:4">
      <c r="A19360" s="215" t="s">
        <v>63219</v>
      </c>
      <c r="B19360" s="215">
        <v>1</v>
      </c>
      <c r="C19360" s="216" t="s">
        <v>63220</v>
      </c>
      <c r="D19360" s="215" t="s">
        <v>63221</v>
      </c>
    </row>
    <row r="19361" spans="1:4">
      <c r="A19361" s="215" t="s">
        <v>63222</v>
      </c>
      <c r="B19361" s="215">
        <v>1</v>
      </c>
      <c r="C19361" s="216" t="s">
        <v>63223</v>
      </c>
      <c r="D19361" s="215" t="s">
        <v>63224</v>
      </c>
    </row>
    <row r="19362" spans="1:4">
      <c r="A19362" s="215" t="s">
        <v>63225</v>
      </c>
      <c r="B19362" s="215">
        <v>1</v>
      </c>
      <c r="C19362" s="216" t="s">
        <v>63226</v>
      </c>
      <c r="D19362" s="215" t="s">
        <v>63227</v>
      </c>
    </row>
    <row r="19363" spans="1:4">
      <c r="A19363" s="215" t="s">
        <v>63228</v>
      </c>
      <c r="B19363" s="215">
        <v>1</v>
      </c>
      <c r="C19363" s="216" t="s">
        <v>63229</v>
      </c>
      <c r="D19363" s="215" t="s">
        <v>63230</v>
      </c>
    </row>
    <row r="19364" spans="1:4">
      <c r="A19364" s="215" t="s">
        <v>63231</v>
      </c>
      <c r="B19364" s="215">
        <v>1</v>
      </c>
      <c r="C19364" s="216" t="s">
        <v>63232</v>
      </c>
      <c r="D19364" s="215" t="s">
        <v>63233</v>
      </c>
    </row>
    <row r="19365" spans="1:4">
      <c r="A19365" s="215" t="s">
        <v>63234</v>
      </c>
      <c r="B19365" s="215">
        <v>1</v>
      </c>
      <c r="C19365" s="216" t="s">
        <v>63235</v>
      </c>
      <c r="D19365" s="215" t="s">
        <v>63236</v>
      </c>
    </row>
    <row r="19366" spans="1:4">
      <c r="A19366" s="215" t="s">
        <v>63237</v>
      </c>
      <c r="B19366" s="215">
        <v>1</v>
      </c>
      <c r="C19366" s="216" t="s">
        <v>63238</v>
      </c>
      <c r="D19366" s="215" t="s">
        <v>63239</v>
      </c>
    </row>
    <row r="19367" spans="1:4">
      <c r="A19367" s="215" t="s">
        <v>63240</v>
      </c>
      <c r="B19367" s="215">
        <v>1</v>
      </c>
      <c r="C19367" s="216" t="s">
        <v>63241</v>
      </c>
      <c r="D19367" s="215" t="s">
        <v>63242</v>
      </c>
    </row>
    <row r="19368" spans="1:4">
      <c r="A19368" s="215" t="s">
        <v>63243</v>
      </c>
      <c r="B19368" s="215">
        <v>1</v>
      </c>
      <c r="C19368" s="216" t="s">
        <v>63244</v>
      </c>
      <c r="D19368" s="215" t="s">
        <v>63245</v>
      </c>
    </row>
    <row r="19369" spans="1:4">
      <c r="A19369" s="215" t="s">
        <v>63246</v>
      </c>
      <c r="B19369" s="215">
        <v>1</v>
      </c>
      <c r="C19369" s="216" t="s">
        <v>63247</v>
      </c>
      <c r="D19369" s="215" t="s">
        <v>63248</v>
      </c>
    </row>
    <row r="19370" spans="1:4">
      <c r="A19370" s="215" t="s">
        <v>63249</v>
      </c>
      <c r="B19370" s="215">
        <v>1</v>
      </c>
      <c r="C19370" s="216" t="s">
        <v>63250</v>
      </c>
      <c r="D19370" s="215" t="s">
        <v>63251</v>
      </c>
    </row>
    <row r="19371" spans="1:4">
      <c r="A19371" s="215" t="s">
        <v>63252</v>
      </c>
      <c r="B19371" s="215">
        <v>1</v>
      </c>
      <c r="C19371" s="216" t="s">
        <v>63253</v>
      </c>
      <c r="D19371" s="215" t="s">
        <v>63254</v>
      </c>
    </row>
    <row r="19372" spans="1:4">
      <c r="A19372" s="215" t="s">
        <v>63255</v>
      </c>
      <c r="B19372" s="215">
        <v>1</v>
      </c>
      <c r="C19372" s="216" t="s">
        <v>63256</v>
      </c>
      <c r="D19372" s="215" t="s">
        <v>63257</v>
      </c>
    </row>
    <row r="19373" spans="1:4">
      <c r="A19373" s="215" t="s">
        <v>63258</v>
      </c>
      <c r="B19373" s="215">
        <v>1</v>
      </c>
      <c r="C19373" s="216" t="s">
        <v>63259</v>
      </c>
      <c r="D19373" s="215" t="s">
        <v>63260</v>
      </c>
    </row>
    <row r="19374" spans="1:4">
      <c r="A19374" s="215" t="s">
        <v>63261</v>
      </c>
      <c r="B19374" s="215">
        <v>1</v>
      </c>
      <c r="C19374" s="216" t="s">
        <v>63262</v>
      </c>
      <c r="D19374" s="215" t="s">
        <v>63263</v>
      </c>
    </row>
    <row r="19375" spans="1:4">
      <c r="A19375" s="215" t="s">
        <v>63264</v>
      </c>
      <c r="B19375" s="215">
        <v>1</v>
      </c>
      <c r="C19375" s="216" t="s">
        <v>63265</v>
      </c>
      <c r="D19375" s="215" t="s">
        <v>63266</v>
      </c>
    </row>
    <row r="19376" spans="1:4">
      <c r="A19376" s="215" t="s">
        <v>63267</v>
      </c>
      <c r="B19376" s="215">
        <v>1</v>
      </c>
      <c r="C19376" s="216" t="s">
        <v>63268</v>
      </c>
      <c r="D19376" s="215" t="s">
        <v>63269</v>
      </c>
    </row>
    <row r="19377" spans="1:4">
      <c r="A19377" s="215" t="s">
        <v>63270</v>
      </c>
      <c r="B19377" s="215">
        <v>1</v>
      </c>
      <c r="C19377" s="216" t="s">
        <v>63271</v>
      </c>
      <c r="D19377" s="215" t="s">
        <v>63272</v>
      </c>
    </row>
    <row r="19378" spans="1:4">
      <c r="A19378" s="215" t="s">
        <v>63273</v>
      </c>
      <c r="B19378" s="215">
        <v>1</v>
      </c>
      <c r="C19378" s="216" t="s">
        <v>63274</v>
      </c>
      <c r="D19378" s="215" t="s">
        <v>63275</v>
      </c>
    </row>
    <row r="19379" spans="1:4">
      <c r="A19379" s="215" t="s">
        <v>63276</v>
      </c>
      <c r="B19379" s="215">
        <v>1</v>
      </c>
      <c r="C19379" s="216" t="s">
        <v>63277</v>
      </c>
      <c r="D19379" s="215" t="s">
        <v>63278</v>
      </c>
    </row>
    <row r="19380" spans="1:4">
      <c r="A19380" s="215" t="s">
        <v>63279</v>
      </c>
      <c r="B19380" s="215">
        <v>1</v>
      </c>
      <c r="C19380" s="216" t="s">
        <v>63280</v>
      </c>
      <c r="D19380" s="215" t="s">
        <v>63281</v>
      </c>
    </row>
    <row r="19381" spans="1:4">
      <c r="A19381" s="215" t="s">
        <v>63282</v>
      </c>
      <c r="B19381" s="215">
        <v>1</v>
      </c>
      <c r="C19381" s="216" t="s">
        <v>63283</v>
      </c>
      <c r="D19381" s="215" t="s">
        <v>63284</v>
      </c>
    </row>
    <row r="19382" spans="1:4">
      <c r="A19382" s="215" t="s">
        <v>63285</v>
      </c>
      <c r="B19382" s="215">
        <v>1</v>
      </c>
      <c r="C19382" s="216" t="s">
        <v>63286</v>
      </c>
      <c r="D19382" s="215" t="s">
        <v>63287</v>
      </c>
    </row>
    <row r="19383" spans="1:4">
      <c r="A19383" s="215" t="s">
        <v>63288</v>
      </c>
      <c r="B19383" s="215">
        <v>1</v>
      </c>
      <c r="C19383" s="216" t="s">
        <v>63289</v>
      </c>
      <c r="D19383" s="215" t="s">
        <v>63290</v>
      </c>
    </row>
    <row r="19384" spans="1:4">
      <c r="A19384" s="215" t="s">
        <v>63291</v>
      </c>
      <c r="B19384" s="215">
        <v>1</v>
      </c>
      <c r="C19384" s="216" t="s">
        <v>63292</v>
      </c>
      <c r="D19384" s="215" t="s">
        <v>63293</v>
      </c>
    </row>
    <row r="19385" spans="1:4">
      <c r="A19385" s="215" t="s">
        <v>63294</v>
      </c>
      <c r="B19385" s="215">
        <v>1</v>
      </c>
      <c r="C19385" s="216" t="s">
        <v>63295</v>
      </c>
      <c r="D19385" s="215" t="s">
        <v>63296</v>
      </c>
    </row>
    <row r="19386" spans="1:4">
      <c r="A19386" s="215" t="s">
        <v>63297</v>
      </c>
      <c r="B19386" s="215">
        <v>1</v>
      </c>
      <c r="C19386" s="216" t="s">
        <v>63298</v>
      </c>
      <c r="D19386" s="215" t="s">
        <v>63299</v>
      </c>
    </row>
    <row r="19387" spans="1:4">
      <c r="A19387" s="215" t="s">
        <v>63300</v>
      </c>
      <c r="B19387" s="215">
        <v>1</v>
      </c>
      <c r="C19387" s="216" t="s">
        <v>63301</v>
      </c>
      <c r="D19387" s="215" t="s">
        <v>63302</v>
      </c>
    </row>
    <row r="19388" spans="1:4">
      <c r="A19388" s="215" t="s">
        <v>63303</v>
      </c>
      <c r="B19388" s="215">
        <v>1</v>
      </c>
      <c r="C19388" s="216" t="s">
        <v>63304</v>
      </c>
      <c r="D19388" s="215" t="s">
        <v>63305</v>
      </c>
    </row>
    <row r="19389" spans="1:4">
      <c r="A19389" s="215" t="s">
        <v>63306</v>
      </c>
      <c r="B19389" s="215">
        <v>1</v>
      </c>
      <c r="C19389" s="216" t="s">
        <v>63307</v>
      </c>
      <c r="D19389" s="215" t="s">
        <v>63308</v>
      </c>
    </row>
    <row r="19390" spans="1:4">
      <c r="A19390" s="215" t="s">
        <v>63309</v>
      </c>
      <c r="B19390" s="215">
        <v>1</v>
      </c>
      <c r="C19390" s="216" t="s">
        <v>63310</v>
      </c>
      <c r="D19390" s="215" t="s">
        <v>63311</v>
      </c>
    </row>
    <row r="19391" spans="1:4">
      <c r="A19391" s="215" t="s">
        <v>63312</v>
      </c>
      <c r="B19391" s="215">
        <v>1</v>
      </c>
      <c r="C19391" s="216" t="s">
        <v>63313</v>
      </c>
      <c r="D19391" s="215" t="s">
        <v>63314</v>
      </c>
    </row>
    <row r="19392" spans="1:4">
      <c r="A19392" s="215" t="s">
        <v>63315</v>
      </c>
      <c r="B19392" s="215">
        <v>1</v>
      </c>
      <c r="C19392" s="216" t="s">
        <v>63316</v>
      </c>
      <c r="D19392" s="215" t="s">
        <v>63317</v>
      </c>
    </row>
    <row r="19393" spans="1:4">
      <c r="A19393" s="215" t="s">
        <v>63318</v>
      </c>
      <c r="B19393" s="215">
        <v>1</v>
      </c>
      <c r="C19393" s="216" t="s">
        <v>63319</v>
      </c>
      <c r="D19393" s="215" t="s">
        <v>63320</v>
      </c>
    </row>
    <row r="19394" spans="1:4">
      <c r="A19394" s="215" t="s">
        <v>63321</v>
      </c>
      <c r="B19394" s="215">
        <v>1</v>
      </c>
      <c r="C19394" s="216" t="s">
        <v>63322</v>
      </c>
      <c r="D19394" s="215" t="s">
        <v>63323</v>
      </c>
    </row>
    <row r="19395" spans="1:4">
      <c r="A19395" s="215" t="s">
        <v>63324</v>
      </c>
      <c r="B19395" s="215">
        <v>1</v>
      </c>
      <c r="C19395" s="216" t="s">
        <v>63325</v>
      </c>
      <c r="D19395" s="215" t="s">
        <v>63326</v>
      </c>
    </row>
    <row r="19396" spans="1:4">
      <c r="A19396" s="215" t="s">
        <v>63327</v>
      </c>
      <c r="B19396" s="215">
        <v>1</v>
      </c>
      <c r="C19396" s="216" t="s">
        <v>63328</v>
      </c>
      <c r="D19396" s="215" t="s">
        <v>63329</v>
      </c>
    </row>
    <row r="19397" spans="1:4">
      <c r="A19397" s="215" t="s">
        <v>63330</v>
      </c>
      <c r="B19397" s="215">
        <v>1</v>
      </c>
      <c r="C19397" s="216" t="s">
        <v>63331</v>
      </c>
      <c r="D19397" s="215" t="s">
        <v>63332</v>
      </c>
    </row>
    <row r="19398" spans="1:4">
      <c r="A19398" s="215" t="s">
        <v>63333</v>
      </c>
      <c r="B19398" s="215">
        <v>1</v>
      </c>
      <c r="C19398" s="216" t="s">
        <v>63334</v>
      </c>
      <c r="D19398" s="215" t="s">
        <v>63335</v>
      </c>
    </row>
    <row r="19399" spans="1:4">
      <c r="A19399" s="215" t="s">
        <v>63336</v>
      </c>
      <c r="B19399" s="215">
        <v>1</v>
      </c>
      <c r="C19399" s="216" t="s">
        <v>63337</v>
      </c>
      <c r="D19399" s="215" t="s">
        <v>63338</v>
      </c>
    </row>
    <row r="19400" spans="1:4">
      <c r="A19400" s="215" t="s">
        <v>63339</v>
      </c>
      <c r="B19400" s="215">
        <v>1</v>
      </c>
      <c r="C19400" s="216" t="s">
        <v>63340</v>
      </c>
      <c r="D19400" s="215" t="s">
        <v>63341</v>
      </c>
    </row>
    <row r="19401" spans="1:4">
      <c r="A19401" s="215" t="s">
        <v>63342</v>
      </c>
      <c r="B19401" s="215">
        <v>1</v>
      </c>
      <c r="C19401" s="216" t="s">
        <v>63343</v>
      </c>
      <c r="D19401" s="215" t="s">
        <v>63344</v>
      </c>
    </row>
    <row r="19402" spans="1:4">
      <c r="A19402" s="215" t="s">
        <v>63345</v>
      </c>
      <c r="B19402" s="215">
        <v>1</v>
      </c>
      <c r="C19402" s="216" t="s">
        <v>63346</v>
      </c>
      <c r="D19402" s="215" t="s">
        <v>63347</v>
      </c>
    </row>
    <row r="19403" spans="1:4">
      <c r="A19403" s="215" t="s">
        <v>63348</v>
      </c>
      <c r="B19403" s="215">
        <v>1</v>
      </c>
      <c r="C19403" s="216" t="s">
        <v>63349</v>
      </c>
      <c r="D19403" s="215" t="s">
        <v>63350</v>
      </c>
    </row>
    <row r="19404" spans="1:4">
      <c r="A19404" s="215" t="s">
        <v>63351</v>
      </c>
      <c r="B19404" s="215">
        <v>1</v>
      </c>
      <c r="C19404" s="216" t="s">
        <v>63352</v>
      </c>
      <c r="D19404" s="215" t="s">
        <v>63353</v>
      </c>
    </row>
    <row r="19405" spans="1:4">
      <c r="A19405" s="215" t="s">
        <v>63354</v>
      </c>
      <c r="B19405" s="215">
        <v>1</v>
      </c>
      <c r="C19405" s="216" t="s">
        <v>63355</v>
      </c>
      <c r="D19405" s="215" t="s">
        <v>63356</v>
      </c>
    </row>
    <row r="19406" spans="1:4">
      <c r="A19406" s="215" t="s">
        <v>63357</v>
      </c>
      <c r="B19406" s="215">
        <v>1</v>
      </c>
      <c r="C19406" s="216" t="s">
        <v>63358</v>
      </c>
      <c r="D19406" s="215" t="s">
        <v>63359</v>
      </c>
    </row>
    <row r="19407" spans="1:4">
      <c r="A19407" s="215" t="s">
        <v>63360</v>
      </c>
      <c r="B19407" s="215">
        <v>1</v>
      </c>
      <c r="C19407" s="216" t="s">
        <v>63361</v>
      </c>
      <c r="D19407" s="215" t="s">
        <v>63362</v>
      </c>
    </row>
    <row r="19408" spans="1:4">
      <c r="A19408" s="215" t="s">
        <v>63363</v>
      </c>
      <c r="B19408" s="215">
        <v>1</v>
      </c>
      <c r="C19408" s="216" t="s">
        <v>63364</v>
      </c>
      <c r="D19408" s="215" t="s">
        <v>63365</v>
      </c>
    </row>
    <row r="19409" spans="1:4">
      <c r="A19409" s="215" t="s">
        <v>63366</v>
      </c>
      <c r="B19409" s="215">
        <v>1</v>
      </c>
      <c r="C19409" s="216" t="s">
        <v>63367</v>
      </c>
      <c r="D19409" s="215" t="s">
        <v>63368</v>
      </c>
    </row>
    <row r="19410" spans="1:4">
      <c r="A19410" s="215" t="s">
        <v>63369</v>
      </c>
      <c r="B19410" s="215">
        <v>2</v>
      </c>
      <c r="C19410" s="216" t="s">
        <v>63370</v>
      </c>
      <c r="D19410" s="215" t="s">
        <v>63371</v>
      </c>
    </row>
    <row r="19411" spans="1:4">
      <c r="A19411" s="215" t="s">
        <v>63372</v>
      </c>
      <c r="B19411" s="215">
        <v>1</v>
      </c>
      <c r="C19411" s="216" t="s">
        <v>63373</v>
      </c>
      <c r="D19411" s="215" t="s">
        <v>63374</v>
      </c>
    </row>
    <row r="19412" spans="1:4">
      <c r="A19412" s="215" t="s">
        <v>63375</v>
      </c>
      <c r="B19412" s="215">
        <v>1</v>
      </c>
      <c r="C19412" s="216" t="s">
        <v>63376</v>
      </c>
      <c r="D19412" s="215" t="s">
        <v>63377</v>
      </c>
    </row>
    <row r="19413" spans="1:4">
      <c r="A19413" s="215" t="s">
        <v>63378</v>
      </c>
      <c r="B19413" s="215">
        <v>1</v>
      </c>
      <c r="C19413" s="216" t="s">
        <v>63379</v>
      </c>
      <c r="D19413" s="215" t="s">
        <v>63380</v>
      </c>
    </row>
    <row r="19414" spans="1:4">
      <c r="A19414" s="215" t="s">
        <v>63381</v>
      </c>
      <c r="B19414" s="215">
        <v>1</v>
      </c>
      <c r="C19414" s="216" t="s">
        <v>63382</v>
      </c>
      <c r="D19414" s="215" t="s">
        <v>63383</v>
      </c>
    </row>
    <row r="19415" spans="1:4">
      <c r="A19415" s="215" t="s">
        <v>63384</v>
      </c>
      <c r="B19415" s="215">
        <v>1</v>
      </c>
      <c r="C19415" s="216" t="s">
        <v>63385</v>
      </c>
      <c r="D19415" s="215" t="s">
        <v>63386</v>
      </c>
    </row>
    <row r="19416" spans="1:4">
      <c r="A19416" s="215" t="s">
        <v>63387</v>
      </c>
      <c r="B19416" s="215">
        <v>1</v>
      </c>
      <c r="C19416" s="216" t="s">
        <v>63388</v>
      </c>
      <c r="D19416" s="215" t="s">
        <v>63389</v>
      </c>
    </row>
    <row r="19417" spans="1:4">
      <c r="A19417" s="215" t="s">
        <v>63390</v>
      </c>
      <c r="B19417" s="215">
        <v>1</v>
      </c>
      <c r="C19417" s="216" t="s">
        <v>63391</v>
      </c>
      <c r="D19417" s="215" t="s">
        <v>63392</v>
      </c>
    </row>
    <row r="19418" spans="1:4">
      <c r="A19418" s="215" t="s">
        <v>63393</v>
      </c>
      <c r="B19418" s="215">
        <v>1</v>
      </c>
      <c r="C19418" s="216" t="s">
        <v>63394</v>
      </c>
      <c r="D19418" s="215" t="s">
        <v>63395</v>
      </c>
    </row>
    <row r="19419" spans="1:4">
      <c r="A19419" s="215" t="s">
        <v>63396</v>
      </c>
      <c r="B19419" s="215">
        <v>1</v>
      </c>
      <c r="C19419" s="216" t="s">
        <v>63397</v>
      </c>
      <c r="D19419" s="215" t="s">
        <v>63398</v>
      </c>
    </row>
    <row r="19420" spans="1:4">
      <c r="A19420" s="215" t="s">
        <v>63399</v>
      </c>
      <c r="B19420" s="215">
        <v>1</v>
      </c>
      <c r="C19420" s="216" t="s">
        <v>63400</v>
      </c>
      <c r="D19420" s="215" t="s">
        <v>63401</v>
      </c>
    </row>
    <row r="19421" spans="1:4">
      <c r="A19421" s="215" t="s">
        <v>63402</v>
      </c>
      <c r="B19421" s="215">
        <v>1</v>
      </c>
      <c r="C19421" s="216" t="s">
        <v>63403</v>
      </c>
      <c r="D19421" s="215" t="s">
        <v>63404</v>
      </c>
    </row>
    <row r="19422" spans="1:4">
      <c r="A19422" s="215" t="s">
        <v>63405</v>
      </c>
      <c r="B19422" s="215">
        <v>1</v>
      </c>
      <c r="C19422" s="216" t="s">
        <v>63406</v>
      </c>
      <c r="D19422" s="215" t="s">
        <v>63407</v>
      </c>
    </row>
    <row r="19423" spans="1:4">
      <c r="A19423" s="215" t="s">
        <v>63408</v>
      </c>
      <c r="B19423" s="215">
        <v>1</v>
      </c>
      <c r="C19423" s="216" t="s">
        <v>63409</v>
      </c>
      <c r="D19423" s="215" t="s">
        <v>63410</v>
      </c>
    </row>
    <row r="19424" spans="1:4">
      <c r="A19424" s="215" t="s">
        <v>63411</v>
      </c>
      <c r="B19424" s="215">
        <v>1</v>
      </c>
      <c r="C19424" s="216" t="s">
        <v>63412</v>
      </c>
      <c r="D19424" s="215" t="s">
        <v>63413</v>
      </c>
    </row>
    <row r="19425" spans="1:4">
      <c r="A19425" s="215" t="s">
        <v>63414</v>
      </c>
      <c r="B19425" s="215">
        <v>1</v>
      </c>
      <c r="C19425" s="216" t="s">
        <v>63415</v>
      </c>
      <c r="D19425" s="215" t="s">
        <v>63416</v>
      </c>
    </row>
    <row r="19426" spans="1:4">
      <c r="A19426" s="215" t="s">
        <v>63417</v>
      </c>
      <c r="B19426" s="215">
        <v>1</v>
      </c>
      <c r="C19426" s="216" t="s">
        <v>63418</v>
      </c>
      <c r="D19426" s="215" t="s">
        <v>63419</v>
      </c>
    </row>
    <row r="19427" spans="1:4">
      <c r="A19427" s="215" t="s">
        <v>63420</v>
      </c>
      <c r="B19427" s="215">
        <v>1</v>
      </c>
      <c r="C19427" s="216" t="s">
        <v>63421</v>
      </c>
      <c r="D19427" s="215" t="s">
        <v>63422</v>
      </c>
    </row>
    <row r="19428" spans="1:4">
      <c r="A19428" s="215" t="s">
        <v>63423</v>
      </c>
      <c r="B19428" s="215">
        <v>1</v>
      </c>
      <c r="C19428" s="216" t="s">
        <v>63424</v>
      </c>
      <c r="D19428" s="215" t="s">
        <v>63425</v>
      </c>
    </row>
    <row r="19429" spans="1:4">
      <c r="A19429" s="215" t="s">
        <v>63426</v>
      </c>
      <c r="B19429" s="215">
        <v>1</v>
      </c>
      <c r="C19429" s="216" t="s">
        <v>63427</v>
      </c>
      <c r="D19429" s="215" t="s">
        <v>63428</v>
      </c>
    </row>
    <row r="19430" spans="1:4">
      <c r="A19430" s="215" t="s">
        <v>63429</v>
      </c>
      <c r="B19430" s="215">
        <v>1</v>
      </c>
      <c r="C19430" s="216" t="s">
        <v>63430</v>
      </c>
      <c r="D19430" s="215" t="s">
        <v>63431</v>
      </c>
    </row>
    <row r="19431" spans="1:4">
      <c r="A19431" s="215" t="s">
        <v>63432</v>
      </c>
      <c r="B19431" s="215">
        <v>1</v>
      </c>
      <c r="C19431" s="216" t="s">
        <v>63433</v>
      </c>
      <c r="D19431" s="215" t="s">
        <v>63434</v>
      </c>
    </row>
    <row r="19432" spans="1:4">
      <c r="A19432" s="215" t="s">
        <v>63435</v>
      </c>
      <c r="B19432" s="215">
        <v>1</v>
      </c>
      <c r="C19432" s="216" t="s">
        <v>63436</v>
      </c>
      <c r="D19432" s="215" t="s">
        <v>63437</v>
      </c>
    </row>
    <row r="19433" spans="1:4">
      <c r="A19433" s="215" t="s">
        <v>63438</v>
      </c>
      <c r="B19433" s="215">
        <v>1</v>
      </c>
      <c r="C19433" s="216" t="s">
        <v>63439</v>
      </c>
      <c r="D19433" s="215" t="s">
        <v>63440</v>
      </c>
    </row>
    <row r="19434" spans="1:4">
      <c r="A19434" s="215" t="s">
        <v>63441</v>
      </c>
      <c r="B19434" s="215">
        <v>1</v>
      </c>
      <c r="C19434" s="216" t="s">
        <v>63442</v>
      </c>
      <c r="D19434" s="215" t="s">
        <v>63443</v>
      </c>
    </row>
    <row r="19435" spans="1:4">
      <c r="A19435" s="215" t="s">
        <v>63444</v>
      </c>
      <c r="B19435" s="215">
        <v>1</v>
      </c>
      <c r="C19435" s="216" t="s">
        <v>63445</v>
      </c>
      <c r="D19435" s="215" t="s">
        <v>63446</v>
      </c>
    </row>
    <row r="19436" spans="1:4">
      <c r="A19436" s="215" t="s">
        <v>63447</v>
      </c>
      <c r="B19436" s="215">
        <v>1</v>
      </c>
      <c r="C19436" s="216" t="s">
        <v>63448</v>
      </c>
      <c r="D19436" s="215" t="s">
        <v>63449</v>
      </c>
    </row>
    <row r="19437" spans="1:4">
      <c r="A19437" s="215" t="s">
        <v>63450</v>
      </c>
      <c r="B19437" s="215">
        <v>1</v>
      </c>
      <c r="C19437" s="216" t="s">
        <v>63451</v>
      </c>
      <c r="D19437" s="215" t="s">
        <v>63452</v>
      </c>
    </row>
    <row r="19438" spans="1:4">
      <c r="A19438" s="215" t="s">
        <v>63453</v>
      </c>
      <c r="B19438" s="215">
        <v>1</v>
      </c>
      <c r="C19438" s="216" t="s">
        <v>63454</v>
      </c>
      <c r="D19438" s="215" t="s">
        <v>63455</v>
      </c>
    </row>
    <row r="19439" spans="1:4">
      <c r="A19439" s="215" t="s">
        <v>63456</v>
      </c>
      <c r="B19439" s="215">
        <v>1</v>
      </c>
      <c r="C19439" s="216" t="s">
        <v>63457</v>
      </c>
      <c r="D19439" s="215" t="s">
        <v>63458</v>
      </c>
    </row>
    <row r="19440" spans="1:4">
      <c r="A19440" s="215" t="s">
        <v>63459</v>
      </c>
      <c r="B19440" s="215">
        <v>1</v>
      </c>
      <c r="C19440" s="216" t="s">
        <v>63460</v>
      </c>
      <c r="D19440" s="215" t="s">
        <v>63461</v>
      </c>
    </row>
    <row r="19441" spans="1:4">
      <c r="A19441" s="215" t="s">
        <v>63462</v>
      </c>
      <c r="B19441" s="215">
        <v>1</v>
      </c>
      <c r="C19441" s="216" t="s">
        <v>63463</v>
      </c>
      <c r="D19441" s="215" t="s">
        <v>63464</v>
      </c>
    </row>
    <row r="19442" spans="1:4">
      <c r="A19442" s="215" t="s">
        <v>63465</v>
      </c>
      <c r="B19442" s="215">
        <v>1</v>
      </c>
      <c r="C19442" s="216" t="s">
        <v>63466</v>
      </c>
      <c r="D19442" s="215" t="s">
        <v>63467</v>
      </c>
    </row>
    <row r="19443" spans="1:4">
      <c r="A19443" s="215" t="s">
        <v>63468</v>
      </c>
      <c r="B19443" s="215">
        <v>1</v>
      </c>
      <c r="C19443" s="216" t="s">
        <v>63469</v>
      </c>
      <c r="D19443" s="215" t="s">
        <v>63470</v>
      </c>
    </row>
    <row r="19444" spans="1:4">
      <c r="A19444" s="215" t="s">
        <v>63471</v>
      </c>
      <c r="B19444" s="215">
        <v>1</v>
      </c>
      <c r="C19444" s="216" t="s">
        <v>63472</v>
      </c>
      <c r="D19444" s="215" t="s">
        <v>63473</v>
      </c>
    </row>
    <row r="19445" spans="1:4">
      <c r="A19445" s="215" t="s">
        <v>63474</v>
      </c>
      <c r="B19445" s="215">
        <v>1</v>
      </c>
      <c r="C19445" s="216" t="s">
        <v>63475</v>
      </c>
      <c r="D19445" s="215" t="s">
        <v>63476</v>
      </c>
    </row>
    <row r="19446" spans="1:4">
      <c r="A19446" s="215" t="s">
        <v>63477</v>
      </c>
      <c r="B19446" s="215">
        <v>1</v>
      </c>
      <c r="C19446" s="216" t="s">
        <v>63478</v>
      </c>
      <c r="D19446" s="215" t="s">
        <v>63479</v>
      </c>
    </row>
    <row r="19447" spans="1:4">
      <c r="A19447" s="215" t="s">
        <v>63480</v>
      </c>
      <c r="B19447" s="215">
        <v>1</v>
      </c>
      <c r="C19447" s="216" t="s">
        <v>63481</v>
      </c>
      <c r="D19447" s="215" t="s">
        <v>63482</v>
      </c>
    </row>
    <row r="19448" spans="1:4">
      <c r="A19448" s="215" t="s">
        <v>63483</v>
      </c>
      <c r="B19448" s="215">
        <v>1</v>
      </c>
      <c r="C19448" s="216" t="s">
        <v>63484</v>
      </c>
      <c r="D19448" s="215" t="s">
        <v>63485</v>
      </c>
    </row>
    <row r="19449" spans="1:4">
      <c r="A19449" s="215" t="s">
        <v>63486</v>
      </c>
      <c r="B19449" s="215">
        <v>1</v>
      </c>
      <c r="C19449" s="216" t="s">
        <v>63487</v>
      </c>
      <c r="D19449" s="215" t="s">
        <v>63488</v>
      </c>
    </row>
    <row r="19450" spans="1:4">
      <c r="A19450" s="215" t="s">
        <v>63489</v>
      </c>
      <c r="B19450" s="215">
        <v>1</v>
      </c>
      <c r="C19450" s="216" t="s">
        <v>63490</v>
      </c>
      <c r="D19450" s="215" t="s">
        <v>63491</v>
      </c>
    </row>
    <row r="19451" spans="1:4">
      <c r="A19451" s="215" t="s">
        <v>63492</v>
      </c>
      <c r="B19451" s="215">
        <v>1</v>
      </c>
      <c r="C19451" s="216" t="s">
        <v>63493</v>
      </c>
      <c r="D19451" s="215" t="s">
        <v>63494</v>
      </c>
    </row>
    <row r="19452" spans="1:4">
      <c r="A19452" s="215" t="s">
        <v>63495</v>
      </c>
      <c r="B19452" s="215">
        <v>1</v>
      </c>
      <c r="C19452" s="216" t="s">
        <v>63496</v>
      </c>
      <c r="D19452" s="215" t="s">
        <v>63497</v>
      </c>
    </row>
    <row r="19453" spans="1:4">
      <c r="A19453" s="215" t="s">
        <v>63498</v>
      </c>
      <c r="B19453" s="215">
        <v>1</v>
      </c>
      <c r="C19453" s="216" t="s">
        <v>63499</v>
      </c>
      <c r="D19453" s="215" t="s">
        <v>63500</v>
      </c>
    </row>
    <row r="19454" spans="1:4">
      <c r="A19454" s="215" t="s">
        <v>63501</v>
      </c>
      <c r="B19454" s="215">
        <v>1</v>
      </c>
      <c r="C19454" s="216" t="s">
        <v>63502</v>
      </c>
      <c r="D19454" s="215" t="s">
        <v>63503</v>
      </c>
    </row>
    <row r="19455" spans="1:4">
      <c r="A19455" s="215" t="s">
        <v>63504</v>
      </c>
      <c r="B19455" s="215">
        <v>1</v>
      </c>
      <c r="C19455" s="216" t="s">
        <v>63505</v>
      </c>
      <c r="D19455" s="215" t="s">
        <v>63506</v>
      </c>
    </row>
    <row r="19456" spans="1:4">
      <c r="A19456" s="215" t="s">
        <v>63507</v>
      </c>
      <c r="B19456" s="215">
        <v>1</v>
      </c>
      <c r="C19456" s="216" t="s">
        <v>63508</v>
      </c>
      <c r="D19456" s="215" t="s">
        <v>63509</v>
      </c>
    </row>
    <row r="19457" spans="1:4">
      <c r="A19457" s="215" t="s">
        <v>63510</v>
      </c>
      <c r="B19457" s="215">
        <v>1</v>
      </c>
      <c r="C19457" s="216" t="s">
        <v>63511</v>
      </c>
      <c r="D19457" s="215" t="s">
        <v>63512</v>
      </c>
    </row>
    <row r="19458" spans="1:4">
      <c r="A19458" s="215" t="s">
        <v>63513</v>
      </c>
      <c r="B19458" s="215">
        <v>1</v>
      </c>
      <c r="C19458" s="216" t="s">
        <v>63514</v>
      </c>
      <c r="D19458" s="215" t="s">
        <v>63515</v>
      </c>
    </row>
    <row r="19459" spans="1:4">
      <c r="A19459" s="215" t="s">
        <v>63516</v>
      </c>
      <c r="B19459" s="215">
        <v>1</v>
      </c>
      <c r="C19459" s="216" t="s">
        <v>63517</v>
      </c>
      <c r="D19459" s="215" t="s">
        <v>63518</v>
      </c>
    </row>
    <row r="19460" spans="1:4">
      <c r="A19460" s="215" t="s">
        <v>63519</v>
      </c>
      <c r="B19460" s="215">
        <v>1</v>
      </c>
      <c r="C19460" s="216" t="s">
        <v>63520</v>
      </c>
      <c r="D19460" s="215" t="s">
        <v>63521</v>
      </c>
    </row>
    <row r="19461" spans="1:4">
      <c r="A19461" s="215" t="s">
        <v>63522</v>
      </c>
      <c r="B19461" s="215">
        <v>1</v>
      </c>
      <c r="C19461" s="216" t="s">
        <v>63523</v>
      </c>
      <c r="D19461" s="215" t="s">
        <v>63524</v>
      </c>
    </row>
    <row r="19462" spans="1:4">
      <c r="A19462" s="215" t="s">
        <v>63525</v>
      </c>
      <c r="B19462" s="215">
        <v>1</v>
      </c>
      <c r="C19462" s="216" t="s">
        <v>63526</v>
      </c>
      <c r="D19462" s="215" t="s">
        <v>63527</v>
      </c>
    </row>
    <row r="19463" spans="1:4">
      <c r="A19463" s="215" t="s">
        <v>63528</v>
      </c>
      <c r="B19463" s="215">
        <v>1</v>
      </c>
      <c r="C19463" s="216" t="s">
        <v>63529</v>
      </c>
      <c r="D19463" s="215" t="s">
        <v>63530</v>
      </c>
    </row>
    <row r="19464" spans="1:4">
      <c r="A19464" s="215" t="s">
        <v>63531</v>
      </c>
      <c r="B19464" s="215">
        <v>1</v>
      </c>
      <c r="C19464" s="216" t="s">
        <v>63532</v>
      </c>
      <c r="D19464" s="215" t="s">
        <v>63533</v>
      </c>
    </row>
    <row r="19465" spans="1:4">
      <c r="A19465" s="215" t="s">
        <v>63534</v>
      </c>
      <c r="B19465" s="215">
        <v>1</v>
      </c>
      <c r="C19465" s="216" t="s">
        <v>63535</v>
      </c>
      <c r="D19465" s="215" t="s">
        <v>63536</v>
      </c>
    </row>
    <row r="19466" spans="1:4">
      <c r="A19466" s="215" t="s">
        <v>63537</v>
      </c>
      <c r="B19466" s="215">
        <v>1</v>
      </c>
      <c r="C19466" s="216" t="s">
        <v>63538</v>
      </c>
      <c r="D19466" s="215" t="s">
        <v>63539</v>
      </c>
    </row>
    <row r="19467" spans="1:4">
      <c r="A19467" s="215" t="s">
        <v>63540</v>
      </c>
      <c r="B19467" s="215">
        <v>1</v>
      </c>
      <c r="C19467" s="216" t="s">
        <v>63541</v>
      </c>
      <c r="D19467" s="215" t="s">
        <v>63542</v>
      </c>
    </row>
    <row r="19468" spans="1:4">
      <c r="A19468" s="215" t="s">
        <v>63543</v>
      </c>
      <c r="B19468" s="215">
        <v>1</v>
      </c>
      <c r="C19468" s="216" t="s">
        <v>63544</v>
      </c>
      <c r="D19468" s="215" t="s">
        <v>63545</v>
      </c>
    </row>
    <row r="19469" spans="1:4">
      <c r="A19469" s="215" t="s">
        <v>63546</v>
      </c>
      <c r="B19469" s="215">
        <v>1</v>
      </c>
      <c r="C19469" s="216" t="s">
        <v>63547</v>
      </c>
      <c r="D19469" s="215" t="s">
        <v>63548</v>
      </c>
    </row>
    <row r="19470" spans="1:4">
      <c r="A19470" s="215" t="s">
        <v>63549</v>
      </c>
      <c r="B19470" s="215">
        <v>1</v>
      </c>
      <c r="C19470" s="216" t="s">
        <v>63550</v>
      </c>
      <c r="D19470" s="215" t="s">
        <v>63551</v>
      </c>
    </row>
    <row r="19471" spans="1:4">
      <c r="A19471" s="215" t="s">
        <v>63552</v>
      </c>
      <c r="B19471" s="215">
        <v>1</v>
      </c>
      <c r="C19471" s="216" t="s">
        <v>63553</v>
      </c>
      <c r="D19471" s="215" t="s">
        <v>63554</v>
      </c>
    </row>
    <row r="19472" spans="1:4">
      <c r="A19472" s="215" t="s">
        <v>63555</v>
      </c>
      <c r="B19472" s="215">
        <v>1</v>
      </c>
      <c r="C19472" s="216" t="s">
        <v>63556</v>
      </c>
      <c r="D19472" s="215" t="s">
        <v>63557</v>
      </c>
    </row>
    <row r="19473" spans="1:4">
      <c r="A19473" s="215" t="s">
        <v>63558</v>
      </c>
      <c r="B19473" s="215">
        <v>1</v>
      </c>
      <c r="C19473" s="216" t="s">
        <v>63559</v>
      </c>
      <c r="D19473" s="215" t="s">
        <v>63560</v>
      </c>
    </row>
    <row r="19474" spans="1:4">
      <c r="A19474" s="215" t="s">
        <v>63561</v>
      </c>
      <c r="B19474" s="215">
        <v>1</v>
      </c>
      <c r="C19474" s="216" t="s">
        <v>63562</v>
      </c>
      <c r="D19474" s="215" t="s">
        <v>63563</v>
      </c>
    </row>
    <row r="19475" spans="1:4">
      <c r="A19475" s="215" t="s">
        <v>63564</v>
      </c>
      <c r="B19475" s="215">
        <v>1</v>
      </c>
      <c r="C19475" s="216" t="s">
        <v>63565</v>
      </c>
      <c r="D19475" s="215" t="s">
        <v>63566</v>
      </c>
    </row>
    <row r="19476" spans="1:4">
      <c r="A19476" s="215" t="s">
        <v>63567</v>
      </c>
      <c r="B19476" s="215">
        <v>1</v>
      </c>
      <c r="C19476" s="216" t="s">
        <v>63568</v>
      </c>
      <c r="D19476" s="215" t="s">
        <v>63569</v>
      </c>
    </row>
    <row r="19477" spans="1:4">
      <c r="A19477" s="215" t="s">
        <v>63570</v>
      </c>
      <c r="B19477" s="215">
        <v>1</v>
      </c>
      <c r="C19477" s="216" t="s">
        <v>63571</v>
      </c>
      <c r="D19477" s="215" t="s">
        <v>63572</v>
      </c>
    </row>
    <row r="19478" spans="1:4">
      <c r="A19478" s="215" t="s">
        <v>63573</v>
      </c>
      <c r="B19478" s="215">
        <v>1</v>
      </c>
      <c r="C19478" s="216" t="s">
        <v>63574</v>
      </c>
      <c r="D19478" s="215" t="s">
        <v>63575</v>
      </c>
    </row>
    <row r="19479" spans="1:4">
      <c r="A19479" s="215" t="s">
        <v>63576</v>
      </c>
      <c r="B19479" s="215">
        <v>1</v>
      </c>
      <c r="C19479" s="216" t="s">
        <v>63577</v>
      </c>
      <c r="D19479" s="215" t="s">
        <v>63578</v>
      </c>
    </row>
    <row r="19480" spans="1:4">
      <c r="A19480" s="215" t="s">
        <v>63579</v>
      </c>
      <c r="B19480" s="215">
        <v>1</v>
      </c>
      <c r="C19480" s="216" t="s">
        <v>63580</v>
      </c>
      <c r="D19480" s="215" t="s">
        <v>63581</v>
      </c>
    </row>
    <row r="19481" spans="1:4">
      <c r="A19481" s="215" t="s">
        <v>63582</v>
      </c>
      <c r="B19481" s="215">
        <v>1</v>
      </c>
      <c r="C19481" s="216" t="s">
        <v>63583</v>
      </c>
      <c r="D19481" s="215" t="s">
        <v>63584</v>
      </c>
    </row>
    <row r="19482" spans="1:4">
      <c r="A19482" s="215" t="s">
        <v>63585</v>
      </c>
      <c r="B19482" s="215">
        <v>1</v>
      </c>
      <c r="C19482" s="216" t="s">
        <v>63586</v>
      </c>
      <c r="D19482" s="215" t="s">
        <v>63587</v>
      </c>
    </row>
    <row r="19483" spans="1:4">
      <c r="A19483" s="215" t="s">
        <v>63588</v>
      </c>
      <c r="B19483" s="215">
        <v>1</v>
      </c>
      <c r="C19483" s="216" t="s">
        <v>63589</v>
      </c>
      <c r="D19483" s="215" t="s">
        <v>63590</v>
      </c>
    </row>
    <row r="19484" spans="1:4">
      <c r="A19484" s="215" t="s">
        <v>63591</v>
      </c>
      <c r="B19484" s="215">
        <v>1</v>
      </c>
      <c r="C19484" s="216" t="s">
        <v>63592</v>
      </c>
      <c r="D19484" s="215" t="s">
        <v>63593</v>
      </c>
    </row>
    <row r="19485" spans="1:4">
      <c r="A19485" s="215" t="s">
        <v>63594</v>
      </c>
      <c r="B19485" s="215">
        <v>1</v>
      </c>
      <c r="C19485" s="216" t="s">
        <v>63595</v>
      </c>
      <c r="D19485" s="215" t="s">
        <v>63596</v>
      </c>
    </row>
    <row r="19486" spans="1:4">
      <c r="A19486" s="215" t="s">
        <v>63597</v>
      </c>
      <c r="B19486" s="215">
        <v>1</v>
      </c>
      <c r="C19486" s="216" t="s">
        <v>63598</v>
      </c>
      <c r="D19486" s="215" t="s">
        <v>63599</v>
      </c>
    </row>
    <row r="19487" spans="1:4">
      <c r="A19487" s="215" t="s">
        <v>63600</v>
      </c>
      <c r="B19487" s="215">
        <v>1</v>
      </c>
      <c r="C19487" s="216" t="s">
        <v>63601</v>
      </c>
      <c r="D19487" s="215" t="s">
        <v>63602</v>
      </c>
    </row>
    <row r="19488" spans="1:4">
      <c r="A19488" s="215" t="s">
        <v>63603</v>
      </c>
      <c r="B19488" s="215">
        <v>1</v>
      </c>
      <c r="C19488" s="216" t="s">
        <v>63604</v>
      </c>
      <c r="D19488" s="215" t="s">
        <v>63605</v>
      </c>
    </row>
    <row r="19489" spans="1:4">
      <c r="A19489" s="215" t="s">
        <v>63606</v>
      </c>
      <c r="B19489" s="215">
        <v>1</v>
      </c>
      <c r="C19489" s="216" t="s">
        <v>63607</v>
      </c>
      <c r="D19489" s="215" t="s">
        <v>63608</v>
      </c>
    </row>
    <row r="19490" spans="1:4">
      <c r="A19490" s="215" t="s">
        <v>63609</v>
      </c>
      <c r="B19490" s="215">
        <v>1</v>
      </c>
      <c r="C19490" s="216" t="s">
        <v>63610</v>
      </c>
      <c r="D19490" s="215" t="s">
        <v>63611</v>
      </c>
    </row>
    <row r="19491" spans="1:4">
      <c r="A19491" s="215" t="s">
        <v>63612</v>
      </c>
      <c r="B19491" s="215">
        <v>1</v>
      </c>
      <c r="C19491" s="216" t="s">
        <v>63613</v>
      </c>
      <c r="D19491" s="215" t="s">
        <v>63614</v>
      </c>
    </row>
    <row r="19492" spans="1:4">
      <c r="A19492" s="215" t="s">
        <v>63615</v>
      </c>
      <c r="B19492" s="215">
        <v>1</v>
      </c>
      <c r="C19492" s="216" t="s">
        <v>63616</v>
      </c>
      <c r="D19492" s="215" t="s">
        <v>63617</v>
      </c>
    </row>
    <row r="19493" spans="1:4">
      <c r="A19493" s="215" t="s">
        <v>63618</v>
      </c>
      <c r="B19493" s="215">
        <v>1</v>
      </c>
      <c r="C19493" s="216" t="s">
        <v>63619</v>
      </c>
      <c r="D19493" s="215" t="s">
        <v>63620</v>
      </c>
    </row>
    <row r="19494" spans="1:4">
      <c r="A19494" s="215" t="s">
        <v>63621</v>
      </c>
      <c r="B19494" s="215">
        <v>1</v>
      </c>
      <c r="C19494" s="216" t="s">
        <v>63622</v>
      </c>
      <c r="D19494" s="215" t="s">
        <v>63623</v>
      </c>
    </row>
    <row r="19495" spans="1:4">
      <c r="A19495" s="215" t="s">
        <v>63624</v>
      </c>
      <c r="B19495" s="215">
        <v>1</v>
      </c>
      <c r="C19495" s="216" t="s">
        <v>63625</v>
      </c>
      <c r="D19495" s="215" t="s">
        <v>63626</v>
      </c>
    </row>
    <row r="19496" spans="1:4">
      <c r="A19496" s="215" t="s">
        <v>63627</v>
      </c>
      <c r="B19496" s="215">
        <v>1</v>
      </c>
      <c r="C19496" s="216" t="s">
        <v>63628</v>
      </c>
      <c r="D19496" s="215" t="s">
        <v>63629</v>
      </c>
    </row>
    <row r="19497" spans="1:4">
      <c r="A19497" s="215" t="s">
        <v>63630</v>
      </c>
      <c r="B19497" s="215">
        <v>1</v>
      </c>
      <c r="C19497" s="216" t="s">
        <v>63631</v>
      </c>
      <c r="D19497" s="215" t="s">
        <v>63632</v>
      </c>
    </row>
    <row r="19498" spans="1:4">
      <c r="A19498" s="215" t="s">
        <v>63633</v>
      </c>
      <c r="B19498" s="215">
        <v>1</v>
      </c>
      <c r="C19498" s="216" t="s">
        <v>63634</v>
      </c>
      <c r="D19498" s="215" t="s">
        <v>63635</v>
      </c>
    </row>
    <row r="19499" spans="1:4">
      <c r="A19499" s="215" t="s">
        <v>63636</v>
      </c>
      <c r="B19499" s="215">
        <v>1</v>
      </c>
      <c r="C19499" s="216" t="s">
        <v>63637</v>
      </c>
      <c r="D19499" s="215" t="s">
        <v>63638</v>
      </c>
    </row>
    <row r="19500" spans="1:4">
      <c r="A19500" s="215" t="s">
        <v>63639</v>
      </c>
      <c r="B19500" s="215">
        <v>1</v>
      </c>
      <c r="C19500" s="216" t="s">
        <v>63640</v>
      </c>
      <c r="D19500" s="215" t="s">
        <v>63641</v>
      </c>
    </row>
    <row r="19501" spans="1:4">
      <c r="A19501" s="215" t="s">
        <v>63642</v>
      </c>
      <c r="B19501" s="215">
        <v>1</v>
      </c>
      <c r="C19501" s="216" t="s">
        <v>63643</v>
      </c>
      <c r="D19501" s="215" t="s">
        <v>63644</v>
      </c>
    </row>
    <row r="19502" spans="1:4">
      <c r="A19502" s="215" t="s">
        <v>63645</v>
      </c>
      <c r="B19502" s="215">
        <v>1</v>
      </c>
      <c r="C19502" s="216" t="s">
        <v>63646</v>
      </c>
      <c r="D19502" s="215" t="s">
        <v>63647</v>
      </c>
    </row>
    <row r="19503" spans="1:4">
      <c r="A19503" s="215" t="s">
        <v>63648</v>
      </c>
      <c r="B19503" s="215">
        <v>1</v>
      </c>
      <c r="C19503" s="216" t="s">
        <v>63649</v>
      </c>
      <c r="D19503" s="215" t="s">
        <v>63650</v>
      </c>
    </row>
    <row r="19504" spans="1:4">
      <c r="A19504" s="215" t="s">
        <v>63651</v>
      </c>
      <c r="B19504" s="215">
        <v>1</v>
      </c>
      <c r="C19504" s="216" t="s">
        <v>63652</v>
      </c>
      <c r="D19504" s="215" t="s">
        <v>63653</v>
      </c>
    </row>
    <row r="19505" spans="1:4">
      <c r="A19505" s="215" t="s">
        <v>63654</v>
      </c>
      <c r="B19505" s="215">
        <v>1</v>
      </c>
      <c r="C19505" s="216" t="s">
        <v>63655</v>
      </c>
      <c r="D19505" s="215" t="s">
        <v>63656</v>
      </c>
    </row>
    <row r="19506" spans="1:4">
      <c r="A19506" s="215" t="s">
        <v>63657</v>
      </c>
      <c r="B19506" s="215">
        <v>1</v>
      </c>
      <c r="C19506" s="216" t="s">
        <v>63658</v>
      </c>
      <c r="D19506" s="215" t="s">
        <v>63659</v>
      </c>
    </row>
    <row r="19507" spans="1:4">
      <c r="A19507" s="215" t="s">
        <v>63660</v>
      </c>
      <c r="B19507" s="215">
        <v>1</v>
      </c>
      <c r="C19507" s="216" t="s">
        <v>63661</v>
      </c>
      <c r="D19507" s="215" t="s">
        <v>63662</v>
      </c>
    </row>
    <row r="19508" spans="1:4">
      <c r="A19508" s="215" t="s">
        <v>63663</v>
      </c>
      <c r="B19508" s="215">
        <v>1</v>
      </c>
      <c r="C19508" s="216" t="s">
        <v>63664</v>
      </c>
      <c r="D19508" s="215" t="s">
        <v>63665</v>
      </c>
    </row>
    <row r="19509" spans="1:4">
      <c r="A19509" s="215" t="s">
        <v>63666</v>
      </c>
      <c r="B19509" s="215">
        <v>1</v>
      </c>
      <c r="C19509" s="216" t="s">
        <v>63667</v>
      </c>
      <c r="D19509" s="215" t="s">
        <v>63668</v>
      </c>
    </row>
    <row r="19510" spans="1:4">
      <c r="A19510" s="215" t="s">
        <v>63669</v>
      </c>
      <c r="B19510" s="215">
        <v>1</v>
      </c>
      <c r="C19510" s="216" t="s">
        <v>63670</v>
      </c>
      <c r="D19510" s="215" t="s">
        <v>63671</v>
      </c>
    </row>
    <row r="19511" spans="1:4">
      <c r="A19511" s="215" t="s">
        <v>63672</v>
      </c>
      <c r="B19511" s="215">
        <v>1</v>
      </c>
      <c r="C19511" s="216" t="s">
        <v>63673</v>
      </c>
      <c r="D19511" s="215" t="s">
        <v>63674</v>
      </c>
    </row>
    <row r="19512" spans="1:4">
      <c r="A19512" s="215" t="s">
        <v>63675</v>
      </c>
      <c r="B19512" s="215">
        <v>1</v>
      </c>
      <c r="C19512" s="216" t="s">
        <v>63676</v>
      </c>
      <c r="D19512" s="215" t="s">
        <v>63677</v>
      </c>
    </row>
    <row r="19513" spans="1:4">
      <c r="A19513" s="215" t="s">
        <v>63678</v>
      </c>
      <c r="B19513" s="215">
        <v>1</v>
      </c>
      <c r="C19513" s="216" t="s">
        <v>63679</v>
      </c>
      <c r="D19513" s="215" t="s">
        <v>63680</v>
      </c>
    </row>
    <row r="19514" spans="1:4">
      <c r="A19514" s="215" t="s">
        <v>63681</v>
      </c>
      <c r="B19514" s="215">
        <v>1</v>
      </c>
      <c r="C19514" s="216" t="s">
        <v>63682</v>
      </c>
      <c r="D19514" s="215" t="s">
        <v>63683</v>
      </c>
    </row>
    <row r="19515" spans="1:4">
      <c r="A19515" s="215" t="s">
        <v>63684</v>
      </c>
      <c r="B19515" s="215">
        <v>1</v>
      </c>
      <c r="C19515" s="216" t="s">
        <v>63685</v>
      </c>
      <c r="D19515" s="215" t="s">
        <v>63686</v>
      </c>
    </row>
    <row r="19516" spans="1:4">
      <c r="A19516" s="215" t="s">
        <v>63687</v>
      </c>
      <c r="B19516" s="215">
        <v>1</v>
      </c>
      <c r="C19516" s="216" t="s">
        <v>63688</v>
      </c>
      <c r="D19516" s="215" t="s">
        <v>63689</v>
      </c>
    </row>
    <row r="19517" spans="1:4">
      <c r="A19517" s="215" t="s">
        <v>63690</v>
      </c>
      <c r="B19517" s="215">
        <v>1</v>
      </c>
      <c r="C19517" s="216" t="s">
        <v>63691</v>
      </c>
      <c r="D19517" s="215" t="s">
        <v>63692</v>
      </c>
    </row>
    <row r="19518" spans="1:4">
      <c r="A19518" s="215" t="s">
        <v>63693</v>
      </c>
      <c r="B19518" s="215">
        <v>1</v>
      </c>
      <c r="C19518" s="216" t="s">
        <v>63694</v>
      </c>
      <c r="D19518" s="215" t="s">
        <v>63695</v>
      </c>
    </row>
    <row r="19519" spans="1:4">
      <c r="A19519" s="215" t="s">
        <v>63696</v>
      </c>
      <c r="B19519" s="215">
        <v>1</v>
      </c>
      <c r="C19519" s="216" t="s">
        <v>63697</v>
      </c>
      <c r="D19519" s="215" t="s">
        <v>63698</v>
      </c>
    </row>
    <row r="19520" spans="1:4">
      <c r="A19520" s="215" t="s">
        <v>63699</v>
      </c>
      <c r="B19520" s="215">
        <v>1</v>
      </c>
      <c r="C19520" s="216" t="s">
        <v>63700</v>
      </c>
      <c r="D19520" s="215" t="s">
        <v>63701</v>
      </c>
    </row>
    <row r="19521" spans="1:4">
      <c r="A19521" s="215" t="s">
        <v>63702</v>
      </c>
      <c r="B19521" s="215">
        <v>1</v>
      </c>
      <c r="C19521" s="216" t="s">
        <v>63703</v>
      </c>
      <c r="D19521" s="215" t="s">
        <v>63704</v>
      </c>
    </row>
    <row r="19522" spans="1:4">
      <c r="A19522" s="215" t="s">
        <v>63705</v>
      </c>
      <c r="B19522" s="215">
        <v>1</v>
      </c>
      <c r="C19522" s="216" t="s">
        <v>63706</v>
      </c>
      <c r="D19522" s="215" t="s">
        <v>63707</v>
      </c>
    </row>
    <row r="19523" spans="1:4">
      <c r="A19523" s="215" t="s">
        <v>63708</v>
      </c>
      <c r="B19523" s="215">
        <v>1</v>
      </c>
      <c r="C19523" s="216" t="s">
        <v>63709</v>
      </c>
      <c r="D19523" s="215" t="s">
        <v>63710</v>
      </c>
    </row>
    <row r="19524" spans="1:4">
      <c r="A19524" s="215" t="s">
        <v>63711</v>
      </c>
      <c r="B19524" s="215">
        <v>1</v>
      </c>
      <c r="C19524" s="216" t="s">
        <v>63712</v>
      </c>
      <c r="D19524" s="215" t="s">
        <v>63713</v>
      </c>
    </row>
    <row r="19525" spans="1:4">
      <c r="A19525" s="215" t="s">
        <v>63714</v>
      </c>
      <c r="B19525" s="215">
        <v>1</v>
      </c>
      <c r="C19525" s="216" t="s">
        <v>63715</v>
      </c>
      <c r="D19525" s="215" t="s">
        <v>63716</v>
      </c>
    </row>
    <row r="19526" spans="1:4">
      <c r="A19526" s="215" t="s">
        <v>63717</v>
      </c>
      <c r="B19526" s="215">
        <v>1</v>
      </c>
      <c r="C19526" s="216" t="s">
        <v>63718</v>
      </c>
      <c r="D19526" s="215" t="s">
        <v>63719</v>
      </c>
    </row>
    <row r="19527" spans="1:4">
      <c r="A19527" s="215" t="s">
        <v>63720</v>
      </c>
      <c r="B19527" s="215">
        <v>1</v>
      </c>
      <c r="C19527" s="216" t="s">
        <v>63721</v>
      </c>
      <c r="D19527" s="215" t="s">
        <v>63722</v>
      </c>
    </row>
    <row r="19528" spans="1:4">
      <c r="A19528" s="215" t="s">
        <v>63723</v>
      </c>
      <c r="B19528" s="215">
        <v>1</v>
      </c>
      <c r="C19528" s="216" t="s">
        <v>63724</v>
      </c>
      <c r="D19528" s="215" t="s">
        <v>63725</v>
      </c>
    </row>
    <row r="19529" spans="1:4">
      <c r="A19529" s="215" t="s">
        <v>63726</v>
      </c>
      <c r="B19529" s="215">
        <v>1</v>
      </c>
      <c r="C19529" s="216" t="s">
        <v>63727</v>
      </c>
      <c r="D19529" s="215" t="s">
        <v>63728</v>
      </c>
    </row>
    <row r="19530" spans="1:4">
      <c r="A19530" s="215" t="s">
        <v>63729</v>
      </c>
      <c r="B19530" s="215">
        <v>1</v>
      </c>
      <c r="C19530" s="216" t="s">
        <v>63730</v>
      </c>
      <c r="D19530" s="215" t="s">
        <v>63731</v>
      </c>
    </row>
    <row r="19531" spans="1:4">
      <c r="A19531" s="215" t="s">
        <v>63732</v>
      </c>
      <c r="B19531" s="215">
        <v>1</v>
      </c>
      <c r="C19531" s="216" t="s">
        <v>63733</v>
      </c>
      <c r="D19531" s="215" t="s">
        <v>63734</v>
      </c>
    </row>
    <row r="19532" spans="1:4">
      <c r="A19532" s="215" t="s">
        <v>63735</v>
      </c>
      <c r="B19532" s="215">
        <v>1</v>
      </c>
      <c r="C19532" s="216" t="s">
        <v>63736</v>
      </c>
      <c r="D19532" s="215" t="s">
        <v>63737</v>
      </c>
    </row>
    <row r="19533" spans="1:4">
      <c r="A19533" s="215" t="s">
        <v>63738</v>
      </c>
      <c r="B19533" s="215">
        <v>1</v>
      </c>
      <c r="C19533" s="216" t="s">
        <v>63739</v>
      </c>
      <c r="D19533" s="215" t="s">
        <v>63740</v>
      </c>
    </row>
    <row r="19534" spans="1:4">
      <c r="A19534" s="215" t="s">
        <v>63741</v>
      </c>
      <c r="B19534" s="215">
        <v>1</v>
      </c>
      <c r="C19534" s="216" t="s">
        <v>63742</v>
      </c>
      <c r="D19534" s="215" t="s">
        <v>63743</v>
      </c>
    </row>
    <row r="19535" spans="1:4">
      <c r="A19535" s="215" t="s">
        <v>63744</v>
      </c>
      <c r="B19535" s="215">
        <v>1</v>
      </c>
      <c r="C19535" s="216" t="s">
        <v>63745</v>
      </c>
      <c r="D19535" s="215" t="s">
        <v>63746</v>
      </c>
    </row>
    <row r="19536" spans="1:4">
      <c r="A19536" s="215" t="s">
        <v>63747</v>
      </c>
      <c r="B19536" s="215">
        <v>1</v>
      </c>
      <c r="C19536" s="216" t="s">
        <v>63748</v>
      </c>
      <c r="D19536" s="215" t="s">
        <v>63749</v>
      </c>
    </row>
    <row r="19537" spans="1:4">
      <c r="A19537" s="215" t="s">
        <v>63750</v>
      </c>
      <c r="B19537" s="215">
        <v>1</v>
      </c>
      <c r="C19537" s="216" t="s">
        <v>63751</v>
      </c>
      <c r="D19537" s="215" t="s">
        <v>63752</v>
      </c>
    </row>
    <row r="19538" spans="1:4">
      <c r="A19538" s="215" t="s">
        <v>63753</v>
      </c>
      <c r="B19538" s="215">
        <v>1</v>
      </c>
      <c r="C19538" s="216" t="s">
        <v>63754</v>
      </c>
      <c r="D19538" s="215" t="s">
        <v>63755</v>
      </c>
    </row>
    <row r="19539" spans="1:4">
      <c r="A19539" s="215" t="s">
        <v>63756</v>
      </c>
      <c r="B19539" s="215">
        <v>1</v>
      </c>
      <c r="C19539" s="216" t="s">
        <v>63757</v>
      </c>
      <c r="D19539" s="215" t="s">
        <v>63758</v>
      </c>
    </row>
    <row r="19540" spans="1:4">
      <c r="A19540" s="215" t="s">
        <v>63759</v>
      </c>
      <c r="B19540" s="215">
        <v>1</v>
      </c>
      <c r="C19540" s="216" t="s">
        <v>63760</v>
      </c>
      <c r="D19540" s="215" t="s">
        <v>63761</v>
      </c>
    </row>
    <row r="19541" spans="1:4">
      <c r="A19541" s="215" t="s">
        <v>63762</v>
      </c>
      <c r="B19541" s="215">
        <v>1</v>
      </c>
      <c r="C19541" s="216" t="s">
        <v>63763</v>
      </c>
      <c r="D19541" s="215" t="s">
        <v>63764</v>
      </c>
    </row>
    <row r="19542" spans="1:4">
      <c r="A19542" s="215" t="s">
        <v>63765</v>
      </c>
      <c r="B19542" s="215">
        <v>1</v>
      </c>
      <c r="C19542" s="216" t="s">
        <v>63766</v>
      </c>
      <c r="D19542" s="215" t="s">
        <v>63767</v>
      </c>
    </row>
    <row r="19543" spans="1:4">
      <c r="A19543" s="215" t="s">
        <v>63768</v>
      </c>
      <c r="B19543" s="215">
        <v>1</v>
      </c>
      <c r="C19543" s="216" t="s">
        <v>63769</v>
      </c>
      <c r="D19543" s="215" t="s">
        <v>63770</v>
      </c>
    </row>
    <row r="19544" spans="1:4">
      <c r="A19544" s="215" t="s">
        <v>63771</v>
      </c>
      <c r="B19544" s="215">
        <v>1</v>
      </c>
      <c r="C19544" s="216" t="s">
        <v>63772</v>
      </c>
      <c r="D19544" s="215" t="s">
        <v>63773</v>
      </c>
    </row>
    <row r="19545" spans="1:4">
      <c r="A19545" s="215" t="s">
        <v>63774</v>
      </c>
      <c r="B19545" s="215">
        <v>1</v>
      </c>
      <c r="C19545" s="216" t="s">
        <v>63775</v>
      </c>
      <c r="D19545" s="215" t="s">
        <v>63776</v>
      </c>
    </row>
    <row r="19546" spans="1:4">
      <c r="A19546" s="215" t="s">
        <v>63777</v>
      </c>
      <c r="B19546" s="215">
        <v>1</v>
      </c>
      <c r="C19546" s="216" t="s">
        <v>63778</v>
      </c>
      <c r="D19546" s="215" t="s">
        <v>63779</v>
      </c>
    </row>
    <row r="19547" spans="1:4">
      <c r="A19547" s="215" t="s">
        <v>63780</v>
      </c>
      <c r="B19547" s="215">
        <v>1</v>
      </c>
      <c r="C19547" s="216" t="s">
        <v>63781</v>
      </c>
      <c r="D19547" s="215" t="s">
        <v>63782</v>
      </c>
    </row>
    <row r="19548" spans="1:4">
      <c r="A19548" s="215" t="s">
        <v>63783</v>
      </c>
      <c r="B19548" s="215">
        <v>1</v>
      </c>
      <c r="C19548" s="216" t="s">
        <v>63784</v>
      </c>
      <c r="D19548" s="215" t="s">
        <v>63785</v>
      </c>
    </row>
    <row r="19549" spans="1:4">
      <c r="A19549" s="215" t="s">
        <v>63786</v>
      </c>
      <c r="B19549" s="215">
        <v>1</v>
      </c>
      <c r="C19549" s="216" t="s">
        <v>63787</v>
      </c>
      <c r="D19549" s="215" t="s">
        <v>63788</v>
      </c>
    </row>
    <row r="19550" spans="1:4">
      <c r="A19550" s="215" t="s">
        <v>63789</v>
      </c>
      <c r="B19550" s="215">
        <v>1</v>
      </c>
      <c r="C19550" s="216" t="s">
        <v>63790</v>
      </c>
      <c r="D19550" s="215" t="s">
        <v>63791</v>
      </c>
    </row>
    <row r="19551" spans="1:4">
      <c r="A19551" s="215" t="s">
        <v>63792</v>
      </c>
      <c r="B19551" s="215">
        <v>1</v>
      </c>
      <c r="C19551" s="216" t="s">
        <v>63793</v>
      </c>
      <c r="D19551" s="215" t="s">
        <v>63794</v>
      </c>
    </row>
    <row r="19552" spans="1:4">
      <c r="A19552" s="215" t="s">
        <v>63795</v>
      </c>
      <c r="B19552" s="215">
        <v>1</v>
      </c>
      <c r="C19552" s="216" t="s">
        <v>63796</v>
      </c>
      <c r="D19552" s="215" t="s">
        <v>63797</v>
      </c>
    </row>
    <row r="19553" spans="1:4">
      <c r="A19553" s="215" t="s">
        <v>63798</v>
      </c>
      <c r="B19553" s="215">
        <v>1</v>
      </c>
      <c r="C19553" s="216" t="s">
        <v>63799</v>
      </c>
      <c r="D19553" s="215" t="s">
        <v>63800</v>
      </c>
    </row>
    <row r="19554" spans="1:4">
      <c r="A19554" s="215" t="s">
        <v>63801</v>
      </c>
      <c r="B19554" s="215">
        <v>1</v>
      </c>
      <c r="C19554" s="216" t="s">
        <v>63802</v>
      </c>
      <c r="D19554" s="215" t="s">
        <v>63803</v>
      </c>
    </row>
    <row r="19555" spans="1:4">
      <c r="A19555" s="215" t="s">
        <v>63804</v>
      </c>
      <c r="B19555" s="215">
        <v>1</v>
      </c>
      <c r="C19555" s="216" t="s">
        <v>63805</v>
      </c>
      <c r="D19555" s="215" t="s">
        <v>63806</v>
      </c>
    </row>
    <row r="19556" spans="1:4">
      <c r="A19556" s="215" t="s">
        <v>63807</v>
      </c>
      <c r="B19556" s="215">
        <v>1</v>
      </c>
      <c r="C19556" s="216" t="s">
        <v>63808</v>
      </c>
      <c r="D19556" s="215" t="s">
        <v>63809</v>
      </c>
    </row>
    <row r="19557" spans="1:4">
      <c r="A19557" s="215" t="s">
        <v>63810</v>
      </c>
      <c r="B19557" s="215">
        <v>1</v>
      </c>
      <c r="C19557" s="216" t="s">
        <v>63811</v>
      </c>
      <c r="D19557" s="215" t="s">
        <v>63812</v>
      </c>
    </row>
    <row r="19558" spans="1:4">
      <c r="A19558" s="215" t="s">
        <v>63813</v>
      </c>
      <c r="B19558" s="215">
        <v>1</v>
      </c>
      <c r="C19558" s="216" t="s">
        <v>63814</v>
      </c>
      <c r="D19558" s="215" t="s">
        <v>63815</v>
      </c>
    </row>
    <row r="19559" spans="1:4">
      <c r="A19559" s="215" t="s">
        <v>63816</v>
      </c>
      <c r="B19559" s="215">
        <v>1</v>
      </c>
      <c r="C19559" s="216" t="s">
        <v>63817</v>
      </c>
      <c r="D19559" s="215" t="s">
        <v>63818</v>
      </c>
    </row>
    <row r="19560" spans="1:4">
      <c r="A19560" s="215" t="s">
        <v>63819</v>
      </c>
      <c r="B19560" s="215">
        <v>1</v>
      </c>
      <c r="C19560" s="216" t="s">
        <v>63820</v>
      </c>
      <c r="D19560" s="215" t="s">
        <v>63821</v>
      </c>
    </row>
    <row r="19561" spans="1:4">
      <c r="A19561" s="215" t="s">
        <v>63822</v>
      </c>
      <c r="B19561" s="215">
        <v>1</v>
      </c>
      <c r="C19561" s="216" t="s">
        <v>63823</v>
      </c>
      <c r="D19561" s="215" t="s">
        <v>63824</v>
      </c>
    </row>
    <row r="19562" spans="1:4">
      <c r="A19562" s="215" t="s">
        <v>63825</v>
      </c>
      <c r="B19562" s="215">
        <v>1</v>
      </c>
      <c r="C19562" s="216" t="s">
        <v>63826</v>
      </c>
      <c r="D19562" s="215" t="s">
        <v>63827</v>
      </c>
    </row>
    <row r="19563" spans="1:4">
      <c r="A19563" s="215" t="s">
        <v>111396</v>
      </c>
      <c r="B19563" s="215">
        <v>1</v>
      </c>
      <c r="C19563" s="216" t="s">
        <v>111397</v>
      </c>
      <c r="D19563" s="215" t="s">
        <v>111398</v>
      </c>
    </row>
    <row r="19564" spans="1:4">
      <c r="A19564" s="215" t="s">
        <v>63828</v>
      </c>
      <c r="B19564" s="215">
        <v>1</v>
      </c>
      <c r="C19564" s="216" t="s">
        <v>63829</v>
      </c>
      <c r="D19564" s="215" t="s">
        <v>63830</v>
      </c>
    </row>
    <row r="19565" spans="1:4">
      <c r="A19565" s="215" t="s">
        <v>63831</v>
      </c>
      <c r="B19565" s="215">
        <v>1</v>
      </c>
      <c r="C19565" s="216" t="s">
        <v>63832</v>
      </c>
      <c r="D19565" s="215" t="s">
        <v>63833</v>
      </c>
    </row>
    <row r="19566" spans="1:4">
      <c r="A19566" s="215" t="s">
        <v>63834</v>
      </c>
      <c r="B19566" s="215">
        <v>1</v>
      </c>
      <c r="C19566" s="216" t="s">
        <v>63835</v>
      </c>
      <c r="D19566" s="215" t="s">
        <v>63836</v>
      </c>
    </row>
    <row r="19567" spans="1:4">
      <c r="A19567" s="215" t="s">
        <v>63837</v>
      </c>
      <c r="B19567" s="215">
        <v>1</v>
      </c>
      <c r="C19567" s="216" t="s">
        <v>63838</v>
      </c>
      <c r="D19567" s="215" t="s">
        <v>63839</v>
      </c>
    </row>
    <row r="19568" spans="1:4">
      <c r="A19568" s="215" t="s">
        <v>63840</v>
      </c>
      <c r="B19568" s="215">
        <v>1</v>
      </c>
      <c r="C19568" s="216" t="s">
        <v>63841</v>
      </c>
      <c r="D19568" s="215" t="s">
        <v>63842</v>
      </c>
    </row>
    <row r="19569" spans="1:4">
      <c r="A19569" s="215" t="s">
        <v>63843</v>
      </c>
      <c r="B19569" s="215">
        <v>1</v>
      </c>
      <c r="C19569" s="216" t="s">
        <v>63844</v>
      </c>
      <c r="D19569" s="215" t="s">
        <v>63845</v>
      </c>
    </row>
    <row r="19570" spans="1:4">
      <c r="A19570" s="215" t="s">
        <v>63846</v>
      </c>
      <c r="B19570" s="215">
        <v>1</v>
      </c>
      <c r="C19570" s="216" t="s">
        <v>63847</v>
      </c>
      <c r="D19570" s="215" t="s">
        <v>60953</v>
      </c>
    </row>
    <row r="19571" spans="1:4">
      <c r="A19571" s="215" t="s">
        <v>63848</v>
      </c>
      <c r="B19571" s="215">
        <v>1</v>
      </c>
      <c r="C19571" s="216" t="s">
        <v>63849</v>
      </c>
      <c r="D19571" s="215" t="s">
        <v>63850</v>
      </c>
    </row>
    <row r="19572" spans="1:4">
      <c r="A19572" s="215" t="s">
        <v>63851</v>
      </c>
      <c r="B19572" s="215">
        <v>1</v>
      </c>
      <c r="C19572" s="216" t="s">
        <v>63852</v>
      </c>
      <c r="D19572" s="215" t="s">
        <v>63853</v>
      </c>
    </row>
    <row r="19573" spans="1:4">
      <c r="A19573" s="215" t="s">
        <v>63854</v>
      </c>
      <c r="B19573" s="215">
        <v>1</v>
      </c>
      <c r="C19573" s="216" t="s">
        <v>63855</v>
      </c>
      <c r="D19573" s="215" t="s">
        <v>63856</v>
      </c>
    </row>
    <row r="19574" spans="1:4">
      <c r="A19574" s="215" t="s">
        <v>63857</v>
      </c>
      <c r="B19574" s="215">
        <v>1</v>
      </c>
      <c r="C19574" s="216" t="s">
        <v>63858</v>
      </c>
      <c r="D19574" s="215" t="s">
        <v>63859</v>
      </c>
    </row>
    <row r="19575" spans="1:4">
      <c r="A19575" s="215" t="s">
        <v>63860</v>
      </c>
      <c r="B19575" s="215">
        <v>1</v>
      </c>
      <c r="C19575" s="216" t="s">
        <v>63861</v>
      </c>
      <c r="D19575" s="215" t="s">
        <v>63862</v>
      </c>
    </row>
    <row r="19576" spans="1:4">
      <c r="A19576" s="215" t="s">
        <v>63863</v>
      </c>
      <c r="B19576" s="215">
        <v>1</v>
      </c>
      <c r="C19576" s="216" t="s">
        <v>63864</v>
      </c>
      <c r="D19576" s="215" t="s">
        <v>63865</v>
      </c>
    </row>
    <row r="19577" spans="1:4">
      <c r="A19577" s="215" t="s">
        <v>63866</v>
      </c>
      <c r="B19577" s="215">
        <v>1</v>
      </c>
      <c r="C19577" s="216" t="s">
        <v>63867</v>
      </c>
      <c r="D19577" s="215" t="s">
        <v>63868</v>
      </c>
    </row>
    <row r="19578" spans="1:4">
      <c r="A19578" s="215" t="s">
        <v>63869</v>
      </c>
      <c r="B19578" s="215">
        <v>1</v>
      </c>
      <c r="C19578" s="216" t="s">
        <v>63870</v>
      </c>
      <c r="D19578" s="215" t="s">
        <v>63871</v>
      </c>
    </row>
    <row r="19579" spans="1:4">
      <c r="A19579" s="215" t="s">
        <v>63872</v>
      </c>
      <c r="B19579" s="215">
        <v>1</v>
      </c>
      <c r="C19579" s="216" t="s">
        <v>63873</v>
      </c>
      <c r="D19579" s="215" t="s">
        <v>63874</v>
      </c>
    </row>
    <row r="19580" spans="1:4">
      <c r="A19580" s="215" t="s">
        <v>63875</v>
      </c>
      <c r="B19580" s="215">
        <v>1</v>
      </c>
      <c r="C19580" s="216" t="s">
        <v>63876</v>
      </c>
      <c r="D19580" s="215" t="s">
        <v>63877</v>
      </c>
    </row>
    <row r="19581" spans="1:4">
      <c r="A19581" s="215" t="s">
        <v>63878</v>
      </c>
      <c r="B19581" s="215">
        <v>1</v>
      </c>
      <c r="C19581" s="216" t="s">
        <v>63879</v>
      </c>
      <c r="D19581" s="215" t="s">
        <v>63880</v>
      </c>
    </row>
    <row r="19582" spans="1:4">
      <c r="A19582" s="215" t="s">
        <v>63881</v>
      </c>
      <c r="B19582" s="215">
        <v>1</v>
      </c>
      <c r="C19582" s="216" t="s">
        <v>63882</v>
      </c>
      <c r="D19582" s="215" t="s">
        <v>63883</v>
      </c>
    </row>
    <row r="19583" spans="1:4">
      <c r="A19583" s="215" t="s">
        <v>63884</v>
      </c>
      <c r="B19583" s="215">
        <v>1</v>
      </c>
      <c r="C19583" s="216" t="s">
        <v>63885</v>
      </c>
      <c r="D19583" s="215" t="s">
        <v>63886</v>
      </c>
    </row>
    <row r="19584" spans="1:4">
      <c r="A19584" s="215" t="s">
        <v>63887</v>
      </c>
      <c r="B19584" s="215">
        <v>1</v>
      </c>
      <c r="C19584" s="216" t="s">
        <v>63888</v>
      </c>
      <c r="D19584" s="215" t="s">
        <v>63889</v>
      </c>
    </row>
    <row r="19585" spans="1:4">
      <c r="A19585" s="215" t="s">
        <v>63890</v>
      </c>
      <c r="B19585" s="215">
        <v>1</v>
      </c>
      <c r="C19585" s="216" t="s">
        <v>63891</v>
      </c>
      <c r="D19585" s="215" t="s">
        <v>63892</v>
      </c>
    </row>
    <row r="19586" spans="1:4">
      <c r="A19586" s="215" t="s">
        <v>63893</v>
      </c>
      <c r="B19586" s="215">
        <v>1</v>
      </c>
      <c r="C19586" s="216" t="s">
        <v>63894</v>
      </c>
      <c r="D19586" s="215" t="s">
        <v>63895</v>
      </c>
    </row>
    <row r="19587" spans="1:4">
      <c r="A19587" s="215" t="s">
        <v>63896</v>
      </c>
      <c r="B19587" s="215">
        <v>1</v>
      </c>
      <c r="C19587" s="216" t="s">
        <v>63897</v>
      </c>
      <c r="D19587" s="215" t="s">
        <v>63898</v>
      </c>
    </row>
    <row r="19588" spans="1:4">
      <c r="A19588" s="215" t="s">
        <v>63899</v>
      </c>
      <c r="B19588" s="215">
        <v>1</v>
      </c>
      <c r="C19588" s="216" t="s">
        <v>63900</v>
      </c>
      <c r="D19588" s="215" t="s">
        <v>63901</v>
      </c>
    </row>
    <row r="19589" spans="1:4">
      <c r="A19589" s="215" t="s">
        <v>63902</v>
      </c>
      <c r="B19589" s="215">
        <v>1</v>
      </c>
      <c r="C19589" s="216" t="s">
        <v>63903</v>
      </c>
      <c r="D19589" s="215" t="s">
        <v>63904</v>
      </c>
    </row>
    <row r="19590" spans="1:4">
      <c r="A19590" s="215" t="s">
        <v>63905</v>
      </c>
      <c r="B19590" s="215">
        <v>1</v>
      </c>
      <c r="C19590" s="216" t="s">
        <v>63906</v>
      </c>
      <c r="D19590" s="215" t="s">
        <v>63907</v>
      </c>
    </row>
    <row r="19591" spans="1:4">
      <c r="A19591" s="215" t="s">
        <v>63908</v>
      </c>
      <c r="B19591" s="215">
        <v>1</v>
      </c>
      <c r="C19591" s="216" t="s">
        <v>63909</v>
      </c>
      <c r="D19591" s="215" t="s">
        <v>63910</v>
      </c>
    </row>
    <row r="19592" spans="1:4">
      <c r="A19592" s="215" t="s">
        <v>63911</v>
      </c>
      <c r="B19592" s="215">
        <v>1</v>
      </c>
      <c r="C19592" s="216" t="s">
        <v>63912</v>
      </c>
      <c r="D19592" s="215" t="s">
        <v>63913</v>
      </c>
    </row>
    <row r="19593" spans="1:4">
      <c r="A19593" s="215" t="s">
        <v>63914</v>
      </c>
      <c r="B19593" s="215">
        <v>1</v>
      </c>
      <c r="C19593" s="216" t="s">
        <v>63915</v>
      </c>
      <c r="D19593" s="215" t="s">
        <v>63916</v>
      </c>
    </row>
    <row r="19594" spans="1:4">
      <c r="A19594" s="215" t="s">
        <v>63917</v>
      </c>
      <c r="B19594" s="215">
        <v>1</v>
      </c>
      <c r="C19594" s="216" t="s">
        <v>63918</v>
      </c>
      <c r="D19594" s="215" t="s">
        <v>63919</v>
      </c>
    </row>
    <row r="19595" spans="1:4">
      <c r="A19595" s="215" t="s">
        <v>63920</v>
      </c>
      <c r="B19595" s="215">
        <v>1</v>
      </c>
      <c r="C19595" s="216" t="s">
        <v>63921</v>
      </c>
      <c r="D19595" s="215" t="s">
        <v>63922</v>
      </c>
    </row>
    <row r="19596" spans="1:4">
      <c r="A19596" s="215" t="s">
        <v>63923</v>
      </c>
      <c r="B19596" s="215">
        <v>1</v>
      </c>
      <c r="C19596" s="216" t="s">
        <v>63924</v>
      </c>
      <c r="D19596" s="215" t="s">
        <v>63925</v>
      </c>
    </row>
    <row r="19597" spans="1:4">
      <c r="A19597" s="215" t="s">
        <v>63926</v>
      </c>
      <c r="B19597" s="215">
        <v>1</v>
      </c>
      <c r="C19597" s="216" t="s">
        <v>63927</v>
      </c>
      <c r="D19597" s="215" t="s">
        <v>63928</v>
      </c>
    </row>
    <row r="19598" spans="1:4">
      <c r="A19598" s="215" t="s">
        <v>63929</v>
      </c>
      <c r="B19598" s="215">
        <v>1</v>
      </c>
      <c r="C19598" s="216" t="s">
        <v>63930</v>
      </c>
      <c r="D19598" s="215" t="s">
        <v>63931</v>
      </c>
    </row>
    <row r="19599" spans="1:4">
      <c r="A19599" s="215" t="s">
        <v>63932</v>
      </c>
      <c r="B19599" s="215">
        <v>1</v>
      </c>
      <c r="C19599" s="216" t="s">
        <v>63933</v>
      </c>
      <c r="D19599" s="215" t="s">
        <v>63934</v>
      </c>
    </row>
    <row r="19600" spans="1:4">
      <c r="A19600" s="215" t="s">
        <v>63935</v>
      </c>
      <c r="B19600" s="215">
        <v>1</v>
      </c>
      <c r="C19600" s="216" t="s">
        <v>63936</v>
      </c>
      <c r="D19600" s="215" t="s">
        <v>63937</v>
      </c>
    </row>
    <row r="19601" spans="1:4">
      <c r="A19601" s="215" t="s">
        <v>63938</v>
      </c>
      <c r="B19601" s="215">
        <v>1</v>
      </c>
      <c r="C19601" s="216" t="s">
        <v>63939</v>
      </c>
      <c r="D19601" s="215" t="s">
        <v>63940</v>
      </c>
    </row>
    <row r="19602" spans="1:4">
      <c r="A19602" s="215" t="s">
        <v>63941</v>
      </c>
      <c r="B19602" s="215">
        <v>1</v>
      </c>
      <c r="C19602" s="216" t="s">
        <v>63942</v>
      </c>
      <c r="D19602" s="215" t="s">
        <v>63943</v>
      </c>
    </row>
    <row r="19603" spans="1:4">
      <c r="A19603" s="215" t="s">
        <v>63944</v>
      </c>
      <c r="B19603" s="215">
        <v>1</v>
      </c>
      <c r="C19603" s="216" t="s">
        <v>63945</v>
      </c>
      <c r="D19603" s="215" t="s">
        <v>63946</v>
      </c>
    </row>
    <row r="19604" spans="1:4">
      <c r="A19604" s="215" t="s">
        <v>63947</v>
      </c>
      <c r="B19604" s="215">
        <v>1</v>
      </c>
      <c r="C19604" s="216" t="s">
        <v>63948</v>
      </c>
      <c r="D19604" s="215" t="s">
        <v>63949</v>
      </c>
    </row>
    <row r="19605" spans="1:4">
      <c r="A19605" s="215" t="s">
        <v>63950</v>
      </c>
      <c r="B19605" s="215">
        <v>1</v>
      </c>
      <c r="C19605" s="216" t="s">
        <v>63951</v>
      </c>
      <c r="D19605" s="215" t="s">
        <v>63952</v>
      </c>
    </row>
    <row r="19606" spans="1:4">
      <c r="A19606" s="215" t="s">
        <v>63953</v>
      </c>
      <c r="B19606" s="215">
        <v>1</v>
      </c>
      <c r="C19606" s="216" t="s">
        <v>63954</v>
      </c>
      <c r="D19606" s="215" t="s">
        <v>63955</v>
      </c>
    </row>
    <row r="19607" spans="1:4">
      <c r="A19607" s="215" t="s">
        <v>63956</v>
      </c>
      <c r="B19607" s="215">
        <v>1</v>
      </c>
      <c r="C19607" s="216" t="s">
        <v>63957</v>
      </c>
      <c r="D19607" s="215" t="s">
        <v>63958</v>
      </c>
    </row>
    <row r="19608" spans="1:4">
      <c r="A19608" s="215" t="s">
        <v>63959</v>
      </c>
      <c r="B19608" s="215">
        <v>1</v>
      </c>
      <c r="C19608" s="216" t="s">
        <v>63960</v>
      </c>
      <c r="D19608" s="215" t="s">
        <v>63961</v>
      </c>
    </row>
    <row r="19609" spans="1:4">
      <c r="A19609" s="215" t="s">
        <v>63962</v>
      </c>
      <c r="B19609" s="215">
        <v>1</v>
      </c>
      <c r="C19609" s="216" t="s">
        <v>63963</v>
      </c>
      <c r="D19609" s="215" t="s">
        <v>63964</v>
      </c>
    </row>
    <row r="19610" spans="1:4">
      <c r="A19610" s="215" t="s">
        <v>63965</v>
      </c>
      <c r="B19610" s="215">
        <v>1</v>
      </c>
      <c r="C19610" s="216" t="s">
        <v>63966</v>
      </c>
      <c r="D19610" s="215" t="s">
        <v>63967</v>
      </c>
    </row>
    <row r="19611" spans="1:4">
      <c r="A19611" s="215" t="s">
        <v>63968</v>
      </c>
      <c r="B19611" s="215">
        <v>1</v>
      </c>
      <c r="C19611" s="216" t="s">
        <v>63969</v>
      </c>
      <c r="D19611" s="215" t="s">
        <v>63970</v>
      </c>
    </row>
    <row r="19612" spans="1:4">
      <c r="A19612" s="215" t="s">
        <v>63971</v>
      </c>
      <c r="B19612" s="215">
        <v>2</v>
      </c>
      <c r="C19612" s="216" t="s">
        <v>63972</v>
      </c>
      <c r="D19612" s="215" t="s">
        <v>61241</v>
      </c>
    </row>
    <row r="19613" spans="1:4">
      <c r="A19613" s="215" t="s">
        <v>63973</v>
      </c>
      <c r="B19613" s="215">
        <v>1</v>
      </c>
      <c r="C19613" s="216" t="s">
        <v>63974</v>
      </c>
      <c r="D19613" s="215" t="s">
        <v>63975</v>
      </c>
    </row>
    <row r="19614" spans="1:4">
      <c r="A19614" s="215" t="s">
        <v>63976</v>
      </c>
      <c r="B19614" s="215">
        <v>1</v>
      </c>
      <c r="C19614" s="216" t="s">
        <v>63977</v>
      </c>
      <c r="D19614" s="215" t="s">
        <v>63978</v>
      </c>
    </row>
    <row r="19615" spans="1:4">
      <c r="A19615" s="215" t="s">
        <v>63979</v>
      </c>
      <c r="B19615" s="215">
        <v>1</v>
      </c>
      <c r="C19615" s="216" t="s">
        <v>63980</v>
      </c>
      <c r="D19615" s="215" t="s">
        <v>63981</v>
      </c>
    </row>
    <row r="19616" spans="1:4">
      <c r="A19616" s="215" t="s">
        <v>63982</v>
      </c>
      <c r="B19616" s="215">
        <v>1</v>
      </c>
      <c r="C19616" s="216" t="s">
        <v>63983</v>
      </c>
      <c r="D19616" s="215" t="s">
        <v>63984</v>
      </c>
    </row>
    <row r="19617" spans="1:4">
      <c r="A19617" s="215" t="s">
        <v>63985</v>
      </c>
      <c r="B19617" s="215">
        <v>1</v>
      </c>
      <c r="C19617" s="216" t="s">
        <v>63986</v>
      </c>
      <c r="D19617" s="215" t="s">
        <v>63987</v>
      </c>
    </row>
    <row r="19618" spans="1:4">
      <c r="A19618" s="215" t="s">
        <v>63988</v>
      </c>
      <c r="B19618" s="215">
        <v>1</v>
      </c>
      <c r="C19618" s="216" t="s">
        <v>63989</v>
      </c>
      <c r="D19618" s="215" t="s">
        <v>63990</v>
      </c>
    </row>
    <row r="19619" spans="1:4">
      <c r="A19619" s="215" t="s">
        <v>63991</v>
      </c>
      <c r="B19619" s="215">
        <v>1</v>
      </c>
      <c r="C19619" s="216" t="s">
        <v>63992</v>
      </c>
      <c r="D19619" s="215" t="s">
        <v>63993</v>
      </c>
    </row>
    <row r="19620" spans="1:4">
      <c r="A19620" s="215" t="s">
        <v>63994</v>
      </c>
      <c r="B19620" s="215">
        <v>1</v>
      </c>
      <c r="C19620" s="216" t="s">
        <v>63995</v>
      </c>
      <c r="D19620" s="215" t="s">
        <v>63996</v>
      </c>
    </row>
    <row r="19621" spans="1:4">
      <c r="A19621" s="215" t="s">
        <v>63997</v>
      </c>
      <c r="B19621" s="215">
        <v>2</v>
      </c>
      <c r="C19621" s="216" t="s">
        <v>63998</v>
      </c>
      <c r="D19621" s="215" t="s">
        <v>63999</v>
      </c>
    </row>
    <row r="19622" spans="1:4">
      <c r="A19622" s="215" t="s">
        <v>64000</v>
      </c>
      <c r="B19622" s="215">
        <v>1</v>
      </c>
      <c r="C19622" s="216" t="s">
        <v>64001</v>
      </c>
      <c r="D19622" s="215" t="s">
        <v>64002</v>
      </c>
    </row>
    <row r="19623" spans="1:4">
      <c r="A19623" s="215" t="s">
        <v>64003</v>
      </c>
      <c r="B19623" s="215">
        <v>1</v>
      </c>
      <c r="C19623" s="216" t="s">
        <v>64004</v>
      </c>
      <c r="D19623" s="215" t="s">
        <v>64005</v>
      </c>
    </row>
    <row r="19624" spans="1:4">
      <c r="A19624" s="215" t="s">
        <v>64006</v>
      </c>
      <c r="B19624" s="215">
        <v>1</v>
      </c>
      <c r="C19624" s="216" t="s">
        <v>64007</v>
      </c>
      <c r="D19624" s="215" t="s">
        <v>64008</v>
      </c>
    </row>
    <row r="19625" spans="1:4">
      <c r="A19625" s="215" t="s">
        <v>64009</v>
      </c>
      <c r="B19625" s="215">
        <v>1</v>
      </c>
      <c r="C19625" s="216" t="s">
        <v>64010</v>
      </c>
      <c r="D19625" s="215" t="s">
        <v>64011</v>
      </c>
    </row>
    <row r="19626" spans="1:4">
      <c r="A19626" s="215" t="s">
        <v>64012</v>
      </c>
      <c r="B19626" s="215">
        <v>1</v>
      </c>
      <c r="C19626" s="216" t="s">
        <v>64013</v>
      </c>
      <c r="D19626" s="215" t="s">
        <v>64014</v>
      </c>
    </row>
    <row r="19627" spans="1:4">
      <c r="A19627" s="215" t="s">
        <v>64015</v>
      </c>
      <c r="B19627" s="215">
        <v>1</v>
      </c>
      <c r="C19627" s="216" t="s">
        <v>64016</v>
      </c>
      <c r="D19627" s="215" t="s">
        <v>64017</v>
      </c>
    </row>
    <row r="19628" spans="1:4">
      <c r="A19628" s="215" t="s">
        <v>64018</v>
      </c>
      <c r="B19628" s="215">
        <v>1</v>
      </c>
      <c r="C19628" s="216" t="s">
        <v>64019</v>
      </c>
      <c r="D19628" s="215" t="s">
        <v>64020</v>
      </c>
    </row>
    <row r="19629" spans="1:4">
      <c r="A19629" s="215" t="s">
        <v>64021</v>
      </c>
      <c r="B19629" s="215">
        <v>1</v>
      </c>
      <c r="C19629" s="216" t="s">
        <v>64022</v>
      </c>
      <c r="D19629" s="215" t="s">
        <v>64023</v>
      </c>
    </row>
    <row r="19630" spans="1:4">
      <c r="A19630" s="215" t="s">
        <v>64024</v>
      </c>
      <c r="B19630" s="215">
        <v>1</v>
      </c>
      <c r="C19630" s="216" t="s">
        <v>64025</v>
      </c>
      <c r="D19630" s="215" t="s">
        <v>64026</v>
      </c>
    </row>
    <row r="19631" spans="1:4">
      <c r="A19631" s="215" t="s">
        <v>64027</v>
      </c>
      <c r="B19631" s="215">
        <v>1</v>
      </c>
      <c r="C19631" s="216" t="s">
        <v>64028</v>
      </c>
      <c r="D19631" s="215" t="s">
        <v>64029</v>
      </c>
    </row>
    <row r="19632" spans="1:4">
      <c r="A19632" s="215" t="s">
        <v>64030</v>
      </c>
      <c r="B19632" s="215">
        <v>1</v>
      </c>
      <c r="C19632" s="216" t="s">
        <v>64031</v>
      </c>
      <c r="D19632" s="215" t="s">
        <v>64032</v>
      </c>
    </row>
    <row r="19633" spans="1:4">
      <c r="A19633" s="215" t="s">
        <v>64033</v>
      </c>
      <c r="B19633" s="215">
        <v>1</v>
      </c>
      <c r="C19633" s="216" t="s">
        <v>64034</v>
      </c>
      <c r="D19633" s="215" t="s">
        <v>64035</v>
      </c>
    </row>
    <row r="19634" spans="1:4">
      <c r="A19634" s="215" t="s">
        <v>64036</v>
      </c>
      <c r="B19634" s="215">
        <v>1</v>
      </c>
      <c r="C19634" s="216" t="s">
        <v>64037</v>
      </c>
      <c r="D19634" s="215" t="s">
        <v>64038</v>
      </c>
    </row>
    <row r="19635" spans="1:4">
      <c r="A19635" s="215" t="s">
        <v>64039</v>
      </c>
      <c r="B19635" s="215">
        <v>1</v>
      </c>
      <c r="C19635" s="216" t="s">
        <v>64040</v>
      </c>
      <c r="D19635" s="215" t="s">
        <v>64041</v>
      </c>
    </row>
    <row r="19636" spans="1:4">
      <c r="A19636" s="215" t="s">
        <v>64042</v>
      </c>
      <c r="B19636" s="215">
        <v>1</v>
      </c>
      <c r="C19636" s="216" t="s">
        <v>64043</v>
      </c>
      <c r="D19636" s="215" t="s">
        <v>64044</v>
      </c>
    </row>
    <row r="19637" spans="1:4">
      <c r="A19637" s="215" t="s">
        <v>64045</v>
      </c>
      <c r="B19637" s="215">
        <v>1</v>
      </c>
      <c r="C19637" s="216" t="s">
        <v>64046</v>
      </c>
      <c r="D19637" s="215" t="s">
        <v>64047</v>
      </c>
    </row>
    <row r="19638" spans="1:4">
      <c r="A19638" s="215" t="s">
        <v>64048</v>
      </c>
      <c r="B19638" s="215">
        <v>1</v>
      </c>
      <c r="C19638" s="216" t="s">
        <v>64049</v>
      </c>
      <c r="D19638" s="215" t="s">
        <v>64050</v>
      </c>
    </row>
    <row r="19639" spans="1:4">
      <c r="A19639" s="215" t="s">
        <v>64051</v>
      </c>
      <c r="B19639" s="215">
        <v>1</v>
      </c>
      <c r="C19639" s="216" t="s">
        <v>64052</v>
      </c>
      <c r="D19639" s="215" t="s">
        <v>64053</v>
      </c>
    </row>
    <row r="19640" spans="1:4">
      <c r="A19640" s="215" t="s">
        <v>64054</v>
      </c>
      <c r="B19640" s="215">
        <v>1</v>
      </c>
      <c r="C19640" s="216" t="s">
        <v>64055</v>
      </c>
      <c r="D19640" s="215" t="s">
        <v>64056</v>
      </c>
    </row>
    <row r="19641" spans="1:4">
      <c r="A19641" s="215" t="s">
        <v>64057</v>
      </c>
      <c r="B19641" s="215">
        <v>1</v>
      </c>
      <c r="C19641" s="216" t="s">
        <v>64058</v>
      </c>
      <c r="D19641" s="215" t="s">
        <v>64059</v>
      </c>
    </row>
    <row r="19642" spans="1:4">
      <c r="A19642" s="215" t="s">
        <v>64060</v>
      </c>
      <c r="B19642" s="215">
        <v>1</v>
      </c>
      <c r="C19642" s="216" t="s">
        <v>64061</v>
      </c>
      <c r="D19642" s="215" t="s">
        <v>64062</v>
      </c>
    </row>
    <row r="19643" spans="1:4">
      <c r="A19643" s="215" t="s">
        <v>64063</v>
      </c>
      <c r="B19643" s="215">
        <v>1</v>
      </c>
      <c r="C19643" s="216" t="s">
        <v>64064</v>
      </c>
      <c r="D19643" s="215" t="s">
        <v>64065</v>
      </c>
    </row>
    <row r="19644" spans="1:4">
      <c r="A19644" s="215" t="s">
        <v>64066</v>
      </c>
      <c r="B19644" s="215">
        <v>1</v>
      </c>
      <c r="C19644" s="216" t="s">
        <v>64067</v>
      </c>
      <c r="D19644" s="215" t="s">
        <v>64068</v>
      </c>
    </row>
    <row r="19645" spans="1:4">
      <c r="A19645" s="215" t="s">
        <v>64069</v>
      </c>
      <c r="B19645" s="215">
        <v>1</v>
      </c>
      <c r="C19645" s="216" t="s">
        <v>64070</v>
      </c>
      <c r="D19645" s="215" t="s">
        <v>64071</v>
      </c>
    </row>
    <row r="19646" spans="1:4">
      <c r="A19646" s="215" t="s">
        <v>64072</v>
      </c>
      <c r="B19646" s="215">
        <v>1</v>
      </c>
      <c r="C19646" s="216" t="s">
        <v>64073</v>
      </c>
      <c r="D19646" s="215" t="s">
        <v>64074</v>
      </c>
    </row>
    <row r="19647" spans="1:4">
      <c r="A19647" s="215" t="s">
        <v>64075</v>
      </c>
      <c r="B19647" s="215">
        <v>1</v>
      </c>
      <c r="C19647" s="216" t="s">
        <v>64076</v>
      </c>
      <c r="D19647" s="215" t="s">
        <v>64077</v>
      </c>
    </row>
    <row r="19648" spans="1:4">
      <c r="A19648" s="215" t="s">
        <v>64078</v>
      </c>
      <c r="B19648" s="215">
        <v>1</v>
      </c>
      <c r="C19648" s="216" t="s">
        <v>64079</v>
      </c>
      <c r="D19648" s="215" t="s">
        <v>64080</v>
      </c>
    </row>
    <row r="19649" spans="1:4">
      <c r="A19649" s="215" t="s">
        <v>64081</v>
      </c>
      <c r="B19649" s="215">
        <v>1</v>
      </c>
      <c r="C19649" s="216" t="s">
        <v>64082</v>
      </c>
      <c r="D19649" s="215" t="s">
        <v>64083</v>
      </c>
    </row>
    <row r="19650" spans="1:4">
      <c r="A19650" s="215" t="s">
        <v>64084</v>
      </c>
      <c r="B19650" s="215">
        <v>1</v>
      </c>
      <c r="C19650" s="216" t="s">
        <v>64085</v>
      </c>
      <c r="D19650" s="215" t="s">
        <v>64086</v>
      </c>
    </row>
    <row r="19651" spans="1:4">
      <c r="A19651" s="215" t="s">
        <v>64087</v>
      </c>
      <c r="B19651" s="215">
        <v>1</v>
      </c>
      <c r="C19651" s="216" t="s">
        <v>64088</v>
      </c>
      <c r="D19651" s="215" t="s">
        <v>64089</v>
      </c>
    </row>
    <row r="19652" spans="1:4">
      <c r="A19652" s="215" t="s">
        <v>64090</v>
      </c>
      <c r="B19652" s="215">
        <v>1</v>
      </c>
      <c r="C19652" s="216" t="s">
        <v>64091</v>
      </c>
      <c r="D19652" s="215" t="s">
        <v>64092</v>
      </c>
    </row>
    <row r="19653" spans="1:4">
      <c r="A19653" s="215" t="s">
        <v>64093</v>
      </c>
      <c r="B19653" s="215">
        <v>1</v>
      </c>
      <c r="C19653" s="216" t="s">
        <v>64094</v>
      </c>
      <c r="D19653" s="215" t="s">
        <v>64095</v>
      </c>
    </row>
    <row r="19654" spans="1:4">
      <c r="A19654" s="215" t="s">
        <v>64096</v>
      </c>
      <c r="B19654" s="215">
        <v>1</v>
      </c>
      <c r="C19654" s="216" t="s">
        <v>64097</v>
      </c>
      <c r="D19654" s="215" t="s">
        <v>64098</v>
      </c>
    </row>
    <row r="19655" spans="1:4">
      <c r="A19655" s="215" t="s">
        <v>64099</v>
      </c>
      <c r="B19655" s="215">
        <v>1</v>
      </c>
      <c r="C19655" s="216" t="s">
        <v>64100</v>
      </c>
      <c r="D19655" s="215" t="s">
        <v>64101</v>
      </c>
    </row>
    <row r="19656" spans="1:4">
      <c r="A19656" s="215" t="s">
        <v>64102</v>
      </c>
      <c r="B19656" s="215">
        <v>1</v>
      </c>
      <c r="C19656" s="216" t="s">
        <v>64103</v>
      </c>
      <c r="D19656" s="215" t="s">
        <v>64104</v>
      </c>
    </row>
    <row r="19657" spans="1:4">
      <c r="A19657" s="215" t="s">
        <v>64105</v>
      </c>
      <c r="B19657" s="215">
        <v>1</v>
      </c>
      <c r="C19657" s="216" t="s">
        <v>64106</v>
      </c>
      <c r="D19657" s="215" t="s">
        <v>64107</v>
      </c>
    </row>
    <row r="19658" spans="1:4">
      <c r="A19658" s="215" t="s">
        <v>64108</v>
      </c>
      <c r="B19658" s="215">
        <v>1</v>
      </c>
      <c r="C19658" s="216" t="s">
        <v>64109</v>
      </c>
      <c r="D19658" s="215" t="s">
        <v>64110</v>
      </c>
    </row>
    <row r="19659" spans="1:4">
      <c r="A19659" s="215" t="s">
        <v>64111</v>
      </c>
      <c r="B19659" s="215">
        <v>1</v>
      </c>
      <c r="C19659" s="216" t="s">
        <v>64112</v>
      </c>
      <c r="D19659" s="215" t="s">
        <v>64113</v>
      </c>
    </row>
    <row r="19660" spans="1:4">
      <c r="A19660" s="215" t="s">
        <v>64114</v>
      </c>
      <c r="B19660" s="215">
        <v>1</v>
      </c>
      <c r="C19660" s="216" t="s">
        <v>64115</v>
      </c>
      <c r="D19660" s="215" t="s">
        <v>111399</v>
      </c>
    </row>
    <row r="19661" spans="1:4">
      <c r="A19661" s="215" t="s">
        <v>64116</v>
      </c>
      <c r="B19661" s="215">
        <v>1</v>
      </c>
      <c r="C19661" s="216" t="s">
        <v>64117</v>
      </c>
      <c r="D19661" s="215" t="s">
        <v>64118</v>
      </c>
    </row>
    <row r="19662" spans="1:4">
      <c r="A19662" s="215" t="s">
        <v>64119</v>
      </c>
      <c r="B19662" s="215">
        <v>1</v>
      </c>
      <c r="C19662" s="216" t="s">
        <v>64120</v>
      </c>
      <c r="D19662" s="215" t="s">
        <v>64121</v>
      </c>
    </row>
    <row r="19663" spans="1:4">
      <c r="A19663" s="215" t="s">
        <v>64122</v>
      </c>
      <c r="B19663" s="215">
        <v>1</v>
      </c>
      <c r="C19663" s="216" t="s">
        <v>64123</v>
      </c>
      <c r="D19663" s="215" t="s">
        <v>64124</v>
      </c>
    </row>
    <row r="19664" spans="1:4">
      <c r="A19664" s="215" t="s">
        <v>64125</v>
      </c>
      <c r="B19664" s="215">
        <v>1</v>
      </c>
      <c r="C19664" s="216" t="s">
        <v>64126</v>
      </c>
      <c r="D19664" s="215" t="s">
        <v>64127</v>
      </c>
    </row>
    <row r="19665" spans="1:4">
      <c r="A19665" s="215" t="s">
        <v>64128</v>
      </c>
      <c r="B19665" s="215">
        <v>1</v>
      </c>
      <c r="C19665" s="216" t="s">
        <v>64129</v>
      </c>
      <c r="D19665" s="215" t="s">
        <v>64130</v>
      </c>
    </row>
    <row r="19666" spans="1:4">
      <c r="A19666" s="215" t="s">
        <v>64131</v>
      </c>
      <c r="B19666" s="215">
        <v>1</v>
      </c>
      <c r="C19666" s="216" t="s">
        <v>64132</v>
      </c>
      <c r="D19666" s="215" t="s">
        <v>64133</v>
      </c>
    </row>
    <row r="19667" spans="1:4">
      <c r="A19667" s="215" t="s">
        <v>64134</v>
      </c>
      <c r="B19667" s="215">
        <v>1</v>
      </c>
      <c r="C19667" s="216" t="s">
        <v>64135</v>
      </c>
      <c r="D19667" s="215" t="s">
        <v>64136</v>
      </c>
    </row>
    <row r="19668" spans="1:4">
      <c r="A19668" s="215" t="s">
        <v>64137</v>
      </c>
      <c r="B19668" s="215">
        <v>1</v>
      </c>
      <c r="C19668" s="216" t="s">
        <v>64138</v>
      </c>
      <c r="D19668" s="215" t="s">
        <v>64139</v>
      </c>
    </row>
    <row r="19669" spans="1:4">
      <c r="A19669" s="215" t="s">
        <v>64140</v>
      </c>
      <c r="B19669" s="215">
        <v>1</v>
      </c>
      <c r="C19669" s="216" t="s">
        <v>64141</v>
      </c>
      <c r="D19669" s="215" t="s">
        <v>64142</v>
      </c>
    </row>
    <row r="19670" spans="1:4">
      <c r="A19670" s="215" t="s">
        <v>64143</v>
      </c>
      <c r="B19670" s="215">
        <v>1</v>
      </c>
      <c r="C19670" s="216" t="s">
        <v>64144</v>
      </c>
      <c r="D19670" s="215" t="s">
        <v>64145</v>
      </c>
    </row>
    <row r="19671" spans="1:4">
      <c r="A19671" s="215" t="s">
        <v>64146</v>
      </c>
      <c r="B19671" s="215">
        <v>1</v>
      </c>
      <c r="C19671" s="216" t="s">
        <v>64147</v>
      </c>
      <c r="D19671" s="215" t="s">
        <v>64148</v>
      </c>
    </row>
    <row r="19672" spans="1:4">
      <c r="A19672" s="215" t="s">
        <v>64149</v>
      </c>
      <c r="B19672" s="215">
        <v>1</v>
      </c>
      <c r="C19672" s="216" t="s">
        <v>64150</v>
      </c>
      <c r="D19672" s="215" t="s">
        <v>64151</v>
      </c>
    </row>
    <row r="19673" spans="1:4">
      <c r="A19673" s="215" t="s">
        <v>64152</v>
      </c>
      <c r="B19673" s="215">
        <v>1</v>
      </c>
      <c r="C19673" s="216" t="s">
        <v>64153</v>
      </c>
      <c r="D19673" s="215" t="s">
        <v>64154</v>
      </c>
    </row>
    <row r="19674" spans="1:4">
      <c r="A19674" s="215" t="s">
        <v>64155</v>
      </c>
      <c r="B19674" s="215">
        <v>1</v>
      </c>
      <c r="C19674" s="216" t="s">
        <v>64156</v>
      </c>
      <c r="D19674" s="215" t="s">
        <v>64157</v>
      </c>
    </row>
    <row r="19675" spans="1:4">
      <c r="A19675" s="215" t="s">
        <v>64158</v>
      </c>
      <c r="B19675" s="215">
        <v>1</v>
      </c>
      <c r="C19675" s="216" t="s">
        <v>64159</v>
      </c>
      <c r="D19675" s="215" t="s">
        <v>64160</v>
      </c>
    </row>
    <row r="19676" spans="1:4">
      <c r="A19676" s="215" t="s">
        <v>64161</v>
      </c>
      <c r="B19676" s="215">
        <v>1</v>
      </c>
      <c r="C19676" s="216" t="s">
        <v>64162</v>
      </c>
      <c r="D19676" s="215" t="s">
        <v>64163</v>
      </c>
    </row>
    <row r="19677" spans="1:4">
      <c r="A19677" s="215" t="s">
        <v>64164</v>
      </c>
      <c r="B19677" s="215">
        <v>1</v>
      </c>
      <c r="C19677" s="216" t="s">
        <v>64165</v>
      </c>
      <c r="D19677" s="215" t="s">
        <v>64166</v>
      </c>
    </row>
    <row r="19678" spans="1:4">
      <c r="A19678" s="215" t="s">
        <v>64167</v>
      </c>
      <c r="B19678" s="215">
        <v>1</v>
      </c>
      <c r="C19678" s="216" t="s">
        <v>64168</v>
      </c>
      <c r="D19678" s="215" t="s">
        <v>64169</v>
      </c>
    </row>
    <row r="19679" spans="1:4">
      <c r="A19679" s="215" t="s">
        <v>64170</v>
      </c>
      <c r="B19679" s="215">
        <v>1</v>
      </c>
      <c r="C19679" s="216" t="s">
        <v>64171</v>
      </c>
      <c r="D19679" s="215" t="s">
        <v>64172</v>
      </c>
    </row>
    <row r="19680" spans="1:4">
      <c r="A19680" s="215" t="s">
        <v>64173</v>
      </c>
      <c r="B19680" s="215">
        <v>1</v>
      </c>
      <c r="C19680" s="216" t="s">
        <v>64174</v>
      </c>
      <c r="D19680" s="215" t="s">
        <v>64175</v>
      </c>
    </row>
    <row r="19681" spans="1:4">
      <c r="A19681" s="215" t="s">
        <v>64176</v>
      </c>
      <c r="B19681" s="215">
        <v>1</v>
      </c>
      <c r="C19681" s="216" t="s">
        <v>64177</v>
      </c>
      <c r="D19681" s="215" t="s">
        <v>64178</v>
      </c>
    </row>
    <row r="19682" spans="1:4">
      <c r="A19682" s="215" t="s">
        <v>64179</v>
      </c>
      <c r="B19682" s="215">
        <v>1</v>
      </c>
      <c r="C19682" s="216" t="s">
        <v>64180</v>
      </c>
      <c r="D19682" s="215" t="s">
        <v>64181</v>
      </c>
    </row>
    <row r="19683" spans="1:4">
      <c r="A19683" s="215" t="s">
        <v>64182</v>
      </c>
      <c r="B19683" s="215">
        <v>1</v>
      </c>
      <c r="C19683" s="216" t="s">
        <v>64183</v>
      </c>
      <c r="D19683" s="215" t="s">
        <v>64184</v>
      </c>
    </row>
    <row r="19684" spans="1:4">
      <c r="A19684" s="215" t="s">
        <v>64185</v>
      </c>
      <c r="B19684" s="215">
        <v>1</v>
      </c>
      <c r="C19684" s="216" t="s">
        <v>64186</v>
      </c>
      <c r="D19684" s="215" t="s">
        <v>64187</v>
      </c>
    </row>
    <row r="19685" spans="1:4">
      <c r="A19685" s="215" t="s">
        <v>64188</v>
      </c>
      <c r="B19685" s="215">
        <v>1</v>
      </c>
      <c r="C19685" s="216" t="s">
        <v>64189</v>
      </c>
      <c r="D19685" s="215" t="s">
        <v>64190</v>
      </c>
    </row>
    <row r="19686" spans="1:4">
      <c r="A19686" s="215" t="s">
        <v>64191</v>
      </c>
      <c r="B19686" s="215">
        <v>1</v>
      </c>
      <c r="C19686" s="216" t="s">
        <v>64192</v>
      </c>
      <c r="D19686" s="215" t="s">
        <v>64193</v>
      </c>
    </row>
    <row r="19687" spans="1:4">
      <c r="A19687" s="215" t="s">
        <v>64194</v>
      </c>
      <c r="B19687" s="215">
        <v>1</v>
      </c>
      <c r="C19687" s="216" t="s">
        <v>64195</v>
      </c>
      <c r="D19687" s="215" t="s">
        <v>64196</v>
      </c>
    </row>
    <row r="19688" spans="1:4">
      <c r="A19688" s="215" t="s">
        <v>64197</v>
      </c>
      <c r="B19688" s="215">
        <v>1</v>
      </c>
      <c r="C19688" s="216" t="s">
        <v>64198</v>
      </c>
      <c r="D19688" s="215" t="s">
        <v>64199</v>
      </c>
    </row>
    <row r="19689" spans="1:4">
      <c r="A19689" s="215" t="s">
        <v>64200</v>
      </c>
      <c r="B19689" s="215">
        <v>1</v>
      </c>
      <c r="C19689" s="216" t="s">
        <v>64201</v>
      </c>
      <c r="D19689" s="215" t="s">
        <v>64202</v>
      </c>
    </row>
    <row r="19690" spans="1:4">
      <c r="A19690" s="215" t="s">
        <v>64203</v>
      </c>
      <c r="B19690" s="215">
        <v>1</v>
      </c>
      <c r="C19690" s="216" t="s">
        <v>64204</v>
      </c>
      <c r="D19690" s="215" t="s">
        <v>64205</v>
      </c>
    </row>
    <row r="19691" spans="1:4">
      <c r="A19691" s="215" t="s">
        <v>64206</v>
      </c>
      <c r="B19691" s="215">
        <v>1</v>
      </c>
      <c r="C19691" s="216" t="s">
        <v>64207</v>
      </c>
      <c r="D19691" s="215" t="s">
        <v>64208</v>
      </c>
    </row>
    <row r="19692" spans="1:4">
      <c r="A19692" s="215" t="s">
        <v>64209</v>
      </c>
      <c r="B19692" s="215">
        <v>1</v>
      </c>
      <c r="C19692" s="216" t="s">
        <v>64210</v>
      </c>
      <c r="D19692" s="215" t="s">
        <v>64211</v>
      </c>
    </row>
    <row r="19693" spans="1:4">
      <c r="A19693" s="215" t="s">
        <v>64212</v>
      </c>
      <c r="B19693" s="215">
        <v>1</v>
      </c>
      <c r="C19693" s="216" t="s">
        <v>64213</v>
      </c>
      <c r="D19693" s="215" t="s">
        <v>64214</v>
      </c>
    </row>
    <row r="19694" spans="1:4">
      <c r="A19694" s="215" t="s">
        <v>64215</v>
      </c>
      <c r="B19694" s="215">
        <v>1</v>
      </c>
      <c r="C19694" s="216" t="s">
        <v>64216</v>
      </c>
      <c r="D19694" s="215" t="s">
        <v>64217</v>
      </c>
    </row>
    <row r="19695" spans="1:4">
      <c r="A19695" s="215" t="s">
        <v>64218</v>
      </c>
      <c r="B19695" s="215">
        <v>1</v>
      </c>
      <c r="C19695" s="216" t="s">
        <v>64219</v>
      </c>
      <c r="D19695" s="215" t="s">
        <v>64220</v>
      </c>
    </row>
    <row r="19696" spans="1:4">
      <c r="A19696" s="215" t="s">
        <v>64221</v>
      </c>
      <c r="B19696" s="215">
        <v>1</v>
      </c>
      <c r="C19696" s="216" t="s">
        <v>64222</v>
      </c>
      <c r="D19696" s="215" t="s">
        <v>64223</v>
      </c>
    </row>
    <row r="19697" spans="1:4">
      <c r="A19697" s="215" t="s">
        <v>64224</v>
      </c>
      <c r="B19697" s="215">
        <v>1</v>
      </c>
      <c r="C19697" s="216" t="s">
        <v>64225</v>
      </c>
      <c r="D19697" s="215" t="s">
        <v>64226</v>
      </c>
    </row>
    <row r="19698" spans="1:4">
      <c r="A19698" s="215" t="s">
        <v>64227</v>
      </c>
      <c r="B19698" s="215">
        <v>1</v>
      </c>
      <c r="C19698" s="216" t="s">
        <v>64228</v>
      </c>
      <c r="D19698" s="215" t="s">
        <v>64229</v>
      </c>
    </row>
    <row r="19699" spans="1:4">
      <c r="A19699" s="215" t="s">
        <v>64230</v>
      </c>
      <c r="B19699" s="215">
        <v>1</v>
      </c>
      <c r="C19699" s="216" t="s">
        <v>64231</v>
      </c>
      <c r="D19699" s="215" t="s">
        <v>64232</v>
      </c>
    </row>
    <row r="19700" spans="1:4">
      <c r="A19700" s="215" t="s">
        <v>64233</v>
      </c>
      <c r="B19700" s="215">
        <v>1</v>
      </c>
      <c r="C19700" s="216" t="s">
        <v>64234</v>
      </c>
      <c r="D19700" s="215" t="s">
        <v>64235</v>
      </c>
    </row>
    <row r="19701" spans="1:4">
      <c r="A19701" s="215" t="s">
        <v>64236</v>
      </c>
      <c r="B19701" s="215">
        <v>1</v>
      </c>
      <c r="C19701" s="216" t="s">
        <v>64237</v>
      </c>
      <c r="D19701" s="215" t="s">
        <v>64238</v>
      </c>
    </row>
    <row r="19702" spans="1:4">
      <c r="A19702" s="215" t="s">
        <v>64239</v>
      </c>
      <c r="B19702" s="215">
        <v>1</v>
      </c>
      <c r="C19702" s="216" t="s">
        <v>64240</v>
      </c>
      <c r="D19702" s="215" t="s">
        <v>64241</v>
      </c>
    </row>
    <row r="19703" spans="1:4">
      <c r="A19703" s="215" t="s">
        <v>64242</v>
      </c>
      <c r="B19703" s="215">
        <v>1</v>
      </c>
      <c r="C19703" s="216" t="s">
        <v>64243</v>
      </c>
      <c r="D19703" s="215" t="s">
        <v>64244</v>
      </c>
    </row>
    <row r="19704" spans="1:4">
      <c r="A19704" s="215" t="s">
        <v>64245</v>
      </c>
      <c r="B19704" s="215">
        <v>1</v>
      </c>
      <c r="C19704" s="216" t="s">
        <v>64246</v>
      </c>
      <c r="D19704" s="215" t="s">
        <v>64247</v>
      </c>
    </row>
    <row r="19705" spans="1:4">
      <c r="A19705" s="215" t="s">
        <v>64248</v>
      </c>
      <c r="B19705" s="215">
        <v>1</v>
      </c>
      <c r="C19705" s="216" t="s">
        <v>64249</v>
      </c>
      <c r="D19705" s="215" t="s">
        <v>64250</v>
      </c>
    </row>
    <row r="19706" spans="1:4">
      <c r="A19706" s="215" t="s">
        <v>64251</v>
      </c>
      <c r="B19706" s="215">
        <v>1</v>
      </c>
      <c r="C19706" s="216" t="s">
        <v>64252</v>
      </c>
      <c r="D19706" s="215" t="s">
        <v>64253</v>
      </c>
    </row>
    <row r="19707" spans="1:4">
      <c r="A19707" s="215" t="s">
        <v>64254</v>
      </c>
      <c r="B19707" s="215">
        <v>1</v>
      </c>
      <c r="C19707" s="216" t="s">
        <v>64255</v>
      </c>
      <c r="D19707" s="215" t="s">
        <v>64256</v>
      </c>
    </row>
    <row r="19708" spans="1:4">
      <c r="A19708" s="215" t="s">
        <v>64257</v>
      </c>
      <c r="B19708" s="215">
        <v>1</v>
      </c>
      <c r="C19708" s="216" t="s">
        <v>64258</v>
      </c>
      <c r="D19708" s="215" t="s">
        <v>64259</v>
      </c>
    </row>
    <row r="19709" spans="1:4">
      <c r="A19709" s="215" t="s">
        <v>64260</v>
      </c>
      <c r="B19709" s="215">
        <v>1</v>
      </c>
      <c r="C19709" s="216" t="s">
        <v>64261</v>
      </c>
      <c r="D19709" s="215" t="s">
        <v>64262</v>
      </c>
    </row>
    <row r="19710" spans="1:4">
      <c r="A19710" s="215" t="s">
        <v>64263</v>
      </c>
      <c r="B19710" s="215">
        <v>1</v>
      </c>
      <c r="C19710" s="216" t="s">
        <v>64264</v>
      </c>
      <c r="D19710" s="215" t="s">
        <v>64265</v>
      </c>
    </row>
    <row r="19711" spans="1:4">
      <c r="A19711" s="215" t="s">
        <v>64266</v>
      </c>
      <c r="B19711" s="215">
        <v>1</v>
      </c>
      <c r="C19711" s="216" t="s">
        <v>64267</v>
      </c>
      <c r="D19711" s="215" t="s">
        <v>64268</v>
      </c>
    </row>
    <row r="19712" spans="1:4">
      <c r="A19712" s="215" t="s">
        <v>64269</v>
      </c>
      <c r="B19712" s="215">
        <v>1</v>
      </c>
      <c r="C19712" s="216" t="s">
        <v>64270</v>
      </c>
      <c r="D19712" s="215" t="s">
        <v>64271</v>
      </c>
    </row>
    <row r="19713" spans="1:4">
      <c r="A19713" s="215" t="s">
        <v>64272</v>
      </c>
      <c r="B19713" s="215">
        <v>1</v>
      </c>
      <c r="C19713" s="216" t="s">
        <v>64273</v>
      </c>
      <c r="D19713" s="215" t="s">
        <v>64274</v>
      </c>
    </row>
    <row r="19714" spans="1:4">
      <c r="A19714" s="215" t="s">
        <v>64275</v>
      </c>
      <c r="B19714" s="215">
        <v>1</v>
      </c>
      <c r="C19714" s="216" t="s">
        <v>64276</v>
      </c>
      <c r="D19714" s="215" t="s">
        <v>64277</v>
      </c>
    </row>
    <row r="19715" spans="1:4">
      <c r="A19715" s="215" t="s">
        <v>64278</v>
      </c>
      <c r="B19715" s="215">
        <v>1</v>
      </c>
      <c r="C19715" s="216" t="s">
        <v>64279</v>
      </c>
      <c r="D19715" s="215" t="s">
        <v>64280</v>
      </c>
    </row>
    <row r="19716" spans="1:4">
      <c r="A19716" s="215" t="s">
        <v>64281</v>
      </c>
      <c r="B19716" s="215">
        <v>1</v>
      </c>
      <c r="C19716" s="216" t="s">
        <v>64282</v>
      </c>
      <c r="D19716" s="215" t="s">
        <v>64283</v>
      </c>
    </row>
    <row r="19717" spans="1:4">
      <c r="A19717" s="215" t="s">
        <v>64284</v>
      </c>
      <c r="B19717" s="215">
        <v>1</v>
      </c>
      <c r="C19717" s="216" t="s">
        <v>64285</v>
      </c>
      <c r="D19717" s="215" t="s">
        <v>64286</v>
      </c>
    </row>
    <row r="19718" spans="1:4">
      <c r="A19718" s="215" t="s">
        <v>64287</v>
      </c>
      <c r="B19718" s="215">
        <v>1</v>
      </c>
      <c r="C19718" s="216" t="s">
        <v>64288</v>
      </c>
      <c r="D19718" s="215" t="s">
        <v>64289</v>
      </c>
    </row>
    <row r="19719" spans="1:4">
      <c r="A19719" s="215" t="s">
        <v>64290</v>
      </c>
      <c r="B19719" s="215">
        <v>1</v>
      </c>
      <c r="C19719" s="216" t="s">
        <v>64291</v>
      </c>
      <c r="D19719" s="215" t="s">
        <v>64292</v>
      </c>
    </row>
    <row r="19720" spans="1:4">
      <c r="A19720" s="215" t="s">
        <v>64293</v>
      </c>
      <c r="B19720" s="215">
        <v>1</v>
      </c>
      <c r="C19720" s="216" t="s">
        <v>64294</v>
      </c>
      <c r="D19720" s="215" t="s">
        <v>64295</v>
      </c>
    </row>
    <row r="19721" spans="1:4">
      <c r="A19721" s="215" t="s">
        <v>64296</v>
      </c>
      <c r="B19721" s="215">
        <v>1</v>
      </c>
      <c r="C19721" s="216" t="s">
        <v>64297</v>
      </c>
      <c r="D19721" s="215" t="s">
        <v>64298</v>
      </c>
    </row>
    <row r="19722" spans="1:4">
      <c r="A19722" s="215" t="s">
        <v>64299</v>
      </c>
      <c r="B19722" s="215">
        <v>1</v>
      </c>
      <c r="C19722" s="216" t="s">
        <v>64300</v>
      </c>
      <c r="D19722" s="215" t="s">
        <v>64301</v>
      </c>
    </row>
    <row r="19723" spans="1:4">
      <c r="A19723" s="215" t="s">
        <v>64302</v>
      </c>
      <c r="B19723" s="215">
        <v>1</v>
      </c>
      <c r="C19723" s="216" t="s">
        <v>64303</v>
      </c>
      <c r="D19723" s="215" t="s">
        <v>64304</v>
      </c>
    </row>
    <row r="19724" spans="1:4">
      <c r="A19724" s="215" t="s">
        <v>64305</v>
      </c>
      <c r="B19724" s="215">
        <v>1</v>
      </c>
      <c r="C19724" s="216" t="s">
        <v>64306</v>
      </c>
      <c r="D19724" s="215" t="s">
        <v>64307</v>
      </c>
    </row>
    <row r="19725" spans="1:4">
      <c r="A19725" s="215" t="s">
        <v>64308</v>
      </c>
      <c r="B19725" s="215">
        <v>1</v>
      </c>
      <c r="C19725" s="216" t="s">
        <v>64309</v>
      </c>
      <c r="D19725" s="215" t="s">
        <v>64310</v>
      </c>
    </row>
    <row r="19726" spans="1:4">
      <c r="A19726" s="215" t="s">
        <v>64311</v>
      </c>
      <c r="B19726" s="215">
        <v>1</v>
      </c>
      <c r="C19726" s="216" t="s">
        <v>64312</v>
      </c>
      <c r="D19726" s="215" t="s">
        <v>64313</v>
      </c>
    </row>
    <row r="19727" spans="1:4">
      <c r="A19727" s="215" t="s">
        <v>64314</v>
      </c>
      <c r="B19727" s="215">
        <v>1</v>
      </c>
      <c r="C19727" s="216" t="s">
        <v>64315</v>
      </c>
      <c r="D19727" s="215" t="s">
        <v>64316</v>
      </c>
    </row>
    <row r="19728" spans="1:4">
      <c r="A19728" s="215" t="s">
        <v>64317</v>
      </c>
      <c r="B19728" s="215">
        <v>1</v>
      </c>
      <c r="C19728" s="216" t="s">
        <v>64318</v>
      </c>
      <c r="D19728" s="215" t="s">
        <v>64319</v>
      </c>
    </row>
    <row r="19729" spans="1:4">
      <c r="A19729" s="215" t="s">
        <v>64320</v>
      </c>
      <c r="B19729" s="215">
        <v>1</v>
      </c>
      <c r="C19729" s="216" t="s">
        <v>64321</v>
      </c>
      <c r="D19729" s="215" t="s">
        <v>64322</v>
      </c>
    </row>
    <row r="19730" spans="1:4">
      <c r="A19730" s="215" t="s">
        <v>64323</v>
      </c>
      <c r="B19730" s="215">
        <v>1</v>
      </c>
      <c r="C19730" s="216" t="s">
        <v>64324</v>
      </c>
      <c r="D19730" s="215" t="s">
        <v>64325</v>
      </c>
    </row>
    <row r="19731" spans="1:4">
      <c r="A19731" s="215" t="s">
        <v>64326</v>
      </c>
      <c r="B19731" s="215">
        <v>1</v>
      </c>
      <c r="C19731" s="216" t="s">
        <v>64327</v>
      </c>
      <c r="D19731" s="215" t="s">
        <v>64328</v>
      </c>
    </row>
    <row r="19732" spans="1:4">
      <c r="A19732" s="215" t="s">
        <v>64329</v>
      </c>
      <c r="B19732" s="215">
        <v>1</v>
      </c>
      <c r="C19732" s="216" t="s">
        <v>64330</v>
      </c>
      <c r="D19732" s="215" t="s">
        <v>64331</v>
      </c>
    </row>
    <row r="19733" spans="1:4">
      <c r="A19733" s="215" t="s">
        <v>64332</v>
      </c>
      <c r="B19733" s="215">
        <v>1</v>
      </c>
      <c r="C19733" s="216" t="s">
        <v>64333</v>
      </c>
      <c r="D19733" s="215" t="s">
        <v>64334</v>
      </c>
    </row>
    <row r="19734" spans="1:4">
      <c r="A19734" s="215" t="s">
        <v>64335</v>
      </c>
      <c r="B19734" s="215">
        <v>1</v>
      </c>
      <c r="C19734" s="216" t="s">
        <v>64336</v>
      </c>
      <c r="D19734" s="215" t="s">
        <v>64337</v>
      </c>
    </row>
    <row r="19735" spans="1:4">
      <c r="A19735" s="215" t="s">
        <v>64338</v>
      </c>
      <c r="B19735" s="215">
        <v>1</v>
      </c>
      <c r="C19735" s="216" t="s">
        <v>64339</v>
      </c>
      <c r="D19735" s="215" t="s">
        <v>64340</v>
      </c>
    </row>
    <row r="19736" spans="1:4">
      <c r="A19736" s="215" t="s">
        <v>64341</v>
      </c>
      <c r="B19736" s="215">
        <v>1</v>
      </c>
      <c r="C19736" s="216" t="s">
        <v>64342</v>
      </c>
      <c r="D19736" s="215" t="s">
        <v>64343</v>
      </c>
    </row>
    <row r="19737" spans="1:4">
      <c r="A19737" s="215" t="s">
        <v>64344</v>
      </c>
      <c r="B19737" s="215">
        <v>1</v>
      </c>
      <c r="C19737" s="216" t="s">
        <v>64345</v>
      </c>
      <c r="D19737" s="215" t="s">
        <v>64346</v>
      </c>
    </row>
    <row r="19738" spans="1:4">
      <c r="A19738" s="215" t="s">
        <v>64347</v>
      </c>
      <c r="B19738" s="215">
        <v>1</v>
      </c>
      <c r="C19738" s="216" t="s">
        <v>64348</v>
      </c>
      <c r="D19738" s="215" t="s">
        <v>64349</v>
      </c>
    </row>
    <row r="19739" spans="1:4">
      <c r="A19739" s="215" t="s">
        <v>64350</v>
      </c>
      <c r="B19739" s="215">
        <v>1</v>
      </c>
      <c r="C19739" s="216" t="s">
        <v>64351</v>
      </c>
      <c r="D19739" s="215" t="s">
        <v>64352</v>
      </c>
    </row>
    <row r="19740" spans="1:4">
      <c r="A19740" s="215" t="s">
        <v>64353</v>
      </c>
      <c r="B19740" s="215">
        <v>1</v>
      </c>
      <c r="C19740" s="216" t="s">
        <v>64354</v>
      </c>
      <c r="D19740" s="215" t="s">
        <v>64355</v>
      </c>
    </row>
    <row r="19741" spans="1:4">
      <c r="A19741" s="215" t="s">
        <v>64356</v>
      </c>
      <c r="B19741" s="215">
        <v>1</v>
      </c>
      <c r="C19741" s="216" t="s">
        <v>64357</v>
      </c>
      <c r="D19741" s="215" t="s">
        <v>64358</v>
      </c>
    </row>
    <row r="19742" spans="1:4">
      <c r="A19742" s="215" t="s">
        <v>64359</v>
      </c>
      <c r="B19742" s="215">
        <v>1</v>
      </c>
      <c r="C19742" s="216" t="s">
        <v>64360</v>
      </c>
      <c r="D19742" s="215" t="s">
        <v>64361</v>
      </c>
    </row>
    <row r="19743" spans="1:4">
      <c r="A19743" s="215" t="s">
        <v>64362</v>
      </c>
      <c r="B19743" s="215">
        <v>1</v>
      </c>
      <c r="C19743" s="216" t="s">
        <v>64363</v>
      </c>
      <c r="D19743" s="215" t="s">
        <v>64364</v>
      </c>
    </row>
    <row r="19744" spans="1:4">
      <c r="A19744" s="215" t="s">
        <v>64365</v>
      </c>
      <c r="B19744" s="215">
        <v>1</v>
      </c>
      <c r="C19744" s="216" t="s">
        <v>64366</v>
      </c>
      <c r="D19744" s="215" t="s">
        <v>64367</v>
      </c>
    </row>
    <row r="19745" spans="1:4">
      <c r="A19745" s="215" t="s">
        <v>64368</v>
      </c>
      <c r="B19745" s="215">
        <v>1</v>
      </c>
      <c r="C19745" s="216" t="s">
        <v>64369</v>
      </c>
      <c r="D19745" s="215" t="s">
        <v>64370</v>
      </c>
    </row>
    <row r="19746" spans="1:4">
      <c r="A19746" s="215" t="s">
        <v>64371</v>
      </c>
      <c r="B19746" s="215">
        <v>1</v>
      </c>
      <c r="C19746" s="216" t="s">
        <v>64372</v>
      </c>
      <c r="D19746" s="215" t="s">
        <v>64373</v>
      </c>
    </row>
    <row r="19747" spans="1:4">
      <c r="A19747" s="215" t="s">
        <v>64374</v>
      </c>
      <c r="B19747" s="215">
        <v>1</v>
      </c>
      <c r="C19747" s="216" t="s">
        <v>64375</v>
      </c>
      <c r="D19747" s="215" t="s">
        <v>64376</v>
      </c>
    </row>
    <row r="19748" spans="1:4">
      <c r="A19748" s="215" t="s">
        <v>64377</v>
      </c>
      <c r="B19748" s="215">
        <v>1</v>
      </c>
      <c r="C19748" s="216" t="s">
        <v>64378</v>
      </c>
      <c r="D19748" s="215" t="s">
        <v>64379</v>
      </c>
    </row>
    <row r="19749" spans="1:4">
      <c r="A19749" s="215" t="s">
        <v>64380</v>
      </c>
      <c r="B19749" s="215">
        <v>1</v>
      </c>
      <c r="C19749" s="216" t="s">
        <v>64381</v>
      </c>
      <c r="D19749" s="215" t="s">
        <v>64382</v>
      </c>
    </row>
    <row r="19750" spans="1:4">
      <c r="A19750" s="215" t="s">
        <v>64383</v>
      </c>
      <c r="B19750" s="215">
        <v>1</v>
      </c>
      <c r="C19750" s="216" t="s">
        <v>64384</v>
      </c>
      <c r="D19750" s="215" t="s">
        <v>62198</v>
      </c>
    </row>
    <row r="19751" spans="1:4">
      <c r="A19751" s="215" t="s">
        <v>64385</v>
      </c>
      <c r="B19751" s="215">
        <v>1</v>
      </c>
      <c r="C19751" s="216" t="s">
        <v>64386</v>
      </c>
      <c r="D19751" s="215" t="s">
        <v>64387</v>
      </c>
    </row>
    <row r="19752" spans="1:4">
      <c r="A19752" s="215" t="s">
        <v>64388</v>
      </c>
      <c r="B19752" s="215">
        <v>1</v>
      </c>
      <c r="C19752" s="216" t="s">
        <v>64389</v>
      </c>
      <c r="D19752" s="215" t="s">
        <v>64390</v>
      </c>
    </row>
    <row r="19753" spans="1:4">
      <c r="A19753" s="215" t="s">
        <v>64391</v>
      </c>
      <c r="B19753" s="215">
        <v>1</v>
      </c>
      <c r="C19753" s="216" t="s">
        <v>64392</v>
      </c>
      <c r="D19753" s="215" t="s">
        <v>64393</v>
      </c>
    </row>
    <row r="19754" spans="1:4">
      <c r="A19754" s="215" t="s">
        <v>64394</v>
      </c>
      <c r="B19754" s="215">
        <v>1</v>
      </c>
      <c r="C19754" s="216" t="s">
        <v>64395</v>
      </c>
      <c r="D19754" s="215" t="s">
        <v>64396</v>
      </c>
    </row>
    <row r="19755" spans="1:4">
      <c r="A19755" s="215" t="s">
        <v>64397</v>
      </c>
      <c r="B19755" s="215">
        <v>1</v>
      </c>
      <c r="C19755" s="216" t="s">
        <v>64398</v>
      </c>
      <c r="D19755" s="215" t="s">
        <v>64399</v>
      </c>
    </row>
    <row r="19756" spans="1:4">
      <c r="A19756" s="215" t="s">
        <v>64400</v>
      </c>
      <c r="B19756" s="215">
        <v>2</v>
      </c>
      <c r="C19756" s="216" t="s">
        <v>64401</v>
      </c>
      <c r="D19756" s="215" t="s">
        <v>64402</v>
      </c>
    </row>
    <row r="19757" spans="1:4">
      <c r="A19757" s="215" t="s">
        <v>64403</v>
      </c>
      <c r="B19757" s="215">
        <v>1</v>
      </c>
      <c r="C19757" s="216" t="s">
        <v>64404</v>
      </c>
      <c r="D19757" s="215" t="s">
        <v>64405</v>
      </c>
    </row>
    <row r="19758" spans="1:4">
      <c r="A19758" s="215" t="s">
        <v>64406</v>
      </c>
      <c r="B19758" s="215">
        <v>1</v>
      </c>
      <c r="C19758" s="216" t="s">
        <v>64407</v>
      </c>
      <c r="D19758" s="215" t="s">
        <v>64408</v>
      </c>
    </row>
    <row r="19759" spans="1:4">
      <c r="A19759" s="215" t="s">
        <v>64409</v>
      </c>
      <c r="B19759" s="215">
        <v>1</v>
      </c>
      <c r="C19759" s="216" t="s">
        <v>64410</v>
      </c>
      <c r="D19759" s="215" t="s">
        <v>64411</v>
      </c>
    </row>
    <row r="19760" spans="1:4">
      <c r="A19760" s="215" t="s">
        <v>64412</v>
      </c>
      <c r="B19760" s="215">
        <v>1</v>
      </c>
      <c r="C19760" s="216" t="s">
        <v>64413</v>
      </c>
      <c r="D19760" s="215" t="s">
        <v>64414</v>
      </c>
    </row>
    <row r="19761" spans="1:4">
      <c r="A19761" s="215" t="s">
        <v>64415</v>
      </c>
      <c r="B19761" s="215">
        <v>1</v>
      </c>
      <c r="C19761" s="216" t="s">
        <v>64416</v>
      </c>
      <c r="D19761" s="215" t="s">
        <v>64417</v>
      </c>
    </row>
    <row r="19762" spans="1:4">
      <c r="A19762" s="215" t="s">
        <v>64418</v>
      </c>
      <c r="B19762" s="215">
        <v>1</v>
      </c>
      <c r="C19762" s="216" t="s">
        <v>64419</v>
      </c>
      <c r="D19762" s="215" t="s">
        <v>64420</v>
      </c>
    </row>
    <row r="19763" spans="1:4">
      <c r="A19763" s="215" t="s">
        <v>64421</v>
      </c>
      <c r="B19763" s="215">
        <v>1</v>
      </c>
      <c r="C19763" s="216" t="s">
        <v>64422</v>
      </c>
      <c r="D19763" s="215" t="s">
        <v>64423</v>
      </c>
    </row>
    <row r="19764" spans="1:4">
      <c r="A19764" s="215" t="s">
        <v>64424</v>
      </c>
      <c r="B19764" s="215">
        <v>1</v>
      </c>
      <c r="C19764" s="216" t="s">
        <v>64425</v>
      </c>
      <c r="D19764" s="215" t="s">
        <v>64426</v>
      </c>
    </row>
    <row r="19765" spans="1:4">
      <c r="A19765" s="215" t="s">
        <v>64427</v>
      </c>
      <c r="B19765" s="215">
        <v>1</v>
      </c>
      <c r="C19765" s="216" t="s">
        <v>64428</v>
      </c>
      <c r="D19765" s="215" t="s">
        <v>64429</v>
      </c>
    </row>
    <row r="19766" spans="1:4">
      <c r="A19766" s="215" t="s">
        <v>64430</v>
      </c>
      <c r="B19766" s="215">
        <v>1</v>
      </c>
      <c r="C19766" s="216" t="s">
        <v>64431</v>
      </c>
      <c r="D19766" s="215" t="s">
        <v>64432</v>
      </c>
    </row>
    <row r="19767" spans="1:4">
      <c r="A19767" s="215" t="s">
        <v>64433</v>
      </c>
      <c r="B19767" s="215">
        <v>1</v>
      </c>
      <c r="C19767" s="216" t="s">
        <v>64434</v>
      </c>
      <c r="D19767" s="215" t="s">
        <v>64435</v>
      </c>
    </row>
    <row r="19768" spans="1:4">
      <c r="A19768" s="215" t="s">
        <v>64436</v>
      </c>
      <c r="B19768" s="215">
        <v>1</v>
      </c>
      <c r="C19768" s="216" t="s">
        <v>64437</v>
      </c>
      <c r="D19768" s="215" t="s">
        <v>64438</v>
      </c>
    </row>
    <row r="19769" spans="1:4">
      <c r="A19769" s="215" t="s">
        <v>64439</v>
      </c>
      <c r="B19769" s="215">
        <v>1</v>
      </c>
      <c r="C19769" s="216" t="s">
        <v>64440</v>
      </c>
      <c r="D19769" s="215" t="s">
        <v>64441</v>
      </c>
    </row>
    <row r="19770" spans="1:4">
      <c r="A19770" s="215" t="s">
        <v>64442</v>
      </c>
      <c r="B19770" s="215">
        <v>1</v>
      </c>
      <c r="C19770" s="216" t="s">
        <v>64443</v>
      </c>
      <c r="D19770" s="215" t="s">
        <v>64444</v>
      </c>
    </row>
    <row r="19771" spans="1:4">
      <c r="A19771" s="215" t="s">
        <v>64445</v>
      </c>
      <c r="B19771" s="215">
        <v>1</v>
      </c>
      <c r="C19771" s="216" t="s">
        <v>64446</v>
      </c>
      <c r="D19771" s="215" t="s">
        <v>64447</v>
      </c>
    </row>
    <row r="19772" spans="1:4">
      <c r="A19772" s="215" t="s">
        <v>64448</v>
      </c>
      <c r="B19772" s="215">
        <v>1</v>
      </c>
      <c r="C19772" s="216" t="s">
        <v>64449</v>
      </c>
      <c r="D19772" s="215" t="s">
        <v>62354</v>
      </c>
    </row>
    <row r="19773" spans="1:4">
      <c r="A19773" s="215" t="s">
        <v>64450</v>
      </c>
      <c r="B19773" s="215">
        <v>1</v>
      </c>
      <c r="C19773" s="216" t="s">
        <v>64451</v>
      </c>
      <c r="D19773" s="215" t="s">
        <v>64452</v>
      </c>
    </row>
    <row r="19774" spans="1:4">
      <c r="A19774" s="215" t="s">
        <v>64453</v>
      </c>
      <c r="B19774" s="215">
        <v>1</v>
      </c>
      <c r="C19774" s="216" t="s">
        <v>64454</v>
      </c>
      <c r="D19774" s="215" t="s">
        <v>64455</v>
      </c>
    </row>
    <row r="19775" spans="1:4">
      <c r="A19775" s="215" t="s">
        <v>64456</v>
      </c>
      <c r="B19775" s="215">
        <v>1</v>
      </c>
      <c r="C19775" s="216" t="s">
        <v>64457</v>
      </c>
      <c r="D19775" s="215" t="s">
        <v>64458</v>
      </c>
    </row>
    <row r="19776" spans="1:4">
      <c r="A19776" s="215" t="s">
        <v>64459</v>
      </c>
      <c r="B19776" s="215">
        <v>1</v>
      </c>
      <c r="C19776" s="216" t="s">
        <v>64460</v>
      </c>
      <c r="D19776" s="215" t="s">
        <v>64461</v>
      </c>
    </row>
    <row r="19777" spans="1:4">
      <c r="A19777" s="215" t="s">
        <v>64462</v>
      </c>
      <c r="B19777" s="215">
        <v>1</v>
      </c>
      <c r="C19777" s="216" t="s">
        <v>64463</v>
      </c>
      <c r="D19777" s="215" t="s">
        <v>64464</v>
      </c>
    </row>
    <row r="19778" spans="1:4">
      <c r="A19778" s="215" t="s">
        <v>64465</v>
      </c>
      <c r="B19778" s="215">
        <v>1</v>
      </c>
      <c r="C19778" s="216" t="s">
        <v>64466</v>
      </c>
      <c r="D19778" s="215" t="s">
        <v>64467</v>
      </c>
    </row>
    <row r="19779" spans="1:4">
      <c r="A19779" s="215" t="s">
        <v>64468</v>
      </c>
      <c r="B19779" s="215">
        <v>1</v>
      </c>
      <c r="C19779" s="216" t="s">
        <v>64469</v>
      </c>
      <c r="D19779" s="215" t="s">
        <v>64470</v>
      </c>
    </row>
    <row r="19780" spans="1:4">
      <c r="A19780" s="215" t="s">
        <v>64471</v>
      </c>
      <c r="B19780" s="215">
        <v>1</v>
      </c>
      <c r="C19780" s="216" t="s">
        <v>64472</v>
      </c>
      <c r="D19780" s="215" t="s">
        <v>64473</v>
      </c>
    </row>
    <row r="19781" spans="1:4">
      <c r="A19781" s="215" t="s">
        <v>64474</v>
      </c>
      <c r="B19781" s="215">
        <v>1</v>
      </c>
      <c r="C19781" s="216" t="s">
        <v>64475</v>
      </c>
      <c r="D19781" s="215" t="s">
        <v>64476</v>
      </c>
    </row>
    <row r="19782" spans="1:4">
      <c r="A19782" s="215" t="s">
        <v>64477</v>
      </c>
      <c r="B19782" s="215">
        <v>1</v>
      </c>
      <c r="C19782" s="216" t="s">
        <v>64478</v>
      </c>
      <c r="D19782" s="215" t="s">
        <v>64479</v>
      </c>
    </row>
    <row r="19783" spans="1:4">
      <c r="A19783" s="215" t="s">
        <v>64480</v>
      </c>
      <c r="B19783" s="215">
        <v>1</v>
      </c>
      <c r="C19783" s="216" t="s">
        <v>64481</v>
      </c>
      <c r="D19783" s="215" t="s">
        <v>64482</v>
      </c>
    </row>
    <row r="19784" spans="1:4">
      <c r="A19784" s="215" t="s">
        <v>64483</v>
      </c>
      <c r="B19784" s="215">
        <v>1</v>
      </c>
      <c r="C19784" s="216" t="s">
        <v>64484</v>
      </c>
      <c r="D19784" s="215" t="s">
        <v>64485</v>
      </c>
    </row>
    <row r="19785" spans="1:4">
      <c r="A19785" s="215" t="s">
        <v>64486</v>
      </c>
      <c r="B19785" s="215">
        <v>1</v>
      </c>
      <c r="C19785" s="216" t="s">
        <v>64487</v>
      </c>
      <c r="D19785" s="215" t="s">
        <v>64488</v>
      </c>
    </row>
    <row r="19786" spans="1:4">
      <c r="A19786" s="215" t="s">
        <v>64489</v>
      </c>
      <c r="B19786" s="215">
        <v>1</v>
      </c>
      <c r="C19786" s="216" t="s">
        <v>64490</v>
      </c>
      <c r="D19786" s="215" t="s">
        <v>64491</v>
      </c>
    </row>
    <row r="19787" spans="1:4">
      <c r="A19787" s="215" t="s">
        <v>64492</v>
      </c>
      <c r="B19787" s="215">
        <v>1</v>
      </c>
      <c r="C19787" s="216" t="s">
        <v>64493</v>
      </c>
      <c r="D19787" s="215" t="s">
        <v>64494</v>
      </c>
    </row>
    <row r="19788" spans="1:4">
      <c r="A19788" s="215" t="s">
        <v>64495</v>
      </c>
      <c r="B19788" s="215">
        <v>1</v>
      </c>
      <c r="C19788" s="216" t="s">
        <v>64496</v>
      </c>
      <c r="D19788" s="215" t="s">
        <v>64497</v>
      </c>
    </row>
    <row r="19789" spans="1:4">
      <c r="A19789" s="215" t="s">
        <v>64498</v>
      </c>
      <c r="B19789" s="215">
        <v>1</v>
      </c>
      <c r="C19789" s="216" t="s">
        <v>64499</v>
      </c>
      <c r="D19789" s="215" t="s">
        <v>64500</v>
      </c>
    </row>
    <row r="19790" spans="1:4">
      <c r="A19790" s="215" t="s">
        <v>64501</v>
      </c>
      <c r="B19790" s="215">
        <v>1</v>
      </c>
      <c r="C19790" s="216" t="s">
        <v>64502</v>
      </c>
      <c r="D19790" s="215" t="s">
        <v>64503</v>
      </c>
    </row>
    <row r="19791" spans="1:4">
      <c r="A19791" s="215" t="s">
        <v>64504</v>
      </c>
      <c r="B19791" s="215">
        <v>1</v>
      </c>
      <c r="C19791" s="216" t="s">
        <v>64505</v>
      </c>
      <c r="D19791" s="215" t="s">
        <v>64506</v>
      </c>
    </row>
    <row r="19792" spans="1:4">
      <c r="A19792" s="215" t="s">
        <v>64507</v>
      </c>
      <c r="B19792" s="215">
        <v>1</v>
      </c>
      <c r="C19792" s="216" t="s">
        <v>64508</v>
      </c>
      <c r="D19792" s="215" t="s">
        <v>64509</v>
      </c>
    </row>
    <row r="19793" spans="1:4">
      <c r="A19793" s="215" t="s">
        <v>64510</v>
      </c>
      <c r="B19793" s="215">
        <v>1</v>
      </c>
      <c r="C19793" s="216" t="s">
        <v>64511</v>
      </c>
      <c r="D19793" s="215" t="s">
        <v>64512</v>
      </c>
    </row>
    <row r="19794" spans="1:4">
      <c r="A19794" s="215" t="s">
        <v>64513</v>
      </c>
      <c r="B19794" s="215">
        <v>1</v>
      </c>
      <c r="C19794" s="216" t="s">
        <v>64514</v>
      </c>
      <c r="D19794" s="215" t="s">
        <v>64515</v>
      </c>
    </row>
    <row r="19795" spans="1:4">
      <c r="A19795" s="215" t="s">
        <v>64516</v>
      </c>
      <c r="B19795" s="215">
        <v>1</v>
      </c>
      <c r="C19795" s="216" t="s">
        <v>64517</v>
      </c>
      <c r="D19795" s="215" t="s">
        <v>64518</v>
      </c>
    </row>
    <row r="19796" spans="1:4">
      <c r="A19796" s="215" t="s">
        <v>64519</v>
      </c>
      <c r="B19796" s="215">
        <v>1</v>
      </c>
      <c r="C19796" s="216" t="s">
        <v>64520</v>
      </c>
      <c r="D19796" s="215" t="s">
        <v>64521</v>
      </c>
    </row>
    <row r="19797" spans="1:4">
      <c r="A19797" s="215" t="s">
        <v>64522</v>
      </c>
      <c r="B19797" s="215">
        <v>1</v>
      </c>
      <c r="C19797" s="216" t="s">
        <v>64523</v>
      </c>
      <c r="D19797" s="215" t="s">
        <v>64524</v>
      </c>
    </row>
    <row r="19798" spans="1:4">
      <c r="A19798" s="215" t="s">
        <v>64525</v>
      </c>
      <c r="B19798" s="215">
        <v>1</v>
      </c>
      <c r="C19798" s="216" t="s">
        <v>64526</v>
      </c>
      <c r="D19798" s="215" t="s">
        <v>64527</v>
      </c>
    </row>
    <row r="19799" spans="1:4">
      <c r="A19799" s="215" t="s">
        <v>64528</v>
      </c>
      <c r="B19799" s="215">
        <v>1</v>
      </c>
      <c r="C19799" s="216" t="s">
        <v>64529</v>
      </c>
      <c r="D19799" s="215" t="s">
        <v>64530</v>
      </c>
    </row>
    <row r="19800" spans="1:4">
      <c r="A19800" s="215" t="s">
        <v>64531</v>
      </c>
      <c r="B19800" s="215">
        <v>1</v>
      </c>
      <c r="C19800" s="216" t="s">
        <v>64532</v>
      </c>
      <c r="D19800" s="215" t="s">
        <v>64533</v>
      </c>
    </row>
    <row r="19801" spans="1:4">
      <c r="A19801" s="215" t="s">
        <v>64534</v>
      </c>
      <c r="B19801" s="215">
        <v>1</v>
      </c>
      <c r="C19801" s="216" t="s">
        <v>64535</v>
      </c>
      <c r="D19801" s="215" t="s">
        <v>64536</v>
      </c>
    </row>
    <row r="19802" spans="1:4">
      <c r="A19802" s="215" t="s">
        <v>64537</v>
      </c>
      <c r="B19802" s="215">
        <v>1</v>
      </c>
      <c r="C19802" s="216" t="s">
        <v>64538</v>
      </c>
      <c r="D19802" s="215" t="s">
        <v>64539</v>
      </c>
    </row>
    <row r="19803" spans="1:4">
      <c r="A19803" s="215" t="s">
        <v>64540</v>
      </c>
      <c r="B19803" s="215">
        <v>1</v>
      </c>
      <c r="C19803" s="216" t="s">
        <v>64541</v>
      </c>
      <c r="D19803" s="215" t="s">
        <v>64542</v>
      </c>
    </row>
    <row r="19804" spans="1:4">
      <c r="A19804" s="215" t="s">
        <v>64543</v>
      </c>
      <c r="B19804" s="215">
        <v>1</v>
      </c>
      <c r="C19804" s="216" t="s">
        <v>64544</v>
      </c>
      <c r="D19804" s="215" t="s">
        <v>64545</v>
      </c>
    </row>
    <row r="19805" spans="1:4">
      <c r="A19805" s="215" t="s">
        <v>64546</v>
      </c>
      <c r="B19805" s="215">
        <v>1</v>
      </c>
      <c r="C19805" s="216" t="s">
        <v>64547</v>
      </c>
      <c r="D19805" s="215" t="s">
        <v>64548</v>
      </c>
    </row>
    <row r="19806" spans="1:4">
      <c r="A19806" s="215" t="s">
        <v>64549</v>
      </c>
      <c r="B19806" s="215">
        <v>1</v>
      </c>
      <c r="C19806" s="216" t="s">
        <v>64550</v>
      </c>
      <c r="D19806" s="215" t="s">
        <v>64551</v>
      </c>
    </row>
    <row r="19807" spans="1:4">
      <c r="A19807" s="215" t="s">
        <v>64552</v>
      </c>
      <c r="B19807" s="215">
        <v>1</v>
      </c>
      <c r="C19807" s="216" t="s">
        <v>64553</v>
      </c>
      <c r="D19807" s="215" t="s">
        <v>64554</v>
      </c>
    </row>
    <row r="19808" spans="1:4">
      <c r="A19808" s="215" t="s">
        <v>64555</v>
      </c>
      <c r="B19808" s="215">
        <v>1</v>
      </c>
      <c r="C19808" s="216" t="s">
        <v>64556</v>
      </c>
      <c r="D19808" s="215" t="s">
        <v>64557</v>
      </c>
    </row>
    <row r="19809" spans="1:4">
      <c r="A19809" s="215" t="s">
        <v>64558</v>
      </c>
      <c r="B19809" s="215">
        <v>1</v>
      </c>
      <c r="C19809" s="216" t="s">
        <v>64559</v>
      </c>
      <c r="D19809" s="215" t="s">
        <v>64560</v>
      </c>
    </row>
    <row r="19810" spans="1:4">
      <c r="A19810" s="215" t="s">
        <v>64561</v>
      </c>
      <c r="B19810" s="215">
        <v>1</v>
      </c>
      <c r="C19810" s="216" t="s">
        <v>64562</v>
      </c>
      <c r="D19810" s="215" t="s">
        <v>64563</v>
      </c>
    </row>
    <row r="19811" spans="1:4">
      <c r="A19811" s="215" t="s">
        <v>64564</v>
      </c>
      <c r="B19811" s="215">
        <v>1</v>
      </c>
      <c r="C19811" s="216" t="s">
        <v>64565</v>
      </c>
      <c r="D19811" s="215" t="s">
        <v>64566</v>
      </c>
    </row>
    <row r="19812" spans="1:4">
      <c r="A19812" s="215" t="s">
        <v>64567</v>
      </c>
      <c r="B19812" s="215">
        <v>1</v>
      </c>
      <c r="C19812" s="216" t="s">
        <v>64568</v>
      </c>
      <c r="D19812" s="215" t="s">
        <v>64569</v>
      </c>
    </row>
    <row r="19813" spans="1:4">
      <c r="A19813" s="215" t="s">
        <v>64570</v>
      </c>
      <c r="B19813" s="215">
        <v>1</v>
      </c>
      <c r="C19813" s="216" t="s">
        <v>64571</v>
      </c>
      <c r="D19813" s="215" t="s">
        <v>64572</v>
      </c>
    </row>
    <row r="19814" spans="1:4">
      <c r="A19814" s="215" t="s">
        <v>64573</v>
      </c>
      <c r="B19814" s="215">
        <v>1</v>
      </c>
      <c r="C19814" s="216" t="s">
        <v>64574</v>
      </c>
      <c r="D19814" s="215" t="s">
        <v>64575</v>
      </c>
    </row>
    <row r="19815" spans="1:4">
      <c r="A19815" s="215" t="s">
        <v>64576</v>
      </c>
      <c r="B19815" s="215">
        <v>1</v>
      </c>
      <c r="C19815" s="216" t="s">
        <v>64577</v>
      </c>
      <c r="D19815" s="215" t="s">
        <v>64578</v>
      </c>
    </row>
    <row r="19816" spans="1:4">
      <c r="A19816" s="215" t="s">
        <v>64579</v>
      </c>
      <c r="B19816" s="215">
        <v>1</v>
      </c>
      <c r="C19816" s="216" t="s">
        <v>64580</v>
      </c>
      <c r="D19816" s="215" t="s">
        <v>64581</v>
      </c>
    </row>
    <row r="19817" spans="1:4">
      <c r="A19817" s="215" t="s">
        <v>64582</v>
      </c>
      <c r="B19817" s="215">
        <v>1</v>
      </c>
      <c r="C19817" s="216" t="s">
        <v>64583</v>
      </c>
      <c r="D19817" s="215" t="s">
        <v>64584</v>
      </c>
    </row>
    <row r="19818" spans="1:4">
      <c r="A19818" s="215" t="s">
        <v>64585</v>
      </c>
      <c r="B19818" s="215">
        <v>1</v>
      </c>
      <c r="C19818" s="216" t="s">
        <v>64586</v>
      </c>
      <c r="D19818" s="215" t="s">
        <v>64587</v>
      </c>
    </row>
    <row r="19819" spans="1:4">
      <c r="A19819" s="215" t="s">
        <v>64588</v>
      </c>
      <c r="B19819" s="215">
        <v>1</v>
      </c>
      <c r="C19819" s="216" t="s">
        <v>64589</v>
      </c>
      <c r="D19819" s="215" t="s">
        <v>64590</v>
      </c>
    </row>
    <row r="19820" spans="1:4">
      <c r="A19820" s="215" t="s">
        <v>64591</v>
      </c>
      <c r="B19820" s="215">
        <v>1</v>
      </c>
      <c r="C19820" s="216" t="s">
        <v>64592</v>
      </c>
      <c r="D19820" s="215" t="s">
        <v>64593</v>
      </c>
    </row>
    <row r="19821" spans="1:4">
      <c r="A19821" s="215" t="s">
        <v>64594</v>
      </c>
      <c r="B19821" s="215">
        <v>1</v>
      </c>
      <c r="C19821" s="216" t="s">
        <v>64595</v>
      </c>
      <c r="D19821" s="215" t="s">
        <v>62732</v>
      </c>
    </row>
    <row r="19822" spans="1:4">
      <c r="A19822" s="215" t="s">
        <v>64596</v>
      </c>
      <c r="B19822" s="215">
        <v>1</v>
      </c>
      <c r="C19822" s="216" t="s">
        <v>64597</v>
      </c>
      <c r="D19822" s="215" t="s">
        <v>64598</v>
      </c>
    </row>
    <row r="19823" spans="1:4">
      <c r="A19823" s="215" t="s">
        <v>64599</v>
      </c>
      <c r="B19823" s="215">
        <v>1</v>
      </c>
      <c r="C19823" s="216" t="s">
        <v>64600</v>
      </c>
      <c r="D19823" s="215" t="s">
        <v>64601</v>
      </c>
    </row>
    <row r="19824" spans="1:4">
      <c r="A19824" s="215" t="s">
        <v>64602</v>
      </c>
      <c r="B19824" s="215">
        <v>1</v>
      </c>
      <c r="C19824" s="216" t="s">
        <v>64603</v>
      </c>
      <c r="D19824" s="215" t="s">
        <v>64604</v>
      </c>
    </row>
    <row r="19825" spans="1:4">
      <c r="A19825" s="215" t="s">
        <v>64605</v>
      </c>
      <c r="B19825" s="215">
        <v>1</v>
      </c>
      <c r="C19825" s="216" t="s">
        <v>64606</v>
      </c>
      <c r="D19825" s="215" t="s">
        <v>64607</v>
      </c>
    </row>
    <row r="19826" spans="1:4">
      <c r="A19826" s="215" t="s">
        <v>64608</v>
      </c>
      <c r="B19826" s="215">
        <v>1</v>
      </c>
      <c r="C19826" s="216" t="s">
        <v>64609</v>
      </c>
      <c r="D19826" s="215" t="s">
        <v>64610</v>
      </c>
    </row>
    <row r="19827" spans="1:4">
      <c r="A19827" s="215" t="s">
        <v>64611</v>
      </c>
      <c r="B19827" s="215">
        <v>1</v>
      </c>
      <c r="C19827" s="216" t="s">
        <v>64612</v>
      </c>
      <c r="D19827" s="215" t="s">
        <v>64613</v>
      </c>
    </row>
    <row r="19828" spans="1:4">
      <c r="A19828" s="215" t="s">
        <v>64614</v>
      </c>
      <c r="B19828" s="215">
        <v>1</v>
      </c>
      <c r="C19828" s="216" t="s">
        <v>64615</v>
      </c>
      <c r="D19828" s="215" t="s">
        <v>64616</v>
      </c>
    </row>
    <row r="19829" spans="1:4">
      <c r="A19829" s="215" t="s">
        <v>64617</v>
      </c>
      <c r="B19829" s="215">
        <v>1</v>
      </c>
      <c r="C19829" s="216" t="s">
        <v>64618</v>
      </c>
      <c r="D19829" s="215" t="s">
        <v>64619</v>
      </c>
    </row>
    <row r="19830" spans="1:4">
      <c r="A19830" s="215" t="s">
        <v>64620</v>
      </c>
      <c r="B19830" s="215">
        <v>1</v>
      </c>
      <c r="C19830" s="216" t="s">
        <v>64621</v>
      </c>
      <c r="D19830" s="215" t="s">
        <v>64622</v>
      </c>
    </row>
    <row r="19831" spans="1:4">
      <c r="A19831" s="215" t="s">
        <v>64623</v>
      </c>
      <c r="B19831" s="215">
        <v>1</v>
      </c>
      <c r="C19831" s="216" t="s">
        <v>64624</v>
      </c>
      <c r="D19831" s="215" t="s">
        <v>64625</v>
      </c>
    </row>
    <row r="19832" spans="1:4">
      <c r="A19832" s="215" t="s">
        <v>64626</v>
      </c>
      <c r="B19832" s="215">
        <v>1</v>
      </c>
      <c r="C19832" s="216" t="s">
        <v>64627</v>
      </c>
      <c r="D19832" s="215" t="s">
        <v>64628</v>
      </c>
    </row>
    <row r="19833" spans="1:4">
      <c r="A19833" s="215" t="s">
        <v>64629</v>
      </c>
      <c r="B19833" s="215">
        <v>1</v>
      </c>
      <c r="C19833" s="216" t="s">
        <v>64630</v>
      </c>
      <c r="D19833" s="215" t="s">
        <v>64631</v>
      </c>
    </row>
    <row r="19834" spans="1:4">
      <c r="A19834" s="215" t="s">
        <v>64632</v>
      </c>
      <c r="B19834" s="215">
        <v>1</v>
      </c>
      <c r="C19834" s="216" t="s">
        <v>64633</v>
      </c>
      <c r="D19834" s="215" t="s">
        <v>64634</v>
      </c>
    </row>
    <row r="19835" spans="1:4">
      <c r="A19835" s="215" t="s">
        <v>64635</v>
      </c>
      <c r="B19835" s="215">
        <v>1</v>
      </c>
      <c r="C19835" s="216" t="s">
        <v>64636</v>
      </c>
      <c r="D19835" s="215" t="s">
        <v>64637</v>
      </c>
    </row>
    <row r="19836" spans="1:4">
      <c r="A19836" s="215" t="s">
        <v>64638</v>
      </c>
      <c r="B19836" s="215">
        <v>1</v>
      </c>
      <c r="C19836" s="216" t="s">
        <v>64639</v>
      </c>
      <c r="D19836" s="215" t="s">
        <v>64640</v>
      </c>
    </row>
    <row r="19837" spans="1:4">
      <c r="A19837" s="215" t="s">
        <v>64641</v>
      </c>
      <c r="B19837" s="215">
        <v>1</v>
      </c>
      <c r="C19837" s="216" t="s">
        <v>64642</v>
      </c>
      <c r="D19837" s="215" t="s">
        <v>64643</v>
      </c>
    </row>
    <row r="19838" spans="1:4">
      <c r="A19838" s="215" t="s">
        <v>64644</v>
      </c>
      <c r="B19838" s="215">
        <v>1</v>
      </c>
      <c r="C19838" s="216" t="s">
        <v>64645</v>
      </c>
      <c r="D19838" s="215" t="s">
        <v>64646</v>
      </c>
    </row>
    <row r="19839" spans="1:4">
      <c r="A19839" s="215" t="s">
        <v>64647</v>
      </c>
      <c r="B19839" s="215">
        <v>1</v>
      </c>
      <c r="C19839" s="216" t="s">
        <v>64648</v>
      </c>
      <c r="D19839" s="215" t="s">
        <v>64649</v>
      </c>
    </row>
    <row r="19840" spans="1:4">
      <c r="A19840" s="215" t="s">
        <v>64650</v>
      </c>
      <c r="B19840" s="215">
        <v>1</v>
      </c>
      <c r="C19840" s="216" t="s">
        <v>64651</v>
      </c>
      <c r="D19840" s="215" t="s">
        <v>64652</v>
      </c>
    </row>
    <row r="19841" spans="1:4">
      <c r="A19841" s="215" t="s">
        <v>64653</v>
      </c>
      <c r="B19841" s="215">
        <v>1</v>
      </c>
      <c r="C19841" s="216" t="s">
        <v>64654</v>
      </c>
      <c r="D19841" s="215" t="s">
        <v>64655</v>
      </c>
    </row>
    <row r="19842" spans="1:4">
      <c r="A19842" s="215" t="s">
        <v>64656</v>
      </c>
      <c r="B19842" s="215">
        <v>1</v>
      </c>
      <c r="C19842" s="216" t="s">
        <v>64657</v>
      </c>
      <c r="D19842" s="215" t="s">
        <v>64658</v>
      </c>
    </row>
    <row r="19843" spans="1:4">
      <c r="A19843" s="215" t="s">
        <v>64659</v>
      </c>
      <c r="B19843" s="215">
        <v>1</v>
      </c>
      <c r="C19843" s="216" t="s">
        <v>64660</v>
      </c>
      <c r="D19843" s="215" t="s">
        <v>64661</v>
      </c>
    </row>
    <row r="19844" spans="1:4">
      <c r="A19844" s="215" t="s">
        <v>64662</v>
      </c>
      <c r="B19844" s="215">
        <v>1</v>
      </c>
      <c r="C19844" s="216" t="s">
        <v>64663</v>
      </c>
      <c r="D19844" s="215" t="s">
        <v>64664</v>
      </c>
    </row>
    <row r="19845" spans="1:4">
      <c r="A19845" s="215" t="s">
        <v>64665</v>
      </c>
      <c r="B19845" s="215">
        <v>1</v>
      </c>
      <c r="C19845" s="216" t="s">
        <v>64666</v>
      </c>
      <c r="D19845" s="215" t="s">
        <v>64667</v>
      </c>
    </row>
    <row r="19846" spans="1:4">
      <c r="A19846" s="215" t="s">
        <v>64668</v>
      </c>
      <c r="B19846" s="215">
        <v>1</v>
      </c>
      <c r="C19846" s="216" t="s">
        <v>64669</v>
      </c>
      <c r="D19846" s="215" t="s">
        <v>64670</v>
      </c>
    </row>
    <row r="19847" spans="1:4">
      <c r="A19847" s="215" t="s">
        <v>64671</v>
      </c>
      <c r="B19847" s="215">
        <v>1</v>
      </c>
      <c r="C19847" s="216" t="s">
        <v>64672</v>
      </c>
      <c r="D19847" s="215" t="s">
        <v>64673</v>
      </c>
    </row>
    <row r="19848" spans="1:4">
      <c r="A19848" s="215" t="s">
        <v>64674</v>
      </c>
      <c r="B19848" s="215">
        <v>1</v>
      </c>
      <c r="C19848" s="216" t="s">
        <v>64675</v>
      </c>
      <c r="D19848" s="215" t="s">
        <v>64676</v>
      </c>
    </row>
    <row r="19849" spans="1:4">
      <c r="A19849" s="215" t="s">
        <v>64677</v>
      </c>
      <c r="B19849" s="215">
        <v>1</v>
      </c>
      <c r="C19849" s="216" t="s">
        <v>64678</v>
      </c>
      <c r="D19849" s="215" t="s">
        <v>64679</v>
      </c>
    </row>
    <row r="19850" spans="1:4">
      <c r="A19850" s="215" t="s">
        <v>64680</v>
      </c>
      <c r="B19850" s="215">
        <v>1</v>
      </c>
      <c r="C19850" s="216" t="s">
        <v>64681</v>
      </c>
      <c r="D19850" s="215" t="s">
        <v>64682</v>
      </c>
    </row>
    <row r="19851" spans="1:4">
      <c r="A19851" s="215" t="s">
        <v>64683</v>
      </c>
      <c r="B19851" s="215">
        <v>1</v>
      </c>
      <c r="C19851" s="216" t="s">
        <v>64684</v>
      </c>
      <c r="D19851" s="215" t="s">
        <v>64685</v>
      </c>
    </row>
    <row r="19852" spans="1:4">
      <c r="A19852" s="215" t="s">
        <v>64686</v>
      </c>
      <c r="B19852" s="215">
        <v>1</v>
      </c>
      <c r="C19852" s="216" t="s">
        <v>64687</v>
      </c>
      <c r="D19852" s="215" t="s">
        <v>64688</v>
      </c>
    </row>
    <row r="19853" spans="1:4">
      <c r="A19853" s="215" t="s">
        <v>64689</v>
      </c>
      <c r="B19853" s="215">
        <v>1</v>
      </c>
      <c r="C19853" s="216" t="s">
        <v>64690</v>
      </c>
      <c r="D19853" s="215" t="s">
        <v>64691</v>
      </c>
    </row>
    <row r="19854" spans="1:4">
      <c r="A19854" s="215" t="s">
        <v>64692</v>
      </c>
      <c r="B19854" s="215">
        <v>1</v>
      </c>
      <c r="C19854" s="216" t="s">
        <v>64693</v>
      </c>
      <c r="D19854" s="215" t="s">
        <v>64694</v>
      </c>
    </row>
    <row r="19855" spans="1:4">
      <c r="A19855" s="215" t="s">
        <v>64695</v>
      </c>
      <c r="B19855" s="215">
        <v>1</v>
      </c>
      <c r="C19855" s="216" t="s">
        <v>64696</v>
      </c>
      <c r="D19855" s="215" t="s">
        <v>64697</v>
      </c>
    </row>
    <row r="19856" spans="1:4">
      <c r="A19856" s="215" t="s">
        <v>64698</v>
      </c>
      <c r="B19856" s="215">
        <v>1</v>
      </c>
      <c r="C19856" s="216" t="s">
        <v>64699</v>
      </c>
      <c r="D19856" s="215" t="s">
        <v>64700</v>
      </c>
    </row>
    <row r="19857" spans="1:4">
      <c r="A19857" s="215" t="s">
        <v>64701</v>
      </c>
      <c r="B19857" s="215">
        <v>1</v>
      </c>
      <c r="C19857" s="216" t="s">
        <v>64702</v>
      </c>
      <c r="D19857" s="215" t="s">
        <v>64703</v>
      </c>
    </row>
    <row r="19858" spans="1:4">
      <c r="A19858" s="215" t="s">
        <v>64704</v>
      </c>
      <c r="B19858" s="215">
        <v>1</v>
      </c>
      <c r="C19858" s="216" t="s">
        <v>64705</v>
      </c>
      <c r="D19858" s="215" t="s">
        <v>64706</v>
      </c>
    </row>
    <row r="19859" spans="1:4">
      <c r="A19859" s="215" t="s">
        <v>64707</v>
      </c>
      <c r="B19859" s="215">
        <v>1</v>
      </c>
      <c r="C19859" s="216" t="s">
        <v>64708</v>
      </c>
      <c r="D19859" s="215" t="s">
        <v>64709</v>
      </c>
    </row>
    <row r="19860" spans="1:4">
      <c r="A19860" s="215" t="s">
        <v>64710</v>
      </c>
      <c r="B19860" s="215">
        <v>1</v>
      </c>
      <c r="C19860" s="216" t="s">
        <v>64711</v>
      </c>
      <c r="D19860" s="215" t="s">
        <v>64712</v>
      </c>
    </row>
    <row r="19861" spans="1:4">
      <c r="A19861" s="215" t="s">
        <v>64713</v>
      </c>
      <c r="B19861" s="215">
        <v>1</v>
      </c>
      <c r="C19861" s="216" t="s">
        <v>64714</v>
      </c>
      <c r="D19861" s="215" t="s">
        <v>64715</v>
      </c>
    </row>
    <row r="19862" spans="1:4">
      <c r="A19862" s="215" t="s">
        <v>64716</v>
      </c>
      <c r="B19862" s="215">
        <v>1</v>
      </c>
      <c r="C19862" s="216" t="s">
        <v>64717</v>
      </c>
      <c r="D19862" s="215" t="s">
        <v>64718</v>
      </c>
    </row>
    <row r="19863" spans="1:4">
      <c r="A19863" s="215" t="s">
        <v>64719</v>
      </c>
      <c r="B19863" s="215">
        <v>1</v>
      </c>
      <c r="C19863" s="216" t="s">
        <v>64720</v>
      </c>
      <c r="D19863" s="215" t="s">
        <v>64721</v>
      </c>
    </row>
    <row r="19864" spans="1:4">
      <c r="A19864" s="215" t="s">
        <v>64722</v>
      </c>
      <c r="B19864" s="215">
        <v>1</v>
      </c>
      <c r="C19864" s="216" t="s">
        <v>64723</v>
      </c>
      <c r="D19864" s="215" t="s">
        <v>64724</v>
      </c>
    </row>
    <row r="19865" spans="1:4">
      <c r="A19865" s="215" t="s">
        <v>64725</v>
      </c>
      <c r="B19865" s="215">
        <v>1</v>
      </c>
      <c r="C19865" s="216" t="s">
        <v>64726</v>
      </c>
      <c r="D19865" s="215" t="s">
        <v>64727</v>
      </c>
    </row>
    <row r="19866" spans="1:4">
      <c r="A19866" s="215" t="s">
        <v>64728</v>
      </c>
      <c r="B19866" s="215">
        <v>1</v>
      </c>
      <c r="C19866" s="216" t="s">
        <v>64729</v>
      </c>
      <c r="D19866" s="215" t="s">
        <v>64730</v>
      </c>
    </row>
    <row r="19867" spans="1:4">
      <c r="A19867" s="215" t="s">
        <v>64731</v>
      </c>
      <c r="B19867" s="215">
        <v>1</v>
      </c>
      <c r="C19867" s="216" t="s">
        <v>64732</v>
      </c>
      <c r="D19867" s="215" t="s">
        <v>64733</v>
      </c>
    </row>
    <row r="19868" spans="1:4">
      <c r="A19868" s="215" t="s">
        <v>64734</v>
      </c>
      <c r="B19868" s="215">
        <v>1</v>
      </c>
      <c r="C19868" s="216" t="s">
        <v>64735</v>
      </c>
      <c r="D19868" s="215" t="s">
        <v>64736</v>
      </c>
    </row>
    <row r="19869" spans="1:4">
      <c r="A19869" s="215" t="s">
        <v>64737</v>
      </c>
      <c r="B19869" s="215">
        <v>1</v>
      </c>
      <c r="C19869" s="216" t="s">
        <v>64738</v>
      </c>
      <c r="D19869" s="215" t="s">
        <v>64739</v>
      </c>
    </row>
    <row r="19870" spans="1:4">
      <c r="A19870" s="215" t="s">
        <v>64740</v>
      </c>
      <c r="B19870" s="215">
        <v>1</v>
      </c>
      <c r="C19870" s="216" t="s">
        <v>64741</v>
      </c>
      <c r="D19870" s="215" t="s">
        <v>64742</v>
      </c>
    </row>
    <row r="19871" spans="1:4">
      <c r="A19871" s="215" t="s">
        <v>64743</v>
      </c>
      <c r="B19871" s="215">
        <v>1</v>
      </c>
      <c r="C19871" s="216" t="s">
        <v>64744</v>
      </c>
      <c r="D19871" s="215" t="s">
        <v>64745</v>
      </c>
    </row>
    <row r="19872" spans="1:4">
      <c r="A19872" s="215" t="s">
        <v>64746</v>
      </c>
      <c r="B19872" s="215">
        <v>1</v>
      </c>
      <c r="C19872" s="216" t="s">
        <v>64747</v>
      </c>
      <c r="D19872" s="215" t="s">
        <v>64748</v>
      </c>
    </row>
    <row r="19873" spans="1:4">
      <c r="A19873" s="215" t="s">
        <v>64749</v>
      </c>
      <c r="B19873" s="215">
        <v>1</v>
      </c>
      <c r="C19873" s="216" t="s">
        <v>64750</v>
      </c>
      <c r="D19873" s="215" t="s">
        <v>64751</v>
      </c>
    </row>
    <row r="19874" spans="1:4">
      <c r="A19874" s="215" t="s">
        <v>64752</v>
      </c>
      <c r="B19874" s="215">
        <v>1</v>
      </c>
      <c r="C19874" s="216" t="s">
        <v>64753</v>
      </c>
      <c r="D19874" s="215" t="s">
        <v>64754</v>
      </c>
    </row>
    <row r="19875" spans="1:4">
      <c r="A19875" s="215" t="s">
        <v>64755</v>
      </c>
      <c r="B19875" s="215">
        <v>1</v>
      </c>
      <c r="C19875" s="216" t="s">
        <v>64756</v>
      </c>
      <c r="D19875" s="215" t="s">
        <v>64757</v>
      </c>
    </row>
    <row r="19876" spans="1:4">
      <c r="A19876" s="215" t="s">
        <v>64758</v>
      </c>
      <c r="B19876" s="215">
        <v>1</v>
      </c>
      <c r="C19876" s="216" t="s">
        <v>64759</v>
      </c>
      <c r="D19876" s="215" t="s">
        <v>64760</v>
      </c>
    </row>
    <row r="19877" spans="1:4">
      <c r="A19877" s="215" t="s">
        <v>64761</v>
      </c>
      <c r="B19877" s="215">
        <v>1</v>
      </c>
      <c r="C19877" s="216" t="s">
        <v>64762</v>
      </c>
      <c r="D19877" s="215" t="s">
        <v>64763</v>
      </c>
    </row>
    <row r="19878" spans="1:4">
      <c r="A19878" s="215" t="s">
        <v>64764</v>
      </c>
      <c r="B19878" s="215">
        <v>1</v>
      </c>
      <c r="C19878" s="216" t="s">
        <v>64765</v>
      </c>
      <c r="D19878" s="215" t="s">
        <v>64766</v>
      </c>
    </row>
    <row r="19879" spans="1:4">
      <c r="A19879" s="215" t="s">
        <v>64767</v>
      </c>
      <c r="B19879" s="215">
        <v>1</v>
      </c>
      <c r="C19879" s="216" t="s">
        <v>64768</v>
      </c>
      <c r="D19879" s="215" t="s">
        <v>64769</v>
      </c>
    </row>
    <row r="19880" spans="1:4">
      <c r="A19880" s="215" t="s">
        <v>64770</v>
      </c>
      <c r="B19880" s="215">
        <v>1</v>
      </c>
      <c r="C19880" s="216" t="s">
        <v>64771</v>
      </c>
      <c r="D19880" s="215" t="s">
        <v>64772</v>
      </c>
    </row>
    <row r="19881" spans="1:4">
      <c r="A19881" s="215" t="s">
        <v>64773</v>
      </c>
      <c r="B19881" s="215">
        <v>1</v>
      </c>
      <c r="C19881" s="216" t="s">
        <v>64774</v>
      </c>
      <c r="D19881" s="215" t="s">
        <v>64775</v>
      </c>
    </row>
    <row r="19882" spans="1:4">
      <c r="A19882" s="215" t="s">
        <v>64776</v>
      </c>
      <c r="B19882" s="215">
        <v>1</v>
      </c>
      <c r="C19882" s="216" t="s">
        <v>64777</v>
      </c>
      <c r="D19882" s="215" t="s">
        <v>64778</v>
      </c>
    </row>
    <row r="19883" spans="1:4">
      <c r="A19883" s="215" t="s">
        <v>64779</v>
      </c>
      <c r="B19883" s="215">
        <v>1</v>
      </c>
      <c r="C19883" s="216" t="s">
        <v>64780</v>
      </c>
      <c r="D19883" s="215" t="s">
        <v>64781</v>
      </c>
    </row>
    <row r="19884" spans="1:4">
      <c r="A19884" s="215" t="s">
        <v>64782</v>
      </c>
      <c r="B19884" s="215">
        <v>1</v>
      </c>
      <c r="C19884" s="216" t="s">
        <v>64783</v>
      </c>
      <c r="D19884" s="215" t="s">
        <v>64784</v>
      </c>
    </row>
    <row r="19885" spans="1:4">
      <c r="A19885" s="215" t="s">
        <v>64785</v>
      </c>
      <c r="B19885" s="215">
        <v>1</v>
      </c>
      <c r="C19885" s="216" t="s">
        <v>64786</v>
      </c>
      <c r="D19885" s="215" t="s">
        <v>64787</v>
      </c>
    </row>
    <row r="19886" spans="1:4">
      <c r="A19886" s="215" t="s">
        <v>64788</v>
      </c>
      <c r="B19886" s="215">
        <v>1</v>
      </c>
      <c r="C19886" s="216" t="s">
        <v>64789</v>
      </c>
      <c r="D19886" s="215" t="s">
        <v>64790</v>
      </c>
    </row>
    <row r="19887" spans="1:4">
      <c r="A19887" s="215" t="s">
        <v>64791</v>
      </c>
      <c r="B19887" s="215">
        <v>1</v>
      </c>
      <c r="C19887" s="216" t="s">
        <v>64792</v>
      </c>
      <c r="D19887" s="215" t="s">
        <v>64793</v>
      </c>
    </row>
    <row r="19888" spans="1:4">
      <c r="A19888" s="215" t="s">
        <v>64794</v>
      </c>
      <c r="B19888" s="215">
        <v>1</v>
      </c>
      <c r="C19888" s="216" t="s">
        <v>64795</v>
      </c>
      <c r="D19888" s="215" t="s">
        <v>64796</v>
      </c>
    </row>
    <row r="19889" spans="1:4">
      <c r="A19889" s="215" t="s">
        <v>64797</v>
      </c>
      <c r="B19889" s="215">
        <v>1</v>
      </c>
      <c r="C19889" s="216" t="s">
        <v>64798</v>
      </c>
      <c r="D19889" s="215" t="s">
        <v>64799</v>
      </c>
    </row>
    <row r="19890" spans="1:4">
      <c r="A19890" s="215" t="s">
        <v>64800</v>
      </c>
      <c r="B19890" s="215">
        <v>1</v>
      </c>
      <c r="C19890" s="216" t="s">
        <v>64801</v>
      </c>
      <c r="D19890" s="215" t="s">
        <v>64802</v>
      </c>
    </row>
    <row r="19891" spans="1:4">
      <c r="A19891" s="215" t="s">
        <v>64803</v>
      </c>
      <c r="B19891" s="215">
        <v>1</v>
      </c>
      <c r="C19891" s="216" t="s">
        <v>64804</v>
      </c>
      <c r="D19891" s="215" t="s">
        <v>64805</v>
      </c>
    </row>
    <row r="19892" spans="1:4">
      <c r="A19892" s="215" t="s">
        <v>64806</v>
      </c>
      <c r="B19892" s="215">
        <v>1</v>
      </c>
      <c r="C19892" s="216" t="s">
        <v>64807</v>
      </c>
      <c r="D19892" s="215" t="s">
        <v>64808</v>
      </c>
    </row>
    <row r="19893" spans="1:4">
      <c r="A19893" s="215" t="s">
        <v>64809</v>
      </c>
      <c r="B19893" s="215">
        <v>1</v>
      </c>
      <c r="C19893" s="216" t="s">
        <v>64810</v>
      </c>
      <c r="D19893" s="215" t="s">
        <v>64811</v>
      </c>
    </row>
    <row r="19894" spans="1:4">
      <c r="A19894" s="215" t="s">
        <v>64812</v>
      </c>
      <c r="B19894" s="215">
        <v>1</v>
      </c>
      <c r="C19894" s="216" t="s">
        <v>64813</v>
      </c>
      <c r="D19894" s="215" t="s">
        <v>64814</v>
      </c>
    </row>
    <row r="19895" spans="1:4">
      <c r="A19895" s="215" t="s">
        <v>64815</v>
      </c>
      <c r="B19895" s="215">
        <v>1</v>
      </c>
      <c r="C19895" s="216" t="s">
        <v>64816</v>
      </c>
      <c r="D19895" s="215" t="s">
        <v>64817</v>
      </c>
    </row>
    <row r="19896" spans="1:4">
      <c r="A19896" s="215" t="s">
        <v>64818</v>
      </c>
      <c r="B19896" s="215">
        <v>1</v>
      </c>
      <c r="C19896" s="216" t="s">
        <v>64819</v>
      </c>
      <c r="D19896" s="215" t="s">
        <v>64820</v>
      </c>
    </row>
    <row r="19897" spans="1:4">
      <c r="A19897" s="215" t="s">
        <v>64821</v>
      </c>
      <c r="B19897" s="215">
        <v>1</v>
      </c>
      <c r="C19897" s="216" t="s">
        <v>64822</v>
      </c>
      <c r="D19897" s="215" t="s">
        <v>64823</v>
      </c>
    </row>
    <row r="19898" spans="1:4">
      <c r="A19898" s="215" t="s">
        <v>64824</v>
      </c>
      <c r="B19898" s="215">
        <v>1</v>
      </c>
      <c r="C19898" s="216" t="s">
        <v>64825</v>
      </c>
      <c r="D19898" s="215" t="s">
        <v>64826</v>
      </c>
    </row>
    <row r="19899" spans="1:4">
      <c r="A19899" s="215" t="s">
        <v>64827</v>
      </c>
      <c r="B19899" s="215">
        <v>1</v>
      </c>
      <c r="C19899" s="216" t="s">
        <v>64828</v>
      </c>
      <c r="D19899" s="215" t="s">
        <v>64829</v>
      </c>
    </row>
    <row r="19900" spans="1:4">
      <c r="A19900" s="215" t="s">
        <v>64830</v>
      </c>
      <c r="B19900" s="215">
        <v>1</v>
      </c>
      <c r="C19900" s="216" t="s">
        <v>64831</v>
      </c>
      <c r="D19900" s="215" t="s">
        <v>64832</v>
      </c>
    </row>
    <row r="19901" spans="1:4">
      <c r="A19901" s="215" t="s">
        <v>64833</v>
      </c>
      <c r="B19901" s="215">
        <v>1</v>
      </c>
      <c r="C19901" s="216" t="s">
        <v>64834</v>
      </c>
      <c r="D19901" s="215" t="s">
        <v>64835</v>
      </c>
    </row>
    <row r="19902" spans="1:4">
      <c r="A19902" s="215" t="s">
        <v>64836</v>
      </c>
      <c r="B19902" s="215">
        <v>1</v>
      </c>
      <c r="C19902" s="216" t="s">
        <v>64837</v>
      </c>
      <c r="D19902" s="215" t="s">
        <v>64838</v>
      </c>
    </row>
    <row r="19903" spans="1:4">
      <c r="A19903" s="215" t="s">
        <v>64839</v>
      </c>
      <c r="B19903" s="215">
        <v>1</v>
      </c>
      <c r="C19903" s="216" t="s">
        <v>64840</v>
      </c>
      <c r="D19903" s="215" t="s">
        <v>64841</v>
      </c>
    </row>
    <row r="19904" spans="1:4">
      <c r="A19904" s="215" t="s">
        <v>64842</v>
      </c>
      <c r="B19904" s="215">
        <v>1</v>
      </c>
      <c r="C19904" s="216" t="s">
        <v>64843</v>
      </c>
      <c r="D19904" s="215" t="s">
        <v>64844</v>
      </c>
    </row>
    <row r="19905" spans="1:4">
      <c r="A19905" s="215" t="s">
        <v>64845</v>
      </c>
      <c r="B19905" s="215">
        <v>1</v>
      </c>
      <c r="C19905" s="216" t="s">
        <v>64846</v>
      </c>
      <c r="D19905" s="215" t="s">
        <v>64847</v>
      </c>
    </row>
    <row r="19906" spans="1:4">
      <c r="A19906" s="215" t="s">
        <v>64848</v>
      </c>
      <c r="B19906" s="215">
        <v>1</v>
      </c>
      <c r="C19906" s="216" t="s">
        <v>64849</v>
      </c>
      <c r="D19906" s="215" t="s">
        <v>64850</v>
      </c>
    </row>
    <row r="19907" spans="1:4">
      <c r="A19907" s="215" t="s">
        <v>64851</v>
      </c>
      <c r="B19907" s="215">
        <v>1</v>
      </c>
      <c r="C19907" s="216" t="s">
        <v>64852</v>
      </c>
      <c r="D19907" s="215" t="s">
        <v>64853</v>
      </c>
    </row>
    <row r="19908" spans="1:4">
      <c r="A19908" s="215" t="s">
        <v>64854</v>
      </c>
      <c r="B19908" s="215">
        <v>1</v>
      </c>
      <c r="C19908" s="216" t="s">
        <v>64855</v>
      </c>
      <c r="D19908" s="215" t="s">
        <v>64856</v>
      </c>
    </row>
    <row r="19909" spans="1:4">
      <c r="A19909" s="215" t="s">
        <v>64857</v>
      </c>
      <c r="B19909" s="215">
        <v>1</v>
      </c>
      <c r="C19909" s="216" t="s">
        <v>64858</v>
      </c>
      <c r="D19909" s="215" t="s">
        <v>64859</v>
      </c>
    </row>
    <row r="19910" spans="1:4">
      <c r="A19910" s="215" t="s">
        <v>64860</v>
      </c>
      <c r="B19910" s="215">
        <v>1</v>
      </c>
      <c r="C19910" s="216" t="s">
        <v>64861</v>
      </c>
      <c r="D19910" s="215" t="s">
        <v>64862</v>
      </c>
    </row>
    <row r="19911" spans="1:4">
      <c r="A19911" s="215" t="s">
        <v>64863</v>
      </c>
      <c r="B19911" s="215">
        <v>1</v>
      </c>
      <c r="C19911" s="216" t="s">
        <v>64864</v>
      </c>
      <c r="D19911" s="215" t="s">
        <v>64865</v>
      </c>
    </row>
    <row r="19912" spans="1:4">
      <c r="A19912" s="215" t="s">
        <v>64866</v>
      </c>
      <c r="B19912" s="215">
        <v>1</v>
      </c>
      <c r="C19912" s="216" t="s">
        <v>64867</v>
      </c>
      <c r="D19912" s="215" t="s">
        <v>64868</v>
      </c>
    </row>
    <row r="19913" spans="1:4">
      <c r="A19913" s="215" t="s">
        <v>64869</v>
      </c>
      <c r="B19913" s="215">
        <v>1</v>
      </c>
      <c r="C19913" s="216" t="s">
        <v>64870</v>
      </c>
      <c r="D19913" s="215" t="s">
        <v>64871</v>
      </c>
    </row>
    <row r="19914" spans="1:4">
      <c r="A19914" s="215" t="s">
        <v>64872</v>
      </c>
      <c r="B19914" s="215">
        <v>1</v>
      </c>
      <c r="C19914" s="216" t="s">
        <v>64873</v>
      </c>
      <c r="D19914" s="215" t="s">
        <v>64874</v>
      </c>
    </row>
    <row r="19915" spans="1:4">
      <c r="A19915" s="215" t="s">
        <v>64875</v>
      </c>
      <c r="B19915" s="215">
        <v>1</v>
      </c>
      <c r="C19915" s="216" t="s">
        <v>64876</v>
      </c>
      <c r="D19915" s="215" t="s">
        <v>64877</v>
      </c>
    </row>
    <row r="19916" spans="1:4">
      <c r="A19916" s="215" t="s">
        <v>64878</v>
      </c>
      <c r="B19916" s="215">
        <v>2</v>
      </c>
      <c r="C19916" s="216" t="s">
        <v>64879</v>
      </c>
      <c r="D19916" s="215" t="s">
        <v>64880</v>
      </c>
    </row>
    <row r="19917" spans="1:4">
      <c r="A19917" s="215" t="s">
        <v>64881</v>
      </c>
      <c r="B19917" s="215">
        <v>1</v>
      </c>
      <c r="C19917" s="216" t="s">
        <v>64882</v>
      </c>
      <c r="D19917" s="215" t="s">
        <v>64883</v>
      </c>
    </row>
    <row r="19918" spans="1:4">
      <c r="A19918" s="215" t="s">
        <v>64884</v>
      </c>
      <c r="B19918" s="215">
        <v>1</v>
      </c>
      <c r="C19918" s="216" t="s">
        <v>64885</v>
      </c>
      <c r="D19918" s="215" t="s">
        <v>64886</v>
      </c>
    </row>
    <row r="19919" spans="1:4">
      <c r="A19919" s="215" t="s">
        <v>64887</v>
      </c>
      <c r="B19919" s="215">
        <v>1</v>
      </c>
      <c r="C19919" s="216" t="s">
        <v>64888</v>
      </c>
      <c r="D19919" s="215" t="s">
        <v>63389</v>
      </c>
    </row>
    <row r="19920" spans="1:4">
      <c r="A19920" s="215" t="s">
        <v>64889</v>
      </c>
      <c r="B19920" s="215">
        <v>1</v>
      </c>
      <c r="C19920" s="216" t="s">
        <v>64890</v>
      </c>
      <c r="D19920" s="215" t="s">
        <v>64891</v>
      </c>
    </row>
    <row r="19921" spans="1:4">
      <c r="A19921" s="215" t="s">
        <v>64892</v>
      </c>
      <c r="B19921" s="215">
        <v>1</v>
      </c>
      <c r="C19921" s="216" t="s">
        <v>64893</v>
      </c>
      <c r="D19921" s="215" t="s">
        <v>64894</v>
      </c>
    </row>
    <row r="19922" spans="1:4">
      <c r="A19922" s="215" t="s">
        <v>64895</v>
      </c>
      <c r="B19922" s="215">
        <v>1</v>
      </c>
      <c r="C19922" s="216" t="s">
        <v>64896</v>
      </c>
      <c r="D19922" s="215" t="s">
        <v>64897</v>
      </c>
    </row>
    <row r="19923" spans="1:4">
      <c r="A19923" s="215" t="s">
        <v>64898</v>
      </c>
      <c r="B19923" s="215">
        <v>1</v>
      </c>
      <c r="C19923" s="216" t="s">
        <v>64899</v>
      </c>
      <c r="D19923" s="215" t="s">
        <v>64900</v>
      </c>
    </row>
    <row r="19924" spans="1:4">
      <c r="A19924" s="215" t="s">
        <v>64901</v>
      </c>
      <c r="B19924" s="215">
        <v>1</v>
      </c>
      <c r="C19924" s="216" t="s">
        <v>64902</v>
      </c>
      <c r="D19924" s="215" t="s">
        <v>64903</v>
      </c>
    </row>
    <row r="19925" spans="1:4">
      <c r="A19925" s="215" t="s">
        <v>64904</v>
      </c>
      <c r="B19925" s="215">
        <v>1</v>
      </c>
      <c r="C19925" s="216" t="s">
        <v>64905</v>
      </c>
      <c r="D19925" s="215" t="s">
        <v>64906</v>
      </c>
    </row>
    <row r="19926" spans="1:4">
      <c r="A19926" s="215" t="s">
        <v>64907</v>
      </c>
      <c r="B19926" s="215">
        <v>1</v>
      </c>
      <c r="C19926" s="216" t="s">
        <v>64908</v>
      </c>
      <c r="D19926" s="215" t="s">
        <v>64909</v>
      </c>
    </row>
    <row r="19927" spans="1:4">
      <c r="A19927" s="215" t="s">
        <v>64910</v>
      </c>
      <c r="B19927" s="215">
        <v>1</v>
      </c>
      <c r="C19927" s="216" t="s">
        <v>64911</v>
      </c>
      <c r="D19927" s="215" t="s">
        <v>64912</v>
      </c>
    </row>
    <row r="19928" spans="1:4">
      <c r="A19928" s="215" t="s">
        <v>64913</v>
      </c>
      <c r="B19928" s="215">
        <v>1</v>
      </c>
      <c r="C19928" s="216" t="s">
        <v>64914</v>
      </c>
      <c r="D19928" s="215" t="s">
        <v>64915</v>
      </c>
    </row>
    <row r="19929" spans="1:4">
      <c r="A19929" s="215" t="s">
        <v>64916</v>
      </c>
      <c r="B19929" s="215">
        <v>1</v>
      </c>
      <c r="C19929" s="216" t="s">
        <v>64917</v>
      </c>
      <c r="D19929" s="215" t="s">
        <v>64918</v>
      </c>
    </row>
    <row r="19930" spans="1:4">
      <c r="A19930" s="215" t="s">
        <v>64919</v>
      </c>
      <c r="B19930" s="215">
        <v>1</v>
      </c>
      <c r="C19930" s="216" t="s">
        <v>64920</v>
      </c>
      <c r="D19930" s="215" t="s">
        <v>64921</v>
      </c>
    </row>
    <row r="19931" spans="1:4">
      <c r="A19931" s="215" t="s">
        <v>64922</v>
      </c>
      <c r="B19931" s="215">
        <v>1</v>
      </c>
      <c r="C19931" s="216" t="s">
        <v>64923</v>
      </c>
      <c r="D19931" s="215" t="s">
        <v>64924</v>
      </c>
    </row>
    <row r="19932" spans="1:4">
      <c r="A19932" s="215" t="s">
        <v>64925</v>
      </c>
      <c r="B19932" s="215">
        <v>1</v>
      </c>
      <c r="C19932" s="216" t="s">
        <v>64926</v>
      </c>
      <c r="D19932" s="215" t="s">
        <v>64927</v>
      </c>
    </row>
    <row r="19933" spans="1:4">
      <c r="A19933" s="215" t="s">
        <v>64928</v>
      </c>
      <c r="B19933" s="215">
        <v>1</v>
      </c>
      <c r="C19933" s="216" t="s">
        <v>64929</v>
      </c>
      <c r="D19933" s="215" t="s">
        <v>64930</v>
      </c>
    </row>
    <row r="19934" spans="1:4">
      <c r="A19934" s="215" t="s">
        <v>64931</v>
      </c>
      <c r="B19934" s="215">
        <v>1</v>
      </c>
      <c r="C19934" s="216" t="s">
        <v>64932</v>
      </c>
      <c r="D19934" s="215" t="s">
        <v>64933</v>
      </c>
    </row>
    <row r="19935" spans="1:4">
      <c r="A19935" s="215" t="s">
        <v>64934</v>
      </c>
      <c r="B19935" s="215">
        <v>1</v>
      </c>
      <c r="C19935" s="216" t="s">
        <v>64935</v>
      </c>
      <c r="D19935" s="215" t="s">
        <v>64936</v>
      </c>
    </row>
    <row r="19936" spans="1:4">
      <c r="A19936" s="215" t="s">
        <v>64937</v>
      </c>
      <c r="B19936" s="215">
        <v>1</v>
      </c>
      <c r="C19936" s="216" t="s">
        <v>64938</v>
      </c>
      <c r="D19936" s="215" t="s">
        <v>64939</v>
      </c>
    </row>
    <row r="19937" spans="1:4">
      <c r="A19937" s="215" t="s">
        <v>64940</v>
      </c>
      <c r="B19937" s="215">
        <v>1</v>
      </c>
      <c r="C19937" s="216" t="s">
        <v>64941</v>
      </c>
      <c r="D19937" s="215" t="s">
        <v>64942</v>
      </c>
    </row>
    <row r="19938" spans="1:4">
      <c r="A19938" s="215" t="s">
        <v>64943</v>
      </c>
      <c r="B19938" s="215">
        <v>1</v>
      </c>
      <c r="C19938" s="216" t="s">
        <v>64944</v>
      </c>
      <c r="D19938" s="215" t="s">
        <v>64945</v>
      </c>
    </row>
    <row r="19939" spans="1:4">
      <c r="A19939" s="215" t="s">
        <v>64946</v>
      </c>
      <c r="B19939" s="215">
        <v>1</v>
      </c>
      <c r="C19939" s="216" t="s">
        <v>64947</v>
      </c>
      <c r="D19939" s="215" t="s">
        <v>64948</v>
      </c>
    </row>
    <row r="19940" spans="1:4">
      <c r="A19940" s="215" t="s">
        <v>64949</v>
      </c>
      <c r="B19940" s="215">
        <v>1</v>
      </c>
      <c r="C19940" s="216" t="s">
        <v>64950</v>
      </c>
      <c r="D19940" s="215" t="s">
        <v>64951</v>
      </c>
    </row>
    <row r="19941" spans="1:4">
      <c r="A19941" s="215" t="s">
        <v>64952</v>
      </c>
      <c r="B19941" s="215">
        <v>1</v>
      </c>
      <c r="C19941" s="216" t="s">
        <v>64953</v>
      </c>
      <c r="D19941" s="215" t="s">
        <v>64954</v>
      </c>
    </row>
    <row r="19942" spans="1:4">
      <c r="A19942" s="215" t="s">
        <v>64955</v>
      </c>
      <c r="B19942" s="215">
        <v>1</v>
      </c>
      <c r="C19942" s="216" t="s">
        <v>64956</v>
      </c>
      <c r="D19942" s="215" t="s">
        <v>64957</v>
      </c>
    </row>
    <row r="19943" spans="1:4">
      <c r="A19943" s="215" t="s">
        <v>64958</v>
      </c>
      <c r="B19943" s="215">
        <v>1</v>
      </c>
      <c r="C19943" s="216" t="s">
        <v>64959</v>
      </c>
      <c r="D19943" s="215" t="s">
        <v>64960</v>
      </c>
    </row>
    <row r="19944" spans="1:4">
      <c r="A19944" s="215" t="s">
        <v>64961</v>
      </c>
      <c r="B19944" s="215">
        <v>1</v>
      </c>
      <c r="C19944" s="216" t="s">
        <v>64962</v>
      </c>
      <c r="D19944" s="215" t="s">
        <v>64963</v>
      </c>
    </row>
    <row r="19945" spans="1:4">
      <c r="A19945" s="215" t="s">
        <v>64964</v>
      </c>
      <c r="B19945" s="215">
        <v>1</v>
      </c>
      <c r="C19945" s="216" t="s">
        <v>64965</v>
      </c>
      <c r="D19945" s="215" t="s">
        <v>64966</v>
      </c>
    </row>
    <row r="19946" spans="1:4">
      <c r="A19946" s="215" t="s">
        <v>64967</v>
      </c>
      <c r="B19946" s="215">
        <v>1</v>
      </c>
      <c r="C19946" s="216" t="s">
        <v>64968</v>
      </c>
      <c r="D19946" s="215" t="s">
        <v>64969</v>
      </c>
    </row>
    <row r="19947" spans="1:4">
      <c r="A19947" s="215" t="s">
        <v>64970</v>
      </c>
      <c r="B19947" s="215">
        <v>1</v>
      </c>
      <c r="C19947" s="216" t="s">
        <v>64971</v>
      </c>
      <c r="D19947" s="215" t="s">
        <v>64972</v>
      </c>
    </row>
    <row r="19948" spans="1:4">
      <c r="A19948" s="215" t="s">
        <v>64973</v>
      </c>
      <c r="B19948" s="215">
        <v>1</v>
      </c>
      <c r="C19948" s="216" t="s">
        <v>64974</v>
      </c>
      <c r="D19948" s="215" t="s">
        <v>64975</v>
      </c>
    </row>
    <row r="19949" spans="1:4">
      <c r="A19949" s="215" t="s">
        <v>64976</v>
      </c>
      <c r="B19949" s="215">
        <v>1</v>
      </c>
      <c r="C19949" s="216" t="s">
        <v>64977</v>
      </c>
      <c r="D19949" s="215" t="s">
        <v>64978</v>
      </c>
    </row>
    <row r="19950" spans="1:4">
      <c r="A19950" s="215" t="s">
        <v>64979</v>
      </c>
      <c r="B19950" s="215">
        <v>1</v>
      </c>
      <c r="C19950" s="216" t="s">
        <v>64980</v>
      </c>
      <c r="D19950" s="215" t="s">
        <v>64981</v>
      </c>
    </row>
    <row r="19951" spans="1:4">
      <c r="A19951" s="215" t="s">
        <v>64982</v>
      </c>
      <c r="B19951" s="215">
        <v>1</v>
      </c>
      <c r="C19951" s="216" t="s">
        <v>64983</v>
      </c>
      <c r="D19951" s="215" t="s">
        <v>64984</v>
      </c>
    </row>
    <row r="19952" spans="1:4">
      <c r="A19952" s="215" t="s">
        <v>64985</v>
      </c>
      <c r="B19952" s="215">
        <v>1</v>
      </c>
      <c r="C19952" s="216" t="s">
        <v>64986</v>
      </c>
      <c r="D19952" s="215" t="s">
        <v>64987</v>
      </c>
    </row>
    <row r="19953" spans="1:4">
      <c r="A19953" s="215" t="s">
        <v>64988</v>
      </c>
      <c r="B19953" s="215">
        <v>1</v>
      </c>
      <c r="C19953" s="216" t="s">
        <v>64989</v>
      </c>
      <c r="D19953" s="215" t="s">
        <v>64990</v>
      </c>
    </row>
    <row r="19954" spans="1:4">
      <c r="A19954" s="215" t="s">
        <v>64991</v>
      </c>
      <c r="B19954" s="215">
        <v>1</v>
      </c>
      <c r="C19954" s="216" t="s">
        <v>64992</v>
      </c>
      <c r="D19954" s="215" t="s">
        <v>64993</v>
      </c>
    </row>
    <row r="19955" spans="1:4">
      <c r="A19955" s="215" t="s">
        <v>64994</v>
      </c>
      <c r="B19955" s="215">
        <v>1</v>
      </c>
      <c r="C19955" s="216" t="s">
        <v>64995</v>
      </c>
      <c r="D19955" s="215" t="s">
        <v>64996</v>
      </c>
    </row>
    <row r="19956" spans="1:4">
      <c r="A19956" s="215" t="s">
        <v>64997</v>
      </c>
      <c r="B19956" s="215">
        <v>1</v>
      </c>
      <c r="C19956" s="216" t="s">
        <v>64998</v>
      </c>
      <c r="D19956" s="215" t="s">
        <v>64999</v>
      </c>
    </row>
    <row r="19957" spans="1:4">
      <c r="A19957" s="215" t="s">
        <v>65000</v>
      </c>
      <c r="B19957" s="215">
        <v>1</v>
      </c>
      <c r="C19957" s="216" t="s">
        <v>65001</v>
      </c>
      <c r="D19957" s="215" t="s">
        <v>65002</v>
      </c>
    </row>
    <row r="19958" spans="1:4">
      <c r="A19958" s="215" t="s">
        <v>65003</v>
      </c>
      <c r="B19958" s="215">
        <v>1</v>
      </c>
      <c r="C19958" s="216" t="s">
        <v>65004</v>
      </c>
      <c r="D19958" s="215" t="s">
        <v>65005</v>
      </c>
    </row>
    <row r="19959" spans="1:4">
      <c r="A19959" s="215" t="s">
        <v>65006</v>
      </c>
      <c r="B19959" s="215">
        <v>1</v>
      </c>
      <c r="C19959" s="216" t="s">
        <v>65007</v>
      </c>
      <c r="D19959" s="215" t="s">
        <v>65008</v>
      </c>
    </row>
    <row r="19960" spans="1:4">
      <c r="A19960" s="215" t="s">
        <v>65009</v>
      </c>
      <c r="B19960" s="215">
        <v>1</v>
      </c>
      <c r="C19960" s="216" t="s">
        <v>65010</v>
      </c>
      <c r="D19960" s="215" t="s">
        <v>65011</v>
      </c>
    </row>
    <row r="19961" spans="1:4">
      <c r="A19961" s="215" t="s">
        <v>65012</v>
      </c>
      <c r="B19961" s="215">
        <v>1</v>
      </c>
      <c r="C19961" s="216" t="s">
        <v>65013</v>
      </c>
      <c r="D19961" s="215" t="s">
        <v>65014</v>
      </c>
    </row>
    <row r="19962" spans="1:4">
      <c r="A19962" s="215" t="s">
        <v>65015</v>
      </c>
      <c r="B19962" s="215">
        <v>1</v>
      </c>
      <c r="C19962" s="216" t="s">
        <v>65016</v>
      </c>
      <c r="D19962" s="215" t="s">
        <v>65017</v>
      </c>
    </row>
    <row r="19963" spans="1:4">
      <c r="A19963" s="215" t="s">
        <v>65018</v>
      </c>
      <c r="B19963" s="215">
        <v>1</v>
      </c>
      <c r="C19963" s="216" t="s">
        <v>65019</v>
      </c>
      <c r="D19963" s="215" t="s">
        <v>65020</v>
      </c>
    </row>
    <row r="19964" spans="1:4">
      <c r="A19964" s="215" t="s">
        <v>65021</v>
      </c>
      <c r="B19964" s="215">
        <v>1</v>
      </c>
      <c r="C19964" s="216" t="s">
        <v>65022</v>
      </c>
      <c r="D19964" s="215" t="s">
        <v>65023</v>
      </c>
    </row>
    <row r="19965" spans="1:4">
      <c r="A19965" s="215" t="s">
        <v>65024</v>
      </c>
      <c r="B19965" s="215">
        <v>1</v>
      </c>
      <c r="C19965" s="216" t="s">
        <v>65025</v>
      </c>
      <c r="D19965" s="215" t="s">
        <v>65026</v>
      </c>
    </row>
    <row r="19966" spans="1:4">
      <c r="A19966" s="215" t="s">
        <v>65027</v>
      </c>
      <c r="B19966" s="215">
        <v>1</v>
      </c>
      <c r="C19966" s="216" t="s">
        <v>65028</v>
      </c>
      <c r="D19966" s="215" t="s">
        <v>65029</v>
      </c>
    </row>
    <row r="19967" spans="1:4">
      <c r="A19967" s="215" t="s">
        <v>65030</v>
      </c>
      <c r="B19967" s="215">
        <v>1</v>
      </c>
      <c r="C19967" s="216" t="s">
        <v>65031</v>
      </c>
      <c r="D19967" s="215" t="s">
        <v>65032</v>
      </c>
    </row>
    <row r="19968" spans="1:4">
      <c r="A19968" s="215" t="s">
        <v>65033</v>
      </c>
      <c r="B19968" s="215">
        <v>1</v>
      </c>
      <c r="C19968" s="216" t="s">
        <v>65034</v>
      </c>
      <c r="D19968" s="215" t="s">
        <v>65035</v>
      </c>
    </row>
    <row r="19969" spans="1:4">
      <c r="A19969" s="215" t="s">
        <v>65036</v>
      </c>
      <c r="B19969" s="215">
        <v>1</v>
      </c>
      <c r="C19969" s="216" t="s">
        <v>65037</v>
      </c>
      <c r="D19969" s="215" t="s">
        <v>65038</v>
      </c>
    </row>
    <row r="19970" spans="1:4">
      <c r="A19970" s="215" t="s">
        <v>65039</v>
      </c>
      <c r="B19970" s="215">
        <v>1</v>
      </c>
      <c r="C19970" s="216" t="s">
        <v>65040</v>
      </c>
      <c r="D19970" s="215" t="s">
        <v>65041</v>
      </c>
    </row>
    <row r="19971" spans="1:4">
      <c r="A19971" s="215" t="s">
        <v>65042</v>
      </c>
      <c r="B19971" s="215">
        <v>1</v>
      </c>
      <c r="C19971" s="216" t="s">
        <v>65043</v>
      </c>
      <c r="D19971" s="215" t="s">
        <v>65044</v>
      </c>
    </row>
    <row r="19972" spans="1:4">
      <c r="A19972" s="215" t="s">
        <v>65045</v>
      </c>
      <c r="B19972" s="215">
        <v>1</v>
      </c>
      <c r="C19972" s="216" t="s">
        <v>65046</v>
      </c>
      <c r="D19972" s="215" t="s">
        <v>65047</v>
      </c>
    </row>
    <row r="19973" spans="1:4">
      <c r="A19973" s="215" t="s">
        <v>65048</v>
      </c>
      <c r="B19973" s="215">
        <v>1</v>
      </c>
      <c r="C19973" s="216" t="s">
        <v>65049</v>
      </c>
      <c r="D19973" s="215" t="s">
        <v>65050</v>
      </c>
    </row>
    <row r="19974" spans="1:4">
      <c r="A19974" s="215" t="s">
        <v>65051</v>
      </c>
      <c r="B19974" s="215">
        <v>1</v>
      </c>
      <c r="C19974" s="216" t="s">
        <v>65052</v>
      </c>
      <c r="D19974" s="215" t="s">
        <v>65053</v>
      </c>
    </row>
    <row r="19975" spans="1:4">
      <c r="A19975" s="215" t="s">
        <v>65054</v>
      </c>
      <c r="B19975" s="215">
        <v>1</v>
      </c>
      <c r="C19975" s="216" t="s">
        <v>65055</v>
      </c>
      <c r="D19975" s="215" t="s">
        <v>65056</v>
      </c>
    </row>
    <row r="19976" spans="1:4">
      <c r="A19976" s="215" t="s">
        <v>65057</v>
      </c>
      <c r="B19976" s="215">
        <v>1</v>
      </c>
      <c r="C19976" s="216" t="s">
        <v>65058</v>
      </c>
      <c r="D19976" s="215" t="s">
        <v>65059</v>
      </c>
    </row>
    <row r="19977" spans="1:4">
      <c r="A19977" s="215" t="s">
        <v>65060</v>
      </c>
      <c r="B19977" s="215">
        <v>1</v>
      </c>
      <c r="C19977" s="216" t="s">
        <v>65061</v>
      </c>
      <c r="D19977" s="215" t="s">
        <v>65062</v>
      </c>
    </row>
    <row r="19978" spans="1:4">
      <c r="A19978" s="215" t="s">
        <v>65063</v>
      </c>
      <c r="B19978" s="215">
        <v>1</v>
      </c>
      <c r="C19978" s="216" t="s">
        <v>65064</v>
      </c>
      <c r="D19978" s="215" t="s">
        <v>65065</v>
      </c>
    </row>
    <row r="19979" spans="1:4">
      <c r="A19979" s="215" t="s">
        <v>65066</v>
      </c>
      <c r="B19979" s="215">
        <v>1</v>
      </c>
      <c r="C19979" s="216" t="s">
        <v>65067</v>
      </c>
      <c r="D19979" s="215" t="s">
        <v>65068</v>
      </c>
    </row>
    <row r="19980" spans="1:4">
      <c r="A19980" s="215" t="s">
        <v>65069</v>
      </c>
      <c r="B19980" s="215">
        <v>1</v>
      </c>
      <c r="C19980" s="216" t="s">
        <v>65070</v>
      </c>
      <c r="D19980" s="215" t="s">
        <v>65071</v>
      </c>
    </row>
    <row r="19981" spans="1:4">
      <c r="A19981" s="215" t="s">
        <v>65072</v>
      </c>
      <c r="B19981" s="215">
        <v>1</v>
      </c>
      <c r="C19981" s="216" t="s">
        <v>65073</v>
      </c>
      <c r="D19981" s="215" t="s">
        <v>65074</v>
      </c>
    </row>
    <row r="19982" spans="1:4">
      <c r="A19982" s="215" t="s">
        <v>65075</v>
      </c>
      <c r="B19982" s="215">
        <v>1</v>
      </c>
      <c r="C19982" s="216" t="s">
        <v>65076</v>
      </c>
      <c r="D19982" s="215" t="s">
        <v>63830</v>
      </c>
    </row>
    <row r="19983" spans="1:4">
      <c r="A19983" s="215" t="s">
        <v>65077</v>
      </c>
      <c r="B19983" s="215">
        <v>1</v>
      </c>
      <c r="C19983" s="216" t="s">
        <v>65078</v>
      </c>
      <c r="D19983" s="215" t="s">
        <v>65079</v>
      </c>
    </row>
    <row r="19984" spans="1:4">
      <c r="A19984" s="215" t="s">
        <v>65080</v>
      </c>
      <c r="B19984" s="215">
        <v>1</v>
      </c>
      <c r="C19984" s="216" t="s">
        <v>65081</v>
      </c>
      <c r="D19984" s="215" t="s">
        <v>65082</v>
      </c>
    </row>
    <row r="19985" spans="1:4">
      <c r="A19985" s="215" t="s">
        <v>65083</v>
      </c>
      <c r="B19985" s="215">
        <v>1</v>
      </c>
      <c r="C19985" s="216" t="s">
        <v>65084</v>
      </c>
      <c r="D19985" s="215" t="s">
        <v>65085</v>
      </c>
    </row>
    <row r="19986" spans="1:4">
      <c r="A19986" s="215" t="s">
        <v>65086</v>
      </c>
      <c r="B19986" s="215">
        <v>1</v>
      </c>
      <c r="C19986" s="216" t="s">
        <v>65087</v>
      </c>
      <c r="D19986" s="215" t="s">
        <v>65088</v>
      </c>
    </row>
    <row r="19987" spans="1:4">
      <c r="A19987" s="215" t="s">
        <v>65089</v>
      </c>
      <c r="B19987" s="215">
        <v>1</v>
      </c>
      <c r="C19987" s="216" t="s">
        <v>65090</v>
      </c>
      <c r="D19987" s="215" t="s">
        <v>65091</v>
      </c>
    </row>
    <row r="19988" spans="1:4">
      <c r="A19988" s="215" t="s">
        <v>65092</v>
      </c>
      <c r="B19988" s="215">
        <v>1</v>
      </c>
      <c r="C19988" s="216" t="s">
        <v>65093</v>
      </c>
      <c r="D19988" s="215" t="s">
        <v>65094</v>
      </c>
    </row>
    <row r="19989" spans="1:4">
      <c r="A19989" s="215" t="s">
        <v>65095</v>
      </c>
      <c r="B19989" s="215">
        <v>1</v>
      </c>
      <c r="C19989" s="216" t="s">
        <v>65096</v>
      </c>
      <c r="D19989" s="215" t="s">
        <v>65097</v>
      </c>
    </row>
    <row r="19990" spans="1:4">
      <c r="A19990" s="215" t="s">
        <v>65098</v>
      </c>
      <c r="B19990" s="215">
        <v>1</v>
      </c>
      <c r="C19990" s="216" t="s">
        <v>65099</v>
      </c>
      <c r="D19990" s="215" t="s">
        <v>65100</v>
      </c>
    </row>
    <row r="19991" spans="1:4">
      <c r="A19991" s="215" t="s">
        <v>65101</v>
      </c>
      <c r="B19991" s="215">
        <v>1</v>
      </c>
      <c r="C19991" s="216" t="s">
        <v>65102</v>
      </c>
      <c r="D19991" s="215" t="s">
        <v>65103</v>
      </c>
    </row>
    <row r="19992" spans="1:4">
      <c r="A19992" s="215" t="s">
        <v>65104</v>
      </c>
      <c r="B19992" s="215">
        <v>1</v>
      </c>
      <c r="C19992" s="216" t="s">
        <v>65105</v>
      </c>
      <c r="D19992" s="215" t="s">
        <v>65106</v>
      </c>
    </row>
    <row r="19993" spans="1:4">
      <c r="A19993" s="215" t="s">
        <v>65107</v>
      </c>
      <c r="B19993" s="215">
        <v>1</v>
      </c>
      <c r="C19993" s="216" t="s">
        <v>65108</v>
      </c>
      <c r="D19993" s="215" t="s">
        <v>65109</v>
      </c>
    </row>
    <row r="19994" spans="1:4">
      <c r="A19994" s="215" t="s">
        <v>65110</v>
      </c>
      <c r="B19994" s="215">
        <v>1</v>
      </c>
      <c r="C19994" s="216" t="s">
        <v>41749</v>
      </c>
      <c r="D19994" s="215" t="s">
        <v>65111</v>
      </c>
    </row>
    <row r="19995" spans="1:4">
      <c r="A19995" s="215" t="s">
        <v>65112</v>
      </c>
      <c r="B19995" s="215">
        <v>1</v>
      </c>
      <c r="C19995" s="216" t="s">
        <v>65113</v>
      </c>
      <c r="D19995" s="215" t="s">
        <v>65114</v>
      </c>
    </row>
    <row r="19996" spans="1:4">
      <c r="A19996" s="215" t="s">
        <v>65115</v>
      </c>
      <c r="B19996" s="215">
        <v>1</v>
      </c>
      <c r="C19996" s="216" t="s">
        <v>65116</v>
      </c>
      <c r="D19996" s="215" t="s">
        <v>65117</v>
      </c>
    </row>
    <row r="19997" spans="1:4">
      <c r="A19997" s="215" t="s">
        <v>65118</v>
      </c>
      <c r="B19997" s="215">
        <v>1</v>
      </c>
      <c r="C19997" s="216" t="s">
        <v>65119</v>
      </c>
      <c r="D19997" s="215" t="s">
        <v>65120</v>
      </c>
    </row>
    <row r="19998" spans="1:4">
      <c r="A19998" s="215" t="s">
        <v>65121</v>
      </c>
      <c r="B19998" s="215">
        <v>1</v>
      </c>
      <c r="C19998" s="216" t="s">
        <v>65122</v>
      </c>
      <c r="D19998" s="215" t="s">
        <v>65123</v>
      </c>
    </row>
    <row r="19999" spans="1:4">
      <c r="A19999" s="215" t="s">
        <v>65124</v>
      </c>
      <c r="B19999" s="215">
        <v>1</v>
      </c>
      <c r="C19999" s="216" t="s">
        <v>65125</v>
      </c>
      <c r="D19999" s="215" t="s">
        <v>65126</v>
      </c>
    </row>
    <row r="20000" spans="1:4">
      <c r="A20000" s="215" t="s">
        <v>65127</v>
      </c>
      <c r="B20000" s="215">
        <v>1</v>
      </c>
      <c r="C20000" s="216" t="s">
        <v>65128</v>
      </c>
      <c r="D20000" s="215" t="s">
        <v>65129</v>
      </c>
    </row>
    <row r="20001" spans="1:4">
      <c r="A20001" s="215" t="s">
        <v>111400</v>
      </c>
      <c r="B20001" s="215">
        <v>1</v>
      </c>
      <c r="C20001" s="216" t="s">
        <v>111401</v>
      </c>
      <c r="D20001" s="215" t="s">
        <v>65722</v>
      </c>
    </row>
    <row r="20002" spans="1:4">
      <c r="A20002" s="215" t="s">
        <v>65130</v>
      </c>
      <c r="B20002" s="215">
        <v>1</v>
      </c>
      <c r="C20002" s="216" t="s">
        <v>65131</v>
      </c>
      <c r="D20002" s="215" t="s">
        <v>65132</v>
      </c>
    </row>
    <row r="20003" spans="1:4">
      <c r="A20003" s="215" t="s">
        <v>65133</v>
      </c>
      <c r="B20003" s="215">
        <v>1</v>
      </c>
      <c r="C20003" s="216" t="s">
        <v>65134</v>
      </c>
      <c r="D20003" s="215" t="s">
        <v>65135</v>
      </c>
    </row>
    <row r="20004" spans="1:4">
      <c r="A20004" s="215" t="s">
        <v>65136</v>
      </c>
      <c r="B20004" s="215">
        <v>1</v>
      </c>
      <c r="C20004" s="216" t="s">
        <v>65137</v>
      </c>
      <c r="D20004" s="215" t="s">
        <v>63842</v>
      </c>
    </row>
    <row r="20005" spans="1:4">
      <c r="A20005" s="215" t="s">
        <v>65138</v>
      </c>
      <c r="B20005" s="215">
        <v>1</v>
      </c>
      <c r="C20005" s="216" t="s">
        <v>65139</v>
      </c>
      <c r="D20005" s="215" t="s">
        <v>65140</v>
      </c>
    </row>
    <row r="20006" spans="1:4">
      <c r="A20006" s="215" t="s">
        <v>65141</v>
      </c>
      <c r="B20006" s="215">
        <v>1</v>
      </c>
      <c r="C20006" s="216" t="s">
        <v>65142</v>
      </c>
      <c r="D20006" s="215" t="s">
        <v>65143</v>
      </c>
    </row>
    <row r="20007" spans="1:4">
      <c r="A20007" s="215" t="s">
        <v>65144</v>
      </c>
      <c r="B20007" s="215">
        <v>1</v>
      </c>
      <c r="C20007" s="216" t="s">
        <v>65145</v>
      </c>
      <c r="D20007" s="215" t="s">
        <v>65146</v>
      </c>
    </row>
    <row r="20008" spans="1:4">
      <c r="A20008" s="215" t="s">
        <v>65147</v>
      </c>
      <c r="B20008" s="215">
        <v>1</v>
      </c>
      <c r="C20008" s="216" t="s">
        <v>65148</v>
      </c>
      <c r="D20008" s="215" t="s">
        <v>65149</v>
      </c>
    </row>
    <row r="20009" spans="1:4">
      <c r="A20009" s="215" t="s">
        <v>65150</v>
      </c>
      <c r="B20009" s="215">
        <v>1</v>
      </c>
      <c r="C20009" s="216" t="s">
        <v>65151</v>
      </c>
      <c r="D20009" s="215" t="s">
        <v>65152</v>
      </c>
    </row>
    <row r="20010" spans="1:4">
      <c r="A20010" s="215" t="s">
        <v>65153</v>
      </c>
      <c r="B20010" s="215">
        <v>1</v>
      </c>
      <c r="C20010" s="216" t="s">
        <v>65154</v>
      </c>
      <c r="D20010" s="215" t="s">
        <v>65155</v>
      </c>
    </row>
    <row r="20011" spans="1:4">
      <c r="A20011" s="215" t="s">
        <v>65156</v>
      </c>
      <c r="B20011" s="215">
        <v>1</v>
      </c>
      <c r="C20011" s="216" t="s">
        <v>65157</v>
      </c>
      <c r="D20011" s="215" t="s">
        <v>65158</v>
      </c>
    </row>
    <row r="20012" spans="1:4">
      <c r="A20012" s="215" t="s">
        <v>65159</v>
      </c>
      <c r="B20012" s="215">
        <v>1</v>
      </c>
      <c r="C20012" s="216" t="s">
        <v>65160</v>
      </c>
      <c r="D20012" s="215" t="s">
        <v>65161</v>
      </c>
    </row>
    <row r="20013" spans="1:4">
      <c r="A20013" s="215" t="s">
        <v>65162</v>
      </c>
      <c r="B20013" s="215">
        <v>1</v>
      </c>
      <c r="C20013" s="216" t="s">
        <v>65163</v>
      </c>
      <c r="D20013" s="215" t="s">
        <v>65164</v>
      </c>
    </row>
    <row r="20014" spans="1:4">
      <c r="A20014" s="215" t="s">
        <v>65165</v>
      </c>
      <c r="B20014" s="215">
        <v>1</v>
      </c>
      <c r="C20014" s="216" t="s">
        <v>65166</v>
      </c>
      <c r="D20014" s="215" t="s">
        <v>65167</v>
      </c>
    </row>
    <row r="20015" spans="1:4">
      <c r="A20015" s="215" t="s">
        <v>65168</v>
      </c>
      <c r="B20015" s="215">
        <v>1</v>
      </c>
      <c r="C20015" s="216" t="s">
        <v>65169</v>
      </c>
      <c r="D20015" s="215" t="s">
        <v>65170</v>
      </c>
    </row>
    <row r="20016" spans="1:4">
      <c r="A20016" s="215" t="s">
        <v>65171</v>
      </c>
      <c r="B20016" s="215">
        <v>1</v>
      </c>
      <c r="C20016" s="216" t="s">
        <v>65172</v>
      </c>
      <c r="D20016" s="215" t="s">
        <v>65173</v>
      </c>
    </row>
    <row r="20017" spans="1:4">
      <c r="A20017" s="215" t="s">
        <v>65174</v>
      </c>
      <c r="B20017" s="215">
        <v>1</v>
      </c>
      <c r="C20017" s="216" t="s">
        <v>65175</v>
      </c>
      <c r="D20017" s="215" t="s">
        <v>65176</v>
      </c>
    </row>
    <row r="20018" spans="1:4">
      <c r="A20018" s="215" t="s">
        <v>65177</v>
      </c>
      <c r="B20018" s="215">
        <v>1</v>
      </c>
      <c r="C20018" s="216" t="s">
        <v>65178</v>
      </c>
      <c r="D20018" s="215" t="s">
        <v>65179</v>
      </c>
    </row>
    <row r="20019" spans="1:4">
      <c r="A20019" s="215" t="s">
        <v>65180</v>
      </c>
      <c r="B20019" s="215">
        <v>1</v>
      </c>
      <c r="C20019" s="216" t="s">
        <v>65181</v>
      </c>
      <c r="D20019" s="215" t="s">
        <v>65182</v>
      </c>
    </row>
    <row r="20020" spans="1:4">
      <c r="A20020" s="215" t="s">
        <v>65183</v>
      </c>
      <c r="B20020" s="215">
        <v>1</v>
      </c>
      <c r="C20020" s="216" t="s">
        <v>65184</v>
      </c>
      <c r="D20020" s="215" t="s">
        <v>65185</v>
      </c>
    </row>
    <row r="20021" spans="1:4">
      <c r="A20021" s="215" t="s">
        <v>65186</v>
      </c>
      <c r="B20021" s="215">
        <v>1</v>
      </c>
      <c r="C20021" s="216" t="s">
        <v>65187</v>
      </c>
      <c r="D20021" s="215" t="s">
        <v>65188</v>
      </c>
    </row>
    <row r="20022" spans="1:4">
      <c r="A20022" s="215" t="s">
        <v>65189</v>
      </c>
      <c r="B20022" s="215">
        <v>1</v>
      </c>
      <c r="C20022" s="216" t="s">
        <v>65190</v>
      </c>
      <c r="D20022" s="215" t="s">
        <v>65191</v>
      </c>
    </row>
    <row r="20023" spans="1:4">
      <c r="A20023" s="215" t="s">
        <v>65192</v>
      </c>
      <c r="B20023" s="215">
        <v>1</v>
      </c>
      <c r="C20023" s="216" t="s">
        <v>65193</v>
      </c>
      <c r="D20023" s="215" t="s">
        <v>65194</v>
      </c>
    </row>
    <row r="20024" spans="1:4">
      <c r="A20024" s="215" t="s">
        <v>65195</v>
      </c>
      <c r="B20024" s="215">
        <v>1</v>
      </c>
      <c r="C20024" s="216" t="s">
        <v>65196</v>
      </c>
      <c r="D20024" s="215" t="s">
        <v>65197</v>
      </c>
    </row>
    <row r="20025" spans="1:4">
      <c r="A20025" s="215" t="s">
        <v>65198</v>
      </c>
      <c r="B20025" s="215">
        <v>1</v>
      </c>
      <c r="C20025" s="216" t="s">
        <v>65199</v>
      </c>
      <c r="D20025" s="215" t="s">
        <v>65200</v>
      </c>
    </row>
    <row r="20026" spans="1:4">
      <c r="A20026" s="215" t="s">
        <v>65201</v>
      </c>
      <c r="B20026" s="215">
        <v>1</v>
      </c>
      <c r="C20026" s="216" t="s">
        <v>65202</v>
      </c>
      <c r="D20026" s="215" t="s">
        <v>65203</v>
      </c>
    </row>
    <row r="20027" spans="1:4">
      <c r="A20027" s="215" t="s">
        <v>65204</v>
      </c>
      <c r="B20027" s="215">
        <v>1</v>
      </c>
      <c r="C20027" s="216" t="s">
        <v>65205</v>
      </c>
      <c r="D20027" s="215" t="s">
        <v>65206</v>
      </c>
    </row>
    <row r="20028" spans="1:4">
      <c r="A20028" s="215" t="s">
        <v>65207</v>
      </c>
      <c r="B20028" s="215">
        <v>1</v>
      </c>
      <c r="C20028" s="216" t="s">
        <v>65208</v>
      </c>
      <c r="D20028" s="215" t="s">
        <v>65209</v>
      </c>
    </row>
    <row r="20029" spans="1:4">
      <c r="A20029" s="215" t="s">
        <v>65210</v>
      </c>
      <c r="B20029" s="215">
        <v>1</v>
      </c>
      <c r="C20029" s="216" t="s">
        <v>65211</v>
      </c>
      <c r="D20029" s="215" t="s">
        <v>65212</v>
      </c>
    </row>
    <row r="20030" spans="1:4">
      <c r="A20030" s="215" t="s">
        <v>65213</v>
      </c>
      <c r="B20030" s="215">
        <v>1</v>
      </c>
      <c r="C20030" s="216" t="s">
        <v>65214</v>
      </c>
      <c r="D20030" s="215" t="s">
        <v>65215</v>
      </c>
    </row>
    <row r="20031" spans="1:4">
      <c r="A20031" s="215" t="s">
        <v>65216</v>
      </c>
      <c r="B20031" s="215">
        <v>1</v>
      </c>
      <c r="C20031" s="216" t="s">
        <v>65217</v>
      </c>
      <c r="D20031" s="215" t="s">
        <v>65218</v>
      </c>
    </row>
    <row r="20032" spans="1:4">
      <c r="A20032" s="215" t="s">
        <v>65219</v>
      </c>
      <c r="B20032" s="215">
        <v>1</v>
      </c>
      <c r="C20032" s="216" t="s">
        <v>65220</v>
      </c>
      <c r="D20032" s="215" t="s">
        <v>65221</v>
      </c>
    </row>
    <row r="20033" spans="1:4">
      <c r="A20033" s="215" t="s">
        <v>65222</v>
      </c>
      <c r="B20033" s="215">
        <v>1</v>
      </c>
      <c r="C20033" s="216" t="s">
        <v>65223</v>
      </c>
      <c r="D20033" s="215" t="s">
        <v>65224</v>
      </c>
    </row>
    <row r="20034" spans="1:4">
      <c r="A20034" s="215" t="s">
        <v>65225</v>
      </c>
      <c r="B20034" s="215">
        <v>1</v>
      </c>
      <c r="C20034" s="216" t="s">
        <v>65226</v>
      </c>
      <c r="D20034" s="215" t="s">
        <v>65227</v>
      </c>
    </row>
    <row r="20035" spans="1:4">
      <c r="A20035" s="215" t="s">
        <v>65228</v>
      </c>
      <c r="B20035" s="215">
        <v>1</v>
      </c>
      <c r="C20035" s="216" t="s">
        <v>65229</v>
      </c>
      <c r="D20035" s="215" t="s">
        <v>65230</v>
      </c>
    </row>
    <row r="20036" spans="1:4">
      <c r="A20036" s="215" t="s">
        <v>65231</v>
      </c>
      <c r="B20036" s="215">
        <v>1</v>
      </c>
      <c r="C20036" s="216" t="s">
        <v>65232</v>
      </c>
      <c r="D20036" s="215" t="s">
        <v>65233</v>
      </c>
    </row>
    <row r="20037" spans="1:4">
      <c r="A20037" s="215" t="s">
        <v>65234</v>
      </c>
      <c r="B20037" s="215">
        <v>1</v>
      </c>
      <c r="C20037" s="216" t="s">
        <v>65235</v>
      </c>
      <c r="D20037" s="215" t="s">
        <v>65236</v>
      </c>
    </row>
    <row r="20038" spans="1:4">
      <c r="A20038" s="215" t="s">
        <v>65237</v>
      </c>
      <c r="B20038" s="215">
        <v>1</v>
      </c>
      <c r="C20038" s="216" t="s">
        <v>65238</v>
      </c>
      <c r="D20038" s="215" t="s">
        <v>65239</v>
      </c>
    </row>
    <row r="20039" spans="1:4">
      <c r="A20039" s="215" t="s">
        <v>65240</v>
      </c>
      <c r="B20039" s="215">
        <v>1</v>
      </c>
      <c r="C20039" s="216" t="s">
        <v>65241</v>
      </c>
      <c r="D20039" s="215" t="s">
        <v>65242</v>
      </c>
    </row>
    <row r="20040" spans="1:4">
      <c r="A20040" s="215" t="s">
        <v>65243</v>
      </c>
      <c r="B20040" s="215">
        <v>1</v>
      </c>
      <c r="C20040" s="216" t="s">
        <v>65244</v>
      </c>
      <c r="D20040" s="215" t="s">
        <v>65245</v>
      </c>
    </row>
    <row r="20041" spans="1:4">
      <c r="A20041" s="215" t="s">
        <v>65246</v>
      </c>
      <c r="B20041" s="215">
        <v>1</v>
      </c>
      <c r="C20041" s="216" t="s">
        <v>65247</v>
      </c>
      <c r="D20041" s="215" t="s">
        <v>65248</v>
      </c>
    </row>
    <row r="20042" spans="1:4">
      <c r="A20042" s="215" t="s">
        <v>65249</v>
      </c>
      <c r="B20042" s="215">
        <v>1</v>
      </c>
      <c r="C20042" s="216" t="s">
        <v>65250</v>
      </c>
      <c r="D20042" s="215" t="s">
        <v>65251</v>
      </c>
    </row>
    <row r="20043" spans="1:4">
      <c r="A20043" s="215" t="s">
        <v>65252</v>
      </c>
      <c r="B20043" s="215">
        <v>1</v>
      </c>
      <c r="C20043" s="216" t="s">
        <v>65253</v>
      </c>
      <c r="D20043" s="215" t="s">
        <v>65254</v>
      </c>
    </row>
    <row r="20044" spans="1:4">
      <c r="A20044" s="215" t="s">
        <v>65255</v>
      </c>
      <c r="B20044" s="215">
        <v>1</v>
      </c>
      <c r="C20044" s="216" t="s">
        <v>65256</v>
      </c>
      <c r="D20044" s="215" t="s">
        <v>65257</v>
      </c>
    </row>
    <row r="20045" spans="1:4">
      <c r="A20045" s="215" t="s">
        <v>65258</v>
      </c>
      <c r="B20045" s="215">
        <v>1</v>
      </c>
      <c r="C20045" s="216" t="s">
        <v>65259</v>
      </c>
      <c r="D20045" s="215" t="s">
        <v>65260</v>
      </c>
    </row>
    <row r="20046" spans="1:4">
      <c r="A20046" s="215" t="s">
        <v>65261</v>
      </c>
      <c r="B20046" s="215">
        <v>1</v>
      </c>
      <c r="C20046" s="216" t="s">
        <v>65262</v>
      </c>
      <c r="D20046" s="215" t="s">
        <v>65263</v>
      </c>
    </row>
    <row r="20047" spans="1:4">
      <c r="A20047" s="215" t="s">
        <v>65264</v>
      </c>
      <c r="B20047" s="215">
        <v>1</v>
      </c>
      <c r="C20047" s="216" t="s">
        <v>65265</v>
      </c>
      <c r="D20047" s="215" t="s">
        <v>65266</v>
      </c>
    </row>
    <row r="20048" spans="1:4">
      <c r="A20048" s="215" t="s">
        <v>65267</v>
      </c>
      <c r="B20048" s="215">
        <v>1</v>
      </c>
      <c r="C20048" s="216" t="s">
        <v>65268</v>
      </c>
      <c r="D20048" s="215" t="s">
        <v>65269</v>
      </c>
    </row>
    <row r="20049" spans="1:4">
      <c r="A20049" s="215" t="s">
        <v>65270</v>
      </c>
      <c r="B20049" s="215">
        <v>1</v>
      </c>
      <c r="C20049" s="216" t="s">
        <v>65271</v>
      </c>
      <c r="D20049" s="215" t="s">
        <v>65272</v>
      </c>
    </row>
    <row r="20050" spans="1:4">
      <c r="A20050" s="215" t="s">
        <v>65273</v>
      </c>
      <c r="B20050" s="215">
        <v>1</v>
      </c>
      <c r="C20050" s="216" t="s">
        <v>65274</v>
      </c>
      <c r="D20050" s="215" t="s">
        <v>65275</v>
      </c>
    </row>
    <row r="20051" spans="1:4">
      <c r="A20051" s="215" t="s">
        <v>65276</v>
      </c>
      <c r="B20051" s="215">
        <v>1</v>
      </c>
      <c r="C20051" s="216" t="s">
        <v>65277</v>
      </c>
      <c r="D20051" s="215" t="s">
        <v>65278</v>
      </c>
    </row>
    <row r="20052" spans="1:4">
      <c r="A20052" s="215" t="s">
        <v>65279</v>
      </c>
      <c r="B20052" s="215">
        <v>1</v>
      </c>
      <c r="C20052" s="216" t="s">
        <v>65280</v>
      </c>
      <c r="D20052" s="215" t="s">
        <v>65281</v>
      </c>
    </row>
    <row r="20053" spans="1:4">
      <c r="A20053" s="215" t="s">
        <v>65282</v>
      </c>
      <c r="B20053" s="215">
        <v>1</v>
      </c>
      <c r="C20053" s="216" t="s">
        <v>65283</v>
      </c>
      <c r="D20053" s="215" t="s">
        <v>65284</v>
      </c>
    </row>
    <row r="20054" spans="1:4">
      <c r="A20054" s="215" t="s">
        <v>65285</v>
      </c>
      <c r="B20054" s="215">
        <v>1</v>
      </c>
      <c r="C20054" s="216" t="s">
        <v>65286</v>
      </c>
      <c r="D20054" s="215" t="s">
        <v>65287</v>
      </c>
    </row>
    <row r="20055" spans="1:4">
      <c r="A20055" s="215" t="s">
        <v>65288</v>
      </c>
      <c r="B20055" s="215">
        <v>1</v>
      </c>
      <c r="C20055" s="216" t="s">
        <v>65289</v>
      </c>
      <c r="D20055" s="215" t="s">
        <v>65290</v>
      </c>
    </row>
    <row r="20056" spans="1:4">
      <c r="A20056" s="215" t="s">
        <v>65291</v>
      </c>
      <c r="B20056" s="215">
        <v>1</v>
      </c>
      <c r="C20056" s="216" t="s">
        <v>65292</v>
      </c>
      <c r="D20056" s="215" t="s">
        <v>65293</v>
      </c>
    </row>
    <row r="20057" spans="1:4">
      <c r="A20057" s="215" t="s">
        <v>65294</v>
      </c>
      <c r="B20057" s="215">
        <v>1</v>
      </c>
      <c r="C20057" s="216" t="s">
        <v>65295</v>
      </c>
      <c r="D20057" s="215" t="s">
        <v>65296</v>
      </c>
    </row>
    <row r="20058" spans="1:4">
      <c r="A20058" s="215" t="s">
        <v>65297</v>
      </c>
      <c r="B20058" s="215">
        <v>1</v>
      </c>
      <c r="C20058" s="216" t="s">
        <v>65298</v>
      </c>
      <c r="D20058" s="215" t="s">
        <v>65299</v>
      </c>
    </row>
    <row r="20059" spans="1:4">
      <c r="A20059" s="215" t="s">
        <v>65300</v>
      </c>
      <c r="B20059" s="215">
        <v>1</v>
      </c>
      <c r="C20059" s="216" t="s">
        <v>65301</v>
      </c>
      <c r="D20059" s="215" t="s">
        <v>65302</v>
      </c>
    </row>
    <row r="20060" spans="1:4">
      <c r="A20060" s="215" t="s">
        <v>65303</v>
      </c>
      <c r="B20060" s="215">
        <v>1</v>
      </c>
      <c r="C20060" s="216" t="s">
        <v>65304</v>
      </c>
      <c r="D20060" s="215" t="s">
        <v>65305</v>
      </c>
    </row>
    <row r="20061" spans="1:4">
      <c r="A20061" s="215" t="s">
        <v>65306</v>
      </c>
      <c r="B20061" s="215">
        <v>1</v>
      </c>
      <c r="C20061" s="216" t="s">
        <v>65307</v>
      </c>
      <c r="D20061" s="215" t="s">
        <v>65308</v>
      </c>
    </row>
    <row r="20062" spans="1:4">
      <c r="A20062" s="215" t="s">
        <v>65309</v>
      </c>
      <c r="B20062" s="215">
        <v>1</v>
      </c>
      <c r="C20062" s="216" t="s">
        <v>65310</v>
      </c>
      <c r="D20062" s="215" t="s">
        <v>65311</v>
      </c>
    </row>
    <row r="20063" spans="1:4">
      <c r="A20063" s="215" t="s">
        <v>65312</v>
      </c>
      <c r="B20063" s="215">
        <v>1</v>
      </c>
      <c r="C20063" s="216" t="s">
        <v>65313</v>
      </c>
      <c r="D20063" s="215" t="s">
        <v>65314</v>
      </c>
    </row>
    <row r="20064" spans="1:4">
      <c r="A20064" s="215" t="s">
        <v>65315</v>
      </c>
      <c r="B20064" s="215">
        <v>1</v>
      </c>
      <c r="C20064" s="216" t="s">
        <v>65316</v>
      </c>
      <c r="D20064" s="215" t="s">
        <v>65317</v>
      </c>
    </row>
    <row r="20065" spans="1:4">
      <c r="A20065" s="215" t="s">
        <v>65318</v>
      </c>
      <c r="B20065" s="215">
        <v>1</v>
      </c>
      <c r="C20065" s="216" t="s">
        <v>65319</v>
      </c>
      <c r="D20065" s="215" t="s">
        <v>65320</v>
      </c>
    </row>
    <row r="20066" spans="1:4">
      <c r="A20066" s="215" t="s">
        <v>65321</v>
      </c>
      <c r="B20066" s="215">
        <v>1</v>
      </c>
      <c r="C20066" s="216" t="s">
        <v>65322</v>
      </c>
      <c r="D20066" s="215" t="s">
        <v>65323</v>
      </c>
    </row>
    <row r="20067" spans="1:4">
      <c r="A20067" s="215" t="s">
        <v>65324</v>
      </c>
      <c r="B20067" s="215">
        <v>1</v>
      </c>
      <c r="C20067" s="216" t="s">
        <v>65325</v>
      </c>
      <c r="D20067" s="215" t="s">
        <v>65326</v>
      </c>
    </row>
    <row r="20068" spans="1:4">
      <c r="A20068" s="215" t="s">
        <v>65327</v>
      </c>
      <c r="B20068" s="215">
        <v>1</v>
      </c>
      <c r="C20068" s="216" t="s">
        <v>65328</v>
      </c>
      <c r="D20068" s="215" t="s">
        <v>65329</v>
      </c>
    </row>
    <row r="20069" spans="1:4">
      <c r="A20069" s="215" t="s">
        <v>65330</v>
      </c>
      <c r="B20069" s="215">
        <v>1</v>
      </c>
      <c r="C20069" s="216" t="s">
        <v>65331</v>
      </c>
      <c r="D20069" s="215" t="s">
        <v>65332</v>
      </c>
    </row>
    <row r="20070" spans="1:4">
      <c r="A20070" s="215" t="s">
        <v>65333</v>
      </c>
      <c r="B20070" s="215">
        <v>1</v>
      </c>
      <c r="C20070" s="216" t="s">
        <v>65334</v>
      </c>
      <c r="D20070" s="215" t="s">
        <v>65335</v>
      </c>
    </row>
    <row r="20071" spans="1:4">
      <c r="A20071" s="215" t="s">
        <v>65336</v>
      </c>
      <c r="B20071" s="215">
        <v>1</v>
      </c>
      <c r="C20071" s="216" t="s">
        <v>65337</v>
      </c>
      <c r="D20071" s="215" t="s">
        <v>65338</v>
      </c>
    </row>
    <row r="20072" spans="1:4">
      <c r="A20072" s="215" t="s">
        <v>65339</v>
      </c>
      <c r="B20072" s="215">
        <v>1</v>
      </c>
      <c r="C20072" s="216" t="s">
        <v>65340</v>
      </c>
      <c r="D20072" s="215" t="s">
        <v>65341</v>
      </c>
    </row>
    <row r="20073" spans="1:4">
      <c r="A20073" s="215" t="s">
        <v>65342</v>
      </c>
      <c r="B20073" s="215">
        <v>1</v>
      </c>
      <c r="C20073" s="216" t="s">
        <v>65343</v>
      </c>
      <c r="D20073" s="215" t="s">
        <v>65344</v>
      </c>
    </row>
    <row r="20074" spans="1:4">
      <c r="A20074" s="215" t="s">
        <v>65345</v>
      </c>
      <c r="B20074" s="215">
        <v>1</v>
      </c>
      <c r="C20074" s="216" t="s">
        <v>65346</v>
      </c>
      <c r="D20074" s="215" t="s">
        <v>65347</v>
      </c>
    </row>
    <row r="20075" spans="1:4">
      <c r="A20075" s="215" t="s">
        <v>65348</v>
      </c>
      <c r="B20075" s="215">
        <v>1</v>
      </c>
      <c r="C20075" s="216" t="s">
        <v>65349</v>
      </c>
      <c r="D20075" s="215" t="s">
        <v>65350</v>
      </c>
    </row>
    <row r="20076" spans="1:4">
      <c r="A20076" s="215" t="s">
        <v>65351</v>
      </c>
      <c r="B20076" s="215">
        <v>1</v>
      </c>
      <c r="C20076" s="216" t="s">
        <v>65352</v>
      </c>
      <c r="D20076" s="215" t="s">
        <v>65353</v>
      </c>
    </row>
    <row r="20077" spans="1:4">
      <c r="A20077" s="215" t="s">
        <v>65354</v>
      </c>
      <c r="B20077" s="215">
        <v>1</v>
      </c>
      <c r="C20077" s="216" t="s">
        <v>65355</v>
      </c>
      <c r="D20077" s="215" t="s">
        <v>65356</v>
      </c>
    </row>
    <row r="20078" spans="1:4">
      <c r="A20078" s="215" t="s">
        <v>65357</v>
      </c>
      <c r="B20078" s="215">
        <v>1</v>
      </c>
      <c r="C20078" s="216" t="s">
        <v>65358</v>
      </c>
      <c r="D20078" s="215" t="s">
        <v>65359</v>
      </c>
    </row>
    <row r="20079" spans="1:4">
      <c r="A20079" s="215" t="s">
        <v>65360</v>
      </c>
      <c r="B20079" s="215">
        <v>1</v>
      </c>
      <c r="C20079" s="216" t="s">
        <v>65361</v>
      </c>
      <c r="D20079" s="215" t="s">
        <v>65362</v>
      </c>
    </row>
    <row r="20080" spans="1:4">
      <c r="A20080" s="215" t="s">
        <v>65363</v>
      </c>
      <c r="B20080" s="215">
        <v>1</v>
      </c>
      <c r="C20080" s="216" t="s">
        <v>65364</v>
      </c>
      <c r="D20080" s="215" t="s">
        <v>65365</v>
      </c>
    </row>
    <row r="20081" spans="1:4">
      <c r="A20081" s="215" t="s">
        <v>65366</v>
      </c>
      <c r="B20081" s="215">
        <v>1</v>
      </c>
      <c r="C20081" s="216" t="s">
        <v>65367</v>
      </c>
      <c r="D20081" s="215" t="s">
        <v>65368</v>
      </c>
    </row>
    <row r="20082" spans="1:4">
      <c r="A20082" s="215" t="s">
        <v>65369</v>
      </c>
      <c r="B20082" s="215">
        <v>1</v>
      </c>
      <c r="C20082" s="216" t="s">
        <v>65370</v>
      </c>
      <c r="D20082" s="215" t="s">
        <v>65371</v>
      </c>
    </row>
    <row r="20083" spans="1:4">
      <c r="A20083" s="215" t="s">
        <v>65372</v>
      </c>
      <c r="B20083" s="215">
        <v>1</v>
      </c>
      <c r="C20083" s="216" t="s">
        <v>65373</v>
      </c>
      <c r="D20083" s="215" t="s">
        <v>65374</v>
      </c>
    </row>
    <row r="20084" spans="1:4">
      <c r="A20084" s="215" t="s">
        <v>65375</v>
      </c>
      <c r="B20084" s="215">
        <v>1</v>
      </c>
      <c r="C20084" s="216" t="s">
        <v>65376</v>
      </c>
      <c r="D20084" s="215" t="s">
        <v>65377</v>
      </c>
    </row>
    <row r="20085" spans="1:4">
      <c r="A20085" s="215" t="s">
        <v>65378</v>
      </c>
      <c r="B20085" s="215">
        <v>1</v>
      </c>
      <c r="C20085" s="216" t="s">
        <v>65379</v>
      </c>
      <c r="D20085" s="215" t="s">
        <v>65380</v>
      </c>
    </row>
    <row r="20086" spans="1:4">
      <c r="A20086" s="215" t="s">
        <v>65381</v>
      </c>
      <c r="B20086" s="215">
        <v>1</v>
      </c>
      <c r="C20086" s="216" t="s">
        <v>111402</v>
      </c>
      <c r="D20086" s="215" t="s">
        <v>65382</v>
      </c>
    </row>
    <row r="20087" spans="1:4">
      <c r="A20087" s="215" t="s">
        <v>65383</v>
      </c>
      <c r="B20087" s="215">
        <v>1</v>
      </c>
      <c r="C20087" s="216" t="s">
        <v>65384</v>
      </c>
      <c r="D20087" s="215" t="s">
        <v>65385</v>
      </c>
    </row>
    <row r="20088" spans="1:4">
      <c r="A20088" s="215" t="s">
        <v>65386</v>
      </c>
      <c r="B20088" s="215">
        <v>1</v>
      </c>
      <c r="C20088" s="216" t="s">
        <v>65387</v>
      </c>
      <c r="D20088" s="215" t="s">
        <v>65388</v>
      </c>
    </row>
    <row r="20089" spans="1:4">
      <c r="A20089" s="215" t="s">
        <v>65389</v>
      </c>
      <c r="B20089" s="215">
        <v>1</v>
      </c>
      <c r="C20089" s="216" t="s">
        <v>65390</v>
      </c>
      <c r="D20089" s="215" t="s">
        <v>65391</v>
      </c>
    </row>
    <row r="20090" spans="1:4">
      <c r="A20090" s="215" t="s">
        <v>65392</v>
      </c>
      <c r="B20090" s="215">
        <v>1</v>
      </c>
      <c r="C20090" s="216" t="s">
        <v>65393</v>
      </c>
      <c r="D20090" s="215" t="s">
        <v>65394</v>
      </c>
    </row>
    <row r="20091" spans="1:4">
      <c r="A20091" s="215" t="s">
        <v>65395</v>
      </c>
      <c r="B20091" s="215">
        <v>1</v>
      </c>
      <c r="C20091" s="216" t="s">
        <v>65396</v>
      </c>
      <c r="D20091" s="215" t="s">
        <v>65397</v>
      </c>
    </row>
    <row r="20092" spans="1:4">
      <c r="A20092" s="215" t="s">
        <v>65398</v>
      </c>
      <c r="B20092" s="215">
        <v>1</v>
      </c>
      <c r="C20092" s="216" t="s">
        <v>65399</v>
      </c>
      <c r="D20092" s="215" t="s">
        <v>65400</v>
      </c>
    </row>
    <row r="20093" spans="1:4">
      <c r="A20093" s="215" t="s">
        <v>65401</v>
      </c>
      <c r="B20093" s="215">
        <v>1</v>
      </c>
      <c r="C20093" s="216" t="s">
        <v>65402</v>
      </c>
      <c r="D20093" s="215" t="s">
        <v>65403</v>
      </c>
    </row>
    <row r="20094" spans="1:4">
      <c r="A20094" s="215" t="s">
        <v>65404</v>
      </c>
      <c r="B20094" s="215">
        <v>1</v>
      </c>
      <c r="C20094" s="216" t="s">
        <v>65405</v>
      </c>
      <c r="D20094" s="215" t="s">
        <v>65406</v>
      </c>
    </row>
    <row r="20095" spans="1:4">
      <c r="A20095" s="215" t="s">
        <v>65407</v>
      </c>
      <c r="B20095" s="215">
        <v>1</v>
      </c>
      <c r="C20095" s="216" t="s">
        <v>65408</v>
      </c>
      <c r="D20095" s="215" t="s">
        <v>65409</v>
      </c>
    </row>
    <row r="20096" spans="1:4">
      <c r="A20096" s="215" t="s">
        <v>65410</v>
      </c>
      <c r="B20096" s="215">
        <v>1</v>
      </c>
      <c r="C20096" s="216" t="s">
        <v>65411</v>
      </c>
      <c r="D20096" s="215" t="s">
        <v>65412</v>
      </c>
    </row>
    <row r="20097" spans="1:4">
      <c r="A20097" s="215" t="s">
        <v>65413</v>
      </c>
      <c r="B20097" s="215">
        <v>1</v>
      </c>
      <c r="C20097" s="216" t="s">
        <v>65414</v>
      </c>
      <c r="D20097" s="215" t="s">
        <v>65415</v>
      </c>
    </row>
    <row r="20098" spans="1:4">
      <c r="A20098" s="215" t="s">
        <v>65416</v>
      </c>
      <c r="B20098" s="215">
        <v>1</v>
      </c>
      <c r="C20098" s="216" t="s">
        <v>65417</v>
      </c>
      <c r="D20098" s="215" t="s">
        <v>65418</v>
      </c>
    </row>
    <row r="20099" spans="1:4">
      <c r="A20099" s="215" t="s">
        <v>65419</v>
      </c>
      <c r="B20099" s="215">
        <v>1</v>
      </c>
      <c r="C20099" s="216" t="s">
        <v>65420</v>
      </c>
      <c r="D20099" s="215" t="s">
        <v>65421</v>
      </c>
    </row>
    <row r="20100" spans="1:4">
      <c r="A20100" s="215" t="s">
        <v>65422</v>
      </c>
      <c r="B20100" s="215">
        <v>1</v>
      </c>
      <c r="C20100" s="216" t="s">
        <v>65423</v>
      </c>
      <c r="D20100" s="215" t="s">
        <v>65424</v>
      </c>
    </row>
    <row r="20101" spans="1:4">
      <c r="A20101" s="215" t="s">
        <v>65425</v>
      </c>
      <c r="B20101" s="215">
        <v>1</v>
      </c>
      <c r="C20101" s="216" t="s">
        <v>65426</v>
      </c>
      <c r="D20101" s="215" t="s">
        <v>65427</v>
      </c>
    </row>
    <row r="20102" spans="1:4">
      <c r="A20102" s="215" t="s">
        <v>65428</v>
      </c>
      <c r="B20102" s="215">
        <v>1</v>
      </c>
      <c r="C20102" s="216" t="s">
        <v>65429</v>
      </c>
      <c r="D20102" s="215" t="s">
        <v>65430</v>
      </c>
    </row>
    <row r="20103" spans="1:4">
      <c r="A20103" s="215" t="s">
        <v>65431</v>
      </c>
      <c r="B20103" s="215">
        <v>1</v>
      </c>
      <c r="C20103" s="216" t="s">
        <v>65432</v>
      </c>
      <c r="D20103" s="215" t="s">
        <v>65433</v>
      </c>
    </row>
    <row r="20104" spans="1:4">
      <c r="A20104" s="215" t="s">
        <v>65434</v>
      </c>
      <c r="B20104" s="215">
        <v>1</v>
      </c>
      <c r="C20104" s="216" t="s">
        <v>65435</v>
      </c>
      <c r="D20104" s="215" t="s">
        <v>65436</v>
      </c>
    </row>
    <row r="20105" spans="1:4">
      <c r="A20105" s="215" t="s">
        <v>65437</v>
      </c>
      <c r="B20105" s="215">
        <v>1</v>
      </c>
      <c r="C20105" s="216" t="s">
        <v>65438</v>
      </c>
      <c r="D20105" s="215" t="s">
        <v>65439</v>
      </c>
    </row>
    <row r="20106" spans="1:4">
      <c r="A20106" s="215" t="s">
        <v>65440</v>
      </c>
      <c r="B20106" s="215">
        <v>1</v>
      </c>
      <c r="C20106" s="216" t="s">
        <v>65441</v>
      </c>
      <c r="D20106" s="215" t="s">
        <v>65442</v>
      </c>
    </row>
    <row r="20107" spans="1:4">
      <c r="A20107" s="215" t="s">
        <v>65443</v>
      </c>
      <c r="B20107" s="215">
        <v>1</v>
      </c>
      <c r="C20107" s="216" t="s">
        <v>65444</v>
      </c>
      <c r="D20107" s="215" t="s">
        <v>65445</v>
      </c>
    </row>
    <row r="20108" spans="1:4">
      <c r="A20108" s="215" t="s">
        <v>65446</v>
      </c>
      <c r="B20108" s="215">
        <v>1</v>
      </c>
      <c r="C20108" s="216" t="s">
        <v>65447</v>
      </c>
      <c r="D20108" s="215" t="s">
        <v>65448</v>
      </c>
    </row>
    <row r="20109" spans="1:4">
      <c r="A20109" s="215" t="s">
        <v>65449</v>
      </c>
      <c r="B20109" s="215">
        <v>1</v>
      </c>
      <c r="C20109" s="216" t="s">
        <v>65450</v>
      </c>
      <c r="D20109" s="215" t="s">
        <v>65451</v>
      </c>
    </row>
    <row r="20110" spans="1:4">
      <c r="A20110" s="215" t="s">
        <v>65452</v>
      </c>
      <c r="B20110" s="215">
        <v>1</v>
      </c>
      <c r="C20110" s="216" t="s">
        <v>65453</v>
      </c>
      <c r="D20110" s="215" t="s">
        <v>65454</v>
      </c>
    </row>
    <row r="20111" spans="1:4">
      <c r="A20111" s="215" t="s">
        <v>65455</v>
      </c>
      <c r="B20111" s="215">
        <v>1</v>
      </c>
      <c r="C20111" s="216" t="s">
        <v>65456</v>
      </c>
      <c r="D20111" s="215" t="s">
        <v>65457</v>
      </c>
    </row>
    <row r="20112" spans="1:4">
      <c r="A20112" s="215" t="s">
        <v>65458</v>
      </c>
      <c r="B20112" s="215">
        <v>1</v>
      </c>
      <c r="C20112" s="216" t="s">
        <v>65459</v>
      </c>
      <c r="D20112" s="215" t="s">
        <v>65460</v>
      </c>
    </row>
    <row r="20113" spans="1:4">
      <c r="A20113" s="215" t="s">
        <v>65461</v>
      </c>
      <c r="B20113" s="215">
        <v>1</v>
      </c>
      <c r="C20113" s="216" t="s">
        <v>65462</v>
      </c>
      <c r="D20113" s="215" t="s">
        <v>65463</v>
      </c>
    </row>
    <row r="20114" spans="1:4">
      <c r="A20114" s="215" t="s">
        <v>65464</v>
      </c>
      <c r="B20114" s="215">
        <v>1</v>
      </c>
      <c r="C20114" s="216" t="s">
        <v>65465</v>
      </c>
      <c r="D20114" s="215" t="s">
        <v>65466</v>
      </c>
    </row>
    <row r="20115" spans="1:4">
      <c r="A20115" s="215" t="s">
        <v>65467</v>
      </c>
      <c r="B20115" s="215">
        <v>1</v>
      </c>
      <c r="C20115" s="216" t="s">
        <v>65468</v>
      </c>
      <c r="D20115" s="215" t="s">
        <v>65469</v>
      </c>
    </row>
    <row r="20116" spans="1:4">
      <c r="A20116" s="215" t="s">
        <v>65470</v>
      </c>
      <c r="B20116" s="215">
        <v>1</v>
      </c>
      <c r="C20116" s="216" t="s">
        <v>65471</v>
      </c>
      <c r="D20116" s="215" t="s">
        <v>65472</v>
      </c>
    </row>
    <row r="20117" spans="1:4">
      <c r="A20117" s="215" t="s">
        <v>65473</v>
      </c>
      <c r="B20117" s="215">
        <v>1</v>
      </c>
      <c r="C20117" s="216" t="s">
        <v>65474</v>
      </c>
      <c r="D20117" s="215" t="s">
        <v>65475</v>
      </c>
    </row>
    <row r="20118" spans="1:4">
      <c r="A20118" s="215" t="s">
        <v>65476</v>
      </c>
      <c r="B20118" s="215">
        <v>1</v>
      </c>
      <c r="C20118" s="216" t="s">
        <v>65477</v>
      </c>
      <c r="D20118" s="215" t="s">
        <v>65478</v>
      </c>
    </row>
    <row r="20119" spans="1:4">
      <c r="A20119" s="215" t="s">
        <v>65479</v>
      </c>
      <c r="B20119" s="215">
        <v>1</v>
      </c>
      <c r="C20119" s="216" t="s">
        <v>65480</v>
      </c>
      <c r="D20119" s="215" t="s">
        <v>65481</v>
      </c>
    </row>
    <row r="20120" spans="1:4">
      <c r="A20120" s="215" t="s">
        <v>65482</v>
      </c>
      <c r="B20120" s="215">
        <v>1</v>
      </c>
      <c r="C20120" s="216" t="s">
        <v>65483</v>
      </c>
      <c r="D20120" s="215" t="s">
        <v>65484</v>
      </c>
    </row>
    <row r="20121" spans="1:4">
      <c r="A20121" s="215" t="s">
        <v>65485</v>
      </c>
      <c r="B20121" s="215">
        <v>1</v>
      </c>
      <c r="C20121" s="216" t="s">
        <v>65486</v>
      </c>
      <c r="D20121" s="215" t="s">
        <v>65487</v>
      </c>
    </row>
    <row r="20122" spans="1:4">
      <c r="A20122" s="215" t="s">
        <v>65488</v>
      </c>
      <c r="B20122" s="215">
        <v>1</v>
      </c>
      <c r="C20122" s="216" t="s">
        <v>65489</v>
      </c>
      <c r="D20122" s="215" t="s">
        <v>65490</v>
      </c>
    </row>
    <row r="20123" spans="1:4">
      <c r="A20123" s="215" t="s">
        <v>65491</v>
      </c>
      <c r="B20123" s="215">
        <v>1</v>
      </c>
      <c r="C20123" s="216" t="s">
        <v>65492</v>
      </c>
      <c r="D20123" s="215" t="s">
        <v>65493</v>
      </c>
    </row>
    <row r="20124" spans="1:4">
      <c r="A20124" s="215" t="s">
        <v>65494</v>
      </c>
      <c r="B20124" s="215">
        <v>1</v>
      </c>
      <c r="C20124" s="216" t="s">
        <v>65495</v>
      </c>
      <c r="D20124" s="215" t="s">
        <v>65496</v>
      </c>
    </row>
    <row r="20125" spans="1:4">
      <c r="A20125" s="215" t="s">
        <v>65497</v>
      </c>
      <c r="B20125" s="215">
        <v>1</v>
      </c>
      <c r="C20125" s="216" t="s">
        <v>65498</v>
      </c>
      <c r="D20125" s="215" t="s">
        <v>65499</v>
      </c>
    </row>
    <row r="20126" spans="1:4">
      <c r="A20126" s="215" t="s">
        <v>65500</v>
      </c>
      <c r="B20126" s="215">
        <v>1</v>
      </c>
      <c r="C20126" s="216" t="s">
        <v>65501</v>
      </c>
      <c r="D20126" s="215" t="s">
        <v>65502</v>
      </c>
    </row>
    <row r="20127" spans="1:4">
      <c r="A20127" s="215" t="s">
        <v>65503</v>
      </c>
      <c r="B20127" s="215">
        <v>1</v>
      </c>
      <c r="C20127" s="216" t="s">
        <v>65504</v>
      </c>
      <c r="D20127" s="215" t="s">
        <v>65505</v>
      </c>
    </row>
    <row r="20128" spans="1:4">
      <c r="A20128" s="215" t="s">
        <v>65506</v>
      </c>
      <c r="B20128" s="215">
        <v>1</v>
      </c>
      <c r="C20128" s="216" t="s">
        <v>65507</v>
      </c>
      <c r="D20128" s="215" t="s">
        <v>65508</v>
      </c>
    </row>
    <row r="20129" spans="1:4">
      <c r="A20129" s="215" t="s">
        <v>65509</v>
      </c>
      <c r="B20129" s="215">
        <v>1</v>
      </c>
      <c r="C20129" s="216" t="s">
        <v>65510</v>
      </c>
      <c r="D20129" s="215" t="s">
        <v>65511</v>
      </c>
    </row>
    <row r="20130" spans="1:4">
      <c r="A20130" s="215" t="s">
        <v>65512</v>
      </c>
      <c r="B20130" s="215">
        <v>1</v>
      </c>
      <c r="C20130" s="216" t="s">
        <v>65513</v>
      </c>
      <c r="D20130" s="215" t="s">
        <v>65514</v>
      </c>
    </row>
    <row r="20131" spans="1:4">
      <c r="A20131" s="215" t="s">
        <v>65515</v>
      </c>
      <c r="B20131" s="215">
        <v>1</v>
      </c>
      <c r="C20131" s="216" t="s">
        <v>65516</v>
      </c>
      <c r="D20131" s="215" t="s">
        <v>65517</v>
      </c>
    </row>
    <row r="20132" spans="1:4">
      <c r="A20132" s="215" t="s">
        <v>65518</v>
      </c>
      <c r="B20132" s="215">
        <v>1</v>
      </c>
      <c r="C20132" s="216" t="s">
        <v>65519</v>
      </c>
      <c r="D20132" s="215" t="s">
        <v>65520</v>
      </c>
    </row>
    <row r="20133" spans="1:4">
      <c r="A20133" s="215" t="s">
        <v>65521</v>
      </c>
      <c r="B20133" s="215">
        <v>1</v>
      </c>
      <c r="C20133" s="216" t="s">
        <v>65522</v>
      </c>
      <c r="D20133" s="215" t="s">
        <v>65523</v>
      </c>
    </row>
    <row r="20134" spans="1:4">
      <c r="A20134" s="215" t="s">
        <v>65524</v>
      </c>
      <c r="B20134" s="215">
        <v>1</v>
      </c>
      <c r="C20134" s="216" t="s">
        <v>65525</v>
      </c>
      <c r="D20134" s="215" t="s">
        <v>65526</v>
      </c>
    </row>
    <row r="20135" spans="1:4">
      <c r="A20135" s="215" t="s">
        <v>65527</v>
      </c>
      <c r="B20135" s="215">
        <v>2</v>
      </c>
      <c r="C20135" s="216" t="s">
        <v>65528</v>
      </c>
      <c r="D20135" s="215" t="s">
        <v>65529</v>
      </c>
    </row>
    <row r="20136" spans="1:4">
      <c r="A20136" s="215" t="s">
        <v>65530</v>
      </c>
      <c r="B20136" s="215">
        <v>1</v>
      </c>
      <c r="C20136" s="216" t="s">
        <v>65531</v>
      </c>
      <c r="D20136" s="215" t="s">
        <v>65532</v>
      </c>
    </row>
    <row r="20137" spans="1:4">
      <c r="A20137" s="215" t="s">
        <v>65533</v>
      </c>
      <c r="B20137" s="215">
        <v>1</v>
      </c>
      <c r="C20137" s="216" t="s">
        <v>65534</v>
      </c>
      <c r="D20137" s="215" t="s">
        <v>65535</v>
      </c>
    </row>
    <row r="20138" spans="1:4">
      <c r="A20138" s="215" t="s">
        <v>65536</v>
      </c>
      <c r="B20138" s="215">
        <v>1</v>
      </c>
      <c r="C20138" s="216" t="s">
        <v>65537</v>
      </c>
      <c r="D20138" s="215" t="s">
        <v>65538</v>
      </c>
    </row>
    <row r="20139" spans="1:4">
      <c r="A20139" s="215" t="s">
        <v>65539</v>
      </c>
      <c r="B20139" s="215">
        <v>1</v>
      </c>
      <c r="C20139" s="216" t="s">
        <v>65540</v>
      </c>
      <c r="D20139" s="215" t="s">
        <v>65541</v>
      </c>
    </row>
    <row r="20140" spans="1:4">
      <c r="A20140" s="215" t="s">
        <v>65542</v>
      </c>
      <c r="B20140" s="215">
        <v>1</v>
      </c>
      <c r="C20140" s="216" t="s">
        <v>65543</v>
      </c>
      <c r="D20140" s="215" t="s">
        <v>65544</v>
      </c>
    </row>
    <row r="20141" spans="1:4">
      <c r="A20141" s="215" t="s">
        <v>65545</v>
      </c>
      <c r="B20141" s="215">
        <v>1</v>
      </c>
      <c r="C20141" s="216" t="s">
        <v>65546</v>
      </c>
      <c r="D20141" s="215" t="s">
        <v>65547</v>
      </c>
    </row>
    <row r="20142" spans="1:4">
      <c r="A20142" s="215" t="s">
        <v>65548</v>
      </c>
      <c r="B20142" s="215">
        <v>1</v>
      </c>
      <c r="C20142" s="216" t="s">
        <v>65549</v>
      </c>
      <c r="D20142" s="215" t="s">
        <v>65550</v>
      </c>
    </row>
    <row r="20143" spans="1:4">
      <c r="A20143" s="215" t="s">
        <v>65551</v>
      </c>
      <c r="B20143" s="215">
        <v>1</v>
      </c>
      <c r="C20143" s="216" t="s">
        <v>65552</v>
      </c>
      <c r="D20143" s="215" t="s">
        <v>65553</v>
      </c>
    </row>
    <row r="20144" spans="1:4">
      <c r="A20144" s="215" t="s">
        <v>65554</v>
      </c>
      <c r="B20144" s="215">
        <v>1</v>
      </c>
      <c r="C20144" s="216" t="s">
        <v>65555</v>
      </c>
      <c r="D20144" s="215" t="s">
        <v>65556</v>
      </c>
    </row>
    <row r="20145" spans="1:4">
      <c r="A20145" s="215" t="s">
        <v>65557</v>
      </c>
      <c r="B20145" s="215">
        <v>1</v>
      </c>
      <c r="C20145" s="216" t="s">
        <v>65558</v>
      </c>
      <c r="D20145" s="215" t="s">
        <v>65559</v>
      </c>
    </row>
    <row r="20146" spans="1:4">
      <c r="A20146" s="215" t="s">
        <v>65560</v>
      </c>
      <c r="B20146" s="215">
        <v>1</v>
      </c>
      <c r="C20146" s="216" t="s">
        <v>65561</v>
      </c>
      <c r="D20146" s="215" t="s">
        <v>65562</v>
      </c>
    </row>
    <row r="20147" spans="1:4">
      <c r="A20147" s="215" t="s">
        <v>65563</v>
      </c>
      <c r="B20147" s="215">
        <v>1</v>
      </c>
      <c r="C20147" s="216" t="s">
        <v>65564</v>
      </c>
      <c r="D20147" s="215" t="s">
        <v>65565</v>
      </c>
    </row>
    <row r="20148" spans="1:4">
      <c r="A20148" s="215" t="s">
        <v>65566</v>
      </c>
      <c r="B20148" s="215">
        <v>1</v>
      </c>
      <c r="C20148" s="216" t="s">
        <v>65567</v>
      </c>
      <c r="D20148" s="215" t="s">
        <v>65568</v>
      </c>
    </row>
    <row r="20149" spans="1:4">
      <c r="A20149" s="215" t="s">
        <v>65569</v>
      </c>
      <c r="B20149" s="215">
        <v>1</v>
      </c>
      <c r="C20149" s="216" t="s">
        <v>65570</v>
      </c>
      <c r="D20149" s="215" t="s">
        <v>65571</v>
      </c>
    </row>
    <row r="20150" spans="1:4">
      <c r="A20150" s="215" t="s">
        <v>65572</v>
      </c>
      <c r="B20150" s="215">
        <v>1</v>
      </c>
      <c r="C20150" s="216" t="s">
        <v>65573</v>
      </c>
      <c r="D20150" s="215" t="s">
        <v>65574</v>
      </c>
    </row>
    <row r="20151" spans="1:4">
      <c r="A20151" s="215" t="s">
        <v>65575</v>
      </c>
      <c r="B20151" s="215">
        <v>1</v>
      </c>
      <c r="C20151" s="216" t="s">
        <v>65576</v>
      </c>
      <c r="D20151" s="215" t="s">
        <v>65577</v>
      </c>
    </row>
    <row r="20152" spans="1:4">
      <c r="A20152" s="215" t="s">
        <v>65578</v>
      </c>
      <c r="B20152" s="215">
        <v>1</v>
      </c>
      <c r="C20152" s="216" t="s">
        <v>65579</v>
      </c>
      <c r="D20152" s="215" t="s">
        <v>65580</v>
      </c>
    </row>
    <row r="20153" spans="1:4">
      <c r="A20153" s="215" t="s">
        <v>65581</v>
      </c>
      <c r="B20153" s="215">
        <v>1</v>
      </c>
      <c r="C20153" s="216" t="s">
        <v>65582</v>
      </c>
      <c r="D20153" s="215" t="s">
        <v>65583</v>
      </c>
    </row>
    <row r="20154" spans="1:4">
      <c r="A20154" s="215" t="s">
        <v>65584</v>
      </c>
      <c r="B20154" s="215">
        <v>1</v>
      </c>
      <c r="C20154" s="216" t="s">
        <v>65585</v>
      </c>
      <c r="D20154" s="215" t="s">
        <v>65586</v>
      </c>
    </row>
    <row r="20155" spans="1:4">
      <c r="A20155" s="215" t="s">
        <v>65587</v>
      </c>
      <c r="B20155" s="215">
        <v>1</v>
      </c>
      <c r="C20155" s="216" t="s">
        <v>65588</v>
      </c>
      <c r="D20155" s="215" t="s">
        <v>65589</v>
      </c>
    </row>
    <row r="20156" spans="1:4">
      <c r="A20156" s="215" t="s">
        <v>65590</v>
      </c>
      <c r="B20156" s="215">
        <v>1</v>
      </c>
      <c r="C20156" s="216" t="s">
        <v>65591</v>
      </c>
      <c r="D20156" s="215" t="s">
        <v>65592</v>
      </c>
    </row>
    <row r="20157" spans="1:4">
      <c r="A20157" s="215" t="s">
        <v>65593</v>
      </c>
      <c r="B20157" s="215">
        <v>1</v>
      </c>
      <c r="C20157" s="216" t="s">
        <v>65594</v>
      </c>
      <c r="D20157" s="215" t="s">
        <v>65595</v>
      </c>
    </row>
    <row r="20158" spans="1:4">
      <c r="A20158" s="215" t="s">
        <v>65596</v>
      </c>
      <c r="B20158" s="215">
        <v>1</v>
      </c>
      <c r="C20158" s="216" t="s">
        <v>65597</v>
      </c>
      <c r="D20158" s="215" t="s">
        <v>65598</v>
      </c>
    </row>
    <row r="20159" spans="1:4">
      <c r="A20159" s="215" t="s">
        <v>65599</v>
      </c>
      <c r="B20159" s="215">
        <v>1</v>
      </c>
      <c r="C20159" s="216" t="s">
        <v>65600</v>
      </c>
      <c r="D20159" s="215" t="s">
        <v>65601</v>
      </c>
    </row>
    <row r="20160" spans="1:4">
      <c r="A20160" s="215" t="s">
        <v>65602</v>
      </c>
      <c r="B20160" s="215">
        <v>1</v>
      </c>
      <c r="C20160" s="216" t="s">
        <v>65603</v>
      </c>
      <c r="D20160" s="215" t="s">
        <v>65604</v>
      </c>
    </row>
    <row r="20161" spans="1:4">
      <c r="A20161" s="215" t="s">
        <v>65605</v>
      </c>
      <c r="B20161" s="215">
        <v>1</v>
      </c>
      <c r="C20161" s="216" t="s">
        <v>65606</v>
      </c>
      <c r="D20161" s="215" t="s">
        <v>65607</v>
      </c>
    </row>
    <row r="20162" spans="1:4">
      <c r="A20162" s="215" t="s">
        <v>65608</v>
      </c>
      <c r="B20162" s="215">
        <v>1</v>
      </c>
      <c r="C20162" s="216" t="s">
        <v>65609</v>
      </c>
      <c r="D20162" s="215" t="s">
        <v>65610</v>
      </c>
    </row>
    <row r="20163" spans="1:4">
      <c r="A20163" s="215" t="s">
        <v>65611</v>
      </c>
      <c r="B20163" s="215">
        <v>1</v>
      </c>
      <c r="C20163" s="216" t="s">
        <v>65612</v>
      </c>
      <c r="D20163" s="215" t="s">
        <v>65613</v>
      </c>
    </row>
    <row r="20164" spans="1:4">
      <c r="A20164" s="215" t="s">
        <v>65614</v>
      </c>
      <c r="B20164" s="215">
        <v>1</v>
      </c>
      <c r="C20164" s="216" t="s">
        <v>65615</v>
      </c>
      <c r="D20164" s="215" t="s">
        <v>65616</v>
      </c>
    </row>
    <row r="20165" spans="1:4">
      <c r="A20165" s="215" t="s">
        <v>65617</v>
      </c>
      <c r="B20165" s="215">
        <v>1</v>
      </c>
      <c r="C20165" s="216" t="s">
        <v>65618</v>
      </c>
      <c r="D20165" s="215" t="s">
        <v>65619</v>
      </c>
    </row>
    <row r="20166" spans="1:4">
      <c r="A20166" s="215" t="s">
        <v>65620</v>
      </c>
      <c r="B20166" s="215">
        <v>1</v>
      </c>
      <c r="C20166" s="216" t="s">
        <v>65621</v>
      </c>
      <c r="D20166" s="215" t="s">
        <v>65622</v>
      </c>
    </row>
    <row r="20167" spans="1:4">
      <c r="A20167" s="215" t="s">
        <v>65623</v>
      </c>
      <c r="B20167" s="215">
        <v>1</v>
      </c>
      <c r="C20167" s="216" t="s">
        <v>65624</v>
      </c>
      <c r="D20167" s="215" t="s">
        <v>65625</v>
      </c>
    </row>
    <row r="20168" spans="1:4">
      <c r="A20168" s="215" t="s">
        <v>65626</v>
      </c>
      <c r="B20168" s="215">
        <v>1</v>
      </c>
      <c r="C20168" s="216" t="s">
        <v>65627</v>
      </c>
      <c r="D20168" s="215" t="s">
        <v>65628</v>
      </c>
    </row>
    <row r="20169" spans="1:4">
      <c r="A20169" s="215" t="s">
        <v>65629</v>
      </c>
      <c r="B20169" s="215">
        <v>1</v>
      </c>
      <c r="C20169" s="216" t="s">
        <v>65630</v>
      </c>
      <c r="D20169" s="215" t="s">
        <v>65631</v>
      </c>
    </row>
    <row r="20170" spans="1:4">
      <c r="A20170" s="215" t="s">
        <v>65632</v>
      </c>
      <c r="B20170" s="215">
        <v>1</v>
      </c>
      <c r="C20170" s="216" t="s">
        <v>111403</v>
      </c>
      <c r="D20170" s="215" t="s">
        <v>65305</v>
      </c>
    </row>
    <row r="20171" spans="1:4">
      <c r="A20171" s="215" t="s">
        <v>65633</v>
      </c>
      <c r="B20171" s="215">
        <v>1</v>
      </c>
      <c r="C20171" s="216" t="s">
        <v>65634</v>
      </c>
      <c r="D20171" s="215" t="s">
        <v>65074</v>
      </c>
    </row>
    <row r="20172" spans="1:4">
      <c r="A20172" s="215" t="s">
        <v>65635</v>
      </c>
      <c r="B20172" s="215">
        <v>1</v>
      </c>
      <c r="C20172" s="216" t="s">
        <v>65636</v>
      </c>
      <c r="D20172" s="215" t="s">
        <v>65079</v>
      </c>
    </row>
    <row r="20173" spans="1:4">
      <c r="A20173" s="215" t="s">
        <v>65637</v>
      </c>
      <c r="B20173" s="215">
        <v>1</v>
      </c>
      <c r="C20173" s="216" t="s">
        <v>65638</v>
      </c>
      <c r="D20173" s="215" t="s">
        <v>65082</v>
      </c>
    </row>
    <row r="20174" spans="1:4">
      <c r="A20174" s="215" t="s">
        <v>65639</v>
      </c>
      <c r="B20174" s="215">
        <v>1</v>
      </c>
      <c r="C20174" s="216" t="s">
        <v>65640</v>
      </c>
      <c r="D20174" s="215" t="s">
        <v>63830</v>
      </c>
    </row>
    <row r="20175" spans="1:4">
      <c r="A20175" s="215" t="s">
        <v>65641</v>
      </c>
      <c r="B20175" s="215">
        <v>1</v>
      </c>
      <c r="C20175" s="216" t="s">
        <v>65642</v>
      </c>
      <c r="D20175" s="215" t="s">
        <v>65085</v>
      </c>
    </row>
    <row r="20176" spans="1:4">
      <c r="A20176" s="215" t="s">
        <v>65643</v>
      </c>
      <c r="B20176" s="215">
        <v>1</v>
      </c>
      <c r="C20176" s="216" t="s">
        <v>65644</v>
      </c>
      <c r="D20176" s="215" t="s">
        <v>65091</v>
      </c>
    </row>
    <row r="20177" spans="1:4">
      <c r="A20177" s="215" t="s">
        <v>65645</v>
      </c>
      <c r="B20177" s="215">
        <v>1</v>
      </c>
      <c r="C20177" s="216" t="s">
        <v>65646</v>
      </c>
      <c r="D20177" s="215" t="s">
        <v>65647</v>
      </c>
    </row>
    <row r="20178" spans="1:4">
      <c r="A20178" s="215" t="s">
        <v>65648</v>
      </c>
      <c r="B20178" s="215">
        <v>1</v>
      </c>
      <c r="C20178" s="216" t="s">
        <v>65649</v>
      </c>
      <c r="D20178" s="215" t="s">
        <v>65650</v>
      </c>
    </row>
    <row r="20179" spans="1:4">
      <c r="A20179" s="215" t="s">
        <v>65651</v>
      </c>
      <c r="B20179" s="215">
        <v>1</v>
      </c>
      <c r="C20179" s="216" t="s">
        <v>65652</v>
      </c>
      <c r="D20179" s="215" t="s">
        <v>65653</v>
      </c>
    </row>
    <row r="20180" spans="1:4">
      <c r="A20180" s="215" t="s">
        <v>65654</v>
      </c>
      <c r="B20180" s="215">
        <v>1</v>
      </c>
      <c r="C20180" s="216" t="s">
        <v>65655</v>
      </c>
      <c r="D20180" s="215" t="s">
        <v>65656</v>
      </c>
    </row>
    <row r="20181" spans="1:4">
      <c r="A20181" s="215" t="s">
        <v>65657</v>
      </c>
      <c r="B20181" s="215">
        <v>1</v>
      </c>
      <c r="C20181" s="216" t="s">
        <v>65658</v>
      </c>
      <c r="D20181" s="215" t="s">
        <v>65659</v>
      </c>
    </row>
    <row r="20182" spans="1:4">
      <c r="A20182" s="215" t="s">
        <v>65660</v>
      </c>
      <c r="B20182" s="215">
        <v>1</v>
      </c>
      <c r="C20182" s="216" t="s">
        <v>65661</v>
      </c>
      <c r="D20182" s="215" t="s">
        <v>65662</v>
      </c>
    </row>
    <row r="20183" spans="1:4">
      <c r="A20183" s="215" t="s">
        <v>65663</v>
      </c>
      <c r="B20183" s="215">
        <v>1</v>
      </c>
      <c r="C20183" s="216" t="s">
        <v>111404</v>
      </c>
      <c r="D20183" s="215" t="s">
        <v>65664</v>
      </c>
    </row>
    <row r="20184" spans="1:4">
      <c r="A20184" s="215" t="s">
        <v>65665</v>
      </c>
      <c r="B20184" s="215">
        <v>1</v>
      </c>
      <c r="C20184" s="216" t="s">
        <v>65666</v>
      </c>
      <c r="D20184" s="215" t="s">
        <v>65667</v>
      </c>
    </row>
    <row r="20185" spans="1:4">
      <c r="A20185" s="215" t="s">
        <v>65668</v>
      </c>
      <c r="B20185" s="215">
        <v>1</v>
      </c>
      <c r="C20185" s="216" t="s">
        <v>65669</v>
      </c>
      <c r="D20185" s="215" t="s">
        <v>65670</v>
      </c>
    </row>
    <row r="20186" spans="1:4">
      <c r="A20186" s="215" t="s">
        <v>65671</v>
      </c>
      <c r="B20186" s="215">
        <v>1</v>
      </c>
      <c r="C20186" s="216" t="s">
        <v>65672</v>
      </c>
      <c r="D20186" s="215" t="s">
        <v>65673</v>
      </c>
    </row>
    <row r="20187" spans="1:4">
      <c r="A20187" s="215" t="s">
        <v>65674</v>
      </c>
      <c r="B20187" s="215">
        <v>1</v>
      </c>
      <c r="C20187" s="216" t="s">
        <v>65675</v>
      </c>
      <c r="D20187" s="215" t="s">
        <v>65676</v>
      </c>
    </row>
    <row r="20188" spans="1:4">
      <c r="A20188" s="215" t="s">
        <v>65677</v>
      </c>
      <c r="B20188" s="215">
        <v>1</v>
      </c>
      <c r="C20188" s="216" t="s">
        <v>65678</v>
      </c>
      <c r="D20188" s="215" t="s">
        <v>65679</v>
      </c>
    </row>
    <row r="20189" spans="1:4">
      <c r="A20189" s="215" t="s">
        <v>65680</v>
      </c>
      <c r="B20189" s="215">
        <v>1</v>
      </c>
      <c r="C20189" s="216" t="s">
        <v>65681</v>
      </c>
      <c r="D20189" s="215" t="s">
        <v>65103</v>
      </c>
    </row>
    <row r="20190" spans="1:4">
      <c r="A20190" s="215" t="s">
        <v>65682</v>
      </c>
      <c r="B20190" s="215">
        <v>1</v>
      </c>
      <c r="C20190" s="216" t="s">
        <v>65683</v>
      </c>
      <c r="D20190" s="215" t="s">
        <v>65684</v>
      </c>
    </row>
    <row r="20191" spans="1:4">
      <c r="A20191" s="215" t="s">
        <v>65685</v>
      </c>
      <c r="B20191" s="215">
        <v>1</v>
      </c>
      <c r="C20191" s="216" t="s">
        <v>65686</v>
      </c>
      <c r="D20191" s="215" t="s">
        <v>65106</v>
      </c>
    </row>
    <row r="20192" spans="1:4">
      <c r="A20192" s="215" t="s">
        <v>65687</v>
      </c>
      <c r="B20192" s="215">
        <v>1</v>
      </c>
      <c r="C20192" s="216" t="s">
        <v>65688</v>
      </c>
      <c r="D20192" s="215" t="s">
        <v>65689</v>
      </c>
    </row>
    <row r="20193" spans="1:4">
      <c r="A20193" s="215" t="s">
        <v>65690</v>
      </c>
      <c r="B20193" s="215">
        <v>1</v>
      </c>
      <c r="C20193" s="216" t="s">
        <v>65691</v>
      </c>
      <c r="D20193" s="215" t="s">
        <v>65692</v>
      </c>
    </row>
    <row r="20194" spans="1:4">
      <c r="A20194" s="215" t="s">
        <v>65693</v>
      </c>
      <c r="B20194" s="215">
        <v>1</v>
      </c>
      <c r="C20194" s="216" t="s">
        <v>65694</v>
      </c>
      <c r="D20194" s="215" t="s">
        <v>65109</v>
      </c>
    </row>
    <row r="20195" spans="1:4">
      <c r="A20195" s="215" t="s">
        <v>65695</v>
      </c>
      <c r="B20195" s="215">
        <v>1</v>
      </c>
      <c r="C20195" s="216" t="s">
        <v>65696</v>
      </c>
      <c r="D20195" s="215" t="s">
        <v>65697</v>
      </c>
    </row>
    <row r="20196" spans="1:4">
      <c r="A20196" s="215" t="s">
        <v>65698</v>
      </c>
      <c r="B20196" s="215">
        <v>1</v>
      </c>
      <c r="C20196" s="216" t="s">
        <v>65699</v>
      </c>
      <c r="D20196" s="215" t="s">
        <v>65700</v>
      </c>
    </row>
    <row r="20197" spans="1:4">
      <c r="A20197" s="215" t="s">
        <v>65701</v>
      </c>
      <c r="B20197" s="215">
        <v>1</v>
      </c>
      <c r="C20197" s="216" t="s">
        <v>65702</v>
      </c>
      <c r="D20197" s="215" t="s">
        <v>65703</v>
      </c>
    </row>
    <row r="20198" spans="1:4">
      <c r="A20198" s="215" t="s">
        <v>65704</v>
      </c>
      <c r="B20198" s="215">
        <v>1</v>
      </c>
      <c r="C20198" s="216" t="s">
        <v>65705</v>
      </c>
      <c r="D20198" s="215" t="s">
        <v>65706</v>
      </c>
    </row>
    <row r="20199" spans="1:4">
      <c r="A20199" s="215" t="s">
        <v>65707</v>
      </c>
      <c r="B20199" s="215">
        <v>1</v>
      </c>
      <c r="C20199" s="216" t="s">
        <v>65708</v>
      </c>
      <c r="D20199" s="215" t="s">
        <v>65709</v>
      </c>
    </row>
    <row r="20200" spans="1:4">
      <c r="A20200" s="215" t="s">
        <v>65710</v>
      </c>
      <c r="B20200" s="215">
        <v>1</v>
      </c>
      <c r="C20200" s="216" t="s">
        <v>65711</v>
      </c>
      <c r="D20200" s="215" t="s">
        <v>65712</v>
      </c>
    </row>
    <row r="20201" spans="1:4">
      <c r="A20201" s="215" t="s">
        <v>65713</v>
      </c>
      <c r="B20201" s="215">
        <v>1</v>
      </c>
      <c r="C20201" s="216" t="s">
        <v>65714</v>
      </c>
      <c r="D20201" s="215" t="s">
        <v>65117</v>
      </c>
    </row>
    <row r="20202" spans="1:4">
      <c r="A20202" s="215" t="s">
        <v>65715</v>
      </c>
      <c r="B20202" s="215">
        <v>1</v>
      </c>
      <c r="C20202" s="216" t="s">
        <v>65716</v>
      </c>
      <c r="D20202" s="215" t="s">
        <v>65717</v>
      </c>
    </row>
    <row r="20203" spans="1:4">
      <c r="A20203" s="215" t="s">
        <v>65718</v>
      </c>
      <c r="B20203" s="215">
        <v>1</v>
      </c>
      <c r="C20203" s="216" t="s">
        <v>65719</v>
      </c>
      <c r="D20203" s="215" t="s">
        <v>65123</v>
      </c>
    </row>
    <row r="20204" spans="1:4">
      <c r="A20204" s="215" t="s">
        <v>65720</v>
      </c>
      <c r="B20204" s="215">
        <v>1</v>
      </c>
      <c r="C20204" s="216" t="s">
        <v>65721</v>
      </c>
      <c r="D20204" s="215" t="s">
        <v>65722</v>
      </c>
    </row>
    <row r="20205" spans="1:4">
      <c r="A20205" s="215" t="s">
        <v>65723</v>
      </c>
      <c r="B20205" s="215">
        <v>1</v>
      </c>
      <c r="C20205" s="216" t="s">
        <v>65724</v>
      </c>
      <c r="D20205" s="215" t="s">
        <v>65126</v>
      </c>
    </row>
    <row r="20206" spans="1:4">
      <c r="A20206" s="215" t="s">
        <v>65725</v>
      </c>
      <c r="B20206" s="215">
        <v>1</v>
      </c>
      <c r="C20206" s="216" t="s">
        <v>65726</v>
      </c>
      <c r="D20206" s="215" t="s">
        <v>65727</v>
      </c>
    </row>
    <row r="20207" spans="1:4">
      <c r="A20207" s="215" t="s">
        <v>65728</v>
      </c>
      <c r="B20207" s="215">
        <v>1</v>
      </c>
      <c r="C20207" s="216" t="s">
        <v>65729</v>
      </c>
      <c r="D20207" s="215" t="s">
        <v>65730</v>
      </c>
    </row>
    <row r="20208" spans="1:4">
      <c r="A20208" s="215" t="s">
        <v>65731</v>
      </c>
      <c r="B20208" s="215">
        <v>1</v>
      </c>
      <c r="C20208" s="216" t="s">
        <v>65732</v>
      </c>
      <c r="D20208" s="215" t="s">
        <v>65733</v>
      </c>
    </row>
    <row r="20209" spans="1:4">
      <c r="A20209" s="215" t="s">
        <v>65734</v>
      </c>
      <c r="B20209" s="215">
        <v>1</v>
      </c>
      <c r="C20209" s="216" t="s">
        <v>65735</v>
      </c>
      <c r="D20209" s="215" t="s">
        <v>65736</v>
      </c>
    </row>
    <row r="20210" spans="1:4">
      <c r="A20210" s="215" t="s">
        <v>65737</v>
      </c>
      <c r="B20210" s="215">
        <v>1</v>
      </c>
      <c r="C20210" s="216" t="s">
        <v>65738</v>
      </c>
      <c r="D20210" s="215" t="s">
        <v>65739</v>
      </c>
    </row>
    <row r="20211" spans="1:4">
      <c r="A20211" s="215" t="s">
        <v>65740</v>
      </c>
      <c r="B20211" s="215">
        <v>1</v>
      </c>
      <c r="C20211" s="216" t="s">
        <v>65741</v>
      </c>
      <c r="D20211" s="215" t="s">
        <v>65742</v>
      </c>
    </row>
    <row r="20212" spans="1:4">
      <c r="A20212" s="215" t="s">
        <v>65743</v>
      </c>
      <c r="B20212" s="215">
        <v>1</v>
      </c>
      <c r="C20212" s="216" t="s">
        <v>43000</v>
      </c>
      <c r="D20212" s="215" t="s">
        <v>65114</v>
      </c>
    </row>
    <row r="20213" spans="1:4">
      <c r="A20213" s="215" t="s">
        <v>65744</v>
      </c>
      <c r="B20213" s="215">
        <v>1</v>
      </c>
      <c r="C20213" s="216" t="s">
        <v>65745</v>
      </c>
      <c r="D20213" s="215" t="s">
        <v>65120</v>
      </c>
    </row>
    <row r="20214" spans="1:4">
      <c r="A20214" s="215" t="s">
        <v>65746</v>
      </c>
      <c r="B20214" s="215">
        <v>1</v>
      </c>
      <c r="C20214" s="216" t="s">
        <v>65747</v>
      </c>
      <c r="D20214" s="215" t="s">
        <v>65748</v>
      </c>
    </row>
    <row r="20215" spans="1:4">
      <c r="A20215" s="215" t="s">
        <v>65749</v>
      </c>
      <c r="B20215" s="215">
        <v>1</v>
      </c>
      <c r="C20215" s="216" t="s">
        <v>65750</v>
      </c>
      <c r="D20215" s="215" t="s">
        <v>65751</v>
      </c>
    </row>
    <row r="20216" spans="1:4">
      <c r="A20216" s="215" t="s">
        <v>65752</v>
      </c>
      <c r="B20216" s="215">
        <v>1</v>
      </c>
      <c r="C20216" s="216" t="s">
        <v>65753</v>
      </c>
      <c r="D20216" s="215" t="s">
        <v>65754</v>
      </c>
    </row>
    <row r="20217" spans="1:4">
      <c r="A20217" s="215" t="s">
        <v>65755</v>
      </c>
      <c r="B20217" s="215">
        <v>1</v>
      </c>
      <c r="C20217" s="216" t="s">
        <v>65756</v>
      </c>
      <c r="D20217" s="215" t="s">
        <v>65757</v>
      </c>
    </row>
    <row r="20218" spans="1:4">
      <c r="A20218" s="215" t="s">
        <v>65758</v>
      </c>
      <c r="B20218" s="215">
        <v>1</v>
      </c>
      <c r="C20218" s="216" t="s">
        <v>65759</v>
      </c>
      <c r="D20218" s="215" t="s">
        <v>65760</v>
      </c>
    </row>
    <row r="20219" spans="1:4">
      <c r="A20219" s="215" t="s">
        <v>65761</v>
      </c>
      <c r="B20219" s="215">
        <v>1</v>
      </c>
      <c r="C20219" s="216" t="s">
        <v>65762</v>
      </c>
      <c r="D20219" s="215" t="s">
        <v>65763</v>
      </c>
    </row>
    <row r="20220" spans="1:4">
      <c r="A20220" s="215" t="s">
        <v>65764</v>
      </c>
      <c r="B20220" s="215">
        <v>1</v>
      </c>
      <c r="C20220" s="216" t="s">
        <v>65765</v>
      </c>
      <c r="D20220" s="215" t="s">
        <v>65766</v>
      </c>
    </row>
    <row r="20221" spans="1:4">
      <c r="A20221" s="215" t="s">
        <v>65767</v>
      </c>
      <c r="B20221" s="215">
        <v>1</v>
      </c>
      <c r="C20221" s="216" t="s">
        <v>65768</v>
      </c>
      <c r="D20221" s="215" t="s">
        <v>65769</v>
      </c>
    </row>
    <row r="20222" spans="1:4">
      <c r="A20222" s="215" t="s">
        <v>65770</v>
      </c>
      <c r="B20222" s="215">
        <v>1</v>
      </c>
      <c r="C20222" s="216" t="s">
        <v>42899</v>
      </c>
      <c r="D20222" s="215" t="s">
        <v>65771</v>
      </c>
    </row>
    <row r="20223" spans="1:4">
      <c r="A20223" s="215" t="s">
        <v>65772</v>
      </c>
      <c r="B20223" s="215">
        <v>1</v>
      </c>
      <c r="C20223" s="216" t="s">
        <v>65773</v>
      </c>
      <c r="D20223" s="215" t="s">
        <v>65774</v>
      </c>
    </row>
    <row r="20224" spans="1:4">
      <c r="A20224" s="215" t="s">
        <v>65775</v>
      </c>
      <c r="B20224" s="215">
        <v>1</v>
      </c>
      <c r="C20224" s="216" t="s">
        <v>65776</v>
      </c>
      <c r="D20224" s="215" t="s">
        <v>65777</v>
      </c>
    </row>
    <row r="20225" spans="1:4">
      <c r="A20225" s="215" t="s">
        <v>65778</v>
      </c>
      <c r="B20225" s="215">
        <v>1</v>
      </c>
      <c r="C20225" s="216" t="s">
        <v>65779</v>
      </c>
      <c r="D20225" s="215" t="s">
        <v>65780</v>
      </c>
    </row>
    <row r="20226" spans="1:4">
      <c r="A20226" s="215" t="s">
        <v>65781</v>
      </c>
      <c r="B20226" s="215">
        <v>1</v>
      </c>
      <c r="C20226" s="216" t="s">
        <v>65782</v>
      </c>
      <c r="D20226" s="215" t="s">
        <v>65783</v>
      </c>
    </row>
    <row r="20227" spans="1:4">
      <c r="A20227" s="215" t="s">
        <v>111405</v>
      </c>
      <c r="B20227" s="215">
        <v>2</v>
      </c>
      <c r="C20227" s="216" t="s">
        <v>111406</v>
      </c>
      <c r="D20227" s="215" t="s">
        <v>111407</v>
      </c>
    </row>
    <row r="20228" spans="1:4">
      <c r="A20228" s="215" t="s">
        <v>65784</v>
      </c>
      <c r="B20228" s="215">
        <v>1</v>
      </c>
      <c r="C20228" s="216" t="s">
        <v>65785</v>
      </c>
      <c r="D20228" s="215" t="s">
        <v>65786</v>
      </c>
    </row>
    <row r="20229" spans="1:4">
      <c r="A20229" s="215" t="s">
        <v>65787</v>
      </c>
      <c r="B20229" s="215">
        <v>1</v>
      </c>
      <c r="C20229" s="216" t="s">
        <v>65788</v>
      </c>
      <c r="D20229" s="215" t="s">
        <v>60950</v>
      </c>
    </row>
    <row r="20230" spans="1:4">
      <c r="A20230" s="215" t="s">
        <v>65789</v>
      </c>
      <c r="B20230" s="215">
        <v>1</v>
      </c>
      <c r="C20230" s="216" t="s">
        <v>65790</v>
      </c>
      <c r="D20230" s="215" t="s">
        <v>65791</v>
      </c>
    </row>
    <row r="20231" spans="1:4">
      <c r="A20231" s="215" t="s">
        <v>65792</v>
      </c>
      <c r="B20231" s="215">
        <v>1</v>
      </c>
      <c r="C20231" s="216" t="s">
        <v>65793</v>
      </c>
      <c r="D20231" s="215" t="s">
        <v>65794</v>
      </c>
    </row>
    <row r="20232" spans="1:4">
      <c r="A20232" s="215" t="s">
        <v>65795</v>
      </c>
      <c r="B20232" s="215">
        <v>1</v>
      </c>
      <c r="C20232" s="216" t="s">
        <v>65796</v>
      </c>
      <c r="D20232" s="215" t="s">
        <v>65797</v>
      </c>
    </row>
    <row r="20233" spans="1:4">
      <c r="A20233" s="215" t="s">
        <v>65798</v>
      </c>
      <c r="B20233" s="215">
        <v>1</v>
      </c>
      <c r="C20233" s="216" t="s">
        <v>65799</v>
      </c>
      <c r="D20233" s="215" t="s">
        <v>65800</v>
      </c>
    </row>
    <row r="20234" spans="1:4">
      <c r="A20234" s="215" t="s">
        <v>65801</v>
      </c>
      <c r="B20234" s="215">
        <v>1</v>
      </c>
      <c r="C20234" s="216" t="s">
        <v>65802</v>
      </c>
      <c r="D20234" s="215" t="s">
        <v>65803</v>
      </c>
    </row>
    <row r="20235" spans="1:4">
      <c r="A20235" s="215" t="s">
        <v>65804</v>
      </c>
      <c r="B20235" s="215">
        <v>1</v>
      </c>
      <c r="C20235" s="216" t="s">
        <v>65805</v>
      </c>
      <c r="D20235" s="215" t="s">
        <v>65806</v>
      </c>
    </row>
    <row r="20236" spans="1:4">
      <c r="A20236" s="215" t="s">
        <v>65807</v>
      </c>
      <c r="B20236" s="215">
        <v>1</v>
      </c>
      <c r="C20236" s="216" t="s">
        <v>65808</v>
      </c>
      <c r="D20236" s="215" t="s">
        <v>65809</v>
      </c>
    </row>
    <row r="20237" spans="1:4">
      <c r="A20237" s="215" t="s">
        <v>65810</v>
      </c>
      <c r="B20237" s="215">
        <v>1</v>
      </c>
      <c r="C20237" s="216" t="s">
        <v>65811</v>
      </c>
      <c r="D20237" s="215" t="s">
        <v>65812</v>
      </c>
    </row>
    <row r="20238" spans="1:4">
      <c r="A20238" s="215" t="s">
        <v>65813</v>
      </c>
      <c r="B20238" s="215">
        <v>1</v>
      </c>
      <c r="C20238" s="216" t="s">
        <v>65814</v>
      </c>
      <c r="D20238" s="215" t="s">
        <v>65815</v>
      </c>
    </row>
    <row r="20239" spans="1:4">
      <c r="A20239" s="215" t="s">
        <v>65816</v>
      </c>
      <c r="B20239" s="215">
        <v>1</v>
      </c>
      <c r="C20239" s="216" t="s">
        <v>65817</v>
      </c>
      <c r="D20239" s="215" t="s">
        <v>65818</v>
      </c>
    </row>
    <row r="20240" spans="1:4">
      <c r="A20240" s="215" t="s">
        <v>65819</v>
      </c>
      <c r="B20240" s="215">
        <v>1</v>
      </c>
      <c r="C20240" s="216" t="s">
        <v>65820</v>
      </c>
      <c r="D20240" s="215" t="s">
        <v>65821</v>
      </c>
    </row>
    <row r="20241" spans="1:4">
      <c r="A20241" s="215" t="s">
        <v>65822</v>
      </c>
      <c r="B20241" s="215">
        <v>1</v>
      </c>
      <c r="C20241" s="216" t="s">
        <v>65823</v>
      </c>
      <c r="D20241" s="215" t="s">
        <v>65824</v>
      </c>
    </row>
    <row r="20242" spans="1:4">
      <c r="A20242" s="215" t="s">
        <v>65825</v>
      </c>
      <c r="B20242" s="215">
        <v>1</v>
      </c>
      <c r="C20242" s="216" t="s">
        <v>65826</v>
      </c>
      <c r="D20242" s="215" t="s">
        <v>65827</v>
      </c>
    </row>
    <row r="20243" spans="1:4">
      <c r="A20243" s="215" t="s">
        <v>65828</v>
      </c>
      <c r="B20243" s="215">
        <v>2</v>
      </c>
      <c r="C20243" s="216" t="s">
        <v>65829</v>
      </c>
      <c r="D20243" s="215" t="s">
        <v>65550</v>
      </c>
    </row>
    <row r="20244" spans="1:4">
      <c r="A20244" s="215" t="s">
        <v>65830</v>
      </c>
      <c r="B20244" s="215">
        <v>1</v>
      </c>
      <c r="C20244" s="216" t="s">
        <v>65831</v>
      </c>
      <c r="D20244" s="215" t="s">
        <v>65832</v>
      </c>
    </row>
    <row r="20245" spans="1:4">
      <c r="A20245" s="215" t="s">
        <v>65833</v>
      </c>
      <c r="B20245" s="215">
        <v>1</v>
      </c>
      <c r="C20245" s="216" t="s">
        <v>65834</v>
      </c>
      <c r="D20245" s="215" t="s">
        <v>65835</v>
      </c>
    </row>
    <row r="20246" spans="1:4">
      <c r="A20246" s="215" t="s">
        <v>65836</v>
      </c>
      <c r="B20246" s="215">
        <v>1</v>
      </c>
      <c r="C20246" s="216" t="s">
        <v>65837</v>
      </c>
      <c r="D20246" s="215" t="s">
        <v>65838</v>
      </c>
    </row>
    <row r="20247" spans="1:4">
      <c r="A20247" s="215" t="s">
        <v>65839</v>
      </c>
      <c r="B20247" s="215">
        <v>2</v>
      </c>
      <c r="C20247" s="216" t="s">
        <v>65840</v>
      </c>
      <c r="D20247" s="215" t="s">
        <v>65380</v>
      </c>
    </row>
    <row r="20248" spans="1:4">
      <c r="A20248" s="215" t="s">
        <v>65841</v>
      </c>
      <c r="B20248" s="215">
        <v>1</v>
      </c>
      <c r="C20248" s="216" t="s">
        <v>65842</v>
      </c>
      <c r="D20248" s="215" t="s">
        <v>65843</v>
      </c>
    </row>
    <row r="20249" spans="1:4">
      <c r="A20249" s="215" t="s">
        <v>65844</v>
      </c>
      <c r="B20249" s="215">
        <v>1</v>
      </c>
      <c r="C20249" s="216" t="s">
        <v>65845</v>
      </c>
      <c r="D20249" s="215" t="s">
        <v>65846</v>
      </c>
    </row>
    <row r="20250" spans="1:4">
      <c r="A20250" s="215" t="s">
        <v>65847</v>
      </c>
      <c r="B20250" s="215">
        <v>1</v>
      </c>
      <c r="C20250" s="216" t="s">
        <v>65848</v>
      </c>
      <c r="D20250" s="215" t="s">
        <v>65849</v>
      </c>
    </row>
    <row r="20251" spans="1:4">
      <c r="A20251" s="215" t="s">
        <v>65850</v>
      </c>
      <c r="B20251" s="215">
        <v>1</v>
      </c>
      <c r="C20251" s="216" t="s">
        <v>65851</v>
      </c>
      <c r="D20251" s="215" t="s">
        <v>65852</v>
      </c>
    </row>
    <row r="20252" spans="1:4">
      <c r="A20252" s="215" t="s">
        <v>65853</v>
      </c>
      <c r="B20252" s="215">
        <v>1</v>
      </c>
      <c r="C20252" s="216" t="s">
        <v>65854</v>
      </c>
      <c r="D20252" s="215" t="s">
        <v>65855</v>
      </c>
    </row>
    <row r="20253" spans="1:4">
      <c r="A20253" s="215" t="s">
        <v>65856</v>
      </c>
      <c r="B20253" s="215">
        <v>1</v>
      </c>
      <c r="C20253" s="216" t="s">
        <v>65857</v>
      </c>
      <c r="D20253" s="215" t="s">
        <v>65858</v>
      </c>
    </row>
    <row r="20254" spans="1:4">
      <c r="A20254" s="215" t="s">
        <v>65859</v>
      </c>
      <c r="B20254" s="215">
        <v>1</v>
      </c>
      <c r="C20254" s="216" t="s">
        <v>65860</v>
      </c>
      <c r="D20254" s="215" t="s">
        <v>65861</v>
      </c>
    </row>
    <row r="20255" spans="1:4">
      <c r="A20255" s="215" t="s">
        <v>65862</v>
      </c>
      <c r="B20255" s="215">
        <v>1</v>
      </c>
      <c r="C20255" s="216" t="s">
        <v>65863</v>
      </c>
      <c r="D20255" s="215" t="s">
        <v>111408</v>
      </c>
    </row>
    <row r="20256" spans="1:4">
      <c r="A20256" s="215" t="s">
        <v>65864</v>
      </c>
      <c r="B20256" s="215">
        <v>1</v>
      </c>
      <c r="C20256" s="216" t="s">
        <v>65865</v>
      </c>
      <c r="D20256" s="215" t="s">
        <v>65866</v>
      </c>
    </row>
    <row r="20257" spans="1:4">
      <c r="A20257" s="215" t="s">
        <v>65867</v>
      </c>
      <c r="B20257" s="215">
        <v>1</v>
      </c>
      <c r="C20257" s="216" t="s">
        <v>65868</v>
      </c>
      <c r="D20257" s="215" t="s">
        <v>65869</v>
      </c>
    </row>
    <row r="20258" spans="1:4">
      <c r="A20258" s="215" t="s">
        <v>65870</v>
      </c>
      <c r="B20258" s="215">
        <v>1</v>
      </c>
      <c r="C20258" s="216" t="s">
        <v>65871</v>
      </c>
      <c r="D20258" s="215" t="s">
        <v>65872</v>
      </c>
    </row>
    <row r="20259" spans="1:4">
      <c r="A20259" s="215" t="s">
        <v>65873</v>
      </c>
      <c r="B20259" s="215">
        <v>1</v>
      </c>
      <c r="C20259" s="216" t="s">
        <v>65874</v>
      </c>
      <c r="D20259" s="215" t="s">
        <v>65838</v>
      </c>
    </row>
    <row r="20260" spans="1:4">
      <c r="A20260" s="215" t="s">
        <v>65875</v>
      </c>
      <c r="B20260" s="215">
        <v>1</v>
      </c>
      <c r="C20260" s="216" t="s">
        <v>65876</v>
      </c>
      <c r="D20260" s="215" t="s">
        <v>65877</v>
      </c>
    </row>
    <row r="20261" spans="1:4">
      <c r="A20261" s="215" t="s">
        <v>65878</v>
      </c>
      <c r="B20261" s="215">
        <v>1</v>
      </c>
      <c r="C20261" s="216" t="s">
        <v>65879</v>
      </c>
      <c r="D20261" s="215" t="s">
        <v>65880</v>
      </c>
    </row>
    <row r="20262" spans="1:4">
      <c r="A20262" s="215" t="s">
        <v>65881</v>
      </c>
      <c r="B20262" s="215">
        <v>1</v>
      </c>
      <c r="C20262" s="216" t="s">
        <v>65882</v>
      </c>
      <c r="D20262" s="215" t="s">
        <v>65883</v>
      </c>
    </row>
    <row r="20263" spans="1:4">
      <c r="A20263" s="215" t="s">
        <v>65884</v>
      </c>
      <c r="B20263" s="215">
        <v>1</v>
      </c>
      <c r="C20263" s="216" t="s">
        <v>65885</v>
      </c>
      <c r="D20263" s="215" t="s">
        <v>65886</v>
      </c>
    </row>
    <row r="20264" spans="1:4">
      <c r="A20264" s="215" t="s">
        <v>65887</v>
      </c>
      <c r="B20264" s="215">
        <v>2</v>
      </c>
      <c r="C20264" s="216" t="s">
        <v>65888</v>
      </c>
      <c r="D20264" s="215" t="s">
        <v>65889</v>
      </c>
    </row>
    <row r="20265" spans="1:4">
      <c r="A20265" s="215" t="s">
        <v>65890</v>
      </c>
      <c r="B20265" s="215">
        <v>1</v>
      </c>
      <c r="C20265" s="216" t="s">
        <v>65891</v>
      </c>
      <c r="D20265" s="215" t="s">
        <v>65892</v>
      </c>
    </row>
    <row r="20266" spans="1:4">
      <c r="A20266" s="215" t="s">
        <v>65893</v>
      </c>
      <c r="B20266" s="215">
        <v>1</v>
      </c>
      <c r="C20266" s="216" t="s">
        <v>65894</v>
      </c>
      <c r="D20266" s="215" t="s">
        <v>65895</v>
      </c>
    </row>
    <row r="20267" spans="1:4">
      <c r="A20267" s="215" t="s">
        <v>65896</v>
      </c>
      <c r="B20267" s="215">
        <v>2</v>
      </c>
      <c r="C20267" s="216" t="s">
        <v>65897</v>
      </c>
      <c r="D20267" s="215" t="s">
        <v>64379</v>
      </c>
    </row>
    <row r="20268" spans="1:4">
      <c r="A20268" s="215" t="s">
        <v>65898</v>
      </c>
      <c r="B20268" s="215">
        <v>1</v>
      </c>
      <c r="C20268" s="216" t="s">
        <v>65899</v>
      </c>
      <c r="D20268" s="215" t="s">
        <v>62519</v>
      </c>
    </row>
    <row r="20269" spans="1:4">
      <c r="A20269" s="215" t="s">
        <v>65900</v>
      </c>
      <c r="B20269" s="215">
        <v>1</v>
      </c>
      <c r="C20269" s="216" t="s">
        <v>65901</v>
      </c>
      <c r="D20269" s="215" t="s">
        <v>65902</v>
      </c>
    </row>
    <row r="20270" spans="1:4">
      <c r="A20270" s="215" t="s">
        <v>65903</v>
      </c>
      <c r="B20270" s="215">
        <v>1</v>
      </c>
      <c r="C20270" s="216" t="s">
        <v>111409</v>
      </c>
      <c r="D20270" s="215" t="s">
        <v>65904</v>
      </c>
    </row>
    <row r="20271" spans="1:4">
      <c r="A20271" s="215" t="s">
        <v>65905</v>
      </c>
      <c r="B20271" s="215">
        <v>2</v>
      </c>
      <c r="C20271" s="216" t="s">
        <v>111410</v>
      </c>
      <c r="D20271" s="215" t="s">
        <v>65906</v>
      </c>
    </row>
    <row r="20272" spans="1:4">
      <c r="A20272" s="215" t="s">
        <v>111411</v>
      </c>
      <c r="B20272" s="215">
        <v>1</v>
      </c>
      <c r="C20272" s="216" t="s">
        <v>111412</v>
      </c>
      <c r="D20272" s="215" t="s">
        <v>65622</v>
      </c>
    </row>
    <row r="20273" spans="1:4">
      <c r="A20273" s="215" t="s">
        <v>65907</v>
      </c>
      <c r="B20273" s="215">
        <v>1</v>
      </c>
      <c r="C20273" s="216" t="s">
        <v>65908</v>
      </c>
      <c r="D20273" s="215" t="s">
        <v>65909</v>
      </c>
    </row>
    <row r="20274" spans="1:4">
      <c r="A20274" s="215" t="s">
        <v>65910</v>
      </c>
      <c r="B20274" s="215">
        <v>1</v>
      </c>
      <c r="C20274" s="216" t="s">
        <v>65911</v>
      </c>
      <c r="D20274" s="215" t="s">
        <v>65912</v>
      </c>
    </row>
    <row r="20275" spans="1:4">
      <c r="A20275" s="215" t="s">
        <v>65913</v>
      </c>
      <c r="B20275" s="215">
        <v>1</v>
      </c>
      <c r="C20275" s="216" t="s">
        <v>65914</v>
      </c>
      <c r="D20275" s="215" t="s">
        <v>65915</v>
      </c>
    </row>
    <row r="20276" spans="1:4">
      <c r="A20276" s="215" t="s">
        <v>65916</v>
      </c>
      <c r="B20276" s="215">
        <v>1</v>
      </c>
      <c r="C20276" s="216" t="s">
        <v>65917</v>
      </c>
      <c r="D20276" s="215" t="s">
        <v>65918</v>
      </c>
    </row>
    <row r="20277" spans="1:4">
      <c r="A20277" s="215" t="s">
        <v>65919</v>
      </c>
      <c r="B20277" s="215">
        <v>1</v>
      </c>
      <c r="C20277" s="216" t="s">
        <v>65920</v>
      </c>
      <c r="D20277" s="215" t="s">
        <v>65921</v>
      </c>
    </row>
    <row r="20278" spans="1:4">
      <c r="A20278" s="215" t="s">
        <v>65922</v>
      </c>
      <c r="B20278" s="215">
        <v>1</v>
      </c>
      <c r="C20278" s="216" t="s">
        <v>65923</v>
      </c>
      <c r="D20278" s="215" t="s">
        <v>65924</v>
      </c>
    </row>
    <row r="20279" spans="1:4">
      <c r="A20279" s="215" t="s">
        <v>65925</v>
      </c>
      <c r="B20279" s="215">
        <v>1</v>
      </c>
      <c r="C20279" s="216" t="s">
        <v>65926</v>
      </c>
      <c r="D20279" s="215" t="s">
        <v>65927</v>
      </c>
    </row>
    <row r="20280" spans="1:4">
      <c r="A20280" s="215" t="s">
        <v>65928</v>
      </c>
      <c r="B20280" s="215">
        <v>1</v>
      </c>
      <c r="C20280" s="216" t="s">
        <v>65929</v>
      </c>
      <c r="D20280" s="215" t="s">
        <v>65930</v>
      </c>
    </row>
    <row r="20281" spans="1:4">
      <c r="A20281" s="215" t="s">
        <v>65931</v>
      </c>
      <c r="B20281" s="215">
        <v>1</v>
      </c>
      <c r="C20281" s="216" t="s">
        <v>65932</v>
      </c>
      <c r="D20281" s="215" t="s">
        <v>65933</v>
      </c>
    </row>
    <row r="20282" spans="1:4">
      <c r="A20282" s="215" t="s">
        <v>65934</v>
      </c>
      <c r="B20282" s="215">
        <v>1</v>
      </c>
      <c r="C20282" s="216" t="s">
        <v>65935</v>
      </c>
      <c r="D20282" s="215" t="s">
        <v>65936</v>
      </c>
    </row>
    <row r="20283" spans="1:4">
      <c r="A20283" s="215" t="s">
        <v>65937</v>
      </c>
      <c r="B20283" s="215">
        <v>1</v>
      </c>
      <c r="C20283" s="216" t="s">
        <v>65938</v>
      </c>
      <c r="D20283" s="215" t="s">
        <v>65939</v>
      </c>
    </row>
    <row r="20284" spans="1:4">
      <c r="A20284" s="215" t="s">
        <v>65940</v>
      </c>
      <c r="B20284" s="215">
        <v>1</v>
      </c>
      <c r="C20284" s="216" t="s">
        <v>65941</v>
      </c>
      <c r="D20284" s="215" t="s">
        <v>65942</v>
      </c>
    </row>
    <row r="20285" spans="1:4">
      <c r="A20285" s="215" t="s">
        <v>65943</v>
      </c>
      <c r="B20285" s="215">
        <v>1</v>
      </c>
      <c r="C20285" s="216" t="s">
        <v>65944</v>
      </c>
      <c r="D20285" s="215" t="s">
        <v>65945</v>
      </c>
    </row>
    <row r="20286" spans="1:4">
      <c r="A20286" s="215" t="s">
        <v>65946</v>
      </c>
      <c r="B20286" s="215">
        <v>1</v>
      </c>
      <c r="C20286" s="216" t="s">
        <v>65947</v>
      </c>
      <c r="D20286" s="215" t="s">
        <v>65948</v>
      </c>
    </row>
    <row r="20287" spans="1:4">
      <c r="A20287" s="215" t="s">
        <v>65949</v>
      </c>
      <c r="B20287" s="215">
        <v>1</v>
      </c>
      <c r="C20287" s="216" t="s">
        <v>65950</v>
      </c>
      <c r="D20287" s="215" t="s">
        <v>65951</v>
      </c>
    </row>
    <row r="20288" spans="1:4">
      <c r="A20288" s="215" t="s">
        <v>65952</v>
      </c>
      <c r="B20288" s="215">
        <v>1</v>
      </c>
      <c r="C20288" s="216" t="s">
        <v>65953</v>
      </c>
      <c r="D20288" s="215" t="s">
        <v>65954</v>
      </c>
    </row>
    <row r="20289" spans="1:4">
      <c r="A20289" s="215" t="s">
        <v>65955</v>
      </c>
      <c r="B20289" s="215">
        <v>1</v>
      </c>
      <c r="C20289" s="216" t="s">
        <v>65956</v>
      </c>
      <c r="D20289" s="215" t="s">
        <v>65957</v>
      </c>
    </row>
    <row r="20290" spans="1:4">
      <c r="A20290" s="215" t="s">
        <v>65958</v>
      </c>
      <c r="B20290" s="215">
        <v>2</v>
      </c>
      <c r="C20290" s="216" t="s">
        <v>65959</v>
      </c>
      <c r="D20290" s="215" t="s">
        <v>65960</v>
      </c>
    </row>
    <row r="20291" spans="1:4">
      <c r="A20291" s="215" t="s">
        <v>65961</v>
      </c>
      <c r="B20291" s="215">
        <v>1</v>
      </c>
      <c r="C20291" s="216" t="s">
        <v>65962</v>
      </c>
      <c r="D20291" s="215" t="s">
        <v>65963</v>
      </c>
    </row>
    <row r="20292" spans="1:4">
      <c r="A20292" s="215" t="s">
        <v>65964</v>
      </c>
      <c r="B20292" s="215">
        <v>1</v>
      </c>
      <c r="C20292" s="216" t="s">
        <v>65965</v>
      </c>
      <c r="D20292" s="215" t="s">
        <v>65966</v>
      </c>
    </row>
    <row r="20293" spans="1:4">
      <c r="A20293" s="215" t="s">
        <v>65967</v>
      </c>
      <c r="B20293" s="215">
        <v>1</v>
      </c>
      <c r="C20293" s="216" t="s">
        <v>65968</v>
      </c>
      <c r="D20293" s="215" t="s">
        <v>65969</v>
      </c>
    </row>
    <row r="20294" spans="1:4">
      <c r="A20294" s="215" t="s">
        <v>65970</v>
      </c>
      <c r="B20294" s="215">
        <v>1</v>
      </c>
      <c r="C20294" s="216" t="s">
        <v>65971</v>
      </c>
      <c r="D20294" s="215" t="s">
        <v>65972</v>
      </c>
    </row>
    <row r="20295" spans="1:4">
      <c r="A20295" s="215" t="s">
        <v>65973</v>
      </c>
      <c r="B20295" s="215">
        <v>1</v>
      </c>
      <c r="C20295" s="216" t="s">
        <v>65974</v>
      </c>
      <c r="D20295" s="215" t="s">
        <v>65975</v>
      </c>
    </row>
    <row r="20296" spans="1:4">
      <c r="A20296" s="215" t="s">
        <v>65976</v>
      </c>
      <c r="B20296" s="215">
        <v>1</v>
      </c>
      <c r="C20296" s="216" t="s">
        <v>65977</v>
      </c>
      <c r="D20296" s="215" t="s">
        <v>65978</v>
      </c>
    </row>
    <row r="20297" spans="1:4">
      <c r="A20297" s="215" t="s">
        <v>65979</v>
      </c>
      <c r="B20297" s="215">
        <v>1</v>
      </c>
      <c r="C20297" s="216" t="s">
        <v>65980</v>
      </c>
      <c r="D20297" s="215" t="s">
        <v>65981</v>
      </c>
    </row>
    <row r="20298" spans="1:4">
      <c r="A20298" s="215" t="s">
        <v>65982</v>
      </c>
      <c r="B20298" s="215">
        <v>1</v>
      </c>
      <c r="C20298" s="216" t="s">
        <v>65983</v>
      </c>
      <c r="D20298" s="215" t="s">
        <v>65984</v>
      </c>
    </row>
    <row r="20299" spans="1:4">
      <c r="A20299" s="215" t="s">
        <v>65985</v>
      </c>
      <c r="B20299" s="215">
        <v>1</v>
      </c>
      <c r="C20299" s="216" t="s">
        <v>65986</v>
      </c>
      <c r="D20299" s="215" t="s">
        <v>65987</v>
      </c>
    </row>
    <row r="20300" spans="1:4">
      <c r="A20300" s="215" t="s">
        <v>65988</v>
      </c>
      <c r="B20300" s="215">
        <v>1</v>
      </c>
      <c r="C20300" s="216" t="s">
        <v>65989</v>
      </c>
      <c r="D20300" s="215" t="s">
        <v>65990</v>
      </c>
    </row>
    <row r="20301" spans="1:4">
      <c r="A20301" s="215" t="s">
        <v>65991</v>
      </c>
      <c r="B20301" s="215">
        <v>1</v>
      </c>
      <c r="C20301" s="216" t="s">
        <v>65992</v>
      </c>
      <c r="D20301" s="215" t="s">
        <v>65993</v>
      </c>
    </row>
    <row r="20302" spans="1:4">
      <c r="A20302" s="215" t="s">
        <v>65994</v>
      </c>
      <c r="B20302" s="215">
        <v>1</v>
      </c>
      <c r="C20302" s="216" t="s">
        <v>65995</v>
      </c>
      <c r="D20302" s="215" t="s">
        <v>65996</v>
      </c>
    </row>
    <row r="20303" spans="1:4">
      <c r="A20303" s="215" t="s">
        <v>65997</v>
      </c>
      <c r="B20303" s="215">
        <v>1</v>
      </c>
      <c r="C20303" s="216" t="s">
        <v>65998</v>
      </c>
      <c r="D20303" s="215" t="s">
        <v>65999</v>
      </c>
    </row>
    <row r="20304" spans="1:4">
      <c r="A20304" s="215" t="s">
        <v>66000</v>
      </c>
      <c r="B20304" s="215">
        <v>1</v>
      </c>
      <c r="C20304" s="216" t="s">
        <v>66001</v>
      </c>
      <c r="D20304" s="215" t="s">
        <v>66002</v>
      </c>
    </row>
    <row r="20305" spans="1:4">
      <c r="A20305" s="215" t="s">
        <v>66003</v>
      </c>
      <c r="B20305" s="215">
        <v>1</v>
      </c>
      <c r="C20305" s="216" t="s">
        <v>66004</v>
      </c>
      <c r="D20305" s="215" t="s">
        <v>66005</v>
      </c>
    </row>
    <row r="20306" spans="1:4">
      <c r="A20306" s="215" t="s">
        <v>66006</v>
      </c>
      <c r="B20306" s="215">
        <v>1</v>
      </c>
      <c r="C20306" s="216" t="s">
        <v>66007</v>
      </c>
      <c r="D20306" s="215" t="s">
        <v>66008</v>
      </c>
    </row>
    <row r="20307" spans="1:4">
      <c r="A20307" s="215" t="s">
        <v>66009</v>
      </c>
      <c r="B20307" s="215">
        <v>1</v>
      </c>
      <c r="C20307" s="216" t="s">
        <v>66010</v>
      </c>
      <c r="D20307" s="215" t="s">
        <v>66011</v>
      </c>
    </row>
    <row r="20308" spans="1:4">
      <c r="A20308" s="215" t="s">
        <v>66012</v>
      </c>
      <c r="B20308" s="215">
        <v>1</v>
      </c>
      <c r="C20308" s="216" t="s">
        <v>66013</v>
      </c>
      <c r="D20308" s="215" t="s">
        <v>66014</v>
      </c>
    </row>
    <row r="20309" spans="1:4">
      <c r="A20309" s="215" t="s">
        <v>66015</v>
      </c>
      <c r="B20309" s="215">
        <v>1</v>
      </c>
      <c r="C20309" s="216" t="s">
        <v>66016</v>
      </c>
      <c r="D20309" s="215" t="s">
        <v>66017</v>
      </c>
    </row>
    <row r="20310" spans="1:4">
      <c r="A20310" s="215" t="s">
        <v>66018</v>
      </c>
      <c r="B20310" s="215">
        <v>1</v>
      </c>
      <c r="C20310" s="216" t="s">
        <v>66019</v>
      </c>
      <c r="D20310" s="215" t="s">
        <v>66020</v>
      </c>
    </row>
    <row r="20311" spans="1:4">
      <c r="A20311" s="215" t="s">
        <v>66021</v>
      </c>
      <c r="B20311" s="215">
        <v>1</v>
      </c>
      <c r="C20311" s="216" t="s">
        <v>66022</v>
      </c>
      <c r="D20311" s="215" t="s">
        <v>66023</v>
      </c>
    </row>
    <row r="20312" spans="1:4">
      <c r="A20312" s="215" t="s">
        <v>66024</v>
      </c>
      <c r="B20312" s="215">
        <v>1</v>
      </c>
      <c r="C20312" s="216" t="s">
        <v>66025</v>
      </c>
      <c r="D20312" s="215" t="s">
        <v>66026</v>
      </c>
    </row>
    <row r="20313" spans="1:4">
      <c r="A20313" s="215" t="s">
        <v>66027</v>
      </c>
      <c r="B20313" s="215">
        <v>1</v>
      </c>
      <c r="C20313" s="216" t="s">
        <v>66028</v>
      </c>
      <c r="D20313" s="215" t="s">
        <v>66029</v>
      </c>
    </row>
    <row r="20314" spans="1:4">
      <c r="A20314" s="215" t="s">
        <v>66030</v>
      </c>
      <c r="B20314" s="215">
        <v>1</v>
      </c>
      <c r="C20314" s="216" t="s">
        <v>66031</v>
      </c>
      <c r="D20314" s="215" t="s">
        <v>66032</v>
      </c>
    </row>
    <row r="20315" spans="1:4">
      <c r="A20315" s="215" t="s">
        <v>66033</v>
      </c>
      <c r="B20315" s="215">
        <v>1</v>
      </c>
      <c r="C20315" s="216" t="s">
        <v>66034</v>
      </c>
      <c r="D20315" s="215" t="s">
        <v>66035</v>
      </c>
    </row>
    <row r="20316" spans="1:4">
      <c r="A20316" s="215" t="s">
        <v>66036</v>
      </c>
      <c r="B20316" s="215">
        <v>1</v>
      </c>
      <c r="C20316" s="216" t="s">
        <v>66037</v>
      </c>
      <c r="D20316" s="215" t="s">
        <v>66038</v>
      </c>
    </row>
    <row r="20317" spans="1:4">
      <c r="A20317" s="215" t="s">
        <v>66039</v>
      </c>
      <c r="B20317" s="215">
        <v>1</v>
      </c>
      <c r="C20317" s="216" t="s">
        <v>66040</v>
      </c>
      <c r="D20317" s="215" t="s">
        <v>66041</v>
      </c>
    </row>
    <row r="20318" spans="1:4">
      <c r="A20318" s="215" t="s">
        <v>66042</v>
      </c>
      <c r="B20318" s="215">
        <v>1</v>
      </c>
      <c r="C20318" s="216" t="s">
        <v>66043</v>
      </c>
      <c r="D20318" s="215" t="s">
        <v>66044</v>
      </c>
    </row>
    <row r="20319" spans="1:4">
      <c r="A20319" s="215" t="s">
        <v>66045</v>
      </c>
      <c r="B20319" s="215">
        <v>1</v>
      </c>
      <c r="C20319" s="216" t="s">
        <v>66046</v>
      </c>
      <c r="D20319" s="215" t="s">
        <v>66047</v>
      </c>
    </row>
    <row r="20320" spans="1:4">
      <c r="A20320" s="215" t="s">
        <v>66048</v>
      </c>
      <c r="B20320" s="215">
        <v>1</v>
      </c>
      <c r="C20320" s="216" t="s">
        <v>66049</v>
      </c>
      <c r="D20320" s="215" t="s">
        <v>66050</v>
      </c>
    </row>
    <row r="20321" spans="1:4">
      <c r="A20321" s="215" t="s">
        <v>66051</v>
      </c>
      <c r="B20321" s="215">
        <v>1</v>
      </c>
      <c r="C20321" s="216" t="s">
        <v>66052</v>
      </c>
      <c r="D20321" s="215" t="s">
        <v>66053</v>
      </c>
    </row>
    <row r="20322" spans="1:4">
      <c r="A20322" s="215" t="s">
        <v>66054</v>
      </c>
      <c r="B20322" s="215">
        <v>1</v>
      </c>
      <c r="C20322" s="216" t="s">
        <v>66055</v>
      </c>
      <c r="D20322" s="215" t="s">
        <v>66056</v>
      </c>
    </row>
    <row r="20323" spans="1:4">
      <c r="A20323" s="215" t="s">
        <v>66057</v>
      </c>
      <c r="B20323" s="215">
        <v>1</v>
      </c>
      <c r="C20323" s="216" t="s">
        <v>66058</v>
      </c>
      <c r="D20323" s="215" t="s">
        <v>66059</v>
      </c>
    </row>
    <row r="20324" spans="1:4">
      <c r="A20324" s="215" t="s">
        <v>66060</v>
      </c>
      <c r="B20324" s="215">
        <v>1</v>
      </c>
      <c r="C20324" s="216" t="s">
        <v>66061</v>
      </c>
      <c r="D20324" s="215" t="s">
        <v>66062</v>
      </c>
    </row>
    <row r="20325" spans="1:4">
      <c r="A20325" s="215" t="s">
        <v>66063</v>
      </c>
      <c r="B20325" s="215">
        <v>1</v>
      </c>
      <c r="C20325" s="216" t="s">
        <v>66064</v>
      </c>
      <c r="D20325" s="215" t="s">
        <v>66065</v>
      </c>
    </row>
    <row r="20326" spans="1:4">
      <c r="A20326" s="215" t="s">
        <v>66066</v>
      </c>
      <c r="B20326" s="215">
        <v>1</v>
      </c>
      <c r="C20326" s="216" t="s">
        <v>66067</v>
      </c>
      <c r="D20326" s="215" t="s">
        <v>66068</v>
      </c>
    </row>
    <row r="20327" spans="1:4">
      <c r="A20327" s="215" t="s">
        <v>66069</v>
      </c>
      <c r="B20327" s="215">
        <v>1</v>
      </c>
      <c r="C20327" s="216" t="s">
        <v>66070</v>
      </c>
      <c r="D20327" s="215" t="s">
        <v>66071</v>
      </c>
    </row>
    <row r="20328" spans="1:4">
      <c r="A20328" s="215" t="s">
        <v>66072</v>
      </c>
      <c r="B20328" s="215">
        <v>1</v>
      </c>
      <c r="C20328" s="216" t="s">
        <v>66073</v>
      </c>
      <c r="D20328" s="215" t="s">
        <v>66074</v>
      </c>
    </row>
    <row r="20329" spans="1:4">
      <c r="A20329" s="215" t="s">
        <v>66075</v>
      </c>
      <c r="B20329" s="215">
        <v>1</v>
      </c>
      <c r="C20329" s="216" t="s">
        <v>66076</v>
      </c>
      <c r="D20329" s="215" t="s">
        <v>66077</v>
      </c>
    </row>
    <row r="20330" spans="1:4">
      <c r="A20330" s="215" t="s">
        <v>66078</v>
      </c>
      <c r="B20330" s="215">
        <v>1</v>
      </c>
      <c r="C20330" s="216" t="s">
        <v>66079</v>
      </c>
      <c r="D20330" s="215" t="s">
        <v>66080</v>
      </c>
    </row>
    <row r="20331" spans="1:4">
      <c r="A20331" s="215" t="s">
        <v>66081</v>
      </c>
      <c r="B20331" s="215">
        <v>1</v>
      </c>
      <c r="C20331" s="216" t="s">
        <v>66082</v>
      </c>
      <c r="D20331" s="215" t="s">
        <v>66083</v>
      </c>
    </row>
    <row r="20332" spans="1:4">
      <c r="A20332" s="215" t="s">
        <v>66084</v>
      </c>
      <c r="B20332" s="215">
        <v>1</v>
      </c>
      <c r="C20332" s="216" t="s">
        <v>66085</v>
      </c>
      <c r="D20332" s="215" t="s">
        <v>66086</v>
      </c>
    </row>
    <row r="20333" spans="1:4">
      <c r="A20333" s="215" t="s">
        <v>66087</v>
      </c>
      <c r="B20333" s="215">
        <v>1</v>
      </c>
      <c r="C20333" s="216" t="s">
        <v>66088</v>
      </c>
      <c r="D20333" s="215" t="s">
        <v>66089</v>
      </c>
    </row>
    <row r="20334" spans="1:4">
      <c r="A20334" s="215" t="s">
        <v>66090</v>
      </c>
      <c r="B20334" s="215">
        <v>1</v>
      </c>
      <c r="C20334" s="216" t="s">
        <v>66091</v>
      </c>
      <c r="D20334" s="215" t="s">
        <v>66092</v>
      </c>
    </row>
    <row r="20335" spans="1:4">
      <c r="A20335" s="215" t="s">
        <v>66093</v>
      </c>
      <c r="B20335" s="215">
        <v>1</v>
      </c>
      <c r="C20335" s="216" t="s">
        <v>66094</v>
      </c>
      <c r="D20335" s="215" t="s">
        <v>66095</v>
      </c>
    </row>
    <row r="20336" spans="1:4">
      <c r="A20336" s="215" t="s">
        <v>66096</v>
      </c>
      <c r="B20336" s="215">
        <v>1</v>
      </c>
      <c r="C20336" s="216" t="s">
        <v>66097</v>
      </c>
      <c r="D20336" s="215" t="s">
        <v>66098</v>
      </c>
    </row>
    <row r="20337" spans="1:4">
      <c r="A20337" s="215" t="s">
        <v>66099</v>
      </c>
      <c r="B20337" s="215">
        <v>1</v>
      </c>
      <c r="C20337" s="216" t="s">
        <v>66100</v>
      </c>
      <c r="D20337" s="215" t="s">
        <v>66101</v>
      </c>
    </row>
    <row r="20338" spans="1:4">
      <c r="A20338" s="215" t="s">
        <v>66102</v>
      </c>
      <c r="B20338" s="215">
        <v>1</v>
      </c>
      <c r="C20338" s="216" t="s">
        <v>66103</v>
      </c>
      <c r="D20338" s="215" t="s">
        <v>66104</v>
      </c>
    </row>
    <row r="20339" spans="1:4">
      <c r="A20339" s="215" t="s">
        <v>66105</v>
      </c>
      <c r="B20339" s="215">
        <v>1</v>
      </c>
      <c r="C20339" s="216" t="s">
        <v>66106</v>
      </c>
      <c r="D20339" s="215" t="s">
        <v>66107</v>
      </c>
    </row>
    <row r="20340" spans="1:4">
      <c r="A20340" s="215" t="s">
        <v>66108</v>
      </c>
      <c r="B20340" s="215">
        <v>1</v>
      </c>
      <c r="C20340" s="216" t="s">
        <v>66109</v>
      </c>
      <c r="D20340" s="215" t="s">
        <v>66110</v>
      </c>
    </row>
    <row r="20341" spans="1:4">
      <c r="A20341" s="215" t="s">
        <v>66111</v>
      </c>
      <c r="B20341" s="215">
        <v>1</v>
      </c>
      <c r="C20341" s="216" t="s">
        <v>66112</v>
      </c>
      <c r="D20341" s="215" t="s">
        <v>66113</v>
      </c>
    </row>
    <row r="20342" spans="1:4">
      <c r="A20342" s="215" t="s">
        <v>66114</v>
      </c>
      <c r="B20342" s="215">
        <v>1</v>
      </c>
      <c r="C20342" s="216" t="s">
        <v>66115</v>
      </c>
      <c r="D20342" s="215" t="s">
        <v>66116</v>
      </c>
    </row>
    <row r="20343" spans="1:4">
      <c r="A20343" s="215" t="s">
        <v>66117</v>
      </c>
      <c r="B20343" s="215">
        <v>1</v>
      </c>
      <c r="C20343" s="216" t="s">
        <v>66118</v>
      </c>
      <c r="D20343" s="215" t="s">
        <v>66119</v>
      </c>
    </row>
    <row r="20344" spans="1:4">
      <c r="A20344" s="215" t="s">
        <v>66120</v>
      </c>
      <c r="B20344" s="215">
        <v>1</v>
      </c>
      <c r="C20344" s="216" t="s">
        <v>66121</v>
      </c>
      <c r="D20344" s="215" t="s">
        <v>66122</v>
      </c>
    </row>
    <row r="20345" spans="1:4">
      <c r="A20345" s="215" t="s">
        <v>66123</v>
      </c>
      <c r="B20345" s="215">
        <v>1</v>
      </c>
      <c r="C20345" s="216" t="s">
        <v>66124</v>
      </c>
      <c r="D20345" s="215" t="s">
        <v>66125</v>
      </c>
    </row>
    <row r="20346" spans="1:4">
      <c r="A20346" s="215" t="s">
        <v>66126</v>
      </c>
      <c r="B20346" s="215">
        <v>1</v>
      </c>
      <c r="C20346" s="216" t="s">
        <v>66127</v>
      </c>
      <c r="D20346" s="215" t="s">
        <v>66128</v>
      </c>
    </row>
    <row r="20347" spans="1:4">
      <c r="A20347" s="215" t="s">
        <v>66129</v>
      </c>
      <c r="B20347" s="215">
        <v>1</v>
      </c>
      <c r="C20347" s="216" t="s">
        <v>66130</v>
      </c>
      <c r="D20347" s="215" t="s">
        <v>66131</v>
      </c>
    </row>
    <row r="20348" spans="1:4">
      <c r="A20348" s="215" t="s">
        <v>66132</v>
      </c>
      <c r="B20348" s="215">
        <v>1</v>
      </c>
      <c r="C20348" s="216" t="s">
        <v>66133</v>
      </c>
      <c r="D20348" s="215" t="s">
        <v>66134</v>
      </c>
    </row>
    <row r="20349" spans="1:4">
      <c r="A20349" s="215" t="s">
        <v>66135</v>
      </c>
      <c r="B20349" s="215">
        <v>1</v>
      </c>
      <c r="C20349" s="216" t="s">
        <v>66136</v>
      </c>
      <c r="D20349" s="215" t="s">
        <v>66137</v>
      </c>
    </row>
    <row r="20350" spans="1:4">
      <c r="A20350" s="215" t="s">
        <v>66138</v>
      </c>
      <c r="B20350" s="215">
        <v>1</v>
      </c>
      <c r="C20350" s="216" t="s">
        <v>66139</v>
      </c>
      <c r="D20350" s="215" t="s">
        <v>66140</v>
      </c>
    </row>
    <row r="20351" spans="1:4">
      <c r="A20351" s="215" t="s">
        <v>66141</v>
      </c>
      <c r="B20351" s="215">
        <v>1</v>
      </c>
      <c r="C20351" s="216" t="s">
        <v>66142</v>
      </c>
      <c r="D20351" s="215" t="s">
        <v>66143</v>
      </c>
    </row>
    <row r="20352" spans="1:4">
      <c r="A20352" s="215" t="s">
        <v>66144</v>
      </c>
      <c r="B20352" s="215">
        <v>1</v>
      </c>
      <c r="C20352" s="216" t="s">
        <v>66145</v>
      </c>
      <c r="D20352" s="215" t="s">
        <v>66146</v>
      </c>
    </row>
    <row r="20353" spans="1:4">
      <c r="A20353" s="215" t="s">
        <v>66147</v>
      </c>
      <c r="B20353" s="215">
        <v>1</v>
      </c>
      <c r="C20353" s="216" t="s">
        <v>66148</v>
      </c>
      <c r="D20353" s="215" t="s">
        <v>66149</v>
      </c>
    </row>
    <row r="20354" spans="1:4">
      <c r="A20354" s="215" t="s">
        <v>66150</v>
      </c>
      <c r="B20354" s="215">
        <v>1</v>
      </c>
      <c r="C20354" s="216" t="s">
        <v>66151</v>
      </c>
      <c r="D20354" s="215" t="s">
        <v>66152</v>
      </c>
    </row>
    <row r="20355" spans="1:4">
      <c r="A20355" s="215" t="s">
        <v>66153</v>
      </c>
      <c r="B20355" s="215">
        <v>1</v>
      </c>
      <c r="C20355" s="216" t="s">
        <v>66154</v>
      </c>
      <c r="D20355" s="215" t="s">
        <v>66155</v>
      </c>
    </row>
    <row r="20356" spans="1:4">
      <c r="A20356" s="215" t="s">
        <v>66156</v>
      </c>
      <c r="B20356" s="215">
        <v>1</v>
      </c>
      <c r="C20356" s="216" t="s">
        <v>66157</v>
      </c>
      <c r="D20356" s="215" t="s">
        <v>66158</v>
      </c>
    </row>
    <row r="20357" spans="1:4">
      <c r="A20357" s="215" t="s">
        <v>66159</v>
      </c>
      <c r="B20357" s="215">
        <v>1</v>
      </c>
      <c r="C20357" s="216" t="s">
        <v>66160</v>
      </c>
      <c r="D20357" s="215" t="s">
        <v>66161</v>
      </c>
    </row>
    <row r="20358" spans="1:4">
      <c r="A20358" s="215" t="s">
        <v>66162</v>
      </c>
      <c r="B20358" s="215">
        <v>1</v>
      </c>
      <c r="C20358" s="216" t="s">
        <v>66163</v>
      </c>
      <c r="D20358" s="215" t="s">
        <v>66164</v>
      </c>
    </row>
    <row r="20359" spans="1:4">
      <c r="A20359" s="215" t="s">
        <v>66165</v>
      </c>
      <c r="B20359" s="215">
        <v>1</v>
      </c>
      <c r="C20359" s="216" t="s">
        <v>66166</v>
      </c>
      <c r="D20359" s="215" t="s">
        <v>66167</v>
      </c>
    </row>
    <row r="20360" spans="1:4">
      <c r="A20360" s="215" t="s">
        <v>66168</v>
      </c>
      <c r="B20360" s="215">
        <v>1</v>
      </c>
      <c r="C20360" s="216" t="s">
        <v>66169</v>
      </c>
      <c r="D20360" s="215" t="s">
        <v>66170</v>
      </c>
    </row>
    <row r="20361" spans="1:4">
      <c r="A20361" s="215" t="s">
        <v>66171</v>
      </c>
      <c r="B20361" s="215">
        <v>1</v>
      </c>
      <c r="C20361" s="216" t="s">
        <v>66172</v>
      </c>
      <c r="D20361" s="215" t="s">
        <v>66173</v>
      </c>
    </row>
    <row r="20362" spans="1:4">
      <c r="A20362" s="215" t="s">
        <v>66174</v>
      </c>
      <c r="B20362" s="215">
        <v>1</v>
      </c>
      <c r="C20362" s="216" t="s">
        <v>66175</v>
      </c>
      <c r="D20362" s="215" t="s">
        <v>66176</v>
      </c>
    </row>
    <row r="20363" spans="1:4">
      <c r="A20363" s="215" t="s">
        <v>66177</v>
      </c>
      <c r="B20363" s="215">
        <v>1</v>
      </c>
      <c r="C20363" s="216" t="s">
        <v>66178</v>
      </c>
      <c r="D20363" s="215" t="s">
        <v>66179</v>
      </c>
    </row>
    <row r="20364" spans="1:4">
      <c r="A20364" s="215" t="s">
        <v>66180</v>
      </c>
      <c r="B20364" s="215">
        <v>1</v>
      </c>
      <c r="C20364" s="216" t="s">
        <v>66181</v>
      </c>
      <c r="D20364" s="215" t="s">
        <v>66182</v>
      </c>
    </row>
    <row r="20365" spans="1:4">
      <c r="A20365" s="215" t="s">
        <v>66183</v>
      </c>
      <c r="B20365" s="215">
        <v>1</v>
      </c>
      <c r="C20365" s="216" t="s">
        <v>66184</v>
      </c>
      <c r="D20365" s="215" t="s">
        <v>66185</v>
      </c>
    </row>
    <row r="20366" spans="1:4">
      <c r="A20366" s="215" t="s">
        <v>66186</v>
      </c>
      <c r="B20366" s="215">
        <v>1</v>
      </c>
      <c r="C20366" s="216" t="s">
        <v>66187</v>
      </c>
      <c r="D20366" s="215" t="s">
        <v>66188</v>
      </c>
    </row>
    <row r="20367" spans="1:4">
      <c r="A20367" s="215" t="s">
        <v>66189</v>
      </c>
      <c r="B20367" s="215">
        <v>1</v>
      </c>
      <c r="C20367" s="216" t="s">
        <v>66190</v>
      </c>
      <c r="D20367" s="215" t="s">
        <v>66191</v>
      </c>
    </row>
    <row r="20368" spans="1:4">
      <c r="A20368" s="215" t="s">
        <v>66192</v>
      </c>
      <c r="B20368" s="215">
        <v>1</v>
      </c>
      <c r="C20368" s="216" t="s">
        <v>66193</v>
      </c>
      <c r="D20368" s="215" t="s">
        <v>66194</v>
      </c>
    </row>
    <row r="20369" spans="1:4">
      <c r="A20369" s="215" t="s">
        <v>66195</v>
      </c>
      <c r="B20369" s="215">
        <v>1</v>
      </c>
      <c r="C20369" s="216" t="s">
        <v>66196</v>
      </c>
      <c r="D20369" s="215" t="s">
        <v>66197</v>
      </c>
    </row>
    <row r="20370" spans="1:4">
      <c r="A20370" s="215" t="s">
        <v>66198</v>
      </c>
      <c r="B20370" s="215">
        <v>1</v>
      </c>
      <c r="C20370" s="216" t="s">
        <v>66199</v>
      </c>
      <c r="D20370" s="215" t="s">
        <v>66200</v>
      </c>
    </row>
    <row r="20371" spans="1:4">
      <c r="A20371" s="215" t="s">
        <v>66201</v>
      </c>
      <c r="B20371" s="215">
        <v>1</v>
      </c>
      <c r="C20371" s="216" t="s">
        <v>66202</v>
      </c>
      <c r="D20371" s="215" t="s">
        <v>66203</v>
      </c>
    </row>
    <row r="20372" spans="1:4">
      <c r="A20372" s="215" t="s">
        <v>66204</v>
      </c>
      <c r="B20372" s="215">
        <v>1</v>
      </c>
      <c r="C20372" s="216" t="s">
        <v>66205</v>
      </c>
      <c r="D20372" s="215" t="s">
        <v>66206</v>
      </c>
    </row>
    <row r="20373" spans="1:4">
      <c r="A20373" s="215" t="s">
        <v>66207</v>
      </c>
      <c r="B20373" s="215">
        <v>1</v>
      </c>
      <c r="C20373" s="216" t="s">
        <v>66208</v>
      </c>
      <c r="D20373" s="215" t="s">
        <v>66209</v>
      </c>
    </row>
    <row r="20374" spans="1:4">
      <c r="A20374" s="215" t="s">
        <v>66210</v>
      </c>
      <c r="B20374" s="215">
        <v>1</v>
      </c>
      <c r="C20374" s="216" t="s">
        <v>66211</v>
      </c>
      <c r="D20374" s="215" t="s">
        <v>66212</v>
      </c>
    </row>
    <row r="20375" spans="1:4">
      <c r="A20375" s="215" t="s">
        <v>66213</v>
      </c>
      <c r="B20375" s="215">
        <v>1</v>
      </c>
      <c r="C20375" s="216" t="s">
        <v>66214</v>
      </c>
      <c r="D20375" s="215" t="s">
        <v>66215</v>
      </c>
    </row>
    <row r="20376" spans="1:4">
      <c r="A20376" s="215" t="s">
        <v>66216</v>
      </c>
      <c r="B20376" s="215">
        <v>1</v>
      </c>
      <c r="C20376" s="216" t="s">
        <v>66217</v>
      </c>
      <c r="D20376" s="215" t="s">
        <v>66218</v>
      </c>
    </row>
    <row r="20377" spans="1:4">
      <c r="A20377" s="215" t="s">
        <v>66219</v>
      </c>
      <c r="B20377" s="215">
        <v>1</v>
      </c>
      <c r="C20377" s="216" t="s">
        <v>66220</v>
      </c>
      <c r="D20377" s="215" t="s">
        <v>66221</v>
      </c>
    </row>
    <row r="20378" spans="1:4">
      <c r="A20378" s="215" t="s">
        <v>66222</v>
      </c>
      <c r="B20378" s="215">
        <v>1</v>
      </c>
      <c r="C20378" s="216" t="s">
        <v>66223</v>
      </c>
      <c r="D20378" s="215" t="s">
        <v>66224</v>
      </c>
    </row>
    <row r="20379" spans="1:4">
      <c r="A20379" s="215" t="s">
        <v>66225</v>
      </c>
      <c r="B20379" s="215">
        <v>1</v>
      </c>
      <c r="C20379" s="216" t="s">
        <v>66226</v>
      </c>
      <c r="D20379" s="215" t="s">
        <v>66227</v>
      </c>
    </row>
    <row r="20380" spans="1:4">
      <c r="A20380" s="215" t="s">
        <v>66228</v>
      </c>
      <c r="B20380" s="215">
        <v>1</v>
      </c>
      <c r="C20380" s="216" t="s">
        <v>66229</v>
      </c>
      <c r="D20380" s="215" t="s">
        <v>66230</v>
      </c>
    </row>
    <row r="20381" spans="1:4">
      <c r="A20381" s="215" t="s">
        <v>66231</v>
      </c>
      <c r="B20381" s="215">
        <v>1</v>
      </c>
      <c r="C20381" s="216" t="s">
        <v>66232</v>
      </c>
      <c r="D20381" s="215" t="s">
        <v>66233</v>
      </c>
    </row>
    <row r="20382" spans="1:4">
      <c r="A20382" s="215" t="s">
        <v>66234</v>
      </c>
      <c r="B20382" s="215">
        <v>1</v>
      </c>
      <c r="C20382" s="216" t="s">
        <v>66235</v>
      </c>
      <c r="D20382" s="215" t="s">
        <v>66236</v>
      </c>
    </row>
    <row r="20383" spans="1:4">
      <c r="A20383" s="215" t="s">
        <v>66237</v>
      </c>
      <c r="B20383" s="215">
        <v>1</v>
      </c>
      <c r="C20383" s="216" t="s">
        <v>66238</v>
      </c>
      <c r="D20383" s="215" t="s">
        <v>66239</v>
      </c>
    </row>
    <row r="20384" spans="1:4">
      <c r="A20384" s="215" t="s">
        <v>66240</v>
      </c>
      <c r="B20384" s="215">
        <v>1</v>
      </c>
      <c r="C20384" s="216" t="s">
        <v>66241</v>
      </c>
      <c r="D20384" s="215" t="s">
        <v>66242</v>
      </c>
    </row>
    <row r="20385" spans="1:4">
      <c r="A20385" s="215" t="s">
        <v>66243</v>
      </c>
      <c r="B20385" s="215">
        <v>1</v>
      </c>
      <c r="C20385" s="216" t="s">
        <v>66244</v>
      </c>
      <c r="D20385" s="215" t="s">
        <v>66245</v>
      </c>
    </row>
    <row r="20386" spans="1:4">
      <c r="A20386" s="215" t="s">
        <v>66246</v>
      </c>
      <c r="B20386" s="215">
        <v>1</v>
      </c>
      <c r="C20386" s="216" t="s">
        <v>66247</v>
      </c>
      <c r="D20386" s="215" t="s">
        <v>66248</v>
      </c>
    </row>
    <row r="20387" spans="1:4">
      <c r="A20387" s="215" t="s">
        <v>66249</v>
      </c>
      <c r="B20387" s="215">
        <v>1</v>
      </c>
      <c r="C20387" s="216" t="s">
        <v>66250</v>
      </c>
      <c r="D20387" s="215" t="s">
        <v>66251</v>
      </c>
    </row>
    <row r="20388" spans="1:4">
      <c r="A20388" s="215" t="s">
        <v>66252</v>
      </c>
      <c r="B20388" s="215">
        <v>1</v>
      </c>
      <c r="C20388" s="216" t="s">
        <v>66253</v>
      </c>
      <c r="D20388" s="215" t="s">
        <v>66254</v>
      </c>
    </row>
    <row r="20389" spans="1:4">
      <c r="A20389" s="215" t="s">
        <v>66255</v>
      </c>
      <c r="B20389" s="215">
        <v>1</v>
      </c>
      <c r="C20389" s="216" t="s">
        <v>66256</v>
      </c>
      <c r="D20389" s="215" t="s">
        <v>66257</v>
      </c>
    </row>
    <row r="20390" spans="1:4">
      <c r="A20390" s="215" t="s">
        <v>66258</v>
      </c>
      <c r="B20390" s="215">
        <v>1</v>
      </c>
      <c r="C20390" s="216" t="s">
        <v>66259</v>
      </c>
      <c r="D20390" s="215" t="s">
        <v>66260</v>
      </c>
    </row>
    <row r="20391" spans="1:4">
      <c r="A20391" s="215" t="s">
        <v>66261</v>
      </c>
      <c r="B20391" s="215">
        <v>1</v>
      </c>
      <c r="C20391" s="216" t="s">
        <v>66262</v>
      </c>
      <c r="D20391" s="215" t="s">
        <v>66263</v>
      </c>
    </row>
    <row r="20392" spans="1:4">
      <c r="A20392" s="215" t="s">
        <v>66264</v>
      </c>
      <c r="B20392" s="215">
        <v>1</v>
      </c>
      <c r="C20392" s="216" t="s">
        <v>66265</v>
      </c>
      <c r="D20392" s="215" t="s">
        <v>66266</v>
      </c>
    </row>
    <row r="20393" spans="1:4">
      <c r="A20393" s="215" t="s">
        <v>66267</v>
      </c>
      <c r="B20393" s="215">
        <v>1</v>
      </c>
      <c r="C20393" s="216" t="s">
        <v>66268</v>
      </c>
      <c r="D20393" s="215" t="s">
        <v>66269</v>
      </c>
    </row>
    <row r="20394" spans="1:4">
      <c r="A20394" s="215" t="s">
        <v>66270</v>
      </c>
      <c r="B20394" s="215">
        <v>1</v>
      </c>
      <c r="C20394" s="216" t="s">
        <v>66271</v>
      </c>
      <c r="D20394" s="215" t="s">
        <v>66272</v>
      </c>
    </row>
    <row r="20395" spans="1:4">
      <c r="A20395" s="215" t="s">
        <v>66273</v>
      </c>
      <c r="B20395" s="215">
        <v>1</v>
      </c>
      <c r="C20395" s="216" t="s">
        <v>66274</v>
      </c>
      <c r="D20395" s="215" t="s">
        <v>66275</v>
      </c>
    </row>
    <row r="20396" spans="1:4">
      <c r="A20396" s="215" t="s">
        <v>66276</v>
      </c>
      <c r="B20396" s="215">
        <v>1</v>
      </c>
      <c r="C20396" s="216" t="s">
        <v>66277</v>
      </c>
      <c r="D20396" s="215" t="s">
        <v>66278</v>
      </c>
    </row>
    <row r="20397" spans="1:4">
      <c r="A20397" s="215" t="s">
        <v>66279</v>
      </c>
      <c r="B20397" s="215">
        <v>1</v>
      </c>
      <c r="C20397" s="216" t="s">
        <v>66280</v>
      </c>
      <c r="D20397" s="215" t="s">
        <v>66281</v>
      </c>
    </row>
    <row r="20398" spans="1:4">
      <c r="A20398" s="215" t="s">
        <v>66282</v>
      </c>
      <c r="B20398" s="215">
        <v>1</v>
      </c>
      <c r="C20398" s="216" t="s">
        <v>66283</v>
      </c>
      <c r="D20398" s="215" t="s">
        <v>66284</v>
      </c>
    </row>
    <row r="20399" spans="1:4">
      <c r="A20399" s="215" t="s">
        <v>66285</v>
      </c>
      <c r="B20399" s="215">
        <v>1</v>
      </c>
      <c r="C20399" s="216" t="s">
        <v>66286</v>
      </c>
      <c r="D20399" s="215" t="s">
        <v>66287</v>
      </c>
    </row>
    <row r="20400" spans="1:4">
      <c r="A20400" s="215" t="s">
        <v>66288</v>
      </c>
      <c r="B20400" s="215">
        <v>1</v>
      </c>
      <c r="C20400" s="216" t="s">
        <v>66289</v>
      </c>
      <c r="D20400" s="215" t="s">
        <v>66290</v>
      </c>
    </row>
    <row r="20401" spans="1:4">
      <c r="A20401" s="215" t="s">
        <v>66291</v>
      </c>
      <c r="B20401" s="215">
        <v>1</v>
      </c>
      <c r="C20401" s="216" t="s">
        <v>66292</v>
      </c>
      <c r="D20401" s="215" t="s">
        <v>66293</v>
      </c>
    </row>
    <row r="20402" spans="1:4">
      <c r="A20402" s="215" t="s">
        <v>66294</v>
      </c>
      <c r="B20402" s="215">
        <v>1</v>
      </c>
      <c r="C20402" s="216" t="s">
        <v>66295</v>
      </c>
      <c r="D20402" s="215" t="s">
        <v>66296</v>
      </c>
    </row>
    <row r="20403" spans="1:4">
      <c r="A20403" s="215" t="s">
        <v>66297</v>
      </c>
      <c r="B20403" s="215">
        <v>1</v>
      </c>
      <c r="C20403" s="216" t="s">
        <v>66298</v>
      </c>
      <c r="D20403" s="215" t="s">
        <v>66299</v>
      </c>
    </row>
    <row r="20404" spans="1:4">
      <c r="A20404" s="215" t="s">
        <v>66300</v>
      </c>
      <c r="B20404" s="215">
        <v>1</v>
      </c>
      <c r="C20404" s="216" t="s">
        <v>66301</v>
      </c>
      <c r="D20404" s="215" t="s">
        <v>66302</v>
      </c>
    </row>
    <row r="20405" spans="1:4">
      <c r="A20405" s="215" t="s">
        <v>66303</v>
      </c>
      <c r="B20405" s="215">
        <v>1</v>
      </c>
      <c r="C20405" s="216" t="s">
        <v>66304</v>
      </c>
      <c r="D20405" s="215" t="s">
        <v>66305</v>
      </c>
    </row>
    <row r="20406" spans="1:4">
      <c r="A20406" s="215" t="s">
        <v>66306</v>
      </c>
      <c r="B20406" s="215">
        <v>1</v>
      </c>
      <c r="C20406" s="216" t="s">
        <v>66307</v>
      </c>
      <c r="D20406" s="215" t="s">
        <v>66308</v>
      </c>
    </row>
    <row r="20407" spans="1:4">
      <c r="A20407" s="215" t="s">
        <v>66309</v>
      </c>
      <c r="B20407" s="215">
        <v>1</v>
      </c>
      <c r="C20407" s="216" t="s">
        <v>66310</v>
      </c>
      <c r="D20407" s="215" t="s">
        <v>66311</v>
      </c>
    </row>
    <row r="20408" spans="1:4">
      <c r="A20408" s="215" t="s">
        <v>66312</v>
      </c>
      <c r="B20408" s="215">
        <v>1</v>
      </c>
      <c r="C20408" s="216" t="s">
        <v>66313</v>
      </c>
      <c r="D20408" s="215" t="s">
        <v>66314</v>
      </c>
    </row>
    <row r="20409" spans="1:4">
      <c r="A20409" s="215" t="s">
        <v>66315</v>
      </c>
      <c r="B20409" s="215">
        <v>1</v>
      </c>
      <c r="C20409" s="216" t="s">
        <v>66316</v>
      </c>
      <c r="D20409" s="215" t="s">
        <v>66317</v>
      </c>
    </row>
    <row r="20410" spans="1:4">
      <c r="A20410" s="215" t="s">
        <v>66318</v>
      </c>
      <c r="B20410" s="215">
        <v>1</v>
      </c>
      <c r="C20410" s="216" t="s">
        <v>66319</v>
      </c>
      <c r="D20410" s="215" t="s">
        <v>66320</v>
      </c>
    </row>
    <row r="20411" spans="1:4">
      <c r="A20411" s="215" t="s">
        <v>66321</v>
      </c>
      <c r="B20411" s="215">
        <v>1</v>
      </c>
      <c r="C20411" s="216" t="s">
        <v>66322</v>
      </c>
      <c r="D20411" s="215" t="s">
        <v>66323</v>
      </c>
    </row>
    <row r="20412" spans="1:4">
      <c r="A20412" s="215" t="s">
        <v>66324</v>
      </c>
      <c r="B20412" s="215">
        <v>1</v>
      </c>
      <c r="C20412" s="216" t="s">
        <v>66325</v>
      </c>
      <c r="D20412" s="215" t="s">
        <v>66326</v>
      </c>
    </row>
    <row r="20413" spans="1:4">
      <c r="A20413" s="215" t="s">
        <v>66327</v>
      </c>
      <c r="B20413" s="215">
        <v>1</v>
      </c>
      <c r="C20413" s="216" t="s">
        <v>66328</v>
      </c>
      <c r="D20413" s="215" t="s">
        <v>66329</v>
      </c>
    </row>
    <row r="20414" spans="1:4">
      <c r="A20414" s="215" t="s">
        <v>66330</v>
      </c>
      <c r="B20414" s="215">
        <v>1</v>
      </c>
      <c r="C20414" s="216" t="s">
        <v>66331</v>
      </c>
      <c r="D20414" s="215" t="s">
        <v>66332</v>
      </c>
    </row>
    <row r="20415" spans="1:4">
      <c r="A20415" s="215" t="s">
        <v>66333</v>
      </c>
      <c r="B20415" s="215">
        <v>1</v>
      </c>
      <c r="C20415" s="216" t="s">
        <v>66334</v>
      </c>
      <c r="D20415" s="215" t="s">
        <v>66335</v>
      </c>
    </row>
    <row r="20416" spans="1:4">
      <c r="A20416" s="215" t="s">
        <v>66336</v>
      </c>
      <c r="B20416" s="215">
        <v>1</v>
      </c>
      <c r="C20416" s="216" t="s">
        <v>66337</v>
      </c>
      <c r="D20416" s="215" t="s">
        <v>66338</v>
      </c>
    </row>
    <row r="20417" spans="1:4">
      <c r="A20417" s="215" t="s">
        <v>66339</v>
      </c>
      <c r="B20417" s="215">
        <v>1</v>
      </c>
      <c r="C20417" s="216" t="s">
        <v>66340</v>
      </c>
      <c r="D20417" s="215" t="s">
        <v>66341</v>
      </c>
    </row>
    <row r="20418" spans="1:4">
      <c r="A20418" s="215" t="s">
        <v>66342</v>
      </c>
      <c r="B20418" s="215">
        <v>1</v>
      </c>
      <c r="C20418" s="216" t="s">
        <v>66343</v>
      </c>
      <c r="D20418" s="215" t="s">
        <v>66344</v>
      </c>
    </row>
    <row r="20419" spans="1:4">
      <c r="A20419" s="215" t="s">
        <v>66345</v>
      </c>
      <c r="B20419" s="215">
        <v>1</v>
      </c>
      <c r="C20419" s="216" t="s">
        <v>66346</v>
      </c>
      <c r="D20419" s="215" t="s">
        <v>66347</v>
      </c>
    </row>
    <row r="20420" spans="1:4">
      <c r="A20420" s="215" t="s">
        <v>66348</v>
      </c>
      <c r="B20420" s="215">
        <v>1</v>
      </c>
      <c r="C20420" s="216" t="s">
        <v>66349</v>
      </c>
      <c r="D20420" s="215" t="s">
        <v>66350</v>
      </c>
    </row>
    <row r="20421" spans="1:4">
      <c r="A20421" s="215" t="s">
        <v>66351</v>
      </c>
      <c r="B20421" s="215">
        <v>1</v>
      </c>
      <c r="C20421" s="216" t="s">
        <v>66352</v>
      </c>
      <c r="D20421" s="215" t="s">
        <v>66353</v>
      </c>
    </row>
    <row r="20422" spans="1:4">
      <c r="A20422" s="215" t="s">
        <v>66354</v>
      </c>
      <c r="B20422" s="215">
        <v>1</v>
      </c>
      <c r="C20422" s="216" t="s">
        <v>66355</v>
      </c>
      <c r="D20422" s="215" t="s">
        <v>66356</v>
      </c>
    </row>
    <row r="20423" spans="1:4">
      <c r="A20423" s="215" t="s">
        <v>66357</v>
      </c>
      <c r="B20423" s="215">
        <v>1</v>
      </c>
      <c r="C20423" s="216" t="s">
        <v>66358</v>
      </c>
      <c r="D20423" s="215" t="s">
        <v>66359</v>
      </c>
    </row>
    <row r="20424" spans="1:4">
      <c r="A20424" s="215" t="s">
        <v>66360</v>
      </c>
      <c r="B20424" s="215">
        <v>1</v>
      </c>
      <c r="C20424" s="216" t="s">
        <v>66361</v>
      </c>
      <c r="D20424" s="215" t="s">
        <v>66362</v>
      </c>
    </row>
    <row r="20425" spans="1:4">
      <c r="A20425" s="215" t="s">
        <v>66363</v>
      </c>
      <c r="B20425" s="215">
        <v>1</v>
      </c>
      <c r="C20425" s="216" t="s">
        <v>66364</v>
      </c>
      <c r="D20425" s="215" t="s">
        <v>66365</v>
      </c>
    </row>
    <row r="20426" spans="1:4">
      <c r="A20426" s="215" t="s">
        <v>66366</v>
      </c>
      <c r="B20426" s="215">
        <v>1</v>
      </c>
      <c r="C20426" s="216" t="s">
        <v>66367</v>
      </c>
      <c r="D20426" s="215" t="s">
        <v>66368</v>
      </c>
    </row>
    <row r="20427" spans="1:4">
      <c r="A20427" s="215" t="s">
        <v>66369</v>
      </c>
      <c r="B20427" s="215">
        <v>1</v>
      </c>
      <c r="C20427" s="216" t="s">
        <v>66370</v>
      </c>
      <c r="D20427" s="215" t="s">
        <v>66371</v>
      </c>
    </row>
    <row r="20428" spans="1:4">
      <c r="A20428" s="215" t="s">
        <v>66372</v>
      </c>
      <c r="B20428" s="215">
        <v>1</v>
      </c>
      <c r="C20428" s="216" t="s">
        <v>66373</v>
      </c>
      <c r="D20428" s="215" t="s">
        <v>66374</v>
      </c>
    </row>
    <row r="20429" spans="1:4">
      <c r="A20429" s="215" t="s">
        <v>66375</v>
      </c>
      <c r="B20429" s="215">
        <v>1</v>
      </c>
      <c r="C20429" s="216" t="s">
        <v>66376</v>
      </c>
      <c r="D20429" s="215" t="s">
        <v>66377</v>
      </c>
    </row>
    <row r="20430" spans="1:4">
      <c r="A20430" s="215" t="s">
        <v>66378</v>
      </c>
      <c r="B20430" s="215">
        <v>1</v>
      </c>
      <c r="C20430" s="216" t="s">
        <v>66379</v>
      </c>
      <c r="D20430" s="215" t="s">
        <v>66380</v>
      </c>
    </row>
    <row r="20431" spans="1:4">
      <c r="A20431" s="215" t="s">
        <v>66381</v>
      </c>
      <c r="B20431" s="215">
        <v>1</v>
      </c>
      <c r="C20431" s="216" t="s">
        <v>66382</v>
      </c>
      <c r="D20431" s="215" t="s">
        <v>66383</v>
      </c>
    </row>
    <row r="20432" spans="1:4">
      <c r="A20432" s="215" t="s">
        <v>66384</v>
      </c>
      <c r="B20432" s="215">
        <v>1</v>
      </c>
      <c r="C20432" s="216" t="s">
        <v>66385</v>
      </c>
      <c r="D20432" s="215" t="s">
        <v>66386</v>
      </c>
    </row>
    <row r="20433" spans="1:4">
      <c r="A20433" s="215" t="s">
        <v>66387</v>
      </c>
      <c r="B20433" s="215">
        <v>1</v>
      </c>
      <c r="C20433" s="216" t="s">
        <v>66388</v>
      </c>
      <c r="D20433" s="215" t="s">
        <v>66389</v>
      </c>
    </row>
    <row r="20434" spans="1:4">
      <c r="A20434" s="215" t="s">
        <v>66390</v>
      </c>
      <c r="B20434" s="215">
        <v>1</v>
      </c>
      <c r="C20434" s="216" t="s">
        <v>66391</v>
      </c>
      <c r="D20434" s="215" t="s">
        <v>66392</v>
      </c>
    </row>
    <row r="20435" spans="1:4">
      <c r="A20435" s="215" t="s">
        <v>66393</v>
      </c>
      <c r="B20435" s="215">
        <v>1</v>
      </c>
      <c r="C20435" s="216" t="s">
        <v>66394</v>
      </c>
      <c r="D20435" s="215" t="s">
        <v>66395</v>
      </c>
    </row>
    <row r="20436" spans="1:4">
      <c r="A20436" s="215" t="s">
        <v>66396</v>
      </c>
      <c r="B20436" s="215">
        <v>1</v>
      </c>
      <c r="C20436" s="216" t="s">
        <v>66397</v>
      </c>
      <c r="D20436" s="215" t="s">
        <v>66398</v>
      </c>
    </row>
    <row r="20437" spans="1:4">
      <c r="A20437" s="215" t="s">
        <v>66399</v>
      </c>
      <c r="B20437" s="215">
        <v>1</v>
      </c>
      <c r="C20437" s="216" t="s">
        <v>66400</v>
      </c>
      <c r="D20437" s="215" t="s">
        <v>66401</v>
      </c>
    </row>
    <row r="20438" spans="1:4">
      <c r="A20438" s="215" t="s">
        <v>66402</v>
      </c>
      <c r="B20438" s="215">
        <v>1</v>
      </c>
      <c r="C20438" s="216" t="s">
        <v>66403</v>
      </c>
      <c r="D20438" s="215" t="s">
        <v>66404</v>
      </c>
    </row>
    <row r="20439" spans="1:4">
      <c r="A20439" s="215" t="s">
        <v>66405</v>
      </c>
      <c r="B20439" s="215">
        <v>1</v>
      </c>
      <c r="C20439" s="216" t="s">
        <v>66406</v>
      </c>
      <c r="D20439" s="215" t="s">
        <v>66407</v>
      </c>
    </row>
    <row r="20440" spans="1:4">
      <c r="A20440" s="215" t="s">
        <v>66408</v>
      </c>
      <c r="B20440" s="215">
        <v>1</v>
      </c>
      <c r="C20440" s="216" t="s">
        <v>66409</v>
      </c>
      <c r="D20440" s="215" t="s">
        <v>66410</v>
      </c>
    </row>
    <row r="20441" spans="1:4">
      <c r="A20441" s="215" t="s">
        <v>66411</v>
      </c>
      <c r="B20441" s="215">
        <v>1</v>
      </c>
      <c r="C20441" s="216" t="s">
        <v>66412</v>
      </c>
      <c r="D20441" s="215" t="s">
        <v>66413</v>
      </c>
    </row>
    <row r="20442" spans="1:4">
      <c r="A20442" s="215" t="s">
        <v>66414</v>
      </c>
      <c r="B20442" s="215">
        <v>1</v>
      </c>
      <c r="C20442" s="216" t="s">
        <v>66415</v>
      </c>
      <c r="D20442" s="215" t="s">
        <v>66416</v>
      </c>
    </row>
    <row r="20443" spans="1:4">
      <c r="A20443" s="215" t="s">
        <v>66417</v>
      </c>
      <c r="B20443" s="215">
        <v>1</v>
      </c>
      <c r="C20443" s="216" t="s">
        <v>66418</v>
      </c>
      <c r="D20443" s="215" t="s">
        <v>66419</v>
      </c>
    </row>
    <row r="20444" spans="1:4">
      <c r="A20444" s="215" t="s">
        <v>66420</v>
      </c>
      <c r="B20444" s="215">
        <v>1</v>
      </c>
      <c r="C20444" s="216" t="s">
        <v>66421</v>
      </c>
      <c r="D20444" s="215" t="s">
        <v>66422</v>
      </c>
    </row>
    <row r="20445" spans="1:4">
      <c r="A20445" s="215" t="s">
        <v>66423</v>
      </c>
      <c r="B20445" s="215">
        <v>1</v>
      </c>
      <c r="C20445" s="216" t="s">
        <v>66424</v>
      </c>
      <c r="D20445" s="215" t="s">
        <v>66425</v>
      </c>
    </row>
    <row r="20446" spans="1:4">
      <c r="A20446" s="215" t="s">
        <v>66426</v>
      </c>
      <c r="B20446" s="215">
        <v>1</v>
      </c>
      <c r="C20446" s="216" t="s">
        <v>66427</v>
      </c>
      <c r="D20446" s="215" t="s">
        <v>66428</v>
      </c>
    </row>
    <row r="20447" spans="1:4">
      <c r="A20447" s="215" t="s">
        <v>66429</v>
      </c>
      <c r="B20447" s="215">
        <v>1</v>
      </c>
      <c r="C20447" s="216" t="s">
        <v>66430</v>
      </c>
      <c r="D20447" s="215" t="s">
        <v>66431</v>
      </c>
    </row>
    <row r="20448" spans="1:4">
      <c r="A20448" s="215" t="s">
        <v>66432</v>
      </c>
      <c r="B20448" s="215">
        <v>1</v>
      </c>
      <c r="C20448" s="216" t="s">
        <v>66433</v>
      </c>
      <c r="D20448" s="215" t="s">
        <v>66434</v>
      </c>
    </row>
    <row r="20449" spans="1:4">
      <c r="A20449" s="215" t="s">
        <v>66435</v>
      </c>
      <c r="B20449" s="215">
        <v>2</v>
      </c>
      <c r="C20449" s="216" t="s">
        <v>66436</v>
      </c>
      <c r="D20449" s="215" t="s">
        <v>66437</v>
      </c>
    </row>
    <row r="20450" spans="1:4">
      <c r="A20450" s="215" t="s">
        <v>66438</v>
      </c>
      <c r="B20450" s="215">
        <v>1</v>
      </c>
      <c r="C20450" s="216" t="s">
        <v>66439</v>
      </c>
      <c r="D20450" s="215" t="s">
        <v>66440</v>
      </c>
    </row>
    <row r="20451" spans="1:4">
      <c r="A20451" s="215" t="s">
        <v>66441</v>
      </c>
      <c r="B20451" s="215">
        <v>1</v>
      </c>
      <c r="C20451" s="216" t="s">
        <v>66442</v>
      </c>
      <c r="D20451" s="215" t="s">
        <v>66443</v>
      </c>
    </row>
    <row r="20452" spans="1:4">
      <c r="A20452" s="215" t="s">
        <v>66444</v>
      </c>
      <c r="B20452" s="215">
        <v>1</v>
      </c>
      <c r="C20452" s="216" t="s">
        <v>66445</v>
      </c>
      <c r="D20452" s="215" t="s">
        <v>66446</v>
      </c>
    </row>
    <row r="20453" spans="1:4">
      <c r="A20453" s="215" t="s">
        <v>66447</v>
      </c>
      <c r="B20453" s="215">
        <v>1</v>
      </c>
      <c r="C20453" s="216" t="s">
        <v>66448</v>
      </c>
      <c r="D20453" s="215" t="s">
        <v>66449</v>
      </c>
    </row>
    <row r="20454" spans="1:4">
      <c r="A20454" s="215" t="s">
        <v>66450</v>
      </c>
      <c r="B20454" s="215">
        <v>1</v>
      </c>
      <c r="C20454" s="216" t="s">
        <v>66451</v>
      </c>
      <c r="D20454" s="215" t="s">
        <v>66452</v>
      </c>
    </row>
    <row r="20455" spans="1:4">
      <c r="A20455" s="215" t="s">
        <v>66453</v>
      </c>
      <c r="B20455" s="215">
        <v>1</v>
      </c>
      <c r="C20455" s="216" t="s">
        <v>66454</v>
      </c>
      <c r="D20455" s="215" t="s">
        <v>66455</v>
      </c>
    </row>
    <row r="20456" spans="1:4">
      <c r="A20456" s="215" t="s">
        <v>66456</v>
      </c>
      <c r="B20456" s="215">
        <v>1</v>
      </c>
      <c r="C20456" s="216" t="s">
        <v>66457</v>
      </c>
      <c r="D20456" s="215" t="s">
        <v>66458</v>
      </c>
    </row>
    <row r="20457" spans="1:4">
      <c r="A20457" s="215" t="s">
        <v>66459</v>
      </c>
      <c r="B20457" s="215">
        <v>1</v>
      </c>
      <c r="C20457" s="216" t="s">
        <v>66460</v>
      </c>
      <c r="D20457" s="215" t="s">
        <v>66461</v>
      </c>
    </row>
    <row r="20458" spans="1:4">
      <c r="A20458" s="215" t="s">
        <v>66462</v>
      </c>
      <c r="B20458" s="215">
        <v>1</v>
      </c>
      <c r="C20458" s="216" t="s">
        <v>66463</v>
      </c>
      <c r="D20458" s="215" t="s">
        <v>66464</v>
      </c>
    </row>
    <row r="20459" spans="1:4">
      <c r="A20459" s="215" t="s">
        <v>66465</v>
      </c>
      <c r="B20459" s="215">
        <v>1</v>
      </c>
      <c r="C20459" s="216" t="s">
        <v>66466</v>
      </c>
      <c r="D20459" s="215" t="s">
        <v>66467</v>
      </c>
    </row>
    <row r="20460" spans="1:4">
      <c r="A20460" s="215" t="s">
        <v>66468</v>
      </c>
      <c r="B20460" s="215">
        <v>1</v>
      </c>
      <c r="C20460" s="216" t="s">
        <v>66469</v>
      </c>
      <c r="D20460" s="215" t="s">
        <v>66470</v>
      </c>
    </row>
    <row r="20461" spans="1:4">
      <c r="A20461" s="215" t="s">
        <v>66471</v>
      </c>
      <c r="B20461" s="215">
        <v>1</v>
      </c>
      <c r="C20461" s="216" t="s">
        <v>66472</v>
      </c>
      <c r="D20461" s="215" t="s">
        <v>66473</v>
      </c>
    </row>
    <row r="20462" spans="1:4">
      <c r="A20462" s="215" t="s">
        <v>66474</v>
      </c>
      <c r="B20462" s="215">
        <v>1</v>
      </c>
      <c r="C20462" s="216" t="s">
        <v>66475</v>
      </c>
      <c r="D20462" s="215" t="s">
        <v>66476</v>
      </c>
    </row>
    <row r="20463" spans="1:4">
      <c r="A20463" s="215" t="s">
        <v>66477</v>
      </c>
      <c r="B20463" s="215">
        <v>1</v>
      </c>
      <c r="C20463" s="216" t="s">
        <v>66478</v>
      </c>
      <c r="D20463" s="215" t="s">
        <v>66479</v>
      </c>
    </row>
    <row r="20464" spans="1:4">
      <c r="A20464" s="215" t="s">
        <v>66480</v>
      </c>
      <c r="B20464" s="215">
        <v>1</v>
      </c>
      <c r="C20464" s="216" t="s">
        <v>66481</v>
      </c>
      <c r="D20464" s="215" t="s">
        <v>66482</v>
      </c>
    </row>
    <row r="20465" spans="1:4">
      <c r="A20465" s="215" t="s">
        <v>66483</v>
      </c>
      <c r="B20465" s="215">
        <v>1</v>
      </c>
      <c r="C20465" s="216" t="s">
        <v>66484</v>
      </c>
      <c r="D20465" s="215" t="s">
        <v>66485</v>
      </c>
    </row>
    <row r="20466" spans="1:4">
      <c r="A20466" s="215" t="s">
        <v>66486</v>
      </c>
      <c r="B20466" s="215">
        <v>1</v>
      </c>
      <c r="C20466" s="216" t="s">
        <v>66487</v>
      </c>
      <c r="D20466" s="215" t="s">
        <v>66488</v>
      </c>
    </row>
    <row r="20467" spans="1:4">
      <c r="A20467" s="215" t="s">
        <v>66489</v>
      </c>
      <c r="B20467" s="215">
        <v>1</v>
      </c>
      <c r="C20467" s="216" t="s">
        <v>66490</v>
      </c>
      <c r="D20467" s="215" t="s">
        <v>66491</v>
      </c>
    </row>
    <row r="20468" spans="1:4">
      <c r="A20468" s="215" t="s">
        <v>66492</v>
      </c>
      <c r="B20468" s="215">
        <v>1</v>
      </c>
      <c r="C20468" s="216" t="s">
        <v>66493</v>
      </c>
      <c r="D20468" s="215" t="s">
        <v>66494</v>
      </c>
    </row>
    <row r="20469" spans="1:4">
      <c r="A20469" s="215" t="s">
        <v>66495</v>
      </c>
      <c r="B20469" s="215">
        <v>1</v>
      </c>
      <c r="C20469" s="216" t="s">
        <v>66496</v>
      </c>
      <c r="D20469" s="215" t="s">
        <v>66497</v>
      </c>
    </row>
    <row r="20470" spans="1:4">
      <c r="A20470" s="215" t="s">
        <v>66498</v>
      </c>
      <c r="B20470" s="215">
        <v>1</v>
      </c>
      <c r="C20470" s="216" t="s">
        <v>66499</v>
      </c>
      <c r="D20470" s="215" t="s">
        <v>66500</v>
      </c>
    </row>
    <row r="20471" spans="1:4">
      <c r="A20471" s="215" t="s">
        <v>66501</v>
      </c>
      <c r="B20471" s="215">
        <v>1</v>
      </c>
      <c r="C20471" s="216" t="s">
        <v>66502</v>
      </c>
      <c r="D20471" s="215" t="s">
        <v>66503</v>
      </c>
    </row>
    <row r="20472" spans="1:4">
      <c r="A20472" s="215" t="s">
        <v>66504</v>
      </c>
      <c r="B20472" s="215">
        <v>1</v>
      </c>
      <c r="C20472" s="216" t="s">
        <v>66505</v>
      </c>
      <c r="D20472" s="215" t="s">
        <v>66506</v>
      </c>
    </row>
    <row r="20473" spans="1:4">
      <c r="A20473" s="215" t="s">
        <v>66507</v>
      </c>
      <c r="B20473" s="215">
        <v>1</v>
      </c>
      <c r="C20473" s="216" t="s">
        <v>66508</v>
      </c>
      <c r="D20473" s="215" t="s">
        <v>66509</v>
      </c>
    </row>
    <row r="20474" spans="1:4">
      <c r="A20474" s="215" t="s">
        <v>66510</v>
      </c>
      <c r="B20474" s="215">
        <v>1</v>
      </c>
      <c r="C20474" s="216" t="s">
        <v>66511</v>
      </c>
      <c r="D20474" s="215" t="s">
        <v>66512</v>
      </c>
    </row>
    <row r="20475" spans="1:4">
      <c r="A20475" s="215" t="s">
        <v>66513</v>
      </c>
      <c r="B20475" s="215">
        <v>1</v>
      </c>
      <c r="C20475" s="216" t="s">
        <v>66514</v>
      </c>
      <c r="D20475" s="215" t="s">
        <v>66515</v>
      </c>
    </row>
    <row r="20476" spans="1:4">
      <c r="A20476" s="215" t="s">
        <v>66516</v>
      </c>
      <c r="B20476" s="215">
        <v>1</v>
      </c>
      <c r="C20476" s="216" t="s">
        <v>66517</v>
      </c>
      <c r="D20476" s="215" t="s">
        <v>66518</v>
      </c>
    </row>
    <row r="20477" spans="1:4">
      <c r="A20477" s="215" t="s">
        <v>66519</v>
      </c>
      <c r="B20477" s="215">
        <v>1</v>
      </c>
      <c r="C20477" s="216" t="s">
        <v>66520</v>
      </c>
      <c r="D20477" s="215" t="s">
        <v>66521</v>
      </c>
    </row>
    <row r="20478" spans="1:4">
      <c r="A20478" s="215" t="s">
        <v>66522</v>
      </c>
      <c r="B20478" s="215">
        <v>1</v>
      </c>
      <c r="C20478" s="216" t="s">
        <v>66523</v>
      </c>
      <c r="D20478" s="215" t="s">
        <v>66524</v>
      </c>
    </row>
    <row r="20479" spans="1:4">
      <c r="A20479" s="215" t="s">
        <v>66525</v>
      </c>
      <c r="B20479" s="215">
        <v>1</v>
      </c>
      <c r="C20479" s="216" t="s">
        <v>66526</v>
      </c>
      <c r="D20479" s="215" t="s">
        <v>66527</v>
      </c>
    </row>
    <row r="20480" spans="1:4">
      <c r="A20480" s="215" t="s">
        <v>66528</v>
      </c>
      <c r="B20480" s="215">
        <v>1</v>
      </c>
      <c r="C20480" s="216" t="s">
        <v>66529</v>
      </c>
      <c r="D20480" s="215" t="s">
        <v>66530</v>
      </c>
    </row>
    <row r="20481" spans="1:4">
      <c r="A20481" s="215" t="s">
        <v>66531</v>
      </c>
      <c r="B20481" s="215">
        <v>1</v>
      </c>
      <c r="C20481" s="216" t="s">
        <v>66532</v>
      </c>
      <c r="D20481" s="215" t="s">
        <v>66533</v>
      </c>
    </row>
    <row r="20482" spans="1:4">
      <c r="A20482" s="215" t="s">
        <v>66534</v>
      </c>
      <c r="B20482" s="215">
        <v>1</v>
      </c>
      <c r="C20482" s="216" t="s">
        <v>66535</v>
      </c>
      <c r="D20482" s="215" t="s">
        <v>66536</v>
      </c>
    </row>
    <row r="20483" spans="1:4">
      <c r="A20483" s="215" t="s">
        <v>66537</v>
      </c>
      <c r="B20483" s="215">
        <v>1</v>
      </c>
      <c r="C20483" s="216" t="s">
        <v>66538</v>
      </c>
      <c r="D20483" s="215" t="s">
        <v>66539</v>
      </c>
    </row>
    <row r="20484" spans="1:4">
      <c r="A20484" s="215" t="s">
        <v>66540</v>
      </c>
      <c r="B20484" s="215">
        <v>1</v>
      </c>
      <c r="C20484" s="216" t="s">
        <v>66541</v>
      </c>
      <c r="D20484" s="215" t="s">
        <v>66542</v>
      </c>
    </row>
    <row r="20485" spans="1:4">
      <c r="A20485" s="215" t="s">
        <v>66543</v>
      </c>
      <c r="B20485" s="215">
        <v>1</v>
      </c>
      <c r="C20485" s="216" t="s">
        <v>66544</v>
      </c>
      <c r="D20485" s="215" t="s">
        <v>66545</v>
      </c>
    </row>
    <row r="20486" spans="1:4">
      <c r="A20486" s="215" t="s">
        <v>66546</v>
      </c>
      <c r="B20486" s="215">
        <v>1</v>
      </c>
      <c r="C20486" s="216" t="s">
        <v>66547</v>
      </c>
      <c r="D20486" s="215" t="s">
        <v>66548</v>
      </c>
    </row>
    <row r="20487" spans="1:4">
      <c r="A20487" s="215" t="s">
        <v>66549</v>
      </c>
      <c r="B20487" s="215">
        <v>1</v>
      </c>
      <c r="C20487" s="216" t="s">
        <v>66550</v>
      </c>
      <c r="D20487" s="215" t="s">
        <v>66551</v>
      </c>
    </row>
    <row r="20488" spans="1:4">
      <c r="A20488" s="215" t="s">
        <v>66552</v>
      </c>
      <c r="B20488" s="215">
        <v>1</v>
      </c>
      <c r="C20488" s="216" t="s">
        <v>66553</v>
      </c>
      <c r="D20488" s="215" t="s">
        <v>66554</v>
      </c>
    </row>
    <row r="20489" spans="1:4">
      <c r="A20489" s="215" t="s">
        <v>66555</v>
      </c>
      <c r="B20489" s="215">
        <v>1</v>
      </c>
      <c r="C20489" s="216" t="s">
        <v>66556</v>
      </c>
      <c r="D20489" s="215" t="s">
        <v>66557</v>
      </c>
    </row>
    <row r="20490" spans="1:4">
      <c r="A20490" s="215" t="s">
        <v>66558</v>
      </c>
      <c r="B20490" s="215">
        <v>1</v>
      </c>
      <c r="C20490" s="216" t="s">
        <v>66559</v>
      </c>
      <c r="D20490" s="215" t="s">
        <v>66560</v>
      </c>
    </row>
    <row r="20491" spans="1:4">
      <c r="A20491" s="215" t="s">
        <v>66561</v>
      </c>
      <c r="B20491" s="215">
        <v>1</v>
      </c>
      <c r="C20491" s="216" t="s">
        <v>66562</v>
      </c>
      <c r="D20491" s="215" t="s">
        <v>66563</v>
      </c>
    </row>
    <row r="20492" spans="1:4">
      <c r="A20492" s="215" t="s">
        <v>66564</v>
      </c>
      <c r="B20492" s="215">
        <v>1</v>
      </c>
      <c r="C20492" s="216" t="s">
        <v>66565</v>
      </c>
      <c r="D20492" s="215" t="s">
        <v>66566</v>
      </c>
    </row>
    <row r="20493" spans="1:4">
      <c r="A20493" s="215" t="s">
        <v>66567</v>
      </c>
      <c r="B20493" s="215">
        <v>1</v>
      </c>
      <c r="C20493" s="216" t="s">
        <v>66568</v>
      </c>
      <c r="D20493" s="215" t="s">
        <v>66569</v>
      </c>
    </row>
    <row r="20494" spans="1:4">
      <c r="A20494" s="215" t="s">
        <v>66570</v>
      </c>
      <c r="B20494" s="215">
        <v>1</v>
      </c>
      <c r="C20494" s="216" t="s">
        <v>66571</v>
      </c>
      <c r="D20494" s="215" t="s">
        <v>66572</v>
      </c>
    </row>
    <row r="20495" spans="1:4">
      <c r="A20495" s="215" t="s">
        <v>66573</v>
      </c>
      <c r="B20495" s="215">
        <v>1</v>
      </c>
      <c r="C20495" s="216" t="s">
        <v>66574</v>
      </c>
      <c r="D20495" s="215" t="s">
        <v>66575</v>
      </c>
    </row>
    <row r="20496" spans="1:4">
      <c r="A20496" s="215" t="s">
        <v>66576</v>
      </c>
      <c r="B20496" s="215">
        <v>1</v>
      </c>
      <c r="C20496" s="216" t="s">
        <v>66577</v>
      </c>
      <c r="D20496" s="215" t="s">
        <v>66578</v>
      </c>
    </row>
    <row r="20497" spans="1:4">
      <c r="A20497" s="215" t="s">
        <v>66579</v>
      </c>
      <c r="B20497" s="215">
        <v>1</v>
      </c>
      <c r="C20497" s="216" t="s">
        <v>66580</v>
      </c>
      <c r="D20497" s="215" t="s">
        <v>66581</v>
      </c>
    </row>
    <row r="20498" spans="1:4">
      <c r="A20498" s="215" t="s">
        <v>66582</v>
      </c>
      <c r="B20498" s="215">
        <v>1</v>
      </c>
      <c r="C20498" s="216" t="s">
        <v>66583</v>
      </c>
      <c r="D20498" s="215" t="s">
        <v>66584</v>
      </c>
    </row>
    <row r="20499" spans="1:4">
      <c r="A20499" s="215" t="s">
        <v>66585</v>
      </c>
      <c r="B20499" s="215">
        <v>1</v>
      </c>
      <c r="C20499" s="216" t="s">
        <v>66586</v>
      </c>
      <c r="D20499" s="215" t="s">
        <v>66587</v>
      </c>
    </row>
    <row r="20500" spans="1:4">
      <c r="A20500" s="215" t="s">
        <v>66588</v>
      </c>
      <c r="B20500" s="215">
        <v>1</v>
      </c>
      <c r="C20500" s="216" t="s">
        <v>66589</v>
      </c>
      <c r="D20500" s="215" t="s">
        <v>66590</v>
      </c>
    </row>
    <row r="20501" spans="1:4">
      <c r="A20501" s="215" t="s">
        <v>66591</v>
      </c>
      <c r="B20501" s="215">
        <v>1</v>
      </c>
      <c r="C20501" s="216" t="s">
        <v>66592</v>
      </c>
      <c r="D20501" s="215" t="s">
        <v>66593</v>
      </c>
    </row>
    <row r="20502" spans="1:4">
      <c r="A20502" s="215" t="s">
        <v>66594</v>
      </c>
      <c r="B20502" s="215">
        <v>1</v>
      </c>
      <c r="C20502" s="216" t="s">
        <v>66595</v>
      </c>
      <c r="D20502" s="215" t="s">
        <v>66596</v>
      </c>
    </row>
    <row r="20503" spans="1:4">
      <c r="A20503" s="215" t="s">
        <v>66597</v>
      </c>
      <c r="B20503" s="215">
        <v>1</v>
      </c>
      <c r="C20503" s="216" t="s">
        <v>66598</v>
      </c>
      <c r="D20503" s="215" t="s">
        <v>66599</v>
      </c>
    </row>
    <row r="20504" spans="1:4">
      <c r="A20504" s="215" t="s">
        <v>66600</v>
      </c>
      <c r="B20504" s="215">
        <v>1</v>
      </c>
      <c r="C20504" s="216" t="s">
        <v>66601</v>
      </c>
      <c r="D20504" s="215" t="s">
        <v>66602</v>
      </c>
    </row>
    <row r="20505" spans="1:4">
      <c r="A20505" s="215" t="s">
        <v>66603</v>
      </c>
      <c r="B20505" s="215">
        <v>1</v>
      </c>
      <c r="C20505" s="216" t="s">
        <v>66604</v>
      </c>
      <c r="D20505" s="215" t="s">
        <v>66605</v>
      </c>
    </row>
    <row r="20506" spans="1:4">
      <c r="A20506" s="215" t="s">
        <v>66606</v>
      </c>
      <c r="B20506" s="215">
        <v>1</v>
      </c>
      <c r="C20506" s="216" t="s">
        <v>66607</v>
      </c>
      <c r="D20506" s="215" t="s">
        <v>66608</v>
      </c>
    </row>
    <row r="20507" spans="1:4">
      <c r="A20507" s="215" t="s">
        <v>66609</v>
      </c>
      <c r="B20507" s="215">
        <v>1</v>
      </c>
      <c r="C20507" s="216" t="s">
        <v>66610</v>
      </c>
      <c r="D20507" s="215" t="s">
        <v>66611</v>
      </c>
    </row>
    <row r="20508" spans="1:4">
      <c r="A20508" s="215" t="s">
        <v>66612</v>
      </c>
      <c r="B20508" s="215">
        <v>1</v>
      </c>
      <c r="C20508" s="216" t="s">
        <v>66613</v>
      </c>
      <c r="D20508" s="215" t="s">
        <v>66614</v>
      </c>
    </row>
    <row r="20509" spans="1:4">
      <c r="A20509" s="215" t="s">
        <v>66615</v>
      </c>
      <c r="B20509" s="215">
        <v>1</v>
      </c>
      <c r="C20509" s="216" t="s">
        <v>66616</v>
      </c>
      <c r="D20509" s="215" t="s">
        <v>66617</v>
      </c>
    </row>
    <row r="20510" spans="1:4">
      <c r="A20510" s="215" t="s">
        <v>66618</v>
      </c>
      <c r="B20510" s="215">
        <v>1</v>
      </c>
      <c r="C20510" s="216" t="s">
        <v>66619</v>
      </c>
      <c r="D20510" s="215" t="s">
        <v>66620</v>
      </c>
    </row>
    <row r="20511" spans="1:4">
      <c r="A20511" s="215" t="s">
        <v>66621</v>
      </c>
      <c r="B20511" s="215">
        <v>1</v>
      </c>
      <c r="C20511" s="216" t="s">
        <v>66622</v>
      </c>
      <c r="D20511" s="215" t="s">
        <v>66623</v>
      </c>
    </row>
    <row r="20512" spans="1:4">
      <c r="A20512" s="215" t="s">
        <v>66624</v>
      </c>
      <c r="B20512" s="215">
        <v>1</v>
      </c>
      <c r="C20512" s="216" t="s">
        <v>66625</v>
      </c>
      <c r="D20512" s="215" t="s">
        <v>66626</v>
      </c>
    </row>
    <row r="20513" spans="1:4">
      <c r="A20513" s="215" t="s">
        <v>66627</v>
      </c>
      <c r="B20513" s="215">
        <v>1</v>
      </c>
      <c r="C20513" s="216" t="s">
        <v>66628</v>
      </c>
      <c r="D20513" s="215" t="s">
        <v>66629</v>
      </c>
    </row>
    <row r="20514" spans="1:4">
      <c r="A20514" s="215" t="s">
        <v>66630</v>
      </c>
      <c r="B20514" s="215">
        <v>1</v>
      </c>
      <c r="C20514" s="216" t="s">
        <v>66631</v>
      </c>
      <c r="D20514" s="215" t="s">
        <v>66632</v>
      </c>
    </row>
    <row r="20515" spans="1:4">
      <c r="A20515" s="215" t="s">
        <v>66633</v>
      </c>
      <c r="B20515" s="215">
        <v>1</v>
      </c>
      <c r="C20515" s="216" t="s">
        <v>66634</v>
      </c>
      <c r="D20515" s="215" t="s">
        <v>66635</v>
      </c>
    </row>
    <row r="20516" spans="1:4">
      <c r="A20516" s="215" t="s">
        <v>66636</v>
      </c>
      <c r="B20516" s="215">
        <v>1</v>
      </c>
      <c r="C20516" s="216" t="s">
        <v>66637</v>
      </c>
      <c r="D20516" s="215" t="s">
        <v>66638</v>
      </c>
    </row>
    <row r="20517" spans="1:4">
      <c r="A20517" s="215" t="s">
        <v>66639</v>
      </c>
      <c r="B20517" s="215">
        <v>1</v>
      </c>
      <c r="C20517" s="216" t="s">
        <v>66640</v>
      </c>
      <c r="D20517" s="215" t="s">
        <v>66641</v>
      </c>
    </row>
    <row r="20518" spans="1:4">
      <c r="A20518" s="215" t="s">
        <v>66642</v>
      </c>
      <c r="B20518" s="215">
        <v>1</v>
      </c>
      <c r="C20518" s="216" t="s">
        <v>66643</v>
      </c>
      <c r="D20518" s="215" t="s">
        <v>66644</v>
      </c>
    </row>
    <row r="20519" spans="1:4">
      <c r="A20519" s="215" t="s">
        <v>66645</v>
      </c>
      <c r="B20519" s="215">
        <v>1</v>
      </c>
      <c r="C20519" s="216" t="s">
        <v>66646</v>
      </c>
      <c r="D20519" s="215" t="s">
        <v>66647</v>
      </c>
    </row>
    <row r="20520" spans="1:4">
      <c r="A20520" s="215" t="s">
        <v>66648</v>
      </c>
      <c r="B20520" s="215">
        <v>1</v>
      </c>
      <c r="C20520" s="216" t="s">
        <v>66649</v>
      </c>
      <c r="D20520" s="215" t="s">
        <v>66650</v>
      </c>
    </row>
    <row r="20521" spans="1:4">
      <c r="A20521" s="215" t="s">
        <v>66651</v>
      </c>
      <c r="B20521" s="215">
        <v>2</v>
      </c>
      <c r="C20521" s="216" t="s">
        <v>66652</v>
      </c>
      <c r="D20521" s="215" t="s">
        <v>66653</v>
      </c>
    </row>
    <row r="20522" spans="1:4">
      <c r="A20522" s="215" t="s">
        <v>66654</v>
      </c>
      <c r="B20522" s="215">
        <v>1</v>
      </c>
      <c r="C20522" s="216" t="s">
        <v>66655</v>
      </c>
      <c r="D20522" s="215" t="s">
        <v>66656</v>
      </c>
    </row>
    <row r="20523" spans="1:4">
      <c r="A20523" s="215" t="s">
        <v>66657</v>
      </c>
      <c r="B20523" s="215">
        <v>1</v>
      </c>
      <c r="C20523" s="216" t="s">
        <v>66658</v>
      </c>
      <c r="D20523" s="215" t="s">
        <v>66659</v>
      </c>
    </row>
    <row r="20524" spans="1:4">
      <c r="A20524" s="215" t="s">
        <v>66660</v>
      </c>
      <c r="B20524" s="215">
        <v>2</v>
      </c>
      <c r="C20524" s="216" t="s">
        <v>66661</v>
      </c>
      <c r="D20524" s="215" t="s">
        <v>66662</v>
      </c>
    </row>
    <row r="20525" spans="1:4">
      <c r="A20525" s="215" t="s">
        <v>66663</v>
      </c>
      <c r="B20525" s="215">
        <v>1</v>
      </c>
      <c r="C20525" s="216" t="s">
        <v>66664</v>
      </c>
      <c r="D20525" s="215" t="s">
        <v>66665</v>
      </c>
    </row>
    <row r="20526" spans="1:4">
      <c r="A20526" s="215" t="s">
        <v>66666</v>
      </c>
      <c r="B20526" s="215">
        <v>1</v>
      </c>
      <c r="C20526" s="216" t="s">
        <v>66667</v>
      </c>
      <c r="D20526" s="215" t="s">
        <v>66668</v>
      </c>
    </row>
    <row r="20527" spans="1:4">
      <c r="A20527" s="215" t="s">
        <v>66669</v>
      </c>
      <c r="B20527" s="215">
        <v>1</v>
      </c>
      <c r="C20527" s="216" t="s">
        <v>66670</v>
      </c>
      <c r="D20527" s="215" t="s">
        <v>66671</v>
      </c>
    </row>
    <row r="20528" spans="1:4">
      <c r="A20528" s="215" t="s">
        <v>66672</v>
      </c>
      <c r="B20528" s="215">
        <v>1</v>
      </c>
      <c r="C20528" s="216" t="s">
        <v>66673</v>
      </c>
      <c r="D20528" s="215" t="s">
        <v>66674</v>
      </c>
    </row>
    <row r="20529" spans="1:4">
      <c r="A20529" s="215" t="s">
        <v>66675</v>
      </c>
      <c r="B20529" s="215">
        <v>1</v>
      </c>
      <c r="C20529" s="216" t="s">
        <v>66676</v>
      </c>
      <c r="D20529" s="215" t="s">
        <v>66677</v>
      </c>
    </row>
    <row r="20530" spans="1:4">
      <c r="A20530" s="215" t="s">
        <v>66678</v>
      </c>
      <c r="B20530" s="215">
        <v>2</v>
      </c>
      <c r="C20530" s="216" t="s">
        <v>66679</v>
      </c>
      <c r="D20530" s="215" t="s">
        <v>66680</v>
      </c>
    </row>
    <row r="20531" spans="1:4">
      <c r="A20531" s="215" t="s">
        <v>66681</v>
      </c>
      <c r="B20531" s="215">
        <v>1</v>
      </c>
      <c r="C20531" s="216" t="s">
        <v>66682</v>
      </c>
      <c r="D20531" s="215" t="s">
        <v>66683</v>
      </c>
    </row>
    <row r="20532" spans="1:4">
      <c r="A20532" s="215" t="s">
        <v>66684</v>
      </c>
      <c r="B20532" s="215">
        <v>2</v>
      </c>
      <c r="C20532" s="216" t="s">
        <v>66685</v>
      </c>
      <c r="D20532" s="215" t="s">
        <v>66686</v>
      </c>
    </row>
    <row r="20533" spans="1:4">
      <c r="A20533" s="215" t="s">
        <v>66687</v>
      </c>
      <c r="B20533" s="215">
        <v>1</v>
      </c>
      <c r="C20533" s="216" t="s">
        <v>66688</v>
      </c>
      <c r="D20533" s="215" t="s">
        <v>111413</v>
      </c>
    </row>
    <row r="20534" spans="1:4">
      <c r="A20534" s="215" t="s">
        <v>66689</v>
      </c>
      <c r="B20534" s="215">
        <v>1</v>
      </c>
      <c r="C20534" s="216" t="s">
        <v>66690</v>
      </c>
      <c r="D20534" s="215" t="s">
        <v>66691</v>
      </c>
    </row>
    <row r="20535" spans="1:4">
      <c r="A20535" s="215" t="s">
        <v>66692</v>
      </c>
      <c r="B20535" s="215">
        <v>1</v>
      </c>
      <c r="C20535" s="216" t="s">
        <v>66693</v>
      </c>
      <c r="D20535" s="215" t="s">
        <v>66694</v>
      </c>
    </row>
    <row r="20536" spans="1:4">
      <c r="A20536" s="215" t="s">
        <v>66695</v>
      </c>
      <c r="B20536" s="215">
        <v>1</v>
      </c>
      <c r="C20536" s="216" t="s">
        <v>66696</v>
      </c>
      <c r="D20536" s="215" t="s">
        <v>66697</v>
      </c>
    </row>
    <row r="20537" spans="1:4">
      <c r="A20537" s="215" t="s">
        <v>66698</v>
      </c>
      <c r="B20537" s="215">
        <v>2</v>
      </c>
      <c r="C20537" s="216" t="s">
        <v>66699</v>
      </c>
      <c r="D20537" s="215" t="s">
        <v>66700</v>
      </c>
    </row>
    <row r="20538" spans="1:4">
      <c r="A20538" s="215" t="s">
        <v>66701</v>
      </c>
      <c r="B20538" s="215">
        <v>1</v>
      </c>
      <c r="C20538" s="216" t="s">
        <v>66702</v>
      </c>
      <c r="D20538" s="215" t="s">
        <v>66703</v>
      </c>
    </row>
    <row r="20539" spans="1:4">
      <c r="A20539" s="215" t="s">
        <v>66704</v>
      </c>
      <c r="B20539" s="215">
        <v>1</v>
      </c>
      <c r="C20539" s="216" t="s">
        <v>66705</v>
      </c>
      <c r="D20539" s="215" t="s">
        <v>66706</v>
      </c>
    </row>
    <row r="20540" spans="1:4">
      <c r="A20540" s="215" t="s">
        <v>66707</v>
      </c>
      <c r="B20540" s="215">
        <v>1</v>
      </c>
      <c r="C20540" s="216" t="s">
        <v>66708</v>
      </c>
      <c r="D20540" s="215" t="s">
        <v>66709</v>
      </c>
    </row>
    <row r="20541" spans="1:4">
      <c r="A20541" s="215" t="s">
        <v>66710</v>
      </c>
      <c r="B20541" s="215">
        <v>1</v>
      </c>
      <c r="C20541" s="216" t="s">
        <v>66711</v>
      </c>
      <c r="D20541" s="215" t="s">
        <v>66712</v>
      </c>
    </row>
    <row r="20542" spans="1:4">
      <c r="A20542" s="215" t="s">
        <v>66713</v>
      </c>
      <c r="B20542" s="215">
        <v>1</v>
      </c>
      <c r="C20542" s="216" t="s">
        <v>66714</v>
      </c>
      <c r="D20542" s="215" t="s">
        <v>66715</v>
      </c>
    </row>
    <row r="20543" spans="1:4">
      <c r="A20543" s="215" t="s">
        <v>66716</v>
      </c>
      <c r="B20543" s="215">
        <v>1</v>
      </c>
      <c r="C20543" s="216" t="s">
        <v>66717</v>
      </c>
      <c r="D20543" s="215" t="s">
        <v>66718</v>
      </c>
    </row>
    <row r="20544" spans="1:4">
      <c r="A20544" s="215" t="s">
        <v>66719</v>
      </c>
      <c r="B20544" s="215">
        <v>1</v>
      </c>
      <c r="C20544" s="216" t="s">
        <v>66720</v>
      </c>
      <c r="D20544" s="215" t="s">
        <v>66721</v>
      </c>
    </row>
    <row r="20545" spans="1:4">
      <c r="A20545" s="215" t="s">
        <v>66722</v>
      </c>
      <c r="B20545" s="215">
        <v>1</v>
      </c>
      <c r="C20545" s="216" t="s">
        <v>66723</v>
      </c>
      <c r="D20545" s="215" t="s">
        <v>66724</v>
      </c>
    </row>
    <row r="20546" spans="1:4">
      <c r="A20546" s="215" t="s">
        <v>66725</v>
      </c>
      <c r="B20546" s="215">
        <v>1</v>
      </c>
      <c r="C20546" s="216" t="s">
        <v>66726</v>
      </c>
      <c r="D20546" s="215" t="s">
        <v>66727</v>
      </c>
    </row>
    <row r="20547" spans="1:4">
      <c r="A20547" s="215" t="s">
        <v>66728</v>
      </c>
      <c r="B20547" s="215">
        <v>1</v>
      </c>
      <c r="C20547" s="216" t="s">
        <v>66729</v>
      </c>
      <c r="D20547" s="215" t="s">
        <v>66730</v>
      </c>
    </row>
    <row r="20548" spans="1:4">
      <c r="A20548" s="215" t="s">
        <v>66731</v>
      </c>
      <c r="B20548" s="215">
        <v>1</v>
      </c>
      <c r="C20548" s="216" t="s">
        <v>66732</v>
      </c>
      <c r="D20548" s="215" t="s">
        <v>66733</v>
      </c>
    </row>
    <row r="20549" spans="1:4">
      <c r="A20549" s="215" t="s">
        <v>66734</v>
      </c>
      <c r="B20549" s="215">
        <v>1</v>
      </c>
      <c r="C20549" s="216" t="s">
        <v>66735</v>
      </c>
      <c r="D20549" s="215" t="s">
        <v>66736</v>
      </c>
    </row>
    <row r="20550" spans="1:4">
      <c r="A20550" s="215" t="s">
        <v>66737</v>
      </c>
      <c r="B20550" s="215">
        <v>1</v>
      </c>
      <c r="C20550" s="216" t="s">
        <v>66738</v>
      </c>
      <c r="D20550" s="215" t="s">
        <v>66739</v>
      </c>
    </row>
    <row r="20551" spans="1:4">
      <c r="A20551" s="215" t="s">
        <v>66740</v>
      </c>
      <c r="B20551" s="215">
        <v>1</v>
      </c>
      <c r="C20551" s="216" t="s">
        <v>66741</v>
      </c>
      <c r="D20551" s="215" t="s">
        <v>66742</v>
      </c>
    </row>
    <row r="20552" spans="1:4">
      <c r="A20552" s="215" t="s">
        <v>66743</v>
      </c>
      <c r="B20552" s="215">
        <v>1</v>
      </c>
      <c r="C20552" s="216" t="s">
        <v>66744</v>
      </c>
      <c r="D20552" s="215" t="s">
        <v>66745</v>
      </c>
    </row>
    <row r="20553" spans="1:4">
      <c r="A20553" s="215" t="s">
        <v>66746</v>
      </c>
      <c r="B20553" s="215">
        <v>1</v>
      </c>
      <c r="C20553" s="216" t="s">
        <v>66747</v>
      </c>
      <c r="D20553" s="215" t="s">
        <v>66748</v>
      </c>
    </row>
    <row r="20554" spans="1:4">
      <c r="A20554" s="215" t="s">
        <v>66749</v>
      </c>
      <c r="B20554" s="215">
        <v>1</v>
      </c>
      <c r="C20554" s="216" t="s">
        <v>66750</v>
      </c>
      <c r="D20554" s="215" t="s">
        <v>66751</v>
      </c>
    </row>
    <row r="20555" spans="1:4">
      <c r="A20555" s="215" t="s">
        <v>66752</v>
      </c>
      <c r="B20555" s="215">
        <v>1</v>
      </c>
      <c r="C20555" s="216" t="s">
        <v>66753</v>
      </c>
      <c r="D20555" s="215" t="s">
        <v>66754</v>
      </c>
    </row>
    <row r="20556" spans="1:4">
      <c r="A20556" s="215" t="s">
        <v>66755</v>
      </c>
      <c r="B20556" s="215">
        <v>1</v>
      </c>
      <c r="C20556" s="216" t="s">
        <v>66756</v>
      </c>
      <c r="D20556" s="215" t="s">
        <v>66757</v>
      </c>
    </row>
    <row r="20557" spans="1:4">
      <c r="A20557" s="215" t="s">
        <v>66758</v>
      </c>
      <c r="B20557" s="215">
        <v>1</v>
      </c>
      <c r="C20557" s="216" t="s">
        <v>66759</v>
      </c>
      <c r="D20557" s="215" t="s">
        <v>66760</v>
      </c>
    </row>
    <row r="20558" spans="1:4">
      <c r="A20558" s="215" t="s">
        <v>66761</v>
      </c>
      <c r="B20558" s="215">
        <v>1</v>
      </c>
      <c r="C20558" s="216" t="s">
        <v>66762</v>
      </c>
      <c r="D20558" s="215" t="s">
        <v>66763</v>
      </c>
    </row>
    <row r="20559" spans="1:4">
      <c r="A20559" s="215" t="s">
        <v>66764</v>
      </c>
      <c r="B20559" s="215">
        <v>1</v>
      </c>
      <c r="C20559" s="216" t="s">
        <v>66765</v>
      </c>
      <c r="D20559" s="215" t="s">
        <v>66766</v>
      </c>
    </row>
    <row r="20560" spans="1:4">
      <c r="A20560" s="215" t="s">
        <v>66767</v>
      </c>
      <c r="B20560" s="215">
        <v>1</v>
      </c>
      <c r="C20560" s="216" t="s">
        <v>66768</v>
      </c>
      <c r="D20560" s="215" t="s">
        <v>66769</v>
      </c>
    </row>
    <row r="20561" spans="1:4">
      <c r="A20561" s="215" t="s">
        <v>66770</v>
      </c>
      <c r="B20561" s="215">
        <v>1</v>
      </c>
      <c r="C20561" s="216" t="s">
        <v>66771</v>
      </c>
      <c r="D20561" s="215" t="s">
        <v>66772</v>
      </c>
    </row>
    <row r="20562" spans="1:4">
      <c r="A20562" s="215" t="s">
        <v>66773</v>
      </c>
      <c r="B20562" s="215">
        <v>1</v>
      </c>
      <c r="C20562" s="216" t="s">
        <v>66774</v>
      </c>
      <c r="D20562" s="215" t="s">
        <v>66775</v>
      </c>
    </row>
    <row r="20563" spans="1:4">
      <c r="A20563" s="215" t="s">
        <v>66776</v>
      </c>
      <c r="B20563" s="215">
        <v>1</v>
      </c>
      <c r="C20563" s="216" t="s">
        <v>66777</v>
      </c>
      <c r="D20563" s="215" t="s">
        <v>66778</v>
      </c>
    </row>
    <row r="20564" spans="1:4">
      <c r="A20564" s="215" t="s">
        <v>66779</v>
      </c>
      <c r="B20564" s="215">
        <v>1</v>
      </c>
      <c r="C20564" s="216" t="s">
        <v>66780</v>
      </c>
      <c r="D20564" s="215" t="s">
        <v>66781</v>
      </c>
    </row>
    <row r="20565" spans="1:4">
      <c r="A20565" s="215" t="s">
        <v>66782</v>
      </c>
      <c r="B20565" s="215">
        <v>1</v>
      </c>
      <c r="C20565" s="216" t="s">
        <v>66783</v>
      </c>
      <c r="D20565" s="215" t="s">
        <v>66784</v>
      </c>
    </row>
    <row r="20566" spans="1:4">
      <c r="A20566" s="215" t="s">
        <v>66785</v>
      </c>
      <c r="B20566" s="215">
        <v>1</v>
      </c>
      <c r="C20566" s="216" t="s">
        <v>66786</v>
      </c>
      <c r="D20566" s="215" t="s">
        <v>66787</v>
      </c>
    </row>
    <row r="20567" spans="1:4">
      <c r="A20567" s="215" t="s">
        <v>66788</v>
      </c>
      <c r="B20567" s="215">
        <v>1</v>
      </c>
      <c r="C20567" s="216" t="s">
        <v>66789</v>
      </c>
      <c r="D20567" s="215" t="s">
        <v>66790</v>
      </c>
    </row>
    <row r="20568" spans="1:4">
      <c r="A20568" s="215" t="s">
        <v>66791</v>
      </c>
      <c r="B20568" s="215">
        <v>1</v>
      </c>
      <c r="C20568" s="216" t="s">
        <v>66792</v>
      </c>
      <c r="D20568" s="215" t="s">
        <v>66793</v>
      </c>
    </row>
    <row r="20569" spans="1:4">
      <c r="A20569" s="215" t="s">
        <v>66794</v>
      </c>
      <c r="B20569" s="215">
        <v>1</v>
      </c>
      <c r="C20569" s="216" t="s">
        <v>66795</v>
      </c>
      <c r="D20569" s="215" t="s">
        <v>66796</v>
      </c>
    </row>
    <row r="20570" spans="1:4">
      <c r="A20570" s="215" t="s">
        <v>66797</v>
      </c>
      <c r="B20570" s="215">
        <v>1</v>
      </c>
      <c r="C20570" s="216" t="s">
        <v>66798</v>
      </c>
      <c r="D20570" s="215" t="s">
        <v>66799</v>
      </c>
    </row>
    <row r="20571" spans="1:4">
      <c r="A20571" s="215" t="s">
        <v>66800</v>
      </c>
      <c r="B20571" s="215">
        <v>1</v>
      </c>
      <c r="C20571" s="216" t="s">
        <v>66801</v>
      </c>
      <c r="D20571" s="215" t="s">
        <v>66802</v>
      </c>
    </row>
    <row r="20572" spans="1:4">
      <c r="A20572" s="215" t="s">
        <v>66803</v>
      </c>
      <c r="B20572" s="215">
        <v>1</v>
      </c>
      <c r="C20572" s="216" t="s">
        <v>66804</v>
      </c>
      <c r="D20572" s="215" t="s">
        <v>66805</v>
      </c>
    </row>
    <row r="20573" spans="1:4">
      <c r="A20573" s="215" t="s">
        <v>66806</v>
      </c>
      <c r="B20573" s="215">
        <v>1</v>
      </c>
      <c r="C20573" s="216" t="s">
        <v>66807</v>
      </c>
      <c r="D20573" s="215" t="s">
        <v>66808</v>
      </c>
    </row>
    <row r="20574" spans="1:4">
      <c r="A20574" s="215" t="s">
        <v>66809</v>
      </c>
      <c r="B20574" s="215">
        <v>1</v>
      </c>
      <c r="C20574" s="216" t="s">
        <v>66810</v>
      </c>
      <c r="D20574" s="215" t="s">
        <v>66811</v>
      </c>
    </row>
    <row r="20575" spans="1:4">
      <c r="A20575" s="215" t="s">
        <v>66812</v>
      </c>
      <c r="B20575" s="215">
        <v>1</v>
      </c>
      <c r="C20575" s="216" t="s">
        <v>66813</v>
      </c>
      <c r="D20575" s="215" t="s">
        <v>66814</v>
      </c>
    </row>
    <row r="20576" spans="1:4">
      <c r="A20576" s="215" t="s">
        <v>66815</v>
      </c>
      <c r="B20576" s="215">
        <v>1</v>
      </c>
      <c r="C20576" s="216" t="s">
        <v>66816</v>
      </c>
      <c r="D20576" s="215" t="s">
        <v>66817</v>
      </c>
    </row>
    <row r="20577" spans="1:4">
      <c r="A20577" s="215" t="s">
        <v>66818</v>
      </c>
      <c r="B20577" s="215">
        <v>1</v>
      </c>
      <c r="C20577" s="216" t="s">
        <v>66819</v>
      </c>
      <c r="D20577" s="215" t="s">
        <v>66820</v>
      </c>
    </row>
    <row r="20578" spans="1:4">
      <c r="A20578" s="215" t="s">
        <v>66821</v>
      </c>
      <c r="B20578" s="215">
        <v>1</v>
      </c>
      <c r="C20578" s="216" t="s">
        <v>66822</v>
      </c>
      <c r="D20578" s="215" t="s">
        <v>66823</v>
      </c>
    </row>
    <row r="20579" spans="1:4">
      <c r="A20579" s="215" t="s">
        <v>66824</v>
      </c>
      <c r="B20579" s="215">
        <v>1</v>
      </c>
      <c r="C20579" s="216" t="s">
        <v>66825</v>
      </c>
      <c r="D20579" s="215" t="s">
        <v>66826</v>
      </c>
    </row>
    <row r="20580" spans="1:4">
      <c r="A20580" s="215" t="s">
        <v>66827</v>
      </c>
      <c r="B20580" s="215">
        <v>1</v>
      </c>
      <c r="C20580" s="216" t="s">
        <v>66828</v>
      </c>
      <c r="D20580" s="215" t="s">
        <v>66829</v>
      </c>
    </row>
    <row r="20581" spans="1:4">
      <c r="A20581" s="215" t="s">
        <v>66830</v>
      </c>
      <c r="B20581" s="215">
        <v>1</v>
      </c>
      <c r="C20581" s="216" t="s">
        <v>66831</v>
      </c>
      <c r="D20581" s="215" t="s">
        <v>66832</v>
      </c>
    </row>
    <row r="20582" spans="1:4">
      <c r="A20582" s="215" t="s">
        <v>66833</v>
      </c>
      <c r="B20582" s="215">
        <v>1</v>
      </c>
      <c r="C20582" s="216" t="s">
        <v>66834</v>
      </c>
      <c r="D20582" s="215" t="s">
        <v>66835</v>
      </c>
    </row>
    <row r="20583" spans="1:4">
      <c r="A20583" s="215" t="s">
        <v>66836</v>
      </c>
      <c r="B20583" s="215">
        <v>1</v>
      </c>
      <c r="C20583" s="216" t="s">
        <v>66837</v>
      </c>
      <c r="D20583" s="215" t="s">
        <v>66838</v>
      </c>
    </row>
    <row r="20584" spans="1:4">
      <c r="A20584" s="215" t="s">
        <v>66839</v>
      </c>
      <c r="B20584" s="215">
        <v>1</v>
      </c>
      <c r="C20584" s="216" t="s">
        <v>66840</v>
      </c>
      <c r="D20584" s="215" t="s">
        <v>66841</v>
      </c>
    </row>
    <row r="20585" spans="1:4">
      <c r="A20585" s="215" t="s">
        <v>66842</v>
      </c>
      <c r="B20585" s="215">
        <v>1</v>
      </c>
      <c r="C20585" s="216" t="s">
        <v>66843</v>
      </c>
      <c r="D20585" s="215" t="s">
        <v>66844</v>
      </c>
    </row>
    <row r="20586" spans="1:4">
      <c r="A20586" s="215" t="s">
        <v>66845</v>
      </c>
      <c r="B20586" s="215">
        <v>1</v>
      </c>
      <c r="C20586" s="216" t="s">
        <v>66846</v>
      </c>
      <c r="D20586" s="215" t="s">
        <v>66847</v>
      </c>
    </row>
    <row r="20587" spans="1:4">
      <c r="A20587" s="215" t="s">
        <v>66848</v>
      </c>
      <c r="B20587" s="215">
        <v>1</v>
      </c>
      <c r="C20587" s="216" t="s">
        <v>66849</v>
      </c>
      <c r="D20587" s="215" t="s">
        <v>66850</v>
      </c>
    </row>
    <row r="20588" spans="1:4">
      <c r="A20588" s="215" t="s">
        <v>66851</v>
      </c>
      <c r="B20588" s="215">
        <v>1</v>
      </c>
      <c r="C20588" s="216" t="s">
        <v>66852</v>
      </c>
      <c r="D20588" s="215" t="s">
        <v>66853</v>
      </c>
    </row>
    <row r="20589" spans="1:4">
      <c r="A20589" s="215" t="s">
        <v>66854</v>
      </c>
      <c r="B20589" s="215">
        <v>1</v>
      </c>
      <c r="C20589" s="216" t="s">
        <v>66855</v>
      </c>
      <c r="D20589" s="215" t="s">
        <v>66856</v>
      </c>
    </row>
    <row r="20590" spans="1:4">
      <c r="A20590" s="215" t="s">
        <v>66857</v>
      </c>
      <c r="B20590" s="215">
        <v>1</v>
      </c>
      <c r="C20590" s="216" t="s">
        <v>66858</v>
      </c>
      <c r="D20590" s="215" t="s">
        <v>66859</v>
      </c>
    </row>
    <row r="20591" spans="1:4">
      <c r="A20591" s="215" t="s">
        <v>66860</v>
      </c>
      <c r="B20591" s="215">
        <v>1</v>
      </c>
      <c r="C20591" s="216" t="s">
        <v>66861</v>
      </c>
      <c r="D20591" s="215" t="s">
        <v>66862</v>
      </c>
    </row>
    <row r="20592" spans="1:4">
      <c r="A20592" s="215" t="s">
        <v>66863</v>
      </c>
      <c r="B20592" s="215">
        <v>1</v>
      </c>
      <c r="C20592" s="216" t="s">
        <v>66864</v>
      </c>
      <c r="D20592" s="215" t="s">
        <v>66865</v>
      </c>
    </row>
    <row r="20593" spans="1:4">
      <c r="A20593" s="215" t="s">
        <v>66866</v>
      </c>
      <c r="B20593" s="215">
        <v>1</v>
      </c>
      <c r="C20593" s="216" t="s">
        <v>66867</v>
      </c>
      <c r="D20593" s="215" t="s">
        <v>66868</v>
      </c>
    </row>
    <row r="20594" spans="1:4">
      <c r="A20594" s="215" t="s">
        <v>66869</v>
      </c>
      <c r="B20594" s="215">
        <v>1</v>
      </c>
      <c r="C20594" s="216" t="s">
        <v>66870</v>
      </c>
      <c r="D20594" s="215" t="s">
        <v>66871</v>
      </c>
    </row>
    <row r="20595" spans="1:4">
      <c r="A20595" s="215" t="s">
        <v>66872</v>
      </c>
      <c r="B20595" s="215">
        <v>1</v>
      </c>
      <c r="C20595" s="216" t="s">
        <v>66873</v>
      </c>
      <c r="D20595" s="215" t="s">
        <v>66874</v>
      </c>
    </row>
    <row r="20596" spans="1:4">
      <c r="A20596" s="215" t="s">
        <v>66875</v>
      </c>
      <c r="B20596" s="215">
        <v>1</v>
      </c>
      <c r="C20596" s="216" t="s">
        <v>66876</v>
      </c>
      <c r="D20596" s="215" t="s">
        <v>66877</v>
      </c>
    </row>
    <row r="20597" spans="1:4">
      <c r="A20597" s="215" t="s">
        <v>66878</v>
      </c>
      <c r="B20597" s="215">
        <v>1</v>
      </c>
      <c r="C20597" s="216" t="s">
        <v>66879</v>
      </c>
      <c r="D20597" s="215" t="s">
        <v>66880</v>
      </c>
    </row>
    <row r="20598" spans="1:4">
      <c r="A20598" s="215" t="s">
        <v>66881</v>
      </c>
      <c r="B20598" s="215">
        <v>1</v>
      </c>
      <c r="C20598" s="216" t="s">
        <v>66882</v>
      </c>
      <c r="D20598" s="215" t="s">
        <v>66883</v>
      </c>
    </row>
    <row r="20599" spans="1:4">
      <c r="A20599" s="215" t="s">
        <v>66884</v>
      </c>
      <c r="B20599" s="215">
        <v>1</v>
      </c>
      <c r="C20599" s="216" t="s">
        <v>66885</v>
      </c>
      <c r="D20599" s="215" t="s">
        <v>66886</v>
      </c>
    </row>
    <row r="20600" spans="1:4">
      <c r="A20600" s="215" t="s">
        <v>66887</v>
      </c>
      <c r="B20600" s="215">
        <v>1</v>
      </c>
      <c r="C20600" s="216" t="s">
        <v>66888</v>
      </c>
      <c r="D20600" s="215" t="s">
        <v>66889</v>
      </c>
    </row>
    <row r="20601" spans="1:4">
      <c r="A20601" s="215" t="s">
        <v>66890</v>
      </c>
      <c r="B20601" s="215">
        <v>1</v>
      </c>
      <c r="C20601" s="216" t="s">
        <v>66891</v>
      </c>
      <c r="D20601" s="215" t="s">
        <v>66892</v>
      </c>
    </row>
    <row r="20602" spans="1:4">
      <c r="A20602" s="215" t="s">
        <v>66893</v>
      </c>
      <c r="B20602" s="215">
        <v>1</v>
      </c>
      <c r="C20602" s="216" t="s">
        <v>66894</v>
      </c>
      <c r="D20602" s="215" t="s">
        <v>66895</v>
      </c>
    </row>
    <row r="20603" spans="1:4">
      <c r="A20603" s="215" t="s">
        <v>66896</v>
      </c>
      <c r="B20603" s="215">
        <v>1</v>
      </c>
      <c r="C20603" s="216" t="s">
        <v>66897</v>
      </c>
      <c r="D20603" s="215" t="s">
        <v>66898</v>
      </c>
    </row>
    <row r="20604" spans="1:4">
      <c r="A20604" s="215" t="s">
        <v>66899</v>
      </c>
      <c r="B20604" s="215">
        <v>1</v>
      </c>
      <c r="C20604" s="216" t="s">
        <v>66900</v>
      </c>
      <c r="D20604" s="215" t="s">
        <v>66901</v>
      </c>
    </row>
    <row r="20605" spans="1:4">
      <c r="A20605" s="215" t="s">
        <v>66902</v>
      </c>
      <c r="B20605" s="215">
        <v>1</v>
      </c>
      <c r="C20605" s="216" t="s">
        <v>66903</v>
      </c>
      <c r="D20605" s="215" t="s">
        <v>66904</v>
      </c>
    </row>
    <row r="20606" spans="1:4">
      <c r="A20606" s="215" t="s">
        <v>66905</v>
      </c>
      <c r="B20606" s="215">
        <v>1</v>
      </c>
      <c r="C20606" s="216" t="s">
        <v>66906</v>
      </c>
      <c r="D20606" s="215" t="s">
        <v>66907</v>
      </c>
    </row>
    <row r="20607" spans="1:4">
      <c r="A20607" s="215" t="s">
        <v>66908</v>
      </c>
      <c r="B20607" s="215">
        <v>1</v>
      </c>
      <c r="C20607" s="216" t="s">
        <v>66909</v>
      </c>
      <c r="D20607" s="215" t="s">
        <v>66910</v>
      </c>
    </row>
    <row r="20608" spans="1:4">
      <c r="A20608" s="215" t="s">
        <v>66911</v>
      </c>
      <c r="B20608" s="215">
        <v>1</v>
      </c>
      <c r="C20608" s="216" t="s">
        <v>66912</v>
      </c>
      <c r="D20608" s="215" t="s">
        <v>66913</v>
      </c>
    </row>
    <row r="20609" spans="1:4">
      <c r="A20609" s="215" t="s">
        <v>66914</v>
      </c>
      <c r="B20609" s="215">
        <v>1</v>
      </c>
      <c r="C20609" s="216" t="s">
        <v>66915</v>
      </c>
      <c r="D20609" s="215" t="s">
        <v>66916</v>
      </c>
    </row>
    <row r="20610" spans="1:4">
      <c r="A20610" s="215" t="s">
        <v>66917</v>
      </c>
      <c r="B20610" s="215">
        <v>1</v>
      </c>
      <c r="C20610" s="216" t="s">
        <v>66918</v>
      </c>
      <c r="D20610" s="215" t="s">
        <v>66919</v>
      </c>
    </row>
    <row r="20611" spans="1:4">
      <c r="A20611" s="215" t="s">
        <v>66920</v>
      </c>
      <c r="B20611" s="215">
        <v>1</v>
      </c>
      <c r="C20611" s="216" t="s">
        <v>66921</v>
      </c>
      <c r="D20611" s="215" t="s">
        <v>66922</v>
      </c>
    </row>
    <row r="20612" spans="1:4">
      <c r="A20612" s="215" t="s">
        <v>66923</v>
      </c>
      <c r="B20612" s="215">
        <v>1</v>
      </c>
      <c r="C20612" s="216" t="s">
        <v>66924</v>
      </c>
      <c r="D20612" s="215" t="s">
        <v>66925</v>
      </c>
    </row>
    <row r="20613" spans="1:4">
      <c r="A20613" s="215" t="s">
        <v>66926</v>
      </c>
      <c r="B20613" s="215">
        <v>1</v>
      </c>
      <c r="C20613" s="216" t="s">
        <v>66927</v>
      </c>
      <c r="D20613" s="215" t="s">
        <v>66928</v>
      </c>
    </row>
    <row r="20614" spans="1:4">
      <c r="A20614" s="215" t="s">
        <v>66929</v>
      </c>
      <c r="B20614" s="215">
        <v>1</v>
      </c>
      <c r="C20614" s="216" t="s">
        <v>66930</v>
      </c>
      <c r="D20614" s="215" t="s">
        <v>66931</v>
      </c>
    </row>
    <row r="20615" spans="1:4">
      <c r="A20615" s="215" t="s">
        <v>66932</v>
      </c>
      <c r="B20615" s="215">
        <v>1</v>
      </c>
      <c r="C20615" s="216" t="s">
        <v>66933</v>
      </c>
      <c r="D20615" s="215" t="s">
        <v>66934</v>
      </c>
    </row>
    <row r="20616" spans="1:4">
      <c r="A20616" s="215" t="s">
        <v>66935</v>
      </c>
      <c r="B20616" s="215">
        <v>1</v>
      </c>
      <c r="C20616" s="216" t="s">
        <v>66936</v>
      </c>
      <c r="D20616" s="215" t="s">
        <v>66937</v>
      </c>
    </row>
    <row r="20617" spans="1:4">
      <c r="A20617" s="215" t="s">
        <v>66938</v>
      </c>
      <c r="B20617" s="215">
        <v>1</v>
      </c>
      <c r="C20617" s="216" t="s">
        <v>66939</v>
      </c>
      <c r="D20617" s="215" t="s">
        <v>66940</v>
      </c>
    </row>
    <row r="20618" spans="1:4">
      <c r="A20618" s="215" t="s">
        <v>66941</v>
      </c>
      <c r="B20618" s="215">
        <v>1</v>
      </c>
      <c r="C20618" s="216" t="s">
        <v>66942</v>
      </c>
      <c r="D20618" s="215" t="s">
        <v>66943</v>
      </c>
    </row>
    <row r="20619" spans="1:4">
      <c r="A20619" s="215" t="s">
        <v>66944</v>
      </c>
      <c r="B20619" s="215">
        <v>1</v>
      </c>
      <c r="C20619" s="216" t="s">
        <v>66945</v>
      </c>
      <c r="D20619" s="215" t="s">
        <v>66946</v>
      </c>
    </row>
    <row r="20620" spans="1:4">
      <c r="A20620" s="215" t="s">
        <v>66947</v>
      </c>
      <c r="B20620" s="215">
        <v>1</v>
      </c>
      <c r="C20620" s="216" t="s">
        <v>66948</v>
      </c>
      <c r="D20620" s="215" t="s">
        <v>66949</v>
      </c>
    </row>
    <row r="20621" spans="1:4">
      <c r="A20621" s="215" t="s">
        <v>66950</v>
      </c>
      <c r="B20621" s="215">
        <v>1</v>
      </c>
      <c r="C20621" s="216" t="s">
        <v>66951</v>
      </c>
      <c r="D20621" s="215" t="s">
        <v>66952</v>
      </c>
    </row>
    <row r="20622" spans="1:4">
      <c r="A20622" s="215" t="s">
        <v>66953</v>
      </c>
      <c r="B20622" s="215">
        <v>1</v>
      </c>
      <c r="C20622" s="216" t="s">
        <v>66954</v>
      </c>
      <c r="D20622" s="215" t="s">
        <v>66955</v>
      </c>
    </row>
    <row r="20623" spans="1:4">
      <c r="A20623" s="215" t="s">
        <v>66956</v>
      </c>
      <c r="B20623" s="215">
        <v>1</v>
      </c>
      <c r="C20623" s="216" t="s">
        <v>66957</v>
      </c>
      <c r="D20623" s="215" t="s">
        <v>66958</v>
      </c>
    </row>
    <row r="20624" spans="1:4">
      <c r="A20624" s="215" t="s">
        <v>66959</v>
      </c>
      <c r="B20624" s="215">
        <v>1</v>
      </c>
      <c r="C20624" s="216" t="s">
        <v>66960</v>
      </c>
      <c r="D20624" s="215" t="s">
        <v>66961</v>
      </c>
    </row>
    <row r="20625" spans="1:4">
      <c r="A20625" s="215" t="s">
        <v>66962</v>
      </c>
      <c r="B20625" s="215">
        <v>1</v>
      </c>
      <c r="C20625" s="216" t="s">
        <v>66963</v>
      </c>
      <c r="D20625" s="215" t="s">
        <v>66964</v>
      </c>
    </row>
    <row r="20626" spans="1:4">
      <c r="A20626" s="215" t="s">
        <v>66965</v>
      </c>
      <c r="B20626" s="215">
        <v>1</v>
      </c>
      <c r="C20626" s="216" t="s">
        <v>66966</v>
      </c>
      <c r="D20626" s="215" t="s">
        <v>66967</v>
      </c>
    </row>
    <row r="20627" spans="1:4">
      <c r="A20627" s="215" t="s">
        <v>66968</v>
      </c>
      <c r="B20627" s="215">
        <v>1</v>
      </c>
      <c r="C20627" s="216" t="s">
        <v>66969</v>
      </c>
      <c r="D20627" s="215" t="s">
        <v>66970</v>
      </c>
    </row>
    <row r="20628" spans="1:4">
      <c r="A20628" s="215" t="s">
        <v>66971</v>
      </c>
      <c r="B20628" s="215">
        <v>1</v>
      </c>
      <c r="C20628" s="216" t="s">
        <v>66972</v>
      </c>
      <c r="D20628" s="215" t="s">
        <v>66973</v>
      </c>
    </row>
    <row r="20629" spans="1:4">
      <c r="A20629" s="215" t="s">
        <v>66974</v>
      </c>
      <c r="B20629" s="215">
        <v>1</v>
      </c>
      <c r="C20629" s="216" t="s">
        <v>66975</v>
      </c>
      <c r="D20629" s="215" t="s">
        <v>66976</v>
      </c>
    </row>
    <row r="20630" spans="1:4">
      <c r="A20630" s="215" t="s">
        <v>66977</v>
      </c>
      <c r="B20630" s="215">
        <v>1</v>
      </c>
      <c r="C20630" s="216" t="s">
        <v>66978</v>
      </c>
      <c r="D20630" s="215" t="s">
        <v>66979</v>
      </c>
    </row>
    <row r="20631" spans="1:4">
      <c r="A20631" s="215" t="s">
        <v>66980</v>
      </c>
      <c r="B20631" s="215">
        <v>1</v>
      </c>
      <c r="C20631" s="216" t="s">
        <v>66981</v>
      </c>
      <c r="D20631" s="215" t="s">
        <v>66982</v>
      </c>
    </row>
    <row r="20632" spans="1:4">
      <c r="A20632" s="215" t="s">
        <v>66983</v>
      </c>
      <c r="B20632" s="215">
        <v>1</v>
      </c>
      <c r="C20632" s="216" t="s">
        <v>66984</v>
      </c>
      <c r="D20632" s="215" t="s">
        <v>66985</v>
      </c>
    </row>
    <row r="20633" spans="1:4">
      <c r="A20633" s="215" t="s">
        <v>66986</v>
      </c>
      <c r="B20633" s="215">
        <v>1</v>
      </c>
      <c r="C20633" s="216" t="s">
        <v>66987</v>
      </c>
      <c r="D20633" s="215" t="s">
        <v>66988</v>
      </c>
    </row>
    <row r="20634" spans="1:4">
      <c r="A20634" s="215" t="s">
        <v>66989</v>
      </c>
      <c r="B20634" s="215">
        <v>1</v>
      </c>
      <c r="C20634" s="216" t="s">
        <v>66990</v>
      </c>
      <c r="D20634" s="215" t="s">
        <v>66991</v>
      </c>
    </row>
    <row r="20635" spans="1:4">
      <c r="A20635" s="215" t="s">
        <v>66992</v>
      </c>
      <c r="B20635" s="215">
        <v>1</v>
      </c>
      <c r="C20635" s="216" t="s">
        <v>66993</v>
      </c>
      <c r="D20635" s="215" t="s">
        <v>66994</v>
      </c>
    </row>
    <row r="20636" spans="1:4">
      <c r="A20636" s="215" t="s">
        <v>66995</v>
      </c>
      <c r="B20636" s="215">
        <v>1</v>
      </c>
      <c r="C20636" s="216" t="s">
        <v>66996</v>
      </c>
      <c r="D20636" s="215" t="s">
        <v>66997</v>
      </c>
    </row>
    <row r="20637" spans="1:4">
      <c r="A20637" s="215" t="s">
        <v>66998</v>
      </c>
      <c r="B20637" s="215">
        <v>1</v>
      </c>
      <c r="C20637" s="216" t="s">
        <v>66999</v>
      </c>
      <c r="D20637" s="215" t="s">
        <v>67000</v>
      </c>
    </row>
    <row r="20638" spans="1:4">
      <c r="A20638" s="215" t="s">
        <v>67001</v>
      </c>
      <c r="B20638" s="215">
        <v>1</v>
      </c>
      <c r="C20638" s="216" t="s">
        <v>67002</v>
      </c>
      <c r="D20638" s="215" t="s">
        <v>67003</v>
      </c>
    </row>
    <row r="20639" spans="1:4">
      <c r="A20639" s="215" t="s">
        <v>67004</v>
      </c>
      <c r="B20639" s="215">
        <v>1</v>
      </c>
      <c r="C20639" s="216" t="s">
        <v>67005</v>
      </c>
      <c r="D20639" s="215" t="s">
        <v>67006</v>
      </c>
    </row>
    <row r="20640" spans="1:4">
      <c r="A20640" s="215" t="s">
        <v>67007</v>
      </c>
      <c r="B20640" s="215">
        <v>1</v>
      </c>
      <c r="C20640" s="216" t="s">
        <v>67008</v>
      </c>
      <c r="D20640" s="215" t="s">
        <v>67009</v>
      </c>
    </row>
    <row r="20641" spans="1:4">
      <c r="A20641" s="215" t="s">
        <v>67010</v>
      </c>
      <c r="B20641" s="215">
        <v>1</v>
      </c>
      <c r="C20641" s="216" t="s">
        <v>67011</v>
      </c>
      <c r="D20641" s="215" t="s">
        <v>67012</v>
      </c>
    </row>
    <row r="20642" spans="1:4">
      <c r="A20642" s="215" t="s">
        <v>67013</v>
      </c>
      <c r="B20642" s="215">
        <v>1</v>
      </c>
      <c r="C20642" s="216" t="s">
        <v>67014</v>
      </c>
      <c r="D20642" s="215" t="s">
        <v>67015</v>
      </c>
    </row>
    <row r="20643" spans="1:4">
      <c r="A20643" s="215" t="s">
        <v>67016</v>
      </c>
      <c r="B20643" s="215">
        <v>2</v>
      </c>
      <c r="C20643" s="216" t="s">
        <v>67017</v>
      </c>
      <c r="D20643" s="215" t="s">
        <v>65960</v>
      </c>
    </row>
    <row r="20644" spans="1:4">
      <c r="A20644" s="215" t="s">
        <v>67018</v>
      </c>
      <c r="B20644" s="215">
        <v>1</v>
      </c>
      <c r="C20644" s="216" t="s">
        <v>67019</v>
      </c>
      <c r="D20644" s="215" t="s">
        <v>67020</v>
      </c>
    </row>
    <row r="20645" spans="1:4">
      <c r="A20645" s="215" t="s">
        <v>67021</v>
      </c>
      <c r="B20645" s="215">
        <v>1</v>
      </c>
      <c r="C20645" s="216" t="s">
        <v>67022</v>
      </c>
      <c r="D20645" s="215" t="s">
        <v>67023</v>
      </c>
    </row>
    <row r="20646" spans="1:4">
      <c r="A20646" s="215" t="s">
        <v>67024</v>
      </c>
      <c r="B20646" s="215">
        <v>1</v>
      </c>
      <c r="C20646" s="216" t="s">
        <v>67025</v>
      </c>
      <c r="D20646" s="215" t="s">
        <v>67026</v>
      </c>
    </row>
    <row r="20647" spans="1:4">
      <c r="A20647" s="215" t="s">
        <v>67027</v>
      </c>
      <c r="B20647" s="215">
        <v>1</v>
      </c>
      <c r="C20647" s="216" t="s">
        <v>67028</v>
      </c>
      <c r="D20647" s="215" t="s">
        <v>67029</v>
      </c>
    </row>
    <row r="20648" spans="1:4">
      <c r="A20648" s="215" t="s">
        <v>67030</v>
      </c>
      <c r="B20648" s="215">
        <v>1</v>
      </c>
      <c r="C20648" s="216" t="s">
        <v>67031</v>
      </c>
      <c r="D20648" s="215" t="s">
        <v>67032</v>
      </c>
    </row>
    <row r="20649" spans="1:4">
      <c r="A20649" s="215" t="s">
        <v>67033</v>
      </c>
      <c r="B20649" s="215">
        <v>1</v>
      </c>
      <c r="C20649" s="216" t="s">
        <v>67034</v>
      </c>
      <c r="D20649" s="215" t="s">
        <v>67035</v>
      </c>
    </row>
    <row r="20650" spans="1:4">
      <c r="A20650" s="215" t="s">
        <v>67036</v>
      </c>
      <c r="B20650" s="215">
        <v>1</v>
      </c>
      <c r="C20650" s="216" t="s">
        <v>67037</v>
      </c>
      <c r="D20650" s="215" t="s">
        <v>67038</v>
      </c>
    </row>
    <row r="20651" spans="1:4">
      <c r="A20651" s="215" t="s">
        <v>67039</v>
      </c>
      <c r="B20651" s="215">
        <v>1</v>
      </c>
      <c r="C20651" s="216" t="s">
        <v>67040</v>
      </c>
      <c r="D20651" s="215" t="s">
        <v>67041</v>
      </c>
    </row>
    <row r="20652" spans="1:4">
      <c r="A20652" s="215" t="s">
        <v>67042</v>
      </c>
      <c r="B20652" s="215">
        <v>1</v>
      </c>
      <c r="C20652" s="216" t="s">
        <v>67043</v>
      </c>
      <c r="D20652" s="215" t="s">
        <v>67044</v>
      </c>
    </row>
    <row r="20653" spans="1:4">
      <c r="A20653" s="215" t="s">
        <v>67045</v>
      </c>
      <c r="B20653" s="215">
        <v>1</v>
      </c>
      <c r="C20653" s="216" t="s">
        <v>67046</v>
      </c>
      <c r="D20653" s="215" t="s">
        <v>67047</v>
      </c>
    </row>
    <row r="20654" spans="1:4">
      <c r="A20654" s="215" t="s">
        <v>67048</v>
      </c>
      <c r="B20654" s="215">
        <v>1</v>
      </c>
      <c r="C20654" s="216" t="s">
        <v>67049</v>
      </c>
      <c r="D20654" s="215" t="s">
        <v>67050</v>
      </c>
    </row>
    <row r="20655" spans="1:4">
      <c r="A20655" s="215" t="s">
        <v>67051</v>
      </c>
      <c r="B20655" s="215">
        <v>1</v>
      </c>
      <c r="C20655" s="216" t="s">
        <v>67052</v>
      </c>
      <c r="D20655" s="215" t="s">
        <v>67053</v>
      </c>
    </row>
    <row r="20656" spans="1:4">
      <c r="A20656" s="215" t="s">
        <v>67054</v>
      </c>
      <c r="B20656" s="215">
        <v>1</v>
      </c>
      <c r="C20656" s="216" t="s">
        <v>67055</v>
      </c>
      <c r="D20656" s="215" t="s">
        <v>67056</v>
      </c>
    </row>
    <row r="20657" spans="1:4">
      <c r="A20657" s="215" t="s">
        <v>67057</v>
      </c>
      <c r="B20657" s="215">
        <v>1</v>
      </c>
      <c r="C20657" s="216" t="s">
        <v>67058</v>
      </c>
      <c r="D20657" s="215" t="s">
        <v>67059</v>
      </c>
    </row>
    <row r="20658" spans="1:4">
      <c r="A20658" s="215" t="s">
        <v>67060</v>
      </c>
      <c r="B20658" s="215">
        <v>1</v>
      </c>
      <c r="C20658" s="216" t="s">
        <v>67061</v>
      </c>
      <c r="D20658" s="215" t="s">
        <v>67062</v>
      </c>
    </row>
    <row r="20659" spans="1:4">
      <c r="A20659" s="215" t="s">
        <v>67063</v>
      </c>
      <c r="B20659" s="215">
        <v>1</v>
      </c>
      <c r="C20659" s="216" t="s">
        <v>67064</v>
      </c>
      <c r="D20659" s="215" t="s">
        <v>67065</v>
      </c>
    </row>
    <row r="20660" spans="1:4">
      <c r="A20660" s="215" t="s">
        <v>67066</v>
      </c>
      <c r="B20660" s="215">
        <v>1</v>
      </c>
      <c r="C20660" s="216" t="s">
        <v>67067</v>
      </c>
      <c r="D20660" s="215" t="s">
        <v>67068</v>
      </c>
    </row>
    <row r="20661" spans="1:4">
      <c r="A20661" s="215" t="s">
        <v>67069</v>
      </c>
      <c r="B20661" s="215">
        <v>1</v>
      </c>
      <c r="C20661" s="216" t="s">
        <v>67070</v>
      </c>
      <c r="D20661" s="215" t="s">
        <v>67071</v>
      </c>
    </row>
    <row r="20662" spans="1:4">
      <c r="A20662" s="215" t="s">
        <v>67072</v>
      </c>
      <c r="B20662" s="215">
        <v>1</v>
      </c>
      <c r="C20662" s="216" t="s">
        <v>67073</v>
      </c>
      <c r="D20662" s="215" t="s">
        <v>67074</v>
      </c>
    </row>
    <row r="20663" spans="1:4">
      <c r="A20663" s="215" t="s">
        <v>67075</v>
      </c>
      <c r="B20663" s="215">
        <v>1</v>
      </c>
      <c r="C20663" s="216" t="s">
        <v>67076</v>
      </c>
      <c r="D20663" s="215" t="s">
        <v>67077</v>
      </c>
    </row>
    <row r="20664" spans="1:4">
      <c r="A20664" s="215" t="s">
        <v>67078</v>
      </c>
      <c r="B20664" s="215">
        <v>1</v>
      </c>
      <c r="C20664" s="216" t="s">
        <v>67079</v>
      </c>
      <c r="D20664" s="215" t="s">
        <v>67080</v>
      </c>
    </row>
    <row r="20665" spans="1:4">
      <c r="A20665" s="215" t="s">
        <v>67081</v>
      </c>
      <c r="B20665" s="215">
        <v>1</v>
      </c>
      <c r="C20665" s="216" t="s">
        <v>67082</v>
      </c>
      <c r="D20665" s="215" t="s">
        <v>67083</v>
      </c>
    </row>
    <row r="20666" spans="1:4">
      <c r="A20666" s="215" t="s">
        <v>67084</v>
      </c>
      <c r="B20666" s="215">
        <v>1</v>
      </c>
      <c r="C20666" s="216" t="s">
        <v>67085</v>
      </c>
      <c r="D20666" s="215" t="s">
        <v>67086</v>
      </c>
    </row>
    <row r="20667" spans="1:4">
      <c r="A20667" s="215" t="s">
        <v>67087</v>
      </c>
      <c r="B20667" s="215">
        <v>1</v>
      </c>
      <c r="C20667" s="216" t="s">
        <v>67088</v>
      </c>
      <c r="D20667" s="215" t="s">
        <v>67089</v>
      </c>
    </row>
    <row r="20668" spans="1:4">
      <c r="A20668" s="215" t="s">
        <v>67090</v>
      </c>
      <c r="B20668" s="215">
        <v>1</v>
      </c>
      <c r="C20668" s="216" t="s">
        <v>67091</v>
      </c>
      <c r="D20668" s="215" t="s">
        <v>67092</v>
      </c>
    </row>
    <row r="20669" spans="1:4">
      <c r="A20669" s="215" t="s">
        <v>67093</v>
      </c>
      <c r="B20669" s="215">
        <v>1</v>
      </c>
      <c r="C20669" s="216" t="s">
        <v>67094</v>
      </c>
      <c r="D20669" s="215" t="s">
        <v>67095</v>
      </c>
    </row>
    <row r="20670" spans="1:4">
      <c r="A20670" s="215" t="s">
        <v>67096</v>
      </c>
      <c r="B20670" s="215">
        <v>1</v>
      </c>
      <c r="C20670" s="216" t="s">
        <v>67097</v>
      </c>
      <c r="D20670" s="215" t="s">
        <v>67098</v>
      </c>
    </row>
    <row r="20671" spans="1:4">
      <c r="A20671" s="215" t="s">
        <v>67099</v>
      </c>
      <c r="B20671" s="215">
        <v>1</v>
      </c>
      <c r="C20671" s="216" t="s">
        <v>67100</v>
      </c>
      <c r="D20671" s="215" t="s">
        <v>67101</v>
      </c>
    </row>
    <row r="20672" spans="1:4">
      <c r="A20672" s="215" t="s">
        <v>67102</v>
      </c>
      <c r="B20672" s="215">
        <v>1</v>
      </c>
      <c r="C20672" s="216" t="s">
        <v>67103</v>
      </c>
      <c r="D20672" s="215" t="s">
        <v>67104</v>
      </c>
    </row>
    <row r="20673" spans="1:4">
      <c r="A20673" s="215" t="s">
        <v>67105</v>
      </c>
      <c r="B20673" s="215">
        <v>1</v>
      </c>
      <c r="C20673" s="216" t="s">
        <v>67106</v>
      </c>
      <c r="D20673" s="215" t="s">
        <v>67107</v>
      </c>
    </row>
    <row r="20674" spans="1:4">
      <c r="A20674" s="215" t="s">
        <v>67108</v>
      </c>
      <c r="B20674" s="215">
        <v>1</v>
      </c>
      <c r="C20674" s="216" t="s">
        <v>67109</v>
      </c>
      <c r="D20674" s="215" t="s">
        <v>67110</v>
      </c>
    </row>
    <row r="20675" spans="1:4">
      <c r="A20675" s="215" t="s">
        <v>67111</v>
      </c>
      <c r="B20675" s="215">
        <v>1</v>
      </c>
      <c r="C20675" s="216" t="s">
        <v>67112</v>
      </c>
      <c r="D20675" s="215" t="s">
        <v>67113</v>
      </c>
    </row>
    <row r="20676" spans="1:4">
      <c r="A20676" s="215" t="s">
        <v>67114</v>
      </c>
      <c r="B20676" s="215">
        <v>1</v>
      </c>
      <c r="C20676" s="216" t="s">
        <v>67115</v>
      </c>
      <c r="D20676" s="215" t="s">
        <v>67116</v>
      </c>
    </row>
    <row r="20677" spans="1:4">
      <c r="A20677" s="215" t="s">
        <v>67117</v>
      </c>
      <c r="B20677" s="215">
        <v>1</v>
      </c>
      <c r="C20677" s="216" t="s">
        <v>67118</v>
      </c>
      <c r="D20677" s="215" t="s">
        <v>67119</v>
      </c>
    </row>
    <row r="20678" spans="1:4">
      <c r="A20678" s="215" t="s">
        <v>67120</v>
      </c>
      <c r="B20678" s="215">
        <v>1</v>
      </c>
      <c r="C20678" s="216" t="s">
        <v>67121</v>
      </c>
      <c r="D20678" s="215" t="s">
        <v>67122</v>
      </c>
    </row>
    <row r="20679" spans="1:4">
      <c r="A20679" s="215" t="s">
        <v>67123</v>
      </c>
      <c r="B20679" s="215">
        <v>1</v>
      </c>
      <c r="C20679" s="216" t="s">
        <v>67124</v>
      </c>
      <c r="D20679" s="215" t="s">
        <v>67125</v>
      </c>
    </row>
    <row r="20680" spans="1:4">
      <c r="A20680" s="215" t="s">
        <v>67126</v>
      </c>
      <c r="B20680" s="215">
        <v>1</v>
      </c>
      <c r="C20680" s="216" t="s">
        <v>67127</v>
      </c>
      <c r="D20680" s="215" t="s">
        <v>67128</v>
      </c>
    </row>
    <row r="20681" spans="1:4">
      <c r="A20681" s="215" t="s">
        <v>67129</v>
      </c>
      <c r="B20681" s="215">
        <v>1</v>
      </c>
      <c r="C20681" s="216" t="s">
        <v>67130</v>
      </c>
      <c r="D20681" s="215" t="s">
        <v>67131</v>
      </c>
    </row>
    <row r="20682" spans="1:4">
      <c r="A20682" s="215" t="s">
        <v>67132</v>
      </c>
      <c r="B20682" s="215">
        <v>1</v>
      </c>
      <c r="C20682" s="216" t="s">
        <v>67133</v>
      </c>
      <c r="D20682" s="215" t="s">
        <v>67134</v>
      </c>
    </row>
    <row r="20683" spans="1:4">
      <c r="A20683" s="215" t="s">
        <v>67135</v>
      </c>
      <c r="B20683" s="215">
        <v>1</v>
      </c>
      <c r="C20683" s="216" t="s">
        <v>67136</v>
      </c>
      <c r="D20683" s="215" t="s">
        <v>67137</v>
      </c>
    </row>
    <row r="20684" spans="1:4">
      <c r="A20684" s="215" t="s">
        <v>67138</v>
      </c>
      <c r="B20684" s="215">
        <v>1</v>
      </c>
      <c r="C20684" s="216" t="s">
        <v>67139</v>
      </c>
      <c r="D20684" s="215" t="s">
        <v>67140</v>
      </c>
    </row>
    <row r="20685" spans="1:4">
      <c r="A20685" s="215" t="s">
        <v>67141</v>
      </c>
      <c r="B20685" s="215">
        <v>1</v>
      </c>
      <c r="C20685" s="216" t="s">
        <v>67142</v>
      </c>
      <c r="D20685" s="215" t="s">
        <v>66221</v>
      </c>
    </row>
    <row r="20686" spans="1:4">
      <c r="A20686" s="215" t="s">
        <v>67143</v>
      </c>
      <c r="B20686" s="215">
        <v>1</v>
      </c>
      <c r="C20686" s="216" t="s">
        <v>67144</v>
      </c>
      <c r="D20686" s="215" t="s">
        <v>67145</v>
      </c>
    </row>
    <row r="20687" spans="1:4">
      <c r="A20687" s="215" t="s">
        <v>67146</v>
      </c>
      <c r="B20687" s="215">
        <v>1</v>
      </c>
      <c r="C20687" s="216" t="s">
        <v>67147</v>
      </c>
      <c r="D20687" s="215" t="s">
        <v>67148</v>
      </c>
    </row>
    <row r="20688" spans="1:4">
      <c r="A20688" s="215" t="s">
        <v>67149</v>
      </c>
      <c r="B20688" s="215">
        <v>1</v>
      </c>
      <c r="C20688" s="216" t="s">
        <v>67150</v>
      </c>
      <c r="D20688" s="215" t="s">
        <v>67151</v>
      </c>
    </row>
    <row r="20689" spans="1:4">
      <c r="A20689" s="215" t="s">
        <v>67152</v>
      </c>
      <c r="B20689" s="215">
        <v>1</v>
      </c>
      <c r="C20689" s="216" t="s">
        <v>67153</v>
      </c>
      <c r="D20689" s="215" t="s">
        <v>67154</v>
      </c>
    </row>
    <row r="20690" spans="1:4">
      <c r="A20690" s="215" t="s">
        <v>67155</v>
      </c>
      <c r="B20690" s="215">
        <v>1</v>
      </c>
      <c r="C20690" s="216" t="s">
        <v>67156</v>
      </c>
      <c r="D20690" s="215" t="s">
        <v>67157</v>
      </c>
    </row>
    <row r="20691" spans="1:4">
      <c r="A20691" s="215" t="s">
        <v>67158</v>
      </c>
      <c r="B20691" s="215">
        <v>1</v>
      </c>
      <c r="C20691" s="216" t="s">
        <v>67159</v>
      </c>
      <c r="D20691" s="215" t="s">
        <v>67160</v>
      </c>
    </row>
    <row r="20692" spans="1:4">
      <c r="A20692" s="215" t="s">
        <v>67161</v>
      </c>
      <c r="B20692" s="215">
        <v>1</v>
      </c>
      <c r="C20692" s="216" t="s">
        <v>67162</v>
      </c>
      <c r="D20692" s="215" t="s">
        <v>67163</v>
      </c>
    </row>
    <row r="20693" spans="1:4">
      <c r="A20693" s="215" t="s">
        <v>67164</v>
      </c>
      <c r="B20693" s="215">
        <v>1</v>
      </c>
      <c r="C20693" s="216" t="s">
        <v>67165</v>
      </c>
      <c r="D20693" s="215" t="s">
        <v>67166</v>
      </c>
    </row>
    <row r="20694" spans="1:4">
      <c r="A20694" s="215" t="s">
        <v>67167</v>
      </c>
      <c r="B20694" s="215">
        <v>1</v>
      </c>
      <c r="C20694" s="216" t="s">
        <v>67168</v>
      </c>
      <c r="D20694" s="215" t="s">
        <v>67169</v>
      </c>
    </row>
    <row r="20695" spans="1:4">
      <c r="A20695" s="215" t="s">
        <v>67170</v>
      </c>
      <c r="B20695" s="215">
        <v>1</v>
      </c>
      <c r="C20695" s="216" t="s">
        <v>67171</v>
      </c>
      <c r="D20695" s="215" t="s">
        <v>67172</v>
      </c>
    </row>
    <row r="20696" spans="1:4">
      <c r="A20696" s="215" t="s">
        <v>67173</v>
      </c>
      <c r="B20696" s="215">
        <v>1</v>
      </c>
      <c r="C20696" s="216" t="s">
        <v>67174</v>
      </c>
      <c r="D20696" s="215" t="s">
        <v>67175</v>
      </c>
    </row>
    <row r="20697" spans="1:4">
      <c r="A20697" s="215" t="s">
        <v>67176</v>
      </c>
      <c r="B20697" s="215">
        <v>1</v>
      </c>
      <c r="C20697" s="216" t="s">
        <v>67177</v>
      </c>
      <c r="D20697" s="215" t="s">
        <v>67178</v>
      </c>
    </row>
    <row r="20698" spans="1:4">
      <c r="A20698" s="215" t="s">
        <v>67179</v>
      </c>
      <c r="B20698" s="215">
        <v>1</v>
      </c>
      <c r="C20698" s="216" t="s">
        <v>67180</v>
      </c>
      <c r="D20698" s="215" t="s">
        <v>67181</v>
      </c>
    </row>
    <row r="20699" spans="1:4">
      <c r="A20699" s="215" t="s">
        <v>67182</v>
      </c>
      <c r="B20699" s="215">
        <v>1</v>
      </c>
      <c r="C20699" s="216" t="s">
        <v>67183</v>
      </c>
      <c r="D20699" s="215" t="s">
        <v>67184</v>
      </c>
    </row>
    <row r="20700" spans="1:4">
      <c r="A20700" s="215" t="s">
        <v>67185</v>
      </c>
      <c r="B20700" s="215">
        <v>1</v>
      </c>
      <c r="C20700" s="216" t="s">
        <v>67186</v>
      </c>
      <c r="D20700" s="215" t="s">
        <v>67187</v>
      </c>
    </row>
    <row r="20701" spans="1:4">
      <c r="A20701" s="215" t="s">
        <v>67188</v>
      </c>
      <c r="B20701" s="215">
        <v>1</v>
      </c>
      <c r="C20701" s="216" t="s">
        <v>67189</v>
      </c>
      <c r="D20701" s="215" t="s">
        <v>67190</v>
      </c>
    </row>
    <row r="20702" spans="1:4">
      <c r="A20702" s="215" t="s">
        <v>67191</v>
      </c>
      <c r="B20702" s="215">
        <v>1</v>
      </c>
      <c r="C20702" s="216" t="s">
        <v>67192</v>
      </c>
      <c r="D20702" s="215" t="s">
        <v>67193</v>
      </c>
    </row>
    <row r="20703" spans="1:4">
      <c r="A20703" s="215" t="s">
        <v>67194</v>
      </c>
      <c r="B20703" s="215">
        <v>1</v>
      </c>
      <c r="C20703" s="216" t="s">
        <v>67195</v>
      </c>
      <c r="D20703" s="215" t="s">
        <v>67196</v>
      </c>
    </row>
    <row r="20704" spans="1:4">
      <c r="A20704" s="215" t="s">
        <v>67197</v>
      </c>
      <c r="B20704" s="215">
        <v>1</v>
      </c>
      <c r="C20704" s="216" t="s">
        <v>67198</v>
      </c>
      <c r="D20704" s="215" t="s">
        <v>67199</v>
      </c>
    </row>
    <row r="20705" spans="1:4">
      <c r="A20705" s="215" t="s">
        <v>67200</v>
      </c>
      <c r="B20705" s="215">
        <v>1</v>
      </c>
      <c r="C20705" s="216" t="s">
        <v>67201</v>
      </c>
      <c r="D20705" s="215" t="s">
        <v>67202</v>
      </c>
    </row>
    <row r="20706" spans="1:4">
      <c r="A20706" s="215" t="s">
        <v>67203</v>
      </c>
      <c r="B20706" s="215">
        <v>1</v>
      </c>
      <c r="C20706" s="216" t="s">
        <v>67204</v>
      </c>
      <c r="D20706" s="215" t="s">
        <v>67205</v>
      </c>
    </row>
    <row r="20707" spans="1:4">
      <c r="A20707" s="215" t="s">
        <v>67206</v>
      </c>
      <c r="B20707" s="215">
        <v>1</v>
      </c>
      <c r="C20707" s="216" t="s">
        <v>67207</v>
      </c>
      <c r="D20707" s="215" t="s">
        <v>67208</v>
      </c>
    </row>
    <row r="20708" spans="1:4">
      <c r="A20708" s="215" t="s">
        <v>67209</v>
      </c>
      <c r="B20708" s="215">
        <v>2</v>
      </c>
      <c r="C20708" s="216" t="s">
        <v>67210</v>
      </c>
      <c r="D20708" s="215" t="s">
        <v>67211</v>
      </c>
    </row>
    <row r="20709" spans="1:4">
      <c r="A20709" s="215" t="s">
        <v>67212</v>
      </c>
      <c r="B20709" s="215">
        <v>1</v>
      </c>
      <c r="C20709" s="216" t="s">
        <v>67213</v>
      </c>
      <c r="D20709" s="215" t="s">
        <v>67214</v>
      </c>
    </row>
    <row r="20710" spans="1:4">
      <c r="A20710" s="215" t="s">
        <v>67215</v>
      </c>
      <c r="B20710" s="215">
        <v>1</v>
      </c>
      <c r="C20710" s="216" t="s">
        <v>67216</v>
      </c>
      <c r="D20710" s="215" t="s">
        <v>67217</v>
      </c>
    </row>
    <row r="20711" spans="1:4">
      <c r="A20711" s="215" t="s">
        <v>67218</v>
      </c>
      <c r="B20711" s="215">
        <v>1</v>
      </c>
      <c r="C20711" s="216" t="s">
        <v>67219</v>
      </c>
      <c r="D20711" s="215" t="s">
        <v>67220</v>
      </c>
    </row>
    <row r="20712" spans="1:4">
      <c r="A20712" s="215" t="s">
        <v>67221</v>
      </c>
      <c r="B20712" s="215">
        <v>1</v>
      </c>
      <c r="C20712" s="216" t="s">
        <v>67222</v>
      </c>
      <c r="D20712" s="215" t="s">
        <v>67223</v>
      </c>
    </row>
    <row r="20713" spans="1:4">
      <c r="A20713" s="215" t="s">
        <v>67224</v>
      </c>
      <c r="B20713" s="215">
        <v>1</v>
      </c>
      <c r="C20713" s="216" t="s">
        <v>67225</v>
      </c>
      <c r="D20713" s="215" t="s">
        <v>67226</v>
      </c>
    </row>
    <row r="20714" spans="1:4">
      <c r="A20714" s="215" t="s">
        <v>67227</v>
      </c>
      <c r="B20714" s="215">
        <v>1</v>
      </c>
      <c r="C20714" s="216" t="s">
        <v>67228</v>
      </c>
      <c r="D20714" s="215" t="s">
        <v>67229</v>
      </c>
    </row>
    <row r="20715" spans="1:4">
      <c r="A20715" s="215" t="s">
        <v>67230</v>
      </c>
      <c r="B20715" s="215">
        <v>1</v>
      </c>
      <c r="C20715" s="216" t="s">
        <v>67231</v>
      </c>
      <c r="D20715" s="215" t="s">
        <v>67232</v>
      </c>
    </row>
    <row r="20716" spans="1:4">
      <c r="A20716" s="215" t="s">
        <v>67233</v>
      </c>
      <c r="B20716" s="215">
        <v>1</v>
      </c>
      <c r="C20716" s="216" t="s">
        <v>67234</v>
      </c>
      <c r="D20716" s="215" t="s">
        <v>67235</v>
      </c>
    </row>
    <row r="20717" spans="1:4">
      <c r="A20717" s="215" t="s">
        <v>67236</v>
      </c>
      <c r="B20717" s="215">
        <v>1</v>
      </c>
      <c r="C20717" s="216" t="s">
        <v>67237</v>
      </c>
      <c r="D20717" s="215" t="s">
        <v>67238</v>
      </c>
    </row>
    <row r="20718" spans="1:4">
      <c r="A20718" s="215" t="s">
        <v>67239</v>
      </c>
      <c r="B20718" s="215">
        <v>1</v>
      </c>
      <c r="C20718" s="216" t="s">
        <v>67240</v>
      </c>
      <c r="D20718" s="215" t="s">
        <v>67241</v>
      </c>
    </row>
    <row r="20719" spans="1:4">
      <c r="A20719" s="215" t="s">
        <v>67242</v>
      </c>
      <c r="B20719" s="215">
        <v>1</v>
      </c>
      <c r="C20719" s="216" t="s">
        <v>67243</v>
      </c>
      <c r="D20719" s="215" t="s">
        <v>67244</v>
      </c>
    </row>
    <row r="20720" spans="1:4">
      <c r="A20720" s="215" t="s">
        <v>67245</v>
      </c>
      <c r="B20720" s="215">
        <v>1</v>
      </c>
      <c r="C20720" s="216" t="s">
        <v>67246</v>
      </c>
      <c r="D20720" s="215" t="s">
        <v>67247</v>
      </c>
    </row>
    <row r="20721" spans="1:4">
      <c r="A20721" s="215" t="s">
        <v>67248</v>
      </c>
      <c r="B20721" s="215">
        <v>1</v>
      </c>
      <c r="C20721" s="216" t="s">
        <v>67249</v>
      </c>
      <c r="D20721" s="215" t="s">
        <v>67250</v>
      </c>
    </row>
    <row r="20722" spans="1:4">
      <c r="A20722" s="215" t="s">
        <v>67251</v>
      </c>
      <c r="B20722" s="215">
        <v>1</v>
      </c>
      <c r="C20722" s="216" t="s">
        <v>67252</v>
      </c>
      <c r="D20722" s="215" t="s">
        <v>67253</v>
      </c>
    </row>
    <row r="20723" spans="1:4">
      <c r="A20723" s="215" t="s">
        <v>67254</v>
      </c>
      <c r="B20723" s="215">
        <v>1</v>
      </c>
      <c r="C20723" s="216" t="s">
        <v>67255</v>
      </c>
      <c r="D20723" s="215" t="s">
        <v>67256</v>
      </c>
    </row>
    <row r="20724" spans="1:4">
      <c r="A20724" s="215" t="s">
        <v>67257</v>
      </c>
      <c r="B20724" s="215">
        <v>1</v>
      </c>
      <c r="C20724" s="216" t="s">
        <v>67258</v>
      </c>
      <c r="D20724" s="215" t="s">
        <v>67259</v>
      </c>
    </row>
    <row r="20725" spans="1:4">
      <c r="A20725" s="215" t="s">
        <v>67260</v>
      </c>
      <c r="B20725" s="215">
        <v>1</v>
      </c>
      <c r="C20725" s="216" t="s">
        <v>67261</v>
      </c>
      <c r="D20725" s="215" t="s">
        <v>67262</v>
      </c>
    </row>
    <row r="20726" spans="1:4">
      <c r="A20726" s="215" t="s">
        <v>67263</v>
      </c>
      <c r="B20726" s="215">
        <v>1</v>
      </c>
      <c r="C20726" s="216" t="s">
        <v>67264</v>
      </c>
      <c r="D20726" s="215" t="s">
        <v>67265</v>
      </c>
    </row>
    <row r="20727" spans="1:4">
      <c r="A20727" s="215" t="s">
        <v>67266</v>
      </c>
      <c r="B20727" s="215">
        <v>1</v>
      </c>
      <c r="C20727" s="216" t="s">
        <v>67267</v>
      </c>
      <c r="D20727" s="215" t="s">
        <v>67268</v>
      </c>
    </row>
    <row r="20728" spans="1:4">
      <c r="A20728" s="215" t="s">
        <v>67269</v>
      </c>
      <c r="B20728" s="215">
        <v>1</v>
      </c>
      <c r="C20728" s="216" t="s">
        <v>67270</v>
      </c>
      <c r="D20728" s="215" t="s">
        <v>67271</v>
      </c>
    </row>
    <row r="20729" spans="1:4">
      <c r="A20729" s="215" t="s">
        <v>67272</v>
      </c>
      <c r="B20729" s="215">
        <v>1</v>
      </c>
      <c r="C20729" s="216" t="s">
        <v>67273</v>
      </c>
      <c r="D20729" s="215" t="s">
        <v>67274</v>
      </c>
    </row>
    <row r="20730" spans="1:4">
      <c r="A20730" s="215" t="s">
        <v>67275</v>
      </c>
      <c r="B20730" s="215">
        <v>1</v>
      </c>
      <c r="C20730" s="216" t="s">
        <v>67276</v>
      </c>
      <c r="D20730" s="215" t="s">
        <v>67277</v>
      </c>
    </row>
    <row r="20731" spans="1:4">
      <c r="A20731" s="215" t="s">
        <v>67278</v>
      </c>
      <c r="B20731" s="215">
        <v>1</v>
      </c>
      <c r="C20731" s="216" t="s">
        <v>67279</v>
      </c>
      <c r="D20731" s="215" t="s">
        <v>67280</v>
      </c>
    </row>
    <row r="20732" spans="1:4">
      <c r="A20732" s="215" t="s">
        <v>67281</v>
      </c>
      <c r="B20732" s="215">
        <v>1</v>
      </c>
      <c r="C20732" s="216" t="s">
        <v>67282</v>
      </c>
      <c r="D20732" s="215" t="s">
        <v>67283</v>
      </c>
    </row>
    <row r="20733" spans="1:4">
      <c r="A20733" s="215" t="s">
        <v>67284</v>
      </c>
      <c r="B20733" s="215">
        <v>1</v>
      </c>
      <c r="C20733" s="216" t="s">
        <v>67285</v>
      </c>
      <c r="D20733" s="215" t="s">
        <v>66635</v>
      </c>
    </row>
    <row r="20734" spans="1:4">
      <c r="A20734" s="215" t="s">
        <v>67286</v>
      </c>
      <c r="B20734" s="215">
        <v>1</v>
      </c>
      <c r="C20734" s="216" t="s">
        <v>67287</v>
      </c>
      <c r="D20734" s="215" t="s">
        <v>67288</v>
      </c>
    </row>
    <row r="20735" spans="1:4">
      <c r="A20735" s="215" t="s">
        <v>67289</v>
      </c>
      <c r="B20735" s="215">
        <v>1</v>
      </c>
      <c r="C20735" s="216" t="s">
        <v>67290</v>
      </c>
      <c r="D20735" s="215" t="s">
        <v>67291</v>
      </c>
    </row>
    <row r="20736" spans="1:4">
      <c r="A20736" s="215" t="s">
        <v>67292</v>
      </c>
      <c r="B20736" s="215">
        <v>1</v>
      </c>
      <c r="C20736" s="216" t="s">
        <v>67293</v>
      </c>
      <c r="D20736" s="215" t="s">
        <v>66659</v>
      </c>
    </row>
    <row r="20737" spans="1:4">
      <c r="A20737" s="215" t="s">
        <v>67294</v>
      </c>
      <c r="B20737" s="215">
        <v>1</v>
      </c>
      <c r="C20737" s="216" t="s">
        <v>67295</v>
      </c>
      <c r="D20737" s="215" t="s">
        <v>67296</v>
      </c>
    </row>
    <row r="20738" spans="1:4">
      <c r="A20738" s="215" t="s">
        <v>67297</v>
      </c>
      <c r="B20738" s="215">
        <v>1</v>
      </c>
      <c r="C20738" s="216" t="s">
        <v>67298</v>
      </c>
      <c r="D20738" s="215" t="s">
        <v>67299</v>
      </c>
    </row>
    <row r="20739" spans="1:4">
      <c r="A20739" s="215" t="s">
        <v>67300</v>
      </c>
      <c r="B20739" s="215">
        <v>1</v>
      </c>
      <c r="C20739" s="216" t="s">
        <v>67301</v>
      </c>
      <c r="D20739" s="215" t="s">
        <v>66683</v>
      </c>
    </row>
    <row r="20740" spans="1:4">
      <c r="A20740" s="215" t="s">
        <v>67302</v>
      </c>
      <c r="B20740" s="215">
        <v>1</v>
      </c>
      <c r="C20740" s="216" t="s">
        <v>67303</v>
      </c>
      <c r="D20740" s="215" t="s">
        <v>67304</v>
      </c>
    </row>
    <row r="20741" spans="1:4">
      <c r="A20741" s="215" t="s">
        <v>67305</v>
      </c>
      <c r="B20741" s="215">
        <v>1</v>
      </c>
      <c r="C20741" s="216" t="s">
        <v>67306</v>
      </c>
      <c r="D20741" s="215" t="s">
        <v>67307</v>
      </c>
    </row>
    <row r="20742" spans="1:4">
      <c r="A20742" s="215" t="s">
        <v>67308</v>
      </c>
      <c r="B20742" s="215">
        <v>1</v>
      </c>
      <c r="C20742" s="216" t="s">
        <v>67309</v>
      </c>
      <c r="D20742" s="215" t="s">
        <v>66694</v>
      </c>
    </row>
    <row r="20743" spans="1:4">
      <c r="A20743" s="215" t="s">
        <v>67310</v>
      </c>
      <c r="B20743" s="215">
        <v>1</v>
      </c>
      <c r="C20743" s="216" t="s">
        <v>67311</v>
      </c>
      <c r="D20743" s="215" t="s">
        <v>67312</v>
      </c>
    </row>
    <row r="20744" spans="1:4">
      <c r="A20744" s="215" t="s">
        <v>67313</v>
      </c>
      <c r="B20744" s="215">
        <v>1</v>
      </c>
      <c r="C20744" s="216" t="s">
        <v>67314</v>
      </c>
      <c r="D20744" s="215" t="s">
        <v>67315</v>
      </c>
    </row>
    <row r="20745" spans="1:4">
      <c r="A20745" s="215" t="s">
        <v>67316</v>
      </c>
      <c r="B20745" s="215">
        <v>1</v>
      </c>
      <c r="C20745" s="216" t="s">
        <v>67317</v>
      </c>
      <c r="D20745" s="215" t="s">
        <v>67318</v>
      </c>
    </row>
    <row r="20746" spans="1:4">
      <c r="A20746" s="215" t="s">
        <v>67319</v>
      </c>
      <c r="B20746" s="215">
        <v>1</v>
      </c>
      <c r="C20746" s="216" t="s">
        <v>67320</v>
      </c>
      <c r="D20746" s="215" t="s">
        <v>67321</v>
      </c>
    </row>
    <row r="20747" spans="1:4">
      <c r="A20747" s="215" t="s">
        <v>67322</v>
      </c>
      <c r="B20747" s="215">
        <v>1</v>
      </c>
      <c r="C20747" s="216" t="s">
        <v>67323</v>
      </c>
      <c r="D20747" s="215" t="s">
        <v>67324</v>
      </c>
    </row>
    <row r="20748" spans="1:4">
      <c r="A20748" s="215" t="s">
        <v>67325</v>
      </c>
      <c r="B20748" s="215">
        <v>1</v>
      </c>
      <c r="C20748" s="216" t="s">
        <v>67326</v>
      </c>
      <c r="D20748" s="215" t="s">
        <v>66736</v>
      </c>
    </row>
    <row r="20749" spans="1:4">
      <c r="A20749" s="215" t="s">
        <v>67327</v>
      </c>
      <c r="B20749" s="215">
        <v>1</v>
      </c>
      <c r="C20749" s="216" t="s">
        <v>67328</v>
      </c>
      <c r="D20749" s="215" t="s">
        <v>67329</v>
      </c>
    </row>
    <row r="20750" spans="1:4">
      <c r="A20750" s="215" t="s">
        <v>67330</v>
      </c>
      <c r="B20750" s="215">
        <v>1</v>
      </c>
      <c r="C20750" s="216" t="s">
        <v>67331</v>
      </c>
      <c r="D20750" s="215" t="s">
        <v>67332</v>
      </c>
    </row>
    <row r="20751" spans="1:4">
      <c r="A20751" s="215" t="s">
        <v>67333</v>
      </c>
      <c r="B20751" s="215">
        <v>1</v>
      </c>
      <c r="C20751" s="216" t="s">
        <v>67334</v>
      </c>
      <c r="D20751" s="215" t="s">
        <v>67335</v>
      </c>
    </row>
    <row r="20752" spans="1:4">
      <c r="A20752" s="215" t="s">
        <v>67336</v>
      </c>
      <c r="B20752" s="215">
        <v>1</v>
      </c>
      <c r="C20752" s="216" t="s">
        <v>67337</v>
      </c>
      <c r="D20752" s="215" t="s">
        <v>67338</v>
      </c>
    </row>
    <row r="20753" spans="1:4">
      <c r="A20753" s="215" t="s">
        <v>67339</v>
      </c>
      <c r="B20753" s="215">
        <v>1</v>
      </c>
      <c r="C20753" s="216" t="s">
        <v>67340</v>
      </c>
      <c r="D20753" s="215" t="s">
        <v>67341</v>
      </c>
    </row>
    <row r="20754" spans="1:4">
      <c r="A20754" s="215" t="s">
        <v>67342</v>
      </c>
      <c r="B20754" s="215">
        <v>1</v>
      </c>
      <c r="C20754" s="216" t="s">
        <v>67343</v>
      </c>
      <c r="D20754" s="215" t="s">
        <v>67344</v>
      </c>
    </row>
    <row r="20755" spans="1:4">
      <c r="A20755" s="215" t="s">
        <v>67345</v>
      </c>
      <c r="B20755" s="215">
        <v>1</v>
      </c>
      <c r="C20755" s="216" t="s">
        <v>67346</v>
      </c>
      <c r="D20755" s="215" t="s">
        <v>67347</v>
      </c>
    </row>
    <row r="20756" spans="1:4">
      <c r="A20756" s="215" t="s">
        <v>67348</v>
      </c>
      <c r="B20756" s="215">
        <v>1</v>
      </c>
      <c r="C20756" s="216" t="s">
        <v>67349</v>
      </c>
      <c r="D20756" s="215" t="s">
        <v>67350</v>
      </c>
    </row>
    <row r="20757" spans="1:4">
      <c r="A20757" s="215" t="s">
        <v>67351</v>
      </c>
      <c r="B20757" s="215">
        <v>1</v>
      </c>
      <c r="C20757" s="216" t="s">
        <v>67352</v>
      </c>
      <c r="D20757" s="215" t="s">
        <v>67353</v>
      </c>
    </row>
    <row r="20758" spans="1:4">
      <c r="A20758" s="215" t="s">
        <v>67354</v>
      </c>
      <c r="B20758" s="215">
        <v>1</v>
      </c>
      <c r="C20758" s="216" t="s">
        <v>67355</v>
      </c>
      <c r="D20758" s="215" t="s">
        <v>67356</v>
      </c>
    </row>
    <row r="20759" spans="1:4">
      <c r="A20759" s="215" t="s">
        <v>67357</v>
      </c>
      <c r="B20759" s="215">
        <v>1</v>
      </c>
      <c r="C20759" s="216" t="s">
        <v>67358</v>
      </c>
      <c r="D20759" s="215" t="s">
        <v>67359</v>
      </c>
    </row>
    <row r="20760" spans="1:4">
      <c r="A20760" s="215" t="s">
        <v>67360</v>
      </c>
      <c r="B20760" s="215">
        <v>1</v>
      </c>
      <c r="C20760" s="216" t="s">
        <v>67361</v>
      </c>
      <c r="D20760" s="215" t="s">
        <v>67362</v>
      </c>
    </row>
    <row r="20761" spans="1:4">
      <c r="A20761" s="215" t="s">
        <v>67363</v>
      </c>
      <c r="B20761" s="215">
        <v>1</v>
      </c>
      <c r="C20761" s="216" t="s">
        <v>67364</v>
      </c>
      <c r="D20761" s="215" t="s">
        <v>66799</v>
      </c>
    </row>
    <row r="20762" spans="1:4">
      <c r="A20762" s="215" t="s">
        <v>67365</v>
      </c>
      <c r="B20762" s="215">
        <v>1</v>
      </c>
      <c r="C20762" s="216" t="s">
        <v>67366</v>
      </c>
      <c r="D20762" s="215" t="s">
        <v>67367</v>
      </c>
    </row>
    <row r="20763" spans="1:4">
      <c r="A20763" s="215" t="s">
        <v>67368</v>
      </c>
      <c r="B20763" s="215">
        <v>1</v>
      </c>
      <c r="C20763" s="216" t="s">
        <v>67369</v>
      </c>
      <c r="D20763" s="215" t="s">
        <v>67370</v>
      </c>
    </row>
    <row r="20764" spans="1:4">
      <c r="A20764" s="215" t="s">
        <v>67371</v>
      </c>
      <c r="B20764" s="215">
        <v>1</v>
      </c>
      <c r="C20764" s="216" t="s">
        <v>67372</v>
      </c>
      <c r="D20764" s="215" t="s">
        <v>67373</v>
      </c>
    </row>
    <row r="20765" spans="1:4">
      <c r="A20765" s="215" t="s">
        <v>67374</v>
      </c>
      <c r="B20765" s="215">
        <v>1</v>
      </c>
      <c r="C20765" s="216" t="s">
        <v>67375</v>
      </c>
      <c r="D20765" s="215" t="s">
        <v>67376</v>
      </c>
    </row>
    <row r="20766" spans="1:4">
      <c r="A20766" s="215" t="s">
        <v>67377</v>
      </c>
      <c r="B20766" s="215">
        <v>1</v>
      </c>
      <c r="C20766" s="216" t="s">
        <v>67378</v>
      </c>
      <c r="D20766" s="215" t="s">
        <v>67379</v>
      </c>
    </row>
    <row r="20767" spans="1:4">
      <c r="A20767" s="215" t="s">
        <v>67380</v>
      </c>
      <c r="B20767" s="215">
        <v>1</v>
      </c>
      <c r="C20767" s="216" t="s">
        <v>67381</v>
      </c>
      <c r="D20767" s="215" t="s">
        <v>67382</v>
      </c>
    </row>
    <row r="20768" spans="1:4">
      <c r="A20768" s="215" t="s">
        <v>67383</v>
      </c>
      <c r="B20768" s="215">
        <v>1</v>
      </c>
      <c r="C20768" s="216" t="s">
        <v>67384</v>
      </c>
      <c r="D20768" s="215" t="s">
        <v>67385</v>
      </c>
    </row>
    <row r="20769" spans="1:4">
      <c r="A20769" s="215" t="s">
        <v>67386</v>
      </c>
      <c r="B20769" s="215">
        <v>1</v>
      </c>
      <c r="C20769" s="216" t="s">
        <v>67387</v>
      </c>
      <c r="D20769" s="215" t="s">
        <v>67388</v>
      </c>
    </row>
    <row r="20770" spans="1:4">
      <c r="A20770" s="215" t="s">
        <v>67389</v>
      </c>
      <c r="B20770" s="215">
        <v>1</v>
      </c>
      <c r="C20770" s="216" t="s">
        <v>18796</v>
      </c>
      <c r="D20770" s="215" t="s">
        <v>67390</v>
      </c>
    </row>
    <row r="20771" spans="1:4">
      <c r="A20771" s="215" t="s">
        <v>67391</v>
      </c>
      <c r="B20771" s="215">
        <v>1</v>
      </c>
      <c r="C20771" s="216" t="s">
        <v>67392</v>
      </c>
      <c r="D20771" s="215" t="s">
        <v>67393</v>
      </c>
    </row>
    <row r="20772" spans="1:4">
      <c r="A20772" s="215" t="s">
        <v>67394</v>
      </c>
      <c r="B20772" s="215">
        <v>1</v>
      </c>
      <c r="C20772" s="216" t="s">
        <v>67395</v>
      </c>
      <c r="D20772" s="215" t="s">
        <v>67396</v>
      </c>
    </row>
    <row r="20773" spans="1:4">
      <c r="A20773" s="215" t="s">
        <v>67397</v>
      </c>
      <c r="B20773" s="215">
        <v>1</v>
      </c>
      <c r="C20773" s="216" t="s">
        <v>67398</v>
      </c>
      <c r="D20773" s="215" t="s">
        <v>67399</v>
      </c>
    </row>
    <row r="20774" spans="1:4">
      <c r="A20774" s="215" t="s">
        <v>67400</v>
      </c>
      <c r="B20774" s="215">
        <v>1</v>
      </c>
      <c r="C20774" s="216" t="s">
        <v>26724</v>
      </c>
      <c r="D20774" s="215" t="s">
        <v>67401</v>
      </c>
    </row>
    <row r="20775" spans="1:4">
      <c r="A20775" s="215" t="s">
        <v>67402</v>
      </c>
      <c r="B20775" s="215">
        <v>1</v>
      </c>
      <c r="C20775" s="216" t="s">
        <v>67403</v>
      </c>
      <c r="D20775" s="215" t="s">
        <v>67404</v>
      </c>
    </row>
    <row r="20776" spans="1:4">
      <c r="A20776" s="215" t="s">
        <v>67405</v>
      </c>
      <c r="B20776" s="215">
        <v>1</v>
      </c>
      <c r="C20776" s="216" t="s">
        <v>67406</v>
      </c>
      <c r="D20776" s="215" t="s">
        <v>67407</v>
      </c>
    </row>
    <row r="20777" spans="1:4">
      <c r="A20777" s="215" t="s">
        <v>67408</v>
      </c>
      <c r="B20777" s="215">
        <v>1</v>
      </c>
      <c r="C20777" s="216" t="s">
        <v>67409</v>
      </c>
      <c r="D20777" s="215" t="s">
        <v>67410</v>
      </c>
    </row>
    <row r="20778" spans="1:4">
      <c r="A20778" s="215" t="s">
        <v>67411</v>
      </c>
      <c r="B20778" s="215">
        <v>1</v>
      </c>
      <c r="C20778" s="216" t="s">
        <v>67412</v>
      </c>
      <c r="D20778" s="215" t="s">
        <v>67413</v>
      </c>
    </row>
    <row r="20779" spans="1:4">
      <c r="A20779" s="215" t="s">
        <v>67414</v>
      </c>
      <c r="B20779" s="215">
        <v>1</v>
      </c>
      <c r="C20779" s="216" t="s">
        <v>67415</v>
      </c>
      <c r="D20779" s="215" t="s">
        <v>67416</v>
      </c>
    </row>
    <row r="20780" spans="1:4">
      <c r="A20780" s="215" t="s">
        <v>67417</v>
      </c>
      <c r="B20780" s="215">
        <v>1</v>
      </c>
      <c r="C20780" s="216" t="s">
        <v>67418</v>
      </c>
      <c r="D20780" s="215" t="s">
        <v>67419</v>
      </c>
    </row>
    <row r="20781" spans="1:4">
      <c r="A20781" s="215" t="s">
        <v>67420</v>
      </c>
      <c r="B20781" s="215">
        <v>1</v>
      </c>
      <c r="C20781" s="216" t="s">
        <v>67421</v>
      </c>
      <c r="D20781" s="215" t="s">
        <v>67422</v>
      </c>
    </row>
    <row r="20782" spans="1:4">
      <c r="A20782" s="215" t="s">
        <v>67423</v>
      </c>
      <c r="B20782" s="215">
        <v>1</v>
      </c>
      <c r="C20782" s="216" t="s">
        <v>67424</v>
      </c>
      <c r="D20782" s="215" t="s">
        <v>67425</v>
      </c>
    </row>
    <row r="20783" spans="1:4">
      <c r="A20783" s="215" t="s">
        <v>67426</v>
      </c>
      <c r="B20783" s="215">
        <v>1</v>
      </c>
      <c r="C20783" s="216" t="s">
        <v>67427</v>
      </c>
      <c r="D20783" s="215" t="s">
        <v>67428</v>
      </c>
    </row>
    <row r="20784" spans="1:4">
      <c r="A20784" s="215" t="s">
        <v>67429</v>
      </c>
      <c r="B20784" s="215">
        <v>1</v>
      </c>
      <c r="C20784" s="216" t="s">
        <v>67430</v>
      </c>
      <c r="D20784" s="215" t="s">
        <v>67431</v>
      </c>
    </row>
    <row r="20785" spans="1:4">
      <c r="A20785" s="215" t="s">
        <v>67432</v>
      </c>
      <c r="B20785" s="215">
        <v>1</v>
      </c>
      <c r="C20785" s="216" t="s">
        <v>67433</v>
      </c>
      <c r="D20785" s="215" t="s">
        <v>67434</v>
      </c>
    </row>
    <row r="20786" spans="1:4">
      <c r="A20786" s="215" t="s">
        <v>67435</v>
      </c>
      <c r="B20786" s="215">
        <v>1</v>
      </c>
      <c r="C20786" s="216" t="s">
        <v>67436</v>
      </c>
      <c r="D20786" s="215" t="s">
        <v>67437</v>
      </c>
    </row>
    <row r="20787" spans="1:4">
      <c r="A20787" s="215" t="s">
        <v>67438</v>
      </c>
      <c r="B20787" s="215">
        <v>1</v>
      </c>
      <c r="C20787" s="216" t="s">
        <v>67439</v>
      </c>
      <c r="D20787" s="215" t="s">
        <v>67440</v>
      </c>
    </row>
    <row r="20788" spans="1:4">
      <c r="A20788" s="215" t="s">
        <v>67441</v>
      </c>
      <c r="B20788" s="215">
        <v>1</v>
      </c>
      <c r="C20788" s="216" t="s">
        <v>67442</v>
      </c>
      <c r="D20788" s="215" t="s">
        <v>67443</v>
      </c>
    </row>
    <row r="20789" spans="1:4">
      <c r="A20789" s="215" t="s">
        <v>67444</v>
      </c>
      <c r="B20789" s="215">
        <v>1</v>
      </c>
      <c r="C20789" s="216" t="s">
        <v>67445</v>
      </c>
      <c r="D20789" s="215" t="s">
        <v>66970</v>
      </c>
    </row>
    <row r="20790" spans="1:4">
      <c r="A20790" s="215" t="s">
        <v>67446</v>
      </c>
      <c r="B20790" s="215">
        <v>1</v>
      </c>
      <c r="C20790" s="216" t="s">
        <v>67447</v>
      </c>
      <c r="D20790" s="215" t="s">
        <v>67448</v>
      </c>
    </row>
    <row r="20791" spans="1:4">
      <c r="A20791" s="215" t="s">
        <v>67449</v>
      </c>
      <c r="B20791" s="215">
        <v>1</v>
      </c>
      <c r="C20791" s="216" t="s">
        <v>67450</v>
      </c>
      <c r="D20791" s="215" t="s">
        <v>67451</v>
      </c>
    </row>
    <row r="20792" spans="1:4">
      <c r="A20792" s="215" t="s">
        <v>67452</v>
      </c>
      <c r="B20792" s="215">
        <v>1</v>
      </c>
      <c r="C20792" s="216" t="s">
        <v>67453</v>
      </c>
      <c r="D20792" s="215" t="s">
        <v>67454</v>
      </c>
    </row>
    <row r="20793" spans="1:4">
      <c r="A20793" s="215" t="s">
        <v>67455</v>
      </c>
      <c r="B20793" s="215">
        <v>1</v>
      </c>
      <c r="C20793" s="216" t="s">
        <v>67456</v>
      </c>
      <c r="D20793" s="215" t="s">
        <v>67457</v>
      </c>
    </row>
    <row r="20794" spans="1:4">
      <c r="A20794" s="215" t="s">
        <v>67458</v>
      </c>
      <c r="B20794" s="215">
        <v>1</v>
      </c>
      <c r="C20794" s="216" t="s">
        <v>67459</v>
      </c>
      <c r="D20794" s="215" t="s">
        <v>67460</v>
      </c>
    </row>
    <row r="20795" spans="1:4">
      <c r="A20795" s="215" t="s">
        <v>67461</v>
      </c>
      <c r="B20795" s="215">
        <v>1</v>
      </c>
      <c r="C20795" s="216" t="s">
        <v>67462</v>
      </c>
      <c r="D20795" s="215" t="s">
        <v>67463</v>
      </c>
    </row>
    <row r="20796" spans="1:4">
      <c r="A20796" s="215" t="s">
        <v>67464</v>
      </c>
      <c r="B20796" s="215">
        <v>1</v>
      </c>
      <c r="C20796" s="216" t="s">
        <v>67465</v>
      </c>
      <c r="D20796" s="215" t="s">
        <v>67466</v>
      </c>
    </row>
    <row r="20797" spans="1:4">
      <c r="A20797" s="215" t="s">
        <v>67467</v>
      </c>
      <c r="B20797" s="215">
        <v>1</v>
      </c>
      <c r="C20797" s="216" t="s">
        <v>67468</v>
      </c>
      <c r="D20797" s="215" t="s">
        <v>67469</v>
      </c>
    </row>
    <row r="20798" spans="1:4">
      <c r="A20798" s="215" t="s">
        <v>67470</v>
      </c>
      <c r="B20798" s="215">
        <v>1</v>
      </c>
      <c r="C20798" s="216" t="s">
        <v>67471</v>
      </c>
      <c r="D20798" s="215" t="s">
        <v>67472</v>
      </c>
    </row>
    <row r="20799" spans="1:4">
      <c r="A20799" s="215" t="s">
        <v>67473</v>
      </c>
      <c r="B20799" s="215">
        <v>1</v>
      </c>
      <c r="C20799" s="216" t="s">
        <v>67474</v>
      </c>
      <c r="D20799" s="215" t="s">
        <v>66991</v>
      </c>
    </row>
    <row r="20800" spans="1:4">
      <c r="A20800" s="215" t="s">
        <v>67475</v>
      </c>
      <c r="B20800" s="215">
        <v>1</v>
      </c>
      <c r="C20800" s="216" t="s">
        <v>41749</v>
      </c>
      <c r="D20800" s="215" t="s">
        <v>67476</v>
      </c>
    </row>
    <row r="20801" spans="1:4">
      <c r="A20801" s="215" t="s">
        <v>67477</v>
      </c>
      <c r="B20801" s="215">
        <v>1</v>
      </c>
      <c r="C20801" s="216" t="s">
        <v>67478</v>
      </c>
      <c r="D20801" s="215" t="s">
        <v>67479</v>
      </c>
    </row>
    <row r="20802" spans="1:4">
      <c r="A20802" s="215" t="s">
        <v>67480</v>
      </c>
      <c r="B20802" s="215">
        <v>1</v>
      </c>
      <c r="C20802" s="216" t="s">
        <v>67481</v>
      </c>
      <c r="D20802" s="215" t="s">
        <v>67482</v>
      </c>
    </row>
    <row r="20803" spans="1:4">
      <c r="A20803" s="215" t="s">
        <v>67483</v>
      </c>
      <c r="B20803" s="215">
        <v>1</v>
      </c>
      <c r="C20803" s="216" t="s">
        <v>67484</v>
      </c>
      <c r="D20803" s="215" t="s">
        <v>67485</v>
      </c>
    </row>
    <row r="20804" spans="1:4">
      <c r="A20804" s="215" t="s">
        <v>67486</v>
      </c>
      <c r="B20804" s="215">
        <v>1</v>
      </c>
      <c r="C20804" s="216" t="s">
        <v>67487</v>
      </c>
      <c r="D20804" s="215" t="s">
        <v>67488</v>
      </c>
    </row>
    <row r="20805" spans="1:4">
      <c r="A20805" s="215" t="s">
        <v>67489</v>
      </c>
      <c r="B20805" s="215">
        <v>1</v>
      </c>
      <c r="C20805" s="216" t="s">
        <v>67490</v>
      </c>
      <c r="D20805" s="215" t="s">
        <v>67491</v>
      </c>
    </row>
    <row r="20806" spans="1:4">
      <c r="A20806" s="215" t="s">
        <v>67492</v>
      </c>
      <c r="B20806" s="215">
        <v>1</v>
      </c>
      <c r="C20806" s="216" t="s">
        <v>67493</v>
      </c>
      <c r="D20806" s="215" t="s">
        <v>67494</v>
      </c>
    </row>
    <row r="20807" spans="1:4">
      <c r="A20807" s="215" t="s">
        <v>67495</v>
      </c>
      <c r="B20807" s="215">
        <v>1</v>
      </c>
      <c r="C20807" s="216" t="s">
        <v>67496</v>
      </c>
      <c r="D20807" s="215" t="s">
        <v>67497</v>
      </c>
    </row>
    <row r="20808" spans="1:4">
      <c r="A20808" s="215" t="s">
        <v>67498</v>
      </c>
      <c r="B20808" s="215">
        <v>1</v>
      </c>
      <c r="C20808" s="216" t="s">
        <v>67499</v>
      </c>
      <c r="D20808" s="215" t="s">
        <v>67500</v>
      </c>
    </row>
    <row r="20809" spans="1:4">
      <c r="A20809" s="215" t="s">
        <v>67501</v>
      </c>
      <c r="B20809" s="215">
        <v>1</v>
      </c>
      <c r="C20809" s="216" t="s">
        <v>67502</v>
      </c>
      <c r="D20809" s="215" t="s">
        <v>67503</v>
      </c>
    </row>
    <row r="20810" spans="1:4">
      <c r="A20810" s="215" t="s">
        <v>67504</v>
      </c>
      <c r="B20810" s="215">
        <v>1</v>
      </c>
      <c r="C20810" s="216" t="s">
        <v>67505</v>
      </c>
      <c r="D20810" s="215" t="s">
        <v>67506</v>
      </c>
    </row>
    <row r="20811" spans="1:4">
      <c r="A20811" s="215" t="s">
        <v>67507</v>
      </c>
      <c r="B20811" s="215">
        <v>1</v>
      </c>
      <c r="C20811" s="216" t="s">
        <v>67508</v>
      </c>
      <c r="D20811" s="215" t="s">
        <v>67509</v>
      </c>
    </row>
    <row r="20812" spans="1:4">
      <c r="A20812" s="215" t="s">
        <v>67510</v>
      </c>
      <c r="B20812" s="215">
        <v>1</v>
      </c>
      <c r="C20812" s="216" t="s">
        <v>67511</v>
      </c>
      <c r="D20812" s="215" t="s">
        <v>67512</v>
      </c>
    </row>
    <row r="20813" spans="1:4">
      <c r="A20813" s="215" t="s">
        <v>67513</v>
      </c>
      <c r="B20813" s="215">
        <v>1</v>
      </c>
      <c r="C20813" s="216" t="s">
        <v>67514</v>
      </c>
      <c r="D20813" s="215" t="s">
        <v>67515</v>
      </c>
    </row>
    <row r="20814" spans="1:4">
      <c r="A20814" s="215" t="s">
        <v>67516</v>
      </c>
      <c r="B20814" s="215">
        <v>1</v>
      </c>
      <c r="C20814" s="216" t="s">
        <v>67517</v>
      </c>
      <c r="D20814" s="215" t="s">
        <v>67518</v>
      </c>
    </row>
    <row r="20815" spans="1:4">
      <c r="A20815" s="215" t="s">
        <v>67519</v>
      </c>
      <c r="B20815" s="215">
        <v>1</v>
      </c>
      <c r="C20815" s="216" t="s">
        <v>67520</v>
      </c>
      <c r="D20815" s="215" t="s">
        <v>67521</v>
      </c>
    </row>
    <row r="20816" spans="1:4">
      <c r="A20816" s="215" t="s">
        <v>67522</v>
      </c>
      <c r="B20816" s="215">
        <v>1</v>
      </c>
      <c r="C20816" s="216" t="s">
        <v>67523</v>
      </c>
      <c r="D20816" s="215" t="s">
        <v>67524</v>
      </c>
    </row>
    <row r="20817" spans="1:4">
      <c r="A20817" s="215" t="s">
        <v>67525</v>
      </c>
      <c r="B20817" s="215">
        <v>1</v>
      </c>
      <c r="C20817" s="216" t="s">
        <v>67526</v>
      </c>
      <c r="D20817" s="215" t="s">
        <v>67527</v>
      </c>
    </row>
    <row r="20818" spans="1:4">
      <c r="A20818" s="215" t="s">
        <v>67528</v>
      </c>
      <c r="B20818" s="215">
        <v>1</v>
      </c>
      <c r="C20818" s="216" t="s">
        <v>67529</v>
      </c>
      <c r="D20818" s="215" t="s">
        <v>67530</v>
      </c>
    </row>
    <row r="20819" spans="1:4">
      <c r="A20819" s="215" t="s">
        <v>67531</v>
      </c>
      <c r="B20819" s="215">
        <v>1</v>
      </c>
      <c r="C20819" s="216" t="s">
        <v>67532</v>
      </c>
      <c r="D20819" s="215" t="s">
        <v>67533</v>
      </c>
    </row>
    <row r="20820" spans="1:4">
      <c r="A20820" s="215" t="s">
        <v>67534</v>
      </c>
      <c r="B20820" s="215">
        <v>1</v>
      </c>
      <c r="C20820" s="216" t="s">
        <v>67535</v>
      </c>
      <c r="D20820" s="215" t="s">
        <v>67536</v>
      </c>
    </row>
    <row r="20821" spans="1:4">
      <c r="A20821" s="215" t="s">
        <v>67537</v>
      </c>
      <c r="B20821" s="215">
        <v>1</v>
      </c>
      <c r="C20821" s="216" t="s">
        <v>67538</v>
      </c>
      <c r="D20821" s="215" t="s">
        <v>67539</v>
      </c>
    </row>
    <row r="20822" spans="1:4">
      <c r="A20822" s="215" t="s">
        <v>67540</v>
      </c>
      <c r="B20822" s="215">
        <v>1</v>
      </c>
      <c r="C20822" s="216" t="s">
        <v>67541</v>
      </c>
      <c r="D20822" s="215" t="s">
        <v>67542</v>
      </c>
    </row>
    <row r="20823" spans="1:4">
      <c r="A20823" s="215" t="s">
        <v>67543</v>
      </c>
      <c r="B20823" s="215">
        <v>1</v>
      </c>
      <c r="C20823" s="216" t="s">
        <v>67544</v>
      </c>
      <c r="D20823" s="215" t="s">
        <v>67545</v>
      </c>
    </row>
    <row r="20824" spans="1:4">
      <c r="A20824" s="215" t="s">
        <v>67546</v>
      </c>
      <c r="B20824" s="215">
        <v>1</v>
      </c>
      <c r="C20824" s="216" t="s">
        <v>67547</v>
      </c>
      <c r="D20824" s="215" t="s">
        <v>67548</v>
      </c>
    </row>
    <row r="20825" spans="1:4">
      <c r="A20825" s="215" t="s">
        <v>67549</v>
      </c>
      <c r="B20825" s="215">
        <v>1</v>
      </c>
      <c r="C20825" s="216" t="s">
        <v>67550</v>
      </c>
      <c r="D20825" s="215" t="s">
        <v>67551</v>
      </c>
    </row>
    <row r="20826" spans="1:4">
      <c r="A20826" s="215" t="s">
        <v>67552</v>
      </c>
      <c r="B20826" s="215">
        <v>1</v>
      </c>
      <c r="C20826" s="216" t="s">
        <v>67553</v>
      </c>
      <c r="D20826" s="215" t="s">
        <v>67554</v>
      </c>
    </row>
    <row r="20827" spans="1:4">
      <c r="A20827" s="215" t="s">
        <v>67555</v>
      </c>
      <c r="B20827" s="215">
        <v>1</v>
      </c>
      <c r="C20827" s="216" t="s">
        <v>67556</v>
      </c>
      <c r="D20827" s="215" t="s">
        <v>67557</v>
      </c>
    </row>
    <row r="20828" spans="1:4">
      <c r="A20828" s="215" t="s">
        <v>67558</v>
      </c>
      <c r="B20828" s="215">
        <v>1</v>
      </c>
      <c r="C20828" s="216" t="s">
        <v>67559</v>
      </c>
      <c r="D20828" s="215" t="s">
        <v>67560</v>
      </c>
    </row>
    <row r="20829" spans="1:4">
      <c r="A20829" s="215" t="s">
        <v>67561</v>
      </c>
      <c r="B20829" s="215">
        <v>1</v>
      </c>
      <c r="C20829" s="216" t="s">
        <v>67562</v>
      </c>
      <c r="D20829" s="215" t="s">
        <v>67563</v>
      </c>
    </row>
    <row r="20830" spans="1:4">
      <c r="A20830" s="215" t="s">
        <v>67564</v>
      </c>
      <c r="B20830" s="215">
        <v>1</v>
      </c>
      <c r="C20830" s="216" t="s">
        <v>67565</v>
      </c>
      <c r="D20830" s="215" t="s">
        <v>67566</v>
      </c>
    </row>
    <row r="20831" spans="1:4">
      <c r="A20831" s="215" t="s">
        <v>67567</v>
      </c>
      <c r="B20831" s="215">
        <v>1</v>
      </c>
      <c r="C20831" s="216" t="s">
        <v>67568</v>
      </c>
      <c r="D20831" s="215" t="s">
        <v>67569</v>
      </c>
    </row>
    <row r="20832" spans="1:4">
      <c r="A20832" s="215" t="s">
        <v>67570</v>
      </c>
      <c r="B20832" s="215">
        <v>1</v>
      </c>
      <c r="C20832" s="216" t="s">
        <v>67571</v>
      </c>
      <c r="D20832" s="215" t="s">
        <v>67572</v>
      </c>
    </row>
    <row r="20833" spans="1:4">
      <c r="A20833" s="215" t="s">
        <v>67573</v>
      </c>
      <c r="B20833" s="215">
        <v>1</v>
      </c>
      <c r="C20833" s="216" t="s">
        <v>67574</v>
      </c>
      <c r="D20833" s="215" t="s">
        <v>67575</v>
      </c>
    </row>
    <row r="20834" spans="1:4">
      <c r="A20834" s="215" t="s">
        <v>67576</v>
      </c>
      <c r="B20834" s="215">
        <v>1</v>
      </c>
      <c r="C20834" s="216" t="s">
        <v>67577</v>
      </c>
      <c r="D20834" s="215" t="s">
        <v>67578</v>
      </c>
    </row>
    <row r="20835" spans="1:4">
      <c r="A20835" s="215" t="s">
        <v>67579</v>
      </c>
      <c r="B20835" s="215">
        <v>1</v>
      </c>
      <c r="C20835" s="216" t="s">
        <v>67580</v>
      </c>
      <c r="D20835" s="215" t="s">
        <v>67581</v>
      </c>
    </row>
    <row r="20836" spans="1:4">
      <c r="A20836" s="215" t="s">
        <v>67582</v>
      </c>
      <c r="B20836" s="215">
        <v>1</v>
      </c>
      <c r="C20836" s="216" t="s">
        <v>67583</v>
      </c>
      <c r="D20836" s="215" t="s">
        <v>67584</v>
      </c>
    </row>
    <row r="20837" spans="1:4">
      <c r="A20837" s="215" t="s">
        <v>67585</v>
      </c>
      <c r="B20837" s="215">
        <v>1</v>
      </c>
      <c r="C20837" s="216" t="s">
        <v>67586</v>
      </c>
      <c r="D20837" s="215" t="s">
        <v>67587</v>
      </c>
    </row>
    <row r="20838" spans="1:4">
      <c r="A20838" s="215" t="s">
        <v>67588</v>
      </c>
      <c r="B20838" s="215">
        <v>1</v>
      </c>
      <c r="C20838" s="216" t="s">
        <v>67589</v>
      </c>
      <c r="D20838" s="215" t="s">
        <v>67590</v>
      </c>
    </row>
    <row r="20839" spans="1:4">
      <c r="A20839" s="215" t="s">
        <v>67591</v>
      </c>
      <c r="B20839" s="215">
        <v>1</v>
      </c>
      <c r="C20839" s="216" t="s">
        <v>67592</v>
      </c>
      <c r="D20839" s="215" t="s">
        <v>67593</v>
      </c>
    </row>
    <row r="20840" spans="1:4">
      <c r="A20840" s="215" t="s">
        <v>67594</v>
      </c>
      <c r="B20840" s="215">
        <v>1</v>
      </c>
      <c r="C20840" s="216" t="s">
        <v>67595</v>
      </c>
      <c r="D20840" s="215" t="s">
        <v>67596</v>
      </c>
    </row>
    <row r="20841" spans="1:4">
      <c r="A20841" s="215" t="s">
        <v>67597</v>
      </c>
      <c r="B20841" s="215">
        <v>1</v>
      </c>
      <c r="C20841" s="216" t="s">
        <v>67598</v>
      </c>
      <c r="D20841" s="215" t="s">
        <v>67599</v>
      </c>
    </row>
    <row r="20842" spans="1:4">
      <c r="A20842" s="215" t="s">
        <v>67600</v>
      </c>
      <c r="B20842" s="215">
        <v>1</v>
      </c>
      <c r="C20842" s="216" t="s">
        <v>67601</v>
      </c>
      <c r="D20842" s="215" t="s">
        <v>67602</v>
      </c>
    </row>
    <row r="20843" spans="1:4">
      <c r="A20843" s="215" t="s">
        <v>67603</v>
      </c>
      <c r="B20843" s="215">
        <v>1</v>
      </c>
      <c r="C20843" s="216" t="s">
        <v>67604</v>
      </c>
      <c r="D20843" s="215" t="s">
        <v>67605</v>
      </c>
    </row>
    <row r="20844" spans="1:4">
      <c r="A20844" s="215" t="s">
        <v>67606</v>
      </c>
      <c r="B20844" s="215">
        <v>1</v>
      </c>
      <c r="C20844" s="216" t="s">
        <v>67607</v>
      </c>
      <c r="D20844" s="215" t="s">
        <v>67608</v>
      </c>
    </row>
    <row r="20845" spans="1:4">
      <c r="A20845" s="215" t="s">
        <v>67609</v>
      </c>
      <c r="B20845" s="215">
        <v>1</v>
      </c>
      <c r="C20845" s="216" t="s">
        <v>67610</v>
      </c>
      <c r="D20845" s="215" t="s">
        <v>67611</v>
      </c>
    </row>
    <row r="20846" spans="1:4">
      <c r="A20846" s="215" t="s">
        <v>67612</v>
      </c>
      <c r="B20846" s="215">
        <v>1</v>
      </c>
      <c r="C20846" s="216" t="s">
        <v>67613</v>
      </c>
      <c r="D20846" s="215" t="s">
        <v>67614</v>
      </c>
    </row>
    <row r="20847" spans="1:4">
      <c r="A20847" s="215" t="s">
        <v>67615</v>
      </c>
      <c r="B20847" s="215">
        <v>2</v>
      </c>
      <c r="C20847" s="216" t="s">
        <v>67616</v>
      </c>
      <c r="D20847" s="215" t="s">
        <v>67617</v>
      </c>
    </row>
    <row r="20848" spans="1:4">
      <c r="A20848" s="215" t="s">
        <v>67618</v>
      </c>
      <c r="B20848" s="215">
        <v>1</v>
      </c>
      <c r="C20848" s="216" t="s">
        <v>67619</v>
      </c>
      <c r="D20848" s="215" t="s">
        <v>67620</v>
      </c>
    </row>
    <row r="20849" spans="1:4">
      <c r="A20849" s="215" t="s">
        <v>67621</v>
      </c>
      <c r="B20849" s="215">
        <v>1</v>
      </c>
      <c r="C20849" s="216" t="s">
        <v>67622</v>
      </c>
      <c r="D20849" s="215" t="s">
        <v>67623</v>
      </c>
    </row>
    <row r="20850" spans="1:4">
      <c r="A20850" s="215" t="s">
        <v>67624</v>
      </c>
      <c r="B20850" s="215">
        <v>1</v>
      </c>
      <c r="C20850" s="216" t="s">
        <v>67625</v>
      </c>
      <c r="D20850" s="215" t="s">
        <v>67626</v>
      </c>
    </row>
    <row r="20851" spans="1:4">
      <c r="A20851" s="215" t="s">
        <v>67627</v>
      </c>
      <c r="B20851" s="215">
        <v>1</v>
      </c>
      <c r="C20851" s="216" t="s">
        <v>67628</v>
      </c>
      <c r="D20851" s="215" t="s">
        <v>67629</v>
      </c>
    </row>
    <row r="20852" spans="1:4">
      <c r="A20852" s="215" t="s">
        <v>67630</v>
      </c>
      <c r="B20852" s="215">
        <v>1</v>
      </c>
      <c r="C20852" s="216" t="s">
        <v>67631</v>
      </c>
      <c r="D20852" s="215" t="s">
        <v>67632</v>
      </c>
    </row>
    <row r="20853" spans="1:4">
      <c r="A20853" s="215" t="s">
        <v>67633</v>
      </c>
      <c r="B20853" s="215">
        <v>1</v>
      </c>
      <c r="C20853" s="216" t="s">
        <v>67634</v>
      </c>
      <c r="D20853" s="215" t="s">
        <v>67635</v>
      </c>
    </row>
    <row r="20854" spans="1:4">
      <c r="A20854" s="215" t="s">
        <v>67636</v>
      </c>
      <c r="B20854" s="215">
        <v>1</v>
      </c>
      <c r="C20854" s="216" t="s">
        <v>67637</v>
      </c>
      <c r="D20854" s="215" t="s">
        <v>67638</v>
      </c>
    </row>
    <row r="20855" spans="1:4">
      <c r="A20855" s="215" t="s">
        <v>67639</v>
      </c>
      <c r="B20855" s="215">
        <v>1</v>
      </c>
      <c r="C20855" s="216" t="s">
        <v>67640</v>
      </c>
      <c r="D20855" s="215" t="s">
        <v>67641</v>
      </c>
    </row>
    <row r="20856" spans="1:4">
      <c r="A20856" s="215" t="s">
        <v>67642</v>
      </c>
      <c r="B20856" s="215">
        <v>1</v>
      </c>
      <c r="C20856" s="216" t="s">
        <v>67643</v>
      </c>
      <c r="D20856" s="215" t="s">
        <v>67644</v>
      </c>
    </row>
    <row r="20857" spans="1:4">
      <c r="A20857" s="215" t="s">
        <v>67645</v>
      </c>
      <c r="B20857" s="215">
        <v>1</v>
      </c>
      <c r="C20857" s="216" t="s">
        <v>67646</v>
      </c>
      <c r="D20857" s="215" t="s">
        <v>67647</v>
      </c>
    </row>
    <row r="20858" spans="1:4">
      <c r="A20858" s="215" t="s">
        <v>67648</v>
      </c>
      <c r="B20858" s="215">
        <v>1</v>
      </c>
      <c r="C20858" s="216" t="s">
        <v>67649</v>
      </c>
      <c r="D20858" s="215" t="s">
        <v>67650</v>
      </c>
    </row>
    <row r="20859" spans="1:4">
      <c r="A20859" s="215" t="s">
        <v>67651</v>
      </c>
      <c r="B20859" s="215">
        <v>1</v>
      </c>
      <c r="C20859" s="216" t="s">
        <v>67652</v>
      </c>
      <c r="D20859" s="215" t="s">
        <v>67653</v>
      </c>
    </row>
    <row r="20860" spans="1:4">
      <c r="A20860" s="215" t="s">
        <v>67654</v>
      </c>
      <c r="B20860" s="215">
        <v>1</v>
      </c>
      <c r="C20860" s="216" t="s">
        <v>67655</v>
      </c>
      <c r="D20860" s="215" t="s">
        <v>67460</v>
      </c>
    </row>
    <row r="20861" spans="1:4">
      <c r="A20861" s="215" t="s">
        <v>67656</v>
      </c>
      <c r="B20861" s="215">
        <v>1</v>
      </c>
      <c r="C20861" s="216" t="s">
        <v>67657</v>
      </c>
      <c r="D20861" s="215" t="s">
        <v>67463</v>
      </c>
    </row>
    <row r="20862" spans="1:4">
      <c r="A20862" s="215" t="s">
        <v>67658</v>
      </c>
      <c r="B20862" s="215">
        <v>1</v>
      </c>
      <c r="C20862" s="216" t="s">
        <v>67659</v>
      </c>
      <c r="D20862" s="215" t="s">
        <v>67466</v>
      </c>
    </row>
    <row r="20863" spans="1:4">
      <c r="A20863" s="215" t="s">
        <v>67660</v>
      </c>
      <c r="B20863" s="215">
        <v>1</v>
      </c>
      <c r="C20863" s="216" t="s">
        <v>67661</v>
      </c>
      <c r="D20863" s="215" t="s">
        <v>67662</v>
      </c>
    </row>
    <row r="20864" spans="1:4">
      <c r="A20864" s="215" t="s">
        <v>67663</v>
      </c>
      <c r="B20864" s="215">
        <v>1</v>
      </c>
      <c r="C20864" s="216" t="s">
        <v>67664</v>
      </c>
      <c r="D20864" s="215" t="s">
        <v>67454</v>
      </c>
    </row>
    <row r="20865" spans="1:4">
      <c r="A20865" s="215" t="s">
        <v>67665</v>
      </c>
      <c r="B20865" s="215">
        <v>1</v>
      </c>
      <c r="C20865" s="216" t="s">
        <v>67666</v>
      </c>
      <c r="D20865" s="215" t="s">
        <v>67457</v>
      </c>
    </row>
    <row r="20866" spans="1:4">
      <c r="A20866" s="215" t="s">
        <v>67667</v>
      </c>
      <c r="B20866" s="215">
        <v>1</v>
      </c>
      <c r="C20866" s="216" t="s">
        <v>67668</v>
      </c>
      <c r="D20866" s="215" t="s">
        <v>67669</v>
      </c>
    </row>
    <row r="20867" spans="1:4">
      <c r="A20867" s="215" t="s">
        <v>67670</v>
      </c>
      <c r="B20867" s="215">
        <v>1</v>
      </c>
      <c r="C20867" s="216" t="s">
        <v>67671</v>
      </c>
      <c r="D20867" s="215" t="s">
        <v>67472</v>
      </c>
    </row>
    <row r="20868" spans="1:4">
      <c r="A20868" s="215" t="s">
        <v>67672</v>
      </c>
      <c r="B20868" s="215">
        <v>1</v>
      </c>
      <c r="C20868" s="216" t="s">
        <v>67673</v>
      </c>
      <c r="D20868" s="215" t="s">
        <v>67469</v>
      </c>
    </row>
    <row r="20869" spans="1:4">
      <c r="A20869" s="215" t="s">
        <v>67674</v>
      </c>
      <c r="B20869" s="215">
        <v>1</v>
      </c>
      <c r="C20869" s="216" t="s">
        <v>67675</v>
      </c>
      <c r="D20869" s="215" t="s">
        <v>67676</v>
      </c>
    </row>
    <row r="20870" spans="1:4">
      <c r="A20870" s="215" t="s">
        <v>67677</v>
      </c>
      <c r="B20870" s="215">
        <v>1</v>
      </c>
      <c r="C20870" s="216" t="s">
        <v>67678</v>
      </c>
      <c r="D20870" s="215" t="s">
        <v>67679</v>
      </c>
    </row>
    <row r="20871" spans="1:4">
      <c r="A20871" s="215" t="s">
        <v>67680</v>
      </c>
      <c r="B20871" s="215">
        <v>1</v>
      </c>
      <c r="C20871" s="216" t="s">
        <v>42899</v>
      </c>
      <c r="D20871" s="215" t="s">
        <v>67476</v>
      </c>
    </row>
    <row r="20872" spans="1:4">
      <c r="A20872" s="215" t="s">
        <v>67681</v>
      </c>
      <c r="B20872" s="215">
        <v>1</v>
      </c>
      <c r="C20872" s="216" t="s">
        <v>67682</v>
      </c>
      <c r="D20872" s="215" t="s">
        <v>67683</v>
      </c>
    </row>
    <row r="20873" spans="1:4">
      <c r="A20873" s="215" t="s">
        <v>67684</v>
      </c>
      <c r="B20873" s="215">
        <v>1</v>
      </c>
      <c r="C20873" s="216" t="s">
        <v>67685</v>
      </c>
      <c r="D20873" s="215" t="s">
        <v>67686</v>
      </c>
    </row>
    <row r="20874" spans="1:4">
      <c r="A20874" s="215" t="s">
        <v>67687</v>
      </c>
      <c r="B20874" s="215">
        <v>1</v>
      </c>
      <c r="C20874" s="216" t="s">
        <v>67688</v>
      </c>
      <c r="D20874" s="215" t="s">
        <v>67689</v>
      </c>
    </row>
    <row r="20875" spans="1:4">
      <c r="A20875" s="215" t="s">
        <v>67690</v>
      </c>
      <c r="B20875" s="215">
        <v>1</v>
      </c>
      <c r="C20875" s="216" t="s">
        <v>67691</v>
      </c>
      <c r="D20875" s="215" t="s">
        <v>67692</v>
      </c>
    </row>
    <row r="20876" spans="1:4">
      <c r="A20876" s="215" t="s">
        <v>67693</v>
      </c>
      <c r="B20876" s="215">
        <v>1</v>
      </c>
      <c r="C20876" s="216" t="s">
        <v>67694</v>
      </c>
      <c r="D20876" s="215" t="s">
        <v>67695</v>
      </c>
    </row>
    <row r="20877" spans="1:4">
      <c r="A20877" s="215" t="s">
        <v>67696</v>
      </c>
      <c r="B20877" s="215">
        <v>2</v>
      </c>
      <c r="C20877" s="216" t="s">
        <v>67697</v>
      </c>
      <c r="D20877" s="215" t="s">
        <v>67698</v>
      </c>
    </row>
    <row r="20878" spans="1:4">
      <c r="A20878" s="215" t="s">
        <v>67699</v>
      </c>
      <c r="B20878" s="215">
        <v>2</v>
      </c>
      <c r="C20878" s="216" t="s">
        <v>67700</v>
      </c>
      <c r="D20878" s="215" t="s">
        <v>67701</v>
      </c>
    </row>
    <row r="20879" spans="1:4">
      <c r="A20879" s="215" t="s">
        <v>67702</v>
      </c>
      <c r="B20879" s="215">
        <v>1</v>
      </c>
      <c r="C20879" s="216" t="s">
        <v>67703</v>
      </c>
      <c r="D20879" s="215" t="s">
        <v>67704</v>
      </c>
    </row>
    <row r="20880" spans="1:4">
      <c r="A20880" s="215" t="s">
        <v>67705</v>
      </c>
      <c r="B20880" s="215">
        <v>1</v>
      </c>
      <c r="C20880" s="216" t="s">
        <v>67706</v>
      </c>
      <c r="D20880" s="215" t="s">
        <v>67707</v>
      </c>
    </row>
    <row r="20881" spans="1:4">
      <c r="A20881" s="215" t="s">
        <v>67708</v>
      </c>
      <c r="B20881" s="215">
        <v>1</v>
      </c>
      <c r="C20881" s="216" t="s">
        <v>67709</v>
      </c>
      <c r="D20881" s="215" t="s">
        <v>67710</v>
      </c>
    </row>
    <row r="20882" spans="1:4">
      <c r="A20882" s="215" t="s">
        <v>67711</v>
      </c>
      <c r="B20882" s="215">
        <v>1</v>
      </c>
      <c r="C20882" s="216" t="s">
        <v>67712</v>
      </c>
      <c r="D20882" s="215" t="s">
        <v>67713</v>
      </c>
    </row>
    <row r="20883" spans="1:4">
      <c r="A20883" s="215" t="s">
        <v>67714</v>
      </c>
      <c r="B20883" s="215">
        <v>1</v>
      </c>
      <c r="C20883" s="216" t="s">
        <v>67715</v>
      </c>
      <c r="D20883" s="215" t="s">
        <v>67716</v>
      </c>
    </row>
    <row r="20884" spans="1:4">
      <c r="A20884" s="215" t="s">
        <v>67717</v>
      </c>
      <c r="B20884" s="215">
        <v>1</v>
      </c>
      <c r="C20884" s="216" t="s">
        <v>67718</v>
      </c>
      <c r="D20884" s="215" t="s">
        <v>67719</v>
      </c>
    </row>
    <row r="20885" spans="1:4">
      <c r="A20885" s="215" t="s">
        <v>67720</v>
      </c>
      <c r="B20885" s="215">
        <v>2</v>
      </c>
      <c r="C20885" s="216" t="s">
        <v>67721</v>
      </c>
      <c r="D20885" s="215" t="s">
        <v>67539</v>
      </c>
    </row>
    <row r="20886" spans="1:4">
      <c r="A20886" s="215" t="s">
        <v>67722</v>
      </c>
      <c r="B20886" s="215">
        <v>1</v>
      </c>
      <c r="C20886" s="216" t="s">
        <v>67723</v>
      </c>
      <c r="D20886" s="215" t="s">
        <v>67724</v>
      </c>
    </row>
    <row r="20887" spans="1:4">
      <c r="A20887" s="215" t="s">
        <v>67725</v>
      </c>
      <c r="B20887" s="215">
        <v>2</v>
      </c>
      <c r="C20887" s="216" t="s">
        <v>67726</v>
      </c>
      <c r="D20887" s="215" t="s">
        <v>67727</v>
      </c>
    </row>
    <row r="20888" spans="1:4">
      <c r="A20888" s="215" t="s">
        <v>67728</v>
      </c>
      <c r="B20888" s="215">
        <v>2</v>
      </c>
      <c r="C20888" s="216" t="s">
        <v>67729</v>
      </c>
      <c r="D20888" s="215" t="s">
        <v>67727</v>
      </c>
    </row>
    <row r="20889" spans="1:4">
      <c r="A20889" s="215" t="s">
        <v>67730</v>
      </c>
      <c r="B20889" s="215">
        <v>1</v>
      </c>
      <c r="C20889" s="216" t="s">
        <v>67731</v>
      </c>
      <c r="D20889" s="215" t="s">
        <v>67732</v>
      </c>
    </row>
    <row r="20890" spans="1:4">
      <c r="A20890" s="215" t="s">
        <v>67733</v>
      </c>
      <c r="B20890" s="215">
        <v>1</v>
      </c>
      <c r="C20890" s="216" t="s">
        <v>67734</v>
      </c>
      <c r="D20890" s="215" t="s">
        <v>67735</v>
      </c>
    </row>
    <row r="20891" spans="1:4">
      <c r="A20891" s="215" t="s">
        <v>67736</v>
      </c>
      <c r="B20891" s="215">
        <v>1</v>
      </c>
      <c r="C20891" s="216" t="s">
        <v>67737</v>
      </c>
      <c r="D20891" s="215" t="s">
        <v>67738</v>
      </c>
    </row>
    <row r="20892" spans="1:4">
      <c r="A20892" s="215" t="s">
        <v>67739</v>
      </c>
      <c r="B20892" s="215">
        <v>1</v>
      </c>
      <c r="C20892" s="216" t="s">
        <v>67740</v>
      </c>
      <c r="D20892" s="215" t="s">
        <v>67741</v>
      </c>
    </row>
    <row r="20893" spans="1:4">
      <c r="A20893" s="215" t="s">
        <v>67742</v>
      </c>
      <c r="B20893" s="215">
        <v>1</v>
      </c>
      <c r="C20893" s="216" t="s">
        <v>67743</v>
      </c>
      <c r="D20893" s="215" t="s">
        <v>67744</v>
      </c>
    </row>
    <row r="20894" spans="1:4">
      <c r="A20894" s="215" t="s">
        <v>67745</v>
      </c>
      <c r="B20894" s="215">
        <v>1</v>
      </c>
      <c r="C20894" s="216" t="s">
        <v>67746</v>
      </c>
      <c r="D20894" s="215" t="s">
        <v>67747</v>
      </c>
    </row>
    <row r="20895" spans="1:4">
      <c r="A20895" s="215" t="s">
        <v>67748</v>
      </c>
      <c r="B20895" s="215">
        <v>1</v>
      </c>
      <c r="C20895" s="216" t="s">
        <v>67749</v>
      </c>
      <c r="D20895" s="215" t="s">
        <v>67750</v>
      </c>
    </row>
    <row r="20896" spans="1:4">
      <c r="A20896" s="215" t="s">
        <v>67751</v>
      </c>
      <c r="B20896" s="215">
        <v>1</v>
      </c>
      <c r="C20896" s="216" t="s">
        <v>67752</v>
      </c>
      <c r="D20896" s="215" t="s">
        <v>67753</v>
      </c>
    </row>
    <row r="20897" spans="1:4">
      <c r="A20897" s="215" t="s">
        <v>67754</v>
      </c>
      <c r="B20897" s="215">
        <v>1</v>
      </c>
      <c r="C20897" s="216" t="s">
        <v>67755</v>
      </c>
      <c r="D20897" s="215" t="s">
        <v>67756</v>
      </c>
    </row>
    <row r="20898" spans="1:4">
      <c r="A20898" s="215" t="s">
        <v>67757</v>
      </c>
      <c r="B20898" s="215">
        <v>2</v>
      </c>
      <c r="C20898" s="216" t="s">
        <v>67758</v>
      </c>
      <c r="D20898" s="215" t="s">
        <v>67759</v>
      </c>
    </row>
    <row r="20899" spans="1:4">
      <c r="A20899" s="215" t="s">
        <v>67760</v>
      </c>
      <c r="B20899" s="215">
        <v>1</v>
      </c>
      <c r="C20899" s="216" t="s">
        <v>67761</v>
      </c>
      <c r="D20899" s="215" t="s">
        <v>67762</v>
      </c>
    </row>
    <row r="20900" spans="1:4">
      <c r="A20900" s="215" t="s">
        <v>111414</v>
      </c>
      <c r="B20900" s="215">
        <v>2</v>
      </c>
      <c r="C20900" s="216" t="s">
        <v>111415</v>
      </c>
      <c r="D20900" s="215" t="s">
        <v>111416</v>
      </c>
    </row>
    <row r="20901" spans="1:4">
      <c r="A20901" s="215" t="s">
        <v>67763</v>
      </c>
      <c r="B20901" s="215">
        <v>1</v>
      </c>
      <c r="C20901" s="216" t="s">
        <v>67764</v>
      </c>
      <c r="D20901" s="215" t="s">
        <v>67765</v>
      </c>
    </row>
    <row r="20902" spans="1:4">
      <c r="A20902" s="215" t="s">
        <v>67766</v>
      </c>
      <c r="B20902" s="215">
        <v>1</v>
      </c>
      <c r="C20902" s="216" t="s">
        <v>67767</v>
      </c>
      <c r="D20902" s="215" t="s">
        <v>67768</v>
      </c>
    </row>
    <row r="20903" spans="1:4">
      <c r="A20903" s="215" t="s">
        <v>67769</v>
      </c>
      <c r="B20903" s="215">
        <v>1</v>
      </c>
      <c r="C20903" s="216" t="s">
        <v>67770</v>
      </c>
      <c r="D20903" s="215" t="s">
        <v>67771</v>
      </c>
    </row>
    <row r="20904" spans="1:4">
      <c r="A20904" s="215" t="s">
        <v>67772</v>
      </c>
      <c r="B20904" s="215">
        <v>1</v>
      </c>
      <c r="C20904" s="216" t="s">
        <v>67773</v>
      </c>
      <c r="D20904" s="215" t="s">
        <v>67774</v>
      </c>
    </row>
    <row r="20905" spans="1:4">
      <c r="A20905" s="215" t="s">
        <v>67775</v>
      </c>
      <c r="B20905" s="215">
        <v>1</v>
      </c>
      <c r="C20905" s="216" t="s">
        <v>67776</v>
      </c>
      <c r="D20905" s="215" t="s">
        <v>67777</v>
      </c>
    </row>
    <row r="20906" spans="1:4">
      <c r="A20906" s="215" t="s">
        <v>67778</v>
      </c>
      <c r="B20906" s="215">
        <v>1</v>
      </c>
      <c r="C20906" s="216" t="s">
        <v>67779</v>
      </c>
      <c r="D20906" s="215" t="s">
        <v>67780</v>
      </c>
    </row>
    <row r="20907" spans="1:4">
      <c r="A20907" s="215" t="s">
        <v>67781</v>
      </c>
      <c r="B20907" s="215">
        <v>1</v>
      </c>
      <c r="C20907" s="216" t="s">
        <v>67782</v>
      </c>
      <c r="D20907" s="215" t="s">
        <v>67783</v>
      </c>
    </row>
    <row r="20908" spans="1:4">
      <c r="A20908" s="215" t="s">
        <v>67784</v>
      </c>
      <c r="B20908" s="215">
        <v>1</v>
      </c>
      <c r="C20908" s="216" t="s">
        <v>67785</v>
      </c>
      <c r="D20908" s="215" t="s">
        <v>67786</v>
      </c>
    </row>
    <row r="20909" spans="1:4">
      <c r="A20909" s="215" t="s">
        <v>67787</v>
      </c>
      <c r="B20909" s="215">
        <v>1</v>
      </c>
      <c r="C20909" s="216" t="s">
        <v>67788</v>
      </c>
      <c r="D20909" s="215" t="s">
        <v>67789</v>
      </c>
    </row>
    <row r="20910" spans="1:4">
      <c r="A20910" s="215" t="s">
        <v>67790</v>
      </c>
      <c r="B20910" s="215">
        <v>1</v>
      </c>
      <c r="C20910" s="216" t="s">
        <v>67791</v>
      </c>
      <c r="D20910" s="215" t="s">
        <v>67792</v>
      </c>
    </row>
    <row r="20911" spans="1:4">
      <c r="A20911" s="215" t="s">
        <v>67793</v>
      </c>
      <c r="B20911" s="215">
        <v>1</v>
      </c>
      <c r="C20911" s="216" t="s">
        <v>67794</v>
      </c>
      <c r="D20911" s="215" t="s">
        <v>67795</v>
      </c>
    </row>
    <row r="20912" spans="1:4">
      <c r="A20912" s="215" t="s">
        <v>67796</v>
      </c>
      <c r="B20912" s="215">
        <v>1</v>
      </c>
      <c r="C20912" s="216" t="s">
        <v>67797</v>
      </c>
      <c r="D20912" s="215" t="s">
        <v>67798</v>
      </c>
    </row>
    <row r="20913" spans="1:4">
      <c r="A20913" s="215" t="s">
        <v>67799</v>
      </c>
      <c r="B20913" s="215">
        <v>1</v>
      </c>
      <c r="C20913" s="216" t="s">
        <v>67800</v>
      </c>
      <c r="D20913" s="215" t="s">
        <v>67801</v>
      </c>
    </row>
    <row r="20914" spans="1:4">
      <c r="A20914" s="215" t="s">
        <v>67802</v>
      </c>
      <c r="B20914" s="215">
        <v>1</v>
      </c>
      <c r="C20914" s="216" t="s">
        <v>67803</v>
      </c>
      <c r="D20914" s="215" t="s">
        <v>67804</v>
      </c>
    </row>
    <row r="20915" spans="1:4">
      <c r="A20915" s="215" t="s">
        <v>67805</v>
      </c>
      <c r="B20915" s="215">
        <v>1</v>
      </c>
      <c r="C20915" s="216" t="s">
        <v>67806</v>
      </c>
      <c r="D20915" s="215" t="s">
        <v>67807</v>
      </c>
    </row>
    <row r="20916" spans="1:4">
      <c r="A20916" s="215" t="s">
        <v>67808</v>
      </c>
      <c r="B20916" s="215">
        <v>1</v>
      </c>
      <c r="C20916" s="216" t="s">
        <v>67809</v>
      </c>
      <c r="D20916" s="215" t="s">
        <v>67810</v>
      </c>
    </row>
    <row r="20917" spans="1:4">
      <c r="A20917" s="215" t="s">
        <v>67811</v>
      </c>
      <c r="B20917" s="215">
        <v>1</v>
      </c>
      <c r="C20917" s="216" t="s">
        <v>67812</v>
      </c>
      <c r="D20917" s="215" t="s">
        <v>67813</v>
      </c>
    </row>
    <row r="20918" spans="1:4">
      <c r="A20918" s="215" t="s">
        <v>67814</v>
      </c>
      <c r="B20918" s="215">
        <v>1</v>
      </c>
      <c r="C20918" s="216" t="s">
        <v>67815</v>
      </c>
      <c r="D20918" s="215" t="s">
        <v>67816</v>
      </c>
    </row>
    <row r="20919" spans="1:4">
      <c r="A20919" s="215" t="s">
        <v>67817</v>
      </c>
      <c r="B20919" s="215">
        <v>1</v>
      </c>
      <c r="C20919" s="216" t="s">
        <v>67818</v>
      </c>
      <c r="D20919" s="215" t="s">
        <v>67819</v>
      </c>
    </row>
    <row r="20920" spans="1:4">
      <c r="A20920" s="215" t="s">
        <v>67820</v>
      </c>
      <c r="B20920" s="215">
        <v>1</v>
      </c>
      <c r="C20920" s="216" t="s">
        <v>67821</v>
      </c>
      <c r="D20920" s="215" t="s">
        <v>67822</v>
      </c>
    </row>
    <row r="20921" spans="1:4">
      <c r="A20921" s="215" t="s">
        <v>67823</v>
      </c>
      <c r="B20921" s="215">
        <v>1</v>
      </c>
      <c r="C20921" s="216" t="s">
        <v>67824</v>
      </c>
      <c r="D20921" s="215" t="s">
        <v>67825</v>
      </c>
    </row>
    <row r="20922" spans="1:4">
      <c r="A20922" s="215" t="s">
        <v>67826</v>
      </c>
      <c r="B20922" s="215">
        <v>1</v>
      </c>
      <c r="C20922" s="216" t="s">
        <v>67827</v>
      </c>
      <c r="D20922" s="215" t="s">
        <v>67828</v>
      </c>
    </row>
    <row r="20923" spans="1:4">
      <c r="A20923" s="215" t="s">
        <v>67829</v>
      </c>
      <c r="B20923" s="215">
        <v>1</v>
      </c>
      <c r="C20923" s="216" t="s">
        <v>67830</v>
      </c>
      <c r="D20923" s="215" t="s">
        <v>67831</v>
      </c>
    </row>
    <row r="20924" spans="1:4">
      <c r="A20924" s="215" t="s">
        <v>67832</v>
      </c>
      <c r="B20924" s="215">
        <v>1</v>
      </c>
      <c r="C20924" s="216" t="s">
        <v>67833</v>
      </c>
      <c r="D20924" s="215" t="s">
        <v>67834</v>
      </c>
    </row>
    <row r="20925" spans="1:4">
      <c r="A20925" s="215" t="s">
        <v>67835</v>
      </c>
      <c r="B20925" s="215">
        <v>1</v>
      </c>
      <c r="C20925" s="216" t="s">
        <v>67836</v>
      </c>
      <c r="D20925" s="215" t="s">
        <v>67837</v>
      </c>
    </row>
    <row r="20926" spans="1:4">
      <c r="A20926" s="215" t="s">
        <v>67838</v>
      </c>
      <c r="B20926" s="215">
        <v>1</v>
      </c>
      <c r="C20926" s="216" t="s">
        <v>67839</v>
      </c>
      <c r="D20926" s="215" t="s">
        <v>67840</v>
      </c>
    </row>
    <row r="20927" spans="1:4">
      <c r="A20927" s="215" t="s">
        <v>67841</v>
      </c>
      <c r="B20927" s="215">
        <v>1</v>
      </c>
      <c r="C20927" s="216" t="s">
        <v>67842</v>
      </c>
      <c r="D20927" s="215" t="s">
        <v>67843</v>
      </c>
    </row>
    <row r="20928" spans="1:4">
      <c r="A20928" s="215" t="s">
        <v>67844</v>
      </c>
      <c r="B20928" s="215">
        <v>1</v>
      </c>
      <c r="C20928" s="216" t="s">
        <v>67845</v>
      </c>
      <c r="D20928" s="215" t="s">
        <v>67846</v>
      </c>
    </row>
    <row r="20929" spans="1:4">
      <c r="A20929" s="215" t="s">
        <v>67847</v>
      </c>
      <c r="B20929" s="215">
        <v>1</v>
      </c>
      <c r="C20929" s="216" t="s">
        <v>67848</v>
      </c>
      <c r="D20929" s="215" t="s">
        <v>67849</v>
      </c>
    </row>
    <row r="20930" spans="1:4">
      <c r="A20930" s="215" t="s">
        <v>67850</v>
      </c>
      <c r="B20930" s="215">
        <v>1</v>
      </c>
      <c r="C20930" s="216" t="s">
        <v>67851</v>
      </c>
      <c r="D20930" s="215" t="s">
        <v>67852</v>
      </c>
    </row>
    <row r="20931" spans="1:4">
      <c r="A20931" s="215" t="s">
        <v>67853</v>
      </c>
      <c r="B20931" s="215">
        <v>1</v>
      </c>
      <c r="C20931" s="216" t="s">
        <v>67854</v>
      </c>
      <c r="D20931" s="215" t="s">
        <v>67855</v>
      </c>
    </row>
    <row r="20932" spans="1:4">
      <c r="A20932" s="215" t="s">
        <v>67856</v>
      </c>
      <c r="B20932" s="215">
        <v>1</v>
      </c>
      <c r="C20932" s="216" t="s">
        <v>67857</v>
      </c>
      <c r="D20932" s="215" t="s">
        <v>67858</v>
      </c>
    </row>
    <row r="20933" spans="1:4">
      <c r="A20933" s="215" t="s">
        <v>67859</v>
      </c>
      <c r="B20933" s="215">
        <v>1</v>
      </c>
      <c r="C20933" s="216" t="s">
        <v>67860</v>
      </c>
      <c r="D20933" s="215" t="s">
        <v>67861</v>
      </c>
    </row>
    <row r="20934" spans="1:4">
      <c r="A20934" s="215" t="s">
        <v>67862</v>
      </c>
      <c r="B20934" s="215">
        <v>1</v>
      </c>
      <c r="C20934" s="216" t="s">
        <v>67863</v>
      </c>
      <c r="D20934" s="215" t="s">
        <v>67864</v>
      </c>
    </row>
    <row r="20935" spans="1:4">
      <c r="A20935" s="215" t="s">
        <v>67865</v>
      </c>
      <c r="B20935" s="215">
        <v>1</v>
      </c>
      <c r="C20935" s="216" t="s">
        <v>67866</v>
      </c>
      <c r="D20935" s="215" t="s">
        <v>67867</v>
      </c>
    </row>
    <row r="20936" spans="1:4">
      <c r="A20936" s="215" t="s">
        <v>67868</v>
      </c>
      <c r="B20936" s="215">
        <v>1</v>
      </c>
      <c r="C20936" s="216" t="s">
        <v>67869</v>
      </c>
      <c r="D20936" s="215" t="s">
        <v>67870</v>
      </c>
    </row>
    <row r="20937" spans="1:4">
      <c r="A20937" s="215" t="s">
        <v>67871</v>
      </c>
      <c r="B20937" s="215">
        <v>1</v>
      </c>
      <c r="C20937" s="216" t="s">
        <v>67872</v>
      </c>
      <c r="D20937" s="215" t="s">
        <v>67873</v>
      </c>
    </row>
    <row r="20938" spans="1:4">
      <c r="A20938" s="215" t="s">
        <v>67874</v>
      </c>
      <c r="B20938" s="215">
        <v>1</v>
      </c>
      <c r="C20938" s="216" t="s">
        <v>67875</v>
      </c>
      <c r="D20938" s="215" t="s">
        <v>67876</v>
      </c>
    </row>
    <row r="20939" spans="1:4">
      <c r="A20939" s="215" t="s">
        <v>67877</v>
      </c>
      <c r="B20939" s="215">
        <v>1</v>
      </c>
      <c r="C20939" s="216" t="s">
        <v>67878</v>
      </c>
      <c r="D20939" s="215" t="s">
        <v>67879</v>
      </c>
    </row>
    <row r="20940" spans="1:4">
      <c r="A20940" s="215" t="s">
        <v>67880</v>
      </c>
      <c r="B20940" s="215">
        <v>1</v>
      </c>
      <c r="C20940" s="216" t="s">
        <v>67881</v>
      </c>
      <c r="D20940" s="215" t="s">
        <v>67882</v>
      </c>
    </row>
    <row r="20941" spans="1:4">
      <c r="A20941" s="215" t="s">
        <v>67883</v>
      </c>
      <c r="B20941" s="215">
        <v>1</v>
      </c>
      <c r="C20941" s="216" t="s">
        <v>67884</v>
      </c>
      <c r="D20941" s="215" t="s">
        <v>67885</v>
      </c>
    </row>
    <row r="20942" spans="1:4">
      <c r="A20942" s="215" t="s">
        <v>67886</v>
      </c>
      <c r="B20942" s="215">
        <v>1</v>
      </c>
      <c r="C20942" s="216" t="s">
        <v>67887</v>
      </c>
      <c r="D20942" s="215" t="s">
        <v>67888</v>
      </c>
    </row>
    <row r="20943" spans="1:4">
      <c r="A20943" s="215" t="s">
        <v>67889</v>
      </c>
      <c r="B20943" s="215">
        <v>1</v>
      </c>
      <c r="C20943" s="216" t="s">
        <v>67890</v>
      </c>
      <c r="D20943" s="215" t="s">
        <v>67891</v>
      </c>
    </row>
    <row r="20944" spans="1:4">
      <c r="A20944" s="215" t="s">
        <v>67892</v>
      </c>
      <c r="B20944" s="215">
        <v>1</v>
      </c>
      <c r="C20944" s="216" t="s">
        <v>67893</v>
      </c>
      <c r="D20944" s="215" t="s">
        <v>67894</v>
      </c>
    </row>
    <row r="20945" spans="1:4">
      <c r="A20945" s="215" t="s">
        <v>67895</v>
      </c>
      <c r="B20945" s="215">
        <v>1</v>
      </c>
      <c r="C20945" s="216" t="s">
        <v>67896</v>
      </c>
      <c r="D20945" s="215" t="s">
        <v>67897</v>
      </c>
    </row>
    <row r="20946" spans="1:4">
      <c r="A20946" s="215" t="s">
        <v>67898</v>
      </c>
      <c r="B20946" s="215">
        <v>1</v>
      </c>
      <c r="C20946" s="216" t="s">
        <v>67899</v>
      </c>
      <c r="D20946" s="215" t="s">
        <v>67900</v>
      </c>
    </row>
    <row r="20947" spans="1:4">
      <c r="A20947" s="215" t="s">
        <v>67901</v>
      </c>
      <c r="B20947" s="215">
        <v>1</v>
      </c>
      <c r="C20947" s="216" t="s">
        <v>67902</v>
      </c>
      <c r="D20947" s="215" t="s">
        <v>67903</v>
      </c>
    </row>
    <row r="20948" spans="1:4">
      <c r="A20948" s="215" t="s">
        <v>67904</v>
      </c>
      <c r="B20948" s="215">
        <v>1</v>
      </c>
      <c r="C20948" s="216" t="s">
        <v>67905</v>
      </c>
      <c r="D20948" s="215" t="s">
        <v>67906</v>
      </c>
    </row>
    <row r="20949" spans="1:4">
      <c r="A20949" s="215" t="s">
        <v>67907</v>
      </c>
      <c r="B20949" s="215">
        <v>1</v>
      </c>
      <c r="C20949" s="216" t="s">
        <v>67908</v>
      </c>
      <c r="D20949" s="215" t="s">
        <v>67909</v>
      </c>
    </row>
    <row r="20950" spans="1:4">
      <c r="A20950" s="215" t="s">
        <v>67910</v>
      </c>
      <c r="B20950" s="215">
        <v>1</v>
      </c>
      <c r="C20950" s="216" t="s">
        <v>67911</v>
      </c>
      <c r="D20950" s="215" t="s">
        <v>67912</v>
      </c>
    </row>
    <row r="20951" spans="1:4">
      <c r="A20951" s="215" t="s">
        <v>67913</v>
      </c>
      <c r="B20951" s="215">
        <v>1</v>
      </c>
      <c r="C20951" s="216" t="s">
        <v>67914</v>
      </c>
      <c r="D20951" s="215" t="s">
        <v>67915</v>
      </c>
    </row>
    <row r="20952" spans="1:4">
      <c r="A20952" s="215" t="s">
        <v>67916</v>
      </c>
      <c r="B20952" s="215">
        <v>1</v>
      </c>
      <c r="C20952" s="216" t="s">
        <v>67917</v>
      </c>
      <c r="D20952" s="215" t="s">
        <v>67918</v>
      </c>
    </row>
    <row r="20953" spans="1:4">
      <c r="A20953" s="215" t="s">
        <v>67919</v>
      </c>
      <c r="B20953" s="215">
        <v>1</v>
      </c>
      <c r="C20953" s="216" t="s">
        <v>67920</v>
      </c>
      <c r="D20953" s="215" t="s">
        <v>67921</v>
      </c>
    </row>
    <row r="20954" spans="1:4">
      <c r="A20954" s="215" t="s">
        <v>67922</v>
      </c>
      <c r="B20954" s="215">
        <v>1</v>
      </c>
      <c r="C20954" s="216" t="s">
        <v>67923</v>
      </c>
      <c r="D20954" s="215" t="s">
        <v>67924</v>
      </c>
    </row>
    <row r="20955" spans="1:4">
      <c r="A20955" s="215" t="s">
        <v>67925</v>
      </c>
      <c r="B20955" s="215">
        <v>1</v>
      </c>
      <c r="C20955" s="216" t="s">
        <v>67926</v>
      </c>
      <c r="D20955" s="215" t="s">
        <v>67927</v>
      </c>
    </row>
    <row r="20956" spans="1:4">
      <c r="A20956" s="215" t="s">
        <v>67928</v>
      </c>
      <c r="B20956" s="215">
        <v>1</v>
      </c>
      <c r="C20956" s="216" t="s">
        <v>67929</v>
      </c>
      <c r="D20956" s="215" t="s">
        <v>67930</v>
      </c>
    </row>
    <row r="20957" spans="1:4">
      <c r="A20957" s="215" t="s">
        <v>67931</v>
      </c>
      <c r="B20957" s="215">
        <v>1</v>
      </c>
      <c r="C20957" s="216" t="s">
        <v>67932</v>
      </c>
      <c r="D20957" s="215" t="s">
        <v>67933</v>
      </c>
    </row>
    <row r="20958" spans="1:4">
      <c r="A20958" s="215" t="s">
        <v>67934</v>
      </c>
      <c r="B20958" s="215">
        <v>1</v>
      </c>
      <c r="C20958" s="216" t="s">
        <v>67935</v>
      </c>
      <c r="D20958" s="215" t="s">
        <v>67936</v>
      </c>
    </row>
    <row r="20959" spans="1:4">
      <c r="A20959" s="215" t="s">
        <v>67937</v>
      </c>
      <c r="B20959" s="215">
        <v>1</v>
      </c>
      <c r="C20959" s="216" t="s">
        <v>67938</v>
      </c>
      <c r="D20959" s="215" t="s">
        <v>67939</v>
      </c>
    </row>
    <row r="20960" spans="1:4">
      <c r="A20960" s="215" t="s">
        <v>67940</v>
      </c>
      <c r="B20960" s="215">
        <v>1</v>
      </c>
      <c r="C20960" s="216" t="s">
        <v>67941</v>
      </c>
      <c r="D20960" s="215" t="s">
        <v>67942</v>
      </c>
    </row>
    <row r="20961" spans="1:4">
      <c r="A20961" s="215" t="s">
        <v>67943</v>
      </c>
      <c r="B20961" s="215">
        <v>1</v>
      </c>
      <c r="C20961" s="216" t="s">
        <v>67944</v>
      </c>
      <c r="D20961" s="215" t="s">
        <v>67945</v>
      </c>
    </row>
    <row r="20962" spans="1:4">
      <c r="A20962" s="215" t="s">
        <v>67946</v>
      </c>
      <c r="B20962" s="215">
        <v>1</v>
      </c>
      <c r="C20962" s="216" t="s">
        <v>67947</v>
      </c>
      <c r="D20962" s="215" t="s">
        <v>67948</v>
      </c>
    </row>
    <row r="20963" spans="1:4">
      <c r="A20963" s="215" t="s">
        <v>67949</v>
      </c>
      <c r="B20963" s="215">
        <v>1</v>
      </c>
      <c r="C20963" s="216" t="s">
        <v>67950</v>
      </c>
      <c r="D20963" s="215" t="s">
        <v>67951</v>
      </c>
    </row>
    <row r="20964" spans="1:4">
      <c r="A20964" s="215" t="s">
        <v>67952</v>
      </c>
      <c r="B20964" s="215">
        <v>1</v>
      </c>
      <c r="C20964" s="216" t="s">
        <v>67953</v>
      </c>
      <c r="D20964" s="215" t="s">
        <v>67954</v>
      </c>
    </row>
    <row r="20965" spans="1:4">
      <c r="A20965" s="215" t="s">
        <v>67955</v>
      </c>
      <c r="B20965" s="215">
        <v>1</v>
      </c>
      <c r="C20965" s="216" t="s">
        <v>67956</v>
      </c>
      <c r="D20965" s="215" t="s">
        <v>67957</v>
      </c>
    </row>
    <row r="20966" spans="1:4">
      <c r="A20966" s="215" t="s">
        <v>67958</v>
      </c>
      <c r="B20966" s="215">
        <v>1</v>
      </c>
      <c r="C20966" s="216" t="s">
        <v>67959</v>
      </c>
      <c r="D20966" s="215" t="s">
        <v>67960</v>
      </c>
    </row>
    <row r="20967" spans="1:4">
      <c r="A20967" s="215" t="s">
        <v>67961</v>
      </c>
      <c r="B20967" s="215">
        <v>1</v>
      </c>
      <c r="C20967" s="216" t="s">
        <v>67962</v>
      </c>
      <c r="D20967" s="215" t="s">
        <v>67963</v>
      </c>
    </row>
    <row r="20968" spans="1:4">
      <c r="A20968" s="215" t="s">
        <v>67964</v>
      </c>
      <c r="B20968" s="215">
        <v>1</v>
      </c>
      <c r="C20968" s="216" t="s">
        <v>67965</v>
      </c>
      <c r="D20968" s="215" t="s">
        <v>67966</v>
      </c>
    </row>
    <row r="20969" spans="1:4">
      <c r="A20969" s="215" t="s">
        <v>67967</v>
      </c>
      <c r="B20969" s="215">
        <v>1</v>
      </c>
      <c r="C20969" s="216" t="s">
        <v>67968</v>
      </c>
      <c r="D20969" s="215" t="s">
        <v>67969</v>
      </c>
    </row>
    <row r="20970" spans="1:4">
      <c r="A20970" s="215" t="s">
        <v>67970</v>
      </c>
      <c r="B20970" s="215">
        <v>1</v>
      </c>
      <c r="C20970" s="216" t="s">
        <v>67971</v>
      </c>
      <c r="D20970" s="215" t="s">
        <v>67972</v>
      </c>
    </row>
    <row r="20971" spans="1:4">
      <c r="A20971" s="215" t="s">
        <v>67973</v>
      </c>
      <c r="B20971" s="215">
        <v>1</v>
      </c>
      <c r="C20971" s="216" t="s">
        <v>67974</v>
      </c>
      <c r="D20971" s="215" t="s">
        <v>67975</v>
      </c>
    </row>
    <row r="20972" spans="1:4">
      <c r="A20972" s="215" t="s">
        <v>67976</v>
      </c>
      <c r="B20972" s="215">
        <v>1</v>
      </c>
      <c r="C20972" s="216" t="s">
        <v>67977</v>
      </c>
      <c r="D20972" s="215" t="s">
        <v>67978</v>
      </c>
    </row>
    <row r="20973" spans="1:4">
      <c r="A20973" s="215" t="s">
        <v>67979</v>
      </c>
      <c r="B20973" s="215">
        <v>1</v>
      </c>
      <c r="C20973" s="216" t="s">
        <v>67980</v>
      </c>
      <c r="D20973" s="215" t="s">
        <v>67981</v>
      </c>
    </row>
    <row r="20974" spans="1:4">
      <c r="A20974" s="215" t="s">
        <v>67982</v>
      </c>
      <c r="B20974" s="215">
        <v>1</v>
      </c>
      <c r="C20974" s="216" t="s">
        <v>67983</v>
      </c>
      <c r="D20974" s="215" t="s">
        <v>67984</v>
      </c>
    </row>
    <row r="20975" spans="1:4">
      <c r="A20975" s="215" t="s">
        <v>67985</v>
      </c>
      <c r="B20975" s="215">
        <v>1</v>
      </c>
      <c r="C20975" s="216" t="s">
        <v>67986</v>
      </c>
      <c r="D20975" s="215" t="s">
        <v>67987</v>
      </c>
    </row>
    <row r="20976" spans="1:4">
      <c r="A20976" s="215" t="s">
        <v>67988</v>
      </c>
      <c r="B20976" s="215">
        <v>1</v>
      </c>
      <c r="C20976" s="216" t="s">
        <v>67989</v>
      </c>
      <c r="D20976" s="215" t="s">
        <v>67990</v>
      </c>
    </row>
    <row r="20977" spans="1:4">
      <c r="A20977" s="215" t="s">
        <v>67991</v>
      </c>
      <c r="B20977" s="215">
        <v>1</v>
      </c>
      <c r="C20977" s="216" t="s">
        <v>67992</v>
      </c>
      <c r="D20977" s="215" t="s">
        <v>67993</v>
      </c>
    </row>
    <row r="20978" spans="1:4">
      <c r="A20978" s="215" t="s">
        <v>67994</v>
      </c>
      <c r="B20978" s="215">
        <v>1</v>
      </c>
      <c r="C20978" s="216" t="s">
        <v>67995</v>
      </c>
      <c r="D20978" s="215" t="s">
        <v>67996</v>
      </c>
    </row>
    <row r="20979" spans="1:4">
      <c r="A20979" s="215" t="s">
        <v>67997</v>
      </c>
      <c r="B20979" s="215">
        <v>1</v>
      </c>
      <c r="C20979" s="216" t="s">
        <v>67998</v>
      </c>
      <c r="D20979" s="215" t="s">
        <v>67999</v>
      </c>
    </row>
    <row r="20980" spans="1:4">
      <c r="A20980" s="215" t="s">
        <v>68000</v>
      </c>
      <c r="B20980" s="215">
        <v>1</v>
      </c>
      <c r="C20980" s="216" t="s">
        <v>68001</v>
      </c>
      <c r="D20980" s="215" t="s">
        <v>68002</v>
      </c>
    </row>
    <row r="20981" spans="1:4">
      <c r="A20981" s="215" t="s">
        <v>68003</v>
      </c>
      <c r="B20981" s="215">
        <v>1</v>
      </c>
      <c r="C20981" s="216" t="s">
        <v>68004</v>
      </c>
      <c r="D20981" s="215" t="s">
        <v>68005</v>
      </c>
    </row>
    <row r="20982" spans="1:4">
      <c r="A20982" s="215" t="s">
        <v>68006</v>
      </c>
      <c r="B20982" s="215">
        <v>1</v>
      </c>
      <c r="C20982" s="216" t="s">
        <v>68007</v>
      </c>
      <c r="D20982" s="215" t="s">
        <v>68008</v>
      </c>
    </row>
    <row r="20983" spans="1:4">
      <c r="A20983" s="215" t="s">
        <v>68009</v>
      </c>
      <c r="B20983" s="215">
        <v>1</v>
      </c>
      <c r="C20983" s="216" t="s">
        <v>68010</v>
      </c>
      <c r="D20983" s="215" t="s">
        <v>68011</v>
      </c>
    </row>
    <row r="20984" spans="1:4">
      <c r="A20984" s="215" t="s">
        <v>68012</v>
      </c>
      <c r="B20984" s="215">
        <v>1</v>
      </c>
      <c r="C20984" s="216" t="s">
        <v>68013</v>
      </c>
      <c r="D20984" s="215" t="s">
        <v>68014</v>
      </c>
    </row>
    <row r="20985" spans="1:4">
      <c r="A20985" s="215" t="s">
        <v>68015</v>
      </c>
      <c r="B20985" s="215">
        <v>1</v>
      </c>
      <c r="C20985" s="216" t="s">
        <v>68016</v>
      </c>
      <c r="D20985" s="215" t="s">
        <v>68017</v>
      </c>
    </row>
    <row r="20986" spans="1:4">
      <c r="A20986" s="215" t="s">
        <v>68018</v>
      </c>
      <c r="B20986" s="215">
        <v>1</v>
      </c>
      <c r="C20986" s="216" t="s">
        <v>68019</v>
      </c>
      <c r="D20986" s="215" t="s">
        <v>68020</v>
      </c>
    </row>
    <row r="20987" spans="1:4">
      <c r="A20987" s="215" t="s">
        <v>68021</v>
      </c>
      <c r="B20987" s="215">
        <v>1</v>
      </c>
      <c r="C20987" s="216" t="s">
        <v>68022</v>
      </c>
      <c r="D20987" s="215" t="s">
        <v>68023</v>
      </c>
    </row>
    <row r="20988" spans="1:4">
      <c r="A20988" s="215" t="s">
        <v>68024</v>
      </c>
      <c r="B20988" s="215">
        <v>1</v>
      </c>
      <c r="C20988" s="216" t="s">
        <v>68025</v>
      </c>
      <c r="D20988" s="215" t="s">
        <v>68026</v>
      </c>
    </row>
    <row r="20989" spans="1:4">
      <c r="A20989" s="215" t="s">
        <v>68027</v>
      </c>
      <c r="B20989" s="215">
        <v>1</v>
      </c>
      <c r="C20989" s="216" t="s">
        <v>68028</v>
      </c>
      <c r="D20989" s="215" t="s">
        <v>68029</v>
      </c>
    </row>
    <row r="20990" spans="1:4">
      <c r="A20990" s="215" t="s">
        <v>68030</v>
      </c>
      <c r="B20990" s="215">
        <v>1</v>
      </c>
      <c r="C20990" s="216" t="s">
        <v>68031</v>
      </c>
      <c r="D20990" s="215" t="s">
        <v>68032</v>
      </c>
    </row>
    <row r="20991" spans="1:4">
      <c r="A20991" s="215" t="s">
        <v>68033</v>
      </c>
      <c r="B20991" s="215">
        <v>1</v>
      </c>
      <c r="C20991" s="216" t="s">
        <v>68034</v>
      </c>
      <c r="D20991" s="215" t="s">
        <v>68035</v>
      </c>
    </row>
    <row r="20992" spans="1:4">
      <c r="A20992" s="215" t="s">
        <v>68036</v>
      </c>
      <c r="B20992" s="215">
        <v>1</v>
      </c>
      <c r="C20992" s="216" t="s">
        <v>68037</v>
      </c>
      <c r="D20992" s="215" t="s">
        <v>68038</v>
      </c>
    </row>
    <row r="20993" spans="1:4">
      <c r="A20993" s="215" t="s">
        <v>68039</v>
      </c>
      <c r="B20993" s="215">
        <v>1</v>
      </c>
      <c r="C20993" s="216" t="s">
        <v>68040</v>
      </c>
      <c r="D20993" s="215" t="s">
        <v>68041</v>
      </c>
    </row>
    <row r="20994" spans="1:4">
      <c r="A20994" s="215" t="s">
        <v>68042</v>
      </c>
      <c r="B20994" s="215">
        <v>1</v>
      </c>
      <c r="C20994" s="216" t="s">
        <v>68043</v>
      </c>
      <c r="D20994" s="215" t="s">
        <v>68044</v>
      </c>
    </row>
    <row r="20995" spans="1:4">
      <c r="A20995" s="215" t="s">
        <v>68045</v>
      </c>
      <c r="B20995" s="215">
        <v>1</v>
      </c>
      <c r="C20995" s="216" t="s">
        <v>68046</v>
      </c>
      <c r="D20995" s="215" t="s">
        <v>68047</v>
      </c>
    </row>
    <row r="20996" spans="1:4">
      <c r="A20996" s="215" t="s">
        <v>68048</v>
      </c>
      <c r="B20996" s="215">
        <v>1</v>
      </c>
      <c r="C20996" s="216" t="s">
        <v>68049</v>
      </c>
      <c r="D20996" s="215" t="s">
        <v>68050</v>
      </c>
    </row>
    <row r="20997" spans="1:4">
      <c r="A20997" s="215" t="s">
        <v>68051</v>
      </c>
      <c r="B20997" s="215">
        <v>1</v>
      </c>
      <c r="C20997" s="216" t="s">
        <v>68052</v>
      </c>
      <c r="D20997" s="215" t="s">
        <v>68053</v>
      </c>
    </row>
    <row r="20998" spans="1:4">
      <c r="A20998" s="215" t="s">
        <v>68054</v>
      </c>
      <c r="B20998" s="215">
        <v>1</v>
      </c>
      <c r="C20998" s="216" t="s">
        <v>68055</v>
      </c>
      <c r="D20998" s="215" t="s">
        <v>68056</v>
      </c>
    </row>
    <row r="20999" spans="1:4">
      <c r="A20999" s="215" t="s">
        <v>68057</v>
      </c>
      <c r="B20999" s="215">
        <v>1</v>
      </c>
      <c r="C20999" s="216" t="s">
        <v>68058</v>
      </c>
      <c r="D20999" s="215" t="s">
        <v>68059</v>
      </c>
    </row>
    <row r="21000" spans="1:4">
      <c r="A21000" s="215" t="s">
        <v>68060</v>
      </c>
      <c r="B21000" s="215">
        <v>1</v>
      </c>
      <c r="C21000" s="216" t="s">
        <v>68061</v>
      </c>
      <c r="D21000" s="215" t="s">
        <v>68062</v>
      </c>
    </row>
    <row r="21001" spans="1:4">
      <c r="A21001" s="215" t="s">
        <v>68063</v>
      </c>
      <c r="B21001" s="215">
        <v>1</v>
      </c>
      <c r="C21001" s="216" t="s">
        <v>68064</v>
      </c>
      <c r="D21001" s="215" t="s">
        <v>68065</v>
      </c>
    </row>
    <row r="21002" spans="1:4">
      <c r="A21002" s="215" t="s">
        <v>68066</v>
      </c>
      <c r="B21002" s="215">
        <v>1</v>
      </c>
      <c r="C21002" s="216" t="s">
        <v>68067</v>
      </c>
      <c r="D21002" s="215" t="s">
        <v>68068</v>
      </c>
    </row>
    <row r="21003" spans="1:4">
      <c r="A21003" s="215" t="s">
        <v>68069</v>
      </c>
      <c r="B21003" s="215">
        <v>1</v>
      </c>
      <c r="C21003" s="216" t="s">
        <v>68070</v>
      </c>
      <c r="D21003" s="215" t="s">
        <v>68071</v>
      </c>
    </row>
    <row r="21004" spans="1:4">
      <c r="A21004" s="215" t="s">
        <v>68072</v>
      </c>
      <c r="B21004" s="215">
        <v>1</v>
      </c>
      <c r="C21004" s="216" t="s">
        <v>68073</v>
      </c>
      <c r="D21004" s="215" t="s">
        <v>68074</v>
      </c>
    </row>
    <row r="21005" spans="1:4">
      <c r="A21005" s="215" t="s">
        <v>68075</v>
      </c>
      <c r="B21005" s="215">
        <v>1</v>
      </c>
      <c r="C21005" s="216" t="s">
        <v>68076</v>
      </c>
      <c r="D21005" s="215" t="s">
        <v>68077</v>
      </c>
    </row>
    <row r="21006" spans="1:4">
      <c r="A21006" s="215" t="s">
        <v>68078</v>
      </c>
      <c r="B21006" s="215">
        <v>1</v>
      </c>
      <c r="C21006" s="216" t="s">
        <v>68079</v>
      </c>
      <c r="D21006" s="215" t="s">
        <v>68080</v>
      </c>
    </row>
    <row r="21007" spans="1:4">
      <c r="A21007" s="215" t="s">
        <v>68081</v>
      </c>
      <c r="B21007" s="215">
        <v>1</v>
      </c>
      <c r="C21007" s="216" t="s">
        <v>68082</v>
      </c>
      <c r="D21007" s="215" t="s">
        <v>68083</v>
      </c>
    </row>
    <row r="21008" spans="1:4">
      <c r="A21008" s="215" t="s">
        <v>68084</v>
      </c>
      <c r="B21008" s="215">
        <v>1</v>
      </c>
      <c r="C21008" s="216" t="s">
        <v>68085</v>
      </c>
      <c r="D21008" s="215" t="s">
        <v>68086</v>
      </c>
    </row>
    <row r="21009" spans="1:4">
      <c r="A21009" s="215" t="s">
        <v>68087</v>
      </c>
      <c r="B21009" s="215">
        <v>1</v>
      </c>
      <c r="C21009" s="216" t="s">
        <v>68088</v>
      </c>
      <c r="D21009" s="215" t="s">
        <v>68089</v>
      </c>
    </row>
    <row r="21010" spans="1:4">
      <c r="A21010" s="215" t="s">
        <v>68090</v>
      </c>
      <c r="B21010" s="215">
        <v>1</v>
      </c>
      <c r="C21010" s="216" t="s">
        <v>68091</v>
      </c>
      <c r="D21010" s="215" t="s">
        <v>68092</v>
      </c>
    </row>
    <row r="21011" spans="1:4">
      <c r="A21011" s="215" t="s">
        <v>68093</v>
      </c>
      <c r="B21011" s="215">
        <v>1</v>
      </c>
      <c r="C21011" s="216" t="s">
        <v>68094</v>
      </c>
      <c r="D21011" s="215" t="s">
        <v>68095</v>
      </c>
    </row>
    <row r="21012" spans="1:4">
      <c r="A21012" s="215" t="s">
        <v>68096</v>
      </c>
      <c r="B21012" s="215">
        <v>1</v>
      </c>
      <c r="C21012" s="216" t="s">
        <v>68097</v>
      </c>
      <c r="D21012" s="215" t="s">
        <v>68098</v>
      </c>
    </row>
    <row r="21013" spans="1:4">
      <c r="A21013" s="215" t="s">
        <v>68099</v>
      </c>
      <c r="B21013" s="215">
        <v>1</v>
      </c>
      <c r="C21013" s="216" t="s">
        <v>68100</v>
      </c>
      <c r="D21013" s="215" t="s">
        <v>68101</v>
      </c>
    </row>
    <row r="21014" spans="1:4">
      <c r="A21014" s="215" t="s">
        <v>68102</v>
      </c>
      <c r="B21014" s="215">
        <v>1</v>
      </c>
      <c r="C21014" s="216" t="s">
        <v>68103</v>
      </c>
      <c r="D21014" s="215" t="s">
        <v>68104</v>
      </c>
    </row>
    <row r="21015" spans="1:4">
      <c r="A21015" s="215" t="s">
        <v>68105</v>
      </c>
      <c r="B21015" s="215">
        <v>1</v>
      </c>
      <c r="C21015" s="216" t="s">
        <v>68106</v>
      </c>
      <c r="D21015" s="215" t="s">
        <v>68107</v>
      </c>
    </row>
    <row r="21016" spans="1:4">
      <c r="A21016" s="215" t="s">
        <v>68108</v>
      </c>
      <c r="B21016" s="215">
        <v>1</v>
      </c>
      <c r="C21016" s="216" t="s">
        <v>68109</v>
      </c>
      <c r="D21016" s="215" t="s">
        <v>68110</v>
      </c>
    </row>
    <row r="21017" spans="1:4">
      <c r="A21017" s="215" t="s">
        <v>68111</v>
      </c>
      <c r="B21017" s="215">
        <v>1</v>
      </c>
      <c r="C21017" s="216" t="s">
        <v>68112</v>
      </c>
      <c r="D21017" s="215" t="s">
        <v>68113</v>
      </c>
    </row>
    <row r="21018" spans="1:4">
      <c r="A21018" s="215" t="s">
        <v>68114</v>
      </c>
      <c r="B21018" s="215">
        <v>1</v>
      </c>
      <c r="C21018" s="216" t="s">
        <v>68115</v>
      </c>
      <c r="D21018" s="215" t="s">
        <v>68116</v>
      </c>
    </row>
    <row r="21019" spans="1:4">
      <c r="A21019" s="215" t="s">
        <v>68117</v>
      </c>
      <c r="B21019" s="215">
        <v>1</v>
      </c>
      <c r="C21019" s="216" t="s">
        <v>68118</v>
      </c>
      <c r="D21019" s="215" t="s">
        <v>68119</v>
      </c>
    </row>
    <row r="21020" spans="1:4">
      <c r="A21020" s="215" t="s">
        <v>68120</v>
      </c>
      <c r="B21020" s="215">
        <v>1</v>
      </c>
      <c r="C21020" s="216" t="s">
        <v>68121</v>
      </c>
      <c r="D21020" s="215" t="s">
        <v>68122</v>
      </c>
    </row>
    <row r="21021" spans="1:4">
      <c r="A21021" s="215" t="s">
        <v>68123</v>
      </c>
      <c r="B21021" s="215">
        <v>1</v>
      </c>
      <c r="C21021" s="216" t="s">
        <v>68124</v>
      </c>
      <c r="D21021" s="215" t="s">
        <v>68125</v>
      </c>
    </row>
    <row r="21022" spans="1:4">
      <c r="A21022" s="215" t="s">
        <v>68126</v>
      </c>
      <c r="B21022" s="215">
        <v>1</v>
      </c>
      <c r="C21022" s="216" t="s">
        <v>68127</v>
      </c>
      <c r="D21022" s="215" t="s">
        <v>68128</v>
      </c>
    </row>
    <row r="21023" spans="1:4">
      <c r="A21023" s="215" t="s">
        <v>68129</v>
      </c>
      <c r="B21023" s="215">
        <v>1</v>
      </c>
      <c r="C21023" s="216" t="s">
        <v>68130</v>
      </c>
      <c r="D21023" s="215" t="s">
        <v>68131</v>
      </c>
    </row>
    <row r="21024" spans="1:4">
      <c r="A21024" s="215" t="s">
        <v>68132</v>
      </c>
      <c r="B21024" s="215">
        <v>1</v>
      </c>
      <c r="C21024" s="216" t="s">
        <v>68133</v>
      </c>
      <c r="D21024" s="215" t="s">
        <v>68134</v>
      </c>
    </row>
    <row r="21025" spans="1:4">
      <c r="A21025" s="215" t="s">
        <v>68135</v>
      </c>
      <c r="B21025" s="215">
        <v>1</v>
      </c>
      <c r="C21025" s="216" t="s">
        <v>68136</v>
      </c>
      <c r="D21025" s="215" t="s">
        <v>68137</v>
      </c>
    </row>
    <row r="21026" spans="1:4">
      <c r="A21026" s="215" t="s">
        <v>68138</v>
      </c>
      <c r="B21026" s="215">
        <v>1</v>
      </c>
      <c r="C21026" s="216" t="s">
        <v>68139</v>
      </c>
      <c r="D21026" s="215" t="s">
        <v>68140</v>
      </c>
    </row>
    <row r="21027" spans="1:4">
      <c r="A21027" s="215" t="s">
        <v>68141</v>
      </c>
      <c r="B21027" s="215">
        <v>1</v>
      </c>
      <c r="C21027" s="216" t="s">
        <v>68142</v>
      </c>
      <c r="D21027" s="215" t="s">
        <v>68143</v>
      </c>
    </row>
    <row r="21028" spans="1:4">
      <c r="A21028" s="215" t="s">
        <v>68144</v>
      </c>
      <c r="B21028" s="215">
        <v>1</v>
      </c>
      <c r="C21028" s="216" t="s">
        <v>68145</v>
      </c>
      <c r="D21028" s="215" t="s">
        <v>68146</v>
      </c>
    </row>
    <row r="21029" spans="1:4">
      <c r="A21029" s="215" t="s">
        <v>68147</v>
      </c>
      <c r="B21029" s="215">
        <v>1</v>
      </c>
      <c r="C21029" s="216" t="s">
        <v>68148</v>
      </c>
      <c r="D21029" s="215" t="s">
        <v>68149</v>
      </c>
    </row>
    <row r="21030" spans="1:4">
      <c r="A21030" s="215" t="s">
        <v>68150</v>
      </c>
      <c r="B21030" s="215">
        <v>1</v>
      </c>
      <c r="C21030" s="216" t="s">
        <v>68151</v>
      </c>
      <c r="D21030" s="215" t="s">
        <v>68152</v>
      </c>
    </row>
    <row r="21031" spans="1:4">
      <c r="A21031" s="215" t="s">
        <v>68153</v>
      </c>
      <c r="B21031" s="215">
        <v>1</v>
      </c>
      <c r="C21031" s="216" t="s">
        <v>68154</v>
      </c>
      <c r="D21031" s="215" t="s">
        <v>68155</v>
      </c>
    </row>
    <row r="21032" spans="1:4">
      <c r="A21032" s="215" t="s">
        <v>68156</v>
      </c>
      <c r="B21032" s="215">
        <v>1</v>
      </c>
      <c r="C21032" s="216" t="s">
        <v>68157</v>
      </c>
      <c r="D21032" s="215" t="s">
        <v>68158</v>
      </c>
    </row>
    <row r="21033" spans="1:4">
      <c r="A21033" s="215" t="s">
        <v>68159</v>
      </c>
      <c r="B21033" s="215">
        <v>1</v>
      </c>
      <c r="C21033" s="216" t="s">
        <v>68160</v>
      </c>
      <c r="D21033" s="215" t="s">
        <v>68161</v>
      </c>
    </row>
    <row r="21034" spans="1:4">
      <c r="A21034" s="215" t="s">
        <v>68162</v>
      </c>
      <c r="B21034" s="215">
        <v>1</v>
      </c>
      <c r="C21034" s="216" t="s">
        <v>68163</v>
      </c>
      <c r="D21034" s="215" t="s">
        <v>68164</v>
      </c>
    </row>
    <row r="21035" spans="1:4">
      <c r="A21035" s="215" t="s">
        <v>68165</v>
      </c>
      <c r="B21035" s="215">
        <v>1</v>
      </c>
      <c r="C21035" s="216" t="s">
        <v>68166</v>
      </c>
      <c r="D21035" s="215" t="s">
        <v>68167</v>
      </c>
    </row>
    <row r="21036" spans="1:4">
      <c r="A21036" s="215" t="s">
        <v>68168</v>
      </c>
      <c r="B21036" s="215">
        <v>1</v>
      </c>
      <c r="C21036" s="216" t="s">
        <v>68169</v>
      </c>
      <c r="D21036" s="215" t="s">
        <v>68170</v>
      </c>
    </row>
    <row r="21037" spans="1:4">
      <c r="A21037" s="215" t="s">
        <v>68171</v>
      </c>
      <c r="B21037" s="215">
        <v>1</v>
      </c>
      <c r="C21037" s="216" t="s">
        <v>68172</v>
      </c>
      <c r="D21037" s="215" t="s">
        <v>68173</v>
      </c>
    </row>
    <row r="21038" spans="1:4">
      <c r="A21038" s="215" t="s">
        <v>68174</v>
      </c>
      <c r="B21038" s="215">
        <v>1</v>
      </c>
      <c r="C21038" s="216" t="s">
        <v>68175</v>
      </c>
      <c r="D21038" s="215" t="s">
        <v>68176</v>
      </c>
    </row>
    <row r="21039" spans="1:4">
      <c r="A21039" s="215" t="s">
        <v>68177</v>
      </c>
      <c r="B21039" s="215">
        <v>1</v>
      </c>
      <c r="C21039" s="216" t="s">
        <v>68178</v>
      </c>
      <c r="D21039" s="215" t="s">
        <v>68179</v>
      </c>
    </row>
    <row r="21040" spans="1:4">
      <c r="A21040" s="215" t="s">
        <v>68180</v>
      </c>
      <c r="B21040" s="215">
        <v>1</v>
      </c>
      <c r="C21040" s="216" t="s">
        <v>68181</v>
      </c>
      <c r="D21040" s="215" t="s">
        <v>68182</v>
      </c>
    </row>
    <row r="21041" spans="1:4">
      <c r="A21041" s="215" t="s">
        <v>68183</v>
      </c>
      <c r="B21041" s="215">
        <v>1</v>
      </c>
      <c r="C21041" s="216" t="s">
        <v>68184</v>
      </c>
      <c r="D21041" s="215" t="s">
        <v>68185</v>
      </c>
    </row>
    <row r="21042" spans="1:4">
      <c r="A21042" s="215" t="s">
        <v>68186</v>
      </c>
      <c r="B21042" s="215">
        <v>1</v>
      </c>
      <c r="C21042" s="216" t="s">
        <v>68187</v>
      </c>
      <c r="D21042" s="215" t="s">
        <v>68188</v>
      </c>
    </row>
    <row r="21043" spans="1:4">
      <c r="A21043" s="215" t="s">
        <v>68189</v>
      </c>
      <c r="B21043" s="215">
        <v>1</v>
      </c>
      <c r="C21043" s="216" t="s">
        <v>68190</v>
      </c>
      <c r="D21043" s="215" t="s">
        <v>68191</v>
      </c>
    </row>
    <row r="21044" spans="1:4">
      <c r="A21044" s="215" t="s">
        <v>68192</v>
      </c>
      <c r="B21044" s="215">
        <v>1</v>
      </c>
      <c r="C21044" s="216" t="s">
        <v>68193</v>
      </c>
      <c r="D21044" s="215" t="s">
        <v>68194</v>
      </c>
    </row>
    <row r="21045" spans="1:4">
      <c r="A21045" s="215" t="s">
        <v>68195</v>
      </c>
      <c r="B21045" s="215">
        <v>1</v>
      </c>
      <c r="C21045" s="216" t="s">
        <v>68196</v>
      </c>
      <c r="D21045" s="215" t="s">
        <v>68197</v>
      </c>
    </row>
    <row r="21046" spans="1:4">
      <c r="A21046" s="215" t="s">
        <v>68198</v>
      </c>
      <c r="B21046" s="215">
        <v>1</v>
      </c>
      <c r="C21046" s="216" t="s">
        <v>68199</v>
      </c>
      <c r="D21046" s="215" t="s">
        <v>68200</v>
      </c>
    </row>
    <row r="21047" spans="1:4">
      <c r="A21047" s="215" t="s">
        <v>68201</v>
      </c>
      <c r="B21047" s="215">
        <v>1</v>
      </c>
      <c r="C21047" s="216" t="s">
        <v>68202</v>
      </c>
      <c r="D21047" s="215" t="s">
        <v>68203</v>
      </c>
    </row>
    <row r="21048" spans="1:4">
      <c r="A21048" s="215" t="s">
        <v>68204</v>
      </c>
      <c r="B21048" s="215">
        <v>1</v>
      </c>
      <c r="C21048" s="216" t="s">
        <v>68205</v>
      </c>
      <c r="D21048" s="215" t="s">
        <v>68206</v>
      </c>
    </row>
    <row r="21049" spans="1:4">
      <c r="A21049" s="215" t="s">
        <v>68207</v>
      </c>
      <c r="B21049" s="215">
        <v>1</v>
      </c>
      <c r="C21049" s="216" t="s">
        <v>68208</v>
      </c>
      <c r="D21049" s="215" t="s">
        <v>68209</v>
      </c>
    </row>
    <row r="21050" spans="1:4">
      <c r="A21050" s="215" t="s">
        <v>68210</v>
      </c>
      <c r="B21050" s="215">
        <v>1</v>
      </c>
      <c r="C21050" s="216" t="s">
        <v>68211</v>
      </c>
      <c r="D21050" s="215" t="s">
        <v>68212</v>
      </c>
    </row>
    <row r="21051" spans="1:4">
      <c r="A21051" s="215" t="s">
        <v>68213</v>
      </c>
      <c r="B21051" s="215">
        <v>1</v>
      </c>
      <c r="C21051" s="216" t="s">
        <v>68214</v>
      </c>
      <c r="D21051" s="215" t="s">
        <v>68215</v>
      </c>
    </row>
    <row r="21052" spans="1:4">
      <c r="A21052" s="215" t="s">
        <v>68216</v>
      </c>
      <c r="B21052" s="215">
        <v>1</v>
      </c>
      <c r="C21052" s="216" t="s">
        <v>68217</v>
      </c>
      <c r="D21052" s="215" t="s">
        <v>68218</v>
      </c>
    </row>
    <row r="21053" spans="1:4">
      <c r="A21053" s="215" t="s">
        <v>68219</v>
      </c>
      <c r="B21053" s="215">
        <v>1</v>
      </c>
      <c r="C21053" s="216" t="s">
        <v>68220</v>
      </c>
      <c r="D21053" s="215" t="s">
        <v>68221</v>
      </c>
    </row>
    <row r="21054" spans="1:4">
      <c r="A21054" s="215" t="s">
        <v>68222</v>
      </c>
      <c r="B21054" s="215">
        <v>1</v>
      </c>
      <c r="C21054" s="216" t="s">
        <v>68223</v>
      </c>
      <c r="D21054" s="215" t="s">
        <v>68224</v>
      </c>
    </row>
    <row r="21055" spans="1:4">
      <c r="A21055" s="215" t="s">
        <v>68225</v>
      </c>
      <c r="B21055" s="215">
        <v>1</v>
      </c>
      <c r="C21055" s="216" t="s">
        <v>68226</v>
      </c>
      <c r="D21055" s="215" t="s">
        <v>68227</v>
      </c>
    </row>
    <row r="21056" spans="1:4">
      <c r="A21056" s="215" t="s">
        <v>68228</v>
      </c>
      <c r="B21056" s="215">
        <v>1</v>
      </c>
      <c r="C21056" s="216" t="s">
        <v>68229</v>
      </c>
      <c r="D21056" s="215" t="s">
        <v>68230</v>
      </c>
    </row>
    <row r="21057" spans="1:4">
      <c r="A21057" s="215" t="s">
        <v>68231</v>
      </c>
      <c r="B21057" s="215">
        <v>1</v>
      </c>
      <c r="C21057" s="216" t="s">
        <v>68232</v>
      </c>
      <c r="D21057" s="215" t="s">
        <v>68233</v>
      </c>
    </row>
    <row r="21058" spans="1:4">
      <c r="A21058" s="215" t="s">
        <v>68234</v>
      </c>
      <c r="B21058" s="215">
        <v>1</v>
      </c>
      <c r="C21058" s="216" t="s">
        <v>68235</v>
      </c>
      <c r="D21058" s="215" t="s">
        <v>68236</v>
      </c>
    </row>
    <row r="21059" spans="1:4">
      <c r="A21059" s="215" t="s">
        <v>68237</v>
      </c>
      <c r="B21059" s="215">
        <v>1</v>
      </c>
      <c r="C21059" s="216" t="s">
        <v>68238</v>
      </c>
      <c r="D21059" s="215" t="s">
        <v>68239</v>
      </c>
    </row>
    <row r="21060" spans="1:4">
      <c r="A21060" s="215" t="s">
        <v>68240</v>
      </c>
      <c r="B21060" s="215">
        <v>1</v>
      </c>
      <c r="C21060" s="216" t="s">
        <v>68241</v>
      </c>
      <c r="D21060" s="215" t="s">
        <v>68242</v>
      </c>
    </row>
    <row r="21061" spans="1:4">
      <c r="A21061" s="215" t="s">
        <v>68243</v>
      </c>
      <c r="B21061" s="215">
        <v>1</v>
      </c>
      <c r="C21061" s="216" t="s">
        <v>68244</v>
      </c>
      <c r="D21061" s="215" t="s">
        <v>68245</v>
      </c>
    </row>
    <row r="21062" spans="1:4">
      <c r="A21062" s="215" t="s">
        <v>68246</v>
      </c>
      <c r="B21062" s="215">
        <v>1</v>
      </c>
      <c r="C21062" s="216" t="s">
        <v>68247</v>
      </c>
      <c r="D21062" s="215" t="s">
        <v>68248</v>
      </c>
    </row>
    <row r="21063" spans="1:4">
      <c r="A21063" s="215" t="s">
        <v>68249</v>
      </c>
      <c r="B21063" s="215">
        <v>1</v>
      </c>
      <c r="C21063" s="216" t="s">
        <v>68250</v>
      </c>
      <c r="D21063" s="215" t="s">
        <v>68251</v>
      </c>
    </row>
    <row r="21064" spans="1:4">
      <c r="A21064" s="215" t="s">
        <v>68252</v>
      </c>
      <c r="B21064" s="215">
        <v>1</v>
      </c>
      <c r="C21064" s="216" t="s">
        <v>68253</v>
      </c>
      <c r="D21064" s="215" t="s">
        <v>68254</v>
      </c>
    </row>
    <row r="21065" spans="1:4">
      <c r="A21065" s="215" t="s">
        <v>68255</v>
      </c>
      <c r="B21065" s="215">
        <v>1</v>
      </c>
      <c r="C21065" s="216" t="s">
        <v>68256</v>
      </c>
      <c r="D21065" s="215" t="s">
        <v>68257</v>
      </c>
    </row>
    <row r="21066" spans="1:4">
      <c r="A21066" s="215" t="s">
        <v>68258</v>
      </c>
      <c r="B21066" s="215">
        <v>1</v>
      </c>
      <c r="C21066" s="216" t="s">
        <v>68259</v>
      </c>
      <c r="D21066" s="215" t="s">
        <v>68260</v>
      </c>
    </row>
    <row r="21067" spans="1:4">
      <c r="A21067" s="215" t="s">
        <v>68261</v>
      </c>
      <c r="B21067" s="215">
        <v>1</v>
      </c>
      <c r="C21067" s="216" t="s">
        <v>68262</v>
      </c>
      <c r="D21067" s="215" t="s">
        <v>68263</v>
      </c>
    </row>
    <row r="21068" spans="1:4">
      <c r="A21068" s="215" t="s">
        <v>68264</v>
      </c>
      <c r="B21068" s="215">
        <v>1</v>
      </c>
      <c r="C21068" s="216" t="s">
        <v>68265</v>
      </c>
      <c r="D21068" s="215" t="s">
        <v>68266</v>
      </c>
    </row>
    <row r="21069" spans="1:4">
      <c r="A21069" s="215" t="s">
        <v>68267</v>
      </c>
      <c r="B21069" s="215">
        <v>1</v>
      </c>
      <c r="C21069" s="216" t="s">
        <v>68268</v>
      </c>
      <c r="D21069" s="215" t="s">
        <v>68269</v>
      </c>
    </row>
    <row r="21070" spans="1:4">
      <c r="A21070" s="215" t="s">
        <v>68270</v>
      </c>
      <c r="B21070" s="215">
        <v>1</v>
      </c>
      <c r="C21070" s="216" t="s">
        <v>68271</v>
      </c>
      <c r="D21070" s="215" t="s">
        <v>68272</v>
      </c>
    </row>
    <row r="21071" spans="1:4">
      <c r="A21071" s="215" t="s">
        <v>68273</v>
      </c>
      <c r="B21071" s="215">
        <v>1</v>
      </c>
      <c r="C21071" s="216" t="s">
        <v>68274</v>
      </c>
      <c r="D21071" s="215" t="s">
        <v>68275</v>
      </c>
    </row>
    <row r="21072" spans="1:4">
      <c r="A21072" s="215" t="s">
        <v>68276</v>
      </c>
      <c r="B21072" s="215">
        <v>1</v>
      </c>
      <c r="C21072" s="216" t="s">
        <v>68277</v>
      </c>
      <c r="D21072" s="215" t="s">
        <v>68278</v>
      </c>
    </row>
    <row r="21073" spans="1:4">
      <c r="A21073" s="215" t="s">
        <v>68279</v>
      </c>
      <c r="B21073" s="215">
        <v>1</v>
      </c>
      <c r="C21073" s="216" t="s">
        <v>68280</v>
      </c>
      <c r="D21073" s="215" t="s">
        <v>68281</v>
      </c>
    </row>
    <row r="21074" spans="1:4">
      <c r="A21074" s="215" t="s">
        <v>68282</v>
      </c>
      <c r="B21074" s="215">
        <v>1</v>
      </c>
      <c r="C21074" s="216" t="s">
        <v>68283</v>
      </c>
      <c r="D21074" s="215" t="s">
        <v>68284</v>
      </c>
    </row>
    <row r="21075" spans="1:4">
      <c r="A21075" s="215" t="s">
        <v>68285</v>
      </c>
      <c r="B21075" s="215">
        <v>1</v>
      </c>
      <c r="C21075" s="216" t="s">
        <v>68286</v>
      </c>
      <c r="D21075" s="215" t="s">
        <v>68287</v>
      </c>
    </row>
    <row r="21076" spans="1:4">
      <c r="A21076" s="215" t="s">
        <v>68288</v>
      </c>
      <c r="B21076" s="215">
        <v>1</v>
      </c>
      <c r="C21076" s="216" t="s">
        <v>68289</v>
      </c>
      <c r="D21076" s="215" t="s">
        <v>68290</v>
      </c>
    </row>
    <row r="21077" spans="1:4">
      <c r="A21077" s="215" t="s">
        <v>68291</v>
      </c>
      <c r="B21077" s="215">
        <v>1</v>
      </c>
      <c r="C21077" s="216" t="s">
        <v>68292</v>
      </c>
      <c r="D21077" s="215" t="s">
        <v>68293</v>
      </c>
    </row>
    <row r="21078" spans="1:4">
      <c r="A21078" s="215" t="s">
        <v>68294</v>
      </c>
      <c r="B21078" s="215">
        <v>1</v>
      </c>
      <c r="C21078" s="216" t="s">
        <v>68295</v>
      </c>
      <c r="D21078" s="215" t="s">
        <v>68296</v>
      </c>
    </row>
    <row r="21079" spans="1:4">
      <c r="A21079" s="215" t="s">
        <v>68297</v>
      </c>
      <c r="B21079" s="215">
        <v>1</v>
      </c>
      <c r="C21079" s="216" t="s">
        <v>68298</v>
      </c>
      <c r="D21079" s="215" t="s">
        <v>68299</v>
      </c>
    </row>
    <row r="21080" spans="1:4">
      <c r="A21080" s="215" t="s">
        <v>68300</v>
      </c>
      <c r="B21080" s="215">
        <v>1</v>
      </c>
      <c r="C21080" s="216" t="s">
        <v>68301</v>
      </c>
      <c r="D21080" s="215" t="s">
        <v>68302</v>
      </c>
    </row>
    <row r="21081" spans="1:4">
      <c r="A21081" s="215" t="s">
        <v>68303</v>
      </c>
      <c r="B21081" s="215">
        <v>1</v>
      </c>
      <c r="C21081" s="216" t="s">
        <v>68304</v>
      </c>
      <c r="D21081" s="215" t="s">
        <v>68305</v>
      </c>
    </row>
    <row r="21082" spans="1:4">
      <c r="A21082" s="215" t="s">
        <v>68306</v>
      </c>
      <c r="B21082" s="215">
        <v>1</v>
      </c>
      <c r="C21082" s="216" t="s">
        <v>68307</v>
      </c>
      <c r="D21082" s="215" t="s">
        <v>68308</v>
      </c>
    </row>
    <row r="21083" spans="1:4">
      <c r="A21083" s="215" t="s">
        <v>68309</v>
      </c>
      <c r="B21083" s="215">
        <v>1</v>
      </c>
      <c r="C21083" s="216" t="s">
        <v>68310</v>
      </c>
      <c r="D21083" s="215" t="s">
        <v>68311</v>
      </c>
    </row>
    <row r="21084" spans="1:4">
      <c r="A21084" s="215" t="s">
        <v>68312</v>
      </c>
      <c r="B21084" s="215">
        <v>1</v>
      </c>
      <c r="C21084" s="216" t="s">
        <v>68313</v>
      </c>
      <c r="D21084" s="215" t="s">
        <v>68314</v>
      </c>
    </row>
    <row r="21085" spans="1:4">
      <c r="A21085" s="215" t="s">
        <v>68315</v>
      </c>
      <c r="B21085" s="215">
        <v>1</v>
      </c>
      <c r="C21085" s="216" t="s">
        <v>68316</v>
      </c>
      <c r="D21085" s="215" t="s">
        <v>68317</v>
      </c>
    </row>
    <row r="21086" spans="1:4">
      <c r="A21086" s="215" t="s">
        <v>68318</v>
      </c>
      <c r="B21086" s="215">
        <v>1</v>
      </c>
      <c r="C21086" s="216" t="s">
        <v>68319</v>
      </c>
      <c r="D21086" s="215" t="s">
        <v>68320</v>
      </c>
    </row>
    <row r="21087" spans="1:4">
      <c r="A21087" s="215" t="s">
        <v>68321</v>
      </c>
      <c r="B21087" s="215">
        <v>1</v>
      </c>
      <c r="C21087" s="216" t="s">
        <v>68322</v>
      </c>
      <c r="D21087" s="215" t="s">
        <v>68323</v>
      </c>
    </row>
    <row r="21088" spans="1:4">
      <c r="A21088" s="215" t="s">
        <v>68324</v>
      </c>
      <c r="B21088" s="215">
        <v>1</v>
      </c>
      <c r="C21088" s="216" t="s">
        <v>68325</v>
      </c>
      <c r="D21088" s="215" t="s">
        <v>68326</v>
      </c>
    </row>
    <row r="21089" spans="1:4">
      <c r="A21089" s="215" t="s">
        <v>68327</v>
      </c>
      <c r="B21089" s="215">
        <v>1</v>
      </c>
      <c r="C21089" s="216" t="s">
        <v>68328</v>
      </c>
      <c r="D21089" s="215" t="s">
        <v>68329</v>
      </c>
    </row>
    <row r="21090" spans="1:4">
      <c r="A21090" s="215" t="s">
        <v>68330</v>
      </c>
      <c r="B21090" s="215">
        <v>1</v>
      </c>
      <c r="C21090" s="216" t="s">
        <v>68331</v>
      </c>
      <c r="D21090" s="215" t="s">
        <v>68332</v>
      </c>
    </row>
    <row r="21091" spans="1:4">
      <c r="A21091" s="215" t="s">
        <v>68333</v>
      </c>
      <c r="B21091" s="215">
        <v>1</v>
      </c>
      <c r="C21091" s="216" t="s">
        <v>68334</v>
      </c>
      <c r="D21091" s="215" t="s">
        <v>68335</v>
      </c>
    </row>
    <row r="21092" spans="1:4">
      <c r="A21092" s="215" t="s">
        <v>68336</v>
      </c>
      <c r="B21092" s="215">
        <v>1</v>
      </c>
      <c r="C21092" s="216" t="s">
        <v>68337</v>
      </c>
      <c r="D21092" s="215" t="s">
        <v>68338</v>
      </c>
    </row>
    <row r="21093" spans="1:4">
      <c r="A21093" s="215" t="s">
        <v>68339</v>
      </c>
      <c r="B21093" s="215">
        <v>1</v>
      </c>
      <c r="C21093" s="216" t="s">
        <v>68340</v>
      </c>
      <c r="D21093" s="215" t="s">
        <v>68341</v>
      </c>
    </row>
    <row r="21094" spans="1:4">
      <c r="A21094" s="215" t="s">
        <v>68342</v>
      </c>
      <c r="B21094" s="215">
        <v>1</v>
      </c>
      <c r="C21094" s="216" t="s">
        <v>68343</v>
      </c>
      <c r="D21094" s="215" t="s">
        <v>68344</v>
      </c>
    </row>
    <row r="21095" spans="1:4">
      <c r="A21095" s="215" t="s">
        <v>68345</v>
      </c>
      <c r="B21095" s="215">
        <v>1</v>
      </c>
      <c r="C21095" s="216" t="s">
        <v>68346</v>
      </c>
      <c r="D21095" s="215" t="s">
        <v>68347</v>
      </c>
    </row>
    <row r="21096" spans="1:4">
      <c r="A21096" s="215" t="s">
        <v>68348</v>
      </c>
      <c r="B21096" s="215">
        <v>1</v>
      </c>
      <c r="C21096" s="216" t="s">
        <v>68349</v>
      </c>
      <c r="D21096" s="215" t="s">
        <v>68350</v>
      </c>
    </row>
    <row r="21097" spans="1:4">
      <c r="A21097" s="215" t="s">
        <v>68351</v>
      </c>
      <c r="B21097" s="215">
        <v>1</v>
      </c>
      <c r="C21097" s="216" t="s">
        <v>68352</v>
      </c>
      <c r="D21097" s="215" t="s">
        <v>68353</v>
      </c>
    </row>
    <row r="21098" spans="1:4">
      <c r="A21098" s="215" t="s">
        <v>68354</v>
      </c>
      <c r="B21098" s="215">
        <v>1</v>
      </c>
      <c r="C21098" s="216" t="s">
        <v>68355</v>
      </c>
      <c r="D21098" s="215" t="s">
        <v>68356</v>
      </c>
    </row>
    <row r="21099" spans="1:4">
      <c r="A21099" s="215" t="s">
        <v>68357</v>
      </c>
      <c r="B21099" s="215">
        <v>1</v>
      </c>
      <c r="C21099" s="216" t="s">
        <v>68358</v>
      </c>
      <c r="D21099" s="215" t="s">
        <v>68359</v>
      </c>
    </row>
    <row r="21100" spans="1:4">
      <c r="A21100" s="215" t="s">
        <v>68360</v>
      </c>
      <c r="B21100" s="215">
        <v>1</v>
      </c>
      <c r="C21100" s="216" t="s">
        <v>68361</v>
      </c>
      <c r="D21100" s="215" t="s">
        <v>68362</v>
      </c>
    </row>
    <row r="21101" spans="1:4">
      <c r="A21101" s="215" t="s">
        <v>68363</v>
      </c>
      <c r="B21101" s="215">
        <v>1</v>
      </c>
      <c r="C21101" s="216" t="s">
        <v>68364</v>
      </c>
      <c r="D21101" s="215" t="s">
        <v>68365</v>
      </c>
    </row>
    <row r="21102" spans="1:4">
      <c r="A21102" s="215" t="s">
        <v>68366</v>
      </c>
      <c r="B21102" s="215">
        <v>1</v>
      </c>
      <c r="C21102" s="216" t="s">
        <v>68367</v>
      </c>
      <c r="D21102" s="215" t="s">
        <v>68368</v>
      </c>
    </row>
    <row r="21103" spans="1:4">
      <c r="A21103" s="215" t="s">
        <v>68369</v>
      </c>
      <c r="B21103" s="215">
        <v>1</v>
      </c>
      <c r="C21103" s="216" t="s">
        <v>68370</v>
      </c>
      <c r="D21103" s="215" t="s">
        <v>68371</v>
      </c>
    </row>
    <row r="21104" spans="1:4">
      <c r="A21104" s="215" t="s">
        <v>68372</v>
      </c>
      <c r="B21104" s="215">
        <v>1</v>
      </c>
      <c r="C21104" s="216" t="s">
        <v>68373</v>
      </c>
      <c r="D21104" s="215" t="s">
        <v>68374</v>
      </c>
    </row>
    <row r="21105" spans="1:4">
      <c r="A21105" s="215" t="s">
        <v>68375</v>
      </c>
      <c r="B21105" s="215">
        <v>1</v>
      </c>
      <c r="C21105" s="216" t="s">
        <v>68376</v>
      </c>
      <c r="D21105" s="215" t="s">
        <v>68377</v>
      </c>
    </row>
    <row r="21106" spans="1:4">
      <c r="A21106" s="215" t="s">
        <v>68378</v>
      </c>
      <c r="B21106" s="215">
        <v>1</v>
      </c>
      <c r="C21106" s="216" t="s">
        <v>68379</v>
      </c>
      <c r="D21106" s="215" t="s">
        <v>68380</v>
      </c>
    </row>
    <row r="21107" spans="1:4">
      <c r="A21107" s="215" t="s">
        <v>68381</v>
      </c>
      <c r="B21107" s="215">
        <v>1</v>
      </c>
      <c r="C21107" s="216" t="s">
        <v>68382</v>
      </c>
      <c r="D21107" s="215" t="s">
        <v>68383</v>
      </c>
    </row>
    <row r="21108" spans="1:4">
      <c r="A21108" s="215" t="s">
        <v>68384</v>
      </c>
      <c r="B21108" s="215">
        <v>1</v>
      </c>
      <c r="C21108" s="216" t="s">
        <v>68385</v>
      </c>
      <c r="D21108" s="215" t="s">
        <v>68386</v>
      </c>
    </row>
    <row r="21109" spans="1:4">
      <c r="A21109" s="215" t="s">
        <v>68387</v>
      </c>
      <c r="B21109" s="215">
        <v>1</v>
      </c>
      <c r="C21109" s="216" t="s">
        <v>68388</v>
      </c>
      <c r="D21109" s="215" t="s">
        <v>68389</v>
      </c>
    </row>
    <row r="21110" spans="1:4">
      <c r="A21110" s="215" t="s">
        <v>68390</v>
      </c>
      <c r="B21110" s="215">
        <v>1</v>
      </c>
      <c r="C21110" s="216" t="s">
        <v>68391</v>
      </c>
      <c r="D21110" s="215" t="s">
        <v>68392</v>
      </c>
    </row>
    <row r="21111" spans="1:4">
      <c r="A21111" s="215" t="s">
        <v>68393</v>
      </c>
      <c r="B21111" s="215">
        <v>1</v>
      </c>
      <c r="C21111" s="216" t="s">
        <v>68394</v>
      </c>
      <c r="D21111" s="215" t="s">
        <v>68395</v>
      </c>
    </row>
    <row r="21112" spans="1:4">
      <c r="A21112" s="215" t="s">
        <v>68396</v>
      </c>
      <c r="B21112" s="215">
        <v>1</v>
      </c>
      <c r="C21112" s="216" t="s">
        <v>68397</v>
      </c>
      <c r="D21112" s="215" t="s">
        <v>68398</v>
      </c>
    </row>
    <row r="21113" spans="1:4">
      <c r="A21113" s="215" t="s">
        <v>68399</v>
      </c>
      <c r="B21113" s="215">
        <v>1</v>
      </c>
      <c r="C21113" s="216" t="s">
        <v>68400</v>
      </c>
      <c r="D21113" s="215" t="s">
        <v>68401</v>
      </c>
    </row>
    <row r="21114" spans="1:4">
      <c r="A21114" s="215" t="s">
        <v>68402</v>
      </c>
      <c r="B21114" s="215">
        <v>1</v>
      </c>
      <c r="C21114" s="216" t="s">
        <v>68403</v>
      </c>
      <c r="D21114" s="215" t="s">
        <v>68404</v>
      </c>
    </row>
    <row r="21115" spans="1:4">
      <c r="A21115" s="215" t="s">
        <v>68405</v>
      </c>
      <c r="B21115" s="215">
        <v>1</v>
      </c>
      <c r="C21115" s="216" t="s">
        <v>68406</v>
      </c>
      <c r="D21115" s="215" t="s">
        <v>68407</v>
      </c>
    </row>
    <row r="21116" spans="1:4">
      <c r="A21116" s="215" t="s">
        <v>68408</v>
      </c>
      <c r="B21116" s="215">
        <v>1</v>
      </c>
      <c r="C21116" s="216" t="s">
        <v>68409</v>
      </c>
      <c r="D21116" s="215" t="s">
        <v>68410</v>
      </c>
    </row>
    <row r="21117" spans="1:4">
      <c r="A21117" s="215" t="s">
        <v>68411</v>
      </c>
      <c r="B21117" s="215">
        <v>1</v>
      </c>
      <c r="C21117" s="216" t="s">
        <v>68412</v>
      </c>
      <c r="D21117" s="215" t="s">
        <v>68413</v>
      </c>
    </row>
    <row r="21118" spans="1:4">
      <c r="A21118" s="215" t="s">
        <v>68414</v>
      </c>
      <c r="B21118" s="215">
        <v>1</v>
      </c>
      <c r="C21118" s="216" t="s">
        <v>68415</v>
      </c>
      <c r="D21118" s="215" t="s">
        <v>68416</v>
      </c>
    </row>
    <row r="21119" spans="1:4">
      <c r="A21119" s="215" t="s">
        <v>68417</v>
      </c>
      <c r="B21119" s="215">
        <v>1</v>
      </c>
      <c r="C21119" s="216" t="s">
        <v>68418</v>
      </c>
      <c r="D21119" s="215" t="s">
        <v>68419</v>
      </c>
    </row>
    <row r="21120" spans="1:4">
      <c r="A21120" s="215" t="s">
        <v>68420</v>
      </c>
      <c r="B21120" s="215">
        <v>1</v>
      </c>
      <c r="C21120" s="216" t="s">
        <v>68421</v>
      </c>
      <c r="D21120" s="215" t="s">
        <v>67765</v>
      </c>
    </row>
    <row r="21121" spans="1:4">
      <c r="A21121" s="215" t="s">
        <v>68422</v>
      </c>
      <c r="B21121" s="215">
        <v>1</v>
      </c>
      <c r="C21121" s="216" t="s">
        <v>68423</v>
      </c>
      <c r="D21121" s="215" t="s">
        <v>68424</v>
      </c>
    </row>
    <row r="21122" spans="1:4">
      <c r="A21122" s="215" t="s">
        <v>68425</v>
      </c>
      <c r="B21122" s="215">
        <v>1</v>
      </c>
      <c r="C21122" s="216" t="s">
        <v>68426</v>
      </c>
      <c r="D21122" s="215" t="s">
        <v>67768</v>
      </c>
    </row>
    <row r="21123" spans="1:4">
      <c r="A21123" s="215" t="s">
        <v>68427</v>
      </c>
      <c r="B21123" s="215">
        <v>1</v>
      </c>
      <c r="C21123" s="216" t="s">
        <v>68428</v>
      </c>
      <c r="D21123" s="215" t="s">
        <v>68429</v>
      </c>
    </row>
    <row r="21124" spans="1:4">
      <c r="A21124" s="215" t="s">
        <v>68430</v>
      </c>
      <c r="B21124" s="215">
        <v>1</v>
      </c>
      <c r="C21124" s="216" t="s">
        <v>68431</v>
      </c>
      <c r="D21124" s="215" t="s">
        <v>68432</v>
      </c>
    </row>
    <row r="21125" spans="1:4">
      <c r="A21125" s="215" t="s">
        <v>68433</v>
      </c>
      <c r="B21125" s="215">
        <v>1</v>
      </c>
      <c r="C21125" s="216" t="s">
        <v>68434</v>
      </c>
      <c r="D21125" s="215" t="s">
        <v>68435</v>
      </c>
    </row>
    <row r="21126" spans="1:4">
      <c r="A21126" s="215" t="s">
        <v>68436</v>
      </c>
      <c r="B21126" s="215">
        <v>1</v>
      </c>
      <c r="C21126" s="216" t="s">
        <v>68437</v>
      </c>
      <c r="D21126" s="215" t="s">
        <v>68438</v>
      </c>
    </row>
    <row r="21127" spans="1:4">
      <c r="A21127" s="215" t="s">
        <v>68439</v>
      </c>
      <c r="B21127" s="215">
        <v>1</v>
      </c>
      <c r="C21127" s="216" t="s">
        <v>68440</v>
      </c>
      <c r="D21127" s="215" t="s">
        <v>68441</v>
      </c>
    </row>
    <row r="21128" spans="1:4">
      <c r="A21128" s="215" t="s">
        <v>68442</v>
      </c>
      <c r="B21128" s="215">
        <v>1</v>
      </c>
      <c r="C21128" s="216" t="s">
        <v>68443</v>
      </c>
      <c r="D21128" s="215" t="s">
        <v>68444</v>
      </c>
    </row>
    <row r="21129" spans="1:4">
      <c r="A21129" s="215" t="s">
        <v>68445</v>
      </c>
      <c r="B21129" s="215">
        <v>1</v>
      </c>
      <c r="C21129" s="216" t="s">
        <v>68446</v>
      </c>
      <c r="D21129" s="215" t="s">
        <v>68447</v>
      </c>
    </row>
    <row r="21130" spans="1:4">
      <c r="A21130" s="215" t="s">
        <v>68448</v>
      </c>
      <c r="B21130" s="215">
        <v>1</v>
      </c>
      <c r="C21130" s="216" t="s">
        <v>68449</v>
      </c>
      <c r="D21130" s="215" t="s">
        <v>68450</v>
      </c>
    </row>
    <row r="21131" spans="1:4">
      <c r="A21131" s="215" t="s">
        <v>68451</v>
      </c>
      <c r="B21131" s="215">
        <v>1</v>
      </c>
      <c r="C21131" s="216" t="s">
        <v>68452</v>
      </c>
      <c r="D21131" s="215" t="s">
        <v>68453</v>
      </c>
    </row>
    <row r="21132" spans="1:4">
      <c r="A21132" s="215" t="s">
        <v>68454</v>
      </c>
      <c r="B21132" s="215">
        <v>1</v>
      </c>
      <c r="C21132" s="216" t="s">
        <v>68455</v>
      </c>
      <c r="D21132" s="215" t="s">
        <v>68456</v>
      </c>
    </row>
    <row r="21133" spans="1:4">
      <c r="A21133" s="215" t="s">
        <v>68457</v>
      </c>
      <c r="B21133" s="215">
        <v>1</v>
      </c>
      <c r="C21133" s="216" t="s">
        <v>68458</v>
      </c>
      <c r="D21133" s="215" t="s">
        <v>68459</v>
      </c>
    </row>
    <row r="21134" spans="1:4">
      <c r="A21134" s="215" t="s">
        <v>68460</v>
      </c>
      <c r="B21134" s="215">
        <v>1</v>
      </c>
      <c r="C21134" s="216" t="s">
        <v>68461</v>
      </c>
      <c r="D21134" s="215" t="s">
        <v>68462</v>
      </c>
    </row>
    <row r="21135" spans="1:4">
      <c r="A21135" s="215" t="s">
        <v>68463</v>
      </c>
      <c r="B21135" s="215">
        <v>1</v>
      </c>
      <c r="C21135" s="216" t="s">
        <v>68464</v>
      </c>
      <c r="D21135" s="215" t="s">
        <v>68465</v>
      </c>
    </row>
    <row r="21136" spans="1:4">
      <c r="A21136" s="215" t="s">
        <v>68466</v>
      </c>
      <c r="B21136" s="215">
        <v>1</v>
      </c>
      <c r="C21136" s="216" t="s">
        <v>68467</v>
      </c>
      <c r="D21136" s="215" t="s">
        <v>68468</v>
      </c>
    </row>
    <row r="21137" spans="1:4">
      <c r="A21137" s="215" t="s">
        <v>68469</v>
      </c>
      <c r="B21137" s="215">
        <v>1</v>
      </c>
      <c r="C21137" s="216" t="s">
        <v>68470</v>
      </c>
      <c r="D21137" s="215" t="s">
        <v>68471</v>
      </c>
    </row>
    <row r="21138" spans="1:4">
      <c r="A21138" s="215" t="s">
        <v>68472</v>
      </c>
      <c r="B21138" s="215">
        <v>1</v>
      </c>
      <c r="C21138" s="216" t="s">
        <v>68473</v>
      </c>
      <c r="D21138" s="215" t="s">
        <v>68474</v>
      </c>
    </row>
    <row r="21139" spans="1:4">
      <c r="A21139" s="215" t="s">
        <v>68475</v>
      </c>
      <c r="B21139" s="215">
        <v>1</v>
      </c>
      <c r="C21139" s="216" t="s">
        <v>68476</v>
      </c>
      <c r="D21139" s="215" t="s">
        <v>68477</v>
      </c>
    </row>
    <row r="21140" spans="1:4">
      <c r="A21140" s="215" t="s">
        <v>68478</v>
      </c>
      <c r="B21140" s="215">
        <v>1</v>
      </c>
      <c r="C21140" s="216" t="s">
        <v>68479</v>
      </c>
      <c r="D21140" s="215" t="s">
        <v>68480</v>
      </c>
    </row>
    <row r="21141" spans="1:4">
      <c r="A21141" s="215" t="s">
        <v>68481</v>
      </c>
      <c r="B21141" s="215">
        <v>1</v>
      </c>
      <c r="C21141" s="216" t="s">
        <v>68482</v>
      </c>
      <c r="D21141" s="215" t="s">
        <v>68483</v>
      </c>
    </row>
    <row r="21142" spans="1:4">
      <c r="A21142" s="215" t="s">
        <v>68484</v>
      </c>
      <c r="B21142" s="215">
        <v>1</v>
      </c>
      <c r="C21142" s="216" t="s">
        <v>68485</v>
      </c>
      <c r="D21142" s="215" t="s">
        <v>68486</v>
      </c>
    </row>
    <row r="21143" spans="1:4">
      <c r="A21143" s="215" t="s">
        <v>68487</v>
      </c>
      <c r="B21143" s="215">
        <v>1</v>
      </c>
      <c r="C21143" s="216" t="s">
        <v>68488</v>
      </c>
      <c r="D21143" s="215" t="s">
        <v>68489</v>
      </c>
    </row>
    <row r="21144" spans="1:4">
      <c r="A21144" s="215" t="s">
        <v>68490</v>
      </c>
      <c r="B21144" s="215">
        <v>1</v>
      </c>
      <c r="C21144" s="216" t="s">
        <v>68491</v>
      </c>
      <c r="D21144" s="215" t="s">
        <v>68492</v>
      </c>
    </row>
    <row r="21145" spans="1:4">
      <c r="A21145" s="215" t="s">
        <v>68493</v>
      </c>
      <c r="B21145" s="215">
        <v>1</v>
      </c>
      <c r="C21145" s="216" t="s">
        <v>68494</v>
      </c>
      <c r="D21145" s="215" t="s">
        <v>68495</v>
      </c>
    </row>
    <row r="21146" spans="1:4">
      <c r="A21146" s="215" t="s">
        <v>68496</v>
      </c>
      <c r="B21146" s="215">
        <v>1</v>
      </c>
      <c r="C21146" s="216" t="s">
        <v>68497</v>
      </c>
      <c r="D21146" s="215" t="s">
        <v>68498</v>
      </c>
    </row>
    <row r="21147" spans="1:4">
      <c r="A21147" s="215" t="s">
        <v>68499</v>
      </c>
      <c r="B21147" s="215">
        <v>1</v>
      </c>
      <c r="C21147" s="216" t="s">
        <v>68500</v>
      </c>
      <c r="D21147" s="215" t="s">
        <v>68501</v>
      </c>
    </row>
    <row r="21148" spans="1:4">
      <c r="A21148" s="215" t="s">
        <v>68502</v>
      </c>
      <c r="B21148" s="215">
        <v>1</v>
      </c>
      <c r="C21148" s="216" t="s">
        <v>68503</v>
      </c>
      <c r="D21148" s="215" t="s">
        <v>68504</v>
      </c>
    </row>
    <row r="21149" spans="1:4">
      <c r="A21149" s="215" t="s">
        <v>68505</v>
      </c>
      <c r="B21149" s="215">
        <v>1</v>
      </c>
      <c r="C21149" s="216" t="s">
        <v>68506</v>
      </c>
      <c r="D21149" s="215" t="s">
        <v>68507</v>
      </c>
    </row>
    <row r="21150" spans="1:4">
      <c r="A21150" s="215" t="s">
        <v>68508</v>
      </c>
      <c r="B21150" s="215">
        <v>1</v>
      </c>
      <c r="C21150" s="216" t="s">
        <v>68509</v>
      </c>
      <c r="D21150" s="215" t="s">
        <v>68510</v>
      </c>
    </row>
    <row r="21151" spans="1:4">
      <c r="A21151" s="215" t="s">
        <v>68511</v>
      </c>
      <c r="B21151" s="215">
        <v>1</v>
      </c>
      <c r="C21151" s="216" t="s">
        <v>68512</v>
      </c>
      <c r="D21151" s="215" t="s">
        <v>68513</v>
      </c>
    </row>
    <row r="21152" spans="1:4">
      <c r="A21152" s="215" t="s">
        <v>68514</v>
      </c>
      <c r="B21152" s="215">
        <v>1</v>
      </c>
      <c r="C21152" s="216" t="s">
        <v>68515</v>
      </c>
      <c r="D21152" s="215" t="s">
        <v>68516</v>
      </c>
    </row>
    <row r="21153" spans="1:4">
      <c r="A21153" s="215" t="s">
        <v>68517</v>
      </c>
      <c r="B21153" s="215">
        <v>1</v>
      </c>
      <c r="C21153" s="216" t="s">
        <v>68518</v>
      </c>
      <c r="D21153" s="215" t="s">
        <v>68519</v>
      </c>
    </row>
    <row r="21154" spans="1:4">
      <c r="A21154" s="215" t="s">
        <v>68520</v>
      </c>
      <c r="B21154" s="215">
        <v>1</v>
      </c>
      <c r="C21154" s="216" t="s">
        <v>68521</v>
      </c>
      <c r="D21154" s="215" t="s">
        <v>68522</v>
      </c>
    </row>
    <row r="21155" spans="1:4">
      <c r="A21155" s="215" t="s">
        <v>68523</v>
      </c>
      <c r="B21155" s="215">
        <v>1</v>
      </c>
      <c r="C21155" s="216" t="s">
        <v>68524</v>
      </c>
      <c r="D21155" s="215" t="s">
        <v>68525</v>
      </c>
    </row>
    <row r="21156" spans="1:4">
      <c r="A21156" s="215" t="s">
        <v>68526</v>
      </c>
      <c r="B21156" s="215">
        <v>1</v>
      </c>
      <c r="C21156" s="216" t="s">
        <v>68527</v>
      </c>
      <c r="D21156" s="215" t="s">
        <v>68528</v>
      </c>
    </row>
    <row r="21157" spans="1:4">
      <c r="A21157" s="215" t="s">
        <v>68529</v>
      </c>
      <c r="B21157" s="215">
        <v>1</v>
      </c>
      <c r="C21157" s="216" t="s">
        <v>68530</v>
      </c>
      <c r="D21157" s="215" t="s">
        <v>68531</v>
      </c>
    </row>
    <row r="21158" spans="1:4">
      <c r="A21158" s="215" t="s">
        <v>68532</v>
      </c>
      <c r="B21158" s="215">
        <v>1</v>
      </c>
      <c r="C21158" s="216" t="s">
        <v>68533</v>
      </c>
      <c r="D21158" s="215" t="s">
        <v>68534</v>
      </c>
    </row>
    <row r="21159" spans="1:4">
      <c r="A21159" s="215" t="s">
        <v>68535</v>
      </c>
      <c r="B21159" s="215">
        <v>1</v>
      </c>
      <c r="C21159" s="216" t="s">
        <v>68536</v>
      </c>
      <c r="D21159" s="215" t="s">
        <v>68537</v>
      </c>
    </row>
    <row r="21160" spans="1:4">
      <c r="A21160" s="215" t="s">
        <v>68538</v>
      </c>
      <c r="B21160" s="215">
        <v>1</v>
      </c>
      <c r="C21160" s="216" t="s">
        <v>68539</v>
      </c>
      <c r="D21160" s="215" t="s">
        <v>68540</v>
      </c>
    </row>
    <row r="21161" spans="1:4">
      <c r="A21161" s="215" t="s">
        <v>68541</v>
      </c>
      <c r="B21161" s="215">
        <v>1</v>
      </c>
      <c r="C21161" s="216" t="s">
        <v>68542</v>
      </c>
      <c r="D21161" s="215" t="s">
        <v>68543</v>
      </c>
    </row>
    <row r="21162" spans="1:4">
      <c r="A21162" s="215" t="s">
        <v>68544</v>
      </c>
      <c r="B21162" s="215">
        <v>1</v>
      </c>
      <c r="C21162" s="216" t="s">
        <v>68545</v>
      </c>
      <c r="D21162" s="215" t="s">
        <v>68546</v>
      </c>
    </row>
    <row r="21163" spans="1:4">
      <c r="A21163" s="215" t="s">
        <v>68547</v>
      </c>
      <c r="B21163" s="215">
        <v>1</v>
      </c>
      <c r="C21163" s="216" t="s">
        <v>68548</v>
      </c>
      <c r="D21163" s="215" t="s">
        <v>68549</v>
      </c>
    </row>
    <row r="21164" spans="1:4">
      <c r="A21164" s="215" t="s">
        <v>68550</v>
      </c>
      <c r="B21164" s="215">
        <v>1</v>
      </c>
      <c r="C21164" s="216" t="s">
        <v>68551</v>
      </c>
      <c r="D21164" s="215" t="s">
        <v>68552</v>
      </c>
    </row>
    <row r="21165" spans="1:4">
      <c r="A21165" s="215" t="s">
        <v>68553</v>
      </c>
      <c r="B21165" s="215">
        <v>1</v>
      </c>
      <c r="C21165" s="216" t="s">
        <v>68554</v>
      </c>
      <c r="D21165" s="215" t="s">
        <v>68555</v>
      </c>
    </row>
    <row r="21166" spans="1:4">
      <c r="A21166" s="215" t="s">
        <v>68556</v>
      </c>
      <c r="B21166" s="215">
        <v>1</v>
      </c>
      <c r="C21166" s="216" t="s">
        <v>68557</v>
      </c>
      <c r="D21166" s="215" t="s">
        <v>68558</v>
      </c>
    </row>
    <row r="21167" spans="1:4">
      <c r="A21167" s="215" t="s">
        <v>68559</v>
      </c>
      <c r="B21167" s="215">
        <v>1</v>
      </c>
      <c r="C21167" s="216" t="s">
        <v>68560</v>
      </c>
      <c r="D21167" s="215" t="s">
        <v>68561</v>
      </c>
    </row>
    <row r="21168" spans="1:4">
      <c r="A21168" s="215" t="s">
        <v>68562</v>
      </c>
      <c r="B21168" s="215">
        <v>1</v>
      </c>
      <c r="C21168" s="216" t="s">
        <v>68563</v>
      </c>
      <c r="D21168" s="215" t="s">
        <v>68564</v>
      </c>
    </row>
    <row r="21169" spans="1:4">
      <c r="A21169" s="215" t="s">
        <v>68565</v>
      </c>
      <c r="B21169" s="215">
        <v>1</v>
      </c>
      <c r="C21169" s="216" t="s">
        <v>68566</v>
      </c>
      <c r="D21169" s="215" t="s">
        <v>68567</v>
      </c>
    </row>
    <row r="21170" spans="1:4">
      <c r="A21170" s="215" t="s">
        <v>68568</v>
      </c>
      <c r="B21170" s="215">
        <v>1</v>
      </c>
      <c r="C21170" s="216" t="s">
        <v>68569</v>
      </c>
      <c r="D21170" s="215" t="s">
        <v>68570</v>
      </c>
    </row>
    <row r="21171" spans="1:4">
      <c r="A21171" s="215" t="s">
        <v>68571</v>
      </c>
      <c r="B21171" s="215">
        <v>1</v>
      </c>
      <c r="C21171" s="216" t="s">
        <v>68572</v>
      </c>
      <c r="D21171" s="215" t="s">
        <v>68573</v>
      </c>
    </row>
    <row r="21172" spans="1:4">
      <c r="A21172" s="215" t="s">
        <v>68574</v>
      </c>
      <c r="B21172" s="215">
        <v>1</v>
      </c>
      <c r="C21172" s="216" t="s">
        <v>68575</v>
      </c>
      <c r="D21172" s="215" t="s">
        <v>68576</v>
      </c>
    </row>
    <row r="21173" spans="1:4">
      <c r="A21173" s="215" t="s">
        <v>68577</v>
      </c>
      <c r="B21173" s="215">
        <v>1</v>
      </c>
      <c r="C21173" s="216" t="s">
        <v>68578</v>
      </c>
      <c r="D21173" s="215" t="s">
        <v>68579</v>
      </c>
    </row>
    <row r="21174" spans="1:4">
      <c r="A21174" s="215" t="s">
        <v>68580</v>
      </c>
      <c r="B21174" s="215">
        <v>1</v>
      </c>
      <c r="C21174" s="216" t="s">
        <v>68581</v>
      </c>
      <c r="D21174" s="215" t="s">
        <v>68582</v>
      </c>
    </row>
    <row r="21175" spans="1:4">
      <c r="A21175" s="215" t="s">
        <v>68583</v>
      </c>
      <c r="B21175" s="215">
        <v>1</v>
      </c>
      <c r="C21175" s="216" t="s">
        <v>68584</v>
      </c>
      <c r="D21175" s="215" t="s">
        <v>68585</v>
      </c>
    </row>
    <row r="21176" spans="1:4">
      <c r="A21176" s="215" t="s">
        <v>68586</v>
      </c>
      <c r="B21176" s="215">
        <v>1</v>
      </c>
      <c r="C21176" s="216" t="s">
        <v>68587</v>
      </c>
      <c r="D21176" s="215" t="s">
        <v>68588</v>
      </c>
    </row>
    <row r="21177" spans="1:4">
      <c r="A21177" s="215" t="s">
        <v>68589</v>
      </c>
      <c r="B21177" s="215">
        <v>1</v>
      </c>
      <c r="C21177" s="216" t="s">
        <v>68590</v>
      </c>
      <c r="D21177" s="215" t="s">
        <v>68591</v>
      </c>
    </row>
    <row r="21178" spans="1:4">
      <c r="A21178" s="215" t="s">
        <v>68592</v>
      </c>
      <c r="B21178" s="215">
        <v>1</v>
      </c>
      <c r="C21178" s="216" t="s">
        <v>68593</v>
      </c>
      <c r="D21178" s="215" t="s">
        <v>68594</v>
      </c>
    </row>
    <row r="21179" spans="1:4">
      <c r="A21179" s="215" t="s">
        <v>68595</v>
      </c>
      <c r="B21179" s="215">
        <v>1</v>
      </c>
      <c r="C21179" s="216" t="s">
        <v>68596</v>
      </c>
      <c r="D21179" s="215" t="s">
        <v>68597</v>
      </c>
    </row>
    <row r="21180" spans="1:4">
      <c r="A21180" s="215" t="s">
        <v>68598</v>
      </c>
      <c r="B21180" s="215">
        <v>1</v>
      </c>
      <c r="C21180" s="216" t="s">
        <v>68599</v>
      </c>
      <c r="D21180" s="215" t="s">
        <v>68600</v>
      </c>
    </row>
    <row r="21181" spans="1:4">
      <c r="A21181" s="215" t="s">
        <v>68601</v>
      </c>
      <c r="B21181" s="215">
        <v>1</v>
      </c>
      <c r="C21181" s="216" t="s">
        <v>68602</v>
      </c>
      <c r="D21181" s="215" t="s">
        <v>68603</v>
      </c>
    </row>
    <row r="21182" spans="1:4">
      <c r="A21182" s="215" t="s">
        <v>68604</v>
      </c>
      <c r="B21182" s="215">
        <v>1</v>
      </c>
      <c r="C21182" s="216" t="s">
        <v>68605</v>
      </c>
      <c r="D21182" s="215" t="s">
        <v>68606</v>
      </c>
    </row>
    <row r="21183" spans="1:4">
      <c r="A21183" s="215" t="s">
        <v>68607</v>
      </c>
      <c r="B21183" s="215">
        <v>1</v>
      </c>
      <c r="C21183" s="216" t="s">
        <v>68608</v>
      </c>
      <c r="D21183" s="215" t="s">
        <v>68609</v>
      </c>
    </row>
    <row r="21184" spans="1:4">
      <c r="A21184" s="215" t="s">
        <v>68610</v>
      </c>
      <c r="B21184" s="215">
        <v>1</v>
      </c>
      <c r="C21184" s="216" t="s">
        <v>68611</v>
      </c>
      <c r="D21184" s="215" t="s">
        <v>68612</v>
      </c>
    </row>
    <row r="21185" spans="1:4">
      <c r="A21185" s="215" t="s">
        <v>68613</v>
      </c>
      <c r="B21185" s="215">
        <v>1</v>
      </c>
      <c r="C21185" s="216" t="s">
        <v>68614</v>
      </c>
      <c r="D21185" s="215" t="s">
        <v>68615</v>
      </c>
    </row>
    <row r="21186" spans="1:4">
      <c r="A21186" s="215" t="s">
        <v>68616</v>
      </c>
      <c r="B21186" s="215">
        <v>1</v>
      </c>
      <c r="C21186" s="216" t="s">
        <v>68617</v>
      </c>
      <c r="D21186" s="215" t="s">
        <v>68618</v>
      </c>
    </row>
    <row r="21187" spans="1:4">
      <c r="A21187" s="215" t="s">
        <v>68619</v>
      </c>
      <c r="B21187" s="215">
        <v>1</v>
      </c>
      <c r="C21187" s="216" t="s">
        <v>68620</v>
      </c>
      <c r="D21187" s="215" t="s">
        <v>68621</v>
      </c>
    </row>
    <row r="21188" spans="1:4">
      <c r="A21188" s="215" t="s">
        <v>68622</v>
      </c>
      <c r="B21188" s="215">
        <v>1</v>
      </c>
      <c r="C21188" s="216" t="s">
        <v>68623</v>
      </c>
      <c r="D21188" s="215" t="s">
        <v>68624</v>
      </c>
    </row>
    <row r="21189" spans="1:4">
      <c r="A21189" s="215" t="s">
        <v>68625</v>
      </c>
      <c r="B21189" s="215">
        <v>1</v>
      </c>
      <c r="C21189" s="216" t="s">
        <v>68626</v>
      </c>
      <c r="D21189" s="215" t="s">
        <v>68627</v>
      </c>
    </row>
    <row r="21190" spans="1:4">
      <c r="A21190" s="215" t="s">
        <v>68628</v>
      </c>
      <c r="B21190" s="215">
        <v>1</v>
      </c>
      <c r="C21190" s="216" t="s">
        <v>68629</v>
      </c>
      <c r="D21190" s="215" t="s">
        <v>68630</v>
      </c>
    </row>
    <row r="21191" spans="1:4">
      <c r="A21191" s="215" t="s">
        <v>68631</v>
      </c>
      <c r="B21191" s="215">
        <v>1</v>
      </c>
      <c r="C21191" s="216" t="s">
        <v>68632</v>
      </c>
      <c r="D21191" s="215" t="s">
        <v>68633</v>
      </c>
    </row>
    <row r="21192" spans="1:4">
      <c r="A21192" s="215" t="s">
        <v>68634</v>
      </c>
      <c r="B21192" s="215">
        <v>1</v>
      </c>
      <c r="C21192" s="216" t="s">
        <v>68635</v>
      </c>
      <c r="D21192" s="215" t="s">
        <v>68636</v>
      </c>
    </row>
    <row r="21193" spans="1:4">
      <c r="A21193" s="215" t="s">
        <v>68637</v>
      </c>
      <c r="B21193" s="215">
        <v>1</v>
      </c>
      <c r="C21193" s="216" t="s">
        <v>68638</v>
      </c>
      <c r="D21193" s="215" t="s">
        <v>68639</v>
      </c>
    </row>
    <row r="21194" spans="1:4">
      <c r="A21194" s="215" t="s">
        <v>68640</v>
      </c>
      <c r="B21194" s="215">
        <v>1</v>
      </c>
      <c r="C21194" s="216" t="s">
        <v>68641</v>
      </c>
      <c r="D21194" s="215" t="s">
        <v>68642</v>
      </c>
    </row>
    <row r="21195" spans="1:4">
      <c r="A21195" s="215" t="s">
        <v>68643</v>
      </c>
      <c r="B21195" s="215">
        <v>1</v>
      </c>
      <c r="C21195" s="216" t="s">
        <v>68644</v>
      </c>
      <c r="D21195" s="215" t="s">
        <v>68645</v>
      </c>
    </row>
    <row r="21196" spans="1:4">
      <c r="A21196" s="215" t="s">
        <v>68646</v>
      </c>
      <c r="B21196" s="215">
        <v>1</v>
      </c>
      <c r="C21196" s="216" t="s">
        <v>68647</v>
      </c>
      <c r="D21196" s="215" t="s">
        <v>68648</v>
      </c>
    </row>
    <row r="21197" spans="1:4">
      <c r="A21197" s="215" t="s">
        <v>68649</v>
      </c>
      <c r="B21197" s="215">
        <v>1</v>
      </c>
      <c r="C21197" s="216" t="s">
        <v>68650</v>
      </c>
      <c r="D21197" s="215" t="s">
        <v>68651</v>
      </c>
    </row>
    <row r="21198" spans="1:4">
      <c r="A21198" s="215" t="s">
        <v>68652</v>
      </c>
      <c r="B21198" s="215">
        <v>1</v>
      </c>
      <c r="C21198" s="216" t="s">
        <v>68653</v>
      </c>
      <c r="D21198" s="215" t="s">
        <v>68654</v>
      </c>
    </row>
    <row r="21199" spans="1:4">
      <c r="A21199" s="215" t="s">
        <v>68655</v>
      </c>
      <c r="B21199" s="215">
        <v>1</v>
      </c>
      <c r="C21199" s="216" t="s">
        <v>68656</v>
      </c>
      <c r="D21199" s="215" t="s">
        <v>68657</v>
      </c>
    </row>
    <row r="21200" spans="1:4">
      <c r="A21200" s="215" t="s">
        <v>68658</v>
      </c>
      <c r="B21200" s="215">
        <v>1</v>
      </c>
      <c r="C21200" s="216" t="s">
        <v>68659</v>
      </c>
      <c r="D21200" s="215" t="s">
        <v>68660</v>
      </c>
    </row>
    <row r="21201" spans="1:4">
      <c r="A21201" s="215" t="s">
        <v>68661</v>
      </c>
      <c r="B21201" s="215">
        <v>1</v>
      </c>
      <c r="C21201" s="216" t="s">
        <v>68662</v>
      </c>
      <c r="D21201" s="215" t="s">
        <v>68663</v>
      </c>
    </row>
    <row r="21202" spans="1:4">
      <c r="A21202" s="215" t="s">
        <v>68664</v>
      </c>
      <c r="B21202" s="215">
        <v>1</v>
      </c>
      <c r="C21202" s="216" t="s">
        <v>68665</v>
      </c>
      <c r="D21202" s="215" t="s">
        <v>68666</v>
      </c>
    </row>
    <row r="21203" spans="1:4">
      <c r="A21203" s="215" t="s">
        <v>68667</v>
      </c>
      <c r="B21203" s="215">
        <v>1</v>
      </c>
      <c r="C21203" s="216" t="s">
        <v>68668</v>
      </c>
      <c r="D21203" s="215" t="s">
        <v>68669</v>
      </c>
    </row>
    <row r="21204" spans="1:4">
      <c r="A21204" s="215" t="s">
        <v>68670</v>
      </c>
      <c r="B21204" s="215">
        <v>1</v>
      </c>
      <c r="C21204" s="216" t="s">
        <v>68671</v>
      </c>
      <c r="D21204" s="215" t="s">
        <v>68672</v>
      </c>
    </row>
    <row r="21205" spans="1:4">
      <c r="A21205" s="215" t="s">
        <v>68673</v>
      </c>
      <c r="B21205" s="215">
        <v>1</v>
      </c>
      <c r="C21205" s="216" t="s">
        <v>68674</v>
      </c>
      <c r="D21205" s="215" t="s">
        <v>68675</v>
      </c>
    </row>
    <row r="21206" spans="1:4">
      <c r="A21206" s="215" t="s">
        <v>68676</v>
      </c>
      <c r="B21206" s="215">
        <v>1</v>
      </c>
      <c r="C21206" s="216" t="s">
        <v>68677</v>
      </c>
      <c r="D21206" s="215" t="s">
        <v>68678</v>
      </c>
    </row>
    <row r="21207" spans="1:4">
      <c r="A21207" s="215" t="s">
        <v>68679</v>
      </c>
      <c r="B21207" s="215">
        <v>1</v>
      </c>
      <c r="C21207" s="216" t="s">
        <v>68680</v>
      </c>
      <c r="D21207" s="215" t="s">
        <v>68681</v>
      </c>
    </row>
    <row r="21208" spans="1:4">
      <c r="A21208" s="215" t="s">
        <v>68682</v>
      </c>
      <c r="B21208" s="215">
        <v>1</v>
      </c>
      <c r="C21208" s="216" t="s">
        <v>68683</v>
      </c>
      <c r="D21208" s="215" t="s">
        <v>68684</v>
      </c>
    </row>
    <row r="21209" spans="1:4">
      <c r="A21209" s="215" t="s">
        <v>68685</v>
      </c>
      <c r="B21209" s="215">
        <v>1</v>
      </c>
      <c r="C21209" s="216" t="s">
        <v>68686</v>
      </c>
      <c r="D21209" s="215" t="s">
        <v>68687</v>
      </c>
    </row>
    <row r="21210" spans="1:4">
      <c r="A21210" s="215" t="s">
        <v>68688</v>
      </c>
      <c r="B21210" s="215">
        <v>1</v>
      </c>
      <c r="C21210" s="216" t="s">
        <v>68689</v>
      </c>
      <c r="D21210" s="215" t="s">
        <v>68690</v>
      </c>
    </row>
    <row r="21211" spans="1:4">
      <c r="A21211" s="215" t="s">
        <v>68691</v>
      </c>
      <c r="B21211" s="215">
        <v>1</v>
      </c>
      <c r="C21211" s="216" t="s">
        <v>68692</v>
      </c>
      <c r="D21211" s="215" t="s">
        <v>68693</v>
      </c>
    </row>
    <row r="21212" spans="1:4">
      <c r="A21212" s="215" t="s">
        <v>68694</v>
      </c>
      <c r="B21212" s="215">
        <v>1</v>
      </c>
      <c r="C21212" s="216" t="s">
        <v>68695</v>
      </c>
      <c r="D21212" s="215" t="s">
        <v>68696</v>
      </c>
    </row>
    <row r="21213" spans="1:4">
      <c r="A21213" s="215" t="s">
        <v>68697</v>
      </c>
      <c r="B21213" s="215">
        <v>1</v>
      </c>
      <c r="C21213" s="216" t="s">
        <v>68698</v>
      </c>
      <c r="D21213" s="215" t="s">
        <v>68699</v>
      </c>
    </row>
    <row r="21214" spans="1:4">
      <c r="A21214" s="215" t="s">
        <v>68700</v>
      </c>
      <c r="B21214" s="215">
        <v>1</v>
      </c>
      <c r="C21214" s="216" t="s">
        <v>68701</v>
      </c>
      <c r="D21214" s="215" t="s">
        <v>68702</v>
      </c>
    </row>
    <row r="21215" spans="1:4">
      <c r="A21215" s="215" t="s">
        <v>68703</v>
      </c>
      <c r="B21215" s="215">
        <v>1</v>
      </c>
      <c r="C21215" s="216" t="s">
        <v>68704</v>
      </c>
      <c r="D21215" s="215" t="s">
        <v>68705</v>
      </c>
    </row>
    <row r="21216" spans="1:4">
      <c r="A21216" s="215" t="s">
        <v>68706</v>
      </c>
      <c r="B21216" s="215">
        <v>1</v>
      </c>
      <c r="C21216" s="216" t="s">
        <v>68707</v>
      </c>
      <c r="D21216" s="215" t="s">
        <v>68708</v>
      </c>
    </row>
    <row r="21217" spans="1:4">
      <c r="A21217" s="215" t="s">
        <v>68709</v>
      </c>
      <c r="B21217" s="215">
        <v>1</v>
      </c>
      <c r="C21217" s="216" t="s">
        <v>68710</v>
      </c>
      <c r="D21217" s="215" t="s">
        <v>68711</v>
      </c>
    </row>
    <row r="21218" spans="1:4">
      <c r="A21218" s="215" t="s">
        <v>68712</v>
      </c>
      <c r="B21218" s="215">
        <v>1</v>
      </c>
      <c r="C21218" s="216" t="s">
        <v>68713</v>
      </c>
      <c r="D21218" s="215" t="s">
        <v>68714</v>
      </c>
    </row>
    <row r="21219" spans="1:4">
      <c r="A21219" s="215" t="s">
        <v>68715</v>
      </c>
      <c r="B21219" s="215">
        <v>1</v>
      </c>
      <c r="C21219" s="216" t="s">
        <v>68716</v>
      </c>
      <c r="D21219" s="215" t="s">
        <v>68717</v>
      </c>
    </row>
    <row r="21220" spans="1:4">
      <c r="A21220" s="215" t="s">
        <v>68718</v>
      </c>
      <c r="B21220" s="215">
        <v>1</v>
      </c>
      <c r="C21220" s="216" t="s">
        <v>68719</v>
      </c>
      <c r="D21220" s="215" t="s">
        <v>68720</v>
      </c>
    </row>
    <row r="21221" spans="1:4">
      <c r="A21221" s="215" t="s">
        <v>68721</v>
      </c>
      <c r="B21221" s="215">
        <v>1</v>
      </c>
      <c r="C21221" s="216" t="s">
        <v>68722</v>
      </c>
      <c r="D21221" s="215" t="s">
        <v>68723</v>
      </c>
    </row>
    <row r="21222" spans="1:4">
      <c r="A21222" s="215" t="s">
        <v>68725</v>
      </c>
      <c r="B21222" s="215">
        <v>1</v>
      </c>
      <c r="C21222" s="216" t="s">
        <v>68726</v>
      </c>
      <c r="D21222" s="215" t="s">
        <v>68727</v>
      </c>
    </row>
    <row r="21223" spans="1:4">
      <c r="A21223" s="215" t="s">
        <v>68728</v>
      </c>
      <c r="B21223" s="215">
        <v>1</v>
      </c>
      <c r="C21223" s="216" t="s">
        <v>68729</v>
      </c>
      <c r="D21223" s="215" t="s">
        <v>68730</v>
      </c>
    </row>
    <row r="21224" spans="1:4">
      <c r="A21224" s="215" t="s">
        <v>68731</v>
      </c>
      <c r="B21224" s="215">
        <v>1</v>
      </c>
      <c r="C21224" s="216" t="s">
        <v>68732</v>
      </c>
      <c r="D21224" s="215" t="s">
        <v>68733</v>
      </c>
    </row>
    <row r="21225" spans="1:4">
      <c r="A21225" s="215" t="s">
        <v>68734</v>
      </c>
      <c r="B21225" s="215">
        <v>1</v>
      </c>
      <c r="C21225" s="216" t="s">
        <v>68735</v>
      </c>
      <c r="D21225" s="215" t="s">
        <v>68736</v>
      </c>
    </row>
    <row r="21226" spans="1:4">
      <c r="A21226" s="215" t="s">
        <v>68737</v>
      </c>
      <c r="B21226" s="215">
        <v>1</v>
      </c>
      <c r="C21226" s="216" t="s">
        <v>68738</v>
      </c>
      <c r="D21226" s="215" t="s">
        <v>68739</v>
      </c>
    </row>
    <row r="21227" spans="1:4">
      <c r="A21227" s="215" t="s">
        <v>68740</v>
      </c>
      <c r="B21227" s="215">
        <v>1</v>
      </c>
      <c r="C21227" s="216" t="s">
        <v>68741</v>
      </c>
      <c r="D21227" s="215" t="s">
        <v>68742</v>
      </c>
    </row>
    <row r="21228" spans="1:4">
      <c r="A21228" s="215" t="s">
        <v>68743</v>
      </c>
      <c r="B21228" s="215">
        <v>1</v>
      </c>
      <c r="C21228" s="216" t="s">
        <v>68744</v>
      </c>
      <c r="D21228" s="215" t="s">
        <v>68745</v>
      </c>
    </row>
    <row r="21229" spans="1:4">
      <c r="A21229" s="215" t="s">
        <v>68746</v>
      </c>
      <c r="B21229" s="215">
        <v>1</v>
      </c>
      <c r="C21229" s="216" t="s">
        <v>68747</v>
      </c>
      <c r="D21229" s="215" t="s">
        <v>68748</v>
      </c>
    </row>
    <row r="21230" spans="1:4">
      <c r="A21230" s="215" t="s">
        <v>68749</v>
      </c>
      <c r="B21230" s="215">
        <v>1</v>
      </c>
      <c r="C21230" s="216" t="s">
        <v>68750</v>
      </c>
      <c r="D21230" s="215" t="s">
        <v>68751</v>
      </c>
    </row>
    <row r="21231" spans="1:4">
      <c r="A21231" s="215" t="s">
        <v>68752</v>
      </c>
      <c r="B21231" s="215">
        <v>1</v>
      </c>
      <c r="C21231" s="216" t="s">
        <v>68753</v>
      </c>
      <c r="D21231" s="215" t="s">
        <v>68754</v>
      </c>
    </row>
    <row r="21232" spans="1:4">
      <c r="A21232" s="215" t="s">
        <v>68755</v>
      </c>
      <c r="B21232" s="215">
        <v>1</v>
      </c>
      <c r="C21232" s="216" t="s">
        <v>68756</v>
      </c>
      <c r="D21232" s="215" t="s">
        <v>68757</v>
      </c>
    </row>
    <row r="21233" spans="1:4">
      <c r="A21233" s="215" t="s">
        <v>68758</v>
      </c>
      <c r="B21233" s="215">
        <v>2</v>
      </c>
      <c r="C21233" s="216" t="s">
        <v>68759</v>
      </c>
      <c r="D21233" s="215" t="s">
        <v>68745</v>
      </c>
    </row>
    <row r="21234" spans="1:4">
      <c r="A21234" s="215" t="s">
        <v>68760</v>
      </c>
      <c r="B21234" s="215">
        <v>1</v>
      </c>
      <c r="C21234" s="216" t="s">
        <v>68761</v>
      </c>
      <c r="D21234" s="215" t="s">
        <v>68762</v>
      </c>
    </row>
    <row r="21235" spans="1:4">
      <c r="A21235" s="215" t="s">
        <v>68763</v>
      </c>
      <c r="B21235" s="215">
        <v>1</v>
      </c>
      <c r="C21235" s="216" t="s">
        <v>68764</v>
      </c>
      <c r="D21235" s="215" t="s">
        <v>68702</v>
      </c>
    </row>
    <row r="21236" spans="1:4">
      <c r="A21236" s="215" t="s">
        <v>68765</v>
      </c>
      <c r="B21236" s="215">
        <v>1</v>
      </c>
      <c r="C21236" s="216" t="s">
        <v>68766</v>
      </c>
      <c r="D21236" s="215" t="s">
        <v>68767</v>
      </c>
    </row>
    <row r="21237" spans="1:4">
      <c r="A21237" s="215" t="s">
        <v>68768</v>
      </c>
      <c r="B21237" s="215">
        <v>1</v>
      </c>
      <c r="C21237" s="216" t="s">
        <v>68769</v>
      </c>
      <c r="D21237" s="215" t="s">
        <v>68770</v>
      </c>
    </row>
    <row r="21238" spans="1:4">
      <c r="A21238" s="215" t="s">
        <v>68771</v>
      </c>
      <c r="B21238" s="215">
        <v>1</v>
      </c>
      <c r="C21238" s="216" t="s">
        <v>68772</v>
      </c>
      <c r="D21238" s="215" t="s">
        <v>68773</v>
      </c>
    </row>
    <row r="21239" spans="1:4">
      <c r="A21239" s="215" t="s">
        <v>68774</v>
      </c>
      <c r="B21239" s="215">
        <v>1</v>
      </c>
      <c r="C21239" s="216" t="s">
        <v>68775</v>
      </c>
      <c r="D21239" s="215" t="s">
        <v>68776</v>
      </c>
    </row>
    <row r="21240" spans="1:4">
      <c r="A21240" s="215" t="s">
        <v>68777</v>
      </c>
      <c r="B21240" s="215">
        <v>1</v>
      </c>
      <c r="C21240" s="216" t="s">
        <v>68778</v>
      </c>
      <c r="D21240" s="215" t="s">
        <v>68779</v>
      </c>
    </row>
    <row r="21241" spans="1:4">
      <c r="A21241" s="215" t="s">
        <v>68780</v>
      </c>
      <c r="B21241" s="215">
        <v>1</v>
      </c>
      <c r="C21241" s="216" t="s">
        <v>68781</v>
      </c>
      <c r="D21241" s="215" t="s">
        <v>68782</v>
      </c>
    </row>
    <row r="21242" spans="1:4">
      <c r="A21242" s="215" t="s">
        <v>68783</v>
      </c>
      <c r="B21242" s="215">
        <v>1</v>
      </c>
      <c r="C21242" s="216" t="s">
        <v>68784</v>
      </c>
      <c r="D21242" s="215" t="s">
        <v>68785</v>
      </c>
    </row>
    <row r="21243" spans="1:4">
      <c r="A21243" s="215" t="s">
        <v>68786</v>
      </c>
      <c r="B21243" s="215">
        <v>1</v>
      </c>
      <c r="C21243" s="216" t="s">
        <v>68787</v>
      </c>
      <c r="D21243" s="215" t="s">
        <v>68788</v>
      </c>
    </row>
    <row r="21244" spans="1:4">
      <c r="A21244" s="215" t="s">
        <v>68789</v>
      </c>
      <c r="B21244" s="215">
        <v>1</v>
      </c>
      <c r="C21244" s="216" t="s">
        <v>68790</v>
      </c>
      <c r="D21244" s="215" t="s">
        <v>68791</v>
      </c>
    </row>
    <row r="21245" spans="1:4">
      <c r="A21245" s="215" t="s">
        <v>68792</v>
      </c>
      <c r="B21245" s="215">
        <v>1</v>
      </c>
      <c r="C21245" s="216" t="s">
        <v>68793</v>
      </c>
      <c r="D21245" s="215" t="s">
        <v>68794</v>
      </c>
    </row>
    <row r="21246" spans="1:4">
      <c r="A21246" s="215" t="s">
        <v>68795</v>
      </c>
      <c r="B21246" s="215">
        <v>1</v>
      </c>
      <c r="C21246" s="216" t="s">
        <v>68796</v>
      </c>
      <c r="D21246" s="215" t="s">
        <v>68797</v>
      </c>
    </row>
    <row r="21247" spans="1:4">
      <c r="A21247" s="215" t="s">
        <v>68798</v>
      </c>
      <c r="B21247" s="215">
        <v>1</v>
      </c>
      <c r="C21247" s="216" t="s">
        <v>68799</v>
      </c>
      <c r="D21247" s="215" t="s">
        <v>68800</v>
      </c>
    </row>
    <row r="21248" spans="1:4">
      <c r="A21248" s="215" t="s">
        <v>68801</v>
      </c>
      <c r="B21248" s="215">
        <v>1</v>
      </c>
      <c r="C21248" s="216" t="s">
        <v>68802</v>
      </c>
      <c r="D21248" s="215" t="s">
        <v>68803</v>
      </c>
    </row>
    <row r="21249" spans="1:4">
      <c r="A21249" s="215" t="s">
        <v>68804</v>
      </c>
      <c r="B21249" s="215">
        <v>1</v>
      </c>
      <c r="C21249" s="216" t="s">
        <v>68805</v>
      </c>
      <c r="D21249" s="215" t="s">
        <v>68806</v>
      </c>
    </row>
    <row r="21250" spans="1:4">
      <c r="A21250" s="215" t="s">
        <v>68807</v>
      </c>
      <c r="B21250" s="215">
        <v>1</v>
      </c>
      <c r="C21250" s="216" t="s">
        <v>68808</v>
      </c>
      <c r="D21250" s="215" t="s">
        <v>68809</v>
      </c>
    </row>
    <row r="21251" spans="1:4">
      <c r="A21251" s="215" t="s">
        <v>68810</v>
      </c>
      <c r="B21251" s="215">
        <v>1</v>
      </c>
      <c r="C21251" s="216" t="s">
        <v>68811</v>
      </c>
      <c r="D21251" s="215" t="s">
        <v>68812</v>
      </c>
    </row>
    <row r="21252" spans="1:4">
      <c r="A21252" s="215" t="s">
        <v>68813</v>
      </c>
      <c r="B21252" s="215">
        <v>1</v>
      </c>
      <c r="C21252" s="216" t="s">
        <v>68814</v>
      </c>
      <c r="D21252" s="215" t="s">
        <v>68815</v>
      </c>
    </row>
    <row r="21253" spans="1:4">
      <c r="A21253" s="215" t="s">
        <v>68816</v>
      </c>
      <c r="B21253" s="215">
        <v>1</v>
      </c>
      <c r="C21253" s="216" t="s">
        <v>68817</v>
      </c>
      <c r="D21253" s="215" t="s">
        <v>68818</v>
      </c>
    </row>
    <row r="21254" spans="1:4">
      <c r="A21254" s="215" t="s">
        <v>68819</v>
      </c>
      <c r="B21254" s="215">
        <v>1</v>
      </c>
      <c r="C21254" s="216" t="s">
        <v>68820</v>
      </c>
      <c r="D21254" s="215" t="s">
        <v>68821</v>
      </c>
    </row>
    <row r="21255" spans="1:4">
      <c r="A21255" s="215" t="s">
        <v>68822</v>
      </c>
      <c r="B21255" s="215">
        <v>1</v>
      </c>
      <c r="C21255" s="216" t="s">
        <v>68823</v>
      </c>
      <c r="D21255" s="215" t="s">
        <v>68708</v>
      </c>
    </row>
    <row r="21256" spans="1:4">
      <c r="A21256" s="215" t="s">
        <v>68824</v>
      </c>
      <c r="B21256" s="215">
        <v>1</v>
      </c>
      <c r="C21256" s="216" t="s">
        <v>68825</v>
      </c>
      <c r="D21256" s="215" t="s">
        <v>68826</v>
      </c>
    </row>
    <row r="21257" spans="1:4">
      <c r="A21257" s="215" t="s">
        <v>68827</v>
      </c>
      <c r="B21257" s="215">
        <v>1</v>
      </c>
      <c r="C21257" s="216" t="s">
        <v>68828</v>
      </c>
      <c r="D21257" s="215" t="s">
        <v>68829</v>
      </c>
    </row>
    <row r="21258" spans="1:4">
      <c r="A21258" s="215" t="s">
        <v>68830</v>
      </c>
      <c r="B21258" s="215">
        <v>1</v>
      </c>
      <c r="C21258" s="216" t="s">
        <v>68831</v>
      </c>
      <c r="D21258" s="215" t="s">
        <v>68832</v>
      </c>
    </row>
    <row r="21259" spans="1:4">
      <c r="A21259" s="215" t="s">
        <v>68833</v>
      </c>
      <c r="B21259" s="215">
        <v>1</v>
      </c>
      <c r="C21259" s="216" t="s">
        <v>68834</v>
      </c>
      <c r="D21259" s="215" t="s">
        <v>68835</v>
      </c>
    </row>
    <row r="21260" spans="1:4">
      <c r="A21260" s="215" t="s">
        <v>68836</v>
      </c>
      <c r="B21260" s="215">
        <v>1</v>
      </c>
      <c r="C21260" s="216" t="s">
        <v>68837</v>
      </c>
      <c r="D21260" s="215" t="s">
        <v>68838</v>
      </c>
    </row>
    <row r="21261" spans="1:4">
      <c r="A21261" s="215" t="s">
        <v>68839</v>
      </c>
      <c r="B21261" s="215">
        <v>1</v>
      </c>
      <c r="C21261" s="216" t="s">
        <v>68840</v>
      </c>
      <c r="D21261" s="215" t="s">
        <v>68841</v>
      </c>
    </row>
    <row r="21262" spans="1:4">
      <c r="A21262" s="215" t="s">
        <v>68842</v>
      </c>
      <c r="B21262" s="215">
        <v>1</v>
      </c>
      <c r="C21262" s="216" t="s">
        <v>68843</v>
      </c>
      <c r="D21262" s="215" t="s">
        <v>68844</v>
      </c>
    </row>
    <row r="21263" spans="1:4">
      <c r="A21263" s="215" t="s">
        <v>68845</v>
      </c>
      <c r="B21263" s="215">
        <v>1</v>
      </c>
      <c r="C21263" s="216" t="s">
        <v>68846</v>
      </c>
      <c r="D21263" s="215" t="s">
        <v>68847</v>
      </c>
    </row>
    <row r="21264" spans="1:4">
      <c r="A21264" s="215" t="s">
        <v>68848</v>
      </c>
      <c r="B21264" s="215">
        <v>1</v>
      </c>
      <c r="C21264" s="216" t="s">
        <v>68849</v>
      </c>
      <c r="D21264" s="215" t="s">
        <v>68850</v>
      </c>
    </row>
    <row r="21265" spans="1:4">
      <c r="A21265" s="215" t="s">
        <v>68851</v>
      </c>
      <c r="B21265" s="215">
        <v>1</v>
      </c>
      <c r="C21265" s="216" t="s">
        <v>68852</v>
      </c>
      <c r="D21265" s="215" t="s">
        <v>68853</v>
      </c>
    </row>
    <row r="21266" spans="1:4">
      <c r="A21266" s="215" t="s">
        <v>68854</v>
      </c>
      <c r="B21266" s="215">
        <v>1</v>
      </c>
      <c r="C21266" s="216" t="s">
        <v>68855</v>
      </c>
      <c r="D21266" s="215" t="s">
        <v>68856</v>
      </c>
    </row>
    <row r="21267" spans="1:4">
      <c r="A21267" s="215" t="s">
        <v>68857</v>
      </c>
      <c r="B21267" s="215">
        <v>1</v>
      </c>
      <c r="C21267" s="216" t="s">
        <v>68858</v>
      </c>
      <c r="D21267" s="215" t="s">
        <v>68859</v>
      </c>
    </row>
    <row r="21268" spans="1:4">
      <c r="A21268" s="215" t="s">
        <v>68860</v>
      </c>
      <c r="B21268" s="215">
        <v>1</v>
      </c>
      <c r="C21268" s="216" t="s">
        <v>68861</v>
      </c>
      <c r="D21268" s="215" t="s">
        <v>68862</v>
      </c>
    </row>
    <row r="21269" spans="1:4">
      <c r="A21269" s="215" t="s">
        <v>68863</v>
      </c>
      <c r="B21269" s="215">
        <v>1</v>
      </c>
      <c r="C21269" s="216" t="s">
        <v>68864</v>
      </c>
      <c r="D21269" s="215" t="s">
        <v>68865</v>
      </c>
    </row>
    <row r="21270" spans="1:4">
      <c r="A21270" s="215" t="s">
        <v>68866</v>
      </c>
      <c r="B21270" s="215">
        <v>1</v>
      </c>
      <c r="C21270" s="216" t="s">
        <v>68867</v>
      </c>
      <c r="D21270" s="215" t="s">
        <v>68711</v>
      </c>
    </row>
    <row r="21271" spans="1:4">
      <c r="A21271" s="215" t="s">
        <v>68868</v>
      </c>
      <c r="B21271" s="215">
        <v>1</v>
      </c>
      <c r="C21271" s="216" t="s">
        <v>68869</v>
      </c>
      <c r="D21271" s="215" t="s">
        <v>68870</v>
      </c>
    </row>
    <row r="21272" spans="1:4">
      <c r="A21272" s="215" t="s">
        <v>68871</v>
      </c>
      <c r="B21272" s="215">
        <v>1</v>
      </c>
      <c r="C21272" s="216" t="s">
        <v>68872</v>
      </c>
      <c r="D21272" s="215" t="s">
        <v>68714</v>
      </c>
    </row>
    <row r="21273" spans="1:4">
      <c r="A21273" s="215" t="s">
        <v>68873</v>
      </c>
      <c r="B21273" s="215">
        <v>1</v>
      </c>
      <c r="C21273" s="216" t="s">
        <v>68874</v>
      </c>
      <c r="D21273" s="215" t="s">
        <v>68875</v>
      </c>
    </row>
    <row r="21274" spans="1:4">
      <c r="A21274" s="215" t="s">
        <v>68876</v>
      </c>
      <c r="B21274" s="215">
        <v>1</v>
      </c>
      <c r="C21274" s="216" t="s">
        <v>68877</v>
      </c>
      <c r="D21274" s="215" t="s">
        <v>68878</v>
      </c>
    </row>
    <row r="21275" spans="1:4">
      <c r="A21275" s="215" t="s">
        <v>68879</v>
      </c>
      <c r="B21275" s="215">
        <v>1</v>
      </c>
      <c r="C21275" s="216" t="s">
        <v>68880</v>
      </c>
      <c r="D21275" s="215" t="s">
        <v>68717</v>
      </c>
    </row>
    <row r="21276" spans="1:4">
      <c r="A21276" s="215" t="s">
        <v>68881</v>
      </c>
      <c r="B21276" s="215">
        <v>1</v>
      </c>
      <c r="C21276" s="216" t="s">
        <v>68882</v>
      </c>
      <c r="D21276" s="215" t="s">
        <v>68883</v>
      </c>
    </row>
    <row r="21277" spans="1:4">
      <c r="A21277" s="215" t="s">
        <v>68884</v>
      </c>
      <c r="B21277" s="215">
        <v>1</v>
      </c>
      <c r="C21277" s="216" t="s">
        <v>68885</v>
      </c>
      <c r="D21277" s="215" t="s">
        <v>68886</v>
      </c>
    </row>
    <row r="21278" spans="1:4">
      <c r="A21278" s="215" t="s">
        <v>68887</v>
      </c>
      <c r="B21278" s="215">
        <v>1</v>
      </c>
      <c r="C21278" s="216" t="s">
        <v>68888</v>
      </c>
      <c r="D21278" s="215" t="s">
        <v>68723</v>
      </c>
    </row>
    <row r="21279" spans="1:4">
      <c r="A21279" s="215" t="s">
        <v>111417</v>
      </c>
      <c r="B21279" s="215">
        <v>1</v>
      </c>
      <c r="C21279" s="216" t="s">
        <v>68889</v>
      </c>
      <c r="D21279" s="215" t="s">
        <v>68890</v>
      </c>
    </row>
    <row r="21280" spans="1:4">
      <c r="A21280" s="215" t="s">
        <v>68891</v>
      </c>
      <c r="B21280" s="215">
        <v>1</v>
      </c>
      <c r="C21280" s="216" t="s">
        <v>68892</v>
      </c>
      <c r="D21280" s="215" t="s">
        <v>68724</v>
      </c>
    </row>
    <row r="21281" spans="1:4">
      <c r="A21281" s="215" t="s">
        <v>68893</v>
      </c>
      <c r="B21281" s="215">
        <v>1</v>
      </c>
      <c r="C21281" s="216" t="s">
        <v>68894</v>
      </c>
      <c r="D21281" s="215" t="s">
        <v>68895</v>
      </c>
    </row>
    <row r="21282" spans="1:4">
      <c r="A21282" s="215" t="s">
        <v>68896</v>
      </c>
      <c r="B21282" s="215">
        <v>1</v>
      </c>
      <c r="C21282" s="216" t="s">
        <v>68897</v>
      </c>
      <c r="D21282" s="215" t="s">
        <v>68898</v>
      </c>
    </row>
    <row r="21283" spans="1:4">
      <c r="A21283" s="215" t="s">
        <v>68899</v>
      </c>
      <c r="B21283" s="215">
        <v>1</v>
      </c>
      <c r="C21283" s="216" t="s">
        <v>68900</v>
      </c>
      <c r="D21283" s="215" t="s">
        <v>68901</v>
      </c>
    </row>
    <row r="21284" spans="1:4">
      <c r="A21284" s="215" t="s">
        <v>68902</v>
      </c>
      <c r="B21284" s="215">
        <v>1</v>
      </c>
      <c r="C21284" s="216" t="s">
        <v>111418</v>
      </c>
      <c r="D21284" s="215" t="s">
        <v>68903</v>
      </c>
    </row>
    <row r="21285" spans="1:4">
      <c r="A21285" s="215" t="s">
        <v>68904</v>
      </c>
      <c r="B21285" s="215">
        <v>1</v>
      </c>
      <c r="C21285" s="216" t="s">
        <v>111419</v>
      </c>
      <c r="D21285" s="215" t="s">
        <v>68742</v>
      </c>
    </row>
    <row r="21286" spans="1:4">
      <c r="A21286" s="215" t="s">
        <v>68905</v>
      </c>
      <c r="B21286" s="215">
        <v>1</v>
      </c>
      <c r="C21286" s="216" t="s">
        <v>68906</v>
      </c>
      <c r="D21286" s="215" t="s">
        <v>68907</v>
      </c>
    </row>
    <row r="21287" spans="1:4">
      <c r="A21287" s="215" t="s">
        <v>68908</v>
      </c>
      <c r="B21287" s="215">
        <v>1</v>
      </c>
      <c r="C21287" s="216" t="s">
        <v>111420</v>
      </c>
      <c r="D21287" s="215" t="s">
        <v>68909</v>
      </c>
    </row>
    <row r="21288" spans="1:4">
      <c r="A21288" s="215" t="s">
        <v>68910</v>
      </c>
      <c r="B21288" s="215">
        <v>1</v>
      </c>
      <c r="C21288" s="216" t="s">
        <v>111421</v>
      </c>
      <c r="D21288" s="215" t="s">
        <v>68911</v>
      </c>
    </row>
    <row r="21289" spans="1:4">
      <c r="A21289" s="215" t="s">
        <v>68912</v>
      </c>
      <c r="B21289" s="215">
        <v>1</v>
      </c>
      <c r="C21289" s="216" t="s">
        <v>111422</v>
      </c>
      <c r="D21289" s="215" t="s">
        <v>68785</v>
      </c>
    </row>
    <row r="21290" spans="1:4">
      <c r="A21290" s="215" t="s">
        <v>68913</v>
      </c>
      <c r="B21290" s="215">
        <v>1</v>
      </c>
      <c r="C21290" s="216" t="s">
        <v>111423</v>
      </c>
      <c r="D21290" s="215" t="s">
        <v>68914</v>
      </c>
    </row>
    <row r="21291" spans="1:4">
      <c r="A21291" s="215" t="s">
        <v>68915</v>
      </c>
      <c r="B21291" s="215">
        <v>1</v>
      </c>
      <c r="C21291" s="216" t="s">
        <v>111424</v>
      </c>
      <c r="D21291" s="215" t="s">
        <v>68916</v>
      </c>
    </row>
    <row r="21292" spans="1:4">
      <c r="A21292" s="215" t="s">
        <v>68917</v>
      </c>
      <c r="B21292" s="215">
        <v>1</v>
      </c>
      <c r="C21292" s="216" t="s">
        <v>68918</v>
      </c>
      <c r="D21292" s="215" t="s">
        <v>68919</v>
      </c>
    </row>
    <row r="21293" spans="1:4">
      <c r="A21293" s="215" t="s">
        <v>68920</v>
      </c>
      <c r="B21293" s="215">
        <v>1</v>
      </c>
      <c r="C21293" s="216" t="s">
        <v>111425</v>
      </c>
      <c r="D21293" s="215" t="s">
        <v>68826</v>
      </c>
    </row>
    <row r="21294" spans="1:4">
      <c r="A21294" s="215" t="s">
        <v>68921</v>
      </c>
      <c r="B21294" s="215">
        <v>1</v>
      </c>
      <c r="C21294" s="216" t="s">
        <v>111426</v>
      </c>
      <c r="D21294" s="215" t="s">
        <v>68922</v>
      </c>
    </row>
    <row r="21295" spans="1:4">
      <c r="A21295" s="215" t="s">
        <v>68923</v>
      </c>
      <c r="B21295" s="215">
        <v>1</v>
      </c>
      <c r="C21295" s="216" t="s">
        <v>111427</v>
      </c>
      <c r="D21295" s="215" t="s">
        <v>68924</v>
      </c>
    </row>
    <row r="21296" spans="1:4">
      <c r="A21296" s="215" t="s">
        <v>68925</v>
      </c>
      <c r="B21296" s="215">
        <v>1</v>
      </c>
      <c r="C21296" s="216" t="s">
        <v>111428</v>
      </c>
      <c r="D21296" s="215" t="s">
        <v>68926</v>
      </c>
    </row>
    <row r="21297" spans="1:4">
      <c r="A21297" s="215" t="s">
        <v>68927</v>
      </c>
      <c r="B21297" s="215">
        <v>1</v>
      </c>
      <c r="C21297" s="216" t="s">
        <v>111429</v>
      </c>
      <c r="D21297" s="215" t="s">
        <v>68928</v>
      </c>
    </row>
    <row r="21298" spans="1:4">
      <c r="A21298" s="215" t="s">
        <v>68929</v>
      </c>
      <c r="B21298" s="215">
        <v>1</v>
      </c>
      <c r="C21298" s="216" t="s">
        <v>111430</v>
      </c>
      <c r="D21298" s="215" t="s">
        <v>68865</v>
      </c>
    </row>
    <row r="21299" spans="1:4">
      <c r="A21299" s="215" t="s">
        <v>68930</v>
      </c>
      <c r="B21299" s="215">
        <v>1</v>
      </c>
      <c r="C21299" s="216" t="s">
        <v>111431</v>
      </c>
      <c r="D21299" s="215" t="s">
        <v>68931</v>
      </c>
    </row>
    <row r="21300" spans="1:4">
      <c r="A21300" s="215" t="s">
        <v>68932</v>
      </c>
      <c r="B21300" s="215">
        <v>1</v>
      </c>
      <c r="C21300" s="216" t="s">
        <v>68933</v>
      </c>
      <c r="D21300" s="215" t="s">
        <v>68934</v>
      </c>
    </row>
    <row r="21301" spans="1:4">
      <c r="A21301" s="215" t="s">
        <v>68935</v>
      </c>
      <c r="B21301" s="215">
        <v>1</v>
      </c>
      <c r="C21301" s="216" t="s">
        <v>68936</v>
      </c>
      <c r="D21301" s="215" t="s">
        <v>68937</v>
      </c>
    </row>
    <row r="21302" spans="1:4">
      <c r="A21302" s="215" t="s">
        <v>68938</v>
      </c>
      <c r="B21302" s="215">
        <v>1</v>
      </c>
      <c r="C21302" s="216" t="s">
        <v>68939</v>
      </c>
      <c r="D21302" s="215" t="s">
        <v>68940</v>
      </c>
    </row>
    <row r="21303" spans="1:4">
      <c r="A21303" s="215" t="s">
        <v>68941</v>
      </c>
      <c r="B21303" s="215">
        <v>1</v>
      </c>
      <c r="C21303" s="216" t="s">
        <v>68942</v>
      </c>
      <c r="D21303" s="215" t="s">
        <v>68943</v>
      </c>
    </row>
    <row r="21304" spans="1:4">
      <c r="A21304" s="215" t="s">
        <v>68944</v>
      </c>
      <c r="B21304" s="215">
        <v>1</v>
      </c>
      <c r="C21304" s="216" t="s">
        <v>68945</v>
      </c>
      <c r="D21304" s="215" t="s">
        <v>68946</v>
      </c>
    </row>
    <row r="21305" spans="1:4">
      <c r="A21305" s="215" t="s">
        <v>68947</v>
      </c>
      <c r="B21305" s="215">
        <v>1</v>
      </c>
      <c r="C21305" s="216" t="s">
        <v>68948</v>
      </c>
      <c r="D21305" s="215" t="s">
        <v>68949</v>
      </c>
    </row>
    <row r="21306" spans="1:4">
      <c r="A21306" s="215" t="s">
        <v>68950</v>
      </c>
      <c r="B21306" s="215">
        <v>1</v>
      </c>
      <c r="C21306" s="216" t="s">
        <v>68951</v>
      </c>
      <c r="D21306" s="215" t="s">
        <v>68952</v>
      </c>
    </row>
    <row r="21307" spans="1:4">
      <c r="A21307" s="215" t="s">
        <v>68953</v>
      </c>
      <c r="B21307" s="215">
        <v>1</v>
      </c>
      <c r="C21307" s="216" t="s">
        <v>68954</v>
      </c>
      <c r="D21307" s="215" t="s">
        <v>68955</v>
      </c>
    </row>
    <row r="21308" spans="1:4">
      <c r="A21308" s="215" t="s">
        <v>68956</v>
      </c>
      <c r="B21308" s="215">
        <v>1</v>
      </c>
      <c r="C21308" s="216" t="s">
        <v>68957</v>
      </c>
      <c r="D21308" s="215" t="s">
        <v>68958</v>
      </c>
    </row>
    <row r="21309" spans="1:4">
      <c r="A21309" s="215" t="s">
        <v>68959</v>
      </c>
      <c r="B21309" s="215">
        <v>1</v>
      </c>
      <c r="C21309" s="216" t="s">
        <v>68960</v>
      </c>
      <c r="D21309" s="215" t="s">
        <v>68961</v>
      </c>
    </row>
    <row r="21310" spans="1:4">
      <c r="A21310" s="215" t="s">
        <v>68962</v>
      </c>
      <c r="B21310" s="215">
        <v>1</v>
      </c>
      <c r="C21310" s="216" t="s">
        <v>68963</v>
      </c>
      <c r="D21310" s="215" t="s">
        <v>68964</v>
      </c>
    </row>
    <row r="21311" spans="1:4">
      <c r="A21311" s="215" t="s">
        <v>68965</v>
      </c>
      <c r="B21311" s="215">
        <v>1</v>
      </c>
      <c r="C21311" s="216" t="s">
        <v>68966</v>
      </c>
      <c r="D21311" s="215" t="s">
        <v>68967</v>
      </c>
    </row>
    <row r="21312" spans="1:4">
      <c r="A21312" s="215" t="s">
        <v>68968</v>
      </c>
      <c r="B21312" s="215">
        <v>1</v>
      </c>
      <c r="C21312" s="216" t="s">
        <v>68969</v>
      </c>
      <c r="D21312" s="215" t="s">
        <v>68970</v>
      </c>
    </row>
    <row r="21313" spans="1:4">
      <c r="A21313" s="215" t="s">
        <v>68971</v>
      </c>
      <c r="B21313" s="215">
        <v>1</v>
      </c>
      <c r="C21313" s="216" t="s">
        <v>68972</v>
      </c>
      <c r="D21313" s="215" t="s">
        <v>68973</v>
      </c>
    </row>
    <row r="21314" spans="1:4">
      <c r="A21314" s="215" t="s">
        <v>68974</v>
      </c>
      <c r="B21314" s="215">
        <v>1</v>
      </c>
      <c r="C21314" s="216" t="s">
        <v>68975</v>
      </c>
      <c r="D21314" s="215" t="s">
        <v>68976</v>
      </c>
    </row>
    <row r="21315" spans="1:4">
      <c r="A21315" s="215" t="s">
        <v>68977</v>
      </c>
      <c r="B21315" s="215">
        <v>1</v>
      </c>
      <c r="C21315" s="216" t="s">
        <v>68978</v>
      </c>
      <c r="D21315" s="215" t="s">
        <v>68979</v>
      </c>
    </row>
    <row r="21316" spans="1:4">
      <c r="A21316" s="215" t="s">
        <v>68980</v>
      </c>
      <c r="B21316" s="215">
        <v>2</v>
      </c>
      <c r="C21316" s="216" t="s">
        <v>68981</v>
      </c>
      <c r="D21316" s="215" t="s">
        <v>68982</v>
      </c>
    </row>
    <row r="21317" spans="1:4">
      <c r="A21317" s="215" t="s">
        <v>68983</v>
      </c>
      <c r="B21317" s="215">
        <v>1</v>
      </c>
      <c r="C21317" s="216" t="s">
        <v>68984</v>
      </c>
      <c r="D21317" s="215" t="s">
        <v>68985</v>
      </c>
    </row>
    <row r="21318" spans="1:4">
      <c r="A21318" s="215" t="s">
        <v>68986</v>
      </c>
      <c r="B21318" s="215">
        <v>1</v>
      </c>
      <c r="C21318" s="216" t="s">
        <v>68987</v>
      </c>
      <c r="D21318" s="215" t="s">
        <v>68988</v>
      </c>
    </row>
    <row r="21319" spans="1:4">
      <c r="A21319" s="215" t="s">
        <v>68989</v>
      </c>
      <c r="B21319" s="215">
        <v>1</v>
      </c>
      <c r="C21319" s="216" t="s">
        <v>68990</v>
      </c>
      <c r="D21319" s="215" t="s">
        <v>68991</v>
      </c>
    </row>
    <row r="21320" spans="1:4">
      <c r="A21320" s="215" t="s">
        <v>68992</v>
      </c>
      <c r="B21320" s="215">
        <v>1</v>
      </c>
      <c r="C21320" s="216" t="s">
        <v>68993</v>
      </c>
      <c r="D21320" s="215" t="s">
        <v>68994</v>
      </c>
    </row>
    <row r="21321" spans="1:4">
      <c r="A21321" s="215" t="s">
        <v>68995</v>
      </c>
      <c r="B21321" s="215">
        <v>1</v>
      </c>
      <c r="C21321" s="216" t="s">
        <v>68996</v>
      </c>
      <c r="D21321" s="215" t="s">
        <v>68997</v>
      </c>
    </row>
    <row r="21322" spans="1:4">
      <c r="A21322" s="215" t="s">
        <v>68998</v>
      </c>
      <c r="B21322" s="215">
        <v>1</v>
      </c>
      <c r="C21322" s="216" t="s">
        <v>68999</v>
      </c>
      <c r="D21322" s="215" t="s">
        <v>69000</v>
      </c>
    </row>
    <row r="21323" spans="1:4">
      <c r="A21323" s="215" t="s">
        <v>69001</v>
      </c>
      <c r="B21323" s="215">
        <v>1</v>
      </c>
      <c r="C21323" s="216" t="s">
        <v>69002</v>
      </c>
      <c r="D21323" s="215" t="s">
        <v>69003</v>
      </c>
    </row>
    <row r="21324" spans="1:4">
      <c r="A21324" s="215" t="s">
        <v>69004</v>
      </c>
      <c r="B21324" s="215">
        <v>1</v>
      </c>
      <c r="C21324" s="216" t="s">
        <v>69005</v>
      </c>
      <c r="D21324" s="215" t="s">
        <v>69006</v>
      </c>
    </row>
    <row r="21325" spans="1:4">
      <c r="A21325" s="215" t="s">
        <v>69007</v>
      </c>
      <c r="B21325" s="215">
        <v>1</v>
      </c>
      <c r="C21325" s="216" t="s">
        <v>69008</v>
      </c>
      <c r="D21325" s="215" t="s">
        <v>69009</v>
      </c>
    </row>
    <row r="21326" spans="1:4">
      <c r="A21326" s="215" t="s">
        <v>69010</v>
      </c>
      <c r="B21326" s="215">
        <v>1</v>
      </c>
      <c r="C21326" s="216" t="s">
        <v>69011</v>
      </c>
      <c r="D21326" s="215" t="s">
        <v>69012</v>
      </c>
    </row>
    <row r="21327" spans="1:4">
      <c r="A21327" s="215" t="s">
        <v>69013</v>
      </c>
      <c r="B21327" s="215">
        <v>1</v>
      </c>
      <c r="C21327" s="216" t="s">
        <v>69014</v>
      </c>
      <c r="D21327" s="215" t="s">
        <v>69015</v>
      </c>
    </row>
    <row r="21328" spans="1:4">
      <c r="A21328" s="215" t="s">
        <v>69016</v>
      </c>
      <c r="B21328" s="215">
        <v>1</v>
      </c>
      <c r="C21328" s="216" t="s">
        <v>69017</v>
      </c>
      <c r="D21328" s="215" t="s">
        <v>69018</v>
      </c>
    </row>
    <row r="21329" spans="1:4">
      <c r="A21329" s="215" t="s">
        <v>69019</v>
      </c>
      <c r="B21329" s="215">
        <v>1</v>
      </c>
      <c r="C21329" s="216" t="s">
        <v>69020</v>
      </c>
      <c r="D21329" s="215" t="s">
        <v>69021</v>
      </c>
    </row>
    <row r="21330" spans="1:4">
      <c r="A21330" s="215" t="s">
        <v>69022</v>
      </c>
      <c r="B21330" s="215">
        <v>1</v>
      </c>
      <c r="C21330" s="216" t="s">
        <v>69023</v>
      </c>
      <c r="D21330" s="215" t="s">
        <v>69024</v>
      </c>
    </row>
    <row r="21331" spans="1:4">
      <c r="A21331" s="215" t="s">
        <v>69025</v>
      </c>
      <c r="B21331" s="215">
        <v>1</v>
      </c>
      <c r="C21331" s="216" t="s">
        <v>69026</v>
      </c>
      <c r="D21331" s="215" t="s">
        <v>69027</v>
      </c>
    </row>
    <row r="21332" spans="1:4">
      <c r="A21332" s="215" t="s">
        <v>69028</v>
      </c>
      <c r="B21332" s="215">
        <v>1</v>
      </c>
      <c r="C21332" s="216" t="s">
        <v>69029</v>
      </c>
      <c r="D21332" s="215" t="s">
        <v>69030</v>
      </c>
    </row>
    <row r="21333" spans="1:4">
      <c r="A21333" s="215" t="s">
        <v>69031</v>
      </c>
      <c r="B21333" s="215">
        <v>1</v>
      </c>
      <c r="C21333" s="216" t="s">
        <v>69032</v>
      </c>
      <c r="D21333" s="215" t="s">
        <v>69033</v>
      </c>
    </row>
    <row r="21334" spans="1:4">
      <c r="A21334" s="215" t="s">
        <v>69034</v>
      </c>
      <c r="B21334" s="215">
        <v>1</v>
      </c>
      <c r="C21334" s="216" t="s">
        <v>69035</v>
      </c>
      <c r="D21334" s="215" t="s">
        <v>69036</v>
      </c>
    </row>
    <row r="21335" spans="1:4">
      <c r="A21335" s="215" t="s">
        <v>69037</v>
      </c>
      <c r="B21335" s="215">
        <v>1</v>
      </c>
      <c r="C21335" s="216" t="s">
        <v>69038</v>
      </c>
      <c r="D21335" s="215" t="s">
        <v>69039</v>
      </c>
    </row>
    <row r="21336" spans="1:4">
      <c r="A21336" s="215" t="s">
        <v>69040</v>
      </c>
      <c r="B21336" s="215">
        <v>1</v>
      </c>
      <c r="C21336" s="216" t="s">
        <v>69041</v>
      </c>
      <c r="D21336" s="215" t="s">
        <v>69042</v>
      </c>
    </row>
    <row r="21337" spans="1:4">
      <c r="A21337" s="215" t="s">
        <v>69043</v>
      </c>
      <c r="B21337" s="215">
        <v>1</v>
      </c>
      <c r="C21337" s="216" t="s">
        <v>69044</v>
      </c>
      <c r="D21337" s="215" t="s">
        <v>69045</v>
      </c>
    </row>
    <row r="21338" spans="1:4">
      <c r="A21338" s="215" t="s">
        <v>69046</v>
      </c>
      <c r="B21338" s="215">
        <v>1</v>
      </c>
      <c r="C21338" s="216" t="s">
        <v>69047</v>
      </c>
      <c r="D21338" s="215" t="s">
        <v>69048</v>
      </c>
    </row>
    <row r="21339" spans="1:4">
      <c r="A21339" s="215" t="s">
        <v>69049</v>
      </c>
      <c r="B21339" s="215">
        <v>1</v>
      </c>
      <c r="C21339" s="216" t="s">
        <v>69050</v>
      </c>
      <c r="D21339" s="215" t="s">
        <v>69051</v>
      </c>
    </row>
    <row r="21340" spans="1:4">
      <c r="A21340" s="215" t="s">
        <v>69052</v>
      </c>
      <c r="B21340" s="215">
        <v>1</v>
      </c>
      <c r="C21340" s="216" t="s">
        <v>69053</v>
      </c>
      <c r="D21340" s="215" t="s">
        <v>69054</v>
      </c>
    </row>
    <row r="21341" spans="1:4">
      <c r="A21341" s="215" t="s">
        <v>69055</v>
      </c>
      <c r="B21341" s="215">
        <v>1</v>
      </c>
      <c r="C21341" s="216" t="s">
        <v>69056</v>
      </c>
      <c r="D21341" s="215" t="s">
        <v>69057</v>
      </c>
    </row>
    <row r="21342" spans="1:4">
      <c r="A21342" s="215" t="s">
        <v>69058</v>
      </c>
      <c r="B21342" s="215">
        <v>1</v>
      </c>
      <c r="C21342" s="216" t="s">
        <v>69059</v>
      </c>
      <c r="D21342" s="215" t="s">
        <v>69060</v>
      </c>
    </row>
    <row r="21343" spans="1:4">
      <c r="A21343" s="215" t="s">
        <v>69061</v>
      </c>
      <c r="B21343" s="215">
        <v>1</v>
      </c>
      <c r="C21343" s="216" t="s">
        <v>69062</v>
      </c>
      <c r="D21343" s="215" t="s">
        <v>69063</v>
      </c>
    </row>
    <row r="21344" spans="1:4">
      <c r="A21344" s="215" t="s">
        <v>69064</v>
      </c>
      <c r="B21344" s="215">
        <v>1</v>
      </c>
      <c r="C21344" s="216" t="s">
        <v>69065</v>
      </c>
      <c r="D21344" s="215" t="s">
        <v>69066</v>
      </c>
    </row>
    <row r="21345" spans="1:4">
      <c r="A21345" s="215" t="s">
        <v>69067</v>
      </c>
      <c r="B21345" s="215">
        <v>1</v>
      </c>
      <c r="C21345" s="216" t="s">
        <v>69068</v>
      </c>
      <c r="D21345" s="215" t="s">
        <v>69069</v>
      </c>
    </row>
    <row r="21346" spans="1:4">
      <c r="A21346" s="215" t="s">
        <v>69070</v>
      </c>
      <c r="B21346" s="215">
        <v>1</v>
      </c>
      <c r="C21346" s="216" t="s">
        <v>69071</v>
      </c>
      <c r="D21346" s="215" t="s">
        <v>69072</v>
      </c>
    </row>
    <row r="21347" spans="1:4">
      <c r="A21347" s="215" t="s">
        <v>69073</v>
      </c>
      <c r="B21347" s="215">
        <v>1</v>
      </c>
      <c r="C21347" s="216" t="s">
        <v>69074</v>
      </c>
      <c r="D21347" s="215" t="s">
        <v>69075</v>
      </c>
    </row>
    <row r="21348" spans="1:4">
      <c r="A21348" s="215" t="s">
        <v>69076</v>
      </c>
      <c r="B21348" s="215">
        <v>1</v>
      </c>
      <c r="C21348" s="216" t="s">
        <v>69077</v>
      </c>
      <c r="D21348" s="215" t="s">
        <v>69078</v>
      </c>
    </row>
    <row r="21349" spans="1:4">
      <c r="A21349" s="215" t="s">
        <v>69079</v>
      </c>
      <c r="B21349" s="215">
        <v>1</v>
      </c>
      <c r="C21349" s="216" t="s">
        <v>69080</v>
      </c>
      <c r="D21349" s="215" t="s">
        <v>69081</v>
      </c>
    </row>
    <row r="21350" spans="1:4">
      <c r="A21350" s="215" t="s">
        <v>69082</v>
      </c>
      <c r="B21350" s="215">
        <v>1</v>
      </c>
      <c r="C21350" s="216" t="s">
        <v>69083</v>
      </c>
      <c r="D21350" s="215" t="s">
        <v>69084</v>
      </c>
    </row>
    <row r="21351" spans="1:4">
      <c r="A21351" s="215" t="s">
        <v>69085</v>
      </c>
      <c r="B21351" s="215">
        <v>1</v>
      </c>
      <c r="C21351" s="216" t="s">
        <v>69086</v>
      </c>
      <c r="D21351" s="215" t="s">
        <v>69087</v>
      </c>
    </row>
    <row r="21352" spans="1:4">
      <c r="A21352" s="215" t="s">
        <v>69088</v>
      </c>
      <c r="B21352" s="215">
        <v>1</v>
      </c>
      <c r="C21352" s="216" t="s">
        <v>69089</v>
      </c>
      <c r="D21352" s="215" t="s">
        <v>69090</v>
      </c>
    </row>
    <row r="21353" spans="1:4">
      <c r="A21353" s="215" t="s">
        <v>69091</v>
      </c>
      <c r="B21353" s="215">
        <v>1</v>
      </c>
      <c r="C21353" s="216" t="s">
        <v>69092</v>
      </c>
      <c r="D21353" s="215" t="s">
        <v>69093</v>
      </c>
    </row>
    <row r="21354" spans="1:4">
      <c r="A21354" s="215" t="s">
        <v>69094</v>
      </c>
      <c r="B21354" s="215">
        <v>1</v>
      </c>
      <c r="C21354" s="216" t="s">
        <v>69095</v>
      </c>
      <c r="D21354" s="215" t="s">
        <v>69096</v>
      </c>
    </row>
    <row r="21355" spans="1:4">
      <c r="A21355" s="215" t="s">
        <v>69097</v>
      </c>
      <c r="B21355" s="215">
        <v>1</v>
      </c>
      <c r="C21355" s="216" t="s">
        <v>69098</v>
      </c>
      <c r="D21355" s="215" t="s">
        <v>69099</v>
      </c>
    </row>
    <row r="21356" spans="1:4">
      <c r="A21356" s="215" t="s">
        <v>69100</v>
      </c>
      <c r="B21356" s="215">
        <v>1</v>
      </c>
      <c r="C21356" s="216" t="s">
        <v>69101</v>
      </c>
      <c r="D21356" s="215" t="s">
        <v>69102</v>
      </c>
    </row>
    <row r="21357" spans="1:4">
      <c r="A21357" s="215" t="s">
        <v>69103</v>
      </c>
      <c r="B21357" s="215">
        <v>1</v>
      </c>
      <c r="C21357" s="216" t="s">
        <v>69104</v>
      </c>
      <c r="D21357" s="215" t="s">
        <v>69105</v>
      </c>
    </row>
    <row r="21358" spans="1:4">
      <c r="A21358" s="215" t="s">
        <v>69106</v>
      </c>
      <c r="B21358" s="215">
        <v>1</v>
      </c>
      <c r="C21358" s="216" t="s">
        <v>69107</v>
      </c>
      <c r="D21358" s="215" t="s">
        <v>69108</v>
      </c>
    </row>
    <row r="21359" spans="1:4">
      <c r="A21359" s="215" t="s">
        <v>69109</v>
      </c>
      <c r="B21359" s="215">
        <v>1</v>
      </c>
      <c r="C21359" s="216" t="s">
        <v>69110</v>
      </c>
      <c r="D21359" s="215" t="s">
        <v>69111</v>
      </c>
    </row>
    <row r="21360" spans="1:4">
      <c r="A21360" s="215" t="s">
        <v>69112</v>
      </c>
      <c r="B21360" s="215">
        <v>1</v>
      </c>
      <c r="C21360" s="216" t="s">
        <v>69113</v>
      </c>
      <c r="D21360" s="215" t="s">
        <v>69114</v>
      </c>
    </row>
    <row r="21361" spans="1:4">
      <c r="A21361" s="215" t="s">
        <v>69115</v>
      </c>
      <c r="B21361" s="215">
        <v>1</v>
      </c>
      <c r="C21361" s="216" t="s">
        <v>69116</v>
      </c>
      <c r="D21361" s="215" t="s">
        <v>69117</v>
      </c>
    </row>
    <row r="21362" spans="1:4">
      <c r="A21362" s="215" t="s">
        <v>69118</v>
      </c>
      <c r="B21362" s="215">
        <v>1</v>
      </c>
      <c r="C21362" s="216" t="s">
        <v>69119</v>
      </c>
      <c r="D21362" s="215" t="s">
        <v>69120</v>
      </c>
    </row>
    <row r="21363" spans="1:4">
      <c r="A21363" s="215" t="s">
        <v>69121</v>
      </c>
      <c r="B21363" s="215">
        <v>1</v>
      </c>
      <c r="C21363" s="216" t="s">
        <v>69122</v>
      </c>
      <c r="D21363" s="215" t="s">
        <v>69123</v>
      </c>
    </row>
    <row r="21364" spans="1:4">
      <c r="A21364" s="215" t="s">
        <v>69124</v>
      </c>
      <c r="B21364" s="215">
        <v>1</v>
      </c>
      <c r="C21364" s="216" t="s">
        <v>69125</v>
      </c>
      <c r="D21364" s="215" t="s">
        <v>69126</v>
      </c>
    </row>
    <row r="21365" spans="1:4">
      <c r="A21365" s="215" t="s">
        <v>69127</v>
      </c>
      <c r="B21365" s="215">
        <v>1</v>
      </c>
      <c r="C21365" s="216" t="s">
        <v>69128</v>
      </c>
      <c r="D21365" s="215" t="s">
        <v>69129</v>
      </c>
    </row>
    <row r="21366" spans="1:4">
      <c r="A21366" s="215" t="s">
        <v>69130</v>
      </c>
      <c r="B21366" s="215">
        <v>1</v>
      </c>
      <c r="C21366" s="216" t="s">
        <v>69131</v>
      </c>
      <c r="D21366" s="215" t="s">
        <v>69132</v>
      </c>
    </row>
    <row r="21367" spans="1:4">
      <c r="A21367" s="215" t="s">
        <v>69133</v>
      </c>
      <c r="B21367" s="215">
        <v>1</v>
      </c>
      <c r="C21367" s="216" t="s">
        <v>69134</v>
      </c>
      <c r="D21367" s="215" t="s">
        <v>69135</v>
      </c>
    </row>
    <row r="21368" spans="1:4">
      <c r="A21368" s="215" t="s">
        <v>69136</v>
      </c>
      <c r="B21368" s="215">
        <v>1</v>
      </c>
      <c r="C21368" s="216" t="s">
        <v>69137</v>
      </c>
      <c r="D21368" s="215" t="s">
        <v>69138</v>
      </c>
    </row>
    <row r="21369" spans="1:4">
      <c r="A21369" s="215" t="s">
        <v>69139</v>
      </c>
      <c r="B21369" s="215">
        <v>1</v>
      </c>
      <c r="C21369" s="216" t="s">
        <v>69140</v>
      </c>
      <c r="D21369" s="215" t="s">
        <v>69141</v>
      </c>
    </row>
    <row r="21370" spans="1:4">
      <c r="A21370" s="215" t="s">
        <v>69142</v>
      </c>
      <c r="B21370" s="215">
        <v>1</v>
      </c>
      <c r="C21370" s="216" t="s">
        <v>69143</v>
      </c>
      <c r="D21370" s="215" t="s">
        <v>69144</v>
      </c>
    </row>
    <row r="21371" spans="1:4">
      <c r="A21371" s="215" t="s">
        <v>69145</v>
      </c>
      <c r="B21371" s="215">
        <v>1</v>
      </c>
      <c r="C21371" s="216" t="s">
        <v>69146</v>
      </c>
      <c r="D21371" s="215" t="s">
        <v>69147</v>
      </c>
    </row>
    <row r="21372" spans="1:4">
      <c r="A21372" s="215" t="s">
        <v>69148</v>
      </c>
      <c r="B21372" s="215">
        <v>1</v>
      </c>
      <c r="C21372" s="216" t="s">
        <v>69149</v>
      </c>
      <c r="D21372" s="215" t="s">
        <v>69150</v>
      </c>
    </row>
    <row r="21373" spans="1:4">
      <c r="A21373" s="215" t="s">
        <v>69151</v>
      </c>
      <c r="B21373" s="215">
        <v>1</v>
      </c>
      <c r="C21373" s="216" t="s">
        <v>69152</v>
      </c>
      <c r="D21373" s="215" t="s">
        <v>69153</v>
      </c>
    </row>
    <row r="21374" spans="1:4">
      <c r="A21374" s="215" t="s">
        <v>69154</v>
      </c>
      <c r="B21374" s="215">
        <v>1</v>
      </c>
      <c r="C21374" s="216" t="s">
        <v>69155</v>
      </c>
      <c r="D21374" s="215" t="s">
        <v>69156</v>
      </c>
    </row>
    <row r="21375" spans="1:4">
      <c r="A21375" s="215" t="s">
        <v>69157</v>
      </c>
      <c r="B21375" s="215">
        <v>1</v>
      </c>
      <c r="C21375" s="216" t="s">
        <v>69158</v>
      </c>
      <c r="D21375" s="215" t="s">
        <v>69159</v>
      </c>
    </row>
    <row r="21376" spans="1:4">
      <c r="A21376" s="215" t="s">
        <v>69160</v>
      </c>
      <c r="B21376" s="215">
        <v>1</v>
      </c>
      <c r="C21376" s="216" t="s">
        <v>69161</v>
      </c>
      <c r="D21376" s="215" t="s">
        <v>69162</v>
      </c>
    </row>
    <row r="21377" spans="1:4">
      <c r="A21377" s="215" t="s">
        <v>69163</v>
      </c>
      <c r="B21377" s="215">
        <v>1</v>
      </c>
      <c r="C21377" s="216" t="s">
        <v>69164</v>
      </c>
      <c r="D21377" s="215" t="s">
        <v>69165</v>
      </c>
    </row>
    <row r="21378" spans="1:4">
      <c r="A21378" s="215" t="s">
        <v>69166</v>
      </c>
      <c r="B21378" s="215">
        <v>1</v>
      </c>
      <c r="C21378" s="216" t="s">
        <v>69167</v>
      </c>
      <c r="D21378" s="215" t="s">
        <v>69168</v>
      </c>
    </row>
    <row r="21379" spans="1:4">
      <c r="A21379" s="215" t="s">
        <v>69169</v>
      </c>
      <c r="B21379" s="215">
        <v>1</v>
      </c>
      <c r="C21379" s="216" t="s">
        <v>69170</v>
      </c>
      <c r="D21379" s="215" t="s">
        <v>69171</v>
      </c>
    </row>
    <row r="21380" spans="1:4">
      <c r="A21380" s="215" t="s">
        <v>69172</v>
      </c>
      <c r="B21380" s="215">
        <v>1</v>
      </c>
      <c r="C21380" s="216" t="s">
        <v>69173</v>
      </c>
      <c r="D21380" s="215" t="s">
        <v>69174</v>
      </c>
    </row>
    <row r="21381" spans="1:4">
      <c r="A21381" s="215" t="s">
        <v>69175</v>
      </c>
      <c r="B21381" s="215">
        <v>1</v>
      </c>
      <c r="C21381" s="216" t="s">
        <v>69176</v>
      </c>
      <c r="D21381" s="215" t="s">
        <v>69177</v>
      </c>
    </row>
    <row r="21382" spans="1:4">
      <c r="A21382" s="215" t="s">
        <v>69178</v>
      </c>
      <c r="B21382" s="215">
        <v>1</v>
      </c>
      <c r="C21382" s="216" t="s">
        <v>69179</v>
      </c>
      <c r="D21382" s="215" t="s">
        <v>69180</v>
      </c>
    </row>
    <row r="21383" spans="1:4">
      <c r="A21383" s="215" t="s">
        <v>69181</v>
      </c>
      <c r="B21383" s="215">
        <v>1</v>
      </c>
      <c r="C21383" s="216" t="s">
        <v>69182</v>
      </c>
      <c r="D21383" s="215" t="s">
        <v>69183</v>
      </c>
    </row>
    <row r="21384" spans="1:4">
      <c r="A21384" s="215" t="s">
        <v>69184</v>
      </c>
      <c r="B21384" s="215">
        <v>1</v>
      </c>
      <c r="C21384" s="216" t="s">
        <v>69185</v>
      </c>
      <c r="D21384" s="215" t="s">
        <v>69186</v>
      </c>
    </row>
    <row r="21385" spans="1:4">
      <c r="A21385" s="215" t="s">
        <v>69187</v>
      </c>
      <c r="B21385" s="215">
        <v>1</v>
      </c>
      <c r="C21385" s="216" t="s">
        <v>69188</v>
      </c>
      <c r="D21385" s="215" t="s">
        <v>69189</v>
      </c>
    </row>
    <row r="21386" spans="1:4">
      <c r="A21386" s="215" t="s">
        <v>69190</v>
      </c>
      <c r="B21386" s="215">
        <v>1</v>
      </c>
      <c r="C21386" s="216" t="s">
        <v>69191</v>
      </c>
      <c r="D21386" s="215" t="s">
        <v>69192</v>
      </c>
    </row>
    <row r="21387" spans="1:4">
      <c r="A21387" s="215" t="s">
        <v>69193</v>
      </c>
      <c r="B21387" s="215">
        <v>1</v>
      </c>
      <c r="C21387" s="216" t="s">
        <v>69194</v>
      </c>
      <c r="D21387" s="215" t="s">
        <v>69195</v>
      </c>
    </row>
    <row r="21388" spans="1:4">
      <c r="A21388" s="215" t="s">
        <v>69196</v>
      </c>
      <c r="B21388" s="215">
        <v>1</v>
      </c>
      <c r="C21388" s="216" t="s">
        <v>69197</v>
      </c>
      <c r="D21388" s="215" t="s">
        <v>69198</v>
      </c>
    </row>
    <row r="21389" spans="1:4">
      <c r="A21389" s="215" t="s">
        <v>69199</v>
      </c>
      <c r="B21389" s="215">
        <v>1</v>
      </c>
      <c r="C21389" s="216" t="s">
        <v>69200</v>
      </c>
      <c r="D21389" s="215" t="s">
        <v>69201</v>
      </c>
    </row>
    <row r="21390" spans="1:4">
      <c r="A21390" s="215" t="s">
        <v>69202</v>
      </c>
      <c r="B21390" s="215">
        <v>1</v>
      </c>
      <c r="C21390" s="216" t="s">
        <v>69203</v>
      </c>
      <c r="D21390" s="215" t="s">
        <v>69204</v>
      </c>
    </row>
    <row r="21391" spans="1:4">
      <c r="A21391" s="215" t="s">
        <v>69205</v>
      </c>
      <c r="B21391" s="215">
        <v>1</v>
      </c>
      <c r="C21391" s="216" t="s">
        <v>69206</v>
      </c>
      <c r="D21391" s="215" t="s">
        <v>69207</v>
      </c>
    </row>
    <row r="21392" spans="1:4">
      <c r="A21392" s="215" t="s">
        <v>69208</v>
      </c>
      <c r="B21392" s="215">
        <v>1</v>
      </c>
      <c r="C21392" s="216" t="s">
        <v>69209</v>
      </c>
      <c r="D21392" s="215" t="s">
        <v>69210</v>
      </c>
    </row>
    <row r="21393" spans="1:4">
      <c r="A21393" s="215" t="s">
        <v>69211</v>
      </c>
      <c r="B21393" s="215">
        <v>1</v>
      </c>
      <c r="C21393" s="216" t="s">
        <v>69212</v>
      </c>
      <c r="D21393" s="215" t="s">
        <v>69213</v>
      </c>
    </row>
    <row r="21394" spans="1:4">
      <c r="A21394" s="215" t="s">
        <v>69214</v>
      </c>
      <c r="B21394" s="215">
        <v>1</v>
      </c>
      <c r="C21394" s="216" t="s">
        <v>69215</v>
      </c>
      <c r="D21394" s="215" t="s">
        <v>69216</v>
      </c>
    </row>
    <row r="21395" spans="1:4">
      <c r="A21395" s="215" t="s">
        <v>69217</v>
      </c>
      <c r="B21395" s="215">
        <v>1</v>
      </c>
      <c r="C21395" s="216" t="s">
        <v>69218</v>
      </c>
      <c r="D21395" s="215" t="s">
        <v>69219</v>
      </c>
    </row>
    <row r="21396" spans="1:4">
      <c r="A21396" s="215" t="s">
        <v>69220</v>
      </c>
      <c r="B21396" s="215">
        <v>1</v>
      </c>
      <c r="C21396" s="216" t="s">
        <v>69221</v>
      </c>
      <c r="D21396" s="215" t="s">
        <v>69222</v>
      </c>
    </row>
    <row r="21397" spans="1:4">
      <c r="A21397" s="215" t="s">
        <v>69223</v>
      </c>
      <c r="B21397" s="215">
        <v>1</v>
      </c>
      <c r="C21397" s="216" t="s">
        <v>69224</v>
      </c>
      <c r="D21397" s="215" t="s">
        <v>69225</v>
      </c>
    </row>
    <row r="21398" spans="1:4">
      <c r="A21398" s="215" t="s">
        <v>69226</v>
      </c>
      <c r="B21398" s="215">
        <v>1</v>
      </c>
      <c r="C21398" s="216" t="s">
        <v>69227</v>
      </c>
      <c r="D21398" s="215" t="s">
        <v>69228</v>
      </c>
    </row>
    <row r="21399" spans="1:4">
      <c r="A21399" s="215" t="s">
        <v>69229</v>
      </c>
      <c r="B21399" s="215">
        <v>1</v>
      </c>
      <c r="C21399" s="216" t="s">
        <v>69230</v>
      </c>
      <c r="D21399" s="215" t="s">
        <v>69231</v>
      </c>
    </row>
    <row r="21400" spans="1:4">
      <c r="A21400" s="215" t="s">
        <v>69232</v>
      </c>
      <c r="B21400" s="215">
        <v>1</v>
      </c>
      <c r="C21400" s="216" t="s">
        <v>69233</v>
      </c>
      <c r="D21400" s="215" t="s">
        <v>69234</v>
      </c>
    </row>
    <row r="21401" spans="1:4">
      <c r="A21401" s="215" t="s">
        <v>69235</v>
      </c>
      <c r="B21401" s="215">
        <v>1</v>
      </c>
      <c r="C21401" s="216" t="s">
        <v>69236</v>
      </c>
      <c r="D21401" s="215" t="s">
        <v>69237</v>
      </c>
    </row>
    <row r="21402" spans="1:4">
      <c r="A21402" s="215" t="s">
        <v>69238</v>
      </c>
      <c r="B21402" s="215">
        <v>1</v>
      </c>
      <c r="C21402" s="216" t="s">
        <v>69239</v>
      </c>
      <c r="D21402" s="215" t="s">
        <v>69240</v>
      </c>
    </row>
    <row r="21403" spans="1:4">
      <c r="A21403" s="215" t="s">
        <v>69241</v>
      </c>
      <c r="B21403" s="215">
        <v>1</v>
      </c>
      <c r="C21403" s="216" t="s">
        <v>69242</v>
      </c>
      <c r="D21403" s="215" t="s">
        <v>69243</v>
      </c>
    </row>
    <row r="21404" spans="1:4">
      <c r="A21404" s="215" t="s">
        <v>69244</v>
      </c>
      <c r="B21404" s="215">
        <v>1</v>
      </c>
      <c r="C21404" s="216" t="s">
        <v>69245</v>
      </c>
      <c r="D21404" s="215" t="s">
        <v>69246</v>
      </c>
    </row>
    <row r="21405" spans="1:4">
      <c r="A21405" s="215" t="s">
        <v>69247</v>
      </c>
      <c r="B21405" s="215">
        <v>1</v>
      </c>
      <c r="C21405" s="216" t="s">
        <v>69248</v>
      </c>
      <c r="D21405" s="215" t="s">
        <v>69249</v>
      </c>
    </row>
    <row r="21406" spans="1:4">
      <c r="A21406" s="215" t="s">
        <v>69250</v>
      </c>
      <c r="B21406" s="215">
        <v>1</v>
      </c>
      <c r="C21406" s="216" t="s">
        <v>69251</v>
      </c>
      <c r="D21406" s="215" t="s">
        <v>69252</v>
      </c>
    </row>
    <row r="21407" spans="1:4">
      <c r="A21407" s="215" t="s">
        <v>69253</v>
      </c>
      <c r="B21407" s="215">
        <v>1</v>
      </c>
      <c r="C21407" s="216" t="s">
        <v>69254</v>
      </c>
      <c r="D21407" s="215" t="s">
        <v>69255</v>
      </c>
    </row>
    <row r="21408" spans="1:4">
      <c r="A21408" s="215" t="s">
        <v>69256</v>
      </c>
      <c r="B21408" s="215">
        <v>1</v>
      </c>
      <c r="C21408" s="216" t="s">
        <v>69257</v>
      </c>
      <c r="D21408" s="215" t="s">
        <v>69258</v>
      </c>
    </row>
    <row r="21409" spans="1:4">
      <c r="A21409" s="215" t="s">
        <v>69259</v>
      </c>
      <c r="B21409" s="215">
        <v>1</v>
      </c>
      <c r="C21409" s="216" t="s">
        <v>69260</v>
      </c>
      <c r="D21409" s="215" t="s">
        <v>69261</v>
      </c>
    </row>
    <row r="21410" spans="1:4">
      <c r="A21410" s="215" t="s">
        <v>69262</v>
      </c>
      <c r="B21410" s="215">
        <v>1</v>
      </c>
      <c r="C21410" s="216" t="s">
        <v>69263</v>
      </c>
      <c r="D21410" s="215" t="s">
        <v>69264</v>
      </c>
    </row>
    <row r="21411" spans="1:4">
      <c r="A21411" s="215" t="s">
        <v>69265</v>
      </c>
      <c r="B21411" s="215">
        <v>1</v>
      </c>
      <c r="C21411" s="216" t="s">
        <v>69266</v>
      </c>
      <c r="D21411" s="215" t="s">
        <v>69267</v>
      </c>
    </row>
    <row r="21412" spans="1:4">
      <c r="A21412" s="215" t="s">
        <v>69268</v>
      </c>
      <c r="B21412" s="215">
        <v>1</v>
      </c>
      <c r="C21412" s="216" t="s">
        <v>69269</v>
      </c>
      <c r="D21412" s="215" t="s">
        <v>69270</v>
      </c>
    </row>
    <row r="21413" spans="1:4">
      <c r="A21413" s="215" t="s">
        <v>69271</v>
      </c>
      <c r="B21413" s="215">
        <v>1</v>
      </c>
      <c r="C21413" s="216" t="s">
        <v>69272</v>
      </c>
      <c r="D21413" s="215" t="s">
        <v>69273</v>
      </c>
    </row>
    <row r="21414" spans="1:4">
      <c r="A21414" s="215" t="s">
        <v>69274</v>
      </c>
      <c r="B21414" s="215">
        <v>1</v>
      </c>
      <c r="C21414" s="216" t="s">
        <v>69275</v>
      </c>
      <c r="D21414" s="215" t="s">
        <v>69276</v>
      </c>
    </row>
    <row r="21415" spans="1:4">
      <c r="A21415" s="215" t="s">
        <v>69277</v>
      </c>
      <c r="B21415" s="215">
        <v>1</v>
      </c>
      <c r="C21415" s="216" t="s">
        <v>69278</v>
      </c>
      <c r="D21415" s="215" t="s">
        <v>69279</v>
      </c>
    </row>
    <row r="21416" spans="1:4">
      <c r="A21416" s="215" t="s">
        <v>69280</v>
      </c>
      <c r="B21416" s="215">
        <v>1</v>
      </c>
      <c r="C21416" s="216" t="s">
        <v>69281</v>
      </c>
      <c r="D21416" s="215" t="s">
        <v>69282</v>
      </c>
    </row>
    <row r="21417" spans="1:4">
      <c r="A21417" s="215" t="s">
        <v>69283</v>
      </c>
      <c r="B21417" s="215">
        <v>1</v>
      </c>
      <c r="C21417" s="216" t="s">
        <v>69284</v>
      </c>
      <c r="D21417" s="215" t="s">
        <v>69285</v>
      </c>
    </row>
    <row r="21418" spans="1:4">
      <c r="A21418" s="215" t="s">
        <v>69286</v>
      </c>
      <c r="B21418" s="215">
        <v>1</v>
      </c>
      <c r="C21418" s="216" t="s">
        <v>69287</v>
      </c>
      <c r="D21418" s="215" t="s">
        <v>69288</v>
      </c>
    </row>
    <row r="21419" spans="1:4">
      <c r="A21419" s="215" t="s">
        <v>69289</v>
      </c>
      <c r="B21419" s="215">
        <v>1</v>
      </c>
      <c r="C21419" s="216" t="s">
        <v>69290</v>
      </c>
      <c r="D21419" s="215" t="s">
        <v>69291</v>
      </c>
    </row>
    <row r="21420" spans="1:4">
      <c r="A21420" s="215" t="s">
        <v>69292</v>
      </c>
      <c r="B21420" s="215">
        <v>1</v>
      </c>
      <c r="C21420" s="216" t="s">
        <v>69293</v>
      </c>
      <c r="D21420" s="215" t="s">
        <v>69294</v>
      </c>
    </row>
    <row r="21421" spans="1:4">
      <c r="A21421" s="215" t="s">
        <v>69295</v>
      </c>
      <c r="B21421" s="215">
        <v>1</v>
      </c>
      <c r="C21421" s="216" t="s">
        <v>69296</v>
      </c>
      <c r="D21421" s="215" t="s">
        <v>69297</v>
      </c>
    </row>
    <row r="21422" spans="1:4">
      <c r="A21422" s="215" t="s">
        <v>69298</v>
      </c>
      <c r="B21422" s="215">
        <v>1</v>
      </c>
      <c r="C21422" s="216" t="s">
        <v>69299</v>
      </c>
      <c r="D21422" s="215" t="s">
        <v>69300</v>
      </c>
    </row>
    <row r="21423" spans="1:4">
      <c r="A21423" s="215" t="s">
        <v>69301</v>
      </c>
      <c r="B21423" s="215">
        <v>1</v>
      </c>
      <c r="C21423" s="216" t="s">
        <v>69302</v>
      </c>
      <c r="D21423" s="215" t="s">
        <v>69303</v>
      </c>
    </row>
    <row r="21424" spans="1:4">
      <c r="A21424" s="215" t="s">
        <v>69304</v>
      </c>
      <c r="B21424" s="215">
        <v>1</v>
      </c>
      <c r="C21424" s="216" t="s">
        <v>69305</v>
      </c>
      <c r="D21424" s="215" t="s">
        <v>69306</v>
      </c>
    </row>
    <row r="21425" spans="1:4">
      <c r="A21425" s="215" t="s">
        <v>69307</v>
      </c>
      <c r="B21425" s="215">
        <v>1</v>
      </c>
      <c r="C21425" s="216" t="s">
        <v>69308</v>
      </c>
      <c r="D21425" s="215" t="s">
        <v>69309</v>
      </c>
    </row>
    <row r="21426" spans="1:4">
      <c r="A21426" s="215" t="s">
        <v>69310</v>
      </c>
      <c r="B21426" s="215">
        <v>1</v>
      </c>
      <c r="C21426" s="216" t="s">
        <v>69311</v>
      </c>
      <c r="D21426" s="215" t="s">
        <v>69312</v>
      </c>
    </row>
    <row r="21427" spans="1:4">
      <c r="A21427" s="215" t="s">
        <v>69313</v>
      </c>
      <c r="B21427" s="215">
        <v>1</v>
      </c>
      <c r="C21427" s="216" t="s">
        <v>69314</v>
      </c>
      <c r="D21427" s="215" t="s">
        <v>69315</v>
      </c>
    </row>
    <row r="21428" spans="1:4">
      <c r="A21428" s="215" t="s">
        <v>69316</v>
      </c>
      <c r="B21428" s="215">
        <v>1</v>
      </c>
      <c r="C21428" s="216" t="s">
        <v>69317</v>
      </c>
      <c r="D21428" s="215" t="s">
        <v>69318</v>
      </c>
    </row>
    <row r="21429" spans="1:4">
      <c r="A21429" s="215" t="s">
        <v>69319</v>
      </c>
      <c r="B21429" s="215">
        <v>1</v>
      </c>
      <c r="C21429" s="216" t="s">
        <v>69320</v>
      </c>
      <c r="D21429" s="215" t="s">
        <v>69321</v>
      </c>
    </row>
    <row r="21430" spans="1:4">
      <c r="A21430" s="215" t="s">
        <v>69322</v>
      </c>
      <c r="B21430" s="215">
        <v>1</v>
      </c>
      <c r="C21430" s="216" t="s">
        <v>69323</v>
      </c>
      <c r="D21430" s="215" t="s">
        <v>69324</v>
      </c>
    </row>
    <row r="21431" spans="1:4">
      <c r="A21431" s="215" t="s">
        <v>69325</v>
      </c>
      <c r="B21431" s="215">
        <v>1</v>
      </c>
      <c r="C21431" s="216" t="s">
        <v>69326</v>
      </c>
      <c r="D21431" s="215" t="s">
        <v>69327</v>
      </c>
    </row>
    <row r="21432" spans="1:4">
      <c r="A21432" s="215" t="s">
        <v>69328</v>
      </c>
      <c r="B21432" s="215">
        <v>1</v>
      </c>
      <c r="C21432" s="216" t="s">
        <v>69329</v>
      </c>
      <c r="D21432" s="215" t="s">
        <v>69330</v>
      </c>
    </row>
    <row r="21433" spans="1:4">
      <c r="A21433" s="215" t="s">
        <v>69331</v>
      </c>
      <c r="B21433" s="215">
        <v>1</v>
      </c>
      <c r="C21433" s="216" t="s">
        <v>69332</v>
      </c>
      <c r="D21433" s="215" t="s">
        <v>69333</v>
      </c>
    </row>
    <row r="21434" spans="1:4">
      <c r="A21434" s="215" t="s">
        <v>69334</v>
      </c>
      <c r="B21434" s="215">
        <v>1</v>
      </c>
      <c r="C21434" s="216" t="s">
        <v>69335</v>
      </c>
      <c r="D21434" s="215" t="s">
        <v>69336</v>
      </c>
    </row>
    <row r="21435" spans="1:4">
      <c r="A21435" s="215" t="s">
        <v>69337</v>
      </c>
      <c r="B21435" s="215">
        <v>1</v>
      </c>
      <c r="C21435" s="216" t="s">
        <v>69338</v>
      </c>
      <c r="D21435" s="215" t="s">
        <v>69339</v>
      </c>
    </row>
    <row r="21436" spans="1:4">
      <c r="A21436" s="215" t="s">
        <v>69340</v>
      </c>
      <c r="B21436" s="215">
        <v>1</v>
      </c>
      <c r="C21436" s="216" t="s">
        <v>69341</v>
      </c>
      <c r="D21436" s="215" t="s">
        <v>69342</v>
      </c>
    </row>
    <row r="21437" spans="1:4">
      <c r="A21437" s="215" t="s">
        <v>69343</v>
      </c>
      <c r="B21437" s="215">
        <v>1</v>
      </c>
      <c r="C21437" s="216" t="s">
        <v>69344</v>
      </c>
      <c r="D21437" s="215" t="s">
        <v>69345</v>
      </c>
    </row>
    <row r="21438" spans="1:4">
      <c r="A21438" s="215" t="s">
        <v>69346</v>
      </c>
      <c r="B21438" s="215">
        <v>1</v>
      </c>
      <c r="C21438" s="216" t="s">
        <v>69347</v>
      </c>
      <c r="D21438" s="215" t="s">
        <v>69348</v>
      </c>
    </row>
    <row r="21439" spans="1:4">
      <c r="A21439" s="215" t="s">
        <v>69349</v>
      </c>
      <c r="B21439" s="215">
        <v>1</v>
      </c>
      <c r="C21439" s="216" t="s">
        <v>69350</v>
      </c>
      <c r="D21439" s="215" t="s">
        <v>69351</v>
      </c>
    </row>
    <row r="21440" spans="1:4">
      <c r="A21440" s="215" t="s">
        <v>69352</v>
      </c>
      <c r="B21440" s="215">
        <v>1</v>
      </c>
      <c r="C21440" s="216" t="s">
        <v>69353</v>
      </c>
      <c r="D21440" s="215" t="s">
        <v>69354</v>
      </c>
    </row>
    <row r="21441" spans="1:4">
      <c r="A21441" s="215" t="s">
        <v>69355</v>
      </c>
      <c r="B21441" s="215">
        <v>1</v>
      </c>
      <c r="C21441" s="216" t="s">
        <v>69356</v>
      </c>
      <c r="D21441" s="215" t="s">
        <v>69357</v>
      </c>
    </row>
    <row r="21442" spans="1:4">
      <c r="A21442" s="215" t="s">
        <v>69358</v>
      </c>
      <c r="B21442" s="215">
        <v>1</v>
      </c>
      <c r="C21442" s="216" t="s">
        <v>69359</v>
      </c>
      <c r="D21442" s="215" t="s">
        <v>69360</v>
      </c>
    </row>
    <row r="21443" spans="1:4">
      <c r="A21443" s="215" t="s">
        <v>69361</v>
      </c>
      <c r="B21443" s="215">
        <v>1</v>
      </c>
      <c r="C21443" s="216" t="s">
        <v>69362</v>
      </c>
      <c r="D21443" s="215" t="s">
        <v>69363</v>
      </c>
    </row>
    <row r="21444" spans="1:4">
      <c r="A21444" s="215" t="s">
        <v>69364</v>
      </c>
      <c r="B21444" s="215">
        <v>1</v>
      </c>
      <c r="C21444" s="216" t="s">
        <v>69365</v>
      </c>
      <c r="D21444" s="215" t="s">
        <v>69366</v>
      </c>
    </row>
    <row r="21445" spans="1:4">
      <c r="A21445" s="215" t="s">
        <v>69367</v>
      </c>
      <c r="B21445" s="215">
        <v>1</v>
      </c>
      <c r="C21445" s="216" t="s">
        <v>69368</v>
      </c>
      <c r="D21445" s="215" t="s">
        <v>69369</v>
      </c>
    </row>
    <row r="21446" spans="1:4">
      <c r="A21446" s="215" t="s">
        <v>69370</v>
      </c>
      <c r="B21446" s="215">
        <v>1</v>
      </c>
      <c r="C21446" s="216" t="s">
        <v>69371</v>
      </c>
      <c r="D21446" s="215" t="s">
        <v>69372</v>
      </c>
    </row>
    <row r="21447" spans="1:4">
      <c r="A21447" s="215" t="s">
        <v>69373</v>
      </c>
      <c r="B21447" s="215">
        <v>1</v>
      </c>
      <c r="C21447" s="216" t="s">
        <v>69374</v>
      </c>
      <c r="D21447" s="215" t="s">
        <v>69375</v>
      </c>
    </row>
    <row r="21448" spans="1:4">
      <c r="A21448" s="215" t="s">
        <v>69376</v>
      </c>
      <c r="B21448" s="215">
        <v>1</v>
      </c>
      <c r="C21448" s="216" t="s">
        <v>69377</v>
      </c>
      <c r="D21448" s="215" t="s">
        <v>69378</v>
      </c>
    </row>
    <row r="21449" spans="1:4">
      <c r="A21449" s="215" t="s">
        <v>69379</v>
      </c>
      <c r="B21449" s="215">
        <v>1</v>
      </c>
      <c r="C21449" s="216" t="s">
        <v>69380</v>
      </c>
      <c r="D21449" s="215" t="s">
        <v>69381</v>
      </c>
    </row>
    <row r="21450" spans="1:4">
      <c r="A21450" s="215" t="s">
        <v>69382</v>
      </c>
      <c r="B21450" s="215">
        <v>1</v>
      </c>
      <c r="C21450" s="216" t="s">
        <v>69383</v>
      </c>
      <c r="D21450" s="215" t="s">
        <v>69384</v>
      </c>
    </row>
    <row r="21451" spans="1:4">
      <c r="A21451" s="215" t="s">
        <v>69385</v>
      </c>
      <c r="B21451" s="215">
        <v>1</v>
      </c>
      <c r="C21451" s="216" t="s">
        <v>69386</v>
      </c>
      <c r="D21451" s="215" t="s">
        <v>69387</v>
      </c>
    </row>
    <row r="21452" spans="1:4">
      <c r="A21452" s="215" t="s">
        <v>69388</v>
      </c>
      <c r="B21452" s="215">
        <v>1</v>
      </c>
      <c r="C21452" s="216" t="s">
        <v>69389</v>
      </c>
      <c r="D21452" s="215" t="s">
        <v>69390</v>
      </c>
    </row>
    <row r="21453" spans="1:4">
      <c r="A21453" s="215" t="s">
        <v>69391</v>
      </c>
      <c r="B21453" s="215">
        <v>1</v>
      </c>
      <c r="C21453" s="216" t="s">
        <v>69392</v>
      </c>
      <c r="D21453" s="215" t="s">
        <v>69393</v>
      </c>
    </row>
    <row r="21454" spans="1:4">
      <c r="A21454" s="215" t="s">
        <v>69394</v>
      </c>
      <c r="B21454" s="215">
        <v>1</v>
      </c>
      <c r="C21454" s="216" t="s">
        <v>69395</v>
      </c>
      <c r="D21454" s="215" t="s">
        <v>69396</v>
      </c>
    </row>
    <row r="21455" spans="1:4">
      <c r="A21455" s="215" t="s">
        <v>69397</v>
      </c>
      <c r="B21455" s="215">
        <v>1</v>
      </c>
      <c r="C21455" s="216" t="s">
        <v>69398</v>
      </c>
      <c r="D21455" s="215" t="s">
        <v>69399</v>
      </c>
    </row>
    <row r="21456" spans="1:4">
      <c r="A21456" s="215" t="s">
        <v>69400</v>
      </c>
      <c r="B21456" s="215">
        <v>1</v>
      </c>
      <c r="C21456" s="216" t="s">
        <v>69401</v>
      </c>
      <c r="D21456" s="215" t="s">
        <v>69402</v>
      </c>
    </row>
    <row r="21457" spans="1:4">
      <c r="A21457" s="215" t="s">
        <v>69403</v>
      </c>
      <c r="B21457" s="215">
        <v>1</v>
      </c>
      <c r="C21457" s="216" t="s">
        <v>69404</v>
      </c>
      <c r="D21457" s="215" t="s">
        <v>69405</v>
      </c>
    </row>
    <row r="21458" spans="1:4">
      <c r="A21458" s="215" t="s">
        <v>69406</v>
      </c>
      <c r="B21458" s="215">
        <v>1</v>
      </c>
      <c r="C21458" s="216" t="s">
        <v>69407</v>
      </c>
      <c r="D21458" s="215" t="s">
        <v>69408</v>
      </c>
    </row>
    <row r="21459" spans="1:4">
      <c r="A21459" s="215" t="s">
        <v>69409</v>
      </c>
      <c r="B21459" s="215">
        <v>1</v>
      </c>
      <c r="C21459" s="216" t="s">
        <v>69410</v>
      </c>
      <c r="D21459" s="215" t="s">
        <v>69411</v>
      </c>
    </row>
    <row r="21460" spans="1:4">
      <c r="A21460" s="215" t="s">
        <v>69412</v>
      </c>
      <c r="B21460" s="215">
        <v>1</v>
      </c>
      <c r="C21460" s="216" t="s">
        <v>69413</v>
      </c>
      <c r="D21460" s="215" t="s">
        <v>69414</v>
      </c>
    </row>
    <row r="21461" spans="1:4">
      <c r="A21461" s="215" t="s">
        <v>69415</v>
      </c>
      <c r="B21461" s="215">
        <v>1</v>
      </c>
      <c r="C21461" s="216" t="s">
        <v>69416</v>
      </c>
      <c r="D21461" s="215" t="s">
        <v>69417</v>
      </c>
    </row>
    <row r="21462" spans="1:4">
      <c r="A21462" s="215" t="s">
        <v>69418</v>
      </c>
      <c r="B21462" s="215">
        <v>1</v>
      </c>
      <c r="C21462" s="216" t="s">
        <v>69419</v>
      </c>
      <c r="D21462" s="215" t="s">
        <v>69420</v>
      </c>
    </row>
    <row r="21463" spans="1:4">
      <c r="A21463" s="215" t="s">
        <v>69421</v>
      </c>
      <c r="B21463" s="215">
        <v>1</v>
      </c>
      <c r="C21463" s="216" t="s">
        <v>69422</v>
      </c>
      <c r="D21463" s="215" t="s">
        <v>69423</v>
      </c>
    </row>
    <row r="21464" spans="1:4">
      <c r="A21464" s="215" t="s">
        <v>69424</v>
      </c>
      <c r="B21464" s="215">
        <v>1</v>
      </c>
      <c r="C21464" s="216" t="s">
        <v>69425</v>
      </c>
      <c r="D21464" s="215" t="s">
        <v>69426</v>
      </c>
    </row>
    <row r="21465" spans="1:4">
      <c r="A21465" s="215" t="s">
        <v>69427</v>
      </c>
      <c r="B21465" s="215">
        <v>1</v>
      </c>
      <c r="C21465" s="216" t="s">
        <v>69428</v>
      </c>
      <c r="D21465" s="215" t="s">
        <v>69429</v>
      </c>
    </row>
    <row r="21466" spans="1:4">
      <c r="A21466" s="215" t="s">
        <v>69430</v>
      </c>
      <c r="B21466" s="215">
        <v>1</v>
      </c>
      <c r="C21466" s="216" t="s">
        <v>69431</v>
      </c>
      <c r="D21466" s="215" t="s">
        <v>69432</v>
      </c>
    </row>
    <row r="21467" spans="1:4">
      <c r="A21467" s="215" t="s">
        <v>69433</v>
      </c>
      <c r="B21467" s="215">
        <v>1</v>
      </c>
      <c r="C21467" s="216" t="s">
        <v>69434</v>
      </c>
      <c r="D21467" s="215" t="s">
        <v>69435</v>
      </c>
    </row>
    <row r="21468" spans="1:4">
      <c r="A21468" s="215" t="s">
        <v>69436</v>
      </c>
      <c r="B21468" s="215">
        <v>1</v>
      </c>
      <c r="C21468" s="216" t="s">
        <v>69437</v>
      </c>
      <c r="D21468" s="215" t="s">
        <v>69438</v>
      </c>
    </row>
    <row r="21469" spans="1:4">
      <c r="A21469" s="215" t="s">
        <v>69439</v>
      </c>
      <c r="B21469" s="215">
        <v>1</v>
      </c>
      <c r="C21469" s="216" t="s">
        <v>69440</v>
      </c>
      <c r="D21469" s="215" t="s">
        <v>69441</v>
      </c>
    </row>
    <row r="21470" spans="1:4">
      <c r="A21470" s="215" t="s">
        <v>69442</v>
      </c>
      <c r="B21470" s="215">
        <v>1</v>
      </c>
      <c r="C21470" s="216" t="s">
        <v>69443</v>
      </c>
      <c r="D21470" s="215" t="s">
        <v>69444</v>
      </c>
    </row>
    <row r="21471" spans="1:4">
      <c r="A21471" s="215" t="s">
        <v>69445</v>
      </c>
      <c r="B21471" s="215">
        <v>1</v>
      </c>
      <c r="C21471" s="216" t="s">
        <v>69446</v>
      </c>
      <c r="D21471" s="215" t="s">
        <v>69447</v>
      </c>
    </row>
    <row r="21472" spans="1:4">
      <c r="A21472" s="215" t="s">
        <v>69448</v>
      </c>
      <c r="B21472" s="215">
        <v>1</v>
      </c>
      <c r="C21472" s="216" t="s">
        <v>69449</v>
      </c>
      <c r="D21472" s="215" t="s">
        <v>69450</v>
      </c>
    </row>
    <row r="21473" spans="1:4">
      <c r="A21473" s="215" t="s">
        <v>69451</v>
      </c>
      <c r="B21473" s="215">
        <v>1</v>
      </c>
      <c r="C21473" s="216" t="s">
        <v>69452</v>
      </c>
      <c r="D21473" s="215" t="s">
        <v>69453</v>
      </c>
    </row>
    <row r="21474" spans="1:4">
      <c r="A21474" s="215" t="s">
        <v>69454</v>
      </c>
      <c r="B21474" s="215">
        <v>1</v>
      </c>
      <c r="C21474" s="216" t="s">
        <v>69455</v>
      </c>
      <c r="D21474" s="215" t="s">
        <v>69456</v>
      </c>
    </row>
    <row r="21475" spans="1:4">
      <c r="A21475" s="215" t="s">
        <v>69457</v>
      </c>
      <c r="B21475" s="215">
        <v>1</v>
      </c>
      <c r="C21475" s="216" t="s">
        <v>69458</v>
      </c>
      <c r="D21475" s="215" t="s">
        <v>69459</v>
      </c>
    </row>
    <row r="21476" spans="1:4">
      <c r="A21476" s="215" t="s">
        <v>69460</v>
      </c>
      <c r="B21476" s="215">
        <v>1</v>
      </c>
      <c r="C21476" s="216" t="s">
        <v>69461</v>
      </c>
      <c r="D21476" s="215" t="s">
        <v>69462</v>
      </c>
    </row>
    <row r="21477" spans="1:4">
      <c r="A21477" s="215" t="s">
        <v>69463</v>
      </c>
      <c r="B21477" s="215">
        <v>1</v>
      </c>
      <c r="C21477" s="216" t="s">
        <v>69464</v>
      </c>
      <c r="D21477" s="215" t="s">
        <v>69465</v>
      </c>
    </row>
    <row r="21478" spans="1:4">
      <c r="A21478" s="215" t="s">
        <v>69466</v>
      </c>
      <c r="B21478" s="215">
        <v>1</v>
      </c>
      <c r="C21478" s="216" t="s">
        <v>69467</v>
      </c>
      <c r="D21478" s="215" t="s">
        <v>69468</v>
      </c>
    </row>
    <row r="21479" spans="1:4">
      <c r="A21479" s="215" t="s">
        <v>69469</v>
      </c>
      <c r="B21479" s="215">
        <v>1</v>
      </c>
      <c r="C21479" s="216" t="s">
        <v>69470</v>
      </c>
      <c r="D21479" s="215" t="s">
        <v>69471</v>
      </c>
    </row>
    <row r="21480" spans="1:4">
      <c r="A21480" s="215" t="s">
        <v>69472</v>
      </c>
      <c r="B21480" s="215">
        <v>1</v>
      </c>
      <c r="C21480" s="216" t="s">
        <v>69473</v>
      </c>
      <c r="D21480" s="215" t="s">
        <v>69474</v>
      </c>
    </row>
    <row r="21481" spans="1:4">
      <c r="A21481" s="215" t="s">
        <v>69475</v>
      </c>
      <c r="B21481" s="215">
        <v>1</v>
      </c>
      <c r="C21481" s="216" t="s">
        <v>69476</v>
      </c>
      <c r="D21481" s="215" t="s">
        <v>69477</v>
      </c>
    </row>
    <row r="21482" spans="1:4">
      <c r="A21482" s="215" t="s">
        <v>69478</v>
      </c>
      <c r="B21482" s="215">
        <v>1</v>
      </c>
      <c r="C21482" s="216" t="s">
        <v>69479</v>
      </c>
      <c r="D21482" s="215" t="s">
        <v>69480</v>
      </c>
    </row>
    <row r="21483" spans="1:4">
      <c r="A21483" s="215" t="s">
        <v>69481</v>
      </c>
      <c r="B21483" s="215">
        <v>1</v>
      </c>
      <c r="C21483" s="216" t="s">
        <v>69482</v>
      </c>
      <c r="D21483" s="215" t="s">
        <v>69483</v>
      </c>
    </row>
    <row r="21484" spans="1:4">
      <c r="A21484" s="215" t="s">
        <v>69484</v>
      </c>
      <c r="B21484" s="215">
        <v>1</v>
      </c>
      <c r="C21484" s="216" t="s">
        <v>69485</v>
      </c>
      <c r="D21484" s="215" t="s">
        <v>69486</v>
      </c>
    </row>
    <row r="21485" spans="1:4">
      <c r="A21485" s="215" t="s">
        <v>69487</v>
      </c>
      <c r="B21485" s="215">
        <v>1</v>
      </c>
      <c r="C21485" s="216" t="s">
        <v>69488</v>
      </c>
      <c r="D21485" s="215" t="s">
        <v>69489</v>
      </c>
    </row>
    <row r="21486" spans="1:4">
      <c r="A21486" s="215" t="s">
        <v>69490</v>
      </c>
      <c r="B21486" s="215">
        <v>1</v>
      </c>
      <c r="C21486" s="216" t="s">
        <v>69491</v>
      </c>
      <c r="D21486" s="215" t="s">
        <v>69492</v>
      </c>
    </row>
    <row r="21487" spans="1:4">
      <c r="A21487" s="215" t="s">
        <v>69493</v>
      </c>
      <c r="B21487" s="215">
        <v>1</v>
      </c>
      <c r="C21487" s="216" t="s">
        <v>69494</v>
      </c>
      <c r="D21487" s="215" t="s">
        <v>69495</v>
      </c>
    </row>
    <row r="21488" spans="1:4">
      <c r="A21488" s="215" t="s">
        <v>69496</v>
      </c>
      <c r="B21488" s="215">
        <v>1</v>
      </c>
      <c r="C21488" s="216" t="s">
        <v>69497</v>
      </c>
      <c r="D21488" s="215" t="s">
        <v>69498</v>
      </c>
    </row>
    <row r="21489" spans="1:4">
      <c r="A21489" s="215" t="s">
        <v>69499</v>
      </c>
      <c r="B21489" s="215">
        <v>1</v>
      </c>
      <c r="C21489" s="216" t="s">
        <v>69500</v>
      </c>
      <c r="D21489" s="215" t="s">
        <v>69501</v>
      </c>
    </row>
    <row r="21490" spans="1:4">
      <c r="A21490" s="215" t="s">
        <v>69502</v>
      </c>
      <c r="B21490" s="215">
        <v>1</v>
      </c>
      <c r="C21490" s="216" t="s">
        <v>69503</v>
      </c>
      <c r="D21490" s="215" t="s">
        <v>69504</v>
      </c>
    </row>
    <row r="21491" spans="1:4">
      <c r="A21491" s="215" t="s">
        <v>69505</v>
      </c>
      <c r="B21491" s="215">
        <v>1</v>
      </c>
      <c r="C21491" s="216" t="s">
        <v>69506</v>
      </c>
      <c r="D21491" s="215" t="s">
        <v>69507</v>
      </c>
    </row>
    <row r="21492" spans="1:4">
      <c r="A21492" s="215" t="s">
        <v>69508</v>
      </c>
      <c r="B21492" s="215">
        <v>1</v>
      </c>
      <c r="C21492" s="216" t="s">
        <v>69509</v>
      </c>
      <c r="D21492" s="215" t="s">
        <v>69510</v>
      </c>
    </row>
    <row r="21493" spans="1:4">
      <c r="A21493" s="215" t="s">
        <v>69511</v>
      </c>
      <c r="B21493" s="215">
        <v>1</v>
      </c>
      <c r="C21493" s="216" t="s">
        <v>69512</v>
      </c>
      <c r="D21493" s="215" t="s">
        <v>69513</v>
      </c>
    </row>
    <row r="21494" spans="1:4">
      <c r="A21494" s="215" t="s">
        <v>69514</v>
      </c>
      <c r="B21494" s="215">
        <v>1</v>
      </c>
      <c r="C21494" s="216" t="s">
        <v>69515</v>
      </c>
      <c r="D21494" s="215" t="s">
        <v>69516</v>
      </c>
    </row>
    <row r="21495" spans="1:4">
      <c r="A21495" s="215" t="s">
        <v>69517</v>
      </c>
      <c r="B21495" s="215">
        <v>1</v>
      </c>
      <c r="C21495" s="216" t="s">
        <v>69518</v>
      </c>
      <c r="D21495" s="215" t="s">
        <v>69519</v>
      </c>
    </row>
    <row r="21496" spans="1:4">
      <c r="A21496" s="215" t="s">
        <v>69520</v>
      </c>
      <c r="B21496" s="215">
        <v>1</v>
      </c>
      <c r="C21496" s="216" t="s">
        <v>69521</v>
      </c>
      <c r="D21496" s="215" t="s">
        <v>69522</v>
      </c>
    </row>
    <row r="21497" spans="1:4">
      <c r="A21497" s="215" t="s">
        <v>69523</v>
      </c>
      <c r="B21497" s="215">
        <v>1</v>
      </c>
      <c r="C21497" s="216" t="s">
        <v>69524</v>
      </c>
      <c r="D21497" s="215" t="s">
        <v>69525</v>
      </c>
    </row>
    <row r="21498" spans="1:4">
      <c r="A21498" s="215" t="s">
        <v>69526</v>
      </c>
      <c r="B21498" s="215">
        <v>1</v>
      </c>
      <c r="C21498" s="216" t="s">
        <v>69527</v>
      </c>
      <c r="D21498" s="215" t="s">
        <v>69528</v>
      </c>
    </row>
    <row r="21499" spans="1:4">
      <c r="A21499" s="215" t="s">
        <v>69529</v>
      </c>
      <c r="B21499" s="215">
        <v>1</v>
      </c>
      <c r="C21499" s="216" t="s">
        <v>69530</v>
      </c>
      <c r="D21499" s="215" t="s">
        <v>69531</v>
      </c>
    </row>
    <row r="21500" spans="1:4">
      <c r="A21500" s="215" t="s">
        <v>69532</v>
      </c>
      <c r="B21500" s="215">
        <v>1</v>
      </c>
      <c r="C21500" s="216" t="s">
        <v>69533</v>
      </c>
      <c r="D21500" s="215" t="s">
        <v>69534</v>
      </c>
    </row>
    <row r="21501" spans="1:4">
      <c r="A21501" s="215" t="s">
        <v>69535</v>
      </c>
      <c r="B21501" s="215">
        <v>1</v>
      </c>
      <c r="C21501" s="216" t="s">
        <v>69536</v>
      </c>
      <c r="D21501" s="215" t="s">
        <v>69537</v>
      </c>
    </row>
    <row r="21502" spans="1:4">
      <c r="A21502" s="215" t="s">
        <v>69538</v>
      </c>
      <c r="B21502" s="215">
        <v>1</v>
      </c>
      <c r="C21502" s="216" t="s">
        <v>69539</v>
      </c>
      <c r="D21502" s="215" t="s">
        <v>69540</v>
      </c>
    </row>
    <row r="21503" spans="1:4">
      <c r="A21503" s="215" t="s">
        <v>69541</v>
      </c>
      <c r="B21503" s="215">
        <v>1</v>
      </c>
      <c r="C21503" s="216" t="s">
        <v>69542</v>
      </c>
      <c r="D21503" s="215" t="s">
        <v>69543</v>
      </c>
    </row>
    <row r="21504" spans="1:4">
      <c r="A21504" s="215" t="s">
        <v>69544</v>
      </c>
      <c r="B21504" s="215">
        <v>1</v>
      </c>
      <c r="C21504" s="216" t="s">
        <v>69545</v>
      </c>
      <c r="D21504" s="215" t="s">
        <v>69546</v>
      </c>
    </row>
    <row r="21505" spans="1:4">
      <c r="A21505" s="215" t="s">
        <v>69547</v>
      </c>
      <c r="B21505" s="215">
        <v>1</v>
      </c>
      <c r="C21505" s="216" t="s">
        <v>69548</v>
      </c>
      <c r="D21505" s="215" t="s">
        <v>69549</v>
      </c>
    </row>
    <row r="21506" spans="1:4">
      <c r="A21506" s="215" t="s">
        <v>69550</v>
      </c>
      <c r="B21506" s="215">
        <v>1</v>
      </c>
      <c r="C21506" s="216" t="s">
        <v>69551</v>
      </c>
      <c r="D21506" s="215" t="s">
        <v>69552</v>
      </c>
    </row>
    <row r="21507" spans="1:4">
      <c r="A21507" s="215" t="s">
        <v>69553</v>
      </c>
      <c r="B21507" s="215">
        <v>1</v>
      </c>
      <c r="C21507" s="216" t="s">
        <v>69554</v>
      </c>
      <c r="D21507" s="215" t="s">
        <v>69555</v>
      </c>
    </row>
    <row r="21508" spans="1:4">
      <c r="A21508" s="215" t="s">
        <v>69556</v>
      </c>
      <c r="B21508" s="215">
        <v>1</v>
      </c>
      <c r="C21508" s="216" t="s">
        <v>69557</v>
      </c>
      <c r="D21508" s="215" t="s">
        <v>69558</v>
      </c>
    </row>
    <row r="21509" spans="1:4">
      <c r="A21509" s="215" t="s">
        <v>69559</v>
      </c>
      <c r="B21509" s="215">
        <v>1</v>
      </c>
      <c r="C21509" s="216" t="s">
        <v>69560</v>
      </c>
      <c r="D21509" s="215" t="s">
        <v>69561</v>
      </c>
    </row>
    <row r="21510" spans="1:4">
      <c r="A21510" s="215" t="s">
        <v>69562</v>
      </c>
      <c r="B21510" s="215">
        <v>1</v>
      </c>
      <c r="C21510" s="216" t="s">
        <v>69563</v>
      </c>
      <c r="D21510" s="215" t="s">
        <v>69564</v>
      </c>
    </row>
    <row r="21511" spans="1:4">
      <c r="A21511" s="215" t="s">
        <v>69565</v>
      </c>
      <c r="B21511" s="215">
        <v>1</v>
      </c>
      <c r="C21511" s="216" t="s">
        <v>69566</v>
      </c>
      <c r="D21511" s="215" t="s">
        <v>69567</v>
      </c>
    </row>
    <row r="21512" spans="1:4">
      <c r="A21512" s="215" t="s">
        <v>69568</v>
      </c>
      <c r="B21512" s="215">
        <v>1</v>
      </c>
      <c r="C21512" s="216" t="s">
        <v>69569</v>
      </c>
      <c r="D21512" s="215" t="s">
        <v>69570</v>
      </c>
    </row>
    <row r="21513" spans="1:4">
      <c r="A21513" s="215" t="s">
        <v>69571</v>
      </c>
      <c r="B21513" s="215">
        <v>1</v>
      </c>
      <c r="C21513" s="216" t="s">
        <v>69572</v>
      </c>
      <c r="D21513" s="215" t="s">
        <v>69573</v>
      </c>
    </row>
    <row r="21514" spans="1:4">
      <c r="A21514" s="215" t="s">
        <v>69574</v>
      </c>
      <c r="B21514" s="215">
        <v>1</v>
      </c>
      <c r="C21514" s="216" t="s">
        <v>69575</v>
      </c>
      <c r="D21514" s="215" t="s">
        <v>69576</v>
      </c>
    </row>
    <row r="21515" spans="1:4">
      <c r="A21515" s="215" t="s">
        <v>69577</v>
      </c>
      <c r="B21515" s="215">
        <v>1</v>
      </c>
      <c r="C21515" s="216" t="s">
        <v>69578</v>
      </c>
      <c r="D21515" s="215" t="s">
        <v>69579</v>
      </c>
    </row>
    <row r="21516" spans="1:4">
      <c r="A21516" s="215" t="s">
        <v>69580</v>
      </c>
      <c r="B21516" s="215">
        <v>1</v>
      </c>
      <c r="C21516" s="216" t="s">
        <v>69581</v>
      </c>
      <c r="D21516" s="215" t="s">
        <v>69582</v>
      </c>
    </row>
    <row r="21517" spans="1:4">
      <c r="A21517" s="215" t="s">
        <v>69583</v>
      </c>
      <c r="B21517" s="215">
        <v>1</v>
      </c>
      <c r="C21517" s="216" t="s">
        <v>69584</v>
      </c>
      <c r="D21517" s="215" t="s">
        <v>69585</v>
      </c>
    </row>
    <row r="21518" spans="1:4">
      <c r="A21518" s="215" t="s">
        <v>69586</v>
      </c>
      <c r="B21518" s="215">
        <v>1</v>
      </c>
      <c r="C21518" s="216" t="s">
        <v>69587</v>
      </c>
      <c r="D21518" s="215" t="s">
        <v>69588</v>
      </c>
    </row>
    <row r="21519" spans="1:4">
      <c r="A21519" s="215" t="s">
        <v>69589</v>
      </c>
      <c r="B21519" s="215">
        <v>1</v>
      </c>
      <c r="C21519" s="216" t="s">
        <v>69590</v>
      </c>
      <c r="D21519" s="215" t="s">
        <v>69591</v>
      </c>
    </row>
    <row r="21520" spans="1:4">
      <c r="A21520" s="215" t="s">
        <v>69592</v>
      </c>
      <c r="B21520" s="215">
        <v>1</v>
      </c>
      <c r="C21520" s="216" t="s">
        <v>69593</v>
      </c>
      <c r="D21520" s="215" t="s">
        <v>69594</v>
      </c>
    </row>
    <row r="21521" spans="1:4">
      <c r="A21521" s="215" t="s">
        <v>69595</v>
      </c>
      <c r="B21521" s="215">
        <v>1</v>
      </c>
      <c r="C21521" s="216" t="s">
        <v>69596</v>
      </c>
      <c r="D21521" s="215" t="s">
        <v>69597</v>
      </c>
    </row>
    <row r="21522" spans="1:4">
      <c r="A21522" s="215" t="s">
        <v>69598</v>
      </c>
      <c r="B21522" s="215">
        <v>1</v>
      </c>
      <c r="C21522" s="216" t="s">
        <v>69599</v>
      </c>
      <c r="D21522" s="215" t="s">
        <v>69600</v>
      </c>
    </row>
    <row r="21523" spans="1:4">
      <c r="A21523" s="215" t="s">
        <v>69601</v>
      </c>
      <c r="B21523" s="215">
        <v>1</v>
      </c>
      <c r="C21523" s="216" t="s">
        <v>69602</v>
      </c>
      <c r="D21523" s="215" t="s">
        <v>69603</v>
      </c>
    </row>
    <row r="21524" spans="1:4">
      <c r="A21524" s="215" t="s">
        <v>69604</v>
      </c>
      <c r="B21524" s="215">
        <v>1</v>
      </c>
      <c r="C21524" s="216" t="s">
        <v>69605</v>
      </c>
      <c r="D21524" s="215" t="s">
        <v>69606</v>
      </c>
    </row>
    <row r="21525" spans="1:4">
      <c r="A21525" s="215" t="s">
        <v>69607</v>
      </c>
      <c r="B21525" s="215">
        <v>1</v>
      </c>
      <c r="C21525" s="216" t="s">
        <v>69608</v>
      </c>
      <c r="D21525" s="215" t="s">
        <v>69609</v>
      </c>
    </row>
    <row r="21526" spans="1:4">
      <c r="A21526" s="215" t="s">
        <v>69610</v>
      </c>
      <c r="B21526" s="215">
        <v>1</v>
      </c>
      <c r="C21526" s="216" t="s">
        <v>69611</v>
      </c>
      <c r="D21526" s="215" t="s">
        <v>69612</v>
      </c>
    </row>
    <row r="21527" spans="1:4">
      <c r="A21527" s="215" t="s">
        <v>69613</v>
      </c>
      <c r="B21527" s="215">
        <v>1</v>
      </c>
      <c r="C21527" s="216" t="s">
        <v>69614</v>
      </c>
      <c r="D21527" s="215" t="s">
        <v>69615</v>
      </c>
    </row>
    <row r="21528" spans="1:4">
      <c r="A21528" s="215" t="s">
        <v>69616</v>
      </c>
      <c r="B21528" s="215">
        <v>1</v>
      </c>
      <c r="C21528" s="216" t="s">
        <v>69617</v>
      </c>
      <c r="D21528" s="215" t="s">
        <v>69618</v>
      </c>
    </row>
    <row r="21529" spans="1:4">
      <c r="A21529" s="215" t="s">
        <v>69619</v>
      </c>
      <c r="B21529" s="215">
        <v>1</v>
      </c>
      <c r="C21529" s="216" t="s">
        <v>69620</v>
      </c>
      <c r="D21529" s="215" t="s">
        <v>69621</v>
      </c>
    </row>
    <row r="21530" spans="1:4">
      <c r="A21530" s="215" t="s">
        <v>69622</v>
      </c>
      <c r="B21530" s="215">
        <v>1</v>
      </c>
      <c r="C21530" s="216" t="s">
        <v>69623</v>
      </c>
      <c r="D21530" s="215" t="s">
        <v>69624</v>
      </c>
    </row>
    <row r="21531" spans="1:4">
      <c r="A21531" s="215" t="s">
        <v>69625</v>
      </c>
      <c r="B21531" s="215">
        <v>1</v>
      </c>
      <c r="C21531" s="216" t="s">
        <v>69626</v>
      </c>
      <c r="D21531" s="215" t="s">
        <v>69627</v>
      </c>
    </row>
    <row r="21532" spans="1:4">
      <c r="A21532" s="215" t="s">
        <v>69628</v>
      </c>
      <c r="B21532" s="215">
        <v>1</v>
      </c>
      <c r="C21532" s="216" t="s">
        <v>69629</v>
      </c>
      <c r="D21532" s="215" t="s">
        <v>69630</v>
      </c>
    </row>
    <row r="21533" spans="1:4">
      <c r="A21533" s="215" t="s">
        <v>69631</v>
      </c>
      <c r="B21533" s="215">
        <v>1</v>
      </c>
      <c r="C21533" s="216" t="s">
        <v>69632</v>
      </c>
      <c r="D21533" s="215" t="s">
        <v>69633</v>
      </c>
    </row>
    <row r="21534" spans="1:4">
      <c r="A21534" s="215" t="s">
        <v>69634</v>
      </c>
      <c r="B21534" s="215">
        <v>1</v>
      </c>
      <c r="C21534" s="216" t="s">
        <v>69635</v>
      </c>
      <c r="D21534" s="215" t="s">
        <v>69636</v>
      </c>
    </row>
    <row r="21535" spans="1:4">
      <c r="A21535" s="215" t="s">
        <v>69637</v>
      </c>
      <c r="B21535" s="215">
        <v>1</v>
      </c>
      <c r="C21535" s="216" t="s">
        <v>69638</v>
      </c>
      <c r="D21535" s="215" t="s">
        <v>69639</v>
      </c>
    </row>
    <row r="21536" spans="1:4">
      <c r="A21536" s="215" t="s">
        <v>69640</v>
      </c>
      <c r="B21536" s="215">
        <v>1</v>
      </c>
      <c r="C21536" s="216" t="s">
        <v>69641</v>
      </c>
      <c r="D21536" s="215" t="s">
        <v>69642</v>
      </c>
    </row>
    <row r="21537" spans="1:4">
      <c r="A21537" s="215" t="s">
        <v>69643</v>
      </c>
      <c r="B21537" s="215">
        <v>1</v>
      </c>
      <c r="C21537" s="216" t="s">
        <v>69644</v>
      </c>
      <c r="D21537" s="215" t="s">
        <v>69645</v>
      </c>
    </row>
    <row r="21538" spans="1:4">
      <c r="A21538" s="215" t="s">
        <v>69646</v>
      </c>
      <c r="B21538" s="215">
        <v>1</v>
      </c>
      <c r="C21538" s="216" t="s">
        <v>69647</v>
      </c>
      <c r="D21538" s="215" t="s">
        <v>69648</v>
      </c>
    </row>
    <row r="21539" spans="1:4">
      <c r="A21539" s="215" t="s">
        <v>69649</v>
      </c>
      <c r="B21539" s="215">
        <v>1</v>
      </c>
      <c r="C21539" s="216" t="s">
        <v>69650</v>
      </c>
      <c r="D21539" s="215" t="s">
        <v>69651</v>
      </c>
    </row>
    <row r="21540" spans="1:4">
      <c r="A21540" s="215" t="s">
        <v>69652</v>
      </c>
      <c r="B21540" s="215">
        <v>1</v>
      </c>
      <c r="C21540" s="216" t="s">
        <v>69653</v>
      </c>
      <c r="D21540" s="215" t="s">
        <v>69654</v>
      </c>
    </row>
    <row r="21541" spans="1:4">
      <c r="A21541" s="215" t="s">
        <v>69655</v>
      </c>
      <c r="B21541" s="215">
        <v>1</v>
      </c>
      <c r="C21541" s="216" t="s">
        <v>69656</v>
      </c>
      <c r="D21541" s="215" t="s">
        <v>69657</v>
      </c>
    </row>
    <row r="21542" spans="1:4">
      <c r="A21542" s="215" t="s">
        <v>69658</v>
      </c>
      <c r="B21542" s="215">
        <v>1</v>
      </c>
      <c r="C21542" s="216" t="s">
        <v>69659</v>
      </c>
      <c r="D21542" s="215" t="s">
        <v>69660</v>
      </c>
    </row>
    <row r="21543" spans="1:4">
      <c r="A21543" s="215" t="s">
        <v>69661</v>
      </c>
      <c r="B21543" s="215">
        <v>1</v>
      </c>
      <c r="C21543" s="216" t="s">
        <v>69662</v>
      </c>
      <c r="D21543" s="215" t="s">
        <v>69663</v>
      </c>
    </row>
    <row r="21544" spans="1:4">
      <c r="A21544" s="215" t="s">
        <v>69664</v>
      </c>
      <c r="B21544" s="215">
        <v>1</v>
      </c>
      <c r="C21544" s="216" t="s">
        <v>69665</v>
      </c>
      <c r="D21544" s="215" t="s">
        <v>69666</v>
      </c>
    </row>
    <row r="21545" spans="1:4">
      <c r="A21545" s="215" t="s">
        <v>69667</v>
      </c>
      <c r="B21545" s="215">
        <v>1</v>
      </c>
      <c r="C21545" s="216" t="s">
        <v>69668</v>
      </c>
      <c r="D21545" s="215" t="s">
        <v>69669</v>
      </c>
    </row>
    <row r="21546" spans="1:4">
      <c r="A21546" s="215" t="s">
        <v>69670</v>
      </c>
      <c r="B21546" s="215">
        <v>1</v>
      </c>
      <c r="C21546" s="216" t="s">
        <v>69671</v>
      </c>
      <c r="D21546" s="215" t="s">
        <v>69672</v>
      </c>
    </row>
    <row r="21547" spans="1:4">
      <c r="A21547" s="215" t="s">
        <v>69673</v>
      </c>
      <c r="B21547" s="215">
        <v>1</v>
      </c>
      <c r="C21547" s="216" t="s">
        <v>69674</v>
      </c>
      <c r="D21547" s="215" t="s">
        <v>69675</v>
      </c>
    </row>
    <row r="21548" spans="1:4">
      <c r="A21548" s="215" t="s">
        <v>69676</v>
      </c>
      <c r="B21548" s="215">
        <v>1</v>
      </c>
      <c r="C21548" s="216" t="s">
        <v>69677</v>
      </c>
      <c r="D21548" s="215" t="s">
        <v>69678</v>
      </c>
    </row>
    <row r="21549" spans="1:4">
      <c r="A21549" s="215" t="s">
        <v>69679</v>
      </c>
      <c r="B21549" s="215">
        <v>1</v>
      </c>
      <c r="C21549" s="216" t="s">
        <v>69680</v>
      </c>
      <c r="D21549" s="215" t="s">
        <v>69681</v>
      </c>
    </row>
    <row r="21550" spans="1:4">
      <c r="A21550" s="215" t="s">
        <v>69682</v>
      </c>
      <c r="B21550" s="215">
        <v>1</v>
      </c>
      <c r="C21550" s="216" t="s">
        <v>69683</v>
      </c>
      <c r="D21550" s="215" t="s">
        <v>69684</v>
      </c>
    </row>
    <row r="21551" spans="1:4">
      <c r="A21551" s="215" t="s">
        <v>69685</v>
      </c>
      <c r="B21551" s="215">
        <v>1</v>
      </c>
      <c r="C21551" s="216" t="s">
        <v>69686</v>
      </c>
      <c r="D21551" s="215" t="s">
        <v>69687</v>
      </c>
    </row>
    <row r="21552" spans="1:4">
      <c r="A21552" s="215" t="s">
        <v>69688</v>
      </c>
      <c r="B21552" s="215">
        <v>1</v>
      </c>
      <c r="C21552" s="216" t="s">
        <v>69689</v>
      </c>
      <c r="D21552" s="215" t="s">
        <v>69690</v>
      </c>
    </row>
    <row r="21553" spans="1:4">
      <c r="A21553" s="215" t="s">
        <v>69691</v>
      </c>
      <c r="B21553" s="215">
        <v>1</v>
      </c>
      <c r="C21553" s="216" t="s">
        <v>69692</v>
      </c>
      <c r="D21553" s="215" t="s">
        <v>69693</v>
      </c>
    </row>
    <row r="21554" spans="1:4">
      <c r="A21554" s="215" t="s">
        <v>69694</v>
      </c>
      <c r="B21554" s="215">
        <v>1</v>
      </c>
      <c r="C21554" s="216" t="s">
        <v>69695</v>
      </c>
      <c r="D21554" s="215" t="s">
        <v>69696</v>
      </c>
    </row>
    <row r="21555" spans="1:4">
      <c r="A21555" s="215" t="s">
        <v>69697</v>
      </c>
      <c r="B21555" s="215">
        <v>1</v>
      </c>
      <c r="C21555" s="216" t="s">
        <v>69698</v>
      </c>
      <c r="D21555" s="215" t="s">
        <v>69699</v>
      </c>
    </row>
    <row r="21556" spans="1:4">
      <c r="A21556" s="215" t="s">
        <v>69700</v>
      </c>
      <c r="B21556" s="215">
        <v>1</v>
      </c>
      <c r="C21556" s="216" t="s">
        <v>69701</v>
      </c>
      <c r="D21556" s="215" t="s">
        <v>69702</v>
      </c>
    </row>
    <row r="21557" spans="1:4">
      <c r="A21557" s="215" t="s">
        <v>69703</v>
      </c>
      <c r="B21557" s="215">
        <v>2</v>
      </c>
      <c r="C21557" s="216" t="s">
        <v>69704</v>
      </c>
      <c r="D21557" s="215" t="s">
        <v>69705</v>
      </c>
    </row>
    <row r="21558" spans="1:4">
      <c r="A21558" s="215" t="s">
        <v>69706</v>
      </c>
      <c r="B21558" s="215">
        <v>1</v>
      </c>
      <c r="C21558" s="216" t="s">
        <v>69707</v>
      </c>
      <c r="D21558" s="215" t="s">
        <v>69708</v>
      </c>
    </row>
    <row r="21559" spans="1:4">
      <c r="A21559" s="215" t="s">
        <v>69709</v>
      </c>
      <c r="B21559" s="215">
        <v>1</v>
      </c>
      <c r="C21559" s="216" t="s">
        <v>69710</v>
      </c>
      <c r="D21559" s="215" t="s">
        <v>69711</v>
      </c>
    </row>
    <row r="21560" spans="1:4">
      <c r="A21560" s="215" t="s">
        <v>69712</v>
      </c>
      <c r="B21560" s="215">
        <v>1</v>
      </c>
      <c r="C21560" s="216" t="s">
        <v>69713</v>
      </c>
      <c r="D21560" s="215" t="s">
        <v>69714</v>
      </c>
    </row>
    <row r="21561" spans="1:4">
      <c r="A21561" s="215" t="s">
        <v>69715</v>
      </c>
      <c r="B21561" s="215">
        <v>1</v>
      </c>
      <c r="C21561" s="216" t="s">
        <v>69716</v>
      </c>
      <c r="D21561" s="215" t="s">
        <v>69717</v>
      </c>
    </row>
    <row r="21562" spans="1:4">
      <c r="A21562" s="215" t="s">
        <v>69718</v>
      </c>
      <c r="B21562" s="215">
        <v>1</v>
      </c>
      <c r="C21562" s="216" t="s">
        <v>69719</v>
      </c>
      <c r="D21562" s="215" t="s">
        <v>69720</v>
      </c>
    </row>
    <row r="21563" spans="1:4">
      <c r="A21563" s="215" t="s">
        <v>69721</v>
      </c>
      <c r="B21563" s="215">
        <v>1</v>
      </c>
      <c r="C21563" s="216" t="s">
        <v>69722</v>
      </c>
      <c r="D21563" s="215" t="s">
        <v>69723</v>
      </c>
    </row>
    <row r="21564" spans="1:4">
      <c r="A21564" s="215" t="s">
        <v>69724</v>
      </c>
      <c r="B21564" s="215">
        <v>1</v>
      </c>
      <c r="C21564" s="216" t="s">
        <v>69725</v>
      </c>
      <c r="D21564" s="215" t="s">
        <v>69726</v>
      </c>
    </row>
    <row r="21565" spans="1:4">
      <c r="A21565" s="215" t="s">
        <v>69727</v>
      </c>
      <c r="B21565" s="215">
        <v>1</v>
      </c>
      <c r="C21565" s="216" t="s">
        <v>69728</v>
      </c>
      <c r="D21565" s="215" t="s">
        <v>69729</v>
      </c>
    </row>
    <row r="21566" spans="1:4">
      <c r="A21566" s="215" t="s">
        <v>69730</v>
      </c>
      <c r="B21566" s="215">
        <v>1</v>
      </c>
      <c r="C21566" s="216" t="s">
        <v>69731</v>
      </c>
      <c r="D21566" s="215" t="s">
        <v>69732</v>
      </c>
    </row>
    <row r="21567" spans="1:4">
      <c r="A21567" s="215" t="s">
        <v>69733</v>
      </c>
      <c r="B21567" s="215">
        <v>1</v>
      </c>
      <c r="C21567" s="216" t="s">
        <v>69734</v>
      </c>
      <c r="D21567" s="215" t="s">
        <v>69735</v>
      </c>
    </row>
    <row r="21568" spans="1:4">
      <c r="A21568" s="215" t="s">
        <v>69736</v>
      </c>
      <c r="B21568" s="215">
        <v>1</v>
      </c>
      <c r="C21568" s="216" t="s">
        <v>69737</v>
      </c>
      <c r="D21568" s="215" t="s">
        <v>69738</v>
      </c>
    </row>
    <row r="21569" spans="1:4">
      <c r="A21569" s="215" t="s">
        <v>69739</v>
      </c>
      <c r="B21569" s="215">
        <v>1</v>
      </c>
      <c r="C21569" s="216" t="s">
        <v>69740</v>
      </c>
      <c r="D21569" s="215" t="s">
        <v>69741</v>
      </c>
    </row>
    <row r="21570" spans="1:4">
      <c r="A21570" s="215" t="s">
        <v>69742</v>
      </c>
      <c r="B21570" s="215">
        <v>1</v>
      </c>
      <c r="C21570" s="216" t="s">
        <v>69743</v>
      </c>
      <c r="D21570" s="215" t="s">
        <v>69744</v>
      </c>
    </row>
    <row r="21571" spans="1:4">
      <c r="A21571" s="215" t="s">
        <v>69745</v>
      </c>
      <c r="B21571" s="215">
        <v>1</v>
      </c>
      <c r="C21571" s="216" t="s">
        <v>69746</v>
      </c>
      <c r="D21571" s="215" t="s">
        <v>69747</v>
      </c>
    </row>
    <row r="21572" spans="1:4">
      <c r="A21572" s="215" t="s">
        <v>69748</v>
      </c>
      <c r="B21572" s="215">
        <v>1</v>
      </c>
      <c r="C21572" s="216" t="s">
        <v>69749</v>
      </c>
      <c r="D21572" s="215" t="s">
        <v>69750</v>
      </c>
    </row>
    <row r="21573" spans="1:4">
      <c r="A21573" s="215" t="s">
        <v>69751</v>
      </c>
      <c r="B21573" s="215">
        <v>1</v>
      </c>
      <c r="C21573" s="216" t="s">
        <v>69752</v>
      </c>
      <c r="D21573" s="215" t="s">
        <v>69753</v>
      </c>
    </row>
    <row r="21574" spans="1:4">
      <c r="A21574" s="215" t="s">
        <v>69754</v>
      </c>
      <c r="B21574" s="215">
        <v>1</v>
      </c>
      <c r="C21574" s="216" t="s">
        <v>69755</v>
      </c>
      <c r="D21574" s="215" t="s">
        <v>69756</v>
      </c>
    </row>
    <row r="21575" spans="1:4">
      <c r="A21575" s="215" t="s">
        <v>69757</v>
      </c>
      <c r="B21575" s="215">
        <v>1</v>
      </c>
      <c r="C21575" s="216" t="s">
        <v>69758</v>
      </c>
      <c r="D21575" s="215" t="s">
        <v>69759</v>
      </c>
    </row>
    <row r="21576" spans="1:4">
      <c r="A21576" s="215" t="s">
        <v>69760</v>
      </c>
      <c r="B21576" s="215">
        <v>1</v>
      </c>
      <c r="C21576" s="216" t="s">
        <v>69761</v>
      </c>
      <c r="D21576" s="215" t="s">
        <v>69762</v>
      </c>
    </row>
    <row r="21577" spans="1:4">
      <c r="A21577" s="215" t="s">
        <v>69763</v>
      </c>
      <c r="B21577" s="215">
        <v>1</v>
      </c>
      <c r="C21577" s="216" t="s">
        <v>69764</v>
      </c>
      <c r="D21577" s="215" t="s">
        <v>69765</v>
      </c>
    </row>
    <row r="21578" spans="1:4">
      <c r="A21578" s="215" t="s">
        <v>69766</v>
      </c>
      <c r="B21578" s="215">
        <v>1</v>
      </c>
      <c r="C21578" s="216" t="s">
        <v>69767</v>
      </c>
      <c r="D21578" s="215" t="s">
        <v>69768</v>
      </c>
    </row>
    <row r="21579" spans="1:4">
      <c r="A21579" s="215" t="s">
        <v>69769</v>
      </c>
      <c r="B21579" s="215">
        <v>1</v>
      </c>
      <c r="C21579" s="216" t="s">
        <v>69770</v>
      </c>
      <c r="D21579" s="215" t="s">
        <v>69771</v>
      </c>
    </row>
    <row r="21580" spans="1:4">
      <c r="A21580" s="215" t="s">
        <v>69772</v>
      </c>
      <c r="B21580" s="215">
        <v>1</v>
      </c>
      <c r="C21580" s="216" t="s">
        <v>69773</v>
      </c>
      <c r="D21580" s="215" t="s">
        <v>69774</v>
      </c>
    </row>
    <row r="21581" spans="1:4">
      <c r="A21581" s="215" t="s">
        <v>69775</v>
      </c>
      <c r="B21581" s="215">
        <v>1</v>
      </c>
      <c r="C21581" s="216" t="s">
        <v>69776</v>
      </c>
      <c r="D21581" s="215" t="s">
        <v>69777</v>
      </c>
    </row>
    <row r="21582" spans="1:4">
      <c r="A21582" s="215" t="s">
        <v>69778</v>
      </c>
      <c r="B21582" s="215">
        <v>1</v>
      </c>
      <c r="C21582" s="216" t="s">
        <v>69779</v>
      </c>
      <c r="D21582" s="215" t="s">
        <v>69780</v>
      </c>
    </row>
    <row r="21583" spans="1:4">
      <c r="A21583" s="215" t="s">
        <v>69781</v>
      </c>
      <c r="B21583" s="215">
        <v>1</v>
      </c>
      <c r="C21583" s="216" t="s">
        <v>69782</v>
      </c>
      <c r="D21583" s="215" t="s">
        <v>69783</v>
      </c>
    </row>
    <row r="21584" spans="1:4">
      <c r="A21584" s="215" t="s">
        <v>69784</v>
      </c>
      <c r="B21584" s="215">
        <v>1</v>
      </c>
      <c r="C21584" s="216" t="s">
        <v>69785</v>
      </c>
      <c r="D21584" s="215" t="s">
        <v>69786</v>
      </c>
    </row>
    <row r="21585" spans="1:4">
      <c r="A21585" s="215" t="s">
        <v>69787</v>
      </c>
      <c r="B21585" s="215">
        <v>1</v>
      </c>
      <c r="C21585" s="216" t="s">
        <v>69788</v>
      </c>
      <c r="D21585" s="215" t="s">
        <v>69789</v>
      </c>
    </row>
    <row r="21586" spans="1:4">
      <c r="A21586" s="215" t="s">
        <v>69790</v>
      </c>
      <c r="B21586" s="215">
        <v>1</v>
      </c>
      <c r="C21586" s="216" t="s">
        <v>69791</v>
      </c>
      <c r="D21586" s="215" t="s">
        <v>69792</v>
      </c>
    </row>
    <row r="21587" spans="1:4">
      <c r="A21587" s="215" t="s">
        <v>69793</v>
      </c>
      <c r="B21587" s="215">
        <v>1</v>
      </c>
      <c r="C21587" s="216" t="s">
        <v>69794</v>
      </c>
      <c r="D21587" s="215" t="s">
        <v>69795</v>
      </c>
    </row>
    <row r="21588" spans="1:4">
      <c r="A21588" s="215" t="s">
        <v>69796</v>
      </c>
      <c r="B21588" s="215">
        <v>1</v>
      </c>
      <c r="C21588" s="216" t="s">
        <v>69797</v>
      </c>
      <c r="D21588" s="215" t="s">
        <v>69798</v>
      </c>
    </row>
    <row r="21589" spans="1:4">
      <c r="A21589" s="215" t="s">
        <v>69799</v>
      </c>
      <c r="B21589" s="215">
        <v>1</v>
      </c>
      <c r="C21589" s="216" t="s">
        <v>69800</v>
      </c>
      <c r="D21589" s="215" t="s">
        <v>69801</v>
      </c>
    </row>
    <row r="21590" spans="1:4">
      <c r="A21590" s="215" t="s">
        <v>69802</v>
      </c>
      <c r="B21590" s="215">
        <v>1</v>
      </c>
      <c r="C21590" s="216" t="s">
        <v>69803</v>
      </c>
      <c r="D21590" s="215" t="s">
        <v>69804</v>
      </c>
    </row>
    <row r="21591" spans="1:4">
      <c r="A21591" s="215" t="s">
        <v>69805</v>
      </c>
      <c r="B21591" s="215">
        <v>1</v>
      </c>
      <c r="C21591" s="216" t="s">
        <v>69806</v>
      </c>
      <c r="D21591" s="215" t="s">
        <v>69807</v>
      </c>
    </row>
    <row r="21592" spans="1:4">
      <c r="A21592" s="215" t="s">
        <v>69808</v>
      </c>
      <c r="B21592" s="215">
        <v>1</v>
      </c>
      <c r="C21592" s="216" t="s">
        <v>69809</v>
      </c>
      <c r="D21592" s="215" t="s">
        <v>69810</v>
      </c>
    </row>
    <row r="21593" spans="1:4">
      <c r="A21593" s="215" t="s">
        <v>69811</v>
      </c>
      <c r="B21593" s="215">
        <v>1</v>
      </c>
      <c r="C21593" s="216" t="s">
        <v>69812</v>
      </c>
      <c r="D21593" s="215" t="s">
        <v>69813</v>
      </c>
    </row>
    <row r="21594" spans="1:4">
      <c r="A21594" s="215" t="s">
        <v>69814</v>
      </c>
      <c r="B21594" s="215">
        <v>1</v>
      </c>
      <c r="C21594" s="216" t="s">
        <v>69815</v>
      </c>
      <c r="D21594" s="215" t="s">
        <v>69816</v>
      </c>
    </row>
    <row r="21595" spans="1:4">
      <c r="A21595" s="215" t="s">
        <v>69817</v>
      </c>
      <c r="B21595" s="215">
        <v>1</v>
      </c>
      <c r="C21595" s="216" t="s">
        <v>69818</v>
      </c>
      <c r="D21595" s="215" t="s">
        <v>69819</v>
      </c>
    </row>
    <row r="21596" spans="1:4">
      <c r="A21596" s="215" t="s">
        <v>69820</v>
      </c>
      <c r="B21596" s="215">
        <v>1</v>
      </c>
      <c r="C21596" s="216" t="s">
        <v>69821</v>
      </c>
      <c r="D21596" s="215" t="s">
        <v>69822</v>
      </c>
    </row>
    <row r="21597" spans="1:4">
      <c r="A21597" s="215" t="s">
        <v>69823</v>
      </c>
      <c r="B21597" s="215">
        <v>1</v>
      </c>
      <c r="C21597" s="216" t="s">
        <v>69824</v>
      </c>
      <c r="D21597" s="215" t="s">
        <v>69825</v>
      </c>
    </row>
    <row r="21598" spans="1:4">
      <c r="A21598" s="215" t="s">
        <v>69826</v>
      </c>
      <c r="B21598" s="215">
        <v>1</v>
      </c>
      <c r="C21598" s="216" t="s">
        <v>69827</v>
      </c>
      <c r="D21598" s="215" t="s">
        <v>69828</v>
      </c>
    </row>
    <row r="21599" spans="1:4">
      <c r="A21599" s="215" t="s">
        <v>69829</v>
      </c>
      <c r="B21599" s="215">
        <v>1</v>
      </c>
      <c r="C21599" s="216" t="s">
        <v>69830</v>
      </c>
      <c r="D21599" s="215" t="s">
        <v>69831</v>
      </c>
    </row>
    <row r="21600" spans="1:4">
      <c r="A21600" s="215" t="s">
        <v>69832</v>
      </c>
      <c r="B21600" s="215">
        <v>1</v>
      </c>
      <c r="C21600" s="216" t="s">
        <v>69833</v>
      </c>
      <c r="D21600" s="215" t="s">
        <v>69834</v>
      </c>
    </row>
    <row r="21601" spans="1:4">
      <c r="A21601" s="215" t="s">
        <v>69835</v>
      </c>
      <c r="B21601" s="215">
        <v>1</v>
      </c>
      <c r="C21601" s="216" t="s">
        <v>69836</v>
      </c>
      <c r="D21601" s="215" t="s">
        <v>69837</v>
      </c>
    </row>
    <row r="21602" spans="1:4">
      <c r="A21602" s="215" t="s">
        <v>69838</v>
      </c>
      <c r="B21602" s="215">
        <v>1</v>
      </c>
      <c r="C21602" s="216" t="s">
        <v>69839</v>
      </c>
      <c r="D21602" s="215" t="s">
        <v>69840</v>
      </c>
    </row>
    <row r="21603" spans="1:4">
      <c r="A21603" s="215" t="s">
        <v>69841</v>
      </c>
      <c r="B21603" s="215">
        <v>1</v>
      </c>
      <c r="C21603" s="216" t="s">
        <v>69842</v>
      </c>
      <c r="D21603" s="215" t="s">
        <v>69843</v>
      </c>
    </row>
    <row r="21604" spans="1:4">
      <c r="A21604" s="215" t="s">
        <v>69844</v>
      </c>
      <c r="B21604" s="215">
        <v>1</v>
      </c>
      <c r="C21604" s="216" t="s">
        <v>69845</v>
      </c>
      <c r="D21604" s="215" t="s">
        <v>69846</v>
      </c>
    </row>
    <row r="21605" spans="1:4">
      <c r="A21605" s="215" t="s">
        <v>69847</v>
      </c>
      <c r="B21605" s="215">
        <v>1</v>
      </c>
      <c r="C21605" s="216" t="s">
        <v>69848</v>
      </c>
      <c r="D21605" s="215" t="s">
        <v>69849</v>
      </c>
    </row>
    <row r="21606" spans="1:4">
      <c r="A21606" s="215" t="s">
        <v>69850</v>
      </c>
      <c r="B21606" s="215">
        <v>1</v>
      </c>
      <c r="C21606" s="216" t="s">
        <v>69851</v>
      </c>
      <c r="D21606" s="215" t="s">
        <v>69852</v>
      </c>
    </row>
    <row r="21607" spans="1:4">
      <c r="A21607" s="215" t="s">
        <v>69853</v>
      </c>
      <c r="B21607" s="215">
        <v>1</v>
      </c>
      <c r="C21607" s="216" t="s">
        <v>69854</v>
      </c>
      <c r="D21607" s="215" t="s">
        <v>69855</v>
      </c>
    </row>
    <row r="21608" spans="1:4">
      <c r="A21608" s="215" t="s">
        <v>69856</v>
      </c>
      <c r="B21608" s="215">
        <v>1</v>
      </c>
      <c r="C21608" s="216" t="s">
        <v>69857</v>
      </c>
      <c r="D21608" s="215" t="s">
        <v>69858</v>
      </c>
    </row>
    <row r="21609" spans="1:4">
      <c r="A21609" s="215" t="s">
        <v>69859</v>
      </c>
      <c r="B21609" s="215">
        <v>1</v>
      </c>
      <c r="C21609" s="216" t="s">
        <v>69860</v>
      </c>
      <c r="D21609" s="215" t="s">
        <v>69861</v>
      </c>
    </row>
    <row r="21610" spans="1:4">
      <c r="A21610" s="215" t="s">
        <v>69862</v>
      </c>
      <c r="B21610" s="215">
        <v>1</v>
      </c>
      <c r="C21610" s="216" t="s">
        <v>69863</v>
      </c>
      <c r="D21610" s="215" t="s">
        <v>69864</v>
      </c>
    </row>
    <row r="21611" spans="1:4">
      <c r="A21611" s="215" t="s">
        <v>69865</v>
      </c>
      <c r="B21611" s="215">
        <v>1</v>
      </c>
      <c r="C21611" s="216" t="s">
        <v>69866</v>
      </c>
      <c r="D21611" s="215" t="s">
        <v>69867</v>
      </c>
    </row>
    <row r="21612" spans="1:4">
      <c r="A21612" s="215" t="s">
        <v>69868</v>
      </c>
      <c r="B21612" s="215">
        <v>1</v>
      </c>
      <c r="C21612" s="216" t="s">
        <v>69869</v>
      </c>
      <c r="D21612" s="215" t="s">
        <v>69870</v>
      </c>
    </row>
    <row r="21613" spans="1:4">
      <c r="A21613" s="215" t="s">
        <v>69871</v>
      </c>
      <c r="B21613" s="215">
        <v>1</v>
      </c>
      <c r="C21613" s="216" t="s">
        <v>69872</v>
      </c>
      <c r="D21613" s="215" t="s">
        <v>69873</v>
      </c>
    </row>
    <row r="21614" spans="1:4">
      <c r="A21614" s="215" t="s">
        <v>69874</v>
      </c>
      <c r="B21614" s="215">
        <v>1</v>
      </c>
      <c r="C21614" s="216" t="s">
        <v>69875</v>
      </c>
      <c r="D21614" s="215" t="s">
        <v>69876</v>
      </c>
    </row>
    <row r="21615" spans="1:4">
      <c r="A21615" s="215" t="s">
        <v>69877</v>
      </c>
      <c r="B21615" s="215">
        <v>1</v>
      </c>
      <c r="C21615" s="216" t="s">
        <v>69878</v>
      </c>
      <c r="D21615" s="215" t="s">
        <v>69879</v>
      </c>
    </row>
    <row r="21616" spans="1:4">
      <c r="A21616" s="215" t="s">
        <v>69880</v>
      </c>
      <c r="B21616" s="215">
        <v>1</v>
      </c>
      <c r="C21616" s="216" t="s">
        <v>69881</v>
      </c>
      <c r="D21616" s="215" t="s">
        <v>69882</v>
      </c>
    </row>
    <row r="21617" spans="1:4">
      <c r="A21617" s="215" t="s">
        <v>69883</v>
      </c>
      <c r="B21617" s="215">
        <v>1</v>
      </c>
      <c r="C21617" s="216" t="s">
        <v>69884</v>
      </c>
      <c r="D21617" s="215" t="s">
        <v>69885</v>
      </c>
    </row>
    <row r="21618" spans="1:4">
      <c r="A21618" s="215" t="s">
        <v>69886</v>
      </c>
      <c r="B21618" s="215">
        <v>1</v>
      </c>
      <c r="C21618" s="216" t="s">
        <v>69887</v>
      </c>
      <c r="D21618" s="215" t="s">
        <v>69888</v>
      </c>
    </row>
    <row r="21619" spans="1:4">
      <c r="A21619" s="215" t="s">
        <v>69889</v>
      </c>
      <c r="B21619" s="215">
        <v>1</v>
      </c>
      <c r="C21619" s="216" t="s">
        <v>69890</v>
      </c>
      <c r="D21619" s="215" t="s">
        <v>69891</v>
      </c>
    </row>
    <row r="21620" spans="1:4">
      <c r="A21620" s="215" t="s">
        <v>69892</v>
      </c>
      <c r="B21620" s="215">
        <v>1</v>
      </c>
      <c r="C21620" s="216" t="s">
        <v>69893</v>
      </c>
      <c r="D21620" s="215" t="s">
        <v>69894</v>
      </c>
    </row>
    <row r="21621" spans="1:4">
      <c r="A21621" s="215" t="s">
        <v>69895</v>
      </c>
      <c r="B21621" s="215">
        <v>1</v>
      </c>
      <c r="C21621" s="216" t="s">
        <v>69896</v>
      </c>
      <c r="D21621" s="215" t="s">
        <v>69897</v>
      </c>
    </row>
    <row r="21622" spans="1:4">
      <c r="A21622" s="215" t="s">
        <v>69898</v>
      </c>
      <c r="B21622" s="215">
        <v>1</v>
      </c>
      <c r="C21622" s="216" t="s">
        <v>69899</v>
      </c>
      <c r="D21622" s="215" t="s">
        <v>69900</v>
      </c>
    </row>
    <row r="21623" spans="1:4">
      <c r="A21623" s="215" t="s">
        <v>69901</v>
      </c>
      <c r="B21623" s="215">
        <v>1</v>
      </c>
      <c r="C21623" s="216" t="s">
        <v>69902</v>
      </c>
      <c r="D21623" s="215" t="s">
        <v>69903</v>
      </c>
    </row>
    <row r="21624" spans="1:4">
      <c r="A21624" s="215" t="s">
        <v>69904</v>
      </c>
      <c r="B21624" s="215">
        <v>1</v>
      </c>
      <c r="C21624" s="216" t="s">
        <v>69905</v>
      </c>
      <c r="D21624" s="215" t="s">
        <v>69906</v>
      </c>
    </row>
    <row r="21625" spans="1:4">
      <c r="A21625" s="215" t="s">
        <v>69907</v>
      </c>
      <c r="B21625" s="215">
        <v>1</v>
      </c>
      <c r="C21625" s="216" t="s">
        <v>69908</v>
      </c>
      <c r="D21625" s="215" t="s">
        <v>69909</v>
      </c>
    </row>
    <row r="21626" spans="1:4">
      <c r="A21626" s="215" t="s">
        <v>69910</v>
      </c>
      <c r="B21626" s="215">
        <v>1</v>
      </c>
      <c r="C21626" s="216" t="s">
        <v>69911</v>
      </c>
      <c r="D21626" s="215" t="s">
        <v>69912</v>
      </c>
    </row>
    <row r="21627" spans="1:4">
      <c r="A21627" s="215" t="s">
        <v>69913</v>
      </c>
      <c r="B21627" s="215">
        <v>1</v>
      </c>
      <c r="C21627" s="216" t="s">
        <v>69914</v>
      </c>
      <c r="D21627" s="215" t="s">
        <v>69915</v>
      </c>
    </row>
    <row r="21628" spans="1:4">
      <c r="A21628" s="215" t="s">
        <v>69916</v>
      </c>
      <c r="B21628" s="215">
        <v>1</v>
      </c>
      <c r="C21628" s="216" t="s">
        <v>69917</v>
      </c>
      <c r="D21628" s="215" t="s">
        <v>69918</v>
      </c>
    </row>
    <row r="21629" spans="1:4">
      <c r="A21629" s="215" t="s">
        <v>69919</v>
      </c>
      <c r="B21629" s="215">
        <v>1</v>
      </c>
      <c r="C21629" s="216" t="s">
        <v>69920</v>
      </c>
      <c r="D21629" s="215" t="s">
        <v>69921</v>
      </c>
    </row>
    <row r="21630" spans="1:4">
      <c r="A21630" s="215" t="s">
        <v>69922</v>
      </c>
      <c r="B21630" s="215">
        <v>1</v>
      </c>
      <c r="C21630" s="216" t="s">
        <v>69923</v>
      </c>
      <c r="D21630" s="215" t="s">
        <v>69924</v>
      </c>
    </row>
    <row r="21631" spans="1:4">
      <c r="A21631" s="215" t="s">
        <v>69925</v>
      </c>
      <c r="B21631" s="215">
        <v>1</v>
      </c>
      <c r="C21631" s="216" t="s">
        <v>69926</v>
      </c>
      <c r="D21631" s="215" t="s">
        <v>69927</v>
      </c>
    </row>
    <row r="21632" spans="1:4">
      <c r="A21632" s="215" t="s">
        <v>69928</v>
      </c>
      <c r="B21632" s="215">
        <v>1</v>
      </c>
      <c r="C21632" s="216" t="s">
        <v>69929</v>
      </c>
      <c r="D21632" s="215" t="s">
        <v>69930</v>
      </c>
    </row>
    <row r="21633" spans="1:4">
      <c r="A21633" s="215" t="s">
        <v>69931</v>
      </c>
      <c r="B21633" s="215">
        <v>1</v>
      </c>
      <c r="C21633" s="216" t="s">
        <v>69932</v>
      </c>
      <c r="D21633" s="215" t="s">
        <v>69933</v>
      </c>
    </row>
    <row r="21634" spans="1:4">
      <c r="A21634" s="215" t="s">
        <v>69934</v>
      </c>
      <c r="B21634" s="215">
        <v>1</v>
      </c>
      <c r="C21634" s="216" t="s">
        <v>69935</v>
      </c>
      <c r="D21634" s="215" t="s">
        <v>69936</v>
      </c>
    </row>
    <row r="21635" spans="1:4">
      <c r="A21635" s="215" t="s">
        <v>69937</v>
      </c>
      <c r="B21635" s="215">
        <v>1</v>
      </c>
      <c r="C21635" s="216" t="s">
        <v>69938</v>
      </c>
      <c r="D21635" s="215" t="s">
        <v>69939</v>
      </c>
    </row>
    <row r="21636" spans="1:4">
      <c r="A21636" s="215" t="s">
        <v>69940</v>
      </c>
      <c r="B21636" s="215">
        <v>1</v>
      </c>
      <c r="C21636" s="216" t="s">
        <v>69941</v>
      </c>
      <c r="D21636" s="215" t="s">
        <v>69942</v>
      </c>
    </row>
    <row r="21637" spans="1:4">
      <c r="A21637" s="215" t="s">
        <v>69943</v>
      </c>
      <c r="B21637" s="215">
        <v>1</v>
      </c>
      <c r="C21637" s="216" t="s">
        <v>69944</v>
      </c>
      <c r="D21637" s="215" t="s">
        <v>69945</v>
      </c>
    </row>
    <row r="21638" spans="1:4">
      <c r="A21638" s="215" t="s">
        <v>69946</v>
      </c>
      <c r="B21638" s="215">
        <v>1</v>
      </c>
      <c r="C21638" s="216" t="s">
        <v>69947</v>
      </c>
      <c r="D21638" s="215" t="s">
        <v>69948</v>
      </c>
    </row>
    <row r="21639" spans="1:4">
      <c r="A21639" s="215" t="s">
        <v>69949</v>
      </c>
      <c r="B21639" s="215">
        <v>1</v>
      </c>
      <c r="C21639" s="216" t="s">
        <v>69950</v>
      </c>
      <c r="D21639" s="215" t="s">
        <v>69951</v>
      </c>
    </row>
    <row r="21640" spans="1:4">
      <c r="A21640" s="215" t="s">
        <v>69952</v>
      </c>
      <c r="B21640" s="215">
        <v>1</v>
      </c>
      <c r="C21640" s="216" t="s">
        <v>69953</v>
      </c>
      <c r="D21640" s="215" t="s">
        <v>69954</v>
      </c>
    </row>
    <row r="21641" spans="1:4">
      <c r="A21641" s="215" t="s">
        <v>69955</v>
      </c>
      <c r="B21641" s="215">
        <v>1</v>
      </c>
      <c r="C21641" s="216" t="s">
        <v>69956</v>
      </c>
      <c r="D21641" s="215" t="s">
        <v>69957</v>
      </c>
    </row>
    <row r="21642" spans="1:4">
      <c r="A21642" s="215" t="s">
        <v>69958</v>
      </c>
      <c r="B21642" s="215">
        <v>1</v>
      </c>
      <c r="C21642" s="216" t="s">
        <v>69959</v>
      </c>
      <c r="D21642" s="215" t="s">
        <v>69960</v>
      </c>
    </row>
    <row r="21643" spans="1:4">
      <c r="A21643" s="215" t="s">
        <v>69961</v>
      </c>
      <c r="B21643" s="215">
        <v>1</v>
      </c>
      <c r="C21643" s="216" t="s">
        <v>69962</v>
      </c>
      <c r="D21643" s="215" t="s">
        <v>69963</v>
      </c>
    </row>
    <row r="21644" spans="1:4">
      <c r="A21644" s="215" t="s">
        <v>69964</v>
      </c>
      <c r="B21644" s="215">
        <v>1</v>
      </c>
      <c r="C21644" s="216" t="s">
        <v>69965</v>
      </c>
      <c r="D21644" s="215" t="s">
        <v>69966</v>
      </c>
    </row>
    <row r="21645" spans="1:4">
      <c r="A21645" s="215" t="s">
        <v>69967</v>
      </c>
      <c r="B21645" s="215">
        <v>1</v>
      </c>
      <c r="C21645" s="216" t="s">
        <v>69968</v>
      </c>
      <c r="D21645" s="215" t="s">
        <v>69969</v>
      </c>
    </row>
    <row r="21646" spans="1:4">
      <c r="A21646" s="215" t="s">
        <v>69970</v>
      </c>
      <c r="B21646" s="215">
        <v>1</v>
      </c>
      <c r="C21646" s="216" t="s">
        <v>69971</v>
      </c>
      <c r="D21646" s="215" t="s">
        <v>69972</v>
      </c>
    </row>
    <row r="21647" spans="1:4">
      <c r="A21647" s="215" t="s">
        <v>69973</v>
      </c>
      <c r="B21647" s="215">
        <v>1</v>
      </c>
      <c r="C21647" s="216" t="s">
        <v>69974</v>
      </c>
      <c r="D21647" s="215" t="s">
        <v>69975</v>
      </c>
    </row>
    <row r="21648" spans="1:4">
      <c r="A21648" s="215" t="s">
        <v>69976</v>
      </c>
      <c r="B21648" s="215">
        <v>1</v>
      </c>
      <c r="C21648" s="216" t="s">
        <v>69977</v>
      </c>
      <c r="D21648" s="215" t="s">
        <v>69978</v>
      </c>
    </row>
    <row r="21649" spans="1:4">
      <c r="A21649" s="215" t="s">
        <v>69979</v>
      </c>
      <c r="B21649" s="215">
        <v>1</v>
      </c>
      <c r="C21649" s="216" t="s">
        <v>69980</v>
      </c>
      <c r="D21649" s="215" t="s">
        <v>69981</v>
      </c>
    </row>
    <row r="21650" spans="1:4">
      <c r="A21650" s="215" t="s">
        <v>69982</v>
      </c>
      <c r="B21650" s="215">
        <v>1</v>
      </c>
      <c r="C21650" s="216" t="s">
        <v>69983</v>
      </c>
      <c r="D21650" s="215" t="s">
        <v>69984</v>
      </c>
    </row>
    <row r="21651" spans="1:4">
      <c r="A21651" s="215" t="s">
        <v>69985</v>
      </c>
      <c r="B21651" s="215">
        <v>1</v>
      </c>
      <c r="C21651" s="216" t="s">
        <v>69986</v>
      </c>
      <c r="D21651" s="215" t="s">
        <v>69987</v>
      </c>
    </row>
    <row r="21652" spans="1:4">
      <c r="A21652" s="215" t="s">
        <v>69988</v>
      </c>
      <c r="B21652" s="215">
        <v>1</v>
      </c>
      <c r="C21652" s="216" t="s">
        <v>69989</v>
      </c>
      <c r="D21652" s="215" t="s">
        <v>69990</v>
      </c>
    </row>
    <row r="21653" spans="1:4">
      <c r="A21653" s="215" t="s">
        <v>69991</v>
      </c>
      <c r="B21653" s="215">
        <v>1</v>
      </c>
      <c r="C21653" s="216" t="s">
        <v>69992</v>
      </c>
      <c r="D21653" s="215" t="s">
        <v>69993</v>
      </c>
    </row>
    <row r="21654" spans="1:4">
      <c r="A21654" s="215" t="s">
        <v>69994</v>
      </c>
      <c r="B21654" s="215">
        <v>1</v>
      </c>
      <c r="C21654" s="216" t="s">
        <v>69995</v>
      </c>
      <c r="D21654" s="215" t="s">
        <v>69996</v>
      </c>
    </row>
    <row r="21655" spans="1:4">
      <c r="A21655" s="215" t="s">
        <v>69997</v>
      </c>
      <c r="B21655" s="215">
        <v>1</v>
      </c>
      <c r="C21655" s="216" t="s">
        <v>111432</v>
      </c>
      <c r="D21655" s="215" t="s">
        <v>69998</v>
      </c>
    </row>
    <row r="21656" spans="1:4">
      <c r="A21656" s="215" t="s">
        <v>69999</v>
      </c>
      <c r="B21656" s="215">
        <v>1</v>
      </c>
      <c r="C21656" s="216" t="s">
        <v>70000</v>
      </c>
      <c r="D21656" s="215" t="s">
        <v>70001</v>
      </c>
    </row>
    <row r="21657" spans="1:4">
      <c r="A21657" s="215" t="s">
        <v>70002</v>
      </c>
      <c r="B21657" s="215">
        <v>1</v>
      </c>
      <c r="C21657" s="216" t="s">
        <v>70003</v>
      </c>
      <c r="D21657" s="215" t="s">
        <v>70004</v>
      </c>
    </row>
    <row r="21658" spans="1:4">
      <c r="A21658" s="215" t="s">
        <v>70005</v>
      </c>
      <c r="B21658" s="215">
        <v>1</v>
      </c>
      <c r="C21658" s="216" t="s">
        <v>70006</v>
      </c>
      <c r="D21658" s="215" t="s">
        <v>70007</v>
      </c>
    </row>
    <row r="21659" spans="1:4">
      <c r="A21659" s="215" t="s">
        <v>70008</v>
      </c>
      <c r="B21659" s="215">
        <v>1</v>
      </c>
      <c r="C21659" s="216" t="s">
        <v>70009</v>
      </c>
      <c r="D21659" s="215" t="s">
        <v>70010</v>
      </c>
    </row>
    <row r="21660" spans="1:4">
      <c r="A21660" s="215" t="s">
        <v>70011</v>
      </c>
      <c r="B21660" s="215">
        <v>1</v>
      </c>
      <c r="C21660" s="216" t="s">
        <v>70012</v>
      </c>
      <c r="D21660" s="215" t="s">
        <v>70013</v>
      </c>
    </row>
    <row r="21661" spans="1:4">
      <c r="A21661" s="215" t="s">
        <v>70014</v>
      </c>
      <c r="B21661" s="215">
        <v>1</v>
      </c>
      <c r="C21661" s="216" t="s">
        <v>70015</v>
      </c>
      <c r="D21661" s="215" t="s">
        <v>70016</v>
      </c>
    </row>
    <row r="21662" spans="1:4">
      <c r="A21662" s="215" t="s">
        <v>70017</v>
      </c>
      <c r="B21662" s="215">
        <v>1</v>
      </c>
      <c r="C21662" s="216" t="s">
        <v>70018</v>
      </c>
      <c r="D21662" s="215" t="s">
        <v>70019</v>
      </c>
    </row>
    <row r="21663" spans="1:4">
      <c r="A21663" s="215" t="s">
        <v>70020</v>
      </c>
      <c r="B21663" s="215">
        <v>1</v>
      </c>
      <c r="C21663" s="216" t="s">
        <v>70021</v>
      </c>
      <c r="D21663" s="215" t="s">
        <v>70022</v>
      </c>
    </row>
    <row r="21664" spans="1:4">
      <c r="A21664" s="215" t="s">
        <v>70023</v>
      </c>
      <c r="B21664" s="215">
        <v>1</v>
      </c>
      <c r="C21664" s="216" t="s">
        <v>70024</v>
      </c>
      <c r="D21664" s="215" t="s">
        <v>70025</v>
      </c>
    </row>
    <row r="21665" spans="1:4">
      <c r="A21665" s="215" t="s">
        <v>70026</v>
      </c>
      <c r="B21665" s="215">
        <v>1</v>
      </c>
      <c r="C21665" s="216" t="s">
        <v>70027</v>
      </c>
      <c r="D21665" s="215" t="s">
        <v>68985</v>
      </c>
    </row>
    <row r="21666" spans="1:4">
      <c r="A21666" s="215" t="s">
        <v>70028</v>
      </c>
      <c r="B21666" s="215">
        <v>1</v>
      </c>
      <c r="C21666" s="216" t="s">
        <v>70029</v>
      </c>
      <c r="D21666" s="215" t="s">
        <v>70030</v>
      </c>
    </row>
    <row r="21667" spans="1:4">
      <c r="A21667" s="215" t="s">
        <v>70031</v>
      </c>
      <c r="B21667" s="215">
        <v>1</v>
      </c>
      <c r="C21667" s="216" t="s">
        <v>70032</v>
      </c>
      <c r="D21667" s="215" t="s">
        <v>70033</v>
      </c>
    </row>
    <row r="21668" spans="1:4">
      <c r="A21668" s="215" t="s">
        <v>70034</v>
      </c>
      <c r="B21668" s="215">
        <v>1</v>
      </c>
      <c r="C21668" s="216" t="s">
        <v>70035</v>
      </c>
      <c r="D21668" s="215" t="s">
        <v>70036</v>
      </c>
    </row>
    <row r="21669" spans="1:4">
      <c r="A21669" s="215" t="s">
        <v>70037</v>
      </c>
      <c r="B21669" s="215">
        <v>1</v>
      </c>
      <c r="C21669" s="216" t="s">
        <v>70038</v>
      </c>
      <c r="D21669" s="215" t="s">
        <v>70039</v>
      </c>
    </row>
    <row r="21670" spans="1:4">
      <c r="A21670" s="215" t="s">
        <v>70040</v>
      </c>
      <c r="B21670" s="215">
        <v>1</v>
      </c>
      <c r="C21670" s="216" t="s">
        <v>70041</v>
      </c>
      <c r="D21670" s="215" t="s">
        <v>70042</v>
      </c>
    </row>
    <row r="21671" spans="1:4">
      <c r="A21671" s="215" t="s">
        <v>70043</v>
      </c>
      <c r="B21671" s="215">
        <v>1</v>
      </c>
      <c r="C21671" s="216" t="s">
        <v>70044</v>
      </c>
      <c r="D21671" s="215" t="s">
        <v>70045</v>
      </c>
    </row>
    <row r="21672" spans="1:4">
      <c r="A21672" s="215" t="s">
        <v>70046</v>
      </c>
      <c r="B21672" s="215">
        <v>1</v>
      </c>
      <c r="C21672" s="216" t="s">
        <v>70047</v>
      </c>
      <c r="D21672" s="215" t="s">
        <v>70048</v>
      </c>
    </row>
    <row r="21673" spans="1:4">
      <c r="A21673" s="215" t="s">
        <v>70049</v>
      </c>
      <c r="B21673" s="215">
        <v>1</v>
      </c>
      <c r="C21673" s="216" t="s">
        <v>70050</v>
      </c>
      <c r="D21673" s="215" t="s">
        <v>70051</v>
      </c>
    </row>
    <row r="21674" spans="1:4">
      <c r="A21674" s="215" t="s">
        <v>70052</v>
      </c>
      <c r="B21674" s="215">
        <v>1</v>
      </c>
      <c r="C21674" s="216" t="s">
        <v>70053</v>
      </c>
      <c r="D21674" s="215" t="s">
        <v>70054</v>
      </c>
    </row>
    <row r="21675" spans="1:4">
      <c r="A21675" s="215" t="s">
        <v>70055</v>
      </c>
      <c r="B21675" s="215">
        <v>1</v>
      </c>
      <c r="C21675" s="216" t="s">
        <v>70056</v>
      </c>
      <c r="D21675" s="215" t="s">
        <v>70057</v>
      </c>
    </row>
    <row r="21676" spans="1:4">
      <c r="A21676" s="215" t="s">
        <v>70058</v>
      </c>
      <c r="B21676" s="215">
        <v>1</v>
      </c>
      <c r="C21676" s="216" t="s">
        <v>70059</v>
      </c>
      <c r="D21676" s="215" t="s">
        <v>70060</v>
      </c>
    </row>
    <row r="21677" spans="1:4">
      <c r="A21677" s="215" t="s">
        <v>70061</v>
      </c>
      <c r="B21677" s="215">
        <v>1</v>
      </c>
      <c r="C21677" s="216" t="s">
        <v>70062</v>
      </c>
      <c r="D21677" s="215" t="s">
        <v>70063</v>
      </c>
    </row>
    <row r="21678" spans="1:4">
      <c r="A21678" s="215" t="s">
        <v>70064</v>
      </c>
      <c r="B21678" s="215">
        <v>1</v>
      </c>
      <c r="C21678" s="216" t="s">
        <v>70065</v>
      </c>
      <c r="D21678" s="215" t="s">
        <v>70066</v>
      </c>
    </row>
    <row r="21679" spans="1:4">
      <c r="A21679" s="215" t="s">
        <v>70067</v>
      </c>
      <c r="B21679" s="215">
        <v>1</v>
      </c>
      <c r="C21679" s="216" t="s">
        <v>70068</v>
      </c>
      <c r="D21679" s="215" t="s">
        <v>70069</v>
      </c>
    </row>
    <row r="21680" spans="1:4">
      <c r="A21680" s="215" t="s">
        <v>70070</v>
      </c>
      <c r="B21680" s="215">
        <v>1</v>
      </c>
      <c r="C21680" s="216" t="s">
        <v>70071</v>
      </c>
      <c r="D21680" s="215" t="s">
        <v>70072</v>
      </c>
    </row>
    <row r="21681" spans="1:4">
      <c r="A21681" s="215" t="s">
        <v>70073</v>
      </c>
      <c r="B21681" s="215">
        <v>1</v>
      </c>
      <c r="C21681" s="216" t="s">
        <v>70074</v>
      </c>
      <c r="D21681" s="215" t="s">
        <v>70075</v>
      </c>
    </row>
    <row r="21682" spans="1:4">
      <c r="A21682" s="215" t="s">
        <v>70076</v>
      </c>
      <c r="B21682" s="215">
        <v>1</v>
      </c>
      <c r="C21682" s="216" t="s">
        <v>70077</v>
      </c>
      <c r="D21682" s="215" t="s">
        <v>70078</v>
      </c>
    </row>
    <row r="21683" spans="1:4">
      <c r="A21683" s="215" t="s">
        <v>70079</v>
      </c>
      <c r="B21683" s="215">
        <v>1</v>
      </c>
      <c r="C21683" s="216" t="s">
        <v>70080</v>
      </c>
      <c r="D21683" s="215" t="s">
        <v>70081</v>
      </c>
    </row>
    <row r="21684" spans="1:4">
      <c r="A21684" s="215" t="s">
        <v>70082</v>
      </c>
      <c r="B21684" s="215">
        <v>1</v>
      </c>
      <c r="C21684" s="216" t="s">
        <v>70083</v>
      </c>
      <c r="D21684" s="215" t="s">
        <v>70084</v>
      </c>
    </row>
    <row r="21685" spans="1:4">
      <c r="A21685" s="215" t="s">
        <v>70085</v>
      </c>
      <c r="B21685" s="215">
        <v>1</v>
      </c>
      <c r="C21685" s="216" t="s">
        <v>70086</v>
      </c>
      <c r="D21685" s="215" t="s">
        <v>70087</v>
      </c>
    </row>
    <row r="21686" spans="1:4">
      <c r="A21686" s="215" t="s">
        <v>70088</v>
      </c>
      <c r="B21686" s="215">
        <v>1</v>
      </c>
      <c r="C21686" s="216" t="s">
        <v>70089</v>
      </c>
      <c r="D21686" s="215" t="s">
        <v>70090</v>
      </c>
    </row>
    <row r="21687" spans="1:4">
      <c r="A21687" s="215" t="s">
        <v>70091</v>
      </c>
      <c r="B21687" s="215">
        <v>1</v>
      </c>
      <c r="C21687" s="216" t="s">
        <v>70092</v>
      </c>
      <c r="D21687" s="215" t="s">
        <v>70093</v>
      </c>
    </row>
    <row r="21688" spans="1:4">
      <c r="A21688" s="215" t="s">
        <v>70094</v>
      </c>
      <c r="B21688" s="215">
        <v>1</v>
      </c>
      <c r="C21688" s="216" t="s">
        <v>70095</v>
      </c>
      <c r="D21688" s="215" t="s">
        <v>70096</v>
      </c>
    </row>
    <row r="21689" spans="1:4">
      <c r="A21689" s="215" t="s">
        <v>70097</v>
      </c>
      <c r="B21689" s="215">
        <v>1</v>
      </c>
      <c r="C21689" s="216" t="s">
        <v>70098</v>
      </c>
      <c r="D21689" s="215" t="s">
        <v>70099</v>
      </c>
    </row>
    <row r="21690" spans="1:4">
      <c r="A21690" s="215" t="s">
        <v>70100</v>
      </c>
      <c r="B21690" s="215">
        <v>1</v>
      </c>
      <c r="C21690" s="216" t="s">
        <v>70101</v>
      </c>
      <c r="D21690" s="215" t="s">
        <v>70102</v>
      </c>
    </row>
    <row r="21691" spans="1:4">
      <c r="A21691" s="215" t="s">
        <v>70103</v>
      </c>
      <c r="B21691" s="215">
        <v>1</v>
      </c>
      <c r="C21691" s="216" t="s">
        <v>70104</v>
      </c>
      <c r="D21691" s="215" t="s">
        <v>70105</v>
      </c>
    </row>
    <row r="21692" spans="1:4">
      <c r="A21692" s="215" t="s">
        <v>70106</v>
      </c>
      <c r="B21692" s="215">
        <v>1</v>
      </c>
      <c r="C21692" s="216" t="s">
        <v>70107</v>
      </c>
      <c r="D21692" s="215" t="s">
        <v>70108</v>
      </c>
    </row>
    <row r="21693" spans="1:4">
      <c r="A21693" s="215" t="s">
        <v>70109</v>
      </c>
      <c r="B21693" s="215">
        <v>1</v>
      </c>
      <c r="C21693" s="216" t="s">
        <v>70110</v>
      </c>
      <c r="D21693" s="215" t="s">
        <v>70111</v>
      </c>
    </row>
    <row r="21694" spans="1:4">
      <c r="A21694" s="215" t="s">
        <v>70112</v>
      </c>
      <c r="B21694" s="215">
        <v>1</v>
      </c>
      <c r="C21694" s="216" t="s">
        <v>70113</v>
      </c>
      <c r="D21694" s="215" t="s">
        <v>70114</v>
      </c>
    </row>
    <row r="21695" spans="1:4">
      <c r="A21695" s="215" t="s">
        <v>70115</v>
      </c>
      <c r="B21695" s="215">
        <v>1</v>
      </c>
      <c r="C21695" s="216" t="s">
        <v>70116</v>
      </c>
      <c r="D21695" s="215" t="s">
        <v>70117</v>
      </c>
    </row>
    <row r="21696" spans="1:4">
      <c r="A21696" s="215" t="s">
        <v>70118</v>
      </c>
      <c r="B21696" s="215">
        <v>1</v>
      </c>
      <c r="C21696" s="216" t="s">
        <v>70119</v>
      </c>
      <c r="D21696" s="215" t="s">
        <v>70120</v>
      </c>
    </row>
    <row r="21697" spans="1:4">
      <c r="A21697" s="215" t="s">
        <v>70121</v>
      </c>
      <c r="B21697" s="215">
        <v>1</v>
      </c>
      <c r="C21697" s="216" t="s">
        <v>70122</v>
      </c>
      <c r="D21697" s="215" t="s">
        <v>70123</v>
      </c>
    </row>
    <row r="21698" spans="1:4">
      <c r="A21698" s="215" t="s">
        <v>70124</v>
      </c>
      <c r="B21698" s="215">
        <v>1</v>
      </c>
      <c r="C21698" s="216" t="s">
        <v>70125</v>
      </c>
      <c r="D21698" s="215" t="s">
        <v>70126</v>
      </c>
    </row>
    <row r="21699" spans="1:4">
      <c r="A21699" s="215" t="s">
        <v>70127</v>
      </c>
      <c r="B21699" s="215">
        <v>1</v>
      </c>
      <c r="C21699" s="216" t="s">
        <v>70128</v>
      </c>
      <c r="D21699" s="215" t="s">
        <v>70129</v>
      </c>
    </row>
    <row r="21700" spans="1:4">
      <c r="A21700" s="215" t="s">
        <v>70130</v>
      </c>
      <c r="B21700" s="215">
        <v>1</v>
      </c>
      <c r="C21700" s="216" t="s">
        <v>70131</v>
      </c>
      <c r="D21700" s="215" t="s">
        <v>70132</v>
      </c>
    </row>
    <row r="21701" spans="1:4">
      <c r="A21701" s="215" t="s">
        <v>70133</v>
      </c>
      <c r="B21701" s="215">
        <v>1</v>
      </c>
      <c r="C21701" s="216" t="s">
        <v>70134</v>
      </c>
      <c r="D21701" s="215" t="s">
        <v>70135</v>
      </c>
    </row>
    <row r="21702" spans="1:4">
      <c r="A21702" s="215" t="s">
        <v>70136</v>
      </c>
      <c r="B21702" s="215">
        <v>1</v>
      </c>
      <c r="C21702" s="216" t="s">
        <v>70137</v>
      </c>
      <c r="D21702" s="215" t="s">
        <v>70138</v>
      </c>
    </row>
    <row r="21703" spans="1:4">
      <c r="A21703" s="215" t="s">
        <v>70139</v>
      </c>
      <c r="B21703" s="215">
        <v>1</v>
      </c>
      <c r="C21703" s="216" t="s">
        <v>70140</v>
      </c>
      <c r="D21703" s="215" t="s">
        <v>70141</v>
      </c>
    </row>
    <row r="21704" spans="1:4">
      <c r="A21704" s="215" t="s">
        <v>70142</v>
      </c>
      <c r="B21704" s="215">
        <v>1</v>
      </c>
      <c r="C21704" s="216" t="s">
        <v>70143</v>
      </c>
      <c r="D21704" s="215" t="s">
        <v>70144</v>
      </c>
    </row>
    <row r="21705" spans="1:4">
      <c r="A21705" s="215" t="s">
        <v>70145</v>
      </c>
      <c r="B21705" s="215">
        <v>1</v>
      </c>
      <c r="C21705" s="216" t="s">
        <v>70146</v>
      </c>
      <c r="D21705" s="215" t="s">
        <v>70147</v>
      </c>
    </row>
    <row r="21706" spans="1:4">
      <c r="A21706" s="215" t="s">
        <v>70148</v>
      </c>
      <c r="B21706" s="215">
        <v>1</v>
      </c>
      <c r="C21706" s="216" t="s">
        <v>70149</v>
      </c>
      <c r="D21706" s="215" t="s">
        <v>70150</v>
      </c>
    </row>
    <row r="21707" spans="1:4">
      <c r="A21707" s="215" t="s">
        <v>70151</v>
      </c>
      <c r="B21707" s="215">
        <v>1</v>
      </c>
      <c r="C21707" s="216" t="s">
        <v>70152</v>
      </c>
      <c r="D21707" s="215" t="s">
        <v>70153</v>
      </c>
    </row>
    <row r="21708" spans="1:4">
      <c r="A21708" s="215" t="s">
        <v>70154</v>
      </c>
      <c r="B21708" s="215">
        <v>1</v>
      </c>
      <c r="C21708" s="216" t="s">
        <v>70155</v>
      </c>
      <c r="D21708" s="215" t="s">
        <v>70156</v>
      </c>
    </row>
    <row r="21709" spans="1:4">
      <c r="A21709" s="215" t="s">
        <v>70157</v>
      </c>
      <c r="B21709" s="215">
        <v>1</v>
      </c>
      <c r="C21709" s="216" t="s">
        <v>70158</v>
      </c>
      <c r="D21709" s="215" t="s">
        <v>70159</v>
      </c>
    </row>
    <row r="21710" spans="1:4">
      <c r="A21710" s="215" t="s">
        <v>70160</v>
      </c>
      <c r="B21710" s="215">
        <v>1</v>
      </c>
      <c r="C21710" s="216" t="s">
        <v>70161</v>
      </c>
      <c r="D21710" s="215" t="s">
        <v>70162</v>
      </c>
    </row>
    <row r="21711" spans="1:4">
      <c r="A21711" s="215" t="s">
        <v>70163</v>
      </c>
      <c r="B21711" s="215">
        <v>1</v>
      </c>
      <c r="C21711" s="216" t="s">
        <v>70164</v>
      </c>
      <c r="D21711" s="215" t="s">
        <v>70165</v>
      </c>
    </row>
    <row r="21712" spans="1:4">
      <c r="A21712" s="215" t="s">
        <v>70166</v>
      </c>
      <c r="B21712" s="215">
        <v>1</v>
      </c>
      <c r="C21712" s="216" t="s">
        <v>70167</v>
      </c>
      <c r="D21712" s="215" t="s">
        <v>70168</v>
      </c>
    </row>
    <row r="21713" spans="1:4">
      <c r="A21713" s="215" t="s">
        <v>70169</v>
      </c>
      <c r="B21713" s="215">
        <v>1</v>
      </c>
      <c r="C21713" s="216" t="s">
        <v>70170</v>
      </c>
      <c r="D21713" s="215" t="s">
        <v>70171</v>
      </c>
    </row>
    <row r="21714" spans="1:4">
      <c r="A21714" s="215" t="s">
        <v>70172</v>
      </c>
      <c r="B21714" s="215">
        <v>1</v>
      </c>
      <c r="C21714" s="216" t="s">
        <v>70173</v>
      </c>
      <c r="D21714" s="215" t="s">
        <v>70174</v>
      </c>
    </row>
    <row r="21715" spans="1:4">
      <c r="A21715" s="215" t="s">
        <v>70175</v>
      </c>
      <c r="B21715" s="215">
        <v>1</v>
      </c>
      <c r="C21715" s="216" t="s">
        <v>70176</v>
      </c>
      <c r="D21715" s="215" t="s">
        <v>70177</v>
      </c>
    </row>
    <row r="21716" spans="1:4">
      <c r="A21716" s="215" t="s">
        <v>70178</v>
      </c>
      <c r="B21716" s="215">
        <v>1</v>
      </c>
      <c r="C21716" s="216" t="s">
        <v>70179</v>
      </c>
      <c r="D21716" s="215" t="s">
        <v>70180</v>
      </c>
    </row>
    <row r="21717" spans="1:4">
      <c r="A21717" s="215" t="s">
        <v>70181</v>
      </c>
      <c r="B21717" s="215">
        <v>1</v>
      </c>
      <c r="C21717" s="216" t="s">
        <v>70182</v>
      </c>
      <c r="D21717" s="215" t="s">
        <v>70183</v>
      </c>
    </row>
    <row r="21718" spans="1:4">
      <c r="A21718" s="215" t="s">
        <v>70184</v>
      </c>
      <c r="B21718" s="215">
        <v>1</v>
      </c>
      <c r="C21718" s="216" t="s">
        <v>70185</v>
      </c>
      <c r="D21718" s="215" t="s">
        <v>70186</v>
      </c>
    </row>
    <row r="21719" spans="1:4">
      <c r="A21719" s="215" t="s">
        <v>70187</v>
      </c>
      <c r="B21719" s="215">
        <v>1</v>
      </c>
      <c r="C21719" s="216" t="s">
        <v>70188</v>
      </c>
      <c r="D21719" s="215" t="s">
        <v>70189</v>
      </c>
    </row>
    <row r="21720" spans="1:4">
      <c r="A21720" s="215" t="s">
        <v>70190</v>
      </c>
      <c r="B21720" s="215">
        <v>1</v>
      </c>
      <c r="C21720" s="216" t="s">
        <v>70191</v>
      </c>
      <c r="D21720" s="215" t="s">
        <v>70192</v>
      </c>
    </row>
    <row r="21721" spans="1:4">
      <c r="A21721" s="215" t="s">
        <v>70193</v>
      </c>
      <c r="B21721" s="215">
        <v>1</v>
      </c>
      <c r="C21721" s="216" t="s">
        <v>70194</v>
      </c>
      <c r="D21721" s="215" t="s">
        <v>70195</v>
      </c>
    </row>
    <row r="21722" spans="1:4">
      <c r="A21722" s="215" t="s">
        <v>70196</v>
      </c>
      <c r="B21722" s="215">
        <v>1</v>
      </c>
      <c r="C21722" s="216" t="s">
        <v>70197</v>
      </c>
      <c r="D21722" s="215" t="s">
        <v>70198</v>
      </c>
    </row>
    <row r="21723" spans="1:4">
      <c r="A21723" s="215" t="s">
        <v>70199</v>
      </c>
      <c r="B21723" s="215">
        <v>1</v>
      </c>
      <c r="C21723" s="216" t="s">
        <v>70200</v>
      </c>
      <c r="D21723" s="215" t="s">
        <v>70201</v>
      </c>
    </row>
    <row r="21724" spans="1:4">
      <c r="A21724" s="215" t="s">
        <v>70202</v>
      </c>
      <c r="B21724" s="215">
        <v>1</v>
      </c>
      <c r="C21724" s="216" t="s">
        <v>70203</v>
      </c>
      <c r="D21724" s="215" t="s">
        <v>70204</v>
      </c>
    </row>
    <row r="21725" spans="1:4">
      <c r="A21725" s="215" t="s">
        <v>70205</v>
      </c>
      <c r="B21725" s="215">
        <v>1</v>
      </c>
      <c r="C21725" s="216" t="s">
        <v>70206</v>
      </c>
      <c r="D21725" s="215" t="s">
        <v>70207</v>
      </c>
    </row>
    <row r="21726" spans="1:4">
      <c r="A21726" s="215" t="s">
        <v>70208</v>
      </c>
      <c r="B21726" s="215">
        <v>1</v>
      </c>
      <c r="C21726" s="216" t="s">
        <v>70209</v>
      </c>
      <c r="D21726" s="215" t="s">
        <v>70210</v>
      </c>
    </row>
    <row r="21727" spans="1:4">
      <c r="A21727" s="215" t="s">
        <v>70211</v>
      </c>
      <c r="B21727" s="215">
        <v>1</v>
      </c>
      <c r="C21727" s="216" t="s">
        <v>70212</v>
      </c>
      <c r="D21727" s="215" t="s">
        <v>70213</v>
      </c>
    </row>
    <row r="21728" spans="1:4">
      <c r="A21728" s="215" t="s">
        <v>70214</v>
      </c>
      <c r="B21728" s="215">
        <v>1</v>
      </c>
      <c r="C21728" s="216" t="s">
        <v>70215</v>
      </c>
      <c r="D21728" s="215" t="s">
        <v>70216</v>
      </c>
    </row>
    <row r="21729" spans="1:4">
      <c r="A21729" s="215" t="s">
        <v>70217</v>
      </c>
      <c r="B21729" s="215">
        <v>1</v>
      </c>
      <c r="C21729" s="216" t="s">
        <v>70218</v>
      </c>
      <c r="D21729" s="215" t="s">
        <v>70219</v>
      </c>
    </row>
    <row r="21730" spans="1:4">
      <c r="A21730" s="215" t="s">
        <v>70220</v>
      </c>
      <c r="B21730" s="215">
        <v>1</v>
      </c>
      <c r="C21730" s="216" t="s">
        <v>70221</v>
      </c>
      <c r="D21730" s="215" t="s">
        <v>70222</v>
      </c>
    </row>
    <row r="21731" spans="1:4">
      <c r="A21731" s="215" t="s">
        <v>70223</v>
      </c>
      <c r="B21731" s="215">
        <v>1</v>
      </c>
      <c r="C21731" s="216" t="s">
        <v>70224</v>
      </c>
      <c r="D21731" s="215" t="s">
        <v>70225</v>
      </c>
    </row>
    <row r="21732" spans="1:4">
      <c r="A21732" s="215" t="s">
        <v>70226</v>
      </c>
      <c r="B21732" s="215">
        <v>1</v>
      </c>
      <c r="C21732" s="216" t="s">
        <v>70227</v>
      </c>
      <c r="D21732" s="215" t="s">
        <v>70228</v>
      </c>
    </row>
    <row r="21733" spans="1:4">
      <c r="A21733" s="215" t="s">
        <v>70229</v>
      </c>
      <c r="B21733" s="215">
        <v>1</v>
      </c>
      <c r="C21733" s="216" t="s">
        <v>70230</v>
      </c>
      <c r="D21733" s="215" t="s">
        <v>70231</v>
      </c>
    </row>
    <row r="21734" spans="1:4">
      <c r="A21734" s="215" t="s">
        <v>70232</v>
      </c>
      <c r="B21734" s="215">
        <v>1</v>
      </c>
      <c r="C21734" s="216" t="s">
        <v>70233</v>
      </c>
      <c r="D21734" s="215" t="s">
        <v>70234</v>
      </c>
    </row>
    <row r="21735" spans="1:4">
      <c r="A21735" s="215" t="s">
        <v>70235</v>
      </c>
      <c r="B21735" s="215">
        <v>1</v>
      </c>
      <c r="C21735" s="216" t="s">
        <v>70236</v>
      </c>
      <c r="D21735" s="215" t="s">
        <v>70237</v>
      </c>
    </row>
    <row r="21736" spans="1:4">
      <c r="A21736" s="215" t="s">
        <v>70238</v>
      </c>
      <c r="B21736" s="215">
        <v>1</v>
      </c>
      <c r="C21736" s="216" t="s">
        <v>70239</v>
      </c>
      <c r="D21736" s="215" t="s">
        <v>69927</v>
      </c>
    </row>
    <row r="21737" spans="1:4">
      <c r="A21737" s="215" t="s">
        <v>70240</v>
      </c>
      <c r="B21737" s="215">
        <v>1</v>
      </c>
      <c r="C21737" s="216" t="s">
        <v>70241</v>
      </c>
      <c r="D21737" s="215" t="s">
        <v>70242</v>
      </c>
    </row>
    <row r="21738" spans="1:4">
      <c r="A21738" s="215" t="s">
        <v>70243</v>
      </c>
      <c r="B21738" s="215">
        <v>1</v>
      </c>
      <c r="C21738" s="216" t="s">
        <v>70244</v>
      </c>
      <c r="D21738" s="215" t="s">
        <v>70245</v>
      </c>
    </row>
    <row r="21739" spans="1:4">
      <c r="A21739" s="215" t="s">
        <v>70246</v>
      </c>
      <c r="B21739" s="215">
        <v>1</v>
      </c>
      <c r="C21739" s="216" t="s">
        <v>70247</v>
      </c>
      <c r="D21739" s="215" t="s">
        <v>70248</v>
      </c>
    </row>
    <row r="21740" spans="1:4">
      <c r="A21740" s="215" t="s">
        <v>70249</v>
      </c>
      <c r="B21740" s="215">
        <v>1</v>
      </c>
      <c r="C21740" s="216" t="s">
        <v>70250</v>
      </c>
      <c r="D21740" s="215" t="s">
        <v>70251</v>
      </c>
    </row>
    <row r="21741" spans="1:4">
      <c r="A21741" s="215" t="s">
        <v>70252</v>
      </c>
      <c r="B21741" s="215">
        <v>1</v>
      </c>
      <c r="C21741" s="216" t="s">
        <v>70253</v>
      </c>
      <c r="D21741" s="215" t="s">
        <v>70254</v>
      </c>
    </row>
    <row r="21742" spans="1:4">
      <c r="A21742" s="215" t="s">
        <v>70255</v>
      </c>
      <c r="B21742" s="215">
        <v>1</v>
      </c>
      <c r="C21742" s="216" t="s">
        <v>70256</v>
      </c>
      <c r="D21742" s="215" t="s">
        <v>70257</v>
      </c>
    </row>
    <row r="21743" spans="1:4">
      <c r="A21743" s="215" t="s">
        <v>70258</v>
      </c>
      <c r="B21743" s="215">
        <v>1</v>
      </c>
      <c r="C21743" s="216" t="s">
        <v>70259</v>
      </c>
      <c r="D21743" s="215" t="s">
        <v>70260</v>
      </c>
    </row>
    <row r="21744" spans="1:4">
      <c r="A21744" s="215" t="s">
        <v>70261</v>
      </c>
      <c r="B21744" s="215">
        <v>1</v>
      </c>
      <c r="C21744" s="216" t="s">
        <v>70262</v>
      </c>
      <c r="D21744" s="215" t="s">
        <v>70263</v>
      </c>
    </row>
    <row r="21745" spans="1:4">
      <c r="A21745" s="215" t="s">
        <v>70264</v>
      </c>
      <c r="B21745" s="215">
        <v>1</v>
      </c>
      <c r="C21745" s="216" t="s">
        <v>70265</v>
      </c>
      <c r="D21745" s="215" t="s">
        <v>70266</v>
      </c>
    </row>
    <row r="21746" spans="1:4">
      <c r="A21746" s="215" t="s">
        <v>70267</v>
      </c>
      <c r="B21746" s="215">
        <v>1</v>
      </c>
      <c r="C21746" s="216" t="s">
        <v>70268</v>
      </c>
      <c r="D21746" s="215" t="s">
        <v>70269</v>
      </c>
    </row>
    <row r="21747" spans="1:4">
      <c r="A21747" s="215" t="s">
        <v>70270</v>
      </c>
      <c r="B21747" s="215">
        <v>1</v>
      </c>
      <c r="C21747" s="216" t="s">
        <v>70271</v>
      </c>
      <c r="D21747" s="215" t="s">
        <v>70272</v>
      </c>
    </row>
    <row r="21748" spans="1:4">
      <c r="A21748" s="215" t="s">
        <v>70273</v>
      </c>
      <c r="B21748" s="215">
        <v>1</v>
      </c>
      <c r="C21748" s="216" t="s">
        <v>70274</v>
      </c>
      <c r="D21748" s="215" t="s">
        <v>70275</v>
      </c>
    </row>
    <row r="21749" spans="1:4">
      <c r="A21749" s="215" t="s">
        <v>70276</v>
      </c>
      <c r="B21749" s="215">
        <v>1</v>
      </c>
      <c r="C21749" s="216" t="s">
        <v>70277</v>
      </c>
      <c r="D21749" s="215" t="s">
        <v>70278</v>
      </c>
    </row>
    <row r="21750" spans="1:4">
      <c r="A21750" s="215" t="s">
        <v>70279</v>
      </c>
      <c r="B21750" s="215">
        <v>1</v>
      </c>
      <c r="C21750" s="216" t="s">
        <v>70280</v>
      </c>
      <c r="D21750" s="215" t="s">
        <v>70281</v>
      </c>
    </row>
    <row r="21751" spans="1:4">
      <c r="A21751" s="215" t="s">
        <v>70282</v>
      </c>
      <c r="B21751" s="215">
        <v>1</v>
      </c>
      <c r="C21751" s="216" t="s">
        <v>70283</v>
      </c>
      <c r="D21751" s="215" t="s">
        <v>70284</v>
      </c>
    </row>
    <row r="21752" spans="1:4">
      <c r="A21752" s="215" t="s">
        <v>70285</v>
      </c>
      <c r="B21752" s="215">
        <v>1</v>
      </c>
      <c r="C21752" s="216" t="s">
        <v>70286</v>
      </c>
      <c r="D21752" s="215" t="s">
        <v>70287</v>
      </c>
    </row>
    <row r="21753" spans="1:4">
      <c r="A21753" s="215" t="s">
        <v>70288</v>
      </c>
      <c r="B21753" s="215">
        <v>1</v>
      </c>
      <c r="C21753" s="216" t="s">
        <v>70289</v>
      </c>
      <c r="D21753" s="215" t="s">
        <v>70290</v>
      </c>
    </row>
    <row r="21754" spans="1:4">
      <c r="A21754" s="215" t="s">
        <v>70291</v>
      </c>
      <c r="B21754" s="215">
        <v>1</v>
      </c>
      <c r="C21754" s="216" t="s">
        <v>70292</v>
      </c>
      <c r="D21754" s="215" t="s">
        <v>70293</v>
      </c>
    </row>
    <row r="21755" spans="1:4">
      <c r="A21755" s="215" t="s">
        <v>70294</v>
      </c>
      <c r="B21755" s="215">
        <v>1</v>
      </c>
      <c r="C21755" s="216" t="s">
        <v>70295</v>
      </c>
      <c r="D21755" s="215" t="s">
        <v>70296</v>
      </c>
    </row>
    <row r="21756" spans="1:4">
      <c r="A21756" s="215" t="s">
        <v>70297</v>
      </c>
      <c r="B21756" s="215">
        <v>1</v>
      </c>
      <c r="C21756" s="216" t="s">
        <v>70298</v>
      </c>
      <c r="D21756" s="215" t="s">
        <v>70299</v>
      </c>
    </row>
    <row r="21757" spans="1:4">
      <c r="A21757" s="215" t="s">
        <v>70300</v>
      </c>
      <c r="B21757" s="215">
        <v>1</v>
      </c>
      <c r="C21757" s="216" t="s">
        <v>70301</v>
      </c>
      <c r="D21757" s="215" t="s">
        <v>70302</v>
      </c>
    </row>
    <row r="21758" spans="1:4">
      <c r="A21758" s="215" t="s">
        <v>70303</v>
      </c>
      <c r="B21758" s="215">
        <v>1</v>
      </c>
      <c r="C21758" s="216" t="s">
        <v>70304</v>
      </c>
      <c r="D21758" s="215" t="s">
        <v>70305</v>
      </c>
    </row>
    <row r="21759" spans="1:4">
      <c r="A21759" s="215" t="s">
        <v>70306</v>
      </c>
      <c r="B21759" s="215">
        <v>1</v>
      </c>
      <c r="C21759" s="216" t="s">
        <v>70307</v>
      </c>
      <c r="D21759" s="215" t="s">
        <v>70308</v>
      </c>
    </row>
    <row r="21760" spans="1:4">
      <c r="A21760" s="215" t="s">
        <v>70309</v>
      </c>
      <c r="B21760" s="215">
        <v>1</v>
      </c>
      <c r="C21760" s="216" t="s">
        <v>70310</v>
      </c>
      <c r="D21760" s="215" t="s">
        <v>70311</v>
      </c>
    </row>
    <row r="21761" spans="1:4">
      <c r="A21761" s="215" t="s">
        <v>70312</v>
      </c>
      <c r="B21761" s="215">
        <v>1</v>
      </c>
      <c r="C21761" s="216" t="s">
        <v>70313</v>
      </c>
      <c r="D21761" s="215" t="s">
        <v>70314</v>
      </c>
    </row>
    <row r="21762" spans="1:4">
      <c r="A21762" s="215" t="s">
        <v>70315</v>
      </c>
      <c r="B21762" s="215">
        <v>1</v>
      </c>
      <c r="C21762" s="216" t="s">
        <v>70316</v>
      </c>
      <c r="D21762" s="215" t="s">
        <v>70317</v>
      </c>
    </row>
    <row r="21763" spans="1:4">
      <c r="A21763" s="215" t="s">
        <v>70318</v>
      </c>
      <c r="B21763" s="215">
        <v>1</v>
      </c>
      <c r="C21763" s="216" t="s">
        <v>70319</v>
      </c>
      <c r="D21763" s="215" t="s">
        <v>70320</v>
      </c>
    </row>
    <row r="21764" spans="1:4">
      <c r="A21764" s="215" t="s">
        <v>70321</v>
      </c>
      <c r="B21764" s="215">
        <v>1</v>
      </c>
      <c r="C21764" s="216" t="s">
        <v>70322</v>
      </c>
      <c r="D21764" s="215" t="s">
        <v>70323</v>
      </c>
    </row>
    <row r="21765" spans="1:4">
      <c r="A21765" s="215" t="s">
        <v>70324</v>
      </c>
      <c r="B21765" s="215">
        <v>1</v>
      </c>
      <c r="C21765" s="216" t="s">
        <v>70325</v>
      </c>
      <c r="D21765" s="215" t="s">
        <v>70326</v>
      </c>
    </row>
    <row r="21766" spans="1:4">
      <c r="A21766" s="215" t="s">
        <v>70327</v>
      </c>
      <c r="B21766" s="215">
        <v>1</v>
      </c>
      <c r="C21766" s="216" t="s">
        <v>70328</v>
      </c>
      <c r="D21766" s="215" t="s">
        <v>70329</v>
      </c>
    </row>
    <row r="21767" spans="1:4">
      <c r="A21767" s="215" t="s">
        <v>70330</v>
      </c>
      <c r="B21767" s="215">
        <v>1</v>
      </c>
      <c r="C21767" s="216" t="s">
        <v>70331</v>
      </c>
      <c r="D21767" s="215" t="s">
        <v>70332</v>
      </c>
    </row>
    <row r="21768" spans="1:4">
      <c r="A21768" s="215" t="s">
        <v>70333</v>
      </c>
      <c r="B21768" s="215">
        <v>1</v>
      </c>
      <c r="C21768" s="216" t="s">
        <v>70334</v>
      </c>
      <c r="D21768" s="215" t="s">
        <v>70335</v>
      </c>
    </row>
    <row r="21769" spans="1:4">
      <c r="A21769" s="215" t="s">
        <v>70336</v>
      </c>
      <c r="B21769" s="215">
        <v>1</v>
      </c>
      <c r="C21769" s="216" t="s">
        <v>70337</v>
      </c>
      <c r="D21769" s="215" t="s">
        <v>70338</v>
      </c>
    </row>
    <row r="21770" spans="1:4">
      <c r="A21770" s="215" t="s">
        <v>70339</v>
      </c>
      <c r="B21770" s="215">
        <v>1</v>
      </c>
      <c r="C21770" s="216" t="s">
        <v>70340</v>
      </c>
      <c r="D21770" s="215" t="s">
        <v>70341</v>
      </c>
    </row>
    <row r="21771" spans="1:4">
      <c r="A21771" s="215" t="s">
        <v>70342</v>
      </c>
      <c r="B21771" s="215">
        <v>1</v>
      </c>
      <c r="C21771" s="216" t="s">
        <v>70343</v>
      </c>
      <c r="D21771" s="215" t="s">
        <v>70344</v>
      </c>
    </row>
    <row r="21772" spans="1:4">
      <c r="A21772" s="215" t="s">
        <v>70345</v>
      </c>
      <c r="B21772" s="215">
        <v>1</v>
      </c>
      <c r="C21772" s="216" t="s">
        <v>70346</v>
      </c>
      <c r="D21772" s="215" t="s">
        <v>70347</v>
      </c>
    </row>
    <row r="21773" spans="1:4">
      <c r="A21773" s="215" t="s">
        <v>70348</v>
      </c>
      <c r="B21773" s="215">
        <v>1</v>
      </c>
      <c r="C21773" s="216" t="s">
        <v>70349</v>
      </c>
      <c r="D21773" s="215" t="s">
        <v>70350</v>
      </c>
    </row>
    <row r="21774" spans="1:4">
      <c r="A21774" s="215" t="s">
        <v>70351</v>
      </c>
      <c r="B21774" s="215">
        <v>1</v>
      </c>
      <c r="C21774" s="216" t="s">
        <v>70352</v>
      </c>
      <c r="D21774" s="215" t="s">
        <v>70353</v>
      </c>
    </row>
    <row r="21775" spans="1:4">
      <c r="A21775" s="215" t="s">
        <v>70354</v>
      </c>
      <c r="B21775" s="215">
        <v>1</v>
      </c>
      <c r="C21775" s="216" t="s">
        <v>70355</v>
      </c>
      <c r="D21775" s="215" t="s">
        <v>70356</v>
      </c>
    </row>
    <row r="21776" spans="1:4">
      <c r="A21776" s="215" t="s">
        <v>70357</v>
      </c>
      <c r="B21776" s="215">
        <v>1</v>
      </c>
      <c r="C21776" s="216" t="s">
        <v>70358</v>
      </c>
      <c r="D21776" s="215" t="s">
        <v>70359</v>
      </c>
    </row>
    <row r="21777" spans="1:4">
      <c r="A21777" s="215" t="s">
        <v>70360</v>
      </c>
      <c r="B21777" s="215">
        <v>1</v>
      </c>
      <c r="C21777" s="216" t="s">
        <v>70361</v>
      </c>
      <c r="D21777" s="215" t="s">
        <v>70362</v>
      </c>
    </row>
    <row r="21778" spans="1:4">
      <c r="A21778" s="215" t="s">
        <v>70363</v>
      </c>
      <c r="B21778" s="215">
        <v>1</v>
      </c>
      <c r="C21778" s="216" t="s">
        <v>70364</v>
      </c>
      <c r="D21778" s="215" t="s">
        <v>70365</v>
      </c>
    </row>
    <row r="21779" spans="1:4">
      <c r="A21779" s="215" t="s">
        <v>70366</v>
      </c>
      <c r="B21779" s="215">
        <v>1</v>
      </c>
      <c r="C21779" s="216" t="s">
        <v>70367</v>
      </c>
      <c r="D21779" s="215" t="s">
        <v>70368</v>
      </c>
    </row>
    <row r="21780" spans="1:4">
      <c r="A21780" s="215" t="s">
        <v>70369</v>
      </c>
      <c r="B21780" s="215">
        <v>1</v>
      </c>
      <c r="C21780" s="216" t="s">
        <v>70370</v>
      </c>
      <c r="D21780" s="215" t="s">
        <v>70371</v>
      </c>
    </row>
    <row r="21781" spans="1:4">
      <c r="A21781" s="215" t="s">
        <v>70372</v>
      </c>
      <c r="B21781" s="215">
        <v>1</v>
      </c>
      <c r="C21781" s="216" t="s">
        <v>70373</v>
      </c>
      <c r="D21781" s="215" t="s">
        <v>70374</v>
      </c>
    </row>
    <row r="21782" spans="1:4">
      <c r="A21782" s="215" t="s">
        <v>70375</v>
      </c>
      <c r="B21782" s="215">
        <v>1</v>
      </c>
      <c r="C21782" s="216" t="s">
        <v>70376</v>
      </c>
      <c r="D21782" s="215" t="s">
        <v>70377</v>
      </c>
    </row>
    <row r="21783" spans="1:4">
      <c r="A21783" s="215" t="s">
        <v>70378</v>
      </c>
      <c r="B21783" s="215">
        <v>1</v>
      </c>
      <c r="C21783" s="216" t="s">
        <v>70379</v>
      </c>
      <c r="D21783" s="215" t="s">
        <v>70380</v>
      </c>
    </row>
    <row r="21784" spans="1:4">
      <c r="A21784" s="215" t="s">
        <v>70381</v>
      </c>
      <c r="B21784" s="215">
        <v>1</v>
      </c>
      <c r="C21784" s="216" t="s">
        <v>70382</v>
      </c>
      <c r="D21784" s="215" t="s">
        <v>70383</v>
      </c>
    </row>
    <row r="21785" spans="1:4">
      <c r="A21785" s="215" t="s">
        <v>70384</v>
      </c>
      <c r="B21785" s="215">
        <v>1</v>
      </c>
      <c r="C21785" s="216" t="s">
        <v>70385</v>
      </c>
      <c r="D21785" s="215" t="s">
        <v>70386</v>
      </c>
    </row>
    <row r="21786" spans="1:4">
      <c r="A21786" s="215" t="s">
        <v>70387</v>
      </c>
      <c r="B21786" s="215">
        <v>1</v>
      </c>
      <c r="C21786" s="216" t="s">
        <v>70388</v>
      </c>
      <c r="D21786" s="215" t="s">
        <v>70389</v>
      </c>
    </row>
    <row r="21787" spans="1:4">
      <c r="A21787" s="215" t="s">
        <v>70390</v>
      </c>
      <c r="B21787" s="215">
        <v>1</v>
      </c>
      <c r="C21787" s="216" t="s">
        <v>70391</v>
      </c>
      <c r="D21787" s="215" t="s">
        <v>70392</v>
      </c>
    </row>
    <row r="21788" spans="1:4">
      <c r="A21788" s="215" t="s">
        <v>70393</v>
      </c>
      <c r="B21788" s="215">
        <v>1</v>
      </c>
      <c r="C21788" s="216" t="s">
        <v>70394</v>
      </c>
      <c r="D21788" s="215" t="s">
        <v>70395</v>
      </c>
    </row>
    <row r="21789" spans="1:4">
      <c r="A21789" s="215" t="s">
        <v>70396</v>
      </c>
      <c r="B21789" s="215">
        <v>1</v>
      </c>
      <c r="C21789" s="216" t="s">
        <v>70397</v>
      </c>
      <c r="D21789" s="215" t="s">
        <v>70398</v>
      </c>
    </row>
    <row r="21790" spans="1:4">
      <c r="A21790" s="215" t="s">
        <v>70399</v>
      </c>
      <c r="B21790" s="215">
        <v>1</v>
      </c>
      <c r="C21790" s="216" t="s">
        <v>70400</v>
      </c>
      <c r="D21790" s="215" t="s">
        <v>70401</v>
      </c>
    </row>
    <row r="21791" spans="1:4">
      <c r="A21791" s="215" t="s">
        <v>70402</v>
      </c>
      <c r="B21791" s="215">
        <v>1</v>
      </c>
      <c r="C21791" s="216" t="s">
        <v>70403</v>
      </c>
      <c r="D21791" s="215" t="s">
        <v>70404</v>
      </c>
    </row>
    <row r="21792" spans="1:4">
      <c r="A21792" s="215" t="s">
        <v>70405</v>
      </c>
      <c r="B21792" s="215">
        <v>1</v>
      </c>
      <c r="C21792" s="216" t="s">
        <v>70406</v>
      </c>
      <c r="D21792" s="215" t="s">
        <v>70407</v>
      </c>
    </row>
    <row r="21793" spans="1:4">
      <c r="A21793" s="215" t="s">
        <v>70408</v>
      </c>
      <c r="B21793" s="215">
        <v>1</v>
      </c>
      <c r="C21793" s="216" t="s">
        <v>70409</v>
      </c>
      <c r="D21793" s="215" t="s">
        <v>70410</v>
      </c>
    </row>
    <row r="21794" spans="1:4">
      <c r="A21794" s="215" t="s">
        <v>70411</v>
      </c>
      <c r="B21794" s="215">
        <v>1</v>
      </c>
      <c r="C21794" s="216" t="s">
        <v>70412</v>
      </c>
      <c r="D21794" s="215" t="s">
        <v>70413</v>
      </c>
    </row>
    <row r="21795" spans="1:4">
      <c r="A21795" s="215" t="s">
        <v>70414</v>
      </c>
      <c r="B21795" s="215">
        <v>1</v>
      </c>
      <c r="C21795" s="216" t="s">
        <v>70415</v>
      </c>
      <c r="D21795" s="215" t="s">
        <v>70416</v>
      </c>
    </row>
    <row r="21796" spans="1:4">
      <c r="A21796" s="215" t="s">
        <v>70417</v>
      </c>
      <c r="B21796" s="215">
        <v>1</v>
      </c>
      <c r="C21796" s="216" t="s">
        <v>70418</v>
      </c>
      <c r="D21796" s="215" t="s">
        <v>70419</v>
      </c>
    </row>
    <row r="21797" spans="1:4">
      <c r="A21797" s="215" t="s">
        <v>70420</v>
      </c>
      <c r="B21797" s="215">
        <v>1</v>
      </c>
      <c r="C21797" s="216" t="s">
        <v>70421</v>
      </c>
      <c r="D21797" s="215" t="s">
        <v>70422</v>
      </c>
    </row>
    <row r="21798" spans="1:4">
      <c r="A21798" s="215" t="s">
        <v>70423</v>
      </c>
      <c r="B21798" s="215">
        <v>1</v>
      </c>
      <c r="C21798" s="216" t="s">
        <v>70424</v>
      </c>
      <c r="D21798" s="215" t="s">
        <v>70425</v>
      </c>
    </row>
    <row r="21799" spans="1:4">
      <c r="A21799" s="215" t="s">
        <v>70426</v>
      </c>
      <c r="B21799" s="215">
        <v>1</v>
      </c>
      <c r="C21799" s="216" t="s">
        <v>70427</v>
      </c>
      <c r="D21799" s="215" t="s">
        <v>70428</v>
      </c>
    </row>
    <row r="21800" spans="1:4">
      <c r="A21800" s="215" t="s">
        <v>70429</v>
      </c>
      <c r="B21800" s="215">
        <v>1</v>
      </c>
      <c r="C21800" s="216" t="s">
        <v>70430</v>
      </c>
      <c r="D21800" s="215" t="s">
        <v>70431</v>
      </c>
    </row>
    <row r="21801" spans="1:4">
      <c r="A21801" s="215" t="s">
        <v>70432</v>
      </c>
      <c r="B21801" s="215">
        <v>1</v>
      </c>
      <c r="C21801" s="216" t="s">
        <v>70433</v>
      </c>
      <c r="D21801" s="215" t="s">
        <v>70434</v>
      </c>
    </row>
    <row r="21802" spans="1:4">
      <c r="A21802" s="215" t="s">
        <v>70435</v>
      </c>
      <c r="B21802" s="215">
        <v>1</v>
      </c>
      <c r="C21802" s="216" t="s">
        <v>70436</v>
      </c>
      <c r="D21802" s="215" t="s">
        <v>70437</v>
      </c>
    </row>
    <row r="21803" spans="1:4">
      <c r="A21803" s="215" t="s">
        <v>70438</v>
      </c>
      <c r="B21803" s="215">
        <v>1</v>
      </c>
      <c r="C21803" s="216" t="s">
        <v>70439</v>
      </c>
      <c r="D21803" s="215" t="s">
        <v>70440</v>
      </c>
    </row>
    <row r="21804" spans="1:4">
      <c r="A21804" s="215" t="s">
        <v>70441</v>
      </c>
      <c r="B21804" s="215">
        <v>1</v>
      </c>
      <c r="C21804" s="216" t="s">
        <v>70442</v>
      </c>
      <c r="D21804" s="215" t="s">
        <v>70443</v>
      </c>
    </row>
    <row r="21805" spans="1:4">
      <c r="A21805" s="215" t="s">
        <v>70444</v>
      </c>
      <c r="B21805" s="215">
        <v>1</v>
      </c>
      <c r="C21805" s="216" t="s">
        <v>70445</v>
      </c>
      <c r="D21805" s="215" t="s">
        <v>70446</v>
      </c>
    </row>
    <row r="21806" spans="1:4">
      <c r="A21806" s="215" t="s">
        <v>70447</v>
      </c>
      <c r="B21806" s="215">
        <v>1</v>
      </c>
      <c r="C21806" s="216" t="s">
        <v>70448</v>
      </c>
      <c r="D21806" s="215" t="s">
        <v>70449</v>
      </c>
    </row>
    <row r="21807" spans="1:4">
      <c r="A21807" s="215" t="s">
        <v>70450</v>
      </c>
      <c r="B21807" s="215">
        <v>1</v>
      </c>
      <c r="C21807" s="216" t="s">
        <v>70451</v>
      </c>
      <c r="D21807" s="215" t="s">
        <v>70452</v>
      </c>
    </row>
    <row r="21808" spans="1:4">
      <c r="A21808" s="215" t="s">
        <v>70453</v>
      </c>
      <c r="B21808" s="215">
        <v>1</v>
      </c>
      <c r="C21808" s="216" t="s">
        <v>70454</v>
      </c>
      <c r="D21808" s="215" t="s">
        <v>70455</v>
      </c>
    </row>
    <row r="21809" spans="1:4">
      <c r="A21809" s="215" t="s">
        <v>70456</v>
      </c>
      <c r="B21809" s="215">
        <v>1</v>
      </c>
      <c r="C21809" s="216" t="s">
        <v>70457</v>
      </c>
      <c r="D21809" s="215" t="s">
        <v>70458</v>
      </c>
    </row>
    <row r="21810" spans="1:4">
      <c r="A21810" s="215" t="s">
        <v>70459</v>
      </c>
      <c r="B21810" s="215">
        <v>1</v>
      </c>
      <c r="C21810" s="216" t="s">
        <v>70460</v>
      </c>
      <c r="D21810" s="215" t="s">
        <v>70461</v>
      </c>
    </row>
    <row r="21811" spans="1:4">
      <c r="A21811" s="215" t="s">
        <v>70462</v>
      </c>
      <c r="B21811" s="215">
        <v>1</v>
      </c>
      <c r="C21811" s="216" t="s">
        <v>70463</v>
      </c>
      <c r="D21811" s="215" t="s">
        <v>70464</v>
      </c>
    </row>
    <row r="21812" spans="1:4">
      <c r="A21812" s="215" t="s">
        <v>70465</v>
      </c>
      <c r="B21812" s="215">
        <v>1</v>
      </c>
      <c r="C21812" s="216" t="s">
        <v>70466</v>
      </c>
      <c r="D21812" s="215" t="s">
        <v>70467</v>
      </c>
    </row>
    <row r="21813" spans="1:4">
      <c r="A21813" s="215" t="s">
        <v>70468</v>
      </c>
      <c r="B21813" s="215">
        <v>1</v>
      </c>
      <c r="C21813" s="216" t="s">
        <v>70469</v>
      </c>
      <c r="D21813" s="215" t="s">
        <v>70470</v>
      </c>
    </row>
    <row r="21814" spans="1:4">
      <c r="A21814" s="215" t="s">
        <v>70471</v>
      </c>
      <c r="B21814" s="215">
        <v>1</v>
      </c>
      <c r="C21814" s="216" t="s">
        <v>70472</v>
      </c>
      <c r="D21814" s="215" t="s">
        <v>70473</v>
      </c>
    </row>
    <row r="21815" spans="1:4">
      <c r="A21815" s="215" t="s">
        <v>70474</v>
      </c>
      <c r="B21815" s="215">
        <v>1</v>
      </c>
      <c r="C21815" s="216" t="s">
        <v>70475</v>
      </c>
      <c r="D21815" s="215" t="s">
        <v>70476</v>
      </c>
    </row>
    <row r="21816" spans="1:4">
      <c r="A21816" s="215" t="s">
        <v>70477</v>
      </c>
      <c r="B21816" s="215">
        <v>1</v>
      </c>
      <c r="C21816" s="216" t="s">
        <v>70478</v>
      </c>
      <c r="D21816" s="215" t="s">
        <v>70479</v>
      </c>
    </row>
    <row r="21817" spans="1:4">
      <c r="A21817" s="215" t="s">
        <v>70480</v>
      </c>
      <c r="B21817" s="215">
        <v>1</v>
      </c>
      <c r="C21817" s="216" t="s">
        <v>70481</v>
      </c>
      <c r="D21817" s="215" t="s">
        <v>70482</v>
      </c>
    </row>
    <row r="21818" spans="1:4">
      <c r="A21818" s="215" t="s">
        <v>70483</v>
      </c>
      <c r="B21818" s="215">
        <v>1</v>
      </c>
      <c r="C21818" s="216" t="s">
        <v>70484</v>
      </c>
      <c r="D21818" s="215" t="s">
        <v>70485</v>
      </c>
    </row>
    <row r="21819" spans="1:4">
      <c r="A21819" s="215" t="s">
        <v>70486</v>
      </c>
      <c r="B21819" s="215">
        <v>1</v>
      </c>
      <c r="C21819" s="216" t="s">
        <v>70487</v>
      </c>
      <c r="D21819" s="215" t="s">
        <v>70488</v>
      </c>
    </row>
    <row r="21820" spans="1:4">
      <c r="A21820" s="215" t="s">
        <v>70489</v>
      </c>
      <c r="B21820" s="215">
        <v>1</v>
      </c>
      <c r="C21820" s="216" t="s">
        <v>70490</v>
      </c>
      <c r="D21820" s="215" t="s">
        <v>70491</v>
      </c>
    </row>
    <row r="21821" spans="1:4">
      <c r="A21821" s="215" t="s">
        <v>70492</v>
      </c>
      <c r="B21821" s="215">
        <v>1</v>
      </c>
      <c r="C21821" s="216" t="s">
        <v>70493</v>
      </c>
      <c r="D21821" s="215" t="s">
        <v>70494</v>
      </c>
    </row>
    <row r="21822" spans="1:4">
      <c r="A21822" s="215" t="s">
        <v>70495</v>
      </c>
      <c r="B21822" s="215">
        <v>1</v>
      </c>
      <c r="C21822" s="216" t="s">
        <v>70496</v>
      </c>
      <c r="D21822" s="215" t="s">
        <v>70497</v>
      </c>
    </row>
    <row r="21823" spans="1:4">
      <c r="A21823" s="215" t="s">
        <v>70498</v>
      </c>
      <c r="B21823" s="215">
        <v>1</v>
      </c>
      <c r="C21823" s="216" t="s">
        <v>70499</v>
      </c>
      <c r="D21823" s="215" t="s">
        <v>70500</v>
      </c>
    </row>
    <row r="21824" spans="1:4">
      <c r="A21824" s="215" t="s">
        <v>70501</v>
      </c>
      <c r="B21824" s="215">
        <v>1</v>
      </c>
      <c r="C21824" s="216" t="s">
        <v>70502</v>
      </c>
      <c r="D21824" s="215" t="s">
        <v>70503</v>
      </c>
    </row>
    <row r="21825" spans="1:4">
      <c r="A21825" s="215" t="s">
        <v>70504</v>
      </c>
      <c r="B21825" s="215">
        <v>1</v>
      </c>
      <c r="C21825" s="216" t="s">
        <v>70505</v>
      </c>
      <c r="D21825" s="215" t="s">
        <v>70506</v>
      </c>
    </row>
    <row r="21826" spans="1:4">
      <c r="A21826" s="215" t="s">
        <v>70507</v>
      </c>
      <c r="B21826" s="215">
        <v>1</v>
      </c>
      <c r="C21826" s="216" t="s">
        <v>70508</v>
      </c>
      <c r="D21826" s="215" t="s">
        <v>70509</v>
      </c>
    </row>
    <row r="21827" spans="1:4">
      <c r="A21827" s="215" t="s">
        <v>70510</v>
      </c>
      <c r="B21827" s="215">
        <v>1</v>
      </c>
      <c r="C21827" s="216" t="s">
        <v>70511</v>
      </c>
      <c r="D21827" s="215" t="s">
        <v>70512</v>
      </c>
    </row>
    <row r="21828" spans="1:4">
      <c r="A21828" s="215" t="s">
        <v>70513</v>
      </c>
      <c r="B21828" s="215">
        <v>1</v>
      </c>
      <c r="C21828" s="216" t="s">
        <v>70514</v>
      </c>
      <c r="D21828" s="215" t="s">
        <v>70515</v>
      </c>
    </row>
    <row r="21829" spans="1:4">
      <c r="A21829" s="215" t="s">
        <v>70516</v>
      </c>
      <c r="B21829" s="215">
        <v>1</v>
      </c>
      <c r="C21829" s="216" t="s">
        <v>70517</v>
      </c>
      <c r="D21829" s="215" t="s">
        <v>69984</v>
      </c>
    </row>
    <row r="21830" spans="1:4">
      <c r="A21830" s="215" t="s">
        <v>70518</v>
      </c>
      <c r="B21830" s="215">
        <v>1</v>
      </c>
      <c r="C21830" s="216" t="s">
        <v>70519</v>
      </c>
      <c r="D21830" s="215" t="s">
        <v>70520</v>
      </c>
    </row>
    <row r="21831" spans="1:4">
      <c r="A21831" s="215" t="s">
        <v>70521</v>
      </c>
      <c r="B21831" s="215">
        <v>1</v>
      </c>
      <c r="C21831" s="216" t="s">
        <v>70522</v>
      </c>
      <c r="D21831" s="215" t="s">
        <v>70523</v>
      </c>
    </row>
    <row r="21832" spans="1:4">
      <c r="A21832" s="215" t="s">
        <v>70524</v>
      </c>
      <c r="B21832" s="215">
        <v>1</v>
      </c>
      <c r="C21832" s="216" t="s">
        <v>70525</v>
      </c>
      <c r="D21832" s="215" t="s">
        <v>70526</v>
      </c>
    </row>
    <row r="21833" spans="1:4">
      <c r="A21833" s="215" t="s">
        <v>70527</v>
      </c>
      <c r="B21833" s="215">
        <v>1</v>
      </c>
      <c r="C21833" s="216" t="s">
        <v>70528</v>
      </c>
      <c r="D21833" s="215" t="s">
        <v>69987</v>
      </c>
    </row>
    <row r="21834" spans="1:4">
      <c r="A21834" s="215" t="s">
        <v>70529</v>
      </c>
      <c r="B21834" s="215">
        <v>1</v>
      </c>
      <c r="C21834" s="216" t="s">
        <v>70530</v>
      </c>
      <c r="D21834" s="215" t="s">
        <v>70531</v>
      </c>
    </row>
    <row r="21835" spans="1:4">
      <c r="A21835" s="215" t="s">
        <v>70532</v>
      </c>
      <c r="B21835" s="215">
        <v>1</v>
      </c>
      <c r="C21835" s="216" t="s">
        <v>70533</v>
      </c>
      <c r="D21835" s="215" t="s">
        <v>69996</v>
      </c>
    </row>
    <row r="21836" spans="1:4">
      <c r="A21836" s="215" t="s">
        <v>70534</v>
      </c>
      <c r="B21836" s="215">
        <v>1</v>
      </c>
      <c r="C21836" s="216" t="s">
        <v>70535</v>
      </c>
      <c r="D21836" s="215" t="s">
        <v>69993</v>
      </c>
    </row>
    <row r="21837" spans="1:4">
      <c r="A21837" s="215" t="s">
        <v>70536</v>
      </c>
      <c r="B21837" s="215">
        <v>1</v>
      </c>
      <c r="C21837" s="216" t="s">
        <v>70537</v>
      </c>
      <c r="D21837" s="215" t="s">
        <v>70538</v>
      </c>
    </row>
    <row r="21838" spans="1:4">
      <c r="A21838" s="215" t="s">
        <v>70539</v>
      </c>
      <c r="B21838" s="215">
        <v>1</v>
      </c>
      <c r="C21838" s="216" t="s">
        <v>70540</v>
      </c>
      <c r="D21838" s="215" t="s">
        <v>70541</v>
      </c>
    </row>
    <row r="21839" spans="1:4">
      <c r="A21839" s="215" t="s">
        <v>70542</v>
      </c>
      <c r="B21839" s="215">
        <v>1</v>
      </c>
      <c r="C21839" s="216" t="s">
        <v>70543</v>
      </c>
      <c r="D21839" s="215" t="s">
        <v>70544</v>
      </c>
    </row>
    <row r="21840" spans="1:4">
      <c r="A21840" s="215" t="s">
        <v>70545</v>
      </c>
      <c r="B21840" s="215">
        <v>1</v>
      </c>
      <c r="C21840" s="216" t="s">
        <v>70546</v>
      </c>
      <c r="D21840" s="215" t="s">
        <v>70547</v>
      </c>
    </row>
    <row r="21841" spans="1:4">
      <c r="A21841" s="215" t="s">
        <v>70548</v>
      </c>
      <c r="B21841" s="215">
        <v>1</v>
      </c>
      <c r="C21841" s="216" t="s">
        <v>70549</v>
      </c>
      <c r="D21841" s="215" t="s">
        <v>70550</v>
      </c>
    </row>
    <row r="21842" spans="1:4">
      <c r="A21842" s="215" t="s">
        <v>70551</v>
      </c>
      <c r="B21842" s="215">
        <v>1</v>
      </c>
      <c r="C21842" s="216" t="s">
        <v>70552</v>
      </c>
      <c r="D21842" s="215" t="s">
        <v>70553</v>
      </c>
    </row>
    <row r="21843" spans="1:4">
      <c r="A21843" s="215" t="s">
        <v>70554</v>
      </c>
      <c r="B21843" s="215">
        <v>1</v>
      </c>
      <c r="C21843" s="216" t="s">
        <v>70555</v>
      </c>
      <c r="D21843" s="215" t="s">
        <v>70556</v>
      </c>
    </row>
    <row r="21844" spans="1:4">
      <c r="A21844" s="215" t="s">
        <v>70557</v>
      </c>
      <c r="B21844" s="215">
        <v>1</v>
      </c>
      <c r="C21844" s="216" t="s">
        <v>70558</v>
      </c>
      <c r="D21844" s="215" t="s">
        <v>70559</v>
      </c>
    </row>
    <row r="21845" spans="1:4">
      <c r="A21845" s="215" t="s">
        <v>70560</v>
      </c>
      <c r="B21845" s="215">
        <v>1</v>
      </c>
      <c r="C21845" s="216" t="s">
        <v>70561</v>
      </c>
      <c r="D21845" s="215" t="s">
        <v>70562</v>
      </c>
    </row>
    <row r="21846" spans="1:4">
      <c r="A21846" s="215" t="s">
        <v>70563</v>
      </c>
      <c r="B21846" s="215">
        <v>1</v>
      </c>
      <c r="C21846" s="216" t="s">
        <v>70564</v>
      </c>
      <c r="D21846" s="215" t="s">
        <v>70565</v>
      </c>
    </row>
    <row r="21847" spans="1:4">
      <c r="A21847" s="215" t="s">
        <v>70566</v>
      </c>
      <c r="B21847" s="215">
        <v>1</v>
      </c>
      <c r="C21847" s="216" t="s">
        <v>70567</v>
      </c>
      <c r="D21847" s="215" t="s">
        <v>70568</v>
      </c>
    </row>
    <row r="21848" spans="1:4">
      <c r="A21848" s="215" t="s">
        <v>70569</v>
      </c>
      <c r="B21848" s="215">
        <v>1</v>
      </c>
      <c r="C21848" s="216" t="s">
        <v>70570</v>
      </c>
      <c r="D21848" s="215" t="s">
        <v>70571</v>
      </c>
    </row>
    <row r="21849" spans="1:4">
      <c r="A21849" s="215" t="s">
        <v>70572</v>
      </c>
      <c r="B21849" s="215">
        <v>1</v>
      </c>
      <c r="C21849" s="216" t="s">
        <v>70573</v>
      </c>
      <c r="D21849" s="215" t="s">
        <v>70574</v>
      </c>
    </row>
    <row r="21850" spans="1:4">
      <c r="A21850" s="215" t="s">
        <v>70575</v>
      </c>
      <c r="B21850" s="215">
        <v>1</v>
      </c>
      <c r="C21850" s="216" t="s">
        <v>70576</v>
      </c>
      <c r="D21850" s="215" t="s">
        <v>70577</v>
      </c>
    </row>
    <row r="21851" spans="1:4">
      <c r="A21851" s="215" t="s">
        <v>70578</v>
      </c>
      <c r="B21851" s="215">
        <v>1</v>
      </c>
      <c r="C21851" s="216" t="s">
        <v>70579</v>
      </c>
      <c r="D21851" s="215" t="s">
        <v>70580</v>
      </c>
    </row>
    <row r="21852" spans="1:4">
      <c r="A21852" s="215" t="s">
        <v>70581</v>
      </c>
      <c r="B21852" s="215">
        <v>1</v>
      </c>
      <c r="C21852" s="216" t="s">
        <v>70582</v>
      </c>
      <c r="D21852" s="215" t="s">
        <v>70583</v>
      </c>
    </row>
    <row r="21853" spans="1:4">
      <c r="A21853" s="215" t="s">
        <v>70584</v>
      </c>
      <c r="B21853" s="215">
        <v>1</v>
      </c>
      <c r="C21853" s="216" t="s">
        <v>70585</v>
      </c>
      <c r="D21853" s="215" t="s">
        <v>70586</v>
      </c>
    </row>
    <row r="21854" spans="1:4">
      <c r="A21854" s="215" t="s">
        <v>70587</v>
      </c>
      <c r="B21854" s="215">
        <v>1</v>
      </c>
      <c r="C21854" s="216" t="s">
        <v>70588</v>
      </c>
      <c r="D21854" s="215" t="s">
        <v>70589</v>
      </c>
    </row>
    <row r="21855" spans="1:4">
      <c r="A21855" s="215" t="s">
        <v>70590</v>
      </c>
      <c r="B21855" s="215">
        <v>1</v>
      </c>
      <c r="C21855" s="216" t="s">
        <v>70591</v>
      </c>
      <c r="D21855" s="215" t="s">
        <v>70592</v>
      </c>
    </row>
    <row r="21856" spans="1:4">
      <c r="A21856" s="215" t="s">
        <v>70593</v>
      </c>
      <c r="B21856" s="215">
        <v>1</v>
      </c>
      <c r="C21856" s="216" t="s">
        <v>70594</v>
      </c>
      <c r="D21856" s="215" t="s">
        <v>70595</v>
      </c>
    </row>
    <row r="21857" spans="1:4">
      <c r="A21857" s="215" t="s">
        <v>111433</v>
      </c>
      <c r="B21857" s="215">
        <v>1</v>
      </c>
      <c r="C21857" s="216" t="s">
        <v>111434</v>
      </c>
      <c r="D21857" s="215" t="s">
        <v>111435</v>
      </c>
    </row>
    <row r="21858" spans="1:4">
      <c r="A21858" s="215" t="s">
        <v>70596</v>
      </c>
      <c r="B21858" s="215">
        <v>1</v>
      </c>
      <c r="C21858" s="216" t="s">
        <v>70597</v>
      </c>
      <c r="D21858" s="215" t="s">
        <v>70598</v>
      </c>
    </row>
    <row r="21859" spans="1:4">
      <c r="A21859" s="215" t="s">
        <v>70599</v>
      </c>
      <c r="B21859" s="215">
        <v>1</v>
      </c>
      <c r="C21859" s="216" t="s">
        <v>70600</v>
      </c>
      <c r="D21859" s="215" t="s">
        <v>70601</v>
      </c>
    </row>
    <row r="21860" spans="1:4">
      <c r="A21860" s="215" t="s">
        <v>70602</v>
      </c>
      <c r="B21860" s="215">
        <v>1</v>
      </c>
      <c r="C21860" s="216" t="s">
        <v>70603</v>
      </c>
      <c r="D21860" s="215" t="s">
        <v>70604</v>
      </c>
    </row>
    <row r="21861" spans="1:4">
      <c r="A21861" s="215" t="s">
        <v>70605</v>
      </c>
      <c r="B21861" s="215">
        <v>1</v>
      </c>
      <c r="C21861" s="216" t="s">
        <v>70606</v>
      </c>
      <c r="D21861" s="215" t="s">
        <v>111436</v>
      </c>
    </row>
    <row r="21862" spans="1:4">
      <c r="A21862" s="215" t="s">
        <v>70607</v>
      </c>
      <c r="B21862" s="215">
        <v>1</v>
      </c>
      <c r="C21862" s="216" t="s">
        <v>70608</v>
      </c>
      <c r="D21862" s="215" t="s">
        <v>70458</v>
      </c>
    </row>
    <row r="21863" spans="1:4">
      <c r="A21863" s="215" t="s">
        <v>70609</v>
      </c>
      <c r="B21863" s="215">
        <v>1</v>
      </c>
      <c r="C21863" s="216" t="s">
        <v>70610</v>
      </c>
      <c r="D21863" s="215" t="s">
        <v>70611</v>
      </c>
    </row>
    <row r="21864" spans="1:4">
      <c r="A21864" s="215" t="s">
        <v>70612</v>
      </c>
      <c r="B21864" s="215">
        <v>1</v>
      </c>
      <c r="C21864" s="216" t="s">
        <v>70613</v>
      </c>
      <c r="D21864" s="215" t="s">
        <v>70461</v>
      </c>
    </row>
    <row r="21865" spans="1:4">
      <c r="A21865" s="215" t="s">
        <v>70614</v>
      </c>
      <c r="B21865" s="215">
        <v>1</v>
      </c>
      <c r="C21865" s="216" t="s">
        <v>70615</v>
      </c>
      <c r="D21865" s="215" t="s">
        <v>70616</v>
      </c>
    </row>
    <row r="21866" spans="1:4">
      <c r="A21866" s="215" t="s">
        <v>70617</v>
      </c>
      <c r="B21866" s="215">
        <v>1</v>
      </c>
      <c r="C21866" s="216" t="s">
        <v>70618</v>
      </c>
      <c r="D21866" s="215" t="s">
        <v>70619</v>
      </c>
    </row>
    <row r="21867" spans="1:4">
      <c r="A21867" s="215" t="s">
        <v>70620</v>
      </c>
      <c r="B21867" s="215">
        <v>1</v>
      </c>
      <c r="C21867" s="216" t="s">
        <v>70621</v>
      </c>
      <c r="D21867" s="215" t="s">
        <v>70622</v>
      </c>
    </row>
    <row r="21868" spans="1:4">
      <c r="A21868" s="215" t="s">
        <v>70623</v>
      </c>
      <c r="B21868" s="215">
        <v>1</v>
      </c>
      <c r="C21868" s="216" t="s">
        <v>70624</v>
      </c>
      <c r="D21868" s="215" t="s">
        <v>70625</v>
      </c>
    </row>
    <row r="21869" spans="1:4">
      <c r="A21869" s="215" t="s">
        <v>70626</v>
      </c>
      <c r="B21869" s="215">
        <v>1</v>
      </c>
      <c r="C21869" s="216" t="s">
        <v>70627</v>
      </c>
      <c r="D21869" s="215" t="s">
        <v>70628</v>
      </c>
    </row>
    <row r="21870" spans="1:4">
      <c r="A21870" s="215" t="s">
        <v>70629</v>
      </c>
      <c r="B21870" s="215">
        <v>1</v>
      </c>
      <c r="C21870" s="216" t="s">
        <v>70630</v>
      </c>
      <c r="D21870" s="215" t="s">
        <v>70631</v>
      </c>
    </row>
    <row r="21871" spans="1:4">
      <c r="A21871" s="215" t="s">
        <v>70632</v>
      </c>
      <c r="B21871" s="215">
        <v>1</v>
      </c>
      <c r="C21871" s="216" t="s">
        <v>70633</v>
      </c>
      <c r="D21871" s="215" t="s">
        <v>70634</v>
      </c>
    </row>
    <row r="21872" spans="1:4">
      <c r="A21872" s="215" t="s">
        <v>70635</v>
      </c>
      <c r="B21872" s="215">
        <v>1</v>
      </c>
      <c r="C21872" s="216" t="s">
        <v>70636</v>
      </c>
      <c r="D21872" s="215" t="s">
        <v>70637</v>
      </c>
    </row>
    <row r="21873" spans="1:4">
      <c r="A21873" s="215" t="s">
        <v>70638</v>
      </c>
      <c r="B21873" s="215">
        <v>1</v>
      </c>
      <c r="C21873" s="216" t="s">
        <v>70639</v>
      </c>
      <c r="D21873" s="215" t="s">
        <v>70640</v>
      </c>
    </row>
    <row r="21874" spans="1:4">
      <c r="A21874" s="215" t="s">
        <v>70641</v>
      </c>
      <c r="B21874" s="215">
        <v>1</v>
      </c>
      <c r="C21874" s="216" t="s">
        <v>70642</v>
      </c>
      <c r="D21874" s="215" t="s">
        <v>70643</v>
      </c>
    </row>
    <row r="21875" spans="1:4">
      <c r="A21875" s="215" t="s">
        <v>70644</v>
      </c>
      <c r="B21875" s="215">
        <v>1</v>
      </c>
      <c r="C21875" s="216" t="s">
        <v>70645</v>
      </c>
      <c r="D21875" s="215" t="s">
        <v>111437</v>
      </c>
    </row>
    <row r="21876" spans="1:4">
      <c r="A21876" s="215" t="s">
        <v>70646</v>
      </c>
      <c r="B21876" s="215">
        <v>1</v>
      </c>
      <c r="C21876" s="216" t="s">
        <v>70647</v>
      </c>
      <c r="D21876" s="215" t="s">
        <v>70648</v>
      </c>
    </row>
    <row r="21877" spans="1:4">
      <c r="A21877" s="215" t="s">
        <v>70649</v>
      </c>
      <c r="B21877" s="215">
        <v>1</v>
      </c>
      <c r="C21877" s="216" t="s">
        <v>70650</v>
      </c>
      <c r="D21877" s="215" t="s">
        <v>70651</v>
      </c>
    </row>
    <row r="21878" spans="1:4">
      <c r="A21878" s="215" t="s">
        <v>70652</v>
      </c>
      <c r="B21878" s="215">
        <v>1</v>
      </c>
      <c r="C21878" s="216" t="s">
        <v>70653</v>
      </c>
      <c r="D21878" s="215" t="s">
        <v>70654</v>
      </c>
    </row>
    <row r="21879" spans="1:4">
      <c r="A21879" s="215" t="s">
        <v>70655</v>
      </c>
      <c r="B21879" s="215">
        <v>1</v>
      </c>
      <c r="C21879" s="216" t="s">
        <v>70656</v>
      </c>
      <c r="D21879" s="215" t="s">
        <v>70657</v>
      </c>
    </row>
    <row r="21880" spans="1:4">
      <c r="A21880" s="215" t="s">
        <v>70658</v>
      </c>
      <c r="B21880" s="215">
        <v>1</v>
      </c>
      <c r="C21880" s="216" t="s">
        <v>70659</v>
      </c>
      <c r="D21880" s="215" t="s">
        <v>70660</v>
      </c>
    </row>
    <row r="21881" spans="1:4">
      <c r="A21881" s="215" t="s">
        <v>70661</v>
      </c>
      <c r="B21881" s="215">
        <v>1</v>
      </c>
      <c r="C21881" s="216" t="s">
        <v>70662</v>
      </c>
      <c r="D21881" s="215" t="s">
        <v>70663</v>
      </c>
    </row>
    <row r="21882" spans="1:4">
      <c r="A21882" s="215" t="s">
        <v>70664</v>
      </c>
      <c r="B21882" s="215">
        <v>2</v>
      </c>
      <c r="C21882" s="216" t="s">
        <v>70665</v>
      </c>
      <c r="D21882" s="215" t="s">
        <v>111438</v>
      </c>
    </row>
    <row r="21883" spans="1:4">
      <c r="A21883" s="215" t="s">
        <v>70666</v>
      </c>
      <c r="B21883" s="215">
        <v>1</v>
      </c>
      <c r="C21883" s="216" t="s">
        <v>70667</v>
      </c>
      <c r="D21883" s="215" t="s">
        <v>70668</v>
      </c>
    </row>
    <row r="21884" spans="1:4">
      <c r="A21884" s="215" t="s">
        <v>70669</v>
      </c>
      <c r="B21884" s="215">
        <v>1</v>
      </c>
      <c r="C21884" s="216" t="s">
        <v>70670</v>
      </c>
      <c r="D21884" s="215" t="s">
        <v>111439</v>
      </c>
    </row>
    <row r="21885" spans="1:4">
      <c r="A21885" s="215" t="s">
        <v>70671</v>
      </c>
      <c r="B21885" s="215">
        <v>1</v>
      </c>
      <c r="C21885" s="216" t="s">
        <v>70672</v>
      </c>
      <c r="D21885" s="215" t="s">
        <v>111440</v>
      </c>
    </row>
    <row r="21886" spans="1:4">
      <c r="A21886" s="215" t="s">
        <v>70673</v>
      </c>
      <c r="B21886" s="215">
        <v>2</v>
      </c>
      <c r="C21886" s="216" t="s">
        <v>70674</v>
      </c>
      <c r="D21886" s="215" t="s">
        <v>111441</v>
      </c>
    </row>
    <row r="21887" spans="1:4">
      <c r="A21887" s="215" t="s">
        <v>70675</v>
      </c>
      <c r="B21887" s="215">
        <v>1</v>
      </c>
      <c r="C21887" s="216" t="s">
        <v>70676</v>
      </c>
      <c r="D21887" s="215" t="s">
        <v>70677</v>
      </c>
    </row>
    <row r="21888" spans="1:4">
      <c r="A21888" s="215" t="s">
        <v>70678</v>
      </c>
      <c r="B21888" s="215">
        <v>1</v>
      </c>
      <c r="C21888" s="216" t="s">
        <v>70679</v>
      </c>
      <c r="D21888" s="215" t="s">
        <v>111442</v>
      </c>
    </row>
    <row r="21889" spans="1:4">
      <c r="A21889" s="215" t="s">
        <v>70680</v>
      </c>
      <c r="B21889" s="215">
        <v>1</v>
      </c>
      <c r="C21889" s="216" t="s">
        <v>70681</v>
      </c>
      <c r="D21889" s="215" t="s">
        <v>70682</v>
      </c>
    </row>
    <row r="21890" spans="1:4">
      <c r="A21890" s="215" t="s">
        <v>70683</v>
      </c>
      <c r="B21890" s="215">
        <v>1</v>
      </c>
      <c r="C21890" s="216" t="s">
        <v>70684</v>
      </c>
      <c r="D21890" s="215" t="s">
        <v>70685</v>
      </c>
    </row>
    <row r="21891" spans="1:4">
      <c r="A21891" s="215" t="s">
        <v>70686</v>
      </c>
      <c r="B21891" s="215">
        <v>1</v>
      </c>
      <c r="C21891" s="216" t="s">
        <v>70687</v>
      </c>
      <c r="D21891" s="215" t="s">
        <v>70688</v>
      </c>
    </row>
    <row r="21892" spans="1:4">
      <c r="A21892" s="215" t="s">
        <v>70689</v>
      </c>
      <c r="B21892" s="215">
        <v>1</v>
      </c>
      <c r="C21892" s="216" t="s">
        <v>70690</v>
      </c>
      <c r="D21892" s="215" t="s">
        <v>70691</v>
      </c>
    </row>
    <row r="21893" spans="1:4">
      <c r="A21893" s="215" t="s">
        <v>70692</v>
      </c>
      <c r="B21893" s="215">
        <v>1</v>
      </c>
      <c r="C21893" s="216" t="s">
        <v>70693</v>
      </c>
      <c r="D21893" s="215" t="s">
        <v>70694</v>
      </c>
    </row>
    <row r="21894" spans="1:4">
      <c r="A21894" s="215" t="s">
        <v>70695</v>
      </c>
      <c r="B21894" s="215">
        <v>1</v>
      </c>
      <c r="C21894" s="216" t="s">
        <v>70696</v>
      </c>
      <c r="D21894" s="215" t="s">
        <v>70697</v>
      </c>
    </row>
    <row r="21895" spans="1:4">
      <c r="A21895" s="215" t="s">
        <v>70698</v>
      </c>
      <c r="B21895" s="215">
        <v>2</v>
      </c>
      <c r="C21895" s="216" t="s">
        <v>70699</v>
      </c>
      <c r="D21895" s="215" t="s">
        <v>70700</v>
      </c>
    </row>
    <row r="21896" spans="1:4">
      <c r="A21896" s="215" t="s">
        <v>70701</v>
      </c>
      <c r="B21896" s="215">
        <v>1</v>
      </c>
      <c r="C21896" s="216" t="s">
        <v>70702</v>
      </c>
      <c r="D21896" s="215" t="s">
        <v>70703</v>
      </c>
    </row>
    <row r="21897" spans="1:4">
      <c r="A21897" s="215" t="s">
        <v>70704</v>
      </c>
      <c r="B21897" s="215">
        <v>1</v>
      </c>
      <c r="C21897" s="216" t="s">
        <v>70705</v>
      </c>
      <c r="D21897" s="215" t="s">
        <v>70706</v>
      </c>
    </row>
    <row r="21898" spans="1:4">
      <c r="A21898" s="215" t="s">
        <v>70707</v>
      </c>
      <c r="B21898" s="215">
        <v>1</v>
      </c>
      <c r="C21898" s="216" t="s">
        <v>70708</v>
      </c>
      <c r="D21898" s="215" t="s">
        <v>70709</v>
      </c>
    </row>
    <row r="21899" spans="1:4">
      <c r="A21899" s="215" t="s">
        <v>70710</v>
      </c>
      <c r="B21899" s="215">
        <v>1</v>
      </c>
      <c r="C21899" s="216" t="s">
        <v>70711</v>
      </c>
      <c r="D21899" s="215" t="s">
        <v>70712</v>
      </c>
    </row>
    <row r="21900" spans="1:4">
      <c r="A21900" s="215" t="s">
        <v>70713</v>
      </c>
      <c r="B21900" s="215">
        <v>1</v>
      </c>
      <c r="C21900" s="216" t="s">
        <v>70714</v>
      </c>
      <c r="D21900" s="215" t="s">
        <v>70715</v>
      </c>
    </row>
    <row r="21901" spans="1:4">
      <c r="A21901" s="215" t="s">
        <v>70716</v>
      </c>
      <c r="B21901" s="215">
        <v>1</v>
      </c>
      <c r="C21901" s="216" t="s">
        <v>70717</v>
      </c>
      <c r="D21901" s="215" t="s">
        <v>70467</v>
      </c>
    </row>
    <row r="21902" spans="1:4">
      <c r="A21902" s="215" t="s">
        <v>70718</v>
      </c>
      <c r="B21902" s="215">
        <v>1</v>
      </c>
      <c r="C21902" s="216" t="s">
        <v>70719</v>
      </c>
      <c r="D21902" s="215" t="s">
        <v>70720</v>
      </c>
    </row>
    <row r="21903" spans="1:4">
      <c r="A21903" s="215" t="s">
        <v>70721</v>
      </c>
      <c r="B21903" s="215">
        <v>1</v>
      </c>
      <c r="C21903" s="216" t="s">
        <v>70722</v>
      </c>
      <c r="D21903" s="215" t="s">
        <v>70723</v>
      </c>
    </row>
    <row r="21904" spans="1:4">
      <c r="A21904" s="215" t="s">
        <v>70724</v>
      </c>
      <c r="B21904" s="215">
        <v>1</v>
      </c>
      <c r="C21904" s="216" t="s">
        <v>70725</v>
      </c>
      <c r="D21904" s="215" t="s">
        <v>70726</v>
      </c>
    </row>
    <row r="21905" spans="1:4">
      <c r="A21905" s="215" t="s">
        <v>70727</v>
      </c>
      <c r="B21905" s="215">
        <v>1</v>
      </c>
      <c r="C21905" s="216" t="s">
        <v>70728</v>
      </c>
      <c r="D21905" s="215" t="s">
        <v>70729</v>
      </c>
    </row>
    <row r="21906" spans="1:4">
      <c r="A21906" s="215" t="s">
        <v>70730</v>
      </c>
      <c r="B21906" s="215">
        <v>2</v>
      </c>
      <c r="C21906" s="216" t="s">
        <v>70731</v>
      </c>
      <c r="D21906" s="215" t="s">
        <v>70732</v>
      </c>
    </row>
    <row r="21907" spans="1:4">
      <c r="A21907" s="215" t="s">
        <v>70733</v>
      </c>
      <c r="B21907" s="215">
        <v>1</v>
      </c>
      <c r="C21907" s="216" t="s">
        <v>70734</v>
      </c>
      <c r="D21907" s="215" t="s">
        <v>70735</v>
      </c>
    </row>
    <row r="21908" spans="1:4">
      <c r="A21908" s="215" t="s">
        <v>70736</v>
      </c>
      <c r="B21908" s="215">
        <v>1</v>
      </c>
      <c r="C21908" s="216" t="s">
        <v>70737</v>
      </c>
      <c r="D21908" s="215" t="s">
        <v>70738</v>
      </c>
    </row>
    <row r="21909" spans="1:4">
      <c r="A21909" s="215" t="s">
        <v>70739</v>
      </c>
      <c r="B21909" s="215">
        <v>1</v>
      </c>
      <c r="C21909" s="216" t="s">
        <v>70740</v>
      </c>
      <c r="D21909" s="215" t="s">
        <v>70741</v>
      </c>
    </row>
    <row r="21910" spans="1:4">
      <c r="A21910" s="215" t="s">
        <v>70742</v>
      </c>
      <c r="B21910" s="215">
        <v>1</v>
      </c>
      <c r="C21910" s="216" t="s">
        <v>70743</v>
      </c>
      <c r="D21910" s="215" t="s">
        <v>70744</v>
      </c>
    </row>
    <row r="21911" spans="1:4">
      <c r="A21911" s="215" t="s">
        <v>70745</v>
      </c>
      <c r="B21911" s="215">
        <v>2</v>
      </c>
      <c r="C21911" s="216" t="s">
        <v>70746</v>
      </c>
      <c r="D21911" s="215" t="s">
        <v>70747</v>
      </c>
    </row>
    <row r="21912" spans="1:4">
      <c r="A21912" s="215" t="s">
        <v>70748</v>
      </c>
      <c r="B21912" s="215">
        <v>1</v>
      </c>
      <c r="C21912" s="216" t="s">
        <v>70749</v>
      </c>
      <c r="D21912" s="215" t="s">
        <v>70750</v>
      </c>
    </row>
    <row r="21913" spans="1:4">
      <c r="A21913" s="215" t="s">
        <v>70751</v>
      </c>
      <c r="B21913" s="215">
        <v>1</v>
      </c>
      <c r="C21913" s="216" t="s">
        <v>70752</v>
      </c>
      <c r="D21913" s="215" t="s">
        <v>70753</v>
      </c>
    </row>
    <row r="21914" spans="1:4">
      <c r="A21914" s="215" t="s">
        <v>70754</v>
      </c>
      <c r="B21914" s="215">
        <v>1</v>
      </c>
      <c r="C21914" s="216" t="s">
        <v>70755</v>
      </c>
      <c r="D21914" s="215" t="s">
        <v>70756</v>
      </c>
    </row>
    <row r="21915" spans="1:4">
      <c r="A21915" s="215" t="s">
        <v>70757</v>
      </c>
      <c r="B21915" s="215">
        <v>1</v>
      </c>
      <c r="C21915" s="216" t="s">
        <v>70758</v>
      </c>
      <c r="D21915" s="215" t="s">
        <v>70759</v>
      </c>
    </row>
    <row r="21916" spans="1:4">
      <c r="A21916" s="215" t="s">
        <v>70760</v>
      </c>
      <c r="B21916" s="215">
        <v>2</v>
      </c>
      <c r="C21916" s="216" t="s">
        <v>70761</v>
      </c>
      <c r="D21916" s="215" t="s">
        <v>70762</v>
      </c>
    </row>
    <row r="21917" spans="1:4">
      <c r="A21917" s="215" t="s">
        <v>70763</v>
      </c>
      <c r="B21917" s="215">
        <v>1</v>
      </c>
      <c r="C21917" s="216" t="s">
        <v>70764</v>
      </c>
      <c r="D21917" s="215" t="s">
        <v>70765</v>
      </c>
    </row>
    <row r="21918" spans="1:4">
      <c r="A21918" s="215" t="s">
        <v>70766</v>
      </c>
      <c r="B21918" s="215">
        <v>2</v>
      </c>
      <c r="C21918" s="216" t="s">
        <v>70767</v>
      </c>
      <c r="D21918" s="215" t="s">
        <v>70768</v>
      </c>
    </row>
    <row r="21919" spans="1:4">
      <c r="A21919" s="215" t="s">
        <v>70769</v>
      </c>
      <c r="B21919" s="215">
        <v>1</v>
      </c>
      <c r="C21919" s="216" t="s">
        <v>70770</v>
      </c>
      <c r="D21919" s="215" t="s">
        <v>70771</v>
      </c>
    </row>
    <row r="21920" spans="1:4">
      <c r="A21920" s="215" t="s">
        <v>70772</v>
      </c>
      <c r="B21920" s="215">
        <v>1</v>
      </c>
      <c r="C21920" s="216" t="s">
        <v>70773</v>
      </c>
      <c r="D21920" s="215" t="s">
        <v>70774</v>
      </c>
    </row>
    <row r="21921" spans="1:4">
      <c r="A21921" s="215" t="s">
        <v>70775</v>
      </c>
      <c r="B21921" s="215">
        <v>1</v>
      </c>
      <c r="C21921" s="216" t="s">
        <v>70776</v>
      </c>
      <c r="D21921" s="215" t="s">
        <v>70777</v>
      </c>
    </row>
    <row r="21922" spans="1:4">
      <c r="A21922" s="215" t="s">
        <v>70778</v>
      </c>
      <c r="B21922" s="215">
        <v>1</v>
      </c>
      <c r="C21922" s="216" t="s">
        <v>70779</v>
      </c>
      <c r="D21922" s="215" t="s">
        <v>70494</v>
      </c>
    </row>
    <row r="21923" spans="1:4">
      <c r="A21923" s="215" t="s">
        <v>70780</v>
      </c>
      <c r="B21923" s="215">
        <v>1</v>
      </c>
      <c r="C21923" s="216" t="s">
        <v>70781</v>
      </c>
      <c r="D21923" s="215" t="s">
        <v>70500</v>
      </c>
    </row>
    <row r="21924" spans="1:4">
      <c r="A21924" s="215" t="s">
        <v>70782</v>
      </c>
      <c r="B21924" s="215">
        <v>1</v>
      </c>
      <c r="C21924" s="216" t="s">
        <v>70783</v>
      </c>
      <c r="D21924" s="215" t="s">
        <v>70506</v>
      </c>
    </row>
    <row r="21925" spans="1:4">
      <c r="A21925" s="215" t="s">
        <v>70784</v>
      </c>
      <c r="B21925" s="215">
        <v>1</v>
      </c>
      <c r="C21925" s="216" t="s">
        <v>70785</v>
      </c>
      <c r="D21925" s="215" t="s">
        <v>70503</v>
      </c>
    </row>
    <row r="21926" spans="1:4">
      <c r="A21926" s="215" t="s">
        <v>70786</v>
      </c>
      <c r="B21926" s="215">
        <v>1</v>
      </c>
      <c r="C21926" s="216" t="s">
        <v>70787</v>
      </c>
      <c r="D21926" s="215" t="s">
        <v>70562</v>
      </c>
    </row>
    <row r="21927" spans="1:4">
      <c r="A21927" s="215" t="s">
        <v>70788</v>
      </c>
      <c r="B21927" s="215">
        <v>1</v>
      </c>
      <c r="C21927" s="216" t="s">
        <v>70789</v>
      </c>
      <c r="D21927" s="215" t="s">
        <v>70497</v>
      </c>
    </row>
    <row r="21928" spans="1:4">
      <c r="A21928" s="215" t="s">
        <v>70790</v>
      </c>
      <c r="B21928" s="215">
        <v>1</v>
      </c>
      <c r="C21928" s="216" t="s">
        <v>70791</v>
      </c>
      <c r="D21928" s="215" t="s">
        <v>70792</v>
      </c>
    </row>
    <row r="21929" spans="1:4">
      <c r="A21929" s="215" t="s">
        <v>70793</v>
      </c>
      <c r="B21929" s="215">
        <v>1</v>
      </c>
      <c r="C21929" s="216" t="s">
        <v>70794</v>
      </c>
      <c r="D21929" s="215" t="s">
        <v>70541</v>
      </c>
    </row>
    <row r="21930" spans="1:4">
      <c r="A21930" s="215" t="s">
        <v>70795</v>
      </c>
      <c r="B21930" s="215">
        <v>1</v>
      </c>
      <c r="C21930" s="216" t="s">
        <v>70796</v>
      </c>
      <c r="D21930" s="215" t="s">
        <v>70509</v>
      </c>
    </row>
    <row r="21931" spans="1:4">
      <c r="A21931" s="215" t="s">
        <v>70797</v>
      </c>
      <c r="B21931" s="215">
        <v>1</v>
      </c>
      <c r="C21931" s="216" t="s">
        <v>70798</v>
      </c>
      <c r="D21931" s="215" t="s">
        <v>70512</v>
      </c>
    </row>
    <row r="21932" spans="1:4">
      <c r="A21932" s="215" t="s">
        <v>70799</v>
      </c>
      <c r="B21932" s="215">
        <v>1</v>
      </c>
      <c r="C21932" s="216" t="s">
        <v>70800</v>
      </c>
      <c r="D21932" s="215" t="s">
        <v>69984</v>
      </c>
    </row>
    <row r="21933" spans="1:4">
      <c r="A21933" s="215" t="s">
        <v>70801</v>
      </c>
      <c r="B21933" s="215">
        <v>1</v>
      </c>
      <c r="C21933" s="216" t="s">
        <v>70802</v>
      </c>
      <c r="D21933" s="215" t="s">
        <v>70803</v>
      </c>
    </row>
    <row r="21934" spans="1:4">
      <c r="A21934" s="215" t="s">
        <v>70804</v>
      </c>
      <c r="B21934" s="215">
        <v>1</v>
      </c>
      <c r="C21934" s="216" t="s">
        <v>70805</v>
      </c>
      <c r="D21934" s="215" t="s">
        <v>70526</v>
      </c>
    </row>
    <row r="21935" spans="1:4">
      <c r="A21935" s="215" t="s">
        <v>70806</v>
      </c>
      <c r="B21935" s="215">
        <v>1</v>
      </c>
      <c r="C21935" s="216" t="s">
        <v>70807</v>
      </c>
      <c r="D21935" s="215" t="s">
        <v>69987</v>
      </c>
    </row>
    <row r="21936" spans="1:4">
      <c r="A21936" s="215" t="s">
        <v>70808</v>
      </c>
      <c r="B21936" s="215">
        <v>1</v>
      </c>
      <c r="C21936" s="216" t="s">
        <v>70809</v>
      </c>
      <c r="D21936" s="215" t="s">
        <v>70520</v>
      </c>
    </row>
    <row r="21937" spans="1:4">
      <c r="A21937" s="215" t="s">
        <v>70810</v>
      </c>
      <c r="B21937" s="215">
        <v>1</v>
      </c>
      <c r="C21937" s="216" t="s">
        <v>70811</v>
      </c>
      <c r="D21937" s="215" t="s">
        <v>70523</v>
      </c>
    </row>
    <row r="21938" spans="1:4">
      <c r="A21938" s="215" t="s">
        <v>70812</v>
      </c>
      <c r="B21938" s="215">
        <v>1</v>
      </c>
      <c r="C21938" s="216" t="s">
        <v>70813</v>
      </c>
      <c r="D21938" s="215" t="s">
        <v>70814</v>
      </c>
    </row>
    <row r="21939" spans="1:4">
      <c r="A21939" s="215" t="s">
        <v>70815</v>
      </c>
      <c r="B21939" s="215">
        <v>1</v>
      </c>
      <c r="C21939" s="216" t="s">
        <v>70816</v>
      </c>
      <c r="D21939" s="215" t="s">
        <v>70817</v>
      </c>
    </row>
    <row r="21940" spans="1:4">
      <c r="A21940" s="215" t="s">
        <v>70818</v>
      </c>
      <c r="B21940" s="215">
        <v>1</v>
      </c>
      <c r="C21940" s="216" t="s">
        <v>70819</v>
      </c>
      <c r="D21940" s="215" t="s">
        <v>70538</v>
      </c>
    </row>
    <row r="21941" spans="1:4">
      <c r="A21941" s="215" t="s">
        <v>70820</v>
      </c>
      <c r="B21941" s="215">
        <v>1</v>
      </c>
      <c r="C21941" s="216" t="s">
        <v>70821</v>
      </c>
      <c r="D21941" s="215" t="s">
        <v>70822</v>
      </c>
    </row>
    <row r="21942" spans="1:4">
      <c r="A21942" s="215" t="s">
        <v>70823</v>
      </c>
      <c r="B21942" s="215">
        <v>1</v>
      </c>
      <c r="C21942" s="216" t="s">
        <v>70824</v>
      </c>
      <c r="D21942" s="215" t="s">
        <v>70556</v>
      </c>
    </row>
    <row r="21943" spans="1:4">
      <c r="A21943" s="215" t="s">
        <v>70825</v>
      </c>
      <c r="B21943" s="215">
        <v>1</v>
      </c>
      <c r="C21943" s="216" t="s">
        <v>70826</v>
      </c>
      <c r="D21943" s="215" t="s">
        <v>69996</v>
      </c>
    </row>
    <row r="21944" spans="1:4">
      <c r="A21944" s="215" t="s">
        <v>70827</v>
      </c>
      <c r="B21944" s="215">
        <v>1</v>
      </c>
      <c r="C21944" s="216" t="s">
        <v>70828</v>
      </c>
      <c r="D21944" s="215" t="s">
        <v>70829</v>
      </c>
    </row>
    <row r="21945" spans="1:4">
      <c r="A21945" s="215" t="s">
        <v>70830</v>
      </c>
      <c r="B21945" s="215">
        <v>1</v>
      </c>
      <c r="C21945" s="216" t="s">
        <v>70831</v>
      </c>
      <c r="D21945" s="215" t="s">
        <v>69993</v>
      </c>
    </row>
    <row r="21946" spans="1:4">
      <c r="A21946" s="215" t="s">
        <v>70832</v>
      </c>
      <c r="B21946" s="215">
        <v>1</v>
      </c>
      <c r="C21946" s="216" t="s">
        <v>70833</v>
      </c>
      <c r="D21946" s="215" t="s">
        <v>70834</v>
      </c>
    </row>
    <row r="21947" spans="1:4">
      <c r="A21947" s="215" t="s">
        <v>70835</v>
      </c>
      <c r="B21947" s="215">
        <v>1</v>
      </c>
      <c r="C21947" s="216" t="s">
        <v>70836</v>
      </c>
      <c r="D21947" s="215" t="s">
        <v>70837</v>
      </c>
    </row>
    <row r="21948" spans="1:4">
      <c r="A21948" s="215" t="s">
        <v>70838</v>
      </c>
      <c r="B21948" s="215">
        <v>1</v>
      </c>
      <c r="C21948" s="216" t="s">
        <v>70839</v>
      </c>
      <c r="D21948" s="215" t="s">
        <v>70840</v>
      </c>
    </row>
    <row r="21949" spans="1:4">
      <c r="A21949" s="215" t="s">
        <v>70841</v>
      </c>
      <c r="B21949" s="215">
        <v>1</v>
      </c>
      <c r="C21949" s="216" t="s">
        <v>70842</v>
      </c>
      <c r="D21949" s="215" t="s">
        <v>70843</v>
      </c>
    </row>
    <row r="21950" spans="1:4">
      <c r="A21950" s="215" t="s">
        <v>70844</v>
      </c>
      <c r="B21950" s="215">
        <v>1</v>
      </c>
      <c r="C21950" s="216" t="s">
        <v>70845</v>
      </c>
      <c r="D21950" s="215" t="s">
        <v>70846</v>
      </c>
    </row>
    <row r="21951" spans="1:4">
      <c r="A21951" s="215" t="s">
        <v>70847</v>
      </c>
      <c r="B21951" s="215">
        <v>1</v>
      </c>
      <c r="C21951" s="216" t="s">
        <v>70848</v>
      </c>
      <c r="D21951" s="215" t="s">
        <v>70849</v>
      </c>
    </row>
    <row r="21952" spans="1:4">
      <c r="A21952" s="215" t="s">
        <v>70850</v>
      </c>
      <c r="B21952" s="215">
        <v>1</v>
      </c>
      <c r="C21952" s="216" t="s">
        <v>70851</v>
      </c>
      <c r="D21952" s="215" t="s">
        <v>70852</v>
      </c>
    </row>
    <row r="21953" spans="1:4">
      <c r="A21953" s="215" t="s">
        <v>70853</v>
      </c>
      <c r="B21953" s="215">
        <v>1</v>
      </c>
      <c r="C21953" s="216" t="s">
        <v>70854</v>
      </c>
      <c r="D21953" s="215" t="s">
        <v>70855</v>
      </c>
    </row>
    <row r="21954" spans="1:4">
      <c r="A21954" s="215" t="s">
        <v>70856</v>
      </c>
      <c r="B21954" s="215">
        <v>1</v>
      </c>
      <c r="C21954" s="216" t="s">
        <v>70857</v>
      </c>
      <c r="D21954" s="215" t="s">
        <v>70858</v>
      </c>
    </row>
    <row r="21955" spans="1:4">
      <c r="A21955" s="215" t="s">
        <v>70859</v>
      </c>
      <c r="B21955" s="215">
        <v>1</v>
      </c>
      <c r="C21955" s="216" t="s">
        <v>70860</v>
      </c>
      <c r="D21955" s="215" t="s">
        <v>70547</v>
      </c>
    </row>
    <row r="21956" spans="1:4">
      <c r="A21956" s="215" t="s">
        <v>70861</v>
      </c>
      <c r="B21956" s="215">
        <v>1</v>
      </c>
      <c r="C21956" s="216" t="s">
        <v>70862</v>
      </c>
      <c r="D21956" s="215" t="s">
        <v>70863</v>
      </c>
    </row>
    <row r="21957" spans="1:4">
      <c r="A21957" s="215" t="s">
        <v>70864</v>
      </c>
      <c r="B21957" s="215">
        <v>1</v>
      </c>
      <c r="C21957" s="216" t="s">
        <v>70865</v>
      </c>
      <c r="D21957" s="215" t="s">
        <v>70866</v>
      </c>
    </row>
    <row r="21958" spans="1:4">
      <c r="A21958" s="215" t="s">
        <v>70867</v>
      </c>
      <c r="B21958" s="215">
        <v>1</v>
      </c>
      <c r="C21958" s="216" t="s">
        <v>70868</v>
      </c>
      <c r="D21958" s="215" t="s">
        <v>70869</v>
      </c>
    </row>
    <row r="21959" spans="1:4">
      <c r="A21959" s="215" t="s">
        <v>70870</v>
      </c>
      <c r="B21959" s="215">
        <v>1</v>
      </c>
      <c r="C21959" s="216" t="s">
        <v>70871</v>
      </c>
      <c r="D21959" s="215" t="s">
        <v>70872</v>
      </c>
    </row>
    <row r="21960" spans="1:4">
      <c r="A21960" s="215" t="s">
        <v>70873</v>
      </c>
      <c r="B21960" s="215">
        <v>1</v>
      </c>
      <c r="C21960" s="216" t="s">
        <v>70874</v>
      </c>
      <c r="D21960" s="215" t="s">
        <v>70559</v>
      </c>
    </row>
    <row r="21961" spans="1:4">
      <c r="A21961" s="215" t="s">
        <v>70875</v>
      </c>
      <c r="B21961" s="215">
        <v>1</v>
      </c>
      <c r="C21961" s="216" t="s">
        <v>70876</v>
      </c>
      <c r="D21961" s="215" t="s">
        <v>70877</v>
      </c>
    </row>
    <row r="21962" spans="1:4">
      <c r="A21962" s="215" t="s">
        <v>70878</v>
      </c>
      <c r="B21962" s="215">
        <v>1</v>
      </c>
      <c r="C21962" s="216" t="s">
        <v>70879</v>
      </c>
      <c r="D21962" s="215" t="s">
        <v>70565</v>
      </c>
    </row>
    <row r="21963" spans="1:4">
      <c r="A21963" s="215" t="s">
        <v>70880</v>
      </c>
      <c r="B21963" s="215">
        <v>1</v>
      </c>
      <c r="C21963" s="216" t="s">
        <v>70881</v>
      </c>
      <c r="D21963" s="215" t="s">
        <v>70882</v>
      </c>
    </row>
    <row r="21964" spans="1:4">
      <c r="A21964" s="215" t="s">
        <v>111443</v>
      </c>
      <c r="B21964" s="215">
        <v>1</v>
      </c>
      <c r="C21964" s="216" t="s">
        <v>111444</v>
      </c>
      <c r="D21964" s="215" t="s">
        <v>111445</v>
      </c>
    </row>
    <row r="21965" spans="1:4">
      <c r="A21965" s="215" t="s">
        <v>70883</v>
      </c>
      <c r="B21965" s="215">
        <v>1</v>
      </c>
      <c r="C21965" s="216" t="s">
        <v>70884</v>
      </c>
      <c r="D21965" s="215" t="s">
        <v>70885</v>
      </c>
    </row>
    <row r="21966" spans="1:4">
      <c r="A21966" s="215" t="s">
        <v>70886</v>
      </c>
      <c r="B21966" s="215">
        <v>1</v>
      </c>
      <c r="C21966" s="216" t="s">
        <v>70887</v>
      </c>
      <c r="D21966" s="215" t="s">
        <v>70888</v>
      </c>
    </row>
    <row r="21967" spans="1:4">
      <c r="A21967" s="215" t="s">
        <v>70889</v>
      </c>
      <c r="B21967" s="215">
        <v>2</v>
      </c>
      <c r="C21967" s="216" t="s">
        <v>70890</v>
      </c>
      <c r="D21967" s="215" t="s">
        <v>70891</v>
      </c>
    </row>
    <row r="21968" spans="1:4">
      <c r="A21968" s="215" t="s">
        <v>70892</v>
      </c>
      <c r="B21968" s="215">
        <v>1</v>
      </c>
      <c r="C21968" s="216" t="s">
        <v>70893</v>
      </c>
      <c r="D21968" s="215" t="s">
        <v>70894</v>
      </c>
    </row>
    <row r="21969" spans="1:4">
      <c r="A21969" s="215" t="s">
        <v>70895</v>
      </c>
      <c r="B21969" s="215">
        <v>2</v>
      </c>
      <c r="C21969" s="216" t="s">
        <v>70896</v>
      </c>
      <c r="D21969" s="215" t="s">
        <v>70891</v>
      </c>
    </row>
    <row r="21970" spans="1:4">
      <c r="A21970" s="215" t="s">
        <v>70897</v>
      </c>
      <c r="B21970" s="215">
        <v>1</v>
      </c>
      <c r="C21970" s="216" t="s">
        <v>70898</v>
      </c>
      <c r="D21970" s="215" t="s">
        <v>111446</v>
      </c>
    </row>
    <row r="21971" spans="1:4">
      <c r="A21971" s="215" t="s">
        <v>70899</v>
      </c>
      <c r="B21971" s="215">
        <v>1</v>
      </c>
      <c r="C21971" s="216" t="s">
        <v>70900</v>
      </c>
      <c r="D21971" s="215" t="s">
        <v>70901</v>
      </c>
    </row>
    <row r="21972" spans="1:4">
      <c r="A21972" s="215" t="s">
        <v>70902</v>
      </c>
      <c r="B21972" s="215">
        <v>1</v>
      </c>
      <c r="C21972" s="216" t="s">
        <v>70903</v>
      </c>
      <c r="D21972" s="215" t="s">
        <v>70904</v>
      </c>
    </row>
    <row r="21973" spans="1:4">
      <c r="A21973" s="215" t="s">
        <v>70905</v>
      </c>
      <c r="B21973" s="215">
        <v>1</v>
      </c>
      <c r="C21973" s="216" t="s">
        <v>70906</v>
      </c>
      <c r="D21973" s="215" t="s">
        <v>70907</v>
      </c>
    </row>
    <row r="21974" spans="1:4">
      <c r="A21974" s="215" t="s">
        <v>70908</v>
      </c>
      <c r="B21974" s="215">
        <v>1</v>
      </c>
      <c r="C21974" s="216" t="s">
        <v>70909</v>
      </c>
      <c r="D21974" s="215" t="s">
        <v>70910</v>
      </c>
    </row>
    <row r="21975" spans="1:4">
      <c r="A21975" s="215" t="s">
        <v>70911</v>
      </c>
      <c r="B21975" s="215">
        <v>1</v>
      </c>
      <c r="C21975" s="216" t="s">
        <v>70912</v>
      </c>
      <c r="D21975" s="215" t="s">
        <v>70913</v>
      </c>
    </row>
    <row r="21976" spans="1:4">
      <c r="A21976" s="215" t="s">
        <v>70914</v>
      </c>
      <c r="B21976" s="215">
        <v>1</v>
      </c>
      <c r="C21976" s="216" t="s">
        <v>70915</v>
      </c>
      <c r="D21976" s="215" t="s">
        <v>70916</v>
      </c>
    </row>
    <row r="21977" spans="1:4">
      <c r="A21977" s="215" t="s">
        <v>70917</v>
      </c>
      <c r="B21977" s="215">
        <v>1</v>
      </c>
      <c r="C21977" s="216" t="s">
        <v>70918</v>
      </c>
      <c r="D21977" s="215" t="s">
        <v>70919</v>
      </c>
    </row>
    <row r="21978" spans="1:4">
      <c r="A21978" s="215" t="s">
        <v>70920</v>
      </c>
      <c r="B21978" s="215">
        <v>2</v>
      </c>
      <c r="C21978" s="216" t="s">
        <v>70921</v>
      </c>
      <c r="D21978" s="215" t="s">
        <v>70922</v>
      </c>
    </row>
    <row r="21979" spans="1:4">
      <c r="A21979" s="215" t="s">
        <v>70923</v>
      </c>
      <c r="B21979" s="215">
        <v>1</v>
      </c>
      <c r="C21979" s="216" t="s">
        <v>70924</v>
      </c>
      <c r="D21979" s="215" t="s">
        <v>70925</v>
      </c>
    </row>
    <row r="21980" spans="1:4">
      <c r="A21980" s="215" t="s">
        <v>70926</v>
      </c>
      <c r="B21980" s="215">
        <v>2</v>
      </c>
      <c r="C21980" s="216" t="s">
        <v>70927</v>
      </c>
      <c r="D21980" s="215" t="s">
        <v>70928</v>
      </c>
    </row>
    <row r="21981" spans="1:4">
      <c r="A21981" s="215" t="s">
        <v>70929</v>
      </c>
      <c r="B21981" s="215">
        <v>1</v>
      </c>
      <c r="C21981" s="216" t="s">
        <v>70930</v>
      </c>
      <c r="D21981" s="215" t="s">
        <v>70931</v>
      </c>
    </row>
    <row r="21982" spans="1:4">
      <c r="A21982" s="215" t="s">
        <v>70932</v>
      </c>
      <c r="B21982" s="215">
        <v>1</v>
      </c>
      <c r="C21982" s="216" t="s">
        <v>70933</v>
      </c>
      <c r="D21982" s="215" t="s">
        <v>70934</v>
      </c>
    </row>
    <row r="21983" spans="1:4">
      <c r="A21983" s="215" t="s">
        <v>70935</v>
      </c>
      <c r="B21983" s="215">
        <v>1</v>
      </c>
      <c r="C21983" s="216" t="s">
        <v>70936</v>
      </c>
      <c r="D21983" s="215" t="s">
        <v>70937</v>
      </c>
    </row>
    <row r="21984" spans="1:4">
      <c r="A21984" s="215" t="s">
        <v>70938</v>
      </c>
      <c r="B21984" s="215">
        <v>1</v>
      </c>
      <c r="C21984" s="216" t="s">
        <v>70939</v>
      </c>
      <c r="D21984" s="215" t="s">
        <v>70940</v>
      </c>
    </row>
    <row r="21985" spans="1:4">
      <c r="A21985" s="215" t="s">
        <v>70941</v>
      </c>
      <c r="B21985" s="215">
        <v>1</v>
      </c>
      <c r="C21985" s="216" t="s">
        <v>70942</v>
      </c>
      <c r="D21985" s="215" t="s">
        <v>70943</v>
      </c>
    </row>
    <row r="21986" spans="1:4">
      <c r="A21986" s="215" t="s">
        <v>70944</v>
      </c>
      <c r="B21986" s="215">
        <v>1</v>
      </c>
      <c r="C21986" s="216" t="s">
        <v>70945</v>
      </c>
      <c r="D21986" s="215" t="s">
        <v>70747</v>
      </c>
    </row>
    <row r="21987" spans="1:4">
      <c r="A21987" s="215" t="s">
        <v>70946</v>
      </c>
      <c r="B21987" s="215">
        <v>1</v>
      </c>
      <c r="C21987" s="216" t="s">
        <v>70947</v>
      </c>
      <c r="D21987" s="215" t="s">
        <v>70948</v>
      </c>
    </row>
    <row r="21988" spans="1:4">
      <c r="A21988" s="215" t="s">
        <v>70949</v>
      </c>
      <c r="B21988" s="215">
        <v>1</v>
      </c>
      <c r="C21988" s="216" t="s">
        <v>70950</v>
      </c>
      <c r="D21988" s="215" t="s">
        <v>70951</v>
      </c>
    </row>
    <row r="21989" spans="1:4">
      <c r="A21989" s="215" t="s">
        <v>70952</v>
      </c>
      <c r="B21989" s="215">
        <v>1</v>
      </c>
      <c r="C21989" s="216" t="s">
        <v>70953</v>
      </c>
      <c r="D21989" s="215" t="s">
        <v>70954</v>
      </c>
    </row>
    <row r="21990" spans="1:4">
      <c r="A21990" s="215" t="s">
        <v>111447</v>
      </c>
      <c r="B21990" s="215">
        <v>2</v>
      </c>
      <c r="C21990" s="216" t="s">
        <v>111448</v>
      </c>
      <c r="D21990" s="215" t="s">
        <v>111449</v>
      </c>
    </row>
    <row r="21991" spans="1:4">
      <c r="A21991" s="215" t="s">
        <v>70955</v>
      </c>
      <c r="B21991" s="215">
        <v>1</v>
      </c>
      <c r="C21991" s="216" t="s">
        <v>70956</v>
      </c>
      <c r="D21991" s="215" t="s">
        <v>70957</v>
      </c>
    </row>
    <row r="21992" spans="1:4">
      <c r="A21992" s="215" t="s">
        <v>70958</v>
      </c>
      <c r="B21992" s="215">
        <v>1</v>
      </c>
      <c r="C21992" s="216" t="s">
        <v>70959</v>
      </c>
      <c r="D21992" s="215" t="s">
        <v>70960</v>
      </c>
    </row>
    <row r="21993" spans="1:4">
      <c r="A21993" s="215" t="s">
        <v>70961</v>
      </c>
      <c r="B21993" s="215">
        <v>1</v>
      </c>
      <c r="C21993" s="216" t="s">
        <v>70962</v>
      </c>
      <c r="D21993" s="215" t="s">
        <v>70963</v>
      </c>
    </row>
    <row r="21994" spans="1:4">
      <c r="A21994" s="215" t="s">
        <v>70964</v>
      </c>
      <c r="B21994" s="215">
        <v>1</v>
      </c>
      <c r="C21994" s="216" t="s">
        <v>70965</v>
      </c>
      <c r="D21994" s="215" t="s">
        <v>70966</v>
      </c>
    </row>
    <row r="21995" spans="1:4">
      <c r="A21995" s="215" t="s">
        <v>70967</v>
      </c>
      <c r="B21995" s="215">
        <v>1</v>
      </c>
      <c r="C21995" s="216" t="s">
        <v>70968</v>
      </c>
      <c r="D21995" s="215" t="s">
        <v>70969</v>
      </c>
    </row>
    <row r="21996" spans="1:4">
      <c r="A21996" s="215" t="s">
        <v>70970</v>
      </c>
      <c r="B21996" s="215">
        <v>1</v>
      </c>
      <c r="C21996" s="216" t="s">
        <v>70971</v>
      </c>
      <c r="D21996" s="215" t="s">
        <v>70972</v>
      </c>
    </row>
    <row r="21997" spans="1:4">
      <c r="A21997" s="215" t="s">
        <v>70973</v>
      </c>
      <c r="B21997" s="215">
        <v>1</v>
      </c>
      <c r="C21997" s="216" t="s">
        <v>70974</v>
      </c>
      <c r="D21997" s="215" t="s">
        <v>70975</v>
      </c>
    </row>
    <row r="21998" spans="1:4">
      <c r="A21998" s="215" t="s">
        <v>70976</v>
      </c>
      <c r="B21998" s="215">
        <v>1</v>
      </c>
      <c r="C21998" s="216" t="s">
        <v>70977</v>
      </c>
      <c r="D21998" s="215" t="s">
        <v>70978</v>
      </c>
    </row>
    <row r="21999" spans="1:4">
      <c r="A21999" s="215" t="s">
        <v>70979</v>
      </c>
      <c r="B21999" s="215">
        <v>1</v>
      </c>
      <c r="C21999" s="216" t="s">
        <v>70980</v>
      </c>
      <c r="D21999" s="215" t="s">
        <v>70981</v>
      </c>
    </row>
    <row r="22000" spans="1:4">
      <c r="A22000" s="215" t="s">
        <v>70982</v>
      </c>
      <c r="B22000" s="215">
        <v>1</v>
      </c>
      <c r="C22000" s="216" t="s">
        <v>70983</v>
      </c>
      <c r="D22000" s="215" t="s">
        <v>70984</v>
      </c>
    </row>
    <row r="22001" spans="1:4">
      <c r="A22001" s="215" t="s">
        <v>70985</v>
      </c>
      <c r="B22001" s="215">
        <v>1</v>
      </c>
      <c r="C22001" s="216" t="s">
        <v>70986</v>
      </c>
      <c r="D22001" s="215" t="s">
        <v>70987</v>
      </c>
    </row>
    <row r="22002" spans="1:4">
      <c r="A22002" s="215" t="s">
        <v>70988</v>
      </c>
      <c r="B22002" s="215">
        <v>1</v>
      </c>
      <c r="C22002" s="216" t="s">
        <v>70989</v>
      </c>
      <c r="D22002" s="215" t="s">
        <v>70990</v>
      </c>
    </row>
    <row r="22003" spans="1:4">
      <c r="A22003" s="215" t="s">
        <v>70991</v>
      </c>
      <c r="B22003" s="215">
        <v>1</v>
      </c>
      <c r="C22003" s="216" t="s">
        <v>70992</v>
      </c>
      <c r="D22003" s="215" t="s">
        <v>70993</v>
      </c>
    </row>
    <row r="22004" spans="1:4">
      <c r="A22004" s="215" t="s">
        <v>70994</v>
      </c>
      <c r="B22004" s="215">
        <v>1</v>
      </c>
      <c r="C22004" s="216" t="s">
        <v>70995</v>
      </c>
      <c r="D22004" s="215" t="s">
        <v>70996</v>
      </c>
    </row>
    <row r="22005" spans="1:4">
      <c r="A22005" s="215" t="s">
        <v>70997</v>
      </c>
      <c r="B22005" s="215">
        <v>1</v>
      </c>
      <c r="C22005" s="216" t="s">
        <v>70998</v>
      </c>
      <c r="D22005" s="215" t="s">
        <v>70999</v>
      </c>
    </row>
    <row r="22006" spans="1:4">
      <c r="A22006" s="215" t="s">
        <v>71000</v>
      </c>
      <c r="B22006" s="215">
        <v>1</v>
      </c>
      <c r="C22006" s="216" t="s">
        <v>71001</v>
      </c>
      <c r="D22006" s="215" t="s">
        <v>71002</v>
      </c>
    </row>
    <row r="22007" spans="1:4">
      <c r="A22007" s="215" t="s">
        <v>71003</v>
      </c>
      <c r="B22007" s="215">
        <v>1</v>
      </c>
      <c r="C22007" s="216" t="s">
        <v>71004</v>
      </c>
      <c r="D22007" s="215" t="s">
        <v>71005</v>
      </c>
    </row>
    <row r="22008" spans="1:4">
      <c r="A22008" s="215" t="s">
        <v>71006</v>
      </c>
      <c r="B22008" s="215">
        <v>2</v>
      </c>
      <c r="C22008" s="216" t="s">
        <v>71007</v>
      </c>
      <c r="D22008" s="215" t="s">
        <v>71008</v>
      </c>
    </row>
    <row r="22009" spans="1:4">
      <c r="A22009" s="215" t="s">
        <v>71009</v>
      </c>
      <c r="B22009" s="215">
        <v>1</v>
      </c>
      <c r="C22009" s="216" t="s">
        <v>71010</v>
      </c>
      <c r="D22009" s="215" t="s">
        <v>71011</v>
      </c>
    </row>
    <row r="22010" spans="1:4">
      <c r="A22010" s="215" t="s">
        <v>71012</v>
      </c>
      <c r="B22010" s="215">
        <v>1</v>
      </c>
      <c r="C22010" s="216" t="s">
        <v>71013</v>
      </c>
      <c r="D22010" s="215" t="s">
        <v>71014</v>
      </c>
    </row>
    <row r="22011" spans="1:4">
      <c r="A22011" s="215" t="s">
        <v>71015</v>
      </c>
      <c r="B22011" s="215">
        <v>1</v>
      </c>
      <c r="C22011" s="216" t="s">
        <v>71016</v>
      </c>
      <c r="D22011" s="215" t="s">
        <v>71017</v>
      </c>
    </row>
    <row r="22012" spans="1:4">
      <c r="A22012" s="215" t="s">
        <v>71018</v>
      </c>
      <c r="B22012" s="215">
        <v>1</v>
      </c>
      <c r="C22012" s="216" t="s">
        <v>71019</v>
      </c>
      <c r="D22012" s="215" t="s">
        <v>71020</v>
      </c>
    </row>
    <row r="22013" spans="1:4">
      <c r="A22013" s="215" t="s">
        <v>71021</v>
      </c>
      <c r="B22013" s="215">
        <v>1</v>
      </c>
      <c r="C22013" s="216" t="s">
        <v>71022</v>
      </c>
      <c r="D22013" s="215" t="s">
        <v>71023</v>
      </c>
    </row>
    <row r="22014" spans="1:4">
      <c r="A22014" s="215" t="s">
        <v>71024</v>
      </c>
      <c r="B22014" s="215">
        <v>1</v>
      </c>
      <c r="C22014" s="216" t="s">
        <v>71025</v>
      </c>
      <c r="D22014" s="215" t="s">
        <v>71026</v>
      </c>
    </row>
    <row r="22015" spans="1:4">
      <c r="A22015" s="215" t="s">
        <v>71027</v>
      </c>
      <c r="B22015" s="215">
        <v>1</v>
      </c>
      <c r="C22015" s="216" t="s">
        <v>71028</v>
      </c>
      <c r="D22015" s="215" t="s">
        <v>71029</v>
      </c>
    </row>
    <row r="22016" spans="1:4">
      <c r="A22016" s="215" t="s">
        <v>71030</v>
      </c>
      <c r="B22016" s="215">
        <v>1</v>
      </c>
      <c r="C22016" s="216" t="s">
        <v>71031</v>
      </c>
      <c r="D22016" s="215" t="s">
        <v>71032</v>
      </c>
    </row>
    <row r="22017" spans="1:4">
      <c r="A22017" s="215" t="s">
        <v>71033</v>
      </c>
      <c r="B22017" s="215">
        <v>1</v>
      </c>
      <c r="C22017" s="216" t="s">
        <v>71034</v>
      </c>
      <c r="D22017" s="215" t="s">
        <v>71035</v>
      </c>
    </row>
    <row r="22018" spans="1:4">
      <c r="A22018" s="215" t="s">
        <v>71036</v>
      </c>
      <c r="B22018" s="215">
        <v>1</v>
      </c>
      <c r="C22018" s="216" t="s">
        <v>71037</v>
      </c>
      <c r="D22018" s="215" t="s">
        <v>71038</v>
      </c>
    </row>
    <row r="22019" spans="1:4">
      <c r="A22019" s="215" t="s">
        <v>71039</v>
      </c>
      <c r="B22019" s="215">
        <v>1</v>
      </c>
      <c r="C22019" s="216" t="s">
        <v>71040</v>
      </c>
      <c r="D22019" s="215" t="s">
        <v>71041</v>
      </c>
    </row>
    <row r="22020" spans="1:4">
      <c r="A22020" s="215" t="s">
        <v>71042</v>
      </c>
      <c r="B22020" s="215">
        <v>1</v>
      </c>
      <c r="C22020" s="216" t="s">
        <v>71043</v>
      </c>
      <c r="D22020" s="215" t="s">
        <v>71044</v>
      </c>
    </row>
    <row r="22021" spans="1:4">
      <c r="A22021" s="215" t="s">
        <v>71045</v>
      </c>
      <c r="B22021" s="215">
        <v>1</v>
      </c>
      <c r="C22021" s="216" t="s">
        <v>71046</v>
      </c>
      <c r="D22021" s="215" t="s">
        <v>71047</v>
      </c>
    </row>
    <row r="22022" spans="1:4">
      <c r="A22022" s="215" t="s">
        <v>71048</v>
      </c>
      <c r="B22022" s="215">
        <v>1</v>
      </c>
      <c r="C22022" s="216" t="s">
        <v>71049</v>
      </c>
      <c r="D22022" s="215" t="s">
        <v>71050</v>
      </c>
    </row>
    <row r="22023" spans="1:4">
      <c r="A22023" s="215" t="s">
        <v>71051</v>
      </c>
      <c r="B22023" s="215">
        <v>1</v>
      </c>
      <c r="C22023" s="216" t="s">
        <v>71052</v>
      </c>
      <c r="D22023" s="215" t="s">
        <v>71053</v>
      </c>
    </row>
    <row r="22024" spans="1:4">
      <c r="A22024" s="215" t="s">
        <v>71054</v>
      </c>
      <c r="B22024" s="215">
        <v>1</v>
      </c>
      <c r="C22024" s="216" t="s">
        <v>71055</v>
      </c>
      <c r="D22024" s="215" t="s">
        <v>71056</v>
      </c>
    </row>
    <row r="22025" spans="1:4">
      <c r="A22025" s="215" t="s">
        <v>71057</v>
      </c>
      <c r="B22025" s="215">
        <v>1</v>
      </c>
      <c r="C22025" s="216" t="s">
        <v>71058</v>
      </c>
      <c r="D22025" s="215" t="s">
        <v>71059</v>
      </c>
    </row>
    <row r="22026" spans="1:4">
      <c r="A22026" s="215" t="s">
        <v>71060</v>
      </c>
      <c r="B22026" s="215">
        <v>1</v>
      </c>
      <c r="C22026" s="216" t="s">
        <v>71061</v>
      </c>
      <c r="D22026" s="215" t="s">
        <v>71062</v>
      </c>
    </row>
    <row r="22027" spans="1:4">
      <c r="A22027" s="215" t="s">
        <v>71063</v>
      </c>
      <c r="B22027" s="215">
        <v>1</v>
      </c>
      <c r="C22027" s="216" t="s">
        <v>71064</v>
      </c>
      <c r="D22027" s="215" t="s">
        <v>71065</v>
      </c>
    </row>
    <row r="22028" spans="1:4">
      <c r="A22028" s="215" t="s">
        <v>71066</v>
      </c>
      <c r="B22028" s="215">
        <v>1</v>
      </c>
      <c r="C22028" s="216" t="s">
        <v>71067</v>
      </c>
      <c r="D22028" s="215" t="s">
        <v>71068</v>
      </c>
    </row>
    <row r="22029" spans="1:4">
      <c r="A22029" s="215" t="s">
        <v>71069</v>
      </c>
      <c r="B22029" s="215">
        <v>1</v>
      </c>
      <c r="C22029" s="216" t="s">
        <v>71070</v>
      </c>
      <c r="D22029" s="215" t="s">
        <v>71071</v>
      </c>
    </row>
    <row r="22030" spans="1:4">
      <c r="A22030" s="215" t="s">
        <v>71072</v>
      </c>
      <c r="B22030" s="215">
        <v>1</v>
      </c>
      <c r="C22030" s="216" t="s">
        <v>71073</v>
      </c>
      <c r="D22030" s="215" t="s">
        <v>71074</v>
      </c>
    </row>
    <row r="22031" spans="1:4">
      <c r="A22031" s="215" t="s">
        <v>71075</v>
      </c>
      <c r="B22031" s="215">
        <v>1</v>
      </c>
      <c r="C22031" s="216" t="s">
        <v>71076</v>
      </c>
      <c r="D22031" s="215" t="s">
        <v>71077</v>
      </c>
    </row>
    <row r="22032" spans="1:4">
      <c r="A22032" s="215" t="s">
        <v>71078</v>
      </c>
      <c r="B22032" s="215">
        <v>1</v>
      </c>
      <c r="C22032" s="216" t="s">
        <v>71079</v>
      </c>
      <c r="D22032" s="215" t="s">
        <v>71080</v>
      </c>
    </row>
    <row r="22033" spans="1:4">
      <c r="A22033" s="215" t="s">
        <v>71081</v>
      </c>
      <c r="B22033" s="215">
        <v>1</v>
      </c>
      <c r="C22033" s="216" t="s">
        <v>71082</v>
      </c>
      <c r="D22033" s="215" t="s">
        <v>71083</v>
      </c>
    </row>
    <row r="22034" spans="1:4">
      <c r="A22034" s="215" t="s">
        <v>71084</v>
      </c>
      <c r="B22034" s="215">
        <v>1</v>
      </c>
      <c r="C22034" s="216" t="s">
        <v>71085</v>
      </c>
      <c r="D22034" s="215" t="s">
        <v>71086</v>
      </c>
    </row>
    <row r="22035" spans="1:4">
      <c r="A22035" s="215" t="s">
        <v>71087</v>
      </c>
      <c r="B22035" s="215">
        <v>1</v>
      </c>
      <c r="C22035" s="216" t="s">
        <v>71088</v>
      </c>
      <c r="D22035" s="215" t="s">
        <v>71089</v>
      </c>
    </row>
    <row r="22036" spans="1:4">
      <c r="A22036" s="215" t="s">
        <v>71090</v>
      </c>
      <c r="B22036" s="215">
        <v>1</v>
      </c>
      <c r="C22036" s="216" t="s">
        <v>71091</v>
      </c>
      <c r="D22036" s="215" t="s">
        <v>71092</v>
      </c>
    </row>
    <row r="22037" spans="1:4">
      <c r="A22037" s="215" t="s">
        <v>71093</v>
      </c>
      <c r="B22037" s="215">
        <v>1</v>
      </c>
      <c r="C22037" s="216" t="s">
        <v>71094</v>
      </c>
      <c r="D22037" s="215" t="s">
        <v>71095</v>
      </c>
    </row>
    <row r="22038" spans="1:4">
      <c r="A22038" s="215" t="s">
        <v>71096</v>
      </c>
      <c r="B22038" s="215">
        <v>2</v>
      </c>
      <c r="C22038" s="216" t="s">
        <v>71097</v>
      </c>
      <c r="D22038" s="215" t="s">
        <v>71098</v>
      </c>
    </row>
    <row r="22039" spans="1:4">
      <c r="A22039" s="215" t="s">
        <v>71099</v>
      </c>
      <c r="B22039" s="215">
        <v>1</v>
      </c>
      <c r="C22039" s="216" t="s">
        <v>71100</v>
      </c>
      <c r="D22039" s="215" t="s">
        <v>71101</v>
      </c>
    </row>
    <row r="22040" spans="1:4">
      <c r="A22040" s="215" t="s">
        <v>71102</v>
      </c>
      <c r="B22040" s="215">
        <v>1</v>
      </c>
      <c r="C22040" s="216" t="s">
        <v>71103</v>
      </c>
      <c r="D22040" s="215" t="s">
        <v>71104</v>
      </c>
    </row>
    <row r="22041" spans="1:4">
      <c r="A22041" s="215" t="s">
        <v>71105</v>
      </c>
      <c r="B22041" s="215">
        <v>1</v>
      </c>
      <c r="C22041" s="216" t="s">
        <v>71106</v>
      </c>
      <c r="D22041" s="215" t="s">
        <v>71107</v>
      </c>
    </row>
    <row r="22042" spans="1:4">
      <c r="A22042" s="215" t="s">
        <v>71108</v>
      </c>
      <c r="B22042" s="215">
        <v>1</v>
      </c>
      <c r="C22042" s="216" t="s">
        <v>71109</v>
      </c>
      <c r="D22042" s="215" t="s">
        <v>71110</v>
      </c>
    </row>
    <row r="22043" spans="1:4">
      <c r="A22043" s="215" t="s">
        <v>71111</v>
      </c>
      <c r="B22043" s="215">
        <v>1</v>
      </c>
      <c r="C22043" s="216" t="s">
        <v>71112</v>
      </c>
      <c r="D22043" s="215" t="s">
        <v>71113</v>
      </c>
    </row>
    <row r="22044" spans="1:4">
      <c r="A22044" s="215" t="s">
        <v>71114</v>
      </c>
      <c r="B22044" s="215">
        <v>1</v>
      </c>
      <c r="C22044" s="216" t="s">
        <v>71115</v>
      </c>
      <c r="D22044" s="215" t="s">
        <v>71116</v>
      </c>
    </row>
    <row r="22045" spans="1:4">
      <c r="A22045" s="215" t="s">
        <v>71117</v>
      </c>
      <c r="B22045" s="215">
        <v>1</v>
      </c>
      <c r="C22045" s="216" t="s">
        <v>71118</v>
      </c>
      <c r="D22045" s="215" t="s">
        <v>71119</v>
      </c>
    </row>
    <row r="22046" spans="1:4">
      <c r="A22046" s="215" t="s">
        <v>71120</v>
      </c>
      <c r="B22046" s="215">
        <v>1</v>
      </c>
      <c r="C22046" s="216" t="s">
        <v>71121</v>
      </c>
      <c r="D22046" s="215" t="s">
        <v>71122</v>
      </c>
    </row>
    <row r="22047" spans="1:4">
      <c r="A22047" s="215" t="s">
        <v>71123</v>
      </c>
      <c r="B22047" s="215">
        <v>1</v>
      </c>
      <c r="C22047" s="216" t="s">
        <v>71124</v>
      </c>
      <c r="D22047" s="215" t="s">
        <v>71125</v>
      </c>
    </row>
    <row r="22048" spans="1:4">
      <c r="A22048" s="215" t="s">
        <v>71126</v>
      </c>
      <c r="B22048" s="215">
        <v>1</v>
      </c>
      <c r="C22048" s="216" t="s">
        <v>71127</v>
      </c>
      <c r="D22048" s="215" t="s">
        <v>71128</v>
      </c>
    </row>
    <row r="22049" spans="1:4">
      <c r="A22049" s="215" t="s">
        <v>71129</v>
      </c>
      <c r="B22049" s="215">
        <v>1</v>
      </c>
      <c r="C22049" s="216" t="s">
        <v>71130</v>
      </c>
      <c r="D22049" s="215" t="s">
        <v>71131</v>
      </c>
    </row>
    <row r="22050" spans="1:4">
      <c r="A22050" s="215" t="s">
        <v>71132</v>
      </c>
      <c r="B22050" s="215">
        <v>1</v>
      </c>
      <c r="C22050" s="216" t="s">
        <v>71133</v>
      </c>
      <c r="D22050" s="215" t="s">
        <v>71134</v>
      </c>
    </row>
    <row r="22051" spans="1:4">
      <c r="A22051" s="215" t="s">
        <v>71135</v>
      </c>
      <c r="B22051" s="215">
        <v>1</v>
      </c>
      <c r="C22051" s="216" t="s">
        <v>71136</v>
      </c>
      <c r="D22051" s="215" t="s">
        <v>71137</v>
      </c>
    </row>
    <row r="22052" spans="1:4">
      <c r="A22052" s="215" t="s">
        <v>71138</v>
      </c>
      <c r="B22052" s="215">
        <v>1</v>
      </c>
      <c r="C22052" s="216" t="s">
        <v>71139</v>
      </c>
      <c r="D22052" s="215" t="s">
        <v>71140</v>
      </c>
    </row>
    <row r="22053" spans="1:4">
      <c r="A22053" s="215" t="s">
        <v>71141</v>
      </c>
      <c r="B22053" s="215">
        <v>1</v>
      </c>
      <c r="C22053" s="216" t="s">
        <v>71142</v>
      </c>
      <c r="D22053" s="215" t="s">
        <v>71143</v>
      </c>
    </row>
    <row r="22054" spans="1:4">
      <c r="A22054" s="215" t="s">
        <v>71144</v>
      </c>
      <c r="B22054" s="215">
        <v>1</v>
      </c>
      <c r="C22054" s="216" t="s">
        <v>71145</v>
      </c>
      <c r="D22054" s="215" t="s">
        <v>71146</v>
      </c>
    </row>
    <row r="22055" spans="1:4">
      <c r="A22055" s="215" t="s">
        <v>71147</v>
      </c>
      <c r="B22055" s="215">
        <v>1</v>
      </c>
      <c r="C22055" s="216" t="s">
        <v>71148</v>
      </c>
      <c r="D22055" s="215" t="s">
        <v>71149</v>
      </c>
    </row>
    <row r="22056" spans="1:4">
      <c r="A22056" s="215" t="s">
        <v>71150</v>
      </c>
      <c r="B22056" s="215">
        <v>1</v>
      </c>
      <c r="C22056" s="216" t="s">
        <v>71151</v>
      </c>
      <c r="D22056" s="215" t="s">
        <v>71152</v>
      </c>
    </row>
    <row r="22057" spans="1:4">
      <c r="A22057" s="215" t="s">
        <v>71153</v>
      </c>
      <c r="B22057" s="215">
        <v>1</v>
      </c>
      <c r="C22057" s="216" t="s">
        <v>71154</v>
      </c>
      <c r="D22057" s="215" t="s">
        <v>71155</v>
      </c>
    </row>
    <row r="22058" spans="1:4">
      <c r="A22058" s="215" t="s">
        <v>71156</v>
      </c>
      <c r="B22058" s="215">
        <v>1</v>
      </c>
      <c r="C22058" s="216" t="s">
        <v>71157</v>
      </c>
      <c r="D22058" s="215" t="s">
        <v>71158</v>
      </c>
    </row>
    <row r="22059" spans="1:4">
      <c r="A22059" s="215" t="s">
        <v>71159</v>
      </c>
      <c r="B22059" s="215">
        <v>1</v>
      </c>
      <c r="C22059" s="216" t="s">
        <v>71160</v>
      </c>
      <c r="D22059" s="215" t="s">
        <v>71161</v>
      </c>
    </row>
    <row r="22060" spans="1:4">
      <c r="A22060" s="215" t="s">
        <v>71162</v>
      </c>
      <c r="B22060" s="215">
        <v>1</v>
      </c>
      <c r="C22060" s="216" t="s">
        <v>71163</v>
      </c>
      <c r="D22060" s="215" t="s">
        <v>71164</v>
      </c>
    </row>
    <row r="22061" spans="1:4">
      <c r="A22061" s="215" t="s">
        <v>71165</v>
      </c>
      <c r="B22061" s="215">
        <v>1</v>
      </c>
      <c r="C22061" s="216" t="s">
        <v>71166</v>
      </c>
      <c r="D22061" s="215" t="s">
        <v>71167</v>
      </c>
    </row>
    <row r="22062" spans="1:4">
      <c r="A22062" s="215" t="s">
        <v>71168</v>
      </c>
      <c r="B22062" s="215">
        <v>1</v>
      </c>
      <c r="C22062" s="216" t="s">
        <v>71169</v>
      </c>
      <c r="D22062" s="215" t="s">
        <v>71170</v>
      </c>
    </row>
    <row r="22063" spans="1:4">
      <c r="A22063" s="215" t="s">
        <v>71171</v>
      </c>
      <c r="B22063" s="215">
        <v>1</v>
      </c>
      <c r="C22063" s="216" t="s">
        <v>71172</v>
      </c>
      <c r="D22063" s="215" t="s">
        <v>71173</v>
      </c>
    </row>
    <row r="22064" spans="1:4">
      <c r="A22064" s="215" t="s">
        <v>71174</v>
      </c>
      <c r="B22064" s="215">
        <v>1</v>
      </c>
      <c r="C22064" s="216" t="s">
        <v>71175</v>
      </c>
      <c r="D22064" s="215" t="s">
        <v>71176</v>
      </c>
    </row>
    <row r="22065" spans="1:4">
      <c r="A22065" s="215" t="s">
        <v>71177</v>
      </c>
      <c r="B22065" s="215">
        <v>1</v>
      </c>
      <c r="C22065" s="216" t="s">
        <v>71178</v>
      </c>
      <c r="D22065" s="215" t="s">
        <v>71179</v>
      </c>
    </row>
    <row r="22066" spans="1:4">
      <c r="A22066" s="215" t="s">
        <v>71180</v>
      </c>
      <c r="B22066" s="215">
        <v>1</v>
      </c>
      <c r="C22066" s="216" t="s">
        <v>71181</v>
      </c>
      <c r="D22066" s="215" t="s">
        <v>71182</v>
      </c>
    </row>
    <row r="22067" spans="1:4">
      <c r="A22067" s="215" t="s">
        <v>71183</v>
      </c>
      <c r="B22067" s="215">
        <v>1</v>
      </c>
      <c r="C22067" s="216" t="s">
        <v>71184</v>
      </c>
      <c r="D22067" s="215" t="s">
        <v>71185</v>
      </c>
    </row>
    <row r="22068" spans="1:4">
      <c r="A22068" s="215" t="s">
        <v>71186</v>
      </c>
      <c r="B22068" s="215">
        <v>1</v>
      </c>
      <c r="C22068" s="216" t="s">
        <v>71187</v>
      </c>
      <c r="D22068" s="215" t="s">
        <v>71188</v>
      </c>
    </row>
    <row r="22069" spans="1:4">
      <c r="A22069" s="215" t="s">
        <v>71189</v>
      </c>
      <c r="B22069" s="215">
        <v>1</v>
      </c>
      <c r="C22069" s="216" t="s">
        <v>71190</v>
      </c>
      <c r="D22069" s="215" t="s">
        <v>71191</v>
      </c>
    </row>
    <row r="22070" spans="1:4">
      <c r="A22070" s="215" t="s">
        <v>71192</v>
      </c>
      <c r="B22070" s="215">
        <v>1</v>
      </c>
      <c r="C22070" s="216" t="s">
        <v>71193</v>
      </c>
      <c r="D22070" s="215" t="s">
        <v>71194</v>
      </c>
    </row>
    <row r="22071" spans="1:4">
      <c r="A22071" s="215" t="s">
        <v>71195</v>
      </c>
      <c r="B22071" s="215">
        <v>1</v>
      </c>
      <c r="C22071" s="216" t="s">
        <v>71196</v>
      </c>
      <c r="D22071" s="215" t="s">
        <v>71197</v>
      </c>
    </row>
    <row r="22072" spans="1:4">
      <c r="A22072" s="215" t="s">
        <v>71198</v>
      </c>
      <c r="B22072" s="215">
        <v>1</v>
      </c>
      <c r="C22072" s="216" t="s">
        <v>71199</v>
      </c>
      <c r="D22072" s="215" t="s">
        <v>71200</v>
      </c>
    </row>
    <row r="22073" spans="1:4">
      <c r="A22073" s="215" t="s">
        <v>71201</v>
      </c>
      <c r="B22073" s="215">
        <v>1</v>
      </c>
      <c r="C22073" s="216" t="s">
        <v>71202</v>
      </c>
      <c r="D22073" s="215" t="s">
        <v>71203</v>
      </c>
    </row>
    <row r="22074" spans="1:4">
      <c r="A22074" s="215" t="s">
        <v>71204</v>
      </c>
      <c r="B22074" s="215">
        <v>1</v>
      </c>
      <c r="C22074" s="216" t="s">
        <v>71205</v>
      </c>
      <c r="D22074" s="215" t="s">
        <v>71206</v>
      </c>
    </row>
    <row r="22075" spans="1:4">
      <c r="A22075" s="215" t="s">
        <v>71207</v>
      </c>
      <c r="B22075" s="215">
        <v>1</v>
      </c>
      <c r="C22075" s="216" t="s">
        <v>71208</v>
      </c>
      <c r="D22075" s="215" t="s">
        <v>71209</v>
      </c>
    </row>
    <row r="22076" spans="1:4">
      <c r="A22076" s="215" t="s">
        <v>71210</v>
      </c>
      <c r="B22076" s="215">
        <v>1</v>
      </c>
      <c r="C22076" s="216" t="s">
        <v>71211</v>
      </c>
      <c r="D22076" s="215" t="s">
        <v>71212</v>
      </c>
    </row>
    <row r="22077" spans="1:4">
      <c r="A22077" s="215" t="s">
        <v>71213</v>
      </c>
      <c r="B22077" s="215">
        <v>1</v>
      </c>
      <c r="C22077" s="216" t="s">
        <v>71214</v>
      </c>
      <c r="D22077" s="215" t="s">
        <v>71215</v>
      </c>
    </row>
    <row r="22078" spans="1:4">
      <c r="A22078" s="215" t="s">
        <v>71216</v>
      </c>
      <c r="B22078" s="215">
        <v>1</v>
      </c>
      <c r="C22078" s="216" t="s">
        <v>71217</v>
      </c>
      <c r="D22078" s="215" t="s">
        <v>71218</v>
      </c>
    </row>
    <row r="22079" spans="1:4">
      <c r="A22079" s="215" t="s">
        <v>71219</v>
      </c>
      <c r="B22079" s="215">
        <v>1</v>
      </c>
      <c r="C22079" s="216" t="s">
        <v>71220</v>
      </c>
      <c r="D22079" s="215" t="s">
        <v>71221</v>
      </c>
    </row>
    <row r="22080" spans="1:4">
      <c r="A22080" s="215" t="s">
        <v>71222</v>
      </c>
      <c r="B22080" s="215">
        <v>1</v>
      </c>
      <c r="C22080" s="216" t="s">
        <v>71223</v>
      </c>
      <c r="D22080" s="215" t="s">
        <v>71224</v>
      </c>
    </row>
    <row r="22081" spans="1:4">
      <c r="A22081" s="215" t="s">
        <v>71225</v>
      </c>
      <c r="B22081" s="215">
        <v>1</v>
      </c>
      <c r="C22081" s="216" t="s">
        <v>71226</v>
      </c>
      <c r="D22081" s="215" t="s">
        <v>71227</v>
      </c>
    </row>
    <row r="22082" spans="1:4">
      <c r="A22082" s="215" t="s">
        <v>71228</v>
      </c>
      <c r="B22082" s="215">
        <v>1</v>
      </c>
      <c r="C22082" s="216" t="s">
        <v>71229</v>
      </c>
      <c r="D22082" s="215" t="s">
        <v>71230</v>
      </c>
    </row>
    <row r="22083" spans="1:4">
      <c r="A22083" s="215" t="s">
        <v>71231</v>
      </c>
      <c r="B22083" s="215">
        <v>1</v>
      </c>
      <c r="C22083" s="216" t="s">
        <v>71232</v>
      </c>
      <c r="D22083" s="215" t="s">
        <v>71233</v>
      </c>
    </row>
    <row r="22084" spans="1:4">
      <c r="A22084" s="215" t="s">
        <v>71234</v>
      </c>
      <c r="B22084" s="215">
        <v>1</v>
      </c>
      <c r="C22084" s="216" t="s">
        <v>71235</v>
      </c>
      <c r="D22084" s="215" t="s">
        <v>71236</v>
      </c>
    </row>
    <row r="22085" spans="1:4">
      <c r="A22085" s="215" t="s">
        <v>71237</v>
      </c>
      <c r="B22085" s="215">
        <v>1</v>
      </c>
      <c r="C22085" s="216" t="s">
        <v>71238</v>
      </c>
      <c r="D22085" s="215" t="s">
        <v>71239</v>
      </c>
    </row>
    <row r="22086" spans="1:4">
      <c r="A22086" s="215" t="s">
        <v>71240</v>
      </c>
      <c r="B22086" s="215">
        <v>1</v>
      </c>
      <c r="C22086" s="216" t="s">
        <v>71241</v>
      </c>
      <c r="D22086" s="215" t="s">
        <v>71242</v>
      </c>
    </row>
    <row r="22087" spans="1:4">
      <c r="A22087" s="215" t="s">
        <v>71243</v>
      </c>
      <c r="B22087" s="215">
        <v>1</v>
      </c>
      <c r="C22087" s="216" t="s">
        <v>71244</v>
      </c>
      <c r="D22087" s="215" t="s">
        <v>71245</v>
      </c>
    </row>
    <row r="22088" spans="1:4">
      <c r="A22088" s="215" t="s">
        <v>71246</v>
      </c>
      <c r="B22088" s="215">
        <v>1</v>
      </c>
      <c r="C22088" s="216" t="s">
        <v>71247</v>
      </c>
      <c r="D22088" s="215" t="s">
        <v>71248</v>
      </c>
    </row>
    <row r="22089" spans="1:4">
      <c r="A22089" s="215" t="s">
        <v>71249</v>
      </c>
      <c r="B22089" s="215">
        <v>1</v>
      </c>
      <c r="C22089" s="216" t="s">
        <v>71250</v>
      </c>
      <c r="D22089" s="215" t="s">
        <v>71251</v>
      </c>
    </row>
    <row r="22090" spans="1:4">
      <c r="A22090" s="215" t="s">
        <v>71252</v>
      </c>
      <c r="B22090" s="215">
        <v>1</v>
      </c>
      <c r="C22090" s="216" t="s">
        <v>71253</v>
      </c>
      <c r="D22090" s="215" t="s">
        <v>71254</v>
      </c>
    </row>
    <row r="22091" spans="1:4">
      <c r="A22091" s="215" t="s">
        <v>71255</v>
      </c>
      <c r="B22091" s="215">
        <v>1</v>
      </c>
      <c r="C22091" s="216" t="s">
        <v>71256</v>
      </c>
      <c r="D22091" s="215" t="s">
        <v>71257</v>
      </c>
    </row>
    <row r="22092" spans="1:4">
      <c r="A22092" s="215" t="s">
        <v>71258</v>
      </c>
      <c r="B22092" s="215">
        <v>1</v>
      </c>
      <c r="C22092" s="216" t="s">
        <v>71259</v>
      </c>
      <c r="D22092" s="215" t="s">
        <v>71260</v>
      </c>
    </row>
    <row r="22093" spans="1:4">
      <c r="A22093" s="215" t="s">
        <v>71261</v>
      </c>
      <c r="B22093" s="215">
        <v>1</v>
      </c>
      <c r="C22093" s="216" t="s">
        <v>71262</v>
      </c>
      <c r="D22093" s="215" t="s">
        <v>71263</v>
      </c>
    </row>
    <row r="22094" spans="1:4">
      <c r="A22094" s="215" t="s">
        <v>71264</v>
      </c>
      <c r="B22094" s="215">
        <v>1</v>
      </c>
      <c r="C22094" s="216" t="s">
        <v>71265</v>
      </c>
      <c r="D22094" s="215" t="s">
        <v>71266</v>
      </c>
    </row>
    <row r="22095" spans="1:4">
      <c r="A22095" s="215" t="s">
        <v>71267</v>
      </c>
      <c r="B22095" s="215">
        <v>1</v>
      </c>
      <c r="C22095" s="216" t="s">
        <v>71268</v>
      </c>
      <c r="D22095" s="215" t="s">
        <v>71269</v>
      </c>
    </row>
    <row r="22096" spans="1:4">
      <c r="A22096" s="215" t="s">
        <v>71270</v>
      </c>
      <c r="B22096" s="215">
        <v>1</v>
      </c>
      <c r="C22096" s="216" t="s">
        <v>71271</v>
      </c>
      <c r="D22096" s="215" t="s">
        <v>71272</v>
      </c>
    </row>
    <row r="22097" spans="1:4">
      <c r="A22097" s="215" t="s">
        <v>71273</v>
      </c>
      <c r="B22097" s="215">
        <v>1</v>
      </c>
      <c r="C22097" s="216" t="s">
        <v>71274</v>
      </c>
      <c r="D22097" s="215" t="s">
        <v>71275</v>
      </c>
    </row>
    <row r="22098" spans="1:4">
      <c r="A22098" s="215" t="s">
        <v>71276</v>
      </c>
      <c r="B22098" s="215">
        <v>1</v>
      </c>
      <c r="C22098" s="216" t="s">
        <v>71277</v>
      </c>
      <c r="D22098" s="215" t="s">
        <v>71278</v>
      </c>
    </row>
    <row r="22099" spans="1:4">
      <c r="A22099" s="215" t="s">
        <v>71279</v>
      </c>
      <c r="B22099" s="215">
        <v>1</v>
      </c>
      <c r="C22099" s="216" t="s">
        <v>71280</v>
      </c>
      <c r="D22099" s="215" t="s">
        <v>71281</v>
      </c>
    </row>
    <row r="22100" spans="1:4">
      <c r="A22100" s="215" t="s">
        <v>71282</v>
      </c>
      <c r="B22100" s="215">
        <v>1</v>
      </c>
      <c r="C22100" s="216" t="s">
        <v>71283</v>
      </c>
      <c r="D22100" s="215" t="s">
        <v>71284</v>
      </c>
    </row>
    <row r="22101" spans="1:4">
      <c r="A22101" s="215" t="s">
        <v>71285</v>
      </c>
      <c r="B22101" s="215">
        <v>1</v>
      </c>
      <c r="C22101" s="216" t="s">
        <v>71286</v>
      </c>
      <c r="D22101" s="215" t="s">
        <v>71287</v>
      </c>
    </row>
    <row r="22102" spans="1:4">
      <c r="A22102" s="215" t="s">
        <v>71288</v>
      </c>
      <c r="B22102" s="215">
        <v>1</v>
      </c>
      <c r="C22102" s="216" t="s">
        <v>71289</v>
      </c>
      <c r="D22102" s="215" t="s">
        <v>71290</v>
      </c>
    </row>
    <row r="22103" spans="1:4">
      <c r="A22103" s="215" t="s">
        <v>71291</v>
      </c>
      <c r="B22103" s="215">
        <v>1</v>
      </c>
      <c r="C22103" s="216" t="s">
        <v>71292</v>
      </c>
      <c r="D22103" s="215" t="s">
        <v>71293</v>
      </c>
    </row>
    <row r="22104" spans="1:4">
      <c r="A22104" s="215" t="s">
        <v>71294</v>
      </c>
      <c r="B22104" s="215">
        <v>1</v>
      </c>
      <c r="C22104" s="216" t="s">
        <v>71295</v>
      </c>
      <c r="D22104" s="215" t="s">
        <v>71296</v>
      </c>
    </row>
    <row r="22105" spans="1:4">
      <c r="A22105" s="215" t="s">
        <v>71297</v>
      </c>
      <c r="B22105" s="215">
        <v>1</v>
      </c>
      <c r="C22105" s="216" t="s">
        <v>71298</v>
      </c>
      <c r="D22105" s="215" t="s">
        <v>71299</v>
      </c>
    </row>
    <row r="22106" spans="1:4">
      <c r="A22106" s="215" t="s">
        <v>71300</v>
      </c>
      <c r="B22106" s="215">
        <v>1</v>
      </c>
      <c r="C22106" s="216" t="s">
        <v>71301</v>
      </c>
      <c r="D22106" s="215" t="s">
        <v>71302</v>
      </c>
    </row>
    <row r="22107" spans="1:4">
      <c r="A22107" s="215" t="s">
        <v>71303</v>
      </c>
      <c r="B22107" s="215">
        <v>1</v>
      </c>
      <c r="C22107" s="216" t="s">
        <v>71304</v>
      </c>
      <c r="D22107" s="215" t="s">
        <v>71305</v>
      </c>
    </row>
    <row r="22108" spans="1:4">
      <c r="A22108" s="215" t="s">
        <v>71306</v>
      </c>
      <c r="B22108" s="215">
        <v>1</v>
      </c>
      <c r="C22108" s="216" t="s">
        <v>71307</v>
      </c>
      <c r="D22108" s="215" t="s">
        <v>71308</v>
      </c>
    </row>
    <row r="22109" spans="1:4">
      <c r="A22109" s="215" t="s">
        <v>71309</v>
      </c>
      <c r="B22109" s="215">
        <v>1</v>
      </c>
      <c r="C22109" s="216" t="s">
        <v>71310</v>
      </c>
      <c r="D22109" s="215" t="s">
        <v>71311</v>
      </c>
    </row>
    <row r="22110" spans="1:4">
      <c r="A22110" s="215" t="s">
        <v>71312</v>
      </c>
      <c r="B22110" s="215">
        <v>1</v>
      </c>
      <c r="C22110" s="216" t="s">
        <v>71313</v>
      </c>
      <c r="D22110" s="215" t="s">
        <v>71314</v>
      </c>
    </row>
    <row r="22111" spans="1:4">
      <c r="A22111" s="215" t="s">
        <v>71315</v>
      </c>
      <c r="B22111" s="215">
        <v>1</v>
      </c>
      <c r="C22111" s="216" t="s">
        <v>71316</v>
      </c>
      <c r="D22111" s="215" t="s">
        <v>71317</v>
      </c>
    </row>
    <row r="22112" spans="1:4">
      <c r="A22112" s="215" t="s">
        <v>71318</v>
      </c>
      <c r="B22112" s="215">
        <v>1</v>
      </c>
      <c r="C22112" s="216" t="s">
        <v>71319</v>
      </c>
      <c r="D22112" s="215" t="s">
        <v>71320</v>
      </c>
    </row>
    <row r="22113" spans="1:4">
      <c r="A22113" s="215" t="s">
        <v>71321</v>
      </c>
      <c r="B22113" s="215">
        <v>1</v>
      </c>
      <c r="C22113" s="216" t="s">
        <v>71322</v>
      </c>
      <c r="D22113" s="215" t="s">
        <v>71323</v>
      </c>
    </row>
    <row r="22114" spans="1:4">
      <c r="A22114" s="215" t="s">
        <v>71324</v>
      </c>
      <c r="B22114" s="215">
        <v>1</v>
      </c>
      <c r="C22114" s="216" t="s">
        <v>71325</v>
      </c>
      <c r="D22114" s="215" t="s">
        <v>71326</v>
      </c>
    </row>
    <row r="22115" spans="1:4">
      <c r="A22115" s="215" t="s">
        <v>71327</v>
      </c>
      <c r="B22115" s="215">
        <v>1</v>
      </c>
      <c r="C22115" s="216" t="s">
        <v>71328</v>
      </c>
      <c r="D22115" s="215" t="s">
        <v>71329</v>
      </c>
    </row>
    <row r="22116" spans="1:4">
      <c r="A22116" s="215" t="s">
        <v>71330</v>
      </c>
      <c r="B22116" s="215">
        <v>1</v>
      </c>
      <c r="C22116" s="216" t="s">
        <v>71331</v>
      </c>
      <c r="D22116" s="215" t="s">
        <v>71332</v>
      </c>
    </row>
    <row r="22117" spans="1:4">
      <c r="A22117" s="215" t="s">
        <v>71333</v>
      </c>
      <c r="B22117" s="215">
        <v>1</v>
      </c>
      <c r="C22117" s="216" t="s">
        <v>71334</v>
      </c>
      <c r="D22117" s="215" t="s">
        <v>71335</v>
      </c>
    </row>
    <row r="22118" spans="1:4">
      <c r="A22118" s="215" t="s">
        <v>71336</v>
      </c>
      <c r="B22118" s="215">
        <v>1</v>
      </c>
      <c r="C22118" s="216" t="s">
        <v>71337</v>
      </c>
      <c r="D22118" s="215" t="s">
        <v>71338</v>
      </c>
    </row>
    <row r="22119" spans="1:4">
      <c r="A22119" s="215" t="s">
        <v>71339</v>
      </c>
      <c r="B22119" s="215">
        <v>1</v>
      </c>
      <c r="C22119" s="216" t="s">
        <v>71340</v>
      </c>
      <c r="D22119" s="215" t="s">
        <v>71341</v>
      </c>
    </row>
    <row r="22120" spans="1:4">
      <c r="A22120" s="215" t="s">
        <v>71342</v>
      </c>
      <c r="B22120" s="215">
        <v>1</v>
      </c>
      <c r="C22120" s="216" t="s">
        <v>71343</v>
      </c>
      <c r="D22120" s="215" t="s">
        <v>71344</v>
      </c>
    </row>
    <row r="22121" spans="1:4">
      <c r="A22121" s="215" t="s">
        <v>71345</v>
      </c>
      <c r="B22121" s="215">
        <v>1</v>
      </c>
      <c r="C22121" s="216" t="s">
        <v>71346</v>
      </c>
      <c r="D22121" s="215" t="s">
        <v>71347</v>
      </c>
    </row>
    <row r="22122" spans="1:4">
      <c r="A22122" s="215" t="s">
        <v>71348</v>
      </c>
      <c r="B22122" s="215">
        <v>1</v>
      </c>
      <c r="C22122" s="216" t="s">
        <v>71349</v>
      </c>
      <c r="D22122" s="215" t="s">
        <v>71350</v>
      </c>
    </row>
    <row r="22123" spans="1:4">
      <c r="A22123" s="215" t="s">
        <v>71351</v>
      </c>
      <c r="B22123" s="215">
        <v>1</v>
      </c>
      <c r="C22123" s="216" t="s">
        <v>71352</v>
      </c>
      <c r="D22123" s="215" t="s">
        <v>71353</v>
      </c>
    </row>
    <row r="22124" spans="1:4">
      <c r="A22124" s="215" t="s">
        <v>71354</v>
      </c>
      <c r="B22124" s="215">
        <v>1</v>
      </c>
      <c r="C22124" s="216" t="s">
        <v>71355</v>
      </c>
      <c r="D22124" s="215" t="s">
        <v>71356</v>
      </c>
    </row>
    <row r="22125" spans="1:4">
      <c r="A22125" s="215" t="s">
        <v>71357</v>
      </c>
      <c r="B22125" s="215">
        <v>1</v>
      </c>
      <c r="C22125" s="216" t="s">
        <v>71358</v>
      </c>
      <c r="D22125" s="215" t="s">
        <v>71359</v>
      </c>
    </row>
    <row r="22126" spans="1:4">
      <c r="A22126" s="215" t="s">
        <v>71360</v>
      </c>
      <c r="B22126" s="215">
        <v>1</v>
      </c>
      <c r="C22126" s="216" t="s">
        <v>71361</v>
      </c>
      <c r="D22126" s="215" t="s">
        <v>71362</v>
      </c>
    </row>
    <row r="22127" spans="1:4">
      <c r="A22127" s="215" t="s">
        <v>71363</v>
      </c>
      <c r="B22127" s="215">
        <v>1</v>
      </c>
      <c r="C22127" s="216" t="s">
        <v>71364</v>
      </c>
      <c r="D22127" s="215" t="s">
        <v>71365</v>
      </c>
    </row>
    <row r="22128" spans="1:4">
      <c r="A22128" s="215" t="s">
        <v>71366</v>
      </c>
      <c r="B22128" s="215">
        <v>1</v>
      </c>
      <c r="C22128" s="216" t="s">
        <v>71367</v>
      </c>
      <c r="D22128" s="215" t="s">
        <v>71368</v>
      </c>
    </row>
    <row r="22129" spans="1:4">
      <c r="A22129" s="215" t="s">
        <v>71369</v>
      </c>
      <c r="B22129" s="215">
        <v>1</v>
      </c>
      <c r="C22129" s="216" t="s">
        <v>71370</v>
      </c>
      <c r="D22129" s="215" t="s">
        <v>71371</v>
      </c>
    </row>
    <row r="22130" spans="1:4">
      <c r="A22130" s="215" t="s">
        <v>71372</v>
      </c>
      <c r="B22130" s="215">
        <v>1</v>
      </c>
      <c r="C22130" s="216" t="s">
        <v>71373</v>
      </c>
      <c r="D22130" s="215" t="s">
        <v>71374</v>
      </c>
    </row>
    <row r="22131" spans="1:4">
      <c r="A22131" s="215" t="s">
        <v>71375</v>
      </c>
      <c r="B22131" s="215">
        <v>1</v>
      </c>
      <c r="C22131" s="216" t="s">
        <v>71376</v>
      </c>
      <c r="D22131" s="215" t="s">
        <v>71377</v>
      </c>
    </row>
    <row r="22132" spans="1:4">
      <c r="A22132" s="215" t="s">
        <v>71378</v>
      </c>
      <c r="B22132" s="215">
        <v>1</v>
      </c>
      <c r="C22132" s="216" t="s">
        <v>71379</v>
      </c>
      <c r="D22132" s="215" t="s">
        <v>71380</v>
      </c>
    </row>
    <row r="22133" spans="1:4">
      <c r="A22133" s="215" t="s">
        <v>71381</v>
      </c>
      <c r="B22133" s="215">
        <v>1</v>
      </c>
      <c r="C22133" s="216" t="s">
        <v>71382</v>
      </c>
      <c r="D22133" s="215" t="s">
        <v>71383</v>
      </c>
    </row>
    <row r="22134" spans="1:4">
      <c r="A22134" s="215" t="s">
        <v>71384</v>
      </c>
      <c r="B22134" s="215">
        <v>1</v>
      </c>
      <c r="C22134" s="216" t="s">
        <v>71385</v>
      </c>
      <c r="D22134" s="215" t="s">
        <v>71386</v>
      </c>
    </row>
    <row r="22135" spans="1:4">
      <c r="A22135" s="215" t="s">
        <v>71387</v>
      </c>
      <c r="B22135" s="215">
        <v>1</v>
      </c>
      <c r="C22135" s="216" t="s">
        <v>71388</v>
      </c>
      <c r="D22135" s="215" t="s">
        <v>71389</v>
      </c>
    </row>
    <row r="22136" spans="1:4">
      <c r="A22136" s="215" t="s">
        <v>71390</v>
      </c>
      <c r="B22136" s="215">
        <v>1</v>
      </c>
      <c r="C22136" s="216" t="s">
        <v>71391</v>
      </c>
      <c r="D22136" s="215" t="s">
        <v>71392</v>
      </c>
    </row>
    <row r="22137" spans="1:4">
      <c r="A22137" s="215" t="s">
        <v>71393</v>
      </c>
      <c r="B22137" s="215">
        <v>1</v>
      </c>
      <c r="C22137" s="216" t="s">
        <v>71394</v>
      </c>
      <c r="D22137" s="215" t="s">
        <v>71395</v>
      </c>
    </row>
    <row r="22138" spans="1:4">
      <c r="A22138" s="215" t="s">
        <v>71396</v>
      </c>
      <c r="B22138" s="215">
        <v>1</v>
      </c>
      <c r="C22138" s="216" t="s">
        <v>71397</v>
      </c>
      <c r="D22138" s="215" t="s">
        <v>71398</v>
      </c>
    </row>
    <row r="22139" spans="1:4">
      <c r="A22139" s="215" t="s">
        <v>71399</v>
      </c>
      <c r="B22139" s="215">
        <v>1</v>
      </c>
      <c r="C22139" s="216" t="s">
        <v>71400</v>
      </c>
      <c r="D22139" s="215" t="s">
        <v>71401</v>
      </c>
    </row>
    <row r="22140" spans="1:4">
      <c r="A22140" s="215" t="s">
        <v>71402</v>
      </c>
      <c r="B22140" s="215">
        <v>1</v>
      </c>
      <c r="C22140" s="216" t="s">
        <v>71403</v>
      </c>
      <c r="D22140" s="215" t="s">
        <v>71404</v>
      </c>
    </row>
    <row r="22141" spans="1:4">
      <c r="A22141" s="215" t="s">
        <v>71405</v>
      </c>
      <c r="B22141" s="215">
        <v>1</v>
      </c>
      <c r="C22141" s="216" t="s">
        <v>71406</v>
      </c>
      <c r="D22141" s="215" t="s">
        <v>71407</v>
      </c>
    </row>
    <row r="22142" spans="1:4">
      <c r="A22142" s="215" t="s">
        <v>71408</v>
      </c>
      <c r="B22142" s="215">
        <v>1</v>
      </c>
      <c r="C22142" s="216" t="s">
        <v>71409</v>
      </c>
      <c r="D22142" s="215" t="s">
        <v>71410</v>
      </c>
    </row>
    <row r="22143" spans="1:4">
      <c r="A22143" s="215" t="s">
        <v>71411</v>
      </c>
      <c r="B22143" s="215">
        <v>1</v>
      </c>
      <c r="C22143" s="216" t="s">
        <v>71412</v>
      </c>
      <c r="D22143" s="215" t="s">
        <v>71413</v>
      </c>
    </row>
    <row r="22144" spans="1:4">
      <c r="A22144" s="215" t="s">
        <v>71414</v>
      </c>
      <c r="B22144" s="215">
        <v>1</v>
      </c>
      <c r="C22144" s="216" t="s">
        <v>71415</v>
      </c>
      <c r="D22144" s="215" t="s">
        <v>71416</v>
      </c>
    </row>
    <row r="22145" spans="1:4">
      <c r="A22145" s="215" t="s">
        <v>71417</v>
      </c>
      <c r="B22145" s="215">
        <v>1</v>
      </c>
      <c r="C22145" s="216" t="s">
        <v>71418</v>
      </c>
      <c r="D22145" s="215" t="s">
        <v>71419</v>
      </c>
    </row>
    <row r="22146" spans="1:4">
      <c r="A22146" s="215" t="s">
        <v>71420</v>
      </c>
      <c r="B22146" s="215">
        <v>1</v>
      </c>
      <c r="C22146" s="216" t="s">
        <v>71421</v>
      </c>
      <c r="D22146" s="215" t="s">
        <v>71422</v>
      </c>
    </row>
    <row r="22147" spans="1:4">
      <c r="A22147" s="215" t="s">
        <v>71423</v>
      </c>
      <c r="B22147" s="215">
        <v>1</v>
      </c>
      <c r="C22147" s="216" t="s">
        <v>71424</v>
      </c>
      <c r="D22147" s="215" t="s">
        <v>71425</v>
      </c>
    </row>
    <row r="22148" spans="1:4">
      <c r="A22148" s="215" t="s">
        <v>71426</v>
      </c>
      <c r="B22148" s="215">
        <v>1</v>
      </c>
      <c r="C22148" s="216" t="s">
        <v>71427</v>
      </c>
      <c r="D22148" s="215" t="s">
        <v>71428</v>
      </c>
    </row>
    <row r="22149" spans="1:4">
      <c r="A22149" s="215" t="s">
        <v>71429</v>
      </c>
      <c r="B22149" s="215">
        <v>1</v>
      </c>
      <c r="C22149" s="216" t="s">
        <v>71430</v>
      </c>
      <c r="D22149" s="215" t="s">
        <v>71431</v>
      </c>
    </row>
    <row r="22150" spans="1:4">
      <c r="A22150" s="215" t="s">
        <v>71432</v>
      </c>
      <c r="B22150" s="215">
        <v>1</v>
      </c>
      <c r="C22150" s="216" t="s">
        <v>71433</v>
      </c>
      <c r="D22150" s="215" t="s">
        <v>71434</v>
      </c>
    </row>
    <row r="22151" spans="1:4">
      <c r="A22151" s="215" t="s">
        <v>71435</v>
      </c>
      <c r="B22151" s="215">
        <v>1</v>
      </c>
      <c r="C22151" s="216" t="s">
        <v>71436</v>
      </c>
      <c r="D22151" s="215" t="s">
        <v>71437</v>
      </c>
    </row>
    <row r="22152" spans="1:4">
      <c r="A22152" s="215" t="s">
        <v>71438</v>
      </c>
      <c r="B22152" s="215">
        <v>1</v>
      </c>
      <c r="C22152" s="216" t="s">
        <v>71439</v>
      </c>
      <c r="D22152" s="215" t="s">
        <v>71440</v>
      </c>
    </row>
    <row r="22153" spans="1:4">
      <c r="A22153" s="215" t="s">
        <v>71441</v>
      </c>
      <c r="B22153" s="215">
        <v>1</v>
      </c>
      <c r="C22153" s="216" t="s">
        <v>71442</v>
      </c>
      <c r="D22153" s="215" t="s">
        <v>71443</v>
      </c>
    </row>
    <row r="22154" spans="1:4">
      <c r="A22154" s="215" t="s">
        <v>71444</v>
      </c>
      <c r="B22154" s="215">
        <v>1</v>
      </c>
      <c r="C22154" s="216" t="s">
        <v>71445</v>
      </c>
      <c r="D22154" s="215" t="s">
        <v>71446</v>
      </c>
    </row>
    <row r="22155" spans="1:4">
      <c r="A22155" s="215" t="s">
        <v>71447</v>
      </c>
      <c r="B22155" s="215">
        <v>1</v>
      </c>
      <c r="C22155" s="216" t="s">
        <v>71448</v>
      </c>
      <c r="D22155" s="215" t="s">
        <v>71449</v>
      </c>
    </row>
    <row r="22156" spans="1:4">
      <c r="A22156" s="215" t="s">
        <v>71450</v>
      </c>
      <c r="B22156" s="215">
        <v>1</v>
      </c>
      <c r="C22156" s="216" t="s">
        <v>71451</v>
      </c>
      <c r="D22156" s="215" t="s">
        <v>71452</v>
      </c>
    </row>
    <row r="22157" spans="1:4">
      <c r="A22157" s="215" t="s">
        <v>71453</v>
      </c>
      <c r="B22157" s="215">
        <v>1</v>
      </c>
      <c r="C22157" s="216" t="s">
        <v>71454</v>
      </c>
      <c r="D22157" s="215" t="s">
        <v>71455</v>
      </c>
    </row>
    <row r="22158" spans="1:4">
      <c r="A22158" s="215" t="s">
        <v>71456</v>
      </c>
      <c r="B22158" s="215">
        <v>1</v>
      </c>
      <c r="C22158" s="216" t="s">
        <v>71457</v>
      </c>
      <c r="D22158" s="215" t="s">
        <v>71458</v>
      </c>
    </row>
    <row r="22159" spans="1:4">
      <c r="A22159" s="215" t="s">
        <v>71459</v>
      </c>
      <c r="B22159" s="215">
        <v>1</v>
      </c>
      <c r="C22159" s="216" t="s">
        <v>71460</v>
      </c>
      <c r="D22159" s="215" t="s">
        <v>71461</v>
      </c>
    </row>
    <row r="22160" spans="1:4">
      <c r="A22160" s="215" t="s">
        <v>71462</v>
      </c>
      <c r="B22160" s="215">
        <v>1</v>
      </c>
      <c r="C22160" s="216" t="s">
        <v>71463</v>
      </c>
      <c r="D22160" s="215" t="s">
        <v>71464</v>
      </c>
    </row>
    <row r="22161" spans="1:4">
      <c r="A22161" s="215" t="s">
        <v>71465</v>
      </c>
      <c r="B22161" s="215">
        <v>1</v>
      </c>
      <c r="C22161" s="216" t="s">
        <v>71466</v>
      </c>
      <c r="D22161" s="215" t="s">
        <v>71467</v>
      </c>
    </row>
    <row r="22162" spans="1:4">
      <c r="A22162" s="215" t="s">
        <v>71468</v>
      </c>
      <c r="B22162" s="215">
        <v>1</v>
      </c>
      <c r="C22162" s="216" t="s">
        <v>71469</v>
      </c>
      <c r="D22162" s="215" t="s">
        <v>71470</v>
      </c>
    </row>
    <row r="22163" spans="1:4">
      <c r="A22163" s="215" t="s">
        <v>71471</v>
      </c>
      <c r="B22163" s="215">
        <v>1</v>
      </c>
      <c r="C22163" s="216" t="s">
        <v>71472</v>
      </c>
      <c r="D22163" s="215" t="s">
        <v>71473</v>
      </c>
    </row>
    <row r="22164" spans="1:4">
      <c r="A22164" s="215" t="s">
        <v>71474</v>
      </c>
      <c r="B22164" s="215">
        <v>1</v>
      </c>
      <c r="C22164" s="216" t="s">
        <v>71475</v>
      </c>
      <c r="D22164" s="215" t="s">
        <v>71476</v>
      </c>
    </row>
    <row r="22165" spans="1:4">
      <c r="A22165" s="215" t="s">
        <v>71477</v>
      </c>
      <c r="B22165" s="215">
        <v>1</v>
      </c>
      <c r="C22165" s="216" t="s">
        <v>71478</v>
      </c>
      <c r="D22165" s="215" t="s">
        <v>71479</v>
      </c>
    </row>
    <row r="22166" spans="1:4">
      <c r="A22166" s="215" t="s">
        <v>71480</v>
      </c>
      <c r="B22166" s="215">
        <v>1</v>
      </c>
      <c r="C22166" s="216" t="s">
        <v>71481</v>
      </c>
      <c r="D22166" s="215" t="s">
        <v>71482</v>
      </c>
    </row>
    <row r="22167" spans="1:4">
      <c r="A22167" s="215" t="s">
        <v>71483</v>
      </c>
      <c r="B22167" s="215">
        <v>1</v>
      </c>
      <c r="C22167" s="216" t="s">
        <v>71484</v>
      </c>
      <c r="D22167" s="215" t="s">
        <v>71485</v>
      </c>
    </row>
    <row r="22168" spans="1:4">
      <c r="A22168" s="215" t="s">
        <v>71486</v>
      </c>
      <c r="B22168" s="215">
        <v>1</v>
      </c>
      <c r="C22168" s="216" t="s">
        <v>71487</v>
      </c>
      <c r="D22168" s="215" t="s">
        <v>71488</v>
      </c>
    </row>
    <row r="22169" spans="1:4">
      <c r="A22169" s="215" t="s">
        <v>71489</v>
      </c>
      <c r="B22169" s="215">
        <v>1</v>
      </c>
      <c r="C22169" s="216" t="s">
        <v>71490</v>
      </c>
      <c r="D22169" s="215" t="s">
        <v>71491</v>
      </c>
    </row>
    <row r="22170" spans="1:4">
      <c r="A22170" s="215" t="s">
        <v>71492</v>
      </c>
      <c r="B22170" s="215">
        <v>1</v>
      </c>
      <c r="C22170" s="216" t="s">
        <v>71493</v>
      </c>
      <c r="D22170" s="215" t="s">
        <v>71494</v>
      </c>
    </row>
    <row r="22171" spans="1:4">
      <c r="A22171" s="215" t="s">
        <v>71495</v>
      </c>
      <c r="B22171" s="215">
        <v>1</v>
      </c>
      <c r="C22171" s="216" t="s">
        <v>71496</v>
      </c>
      <c r="D22171" s="215" t="s">
        <v>71497</v>
      </c>
    </row>
    <row r="22172" spans="1:4">
      <c r="A22172" s="215" t="s">
        <v>71498</v>
      </c>
      <c r="B22172" s="215">
        <v>1</v>
      </c>
      <c r="C22172" s="216" t="s">
        <v>71499</v>
      </c>
      <c r="D22172" s="215" t="s">
        <v>71500</v>
      </c>
    </row>
    <row r="22173" spans="1:4">
      <c r="A22173" s="215" t="s">
        <v>71501</v>
      </c>
      <c r="B22173" s="215">
        <v>1</v>
      </c>
      <c r="C22173" s="216" t="s">
        <v>71502</v>
      </c>
      <c r="D22173" s="215" t="s">
        <v>71503</v>
      </c>
    </row>
    <row r="22174" spans="1:4">
      <c r="A22174" s="215" t="s">
        <v>71504</v>
      </c>
      <c r="B22174" s="215">
        <v>1</v>
      </c>
      <c r="C22174" s="216" t="s">
        <v>71505</v>
      </c>
      <c r="D22174" s="215" t="s">
        <v>71506</v>
      </c>
    </row>
    <row r="22175" spans="1:4">
      <c r="A22175" s="215" t="s">
        <v>71507</v>
      </c>
      <c r="B22175" s="215">
        <v>1</v>
      </c>
      <c r="C22175" s="216" t="s">
        <v>71508</v>
      </c>
      <c r="D22175" s="215" t="s">
        <v>71509</v>
      </c>
    </row>
    <row r="22176" spans="1:4">
      <c r="A22176" s="215" t="s">
        <v>71510</v>
      </c>
      <c r="B22176" s="215">
        <v>1</v>
      </c>
      <c r="C22176" s="216" t="s">
        <v>71511</v>
      </c>
      <c r="D22176" s="215" t="s">
        <v>71512</v>
      </c>
    </row>
    <row r="22177" spans="1:4">
      <c r="A22177" s="215" t="s">
        <v>71513</v>
      </c>
      <c r="B22177" s="215">
        <v>1</v>
      </c>
      <c r="C22177" s="216" t="s">
        <v>71514</v>
      </c>
      <c r="D22177" s="215" t="s">
        <v>71515</v>
      </c>
    </row>
    <row r="22178" spans="1:4">
      <c r="A22178" s="215" t="s">
        <v>71516</v>
      </c>
      <c r="B22178" s="215">
        <v>1</v>
      </c>
      <c r="C22178" s="216" t="s">
        <v>71517</v>
      </c>
      <c r="D22178" s="215" t="s">
        <v>71518</v>
      </c>
    </row>
    <row r="22179" spans="1:4">
      <c r="A22179" s="215" t="s">
        <v>71519</v>
      </c>
      <c r="B22179" s="215">
        <v>1</v>
      </c>
      <c r="C22179" s="216" t="s">
        <v>71520</v>
      </c>
      <c r="D22179" s="215" t="s">
        <v>71521</v>
      </c>
    </row>
    <row r="22180" spans="1:4">
      <c r="A22180" s="215" t="s">
        <v>71522</v>
      </c>
      <c r="B22180" s="215">
        <v>1</v>
      </c>
      <c r="C22180" s="216" t="s">
        <v>71523</v>
      </c>
      <c r="D22180" s="215" t="s">
        <v>71524</v>
      </c>
    </row>
    <row r="22181" spans="1:4">
      <c r="A22181" s="215" t="s">
        <v>71525</v>
      </c>
      <c r="B22181" s="215">
        <v>1</v>
      </c>
      <c r="C22181" s="216" t="s">
        <v>71526</v>
      </c>
      <c r="D22181" s="215" t="s">
        <v>71527</v>
      </c>
    </row>
    <row r="22182" spans="1:4">
      <c r="A22182" s="215" t="s">
        <v>71528</v>
      </c>
      <c r="B22182" s="215">
        <v>1</v>
      </c>
      <c r="C22182" s="216" t="s">
        <v>71529</v>
      </c>
      <c r="D22182" s="215" t="s">
        <v>71530</v>
      </c>
    </row>
    <row r="22183" spans="1:4">
      <c r="A22183" s="215" t="s">
        <v>71531</v>
      </c>
      <c r="B22183" s="215">
        <v>1</v>
      </c>
      <c r="C22183" s="216" t="s">
        <v>71532</v>
      </c>
      <c r="D22183" s="215" t="s">
        <v>71533</v>
      </c>
    </row>
    <row r="22184" spans="1:4">
      <c r="A22184" s="215" t="s">
        <v>71534</v>
      </c>
      <c r="B22184" s="215">
        <v>1</v>
      </c>
      <c r="C22184" s="216" t="s">
        <v>71535</v>
      </c>
      <c r="D22184" s="215" t="s">
        <v>71536</v>
      </c>
    </row>
    <row r="22185" spans="1:4">
      <c r="A22185" s="215" t="s">
        <v>71537</v>
      </c>
      <c r="B22185" s="215">
        <v>1</v>
      </c>
      <c r="C22185" s="216" t="s">
        <v>71538</v>
      </c>
      <c r="D22185" s="215" t="s">
        <v>71539</v>
      </c>
    </row>
    <row r="22186" spans="1:4">
      <c r="A22186" s="215" t="s">
        <v>71540</v>
      </c>
      <c r="B22186" s="215">
        <v>1</v>
      </c>
      <c r="C22186" s="216" t="s">
        <v>71541</v>
      </c>
      <c r="D22186" s="215" t="s">
        <v>71542</v>
      </c>
    </row>
    <row r="22187" spans="1:4">
      <c r="A22187" s="215" t="s">
        <v>71543</v>
      </c>
      <c r="B22187" s="215">
        <v>1</v>
      </c>
      <c r="C22187" s="216" t="s">
        <v>71544</v>
      </c>
      <c r="D22187" s="215" t="s">
        <v>71545</v>
      </c>
    </row>
    <row r="22188" spans="1:4">
      <c r="A22188" s="215" t="s">
        <v>71546</v>
      </c>
      <c r="B22188" s="215">
        <v>1</v>
      </c>
      <c r="C22188" s="216" t="s">
        <v>71547</v>
      </c>
      <c r="D22188" s="215" t="s">
        <v>71548</v>
      </c>
    </row>
    <row r="22189" spans="1:4">
      <c r="A22189" s="215" t="s">
        <v>71549</v>
      </c>
      <c r="B22189" s="215">
        <v>1</v>
      </c>
      <c r="C22189" s="216" t="s">
        <v>71550</v>
      </c>
      <c r="D22189" s="215" t="s">
        <v>71551</v>
      </c>
    </row>
    <row r="22190" spans="1:4">
      <c r="A22190" s="215" t="s">
        <v>71552</v>
      </c>
      <c r="B22190" s="215">
        <v>1</v>
      </c>
      <c r="C22190" s="216" t="s">
        <v>71553</v>
      </c>
      <c r="D22190" s="215" t="s">
        <v>71554</v>
      </c>
    </row>
    <row r="22191" spans="1:4">
      <c r="A22191" s="215" t="s">
        <v>71555</v>
      </c>
      <c r="B22191" s="215">
        <v>2</v>
      </c>
      <c r="C22191" s="216" t="s">
        <v>71556</v>
      </c>
      <c r="D22191" s="215" t="s">
        <v>71557</v>
      </c>
    </row>
    <row r="22192" spans="1:4">
      <c r="A22192" s="215" t="s">
        <v>71558</v>
      </c>
      <c r="B22192" s="215">
        <v>1</v>
      </c>
      <c r="C22192" s="216" t="s">
        <v>71559</v>
      </c>
      <c r="D22192" s="215" t="s">
        <v>71560</v>
      </c>
    </row>
    <row r="22193" spans="1:4">
      <c r="A22193" s="215" t="s">
        <v>71561</v>
      </c>
      <c r="B22193" s="215">
        <v>1</v>
      </c>
      <c r="C22193" s="216" t="s">
        <v>71562</v>
      </c>
      <c r="D22193" s="215" t="s">
        <v>71563</v>
      </c>
    </row>
    <row r="22194" spans="1:4">
      <c r="A22194" s="215" t="s">
        <v>71564</v>
      </c>
      <c r="B22194" s="215">
        <v>1</v>
      </c>
      <c r="C22194" s="216" t="s">
        <v>71565</v>
      </c>
      <c r="D22194" s="215" t="s">
        <v>71566</v>
      </c>
    </row>
    <row r="22195" spans="1:4">
      <c r="A22195" s="215" t="s">
        <v>71567</v>
      </c>
      <c r="B22195" s="215">
        <v>1</v>
      </c>
      <c r="C22195" s="216" t="s">
        <v>71568</v>
      </c>
      <c r="D22195" s="215" t="s">
        <v>71569</v>
      </c>
    </row>
    <row r="22196" spans="1:4">
      <c r="A22196" s="215" t="s">
        <v>71570</v>
      </c>
      <c r="B22196" s="215">
        <v>1</v>
      </c>
      <c r="C22196" s="216" t="s">
        <v>71571</v>
      </c>
      <c r="D22196" s="215" t="s">
        <v>71572</v>
      </c>
    </row>
    <row r="22197" spans="1:4">
      <c r="A22197" s="215" t="s">
        <v>71573</v>
      </c>
      <c r="B22197" s="215">
        <v>1</v>
      </c>
      <c r="C22197" s="216" t="s">
        <v>71574</v>
      </c>
      <c r="D22197" s="215" t="s">
        <v>71575</v>
      </c>
    </row>
    <row r="22198" spans="1:4">
      <c r="A22198" s="215" t="s">
        <v>71576</v>
      </c>
      <c r="B22198" s="215">
        <v>1</v>
      </c>
      <c r="C22198" s="216" t="s">
        <v>71577</v>
      </c>
      <c r="D22198" s="215" t="s">
        <v>71578</v>
      </c>
    </row>
    <row r="22199" spans="1:4">
      <c r="A22199" s="215" t="s">
        <v>71579</v>
      </c>
      <c r="B22199" s="215">
        <v>1</v>
      </c>
      <c r="C22199" s="216" t="s">
        <v>71580</v>
      </c>
      <c r="D22199" s="215" t="s">
        <v>71581</v>
      </c>
    </row>
    <row r="22200" spans="1:4">
      <c r="A22200" s="215" t="s">
        <v>71582</v>
      </c>
      <c r="B22200" s="215">
        <v>1</v>
      </c>
      <c r="C22200" s="216" t="s">
        <v>71583</v>
      </c>
      <c r="D22200" s="215" t="s">
        <v>71584</v>
      </c>
    </row>
    <row r="22201" spans="1:4">
      <c r="A22201" s="215" t="s">
        <v>71585</v>
      </c>
      <c r="B22201" s="215">
        <v>1</v>
      </c>
      <c r="C22201" s="216" t="s">
        <v>71586</v>
      </c>
      <c r="D22201" s="215" t="s">
        <v>71587</v>
      </c>
    </row>
    <row r="22202" spans="1:4">
      <c r="A22202" s="215" t="s">
        <v>71588</v>
      </c>
      <c r="B22202" s="215">
        <v>1</v>
      </c>
      <c r="C22202" s="216" t="s">
        <v>71589</v>
      </c>
      <c r="D22202" s="215" t="s">
        <v>71590</v>
      </c>
    </row>
    <row r="22203" spans="1:4">
      <c r="A22203" s="215" t="s">
        <v>71591</v>
      </c>
      <c r="B22203" s="215">
        <v>1</v>
      </c>
      <c r="C22203" s="216" t="s">
        <v>71592</v>
      </c>
      <c r="D22203" s="215" t="s">
        <v>71593</v>
      </c>
    </row>
    <row r="22204" spans="1:4">
      <c r="A22204" s="215" t="s">
        <v>71594</v>
      </c>
      <c r="B22204" s="215">
        <v>1</v>
      </c>
      <c r="C22204" s="216" t="s">
        <v>71595</v>
      </c>
      <c r="D22204" s="215" t="s">
        <v>71596</v>
      </c>
    </row>
    <row r="22205" spans="1:4">
      <c r="A22205" s="215" t="s">
        <v>71597</v>
      </c>
      <c r="B22205" s="215">
        <v>1</v>
      </c>
      <c r="C22205" s="216" t="s">
        <v>71598</v>
      </c>
      <c r="D22205" s="215" t="s">
        <v>71599</v>
      </c>
    </row>
    <row r="22206" spans="1:4">
      <c r="A22206" s="215" t="s">
        <v>71600</v>
      </c>
      <c r="B22206" s="215">
        <v>1</v>
      </c>
      <c r="C22206" s="216" t="s">
        <v>71601</v>
      </c>
      <c r="D22206" s="215" t="s">
        <v>71602</v>
      </c>
    </row>
    <row r="22207" spans="1:4">
      <c r="A22207" s="215" t="s">
        <v>71603</v>
      </c>
      <c r="B22207" s="215">
        <v>1</v>
      </c>
      <c r="C22207" s="216" t="s">
        <v>71604</v>
      </c>
      <c r="D22207" s="215" t="s">
        <v>71605</v>
      </c>
    </row>
    <row r="22208" spans="1:4">
      <c r="A22208" s="215" t="s">
        <v>71606</v>
      </c>
      <c r="B22208" s="215">
        <v>1</v>
      </c>
      <c r="C22208" s="216" t="s">
        <v>71607</v>
      </c>
      <c r="D22208" s="215" t="s">
        <v>71608</v>
      </c>
    </row>
    <row r="22209" spans="1:4">
      <c r="A22209" s="215" t="s">
        <v>71609</v>
      </c>
      <c r="B22209" s="215">
        <v>1</v>
      </c>
      <c r="C22209" s="216" t="s">
        <v>71610</v>
      </c>
      <c r="D22209" s="215" t="s">
        <v>71611</v>
      </c>
    </row>
    <row r="22210" spans="1:4">
      <c r="A22210" s="215" t="s">
        <v>71612</v>
      </c>
      <c r="B22210" s="215">
        <v>1</v>
      </c>
      <c r="C22210" s="216" t="s">
        <v>71613</v>
      </c>
      <c r="D22210" s="215" t="s">
        <v>71614</v>
      </c>
    </row>
    <row r="22211" spans="1:4">
      <c r="A22211" s="215" t="s">
        <v>71615</v>
      </c>
      <c r="B22211" s="215">
        <v>1</v>
      </c>
      <c r="C22211" s="216" t="s">
        <v>71616</v>
      </c>
      <c r="D22211" s="215" t="s">
        <v>71617</v>
      </c>
    </row>
    <row r="22212" spans="1:4">
      <c r="A22212" s="215" t="s">
        <v>71618</v>
      </c>
      <c r="B22212" s="215">
        <v>1</v>
      </c>
      <c r="C22212" s="216" t="s">
        <v>71619</v>
      </c>
      <c r="D22212" s="215" t="s">
        <v>71620</v>
      </c>
    </row>
    <row r="22213" spans="1:4">
      <c r="A22213" s="215" t="s">
        <v>71621</v>
      </c>
      <c r="B22213" s="215">
        <v>1</v>
      </c>
      <c r="C22213" s="216" t="s">
        <v>71622</v>
      </c>
      <c r="D22213" s="215" t="s">
        <v>71623</v>
      </c>
    </row>
    <row r="22214" spans="1:4">
      <c r="A22214" s="215" t="s">
        <v>71624</v>
      </c>
      <c r="B22214" s="215">
        <v>1</v>
      </c>
      <c r="C22214" s="216" t="s">
        <v>71625</v>
      </c>
      <c r="D22214" s="215" t="s">
        <v>71626</v>
      </c>
    </row>
    <row r="22215" spans="1:4">
      <c r="A22215" s="215" t="s">
        <v>71627</v>
      </c>
      <c r="B22215" s="215">
        <v>1</v>
      </c>
      <c r="C22215" s="216" t="s">
        <v>71628</v>
      </c>
      <c r="D22215" s="215" t="s">
        <v>71629</v>
      </c>
    </row>
    <row r="22216" spans="1:4">
      <c r="A22216" s="215" t="s">
        <v>71630</v>
      </c>
      <c r="B22216" s="215">
        <v>1</v>
      </c>
      <c r="C22216" s="216" t="s">
        <v>71631</v>
      </c>
      <c r="D22216" s="215" t="s">
        <v>71632</v>
      </c>
    </row>
    <row r="22217" spans="1:4">
      <c r="A22217" s="215" t="s">
        <v>71633</v>
      </c>
      <c r="B22217" s="215">
        <v>1</v>
      </c>
      <c r="C22217" s="216" t="s">
        <v>71634</v>
      </c>
      <c r="D22217" s="215" t="s">
        <v>71635</v>
      </c>
    </row>
    <row r="22218" spans="1:4">
      <c r="A22218" s="215" t="s">
        <v>71636</v>
      </c>
      <c r="B22218" s="215">
        <v>1</v>
      </c>
      <c r="C22218" s="216" t="s">
        <v>71637</v>
      </c>
      <c r="D22218" s="215" t="s">
        <v>71638</v>
      </c>
    </row>
    <row r="22219" spans="1:4">
      <c r="A22219" s="215" t="s">
        <v>71639</v>
      </c>
      <c r="B22219" s="215">
        <v>1</v>
      </c>
      <c r="C22219" s="216" t="s">
        <v>71640</v>
      </c>
      <c r="D22219" s="215" t="s">
        <v>71641</v>
      </c>
    </row>
    <row r="22220" spans="1:4">
      <c r="A22220" s="215" t="s">
        <v>71642</v>
      </c>
      <c r="B22220" s="215">
        <v>1</v>
      </c>
      <c r="C22220" s="216" t="s">
        <v>71643</v>
      </c>
      <c r="D22220" s="215" t="s">
        <v>71644</v>
      </c>
    </row>
    <row r="22221" spans="1:4">
      <c r="A22221" s="215" t="s">
        <v>71645</v>
      </c>
      <c r="B22221" s="215">
        <v>1</v>
      </c>
      <c r="C22221" s="216" t="s">
        <v>71646</v>
      </c>
      <c r="D22221" s="215" t="s">
        <v>71647</v>
      </c>
    </row>
    <row r="22222" spans="1:4">
      <c r="A22222" s="215" t="s">
        <v>71648</v>
      </c>
      <c r="B22222" s="215">
        <v>1</v>
      </c>
      <c r="C22222" s="216" t="s">
        <v>71649</v>
      </c>
      <c r="D22222" s="215" t="s">
        <v>71650</v>
      </c>
    </row>
    <row r="22223" spans="1:4">
      <c r="A22223" s="215" t="s">
        <v>71651</v>
      </c>
      <c r="B22223" s="215">
        <v>1</v>
      </c>
      <c r="C22223" s="216" t="s">
        <v>71652</v>
      </c>
      <c r="D22223" s="215" t="s">
        <v>71653</v>
      </c>
    </row>
    <row r="22224" spans="1:4">
      <c r="A22224" s="215" t="s">
        <v>71654</v>
      </c>
      <c r="B22224" s="215">
        <v>1</v>
      </c>
      <c r="C22224" s="216" t="s">
        <v>71655</v>
      </c>
      <c r="D22224" s="215" t="s">
        <v>71656</v>
      </c>
    </row>
    <row r="22225" spans="1:4">
      <c r="A22225" s="215" t="s">
        <v>71657</v>
      </c>
      <c r="B22225" s="215">
        <v>1</v>
      </c>
      <c r="C22225" s="216" t="s">
        <v>71658</v>
      </c>
      <c r="D22225" s="215" t="s">
        <v>71659</v>
      </c>
    </row>
    <row r="22226" spans="1:4">
      <c r="A22226" s="215" t="s">
        <v>71660</v>
      </c>
      <c r="B22226" s="215">
        <v>1</v>
      </c>
      <c r="C22226" s="216" t="s">
        <v>71661</v>
      </c>
      <c r="D22226" s="215" t="s">
        <v>71662</v>
      </c>
    </row>
    <row r="22227" spans="1:4">
      <c r="A22227" s="215" t="s">
        <v>71663</v>
      </c>
      <c r="B22227" s="215">
        <v>1</v>
      </c>
      <c r="C22227" s="216" t="s">
        <v>71664</v>
      </c>
      <c r="D22227" s="215" t="s">
        <v>71665</v>
      </c>
    </row>
    <row r="22228" spans="1:4">
      <c r="A22228" s="215" t="s">
        <v>71666</v>
      </c>
      <c r="B22228" s="215">
        <v>1</v>
      </c>
      <c r="C22228" s="216" t="s">
        <v>71667</v>
      </c>
      <c r="D22228" s="215" t="s">
        <v>71668</v>
      </c>
    </row>
    <row r="22229" spans="1:4">
      <c r="A22229" s="215" t="s">
        <v>71669</v>
      </c>
      <c r="B22229" s="215">
        <v>1</v>
      </c>
      <c r="C22229" s="216" t="s">
        <v>71670</v>
      </c>
      <c r="D22229" s="215" t="s">
        <v>71671</v>
      </c>
    </row>
    <row r="22230" spans="1:4">
      <c r="A22230" s="215" t="s">
        <v>71672</v>
      </c>
      <c r="B22230" s="215">
        <v>1</v>
      </c>
      <c r="C22230" s="216" t="s">
        <v>71673</v>
      </c>
      <c r="D22230" s="215" t="s">
        <v>71674</v>
      </c>
    </row>
    <row r="22231" spans="1:4">
      <c r="A22231" s="215" t="s">
        <v>71675</v>
      </c>
      <c r="B22231" s="215">
        <v>1</v>
      </c>
      <c r="C22231" s="216" t="s">
        <v>71676</v>
      </c>
      <c r="D22231" s="215" t="s">
        <v>71677</v>
      </c>
    </row>
    <row r="22232" spans="1:4">
      <c r="A22232" s="215" t="s">
        <v>71678</v>
      </c>
      <c r="B22232" s="215">
        <v>1</v>
      </c>
      <c r="C22232" s="216" t="s">
        <v>71679</v>
      </c>
      <c r="D22232" s="215" t="s">
        <v>71680</v>
      </c>
    </row>
    <row r="22233" spans="1:4">
      <c r="A22233" s="215" t="s">
        <v>71681</v>
      </c>
      <c r="B22233" s="215">
        <v>1</v>
      </c>
      <c r="C22233" s="216" t="s">
        <v>71682</v>
      </c>
      <c r="D22233" s="215" t="s">
        <v>71683</v>
      </c>
    </row>
    <row r="22234" spans="1:4">
      <c r="A22234" s="215" t="s">
        <v>71684</v>
      </c>
      <c r="B22234" s="215">
        <v>1</v>
      </c>
      <c r="C22234" s="216" t="s">
        <v>71685</v>
      </c>
      <c r="D22234" s="215" t="s">
        <v>71686</v>
      </c>
    </row>
    <row r="22235" spans="1:4">
      <c r="A22235" s="215" t="s">
        <v>71687</v>
      </c>
      <c r="B22235" s="215">
        <v>1</v>
      </c>
      <c r="C22235" s="216" t="s">
        <v>71688</v>
      </c>
      <c r="D22235" s="215" t="s">
        <v>71689</v>
      </c>
    </row>
    <row r="22236" spans="1:4">
      <c r="A22236" s="215" t="s">
        <v>71690</v>
      </c>
      <c r="B22236" s="215">
        <v>1</v>
      </c>
      <c r="C22236" s="216" t="s">
        <v>71691</v>
      </c>
      <c r="D22236" s="215" t="s">
        <v>71692</v>
      </c>
    </row>
    <row r="22237" spans="1:4">
      <c r="A22237" s="215" t="s">
        <v>71693</v>
      </c>
      <c r="B22237" s="215">
        <v>1</v>
      </c>
      <c r="C22237" s="216" t="s">
        <v>71694</v>
      </c>
      <c r="D22237" s="215" t="s">
        <v>71695</v>
      </c>
    </row>
    <row r="22238" spans="1:4">
      <c r="A22238" s="215" t="s">
        <v>71696</v>
      </c>
      <c r="B22238" s="215">
        <v>1</v>
      </c>
      <c r="C22238" s="216" t="s">
        <v>71697</v>
      </c>
      <c r="D22238" s="215" t="s">
        <v>71698</v>
      </c>
    </row>
    <row r="22239" spans="1:4">
      <c r="A22239" s="215" t="s">
        <v>71699</v>
      </c>
      <c r="B22239" s="215">
        <v>1</v>
      </c>
      <c r="C22239" s="216" t="s">
        <v>71700</v>
      </c>
      <c r="D22239" s="215" t="s">
        <v>71701</v>
      </c>
    </row>
    <row r="22240" spans="1:4">
      <c r="A22240" s="215" t="s">
        <v>71702</v>
      </c>
      <c r="B22240" s="215">
        <v>1</v>
      </c>
      <c r="C22240" s="216" t="s">
        <v>71703</v>
      </c>
      <c r="D22240" s="215" t="s">
        <v>71704</v>
      </c>
    </row>
    <row r="22241" spans="1:4">
      <c r="A22241" s="215" t="s">
        <v>71705</v>
      </c>
      <c r="B22241" s="215">
        <v>1</v>
      </c>
      <c r="C22241" s="216" t="s">
        <v>71706</v>
      </c>
      <c r="D22241" s="215" t="s">
        <v>71707</v>
      </c>
    </row>
    <row r="22242" spans="1:4">
      <c r="A22242" s="215" t="s">
        <v>71708</v>
      </c>
      <c r="B22242" s="215">
        <v>1</v>
      </c>
      <c r="C22242" s="216" t="s">
        <v>71709</v>
      </c>
      <c r="D22242" s="215" t="s">
        <v>71710</v>
      </c>
    </row>
    <row r="22243" spans="1:4">
      <c r="A22243" s="215" t="s">
        <v>71711</v>
      </c>
      <c r="B22243" s="215">
        <v>1</v>
      </c>
      <c r="C22243" s="216" t="s">
        <v>71712</v>
      </c>
      <c r="D22243" s="215" t="s">
        <v>71713</v>
      </c>
    </row>
    <row r="22244" spans="1:4">
      <c r="A22244" s="215" t="s">
        <v>71714</v>
      </c>
      <c r="B22244" s="215">
        <v>1</v>
      </c>
      <c r="C22244" s="216" t="s">
        <v>71715</v>
      </c>
      <c r="D22244" s="215" t="s">
        <v>71716</v>
      </c>
    </row>
    <row r="22245" spans="1:4">
      <c r="A22245" s="215" t="s">
        <v>71717</v>
      </c>
      <c r="B22245" s="215">
        <v>1</v>
      </c>
      <c r="C22245" s="216" t="s">
        <v>71718</v>
      </c>
      <c r="D22245" s="215" t="s">
        <v>71719</v>
      </c>
    </row>
    <row r="22246" spans="1:4">
      <c r="A22246" s="215" t="s">
        <v>71720</v>
      </c>
      <c r="B22246" s="215">
        <v>1</v>
      </c>
      <c r="C22246" s="216" t="s">
        <v>71721</v>
      </c>
      <c r="D22246" s="215" t="s">
        <v>71722</v>
      </c>
    </row>
    <row r="22247" spans="1:4">
      <c r="A22247" s="215" t="s">
        <v>71723</v>
      </c>
      <c r="B22247" s="215">
        <v>1</v>
      </c>
      <c r="C22247" s="216" t="s">
        <v>71724</v>
      </c>
      <c r="D22247" s="215" t="s">
        <v>71725</v>
      </c>
    </row>
    <row r="22248" spans="1:4">
      <c r="A22248" s="215" t="s">
        <v>71726</v>
      </c>
      <c r="B22248" s="215">
        <v>1</v>
      </c>
      <c r="C22248" s="216" t="s">
        <v>71727</v>
      </c>
      <c r="D22248" s="215" t="s">
        <v>71728</v>
      </c>
    </row>
    <row r="22249" spans="1:4">
      <c r="A22249" s="215" t="s">
        <v>71729</v>
      </c>
      <c r="B22249" s="215">
        <v>1</v>
      </c>
      <c r="C22249" s="216" t="s">
        <v>71730</v>
      </c>
      <c r="D22249" s="215" t="s">
        <v>71731</v>
      </c>
    </row>
    <row r="22250" spans="1:4">
      <c r="A22250" s="215" t="s">
        <v>71732</v>
      </c>
      <c r="B22250" s="215">
        <v>1</v>
      </c>
      <c r="C22250" s="216" t="s">
        <v>71733</v>
      </c>
      <c r="D22250" s="215" t="s">
        <v>71734</v>
      </c>
    </row>
    <row r="22251" spans="1:4">
      <c r="A22251" s="215" t="s">
        <v>71735</v>
      </c>
      <c r="B22251" s="215">
        <v>1</v>
      </c>
      <c r="C22251" s="216" t="s">
        <v>71736</v>
      </c>
      <c r="D22251" s="215" t="s">
        <v>71737</v>
      </c>
    </row>
    <row r="22252" spans="1:4">
      <c r="A22252" s="215" t="s">
        <v>71738</v>
      </c>
      <c r="B22252" s="215">
        <v>1</v>
      </c>
      <c r="C22252" s="216" t="s">
        <v>71739</v>
      </c>
      <c r="D22252" s="215" t="s">
        <v>71740</v>
      </c>
    </row>
    <row r="22253" spans="1:4">
      <c r="A22253" s="215" t="s">
        <v>71741</v>
      </c>
      <c r="B22253" s="215">
        <v>2</v>
      </c>
      <c r="C22253" s="216" t="s">
        <v>71742</v>
      </c>
      <c r="D22253" s="215" t="s">
        <v>71743</v>
      </c>
    </row>
    <row r="22254" spans="1:4">
      <c r="A22254" s="215" t="s">
        <v>71744</v>
      </c>
      <c r="B22254" s="215">
        <v>1</v>
      </c>
      <c r="C22254" s="216" t="s">
        <v>71745</v>
      </c>
      <c r="D22254" s="215" t="s">
        <v>71746</v>
      </c>
    </row>
    <row r="22255" spans="1:4">
      <c r="A22255" s="215" t="s">
        <v>71747</v>
      </c>
      <c r="B22255" s="215">
        <v>1</v>
      </c>
      <c r="C22255" s="216" t="s">
        <v>71748</v>
      </c>
      <c r="D22255" s="215" t="s">
        <v>71749</v>
      </c>
    </row>
    <row r="22256" spans="1:4">
      <c r="A22256" s="215" t="s">
        <v>71750</v>
      </c>
      <c r="B22256" s="215">
        <v>1</v>
      </c>
      <c r="C22256" s="216" t="s">
        <v>71751</v>
      </c>
      <c r="D22256" s="215" t="s">
        <v>71752</v>
      </c>
    </row>
    <row r="22257" spans="1:4">
      <c r="A22257" s="215" t="s">
        <v>71753</v>
      </c>
      <c r="B22257" s="215">
        <v>1</v>
      </c>
      <c r="C22257" s="216" t="s">
        <v>71754</v>
      </c>
      <c r="D22257" s="215" t="s">
        <v>71755</v>
      </c>
    </row>
    <row r="22258" spans="1:4">
      <c r="A22258" s="215" t="s">
        <v>71756</v>
      </c>
      <c r="B22258" s="215">
        <v>1</v>
      </c>
      <c r="C22258" s="216" t="s">
        <v>71757</v>
      </c>
      <c r="D22258" s="215" t="s">
        <v>71758</v>
      </c>
    </row>
    <row r="22259" spans="1:4">
      <c r="A22259" s="215" t="s">
        <v>71759</v>
      </c>
      <c r="B22259" s="215">
        <v>1</v>
      </c>
      <c r="C22259" s="216" t="s">
        <v>71760</v>
      </c>
      <c r="D22259" s="215" t="s">
        <v>71761</v>
      </c>
    </row>
    <row r="22260" spans="1:4">
      <c r="A22260" s="215" t="s">
        <v>71762</v>
      </c>
      <c r="B22260" s="215">
        <v>1</v>
      </c>
      <c r="C22260" s="216" t="s">
        <v>71763</v>
      </c>
      <c r="D22260" s="215" t="s">
        <v>71764</v>
      </c>
    </row>
    <row r="22261" spans="1:4">
      <c r="A22261" s="215" t="s">
        <v>71765</v>
      </c>
      <c r="B22261" s="215">
        <v>1</v>
      </c>
      <c r="C22261" s="216" t="s">
        <v>71766</v>
      </c>
      <c r="D22261" s="215" t="s">
        <v>71767</v>
      </c>
    </row>
    <row r="22262" spans="1:4">
      <c r="A22262" s="215" t="s">
        <v>71768</v>
      </c>
      <c r="B22262" s="215">
        <v>1</v>
      </c>
      <c r="C22262" s="216" t="s">
        <v>71769</v>
      </c>
      <c r="D22262" s="215" t="s">
        <v>71770</v>
      </c>
    </row>
    <row r="22263" spans="1:4">
      <c r="A22263" s="215" t="s">
        <v>71771</v>
      </c>
      <c r="B22263" s="215">
        <v>1</v>
      </c>
      <c r="C22263" s="216" t="s">
        <v>71772</v>
      </c>
      <c r="D22263" s="215" t="s">
        <v>71773</v>
      </c>
    </row>
    <row r="22264" spans="1:4">
      <c r="A22264" s="215" t="s">
        <v>71774</v>
      </c>
      <c r="B22264" s="215">
        <v>1</v>
      </c>
      <c r="C22264" s="216" t="s">
        <v>71775</v>
      </c>
      <c r="D22264" s="215" t="s">
        <v>71776</v>
      </c>
    </row>
    <row r="22265" spans="1:4">
      <c r="A22265" s="215" t="s">
        <v>71777</v>
      </c>
      <c r="B22265" s="215">
        <v>1</v>
      </c>
      <c r="C22265" s="216" t="s">
        <v>71778</v>
      </c>
      <c r="D22265" s="215" t="s">
        <v>71779</v>
      </c>
    </row>
    <row r="22266" spans="1:4">
      <c r="A22266" s="215" t="s">
        <v>71780</v>
      </c>
      <c r="B22266" s="215">
        <v>1</v>
      </c>
      <c r="C22266" s="216" t="s">
        <v>71781</v>
      </c>
      <c r="D22266" s="215" t="s">
        <v>71782</v>
      </c>
    </row>
    <row r="22267" spans="1:4">
      <c r="A22267" s="215" t="s">
        <v>71783</v>
      </c>
      <c r="B22267" s="215">
        <v>1</v>
      </c>
      <c r="C22267" s="216" t="s">
        <v>71784</v>
      </c>
      <c r="D22267" s="215" t="s">
        <v>71785</v>
      </c>
    </row>
    <row r="22268" spans="1:4">
      <c r="A22268" s="215" t="s">
        <v>71786</v>
      </c>
      <c r="B22268" s="215">
        <v>1</v>
      </c>
      <c r="C22268" s="216" t="s">
        <v>71787</v>
      </c>
      <c r="D22268" s="215" t="s">
        <v>71788</v>
      </c>
    </row>
    <row r="22269" spans="1:4">
      <c r="A22269" s="215" t="s">
        <v>71789</v>
      </c>
      <c r="B22269" s="215">
        <v>1</v>
      </c>
      <c r="C22269" s="216" t="s">
        <v>71790</v>
      </c>
      <c r="D22269" s="215" t="s">
        <v>71791</v>
      </c>
    </row>
    <row r="22270" spans="1:4">
      <c r="A22270" s="215" t="s">
        <v>71792</v>
      </c>
      <c r="B22270" s="215">
        <v>1</v>
      </c>
      <c r="C22270" s="216" t="s">
        <v>71793</v>
      </c>
      <c r="D22270" s="215" t="s">
        <v>71794</v>
      </c>
    </row>
    <row r="22271" spans="1:4">
      <c r="A22271" s="215" t="s">
        <v>71795</v>
      </c>
      <c r="B22271" s="215">
        <v>1</v>
      </c>
      <c r="C22271" s="216" t="s">
        <v>71796</v>
      </c>
      <c r="D22271" s="215" t="s">
        <v>71797</v>
      </c>
    </row>
    <row r="22272" spans="1:4">
      <c r="A22272" s="215" t="s">
        <v>71798</v>
      </c>
      <c r="B22272" s="215">
        <v>1</v>
      </c>
      <c r="C22272" s="216" t="s">
        <v>71799</v>
      </c>
      <c r="D22272" s="215" t="s">
        <v>71800</v>
      </c>
    </row>
    <row r="22273" spans="1:4">
      <c r="A22273" s="215" t="s">
        <v>71801</v>
      </c>
      <c r="B22273" s="215">
        <v>1</v>
      </c>
      <c r="C22273" s="216" t="s">
        <v>71802</v>
      </c>
      <c r="D22273" s="215" t="s">
        <v>71803</v>
      </c>
    </row>
    <row r="22274" spans="1:4">
      <c r="A22274" s="215" t="s">
        <v>71804</v>
      </c>
      <c r="B22274" s="215">
        <v>1</v>
      </c>
      <c r="C22274" s="216" t="s">
        <v>71805</v>
      </c>
      <c r="D22274" s="215" t="s">
        <v>71806</v>
      </c>
    </row>
    <row r="22275" spans="1:4">
      <c r="A22275" s="215" t="s">
        <v>71807</v>
      </c>
      <c r="B22275" s="215">
        <v>1</v>
      </c>
      <c r="C22275" s="216" t="s">
        <v>71808</v>
      </c>
      <c r="D22275" s="215" t="s">
        <v>71809</v>
      </c>
    </row>
    <row r="22276" spans="1:4">
      <c r="A22276" s="215" t="s">
        <v>71810</v>
      </c>
      <c r="B22276" s="215">
        <v>1</v>
      </c>
      <c r="C22276" s="216" t="s">
        <v>71811</v>
      </c>
      <c r="D22276" s="215" t="s">
        <v>71812</v>
      </c>
    </row>
    <row r="22277" spans="1:4">
      <c r="A22277" s="215" t="s">
        <v>71813</v>
      </c>
      <c r="B22277" s="215">
        <v>1</v>
      </c>
      <c r="C22277" s="216" t="s">
        <v>71814</v>
      </c>
      <c r="D22277" s="215" t="s">
        <v>71815</v>
      </c>
    </row>
    <row r="22278" spans="1:4">
      <c r="A22278" s="215" t="s">
        <v>71816</v>
      </c>
      <c r="B22278" s="215">
        <v>1</v>
      </c>
      <c r="C22278" s="216" t="s">
        <v>71817</v>
      </c>
      <c r="D22278" s="215" t="s">
        <v>71818</v>
      </c>
    </row>
    <row r="22279" spans="1:4">
      <c r="A22279" s="215" t="s">
        <v>71819</v>
      </c>
      <c r="B22279" s="215">
        <v>1</v>
      </c>
      <c r="C22279" s="216" t="s">
        <v>71820</v>
      </c>
      <c r="D22279" s="215" t="s">
        <v>71821</v>
      </c>
    </row>
    <row r="22280" spans="1:4">
      <c r="A22280" s="215" t="s">
        <v>71822</v>
      </c>
      <c r="B22280" s="215">
        <v>1</v>
      </c>
      <c r="C22280" s="216" t="s">
        <v>71823</v>
      </c>
      <c r="D22280" s="215" t="s">
        <v>71824</v>
      </c>
    </row>
    <row r="22281" spans="1:4">
      <c r="A22281" s="215" t="s">
        <v>71825</v>
      </c>
      <c r="B22281" s="215">
        <v>1</v>
      </c>
      <c r="C22281" s="216" t="s">
        <v>71826</v>
      </c>
      <c r="D22281" s="215" t="s">
        <v>71827</v>
      </c>
    </row>
    <row r="22282" spans="1:4">
      <c r="A22282" s="215" t="s">
        <v>71828</v>
      </c>
      <c r="B22282" s="215">
        <v>1</v>
      </c>
      <c r="C22282" s="216" t="s">
        <v>71829</v>
      </c>
      <c r="D22282" s="215" t="s">
        <v>71830</v>
      </c>
    </row>
    <row r="22283" spans="1:4">
      <c r="A22283" s="215" t="s">
        <v>71831</v>
      </c>
      <c r="B22283" s="215">
        <v>1</v>
      </c>
      <c r="C22283" s="216" t="s">
        <v>71832</v>
      </c>
      <c r="D22283" s="215" t="s">
        <v>71833</v>
      </c>
    </row>
    <row r="22284" spans="1:4">
      <c r="A22284" s="215" t="s">
        <v>71834</v>
      </c>
      <c r="B22284" s="215">
        <v>1</v>
      </c>
      <c r="C22284" s="216" t="s">
        <v>71835</v>
      </c>
      <c r="D22284" s="215" t="s">
        <v>71836</v>
      </c>
    </row>
    <row r="22285" spans="1:4">
      <c r="A22285" s="215" t="s">
        <v>71837</v>
      </c>
      <c r="B22285" s="215">
        <v>1</v>
      </c>
      <c r="C22285" s="216" t="s">
        <v>71838</v>
      </c>
      <c r="D22285" s="215" t="s">
        <v>71839</v>
      </c>
    </row>
    <row r="22286" spans="1:4">
      <c r="A22286" s="215" t="s">
        <v>71840</v>
      </c>
      <c r="B22286" s="215">
        <v>1</v>
      </c>
      <c r="C22286" s="216" t="s">
        <v>71841</v>
      </c>
      <c r="D22286" s="215" t="s">
        <v>71842</v>
      </c>
    </row>
    <row r="22287" spans="1:4">
      <c r="A22287" s="215" t="s">
        <v>71843</v>
      </c>
      <c r="B22287" s="215">
        <v>1</v>
      </c>
      <c r="C22287" s="216" t="s">
        <v>71844</v>
      </c>
      <c r="D22287" s="215" t="s">
        <v>71845</v>
      </c>
    </row>
    <row r="22288" spans="1:4">
      <c r="A22288" s="215" t="s">
        <v>71846</v>
      </c>
      <c r="B22288" s="215">
        <v>1</v>
      </c>
      <c r="C22288" s="216" t="s">
        <v>71847</v>
      </c>
      <c r="D22288" s="215" t="s">
        <v>71848</v>
      </c>
    </row>
    <row r="22289" spans="1:4">
      <c r="A22289" s="215" t="s">
        <v>71849</v>
      </c>
      <c r="B22289" s="215">
        <v>1</v>
      </c>
      <c r="C22289" s="216" t="s">
        <v>71850</v>
      </c>
      <c r="D22289" s="215" t="s">
        <v>71851</v>
      </c>
    </row>
    <row r="22290" spans="1:4">
      <c r="A22290" s="215" t="s">
        <v>71852</v>
      </c>
      <c r="B22290" s="215">
        <v>1</v>
      </c>
      <c r="C22290" s="216" t="s">
        <v>71853</v>
      </c>
      <c r="D22290" s="215" t="s">
        <v>71854</v>
      </c>
    </row>
    <row r="22291" spans="1:4">
      <c r="A22291" s="215" t="s">
        <v>71855</v>
      </c>
      <c r="B22291" s="215">
        <v>1</v>
      </c>
      <c r="C22291" s="216" t="s">
        <v>71856</v>
      </c>
      <c r="D22291" s="215" t="s">
        <v>71857</v>
      </c>
    </row>
    <row r="22292" spans="1:4">
      <c r="A22292" s="215" t="s">
        <v>71858</v>
      </c>
      <c r="B22292" s="215">
        <v>1</v>
      </c>
      <c r="C22292" s="216" t="s">
        <v>71859</v>
      </c>
      <c r="D22292" s="215" t="s">
        <v>71860</v>
      </c>
    </row>
    <row r="22293" spans="1:4">
      <c r="A22293" s="215" t="s">
        <v>71861</v>
      </c>
      <c r="B22293" s="215">
        <v>1</v>
      </c>
      <c r="C22293" s="216" t="s">
        <v>71862</v>
      </c>
      <c r="D22293" s="215" t="s">
        <v>71863</v>
      </c>
    </row>
    <row r="22294" spans="1:4">
      <c r="A22294" s="215" t="s">
        <v>71864</v>
      </c>
      <c r="B22294" s="215">
        <v>1</v>
      </c>
      <c r="C22294" s="216" t="s">
        <v>71865</v>
      </c>
      <c r="D22294" s="215" t="s">
        <v>71866</v>
      </c>
    </row>
    <row r="22295" spans="1:4">
      <c r="A22295" s="215" t="s">
        <v>71867</v>
      </c>
      <c r="B22295" s="215">
        <v>1</v>
      </c>
      <c r="C22295" s="216" t="s">
        <v>71868</v>
      </c>
      <c r="D22295" s="215" t="s">
        <v>71869</v>
      </c>
    </row>
    <row r="22296" spans="1:4">
      <c r="A22296" s="215" t="s">
        <v>71870</v>
      </c>
      <c r="B22296" s="215">
        <v>1</v>
      </c>
      <c r="C22296" s="216" t="s">
        <v>71871</v>
      </c>
      <c r="D22296" s="215" t="s">
        <v>71872</v>
      </c>
    </row>
    <row r="22297" spans="1:4">
      <c r="A22297" s="215" t="s">
        <v>71873</v>
      </c>
      <c r="B22297" s="215">
        <v>1</v>
      </c>
      <c r="C22297" s="216" t="s">
        <v>71874</v>
      </c>
      <c r="D22297" s="215" t="s">
        <v>71875</v>
      </c>
    </row>
    <row r="22298" spans="1:4">
      <c r="A22298" s="215" t="s">
        <v>71876</v>
      </c>
      <c r="B22298" s="215">
        <v>1</v>
      </c>
      <c r="C22298" s="216" t="s">
        <v>71877</v>
      </c>
      <c r="D22298" s="215" t="s">
        <v>71878</v>
      </c>
    </row>
    <row r="22299" spans="1:4">
      <c r="A22299" s="215" t="s">
        <v>71879</v>
      </c>
      <c r="B22299" s="215">
        <v>1</v>
      </c>
      <c r="C22299" s="216" t="s">
        <v>71880</v>
      </c>
      <c r="D22299" s="215" t="s">
        <v>71881</v>
      </c>
    </row>
    <row r="22300" spans="1:4">
      <c r="A22300" s="215" t="s">
        <v>71882</v>
      </c>
      <c r="B22300" s="215">
        <v>1</v>
      </c>
      <c r="C22300" s="216" t="s">
        <v>71883</v>
      </c>
      <c r="D22300" s="215" t="s">
        <v>71884</v>
      </c>
    </row>
    <row r="22301" spans="1:4">
      <c r="A22301" s="215" t="s">
        <v>71885</v>
      </c>
      <c r="B22301" s="215">
        <v>1</v>
      </c>
      <c r="C22301" s="216" t="s">
        <v>71886</v>
      </c>
      <c r="D22301" s="215" t="s">
        <v>71887</v>
      </c>
    </row>
    <row r="22302" spans="1:4">
      <c r="A22302" s="215" t="s">
        <v>71888</v>
      </c>
      <c r="B22302" s="215">
        <v>1</v>
      </c>
      <c r="C22302" s="216" t="s">
        <v>71889</v>
      </c>
      <c r="D22302" s="215" t="s">
        <v>71890</v>
      </c>
    </row>
    <row r="22303" spans="1:4">
      <c r="A22303" s="215" t="s">
        <v>71891</v>
      </c>
      <c r="B22303" s="215">
        <v>1</v>
      </c>
      <c r="C22303" s="216" t="s">
        <v>71892</v>
      </c>
      <c r="D22303" s="215" t="s">
        <v>71893</v>
      </c>
    </row>
    <row r="22304" spans="1:4">
      <c r="A22304" s="215" t="s">
        <v>71894</v>
      </c>
      <c r="B22304" s="215">
        <v>1</v>
      </c>
      <c r="C22304" s="216" t="s">
        <v>71895</v>
      </c>
      <c r="D22304" s="215" t="s">
        <v>71896</v>
      </c>
    </row>
    <row r="22305" spans="1:4">
      <c r="A22305" s="215" t="s">
        <v>71897</v>
      </c>
      <c r="B22305" s="215">
        <v>1</v>
      </c>
      <c r="C22305" s="216" t="s">
        <v>71898</v>
      </c>
      <c r="D22305" s="215" t="s">
        <v>71899</v>
      </c>
    </row>
    <row r="22306" spans="1:4">
      <c r="A22306" s="215" t="s">
        <v>71900</v>
      </c>
      <c r="B22306" s="215">
        <v>1</v>
      </c>
      <c r="C22306" s="216" t="s">
        <v>71901</v>
      </c>
      <c r="D22306" s="215" t="s">
        <v>71902</v>
      </c>
    </row>
    <row r="22307" spans="1:4">
      <c r="A22307" s="215" t="s">
        <v>71903</v>
      </c>
      <c r="B22307" s="215">
        <v>1</v>
      </c>
      <c r="C22307" s="216" t="s">
        <v>71904</v>
      </c>
      <c r="D22307" s="215" t="s">
        <v>71905</v>
      </c>
    </row>
    <row r="22308" spans="1:4">
      <c r="A22308" s="215" t="s">
        <v>71906</v>
      </c>
      <c r="B22308" s="215">
        <v>1</v>
      </c>
      <c r="C22308" s="216" t="s">
        <v>71907</v>
      </c>
      <c r="D22308" s="215" t="s">
        <v>71908</v>
      </c>
    </row>
    <row r="22309" spans="1:4">
      <c r="A22309" s="215" t="s">
        <v>71909</v>
      </c>
      <c r="B22309" s="215">
        <v>1</v>
      </c>
      <c r="C22309" s="216" t="s">
        <v>71910</v>
      </c>
      <c r="D22309" s="215" t="s">
        <v>71911</v>
      </c>
    </row>
    <row r="22310" spans="1:4">
      <c r="A22310" s="215" t="s">
        <v>71912</v>
      </c>
      <c r="B22310" s="215">
        <v>1</v>
      </c>
      <c r="C22310" s="216" t="s">
        <v>71913</v>
      </c>
      <c r="D22310" s="215" t="s">
        <v>71914</v>
      </c>
    </row>
    <row r="22311" spans="1:4">
      <c r="A22311" s="215" t="s">
        <v>71915</v>
      </c>
      <c r="B22311" s="215">
        <v>1</v>
      </c>
      <c r="C22311" s="216" t="s">
        <v>71916</v>
      </c>
      <c r="D22311" s="215" t="s">
        <v>71917</v>
      </c>
    </row>
    <row r="22312" spans="1:4">
      <c r="A22312" s="215" t="s">
        <v>71918</v>
      </c>
      <c r="B22312" s="215">
        <v>1</v>
      </c>
      <c r="C22312" s="216" t="s">
        <v>71919</v>
      </c>
      <c r="D22312" s="215" t="s">
        <v>71920</v>
      </c>
    </row>
    <row r="22313" spans="1:4">
      <c r="A22313" s="215" t="s">
        <v>71921</v>
      </c>
      <c r="B22313" s="215">
        <v>1</v>
      </c>
      <c r="C22313" s="216" t="s">
        <v>71922</v>
      </c>
      <c r="D22313" s="215" t="s">
        <v>71923</v>
      </c>
    </row>
    <row r="22314" spans="1:4">
      <c r="A22314" s="215" t="s">
        <v>71924</v>
      </c>
      <c r="B22314" s="215">
        <v>1</v>
      </c>
      <c r="C22314" s="216" t="s">
        <v>71925</v>
      </c>
      <c r="D22314" s="215" t="s">
        <v>71926</v>
      </c>
    </row>
    <row r="22315" spans="1:4">
      <c r="A22315" s="215" t="s">
        <v>71927</v>
      </c>
      <c r="B22315" s="215">
        <v>1</v>
      </c>
      <c r="C22315" s="216" t="s">
        <v>71928</v>
      </c>
      <c r="D22315" s="215" t="s">
        <v>71929</v>
      </c>
    </row>
    <row r="22316" spans="1:4">
      <c r="A22316" s="215" t="s">
        <v>71930</v>
      </c>
      <c r="B22316" s="215">
        <v>1</v>
      </c>
      <c r="C22316" s="216" t="s">
        <v>71931</v>
      </c>
      <c r="D22316" s="215" t="s">
        <v>71932</v>
      </c>
    </row>
    <row r="22317" spans="1:4">
      <c r="A22317" s="215" t="s">
        <v>71933</v>
      </c>
      <c r="B22317" s="215">
        <v>1</v>
      </c>
      <c r="C22317" s="216" t="s">
        <v>71934</v>
      </c>
      <c r="D22317" s="215" t="s">
        <v>71935</v>
      </c>
    </row>
    <row r="22318" spans="1:4">
      <c r="A22318" s="215" t="s">
        <v>71936</v>
      </c>
      <c r="B22318" s="215">
        <v>1</v>
      </c>
      <c r="C22318" s="216" t="s">
        <v>71937</v>
      </c>
      <c r="D22318" s="215" t="s">
        <v>71938</v>
      </c>
    </row>
    <row r="22319" spans="1:4">
      <c r="A22319" s="215" t="s">
        <v>71939</v>
      </c>
      <c r="B22319" s="215">
        <v>1</v>
      </c>
      <c r="C22319" s="216" t="s">
        <v>71940</v>
      </c>
      <c r="D22319" s="215" t="s">
        <v>71941</v>
      </c>
    </row>
    <row r="22320" spans="1:4">
      <c r="A22320" s="215" t="s">
        <v>71942</v>
      </c>
      <c r="B22320" s="215">
        <v>1</v>
      </c>
      <c r="C22320" s="216" t="s">
        <v>71943</v>
      </c>
      <c r="D22320" s="215" t="s">
        <v>71944</v>
      </c>
    </row>
    <row r="22321" spans="1:4">
      <c r="A22321" s="215" t="s">
        <v>71945</v>
      </c>
      <c r="B22321" s="215">
        <v>1</v>
      </c>
      <c r="C22321" s="216" t="s">
        <v>71946</v>
      </c>
      <c r="D22321" s="215" t="s">
        <v>71947</v>
      </c>
    </row>
    <row r="22322" spans="1:4">
      <c r="A22322" s="215" t="s">
        <v>71948</v>
      </c>
      <c r="B22322" s="215">
        <v>1</v>
      </c>
      <c r="C22322" s="216" t="s">
        <v>71949</v>
      </c>
      <c r="D22322" s="215" t="s">
        <v>71950</v>
      </c>
    </row>
    <row r="22323" spans="1:4">
      <c r="A22323" s="215" t="s">
        <v>71951</v>
      </c>
      <c r="B22323" s="215">
        <v>1</v>
      </c>
      <c r="C22323" s="216" t="s">
        <v>71952</v>
      </c>
      <c r="D22323" s="215" t="s">
        <v>71953</v>
      </c>
    </row>
    <row r="22324" spans="1:4">
      <c r="A22324" s="215" t="s">
        <v>71954</v>
      </c>
      <c r="B22324" s="215">
        <v>1</v>
      </c>
      <c r="C22324" s="216" t="s">
        <v>71955</v>
      </c>
      <c r="D22324" s="215" t="s">
        <v>71956</v>
      </c>
    </row>
    <row r="22325" spans="1:4">
      <c r="A22325" s="215" t="s">
        <v>71957</v>
      </c>
      <c r="B22325" s="215">
        <v>1</v>
      </c>
      <c r="C22325" s="216" t="s">
        <v>71958</v>
      </c>
      <c r="D22325" s="215" t="s">
        <v>71959</v>
      </c>
    </row>
    <row r="22326" spans="1:4">
      <c r="A22326" s="215" t="s">
        <v>71960</v>
      </c>
      <c r="B22326" s="215">
        <v>1</v>
      </c>
      <c r="C22326" s="216" t="s">
        <v>71961</v>
      </c>
      <c r="D22326" s="215" t="s">
        <v>71962</v>
      </c>
    </row>
    <row r="22327" spans="1:4">
      <c r="A22327" s="215" t="s">
        <v>71963</v>
      </c>
      <c r="B22327" s="215">
        <v>1</v>
      </c>
      <c r="C22327" s="216" t="s">
        <v>71964</v>
      </c>
      <c r="D22327" s="215" t="s">
        <v>71965</v>
      </c>
    </row>
    <row r="22328" spans="1:4">
      <c r="A22328" s="215" t="s">
        <v>71966</v>
      </c>
      <c r="B22328" s="215">
        <v>1</v>
      </c>
      <c r="C22328" s="216" t="s">
        <v>71967</v>
      </c>
      <c r="D22328" s="215" t="s">
        <v>71968</v>
      </c>
    </row>
    <row r="22329" spans="1:4">
      <c r="A22329" s="215" t="s">
        <v>71969</v>
      </c>
      <c r="B22329" s="215">
        <v>1</v>
      </c>
      <c r="C22329" s="216" t="s">
        <v>71970</v>
      </c>
      <c r="D22329" s="215" t="s">
        <v>71971</v>
      </c>
    </row>
    <row r="22330" spans="1:4">
      <c r="A22330" s="215" t="s">
        <v>71972</v>
      </c>
      <c r="B22330" s="215">
        <v>1</v>
      </c>
      <c r="C22330" s="216" t="s">
        <v>71973</v>
      </c>
      <c r="D22330" s="215" t="s">
        <v>71974</v>
      </c>
    </row>
    <row r="22331" spans="1:4">
      <c r="A22331" s="215" t="s">
        <v>71975</v>
      </c>
      <c r="B22331" s="215">
        <v>1</v>
      </c>
      <c r="C22331" s="216" t="s">
        <v>71976</v>
      </c>
      <c r="D22331" s="215" t="s">
        <v>71977</v>
      </c>
    </row>
    <row r="22332" spans="1:4">
      <c r="A22332" s="215" t="s">
        <v>71978</v>
      </c>
      <c r="B22332" s="215">
        <v>1</v>
      </c>
      <c r="C22332" s="216" t="s">
        <v>71979</v>
      </c>
      <c r="D22332" s="215" t="s">
        <v>71980</v>
      </c>
    </row>
    <row r="22333" spans="1:4">
      <c r="A22333" s="215" t="s">
        <v>71981</v>
      </c>
      <c r="B22333" s="215">
        <v>1</v>
      </c>
      <c r="C22333" s="216" t="s">
        <v>71982</v>
      </c>
      <c r="D22333" s="215" t="s">
        <v>71983</v>
      </c>
    </row>
    <row r="22334" spans="1:4">
      <c r="A22334" s="215" t="s">
        <v>71984</v>
      </c>
      <c r="B22334" s="215">
        <v>1</v>
      </c>
      <c r="C22334" s="216" t="s">
        <v>71985</v>
      </c>
      <c r="D22334" s="215" t="s">
        <v>71986</v>
      </c>
    </row>
    <row r="22335" spans="1:4">
      <c r="A22335" s="215" t="s">
        <v>71987</v>
      </c>
      <c r="B22335" s="215">
        <v>1</v>
      </c>
      <c r="C22335" s="216" t="s">
        <v>71988</v>
      </c>
      <c r="D22335" s="215" t="s">
        <v>71989</v>
      </c>
    </row>
    <row r="22336" spans="1:4">
      <c r="A22336" s="215" t="s">
        <v>71990</v>
      </c>
      <c r="B22336" s="215">
        <v>1</v>
      </c>
      <c r="C22336" s="216" t="s">
        <v>71991</v>
      </c>
      <c r="D22336" s="215" t="s">
        <v>71992</v>
      </c>
    </row>
    <row r="22337" spans="1:4">
      <c r="A22337" s="215" t="s">
        <v>71993</v>
      </c>
      <c r="B22337" s="215">
        <v>1</v>
      </c>
      <c r="C22337" s="216" t="s">
        <v>71994</v>
      </c>
      <c r="D22337" s="215" t="s">
        <v>71995</v>
      </c>
    </row>
    <row r="22338" spans="1:4">
      <c r="A22338" s="215" t="s">
        <v>71996</v>
      </c>
      <c r="B22338" s="215">
        <v>1</v>
      </c>
      <c r="C22338" s="216" t="s">
        <v>71997</v>
      </c>
      <c r="D22338" s="215" t="s">
        <v>71998</v>
      </c>
    </row>
    <row r="22339" spans="1:4">
      <c r="A22339" s="215" t="s">
        <v>71999</v>
      </c>
      <c r="B22339" s="215">
        <v>1</v>
      </c>
      <c r="C22339" s="216" t="s">
        <v>72000</v>
      </c>
      <c r="D22339" s="215" t="s">
        <v>72001</v>
      </c>
    </row>
    <row r="22340" spans="1:4">
      <c r="A22340" s="215" t="s">
        <v>72002</v>
      </c>
      <c r="B22340" s="215">
        <v>1</v>
      </c>
      <c r="C22340" s="216" t="s">
        <v>72003</v>
      </c>
      <c r="D22340" s="215" t="s">
        <v>72004</v>
      </c>
    </row>
    <row r="22341" spans="1:4">
      <c r="A22341" s="215" t="s">
        <v>72005</v>
      </c>
      <c r="B22341" s="215">
        <v>1</v>
      </c>
      <c r="C22341" s="216" t="s">
        <v>72006</v>
      </c>
      <c r="D22341" s="215" t="s">
        <v>72007</v>
      </c>
    </row>
    <row r="22342" spans="1:4">
      <c r="A22342" s="215" t="s">
        <v>72008</v>
      </c>
      <c r="B22342" s="215">
        <v>1</v>
      </c>
      <c r="C22342" s="216" t="s">
        <v>72009</v>
      </c>
      <c r="D22342" s="215" t="s">
        <v>72010</v>
      </c>
    </row>
    <row r="22343" spans="1:4">
      <c r="A22343" s="215" t="s">
        <v>72011</v>
      </c>
      <c r="B22343" s="215">
        <v>1</v>
      </c>
      <c r="C22343" s="216" t="s">
        <v>72012</v>
      </c>
      <c r="D22343" s="215" t="s">
        <v>72013</v>
      </c>
    </row>
    <row r="22344" spans="1:4">
      <c r="A22344" s="215" t="s">
        <v>72014</v>
      </c>
      <c r="B22344" s="215">
        <v>1</v>
      </c>
      <c r="C22344" s="216" t="s">
        <v>72015</v>
      </c>
      <c r="D22344" s="215" t="s">
        <v>72016</v>
      </c>
    </row>
    <row r="22345" spans="1:4">
      <c r="A22345" s="215" t="s">
        <v>72017</v>
      </c>
      <c r="B22345" s="215">
        <v>1</v>
      </c>
      <c r="C22345" s="216" t="s">
        <v>72018</v>
      </c>
      <c r="D22345" s="215" t="s">
        <v>72019</v>
      </c>
    </row>
    <row r="22346" spans="1:4">
      <c r="A22346" s="215" t="s">
        <v>72020</v>
      </c>
      <c r="B22346" s="215">
        <v>1</v>
      </c>
      <c r="C22346" s="216" t="s">
        <v>72021</v>
      </c>
      <c r="D22346" s="215" t="s">
        <v>72022</v>
      </c>
    </row>
    <row r="22347" spans="1:4">
      <c r="A22347" s="215" t="s">
        <v>72023</v>
      </c>
      <c r="B22347" s="215">
        <v>1</v>
      </c>
      <c r="C22347" s="216" t="s">
        <v>72024</v>
      </c>
      <c r="D22347" s="215" t="s">
        <v>72025</v>
      </c>
    </row>
    <row r="22348" spans="1:4">
      <c r="A22348" s="215" t="s">
        <v>72026</v>
      </c>
      <c r="B22348" s="215">
        <v>1</v>
      </c>
      <c r="C22348" s="216" t="s">
        <v>72027</v>
      </c>
      <c r="D22348" s="215" t="s">
        <v>72028</v>
      </c>
    </row>
    <row r="22349" spans="1:4">
      <c r="A22349" s="215" t="s">
        <v>72029</v>
      </c>
      <c r="B22349" s="215">
        <v>1</v>
      </c>
      <c r="C22349" s="216" t="s">
        <v>72030</v>
      </c>
      <c r="D22349" s="215" t="s">
        <v>72031</v>
      </c>
    </row>
    <row r="22350" spans="1:4">
      <c r="A22350" s="215" t="s">
        <v>72032</v>
      </c>
      <c r="B22350" s="215">
        <v>1</v>
      </c>
      <c r="C22350" s="216" t="s">
        <v>72033</v>
      </c>
      <c r="D22350" s="215" t="s">
        <v>72034</v>
      </c>
    </row>
    <row r="22351" spans="1:4">
      <c r="A22351" s="215" t="s">
        <v>72035</v>
      </c>
      <c r="B22351" s="215">
        <v>1</v>
      </c>
      <c r="C22351" s="216" t="s">
        <v>72036</v>
      </c>
      <c r="D22351" s="215" t="s">
        <v>72037</v>
      </c>
    </row>
    <row r="22352" spans="1:4">
      <c r="A22352" s="215" t="s">
        <v>72038</v>
      </c>
      <c r="B22352" s="215">
        <v>1</v>
      </c>
      <c r="C22352" s="216" t="s">
        <v>72039</v>
      </c>
      <c r="D22352" s="215" t="s">
        <v>72040</v>
      </c>
    </row>
    <row r="22353" spans="1:4">
      <c r="A22353" s="215" t="s">
        <v>72041</v>
      </c>
      <c r="B22353" s="215">
        <v>1</v>
      </c>
      <c r="C22353" s="216" t="s">
        <v>72042</v>
      </c>
      <c r="D22353" s="215" t="s">
        <v>72043</v>
      </c>
    </row>
    <row r="22354" spans="1:4">
      <c r="A22354" s="215" t="s">
        <v>72044</v>
      </c>
      <c r="B22354" s="215">
        <v>1</v>
      </c>
      <c r="C22354" s="216" t="s">
        <v>72045</v>
      </c>
      <c r="D22354" s="215" t="s">
        <v>72046</v>
      </c>
    </row>
    <row r="22355" spans="1:4">
      <c r="A22355" s="215" t="s">
        <v>72047</v>
      </c>
      <c r="B22355" s="215">
        <v>1</v>
      </c>
      <c r="C22355" s="216" t="s">
        <v>72048</v>
      </c>
      <c r="D22355" s="215" t="s">
        <v>72049</v>
      </c>
    </row>
    <row r="22356" spans="1:4">
      <c r="A22356" s="215" t="s">
        <v>72050</v>
      </c>
      <c r="B22356" s="215">
        <v>1</v>
      </c>
      <c r="C22356" s="216" t="s">
        <v>72051</v>
      </c>
      <c r="D22356" s="215" t="s">
        <v>72052</v>
      </c>
    </row>
    <row r="22357" spans="1:4">
      <c r="A22357" s="215" t="s">
        <v>72053</v>
      </c>
      <c r="B22357" s="215">
        <v>1</v>
      </c>
      <c r="C22357" s="216" t="s">
        <v>72054</v>
      </c>
      <c r="D22357" s="215" t="s">
        <v>72055</v>
      </c>
    </row>
    <row r="22358" spans="1:4">
      <c r="A22358" s="215" t="s">
        <v>72056</v>
      </c>
      <c r="B22358" s="215">
        <v>1</v>
      </c>
      <c r="C22358" s="216" t="s">
        <v>72057</v>
      </c>
      <c r="D22358" s="215" t="s">
        <v>72058</v>
      </c>
    </row>
    <row r="22359" spans="1:4">
      <c r="A22359" s="215" t="s">
        <v>72059</v>
      </c>
      <c r="B22359" s="215">
        <v>1</v>
      </c>
      <c r="C22359" s="216" t="s">
        <v>72060</v>
      </c>
      <c r="D22359" s="215" t="s">
        <v>72061</v>
      </c>
    </row>
    <row r="22360" spans="1:4">
      <c r="A22360" s="215" t="s">
        <v>72062</v>
      </c>
      <c r="B22360" s="215">
        <v>1</v>
      </c>
      <c r="C22360" s="216" t="s">
        <v>72063</v>
      </c>
      <c r="D22360" s="215" t="s">
        <v>72064</v>
      </c>
    </row>
    <row r="22361" spans="1:4">
      <c r="A22361" s="215" t="s">
        <v>72065</v>
      </c>
      <c r="B22361" s="215">
        <v>1</v>
      </c>
      <c r="C22361" s="216" t="s">
        <v>72066</v>
      </c>
      <c r="D22361" s="215" t="s">
        <v>72067</v>
      </c>
    </row>
    <row r="22362" spans="1:4">
      <c r="A22362" s="215" t="s">
        <v>72068</v>
      </c>
      <c r="B22362" s="215">
        <v>1</v>
      </c>
      <c r="C22362" s="216" t="s">
        <v>72069</v>
      </c>
      <c r="D22362" s="215" t="s">
        <v>72070</v>
      </c>
    </row>
    <row r="22363" spans="1:4">
      <c r="A22363" s="215" t="s">
        <v>72071</v>
      </c>
      <c r="B22363" s="215">
        <v>1</v>
      </c>
      <c r="C22363" s="216" t="s">
        <v>72072</v>
      </c>
      <c r="D22363" s="215" t="s">
        <v>72073</v>
      </c>
    </row>
    <row r="22364" spans="1:4">
      <c r="A22364" s="215" t="s">
        <v>72074</v>
      </c>
      <c r="B22364" s="215">
        <v>1</v>
      </c>
      <c r="C22364" s="216" t="s">
        <v>72075</v>
      </c>
      <c r="D22364" s="215" t="s">
        <v>72076</v>
      </c>
    </row>
    <row r="22365" spans="1:4">
      <c r="A22365" s="215" t="s">
        <v>72077</v>
      </c>
      <c r="B22365" s="215">
        <v>1</v>
      </c>
      <c r="C22365" s="216" t="s">
        <v>72078</v>
      </c>
      <c r="D22365" s="215" t="s">
        <v>72079</v>
      </c>
    </row>
    <row r="22366" spans="1:4">
      <c r="A22366" s="215" t="s">
        <v>72080</v>
      </c>
      <c r="B22366" s="215">
        <v>1</v>
      </c>
      <c r="C22366" s="216" t="s">
        <v>72081</v>
      </c>
      <c r="D22366" s="215" t="s">
        <v>72082</v>
      </c>
    </row>
    <row r="22367" spans="1:4">
      <c r="A22367" s="215" t="s">
        <v>72083</v>
      </c>
      <c r="B22367" s="215">
        <v>1</v>
      </c>
      <c r="C22367" s="216" t="s">
        <v>72084</v>
      </c>
      <c r="D22367" s="215" t="s">
        <v>72085</v>
      </c>
    </row>
    <row r="22368" spans="1:4">
      <c r="A22368" s="215" t="s">
        <v>72086</v>
      </c>
      <c r="B22368" s="215">
        <v>1</v>
      </c>
      <c r="C22368" s="216" t="s">
        <v>72087</v>
      </c>
      <c r="D22368" s="215" t="s">
        <v>72088</v>
      </c>
    </row>
    <row r="22369" spans="1:4">
      <c r="A22369" s="215" t="s">
        <v>72089</v>
      </c>
      <c r="B22369" s="215">
        <v>1</v>
      </c>
      <c r="C22369" s="216" t="s">
        <v>72090</v>
      </c>
      <c r="D22369" s="215" t="s">
        <v>72091</v>
      </c>
    </row>
    <row r="22370" spans="1:4">
      <c r="A22370" s="215" t="s">
        <v>72092</v>
      </c>
      <c r="B22370" s="215">
        <v>1</v>
      </c>
      <c r="C22370" s="216" t="s">
        <v>72093</v>
      </c>
      <c r="D22370" s="215" t="s">
        <v>72094</v>
      </c>
    </row>
    <row r="22371" spans="1:4">
      <c r="A22371" s="215" t="s">
        <v>72095</v>
      </c>
      <c r="B22371" s="215">
        <v>1</v>
      </c>
      <c r="C22371" s="216" t="s">
        <v>72096</v>
      </c>
      <c r="D22371" s="215" t="s">
        <v>72097</v>
      </c>
    </row>
    <row r="22372" spans="1:4">
      <c r="A22372" s="215" t="s">
        <v>72098</v>
      </c>
      <c r="B22372" s="215">
        <v>1</v>
      </c>
      <c r="C22372" s="216" t="s">
        <v>72099</v>
      </c>
      <c r="D22372" s="215" t="s">
        <v>72100</v>
      </c>
    </row>
    <row r="22373" spans="1:4">
      <c r="A22373" s="215" t="s">
        <v>72101</v>
      </c>
      <c r="B22373" s="215">
        <v>1</v>
      </c>
      <c r="C22373" s="216" t="s">
        <v>72102</v>
      </c>
      <c r="D22373" s="215" t="s">
        <v>72103</v>
      </c>
    </row>
    <row r="22374" spans="1:4">
      <c r="A22374" s="215" t="s">
        <v>72104</v>
      </c>
      <c r="B22374" s="215">
        <v>1</v>
      </c>
      <c r="C22374" s="216" t="s">
        <v>72105</v>
      </c>
      <c r="D22374" s="215" t="s">
        <v>72106</v>
      </c>
    </row>
    <row r="22375" spans="1:4">
      <c r="A22375" s="215" t="s">
        <v>72107</v>
      </c>
      <c r="B22375" s="215">
        <v>1</v>
      </c>
      <c r="C22375" s="216" t="s">
        <v>72108</v>
      </c>
      <c r="D22375" s="215" t="s">
        <v>72109</v>
      </c>
    </row>
    <row r="22376" spans="1:4">
      <c r="A22376" s="215" t="s">
        <v>72110</v>
      </c>
      <c r="B22376" s="215">
        <v>1</v>
      </c>
      <c r="C22376" s="216" t="s">
        <v>72111</v>
      </c>
      <c r="D22376" s="215" t="s">
        <v>72112</v>
      </c>
    </row>
    <row r="22377" spans="1:4">
      <c r="A22377" s="215" t="s">
        <v>72113</v>
      </c>
      <c r="B22377" s="215">
        <v>1</v>
      </c>
      <c r="C22377" s="216" t="s">
        <v>72114</v>
      </c>
      <c r="D22377" s="215" t="s">
        <v>72115</v>
      </c>
    </row>
    <row r="22378" spans="1:4">
      <c r="A22378" s="215" t="s">
        <v>72116</v>
      </c>
      <c r="B22378" s="215">
        <v>1</v>
      </c>
      <c r="C22378" s="216" t="s">
        <v>72117</v>
      </c>
      <c r="D22378" s="215" t="s">
        <v>72118</v>
      </c>
    </row>
    <row r="22379" spans="1:4">
      <c r="A22379" s="215" t="s">
        <v>72119</v>
      </c>
      <c r="B22379" s="215">
        <v>1</v>
      </c>
      <c r="C22379" s="216" t="s">
        <v>72120</v>
      </c>
      <c r="D22379" s="215" t="s">
        <v>72121</v>
      </c>
    </row>
    <row r="22380" spans="1:4">
      <c r="A22380" s="215" t="s">
        <v>72122</v>
      </c>
      <c r="B22380" s="215">
        <v>1</v>
      </c>
      <c r="C22380" s="216" t="s">
        <v>72123</v>
      </c>
      <c r="D22380" s="215" t="s">
        <v>72124</v>
      </c>
    </row>
    <row r="22381" spans="1:4">
      <c r="A22381" s="215" t="s">
        <v>72125</v>
      </c>
      <c r="B22381" s="215">
        <v>1</v>
      </c>
      <c r="C22381" s="216" t="s">
        <v>72126</v>
      </c>
      <c r="D22381" s="215" t="s">
        <v>72127</v>
      </c>
    </row>
    <row r="22382" spans="1:4">
      <c r="A22382" s="215" t="s">
        <v>72128</v>
      </c>
      <c r="B22382" s="215">
        <v>1</v>
      </c>
      <c r="C22382" s="216" t="s">
        <v>72129</v>
      </c>
      <c r="D22382" s="215" t="s">
        <v>72130</v>
      </c>
    </row>
    <row r="22383" spans="1:4">
      <c r="A22383" s="215" t="s">
        <v>72131</v>
      </c>
      <c r="B22383" s="215">
        <v>1</v>
      </c>
      <c r="C22383" s="216" t="s">
        <v>72132</v>
      </c>
      <c r="D22383" s="215" t="s">
        <v>72133</v>
      </c>
    </row>
    <row r="22384" spans="1:4">
      <c r="A22384" s="215" t="s">
        <v>72134</v>
      </c>
      <c r="B22384" s="215">
        <v>1</v>
      </c>
      <c r="C22384" s="216" t="s">
        <v>72135</v>
      </c>
      <c r="D22384" s="215" t="s">
        <v>72136</v>
      </c>
    </row>
    <row r="22385" spans="1:4">
      <c r="A22385" s="215" t="s">
        <v>72137</v>
      </c>
      <c r="B22385" s="215">
        <v>1</v>
      </c>
      <c r="C22385" s="216" t="s">
        <v>72138</v>
      </c>
      <c r="D22385" s="215" t="s">
        <v>72139</v>
      </c>
    </row>
    <row r="22386" spans="1:4">
      <c r="A22386" s="215" t="s">
        <v>72140</v>
      </c>
      <c r="B22386" s="215">
        <v>1</v>
      </c>
      <c r="C22386" s="216" t="s">
        <v>72141</v>
      </c>
      <c r="D22386" s="215" t="s">
        <v>72142</v>
      </c>
    </row>
    <row r="22387" spans="1:4">
      <c r="A22387" s="215" t="s">
        <v>72143</v>
      </c>
      <c r="B22387" s="215">
        <v>1</v>
      </c>
      <c r="C22387" s="216" t="s">
        <v>72144</v>
      </c>
      <c r="D22387" s="215" t="s">
        <v>72145</v>
      </c>
    </row>
    <row r="22388" spans="1:4">
      <c r="A22388" s="215" t="s">
        <v>72146</v>
      </c>
      <c r="B22388" s="215">
        <v>1</v>
      </c>
      <c r="C22388" s="216" t="s">
        <v>72147</v>
      </c>
      <c r="D22388" s="215" t="s">
        <v>72148</v>
      </c>
    </row>
    <row r="22389" spans="1:4">
      <c r="A22389" s="215" t="s">
        <v>72149</v>
      </c>
      <c r="B22389" s="215">
        <v>1</v>
      </c>
      <c r="C22389" s="216" t="s">
        <v>72150</v>
      </c>
      <c r="D22389" s="215" t="s">
        <v>72151</v>
      </c>
    </row>
    <row r="22390" spans="1:4">
      <c r="A22390" s="215" t="s">
        <v>72152</v>
      </c>
      <c r="B22390" s="215">
        <v>1</v>
      </c>
      <c r="C22390" s="216" t="s">
        <v>72153</v>
      </c>
      <c r="D22390" s="215" t="s">
        <v>72154</v>
      </c>
    </row>
    <row r="22391" spans="1:4">
      <c r="A22391" s="215" t="s">
        <v>72155</v>
      </c>
      <c r="B22391" s="215">
        <v>1</v>
      </c>
      <c r="C22391" s="216" t="s">
        <v>72156</v>
      </c>
      <c r="D22391" s="215" t="s">
        <v>72157</v>
      </c>
    </row>
    <row r="22392" spans="1:4">
      <c r="A22392" s="215" t="s">
        <v>72158</v>
      </c>
      <c r="B22392" s="215">
        <v>1</v>
      </c>
      <c r="C22392" s="216" t="s">
        <v>72159</v>
      </c>
      <c r="D22392" s="215" t="s">
        <v>72160</v>
      </c>
    </row>
    <row r="22393" spans="1:4">
      <c r="A22393" s="215" t="s">
        <v>72161</v>
      </c>
      <c r="B22393" s="215">
        <v>1</v>
      </c>
      <c r="C22393" s="216" t="s">
        <v>72162</v>
      </c>
      <c r="D22393" s="215" t="s">
        <v>72163</v>
      </c>
    </row>
    <row r="22394" spans="1:4">
      <c r="A22394" s="215" t="s">
        <v>72164</v>
      </c>
      <c r="B22394" s="215">
        <v>1</v>
      </c>
      <c r="C22394" s="216" t="s">
        <v>72165</v>
      </c>
      <c r="D22394" s="215" t="s">
        <v>72166</v>
      </c>
    </row>
    <row r="22395" spans="1:4">
      <c r="A22395" s="215" t="s">
        <v>72167</v>
      </c>
      <c r="B22395" s="215">
        <v>1</v>
      </c>
      <c r="C22395" s="216" t="s">
        <v>72168</v>
      </c>
      <c r="D22395" s="215" t="s">
        <v>72169</v>
      </c>
    </row>
    <row r="22396" spans="1:4">
      <c r="A22396" s="215" t="s">
        <v>72170</v>
      </c>
      <c r="B22396" s="215">
        <v>1</v>
      </c>
      <c r="C22396" s="216" t="s">
        <v>72171</v>
      </c>
      <c r="D22396" s="215" t="s">
        <v>72172</v>
      </c>
    </row>
    <row r="22397" spans="1:4">
      <c r="A22397" s="215" t="s">
        <v>72173</v>
      </c>
      <c r="B22397" s="215">
        <v>1</v>
      </c>
      <c r="C22397" s="216" t="s">
        <v>72174</v>
      </c>
      <c r="D22397" s="215" t="s">
        <v>72175</v>
      </c>
    </row>
    <row r="22398" spans="1:4">
      <c r="A22398" s="215" t="s">
        <v>72176</v>
      </c>
      <c r="B22398" s="215">
        <v>1</v>
      </c>
      <c r="C22398" s="216" t="s">
        <v>72177</v>
      </c>
      <c r="D22398" s="215" t="s">
        <v>72178</v>
      </c>
    </row>
    <row r="22399" spans="1:4">
      <c r="A22399" s="215" t="s">
        <v>72179</v>
      </c>
      <c r="B22399" s="215">
        <v>1</v>
      </c>
      <c r="C22399" s="216" t="s">
        <v>72180</v>
      </c>
      <c r="D22399" s="215" t="s">
        <v>72181</v>
      </c>
    </row>
    <row r="22400" spans="1:4">
      <c r="A22400" s="215" t="s">
        <v>72182</v>
      </c>
      <c r="B22400" s="215">
        <v>1</v>
      </c>
      <c r="C22400" s="216" t="s">
        <v>72183</v>
      </c>
      <c r="D22400" s="215" t="s">
        <v>72184</v>
      </c>
    </row>
    <row r="22401" spans="1:4">
      <c r="A22401" s="215" t="s">
        <v>72185</v>
      </c>
      <c r="B22401" s="215">
        <v>1</v>
      </c>
      <c r="C22401" s="216" t="s">
        <v>72186</v>
      </c>
      <c r="D22401" s="215" t="s">
        <v>72187</v>
      </c>
    </row>
    <row r="22402" spans="1:4">
      <c r="A22402" s="215" t="s">
        <v>72188</v>
      </c>
      <c r="B22402" s="215">
        <v>1</v>
      </c>
      <c r="C22402" s="216" t="s">
        <v>72189</v>
      </c>
      <c r="D22402" s="215" t="s">
        <v>72184</v>
      </c>
    </row>
    <row r="22403" spans="1:4">
      <c r="A22403" s="215" t="s">
        <v>72190</v>
      </c>
      <c r="B22403" s="215">
        <v>1</v>
      </c>
      <c r="C22403" s="216" t="s">
        <v>72191</v>
      </c>
      <c r="D22403" s="215" t="s">
        <v>72192</v>
      </c>
    </row>
    <row r="22404" spans="1:4">
      <c r="A22404" s="215" t="s">
        <v>72193</v>
      </c>
      <c r="B22404" s="215">
        <v>1</v>
      </c>
      <c r="C22404" s="216" t="s">
        <v>72194</v>
      </c>
      <c r="D22404" s="215" t="s">
        <v>72195</v>
      </c>
    </row>
    <row r="22405" spans="1:4">
      <c r="A22405" s="215" t="s">
        <v>72196</v>
      </c>
      <c r="B22405" s="215">
        <v>1</v>
      </c>
      <c r="C22405" s="216" t="s">
        <v>72197</v>
      </c>
      <c r="D22405" s="215" t="s">
        <v>72198</v>
      </c>
    </row>
    <row r="22406" spans="1:4">
      <c r="A22406" s="215" t="s">
        <v>72199</v>
      </c>
      <c r="B22406" s="215">
        <v>1</v>
      </c>
      <c r="C22406" s="216" t="s">
        <v>72200</v>
      </c>
      <c r="D22406" s="215" t="s">
        <v>72201</v>
      </c>
    </row>
    <row r="22407" spans="1:4">
      <c r="A22407" s="215" t="s">
        <v>72202</v>
      </c>
      <c r="B22407" s="215">
        <v>1</v>
      </c>
      <c r="C22407" s="216" t="s">
        <v>72203</v>
      </c>
      <c r="D22407" s="215" t="s">
        <v>72204</v>
      </c>
    </row>
    <row r="22408" spans="1:4">
      <c r="A22408" s="215" t="s">
        <v>72205</v>
      </c>
      <c r="B22408" s="215">
        <v>1</v>
      </c>
      <c r="C22408" s="216" t="s">
        <v>72206</v>
      </c>
      <c r="D22408" s="215" t="s">
        <v>72207</v>
      </c>
    </row>
    <row r="22409" spans="1:4">
      <c r="A22409" s="215" t="s">
        <v>72208</v>
      </c>
      <c r="B22409" s="215">
        <v>1</v>
      </c>
      <c r="C22409" s="216" t="s">
        <v>72209</v>
      </c>
      <c r="D22409" s="215" t="s">
        <v>72210</v>
      </c>
    </row>
    <row r="22410" spans="1:4">
      <c r="A22410" s="215" t="s">
        <v>72211</v>
      </c>
      <c r="B22410" s="215">
        <v>1</v>
      </c>
      <c r="C22410" s="216" t="s">
        <v>72212</v>
      </c>
      <c r="D22410" s="215" t="s">
        <v>72213</v>
      </c>
    </row>
    <row r="22411" spans="1:4">
      <c r="A22411" s="215" t="s">
        <v>72214</v>
      </c>
      <c r="B22411" s="215">
        <v>1</v>
      </c>
      <c r="C22411" s="216" t="s">
        <v>72215</v>
      </c>
      <c r="D22411" s="215" t="s">
        <v>72216</v>
      </c>
    </row>
    <row r="22412" spans="1:4">
      <c r="A22412" s="215" t="s">
        <v>72217</v>
      </c>
      <c r="B22412" s="215">
        <v>1</v>
      </c>
      <c r="C22412" s="216" t="s">
        <v>72218</v>
      </c>
      <c r="D22412" s="215" t="s">
        <v>72219</v>
      </c>
    </row>
    <row r="22413" spans="1:4">
      <c r="A22413" s="215" t="s">
        <v>72220</v>
      </c>
      <c r="B22413" s="215">
        <v>1</v>
      </c>
      <c r="C22413" s="216" t="s">
        <v>72221</v>
      </c>
      <c r="D22413" s="215" t="s">
        <v>72222</v>
      </c>
    </row>
    <row r="22414" spans="1:4">
      <c r="A22414" s="215" t="s">
        <v>72223</v>
      </c>
      <c r="B22414" s="215">
        <v>1</v>
      </c>
      <c r="C22414" s="216" t="s">
        <v>72224</v>
      </c>
      <c r="D22414" s="215" t="s">
        <v>72225</v>
      </c>
    </row>
    <row r="22415" spans="1:4">
      <c r="A22415" s="215" t="s">
        <v>72226</v>
      </c>
      <c r="B22415" s="215">
        <v>1</v>
      </c>
      <c r="C22415" s="216" t="s">
        <v>72227</v>
      </c>
      <c r="D22415" s="215" t="s">
        <v>72228</v>
      </c>
    </row>
    <row r="22416" spans="1:4">
      <c r="A22416" s="215" t="s">
        <v>72229</v>
      </c>
      <c r="B22416" s="215">
        <v>1</v>
      </c>
      <c r="C22416" s="216" t="s">
        <v>72230</v>
      </c>
      <c r="D22416" s="215" t="s">
        <v>72231</v>
      </c>
    </row>
    <row r="22417" spans="1:4">
      <c r="A22417" s="215" t="s">
        <v>72232</v>
      </c>
      <c r="B22417" s="215">
        <v>1</v>
      </c>
      <c r="C22417" s="216" t="s">
        <v>72233</v>
      </c>
      <c r="D22417" s="215" t="s">
        <v>72234</v>
      </c>
    </row>
    <row r="22418" spans="1:4">
      <c r="A22418" s="215" t="s">
        <v>72235</v>
      </c>
      <c r="B22418" s="215">
        <v>1</v>
      </c>
      <c r="C22418" s="216" t="s">
        <v>72236</v>
      </c>
      <c r="D22418" s="215" t="s">
        <v>72237</v>
      </c>
    </row>
    <row r="22419" spans="1:4">
      <c r="A22419" s="215" t="s">
        <v>72238</v>
      </c>
      <c r="B22419" s="215">
        <v>1</v>
      </c>
      <c r="C22419" s="216" t="s">
        <v>72239</v>
      </c>
      <c r="D22419" s="215" t="s">
        <v>72240</v>
      </c>
    </row>
    <row r="22420" spans="1:4">
      <c r="A22420" s="215" t="s">
        <v>72241</v>
      </c>
      <c r="B22420" s="215">
        <v>1</v>
      </c>
      <c r="C22420" s="216" t="s">
        <v>72242</v>
      </c>
      <c r="D22420" s="215" t="s">
        <v>72243</v>
      </c>
    </row>
    <row r="22421" spans="1:4">
      <c r="A22421" s="215" t="s">
        <v>72244</v>
      </c>
      <c r="B22421" s="215">
        <v>1</v>
      </c>
      <c r="C22421" s="216" t="s">
        <v>72245</v>
      </c>
      <c r="D22421" s="215" t="s">
        <v>72246</v>
      </c>
    </row>
    <row r="22422" spans="1:4">
      <c r="A22422" s="215" t="s">
        <v>72247</v>
      </c>
      <c r="B22422" s="215">
        <v>1</v>
      </c>
      <c r="C22422" s="216" t="s">
        <v>72248</v>
      </c>
      <c r="D22422" s="215" t="s">
        <v>72249</v>
      </c>
    </row>
    <row r="22423" spans="1:4">
      <c r="A22423" s="215" t="s">
        <v>72250</v>
      </c>
      <c r="B22423" s="215">
        <v>1</v>
      </c>
      <c r="C22423" s="216" t="s">
        <v>72251</v>
      </c>
      <c r="D22423" s="215" t="s">
        <v>72252</v>
      </c>
    </row>
    <row r="22424" spans="1:4">
      <c r="A22424" s="215" t="s">
        <v>72253</v>
      </c>
      <c r="B22424" s="215">
        <v>1</v>
      </c>
      <c r="C22424" s="216" t="s">
        <v>72254</v>
      </c>
      <c r="D22424" s="215" t="s">
        <v>72255</v>
      </c>
    </row>
    <row r="22425" spans="1:4">
      <c r="A22425" s="215" t="s">
        <v>72256</v>
      </c>
      <c r="B22425" s="215">
        <v>1</v>
      </c>
      <c r="C22425" s="216" t="s">
        <v>72257</v>
      </c>
      <c r="D22425" s="215" t="s">
        <v>72258</v>
      </c>
    </row>
    <row r="22426" spans="1:4">
      <c r="A22426" s="215" t="s">
        <v>72259</v>
      </c>
      <c r="B22426" s="215">
        <v>1</v>
      </c>
      <c r="C22426" s="216" t="s">
        <v>72260</v>
      </c>
      <c r="D22426" s="215" t="s">
        <v>72261</v>
      </c>
    </row>
    <row r="22427" spans="1:4">
      <c r="A22427" s="215" t="s">
        <v>72262</v>
      </c>
      <c r="B22427" s="215">
        <v>1</v>
      </c>
      <c r="C22427" s="216" t="s">
        <v>72263</v>
      </c>
      <c r="D22427" s="215" t="s">
        <v>72264</v>
      </c>
    </row>
    <row r="22428" spans="1:4">
      <c r="A22428" s="215" t="s">
        <v>72265</v>
      </c>
      <c r="B22428" s="215">
        <v>1</v>
      </c>
      <c r="C22428" s="216" t="s">
        <v>72266</v>
      </c>
      <c r="D22428" s="215" t="s">
        <v>72267</v>
      </c>
    </row>
    <row r="22429" spans="1:4">
      <c r="A22429" s="215" t="s">
        <v>72268</v>
      </c>
      <c r="B22429" s="215">
        <v>1</v>
      </c>
      <c r="C22429" s="216" t="s">
        <v>72269</v>
      </c>
      <c r="D22429" s="215" t="s">
        <v>72270</v>
      </c>
    </row>
    <row r="22430" spans="1:4">
      <c r="A22430" s="215" t="s">
        <v>72271</v>
      </c>
      <c r="B22430" s="215">
        <v>1</v>
      </c>
      <c r="C22430" s="216" t="s">
        <v>72272</v>
      </c>
      <c r="D22430" s="215" t="s">
        <v>72273</v>
      </c>
    </row>
    <row r="22431" spans="1:4">
      <c r="A22431" s="215" t="s">
        <v>72274</v>
      </c>
      <c r="B22431" s="215">
        <v>1</v>
      </c>
      <c r="C22431" s="216" t="s">
        <v>72275</v>
      </c>
      <c r="D22431" s="215" t="s">
        <v>72276</v>
      </c>
    </row>
    <row r="22432" spans="1:4">
      <c r="A22432" s="215" t="s">
        <v>72277</v>
      </c>
      <c r="B22432" s="215">
        <v>1</v>
      </c>
      <c r="C22432" s="216" t="s">
        <v>72278</v>
      </c>
      <c r="D22432" s="215" t="s">
        <v>72279</v>
      </c>
    </row>
    <row r="22433" spans="1:4">
      <c r="A22433" s="215" t="s">
        <v>72280</v>
      </c>
      <c r="B22433" s="215">
        <v>1</v>
      </c>
      <c r="C22433" s="216" t="s">
        <v>72281</v>
      </c>
      <c r="D22433" s="215" t="s">
        <v>72282</v>
      </c>
    </row>
    <row r="22434" spans="1:4">
      <c r="A22434" s="215" t="s">
        <v>72283</v>
      </c>
      <c r="B22434" s="215">
        <v>1</v>
      </c>
      <c r="C22434" s="216" t="s">
        <v>72284</v>
      </c>
      <c r="D22434" s="215" t="s">
        <v>72285</v>
      </c>
    </row>
    <row r="22435" spans="1:4">
      <c r="A22435" s="215" t="s">
        <v>72286</v>
      </c>
      <c r="B22435" s="215">
        <v>1</v>
      </c>
      <c r="C22435" s="216" t="s">
        <v>72287</v>
      </c>
      <c r="D22435" s="215" t="s">
        <v>72288</v>
      </c>
    </row>
    <row r="22436" spans="1:4">
      <c r="A22436" s="215" t="s">
        <v>72289</v>
      </c>
      <c r="B22436" s="215">
        <v>1</v>
      </c>
      <c r="C22436" s="216" t="s">
        <v>72290</v>
      </c>
      <c r="D22436" s="215" t="s">
        <v>72291</v>
      </c>
    </row>
    <row r="22437" spans="1:4">
      <c r="A22437" s="215" t="s">
        <v>72292</v>
      </c>
      <c r="B22437" s="215">
        <v>1</v>
      </c>
      <c r="C22437" s="216" t="s">
        <v>72293</v>
      </c>
      <c r="D22437" s="215" t="s">
        <v>72294</v>
      </c>
    </row>
    <row r="22438" spans="1:4">
      <c r="A22438" s="215" t="s">
        <v>72295</v>
      </c>
      <c r="B22438" s="215">
        <v>1</v>
      </c>
      <c r="C22438" s="216" t="s">
        <v>72296</v>
      </c>
      <c r="D22438" s="215" t="s">
        <v>72297</v>
      </c>
    </row>
    <row r="22439" spans="1:4">
      <c r="A22439" s="215" t="s">
        <v>72298</v>
      </c>
      <c r="B22439" s="215">
        <v>1</v>
      </c>
      <c r="C22439" s="216" t="s">
        <v>72299</v>
      </c>
      <c r="D22439" s="215" t="s">
        <v>72300</v>
      </c>
    </row>
    <row r="22440" spans="1:4">
      <c r="A22440" s="215" t="s">
        <v>72301</v>
      </c>
      <c r="B22440" s="215">
        <v>1</v>
      </c>
      <c r="C22440" s="216" t="s">
        <v>72302</v>
      </c>
      <c r="D22440" s="215" t="s">
        <v>72303</v>
      </c>
    </row>
    <row r="22441" spans="1:4">
      <c r="A22441" s="215" t="s">
        <v>72304</v>
      </c>
      <c r="B22441" s="215">
        <v>1</v>
      </c>
      <c r="C22441" s="216" t="s">
        <v>72305</v>
      </c>
      <c r="D22441" s="215" t="s">
        <v>72306</v>
      </c>
    </row>
    <row r="22442" spans="1:4">
      <c r="A22442" s="215" t="s">
        <v>72307</v>
      </c>
      <c r="B22442" s="215">
        <v>1</v>
      </c>
      <c r="C22442" s="216" t="s">
        <v>72308</v>
      </c>
      <c r="D22442" s="215" t="s">
        <v>72309</v>
      </c>
    </row>
    <row r="22443" spans="1:4">
      <c r="A22443" s="215" t="s">
        <v>72310</v>
      </c>
      <c r="B22443" s="215">
        <v>1</v>
      </c>
      <c r="C22443" s="216" t="s">
        <v>72311</v>
      </c>
      <c r="D22443" s="215" t="s">
        <v>72312</v>
      </c>
    </row>
    <row r="22444" spans="1:4">
      <c r="A22444" s="215" t="s">
        <v>72313</v>
      </c>
      <c r="B22444" s="215">
        <v>1</v>
      </c>
      <c r="C22444" s="216" t="s">
        <v>72314</v>
      </c>
      <c r="D22444" s="215" t="s">
        <v>72315</v>
      </c>
    </row>
    <row r="22445" spans="1:4">
      <c r="A22445" s="215" t="s">
        <v>72316</v>
      </c>
      <c r="B22445" s="215">
        <v>1</v>
      </c>
      <c r="C22445" s="216" t="s">
        <v>72317</v>
      </c>
      <c r="D22445" s="215" t="s">
        <v>72318</v>
      </c>
    </row>
    <row r="22446" spans="1:4">
      <c r="A22446" s="215" t="s">
        <v>72319</v>
      </c>
      <c r="B22446" s="215">
        <v>1</v>
      </c>
      <c r="C22446" s="216" t="s">
        <v>72320</v>
      </c>
      <c r="D22446" s="215" t="s">
        <v>72321</v>
      </c>
    </row>
    <row r="22447" spans="1:4">
      <c r="A22447" s="215" t="s">
        <v>72322</v>
      </c>
      <c r="B22447" s="215">
        <v>1</v>
      </c>
      <c r="C22447" s="216" t="s">
        <v>72323</v>
      </c>
      <c r="D22447" s="215" t="s">
        <v>72324</v>
      </c>
    </row>
    <row r="22448" spans="1:4">
      <c r="A22448" s="215" t="s">
        <v>72325</v>
      </c>
      <c r="B22448" s="215">
        <v>1</v>
      </c>
      <c r="C22448" s="216" t="s">
        <v>72326</v>
      </c>
      <c r="D22448" s="215" t="s">
        <v>72327</v>
      </c>
    </row>
    <row r="22449" spans="1:4">
      <c r="A22449" s="215" t="s">
        <v>72328</v>
      </c>
      <c r="B22449" s="215">
        <v>1</v>
      </c>
      <c r="C22449" s="216" t="s">
        <v>72329</v>
      </c>
      <c r="D22449" s="215" t="s">
        <v>72330</v>
      </c>
    </row>
    <row r="22450" spans="1:4">
      <c r="A22450" s="215" t="s">
        <v>72331</v>
      </c>
      <c r="B22450" s="215">
        <v>1</v>
      </c>
      <c r="C22450" s="216" t="s">
        <v>72332</v>
      </c>
      <c r="D22450" s="215" t="s">
        <v>72333</v>
      </c>
    </row>
    <row r="22451" spans="1:4">
      <c r="A22451" s="215" t="s">
        <v>72334</v>
      </c>
      <c r="B22451" s="215">
        <v>1</v>
      </c>
      <c r="C22451" s="216" t="s">
        <v>72335</v>
      </c>
      <c r="D22451" s="215" t="s">
        <v>72336</v>
      </c>
    </row>
    <row r="22452" spans="1:4">
      <c r="A22452" s="215" t="s">
        <v>72337</v>
      </c>
      <c r="B22452" s="215">
        <v>1</v>
      </c>
      <c r="C22452" s="216" t="s">
        <v>72338</v>
      </c>
      <c r="D22452" s="215" t="s">
        <v>72339</v>
      </c>
    </row>
    <row r="22453" spans="1:4">
      <c r="A22453" s="215" t="s">
        <v>72340</v>
      </c>
      <c r="B22453" s="215">
        <v>1</v>
      </c>
      <c r="C22453" s="216" t="s">
        <v>72341</v>
      </c>
      <c r="D22453" s="215" t="s">
        <v>72342</v>
      </c>
    </row>
    <row r="22454" spans="1:4">
      <c r="A22454" s="215" t="s">
        <v>72343</v>
      </c>
      <c r="B22454" s="215">
        <v>1</v>
      </c>
      <c r="C22454" s="216" t="s">
        <v>72344</v>
      </c>
      <c r="D22454" s="215" t="s">
        <v>72345</v>
      </c>
    </row>
    <row r="22455" spans="1:4">
      <c r="A22455" s="215" t="s">
        <v>72346</v>
      </c>
      <c r="B22455" s="215">
        <v>1</v>
      </c>
      <c r="C22455" s="216" t="s">
        <v>72347</v>
      </c>
      <c r="D22455" s="215" t="s">
        <v>72348</v>
      </c>
    </row>
    <row r="22456" spans="1:4">
      <c r="A22456" s="215" t="s">
        <v>72349</v>
      </c>
      <c r="B22456" s="215">
        <v>1</v>
      </c>
      <c r="C22456" s="216" t="s">
        <v>72350</v>
      </c>
      <c r="D22456" s="215" t="s">
        <v>72351</v>
      </c>
    </row>
    <row r="22457" spans="1:4">
      <c r="A22457" s="215" t="s">
        <v>72352</v>
      </c>
      <c r="B22457" s="215">
        <v>1</v>
      </c>
      <c r="C22457" s="216" t="s">
        <v>72353</v>
      </c>
      <c r="D22457" s="215" t="s">
        <v>72354</v>
      </c>
    </row>
    <row r="22458" spans="1:4">
      <c r="A22458" s="215" t="s">
        <v>72355</v>
      </c>
      <c r="B22458" s="215">
        <v>1</v>
      </c>
      <c r="C22458" s="216" t="s">
        <v>72356</v>
      </c>
      <c r="D22458" s="215" t="s">
        <v>72357</v>
      </c>
    </row>
    <row r="22459" spans="1:4">
      <c r="A22459" s="215" t="s">
        <v>72358</v>
      </c>
      <c r="B22459" s="215">
        <v>1</v>
      </c>
      <c r="C22459" s="216" t="s">
        <v>72359</v>
      </c>
      <c r="D22459" s="215" t="s">
        <v>72360</v>
      </c>
    </row>
    <row r="22460" spans="1:4">
      <c r="A22460" s="215" t="s">
        <v>72361</v>
      </c>
      <c r="B22460" s="215">
        <v>1</v>
      </c>
      <c r="C22460" s="216" t="s">
        <v>72362</v>
      </c>
      <c r="D22460" s="215" t="s">
        <v>72363</v>
      </c>
    </row>
    <row r="22461" spans="1:4">
      <c r="A22461" s="215" t="s">
        <v>72364</v>
      </c>
      <c r="B22461" s="215">
        <v>1</v>
      </c>
      <c r="C22461" s="216" t="s">
        <v>72365</v>
      </c>
      <c r="D22461" s="215" t="s">
        <v>72366</v>
      </c>
    </row>
    <row r="22462" spans="1:4">
      <c r="A22462" s="215" t="s">
        <v>72367</v>
      </c>
      <c r="B22462" s="215">
        <v>1</v>
      </c>
      <c r="C22462" s="216" t="s">
        <v>72368</v>
      </c>
      <c r="D22462" s="215" t="s">
        <v>72369</v>
      </c>
    </row>
    <row r="22463" spans="1:4">
      <c r="A22463" s="215" t="s">
        <v>72370</v>
      </c>
      <c r="B22463" s="215">
        <v>1</v>
      </c>
      <c r="C22463" s="216" t="s">
        <v>72371</v>
      </c>
      <c r="D22463" s="215" t="s">
        <v>72372</v>
      </c>
    </row>
    <row r="22464" spans="1:4">
      <c r="A22464" s="215" t="s">
        <v>72373</v>
      </c>
      <c r="B22464" s="215">
        <v>1</v>
      </c>
      <c r="C22464" s="216" t="s">
        <v>72374</v>
      </c>
      <c r="D22464" s="215" t="s">
        <v>72375</v>
      </c>
    </row>
    <row r="22465" spans="1:4">
      <c r="A22465" s="215" t="s">
        <v>72376</v>
      </c>
      <c r="B22465" s="215">
        <v>1</v>
      </c>
      <c r="C22465" s="216" t="s">
        <v>72377</v>
      </c>
      <c r="D22465" s="215" t="s">
        <v>72378</v>
      </c>
    </row>
    <row r="22466" spans="1:4">
      <c r="A22466" s="215" t="s">
        <v>72379</v>
      </c>
      <c r="B22466" s="215">
        <v>1</v>
      </c>
      <c r="C22466" s="216" t="s">
        <v>72380</v>
      </c>
      <c r="D22466" s="215" t="s">
        <v>72381</v>
      </c>
    </row>
    <row r="22467" spans="1:4">
      <c r="A22467" s="215" t="s">
        <v>72382</v>
      </c>
      <c r="B22467" s="215">
        <v>1</v>
      </c>
      <c r="C22467" s="216" t="s">
        <v>72383</v>
      </c>
      <c r="D22467" s="215" t="s">
        <v>72384</v>
      </c>
    </row>
    <row r="22468" spans="1:4">
      <c r="A22468" s="215" t="s">
        <v>72385</v>
      </c>
      <c r="B22468" s="215">
        <v>1</v>
      </c>
      <c r="C22468" s="216" t="s">
        <v>72386</v>
      </c>
      <c r="D22468" s="215" t="s">
        <v>72387</v>
      </c>
    </row>
    <row r="22469" spans="1:4">
      <c r="A22469" s="215" t="s">
        <v>72388</v>
      </c>
      <c r="B22469" s="215">
        <v>1</v>
      </c>
      <c r="C22469" s="216" t="s">
        <v>72389</v>
      </c>
      <c r="D22469" s="215" t="s">
        <v>72390</v>
      </c>
    </row>
    <row r="22470" spans="1:4">
      <c r="A22470" s="215" t="s">
        <v>72391</v>
      </c>
      <c r="B22470" s="215">
        <v>1</v>
      </c>
      <c r="C22470" s="216" t="s">
        <v>72392</v>
      </c>
      <c r="D22470" s="215" t="s">
        <v>72393</v>
      </c>
    </row>
    <row r="22471" spans="1:4">
      <c r="A22471" s="215" t="s">
        <v>72394</v>
      </c>
      <c r="B22471" s="215">
        <v>1</v>
      </c>
      <c r="C22471" s="216" t="s">
        <v>72395</v>
      </c>
      <c r="D22471" s="215" t="s">
        <v>72396</v>
      </c>
    </row>
    <row r="22472" spans="1:4">
      <c r="A22472" s="215" t="s">
        <v>72397</v>
      </c>
      <c r="B22472" s="215">
        <v>1</v>
      </c>
      <c r="C22472" s="216" t="s">
        <v>72398</v>
      </c>
      <c r="D22472" s="215" t="s">
        <v>72399</v>
      </c>
    </row>
    <row r="22473" spans="1:4">
      <c r="A22473" s="215" t="s">
        <v>72400</v>
      </c>
      <c r="B22473" s="215">
        <v>1</v>
      </c>
      <c r="C22473" s="216" t="s">
        <v>72401</v>
      </c>
      <c r="D22473" s="215" t="s">
        <v>72402</v>
      </c>
    </row>
    <row r="22474" spans="1:4">
      <c r="A22474" s="215" t="s">
        <v>72403</v>
      </c>
      <c r="B22474" s="215">
        <v>1</v>
      </c>
      <c r="C22474" s="216" t="s">
        <v>72404</v>
      </c>
      <c r="D22474" s="215" t="s">
        <v>72405</v>
      </c>
    </row>
    <row r="22475" spans="1:4">
      <c r="A22475" s="215" t="s">
        <v>72406</v>
      </c>
      <c r="B22475" s="215">
        <v>1</v>
      </c>
      <c r="C22475" s="216" t="s">
        <v>72407</v>
      </c>
      <c r="D22475" s="215" t="s">
        <v>72408</v>
      </c>
    </row>
    <row r="22476" spans="1:4">
      <c r="A22476" s="215" t="s">
        <v>72409</v>
      </c>
      <c r="B22476" s="215">
        <v>1</v>
      </c>
      <c r="C22476" s="216" t="s">
        <v>72410</v>
      </c>
      <c r="D22476" s="215" t="s">
        <v>72411</v>
      </c>
    </row>
    <row r="22477" spans="1:4">
      <c r="A22477" s="215" t="s">
        <v>72412</v>
      </c>
      <c r="B22477" s="215">
        <v>1</v>
      </c>
      <c r="C22477" s="216" t="s">
        <v>72413</v>
      </c>
      <c r="D22477" s="215" t="s">
        <v>72414</v>
      </c>
    </row>
    <row r="22478" spans="1:4">
      <c r="A22478" s="215" t="s">
        <v>72415</v>
      </c>
      <c r="B22478" s="215">
        <v>1</v>
      </c>
      <c r="C22478" s="216" t="s">
        <v>72416</v>
      </c>
      <c r="D22478" s="215" t="s">
        <v>72417</v>
      </c>
    </row>
    <row r="22479" spans="1:4">
      <c r="A22479" s="215" t="s">
        <v>72418</v>
      </c>
      <c r="B22479" s="215">
        <v>1</v>
      </c>
      <c r="C22479" s="216" t="s">
        <v>72419</v>
      </c>
      <c r="D22479" s="215" t="s">
        <v>72420</v>
      </c>
    </row>
    <row r="22480" spans="1:4">
      <c r="A22480" s="215" t="s">
        <v>72421</v>
      </c>
      <c r="B22480" s="215">
        <v>1</v>
      </c>
      <c r="C22480" s="216" t="s">
        <v>72422</v>
      </c>
      <c r="D22480" s="215" t="s">
        <v>72423</v>
      </c>
    </row>
    <row r="22481" spans="1:4">
      <c r="A22481" s="215" t="s">
        <v>72424</v>
      </c>
      <c r="B22481" s="215">
        <v>1</v>
      </c>
      <c r="C22481" s="216" t="s">
        <v>72425</v>
      </c>
      <c r="D22481" s="215" t="s">
        <v>72426</v>
      </c>
    </row>
    <row r="22482" spans="1:4">
      <c r="A22482" s="215" t="s">
        <v>72427</v>
      </c>
      <c r="B22482" s="215">
        <v>1</v>
      </c>
      <c r="C22482" s="216" t="s">
        <v>72428</v>
      </c>
      <c r="D22482" s="215" t="s">
        <v>72429</v>
      </c>
    </row>
    <row r="22483" spans="1:4">
      <c r="A22483" s="215" t="s">
        <v>72430</v>
      </c>
      <c r="B22483" s="215">
        <v>1</v>
      </c>
      <c r="C22483" s="216" t="s">
        <v>72431</v>
      </c>
      <c r="D22483" s="215" t="s">
        <v>72432</v>
      </c>
    </row>
    <row r="22484" spans="1:4">
      <c r="A22484" s="215" t="s">
        <v>72433</v>
      </c>
      <c r="B22484" s="215">
        <v>1</v>
      </c>
      <c r="C22484" s="216" t="s">
        <v>72434</v>
      </c>
      <c r="D22484" s="215" t="s">
        <v>72435</v>
      </c>
    </row>
    <row r="22485" spans="1:4">
      <c r="A22485" s="215" t="s">
        <v>72436</v>
      </c>
      <c r="B22485" s="215">
        <v>1</v>
      </c>
      <c r="C22485" s="216" t="s">
        <v>72437</v>
      </c>
      <c r="D22485" s="215" t="s">
        <v>72438</v>
      </c>
    </row>
    <row r="22486" spans="1:4">
      <c r="A22486" s="215" t="s">
        <v>72439</v>
      </c>
      <c r="B22486" s="215">
        <v>1</v>
      </c>
      <c r="C22486" s="216" t="s">
        <v>72440</v>
      </c>
      <c r="D22486" s="215" t="s">
        <v>72441</v>
      </c>
    </row>
    <row r="22487" spans="1:4">
      <c r="A22487" s="215" t="s">
        <v>72442</v>
      </c>
      <c r="B22487" s="215">
        <v>1</v>
      </c>
      <c r="C22487" s="216" t="s">
        <v>72443</v>
      </c>
      <c r="D22487" s="215" t="s">
        <v>72444</v>
      </c>
    </row>
    <row r="22488" spans="1:4">
      <c r="A22488" s="215" t="s">
        <v>72445</v>
      </c>
      <c r="B22488" s="215">
        <v>1</v>
      </c>
      <c r="C22488" s="216" t="s">
        <v>72446</v>
      </c>
      <c r="D22488" s="215" t="s">
        <v>72447</v>
      </c>
    </row>
    <row r="22489" spans="1:4">
      <c r="A22489" s="215" t="s">
        <v>72448</v>
      </c>
      <c r="B22489" s="215">
        <v>1</v>
      </c>
      <c r="C22489" s="216" t="s">
        <v>72449</v>
      </c>
      <c r="D22489" s="215" t="s">
        <v>72450</v>
      </c>
    </row>
    <row r="22490" spans="1:4">
      <c r="A22490" s="215" t="s">
        <v>72451</v>
      </c>
      <c r="B22490" s="215">
        <v>1</v>
      </c>
      <c r="C22490" s="216" t="s">
        <v>72452</v>
      </c>
      <c r="D22490" s="215" t="s">
        <v>72453</v>
      </c>
    </row>
    <row r="22491" spans="1:4">
      <c r="A22491" s="215" t="s">
        <v>72454</v>
      </c>
      <c r="B22491" s="215">
        <v>1</v>
      </c>
      <c r="C22491" s="216" t="s">
        <v>72455</v>
      </c>
      <c r="D22491" s="215" t="s">
        <v>72456</v>
      </c>
    </row>
    <row r="22492" spans="1:4">
      <c r="A22492" s="215" t="s">
        <v>72457</v>
      </c>
      <c r="B22492" s="215">
        <v>1</v>
      </c>
      <c r="C22492" s="216" t="s">
        <v>72458</v>
      </c>
      <c r="D22492" s="215" t="s">
        <v>72459</v>
      </c>
    </row>
    <row r="22493" spans="1:4">
      <c r="A22493" s="215" t="s">
        <v>72460</v>
      </c>
      <c r="B22493" s="215">
        <v>1</v>
      </c>
      <c r="C22493" s="216" t="s">
        <v>72461</v>
      </c>
      <c r="D22493" s="215" t="s">
        <v>72462</v>
      </c>
    </row>
    <row r="22494" spans="1:4">
      <c r="A22494" s="215" t="s">
        <v>72463</v>
      </c>
      <c r="B22494" s="215">
        <v>1</v>
      </c>
      <c r="C22494" s="216" t="s">
        <v>72464</v>
      </c>
      <c r="D22494" s="215" t="s">
        <v>72465</v>
      </c>
    </row>
    <row r="22495" spans="1:4">
      <c r="A22495" s="215" t="s">
        <v>72466</v>
      </c>
      <c r="B22495" s="215">
        <v>1</v>
      </c>
      <c r="C22495" s="216" t="s">
        <v>72467</v>
      </c>
      <c r="D22495" s="215" t="s">
        <v>72468</v>
      </c>
    </row>
    <row r="22496" spans="1:4">
      <c r="A22496" s="215" t="s">
        <v>72469</v>
      </c>
      <c r="B22496" s="215">
        <v>1</v>
      </c>
      <c r="C22496" s="216" t="s">
        <v>72470</v>
      </c>
      <c r="D22496" s="215" t="s">
        <v>72471</v>
      </c>
    </row>
    <row r="22497" spans="1:4">
      <c r="A22497" s="215" t="s">
        <v>72472</v>
      </c>
      <c r="B22497" s="215">
        <v>1</v>
      </c>
      <c r="C22497" s="216" t="s">
        <v>72473</v>
      </c>
      <c r="D22497" s="215" t="s">
        <v>72474</v>
      </c>
    </row>
    <row r="22498" spans="1:4">
      <c r="A22498" s="215" t="s">
        <v>72475</v>
      </c>
      <c r="B22498" s="215">
        <v>1</v>
      </c>
      <c r="C22498" s="216" t="s">
        <v>72476</v>
      </c>
      <c r="D22498" s="215" t="s">
        <v>72477</v>
      </c>
    </row>
    <row r="22499" spans="1:4">
      <c r="A22499" s="215" t="s">
        <v>72478</v>
      </c>
      <c r="B22499" s="215">
        <v>1</v>
      </c>
      <c r="C22499" s="216" t="s">
        <v>72479</v>
      </c>
      <c r="D22499" s="215" t="s">
        <v>72480</v>
      </c>
    </row>
    <row r="22500" spans="1:4">
      <c r="A22500" s="215" t="s">
        <v>72481</v>
      </c>
      <c r="B22500" s="215">
        <v>1</v>
      </c>
      <c r="C22500" s="216" t="s">
        <v>72482</v>
      </c>
      <c r="D22500" s="215" t="s">
        <v>72483</v>
      </c>
    </row>
    <row r="22501" spans="1:4">
      <c r="A22501" s="215" t="s">
        <v>72484</v>
      </c>
      <c r="B22501" s="215">
        <v>1</v>
      </c>
      <c r="C22501" s="216" t="s">
        <v>72485</v>
      </c>
      <c r="D22501" s="215" t="s">
        <v>72486</v>
      </c>
    </row>
    <row r="22502" spans="1:4">
      <c r="A22502" s="215" t="s">
        <v>72487</v>
      </c>
      <c r="B22502" s="215">
        <v>1</v>
      </c>
      <c r="C22502" s="216" t="s">
        <v>72488</v>
      </c>
      <c r="D22502" s="215" t="s">
        <v>72489</v>
      </c>
    </row>
    <row r="22503" spans="1:4">
      <c r="A22503" s="215" t="s">
        <v>72490</v>
      </c>
      <c r="B22503" s="215">
        <v>1</v>
      </c>
      <c r="C22503" s="216" t="s">
        <v>72491</v>
      </c>
      <c r="D22503" s="215" t="s">
        <v>72492</v>
      </c>
    </row>
    <row r="22504" spans="1:4">
      <c r="A22504" s="215" t="s">
        <v>72493</v>
      </c>
      <c r="B22504" s="215">
        <v>1</v>
      </c>
      <c r="C22504" s="216" t="s">
        <v>72494</v>
      </c>
      <c r="D22504" s="215" t="s">
        <v>72495</v>
      </c>
    </row>
    <row r="22505" spans="1:4">
      <c r="A22505" s="215" t="s">
        <v>72496</v>
      </c>
      <c r="B22505" s="215">
        <v>1</v>
      </c>
      <c r="C22505" s="216" t="s">
        <v>72497</v>
      </c>
      <c r="D22505" s="215" t="s">
        <v>72498</v>
      </c>
    </row>
    <row r="22506" spans="1:4">
      <c r="A22506" s="215" t="s">
        <v>72499</v>
      </c>
      <c r="B22506" s="215">
        <v>1</v>
      </c>
      <c r="C22506" s="216" t="s">
        <v>72500</v>
      </c>
      <c r="D22506" s="215" t="s">
        <v>72501</v>
      </c>
    </row>
    <row r="22507" spans="1:4">
      <c r="A22507" s="215" t="s">
        <v>72502</v>
      </c>
      <c r="B22507" s="215">
        <v>1</v>
      </c>
      <c r="C22507" s="216" t="s">
        <v>72503</v>
      </c>
      <c r="D22507" s="215" t="s">
        <v>72504</v>
      </c>
    </row>
    <row r="22508" spans="1:4">
      <c r="A22508" s="215" t="s">
        <v>72505</v>
      </c>
      <c r="B22508" s="215">
        <v>1</v>
      </c>
      <c r="C22508" s="216" t="s">
        <v>72506</v>
      </c>
      <c r="D22508" s="215" t="s">
        <v>72507</v>
      </c>
    </row>
    <row r="22509" spans="1:4">
      <c r="A22509" s="215" t="s">
        <v>72508</v>
      </c>
      <c r="B22509" s="215">
        <v>1</v>
      </c>
      <c r="C22509" s="216" t="s">
        <v>72509</v>
      </c>
      <c r="D22509" s="215" t="s">
        <v>72510</v>
      </c>
    </row>
    <row r="22510" spans="1:4">
      <c r="A22510" s="215" t="s">
        <v>72511</v>
      </c>
      <c r="B22510" s="215">
        <v>1</v>
      </c>
      <c r="C22510" s="216" t="s">
        <v>72512</v>
      </c>
      <c r="D22510" s="215" t="s">
        <v>72513</v>
      </c>
    </row>
    <row r="22511" spans="1:4">
      <c r="A22511" s="215" t="s">
        <v>72514</v>
      </c>
      <c r="B22511" s="215">
        <v>1</v>
      </c>
      <c r="C22511" s="216" t="s">
        <v>72515</v>
      </c>
      <c r="D22511" s="215" t="s">
        <v>72516</v>
      </c>
    </row>
    <row r="22512" spans="1:4">
      <c r="A22512" s="215" t="s">
        <v>72517</v>
      </c>
      <c r="B22512" s="215">
        <v>1</v>
      </c>
      <c r="C22512" s="216" t="s">
        <v>72518</v>
      </c>
      <c r="D22512" s="215" t="s">
        <v>72519</v>
      </c>
    </row>
    <row r="22513" spans="1:4">
      <c r="A22513" s="215" t="s">
        <v>72520</v>
      </c>
      <c r="B22513" s="215">
        <v>1</v>
      </c>
      <c r="C22513" s="216" t="s">
        <v>72521</v>
      </c>
      <c r="D22513" s="215" t="s">
        <v>72522</v>
      </c>
    </row>
    <row r="22514" spans="1:4">
      <c r="A22514" s="215" t="s">
        <v>72523</v>
      </c>
      <c r="B22514" s="215">
        <v>1</v>
      </c>
      <c r="C22514" s="216" t="s">
        <v>72524</v>
      </c>
      <c r="D22514" s="215" t="s">
        <v>72525</v>
      </c>
    </row>
    <row r="22515" spans="1:4">
      <c r="A22515" s="215" t="s">
        <v>72526</v>
      </c>
      <c r="B22515" s="215">
        <v>1</v>
      </c>
      <c r="C22515" s="216" t="s">
        <v>72527</v>
      </c>
      <c r="D22515" s="215" t="s">
        <v>72528</v>
      </c>
    </row>
    <row r="22516" spans="1:4">
      <c r="A22516" s="215" t="s">
        <v>72529</v>
      </c>
      <c r="B22516" s="215">
        <v>1</v>
      </c>
      <c r="C22516" s="216" t="s">
        <v>72530</v>
      </c>
      <c r="D22516" s="215" t="s">
        <v>72531</v>
      </c>
    </row>
    <row r="22517" spans="1:4">
      <c r="A22517" s="215" t="s">
        <v>72532</v>
      </c>
      <c r="B22517" s="215">
        <v>1</v>
      </c>
      <c r="C22517" s="216" t="s">
        <v>72533</v>
      </c>
      <c r="D22517" s="215" t="s">
        <v>72534</v>
      </c>
    </row>
    <row r="22518" spans="1:4">
      <c r="A22518" s="215" t="s">
        <v>72535</v>
      </c>
      <c r="B22518" s="215">
        <v>1</v>
      </c>
      <c r="C22518" s="216" t="s">
        <v>72536</v>
      </c>
      <c r="D22518" s="215" t="s">
        <v>72537</v>
      </c>
    </row>
    <row r="22519" spans="1:4">
      <c r="A22519" s="215" t="s">
        <v>72538</v>
      </c>
      <c r="B22519" s="215">
        <v>1</v>
      </c>
      <c r="C22519" s="216" t="s">
        <v>72539</v>
      </c>
      <c r="D22519" s="215" t="s">
        <v>72540</v>
      </c>
    </row>
    <row r="22520" spans="1:4">
      <c r="A22520" s="215" t="s">
        <v>72541</v>
      </c>
      <c r="B22520" s="215">
        <v>1</v>
      </c>
      <c r="C22520" s="216" t="s">
        <v>72542</v>
      </c>
      <c r="D22520" s="215" t="s">
        <v>72543</v>
      </c>
    </row>
    <row r="22521" spans="1:4">
      <c r="A22521" s="215" t="s">
        <v>72544</v>
      </c>
      <c r="B22521" s="215">
        <v>1</v>
      </c>
      <c r="C22521" s="216" t="s">
        <v>72545</v>
      </c>
      <c r="D22521" s="215" t="s">
        <v>72546</v>
      </c>
    </row>
    <row r="22522" spans="1:4">
      <c r="A22522" s="215" t="s">
        <v>72547</v>
      </c>
      <c r="B22522" s="215">
        <v>1</v>
      </c>
      <c r="C22522" s="216" t="s">
        <v>72548</v>
      </c>
      <c r="D22522" s="215" t="s">
        <v>72549</v>
      </c>
    </row>
    <row r="22523" spans="1:4">
      <c r="A22523" s="215" t="s">
        <v>72550</v>
      </c>
      <c r="B22523" s="215">
        <v>1</v>
      </c>
      <c r="C22523" s="216" t="s">
        <v>72551</v>
      </c>
      <c r="D22523" s="215" t="s">
        <v>72552</v>
      </c>
    </row>
    <row r="22524" spans="1:4">
      <c r="A22524" s="215" t="s">
        <v>72553</v>
      </c>
      <c r="B22524" s="215">
        <v>1</v>
      </c>
      <c r="C22524" s="216" t="s">
        <v>72554</v>
      </c>
      <c r="D22524" s="215" t="s">
        <v>72555</v>
      </c>
    </row>
    <row r="22525" spans="1:4">
      <c r="A22525" s="215" t="s">
        <v>72556</v>
      </c>
      <c r="B22525" s="215">
        <v>1</v>
      </c>
      <c r="C22525" s="216" t="s">
        <v>72557</v>
      </c>
      <c r="D22525" s="215" t="s">
        <v>72558</v>
      </c>
    </row>
    <row r="22526" spans="1:4">
      <c r="A22526" s="215" t="s">
        <v>72559</v>
      </c>
      <c r="B22526" s="215">
        <v>1</v>
      </c>
      <c r="C22526" s="216" t="s">
        <v>72560</v>
      </c>
      <c r="D22526" s="215" t="s">
        <v>72561</v>
      </c>
    </row>
    <row r="22527" spans="1:4">
      <c r="A22527" s="215" t="s">
        <v>72563</v>
      </c>
      <c r="B22527" s="215">
        <v>1</v>
      </c>
      <c r="C22527" s="216" t="s">
        <v>72564</v>
      </c>
      <c r="D22527" s="215" t="s">
        <v>72565</v>
      </c>
    </row>
    <row r="22528" spans="1:4">
      <c r="A22528" s="215" t="s">
        <v>72566</v>
      </c>
      <c r="B22528" s="215">
        <v>1</v>
      </c>
      <c r="C22528" s="216" t="s">
        <v>72567</v>
      </c>
      <c r="D22528" s="215" t="s">
        <v>72568</v>
      </c>
    </row>
    <row r="22529" spans="1:4">
      <c r="A22529" s="215" t="s">
        <v>72569</v>
      </c>
      <c r="B22529" s="215">
        <v>1</v>
      </c>
      <c r="C22529" s="216" t="s">
        <v>72570</v>
      </c>
      <c r="D22529" s="215" t="s">
        <v>72571</v>
      </c>
    </row>
    <row r="22530" spans="1:4">
      <c r="A22530" s="215" t="s">
        <v>72572</v>
      </c>
      <c r="B22530" s="215">
        <v>1</v>
      </c>
      <c r="C22530" s="216" t="s">
        <v>72573</v>
      </c>
      <c r="D22530" s="215" t="s">
        <v>72574</v>
      </c>
    </row>
    <row r="22531" spans="1:4">
      <c r="A22531" s="215" t="s">
        <v>72575</v>
      </c>
      <c r="B22531" s="215">
        <v>1</v>
      </c>
      <c r="C22531" s="216" t="s">
        <v>72576</v>
      </c>
      <c r="D22531" s="215" t="s">
        <v>72577</v>
      </c>
    </row>
    <row r="22532" spans="1:4">
      <c r="A22532" s="215" t="s">
        <v>72578</v>
      </c>
      <c r="B22532" s="215">
        <v>1</v>
      </c>
      <c r="C22532" s="216" t="s">
        <v>72579</v>
      </c>
      <c r="D22532" s="215" t="s">
        <v>72580</v>
      </c>
    </row>
    <row r="22533" spans="1:4">
      <c r="A22533" s="215" t="s">
        <v>72581</v>
      </c>
      <c r="B22533" s="215">
        <v>1</v>
      </c>
      <c r="C22533" s="216" t="s">
        <v>72582</v>
      </c>
      <c r="D22533" s="215" t="s">
        <v>72583</v>
      </c>
    </row>
    <row r="22534" spans="1:4">
      <c r="A22534" s="215" t="s">
        <v>72584</v>
      </c>
      <c r="B22534" s="215">
        <v>1</v>
      </c>
      <c r="C22534" s="216" t="s">
        <v>72585</v>
      </c>
      <c r="D22534" s="215" t="s">
        <v>72586</v>
      </c>
    </row>
    <row r="22535" spans="1:4">
      <c r="A22535" s="215" t="s">
        <v>72587</v>
      </c>
      <c r="B22535" s="215">
        <v>1</v>
      </c>
      <c r="C22535" s="216" t="s">
        <v>72588</v>
      </c>
      <c r="D22535" s="215" t="s">
        <v>72589</v>
      </c>
    </row>
    <row r="22536" spans="1:4">
      <c r="A22536" s="215" t="s">
        <v>72590</v>
      </c>
      <c r="B22536" s="215">
        <v>1</v>
      </c>
      <c r="C22536" s="216" t="s">
        <v>72591</v>
      </c>
      <c r="D22536" s="215" t="s">
        <v>72592</v>
      </c>
    </row>
    <row r="22537" spans="1:4">
      <c r="A22537" s="215" t="s">
        <v>72593</v>
      </c>
      <c r="B22537" s="215">
        <v>1</v>
      </c>
      <c r="C22537" s="216" t="s">
        <v>72594</v>
      </c>
      <c r="D22537" s="215" t="s">
        <v>72595</v>
      </c>
    </row>
    <row r="22538" spans="1:4">
      <c r="A22538" s="215" t="s">
        <v>72596</v>
      </c>
      <c r="B22538" s="215">
        <v>1</v>
      </c>
      <c r="C22538" s="216" t="s">
        <v>72597</v>
      </c>
      <c r="D22538" s="215" t="s">
        <v>72598</v>
      </c>
    </row>
    <row r="22539" spans="1:4">
      <c r="A22539" s="215" t="s">
        <v>72599</v>
      </c>
      <c r="B22539" s="215">
        <v>1</v>
      </c>
      <c r="C22539" s="216" t="s">
        <v>72600</v>
      </c>
      <c r="D22539" s="215" t="s">
        <v>72601</v>
      </c>
    </row>
    <row r="22540" spans="1:4">
      <c r="A22540" s="215" t="s">
        <v>72602</v>
      </c>
      <c r="B22540" s="215">
        <v>1</v>
      </c>
      <c r="C22540" s="216" t="s">
        <v>72603</v>
      </c>
      <c r="D22540" s="215" t="s">
        <v>72604</v>
      </c>
    </row>
    <row r="22541" spans="1:4">
      <c r="A22541" s="215" t="s">
        <v>72605</v>
      </c>
      <c r="B22541" s="215">
        <v>1</v>
      </c>
      <c r="C22541" s="216" t="s">
        <v>72606</v>
      </c>
      <c r="D22541" s="215" t="s">
        <v>72607</v>
      </c>
    </row>
    <row r="22542" spans="1:4">
      <c r="A22542" s="215" t="s">
        <v>72608</v>
      </c>
      <c r="B22542" s="215">
        <v>1</v>
      </c>
      <c r="C22542" s="216" t="s">
        <v>72609</v>
      </c>
      <c r="D22542" s="215" t="s">
        <v>72610</v>
      </c>
    </row>
    <row r="22543" spans="1:4">
      <c r="A22543" s="215" t="s">
        <v>72611</v>
      </c>
      <c r="B22543" s="215">
        <v>1</v>
      </c>
      <c r="C22543" s="216" t="s">
        <v>72612</v>
      </c>
      <c r="D22543" s="215" t="s">
        <v>72613</v>
      </c>
    </row>
    <row r="22544" spans="1:4">
      <c r="A22544" s="215" t="s">
        <v>72614</v>
      </c>
      <c r="B22544" s="215">
        <v>1</v>
      </c>
      <c r="C22544" s="216" t="s">
        <v>72615</v>
      </c>
      <c r="D22544" s="215" t="s">
        <v>72616</v>
      </c>
    </row>
    <row r="22545" spans="1:4">
      <c r="A22545" s="215" t="s">
        <v>72617</v>
      </c>
      <c r="B22545" s="215">
        <v>1</v>
      </c>
      <c r="C22545" s="216" t="s">
        <v>72618</v>
      </c>
      <c r="D22545" s="215" t="s">
        <v>72619</v>
      </c>
    </row>
    <row r="22546" spans="1:4">
      <c r="A22546" s="215" t="s">
        <v>72620</v>
      </c>
      <c r="B22546" s="215">
        <v>1</v>
      </c>
      <c r="C22546" s="216" t="s">
        <v>72621</v>
      </c>
      <c r="D22546" s="215" t="s">
        <v>72622</v>
      </c>
    </row>
    <row r="22547" spans="1:4">
      <c r="A22547" s="215" t="s">
        <v>72623</v>
      </c>
      <c r="B22547" s="215">
        <v>1</v>
      </c>
      <c r="C22547" s="216" t="s">
        <v>72624</v>
      </c>
      <c r="D22547" s="215" t="s">
        <v>72625</v>
      </c>
    </row>
    <row r="22548" spans="1:4">
      <c r="A22548" s="215" t="s">
        <v>72626</v>
      </c>
      <c r="B22548" s="215">
        <v>1</v>
      </c>
      <c r="C22548" s="216" t="s">
        <v>72627</v>
      </c>
      <c r="D22548" s="215" t="s">
        <v>72628</v>
      </c>
    </row>
    <row r="22549" spans="1:4">
      <c r="A22549" s="215" t="s">
        <v>72629</v>
      </c>
      <c r="B22549" s="215">
        <v>1</v>
      </c>
      <c r="C22549" s="216" t="s">
        <v>72630</v>
      </c>
      <c r="D22549" s="215" t="s">
        <v>72631</v>
      </c>
    </row>
    <row r="22550" spans="1:4">
      <c r="A22550" s="215" t="s">
        <v>72632</v>
      </c>
      <c r="B22550" s="215">
        <v>1</v>
      </c>
      <c r="C22550" s="216" t="s">
        <v>72633</v>
      </c>
      <c r="D22550" s="215" t="s">
        <v>72634</v>
      </c>
    </row>
    <row r="22551" spans="1:4">
      <c r="A22551" s="215" t="s">
        <v>72635</v>
      </c>
      <c r="B22551" s="215">
        <v>1</v>
      </c>
      <c r="C22551" s="216" t="s">
        <v>72636</v>
      </c>
      <c r="D22551" s="215" t="s">
        <v>72637</v>
      </c>
    </row>
    <row r="22552" spans="1:4">
      <c r="A22552" s="215" t="s">
        <v>72638</v>
      </c>
      <c r="B22552" s="215">
        <v>1</v>
      </c>
      <c r="C22552" s="216" t="s">
        <v>72639</v>
      </c>
      <c r="D22552" s="215" t="s">
        <v>72640</v>
      </c>
    </row>
    <row r="22553" spans="1:4">
      <c r="A22553" s="215" t="s">
        <v>72641</v>
      </c>
      <c r="B22553" s="215">
        <v>1</v>
      </c>
      <c r="C22553" s="216" t="s">
        <v>72642</v>
      </c>
      <c r="D22553" s="215" t="s">
        <v>72643</v>
      </c>
    </row>
    <row r="22554" spans="1:4">
      <c r="A22554" s="215" t="s">
        <v>72644</v>
      </c>
      <c r="B22554" s="215">
        <v>1</v>
      </c>
      <c r="C22554" s="216" t="s">
        <v>72645</v>
      </c>
      <c r="D22554" s="215" t="s">
        <v>72646</v>
      </c>
    </row>
    <row r="22555" spans="1:4">
      <c r="A22555" s="215" t="s">
        <v>72647</v>
      </c>
      <c r="B22555" s="215">
        <v>1</v>
      </c>
      <c r="C22555" s="216" t="s">
        <v>72648</v>
      </c>
      <c r="D22555" s="215" t="s">
        <v>72649</v>
      </c>
    </row>
    <row r="22556" spans="1:4">
      <c r="A22556" s="215" t="s">
        <v>72650</v>
      </c>
      <c r="B22556" s="215">
        <v>1</v>
      </c>
      <c r="C22556" s="216" t="s">
        <v>72651</v>
      </c>
      <c r="D22556" s="215" t="s">
        <v>72652</v>
      </c>
    </row>
    <row r="22557" spans="1:4">
      <c r="A22557" s="215" t="s">
        <v>72653</v>
      </c>
      <c r="B22557" s="215">
        <v>1</v>
      </c>
      <c r="C22557" s="216" t="s">
        <v>72654</v>
      </c>
      <c r="D22557" s="215" t="s">
        <v>72655</v>
      </c>
    </row>
    <row r="22558" spans="1:4">
      <c r="A22558" s="215" t="s">
        <v>72656</v>
      </c>
      <c r="B22558" s="215">
        <v>1</v>
      </c>
      <c r="C22558" s="216" t="s">
        <v>72657</v>
      </c>
      <c r="D22558" s="215" t="s">
        <v>72658</v>
      </c>
    </row>
    <row r="22559" spans="1:4">
      <c r="A22559" s="215" t="s">
        <v>72659</v>
      </c>
      <c r="B22559" s="215">
        <v>1</v>
      </c>
      <c r="C22559" s="216" t="s">
        <v>72660</v>
      </c>
      <c r="D22559" s="215" t="s">
        <v>72661</v>
      </c>
    </row>
    <row r="22560" spans="1:4">
      <c r="A22560" s="215" t="s">
        <v>72662</v>
      </c>
      <c r="B22560" s="215">
        <v>1</v>
      </c>
      <c r="C22560" s="216" t="s">
        <v>72663</v>
      </c>
      <c r="D22560" s="215" t="s">
        <v>72664</v>
      </c>
    </row>
    <row r="22561" spans="1:4">
      <c r="A22561" s="215" t="s">
        <v>72665</v>
      </c>
      <c r="B22561" s="215">
        <v>1</v>
      </c>
      <c r="C22561" s="216" t="s">
        <v>72666</v>
      </c>
      <c r="D22561" s="215" t="s">
        <v>72667</v>
      </c>
    </row>
    <row r="22562" spans="1:4">
      <c r="A22562" s="215" t="s">
        <v>72668</v>
      </c>
      <c r="B22562" s="215">
        <v>1</v>
      </c>
      <c r="C22562" s="216" t="s">
        <v>72669</v>
      </c>
      <c r="D22562" s="215" t="s">
        <v>72670</v>
      </c>
    </row>
    <row r="22563" spans="1:4">
      <c r="A22563" s="215" t="s">
        <v>72671</v>
      </c>
      <c r="B22563" s="215">
        <v>1</v>
      </c>
      <c r="C22563" s="216" t="s">
        <v>72672</v>
      </c>
      <c r="D22563" s="215" t="s">
        <v>72673</v>
      </c>
    </row>
    <row r="22564" spans="1:4">
      <c r="A22564" s="215" t="s">
        <v>72674</v>
      </c>
      <c r="B22564" s="215">
        <v>1</v>
      </c>
      <c r="C22564" s="216" t="s">
        <v>72675</v>
      </c>
      <c r="D22564" s="215" t="s">
        <v>72676</v>
      </c>
    </row>
    <row r="22565" spans="1:4">
      <c r="A22565" s="215" t="s">
        <v>72677</v>
      </c>
      <c r="B22565" s="215">
        <v>1</v>
      </c>
      <c r="C22565" s="216" t="s">
        <v>72678</v>
      </c>
      <c r="D22565" s="215" t="s">
        <v>72679</v>
      </c>
    </row>
    <row r="22566" spans="1:4">
      <c r="A22566" s="215" t="s">
        <v>72680</v>
      </c>
      <c r="B22566" s="215">
        <v>1</v>
      </c>
      <c r="C22566" s="216" t="s">
        <v>72681</v>
      </c>
      <c r="D22566" s="215" t="s">
        <v>72682</v>
      </c>
    </row>
    <row r="22567" spans="1:4">
      <c r="A22567" s="215" t="s">
        <v>72683</v>
      </c>
      <c r="B22567" s="215">
        <v>1</v>
      </c>
      <c r="C22567" s="216" t="s">
        <v>72684</v>
      </c>
      <c r="D22567" s="215" t="s">
        <v>72685</v>
      </c>
    </row>
    <row r="22568" spans="1:4">
      <c r="A22568" s="215" t="s">
        <v>72686</v>
      </c>
      <c r="B22568" s="215">
        <v>1</v>
      </c>
      <c r="C22568" s="216" t="s">
        <v>72687</v>
      </c>
      <c r="D22568" s="215" t="s">
        <v>72688</v>
      </c>
    </row>
    <row r="22569" spans="1:4">
      <c r="A22569" s="215" t="s">
        <v>72689</v>
      </c>
      <c r="B22569" s="215">
        <v>1</v>
      </c>
      <c r="C22569" s="216" t="s">
        <v>72690</v>
      </c>
      <c r="D22569" s="215" t="s">
        <v>72691</v>
      </c>
    </row>
    <row r="22570" spans="1:4">
      <c r="A22570" s="215" t="s">
        <v>72692</v>
      </c>
      <c r="B22570" s="215">
        <v>1</v>
      </c>
      <c r="C22570" s="216" t="s">
        <v>72693</v>
      </c>
      <c r="D22570" s="215" t="s">
        <v>72694</v>
      </c>
    </row>
    <row r="22571" spans="1:4">
      <c r="A22571" s="215" t="s">
        <v>72695</v>
      </c>
      <c r="B22571" s="215">
        <v>1</v>
      </c>
      <c r="C22571" s="216" t="s">
        <v>72696</v>
      </c>
      <c r="D22571" s="215" t="s">
        <v>72697</v>
      </c>
    </row>
    <row r="22572" spans="1:4">
      <c r="A22572" s="215" t="s">
        <v>72698</v>
      </c>
      <c r="B22572" s="215">
        <v>1</v>
      </c>
      <c r="C22572" s="216" t="s">
        <v>72699</v>
      </c>
      <c r="D22572" s="215" t="s">
        <v>72700</v>
      </c>
    </row>
    <row r="22573" spans="1:4">
      <c r="A22573" s="215" t="s">
        <v>72701</v>
      </c>
      <c r="B22573" s="215">
        <v>1</v>
      </c>
      <c r="C22573" s="216" t="s">
        <v>72702</v>
      </c>
      <c r="D22573" s="215" t="s">
        <v>72703</v>
      </c>
    </row>
    <row r="22574" spans="1:4">
      <c r="A22574" s="215" t="s">
        <v>72704</v>
      </c>
      <c r="B22574" s="215">
        <v>1</v>
      </c>
      <c r="C22574" s="216" t="s">
        <v>72705</v>
      </c>
      <c r="D22574" s="215" t="s">
        <v>72706</v>
      </c>
    </row>
    <row r="22575" spans="1:4">
      <c r="A22575" s="215" t="s">
        <v>72707</v>
      </c>
      <c r="B22575" s="215">
        <v>1</v>
      </c>
      <c r="C22575" s="216" t="s">
        <v>72708</v>
      </c>
      <c r="D22575" s="215" t="s">
        <v>72709</v>
      </c>
    </row>
    <row r="22576" spans="1:4">
      <c r="A22576" s="215" t="s">
        <v>72710</v>
      </c>
      <c r="B22576" s="215">
        <v>1</v>
      </c>
      <c r="C22576" s="216" t="s">
        <v>72711</v>
      </c>
      <c r="D22576" s="215" t="s">
        <v>72712</v>
      </c>
    </row>
    <row r="22577" spans="1:4">
      <c r="A22577" s="215" t="s">
        <v>72713</v>
      </c>
      <c r="B22577" s="215">
        <v>1</v>
      </c>
      <c r="C22577" s="216" t="s">
        <v>72714</v>
      </c>
      <c r="D22577" s="215" t="s">
        <v>72715</v>
      </c>
    </row>
    <row r="22578" spans="1:4">
      <c r="A22578" s="215" t="s">
        <v>72716</v>
      </c>
      <c r="B22578" s="215">
        <v>1</v>
      </c>
      <c r="C22578" s="216" t="s">
        <v>72717</v>
      </c>
      <c r="D22578" s="215" t="s">
        <v>72718</v>
      </c>
    </row>
    <row r="22579" spans="1:4">
      <c r="A22579" s="215" t="s">
        <v>72719</v>
      </c>
      <c r="B22579" s="215">
        <v>1</v>
      </c>
      <c r="C22579" s="216" t="s">
        <v>72720</v>
      </c>
      <c r="D22579" s="215" t="s">
        <v>72721</v>
      </c>
    </row>
    <row r="22580" spans="1:4">
      <c r="A22580" s="215" t="s">
        <v>72722</v>
      </c>
      <c r="B22580" s="215">
        <v>1</v>
      </c>
      <c r="C22580" s="216" t="s">
        <v>72723</v>
      </c>
      <c r="D22580" s="215" t="s">
        <v>72724</v>
      </c>
    </row>
    <row r="22581" spans="1:4">
      <c r="A22581" s="215" t="s">
        <v>72725</v>
      </c>
      <c r="B22581" s="215">
        <v>1</v>
      </c>
      <c r="C22581" s="216" t="s">
        <v>72726</v>
      </c>
      <c r="D22581" s="215" t="s">
        <v>72727</v>
      </c>
    </row>
    <row r="22582" spans="1:4">
      <c r="A22582" s="215" t="s">
        <v>72728</v>
      </c>
      <c r="B22582" s="215">
        <v>1</v>
      </c>
      <c r="C22582" s="216" t="s">
        <v>72729</v>
      </c>
      <c r="D22582" s="215" t="s">
        <v>72730</v>
      </c>
    </row>
    <row r="22583" spans="1:4">
      <c r="A22583" s="215" t="s">
        <v>72731</v>
      </c>
      <c r="B22583" s="215">
        <v>1</v>
      </c>
      <c r="C22583" s="216" t="s">
        <v>72732</v>
      </c>
      <c r="D22583" s="215" t="s">
        <v>72733</v>
      </c>
    </row>
    <row r="22584" spans="1:4">
      <c r="A22584" s="215" t="s">
        <v>72734</v>
      </c>
      <c r="B22584" s="215">
        <v>1</v>
      </c>
      <c r="C22584" s="216" t="s">
        <v>72735</v>
      </c>
      <c r="D22584" s="215" t="s">
        <v>72736</v>
      </c>
    </row>
    <row r="22585" spans="1:4">
      <c r="A22585" s="215" t="s">
        <v>72737</v>
      </c>
      <c r="B22585" s="215">
        <v>1</v>
      </c>
      <c r="C22585" s="216" t="s">
        <v>72738</v>
      </c>
      <c r="D22585" s="215" t="s">
        <v>72739</v>
      </c>
    </row>
    <row r="22586" spans="1:4">
      <c r="A22586" s="215" t="s">
        <v>72740</v>
      </c>
      <c r="B22586" s="215">
        <v>1</v>
      </c>
      <c r="C22586" s="216" t="s">
        <v>72741</v>
      </c>
      <c r="D22586" s="215" t="s">
        <v>72742</v>
      </c>
    </row>
    <row r="22587" spans="1:4">
      <c r="A22587" s="215" t="s">
        <v>72743</v>
      </c>
      <c r="B22587" s="215">
        <v>1</v>
      </c>
      <c r="C22587" s="216" t="s">
        <v>72744</v>
      </c>
      <c r="D22587" s="215" t="s">
        <v>72745</v>
      </c>
    </row>
    <row r="22588" spans="1:4">
      <c r="A22588" s="215" t="s">
        <v>72746</v>
      </c>
      <c r="B22588" s="215">
        <v>1</v>
      </c>
      <c r="C22588" s="216" t="s">
        <v>72747</v>
      </c>
      <c r="D22588" s="215" t="s">
        <v>72748</v>
      </c>
    </row>
    <row r="22589" spans="1:4">
      <c r="A22589" s="215" t="s">
        <v>72749</v>
      </c>
      <c r="B22589" s="215">
        <v>1</v>
      </c>
      <c r="C22589" s="216" t="s">
        <v>72750</v>
      </c>
      <c r="D22589" s="215" t="s">
        <v>72751</v>
      </c>
    </row>
    <row r="22590" spans="1:4">
      <c r="A22590" s="215" t="s">
        <v>72752</v>
      </c>
      <c r="B22590" s="215">
        <v>1</v>
      </c>
      <c r="C22590" s="216" t="s">
        <v>72753</v>
      </c>
      <c r="D22590" s="215" t="s">
        <v>72754</v>
      </c>
    </row>
    <row r="22591" spans="1:4">
      <c r="A22591" s="215" t="s">
        <v>72755</v>
      </c>
      <c r="B22591" s="215">
        <v>1</v>
      </c>
      <c r="C22591" s="216" t="s">
        <v>72756</v>
      </c>
      <c r="D22591" s="215" t="s">
        <v>72757</v>
      </c>
    </row>
    <row r="22592" spans="1:4">
      <c r="A22592" s="215" t="s">
        <v>72758</v>
      </c>
      <c r="B22592" s="215">
        <v>1</v>
      </c>
      <c r="C22592" s="216" t="s">
        <v>72759</v>
      </c>
      <c r="D22592" s="215" t="s">
        <v>72760</v>
      </c>
    </row>
    <row r="22593" spans="1:4">
      <c r="A22593" s="215" t="s">
        <v>72761</v>
      </c>
      <c r="B22593" s="215">
        <v>1</v>
      </c>
      <c r="C22593" s="216" t="s">
        <v>72762</v>
      </c>
      <c r="D22593" s="215" t="s">
        <v>72763</v>
      </c>
    </row>
    <row r="22594" spans="1:4">
      <c r="A22594" s="215" t="s">
        <v>72764</v>
      </c>
      <c r="B22594" s="215">
        <v>1</v>
      </c>
      <c r="C22594" s="216" t="s">
        <v>72765</v>
      </c>
      <c r="D22594" s="215" t="s">
        <v>72766</v>
      </c>
    </row>
    <row r="22595" spans="1:4">
      <c r="A22595" s="215" t="s">
        <v>72767</v>
      </c>
      <c r="B22595" s="215">
        <v>1</v>
      </c>
      <c r="C22595" s="216" t="s">
        <v>72768</v>
      </c>
      <c r="D22595" s="215" t="s">
        <v>72769</v>
      </c>
    </row>
    <row r="22596" spans="1:4">
      <c r="A22596" s="215" t="s">
        <v>72770</v>
      </c>
      <c r="B22596" s="215">
        <v>1</v>
      </c>
      <c r="C22596" s="216" t="s">
        <v>72771</v>
      </c>
      <c r="D22596" s="215" t="s">
        <v>72772</v>
      </c>
    </row>
    <row r="22597" spans="1:4">
      <c r="A22597" s="215" t="s">
        <v>72773</v>
      </c>
      <c r="B22597" s="215">
        <v>1</v>
      </c>
      <c r="C22597" s="216" t="s">
        <v>72774</v>
      </c>
      <c r="D22597" s="215" t="s">
        <v>72775</v>
      </c>
    </row>
    <row r="22598" spans="1:4">
      <c r="A22598" s="215" t="s">
        <v>72776</v>
      </c>
      <c r="B22598" s="215">
        <v>1</v>
      </c>
      <c r="C22598" s="216" t="s">
        <v>72777</v>
      </c>
      <c r="D22598" s="215" t="s">
        <v>72778</v>
      </c>
    </row>
    <row r="22599" spans="1:4">
      <c r="A22599" s="215" t="s">
        <v>72779</v>
      </c>
      <c r="B22599" s="215">
        <v>1</v>
      </c>
      <c r="C22599" s="216" t="s">
        <v>72780</v>
      </c>
      <c r="D22599" s="215" t="s">
        <v>72781</v>
      </c>
    </row>
    <row r="22600" spans="1:4">
      <c r="A22600" s="215" t="s">
        <v>72782</v>
      </c>
      <c r="B22600" s="215">
        <v>1</v>
      </c>
      <c r="C22600" s="216" t="s">
        <v>72783</v>
      </c>
      <c r="D22600" s="215" t="s">
        <v>72784</v>
      </c>
    </row>
    <row r="22601" spans="1:4">
      <c r="A22601" s="215" t="s">
        <v>72785</v>
      </c>
      <c r="B22601" s="215">
        <v>1</v>
      </c>
      <c r="C22601" s="216" t="s">
        <v>72786</v>
      </c>
      <c r="D22601" s="215" t="s">
        <v>72787</v>
      </c>
    </row>
    <row r="22602" spans="1:4">
      <c r="A22602" s="215" t="s">
        <v>72788</v>
      </c>
      <c r="B22602" s="215">
        <v>1</v>
      </c>
      <c r="C22602" s="216" t="s">
        <v>72789</v>
      </c>
      <c r="D22602" s="215" t="s">
        <v>72790</v>
      </c>
    </row>
    <row r="22603" spans="1:4">
      <c r="A22603" s="215" t="s">
        <v>72791</v>
      </c>
      <c r="B22603" s="215">
        <v>1</v>
      </c>
      <c r="C22603" s="216" t="s">
        <v>72792</v>
      </c>
      <c r="D22603" s="215" t="s">
        <v>72793</v>
      </c>
    </row>
    <row r="22604" spans="1:4">
      <c r="A22604" s="215" t="s">
        <v>72794</v>
      </c>
      <c r="B22604" s="215">
        <v>1</v>
      </c>
      <c r="C22604" s="216" t="s">
        <v>72795</v>
      </c>
      <c r="D22604" s="215" t="s">
        <v>72796</v>
      </c>
    </row>
    <row r="22605" spans="1:4">
      <c r="A22605" s="215" t="s">
        <v>72797</v>
      </c>
      <c r="B22605" s="215">
        <v>1</v>
      </c>
      <c r="C22605" s="216" t="s">
        <v>72798</v>
      </c>
      <c r="D22605" s="215" t="s">
        <v>72799</v>
      </c>
    </row>
    <row r="22606" spans="1:4">
      <c r="A22606" s="215" t="s">
        <v>72800</v>
      </c>
      <c r="B22606" s="215">
        <v>1</v>
      </c>
      <c r="C22606" s="216" t="s">
        <v>72801</v>
      </c>
      <c r="D22606" s="215" t="s">
        <v>72802</v>
      </c>
    </row>
    <row r="22607" spans="1:4">
      <c r="A22607" s="215" t="s">
        <v>72803</v>
      </c>
      <c r="B22607" s="215">
        <v>1</v>
      </c>
      <c r="C22607" s="216" t="s">
        <v>72804</v>
      </c>
      <c r="D22607" s="215" t="s">
        <v>72805</v>
      </c>
    </row>
    <row r="22608" spans="1:4">
      <c r="A22608" s="215" t="s">
        <v>72806</v>
      </c>
      <c r="B22608" s="215">
        <v>1</v>
      </c>
      <c r="C22608" s="216" t="s">
        <v>72807</v>
      </c>
      <c r="D22608" s="215" t="s">
        <v>72808</v>
      </c>
    </row>
    <row r="22609" spans="1:4">
      <c r="A22609" s="215" t="s">
        <v>72809</v>
      </c>
      <c r="B22609" s="215">
        <v>1</v>
      </c>
      <c r="C22609" s="216" t="s">
        <v>72810</v>
      </c>
      <c r="D22609" s="215" t="s">
        <v>72811</v>
      </c>
    </row>
    <row r="22610" spans="1:4">
      <c r="A22610" s="215" t="s">
        <v>72812</v>
      </c>
      <c r="B22610" s="215">
        <v>1</v>
      </c>
      <c r="C22610" s="216" t="s">
        <v>72813</v>
      </c>
      <c r="D22610" s="215" t="s">
        <v>72814</v>
      </c>
    </row>
    <row r="22611" spans="1:4">
      <c r="A22611" s="215" t="s">
        <v>72815</v>
      </c>
      <c r="B22611" s="215">
        <v>1</v>
      </c>
      <c r="C22611" s="216" t="s">
        <v>72816</v>
      </c>
      <c r="D22611" s="215" t="s">
        <v>72817</v>
      </c>
    </row>
    <row r="22612" spans="1:4">
      <c r="A22612" s="215" t="s">
        <v>72818</v>
      </c>
      <c r="B22612" s="215">
        <v>1</v>
      </c>
      <c r="C22612" s="216" t="s">
        <v>72819</v>
      </c>
      <c r="D22612" s="215" t="s">
        <v>72820</v>
      </c>
    </row>
    <row r="22613" spans="1:4">
      <c r="A22613" s="215" t="s">
        <v>72821</v>
      </c>
      <c r="B22613" s="215">
        <v>1</v>
      </c>
      <c r="C22613" s="216" t="s">
        <v>72822</v>
      </c>
      <c r="D22613" s="215" t="s">
        <v>72823</v>
      </c>
    </row>
    <row r="22614" spans="1:4">
      <c r="A22614" s="215" t="s">
        <v>72824</v>
      </c>
      <c r="B22614" s="215">
        <v>1</v>
      </c>
      <c r="C22614" s="216" t="s">
        <v>72825</v>
      </c>
      <c r="D22614" s="215" t="s">
        <v>72826</v>
      </c>
    </row>
    <row r="22615" spans="1:4">
      <c r="A22615" s="215" t="s">
        <v>72827</v>
      </c>
      <c r="B22615" s="215">
        <v>1</v>
      </c>
      <c r="C22615" s="216" t="s">
        <v>72828</v>
      </c>
      <c r="D22615" s="215" t="s">
        <v>72829</v>
      </c>
    </row>
    <row r="22616" spans="1:4">
      <c r="A22616" s="215" t="s">
        <v>72830</v>
      </c>
      <c r="B22616" s="215">
        <v>1</v>
      </c>
      <c r="C22616" s="216" t="s">
        <v>72831</v>
      </c>
      <c r="D22616" s="215" t="s">
        <v>72832</v>
      </c>
    </row>
    <row r="22617" spans="1:4">
      <c r="A22617" s="215" t="s">
        <v>72833</v>
      </c>
      <c r="B22617" s="215">
        <v>1</v>
      </c>
      <c r="C22617" s="216" t="s">
        <v>72834</v>
      </c>
      <c r="D22617" s="215" t="s">
        <v>72835</v>
      </c>
    </row>
    <row r="22618" spans="1:4">
      <c r="A22618" s="215" t="s">
        <v>72836</v>
      </c>
      <c r="B22618" s="215">
        <v>1</v>
      </c>
      <c r="C22618" s="216" t="s">
        <v>72837</v>
      </c>
      <c r="D22618" s="215" t="s">
        <v>72838</v>
      </c>
    </row>
    <row r="22619" spans="1:4">
      <c r="A22619" s="215" t="s">
        <v>72839</v>
      </c>
      <c r="B22619" s="215">
        <v>1</v>
      </c>
      <c r="C22619" s="216" t="s">
        <v>72840</v>
      </c>
      <c r="D22619" s="215" t="s">
        <v>72841</v>
      </c>
    </row>
    <row r="22620" spans="1:4">
      <c r="A22620" s="215" t="s">
        <v>72842</v>
      </c>
      <c r="B22620" s="215">
        <v>1</v>
      </c>
      <c r="C22620" s="216" t="s">
        <v>72843</v>
      </c>
      <c r="D22620" s="215" t="s">
        <v>72844</v>
      </c>
    </row>
    <row r="22621" spans="1:4">
      <c r="A22621" s="215" t="s">
        <v>72845</v>
      </c>
      <c r="B22621" s="215">
        <v>1</v>
      </c>
      <c r="C22621" s="216" t="s">
        <v>72846</v>
      </c>
      <c r="D22621" s="215" t="s">
        <v>72847</v>
      </c>
    </row>
    <row r="22622" spans="1:4">
      <c r="A22622" s="215" t="s">
        <v>72848</v>
      </c>
      <c r="B22622" s="215">
        <v>1</v>
      </c>
      <c r="C22622" s="216" t="s">
        <v>72849</v>
      </c>
      <c r="D22622" s="215" t="s">
        <v>72850</v>
      </c>
    </row>
    <row r="22623" spans="1:4">
      <c r="A22623" s="215" t="s">
        <v>72851</v>
      </c>
      <c r="B22623" s="215">
        <v>1</v>
      </c>
      <c r="C22623" s="216" t="s">
        <v>72852</v>
      </c>
      <c r="D22623" s="215" t="s">
        <v>72853</v>
      </c>
    </row>
    <row r="22624" spans="1:4">
      <c r="A22624" s="215" t="s">
        <v>72854</v>
      </c>
      <c r="B22624" s="215">
        <v>1</v>
      </c>
      <c r="C22624" s="216" t="s">
        <v>72855</v>
      </c>
      <c r="D22624" s="215" t="s">
        <v>72856</v>
      </c>
    </row>
    <row r="22625" spans="1:4">
      <c r="A22625" s="215" t="s">
        <v>72857</v>
      </c>
      <c r="B22625" s="215">
        <v>1</v>
      </c>
      <c r="C22625" s="216" t="s">
        <v>72858</v>
      </c>
      <c r="D22625" s="215" t="s">
        <v>72859</v>
      </c>
    </row>
    <row r="22626" spans="1:4">
      <c r="A22626" s="215" t="s">
        <v>72860</v>
      </c>
      <c r="B22626" s="215">
        <v>1</v>
      </c>
      <c r="C22626" s="216" t="s">
        <v>72861</v>
      </c>
      <c r="D22626" s="215" t="s">
        <v>72862</v>
      </c>
    </row>
    <row r="22627" spans="1:4">
      <c r="A22627" s="215" t="s">
        <v>72863</v>
      </c>
      <c r="B22627" s="215">
        <v>1</v>
      </c>
      <c r="C22627" s="216" t="s">
        <v>72864</v>
      </c>
      <c r="D22627" s="215" t="s">
        <v>72865</v>
      </c>
    </row>
    <row r="22628" spans="1:4">
      <c r="A22628" s="215" t="s">
        <v>72866</v>
      </c>
      <c r="B22628" s="215">
        <v>1</v>
      </c>
      <c r="C22628" s="216" t="s">
        <v>72867</v>
      </c>
      <c r="D22628" s="215" t="s">
        <v>72868</v>
      </c>
    </row>
    <row r="22629" spans="1:4">
      <c r="A22629" s="215" t="s">
        <v>72869</v>
      </c>
      <c r="B22629" s="215">
        <v>1</v>
      </c>
      <c r="C22629" s="216" t="s">
        <v>72870</v>
      </c>
      <c r="D22629" s="215" t="s">
        <v>72871</v>
      </c>
    </row>
    <row r="22630" spans="1:4">
      <c r="A22630" s="215" t="s">
        <v>72872</v>
      </c>
      <c r="B22630" s="215">
        <v>1</v>
      </c>
      <c r="C22630" s="216" t="s">
        <v>72873</v>
      </c>
      <c r="D22630" s="215" t="s">
        <v>72874</v>
      </c>
    </row>
    <row r="22631" spans="1:4">
      <c r="A22631" s="215" t="s">
        <v>72875</v>
      </c>
      <c r="B22631" s="215">
        <v>1</v>
      </c>
      <c r="C22631" s="216" t="s">
        <v>72876</v>
      </c>
      <c r="D22631" s="215" t="s">
        <v>72877</v>
      </c>
    </row>
    <row r="22632" spans="1:4">
      <c r="A22632" s="215" t="s">
        <v>72878</v>
      </c>
      <c r="B22632" s="215">
        <v>1</v>
      </c>
      <c r="C22632" s="216" t="s">
        <v>72879</v>
      </c>
      <c r="D22632" s="215" t="s">
        <v>72880</v>
      </c>
    </row>
    <row r="22633" spans="1:4">
      <c r="A22633" s="215" t="s">
        <v>72881</v>
      </c>
      <c r="B22633" s="215">
        <v>1</v>
      </c>
      <c r="C22633" s="216" t="s">
        <v>72882</v>
      </c>
      <c r="D22633" s="215" t="s">
        <v>72883</v>
      </c>
    </row>
    <row r="22634" spans="1:4">
      <c r="A22634" s="215" t="s">
        <v>72884</v>
      </c>
      <c r="B22634" s="215">
        <v>1</v>
      </c>
      <c r="C22634" s="216" t="s">
        <v>72885</v>
      </c>
      <c r="D22634" s="215" t="s">
        <v>72886</v>
      </c>
    </row>
    <row r="22635" spans="1:4">
      <c r="A22635" s="215" t="s">
        <v>72887</v>
      </c>
      <c r="B22635" s="215">
        <v>1</v>
      </c>
      <c r="C22635" s="216" t="s">
        <v>72888</v>
      </c>
      <c r="D22635" s="215" t="s">
        <v>72889</v>
      </c>
    </row>
    <row r="22636" spans="1:4">
      <c r="A22636" s="215" t="s">
        <v>72890</v>
      </c>
      <c r="B22636" s="215">
        <v>1</v>
      </c>
      <c r="C22636" s="216" t="s">
        <v>72891</v>
      </c>
      <c r="D22636" s="215" t="s">
        <v>72892</v>
      </c>
    </row>
    <row r="22637" spans="1:4">
      <c r="A22637" s="215" t="s">
        <v>72893</v>
      </c>
      <c r="B22637" s="215">
        <v>1</v>
      </c>
      <c r="C22637" s="216" t="s">
        <v>72894</v>
      </c>
      <c r="D22637" s="215" t="s">
        <v>72895</v>
      </c>
    </row>
    <row r="22638" spans="1:4">
      <c r="A22638" s="215" t="s">
        <v>72896</v>
      </c>
      <c r="B22638" s="215">
        <v>1</v>
      </c>
      <c r="C22638" s="216" t="s">
        <v>72897</v>
      </c>
      <c r="D22638" s="215" t="s">
        <v>72898</v>
      </c>
    </row>
    <row r="22639" spans="1:4">
      <c r="A22639" s="215" t="s">
        <v>72899</v>
      </c>
      <c r="B22639" s="215">
        <v>1</v>
      </c>
      <c r="C22639" s="216" t="s">
        <v>72900</v>
      </c>
      <c r="D22639" s="215" t="s">
        <v>72901</v>
      </c>
    </row>
    <row r="22640" spans="1:4">
      <c r="A22640" s="215" t="s">
        <v>72902</v>
      </c>
      <c r="B22640" s="215">
        <v>1</v>
      </c>
      <c r="C22640" s="216" t="s">
        <v>72903</v>
      </c>
      <c r="D22640" s="215" t="s">
        <v>72904</v>
      </c>
    </row>
    <row r="22641" spans="1:4">
      <c r="A22641" s="215" t="s">
        <v>72905</v>
      </c>
      <c r="B22641" s="215">
        <v>1</v>
      </c>
      <c r="C22641" s="216" t="s">
        <v>72906</v>
      </c>
      <c r="D22641" s="215" t="s">
        <v>72907</v>
      </c>
    </row>
    <row r="22642" spans="1:4">
      <c r="A22642" s="215" t="s">
        <v>72908</v>
      </c>
      <c r="B22642" s="215">
        <v>1</v>
      </c>
      <c r="C22642" s="216" t="s">
        <v>72909</v>
      </c>
      <c r="D22642" s="215" t="s">
        <v>72910</v>
      </c>
    </row>
    <row r="22643" spans="1:4">
      <c r="A22643" s="215" t="s">
        <v>72911</v>
      </c>
      <c r="B22643" s="215">
        <v>1</v>
      </c>
      <c r="C22643" s="216" t="s">
        <v>72912</v>
      </c>
      <c r="D22643" s="215" t="s">
        <v>72913</v>
      </c>
    </row>
    <row r="22644" spans="1:4">
      <c r="A22644" s="215" t="s">
        <v>72914</v>
      </c>
      <c r="B22644" s="215">
        <v>1</v>
      </c>
      <c r="C22644" s="216" t="s">
        <v>72915</v>
      </c>
      <c r="D22644" s="215" t="s">
        <v>72916</v>
      </c>
    </row>
    <row r="22645" spans="1:4">
      <c r="A22645" s="215" t="s">
        <v>72917</v>
      </c>
      <c r="B22645" s="215">
        <v>1</v>
      </c>
      <c r="C22645" s="216" t="s">
        <v>72918</v>
      </c>
      <c r="D22645" s="215" t="s">
        <v>72919</v>
      </c>
    </row>
    <row r="22646" spans="1:4">
      <c r="A22646" s="215" t="s">
        <v>72920</v>
      </c>
      <c r="B22646" s="215">
        <v>1</v>
      </c>
      <c r="C22646" s="216" t="s">
        <v>72921</v>
      </c>
      <c r="D22646" s="215" t="s">
        <v>72922</v>
      </c>
    </row>
    <row r="22647" spans="1:4">
      <c r="A22647" s="215" t="s">
        <v>72923</v>
      </c>
      <c r="B22647" s="215">
        <v>1</v>
      </c>
      <c r="C22647" s="216" t="s">
        <v>72924</v>
      </c>
      <c r="D22647" s="215" t="s">
        <v>72925</v>
      </c>
    </row>
    <row r="22648" spans="1:4">
      <c r="A22648" s="215" t="s">
        <v>72926</v>
      </c>
      <c r="B22648" s="215">
        <v>1</v>
      </c>
      <c r="C22648" s="216" t="s">
        <v>72927</v>
      </c>
      <c r="D22648" s="215" t="s">
        <v>72928</v>
      </c>
    </row>
    <row r="22649" spans="1:4">
      <c r="A22649" s="215" t="s">
        <v>72929</v>
      </c>
      <c r="B22649" s="215">
        <v>1</v>
      </c>
      <c r="C22649" s="216" t="s">
        <v>72930</v>
      </c>
      <c r="D22649" s="215" t="s">
        <v>72931</v>
      </c>
    </row>
    <row r="22650" spans="1:4">
      <c r="A22650" s="215" t="s">
        <v>72932</v>
      </c>
      <c r="B22650" s="215">
        <v>1</v>
      </c>
      <c r="C22650" s="216" t="s">
        <v>72933</v>
      </c>
      <c r="D22650" s="215" t="s">
        <v>72934</v>
      </c>
    </row>
    <row r="22651" spans="1:4">
      <c r="A22651" s="215" t="s">
        <v>72935</v>
      </c>
      <c r="B22651" s="215">
        <v>1</v>
      </c>
      <c r="C22651" s="216" t="s">
        <v>72936</v>
      </c>
      <c r="D22651" s="215" t="s">
        <v>72937</v>
      </c>
    </row>
    <row r="22652" spans="1:4">
      <c r="A22652" s="215" t="s">
        <v>72938</v>
      </c>
      <c r="B22652" s="215">
        <v>1</v>
      </c>
      <c r="C22652" s="216" t="s">
        <v>72939</v>
      </c>
      <c r="D22652" s="215" t="s">
        <v>72940</v>
      </c>
    </row>
    <row r="22653" spans="1:4">
      <c r="A22653" s="215" t="s">
        <v>72941</v>
      </c>
      <c r="B22653" s="215">
        <v>1</v>
      </c>
      <c r="C22653" s="216" t="s">
        <v>72942</v>
      </c>
      <c r="D22653" s="215" t="s">
        <v>72943</v>
      </c>
    </row>
    <row r="22654" spans="1:4">
      <c r="A22654" s="215" t="s">
        <v>72944</v>
      </c>
      <c r="B22654" s="215">
        <v>1</v>
      </c>
      <c r="C22654" s="216" t="s">
        <v>72945</v>
      </c>
      <c r="D22654" s="215" t="s">
        <v>72946</v>
      </c>
    </row>
    <row r="22655" spans="1:4">
      <c r="A22655" s="215" t="s">
        <v>72947</v>
      </c>
      <c r="B22655" s="215">
        <v>1</v>
      </c>
      <c r="C22655" s="216" t="s">
        <v>72948</v>
      </c>
      <c r="D22655" s="215" t="s">
        <v>72949</v>
      </c>
    </row>
    <row r="22656" spans="1:4">
      <c r="A22656" s="215" t="s">
        <v>72950</v>
      </c>
      <c r="B22656" s="215">
        <v>1</v>
      </c>
      <c r="C22656" s="216" t="s">
        <v>72951</v>
      </c>
      <c r="D22656" s="215" t="s">
        <v>72952</v>
      </c>
    </row>
    <row r="22657" spans="1:4">
      <c r="A22657" s="215" t="s">
        <v>72953</v>
      </c>
      <c r="B22657" s="215">
        <v>1</v>
      </c>
      <c r="C22657" s="216" t="s">
        <v>72954</v>
      </c>
      <c r="D22657" s="215" t="s">
        <v>72955</v>
      </c>
    </row>
    <row r="22658" spans="1:4">
      <c r="A22658" s="215" t="s">
        <v>72956</v>
      </c>
      <c r="B22658" s="215">
        <v>1</v>
      </c>
      <c r="C22658" s="216" t="s">
        <v>72957</v>
      </c>
      <c r="D22658" s="215" t="s">
        <v>72958</v>
      </c>
    </row>
    <row r="22659" spans="1:4">
      <c r="A22659" s="215" t="s">
        <v>72959</v>
      </c>
      <c r="B22659" s="215">
        <v>1</v>
      </c>
      <c r="C22659" s="216" t="s">
        <v>72960</v>
      </c>
      <c r="D22659" s="215" t="s">
        <v>72961</v>
      </c>
    </row>
    <row r="22660" spans="1:4">
      <c r="A22660" s="215" t="s">
        <v>72962</v>
      </c>
      <c r="B22660" s="215">
        <v>1</v>
      </c>
      <c r="C22660" s="216" t="s">
        <v>72963</v>
      </c>
      <c r="D22660" s="215" t="s">
        <v>72964</v>
      </c>
    </row>
    <row r="22661" spans="1:4">
      <c r="A22661" s="215" t="s">
        <v>72965</v>
      </c>
      <c r="B22661" s="215">
        <v>1</v>
      </c>
      <c r="C22661" s="216" t="s">
        <v>72966</v>
      </c>
      <c r="D22661" s="215" t="s">
        <v>72967</v>
      </c>
    </row>
    <row r="22662" spans="1:4">
      <c r="A22662" s="215" t="s">
        <v>72968</v>
      </c>
      <c r="B22662" s="215">
        <v>1</v>
      </c>
      <c r="C22662" s="216" t="s">
        <v>72969</v>
      </c>
      <c r="D22662" s="215" t="s">
        <v>72970</v>
      </c>
    </row>
    <row r="22663" spans="1:4">
      <c r="A22663" s="215" t="s">
        <v>72971</v>
      </c>
      <c r="B22663" s="215">
        <v>1</v>
      </c>
      <c r="C22663" s="216" t="s">
        <v>72972</v>
      </c>
      <c r="D22663" s="215" t="s">
        <v>72973</v>
      </c>
    </row>
    <row r="22664" spans="1:4">
      <c r="A22664" s="215" t="s">
        <v>72974</v>
      </c>
      <c r="B22664" s="215">
        <v>1</v>
      </c>
      <c r="C22664" s="216" t="s">
        <v>72975</v>
      </c>
      <c r="D22664" s="215" t="s">
        <v>72976</v>
      </c>
    </row>
    <row r="22665" spans="1:4">
      <c r="A22665" s="215" t="s">
        <v>72977</v>
      </c>
      <c r="B22665" s="215">
        <v>1</v>
      </c>
      <c r="C22665" s="216" t="s">
        <v>72978</v>
      </c>
      <c r="D22665" s="215" t="s">
        <v>72979</v>
      </c>
    </row>
    <row r="22666" spans="1:4">
      <c r="A22666" s="215" t="s">
        <v>72980</v>
      </c>
      <c r="B22666" s="215">
        <v>1</v>
      </c>
      <c r="C22666" s="216" t="s">
        <v>72981</v>
      </c>
      <c r="D22666" s="215" t="s">
        <v>72982</v>
      </c>
    </row>
    <row r="22667" spans="1:4">
      <c r="A22667" s="215" t="s">
        <v>72983</v>
      </c>
      <c r="B22667" s="215">
        <v>1</v>
      </c>
      <c r="C22667" s="216" t="s">
        <v>72984</v>
      </c>
      <c r="D22667" s="215" t="s">
        <v>72985</v>
      </c>
    </row>
    <row r="22668" spans="1:4">
      <c r="A22668" s="215" t="s">
        <v>72986</v>
      </c>
      <c r="B22668" s="215">
        <v>1</v>
      </c>
      <c r="C22668" s="216" t="s">
        <v>72987</v>
      </c>
      <c r="D22668" s="215" t="s">
        <v>72988</v>
      </c>
    </row>
    <row r="22669" spans="1:4">
      <c r="A22669" s="215" t="s">
        <v>72989</v>
      </c>
      <c r="B22669" s="215">
        <v>1</v>
      </c>
      <c r="C22669" s="216" t="s">
        <v>72990</v>
      </c>
      <c r="D22669" s="215" t="s">
        <v>72991</v>
      </c>
    </row>
    <row r="22670" spans="1:4">
      <c r="A22670" s="215" t="s">
        <v>72992</v>
      </c>
      <c r="B22670" s="215">
        <v>1</v>
      </c>
      <c r="C22670" s="216" t="s">
        <v>72993</v>
      </c>
      <c r="D22670" s="215" t="s">
        <v>72994</v>
      </c>
    </row>
    <row r="22671" spans="1:4">
      <c r="A22671" s="215" t="s">
        <v>72995</v>
      </c>
      <c r="B22671" s="215">
        <v>1</v>
      </c>
      <c r="C22671" s="216" t="s">
        <v>72996</v>
      </c>
      <c r="D22671" s="215" t="s">
        <v>72997</v>
      </c>
    </row>
    <row r="22672" spans="1:4">
      <c r="A22672" s="215" t="s">
        <v>72998</v>
      </c>
      <c r="B22672" s="215">
        <v>1</v>
      </c>
      <c r="C22672" s="216" t="s">
        <v>72999</v>
      </c>
      <c r="D22672" s="215" t="s">
        <v>73000</v>
      </c>
    </row>
    <row r="22673" spans="1:4">
      <c r="A22673" s="215" t="s">
        <v>73001</v>
      </c>
      <c r="B22673" s="215">
        <v>1</v>
      </c>
      <c r="C22673" s="216" t="s">
        <v>73002</v>
      </c>
      <c r="D22673" s="215" t="s">
        <v>73003</v>
      </c>
    </row>
    <row r="22674" spans="1:4">
      <c r="A22674" s="215" t="s">
        <v>73004</v>
      </c>
      <c r="B22674" s="215">
        <v>1</v>
      </c>
      <c r="C22674" s="216" t="s">
        <v>73005</v>
      </c>
      <c r="D22674" s="215" t="s">
        <v>73006</v>
      </c>
    </row>
    <row r="22675" spans="1:4">
      <c r="A22675" s="215" t="s">
        <v>73007</v>
      </c>
      <c r="B22675" s="215">
        <v>1</v>
      </c>
      <c r="C22675" s="216" t="s">
        <v>73008</v>
      </c>
      <c r="D22675" s="215" t="s">
        <v>73009</v>
      </c>
    </row>
    <row r="22676" spans="1:4">
      <c r="A22676" s="215" t="s">
        <v>73010</v>
      </c>
      <c r="B22676" s="215">
        <v>1</v>
      </c>
      <c r="C22676" s="216" t="s">
        <v>73011</v>
      </c>
      <c r="D22676" s="215" t="s">
        <v>73012</v>
      </c>
    </row>
    <row r="22677" spans="1:4">
      <c r="A22677" s="215" t="s">
        <v>73014</v>
      </c>
      <c r="B22677" s="215">
        <v>1</v>
      </c>
      <c r="C22677" s="216" t="s">
        <v>73015</v>
      </c>
      <c r="D22677" s="215" t="s">
        <v>73016</v>
      </c>
    </row>
    <row r="22678" spans="1:4">
      <c r="A22678" s="215" t="s">
        <v>73017</v>
      </c>
      <c r="B22678" s="215">
        <v>1</v>
      </c>
      <c r="C22678" s="216" t="s">
        <v>73018</v>
      </c>
      <c r="D22678" s="215" t="s">
        <v>73019</v>
      </c>
    </row>
    <row r="22679" spans="1:4">
      <c r="A22679" s="215" t="s">
        <v>73020</v>
      </c>
      <c r="B22679" s="215">
        <v>1</v>
      </c>
      <c r="C22679" s="216" t="s">
        <v>73021</v>
      </c>
      <c r="D22679" s="215" t="s">
        <v>73022</v>
      </c>
    </row>
    <row r="22680" spans="1:4">
      <c r="A22680" s="215" t="s">
        <v>73023</v>
      </c>
      <c r="B22680" s="215">
        <v>1</v>
      </c>
      <c r="C22680" s="216" t="s">
        <v>73024</v>
      </c>
      <c r="D22680" s="215" t="s">
        <v>73025</v>
      </c>
    </row>
    <row r="22681" spans="1:4">
      <c r="A22681" s="215" t="s">
        <v>73026</v>
      </c>
      <c r="B22681" s="215">
        <v>1</v>
      </c>
      <c r="C22681" s="216" t="s">
        <v>73027</v>
      </c>
      <c r="D22681" s="215" t="s">
        <v>73028</v>
      </c>
    </row>
    <row r="22682" spans="1:4">
      <c r="A22682" s="215" t="s">
        <v>73029</v>
      </c>
      <c r="B22682" s="215">
        <v>1</v>
      </c>
      <c r="C22682" s="216" t="s">
        <v>73030</v>
      </c>
      <c r="D22682" s="215" t="s">
        <v>73031</v>
      </c>
    </row>
    <row r="22683" spans="1:4">
      <c r="A22683" s="215" t="s">
        <v>73032</v>
      </c>
      <c r="B22683" s="215">
        <v>1</v>
      </c>
      <c r="C22683" s="216" t="s">
        <v>73033</v>
      </c>
      <c r="D22683" s="215" t="s">
        <v>73034</v>
      </c>
    </row>
    <row r="22684" spans="1:4">
      <c r="A22684" s="215" t="s">
        <v>73035</v>
      </c>
      <c r="B22684" s="215">
        <v>1</v>
      </c>
      <c r="C22684" s="216" t="s">
        <v>73036</v>
      </c>
      <c r="D22684" s="215" t="s">
        <v>73037</v>
      </c>
    </row>
    <row r="22685" spans="1:4">
      <c r="A22685" s="215" t="s">
        <v>73038</v>
      </c>
      <c r="B22685" s="215">
        <v>1</v>
      </c>
      <c r="C22685" s="216" t="s">
        <v>73039</v>
      </c>
      <c r="D22685" s="215" t="s">
        <v>73040</v>
      </c>
    </row>
    <row r="22686" spans="1:4">
      <c r="A22686" s="215" t="s">
        <v>73041</v>
      </c>
      <c r="B22686" s="215">
        <v>1</v>
      </c>
      <c r="C22686" s="216" t="s">
        <v>73042</v>
      </c>
      <c r="D22686" s="215" t="s">
        <v>73043</v>
      </c>
    </row>
    <row r="22687" spans="1:4">
      <c r="A22687" s="215" t="s">
        <v>73044</v>
      </c>
      <c r="B22687" s="215">
        <v>1</v>
      </c>
      <c r="C22687" s="216" t="s">
        <v>73045</v>
      </c>
      <c r="D22687" s="215" t="s">
        <v>73046</v>
      </c>
    </row>
    <row r="22688" spans="1:4">
      <c r="A22688" s="215" t="s">
        <v>73047</v>
      </c>
      <c r="B22688" s="215">
        <v>1</v>
      </c>
      <c r="C22688" s="216" t="s">
        <v>73048</v>
      </c>
      <c r="D22688" s="215" t="s">
        <v>73049</v>
      </c>
    </row>
    <row r="22689" spans="1:4">
      <c r="A22689" s="215" t="s">
        <v>73050</v>
      </c>
      <c r="B22689" s="215">
        <v>1</v>
      </c>
      <c r="C22689" s="216" t="s">
        <v>73051</v>
      </c>
      <c r="D22689" s="215" t="s">
        <v>73052</v>
      </c>
    </row>
    <row r="22690" spans="1:4">
      <c r="A22690" s="215" t="s">
        <v>73053</v>
      </c>
      <c r="B22690" s="215">
        <v>1</v>
      </c>
      <c r="C22690" s="216" t="s">
        <v>73054</v>
      </c>
      <c r="D22690" s="215" t="s">
        <v>73055</v>
      </c>
    </row>
    <row r="22691" spans="1:4">
      <c r="A22691" s="215" t="s">
        <v>73056</v>
      </c>
      <c r="B22691" s="215">
        <v>1</v>
      </c>
      <c r="C22691" s="216" t="s">
        <v>73057</v>
      </c>
      <c r="D22691" s="215" t="s">
        <v>73058</v>
      </c>
    </row>
    <row r="22692" spans="1:4">
      <c r="A22692" s="215" t="s">
        <v>73059</v>
      </c>
      <c r="B22692" s="215">
        <v>1</v>
      </c>
      <c r="C22692" s="216" t="s">
        <v>73060</v>
      </c>
      <c r="D22692" s="215" t="s">
        <v>73061</v>
      </c>
    </row>
    <row r="22693" spans="1:4">
      <c r="A22693" s="215" t="s">
        <v>73062</v>
      </c>
      <c r="B22693" s="215">
        <v>1</v>
      </c>
      <c r="C22693" s="216" t="s">
        <v>73063</v>
      </c>
      <c r="D22693" s="215" t="s">
        <v>73064</v>
      </c>
    </row>
    <row r="22694" spans="1:4">
      <c r="A22694" s="215" t="s">
        <v>73065</v>
      </c>
      <c r="B22694" s="215">
        <v>1</v>
      </c>
      <c r="C22694" s="216" t="s">
        <v>73066</v>
      </c>
      <c r="D22694" s="215" t="s">
        <v>73067</v>
      </c>
    </row>
    <row r="22695" spans="1:4">
      <c r="A22695" s="215" t="s">
        <v>73068</v>
      </c>
      <c r="B22695" s="215">
        <v>1</v>
      </c>
      <c r="C22695" s="216" t="s">
        <v>73069</v>
      </c>
      <c r="D22695" s="215" t="s">
        <v>73070</v>
      </c>
    </row>
    <row r="22696" spans="1:4">
      <c r="A22696" s="215" t="s">
        <v>73071</v>
      </c>
      <c r="B22696" s="215">
        <v>1</v>
      </c>
      <c r="C22696" s="216" t="s">
        <v>73072</v>
      </c>
      <c r="D22696" s="215" t="s">
        <v>73073</v>
      </c>
    </row>
    <row r="22697" spans="1:4">
      <c r="A22697" s="215" t="s">
        <v>73074</v>
      </c>
      <c r="B22697" s="215">
        <v>1</v>
      </c>
      <c r="C22697" s="216" t="s">
        <v>73075</v>
      </c>
      <c r="D22697" s="215" t="s">
        <v>73076</v>
      </c>
    </row>
    <row r="22698" spans="1:4">
      <c r="A22698" s="215" t="s">
        <v>73077</v>
      </c>
      <c r="B22698" s="215">
        <v>1</v>
      </c>
      <c r="C22698" s="216" t="s">
        <v>73078</v>
      </c>
      <c r="D22698" s="215" t="s">
        <v>73079</v>
      </c>
    </row>
    <row r="22699" spans="1:4">
      <c r="A22699" s="215" t="s">
        <v>73080</v>
      </c>
      <c r="B22699" s="215">
        <v>1</v>
      </c>
      <c r="C22699" s="216" t="s">
        <v>73081</v>
      </c>
      <c r="D22699" s="215" t="s">
        <v>73082</v>
      </c>
    </row>
    <row r="22700" spans="1:4">
      <c r="A22700" s="215" t="s">
        <v>73083</v>
      </c>
      <c r="B22700" s="215">
        <v>1</v>
      </c>
      <c r="C22700" s="216" t="s">
        <v>73084</v>
      </c>
      <c r="D22700" s="215" t="s">
        <v>73085</v>
      </c>
    </row>
    <row r="22701" spans="1:4">
      <c r="A22701" s="215" t="s">
        <v>73086</v>
      </c>
      <c r="B22701" s="215">
        <v>1</v>
      </c>
      <c r="C22701" s="216" t="s">
        <v>73087</v>
      </c>
      <c r="D22701" s="215" t="s">
        <v>73088</v>
      </c>
    </row>
    <row r="22702" spans="1:4">
      <c r="A22702" s="215" t="s">
        <v>73089</v>
      </c>
      <c r="B22702" s="215">
        <v>1</v>
      </c>
      <c r="C22702" s="216" t="s">
        <v>73090</v>
      </c>
      <c r="D22702" s="215" t="s">
        <v>73091</v>
      </c>
    </row>
    <row r="22703" spans="1:4">
      <c r="A22703" s="215" t="s">
        <v>73092</v>
      </c>
      <c r="B22703" s="215">
        <v>1</v>
      </c>
      <c r="C22703" s="216" t="s">
        <v>73093</v>
      </c>
      <c r="D22703" s="215" t="s">
        <v>73094</v>
      </c>
    </row>
    <row r="22704" spans="1:4">
      <c r="A22704" s="215" t="s">
        <v>73095</v>
      </c>
      <c r="B22704" s="215">
        <v>1</v>
      </c>
      <c r="C22704" s="216" t="s">
        <v>73096</v>
      </c>
      <c r="D22704" s="215" t="s">
        <v>73097</v>
      </c>
    </row>
    <row r="22705" spans="1:4">
      <c r="A22705" s="215" t="s">
        <v>73098</v>
      </c>
      <c r="B22705" s="215">
        <v>1</v>
      </c>
      <c r="C22705" s="216" t="s">
        <v>73099</v>
      </c>
      <c r="D22705" s="215" t="s">
        <v>73100</v>
      </c>
    </row>
    <row r="22706" spans="1:4">
      <c r="A22706" s="215" t="s">
        <v>73101</v>
      </c>
      <c r="B22706" s="215">
        <v>1</v>
      </c>
      <c r="C22706" s="216" t="s">
        <v>73102</v>
      </c>
      <c r="D22706" s="215" t="s">
        <v>73103</v>
      </c>
    </row>
    <row r="22707" spans="1:4">
      <c r="A22707" s="215" t="s">
        <v>73104</v>
      </c>
      <c r="B22707" s="215">
        <v>1</v>
      </c>
      <c r="C22707" s="216" t="s">
        <v>73105</v>
      </c>
      <c r="D22707" s="215" t="s">
        <v>73106</v>
      </c>
    </row>
    <row r="22708" spans="1:4">
      <c r="A22708" s="215" t="s">
        <v>73107</v>
      </c>
      <c r="B22708" s="215">
        <v>1</v>
      </c>
      <c r="C22708" s="216" t="s">
        <v>73108</v>
      </c>
      <c r="D22708" s="215" t="s">
        <v>73109</v>
      </c>
    </row>
    <row r="22709" spans="1:4">
      <c r="A22709" s="215" t="s">
        <v>73110</v>
      </c>
      <c r="B22709" s="215">
        <v>1</v>
      </c>
      <c r="C22709" s="216" t="s">
        <v>73111</v>
      </c>
      <c r="D22709" s="215" t="s">
        <v>73112</v>
      </c>
    </row>
    <row r="22710" spans="1:4">
      <c r="A22710" s="215" t="s">
        <v>73113</v>
      </c>
      <c r="B22710" s="215">
        <v>1</v>
      </c>
      <c r="C22710" s="216" t="s">
        <v>73114</v>
      </c>
      <c r="D22710" s="215" t="s">
        <v>73115</v>
      </c>
    </row>
    <row r="22711" spans="1:4">
      <c r="A22711" s="215" t="s">
        <v>73116</v>
      </c>
      <c r="B22711" s="215">
        <v>1</v>
      </c>
      <c r="C22711" s="216" t="s">
        <v>73117</v>
      </c>
      <c r="D22711" s="215" t="s">
        <v>73118</v>
      </c>
    </row>
    <row r="22712" spans="1:4">
      <c r="A22712" s="215" t="s">
        <v>73119</v>
      </c>
      <c r="B22712" s="215">
        <v>1</v>
      </c>
      <c r="C22712" s="216" t="s">
        <v>73120</v>
      </c>
      <c r="D22712" s="215" t="s">
        <v>73121</v>
      </c>
    </row>
    <row r="22713" spans="1:4">
      <c r="A22713" s="215" t="s">
        <v>73122</v>
      </c>
      <c r="B22713" s="215">
        <v>1</v>
      </c>
      <c r="C22713" s="216" t="s">
        <v>73123</v>
      </c>
      <c r="D22713" s="215" t="s">
        <v>73124</v>
      </c>
    </row>
    <row r="22714" spans="1:4">
      <c r="A22714" s="215" t="s">
        <v>73125</v>
      </c>
      <c r="B22714" s="215">
        <v>1</v>
      </c>
      <c r="C22714" s="216" t="s">
        <v>73126</v>
      </c>
      <c r="D22714" s="215" t="s">
        <v>73127</v>
      </c>
    </row>
    <row r="22715" spans="1:4">
      <c r="A22715" s="215" t="s">
        <v>73128</v>
      </c>
      <c r="B22715" s="215">
        <v>1</v>
      </c>
      <c r="C22715" s="216" t="s">
        <v>73129</v>
      </c>
      <c r="D22715" s="215" t="s">
        <v>73130</v>
      </c>
    </row>
    <row r="22716" spans="1:4">
      <c r="A22716" s="215" t="s">
        <v>73131</v>
      </c>
      <c r="B22716" s="215">
        <v>1</v>
      </c>
      <c r="C22716" s="216" t="s">
        <v>73132</v>
      </c>
      <c r="D22716" s="215" t="s">
        <v>73133</v>
      </c>
    </row>
    <row r="22717" spans="1:4">
      <c r="A22717" s="215" t="s">
        <v>73134</v>
      </c>
      <c r="B22717" s="215">
        <v>1</v>
      </c>
      <c r="C22717" s="216" t="s">
        <v>73135</v>
      </c>
      <c r="D22717" s="215" t="s">
        <v>73136</v>
      </c>
    </row>
    <row r="22718" spans="1:4">
      <c r="A22718" s="215" t="s">
        <v>73137</v>
      </c>
      <c r="B22718" s="215">
        <v>1</v>
      </c>
      <c r="C22718" s="216" t="s">
        <v>73138</v>
      </c>
      <c r="D22718" s="215" t="s">
        <v>73139</v>
      </c>
    </row>
    <row r="22719" spans="1:4">
      <c r="A22719" s="215" t="s">
        <v>73140</v>
      </c>
      <c r="B22719" s="215">
        <v>1</v>
      </c>
      <c r="C22719" s="216" t="s">
        <v>73141</v>
      </c>
      <c r="D22719" s="215" t="s">
        <v>73142</v>
      </c>
    </row>
    <row r="22720" spans="1:4">
      <c r="A22720" s="215" t="s">
        <v>73143</v>
      </c>
      <c r="B22720" s="215">
        <v>1</v>
      </c>
      <c r="C22720" s="216" t="s">
        <v>73144</v>
      </c>
      <c r="D22720" s="215" t="s">
        <v>73145</v>
      </c>
    </row>
    <row r="22721" spans="1:4">
      <c r="A22721" s="215" t="s">
        <v>73146</v>
      </c>
      <c r="B22721" s="215">
        <v>1</v>
      </c>
      <c r="C22721" s="216" t="s">
        <v>73147</v>
      </c>
      <c r="D22721" s="215" t="s">
        <v>73148</v>
      </c>
    </row>
    <row r="22722" spans="1:4">
      <c r="A22722" s="215" t="s">
        <v>73149</v>
      </c>
      <c r="B22722" s="215">
        <v>1</v>
      </c>
      <c r="C22722" s="216" t="s">
        <v>73150</v>
      </c>
      <c r="D22722" s="215" t="s">
        <v>73151</v>
      </c>
    </row>
    <row r="22723" spans="1:4">
      <c r="A22723" s="215" t="s">
        <v>73152</v>
      </c>
      <c r="B22723" s="215">
        <v>1</v>
      </c>
      <c r="C22723" s="216" t="s">
        <v>73153</v>
      </c>
      <c r="D22723" s="215" t="s">
        <v>73154</v>
      </c>
    </row>
    <row r="22724" spans="1:4">
      <c r="A22724" s="215" t="s">
        <v>73155</v>
      </c>
      <c r="B22724" s="215">
        <v>1</v>
      </c>
      <c r="C22724" s="216" t="s">
        <v>73156</v>
      </c>
      <c r="D22724" s="215" t="s">
        <v>73157</v>
      </c>
    </row>
    <row r="22725" spans="1:4">
      <c r="A22725" s="215" t="s">
        <v>73158</v>
      </c>
      <c r="B22725" s="215">
        <v>1</v>
      </c>
      <c r="C22725" s="216" t="s">
        <v>73159</v>
      </c>
      <c r="D22725" s="215" t="s">
        <v>73160</v>
      </c>
    </row>
    <row r="22726" spans="1:4">
      <c r="A22726" s="215" t="s">
        <v>73161</v>
      </c>
      <c r="B22726" s="215">
        <v>1</v>
      </c>
      <c r="C22726" s="216" t="s">
        <v>73162</v>
      </c>
      <c r="D22726" s="215" t="s">
        <v>73163</v>
      </c>
    </row>
    <row r="22727" spans="1:4">
      <c r="A22727" s="215" t="s">
        <v>73164</v>
      </c>
      <c r="B22727" s="215">
        <v>1</v>
      </c>
      <c r="C22727" s="216" t="s">
        <v>73165</v>
      </c>
      <c r="D22727" s="215" t="s">
        <v>73166</v>
      </c>
    </row>
    <row r="22728" spans="1:4">
      <c r="A22728" s="215" t="s">
        <v>73167</v>
      </c>
      <c r="B22728" s="215">
        <v>1</v>
      </c>
      <c r="C22728" s="216" t="s">
        <v>73168</v>
      </c>
      <c r="D22728" s="215" t="s">
        <v>73169</v>
      </c>
    </row>
    <row r="22729" spans="1:4">
      <c r="A22729" s="215" t="s">
        <v>73170</v>
      </c>
      <c r="B22729" s="215">
        <v>1</v>
      </c>
      <c r="C22729" s="216" t="s">
        <v>73171</v>
      </c>
      <c r="D22729" s="215" t="s">
        <v>73172</v>
      </c>
    </row>
    <row r="22730" spans="1:4">
      <c r="A22730" s="215" t="s">
        <v>73173</v>
      </c>
      <c r="B22730" s="215">
        <v>1</v>
      </c>
      <c r="C22730" s="216" t="s">
        <v>73174</v>
      </c>
      <c r="D22730" s="215" t="s">
        <v>73175</v>
      </c>
    </row>
    <row r="22731" spans="1:4">
      <c r="A22731" s="215" t="s">
        <v>73176</v>
      </c>
      <c r="B22731" s="215">
        <v>1</v>
      </c>
      <c r="C22731" s="216" t="s">
        <v>73177</v>
      </c>
      <c r="D22731" s="215" t="s">
        <v>73178</v>
      </c>
    </row>
    <row r="22732" spans="1:4">
      <c r="A22732" s="215" t="s">
        <v>73179</v>
      </c>
      <c r="B22732" s="215">
        <v>1</v>
      </c>
      <c r="C22732" s="216" t="s">
        <v>73180</v>
      </c>
      <c r="D22732" s="215" t="s">
        <v>73181</v>
      </c>
    </row>
    <row r="22733" spans="1:4">
      <c r="A22733" s="215" t="s">
        <v>73182</v>
      </c>
      <c r="B22733" s="215">
        <v>1</v>
      </c>
      <c r="C22733" s="216" t="s">
        <v>73183</v>
      </c>
      <c r="D22733" s="215" t="s">
        <v>73184</v>
      </c>
    </row>
    <row r="22734" spans="1:4">
      <c r="A22734" s="215" t="s">
        <v>73185</v>
      </c>
      <c r="B22734" s="215">
        <v>1</v>
      </c>
      <c r="C22734" s="216" t="s">
        <v>73186</v>
      </c>
      <c r="D22734" s="215" t="s">
        <v>73187</v>
      </c>
    </row>
    <row r="22735" spans="1:4">
      <c r="A22735" s="215" t="s">
        <v>73188</v>
      </c>
      <c r="B22735" s="215">
        <v>1</v>
      </c>
      <c r="C22735" s="216" t="s">
        <v>73189</v>
      </c>
      <c r="D22735" s="215" t="s">
        <v>73190</v>
      </c>
    </row>
    <row r="22736" spans="1:4">
      <c r="A22736" s="215" t="s">
        <v>73191</v>
      </c>
      <c r="B22736" s="215">
        <v>1</v>
      </c>
      <c r="C22736" s="216" t="s">
        <v>73192</v>
      </c>
      <c r="D22736" s="215" t="s">
        <v>73193</v>
      </c>
    </row>
    <row r="22737" spans="1:4">
      <c r="A22737" s="215" t="s">
        <v>73194</v>
      </c>
      <c r="B22737" s="215">
        <v>1</v>
      </c>
      <c r="C22737" s="216" t="s">
        <v>73195</v>
      </c>
      <c r="D22737" s="215" t="s">
        <v>73196</v>
      </c>
    </row>
    <row r="22738" spans="1:4">
      <c r="A22738" s="215" t="s">
        <v>73197</v>
      </c>
      <c r="B22738" s="215">
        <v>1</v>
      </c>
      <c r="C22738" s="216" t="s">
        <v>73198</v>
      </c>
      <c r="D22738" s="215" t="s">
        <v>73199</v>
      </c>
    </row>
    <row r="22739" spans="1:4">
      <c r="A22739" s="215" t="s">
        <v>73200</v>
      </c>
      <c r="B22739" s="215">
        <v>1</v>
      </c>
      <c r="C22739" s="216" t="s">
        <v>73201</v>
      </c>
      <c r="D22739" s="215" t="s">
        <v>73202</v>
      </c>
    </row>
    <row r="22740" spans="1:4">
      <c r="A22740" s="215" t="s">
        <v>73203</v>
      </c>
      <c r="B22740" s="215">
        <v>1</v>
      </c>
      <c r="C22740" s="216" t="s">
        <v>73204</v>
      </c>
      <c r="D22740" s="215" t="s">
        <v>73205</v>
      </c>
    </row>
    <row r="22741" spans="1:4">
      <c r="A22741" s="215" t="s">
        <v>73206</v>
      </c>
      <c r="B22741" s="215">
        <v>1</v>
      </c>
      <c r="C22741" s="216" t="s">
        <v>73207</v>
      </c>
      <c r="D22741" s="215" t="s">
        <v>73208</v>
      </c>
    </row>
    <row r="22742" spans="1:4">
      <c r="A22742" s="215" t="s">
        <v>73209</v>
      </c>
      <c r="B22742" s="215">
        <v>1</v>
      </c>
      <c r="C22742" s="216" t="s">
        <v>73210</v>
      </c>
      <c r="D22742" s="215" t="s">
        <v>73211</v>
      </c>
    </row>
    <row r="22743" spans="1:4">
      <c r="A22743" s="215" t="s">
        <v>73212</v>
      </c>
      <c r="B22743" s="215">
        <v>1</v>
      </c>
      <c r="C22743" s="216" t="s">
        <v>73213</v>
      </c>
      <c r="D22743" s="215" t="s">
        <v>73214</v>
      </c>
    </row>
    <row r="22744" spans="1:4">
      <c r="A22744" s="215" t="s">
        <v>73215</v>
      </c>
      <c r="B22744" s="215">
        <v>1</v>
      </c>
      <c r="C22744" s="216" t="s">
        <v>73216</v>
      </c>
      <c r="D22744" s="215" t="s">
        <v>73217</v>
      </c>
    </row>
    <row r="22745" spans="1:4">
      <c r="A22745" s="215" t="s">
        <v>73218</v>
      </c>
      <c r="B22745" s="215">
        <v>1</v>
      </c>
      <c r="C22745" s="216" t="s">
        <v>73219</v>
      </c>
      <c r="D22745" s="215" t="s">
        <v>73220</v>
      </c>
    </row>
    <row r="22746" spans="1:4">
      <c r="A22746" s="215" t="s">
        <v>73221</v>
      </c>
      <c r="B22746" s="215">
        <v>1</v>
      </c>
      <c r="C22746" s="216" t="s">
        <v>73222</v>
      </c>
      <c r="D22746" s="215" t="s">
        <v>73223</v>
      </c>
    </row>
    <row r="22747" spans="1:4">
      <c r="A22747" s="215" t="s">
        <v>73224</v>
      </c>
      <c r="B22747" s="215">
        <v>1</v>
      </c>
      <c r="C22747" s="216" t="s">
        <v>73225</v>
      </c>
      <c r="D22747" s="215" t="s">
        <v>73226</v>
      </c>
    </row>
    <row r="22748" spans="1:4">
      <c r="A22748" s="215" t="s">
        <v>73227</v>
      </c>
      <c r="B22748" s="215">
        <v>1</v>
      </c>
      <c r="C22748" s="216" t="s">
        <v>73228</v>
      </c>
      <c r="D22748" s="215" t="s">
        <v>73229</v>
      </c>
    </row>
    <row r="22749" spans="1:4">
      <c r="A22749" s="215" t="s">
        <v>73230</v>
      </c>
      <c r="B22749" s="215">
        <v>1</v>
      </c>
      <c r="C22749" s="216" t="s">
        <v>73231</v>
      </c>
      <c r="D22749" s="215" t="s">
        <v>73232</v>
      </c>
    </row>
    <row r="22750" spans="1:4">
      <c r="A22750" s="215" t="s">
        <v>73233</v>
      </c>
      <c r="B22750" s="215">
        <v>1</v>
      </c>
      <c r="C22750" s="216" t="s">
        <v>73234</v>
      </c>
      <c r="D22750" s="215" t="s">
        <v>73235</v>
      </c>
    </row>
    <row r="22751" spans="1:4">
      <c r="A22751" s="215" t="s">
        <v>73236</v>
      </c>
      <c r="B22751" s="215">
        <v>1</v>
      </c>
      <c r="C22751" s="216" t="s">
        <v>73237</v>
      </c>
      <c r="D22751" s="215" t="s">
        <v>73238</v>
      </c>
    </row>
    <row r="22752" spans="1:4">
      <c r="A22752" s="215" t="s">
        <v>73239</v>
      </c>
      <c r="B22752" s="215">
        <v>1</v>
      </c>
      <c r="C22752" s="216" t="s">
        <v>73240</v>
      </c>
      <c r="D22752" s="215" t="s">
        <v>73241</v>
      </c>
    </row>
    <row r="22753" spans="1:4">
      <c r="A22753" s="215" t="s">
        <v>73242</v>
      </c>
      <c r="B22753" s="215">
        <v>1</v>
      </c>
      <c r="C22753" s="216" t="s">
        <v>73243</v>
      </c>
      <c r="D22753" s="215" t="s">
        <v>73244</v>
      </c>
    </row>
    <row r="22754" spans="1:4">
      <c r="A22754" s="215" t="s">
        <v>73245</v>
      </c>
      <c r="B22754" s="215">
        <v>1</v>
      </c>
      <c r="C22754" s="216" t="s">
        <v>73246</v>
      </c>
      <c r="D22754" s="215" t="s">
        <v>73247</v>
      </c>
    </row>
    <row r="22755" spans="1:4">
      <c r="A22755" s="215" t="s">
        <v>73248</v>
      </c>
      <c r="B22755" s="215">
        <v>1</v>
      </c>
      <c r="C22755" s="216" t="s">
        <v>73249</v>
      </c>
      <c r="D22755" s="215" t="s">
        <v>73250</v>
      </c>
    </row>
    <row r="22756" spans="1:4">
      <c r="A22756" s="215" t="s">
        <v>73251</v>
      </c>
      <c r="B22756" s="215">
        <v>1</v>
      </c>
      <c r="C22756" s="216" t="s">
        <v>73252</v>
      </c>
      <c r="D22756" s="215" t="s">
        <v>73253</v>
      </c>
    </row>
    <row r="22757" spans="1:4">
      <c r="A22757" s="215" t="s">
        <v>73254</v>
      </c>
      <c r="B22757" s="215">
        <v>1</v>
      </c>
      <c r="C22757" s="216" t="s">
        <v>73255</v>
      </c>
      <c r="D22757" s="215" t="s">
        <v>73256</v>
      </c>
    </row>
    <row r="22758" spans="1:4">
      <c r="A22758" s="215" t="s">
        <v>73257</v>
      </c>
      <c r="B22758" s="215">
        <v>1</v>
      </c>
      <c r="C22758" s="216" t="s">
        <v>73258</v>
      </c>
      <c r="D22758" s="215" t="s">
        <v>73259</v>
      </c>
    </row>
    <row r="22759" spans="1:4">
      <c r="A22759" s="215" t="s">
        <v>73260</v>
      </c>
      <c r="B22759" s="215">
        <v>1</v>
      </c>
      <c r="C22759" s="216" t="s">
        <v>73261</v>
      </c>
      <c r="D22759" s="215" t="s">
        <v>73262</v>
      </c>
    </row>
    <row r="22760" spans="1:4">
      <c r="A22760" s="215" t="s">
        <v>73263</v>
      </c>
      <c r="B22760" s="215">
        <v>1</v>
      </c>
      <c r="C22760" s="216" t="s">
        <v>73264</v>
      </c>
      <c r="D22760" s="215" t="s">
        <v>73265</v>
      </c>
    </row>
    <row r="22761" spans="1:4">
      <c r="A22761" s="215" t="s">
        <v>73266</v>
      </c>
      <c r="B22761" s="215">
        <v>1</v>
      </c>
      <c r="C22761" s="216" t="s">
        <v>73267</v>
      </c>
      <c r="D22761" s="215" t="s">
        <v>73268</v>
      </c>
    </row>
    <row r="22762" spans="1:4">
      <c r="A22762" s="215" t="s">
        <v>73269</v>
      </c>
      <c r="B22762" s="215">
        <v>1</v>
      </c>
      <c r="C22762" s="216" t="s">
        <v>73270</v>
      </c>
      <c r="D22762" s="215" t="s">
        <v>73271</v>
      </c>
    </row>
    <row r="22763" spans="1:4">
      <c r="A22763" s="215" t="s">
        <v>73272</v>
      </c>
      <c r="B22763" s="215">
        <v>1</v>
      </c>
      <c r="C22763" s="216" t="s">
        <v>73273</v>
      </c>
      <c r="D22763" s="215" t="s">
        <v>73274</v>
      </c>
    </row>
    <row r="22764" spans="1:4">
      <c r="A22764" s="215" t="s">
        <v>73275</v>
      </c>
      <c r="B22764" s="215">
        <v>1</v>
      </c>
      <c r="C22764" s="216" t="s">
        <v>73276</v>
      </c>
      <c r="D22764" s="215" t="s">
        <v>73277</v>
      </c>
    </row>
    <row r="22765" spans="1:4">
      <c r="A22765" s="215" t="s">
        <v>73278</v>
      </c>
      <c r="B22765" s="215">
        <v>1</v>
      </c>
      <c r="C22765" s="216" t="s">
        <v>73279</v>
      </c>
      <c r="D22765" s="215" t="s">
        <v>73280</v>
      </c>
    </row>
    <row r="22766" spans="1:4">
      <c r="A22766" s="215" t="s">
        <v>73281</v>
      </c>
      <c r="B22766" s="215">
        <v>1</v>
      </c>
      <c r="C22766" s="216" t="s">
        <v>73282</v>
      </c>
      <c r="D22766" s="215" t="s">
        <v>73283</v>
      </c>
    </row>
    <row r="22767" spans="1:4">
      <c r="A22767" s="215" t="s">
        <v>73284</v>
      </c>
      <c r="B22767" s="215">
        <v>1</v>
      </c>
      <c r="C22767" s="216" t="s">
        <v>73285</v>
      </c>
      <c r="D22767" s="215" t="s">
        <v>73286</v>
      </c>
    </row>
    <row r="22768" spans="1:4">
      <c r="A22768" s="215" t="s">
        <v>73287</v>
      </c>
      <c r="B22768" s="215">
        <v>1</v>
      </c>
      <c r="C22768" s="216" t="s">
        <v>73288</v>
      </c>
      <c r="D22768" s="215" t="s">
        <v>73289</v>
      </c>
    </row>
    <row r="22769" spans="1:4">
      <c r="A22769" s="215" t="s">
        <v>73290</v>
      </c>
      <c r="B22769" s="215">
        <v>1</v>
      </c>
      <c r="C22769" s="216" t="s">
        <v>73291</v>
      </c>
      <c r="D22769" s="215" t="s">
        <v>73292</v>
      </c>
    </row>
    <row r="22770" spans="1:4">
      <c r="A22770" s="215" t="s">
        <v>73293</v>
      </c>
      <c r="B22770" s="215">
        <v>1</v>
      </c>
      <c r="C22770" s="216" t="s">
        <v>73294</v>
      </c>
      <c r="D22770" s="215" t="s">
        <v>73295</v>
      </c>
    </row>
    <row r="22771" spans="1:4">
      <c r="A22771" s="215" t="s">
        <v>73296</v>
      </c>
      <c r="B22771" s="215">
        <v>1</v>
      </c>
      <c r="C22771" s="216" t="s">
        <v>73297</v>
      </c>
      <c r="D22771" s="215" t="s">
        <v>73298</v>
      </c>
    </row>
    <row r="22772" spans="1:4">
      <c r="A22772" s="215" t="s">
        <v>73299</v>
      </c>
      <c r="B22772" s="215">
        <v>1</v>
      </c>
      <c r="C22772" s="216" t="s">
        <v>73300</v>
      </c>
      <c r="D22772" s="215" t="s">
        <v>73301</v>
      </c>
    </row>
    <row r="22773" spans="1:4">
      <c r="A22773" s="215" t="s">
        <v>73302</v>
      </c>
      <c r="B22773" s="215">
        <v>1</v>
      </c>
      <c r="C22773" s="216" t="s">
        <v>73303</v>
      </c>
      <c r="D22773" s="215" t="s">
        <v>73304</v>
      </c>
    </row>
    <row r="22774" spans="1:4">
      <c r="A22774" s="215" t="s">
        <v>73305</v>
      </c>
      <c r="B22774" s="215">
        <v>1</v>
      </c>
      <c r="C22774" s="216" t="s">
        <v>73306</v>
      </c>
      <c r="D22774" s="215" t="s">
        <v>73307</v>
      </c>
    </row>
    <row r="22775" spans="1:4">
      <c r="A22775" s="215" t="s">
        <v>73308</v>
      </c>
      <c r="B22775" s="215">
        <v>1</v>
      </c>
      <c r="C22775" s="216" t="s">
        <v>73309</v>
      </c>
      <c r="D22775" s="215" t="s">
        <v>73310</v>
      </c>
    </row>
    <row r="22776" spans="1:4">
      <c r="A22776" s="215" t="s">
        <v>73311</v>
      </c>
      <c r="B22776" s="215">
        <v>1</v>
      </c>
      <c r="C22776" s="216" t="s">
        <v>73312</v>
      </c>
      <c r="D22776" s="215" t="s">
        <v>73313</v>
      </c>
    </row>
    <row r="22777" spans="1:4">
      <c r="A22777" s="215" t="s">
        <v>73314</v>
      </c>
      <c r="B22777" s="215">
        <v>1</v>
      </c>
      <c r="C22777" s="216" t="s">
        <v>73315</v>
      </c>
      <c r="D22777" s="215" t="s">
        <v>73316</v>
      </c>
    </row>
    <row r="22778" spans="1:4">
      <c r="A22778" s="215" t="s">
        <v>73317</v>
      </c>
      <c r="B22778" s="215">
        <v>1</v>
      </c>
      <c r="C22778" s="216" t="s">
        <v>73318</v>
      </c>
      <c r="D22778" s="215" t="s">
        <v>73319</v>
      </c>
    </row>
    <row r="22779" spans="1:4">
      <c r="A22779" s="215" t="s">
        <v>73320</v>
      </c>
      <c r="B22779" s="215">
        <v>1</v>
      </c>
      <c r="C22779" s="216" t="s">
        <v>73321</v>
      </c>
      <c r="D22779" s="215" t="s">
        <v>73322</v>
      </c>
    </row>
    <row r="22780" spans="1:4">
      <c r="A22780" s="215" t="s">
        <v>73323</v>
      </c>
      <c r="B22780" s="215">
        <v>1</v>
      </c>
      <c r="C22780" s="216" t="s">
        <v>73324</v>
      </c>
      <c r="D22780" s="215" t="s">
        <v>73325</v>
      </c>
    </row>
    <row r="22781" spans="1:4">
      <c r="A22781" s="215" t="s">
        <v>73326</v>
      </c>
      <c r="B22781" s="215">
        <v>1</v>
      </c>
      <c r="C22781" s="216" t="s">
        <v>73327</v>
      </c>
      <c r="D22781" s="215" t="s">
        <v>73328</v>
      </c>
    </row>
    <row r="22782" spans="1:4">
      <c r="A22782" s="215" t="s">
        <v>73329</v>
      </c>
      <c r="B22782" s="215">
        <v>1</v>
      </c>
      <c r="C22782" s="216" t="s">
        <v>73330</v>
      </c>
      <c r="D22782" s="215" t="s">
        <v>73331</v>
      </c>
    </row>
    <row r="22783" spans="1:4">
      <c r="A22783" s="215" t="s">
        <v>73332</v>
      </c>
      <c r="B22783" s="215">
        <v>1</v>
      </c>
      <c r="C22783" s="216" t="s">
        <v>73333</v>
      </c>
      <c r="D22783" s="215" t="s">
        <v>73334</v>
      </c>
    </row>
    <row r="22784" spans="1:4">
      <c r="A22784" s="215" t="s">
        <v>73335</v>
      </c>
      <c r="B22784" s="215">
        <v>1</v>
      </c>
      <c r="C22784" s="216" t="s">
        <v>73336</v>
      </c>
      <c r="D22784" s="215" t="s">
        <v>73337</v>
      </c>
    </row>
    <row r="22785" spans="1:4">
      <c r="A22785" s="215" t="s">
        <v>73338</v>
      </c>
      <c r="B22785" s="215">
        <v>1</v>
      </c>
      <c r="C22785" s="216" t="s">
        <v>73339</v>
      </c>
      <c r="D22785" s="215" t="s">
        <v>73340</v>
      </c>
    </row>
    <row r="22786" spans="1:4">
      <c r="A22786" s="215" t="s">
        <v>73341</v>
      </c>
      <c r="B22786" s="215">
        <v>1</v>
      </c>
      <c r="C22786" s="216" t="s">
        <v>73342</v>
      </c>
      <c r="D22786" s="215" t="s">
        <v>73343</v>
      </c>
    </row>
    <row r="22787" spans="1:4">
      <c r="A22787" s="215" t="s">
        <v>73344</v>
      </c>
      <c r="B22787" s="215">
        <v>1</v>
      </c>
      <c r="C22787" s="216" t="s">
        <v>73345</v>
      </c>
      <c r="D22787" s="215" t="s">
        <v>73346</v>
      </c>
    </row>
    <row r="22788" spans="1:4">
      <c r="A22788" s="215" t="s">
        <v>73347</v>
      </c>
      <c r="B22788" s="215">
        <v>1</v>
      </c>
      <c r="C22788" s="216" t="s">
        <v>73348</v>
      </c>
      <c r="D22788" s="215" t="s">
        <v>73349</v>
      </c>
    </row>
    <row r="22789" spans="1:4">
      <c r="A22789" s="215" t="s">
        <v>73350</v>
      </c>
      <c r="B22789" s="215">
        <v>1</v>
      </c>
      <c r="C22789" s="216" t="s">
        <v>73351</v>
      </c>
      <c r="D22789" s="215" t="s">
        <v>73352</v>
      </c>
    </row>
    <row r="22790" spans="1:4">
      <c r="A22790" s="215" t="s">
        <v>73353</v>
      </c>
      <c r="B22790" s="215">
        <v>1</v>
      </c>
      <c r="C22790" s="216" t="s">
        <v>73354</v>
      </c>
      <c r="D22790" s="215" t="s">
        <v>73355</v>
      </c>
    </row>
    <row r="22791" spans="1:4">
      <c r="A22791" s="215" t="s">
        <v>73356</v>
      </c>
      <c r="B22791" s="215">
        <v>1</v>
      </c>
      <c r="C22791" s="216" t="s">
        <v>73357</v>
      </c>
      <c r="D22791" s="215" t="s">
        <v>73358</v>
      </c>
    </row>
    <row r="22792" spans="1:4">
      <c r="A22792" s="215" t="s">
        <v>73359</v>
      </c>
      <c r="B22792" s="215">
        <v>1</v>
      </c>
      <c r="C22792" s="216" t="s">
        <v>73360</v>
      </c>
      <c r="D22792" s="215" t="s">
        <v>73361</v>
      </c>
    </row>
    <row r="22793" spans="1:4">
      <c r="A22793" s="215" t="s">
        <v>73362</v>
      </c>
      <c r="B22793" s="215">
        <v>1</v>
      </c>
      <c r="C22793" s="216" t="s">
        <v>73363</v>
      </c>
      <c r="D22793" s="215" t="s">
        <v>73364</v>
      </c>
    </row>
    <row r="22794" spans="1:4">
      <c r="A22794" s="215" t="s">
        <v>73365</v>
      </c>
      <c r="B22794" s="215">
        <v>1</v>
      </c>
      <c r="C22794" s="216" t="s">
        <v>73366</v>
      </c>
      <c r="D22794" s="215" t="s">
        <v>73367</v>
      </c>
    </row>
    <row r="22795" spans="1:4">
      <c r="A22795" s="215" t="s">
        <v>73368</v>
      </c>
      <c r="B22795" s="215">
        <v>1</v>
      </c>
      <c r="C22795" s="216" t="s">
        <v>73369</v>
      </c>
      <c r="D22795" s="215" t="s">
        <v>73370</v>
      </c>
    </row>
    <row r="22796" spans="1:4">
      <c r="A22796" s="215" t="s">
        <v>73371</v>
      </c>
      <c r="B22796" s="215">
        <v>1</v>
      </c>
      <c r="C22796" s="216" t="s">
        <v>73372</v>
      </c>
      <c r="D22796" s="215" t="s">
        <v>73373</v>
      </c>
    </row>
    <row r="22797" spans="1:4">
      <c r="A22797" s="215" t="s">
        <v>73374</v>
      </c>
      <c r="B22797" s="215">
        <v>1</v>
      </c>
      <c r="C22797" s="216" t="s">
        <v>73375</v>
      </c>
      <c r="D22797" s="215" t="s">
        <v>73376</v>
      </c>
    </row>
    <row r="22798" spans="1:4">
      <c r="A22798" s="215" t="s">
        <v>73377</v>
      </c>
      <c r="B22798" s="215">
        <v>1</v>
      </c>
      <c r="C22798" s="216" t="s">
        <v>73378</v>
      </c>
      <c r="D22798" s="215" t="s">
        <v>73379</v>
      </c>
    </row>
    <row r="22799" spans="1:4">
      <c r="A22799" s="215" t="s">
        <v>73380</v>
      </c>
      <c r="B22799" s="215">
        <v>1</v>
      </c>
      <c r="C22799" s="216" t="s">
        <v>73381</v>
      </c>
      <c r="D22799" s="215" t="s">
        <v>73382</v>
      </c>
    </row>
    <row r="22800" spans="1:4">
      <c r="A22800" s="215" t="s">
        <v>73383</v>
      </c>
      <c r="B22800" s="215">
        <v>1</v>
      </c>
      <c r="C22800" s="216" t="s">
        <v>73384</v>
      </c>
      <c r="D22800" s="215" t="s">
        <v>73385</v>
      </c>
    </row>
    <row r="22801" spans="1:4">
      <c r="A22801" s="215" t="s">
        <v>73386</v>
      </c>
      <c r="B22801" s="215">
        <v>1</v>
      </c>
      <c r="C22801" s="216" t="s">
        <v>73387</v>
      </c>
      <c r="D22801" s="215" t="s">
        <v>73388</v>
      </c>
    </row>
    <row r="22802" spans="1:4">
      <c r="A22802" s="215" t="s">
        <v>73389</v>
      </c>
      <c r="B22802" s="215">
        <v>1</v>
      </c>
      <c r="C22802" s="216" t="s">
        <v>73390</v>
      </c>
      <c r="D22802" s="215" t="s">
        <v>73391</v>
      </c>
    </row>
    <row r="22803" spans="1:4">
      <c r="A22803" s="215" t="s">
        <v>73392</v>
      </c>
      <c r="B22803" s="215">
        <v>1</v>
      </c>
      <c r="C22803" s="216" t="s">
        <v>73393</v>
      </c>
      <c r="D22803" s="215" t="s">
        <v>73394</v>
      </c>
    </row>
    <row r="22804" spans="1:4">
      <c r="A22804" s="215" t="s">
        <v>73395</v>
      </c>
      <c r="B22804" s="215">
        <v>1</v>
      </c>
      <c r="C22804" s="216" t="s">
        <v>73396</v>
      </c>
      <c r="D22804" s="215" t="s">
        <v>73397</v>
      </c>
    </row>
    <row r="22805" spans="1:4">
      <c r="A22805" s="215" t="s">
        <v>73398</v>
      </c>
      <c r="B22805" s="215">
        <v>1</v>
      </c>
      <c r="C22805" s="216" t="s">
        <v>73399</v>
      </c>
      <c r="D22805" s="215" t="s">
        <v>73400</v>
      </c>
    </row>
    <row r="22806" spans="1:4">
      <c r="A22806" s="215" t="s">
        <v>73401</v>
      </c>
      <c r="B22806" s="215">
        <v>1</v>
      </c>
      <c r="C22806" s="216" t="s">
        <v>73402</v>
      </c>
      <c r="D22806" s="215" t="s">
        <v>73403</v>
      </c>
    </row>
    <row r="22807" spans="1:4">
      <c r="A22807" s="215" t="s">
        <v>73404</v>
      </c>
      <c r="B22807" s="215">
        <v>1</v>
      </c>
      <c r="C22807" s="216" t="s">
        <v>73405</v>
      </c>
      <c r="D22807" s="215" t="s">
        <v>73406</v>
      </c>
    </row>
    <row r="22808" spans="1:4">
      <c r="A22808" s="215" t="s">
        <v>73407</v>
      </c>
      <c r="B22808" s="215">
        <v>1</v>
      </c>
      <c r="C22808" s="216" t="s">
        <v>73408</v>
      </c>
      <c r="D22808" s="215" t="s">
        <v>73409</v>
      </c>
    </row>
    <row r="22809" spans="1:4">
      <c r="A22809" s="215" t="s">
        <v>73410</v>
      </c>
      <c r="B22809" s="215">
        <v>1</v>
      </c>
      <c r="C22809" s="216" t="s">
        <v>73411</v>
      </c>
      <c r="D22809" s="215" t="s">
        <v>73412</v>
      </c>
    </row>
    <row r="22810" spans="1:4">
      <c r="A22810" s="215" t="s">
        <v>73413</v>
      </c>
      <c r="B22810" s="215">
        <v>1</v>
      </c>
      <c r="C22810" s="216" t="s">
        <v>73414</v>
      </c>
      <c r="D22810" s="215" t="s">
        <v>73415</v>
      </c>
    </row>
    <row r="22811" spans="1:4">
      <c r="A22811" s="215" t="s">
        <v>73416</v>
      </c>
      <c r="B22811" s="215">
        <v>1</v>
      </c>
      <c r="C22811" s="216" t="s">
        <v>73417</v>
      </c>
      <c r="D22811" s="215" t="s">
        <v>73418</v>
      </c>
    </row>
    <row r="22812" spans="1:4">
      <c r="A22812" s="215" t="s">
        <v>73419</v>
      </c>
      <c r="B22812" s="215">
        <v>1</v>
      </c>
      <c r="C22812" s="216" t="s">
        <v>73420</v>
      </c>
      <c r="D22812" s="215" t="s">
        <v>73421</v>
      </c>
    </row>
    <row r="22813" spans="1:4">
      <c r="A22813" s="215" t="s">
        <v>73422</v>
      </c>
      <c r="B22813" s="215">
        <v>1</v>
      </c>
      <c r="C22813" s="216" t="s">
        <v>73423</v>
      </c>
      <c r="D22813" s="215" t="s">
        <v>73424</v>
      </c>
    </row>
    <row r="22814" spans="1:4">
      <c r="A22814" s="215" t="s">
        <v>73425</v>
      </c>
      <c r="B22814" s="215">
        <v>1</v>
      </c>
      <c r="C22814" s="216" t="s">
        <v>73426</v>
      </c>
      <c r="D22814" s="215" t="s">
        <v>73427</v>
      </c>
    </row>
    <row r="22815" spans="1:4">
      <c r="A22815" s="215" t="s">
        <v>73428</v>
      </c>
      <c r="B22815" s="215">
        <v>1</v>
      </c>
      <c r="C22815" s="216" t="s">
        <v>73429</v>
      </c>
      <c r="D22815" s="215" t="s">
        <v>73430</v>
      </c>
    </row>
    <row r="22816" spans="1:4">
      <c r="A22816" s="215" t="s">
        <v>73431</v>
      </c>
      <c r="B22816" s="215">
        <v>1</v>
      </c>
      <c r="C22816" s="216" t="s">
        <v>73432</v>
      </c>
      <c r="D22816" s="215" t="s">
        <v>73433</v>
      </c>
    </row>
    <row r="22817" spans="1:4">
      <c r="A22817" s="215" t="s">
        <v>73434</v>
      </c>
      <c r="B22817" s="215">
        <v>1</v>
      </c>
      <c r="C22817" s="216" t="s">
        <v>73435</v>
      </c>
      <c r="D22817" s="215" t="s">
        <v>73436</v>
      </c>
    </row>
    <row r="22818" spans="1:4">
      <c r="A22818" s="215" t="s">
        <v>73437</v>
      </c>
      <c r="B22818" s="215">
        <v>1</v>
      </c>
      <c r="C22818" s="216" t="s">
        <v>73438</v>
      </c>
      <c r="D22818" s="215" t="s">
        <v>73439</v>
      </c>
    </row>
    <row r="22819" spans="1:4">
      <c r="A22819" s="215" t="s">
        <v>73440</v>
      </c>
      <c r="B22819" s="215">
        <v>1</v>
      </c>
      <c r="C22819" s="216" t="s">
        <v>73441</v>
      </c>
      <c r="D22819" s="215" t="s">
        <v>73442</v>
      </c>
    </row>
    <row r="22820" spans="1:4">
      <c r="A22820" s="215" t="s">
        <v>73443</v>
      </c>
      <c r="B22820" s="215">
        <v>1</v>
      </c>
      <c r="C22820" s="216" t="s">
        <v>73444</v>
      </c>
      <c r="D22820" s="215" t="s">
        <v>73445</v>
      </c>
    </row>
    <row r="22821" spans="1:4">
      <c r="A22821" s="215" t="s">
        <v>73446</v>
      </c>
      <c r="B22821" s="215">
        <v>1</v>
      </c>
      <c r="C22821" s="216" t="s">
        <v>73447</v>
      </c>
      <c r="D22821" s="215" t="s">
        <v>73448</v>
      </c>
    </row>
    <row r="22822" spans="1:4">
      <c r="A22822" s="215" t="s">
        <v>73449</v>
      </c>
      <c r="B22822" s="215">
        <v>1</v>
      </c>
      <c r="C22822" s="216" t="s">
        <v>73450</v>
      </c>
      <c r="D22822" s="215" t="s">
        <v>73451</v>
      </c>
    </row>
    <row r="22823" spans="1:4">
      <c r="A22823" s="215" t="s">
        <v>73452</v>
      </c>
      <c r="B22823" s="215">
        <v>1</v>
      </c>
      <c r="C22823" s="216" t="s">
        <v>73453</v>
      </c>
      <c r="D22823" s="215" t="s">
        <v>73454</v>
      </c>
    </row>
    <row r="22824" spans="1:4">
      <c r="A22824" s="215" t="s">
        <v>73455</v>
      </c>
      <c r="B22824" s="215">
        <v>1</v>
      </c>
      <c r="C22824" s="216" t="s">
        <v>73456</v>
      </c>
      <c r="D22824" s="215" t="s">
        <v>73457</v>
      </c>
    </row>
    <row r="22825" spans="1:4">
      <c r="A22825" s="215" t="s">
        <v>73458</v>
      </c>
      <c r="B22825" s="215">
        <v>1</v>
      </c>
      <c r="C22825" s="216" t="s">
        <v>73459</v>
      </c>
      <c r="D22825" s="215" t="s">
        <v>73460</v>
      </c>
    </row>
    <row r="22826" spans="1:4">
      <c r="A22826" s="215" t="s">
        <v>73461</v>
      </c>
      <c r="B22826" s="215">
        <v>1</v>
      </c>
      <c r="C22826" s="216" t="s">
        <v>73462</v>
      </c>
      <c r="D22826" s="215" t="s">
        <v>73463</v>
      </c>
    </row>
    <row r="22827" spans="1:4">
      <c r="A22827" s="215" t="s">
        <v>73464</v>
      </c>
      <c r="B22827" s="215">
        <v>1</v>
      </c>
      <c r="C22827" s="216" t="s">
        <v>73465</v>
      </c>
      <c r="D22827" s="215" t="s">
        <v>73466</v>
      </c>
    </row>
    <row r="22828" spans="1:4">
      <c r="A22828" s="215" t="s">
        <v>73467</v>
      </c>
      <c r="B22828" s="215">
        <v>1</v>
      </c>
      <c r="C22828" s="216" t="s">
        <v>73468</v>
      </c>
      <c r="D22828" s="215" t="s">
        <v>73469</v>
      </c>
    </row>
    <row r="22829" spans="1:4">
      <c r="A22829" s="215" t="s">
        <v>73470</v>
      </c>
      <c r="B22829" s="215">
        <v>1</v>
      </c>
      <c r="C22829" s="216" t="s">
        <v>73471</v>
      </c>
      <c r="D22829" s="215" t="s">
        <v>73472</v>
      </c>
    </row>
    <row r="22830" spans="1:4">
      <c r="A22830" s="215" t="s">
        <v>73473</v>
      </c>
      <c r="B22830" s="215">
        <v>1</v>
      </c>
      <c r="C22830" s="216" t="s">
        <v>73474</v>
      </c>
      <c r="D22830" s="215" t="s">
        <v>73475</v>
      </c>
    </row>
    <row r="22831" spans="1:4">
      <c r="A22831" s="215" t="s">
        <v>73476</v>
      </c>
      <c r="B22831" s="215">
        <v>1</v>
      </c>
      <c r="C22831" s="216" t="s">
        <v>73477</v>
      </c>
      <c r="D22831" s="215" t="s">
        <v>73478</v>
      </c>
    </row>
    <row r="22832" spans="1:4">
      <c r="A22832" s="215" t="s">
        <v>73479</v>
      </c>
      <c r="B22832" s="215">
        <v>1</v>
      </c>
      <c r="C22832" s="216" t="s">
        <v>73480</v>
      </c>
      <c r="D22832" s="215" t="s">
        <v>73481</v>
      </c>
    </row>
    <row r="22833" spans="1:4">
      <c r="A22833" s="215" t="s">
        <v>73482</v>
      </c>
      <c r="B22833" s="215">
        <v>1</v>
      </c>
      <c r="C22833" s="216" t="s">
        <v>73483</v>
      </c>
      <c r="D22833" s="215" t="s">
        <v>73484</v>
      </c>
    </row>
    <row r="22834" spans="1:4">
      <c r="A22834" s="215" t="s">
        <v>73485</v>
      </c>
      <c r="B22834" s="215">
        <v>1</v>
      </c>
      <c r="C22834" s="216" t="s">
        <v>73486</v>
      </c>
      <c r="D22834" s="215" t="s">
        <v>73487</v>
      </c>
    </row>
    <row r="22835" spans="1:4">
      <c r="A22835" s="215" t="s">
        <v>73488</v>
      </c>
      <c r="B22835" s="215">
        <v>1</v>
      </c>
      <c r="C22835" s="216" t="s">
        <v>73489</v>
      </c>
      <c r="D22835" s="215" t="s">
        <v>73490</v>
      </c>
    </row>
    <row r="22836" spans="1:4">
      <c r="A22836" s="215" t="s">
        <v>73491</v>
      </c>
      <c r="B22836" s="215">
        <v>1</v>
      </c>
      <c r="C22836" s="216" t="s">
        <v>73492</v>
      </c>
      <c r="D22836" s="215" t="s">
        <v>73493</v>
      </c>
    </row>
    <row r="22837" spans="1:4">
      <c r="A22837" s="215" t="s">
        <v>73494</v>
      </c>
      <c r="B22837" s="215">
        <v>1</v>
      </c>
      <c r="C22837" s="216" t="s">
        <v>73495</v>
      </c>
      <c r="D22837" s="215" t="s">
        <v>73496</v>
      </c>
    </row>
    <row r="22838" spans="1:4">
      <c r="A22838" s="215" t="s">
        <v>73497</v>
      </c>
      <c r="B22838" s="215">
        <v>1</v>
      </c>
      <c r="C22838" s="216" t="s">
        <v>73498</v>
      </c>
      <c r="D22838" s="215" t="s">
        <v>73499</v>
      </c>
    </row>
    <row r="22839" spans="1:4">
      <c r="A22839" s="215" t="s">
        <v>73500</v>
      </c>
      <c r="B22839" s="215">
        <v>1</v>
      </c>
      <c r="C22839" s="216" t="s">
        <v>73501</v>
      </c>
      <c r="D22839" s="215" t="s">
        <v>73502</v>
      </c>
    </row>
    <row r="22840" spans="1:4">
      <c r="A22840" s="215" t="s">
        <v>73503</v>
      </c>
      <c r="B22840" s="215">
        <v>1</v>
      </c>
      <c r="C22840" s="216" t="s">
        <v>73504</v>
      </c>
      <c r="D22840" s="215" t="s">
        <v>73505</v>
      </c>
    </row>
    <row r="22841" spans="1:4">
      <c r="A22841" s="215" t="s">
        <v>73506</v>
      </c>
      <c r="B22841" s="215">
        <v>1</v>
      </c>
      <c r="C22841" s="216" t="s">
        <v>73507</v>
      </c>
      <c r="D22841" s="215" t="s">
        <v>73508</v>
      </c>
    </row>
    <row r="22842" spans="1:4">
      <c r="A22842" s="215" t="s">
        <v>73509</v>
      </c>
      <c r="B22842" s="215">
        <v>1</v>
      </c>
      <c r="C22842" s="216" t="s">
        <v>73510</v>
      </c>
      <c r="D22842" s="215" t="s">
        <v>73511</v>
      </c>
    </row>
    <row r="22843" spans="1:4">
      <c r="A22843" s="215" t="s">
        <v>73512</v>
      </c>
      <c r="B22843" s="215">
        <v>1</v>
      </c>
      <c r="C22843" s="216" t="s">
        <v>73513</v>
      </c>
      <c r="D22843" s="215" t="s">
        <v>73514</v>
      </c>
    </row>
    <row r="22844" spans="1:4">
      <c r="A22844" s="215" t="s">
        <v>73515</v>
      </c>
      <c r="B22844" s="215">
        <v>1</v>
      </c>
      <c r="C22844" s="216" t="s">
        <v>73516</v>
      </c>
      <c r="D22844" s="215" t="s">
        <v>73517</v>
      </c>
    </row>
    <row r="22845" spans="1:4">
      <c r="A22845" s="215" t="s">
        <v>73518</v>
      </c>
      <c r="B22845" s="215">
        <v>1</v>
      </c>
      <c r="C22845" s="216" t="s">
        <v>73519</v>
      </c>
      <c r="D22845" s="215" t="s">
        <v>73520</v>
      </c>
    </row>
    <row r="22846" spans="1:4">
      <c r="A22846" s="215" t="s">
        <v>73521</v>
      </c>
      <c r="B22846" s="215">
        <v>1</v>
      </c>
      <c r="C22846" s="216" t="s">
        <v>73522</v>
      </c>
      <c r="D22846" s="215" t="s">
        <v>73523</v>
      </c>
    </row>
    <row r="22847" spans="1:4">
      <c r="A22847" s="215" t="s">
        <v>73524</v>
      </c>
      <c r="B22847" s="215">
        <v>1</v>
      </c>
      <c r="C22847" s="216" t="s">
        <v>73525</v>
      </c>
      <c r="D22847" s="215" t="s">
        <v>73526</v>
      </c>
    </row>
    <row r="22848" spans="1:4">
      <c r="A22848" s="215" t="s">
        <v>73527</v>
      </c>
      <c r="B22848" s="215">
        <v>1</v>
      </c>
      <c r="C22848" s="216" t="s">
        <v>73528</v>
      </c>
      <c r="D22848" s="215" t="s">
        <v>73529</v>
      </c>
    </row>
    <row r="22849" spans="1:4">
      <c r="A22849" s="215" t="s">
        <v>73530</v>
      </c>
      <c r="B22849" s="215">
        <v>1</v>
      </c>
      <c r="C22849" s="216" t="s">
        <v>73531</v>
      </c>
      <c r="D22849" s="215" t="s">
        <v>73532</v>
      </c>
    </row>
    <row r="22850" spans="1:4">
      <c r="A22850" s="215" t="s">
        <v>73533</v>
      </c>
      <c r="B22850" s="215">
        <v>1</v>
      </c>
      <c r="C22850" s="216" t="s">
        <v>73534</v>
      </c>
      <c r="D22850" s="215" t="s">
        <v>73535</v>
      </c>
    </row>
    <row r="22851" spans="1:4">
      <c r="A22851" s="215" t="s">
        <v>73536</v>
      </c>
      <c r="B22851" s="215">
        <v>1</v>
      </c>
      <c r="C22851" s="216" t="s">
        <v>73537</v>
      </c>
      <c r="D22851" s="215" t="s">
        <v>73538</v>
      </c>
    </row>
    <row r="22852" spans="1:4">
      <c r="A22852" s="215" t="s">
        <v>73539</v>
      </c>
      <c r="B22852" s="215">
        <v>1</v>
      </c>
      <c r="C22852" s="216" t="s">
        <v>73540</v>
      </c>
      <c r="D22852" s="215" t="s">
        <v>73541</v>
      </c>
    </row>
    <row r="22853" spans="1:4">
      <c r="A22853" s="215" t="s">
        <v>73542</v>
      </c>
      <c r="B22853" s="215">
        <v>1</v>
      </c>
      <c r="C22853" s="216" t="s">
        <v>73543</v>
      </c>
      <c r="D22853" s="215" t="s">
        <v>73544</v>
      </c>
    </row>
    <row r="22854" spans="1:4">
      <c r="A22854" s="215" t="s">
        <v>73545</v>
      </c>
      <c r="B22854" s="215">
        <v>1</v>
      </c>
      <c r="C22854" s="216" t="s">
        <v>73546</v>
      </c>
      <c r="D22854" s="215" t="s">
        <v>73547</v>
      </c>
    </row>
    <row r="22855" spans="1:4">
      <c r="A22855" s="215" t="s">
        <v>73548</v>
      </c>
      <c r="B22855" s="215">
        <v>1</v>
      </c>
      <c r="C22855" s="216" t="s">
        <v>73549</v>
      </c>
      <c r="D22855" s="215" t="s">
        <v>73550</v>
      </c>
    </row>
    <row r="22856" spans="1:4">
      <c r="A22856" s="215" t="s">
        <v>73551</v>
      </c>
      <c r="B22856" s="215">
        <v>1</v>
      </c>
      <c r="C22856" s="216" t="s">
        <v>73552</v>
      </c>
      <c r="D22856" s="215" t="s">
        <v>73553</v>
      </c>
    </row>
    <row r="22857" spans="1:4">
      <c r="A22857" s="215" t="s">
        <v>73554</v>
      </c>
      <c r="B22857" s="215">
        <v>1</v>
      </c>
      <c r="C22857" s="216" t="s">
        <v>73555</v>
      </c>
      <c r="D22857" s="215" t="s">
        <v>73556</v>
      </c>
    </row>
    <row r="22858" spans="1:4">
      <c r="A22858" s="215" t="s">
        <v>73557</v>
      </c>
      <c r="B22858" s="215">
        <v>1</v>
      </c>
      <c r="C22858" s="216" t="s">
        <v>73558</v>
      </c>
      <c r="D22858" s="215" t="s">
        <v>73559</v>
      </c>
    </row>
    <row r="22859" spans="1:4">
      <c r="A22859" s="215" t="s">
        <v>73560</v>
      </c>
      <c r="B22859" s="215">
        <v>1</v>
      </c>
      <c r="C22859" s="216" t="s">
        <v>73561</v>
      </c>
      <c r="D22859" s="215" t="s">
        <v>73562</v>
      </c>
    </row>
    <row r="22860" spans="1:4">
      <c r="A22860" s="215" t="s">
        <v>73563</v>
      </c>
      <c r="B22860" s="215">
        <v>1</v>
      </c>
      <c r="C22860" s="216" t="s">
        <v>73564</v>
      </c>
      <c r="D22860" s="215" t="s">
        <v>73565</v>
      </c>
    </row>
    <row r="22861" spans="1:4">
      <c r="A22861" s="215" t="s">
        <v>73566</v>
      </c>
      <c r="B22861" s="215">
        <v>1</v>
      </c>
      <c r="C22861" s="216" t="s">
        <v>73567</v>
      </c>
      <c r="D22861" s="215" t="s">
        <v>73568</v>
      </c>
    </row>
    <row r="22862" spans="1:4">
      <c r="A22862" s="215" t="s">
        <v>73569</v>
      </c>
      <c r="B22862" s="215">
        <v>1</v>
      </c>
      <c r="C22862" s="216" t="s">
        <v>73570</v>
      </c>
      <c r="D22862" s="215" t="s">
        <v>73571</v>
      </c>
    </row>
    <row r="22863" spans="1:4">
      <c r="A22863" s="215" t="s">
        <v>73572</v>
      </c>
      <c r="B22863" s="215">
        <v>1</v>
      </c>
      <c r="C22863" s="216" t="s">
        <v>73573</v>
      </c>
      <c r="D22863" s="215" t="s">
        <v>73574</v>
      </c>
    </row>
    <row r="22864" spans="1:4">
      <c r="A22864" s="215" t="s">
        <v>73575</v>
      </c>
      <c r="B22864" s="215">
        <v>1</v>
      </c>
      <c r="C22864" s="216" t="s">
        <v>73576</v>
      </c>
      <c r="D22864" s="215" t="s">
        <v>73577</v>
      </c>
    </row>
    <row r="22865" spans="1:4">
      <c r="A22865" s="215" t="s">
        <v>73578</v>
      </c>
      <c r="B22865" s="215">
        <v>1</v>
      </c>
      <c r="C22865" s="216" t="s">
        <v>73579</v>
      </c>
      <c r="D22865" s="215" t="s">
        <v>73580</v>
      </c>
    </row>
    <row r="22866" spans="1:4">
      <c r="A22866" s="215" t="s">
        <v>73581</v>
      </c>
      <c r="B22866" s="215">
        <v>1</v>
      </c>
      <c r="C22866" s="216" t="s">
        <v>73582</v>
      </c>
      <c r="D22866" s="215" t="s">
        <v>73583</v>
      </c>
    </row>
    <row r="22867" spans="1:4">
      <c r="A22867" s="215" t="s">
        <v>73584</v>
      </c>
      <c r="B22867" s="215">
        <v>1</v>
      </c>
      <c r="C22867" s="216" t="s">
        <v>73585</v>
      </c>
      <c r="D22867" s="215" t="s">
        <v>73586</v>
      </c>
    </row>
    <row r="22868" spans="1:4">
      <c r="A22868" s="215" t="s">
        <v>73587</v>
      </c>
      <c r="B22868" s="215">
        <v>1</v>
      </c>
      <c r="C22868" s="216" t="s">
        <v>73588</v>
      </c>
      <c r="D22868" s="215" t="s">
        <v>73589</v>
      </c>
    </row>
    <row r="22869" spans="1:4">
      <c r="A22869" s="215" t="s">
        <v>73590</v>
      </c>
      <c r="B22869" s="215">
        <v>1</v>
      </c>
      <c r="C22869" s="216" t="s">
        <v>73591</v>
      </c>
      <c r="D22869" s="215" t="s">
        <v>73592</v>
      </c>
    </row>
    <row r="22870" spans="1:4">
      <c r="A22870" s="215" t="s">
        <v>73593</v>
      </c>
      <c r="B22870" s="215">
        <v>1</v>
      </c>
      <c r="C22870" s="216" t="s">
        <v>73594</v>
      </c>
      <c r="D22870" s="215" t="s">
        <v>73595</v>
      </c>
    </row>
    <row r="22871" spans="1:4">
      <c r="A22871" s="215" t="s">
        <v>73596</v>
      </c>
      <c r="B22871" s="215">
        <v>1</v>
      </c>
      <c r="C22871" s="216" t="s">
        <v>73597</v>
      </c>
      <c r="D22871" s="215" t="s">
        <v>73598</v>
      </c>
    </row>
    <row r="22872" spans="1:4">
      <c r="A22872" s="215" t="s">
        <v>73599</v>
      </c>
      <c r="B22872" s="215">
        <v>1</v>
      </c>
      <c r="C22872" s="216" t="s">
        <v>73600</v>
      </c>
      <c r="D22872" s="215" t="s">
        <v>73601</v>
      </c>
    </row>
    <row r="22873" spans="1:4">
      <c r="A22873" s="215" t="s">
        <v>73602</v>
      </c>
      <c r="B22873" s="215">
        <v>1</v>
      </c>
      <c r="C22873" s="216" t="s">
        <v>73603</v>
      </c>
      <c r="D22873" s="215" t="s">
        <v>73604</v>
      </c>
    </row>
    <row r="22874" spans="1:4">
      <c r="A22874" s="215" t="s">
        <v>73605</v>
      </c>
      <c r="B22874" s="215">
        <v>1</v>
      </c>
      <c r="C22874" s="216" t="s">
        <v>73606</v>
      </c>
      <c r="D22874" s="215" t="s">
        <v>73607</v>
      </c>
    </row>
    <row r="22875" spans="1:4">
      <c r="A22875" s="215" t="s">
        <v>73608</v>
      </c>
      <c r="B22875" s="215">
        <v>1</v>
      </c>
      <c r="C22875" s="216" t="s">
        <v>73609</v>
      </c>
      <c r="D22875" s="215" t="s">
        <v>73610</v>
      </c>
    </row>
    <row r="22876" spans="1:4">
      <c r="A22876" s="215" t="s">
        <v>73611</v>
      </c>
      <c r="B22876" s="215">
        <v>1</v>
      </c>
      <c r="C22876" s="216" t="s">
        <v>73612</v>
      </c>
      <c r="D22876" s="215" t="s">
        <v>73613</v>
      </c>
    </row>
    <row r="22877" spans="1:4">
      <c r="A22877" s="215" t="s">
        <v>73614</v>
      </c>
      <c r="B22877" s="215">
        <v>1</v>
      </c>
      <c r="C22877" s="216" t="s">
        <v>73615</v>
      </c>
      <c r="D22877" s="215" t="s">
        <v>73616</v>
      </c>
    </row>
    <row r="22878" spans="1:4">
      <c r="A22878" s="215" t="s">
        <v>73617</v>
      </c>
      <c r="B22878" s="215">
        <v>1</v>
      </c>
      <c r="C22878" s="216" t="s">
        <v>73618</v>
      </c>
      <c r="D22878" s="215" t="s">
        <v>73619</v>
      </c>
    </row>
    <row r="22879" spans="1:4">
      <c r="A22879" s="215" t="s">
        <v>73620</v>
      </c>
      <c r="B22879" s="215">
        <v>1</v>
      </c>
      <c r="C22879" s="216" t="s">
        <v>73621</v>
      </c>
      <c r="D22879" s="215" t="s">
        <v>73622</v>
      </c>
    </row>
    <row r="22880" spans="1:4">
      <c r="A22880" s="215" t="s">
        <v>73623</v>
      </c>
      <c r="B22880" s="215">
        <v>1</v>
      </c>
      <c r="C22880" s="216" t="s">
        <v>73624</v>
      </c>
      <c r="D22880" s="215" t="s">
        <v>73625</v>
      </c>
    </row>
    <row r="22881" spans="1:4">
      <c r="A22881" s="215" t="s">
        <v>73626</v>
      </c>
      <c r="B22881" s="215">
        <v>1</v>
      </c>
      <c r="C22881" s="216" t="s">
        <v>73627</v>
      </c>
      <c r="D22881" s="215" t="s">
        <v>73628</v>
      </c>
    </row>
    <row r="22882" spans="1:4">
      <c r="A22882" s="215" t="s">
        <v>73629</v>
      </c>
      <c r="B22882" s="215">
        <v>1</v>
      </c>
      <c r="C22882" s="216" t="s">
        <v>73630</v>
      </c>
      <c r="D22882" s="215" t="s">
        <v>73631</v>
      </c>
    </row>
    <row r="22883" spans="1:4">
      <c r="A22883" s="215" t="s">
        <v>73632</v>
      </c>
      <c r="B22883" s="215">
        <v>1</v>
      </c>
      <c r="C22883" s="216" t="s">
        <v>73633</v>
      </c>
      <c r="D22883" s="215" t="s">
        <v>73634</v>
      </c>
    </row>
    <row r="22884" spans="1:4">
      <c r="A22884" s="215" t="s">
        <v>73635</v>
      </c>
      <c r="B22884" s="215">
        <v>1</v>
      </c>
      <c r="C22884" s="216" t="s">
        <v>73636</v>
      </c>
      <c r="D22884" s="215" t="s">
        <v>73637</v>
      </c>
    </row>
    <row r="22885" spans="1:4">
      <c r="A22885" s="215" t="s">
        <v>73638</v>
      </c>
      <c r="B22885" s="215">
        <v>1</v>
      </c>
      <c r="C22885" s="216" t="s">
        <v>73639</v>
      </c>
      <c r="D22885" s="215" t="s">
        <v>73640</v>
      </c>
    </row>
    <row r="22886" spans="1:4">
      <c r="A22886" s="215" t="s">
        <v>73641</v>
      </c>
      <c r="B22886" s="215">
        <v>1</v>
      </c>
      <c r="C22886" s="216" t="s">
        <v>73642</v>
      </c>
      <c r="D22886" s="215" t="s">
        <v>73643</v>
      </c>
    </row>
    <row r="22887" spans="1:4">
      <c r="A22887" s="215" t="s">
        <v>73644</v>
      </c>
      <c r="B22887" s="215">
        <v>1</v>
      </c>
      <c r="C22887" s="216" t="s">
        <v>73645</v>
      </c>
      <c r="D22887" s="215" t="s">
        <v>73646</v>
      </c>
    </row>
    <row r="22888" spans="1:4">
      <c r="A22888" s="215" t="s">
        <v>73647</v>
      </c>
      <c r="B22888" s="215">
        <v>1</v>
      </c>
      <c r="C22888" s="216" t="s">
        <v>73648</v>
      </c>
      <c r="D22888" s="215" t="s">
        <v>73649</v>
      </c>
    </row>
    <row r="22889" spans="1:4">
      <c r="A22889" s="215" t="s">
        <v>73650</v>
      </c>
      <c r="B22889" s="215">
        <v>1</v>
      </c>
      <c r="C22889" s="216" t="s">
        <v>73651</v>
      </c>
      <c r="D22889" s="215" t="s">
        <v>73652</v>
      </c>
    </row>
    <row r="22890" spans="1:4">
      <c r="A22890" s="215" t="s">
        <v>73653</v>
      </c>
      <c r="B22890" s="215">
        <v>1</v>
      </c>
      <c r="C22890" s="216" t="s">
        <v>73654</v>
      </c>
      <c r="D22890" s="215" t="s">
        <v>73655</v>
      </c>
    </row>
    <row r="22891" spans="1:4">
      <c r="A22891" s="215" t="s">
        <v>73656</v>
      </c>
      <c r="B22891" s="215">
        <v>1</v>
      </c>
      <c r="C22891" s="216" t="s">
        <v>73657</v>
      </c>
      <c r="D22891" s="215" t="s">
        <v>73658</v>
      </c>
    </row>
    <row r="22892" spans="1:4">
      <c r="A22892" s="215" t="s">
        <v>73659</v>
      </c>
      <c r="B22892" s="215">
        <v>1</v>
      </c>
      <c r="C22892" s="216" t="s">
        <v>73660</v>
      </c>
      <c r="D22892" s="215" t="s">
        <v>73661</v>
      </c>
    </row>
    <row r="22893" spans="1:4">
      <c r="A22893" s="215" t="s">
        <v>73662</v>
      </c>
      <c r="B22893" s="215">
        <v>1</v>
      </c>
      <c r="C22893" s="216" t="s">
        <v>73663</v>
      </c>
      <c r="D22893" s="215" t="s">
        <v>73664</v>
      </c>
    </row>
    <row r="22894" spans="1:4">
      <c r="A22894" s="215" t="s">
        <v>73665</v>
      </c>
      <c r="B22894" s="215">
        <v>1</v>
      </c>
      <c r="C22894" s="216" t="s">
        <v>73666</v>
      </c>
      <c r="D22894" s="215" t="s">
        <v>73667</v>
      </c>
    </row>
    <row r="22895" spans="1:4">
      <c r="A22895" s="215" t="s">
        <v>73668</v>
      </c>
      <c r="B22895" s="215">
        <v>1</v>
      </c>
      <c r="C22895" s="216" t="s">
        <v>73669</v>
      </c>
      <c r="D22895" s="215" t="s">
        <v>73670</v>
      </c>
    </row>
    <row r="22896" spans="1:4">
      <c r="A22896" s="215" t="s">
        <v>73671</v>
      </c>
      <c r="B22896" s="215">
        <v>1</v>
      </c>
      <c r="C22896" s="216" t="s">
        <v>73672</v>
      </c>
      <c r="D22896" s="215" t="s">
        <v>73673</v>
      </c>
    </row>
    <row r="22897" spans="1:4">
      <c r="A22897" s="215" t="s">
        <v>73674</v>
      </c>
      <c r="B22897" s="215">
        <v>1</v>
      </c>
      <c r="C22897" s="216" t="s">
        <v>73675</v>
      </c>
      <c r="D22897" s="215" t="s">
        <v>73676</v>
      </c>
    </row>
    <row r="22898" spans="1:4">
      <c r="A22898" s="215" t="s">
        <v>73677</v>
      </c>
      <c r="B22898" s="215">
        <v>1</v>
      </c>
      <c r="C22898" s="216" t="s">
        <v>73678</v>
      </c>
      <c r="D22898" s="215" t="s">
        <v>73679</v>
      </c>
    </row>
    <row r="22899" spans="1:4">
      <c r="A22899" s="215" t="s">
        <v>73680</v>
      </c>
      <c r="B22899" s="215">
        <v>1</v>
      </c>
      <c r="C22899" s="216" t="s">
        <v>73681</v>
      </c>
      <c r="D22899" s="215" t="s">
        <v>73682</v>
      </c>
    </row>
    <row r="22900" spans="1:4">
      <c r="A22900" s="215" t="s">
        <v>73683</v>
      </c>
      <c r="B22900" s="215">
        <v>1</v>
      </c>
      <c r="C22900" s="216" t="s">
        <v>73684</v>
      </c>
      <c r="D22900" s="215" t="s">
        <v>73685</v>
      </c>
    </row>
    <row r="22901" spans="1:4">
      <c r="A22901" s="215" t="s">
        <v>73686</v>
      </c>
      <c r="B22901" s="215">
        <v>1</v>
      </c>
      <c r="C22901" s="216" t="s">
        <v>73687</v>
      </c>
      <c r="D22901" s="215" t="s">
        <v>73688</v>
      </c>
    </row>
    <row r="22902" spans="1:4">
      <c r="A22902" s="215" t="s">
        <v>73689</v>
      </c>
      <c r="B22902" s="215">
        <v>1</v>
      </c>
      <c r="C22902" s="216" t="s">
        <v>73690</v>
      </c>
      <c r="D22902" s="215" t="s">
        <v>73691</v>
      </c>
    </row>
    <row r="22903" spans="1:4">
      <c r="A22903" s="215" t="s">
        <v>73692</v>
      </c>
      <c r="B22903" s="215">
        <v>1</v>
      </c>
      <c r="C22903" s="216" t="s">
        <v>73693</v>
      </c>
      <c r="D22903" s="215" t="s">
        <v>73694</v>
      </c>
    </row>
    <row r="22904" spans="1:4">
      <c r="A22904" s="215" t="s">
        <v>73695</v>
      </c>
      <c r="B22904" s="215">
        <v>1</v>
      </c>
      <c r="C22904" s="216" t="s">
        <v>73696</v>
      </c>
      <c r="D22904" s="215" t="s">
        <v>73697</v>
      </c>
    </row>
    <row r="22905" spans="1:4">
      <c r="A22905" s="215" t="s">
        <v>73698</v>
      </c>
      <c r="B22905" s="215">
        <v>1</v>
      </c>
      <c r="C22905" s="216" t="s">
        <v>73699</v>
      </c>
      <c r="D22905" s="215" t="s">
        <v>73700</v>
      </c>
    </row>
    <row r="22906" spans="1:4">
      <c r="A22906" s="215" t="s">
        <v>73701</v>
      </c>
      <c r="B22906" s="215">
        <v>1</v>
      </c>
      <c r="C22906" s="216" t="s">
        <v>73702</v>
      </c>
      <c r="D22906" s="215" t="s">
        <v>73703</v>
      </c>
    </row>
    <row r="22907" spans="1:4">
      <c r="A22907" s="215" t="s">
        <v>73704</v>
      </c>
      <c r="B22907" s="215">
        <v>1</v>
      </c>
      <c r="C22907" s="216" t="s">
        <v>73705</v>
      </c>
      <c r="D22907" s="215" t="s">
        <v>73706</v>
      </c>
    </row>
    <row r="22908" spans="1:4">
      <c r="A22908" s="215" t="s">
        <v>73707</v>
      </c>
      <c r="B22908" s="215">
        <v>1</v>
      </c>
      <c r="C22908" s="216" t="s">
        <v>73708</v>
      </c>
      <c r="D22908" s="215" t="s">
        <v>73709</v>
      </c>
    </row>
    <row r="22909" spans="1:4">
      <c r="A22909" s="215" t="s">
        <v>73710</v>
      </c>
      <c r="B22909" s="215">
        <v>1</v>
      </c>
      <c r="C22909" s="216" t="s">
        <v>73711</v>
      </c>
      <c r="D22909" s="215" t="s">
        <v>73712</v>
      </c>
    </row>
    <row r="22910" spans="1:4">
      <c r="A22910" s="215" t="s">
        <v>73713</v>
      </c>
      <c r="B22910" s="215">
        <v>1</v>
      </c>
      <c r="C22910" s="216" t="s">
        <v>73714</v>
      </c>
      <c r="D22910" s="215" t="s">
        <v>73715</v>
      </c>
    </row>
    <row r="22911" spans="1:4">
      <c r="A22911" s="215" t="s">
        <v>73716</v>
      </c>
      <c r="B22911" s="215">
        <v>1</v>
      </c>
      <c r="C22911" s="216" t="s">
        <v>73717</v>
      </c>
      <c r="D22911" s="215" t="s">
        <v>73718</v>
      </c>
    </row>
    <row r="22912" spans="1:4">
      <c r="A22912" s="215" t="s">
        <v>73719</v>
      </c>
      <c r="B22912" s="215">
        <v>1</v>
      </c>
      <c r="C22912" s="216" t="s">
        <v>73720</v>
      </c>
      <c r="D22912" s="215" t="s">
        <v>73721</v>
      </c>
    </row>
    <row r="22913" spans="1:4">
      <c r="A22913" s="215" t="s">
        <v>73722</v>
      </c>
      <c r="B22913" s="215">
        <v>1</v>
      </c>
      <c r="C22913" s="216" t="s">
        <v>73723</v>
      </c>
      <c r="D22913" s="215" t="s">
        <v>73724</v>
      </c>
    </row>
    <row r="22914" spans="1:4">
      <c r="A22914" s="215" t="s">
        <v>73725</v>
      </c>
      <c r="B22914" s="215">
        <v>1</v>
      </c>
      <c r="C22914" s="216" t="s">
        <v>73726</v>
      </c>
      <c r="D22914" s="215" t="s">
        <v>73727</v>
      </c>
    </row>
    <row r="22915" spans="1:4">
      <c r="A22915" s="215" t="s">
        <v>73728</v>
      </c>
      <c r="B22915" s="215">
        <v>1</v>
      </c>
      <c r="C22915" s="216" t="s">
        <v>73729</v>
      </c>
      <c r="D22915" s="215" t="s">
        <v>73730</v>
      </c>
    </row>
    <row r="22916" spans="1:4">
      <c r="A22916" s="215" t="s">
        <v>73731</v>
      </c>
      <c r="B22916" s="215">
        <v>1</v>
      </c>
      <c r="C22916" s="216" t="s">
        <v>73732</v>
      </c>
      <c r="D22916" s="215" t="s">
        <v>73733</v>
      </c>
    </row>
    <row r="22917" spans="1:4">
      <c r="A22917" s="215" t="s">
        <v>73734</v>
      </c>
      <c r="B22917" s="215">
        <v>1</v>
      </c>
      <c r="C22917" s="216" t="s">
        <v>73735</v>
      </c>
      <c r="D22917" s="215" t="s">
        <v>73736</v>
      </c>
    </row>
    <row r="22918" spans="1:4">
      <c r="A22918" s="215" t="s">
        <v>73737</v>
      </c>
      <c r="B22918" s="215">
        <v>1</v>
      </c>
      <c r="C22918" s="216" t="s">
        <v>73738</v>
      </c>
      <c r="D22918" s="215" t="s">
        <v>73739</v>
      </c>
    </row>
    <row r="22919" spans="1:4">
      <c r="A22919" s="215" t="s">
        <v>73740</v>
      </c>
      <c r="B22919" s="215">
        <v>1</v>
      </c>
      <c r="C22919" s="216" t="s">
        <v>73741</v>
      </c>
      <c r="D22919" s="215" t="s">
        <v>73742</v>
      </c>
    </row>
    <row r="22920" spans="1:4">
      <c r="A22920" s="215" t="s">
        <v>73743</v>
      </c>
      <c r="B22920" s="215">
        <v>1</v>
      </c>
      <c r="C22920" s="216" t="s">
        <v>73744</v>
      </c>
      <c r="D22920" s="215" t="s">
        <v>73745</v>
      </c>
    </row>
    <row r="22921" spans="1:4">
      <c r="A22921" s="215" t="s">
        <v>73746</v>
      </c>
      <c r="B22921" s="215">
        <v>1</v>
      </c>
      <c r="C22921" s="216" t="s">
        <v>73747</v>
      </c>
      <c r="D22921" s="215" t="s">
        <v>73748</v>
      </c>
    </row>
    <row r="22922" spans="1:4">
      <c r="A22922" s="215" t="s">
        <v>73749</v>
      </c>
      <c r="B22922" s="215">
        <v>1</v>
      </c>
      <c r="C22922" s="216" t="s">
        <v>73750</v>
      </c>
      <c r="D22922" s="215" t="s">
        <v>73751</v>
      </c>
    </row>
    <row r="22923" spans="1:4">
      <c r="A22923" s="215" t="s">
        <v>73752</v>
      </c>
      <c r="B22923" s="215">
        <v>1</v>
      </c>
      <c r="C22923" s="216" t="s">
        <v>73753</v>
      </c>
      <c r="D22923" s="215" t="s">
        <v>73754</v>
      </c>
    </row>
    <row r="22924" spans="1:4">
      <c r="A22924" s="215" t="s">
        <v>73755</v>
      </c>
      <c r="B22924" s="215">
        <v>1</v>
      </c>
      <c r="C22924" s="216" t="s">
        <v>73756</v>
      </c>
      <c r="D22924" s="215" t="s">
        <v>73757</v>
      </c>
    </row>
    <row r="22925" spans="1:4">
      <c r="A22925" s="215" t="s">
        <v>73758</v>
      </c>
      <c r="B22925" s="215">
        <v>1</v>
      </c>
      <c r="C22925" s="216" t="s">
        <v>73759</v>
      </c>
      <c r="D22925" s="215" t="s">
        <v>73760</v>
      </c>
    </row>
    <row r="22926" spans="1:4">
      <c r="A22926" s="215" t="s">
        <v>73761</v>
      </c>
      <c r="B22926" s="215">
        <v>1</v>
      </c>
      <c r="C22926" s="216" t="s">
        <v>73762</v>
      </c>
      <c r="D22926" s="215" t="s">
        <v>73763</v>
      </c>
    </row>
    <row r="22927" spans="1:4">
      <c r="A22927" s="215" t="s">
        <v>73764</v>
      </c>
      <c r="B22927" s="215">
        <v>1</v>
      </c>
      <c r="C22927" s="216" t="s">
        <v>73765</v>
      </c>
      <c r="D22927" s="215" t="s">
        <v>73766</v>
      </c>
    </row>
    <row r="22928" spans="1:4">
      <c r="A22928" s="215" t="s">
        <v>73767</v>
      </c>
      <c r="B22928" s="215">
        <v>1</v>
      </c>
      <c r="C22928" s="216" t="s">
        <v>73768</v>
      </c>
      <c r="D22928" s="215" t="s">
        <v>73769</v>
      </c>
    </row>
    <row r="22929" spans="1:4">
      <c r="A22929" s="215" t="s">
        <v>73770</v>
      </c>
      <c r="B22929" s="215">
        <v>1</v>
      </c>
      <c r="C22929" s="216" t="s">
        <v>73771</v>
      </c>
      <c r="D22929" s="215" t="s">
        <v>73772</v>
      </c>
    </row>
    <row r="22930" spans="1:4">
      <c r="A22930" s="215" t="s">
        <v>73773</v>
      </c>
      <c r="B22930" s="215">
        <v>1</v>
      </c>
      <c r="C22930" s="216" t="s">
        <v>73774</v>
      </c>
      <c r="D22930" s="215" t="s">
        <v>73775</v>
      </c>
    </row>
    <row r="22931" spans="1:4">
      <c r="A22931" s="215" t="s">
        <v>73776</v>
      </c>
      <c r="B22931" s="215">
        <v>1</v>
      </c>
      <c r="C22931" s="216" t="s">
        <v>73777</v>
      </c>
      <c r="D22931" s="215" t="s">
        <v>73778</v>
      </c>
    </row>
    <row r="22932" spans="1:4">
      <c r="A22932" s="215" t="s">
        <v>73779</v>
      </c>
      <c r="B22932" s="215">
        <v>1</v>
      </c>
      <c r="C22932" s="216" t="s">
        <v>73780</v>
      </c>
      <c r="D22932" s="215" t="s">
        <v>73781</v>
      </c>
    </row>
    <row r="22933" spans="1:4">
      <c r="A22933" s="215" t="s">
        <v>73782</v>
      </c>
      <c r="B22933" s="215">
        <v>1</v>
      </c>
      <c r="C22933" s="216" t="s">
        <v>73783</v>
      </c>
      <c r="D22933" s="215" t="s">
        <v>73784</v>
      </c>
    </row>
    <row r="22934" spans="1:4">
      <c r="A22934" s="215" t="s">
        <v>73785</v>
      </c>
      <c r="B22934" s="215">
        <v>1</v>
      </c>
      <c r="C22934" s="216" t="s">
        <v>73786</v>
      </c>
      <c r="D22934" s="215" t="s">
        <v>73787</v>
      </c>
    </row>
    <row r="22935" spans="1:4">
      <c r="A22935" s="215" t="s">
        <v>73788</v>
      </c>
      <c r="B22935" s="215">
        <v>1</v>
      </c>
      <c r="C22935" s="216" t="s">
        <v>73789</v>
      </c>
      <c r="D22935" s="215" t="s">
        <v>73790</v>
      </c>
    </row>
    <row r="22936" spans="1:4">
      <c r="A22936" s="215" t="s">
        <v>73791</v>
      </c>
      <c r="B22936" s="215">
        <v>1</v>
      </c>
      <c r="C22936" s="216" t="s">
        <v>73792</v>
      </c>
      <c r="D22936" s="215" t="s">
        <v>73793</v>
      </c>
    </row>
    <row r="22937" spans="1:4">
      <c r="A22937" s="215" t="s">
        <v>73794</v>
      </c>
      <c r="B22937" s="215">
        <v>1</v>
      </c>
      <c r="C22937" s="216" t="s">
        <v>73795</v>
      </c>
      <c r="D22937" s="215" t="s">
        <v>73796</v>
      </c>
    </row>
    <row r="22938" spans="1:4">
      <c r="A22938" s="215" t="s">
        <v>73797</v>
      </c>
      <c r="B22938" s="215">
        <v>1</v>
      </c>
      <c r="C22938" s="216" t="s">
        <v>73798</v>
      </c>
      <c r="D22938" s="215" t="s">
        <v>73799</v>
      </c>
    </row>
    <row r="22939" spans="1:4">
      <c r="A22939" s="215" t="s">
        <v>73800</v>
      </c>
      <c r="B22939" s="215">
        <v>1</v>
      </c>
      <c r="C22939" s="216" t="s">
        <v>73801</v>
      </c>
      <c r="D22939" s="215" t="s">
        <v>73802</v>
      </c>
    </row>
    <row r="22940" spans="1:4">
      <c r="A22940" s="215" t="s">
        <v>73803</v>
      </c>
      <c r="B22940" s="215">
        <v>1</v>
      </c>
      <c r="C22940" s="216" t="s">
        <v>73804</v>
      </c>
      <c r="D22940" s="215" t="s">
        <v>73805</v>
      </c>
    </row>
    <row r="22941" spans="1:4">
      <c r="A22941" s="215" t="s">
        <v>73806</v>
      </c>
      <c r="B22941" s="215">
        <v>1</v>
      </c>
      <c r="C22941" s="216" t="s">
        <v>73807</v>
      </c>
      <c r="D22941" s="215" t="s">
        <v>73808</v>
      </c>
    </row>
    <row r="22942" spans="1:4">
      <c r="A22942" s="215" t="s">
        <v>73809</v>
      </c>
      <c r="B22942" s="215">
        <v>1</v>
      </c>
      <c r="C22942" s="216" t="s">
        <v>73810</v>
      </c>
      <c r="D22942" s="215" t="s">
        <v>73811</v>
      </c>
    </row>
    <row r="22943" spans="1:4">
      <c r="A22943" s="215" t="s">
        <v>73812</v>
      </c>
      <c r="B22943" s="215">
        <v>1</v>
      </c>
      <c r="C22943" s="216" t="s">
        <v>73813</v>
      </c>
      <c r="D22943" s="215" t="s">
        <v>73814</v>
      </c>
    </row>
    <row r="22944" spans="1:4">
      <c r="A22944" s="215" t="s">
        <v>73815</v>
      </c>
      <c r="B22944" s="215">
        <v>1</v>
      </c>
      <c r="C22944" s="216" t="s">
        <v>73816</v>
      </c>
      <c r="D22944" s="215" t="s">
        <v>73817</v>
      </c>
    </row>
    <row r="22945" spans="1:4">
      <c r="A22945" s="215" t="s">
        <v>73818</v>
      </c>
      <c r="B22945" s="215">
        <v>1</v>
      </c>
      <c r="C22945" s="216" t="s">
        <v>73819</v>
      </c>
      <c r="D22945" s="215" t="s">
        <v>73820</v>
      </c>
    </row>
    <row r="22946" spans="1:4">
      <c r="A22946" s="215" t="s">
        <v>73821</v>
      </c>
      <c r="B22946" s="215">
        <v>1</v>
      </c>
      <c r="C22946" s="216" t="s">
        <v>73822</v>
      </c>
      <c r="D22946" s="215" t="s">
        <v>73823</v>
      </c>
    </row>
    <row r="22947" spans="1:4">
      <c r="A22947" s="215" t="s">
        <v>73824</v>
      </c>
      <c r="B22947" s="215">
        <v>1</v>
      </c>
      <c r="C22947" s="216" t="s">
        <v>73825</v>
      </c>
      <c r="D22947" s="215" t="s">
        <v>73826</v>
      </c>
    </row>
    <row r="22948" spans="1:4">
      <c r="A22948" s="215" t="s">
        <v>73827</v>
      </c>
      <c r="B22948" s="215">
        <v>1</v>
      </c>
      <c r="C22948" s="216" t="s">
        <v>73828</v>
      </c>
      <c r="D22948" s="215" t="s">
        <v>73829</v>
      </c>
    </row>
    <row r="22949" spans="1:4">
      <c r="A22949" s="215" t="s">
        <v>73830</v>
      </c>
      <c r="B22949" s="215">
        <v>1</v>
      </c>
      <c r="C22949" s="216" t="s">
        <v>73831</v>
      </c>
      <c r="D22949" s="215" t="s">
        <v>73832</v>
      </c>
    </row>
    <row r="22950" spans="1:4">
      <c r="A22950" s="215" t="s">
        <v>73833</v>
      </c>
      <c r="B22950" s="215">
        <v>1</v>
      </c>
      <c r="C22950" s="216" t="s">
        <v>73834</v>
      </c>
      <c r="D22950" s="215" t="s">
        <v>73835</v>
      </c>
    </row>
    <row r="22951" spans="1:4">
      <c r="A22951" s="215" t="s">
        <v>111450</v>
      </c>
      <c r="B22951" s="215">
        <v>1</v>
      </c>
      <c r="C22951" s="216" t="s">
        <v>111451</v>
      </c>
      <c r="D22951" s="215" t="s">
        <v>111452</v>
      </c>
    </row>
    <row r="22952" spans="1:4">
      <c r="A22952" s="215" t="s">
        <v>111453</v>
      </c>
      <c r="B22952" s="215">
        <v>2</v>
      </c>
      <c r="C22952" s="216" t="s">
        <v>111454</v>
      </c>
      <c r="D22952" s="215" t="s">
        <v>111455</v>
      </c>
    </row>
    <row r="22953" spans="1:4">
      <c r="A22953" s="215" t="s">
        <v>111456</v>
      </c>
      <c r="B22953" s="215">
        <v>1</v>
      </c>
      <c r="C22953" s="216" t="s">
        <v>111457</v>
      </c>
      <c r="D22953" s="215" t="s">
        <v>73013</v>
      </c>
    </row>
    <row r="22954" spans="1:4">
      <c r="A22954" s="215" t="s">
        <v>111458</v>
      </c>
      <c r="B22954" s="215">
        <v>1</v>
      </c>
      <c r="C22954" s="216" t="s">
        <v>111459</v>
      </c>
      <c r="D22954" s="215" t="s">
        <v>111460</v>
      </c>
    </row>
    <row r="22955" spans="1:4">
      <c r="A22955" s="215" t="s">
        <v>73836</v>
      </c>
      <c r="B22955" s="215">
        <v>1</v>
      </c>
      <c r="C22955" s="216" t="s">
        <v>73837</v>
      </c>
      <c r="D22955" s="215" t="s">
        <v>73838</v>
      </c>
    </row>
    <row r="22956" spans="1:4">
      <c r="A22956" s="215" t="s">
        <v>73839</v>
      </c>
      <c r="B22956" s="215">
        <v>1</v>
      </c>
      <c r="C22956" s="216" t="s">
        <v>73840</v>
      </c>
      <c r="D22956" s="215" t="s">
        <v>73841</v>
      </c>
    </row>
    <row r="22957" spans="1:4">
      <c r="A22957" s="215" t="s">
        <v>73842</v>
      </c>
      <c r="B22957" s="215">
        <v>1</v>
      </c>
      <c r="C22957" s="216" t="s">
        <v>73843</v>
      </c>
      <c r="D22957" s="215" t="s">
        <v>73844</v>
      </c>
    </row>
    <row r="22958" spans="1:4">
      <c r="A22958" s="215" t="s">
        <v>73845</v>
      </c>
      <c r="B22958" s="215">
        <v>1</v>
      </c>
      <c r="C22958" s="216" t="s">
        <v>73846</v>
      </c>
      <c r="D22958" s="215" t="s">
        <v>73847</v>
      </c>
    </row>
    <row r="22959" spans="1:4">
      <c r="A22959" s="215" t="s">
        <v>73848</v>
      </c>
      <c r="B22959" s="215">
        <v>1</v>
      </c>
      <c r="C22959" s="216" t="s">
        <v>73849</v>
      </c>
      <c r="D22959" s="215" t="s">
        <v>73850</v>
      </c>
    </row>
    <row r="22960" spans="1:4">
      <c r="A22960" s="215" t="s">
        <v>73851</v>
      </c>
      <c r="B22960" s="215">
        <v>1</v>
      </c>
      <c r="C22960" s="216" t="s">
        <v>73852</v>
      </c>
      <c r="D22960" s="215" t="s">
        <v>73853</v>
      </c>
    </row>
    <row r="22961" spans="1:4">
      <c r="A22961" s="215" t="s">
        <v>73854</v>
      </c>
      <c r="B22961" s="215">
        <v>1</v>
      </c>
      <c r="C22961" s="216" t="s">
        <v>73855</v>
      </c>
      <c r="D22961" s="215" t="s">
        <v>73856</v>
      </c>
    </row>
    <row r="22962" spans="1:4">
      <c r="A22962" s="215" t="s">
        <v>73857</v>
      </c>
      <c r="B22962" s="215">
        <v>1</v>
      </c>
      <c r="C22962" s="216" t="s">
        <v>73858</v>
      </c>
      <c r="D22962" s="215" t="s">
        <v>73859</v>
      </c>
    </row>
    <row r="22963" spans="1:4">
      <c r="A22963" s="215" t="s">
        <v>73860</v>
      </c>
      <c r="B22963" s="215">
        <v>1</v>
      </c>
      <c r="C22963" s="216" t="s">
        <v>73861</v>
      </c>
      <c r="D22963" s="215" t="s">
        <v>73862</v>
      </c>
    </row>
    <row r="22964" spans="1:4">
      <c r="A22964" s="215" t="s">
        <v>73863</v>
      </c>
      <c r="B22964" s="215">
        <v>1</v>
      </c>
      <c r="C22964" s="216" t="s">
        <v>73864</v>
      </c>
      <c r="D22964" s="215" t="s">
        <v>73865</v>
      </c>
    </row>
    <row r="22965" spans="1:4">
      <c r="A22965" s="215" t="s">
        <v>73866</v>
      </c>
      <c r="B22965" s="215">
        <v>1</v>
      </c>
      <c r="C22965" s="216" t="s">
        <v>73867</v>
      </c>
      <c r="D22965" s="215" t="s">
        <v>73868</v>
      </c>
    </row>
    <row r="22966" spans="1:4">
      <c r="A22966" s="215" t="s">
        <v>73869</v>
      </c>
      <c r="B22966" s="215">
        <v>1</v>
      </c>
      <c r="C22966" s="216" t="s">
        <v>73870</v>
      </c>
      <c r="D22966" s="215" t="s">
        <v>73871</v>
      </c>
    </row>
    <row r="22967" spans="1:4">
      <c r="A22967" s="215" t="s">
        <v>73872</v>
      </c>
      <c r="B22967" s="215">
        <v>1</v>
      </c>
      <c r="C22967" s="216" t="s">
        <v>73873</v>
      </c>
      <c r="D22967" s="215" t="s">
        <v>73874</v>
      </c>
    </row>
    <row r="22968" spans="1:4">
      <c r="A22968" s="215" t="s">
        <v>73875</v>
      </c>
      <c r="B22968" s="215">
        <v>1</v>
      </c>
      <c r="C22968" s="216" t="s">
        <v>73876</v>
      </c>
      <c r="D22968" s="215" t="s">
        <v>73877</v>
      </c>
    </row>
    <row r="22969" spans="1:4">
      <c r="A22969" s="215" t="s">
        <v>73878</v>
      </c>
      <c r="B22969" s="215">
        <v>1</v>
      </c>
      <c r="C22969" s="216" t="s">
        <v>73879</v>
      </c>
      <c r="D22969" s="215" t="s">
        <v>73880</v>
      </c>
    </row>
    <row r="22970" spans="1:4">
      <c r="A22970" s="215" t="s">
        <v>73881</v>
      </c>
      <c r="B22970" s="215">
        <v>1</v>
      </c>
      <c r="C22970" s="216" t="s">
        <v>73882</v>
      </c>
      <c r="D22970" s="215" t="s">
        <v>73883</v>
      </c>
    </row>
    <row r="22971" spans="1:4">
      <c r="A22971" s="215" t="s">
        <v>73884</v>
      </c>
      <c r="B22971" s="215">
        <v>1</v>
      </c>
      <c r="C22971" s="216" t="s">
        <v>73885</v>
      </c>
      <c r="D22971" s="215" t="s">
        <v>73886</v>
      </c>
    </row>
    <row r="22972" spans="1:4">
      <c r="A22972" s="215" t="s">
        <v>73887</v>
      </c>
      <c r="B22972" s="215">
        <v>1</v>
      </c>
      <c r="C22972" s="216" t="s">
        <v>73888</v>
      </c>
      <c r="D22972" s="215" t="s">
        <v>73889</v>
      </c>
    </row>
    <row r="22973" spans="1:4">
      <c r="A22973" s="215" t="s">
        <v>73890</v>
      </c>
      <c r="B22973" s="215">
        <v>1</v>
      </c>
      <c r="C22973" s="216" t="s">
        <v>73891</v>
      </c>
      <c r="D22973" s="215" t="s">
        <v>73892</v>
      </c>
    </row>
    <row r="22974" spans="1:4">
      <c r="A22974" s="215" t="s">
        <v>73893</v>
      </c>
      <c r="B22974" s="215">
        <v>1</v>
      </c>
      <c r="C22974" s="216" t="s">
        <v>73894</v>
      </c>
      <c r="D22974" s="215" t="s">
        <v>70963</v>
      </c>
    </row>
    <row r="22975" spans="1:4">
      <c r="A22975" s="215" t="s">
        <v>73895</v>
      </c>
      <c r="B22975" s="215">
        <v>1</v>
      </c>
      <c r="C22975" s="216" t="s">
        <v>73896</v>
      </c>
      <c r="D22975" s="215" t="s">
        <v>73897</v>
      </c>
    </row>
    <row r="22976" spans="1:4">
      <c r="A22976" s="215" t="s">
        <v>73898</v>
      </c>
      <c r="B22976" s="215">
        <v>1</v>
      </c>
      <c r="C22976" s="216" t="s">
        <v>73899</v>
      </c>
      <c r="D22976" s="215" t="s">
        <v>73900</v>
      </c>
    </row>
    <row r="22977" spans="1:4">
      <c r="A22977" s="215" t="s">
        <v>73901</v>
      </c>
      <c r="B22977" s="215">
        <v>1</v>
      </c>
      <c r="C22977" s="216" t="s">
        <v>73902</v>
      </c>
      <c r="D22977" s="215" t="s">
        <v>73903</v>
      </c>
    </row>
    <row r="22978" spans="1:4">
      <c r="A22978" s="215" t="s">
        <v>73904</v>
      </c>
      <c r="B22978" s="215">
        <v>1</v>
      </c>
      <c r="C22978" s="216" t="s">
        <v>73905</v>
      </c>
      <c r="D22978" s="215" t="s">
        <v>73906</v>
      </c>
    </row>
    <row r="22979" spans="1:4">
      <c r="A22979" s="215" t="s">
        <v>73907</v>
      </c>
      <c r="B22979" s="215">
        <v>1</v>
      </c>
      <c r="C22979" s="216" t="s">
        <v>73908</v>
      </c>
      <c r="D22979" s="215" t="s">
        <v>73909</v>
      </c>
    </row>
    <row r="22980" spans="1:4">
      <c r="A22980" s="215" t="s">
        <v>73910</v>
      </c>
      <c r="B22980" s="215">
        <v>1</v>
      </c>
      <c r="C22980" s="216" t="s">
        <v>73911</v>
      </c>
      <c r="D22980" s="215" t="s">
        <v>73912</v>
      </c>
    </row>
    <row r="22981" spans="1:4">
      <c r="A22981" s="215" t="s">
        <v>73913</v>
      </c>
      <c r="B22981" s="215">
        <v>1</v>
      </c>
      <c r="C22981" s="216" t="s">
        <v>73914</v>
      </c>
      <c r="D22981" s="215" t="s">
        <v>73915</v>
      </c>
    </row>
    <row r="22982" spans="1:4">
      <c r="A22982" s="215" t="s">
        <v>73916</v>
      </c>
      <c r="B22982" s="215">
        <v>1</v>
      </c>
      <c r="C22982" s="216" t="s">
        <v>73917</v>
      </c>
      <c r="D22982" s="215" t="s">
        <v>73918</v>
      </c>
    </row>
    <row r="22983" spans="1:4">
      <c r="A22983" s="215" t="s">
        <v>73919</v>
      </c>
      <c r="B22983" s="215">
        <v>1</v>
      </c>
      <c r="C22983" s="216" t="s">
        <v>73920</v>
      </c>
      <c r="D22983" s="215" t="s">
        <v>73921</v>
      </c>
    </row>
    <row r="22984" spans="1:4">
      <c r="A22984" s="215" t="s">
        <v>73922</v>
      </c>
      <c r="B22984" s="215">
        <v>1</v>
      </c>
      <c r="C22984" s="216" t="s">
        <v>73923</v>
      </c>
      <c r="D22984" s="215" t="s">
        <v>73924</v>
      </c>
    </row>
    <row r="22985" spans="1:4">
      <c r="A22985" s="215" t="s">
        <v>73925</v>
      </c>
      <c r="B22985" s="215">
        <v>1</v>
      </c>
      <c r="C22985" s="216" t="s">
        <v>73926</v>
      </c>
      <c r="D22985" s="215" t="s">
        <v>73927</v>
      </c>
    </row>
    <row r="22986" spans="1:4">
      <c r="A22986" s="215" t="s">
        <v>73928</v>
      </c>
      <c r="B22986" s="215">
        <v>1</v>
      </c>
      <c r="C22986" s="216" t="s">
        <v>73929</v>
      </c>
      <c r="D22986" s="215" t="s">
        <v>73930</v>
      </c>
    </row>
    <row r="22987" spans="1:4">
      <c r="A22987" s="215" t="s">
        <v>73931</v>
      </c>
      <c r="B22987" s="215">
        <v>1</v>
      </c>
      <c r="C22987" s="216" t="s">
        <v>73932</v>
      </c>
      <c r="D22987" s="215" t="s">
        <v>73933</v>
      </c>
    </row>
    <row r="22988" spans="1:4">
      <c r="A22988" s="215" t="s">
        <v>73934</v>
      </c>
      <c r="B22988" s="215">
        <v>1</v>
      </c>
      <c r="C22988" s="216" t="s">
        <v>73935</v>
      </c>
      <c r="D22988" s="215" t="s">
        <v>73936</v>
      </c>
    </row>
    <row r="22989" spans="1:4">
      <c r="A22989" s="215" t="s">
        <v>73937</v>
      </c>
      <c r="B22989" s="215">
        <v>1</v>
      </c>
      <c r="C22989" s="216" t="s">
        <v>73938</v>
      </c>
      <c r="D22989" s="215" t="s">
        <v>73939</v>
      </c>
    </row>
    <row r="22990" spans="1:4">
      <c r="A22990" s="215" t="s">
        <v>73940</v>
      </c>
      <c r="B22990" s="215">
        <v>1</v>
      </c>
      <c r="C22990" s="216" t="s">
        <v>73941</v>
      </c>
      <c r="D22990" s="215" t="s">
        <v>73942</v>
      </c>
    </row>
    <row r="22991" spans="1:4">
      <c r="A22991" s="215" t="s">
        <v>73943</v>
      </c>
      <c r="B22991" s="215">
        <v>1</v>
      </c>
      <c r="C22991" s="216" t="s">
        <v>73944</v>
      </c>
      <c r="D22991" s="215" t="s">
        <v>73945</v>
      </c>
    </row>
    <row r="22992" spans="1:4">
      <c r="A22992" s="215" t="s">
        <v>73946</v>
      </c>
      <c r="B22992" s="215">
        <v>1</v>
      </c>
      <c r="C22992" s="216" t="s">
        <v>73947</v>
      </c>
      <c r="D22992" s="215" t="s">
        <v>73948</v>
      </c>
    </row>
    <row r="22993" spans="1:4">
      <c r="A22993" s="215" t="s">
        <v>73949</v>
      </c>
      <c r="B22993" s="215">
        <v>1</v>
      </c>
      <c r="C22993" s="216" t="s">
        <v>73950</v>
      </c>
      <c r="D22993" s="215" t="s">
        <v>73951</v>
      </c>
    </row>
    <row r="22994" spans="1:4">
      <c r="A22994" s="215" t="s">
        <v>73952</v>
      </c>
      <c r="B22994" s="215">
        <v>1</v>
      </c>
      <c r="C22994" s="216" t="s">
        <v>73953</v>
      </c>
      <c r="D22994" s="215" t="s">
        <v>73954</v>
      </c>
    </row>
    <row r="22995" spans="1:4">
      <c r="A22995" s="215" t="s">
        <v>73955</v>
      </c>
      <c r="B22995" s="215">
        <v>1</v>
      </c>
      <c r="C22995" s="216" t="s">
        <v>73956</v>
      </c>
      <c r="D22995" s="215" t="s">
        <v>73957</v>
      </c>
    </row>
    <row r="22996" spans="1:4">
      <c r="A22996" s="215" t="s">
        <v>73958</v>
      </c>
      <c r="B22996" s="215">
        <v>1</v>
      </c>
      <c r="C22996" s="216" t="s">
        <v>73959</v>
      </c>
      <c r="D22996" s="215" t="s">
        <v>73960</v>
      </c>
    </row>
    <row r="22997" spans="1:4">
      <c r="A22997" s="215" t="s">
        <v>73961</v>
      </c>
      <c r="B22997" s="215">
        <v>1</v>
      </c>
      <c r="C22997" s="216" t="s">
        <v>73962</v>
      </c>
      <c r="D22997" s="215" t="s">
        <v>73963</v>
      </c>
    </row>
    <row r="22998" spans="1:4">
      <c r="A22998" s="215" t="s">
        <v>73964</v>
      </c>
      <c r="B22998" s="215">
        <v>1</v>
      </c>
      <c r="C22998" s="216" t="s">
        <v>73965</v>
      </c>
      <c r="D22998" s="215" t="s">
        <v>73966</v>
      </c>
    </row>
    <row r="22999" spans="1:4">
      <c r="A22999" s="215" t="s">
        <v>73967</v>
      </c>
      <c r="B22999" s="215">
        <v>1</v>
      </c>
      <c r="C22999" s="216" t="s">
        <v>73968</v>
      </c>
      <c r="D22999" s="215" t="s">
        <v>73969</v>
      </c>
    </row>
    <row r="23000" spans="1:4">
      <c r="A23000" s="215" t="s">
        <v>73970</v>
      </c>
      <c r="B23000" s="215">
        <v>1</v>
      </c>
      <c r="C23000" s="216" t="s">
        <v>73971</v>
      </c>
      <c r="D23000" s="215" t="s">
        <v>73972</v>
      </c>
    </row>
    <row r="23001" spans="1:4">
      <c r="A23001" s="215" t="s">
        <v>73973</v>
      </c>
      <c r="B23001" s="215">
        <v>1</v>
      </c>
      <c r="C23001" s="216" t="s">
        <v>73974</v>
      </c>
      <c r="D23001" s="215" t="s">
        <v>73975</v>
      </c>
    </row>
    <row r="23002" spans="1:4">
      <c r="A23002" s="215" t="s">
        <v>73976</v>
      </c>
      <c r="B23002" s="215">
        <v>1</v>
      </c>
      <c r="C23002" s="216" t="s">
        <v>73977</v>
      </c>
      <c r="D23002" s="215" t="s">
        <v>73978</v>
      </c>
    </row>
    <row r="23003" spans="1:4">
      <c r="A23003" s="215" t="s">
        <v>73979</v>
      </c>
      <c r="B23003" s="215">
        <v>1</v>
      </c>
      <c r="C23003" s="216" t="s">
        <v>73980</v>
      </c>
      <c r="D23003" s="215" t="s">
        <v>73981</v>
      </c>
    </row>
    <row r="23004" spans="1:4">
      <c r="A23004" s="215" t="s">
        <v>73982</v>
      </c>
      <c r="B23004" s="215">
        <v>1</v>
      </c>
      <c r="C23004" s="216" t="s">
        <v>73983</v>
      </c>
      <c r="D23004" s="215" t="s">
        <v>73984</v>
      </c>
    </row>
    <row r="23005" spans="1:4">
      <c r="A23005" s="215" t="s">
        <v>73985</v>
      </c>
      <c r="B23005" s="215">
        <v>1</v>
      </c>
      <c r="C23005" s="216" t="s">
        <v>73986</v>
      </c>
      <c r="D23005" s="215" t="s">
        <v>73987</v>
      </c>
    </row>
    <row r="23006" spans="1:4">
      <c r="A23006" s="215" t="s">
        <v>73988</v>
      </c>
      <c r="B23006" s="215">
        <v>1</v>
      </c>
      <c r="C23006" s="216" t="s">
        <v>73989</v>
      </c>
      <c r="D23006" s="215" t="s">
        <v>73990</v>
      </c>
    </row>
    <row r="23007" spans="1:4">
      <c r="A23007" s="215" t="s">
        <v>73991</v>
      </c>
      <c r="B23007" s="215">
        <v>1</v>
      </c>
      <c r="C23007" s="216" t="s">
        <v>73992</v>
      </c>
      <c r="D23007" s="215" t="s">
        <v>73993</v>
      </c>
    </row>
    <row r="23008" spans="1:4">
      <c r="A23008" s="215" t="s">
        <v>73994</v>
      </c>
      <c r="B23008" s="215">
        <v>1</v>
      </c>
      <c r="C23008" s="216" t="s">
        <v>73995</v>
      </c>
      <c r="D23008" s="215" t="s">
        <v>71212</v>
      </c>
    </row>
    <row r="23009" spans="1:4">
      <c r="A23009" s="215" t="s">
        <v>73996</v>
      </c>
      <c r="B23009" s="215">
        <v>1</v>
      </c>
      <c r="C23009" s="216" t="s">
        <v>73997</v>
      </c>
      <c r="D23009" s="215" t="s">
        <v>73998</v>
      </c>
    </row>
    <row r="23010" spans="1:4">
      <c r="A23010" s="215" t="s">
        <v>73999</v>
      </c>
      <c r="B23010" s="215">
        <v>1</v>
      </c>
      <c r="C23010" s="216" t="s">
        <v>74000</v>
      </c>
      <c r="D23010" s="215" t="s">
        <v>74001</v>
      </c>
    </row>
    <row r="23011" spans="1:4">
      <c r="A23011" s="215" t="s">
        <v>74002</v>
      </c>
      <c r="B23011" s="215">
        <v>1</v>
      </c>
      <c r="C23011" s="216" t="s">
        <v>74003</v>
      </c>
      <c r="D23011" s="215" t="s">
        <v>74004</v>
      </c>
    </row>
    <row r="23012" spans="1:4">
      <c r="A23012" s="215" t="s">
        <v>74005</v>
      </c>
      <c r="B23012" s="215">
        <v>1</v>
      </c>
      <c r="C23012" s="216" t="s">
        <v>74006</v>
      </c>
      <c r="D23012" s="215" t="s">
        <v>74007</v>
      </c>
    </row>
    <row r="23013" spans="1:4">
      <c r="A23013" s="215" t="s">
        <v>74008</v>
      </c>
      <c r="B23013" s="215">
        <v>1</v>
      </c>
      <c r="C23013" s="216" t="s">
        <v>74009</v>
      </c>
      <c r="D23013" s="215" t="s">
        <v>74010</v>
      </c>
    </row>
    <row r="23014" spans="1:4">
      <c r="A23014" s="215" t="s">
        <v>74011</v>
      </c>
      <c r="B23014" s="215">
        <v>1</v>
      </c>
      <c r="C23014" s="216" t="s">
        <v>74012</v>
      </c>
      <c r="D23014" s="215" t="s">
        <v>74013</v>
      </c>
    </row>
    <row r="23015" spans="1:4">
      <c r="A23015" s="215" t="s">
        <v>74014</v>
      </c>
      <c r="B23015" s="215">
        <v>1</v>
      </c>
      <c r="C23015" s="216" t="s">
        <v>74015</v>
      </c>
      <c r="D23015" s="215" t="s">
        <v>74016</v>
      </c>
    </row>
    <row r="23016" spans="1:4">
      <c r="A23016" s="215" t="s">
        <v>74017</v>
      </c>
      <c r="B23016" s="215">
        <v>1</v>
      </c>
      <c r="C23016" s="216" t="s">
        <v>74018</v>
      </c>
      <c r="D23016" s="215" t="s">
        <v>74019</v>
      </c>
    </row>
    <row r="23017" spans="1:4">
      <c r="A23017" s="215" t="s">
        <v>74020</v>
      </c>
      <c r="B23017" s="215">
        <v>1</v>
      </c>
      <c r="C23017" s="216" t="s">
        <v>74021</v>
      </c>
      <c r="D23017" s="215" t="s">
        <v>74022</v>
      </c>
    </row>
    <row r="23018" spans="1:4">
      <c r="A23018" s="215" t="s">
        <v>74023</v>
      </c>
      <c r="B23018" s="215">
        <v>1</v>
      </c>
      <c r="C23018" s="216" t="s">
        <v>74024</v>
      </c>
      <c r="D23018" s="215" t="s">
        <v>74025</v>
      </c>
    </row>
    <row r="23019" spans="1:4">
      <c r="A23019" s="215" t="s">
        <v>74026</v>
      </c>
      <c r="B23019" s="215">
        <v>1</v>
      </c>
      <c r="C23019" s="216" t="s">
        <v>74027</v>
      </c>
      <c r="D23019" s="215" t="s">
        <v>74028</v>
      </c>
    </row>
    <row r="23020" spans="1:4">
      <c r="A23020" s="215" t="s">
        <v>74029</v>
      </c>
      <c r="B23020" s="215">
        <v>1</v>
      </c>
      <c r="C23020" s="216" t="s">
        <v>74030</v>
      </c>
      <c r="D23020" s="215" t="s">
        <v>74031</v>
      </c>
    </row>
    <row r="23021" spans="1:4">
      <c r="A23021" s="215" t="s">
        <v>74032</v>
      </c>
      <c r="B23021" s="215">
        <v>1</v>
      </c>
      <c r="C23021" s="216" t="s">
        <v>74033</v>
      </c>
      <c r="D23021" s="215" t="s">
        <v>74034</v>
      </c>
    </row>
    <row r="23022" spans="1:4">
      <c r="A23022" s="215" t="s">
        <v>74035</v>
      </c>
      <c r="B23022" s="215">
        <v>1</v>
      </c>
      <c r="C23022" s="216" t="s">
        <v>74036</v>
      </c>
      <c r="D23022" s="215" t="s">
        <v>74037</v>
      </c>
    </row>
    <row r="23023" spans="1:4">
      <c r="A23023" s="215" t="s">
        <v>74038</v>
      </c>
      <c r="B23023" s="215">
        <v>1</v>
      </c>
      <c r="C23023" s="216" t="s">
        <v>74039</v>
      </c>
      <c r="D23023" s="215" t="s">
        <v>74040</v>
      </c>
    </row>
    <row r="23024" spans="1:4">
      <c r="A23024" s="215" t="s">
        <v>74041</v>
      </c>
      <c r="B23024" s="215">
        <v>1</v>
      </c>
      <c r="C23024" s="216" t="s">
        <v>74042</v>
      </c>
      <c r="D23024" s="215" t="s">
        <v>74043</v>
      </c>
    </row>
    <row r="23025" spans="1:4">
      <c r="A23025" s="215" t="s">
        <v>74044</v>
      </c>
      <c r="B23025" s="215">
        <v>1</v>
      </c>
      <c r="C23025" s="216" t="s">
        <v>74045</v>
      </c>
      <c r="D23025" s="215" t="s">
        <v>74046</v>
      </c>
    </row>
    <row r="23026" spans="1:4">
      <c r="A23026" s="215" t="s">
        <v>74047</v>
      </c>
      <c r="B23026" s="215">
        <v>1</v>
      </c>
      <c r="C23026" s="216" t="s">
        <v>74048</v>
      </c>
      <c r="D23026" s="215" t="s">
        <v>71350</v>
      </c>
    </row>
    <row r="23027" spans="1:4">
      <c r="A23027" s="215" t="s">
        <v>74049</v>
      </c>
      <c r="B23027" s="215">
        <v>1</v>
      </c>
      <c r="C23027" s="216" t="s">
        <v>74050</v>
      </c>
      <c r="D23027" s="215" t="s">
        <v>74051</v>
      </c>
    </row>
    <row r="23028" spans="1:4">
      <c r="A23028" s="215" t="s">
        <v>74052</v>
      </c>
      <c r="B23028" s="215">
        <v>1</v>
      </c>
      <c r="C23028" s="216" t="s">
        <v>74053</v>
      </c>
      <c r="D23028" s="215" t="s">
        <v>74054</v>
      </c>
    </row>
    <row r="23029" spans="1:4">
      <c r="A23029" s="215" t="s">
        <v>74055</v>
      </c>
      <c r="B23029" s="215">
        <v>1</v>
      </c>
      <c r="C23029" s="216" t="s">
        <v>74056</v>
      </c>
      <c r="D23029" s="215" t="s">
        <v>74057</v>
      </c>
    </row>
    <row r="23030" spans="1:4">
      <c r="A23030" s="215" t="s">
        <v>74058</v>
      </c>
      <c r="B23030" s="215">
        <v>1</v>
      </c>
      <c r="C23030" s="216" t="s">
        <v>74059</v>
      </c>
      <c r="D23030" s="215" t="s">
        <v>74060</v>
      </c>
    </row>
    <row r="23031" spans="1:4">
      <c r="A23031" s="215" t="s">
        <v>74061</v>
      </c>
      <c r="B23031" s="215">
        <v>1</v>
      </c>
      <c r="C23031" s="216" t="s">
        <v>74062</v>
      </c>
      <c r="D23031" s="215" t="s">
        <v>74063</v>
      </c>
    </row>
    <row r="23032" spans="1:4">
      <c r="A23032" s="215" t="s">
        <v>74064</v>
      </c>
      <c r="B23032" s="215">
        <v>1</v>
      </c>
      <c r="C23032" s="216" t="s">
        <v>74065</v>
      </c>
      <c r="D23032" s="215" t="s">
        <v>74066</v>
      </c>
    </row>
    <row r="23033" spans="1:4">
      <c r="A23033" s="215" t="s">
        <v>74067</v>
      </c>
      <c r="B23033" s="215">
        <v>1</v>
      </c>
      <c r="C23033" s="216" t="s">
        <v>74068</v>
      </c>
      <c r="D23033" s="215" t="s">
        <v>74069</v>
      </c>
    </row>
    <row r="23034" spans="1:4">
      <c r="A23034" s="215" t="s">
        <v>74070</v>
      </c>
      <c r="B23034" s="215">
        <v>1</v>
      </c>
      <c r="C23034" s="216" t="s">
        <v>74071</v>
      </c>
      <c r="D23034" s="215" t="s">
        <v>74072</v>
      </c>
    </row>
    <row r="23035" spans="1:4">
      <c r="A23035" s="215" t="s">
        <v>74073</v>
      </c>
      <c r="B23035" s="215">
        <v>1</v>
      </c>
      <c r="C23035" s="216" t="s">
        <v>74074</v>
      </c>
      <c r="D23035" s="215" t="s">
        <v>74075</v>
      </c>
    </row>
    <row r="23036" spans="1:4">
      <c r="A23036" s="215" t="s">
        <v>74076</v>
      </c>
      <c r="B23036" s="215">
        <v>1</v>
      </c>
      <c r="C23036" s="216" t="s">
        <v>74077</v>
      </c>
      <c r="D23036" s="215" t="s">
        <v>74078</v>
      </c>
    </row>
    <row r="23037" spans="1:4">
      <c r="A23037" s="215" t="s">
        <v>74079</v>
      </c>
      <c r="B23037" s="215">
        <v>1</v>
      </c>
      <c r="C23037" s="216" t="s">
        <v>74080</v>
      </c>
      <c r="D23037" s="215" t="s">
        <v>74081</v>
      </c>
    </row>
    <row r="23038" spans="1:4">
      <c r="A23038" s="215" t="s">
        <v>74082</v>
      </c>
      <c r="B23038" s="215">
        <v>1</v>
      </c>
      <c r="C23038" s="216" t="s">
        <v>74083</v>
      </c>
      <c r="D23038" s="215" t="s">
        <v>74084</v>
      </c>
    </row>
    <row r="23039" spans="1:4">
      <c r="A23039" s="215" t="s">
        <v>74085</v>
      </c>
      <c r="B23039" s="215">
        <v>1</v>
      </c>
      <c r="C23039" s="216" t="s">
        <v>74086</v>
      </c>
      <c r="D23039" s="215" t="s">
        <v>74087</v>
      </c>
    </row>
    <row r="23040" spans="1:4">
      <c r="A23040" s="215" t="s">
        <v>74088</v>
      </c>
      <c r="B23040" s="215">
        <v>1</v>
      </c>
      <c r="C23040" s="216" t="s">
        <v>74089</v>
      </c>
      <c r="D23040" s="215" t="s">
        <v>74090</v>
      </c>
    </row>
    <row r="23041" spans="1:4">
      <c r="A23041" s="215" t="s">
        <v>74091</v>
      </c>
      <c r="B23041" s="215">
        <v>1</v>
      </c>
      <c r="C23041" s="216" t="s">
        <v>74092</v>
      </c>
      <c r="D23041" s="215" t="s">
        <v>74093</v>
      </c>
    </row>
    <row r="23042" spans="1:4">
      <c r="A23042" s="215" t="s">
        <v>74094</v>
      </c>
      <c r="B23042" s="215">
        <v>1</v>
      </c>
      <c r="C23042" s="216" t="s">
        <v>74095</v>
      </c>
      <c r="D23042" s="215" t="s">
        <v>74096</v>
      </c>
    </row>
    <row r="23043" spans="1:4">
      <c r="A23043" s="215" t="s">
        <v>74097</v>
      </c>
      <c r="B23043" s="215">
        <v>1</v>
      </c>
      <c r="C23043" s="216" t="s">
        <v>74098</v>
      </c>
      <c r="D23043" s="215" t="s">
        <v>74099</v>
      </c>
    </row>
    <row r="23044" spans="1:4">
      <c r="A23044" s="215" t="s">
        <v>74100</v>
      </c>
      <c r="B23044" s="215">
        <v>1</v>
      </c>
      <c r="C23044" s="216" t="s">
        <v>74101</v>
      </c>
      <c r="D23044" s="215" t="s">
        <v>74102</v>
      </c>
    </row>
    <row r="23045" spans="1:4">
      <c r="A23045" s="215" t="s">
        <v>74103</v>
      </c>
      <c r="B23045" s="215">
        <v>1</v>
      </c>
      <c r="C23045" s="216" t="s">
        <v>74104</v>
      </c>
      <c r="D23045" s="215" t="s">
        <v>74105</v>
      </c>
    </row>
    <row r="23046" spans="1:4">
      <c r="A23046" s="215" t="s">
        <v>74106</v>
      </c>
      <c r="B23046" s="215">
        <v>1</v>
      </c>
      <c r="C23046" s="216" t="s">
        <v>74107</v>
      </c>
      <c r="D23046" s="215" t="s">
        <v>74108</v>
      </c>
    </row>
    <row r="23047" spans="1:4">
      <c r="A23047" s="215" t="s">
        <v>74109</v>
      </c>
      <c r="B23047" s="215">
        <v>1</v>
      </c>
      <c r="C23047" s="216" t="s">
        <v>74110</v>
      </c>
      <c r="D23047" s="215" t="s">
        <v>74111</v>
      </c>
    </row>
    <row r="23048" spans="1:4">
      <c r="A23048" s="215" t="s">
        <v>74112</v>
      </c>
      <c r="B23048" s="215">
        <v>1</v>
      </c>
      <c r="C23048" s="216" t="s">
        <v>74113</v>
      </c>
      <c r="D23048" s="215" t="s">
        <v>74114</v>
      </c>
    </row>
    <row r="23049" spans="1:4">
      <c r="A23049" s="215" t="s">
        <v>74115</v>
      </c>
      <c r="B23049" s="215">
        <v>1</v>
      </c>
      <c r="C23049" s="216" t="s">
        <v>74116</v>
      </c>
      <c r="D23049" s="215" t="s">
        <v>74117</v>
      </c>
    </row>
    <row r="23050" spans="1:4">
      <c r="A23050" s="215" t="s">
        <v>74118</v>
      </c>
      <c r="B23050" s="215">
        <v>1</v>
      </c>
      <c r="C23050" s="216" t="s">
        <v>74119</v>
      </c>
      <c r="D23050" s="215" t="s">
        <v>74120</v>
      </c>
    </row>
    <row r="23051" spans="1:4">
      <c r="A23051" s="215" t="s">
        <v>74121</v>
      </c>
      <c r="B23051" s="215">
        <v>1</v>
      </c>
      <c r="C23051" s="216" t="s">
        <v>74122</v>
      </c>
      <c r="D23051" s="215" t="s">
        <v>74123</v>
      </c>
    </row>
    <row r="23052" spans="1:4">
      <c r="A23052" s="215" t="s">
        <v>74124</v>
      </c>
      <c r="B23052" s="215">
        <v>1</v>
      </c>
      <c r="C23052" s="216" t="s">
        <v>74125</v>
      </c>
      <c r="D23052" s="215" t="s">
        <v>74126</v>
      </c>
    </row>
    <row r="23053" spans="1:4">
      <c r="A23053" s="215" t="s">
        <v>74127</v>
      </c>
      <c r="B23053" s="215">
        <v>1</v>
      </c>
      <c r="C23053" s="216" t="s">
        <v>74128</v>
      </c>
      <c r="D23053" s="215" t="s">
        <v>74129</v>
      </c>
    </row>
    <row r="23054" spans="1:4">
      <c r="A23054" s="215" t="s">
        <v>74130</v>
      </c>
      <c r="B23054" s="215">
        <v>1</v>
      </c>
      <c r="C23054" s="216" t="s">
        <v>74131</v>
      </c>
      <c r="D23054" s="215" t="s">
        <v>74132</v>
      </c>
    </row>
    <row r="23055" spans="1:4">
      <c r="A23055" s="215" t="s">
        <v>74133</v>
      </c>
      <c r="B23055" s="215">
        <v>1</v>
      </c>
      <c r="C23055" s="216" t="s">
        <v>74134</v>
      </c>
      <c r="D23055" s="215" t="s">
        <v>74135</v>
      </c>
    </row>
    <row r="23056" spans="1:4">
      <c r="A23056" s="215" t="s">
        <v>74136</v>
      </c>
      <c r="B23056" s="215">
        <v>1</v>
      </c>
      <c r="C23056" s="216" t="s">
        <v>74137</v>
      </c>
      <c r="D23056" s="215" t="s">
        <v>74138</v>
      </c>
    </row>
    <row r="23057" spans="1:4">
      <c r="A23057" s="215" t="s">
        <v>74139</v>
      </c>
      <c r="B23057" s="215">
        <v>1</v>
      </c>
      <c r="C23057" s="216" t="s">
        <v>74140</v>
      </c>
      <c r="D23057" s="215" t="s">
        <v>74141</v>
      </c>
    </row>
    <row r="23058" spans="1:4">
      <c r="A23058" s="215" t="s">
        <v>74142</v>
      </c>
      <c r="B23058" s="215">
        <v>1</v>
      </c>
      <c r="C23058" s="216" t="s">
        <v>74143</v>
      </c>
      <c r="D23058" s="215" t="s">
        <v>74144</v>
      </c>
    </row>
    <row r="23059" spans="1:4">
      <c r="A23059" s="215" t="s">
        <v>74145</v>
      </c>
      <c r="B23059" s="215">
        <v>1</v>
      </c>
      <c r="C23059" s="216" t="s">
        <v>74146</v>
      </c>
      <c r="D23059" s="215" t="s">
        <v>74147</v>
      </c>
    </row>
    <row r="23060" spans="1:4">
      <c r="A23060" s="215" t="s">
        <v>74148</v>
      </c>
      <c r="B23060" s="215">
        <v>1</v>
      </c>
      <c r="C23060" s="216" t="s">
        <v>74149</v>
      </c>
      <c r="D23060" s="215" t="s">
        <v>74150</v>
      </c>
    </row>
    <row r="23061" spans="1:4">
      <c r="A23061" s="215" t="s">
        <v>74151</v>
      </c>
      <c r="B23061" s="215">
        <v>1</v>
      </c>
      <c r="C23061" s="216" t="s">
        <v>74152</v>
      </c>
      <c r="D23061" s="215" t="s">
        <v>74153</v>
      </c>
    </row>
    <row r="23062" spans="1:4">
      <c r="A23062" s="215" t="s">
        <v>74154</v>
      </c>
      <c r="B23062" s="215">
        <v>1</v>
      </c>
      <c r="C23062" s="216" t="s">
        <v>74155</v>
      </c>
      <c r="D23062" s="215" t="s">
        <v>74156</v>
      </c>
    </row>
    <row r="23063" spans="1:4">
      <c r="A23063" s="215" t="s">
        <v>74157</v>
      </c>
      <c r="B23063" s="215">
        <v>1</v>
      </c>
      <c r="C23063" s="216" t="s">
        <v>74158</v>
      </c>
      <c r="D23063" s="215" t="s">
        <v>74159</v>
      </c>
    </row>
    <row r="23064" spans="1:4">
      <c r="A23064" s="215" t="s">
        <v>74160</v>
      </c>
      <c r="B23064" s="215">
        <v>1</v>
      </c>
      <c r="C23064" s="216" t="s">
        <v>74161</v>
      </c>
      <c r="D23064" s="215" t="s">
        <v>74162</v>
      </c>
    </row>
    <row r="23065" spans="1:4">
      <c r="A23065" s="215" t="s">
        <v>74163</v>
      </c>
      <c r="B23065" s="215">
        <v>1</v>
      </c>
      <c r="C23065" s="216" t="s">
        <v>74164</v>
      </c>
      <c r="D23065" s="215" t="s">
        <v>74165</v>
      </c>
    </row>
    <row r="23066" spans="1:4">
      <c r="A23066" s="215" t="s">
        <v>74166</v>
      </c>
      <c r="B23066" s="215">
        <v>1</v>
      </c>
      <c r="C23066" s="216" t="s">
        <v>74167</v>
      </c>
      <c r="D23066" s="215" t="s">
        <v>74168</v>
      </c>
    </row>
    <row r="23067" spans="1:4">
      <c r="A23067" s="215" t="s">
        <v>74169</v>
      </c>
      <c r="B23067" s="215">
        <v>1</v>
      </c>
      <c r="C23067" s="216" t="s">
        <v>74170</v>
      </c>
      <c r="D23067" s="215" t="s">
        <v>74171</v>
      </c>
    </row>
    <row r="23068" spans="1:4">
      <c r="A23068" s="215" t="s">
        <v>74172</v>
      </c>
      <c r="B23068" s="215">
        <v>1</v>
      </c>
      <c r="C23068" s="216" t="s">
        <v>74173</v>
      </c>
      <c r="D23068" s="215" t="s">
        <v>74174</v>
      </c>
    </row>
    <row r="23069" spans="1:4">
      <c r="A23069" s="215" t="s">
        <v>74175</v>
      </c>
      <c r="B23069" s="215">
        <v>1</v>
      </c>
      <c r="C23069" s="216" t="s">
        <v>74176</v>
      </c>
      <c r="D23069" s="215" t="s">
        <v>74177</v>
      </c>
    </row>
    <row r="23070" spans="1:4">
      <c r="A23070" s="215" t="s">
        <v>74178</v>
      </c>
      <c r="B23070" s="215">
        <v>1</v>
      </c>
      <c r="C23070" s="216" t="s">
        <v>74179</v>
      </c>
      <c r="D23070" s="215" t="s">
        <v>74180</v>
      </c>
    </row>
    <row r="23071" spans="1:4">
      <c r="A23071" s="215" t="s">
        <v>74181</v>
      </c>
      <c r="B23071" s="215">
        <v>1</v>
      </c>
      <c r="C23071" s="216" t="s">
        <v>74182</v>
      </c>
      <c r="D23071" s="215" t="s">
        <v>74183</v>
      </c>
    </row>
    <row r="23072" spans="1:4">
      <c r="A23072" s="215" t="s">
        <v>74184</v>
      </c>
      <c r="B23072" s="215">
        <v>1</v>
      </c>
      <c r="C23072" s="216" t="s">
        <v>74185</v>
      </c>
      <c r="D23072" s="215" t="s">
        <v>74186</v>
      </c>
    </row>
    <row r="23073" spans="1:4">
      <c r="A23073" s="215" t="s">
        <v>74187</v>
      </c>
      <c r="B23073" s="215">
        <v>1</v>
      </c>
      <c r="C23073" s="216" t="s">
        <v>74188</v>
      </c>
      <c r="D23073" s="215" t="s">
        <v>74189</v>
      </c>
    </row>
    <row r="23074" spans="1:4">
      <c r="A23074" s="215" t="s">
        <v>74190</v>
      </c>
      <c r="B23074" s="215">
        <v>1</v>
      </c>
      <c r="C23074" s="216" t="s">
        <v>74191</v>
      </c>
      <c r="D23074" s="215" t="s">
        <v>74192</v>
      </c>
    </row>
    <row r="23075" spans="1:4">
      <c r="A23075" s="215" t="s">
        <v>74193</v>
      </c>
      <c r="B23075" s="215">
        <v>1</v>
      </c>
      <c r="C23075" s="216" t="s">
        <v>74194</v>
      </c>
      <c r="D23075" s="215" t="s">
        <v>74195</v>
      </c>
    </row>
    <row r="23076" spans="1:4">
      <c r="A23076" s="215" t="s">
        <v>74196</v>
      </c>
      <c r="B23076" s="215">
        <v>1</v>
      </c>
      <c r="C23076" s="216" t="s">
        <v>74197</v>
      </c>
      <c r="D23076" s="215" t="s">
        <v>74198</v>
      </c>
    </row>
    <row r="23077" spans="1:4">
      <c r="A23077" s="215" t="s">
        <v>74199</v>
      </c>
      <c r="B23077" s="215">
        <v>1</v>
      </c>
      <c r="C23077" s="216" t="s">
        <v>74200</v>
      </c>
      <c r="D23077" s="215" t="s">
        <v>74201</v>
      </c>
    </row>
    <row r="23078" spans="1:4">
      <c r="A23078" s="215" t="s">
        <v>74202</v>
      </c>
      <c r="B23078" s="215">
        <v>1</v>
      </c>
      <c r="C23078" s="216" t="s">
        <v>74203</v>
      </c>
      <c r="D23078" s="215" t="s">
        <v>74204</v>
      </c>
    </row>
    <row r="23079" spans="1:4">
      <c r="A23079" s="215" t="s">
        <v>74205</v>
      </c>
      <c r="B23079" s="215">
        <v>1</v>
      </c>
      <c r="C23079" s="216" t="s">
        <v>74206</v>
      </c>
      <c r="D23079" s="215" t="s">
        <v>74207</v>
      </c>
    </row>
    <row r="23080" spans="1:4">
      <c r="A23080" s="215" t="s">
        <v>74208</v>
      </c>
      <c r="B23080" s="215">
        <v>1</v>
      </c>
      <c r="C23080" s="216" t="s">
        <v>74209</v>
      </c>
      <c r="D23080" s="215" t="s">
        <v>74210</v>
      </c>
    </row>
    <row r="23081" spans="1:4">
      <c r="A23081" s="215" t="s">
        <v>74211</v>
      </c>
      <c r="B23081" s="215">
        <v>1</v>
      </c>
      <c r="C23081" s="216" t="s">
        <v>74212</v>
      </c>
      <c r="D23081" s="215" t="s">
        <v>74213</v>
      </c>
    </row>
    <row r="23082" spans="1:4">
      <c r="A23082" s="215" t="s">
        <v>74214</v>
      </c>
      <c r="B23082" s="215">
        <v>1</v>
      </c>
      <c r="C23082" s="216" t="s">
        <v>74215</v>
      </c>
      <c r="D23082" s="215" t="s">
        <v>74216</v>
      </c>
    </row>
    <row r="23083" spans="1:4">
      <c r="A23083" s="215" t="s">
        <v>74217</v>
      </c>
      <c r="B23083" s="215">
        <v>1</v>
      </c>
      <c r="C23083" s="216" t="s">
        <v>74218</v>
      </c>
      <c r="D23083" s="215" t="s">
        <v>71695</v>
      </c>
    </row>
    <row r="23084" spans="1:4">
      <c r="A23084" s="215" t="s">
        <v>74219</v>
      </c>
      <c r="B23084" s="215">
        <v>1</v>
      </c>
      <c r="C23084" s="216" t="s">
        <v>74220</v>
      </c>
      <c r="D23084" s="215" t="s">
        <v>74221</v>
      </c>
    </row>
    <row r="23085" spans="1:4">
      <c r="A23085" s="215" t="s">
        <v>74222</v>
      </c>
      <c r="B23085" s="215">
        <v>1</v>
      </c>
      <c r="C23085" s="216" t="s">
        <v>74223</v>
      </c>
      <c r="D23085" s="215" t="s">
        <v>74224</v>
      </c>
    </row>
    <row r="23086" spans="1:4">
      <c r="A23086" s="215" t="s">
        <v>74225</v>
      </c>
      <c r="B23086" s="215">
        <v>1</v>
      </c>
      <c r="C23086" s="216" t="s">
        <v>74226</v>
      </c>
      <c r="D23086" s="215" t="s">
        <v>74227</v>
      </c>
    </row>
    <row r="23087" spans="1:4">
      <c r="A23087" s="215" t="s">
        <v>74228</v>
      </c>
      <c r="B23087" s="215">
        <v>1</v>
      </c>
      <c r="C23087" s="216" t="s">
        <v>74229</v>
      </c>
      <c r="D23087" s="215" t="s">
        <v>74230</v>
      </c>
    </row>
    <row r="23088" spans="1:4">
      <c r="A23088" s="215" t="s">
        <v>74231</v>
      </c>
      <c r="B23088" s="215">
        <v>1</v>
      </c>
      <c r="C23088" s="216" t="s">
        <v>74232</v>
      </c>
      <c r="D23088" s="215" t="s">
        <v>74233</v>
      </c>
    </row>
    <row r="23089" spans="1:4">
      <c r="A23089" s="215" t="s">
        <v>74234</v>
      </c>
      <c r="B23089" s="215">
        <v>1</v>
      </c>
      <c r="C23089" s="216" t="s">
        <v>74235</v>
      </c>
      <c r="D23089" s="215" t="s">
        <v>74236</v>
      </c>
    </row>
    <row r="23090" spans="1:4">
      <c r="A23090" s="215" t="s">
        <v>74237</v>
      </c>
      <c r="B23090" s="215">
        <v>1</v>
      </c>
      <c r="C23090" s="216" t="s">
        <v>74238</v>
      </c>
      <c r="D23090" s="215" t="s">
        <v>74239</v>
      </c>
    </row>
    <row r="23091" spans="1:4">
      <c r="A23091" s="215" t="s">
        <v>74240</v>
      </c>
      <c r="B23091" s="215">
        <v>1</v>
      </c>
      <c r="C23091" s="216" t="s">
        <v>74241</v>
      </c>
      <c r="D23091" s="215" t="s">
        <v>74242</v>
      </c>
    </row>
    <row r="23092" spans="1:4">
      <c r="A23092" s="215" t="s">
        <v>74243</v>
      </c>
      <c r="B23092" s="215">
        <v>1</v>
      </c>
      <c r="C23092" s="216" t="s">
        <v>74244</v>
      </c>
      <c r="D23092" s="215" t="s">
        <v>74245</v>
      </c>
    </row>
    <row r="23093" spans="1:4">
      <c r="A23093" s="215" t="s">
        <v>74246</v>
      </c>
      <c r="B23093" s="215">
        <v>1</v>
      </c>
      <c r="C23093" s="216" t="s">
        <v>74247</v>
      </c>
      <c r="D23093" s="215" t="s">
        <v>74248</v>
      </c>
    </row>
    <row r="23094" spans="1:4">
      <c r="A23094" s="215" t="s">
        <v>74249</v>
      </c>
      <c r="B23094" s="215">
        <v>1</v>
      </c>
      <c r="C23094" s="216" t="s">
        <v>74250</v>
      </c>
      <c r="D23094" s="215" t="s">
        <v>74251</v>
      </c>
    </row>
    <row r="23095" spans="1:4">
      <c r="A23095" s="215" t="s">
        <v>74252</v>
      </c>
      <c r="B23095" s="215">
        <v>1</v>
      </c>
      <c r="C23095" s="216" t="s">
        <v>74253</v>
      </c>
      <c r="D23095" s="215" t="s">
        <v>74254</v>
      </c>
    </row>
    <row r="23096" spans="1:4">
      <c r="A23096" s="215" t="s">
        <v>74255</v>
      </c>
      <c r="B23096" s="215">
        <v>1</v>
      </c>
      <c r="C23096" s="216" t="s">
        <v>74256</v>
      </c>
      <c r="D23096" s="215" t="s">
        <v>74257</v>
      </c>
    </row>
    <row r="23097" spans="1:4">
      <c r="A23097" s="215" t="s">
        <v>74258</v>
      </c>
      <c r="B23097" s="215">
        <v>1</v>
      </c>
      <c r="C23097" s="216" t="s">
        <v>74259</v>
      </c>
      <c r="D23097" s="215" t="s">
        <v>71734</v>
      </c>
    </row>
    <row r="23098" spans="1:4">
      <c r="A23098" s="215" t="s">
        <v>74260</v>
      </c>
      <c r="B23098" s="215">
        <v>1</v>
      </c>
      <c r="C23098" s="216" t="s">
        <v>74261</v>
      </c>
      <c r="D23098" s="215" t="s">
        <v>74262</v>
      </c>
    </row>
    <row r="23099" spans="1:4">
      <c r="A23099" s="215" t="s">
        <v>74263</v>
      </c>
      <c r="B23099" s="215">
        <v>1</v>
      </c>
      <c r="C23099" s="216" t="s">
        <v>74264</v>
      </c>
      <c r="D23099" s="215" t="s">
        <v>74265</v>
      </c>
    </row>
    <row r="23100" spans="1:4">
      <c r="A23100" s="215" t="s">
        <v>74266</v>
      </c>
      <c r="B23100" s="215">
        <v>1</v>
      </c>
      <c r="C23100" s="216" t="s">
        <v>74267</v>
      </c>
      <c r="D23100" s="215" t="s">
        <v>74268</v>
      </c>
    </row>
    <row r="23101" spans="1:4">
      <c r="A23101" s="215" t="s">
        <v>74269</v>
      </c>
      <c r="B23101" s="215">
        <v>1</v>
      </c>
      <c r="C23101" s="216" t="s">
        <v>74270</v>
      </c>
      <c r="D23101" s="215" t="s">
        <v>74271</v>
      </c>
    </row>
    <row r="23102" spans="1:4">
      <c r="A23102" s="215" t="s">
        <v>74272</v>
      </c>
      <c r="B23102" s="215">
        <v>1</v>
      </c>
      <c r="C23102" s="216" t="s">
        <v>74273</v>
      </c>
      <c r="D23102" s="215" t="s">
        <v>71737</v>
      </c>
    </row>
    <row r="23103" spans="1:4">
      <c r="A23103" s="215" t="s">
        <v>74274</v>
      </c>
      <c r="B23103" s="215">
        <v>1</v>
      </c>
      <c r="C23103" s="216" t="s">
        <v>74275</v>
      </c>
      <c r="D23103" s="215" t="s">
        <v>71740</v>
      </c>
    </row>
    <row r="23104" spans="1:4">
      <c r="A23104" s="215" t="s">
        <v>74276</v>
      </c>
      <c r="B23104" s="215">
        <v>2</v>
      </c>
      <c r="C23104" s="216" t="s">
        <v>74277</v>
      </c>
      <c r="D23104" s="215" t="s">
        <v>71743</v>
      </c>
    </row>
    <row r="23105" spans="1:4">
      <c r="A23105" s="215" t="s">
        <v>74278</v>
      </c>
      <c r="B23105" s="215">
        <v>1</v>
      </c>
      <c r="C23105" s="216" t="s">
        <v>74279</v>
      </c>
      <c r="D23105" s="215" t="s">
        <v>74280</v>
      </c>
    </row>
    <row r="23106" spans="1:4">
      <c r="A23106" s="215" t="s">
        <v>74281</v>
      </c>
      <c r="B23106" s="215">
        <v>1</v>
      </c>
      <c r="C23106" s="216" t="s">
        <v>74282</v>
      </c>
      <c r="D23106" s="215" t="s">
        <v>74283</v>
      </c>
    </row>
    <row r="23107" spans="1:4">
      <c r="A23107" s="215" t="s">
        <v>74284</v>
      </c>
      <c r="B23107" s="215">
        <v>1</v>
      </c>
      <c r="C23107" s="216" t="s">
        <v>74285</v>
      </c>
      <c r="D23107" s="215" t="s">
        <v>74286</v>
      </c>
    </row>
    <row r="23108" spans="1:4">
      <c r="A23108" s="215" t="s">
        <v>74287</v>
      </c>
      <c r="B23108" s="215">
        <v>1</v>
      </c>
      <c r="C23108" s="216" t="s">
        <v>74288</v>
      </c>
      <c r="D23108" s="215" t="s">
        <v>74289</v>
      </c>
    </row>
    <row r="23109" spans="1:4">
      <c r="A23109" s="215" t="s">
        <v>74290</v>
      </c>
      <c r="B23109" s="215">
        <v>1</v>
      </c>
      <c r="C23109" s="216" t="s">
        <v>74291</v>
      </c>
      <c r="D23109" s="215" t="s">
        <v>74292</v>
      </c>
    </row>
    <row r="23110" spans="1:4">
      <c r="A23110" s="215" t="s">
        <v>74293</v>
      </c>
      <c r="B23110" s="215">
        <v>1</v>
      </c>
      <c r="C23110" s="216" t="s">
        <v>74294</v>
      </c>
      <c r="D23110" s="215" t="s">
        <v>74295</v>
      </c>
    </row>
    <row r="23111" spans="1:4">
      <c r="A23111" s="215" t="s">
        <v>74296</v>
      </c>
      <c r="B23111" s="215">
        <v>1</v>
      </c>
      <c r="C23111" s="216" t="s">
        <v>74297</v>
      </c>
      <c r="D23111" s="215" t="s">
        <v>74298</v>
      </c>
    </row>
    <row r="23112" spans="1:4">
      <c r="A23112" s="215" t="s">
        <v>74299</v>
      </c>
      <c r="B23112" s="215">
        <v>1</v>
      </c>
      <c r="C23112" s="216" t="s">
        <v>74300</v>
      </c>
      <c r="D23112" s="215" t="s">
        <v>74301</v>
      </c>
    </row>
    <row r="23113" spans="1:4">
      <c r="A23113" s="215" t="s">
        <v>74302</v>
      </c>
      <c r="B23113" s="215">
        <v>1</v>
      </c>
      <c r="C23113" s="216" t="s">
        <v>74303</v>
      </c>
      <c r="D23113" s="215" t="s">
        <v>74304</v>
      </c>
    </row>
    <row r="23114" spans="1:4">
      <c r="A23114" s="215" t="s">
        <v>74305</v>
      </c>
      <c r="B23114" s="215">
        <v>1</v>
      </c>
      <c r="C23114" s="216" t="s">
        <v>74306</v>
      </c>
      <c r="D23114" s="215" t="s">
        <v>74307</v>
      </c>
    </row>
    <row r="23115" spans="1:4">
      <c r="A23115" s="215" t="s">
        <v>74308</v>
      </c>
      <c r="B23115" s="215">
        <v>1</v>
      </c>
      <c r="C23115" s="216" t="s">
        <v>74309</v>
      </c>
      <c r="D23115" s="215" t="s">
        <v>74310</v>
      </c>
    </row>
    <row r="23116" spans="1:4">
      <c r="A23116" s="215" t="s">
        <v>74311</v>
      </c>
      <c r="B23116" s="215">
        <v>1</v>
      </c>
      <c r="C23116" s="216" t="s">
        <v>74312</v>
      </c>
      <c r="D23116" s="215" t="s">
        <v>74313</v>
      </c>
    </row>
    <row r="23117" spans="1:4">
      <c r="A23117" s="215" t="s">
        <v>74314</v>
      </c>
      <c r="B23117" s="215">
        <v>1</v>
      </c>
      <c r="C23117" s="216" t="s">
        <v>74315</v>
      </c>
      <c r="D23117" s="215" t="s">
        <v>74316</v>
      </c>
    </row>
    <row r="23118" spans="1:4">
      <c r="A23118" s="215" t="s">
        <v>74317</v>
      </c>
      <c r="B23118" s="215">
        <v>1</v>
      </c>
      <c r="C23118" s="216" t="s">
        <v>74318</v>
      </c>
      <c r="D23118" s="215" t="s">
        <v>74319</v>
      </c>
    </row>
    <row r="23119" spans="1:4">
      <c r="A23119" s="215" t="s">
        <v>74320</v>
      </c>
      <c r="B23119" s="215">
        <v>1</v>
      </c>
      <c r="C23119" s="216" t="s">
        <v>74321</v>
      </c>
      <c r="D23119" s="215" t="s">
        <v>74322</v>
      </c>
    </row>
    <row r="23120" spans="1:4">
      <c r="A23120" s="215" t="s">
        <v>74323</v>
      </c>
      <c r="B23120" s="215">
        <v>1</v>
      </c>
      <c r="C23120" s="216" t="s">
        <v>74324</v>
      </c>
      <c r="D23120" s="215" t="s">
        <v>74325</v>
      </c>
    </row>
    <row r="23121" spans="1:4">
      <c r="A23121" s="215" t="s">
        <v>74326</v>
      </c>
      <c r="B23121" s="215">
        <v>1</v>
      </c>
      <c r="C23121" s="216" t="s">
        <v>74327</v>
      </c>
      <c r="D23121" s="215" t="s">
        <v>74328</v>
      </c>
    </row>
    <row r="23122" spans="1:4">
      <c r="A23122" s="215" t="s">
        <v>74329</v>
      </c>
      <c r="B23122" s="215">
        <v>1</v>
      </c>
      <c r="C23122" s="216" t="s">
        <v>74330</v>
      </c>
      <c r="D23122" s="215" t="s">
        <v>74331</v>
      </c>
    </row>
    <row r="23123" spans="1:4">
      <c r="A23123" s="215" t="s">
        <v>74332</v>
      </c>
      <c r="B23123" s="215">
        <v>1</v>
      </c>
      <c r="C23123" s="216" t="s">
        <v>74333</v>
      </c>
      <c r="D23123" s="215" t="s">
        <v>74334</v>
      </c>
    </row>
    <row r="23124" spans="1:4">
      <c r="A23124" s="215" t="s">
        <v>74335</v>
      </c>
      <c r="B23124" s="215">
        <v>1</v>
      </c>
      <c r="C23124" s="216" t="s">
        <v>74336</v>
      </c>
      <c r="D23124" s="215" t="s">
        <v>74337</v>
      </c>
    </row>
    <row r="23125" spans="1:4">
      <c r="A23125" s="215" t="s">
        <v>74338</v>
      </c>
      <c r="B23125" s="215">
        <v>1</v>
      </c>
      <c r="C23125" s="216" t="s">
        <v>74339</v>
      </c>
      <c r="D23125" s="215" t="s">
        <v>74340</v>
      </c>
    </row>
    <row r="23126" spans="1:4">
      <c r="A23126" s="215" t="s">
        <v>74341</v>
      </c>
      <c r="B23126" s="215">
        <v>1</v>
      </c>
      <c r="C23126" s="216" t="s">
        <v>74342</v>
      </c>
      <c r="D23126" s="215" t="s">
        <v>74343</v>
      </c>
    </row>
    <row r="23127" spans="1:4">
      <c r="A23127" s="215" t="s">
        <v>74344</v>
      </c>
      <c r="B23127" s="215">
        <v>1</v>
      </c>
      <c r="C23127" s="216" t="s">
        <v>74345</v>
      </c>
      <c r="D23127" s="215" t="s">
        <v>74346</v>
      </c>
    </row>
    <row r="23128" spans="1:4">
      <c r="A23128" s="215" t="s">
        <v>74347</v>
      </c>
      <c r="B23128" s="215">
        <v>1</v>
      </c>
      <c r="C23128" s="216" t="s">
        <v>74348</v>
      </c>
      <c r="D23128" s="215" t="s">
        <v>74349</v>
      </c>
    </row>
    <row r="23129" spans="1:4">
      <c r="A23129" s="215" t="s">
        <v>74350</v>
      </c>
      <c r="B23129" s="215">
        <v>1</v>
      </c>
      <c r="C23129" s="216" t="s">
        <v>74351</v>
      </c>
      <c r="D23129" s="215" t="s">
        <v>74352</v>
      </c>
    </row>
    <row r="23130" spans="1:4">
      <c r="A23130" s="215" t="s">
        <v>74353</v>
      </c>
      <c r="B23130" s="215">
        <v>1</v>
      </c>
      <c r="C23130" s="216" t="s">
        <v>74354</v>
      </c>
      <c r="D23130" s="215" t="s">
        <v>74355</v>
      </c>
    </row>
    <row r="23131" spans="1:4">
      <c r="A23131" s="215" t="s">
        <v>74356</v>
      </c>
      <c r="B23131" s="215">
        <v>1</v>
      </c>
      <c r="C23131" s="216" t="s">
        <v>74357</v>
      </c>
      <c r="D23131" s="215" t="s">
        <v>74358</v>
      </c>
    </row>
    <row r="23132" spans="1:4">
      <c r="A23132" s="215" t="s">
        <v>74359</v>
      </c>
      <c r="B23132" s="215">
        <v>1</v>
      </c>
      <c r="C23132" s="216" t="s">
        <v>74360</v>
      </c>
      <c r="D23132" s="215" t="s">
        <v>74361</v>
      </c>
    </row>
    <row r="23133" spans="1:4">
      <c r="A23133" s="215" t="s">
        <v>74362</v>
      </c>
      <c r="B23133" s="215">
        <v>1</v>
      </c>
      <c r="C23133" s="216" t="s">
        <v>74363</v>
      </c>
      <c r="D23133" s="215" t="s">
        <v>74364</v>
      </c>
    </row>
    <row r="23134" spans="1:4">
      <c r="A23134" s="215" t="s">
        <v>74365</v>
      </c>
      <c r="B23134" s="215">
        <v>1</v>
      </c>
      <c r="C23134" s="216" t="s">
        <v>74366</v>
      </c>
      <c r="D23134" s="215" t="s">
        <v>74367</v>
      </c>
    </row>
    <row r="23135" spans="1:4">
      <c r="A23135" s="215" t="s">
        <v>74368</v>
      </c>
      <c r="B23135" s="215">
        <v>1</v>
      </c>
      <c r="C23135" s="216" t="s">
        <v>74369</v>
      </c>
      <c r="D23135" s="215" t="s">
        <v>74370</v>
      </c>
    </row>
    <row r="23136" spans="1:4">
      <c r="A23136" s="215" t="s">
        <v>74371</v>
      </c>
      <c r="B23136" s="215">
        <v>1</v>
      </c>
      <c r="C23136" s="216" t="s">
        <v>74372</v>
      </c>
      <c r="D23136" s="215" t="s">
        <v>74373</v>
      </c>
    </row>
    <row r="23137" spans="1:4">
      <c r="A23137" s="215" t="s">
        <v>74374</v>
      </c>
      <c r="B23137" s="215">
        <v>1</v>
      </c>
      <c r="C23137" s="216" t="s">
        <v>74375</v>
      </c>
      <c r="D23137" s="215" t="s">
        <v>71953</v>
      </c>
    </row>
    <row r="23138" spans="1:4">
      <c r="A23138" s="215" t="s">
        <v>74376</v>
      </c>
      <c r="B23138" s="215">
        <v>1</v>
      </c>
      <c r="C23138" s="216" t="s">
        <v>74377</v>
      </c>
      <c r="D23138" s="215" t="s">
        <v>74378</v>
      </c>
    </row>
    <row r="23139" spans="1:4">
      <c r="A23139" s="215" t="s">
        <v>74379</v>
      </c>
      <c r="B23139" s="215">
        <v>1</v>
      </c>
      <c r="C23139" s="216" t="s">
        <v>74380</v>
      </c>
      <c r="D23139" s="215" t="s">
        <v>74381</v>
      </c>
    </row>
    <row r="23140" spans="1:4">
      <c r="A23140" s="215" t="s">
        <v>74382</v>
      </c>
      <c r="B23140" s="215">
        <v>1</v>
      </c>
      <c r="C23140" s="216" t="s">
        <v>74383</v>
      </c>
      <c r="D23140" s="215" t="s">
        <v>74384</v>
      </c>
    </row>
    <row r="23141" spans="1:4">
      <c r="A23141" s="215" t="s">
        <v>74385</v>
      </c>
      <c r="B23141" s="215">
        <v>1</v>
      </c>
      <c r="C23141" s="216" t="s">
        <v>74386</v>
      </c>
      <c r="D23141" s="215" t="s">
        <v>74387</v>
      </c>
    </row>
    <row r="23142" spans="1:4">
      <c r="A23142" s="215" t="s">
        <v>74388</v>
      </c>
      <c r="B23142" s="215">
        <v>1</v>
      </c>
      <c r="C23142" s="216" t="s">
        <v>74389</v>
      </c>
      <c r="D23142" s="215" t="s">
        <v>74390</v>
      </c>
    </row>
    <row r="23143" spans="1:4">
      <c r="A23143" s="215" t="s">
        <v>74391</v>
      </c>
      <c r="B23143" s="215">
        <v>1</v>
      </c>
      <c r="C23143" s="216" t="s">
        <v>74392</v>
      </c>
      <c r="D23143" s="215" t="s">
        <v>74393</v>
      </c>
    </row>
    <row r="23144" spans="1:4">
      <c r="A23144" s="215" t="s">
        <v>74394</v>
      </c>
      <c r="B23144" s="215">
        <v>1</v>
      </c>
      <c r="C23144" s="216" t="s">
        <v>74395</v>
      </c>
      <c r="D23144" s="215" t="s">
        <v>74396</v>
      </c>
    </row>
    <row r="23145" spans="1:4">
      <c r="A23145" s="215" t="s">
        <v>74397</v>
      </c>
      <c r="B23145" s="215">
        <v>1</v>
      </c>
      <c r="C23145" s="216" t="s">
        <v>74398</v>
      </c>
      <c r="D23145" s="215" t="s">
        <v>74399</v>
      </c>
    </row>
    <row r="23146" spans="1:4">
      <c r="A23146" s="215" t="s">
        <v>74400</v>
      </c>
      <c r="B23146" s="215">
        <v>1</v>
      </c>
      <c r="C23146" s="216" t="s">
        <v>74401</v>
      </c>
      <c r="D23146" s="215" t="s">
        <v>74402</v>
      </c>
    </row>
    <row r="23147" spans="1:4">
      <c r="A23147" s="215" t="s">
        <v>74403</v>
      </c>
      <c r="B23147" s="215">
        <v>1</v>
      </c>
      <c r="C23147" s="216" t="s">
        <v>74404</v>
      </c>
      <c r="D23147" s="215" t="s">
        <v>74405</v>
      </c>
    </row>
    <row r="23148" spans="1:4">
      <c r="A23148" s="215" t="s">
        <v>74406</v>
      </c>
      <c r="B23148" s="215">
        <v>1</v>
      </c>
      <c r="C23148" s="216" t="s">
        <v>74407</v>
      </c>
      <c r="D23148" s="215" t="s">
        <v>74408</v>
      </c>
    </row>
    <row r="23149" spans="1:4">
      <c r="A23149" s="215" t="s">
        <v>74409</v>
      </c>
      <c r="B23149" s="215">
        <v>1</v>
      </c>
      <c r="C23149" s="216" t="s">
        <v>74410</v>
      </c>
      <c r="D23149" s="215" t="s">
        <v>74411</v>
      </c>
    </row>
    <row r="23150" spans="1:4">
      <c r="A23150" s="215" t="s">
        <v>74412</v>
      </c>
      <c r="B23150" s="215">
        <v>1</v>
      </c>
      <c r="C23150" s="216" t="s">
        <v>74413</v>
      </c>
      <c r="D23150" s="215" t="s">
        <v>74414</v>
      </c>
    </row>
    <row r="23151" spans="1:4">
      <c r="A23151" s="215" t="s">
        <v>74415</v>
      </c>
      <c r="B23151" s="215">
        <v>1</v>
      </c>
      <c r="C23151" s="216" t="s">
        <v>74416</v>
      </c>
      <c r="D23151" s="215" t="s">
        <v>74417</v>
      </c>
    </row>
    <row r="23152" spans="1:4">
      <c r="A23152" s="215" t="s">
        <v>74418</v>
      </c>
      <c r="B23152" s="215">
        <v>1</v>
      </c>
      <c r="C23152" s="216" t="s">
        <v>74419</v>
      </c>
      <c r="D23152" s="215" t="s">
        <v>74420</v>
      </c>
    </row>
    <row r="23153" spans="1:4">
      <c r="A23153" s="215" t="s">
        <v>74421</v>
      </c>
      <c r="B23153" s="215">
        <v>1</v>
      </c>
      <c r="C23153" s="216" t="s">
        <v>74422</v>
      </c>
      <c r="D23153" s="215" t="s">
        <v>74423</v>
      </c>
    </row>
    <row r="23154" spans="1:4">
      <c r="A23154" s="215" t="s">
        <v>74424</v>
      </c>
      <c r="B23154" s="215">
        <v>1</v>
      </c>
      <c r="C23154" s="216" t="s">
        <v>74425</v>
      </c>
      <c r="D23154" s="215" t="s">
        <v>74426</v>
      </c>
    </row>
    <row r="23155" spans="1:4">
      <c r="A23155" s="215" t="s">
        <v>74427</v>
      </c>
      <c r="B23155" s="215">
        <v>1</v>
      </c>
      <c r="C23155" s="216" t="s">
        <v>74428</v>
      </c>
      <c r="D23155" s="215" t="s">
        <v>74429</v>
      </c>
    </row>
    <row r="23156" spans="1:4">
      <c r="A23156" s="215" t="s">
        <v>74430</v>
      </c>
      <c r="B23156" s="215">
        <v>1</v>
      </c>
      <c r="C23156" s="216" t="s">
        <v>74431</v>
      </c>
      <c r="D23156" s="215" t="s">
        <v>74432</v>
      </c>
    </row>
    <row r="23157" spans="1:4">
      <c r="A23157" s="215" t="s">
        <v>74433</v>
      </c>
      <c r="B23157" s="215">
        <v>1</v>
      </c>
      <c r="C23157" s="216" t="s">
        <v>74434</v>
      </c>
      <c r="D23157" s="215" t="s">
        <v>74435</v>
      </c>
    </row>
    <row r="23158" spans="1:4">
      <c r="A23158" s="215" t="s">
        <v>74436</v>
      </c>
      <c r="B23158" s="215">
        <v>1</v>
      </c>
      <c r="C23158" s="216" t="s">
        <v>74437</v>
      </c>
      <c r="D23158" s="215" t="s">
        <v>74438</v>
      </c>
    </row>
    <row r="23159" spans="1:4">
      <c r="A23159" s="215" t="s">
        <v>74439</v>
      </c>
      <c r="B23159" s="215">
        <v>1</v>
      </c>
      <c r="C23159" s="216" t="s">
        <v>74440</v>
      </c>
      <c r="D23159" s="215" t="s">
        <v>74441</v>
      </c>
    </row>
    <row r="23160" spans="1:4">
      <c r="A23160" s="215" t="s">
        <v>74442</v>
      </c>
      <c r="B23160" s="215">
        <v>1</v>
      </c>
      <c r="C23160" s="216" t="s">
        <v>74443</v>
      </c>
      <c r="D23160" s="215" t="s">
        <v>74444</v>
      </c>
    </row>
    <row r="23161" spans="1:4">
      <c r="A23161" s="215" t="s">
        <v>74445</v>
      </c>
      <c r="B23161" s="215">
        <v>1</v>
      </c>
      <c r="C23161" s="216" t="s">
        <v>74446</v>
      </c>
      <c r="D23161" s="215" t="s">
        <v>74447</v>
      </c>
    </row>
    <row r="23162" spans="1:4">
      <c r="A23162" s="215" t="s">
        <v>74448</v>
      </c>
      <c r="B23162" s="215">
        <v>1</v>
      </c>
      <c r="C23162" s="216" t="s">
        <v>74449</v>
      </c>
      <c r="D23162" s="215" t="s">
        <v>74450</v>
      </c>
    </row>
    <row r="23163" spans="1:4">
      <c r="A23163" s="215" t="s">
        <v>74451</v>
      </c>
      <c r="B23163" s="215">
        <v>1</v>
      </c>
      <c r="C23163" s="216" t="s">
        <v>74452</v>
      </c>
      <c r="D23163" s="215" t="s">
        <v>74453</v>
      </c>
    </row>
    <row r="23164" spans="1:4">
      <c r="A23164" s="215" t="s">
        <v>74454</v>
      </c>
      <c r="B23164" s="215">
        <v>1</v>
      </c>
      <c r="C23164" s="216" t="s">
        <v>74455</v>
      </c>
      <c r="D23164" s="215" t="s">
        <v>74456</v>
      </c>
    </row>
    <row r="23165" spans="1:4">
      <c r="A23165" s="215" t="s">
        <v>74457</v>
      </c>
      <c r="B23165" s="215">
        <v>1</v>
      </c>
      <c r="C23165" s="216" t="s">
        <v>74458</v>
      </c>
      <c r="D23165" s="215" t="s">
        <v>74459</v>
      </c>
    </row>
    <row r="23166" spans="1:4">
      <c r="A23166" s="215" t="s">
        <v>74460</v>
      </c>
      <c r="B23166" s="215">
        <v>1</v>
      </c>
      <c r="C23166" s="216" t="s">
        <v>74461</v>
      </c>
      <c r="D23166" s="215" t="s">
        <v>74462</v>
      </c>
    </row>
    <row r="23167" spans="1:4">
      <c r="A23167" s="215" t="s">
        <v>74463</v>
      </c>
      <c r="B23167" s="215">
        <v>1</v>
      </c>
      <c r="C23167" s="216" t="s">
        <v>74464</v>
      </c>
      <c r="D23167" s="215" t="s">
        <v>74465</v>
      </c>
    </row>
    <row r="23168" spans="1:4">
      <c r="A23168" s="215" t="s">
        <v>74466</v>
      </c>
      <c r="B23168" s="215">
        <v>1</v>
      </c>
      <c r="C23168" s="216" t="s">
        <v>74467</v>
      </c>
      <c r="D23168" s="215" t="s">
        <v>74468</v>
      </c>
    </row>
    <row r="23169" spans="1:4">
      <c r="A23169" s="215" t="s">
        <v>74469</v>
      </c>
      <c r="B23169" s="215">
        <v>1</v>
      </c>
      <c r="C23169" s="216" t="s">
        <v>74470</v>
      </c>
      <c r="D23169" s="215" t="s">
        <v>74471</v>
      </c>
    </row>
    <row r="23170" spans="1:4">
      <c r="A23170" s="215" t="s">
        <v>74472</v>
      </c>
      <c r="B23170" s="215">
        <v>1</v>
      </c>
      <c r="C23170" s="216" t="s">
        <v>74473</v>
      </c>
      <c r="D23170" s="215" t="s">
        <v>74474</v>
      </c>
    </row>
    <row r="23171" spans="1:4">
      <c r="A23171" s="215" t="s">
        <v>74475</v>
      </c>
      <c r="B23171" s="215">
        <v>1</v>
      </c>
      <c r="C23171" s="216" t="s">
        <v>74476</v>
      </c>
      <c r="D23171" s="215" t="s">
        <v>74477</v>
      </c>
    </row>
    <row r="23172" spans="1:4">
      <c r="A23172" s="215" t="s">
        <v>74478</v>
      </c>
      <c r="B23172" s="215">
        <v>1</v>
      </c>
      <c r="C23172" s="216" t="s">
        <v>74479</v>
      </c>
      <c r="D23172" s="215" t="s">
        <v>74480</v>
      </c>
    </row>
    <row r="23173" spans="1:4">
      <c r="A23173" s="215" t="s">
        <v>74481</v>
      </c>
      <c r="B23173" s="215">
        <v>1</v>
      </c>
      <c r="C23173" s="216" t="s">
        <v>74482</v>
      </c>
      <c r="D23173" s="215" t="s">
        <v>74483</v>
      </c>
    </row>
    <row r="23174" spans="1:4">
      <c r="A23174" s="215" t="s">
        <v>74484</v>
      </c>
      <c r="B23174" s="215">
        <v>1</v>
      </c>
      <c r="C23174" s="216" t="s">
        <v>74485</v>
      </c>
      <c r="D23174" s="215" t="s">
        <v>74486</v>
      </c>
    </row>
    <row r="23175" spans="1:4">
      <c r="A23175" s="215" t="s">
        <v>74487</v>
      </c>
      <c r="B23175" s="215">
        <v>1</v>
      </c>
      <c r="C23175" s="216" t="s">
        <v>74488</v>
      </c>
      <c r="D23175" s="215" t="s">
        <v>74489</v>
      </c>
    </row>
    <row r="23176" spans="1:4">
      <c r="A23176" s="215" t="s">
        <v>74490</v>
      </c>
      <c r="B23176" s="215">
        <v>1</v>
      </c>
      <c r="C23176" s="216" t="s">
        <v>74491</v>
      </c>
      <c r="D23176" s="215" t="s">
        <v>74492</v>
      </c>
    </row>
    <row r="23177" spans="1:4">
      <c r="A23177" s="215" t="s">
        <v>74493</v>
      </c>
      <c r="B23177" s="215">
        <v>1</v>
      </c>
      <c r="C23177" s="216" t="s">
        <v>74494</v>
      </c>
      <c r="D23177" s="215" t="s">
        <v>74495</v>
      </c>
    </row>
    <row r="23178" spans="1:4">
      <c r="A23178" s="215" t="s">
        <v>74496</v>
      </c>
      <c r="B23178" s="215">
        <v>1</v>
      </c>
      <c r="C23178" s="216" t="s">
        <v>74497</v>
      </c>
      <c r="D23178" s="215" t="s">
        <v>74498</v>
      </c>
    </row>
    <row r="23179" spans="1:4">
      <c r="A23179" s="215" t="s">
        <v>74499</v>
      </c>
      <c r="B23179" s="215">
        <v>1</v>
      </c>
      <c r="C23179" s="216" t="s">
        <v>74500</v>
      </c>
      <c r="D23179" s="215" t="s">
        <v>74501</v>
      </c>
    </row>
    <row r="23180" spans="1:4">
      <c r="A23180" s="215" t="s">
        <v>74502</v>
      </c>
      <c r="B23180" s="215">
        <v>1</v>
      </c>
      <c r="C23180" s="216" t="s">
        <v>74503</v>
      </c>
      <c r="D23180" s="215" t="s">
        <v>74504</v>
      </c>
    </row>
    <row r="23181" spans="1:4">
      <c r="A23181" s="215" t="s">
        <v>74505</v>
      </c>
      <c r="B23181" s="215">
        <v>1</v>
      </c>
      <c r="C23181" s="216" t="s">
        <v>74506</v>
      </c>
      <c r="D23181" s="215" t="s">
        <v>74507</v>
      </c>
    </row>
    <row r="23182" spans="1:4">
      <c r="A23182" s="215" t="s">
        <v>74508</v>
      </c>
      <c r="B23182" s="215">
        <v>1</v>
      </c>
      <c r="C23182" s="216" t="s">
        <v>74509</v>
      </c>
      <c r="D23182" s="215" t="s">
        <v>74510</v>
      </c>
    </row>
    <row r="23183" spans="1:4">
      <c r="A23183" s="215" t="s">
        <v>74511</v>
      </c>
      <c r="B23183" s="215">
        <v>1</v>
      </c>
      <c r="C23183" s="216" t="s">
        <v>74512</v>
      </c>
      <c r="D23183" s="215" t="s">
        <v>74513</v>
      </c>
    </row>
    <row r="23184" spans="1:4">
      <c r="A23184" s="215" t="s">
        <v>74514</v>
      </c>
      <c r="B23184" s="215">
        <v>1</v>
      </c>
      <c r="C23184" s="216" t="s">
        <v>74515</v>
      </c>
      <c r="D23184" s="215" t="s">
        <v>74516</v>
      </c>
    </row>
    <row r="23185" spans="1:4">
      <c r="A23185" s="215" t="s">
        <v>74517</v>
      </c>
      <c r="B23185" s="215">
        <v>1</v>
      </c>
      <c r="C23185" s="216" t="s">
        <v>74518</v>
      </c>
      <c r="D23185" s="215" t="s">
        <v>74519</v>
      </c>
    </row>
    <row r="23186" spans="1:4">
      <c r="A23186" s="215" t="s">
        <v>74520</v>
      </c>
      <c r="B23186" s="215">
        <v>1</v>
      </c>
      <c r="C23186" s="216" t="s">
        <v>74521</v>
      </c>
      <c r="D23186" s="215" t="s">
        <v>74522</v>
      </c>
    </row>
    <row r="23187" spans="1:4">
      <c r="A23187" s="215" t="s">
        <v>74523</v>
      </c>
      <c r="B23187" s="215">
        <v>1</v>
      </c>
      <c r="C23187" s="216" t="s">
        <v>74524</v>
      </c>
      <c r="D23187" s="215" t="s">
        <v>74525</v>
      </c>
    </row>
    <row r="23188" spans="1:4">
      <c r="A23188" s="215" t="s">
        <v>74526</v>
      </c>
      <c r="B23188" s="215">
        <v>1</v>
      </c>
      <c r="C23188" s="216" t="s">
        <v>74527</v>
      </c>
      <c r="D23188" s="215" t="s">
        <v>74528</v>
      </c>
    </row>
    <row r="23189" spans="1:4">
      <c r="A23189" s="215" t="s">
        <v>74529</v>
      </c>
      <c r="B23189" s="215">
        <v>1</v>
      </c>
      <c r="C23189" s="216" t="s">
        <v>74530</v>
      </c>
      <c r="D23189" s="215" t="s">
        <v>74531</v>
      </c>
    </row>
    <row r="23190" spans="1:4">
      <c r="A23190" s="215" t="s">
        <v>74532</v>
      </c>
      <c r="B23190" s="215">
        <v>1</v>
      </c>
      <c r="C23190" s="216" t="s">
        <v>74533</v>
      </c>
      <c r="D23190" s="215" t="s">
        <v>74534</v>
      </c>
    </row>
    <row r="23191" spans="1:4">
      <c r="A23191" s="215" t="s">
        <v>74535</v>
      </c>
      <c r="B23191" s="215">
        <v>1</v>
      </c>
      <c r="C23191" s="216" t="s">
        <v>74536</v>
      </c>
      <c r="D23191" s="215" t="s">
        <v>74537</v>
      </c>
    </row>
    <row r="23192" spans="1:4">
      <c r="A23192" s="215" t="s">
        <v>74538</v>
      </c>
      <c r="B23192" s="215">
        <v>1</v>
      </c>
      <c r="C23192" s="216" t="s">
        <v>74539</v>
      </c>
      <c r="D23192" s="215" t="s">
        <v>74540</v>
      </c>
    </row>
    <row r="23193" spans="1:4">
      <c r="A23193" s="215" t="s">
        <v>74541</v>
      </c>
      <c r="B23193" s="215">
        <v>1</v>
      </c>
      <c r="C23193" s="216" t="s">
        <v>74542</v>
      </c>
      <c r="D23193" s="215" t="s">
        <v>74543</v>
      </c>
    </row>
    <row r="23194" spans="1:4">
      <c r="A23194" s="215" t="s">
        <v>74544</v>
      </c>
      <c r="B23194" s="215">
        <v>1</v>
      </c>
      <c r="C23194" s="216" t="s">
        <v>74545</v>
      </c>
      <c r="D23194" s="215" t="s">
        <v>74546</v>
      </c>
    </row>
    <row r="23195" spans="1:4">
      <c r="A23195" s="215" t="s">
        <v>74547</v>
      </c>
      <c r="B23195" s="215">
        <v>1</v>
      </c>
      <c r="C23195" s="216" t="s">
        <v>74548</v>
      </c>
      <c r="D23195" s="215" t="s">
        <v>74549</v>
      </c>
    </row>
    <row r="23196" spans="1:4">
      <c r="A23196" s="215" t="s">
        <v>74550</v>
      </c>
      <c r="B23196" s="215">
        <v>1</v>
      </c>
      <c r="C23196" s="216" t="s">
        <v>74551</v>
      </c>
      <c r="D23196" s="215" t="s">
        <v>74552</v>
      </c>
    </row>
    <row r="23197" spans="1:4">
      <c r="A23197" s="215" t="s">
        <v>74553</v>
      </c>
      <c r="B23197" s="215">
        <v>1</v>
      </c>
      <c r="C23197" s="216" t="s">
        <v>74554</v>
      </c>
      <c r="D23197" s="215" t="s">
        <v>74555</v>
      </c>
    </row>
    <row r="23198" spans="1:4">
      <c r="A23198" s="215" t="s">
        <v>74556</v>
      </c>
      <c r="B23198" s="215">
        <v>1</v>
      </c>
      <c r="C23198" s="216" t="s">
        <v>74557</v>
      </c>
      <c r="D23198" s="215" t="s">
        <v>74558</v>
      </c>
    </row>
    <row r="23199" spans="1:4">
      <c r="A23199" s="215" t="s">
        <v>74559</v>
      </c>
      <c r="B23199" s="215">
        <v>1</v>
      </c>
      <c r="C23199" s="216" t="s">
        <v>74560</v>
      </c>
      <c r="D23199" s="215" t="s">
        <v>74561</v>
      </c>
    </row>
    <row r="23200" spans="1:4">
      <c r="A23200" s="215" t="s">
        <v>74562</v>
      </c>
      <c r="B23200" s="215">
        <v>1</v>
      </c>
      <c r="C23200" s="216" t="s">
        <v>74563</v>
      </c>
      <c r="D23200" s="215" t="s">
        <v>74564</v>
      </c>
    </row>
    <row r="23201" spans="1:4">
      <c r="A23201" s="215" t="s">
        <v>74565</v>
      </c>
      <c r="B23201" s="215">
        <v>1</v>
      </c>
      <c r="C23201" s="216" t="s">
        <v>74566</v>
      </c>
      <c r="D23201" s="215" t="s">
        <v>74567</v>
      </c>
    </row>
    <row r="23202" spans="1:4">
      <c r="A23202" s="215" t="s">
        <v>74568</v>
      </c>
      <c r="B23202" s="215">
        <v>1</v>
      </c>
      <c r="C23202" s="216" t="s">
        <v>74569</v>
      </c>
      <c r="D23202" s="215" t="s">
        <v>74570</v>
      </c>
    </row>
    <row r="23203" spans="1:4">
      <c r="A23203" s="215" t="s">
        <v>74571</v>
      </c>
      <c r="B23203" s="215">
        <v>1</v>
      </c>
      <c r="C23203" s="216" t="s">
        <v>74572</v>
      </c>
      <c r="D23203" s="215" t="s">
        <v>74573</v>
      </c>
    </row>
    <row r="23204" spans="1:4">
      <c r="A23204" s="215" t="s">
        <v>74574</v>
      </c>
      <c r="B23204" s="215">
        <v>1</v>
      </c>
      <c r="C23204" s="216" t="s">
        <v>74575</v>
      </c>
      <c r="D23204" s="215" t="s">
        <v>74576</v>
      </c>
    </row>
    <row r="23205" spans="1:4">
      <c r="A23205" s="215" t="s">
        <v>74577</v>
      </c>
      <c r="B23205" s="215">
        <v>1</v>
      </c>
      <c r="C23205" s="216" t="s">
        <v>74578</v>
      </c>
      <c r="D23205" s="215" t="s">
        <v>74579</v>
      </c>
    </row>
    <row r="23206" spans="1:4">
      <c r="A23206" s="215" t="s">
        <v>74580</v>
      </c>
      <c r="B23206" s="215">
        <v>1</v>
      </c>
      <c r="C23206" s="216" t="s">
        <v>74581</v>
      </c>
      <c r="D23206" s="215" t="s">
        <v>74582</v>
      </c>
    </row>
    <row r="23207" spans="1:4">
      <c r="A23207" s="215" t="s">
        <v>74583</v>
      </c>
      <c r="B23207" s="215">
        <v>1</v>
      </c>
      <c r="C23207" s="216" t="s">
        <v>74584</v>
      </c>
      <c r="D23207" s="215" t="s">
        <v>74585</v>
      </c>
    </row>
    <row r="23208" spans="1:4">
      <c r="A23208" s="215" t="s">
        <v>74586</v>
      </c>
      <c r="B23208" s="215">
        <v>1</v>
      </c>
      <c r="C23208" s="216" t="s">
        <v>74587</v>
      </c>
      <c r="D23208" s="215" t="s">
        <v>74588</v>
      </c>
    </row>
    <row r="23209" spans="1:4">
      <c r="A23209" s="215" t="s">
        <v>74589</v>
      </c>
      <c r="B23209" s="215">
        <v>1</v>
      </c>
      <c r="C23209" s="216" t="s">
        <v>74590</v>
      </c>
      <c r="D23209" s="215" t="s">
        <v>74591</v>
      </c>
    </row>
    <row r="23210" spans="1:4">
      <c r="A23210" s="215" t="s">
        <v>74592</v>
      </c>
      <c r="B23210" s="215">
        <v>1</v>
      </c>
      <c r="C23210" s="216" t="s">
        <v>74593</v>
      </c>
      <c r="D23210" s="215" t="s">
        <v>74594</v>
      </c>
    </row>
    <row r="23211" spans="1:4">
      <c r="A23211" s="215" t="s">
        <v>74595</v>
      </c>
      <c r="B23211" s="215">
        <v>1</v>
      </c>
      <c r="C23211" s="216" t="s">
        <v>74596</v>
      </c>
      <c r="D23211" s="215" t="s">
        <v>74597</v>
      </c>
    </row>
    <row r="23212" spans="1:4">
      <c r="A23212" s="215" t="s">
        <v>74598</v>
      </c>
      <c r="B23212" s="215">
        <v>1</v>
      </c>
      <c r="C23212" s="216" t="s">
        <v>74599</v>
      </c>
      <c r="D23212" s="215" t="s">
        <v>74600</v>
      </c>
    </row>
    <row r="23213" spans="1:4">
      <c r="A23213" s="215" t="s">
        <v>74601</v>
      </c>
      <c r="B23213" s="215">
        <v>1</v>
      </c>
      <c r="C23213" s="216" t="s">
        <v>74602</v>
      </c>
      <c r="D23213" s="215" t="s">
        <v>74603</v>
      </c>
    </row>
    <row r="23214" spans="1:4">
      <c r="A23214" s="215" t="s">
        <v>74604</v>
      </c>
      <c r="B23214" s="215">
        <v>1</v>
      </c>
      <c r="C23214" s="216" t="s">
        <v>74605</v>
      </c>
      <c r="D23214" s="215" t="s">
        <v>74606</v>
      </c>
    </row>
    <row r="23215" spans="1:4">
      <c r="A23215" s="215" t="s">
        <v>74607</v>
      </c>
      <c r="B23215" s="215">
        <v>1</v>
      </c>
      <c r="C23215" s="216" t="s">
        <v>74608</v>
      </c>
      <c r="D23215" s="215" t="s">
        <v>74609</v>
      </c>
    </row>
    <row r="23216" spans="1:4">
      <c r="A23216" s="215" t="s">
        <v>74610</v>
      </c>
      <c r="B23216" s="215">
        <v>1</v>
      </c>
      <c r="C23216" s="216" t="s">
        <v>74611</v>
      </c>
      <c r="D23216" s="215" t="s">
        <v>74612</v>
      </c>
    </row>
    <row r="23217" spans="1:4">
      <c r="A23217" s="215" t="s">
        <v>74613</v>
      </c>
      <c r="B23217" s="215">
        <v>1</v>
      </c>
      <c r="C23217" s="216" t="s">
        <v>74614</v>
      </c>
      <c r="D23217" s="215" t="s">
        <v>74615</v>
      </c>
    </row>
    <row r="23218" spans="1:4">
      <c r="A23218" s="215" t="s">
        <v>74616</v>
      </c>
      <c r="B23218" s="215">
        <v>1</v>
      </c>
      <c r="C23218" s="216" t="s">
        <v>74617</v>
      </c>
      <c r="D23218" s="215" t="s">
        <v>74618</v>
      </c>
    </row>
    <row r="23219" spans="1:4">
      <c r="A23219" s="215" t="s">
        <v>74619</v>
      </c>
      <c r="B23219" s="215">
        <v>1</v>
      </c>
      <c r="C23219" s="216" t="s">
        <v>74620</v>
      </c>
      <c r="D23219" s="215" t="s">
        <v>74621</v>
      </c>
    </row>
    <row r="23220" spans="1:4">
      <c r="A23220" s="215" t="s">
        <v>74622</v>
      </c>
      <c r="B23220" s="215">
        <v>1</v>
      </c>
      <c r="C23220" s="216" t="s">
        <v>74623</v>
      </c>
      <c r="D23220" s="215" t="s">
        <v>74624</v>
      </c>
    </row>
    <row r="23221" spans="1:4">
      <c r="A23221" s="215" t="s">
        <v>74625</v>
      </c>
      <c r="B23221" s="215">
        <v>1</v>
      </c>
      <c r="C23221" s="216" t="s">
        <v>74626</v>
      </c>
      <c r="D23221" s="215" t="s">
        <v>74627</v>
      </c>
    </row>
    <row r="23222" spans="1:4">
      <c r="A23222" s="215" t="s">
        <v>74628</v>
      </c>
      <c r="B23222" s="215">
        <v>1</v>
      </c>
      <c r="C23222" s="216" t="s">
        <v>74629</v>
      </c>
      <c r="D23222" s="215" t="s">
        <v>74630</v>
      </c>
    </row>
    <row r="23223" spans="1:4">
      <c r="A23223" s="215" t="s">
        <v>74631</v>
      </c>
      <c r="B23223" s="215">
        <v>1</v>
      </c>
      <c r="C23223" s="216" t="s">
        <v>74632</v>
      </c>
      <c r="D23223" s="215" t="s">
        <v>74633</v>
      </c>
    </row>
    <row r="23224" spans="1:4">
      <c r="A23224" s="215" t="s">
        <v>74634</v>
      </c>
      <c r="B23224" s="215">
        <v>1</v>
      </c>
      <c r="C23224" s="216" t="s">
        <v>74635</v>
      </c>
      <c r="D23224" s="215" t="s">
        <v>74636</v>
      </c>
    </row>
    <row r="23225" spans="1:4">
      <c r="A23225" s="215" t="s">
        <v>74637</v>
      </c>
      <c r="B23225" s="215">
        <v>1</v>
      </c>
      <c r="C23225" s="216" t="s">
        <v>74638</v>
      </c>
      <c r="D23225" s="215" t="s">
        <v>74639</v>
      </c>
    </row>
    <row r="23226" spans="1:4">
      <c r="A23226" s="215" t="s">
        <v>74640</v>
      </c>
      <c r="B23226" s="215">
        <v>1</v>
      </c>
      <c r="C23226" s="216" t="s">
        <v>74641</v>
      </c>
      <c r="D23226" s="215" t="s">
        <v>74642</v>
      </c>
    </row>
    <row r="23227" spans="1:4">
      <c r="A23227" s="215" t="s">
        <v>74643</v>
      </c>
      <c r="B23227" s="215">
        <v>1</v>
      </c>
      <c r="C23227" s="216" t="s">
        <v>74644</v>
      </c>
      <c r="D23227" s="215" t="s">
        <v>74645</v>
      </c>
    </row>
    <row r="23228" spans="1:4">
      <c r="A23228" s="215" t="s">
        <v>74646</v>
      </c>
      <c r="B23228" s="215">
        <v>1</v>
      </c>
      <c r="C23228" s="216" t="s">
        <v>74647</v>
      </c>
      <c r="D23228" s="215" t="s">
        <v>74648</v>
      </c>
    </row>
    <row r="23229" spans="1:4">
      <c r="A23229" s="215" t="s">
        <v>74649</v>
      </c>
      <c r="B23229" s="215">
        <v>1</v>
      </c>
      <c r="C23229" s="216" t="s">
        <v>74650</v>
      </c>
      <c r="D23229" s="215" t="s">
        <v>74651</v>
      </c>
    </row>
    <row r="23230" spans="1:4">
      <c r="A23230" s="215" t="s">
        <v>74652</v>
      </c>
      <c r="B23230" s="215">
        <v>1</v>
      </c>
      <c r="C23230" s="216" t="s">
        <v>74653</v>
      </c>
      <c r="D23230" s="215" t="s">
        <v>74654</v>
      </c>
    </row>
    <row r="23231" spans="1:4">
      <c r="A23231" s="215" t="s">
        <v>74655</v>
      </c>
      <c r="B23231" s="215">
        <v>1</v>
      </c>
      <c r="C23231" s="216" t="s">
        <v>74656</v>
      </c>
      <c r="D23231" s="215" t="s">
        <v>74657</v>
      </c>
    </row>
    <row r="23232" spans="1:4">
      <c r="A23232" s="215" t="s">
        <v>74658</v>
      </c>
      <c r="B23232" s="215">
        <v>1</v>
      </c>
      <c r="C23232" s="216" t="s">
        <v>74659</v>
      </c>
      <c r="D23232" s="215" t="s">
        <v>74660</v>
      </c>
    </row>
    <row r="23233" spans="1:4">
      <c r="A23233" s="215" t="s">
        <v>74661</v>
      </c>
      <c r="B23233" s="215">
        <v>1</v>
      </c>
      <c r="C23233" s="216" t="s">
        <v>74662</v>
      </c>
      <c r="D23233" s="215" t="s">
        <v>74663</v>
      </c>
    </row>
    <row r="23234" spans="1:4">
      <c r="A23234" s="215" t="s">
        <v>74664</v>
      </c>
      <c r="B23234" s="215">
        <v>1</v>
      </c>
      <c r="C23234" s="216" t="s">
        <v>74665</v>
      </c>
      <c r="D23234" s="215" t="s">
        <v>74666</v>
      </c>
    </row>
    <row r="23235" spans="1:4">
      <c r="A23235" s="215" t="s">
        <v>74667</v>
      </c>
      <c r="B23235" s="215">
        <v>1</v>
      </c>
      <c r="C23235" s="216" t="s">
        <v>74668</v>
      </c>
      <c r="D23235" s="215" t="s">
        <v>74669</v>
      </c>
    </row>
    <row r="23236" spans="1:4">
      <c r="A23236" s="215" t="s">
        <v>74670</v>
      </c>
      <c r="B23236" s="215">
        <v>1</v>
      </c>
      <c r="C23236" s="216" t="s">
        <v>74671</v>
      </c>
      <c r="D23236" s="215" t="s">
        <v>74672</v>
      </c>
    </row>
    <row r="23237" spans="1:4">
      <c r="A23237" s="215" t="s">
        <v>74673</v>
      </c>
      <c r="B23237" s="215">
        <v>1</v>
      </c>
      <c r="C23237" s="216" t="s">
        <v>74674</v>
      </c>
      <c r="D23237" s="215" t="s">
        <v>74675</v>
      </c>
    </row>
    <row r="23238" spans="1:4">
      <c r="A23238" s="215" t="s">
        <v>74676</v>
      </c>
      <c r="B23238" s="215">
        <v>1</v>
      </c>
      <c r="C23238" s="216" t="s">
        <v>74677</v>
      </c>
      <c r="D23238" s="215" t="s">
        <v>74678</v>
      </c>
    </row>
    <row r="23239" spans="1:4">
      <c r="A23239" s="215" t="s">
        <v>74679</v>
      </c>
      <c r="B23239" s="215">
        <v>1</v>
      </c>
      <c r="C23239" s="216" t="s">
        <v>74680</v>
      </c>
      <c r="D23239" s="215" t="s">
        <v>74681</v>
      </c>
    </row>
    <row r="23240" spans="1:4">
      <c r="A23240" s="215" t="s">
        <v>74682</v>
      </c>
      <c r="B23240" s="215">
        <v>1</v>
      </c>
      <c r="C23240" s="216" t="s">
        <v>74683</v>
      </c>
      <c r="D23240" s="215" t="s">
        <v>74684</v>
      </c>
    </row>
    <row r="23241" spans="1:4">
      <c r="A23241" s="215" t="s">
        <v>74685</v>
      </c>
      <c r="B23241" s="215">
        <v>1</v>
      </c>
      <c r="C23241" s="216" t="s">
        <v>74686</v>
      </c>
      <c r="D23241" s="215" t="s">
        <v>74687</v>
      </c>
    </row>
    <row r="23242" spans="1:4">
      <c r="A23242" s="215" t="s">
        <v>74688</v>
      </c>
      <c r="B23242" s="215">
        <v>1</v>
      </c>
      <c r="C23242" s="216" t="s">
        <v>74689</v>
      </c>
      <c r="D23242" s="215" t="s">
        <v>74690</v>
      </c>
    </row>
    <row r="23243" spans="1:4">
      <c r="A23243" s="215" t="s">
        <v>74691</v>
      </c>
      <c r="B23243" s="215">
        <v>1</v>
      </c>
      <c r="C23243" s="216" t="s">
        <v>74692</v>
      </c>
      <c r="D23243" s="215" t="s">
        <v>74693</v>
      </c>
    </row>
    <row r="23244" spans="1:4">
      <c r="A23244" s="215" t="s">
        <v>74694</v>
      </c>
      <c r="B23244" s="215">
        <v>1</v>
      </c>
      <c r="C23244" s="216" t="s">
        <v>74695</v>
      </c>
      <c r="D23244" s="215" t="s">
        <v>74696</v>
      </c>
    </row>
    <row r="23245" spans="1:4">
      <c r="A23245" s="215" t="s">
        <v>74697</v>
      </c>
      <c r="B23245" s="215">
        <v>1</v>
      </c>
      <c r="C23245" s="216" t="s">
        <v>74698</v>
      </c>
      <c r="D23245" s="215" t="s">
        <v>74699</v>
      </c>
    </row>
    <row r="23246" spans="1:4">
      <c r="A23246" s="215" t="s">
        <v>74700</v>
      </c>
      <c r="B23246" s="215">
        <v>1</v>
      </c>
      <c r="C23246" s="216" t="s">
        <v>74701</v>
      </c>
      <c r="D23246" s="215" t="s">
        <v>74702</v>
      </c>
    </row>
    <row r="23247" spans="1:4">
      <c r="A23247" s="215" t="s">
        <v>74703</v>
      </c>
      <c r="B23247" s="215">
        <v>1</v>
      </c>
      <c r="C23247" s="216" t="s">
        <v>74704</v>
      </c>
      <c r="D23247" s="215" t="s">
        <v>74705</v>
      </c>
    </row>
    <row r="23248" spans="1:4">
      <c r="A23248" s="215" t="s">
        <v>74706</v>
      </c>
      <c r="B23248" s="215">
        <v>1</v>
      </c>
      <c r="C23248" s="216" t="s">
        <v>74707</v>
      </c>
      <c r="D23248" s="215" t="s">
        <v>74708</v>
      </c>
    </row>
    <row r="23249" spans="1:4">
      <c r="A23249" s="215" t="s">
        <v>74709</v>
      </c>
      <c r="B23249" s="215">
        <v>1</v>
      </c>
      <c r="C23249" s="216" t="s">
        <v>74710</v>
      </c>
      <c r="D23249" s="215" t="s">
        <v>74711</v>
      </c>
    </row>
    <row r="23250" spans="1:4">
      <c r="A23250" s="215" t="s">
        <v>74712</v>
      </c>
      <c r="B23250" s="215">
        <v>1</v>
      </c>
      <c r="C23250" s="216" t="s">
        <v>74713</v>
      </c>
      <c r="D23250" s="215" t="s">
        <v>74714</v>
      </c>
    </row>
    <row r="23251" spans="1:4">
      <c r="A23251" s="215" t="s">
        <v>74715</v>
      </c>
      <c r="B23251" s="215">
        <v>1</v>
      </c>
      <c r="C23251" s="216" t="s">
        <v>74716</v>
      </c>
      <c r="D23251" s="215" t="s">
        <v>74717</v>
      </c>
    </row>
    <row r="23252" spans="1:4">
      <c r="A23252" s="215" t="s">
        <v>74718</v>
      </c>
      <c r="B23252" s="215">
        <v>1</v>
      </c>
      <c r="C23252" s="216" t="s">
        <v>74719</v>
      </c>
      <c r="D23252" s="215" t="s">
        <v>74720</v>
      </c>
    </row>
    <row r="23253" spans="1:4">
      <c r="A23253" s="215" t="s">
        <v>74721</v>
      </c>
      <c r="B23253" s="215">
        <v>1</v>
      </c>
      <c r="C23253" s="216" t="s">
        <v>74722</v>
      </c>
      <c r="D23253" s="215" t="s">
        <v>74723</v>
      </c>
    </row>
    <row r="23254" spans="1:4">
      <c r="A23254" s="215" t="s">
        <v>74724</v>
      </c>
      <c r="B23254" s="215">
        <v>1</v>
      </c>
      <c r="C23254" s="216" t="s">
        <v>74725</v>
      </c>
      <c r="D23254" s="215" t="s">
        <v>74726</v>
      </c>
    </row>
    <row r="23255" spans="1:4">
      <c r="A23255" s="215" t="s">
        <v>74727</v>
      </c>
      <c r="B23255" s="215">
        <v>1</v>
      </c>
      <c r="C23255" s="216" t="s">
        <v>74728</v>
      </c>
      <c r="D23255" s="215" t="s">
        <v>74729</v>
      </c>
    </row>
    <row r="23256" spans="1:4">
      <c r="A23256" s="215" t="s">
        <v>74730</v>
      </c>
      <c r="B23256" s="215">
        <v>1</v>
      </c>
      <c r="C23256" s="216" t="s">
        <v>74731</v>
      </c>
      <c r="D23256" s="215" t="s">
        <v>74732</v>
      </c>
    </row>
    <row r="23257" spans="1:4">
      <c r="A23257" s="215" t="s">
        <v>74733</v>
      </c>
      <c r="B23257" s="215">
        <v>1</v>
      </c>
      <c r="C23257" s="216" t="s">
        <v>74734</v>
      </c>
      <c r="D23257" s="215" t="s">
        <v>74735</v>
      </c>
    </row>
    <row r="23258" spans="1:4">
      <c r="A23258" s="215" t="s">
        <v>74736</v>
      </c>
      <c r="B23258" s="215">
        <v>1</v>
      </c>
      <c r="C23258" s="216" t="s">
        <v>74737</v>
      </c>
      <c r="D23258" s="215" t="s">
        <v>74738</v>
      </c>
    </row>
    <row r="23259" spans="1:4">
      <c r="A23259" s="215" t="s">
        <v>74739</v>
      </c>
      <c r="B23259" s="215">
        <v>1</v>
      </c>
      <c r="C23259" s="216" t="s">
        <v>74740</v>
      </c>
      <c r="D23259" s="215" t="s">
        <v>74741</v>
      </c>
    </row>
    <row r="23260" spans="1:4">
      <c r="A23260" s="215" t="s">
        <v>74742</v>
      </c>
      <c r="B23260" s="215">
        <v>1</v>
      </c>
      <c r="C23260" s="216" t="s">
        <v>74743</v>
      </c>
      <c r="D23260" s="215" t="s">
        <v>74744</v>
      </c>
    </row>
    <row r="23261" spans="1:4">
      <c r="A23261" s="215" t="s">
        <v>74745</v>
      </c>
      <c r="B23261" s="215">
        <v>1</v>
      </c>
      <c r="C23261" s="216" t="s">
        <v>74746</v>
      </c>
      <c r="D23261" s="215" t="s">
        <v>74747</v>
      </c>
    </row>
    <row r="23262" spans="1:4">
      <c r="A23262" s="215" t="s">
        <v>74748</v>
      </c>
      <c r="B23262" s="215">
        <v>1</v>
      </c>
      <c r="C23262" s="216" t="s">
        <v>74749</v>
      </c>
      <c r="D23262" s="215" t="s">
        <v>74750</v>
      </c>
    </row>
    <row r="23263" spans="1:4">
      <c r="A23263" s="215" t="s">
        <v>74751</v>
      </c>
      <c r="B23263" s="215">
        <v>1</v>
      </c>
      <c r="C23263" s="216" t="s">
        <v>74752</v>
      </c>
      <c r="D23263" s="215" t="s">
        <v>74753</v>
      </c>
    </row>
    <row r="23264" spans="1:4">
      <c r="A23264" s="215" t="s">
        <v>74754</v>
      </c>
      <c r="B23264" s="215">
        <v>1</v>
      </c>
      <c r="C23264" s="216" t="s">
        <v>74755</v>
      </c>
      <c r="D23264" s="215" t="s">
        <v>74756</v>
      </c>
    </row>
    <row r="23265" spans="1:4">
      <c r="A23265" s="215" t="s">
        <v>74757</v>
      </c>
      <c r="B23265" s="215">
        <v>1</v>
      </c>
      <c r="C23265" s="216" t="s">
        <v>74758</v>
      </c>
      <c r="D23265" s="215" t="s">
        <v>74759</v>
      </c>
    </row>
    <row r="23266" spans="1:4">
      <c r="A23266" s="215" t="s">
        <v>74760</v>
      </c>
      <c r="B23266" s="215">
        <v>1</v>
      </c>
      <c r="C23266" s="216" t="s">
        <v>74761</v>
      </c>
      <c r="D23266" s="215" t="s">
        <v>74762</v>
      </c>
    </row>
    <row r="23267" spans="1:4">
      <c r="A23267" s="215" t="s">
        <v>74763</v>
      </c>
      <c r="B23267" s="215">
        <v>1</v>
      </c>
      <c r="C23267" s="216" t="s">
        <v>74764</v>
      </c>
      <c r="D23267" s="215" t="s">
        <v>74765</v>
      </c>
    </row>
    <row r="23268" spans="1:4">
      <c r="A23268" s="215" t="s">
        <v>74766</v>
      </c>
      <c r="B23268" s="215">
        <v>1</v>
      </c>
      <c r="C23268" s="216" t="s">
        <v>74767</v>
      </c>
      <c r="D23268" s="215" t="s">
        <v>74768</v>
      </c>
    </row>
    <row r="23269" spans="1:4">
      <c r="A23269" s="215" t="s">
        <v>74769</v>
      </c>
      <c r="B23269" s="215">
        <v>1</v>
      </c>
      <c r="C23269" s="216" t="s">
        <v>74770</v>
      </c>
      <c r="D23269" s="215" t="s">
        <v>74771</v>
      </c>
    </row>
    <row r="23270" spans="1:4">
      <c r="A23270" s="215" t="s">
        <v>74772</v>
      </c>
      <c r="B23270" s="215">
        <v>1</v>
      </c>
      <c r="C23270" s="216" t="s">
        <v>74773</v>
      </c>
      <c r="D23270" s="215" t="s">
        <v>74774</v>
      </c>
    </row>
    <row r="23271" spans="1:4">
      <c r="A23271" s="215" t="s">
        <v>74775</v>
      </c>
      <c r="B23271" s="215">
        <v>1</v>
      </c>
      <c r="C23271" s="216" t="s">
        <v>74776</v>
      </c>
      <c r="D23271" s="215" t="s">
        <v>74777</v>
      </c>
    </row>
    <row r="23272" spans="1:4">
      <c r="A23272" s="215" t="s">
        <v>74778</v>
      </c>
      <c r="B23272" s="215">
        <v>1</v>
      </c>
      <c r="C23272" s="216" t="s">
        <v>74779</v>
      </c>
      <c r="D23272" s="215" t="s">
        <v>74780</v>
      </c>
    </row>
    <row r="23273" spans="1:4">
      <c r="A23273" s="215" t="s">
        <v>74781</v>
      </c>
      <c r="B23273" s="215">
        <v>1</v>
      </c>
      <c r="C23273" s="216" t="s">
        <v>74782</v>
      </c>
      <c r="D23273" s="215" t="s">
        <v>74783</v>
      </c>
    </row>
    <row r="23274" spans="1:4">
      <c r="A23274" s="215" t="s">
        <v>74784</v>
      </c>
      <c r="B23274" s="215">
        <v>1</v>
      </c>
      <c r="C23274" s="216" t="s">
        <v>74785</v>
      </c>
      <c r="D23274" s="215" t="s">
        <v>74786</v>
      </c>
    </row>
    <row r="23275" spans="1:4">
      <c r="A23275" s="215" t="s">
        <v>74787</v>
      </c>
      <c r="B23275" s="215">
        <v>1</v>
      </c>
      <c r="C23275" s="216" t="s">
        <v>74788</v>
      </c>
      <c r="D23275" s="215" t="s">
        <v>74789</v>
      </c>
    </row>
    <row r="23276" spans="1:4">
      <c r="A23276" s="215" t="s">
        <v>74790</v>
      </c>
      <c r="B23276" s="215">
        <v>1</v>
      </c>
      <c r="C23276" s="216" t="s">
        <v>74791</v>
      </c>
      <c r="D23276" s="215" t="s">
        <v>74792</v>
      </c>
    </row>
    <row r="23277" spans="1:4">
      <c r="A23277" s="215" t="s">
        <v>74793</v>
      </c>
      <c r="B23277" s="215">
        <v>1</v>
      </c>
      <c r="C23277" s="216" t="s">
        <v>74794</v>
      </c>
      <c r="D23277" s="215" t="s">
        <v>74795</v>
      </c>
    </row>
    <row r="23278" spans="1:4">
      <c r="A23278" s="215" t="s">
        <v>74796</v>
      </c>
      <c r="B23278" s="215">
        <v>1</v>
      </c>
      <c r="C23278" s="216" t="s">
        <v>74797</v>
      </c>
      <c r="D23278" s="215" t="s">
        <v>74798</v>
      </c>
    </row>
    <row r="23279" spans="1:4">
      <c r="A23279" s="215" t="s">
        <v>74799</v>
      </c>
      <c r="B23279" s="215">
        <v>1</v>
      </c>
      <c r="C23279" s="216" t="s">
        <v>74800</v>
      </c>
      <c r="D23279" s="215" t="s">
        <v>74801</v>
      </c>
    </row>
    <row r="23280" spans="1:4">
      <c r="A23280" s="215" t="s">
        <v>74802</v>
      </c>
      <c r="B23280" s="215">
        <v>1</v>
      </c>
      <c r="C23280" s="216" t="s">
        <v>74803</v>
      </c>
      <c r="D23280" s="215" t="s">
        <v>74804</v>
      </c>
    </row>
    <row r="23281" spans="1:4">
      <c r="A23281" s="215" t="s">
        <v>74805</v>
      </c>
      <c r="B23281" s="215">
        <v>1</v>
      </c>
      <c r="C23281" s="216" t="s">
        <v>74806</v>
      </c>
      <c r="D23281" s="215" t="s">
        <v>74807</v>
      </c>
    </row>
    <row r="23282" spans="1:4">
      <c r="A23282" s="215" t="s">
        <v>74808</v>
      </c>
      <c r="B23282" s="215">
        <v>1</v>
      </c>
      <c r="C23282" s="216" t="s">
        <v>74809</v>
      </c>
      <c r="D23282" s="215" t="s">
        <v>74810</v>
      </c>
    </row>
    <row r="23283" spans="1:4">
      <c r="A23283" s="215" t="s">
        <v>74811</v>
      </c>
      <c r="B23283" s="215">
        <v>1</v>
      </c>
      <c r="C23283" s="216" t="s">
        <v>74812</v>
      </c>
      <c r="D23283" s="215" t="s">
        <v>74813</v>
      </c>
    </row>
    <row r="23284" spans="1:4">
      <c r="A23284" s="215" t="s">
        <v>74814</v>
      </c>
      <c r="B23284" s="215">
        <v>1</v>
      </c>
      <c r="C23284" s="216" t="s">
        <v>74815</v>
      </c>
      <c r="D23284" s="215" t="s">
        <v>74816</v>
      </c>
    </row>
    <row r="23285" spans="1:4">
      <c r="A23285" s="215" t="s">
        <v>74817</v>
      </c>
      <c r="B23285" s="215">
        <v>1</v>
      </c>
      <c r="C23285" s="216" t="s">
        <v>74818</v>
      </c>
      <c r="D23285" s="215" t="s">
        <v>74819</v>
      </c>
    </row>
    <row r="23286" spans="1:4">
      <c r="A23286" s="215" t="s">
        <v>74820</v>
      </c>
      <c r="B23286" s="215">
        <v>1</v>
      </c>
      <c r="C23286" s="216" t="s">
        <v>74821</v>
      </c>
      <c r="D23286" s="215" t="s">
        <v>74822</v>
      </c>
    </row>
    <row r="23287" spans="1:4">
      <c r="A23287" s="215" t="s">
        <v>74823</v>
      </c>
      <c r="B23287" s="215">
        <v>1</v>
      </c>
      <c r="C23287" s="216" t="s">
        <v>74824</v>
      </c>
      <c r="D23287" s="215" t="s">
        <v>74825</v>
      </c>
    </row>
    <row r="23288" spans="1:4">
      <c r="A23288" s="215" t="s">
        <v>74826</v>
      </c>
      <c r="B23288" s="215">
        <v>1</v>
      </c>
      <c r="C23288" s="216" t="s">
        <v>74827</v>
      </c>
      <c r="D23288" s="215" t="s">
        <v>74828</v>
      </c>
    </row>
    <row r="23289" spans="1:4">
      <c r="A23289" s="215" t="s">
        <v>74829</v>
      </c>
      <c r="B23289" s="215">
        <v>1</v>
      </c>
      <c r="C23289" s="216" t="s">
        <v>74830</v>
      </c>
      <c r="D23289" s="215" t="s">
        <v>74831</v>
      </c>
    </row>
    <row r="23290" spans="1:4">
      <c r="A23290" s="215" t="s">
        <v>74832</v>
      </c>
      <c r="B23290" s="215">
        <v>1</v>
      </c>
      <c r="C23290" s="216" t="s">
        <v>74833</v>
      </c>
      <c r="D23290" s="215" t="s">
        <v>74834</v>
      </c>
    </row>
    <row r="23291" spans="1:4">
      <c r="A23291" s="215" t="s">
        <v>74835</v>
      </c>
      <c r="B23291" s="215">
        <v>1</v>
      </c>
      <c r="C23291" s="216" t="s">
        <v>74836</v>
      </c>
      <c r="D23291" s="215" t="s">
        <v>74837</v>
      </c>
    </row>
    <row r="23292" spans="1:4">
      <c r="A23292" s="215" t="s">
        <v>74838</v>
      </c>
      <c r="B23292" s="215">
        <v>1</v>
      </c>
      <c r="C23292" s="216" t="s">
        <v>74839</v>
      </c>
      <c r="D23292" s="215" t="s">
        <v>74840</v>
      </c>
    </row>
    <row r="23293" spans="1:4">
      <c r="A23293" s="215" t="s">
        <v>74841</v>
      </c>
      <c r="B23293" s="215">
        <v>1</v>
      </c>
      <c r="C23293" s="216" t="s">
        <v>74842</v>
      </c>
      <c r="D23293" s="215" t="s">
        <v>74843</v>
      </c>
    </row>
    <row r="23294" spans="1:4">
      <c r="A23294" s="215" t="s">
        <v>74844</v>
      </c>
      <c r="B23294" s="215">
        <v>1</v>
      </c>
      <c r="C23294" s="216" t="s">
        <v>74845</v>
      </c>
      <c r="D23294" s="215" t="s">
        <v>74846</v>
      </c>
    </row>
    <row r="23295" spans="1:4">
      <c r="A23295" s="215" t="s">
        <v>74847</v>
      </c>
      <c r="B23295" s="215">
        <v>1</v>
      </c>
      <c r="C23295" s="216" t="s">
        <v>74848</v>
      </c>
      <c r="D23295" s="215" t="s">
        <v>74849</v>
      </c>
    </row>
    <row r="23296" spans="1:4">
      <c r="A23296" s="215" t="s">
        <v>74850</v>
      </c>
      <c r="B23296" s="215">
        <v>1</v>
      </c>
      <c r="C23296" s="216" t="s">
        <v>74851</v>
      </c>
      <c r="D23296" s="215" t="s">
        <v>74852</v>
      </c>
    </row>
    <row r="23297" spans="1:4">
      <c r="A23297" s="215" t="s">
        <v>74853</v>
      </c>
      <c r="B23297" s="215">
        <v>1</v>
      </c>
      <c r="C23297" s="216" t="s">
        <v>74854</v>
      </c>
      <c r="D23297" s="215" t="s">
        <v>74855</v>
      </c>
    </row>
    <row r="23298" spans="1:4">
      <c r="A23298" s="215" t="s">
        <v>74856</v>
      </c>
      <c r="B23298" s="215">
        <v>1</v>
      </c>
      <c r="C23298" s="216" t="s">
        <v>74857</v>
      </c>
      <c r="D23298" s="215" t="s">
        <v>74858</v>
      </c>
    </row>
    <row r="23299" spans="1:4">
      <c r="A23299" s="215" t="s">
        <v>74859</v>
      </c>
      <c r="B23299" s="215">
        <v>1</v>
      </c>
      <c r="C23299" s="216" t="s">
        <v>74860</v>
      </c>
      <c r="D23299" s="215" t="s">
        <v>74861</v>
      </c>
    </row>
    <row r="23300" spans="1:4">
      <c r="A23300" s="215" t="s">
        <v>74862</v>
      </c>
      <c r="B23300" s="215">
        <v>1</v>
      </c>
      <c r="C23300" s="216" t="s">
        <v>74863</v>
      </c>
      <c r="D23300" s="215" t="s">
        <v>74864</v>
      </c>
    </row>
    <row r="23301" spans="1:4">
      <c r="A23301" s="215" t="s">
        <v>74865</v>
      </c>
      <c r="B23301" s="215">
        <v>1</v>
      </c>
      <c r="C23301" s="216" t="s">
        <v>74866</v>
      </c>
      <c r="D23301" s="215" t="s">
        <v>74867</v>
      </c>
    </row>
    <row r="23302" spans="1:4">
      <c r="A23302" s="215" t="s">
        <v>74868</v>
      </c>
      <c r="B23302" s="215">
        <v>1</v>
      </c>
      <c r="C23302" s="216" t="s">
        <v>74869</v>
      </c>
      <c r="D23302" s="215" t="s">
        <v>74870</v>
      </c>
    </row>
    <row r="23303" spans="1:4">
      <c r="A23303" s="215" t="s">
        <v>74871</v>
      </c>
      <c r="B23303" s="215">
        <v>1</v>
      </c>
      <c r="C23303" s="216" t="s">
        <v>74872</v>
      </c>
      <c r="D23303" s="215" t="s">
        <v>74873</v>
      </c>
    </row>
    <row r="23304" spans="1:4">
      <c r="A23304" s="215" t="s">
        <v>74874</v>
      </c>
      <c r="B23304" s="215">
        <v>1</v>
      </c>
      <c r="C23304" s="216" t="s">
        <v>74875</v>
      </c>
      <c r="D23304" s="215" t="s">
        <v>74876</v>
      </c>
    </row>
    <row r="23305" spans="1:4">
      <c r="A23305" s="215" t="s">
        <v>74877</v>
      </c>
      <c r="B23305" s="215">
        <v>1</v>
      </c>
      <c r="C23305" s="216" t="s">
        <v>74878</v>
      </c>
      <c r="D23305" s="215" t="s">
        <v>74879</v>
      </c>
    </row>
    <row r="23306" spans="1:4">
      <c r="A23306" s="215" t="s">
        <v>74880</v>
      </c>
      <c r="B23306" s="215">
        <v>1</v>
      </c>
      <c r="C23306" s="216" t="s">
        <v>74881</v>
      </c>
      <c r="D23306" s="215" t="s">
        <v>74882</v>
      </c>
    </row>
    <row r="23307" spans="1:4">
      <c r="A23307" s="215" t="s">
        <v>74883</v>
      </c>
      <c r="B23307" s="215">
        <v>1</v>
      </c>
      <c r="C23307" s="216" t="s">
        <v>74884</v>
      </c>
      <c r="D23307" s="215" t="s">
        <v>74885</v>
      </c>
    </row>
    <row r="23308" spans="1:4">
      <c r="A23308" s="215" t="s">
        <v>74886</v>
      </c>
      <c r="B23308" s="215">
        <v>1</v>
      </c>
      <c r="C23308" s="216" t="s">
        <v>74887</v>
      </c>
      <c r="D23308" s="215" t="s">
        <v>74888</v>
      </c>
    </row>
    <row r="23309" spans="1:4">
      <c r="A23309" s="215" t="s">
        <v>74889</v>
      </c>
      <c r="B23309" s="215">
        <v>1</v>
      </c>
      <c r="C23309" s="216" t="s">
        <v>74890</v>
      </c>
      <c r="D23309" s="215" t="s">
        <v>74891</v>
      </c>
    </row>
    <row r="23310" spans="1:4">
      <c r="A23310" s="215" t="s">
        <v>74892</v>
      </c>
      <c r="B23310" s="215">
        <v>1</v>
      </c>
      <c r="C23310" s="216" t="s">
        <v>74893</v>
      </c>
      <c r="D23310" s="215" t="s">
        <v>74894</v>
      </c>
    </row>
    <row r="23311" spans="1:4">
      <c r="A23311" s="215" t="s">
        <v>74895</v>
      </c>
      <c r="B23311" s="215">
        <v>1</v>
      </c>
      <c r="C23311" s="216" t="s">
        <v>74896</v>
      </c>
      <c r="D23311" s="215" t="s">
        <v>74897</v>
      </c>
    </row>
    <row r="23312" spans="1:4">
      <c r="A23312" s="215" t="s">
        <v>74898</v>
      </c>
      <c r="B23312" s="215">
        <v>1</v>
      </c>
      <c r="C23312" s="216" t="s">
        <v>74899</v>
      </c>
      <c r="D23312" s="215" t="s">
        <v>74900</v>
      </c>
    </row>
    <row r="23313" spans="1:4">
      <c r="A23313" s="215" t="s">
        <v>74901</v>
      </c>
      <c r="B23313" s="215">
        <v>1</v>
      </c>
      <c r="C23313" s="216" t="s">
        <v>74902</v>
      </c>
      <c r="D23313" s="215" t="s">
        <v>74903</v>
      </c>
    </row>
    <row r="23314" spans="1:4">
      <c r="A23314" s="215" t="s">
        <v>74904</v>
      </c>
      <c r="B23314" s="215">
        <v>1</v>
      </c>
      <c r="C23314" s="216" t="s">
        <v>74905</v>
      </c>
      <c r="D23314" s="215" t="s">
        <v>74906</v>
      </c>
    </row>
    <row r="23315" spans="1:4">
      <c r="A23315" s="215" t="s">
        <v>74907</v>
      </c>
      <c r="B23315" s="215">
        <v>1</v>
      </c>
      <c r="C23315" s="216" t="s">
        <v>74908</v>
      </c>
      <c r="D23315" s="215" t="s">
        <v>74909</v>
      </c>
    </row>
    <row r="23316" spans="1:4">
      <c r="A23316" s="215" t="s">
        <v>74910</v>
      </c>
      <c r="B23316" s="215">
        <v>1</v>
      </c>
      <c r="C23316" s="216" t="s">
        <v>74911</v>
      </c>
      <c r="D23316" s="215" t="s">
        <v>74912</v>
      </c>
    </row>
    <row r="23317" spans="1:4">
      <c r="A23317" s="215" t="s">
        <v>74913</v>
      </c>
      <c r="B23317" s="215">
        <v>1</v>
      </c>
      <c r="C23317" s="216" t="s">
        <v>74914</v>
      </c>
      <c r="D23317" s="215" t="s">
        <v>74915</v>
      </c>
    </row>
    <row r="23318" spans="1:4">
      <c r="A23318" s="215" t="s">
        <v>74916</v>
      </c>
      <c r="B23318" s="215">
        <v>1</v>
      </c>
      <c r="C23318" s="216" t="s">
        <v>74917</v>
      </c>
      <c r="D23318" s="215" t="s">
        <v>74918</v>
      </c>
    </row>
    <row r="23319" spans="1:4">
      <c r="A23319" s="215" t="s">
        <v>74919</v>
      </c>
      <c r="B23319" s="215">
        <v>1</v>
      </c>
      <c r="C23319" s="216" t="s">
        <v>74920</v>
      </c>
      <c r="D23319" s="215" t="s">
        <v>74921</v>
      </c>
    </row>
    <row r="23320" spans="1:4">
      <c r="A23320" s="215" t="s">
        <v>74922</v>
      </c>
      <c r="B23320" s="215">
        <v>1</v>
      </c>
      <c r="C23320" s="216" t="s">
        <v>74923</v>
      </c>
      <c r="D23320" s="215" t="s">
        <v>74924</v>
      </c>
    </row>
    <row r="23321" spans="1:4">
      <c r="A23321" s="215" t="s">
        <v>74925</v>
      </c>
      <c r="B23321" s="215">
        <v>1</v>
      </c>
      <c r="C23321" s="216" t="s">
        <v>74926</v>
      </c>
      <c r="D23321" s="215" t="s">
        <v>74927</v>
      </c>
    </row>
    <row r="23322" spans="1:4">
      <c r="A23322" s="215" t="s">
        <v>74928</v>
      </c>
      <c r="B23322" s="215">
        <v>1</v>
      </c>
      <c r="C23322" s="216" t="s">
        <v>74929</v>
      </c>
      <c r="D23322" s="215" t="s">
        <v>74930</v>
      </c>
    </row>
    <row r="23323" spans="1:4">
      <c r="A23323" s="215" t="s">
        <v>74931</v>
      </c>
      <c r="B23323" s="215">
        <v>1</v>
      </c>
      <c r="C23323" s="216" t="s">
        <v>74932</v>
      </c>
      <c r="D23323" s="215" t="s">
        <v>74933</v>
      </c>
    </row>
    <row r="23324" spans="1:4">
      <c r="A23324" s="215" t="s">
        <v>74934</v>
      </c>
      <c r="B23324" s="215">
        <v>1</v>
      </c>
      <c r="C23324" s="216" t="s">
        <v>74935</v>
      </c>
      <c r="D23324" s="215" t="s">
        <v>74936</v>
      </c>
    </row>
    <row r="23325" spans="1:4">
      <c r="A23325" s="215" t="s">
        <v>74937</v>
      </c>
      <c r="B23325" s="215">
        <v>1</v>
      </c>
      <c r="C23325" s="216" t="s">
        <v>74938</v>
      </c>
      <c r="D23325" s="215" t="s">
        <v>74939</v>
      </c>
    </row>
    <row r="23326" spans="1:4">
      <c r="A23326" s="215" t="s">
        <v>74940</v>
      </c>
      <c r="B23326" s="215">
        <v>1</v>
      </c>
      <c r="C23326" s="216" t="s">
        <v>74941</v>
      </c>
      <c r="D23326" s="215" t="s">
        <v>74942</v>
      </c>
    </row>
    <row r="23327" spans="1:4">
      <c r="A23327" s="215" t="s">
        <v>74943</v>
      </c>
      <c r="B23327" s="215">
        <v>1</v>
      </c>
      <c r="C23327" s="216" t="s">
        <v>74944</v>
      </c>
      <c r="D23327" s="215" t="s">
        <v>74945</v>
      </c>
    </row>
    <row r="23328" spans="1:4">
      <c r="A23328" s="215" t="s">
        <v>74946</v>
      </c>
      <c r="B23328" s="215">
        <v>1</v>
      </c>
      <c r="C23328" s="216" t="s">
        <v>74947</v>
      </c>
      <c r="D23328" s="215" t="s">
        <v>73247</v>
      </c>
    </row>
    <row r="23329" spans="1:4">
      <c r="A23329" s="215" t="s">
        <v>74948</v>
      </c>
      <c r="B23329" s="215">
        <v>1</v>
      </c>
      <c r="C23329" s="216" t="s">
        <v>74949</v>
      </c>
      <c r="D23329" s="215" t="s">
        <v>74950</v>
      </c>
    </row>
    <row r="23330" spans="1:4">
      <c r="A23330" s="215" t="s">
        <v>74951</v>
      </c>
      <c r="B23330" s="215">
        <v>1</v>
      </c>
      <c r="C23330" s="216" t="s">
        <v>74952</v>
      </c>
      <c r="D23330" s="215" t="s">
        <v>74953</v>
      </c>
    </row>
    <row r="23331" spans="1:4">
      <c r="A23331" s="215" t="s">
        <v>74954</v>
      </c>
      <c r="B23331" s="215">
        <v>1</v>
      </c>
      <c r="C23331" s="216" t="s">
        <v>74955</v>
      </c>
      <c r="D23331" s="215" t="s">
        <v>74956</v>
      </c>
    </row>
    <row r="23332" spans="1:4">
      <c r="A23332" s="215" t="s">
        <v>74957</v>
      </c>
      <c r="B23332" s="215">
        <v>1</v>
      </c>
      <c r="C23332" s="216" t="s">
        <v>74958</v>
      </c>
      <c r="D23332" s="215" t="s">
        <v>74959</v>
      </c>
    </row>
    <row r="23333" spans="1:4">
      <c r="A23333" s="215" t="s">
        <v>74960</v>
      </c>
      <c r="B23333" s="215">
        <v>1</v>
      </c>
      <c r="C23333" s="216" t="s">
        <v>74961</v>
      </c>
      <c r="D23333" s="215" t="s">
        <v>74962</v>
      </c>
    </row>
    <row r="23334" spans="1:4">
      <c r="A23334" s="215" t="s">
        <v>74963</v>
      </c>
      <c r="B23334" s="215">
        <v>1</v>
      </c>
      <c r="C23334" s="216" t="s">
        <v>74964</v>
      </c>
      <c r="D23334" s="215" t="s">
        <v>73283</v>
      </c>
    </row>
    <row r="23335" spans="1:4">
      <c r="A23335" s="215" t="s">
        <v>74965</v>
      </c>
      <c r="B23335" s="215">
        <v>1</v>
      </c>
      <c r="C23335" s="216" t="s">
        <v>74966</v>
      </c>
      <c r="D23335" s="215" t="s">
        <v>74967</v>
      </c>
    </row>
    <row r="23336" spans="1:4">
      <c r="A23336" s="215" t="s">
        <v>74968</v>
      </c>
      <c r="B23336" s="215">
        <v>1</v>
      </c>
      <c r="C23336" s="216" t="s">
        <v>74969</v>
      </c>
      <c r="D23336" s="215" t="s">
        <v>74970</v>
      </c>
    </row>
    <row r="23337" spans="1:4">
      <c r="A23337" s="215" t="s">
        <v>74971</v>
      </c>
      <c r="B23337" s="215">
        <v>1</v>
      </c>
      <c r="C23337" s="216" t="s">
        <v>74972</v>
      </c>
      <c r="D23337" s="215" t="s">
        <v>74973</v>
      </c>
    </row>
    <row r="23338" spans="1:4">
      <c r="A23338" s="215" t="s">
        <v>74974</v>
      </c>
      <c r="B23338" s="215">
        <v>1</v>
      </c>
      <c r="C23338" s="216" t="s">
        <v>74975</v>
      </c>
      <c r="D23338" s="215" t="s">
        <v>74976</v>
      </c>
    </row>
    <row r="23339" spans="1:4">
      <c r="A23339" s="215" t="s">
        <v>74977</v>
      </c>
      <c r="B23339" s="215">
        <v>1</v>
      </c>
      <c r="C23339" s="216" t="s">
        <v>74978</v>
      </c>
      <c r="D23339" s="215" t="s">
        <v>74979</v>
      </c>
    </row>
    <row r="23340" spans="1:4">
      <c r="A23340" s="215" t="s">
        <v>74980</v>
      </c>
      <c r="B23340" s="215">
        <v>1</v>
      </c>
      <c r="C23340" s="216" t="s">
        <v>74981</v>
      </c>
      <c r="D23340" s="215" t="s">
        <v>74982</v>
      </c>
    </row>
    <row r="23341" spans="1:4">
      <c r="A23341" s="215" t="s">
        <v>74983</v>
      </c>
      <c r="B23341" s="215">
        <v>1</v>
      </c>
      <c r="C23341" s="216" t="s">
        <v>74984</v>
      </c>
      <c r="D23341" s="215" t="s">
        <v>73313</v>
      </c>
    </row>
    <row r="23342" spans="1:4">
      <c r="A23342" s="215" t="s">
        <v>74985</v>
      </c>
      <c r="B23342" s="215">
        <v>1</v>
      </c>
      <c r="C23342" s="216" t="s">
        <v>74986</v>
      </c>
      <c r="D23342" s="215" t="s">
        <v>74987</v>
      </c>
    </row>
    <row r="23343" spans="1:4">
      <c r="A23343" s="215" t="s">
        <v>74988</v>
      </c>
      <c r="B23343" s="215">
        <v>1</v>
      </c>
      <c r="C23343" s="216" t="s">
        <v>74989</v>
      </c>
      <c r="D23343" s="215" t="s">
        <v>74990</v>
      </c>
    </row>
    <row r="23344" spans="1:4">
      <c r="A23344" s="215" t="s">
        <v>74991</v>
      </c>
      <c r="B23344" s="215">
        <v>1</v>
      </c>
      <c r="C23344" s="216" t="s">
        <v>74992</v>
      </c>
      <c r="D23344" s="215" t="s">
        <v>74993</v>
      </c>
    </row>
    <row r="23345" spans="1:4">
      <c r="A23345" s="215" t="s">
        <v>74994</v>
      </c>
      <c r="B23345" s="215">
        <v>1</v>
      </c>
      <c r="C23345" s="216" t="s">
        <v>74995</v>
      </c>
      <c r="D23345" s="215" t="s">
        <v>74996</v>
      </c>
    </row>
    <row r="23346" spans="1:4">
      <c r="A23346" s="215" t="s">
        <v>74997</v>
      </c>
      <c r="B23346" s="215">
        <v>1</v>
      </c>
      <c r="C23346" s="216" t="s">
        <v>74998</v>
      </c>
      <c r="D23346" s="215" t="s">
        <v>74999</v>
      </c>
    </row>
    <row r="23347" spans="1:4">
      <c r="A23347" s="215" t="s">
        <v>75000</v>
      </c>
      <c r="B23347" s="215">
        <v>1</v>
      </c>
      <c r="C23347" s="216" t="s">
        <v>75001</v>
      </c>
      <c r="D23347" s="215" t="s">
        <v>75002</v>
      </c>
    </row>
    <row r="23348" spans="1:4">
      <c r="A23348" s="215" t="s">
        <v>75003</v>
      </c>
      <c r="B23348" s="215">
        <v>1</v>
      </c>
      <c r="C23348" s="216" t="s">
        <v>75004</v>
      </c>
      <c r="D23348" s="215" t="s">
        <v>75005</v>
      </c>
    </row>
    <row r="23349" spans="1:4">
      <c r="A23349" s="215" t="s">
        <v>75006</v>
      </c>
      <c r="B23349" s="215">
        <v>1</v>
      </c>
      <c r="C23349" s="216" t="s">
        <v>75007</v>
      </c>
      <c r="D23349" s="215" t="s">
        <v>75008</v>
      </c>
    </row>
    <row r="23350" spans="1:4">
      <c r="A23350" s="215" t="s">
        <v>75009</v>
      </c>
      <c r="B23350" s="215">
        <v>1</v>
      </c>
      <c r="C23350" s="216" t="s">
        <v>75010</v>
      </c>
      <c r="D23350" s="215" t="s">
        <v>75011</v>
      </c>
    </row>
    <row r="23351" spans="1:4">
      <c r="A23351" s="215" t="s">
        <v>75012</v>
      </c>
      <c r="B23351" s="215">
        <v>1</v>
      </c>
      <c r="C23351" s="216" t="s">
        <v>75013</v>
      </c>
      <c r="D23351" s="215" t="s">
        <v>75014</v>
      </c>
    </row>
    <row r="23352" spans="1:4">
      <c r="A23352" s="215" t="s">
        <v>75015</v>
      </c>
      <c r="B23352" s="215">
        <v>1</v>
      </c>
      <c r="C23352" s="216" t="s">
        <v>75016</v>
      </c>
      <c r="D23352" s="215" t="s">
        <v>75017</v>
      </c>
    </row>
    <row r="23353" spans="1:4">
      <c r="A23353" s="215" t="s">
        <v>75018</v>
      </c>
      <c r="B23353" s="215">
        <v>1</v>
      </c>
      <c r="C23353" s="216" t="s">
        <v>75019</v>
      </c>
      <c r="D23353" s="215" t="s">
        <v>75020</v>
      </c>
    </row>
    <row r="23354" spans="1:4">
      <c r="A23354" s="215" t="s">
        <v>75021</v>
      </c>
      <c r="B23354" s="215">
        <v>1</v>
      </c>
      <c r="C23354" s="216" t="s">
        <v>75022</v>
      </c>
      <c r="D23354" s="215" t="s">
        <v>75023</v>
      </c>
    </row>
    <row r="23355" spans="1:4">
      <c r="A23355" s="215" t="s">
        <v>75024</v>
      </c>
      <c r="B23355" s="215">
        <v>1</v>
      </c>
      <c r="C23355" s="216" t="s">
        <v>75025</v>
      </c>
      <c r="D23355" s="215" t="s">
        <v>75026</v>
      </c>
    </row>
    <row r="23356" spans="1:4">
      <c r="A23356" s="215" t="s">
        <v>75027</v>
      </c>
      <c r="B23356" s="215">
        <v>1</v>
      </c>
      <c r="C23356" s="216" t="s">
        <v>75028</v>
      </c>
      <c r="D23356" s="215" t="s">
        <v>75029</v>
      </c>
    </row>
    <row r="23357" spans="1:4">
      <c r="A23357" s="215" t="s">
        <v>75030</v>
      </c>
      <c r="B23357" s="215">
        <v>1</v>
      </c>
      <c r="C23357" s="216" t="s">
        <v>75031</v>
      </c>
      <c r="D23357" s="215" t="s">
        <v>75032</v>
      </c>
    </row>
    <row r="23358" spans="1:4">
      <c r="A23358" s="215" t="s">
        <v>75033</v>
      </c>
      <c r="B23358" s="215">
        <v>1</v>
      </c>
      <c r="C23358" s="216" t="s">
        <v>75034</v>
      </c>
      <c r="D23358" s="215" t="s">
        <v>75035</v>
      </c>
    </row>
    <row r="23359" spans="1:4">
      <c r="A23359" s="215" t="s">
        <v>75036</v>
      </c>
      <c r="B23359" s="215">
        <v>1</v>
      </c>
      <c r="C23359" s="216" t="s">
        <v>75037</v>
      </c>
      <c r="D23359" s="215" t="s">
        <v>75038</v>
      </c>
    </row>
    <row r="23360" spans="1:4">
      <c r="A23360" s="215" t="s">
        <v>75039</v>
      </c>
      <c r="B23360" s="215">
        <v>1</v>
      </c>
      <c r="C23360" s="216" t="s">
        <v>75040</v>
      </c>
      <c r="D23360" s="215" t="s">
        <v>75041</v>
      </c>
    </row>
    <row r="23361" spans="1:4">
      <c r="A23361" s="215" t="s">
        <v>75042</v>
      </c>
      <c r="B23361" s="215">
        <v>1</v>
      </c>
      <c r="C23361" s="216" t="s">
        <v>75043</v>
      </c>
      <c r="D23361" s="215" t="s">
        <v>75044</v>
      </c>
    </row>
    <row r="23362" spans="1:4">
      <c r="A23362" s="215" t="s">
        <v>75045</v>
      </c>
      <c r="B23362" s="215">
        <v>1</v>
      </c>
      <c r="C23362" s="216" t="s">
        <v>75046</v>
      </c>
      <c r="D23362" s="215" t="s">
        <v>75047</v>
      </c>
    </row>
    <row r="23363" spans="1:4">
      <c r="A23363" s="215" t="s">
        <v>75048</v>
      </c>
      <c r="B23363" s="215">
        <v>1</v>
      </c>
      <c r="C23363" s="216" t="s">
        <v>75049</v>
      </c>
      <c r="D23363" s="215" t="s">
        <v>75050</v>
      </c>
    </row>
    <row r="23364" spans="1:4">
      <c r="A23364" s="215" t="s">
        <v>75051</v>
      </c>
      <c r="B23364" s="215">
        <v>1</v>
      </c>
      <c r="C23364" s="216" t="s">
        <v>75052</v>
      </c>
      <c r="D23364" s="215" t="s">
        <v>75053</v>
      </c>
    </row>
    <row r="23365" spans="1:4">
      <c r="A23365" s="215" t="s">
        <v>75054</v>
      </c>
      <c r="B23365" s="215">
        <v>1</v>
      </c>
      <c r="C23365" s="216" t="s">
        <v>75055</v>
      </c>
      <c r="D23365" s="215" t="s">
        <v>75056</v>
      </c>
    </row>
    <row r="23366" spans="1:4">
      <c r="A23366" s="215" t="s">
        <v>75057</v>
      </c>
      <c r="B23366" s="215">
        <v>1</v>
      </c>
      <c r="C23366" s="216" t="s">
        <v>75058</v>
      </c>
      <c r="D23366" s="215" t="s">
        <v>75059</v>
      </c>
    </row>
    <row r="23367" spans="1:4">
      <c r="A23367" s="215" t="s">
        <v>75060</v>
      </c>
      <c r="B23367" s="215">
        <v>1</v>
      </c>
      <c r="C23367" s="216" t="s">
        <v>75061</v>
      </c>
      <c r="D23367" s="215" t="s">
        <v>75062</v>
      </c>
    </row>
    <row r="23368" spans="1:4">
      <c r="A23368" s="215" t="s">
        <v>75063</v>
      </c>
      <c r="B23368" s="215">
        <v>1</v>
      </c>
      <c r="C23368" s="216" t="s">
        <v>75064</v>
      </c>
      <c r="D23368" s="215" t="s">
        <v>75065</v>
      </c>
    </row>
    <row r="23369" spans="1:4">
      <c r="A23369" s="215" t="s">
        <v>75066</v>
      </c>
      <c r="B23369" s="215">
        <v>1</v>
      </c>
      <c r="C23369" s="216" t="s">
        <v>75067</v>
      </c>
      <c r="D23369" s="215" t="s">
        <v>75068</v>
      </c>
    </row>
    <row r="23370" spans="1:4">
      <c r="A23370" s="215" t="s">
        <v>75069</v>
      </c>
      <c r="B23370" s="215">
        <v>1</v>
      </c>
      <c r="C23370" s="216" t="s">
        <v>75070</v>
      </c>
      <c r="D23370" s="215" t="s">
        <v>75071</v>
      </c>
    </row>
    <row r="23371" spans="1:4">
      <c r="A23371" s="215" t="s">
        <v>75072</v>
      </c>
      <c r="B23371" s="215">
        <v>1</v>
      </c>
      <c r="C23371" s="216" t="s">
        <v>75073</v>
      </c>
      <c r="D23371" s="215" t="s">
        <v>75074</v>
      </c>
    </row>
    <row r="23372" spans="1:4">
      <c r="A23372" s="215" t="s">
        <v>75075</v>
      </c>
      <c r="B23372" s="215">
        <v>1</v>
      </c>
      <c r="C23372" s="216" t="s">
        <v>75076</v>
      </c>
      <c r="D23372" s="215" t="s">
        <v>75077</v>
      </c>
    </row>
    <row r="23373" spans="1:4">
      <c r="A23373" s="215" t="s">
        <v>75078</v>
      </c>
      <c r="B23373" s="215">
        <v>1</v>
      </c>
      <c r="C23373" s="216" t="s">
        <v>75079</v>
      </c>
      <c r="D23373" s="215" t="s">
        <v>75080</v>
      </c>
    </row>
    <row r="23374" spans="1:4">
      <c r="A23374" s="215" t="s">
        <v>75081</v>
      </c>
      <c r="B23374" s="215">
        <v>1</v>
      </c>
      <c r="C23374" s="216" t="s">
        <v>75082</v>
      </c>
      <c r="D23374" s="215" t="s">
        <v>75083</v>
      </c>
    </row>
    <row r="23375" spans="1:4">
      <c r="A23375" s="215" t="s">
        <v>75084</v>
      </c>
      <c r="B23375" s="215">
        <v>1</v>
      </c>
      <c r="C23375" s="216" t="s">
        <v>75085</v>
      </c>
      <c r="D23375" s="215" t="s">
        <v>75086</v>
      </c>
    </row>
    <row r="23376" spans="1:4">
      <c r="A23376" s="215" t="s">
        <v>75087</v>
      </c>
      <c r="B23376" s="215">
        <v>1</v>
      </c>
      <c r="C23376" s="216" t="s">
        <v>75088</v>
      </c>
      <c r="D23376" s="215" t="s">
        <v>75089</v>
      </c>
    </row>
    <row r="23377" spans="1:4">
      <c r="A23377" s="215" t="s">
        <v>75090</v>
      </c>
      <c r="B23377" s="215">
        <v>1</v>
      </c>
      <c r="C23377" s="216" t="s">
        <v>75091</v>
      </c>
      <c r="D23377" s="215" t="s">
        <v>75092</v>
      </c>
    </row>
    <row r="23378" spans="1:4">
      <c r="A23378" s="215" t="s">
        <v>75093</v>
      </c>
      <c r="B23378" s="215">
        <v>1</v>
      </c>
      <c r="C23378" s="216" t="s">
        <v>75094</v>
      </c>
      <c r="D23378" s="215" t="s">
        <v>75095</v>
      </c>
    </row>
    <row r="23379" spans="1:4">
      <c r="A23379" s="215" t="s">
        <v>75096</v>
      </c>
      <c r="B23379" s="215">
        <v>1</v>
      </c>
      <c r="C23379" s="216" t="s">
        <v>75097</v>
      </c>
      <c r="D23379" s="215" t="s">
        <v>75098</v>
      </c>
    </row>
    <row r="23380" spans="1:4">
      <c r="A23380" s="215" t="s">
        <v>75099</v>
      </c>
      <c r="B23380" s="215">
        <v>1</v>
      </c>
      <c r="C23380" s="216" t="s">
        <v>75100</v>
      </c>
      <c r="D23380" s="215" t="s">
        <v>75101</v>
      </c>
    </row>
    <row r="23381" spans="1:4">
      <c r="A23381" s="215" t="s">
        <v>75102</v>
      </c>
      <c r="B23381" s="215">
        <v>1</v>
      </c>
      <c r="C23381" s="216" t="s">
        <v>75103</v>
      </c>
      <c r="D23381" s="215" t="s">
        <v>75104</v>
      </c>
    </row>
    <row r="23382" spans="1:4">
      <c r="A23382" s="215" t="s">
        <v>75105</v>
      </c>
      <c r="B23382" s="215">
        <v>1</v>
      </c>
      <c r="C23382" s="216" t="s">
        <v>75106</v>
      </c>
      <c r="D23382" s="215" t="s">
        <v>75107</v>
      </c>
    </row>
    <row r="23383" spans="1:4">
      <c r="A23383" s="215" t="s">
        <v>75108</v>
      </c>
      <c r="B23383" s="215">
        <v>1</v>
      </c>
      <c r="C23383" s="216" t="s">
        <v>75109</v>
      </c>
      <c r="D23383" s="215" t="s">
        <v>75110</v>
      </c>
    </row>
    <row r="23384" spans="1:4">
      <c r="A23384" s="215" t="s">
        <v>75111</v>
      </c>
      <c r="B23384" s="215">
        <v>1</v>
      </c>
      <c r="C23384" s="216" t="s">
        <v>75112</v>
      </c>
      <c r="D23384" s="215" t="s">
        <v>75113</v>
      </c>
    </row>
    <row r="23385" spans="1:4">
      <c r="A23385" s="215" t="s">
        <v>75114</v>
      </c>
      <c r="B23385" s="215">
        <v>1</v>
      </c>
      <c r="C23385" s="216" t="s">
        <v>75115</v>
      </c>
      <c r="D23385" s="215" t="s">
        <v>75116</v>
      </c>
    </row>
    <row r="23386" spans="1:4">
      <c r="A23386" s="215" t="s">
        <v>75117</v>
      </c>
      <c r="B23386" s="215">
        <v>1</v>
      </c>
      <c r="C23386" s="216" t="s">
        <v>75118</v>
      </c>
      <c r="D23386" s="215" t="s">
        <v>75119</v>
      </c>
    </row>
    <row r="23387" spans="1:4">
      <c r="A23387" s="215" t="s">
        <v>75120</v>
      </c>
      <c r="B23387" s="215">
        <v>1</v>
      </c>
      <c r="C23387" s="216" t="s">
        <v>75121</v>
      </c>
      <c r="D23387" s="215" t="s">
        <v>75122</v>
      </c>
    </row>
    <row r="23388" spans="1:4">
      <c r="A23388" s="215" t="s">
        <v>75123</v>
      </c>
      <c r="B23388" s="215">
        <v>1</v>
      </c>
      <c r="C23388" s="216" t="s">
        <v>75124</v>
      </c>
      <c r="D23388" s="215" t="s">
        <v>75125</v>
      </c>
    </row>
    <row r="23389" spans="1:4">
      <c r="A23389" s="215" t="s">
        <v>75126</v>
      </c>
      <c r="B23389" s="215">
        <v>1</v>
      </c>
      <c r="C23389" s="216" t="s">
        <v>75127</v>
      </c>
      <c r="D23389" s="215" t="s">
        <v>75128</v>
      </c>
    </row>
    <row r="23390" spans="1:4">
      <c r="A23390" s="215" t="s">
        <v>75129</v>
      </c>
      <c r="B23390" s="215">
        <v>1</v>
      </c>
      <c r="C23390" s="216" t="s">
        <v>75130</v>
      </c>
      <c r="D23390" s="215" t="s">
        <v>75131</v>
      </c>
    </row>
    <row r="23391" spans="1:4">
      <c r="A23391" s="215" t="s">
        <v>75132</v>
      </c>
      <c r="B23391" s="215">
        <v>1</v>
      </c>
      <c r="C23391" s="216" t="s">
        <v>75133</v>
      </c>
      <c r="D23391" s="215" t="s">
        <v>75134</v>
      </c>
    </row>
    <row r="23392" spans="1:4">
      <c r="A23392" s="215" t="s">
        <v>75135</v>
      </c>
      <c r="B23392" s="215">
        <v>1</v>
      </c>
      <c r="C23392" s="216" t="s">
        <v>75136</v>
      </c>
      <c r="D23392" s="215" t="s">
        <v>75137</v>
      </c>
    </row>
    <row r="23393" spans="1:4">
      <c r="A23393" s="215" t="s">
        <v>75138</v>
      </c>
      <c r="B23393" s="215">
        <v>1</v>
      </c>
      <c r="C23393" s="216" t="s">
        <v>75139</v>
      </c>
      <c r="D23393" s="215" t="s">
        <v>75140</v>
      </c>
    </row>
    <row r="23394" spans="1:4">
      <c r="A23394" s="215" t="s">
        <v>75141</v>
      </c>
      <c r="B23394" s="215">
        <v>1</v>
      </c>
      <c r="C23394" s="216" t="s">
        <v>75142</v>
      </c>
      <c r="D23394" s="215" t="s">
        <v>75143</v>
      </c>
    </row>
    <row r="23395" spans="1:4">
      <c r="A23395" s="215" t="s">
        <v>75144</v>
      </c>
      <c r="B23395" s="215">
        <v>1</v>
      </c>
      <c r="C23395" s="216" t="s">
        <v>75145</v>
      </c>
      <c r="D23395" s="215" t="s">
        <v>75146</v>
      </c>
    </row>
    <row r="23396" spans="1:4">
      <c r="A23396" s="215" t="s">
        <v>75147</v>
      </c>
      <c r="B23396" s="215">
        <v>1</v>
      </c>
      <c r="C23396" s="216" t="s">
        <v>75148</v>
      </c>
      <c r="D23396" s="215" t="s">
        <v>75149</v>
      </c>
    </row>
    <row r="23397" spans="1:4">
      <c r="A23397" s="215" t="s">
        <v>75150</v>
      </c>
      <c r="B23397" s="215">
        <v>1</v>
      </c>
      <c r="C23397" s="216" t="s">
        <v>75151</v>
      </c>
      <c r="D23397" s="215" t="s">
        <v>75152</v>
      </c>
    </row>
    <row r="23398" spans="1:4">
      <c r="A23398" s="215" t="s">
        <v>75153</v>
      </c>
      <c r="B23398" s="215">
        <v>1</v>
      </c>
      <c r="C23398" s="216" t="s">
        <v>75154</v>
      </c>
      <c r="D23398" s="215" t="s">
        <v>75155</v>
      </c>
    </row>
    <row r="23399" spans="1:4">
      <c r="A23399" s="215" t="s">
        <v>75156</v>
      </c>
      <c r="B23399" s="215">
        <v>1</v>
      </c>
      <c r="C23399" s="216" t="s">
        <v>75157</v>
      </c>
      <c r="D23399" s="215" t="s">
        <v>75158</v>
      </c>
    </row>
    <row r="23400" spans="1:4">
      <c r="A23400" s="215" t="s">
        <v>75159</v>
      </c>
      <c r="B23400" s="215">
        <v>1</v>
      </c>
      <c r="C23400" s="216" t="s">
        <v>75160</v>
      </c>
      <c r="D23400" s="215" t="s">
        <v>75161</v>
      </c>
    </row>
    <row r="23401" spans="1:4">
      <c r="A23401" s="215" t="s">
        <v>75162</v>
      </c>
      <c r="B23401" s="215">
        <v>1</v>
      </c>
      <c r="C23401" s="216" t="s">
        <v>75163</v>
      </c>
      <c r="D23401" s="215" t="s">
        <v>75164</v>
      </c>
    </row>
    <row r="23402" spans="1:4">
      <c r="A23402" s="215" t="s">
        <v>75165</v>
      </c>
      <c r="B23402" s="215">
        <v>1</v>
      </c>
      <c r="C23402" s="216" t="s">
        <v>75166</v>
      </c>
      <c r="D23402" s="215" t="s">
        <v>75167</v>
      </c>
    </row>
    <row r="23403" spans="1:4">
      <c r="A23403" s="215" t="s">
        <v>75168</v>
      </c>
      <c r="B23403" s="215">
        <v>1</v>
      </c>
      <c r="C23403" s="216" t="s">
        <v>75169</v>
      </c>
      <c r="D23403" s="215" t="s">
        <v>75170</v>
      </c>
    </row>
    <row r="23404" spans="1:4">
      <c r="A23404" s="215" t="s">
        <v>75171</v>
      </c>
      <c r="B23404" s="215">
        <v>1</v>
      </c>
      <c r="C23404" s="216" t="s">
        <v>75172</v>
      </c>
      <c r="D23404" s="215" t="s">
        <v>75173</v>
      </c>
    </row>
    <row r="23405" spans="1:4">
      <c r="A23405" s="215" t="s">
        <v>75174</v>
      </c>
      <c r="B23405" s="215">
        <v>1</v>
      </c>
      <c r="C23405" s="216" t="s">
        <v>75175</v>
      </c>
      <c r="D23405" s="215" t="s">
        <v>75176</v>
      </c>
    </row>
    <row r="23406" spans="1:4">
      <c r="A23406" s="215" t="s">
        <v>75177</v>
      </c>
      <c r="B23406" s="215">
        <v>1</v>
      </c>
      <c r="C23406" s="216" t="s">
        <v>75178</v>
      </c>
      <c r="D23406" s="215" t="s">
        <v>75179</v>
      </c>
    </row>
    <row r="23407" spans="1:4">
      <c r="A23407" s="215" t="s">
        <v>75180</v>
      </c>
      <c r="B23407" s="215">
        <v>1</v>
      </c>
      <c r="C23407" s="216" t="s">
        <v>75181</v>
      </c>
      <c r="D23407" s="215" t="s">
        <v>75182</v>
      </c>
    </row>
    <row r="23408" spans="1:4">
      <c r="A23408" s="215" t="s">
        <v>75183</v>
      </c>
      <c r="B23408" s="215">
        <v>1</v>
      </c>
      <c r="C23408" s="216" t="s">
        <v>75184</v>
      </c>
      <c r="D23408" s="215" t="s">
        <v>75185</v>
      </c>
    </row>
    <row r="23409" spans="1:4">
      <c r="A23409" s="215" t="s">
        <v>75186</v>
      </c>
      <c r="B23409" s="215">
        <v>1</v>
      </c>
      <c r="C23409" s="216" t="s">
        <v>75187</v>
      </c>
      <c r="D23409" s="215" t="s">
        <v>75188</v>
      </c>
    </row>
    <row r="23410" spans="1:4">
      <c r="A23410" s="215" t="s">
        <v>75189</v>
      </c>
      <c r="B23410" s="215">
        <v>1</v>
      </c>
      <c r="C23410" s="216" t="s">
        <v>75190</v>
      </c>
      <c r="D23410" s="215" t="s">
        <v>75191</v>
      </c>
    </row>
    <row r="23411" spans="1:4">
      <c r="A23411" s="215" t="s">
        <v>75192</v>
      </c>
      <c r="B23411" s="215">
        <v>1</v>
      </c>
      <c r="C23411" s="216" t="s">
        <v>75193</v>
      </c>
      <c r="D23411" s="215" t="s">
        <v>75194</v>
      </c>
    </row>
    <row r="23412" spans="1:4">
      <c r="A23412" s="215" t="s">
        <v>75195</v>
      </c>
      <c r="B23412" s="215">
        <v>1</v>
      </c>
      <c r="C23412" s="216" t="s">
        <v>75196</v>
      </c>
      <c r="D23412" s="215" t="s">
        <v>75197</v>
      </c>
    </row>
    <row r="23413" spans="1:4">
      <c r="A23413" s="215" t="s">
        <v>75198</v>
      </c>
      <c r="B23413" s="215">
        <v>1</v>
      </c>
      <c r="C23413" s="216" t="s">
        <v>75199</v>
      </c>
      <c r="D23413" s="215" t="s">
        <v>75200</v>
      </c>
    </row>
    <row r="23414" spans="1:4">
      <c r="A23414" s="215" t="s">
        <v>75201</v>
      </c>
      <c r="B23414" s="215">
        <v>1</v>
      </c>
      <c r="C23414" s="216" t="s">
        <v>75202</v>
      </c>
      <c r="D23414" s="215" t="s">
        <v>75203</v>
      </c>
    </row>
    <row r="23415" spans="1:4">
      <c r="A23415" s="215" t="s">
        <v>75204</v>
      </c>
      <c r="B23415" s="215">
        <v>1</v>
      </c>
      <c r="C23415" s="216" t="s">
        <v>75205</v>
      </c>
      <c r="D23415" s="215" t="s">
        <v>75206</v>
      </c>
    </row>
    <row r="23416" spans="1:4">
      <c r="A23416" s="215" t="s">
        <v>75207</v>
      </c>
      <c r="B23416" s="215">
        <v>1</v>
      </c>
      <c r="C23416" s="216" t="s">
        <v>75208</v>
      </c>
      <c r="D23416" s="215" t="s">
        <v>75209</v>
      </c>
    </row>
    <row r="23417" spans="1:4">
      <c r="A23417" s="215" t="s">
        <v>75210</v>
      </c>
      <c r="B23417" s="215">
        <v>1</v>
      </c>
      <c r="C23417" s="216" t="s">
        <v>75211</v>
      </c>
      <c r="D23417" s="215" t="s">
        <v>75212</v>
      </c>
    </row>
    <row r="23418" spans="1:4">
      <c r="A23418" s="215" t="s">
        <v>75213</v>
      </c>
      <c r="B23418" s="215">
        <v>1</v>
      </c>
      <c r="C23418" s="216" t="s">
        <v>75214</v>
      </c>
      <c r="D23418" s="215" t="s">
        <v>75215</v>
      </c>
    </row>
    <row r="23419" spans="1:4">
      <c r="A23419" s="215" t="s">
        <v>75216</v>
      </c>
      <c r="B23419" s="215">
        <v>1</v>
      </c>
      <c r="C23419" s="216" t="s">
        <v>75217</v>
      </c>
      <c r="D23419" s="215" t="s">
        <v>75218</v>
      </c>
    </row>
    <row r="23420" spans="1:4">
      <c r="A23420" s="215" t="s">
        <v>75219</v>
      </c>
      <c r="B23420" s="215">
        <v>1</v>
      </c>
      <c r="C23420" s="216" t="s">
        <v>75220</v>
      </c>
      <c r="D23420" s="215" t="s">
        <v>75221</v>
      </c>
    </row>
    <row r="23421" spans="1:4">
      <c r="A23421" s="215" t="s">
        <v>75222</v>
      </c>
      <c r="B23421" s="215">
        <v>1</v>
      </c>
      <c r="C23421" s="216" t="s">
        <v>75223</v>
      </c>
      <c r="D23421" s="215" t="s">
        <v>75224</v>
      </c>
    </row>
    <row r="23422" spans="1:4">
      <c r="A23422" s="215" t="s">
        <v>75225</v>
      </c>
      <c r="B23422" s="215">
        <v>1</v>
      </c>
      <c r="C23422" s="216" t="s">
        <v>75226</v>
      </c>
      <c r="D23422" s="215" t="s">
        <v>75227</v>
      </c>
    </row>
    <row r="23423" spans="1:4">
      <c r="A23423" s="215" t="s">
        <v>111461</v>
      </c>
      <c r="B23423" s="215">
        <v>1</v>
      </c>
      <c r="C23423" s="216" t="s">
        <v>111462</v>
      </c>
      <c r="D23423" s="215" t="s">
        <v>111452</v>
      </c>
    </row>
    <row r="23424" spans="1:4">
      <c r="A23424" s="215" t="s">
        <v>111463</v>
      </c>
      <c r="B23424" s="215">
        <v>1</v>
      </c>
      <c r="C23424" s="216" t="s">
        <v>111464</v>
      </c>
      <c r="D23424" s="215" t="s">
        <v>111465</v>
      </c>
    </row>
    <row r="23425" spans="1:4">
      <c r="A23425" s="215" t="s">
        <v>111466</v>
      </c>
      <c r="B23425" s="215">
        <v>1</v>
      </c>
      <c r="C23425" s="216" t="s">
        <v>111467</v>
      </c>
      <c r="D23425" s="215" t="s">
        <v>73013</v>
      </c>
    </row>
    <row r="23426" spans="1:4">
      <c r="A23426" s="215" t="s">
        <v>75228</v>
      </c>
      <c r="B23426" s="215">
        <v>1</v>
      </c>
      <c r="C23426" s="216" t="s">
        <v>75229</v>
      </c>
      <c r="D23426" s="215" t="s">
        <v>73838</v>
      </c>
    </row>
    <row r="23427" spans="1:4">
      <c r="A23427" s="215" t="s">
        <v>75230</v>
      </c>
      <c r="B23427" s="215">
        <v>1</v>
      </c>
      <c r="C23427" s="216" t="s">
        <v>75231</v>
      </c>
      <c r="D23427" s="215" t="s">
        <v>75232</v>
      </c>
    </row>
    <row r="23428" spans="1:4">
      <c r="A23428" s="215" t="s">
        <v>75233</v>
      </c>
      <c r="B23428" s="215">
        <v>1</v>
      </c>
      <c r="C23428" s="216" t="s">
        <v>75234</v>
      </c>
      <c r="D23428" s="215" t="s">
        <v>75235</v>
      </c>
    </row>
    <row r="23429" spans="1:4">
      <c r="A23429" s="215" t="s">
        <v>75236</v>
      </c>
      <c r="B23429" s="215">
        <v>1</v>
      </c>
      <c r="C23429" s="216" t="s">
        <v>41874</v>
      </c>
      <c r="D23429" s="215" t="s">
        <v>75237</v>
      </c>
    </row>
    <row r="23430" spans="1:4">
      <c r="A23430" s="215" t="s">
        <v>75238</v>
      </c>
      <c r="B23430" s="215">
        <v>1</v>
      </c>
      <c r="C23430" s="216" t="s">
        <v>75239</v>
      </c>
      <c r="D23430" s="215" t="s">
        <v>75240</v>
      </c>
    </row>
    <row r="23431" spans="1:4">
      <c r="A23431" s="215" t="s">
        <v>75241</v>
      </c>
      <c r="B23431" s="215">
        <v>1</v>
      </c>
      <c r="C23431" s="216" t="s">
        <v>75242</v>
      </c>
      <c r="D23431" s="215" t="s">
        <v>75243</v>
      </c>
    </row>
    <row r="23432" spans="1:4">
      <c r="A23432" s="215" t="s">
        <v>75244</v>
      </c>
      <c r="B23432" s="215">
        <v>1</v>
      </c>
      <c r="C23432" s="216" t="s">
        <v>75245</v>
      </c>
      <c r="D23432" s="215" t="s">
        <v>75246</v>
      </c>
    </row>
    <row r="23433" spans="1:4">
      <c r="A23433" s="215" t="s">
        <v>75247</v>
      </c>
      <c r="B23433" s="215">
        <v>1</v>
      </c>
      <c r="C23433" s="216" t="s">
        <v>75248</v>
      </c>
      <c r="D23433" s="215" t="s">
        <v>75249</v>
      </c>
    </row>
    <row r="23434" spans="1:4">
      <c r="A23434" s="215" t="s">
        <v>75250</v>
      </c>
      <c r="B23434" s="215">
        <v>1</v>
      </c>
      <c r="C23434" s="216" t="s">
        <v>75251</v>
      </c>
      <c r="D23434" s="215" t="s">
        <v>75252</v>
      </c>
    </row>
    <row r="23435" spans="1:4">
      <c r="A23435" s="215" t="s">
        <v>75253</v>
      </c>
      <c r="B23435" s="215">
        <v>1</v>
      </c>
      <c r="C23435" s="216" t="s">
        <v>75254</v>
      </c>
      <c r="D23435" s="215" t="s">
        <v>73844</v>
      </c>
    </row>
    <row r="23436" spans="1:4">
      <c r="A23436" s="215" t="s">
        <v>75255</v>
      </c>
      <c r="B23436" s="215">
        <v>1</v>
      </c>
      <c r="C23436" s="216" t="s">
        <v>70525</v>
      </c>
      <c r="D23436" s="215" t="s">
        <v>75256</v>
      </c>
    </row>
    <row r="23437" spans="1:4">
      <c r="A23437" s="215" t="s">
        <v>75257</v>
      </c>
      <c r="B23437" s="215">
        <v>1</v>
      </c>
      <c r="C23437" s="216" t="s">
        <v>75258</v>
      </c>
      <c r="D23437" s="215" t="s">
        <v>73850</v>
      </c>
    </row>
    <row r="23438" spans="1:4">
      <c r="A23438" s="215" t="s">
        <v>75259</v>
      </c>
      <c r="B23438" s="215">
        <v>1</v>
      </c>
      <c r="C23438" s="216" t="s">
        <v>75260</v>
      </c>
      <c r="D23438" s="215" t="s">
        <v>73847</v>
      </c>
    </row>
    <row r="23439" spans="1:4">
      <c r="A23439" s="215" t="s">
        <v>75261</v>
      </c>
      <c r="B23439" s="215">
        <v>1</v>
      </c>
      <c r="C23439" s="216" t="s">
        <v>75262</v>
      </c>
      <c r="D23439" s="215" t="s">
        <v>75263</v>
      </c>
    </row>
    <row r="23440" spans="1:4">
      <c r="A23440" s="215" t="s">
        <v>75264</v>
      </c>
      <c r="B23440" s="215">
        <v>1</v>
      </c>
      <c r="C23440" s="216" t="s">
        <v>75265</v>
      </c>
      <c r="D23440" s="215" t="s">
        <v>75266</v>
      </c>
    </row>
    <row r="23441" spans="1:4">
      <c r="A23441" s="215" t="s">
        <v>75267</v>
      </c>
      <c r="B23441" s="215">
        <v>1</v>
      </c>
      <c r="C23441" s="216" t="s">
        <v>75268</v>
      </c>
      <c r="D23441" s="215" t="s">
        <v>73856</v>
      </c>
    </row>
    <row r="23442" spans="1:4">
      <c r="A23442" s="215" t="s">
        <v>75269</v>
      </c>
      <c r="B23442" s="215">
        <v>1</v>
      </c>
      <c r="C23442" s="216" t="s">
        <v>75270</v>
      </c>
      <c r="D23442" s="215" t="s">
        <v>75271</v>
      </c>
    </row>
    <row r="23443" spans="1:4">
      <c r="A23443" s="215" t="s">
        <v>75272</v>
      </c>
      <c r="B23443" s="215">
        <v>1</v>
      </c>
      <c r="C23443" s="216" t="s">
        <v>75273</v>
      </c>
      <c r="D23443" s="215" t="s">
        <v>75274</v>
      </c>
    </row>
    <row r="23444" spans="1:4">
      <c r="A23444" s="215" t="s">
        <v>75275</v>
      </c>
      <c r="B23444" s="215">
        <v>1</v>
      </c>
      <c r="C23444" s="216" t="s">
        <v>75276</v>
      </c>
      <c r="D23444" s="215" t="s">
        <v>75277</v>
      </c>
    </row>
    <row r="23445" spans="1:4">
      <c r="A23445" s="215" t="s">
        <v>75278</v>
      </c>
      <c r="B23445" s="215">
        <v>1</v>
      </c>
      <c r="C23445" s="216" t="s">
        <v>75279</v>
      </c>
      <c r="D23445" s="215" t="s">
        <v>75280</v>
      </c>
    </row>
    <row r="23446" spans="1:4">
      <c r="A23446" s="215" t="s">
        <v>75281</v>
      </c>
      <c r="B23446" s="215">
        <v>1</v>
      </c>
      <c r="C23446" s="216" t="s">
        <v>75282</v>
      </c>
      <c r="D23446" s="215" t="s">
        <v>75283</v>
      </c>
    </row>
    <row r="23447" spans="1:4">
      <c r="A23447" s="215" t="s">
        <v>75284</v>
      </c>
      <c r="B23447" s="215">
        <v>1</v>
      </c>
      <c r="C23447" s="216" t="s">
        <v>75285</v>
      </c>
      <c r="D23447" s="215" t="s">
        <v>75286</v>
      </c>
    </row>
    <row r="23448" spans="1:4">
      <c r="A23448" s="215" t="s">
        <v>75287</v>
      </c>
      <c r="B23448" s="215">
        <v>1</v>
      </c>
      <c r="C23448" s="216" t="s">
        <v>75288</v>
      </c>
      <c r="D23448" s="215" t="s">
        <v>75289</v>
      </c>
    </row>
    <row r="23449" spans="1:4">
      <c r="A23449" s="215" t="s">
        <v>75290</v>
      </c>
      <c r="B23449" s="215">
        <v>1</v>
      </c>
      <c r="C23449" s="216" t="s">
        <v>75291</v>
      </c>
      <c r="D23449" s="215" t="s">
        <v>75292</v>
      </c>
    </row>
    <row r="23450" spans="1:4">
      <c r="A23450" s="215" t="s">
        <v>75293</v>
      </c>
      <c r="B23450" s="215">
        <v>1</v>
      </c>
      <c r="C23450" s="216" t="s">
        <v>75294</v>
      </c>
      <c r="D23450" s="215" t="s">
        <v>75295</v>
      </c>
    </row>
    <row r="23451" spans="1:4">
      <c r="A23451" s="215" t="s">
        <v>75296</v>
      </c>
      <c r="B23451" s="215">
        <v>1</v>
      </c>
      <c r="C23451" s="216" t="s">
        <v>75297</v>
      </c>
      <c r="D23451" s="215" t="s">
        <v>73862</v>
      </c>
    </row>
    <row r="23452" spans="1:4">
      <c r="A23452" s="215" t="s">
        <v>75298</v>
      </c>
      <c r="B23452" s="215">
        <v>1</v>
      </c>
      <c r="C23452" s="216" t="s">
        <v>75299</v>
      </c>
      <c r="D23452" s="215" t="s">
        <v>75300</v>
      </c>
    </row>
    <row r="23453" spans="1:4">
      <c r="A23453" s="215" t="s">
        <v>75301</v>
      </c>
      <c r="B23453" s="215">
        <v>1</v>
      </c>
      <c r="C23453" s="216" t="s">
        <v>75302</v>
      </c>
      <c r="D23453" s="215" t="s">
        <v>75303</v>
      </c>
    </row>
    <row r="23454" spans="1:4">
      <c r="A23454" s="215" t="s">
        <v>75304</v>
      </c>
      <c r="B23454" s="215">
        <v>1</v>
      </c>
      <c r="C23454" s="216" t="s">
        <v>75305</v>
      </c>
      <c r="D23454" s="215" t="s">
        <v>75306</v>
      </c>
    </row>
    <row r="23455" spans="1:4">
      <c r="A23455" s="215" t="s">
        <v>75307</v>
      </c>
      <c r="B23455" s="215">
        <v>1</v>
      </c>
      <c r="C23455" s="216" t="s">
        <v>75308</v>
      </c>
      <c r="D23455" s="215" t="s">
        <v>75309</v>
      </c>
    </row>
    <row r="23456" spans="1:4">
      <c r="A23456" s="215" t="s">
        <v>75310</v>
      </c>
      <c r="B23456" s="215">
        <v>1</v>
      </c>
      <c r="C23456" s="216" t="s">
        <v>75311</v>
      </c>
      <c r="D23456" s="215" t="s">
        <v>75312</v>
      </c>
    </row>
    <row r="23457" spans="1:4">
      <c r="A23457" s="215" t="s">
        <v>75313</v>
      </c>
      <c r="B23457" s="215">
        <v>1</v>
      </c>
      <c r="C23457" s="216" t="s">
        <v>75314</v>
      </c>
      <c r="D23457" s="215" t="s">
        <v>73865</v>
      </c>
    </row>
    <row r="23458" spans="1:4">
      <c r="A23458" s="215" t="s">
        <v>75315</v>
      </c>
      <c r="B23458" s="215">
        <v>1</v>
      </c>
      <c r="C23458" s="216" t="s">
        <v>75316</v>
      </c>
      <c r="D23458" s="215" t="s">
        <v>75317</v>
      </c>
    </row>
    <row r="23459" spans="1:4">
      <c r="A23459" s="215" t="s">
        <v>75318</v>
      </c>
      <c r="B23459" s="215">
        <v>1</v>
      </c>
      <c r="C23459" s="216" t="s">
        <v>75319</v>
      </c>
      <c r="D23459" s="215" t="s">
        <v>73868</v>
      </c>
    </row>
    <row r="23460" spans="1:4">
      <c r="A23460" s="215" t="s">
        <v>75320</v>
      </c>
      <c r="B23460" s="215">
        <v>1</v>
      </c>
      <c r="C23460" s="216" t="s">
        <v>75321</v>
      </c>
      <c r="D23460" s="215" t="s">
        <v>73871</v>
      </c>
    </row>
    <row r="23461" spans="1:4">
      <c r="A23461" s="215" t="s">
        <v>75322</v>
      </c>
      <c r="B23461" s="215">
        <v>1</v>
      </c>
      <c r="C23461" s="216" t="s">
        <v>75323</v>
      </c>
      <c r="D23461" s="215" t="s">
        <v>73874</v>
      </c>
    </row>
    <row r="23462" spans="1:4">
      <c r="A23462" s="215" t="s">
        <v>75324</v>
      </c>
      <c r="B23462" s="215">
        <v>1</v>
      </c>
      <c r="C23462" s="216" t="s">
        <v>75325</v>
      </c>
      <c r="D23462" s="215" t="s">
        <v>75326</v>
      </c>
    </row>
    <row r="23463" spans="1:4">
      <c r="A23463" s="215" t="s">
        <v>75327</v>
      </c>
      <c r="B23463" s="215">
        <v>1</v>
      </c>
      <c r="C23463" s="216" t="s">
        <v>75328</v>
      </c>
      <c r="D23463" s="215" t="s">
        <v>75329</v>
      </c>
    </row>
    <row r="23464" spans="1:4">
      <c r="A23464" s="215" t="s">
        <v>75330</v>
      </c>
      <c r="B23464" s="215">
        <v>1</v>
      </c>
      <c r="C23464" s="216" t="s">
        <v>75331</v>
      </c>
      <c r="D23464" s="215" t="s">
        <v>75332</v>
      </c>
    </row>
    <row r="23465" spans="1:4">
      <c r="A23465" s="215" t="s">
        <v>75333</v>
      </c>
      <c r="B23465" s="215">
        <v>1</v>
      </c>
      <c r="C23465" s="216" t="s">
        <v>75334</v>
      </c>
      <c r="D23465" s="215" t="s">
        <v>75335</v>
      </c>
    </row>
    <row r="23466" spans="1:4">
      <c r="A23466" s="215" t="s">
        <v>75336</v>
      </c>
      <c r="B23466" s="215">
        <v>1</v>
      </c>
      <c r="C23466" s="216" t="s">
        <v>75337</v>
      </c>
      <c r="D23466" s="215" t="s">
        <v>75338</v>
      </c>
    </row>
    <row r="23467" spans="1:4">
      <c r="A23467" s="215" t="s">
        <v>75339</v>
      </c>
      <c r="B23467" s="215">
        <v>1</v>
      </c>
      <c r="C23467" s="216" t="s">
        <v>75340</v>
      </c>
      <c r="D23467" s="215" t="s">
        <v>75341</v>
      </c>
    </row>
    <row r="23468" spans="1:4">
      <c r="A23468" s="215" t="s">
        <v>75342</v>
      </c>
      <c r="B23468" s="215">
        <v>1</v>
      </c>
      <c r="C23468" s="216" t="s">
        <v>75343</v>
      </c>
      <c r="D23468" s="215" t="s">
        <v>75344</v>
      </c>
    </row>
    <row r="23469" spans="1:4">
      <c r="A23469" s="215" t="s">
        <v>75345</v>
      </c>
      <c r="B23469" s="215">
        <v>1</v>
      </c>
      <c r="C23469" s="216" t="s">
        <v>75346</v>
      </c>
      <c r="D23469" s="215" t="s">
        <v>75347</v>
      </c>
    </row>
    <row r="23470" spans="1:4">
      <c r="A23470" s="215" t="s">
        <v>75348</v>
      </c>
      <c r="B23470" s="215">
        <v>1</v>
      </c>
      <c r="C23470" s="216" t="s">
        <v>75349</v>
      </c>
      <c r="D23470" s="215" t="s">
        <v>75350</v>
      </c>
    </row>
    <row r="23471" spans="1:4">
      <c r="A23471" s="215" t="s">
        <v>75351</v>
      </c>
      <c r="B23471" s="215">
        <v>1</v>
      </c>
      <c r="C23471" s="216" t="s">
        <v>75352</v>
      </c>
      <c r="D23471" s="215" t="s">
        <v>75353</v>
      </c>
    </row>
    <row r="23472" spans="1:4">
      <c r="A23472" s="215" t="s">
        <v>75354</v>
      </c>
      <c r="B23472" s="215">
        <v>1</v>
      </c>
      <c r="C23472" s="216" t="s">
        <v>75355</v>
      </c>
      <c r="D23472" s="215" t="s">
        <v>75356</v>
      </c>
    </row>
    <row r="23473" spans="1:4">
      <c r="A23473" s="215" t="s">
        <v>75357</v>
      </c>
      <c r="B23473" s="215">
        <v>1</v>
      </c>
      <c r="C23473" s="216" t="s">
        <v>75358</v>
      </c>
      <c r="D23473" s="215" t="s">
        <v>75359</v>
      </c>
    </row>
    <row r="23474" spans="1:4">
      <c r="A23474" s="215" t="s">
        <v>75360</v>
      </c>
      <c r="B23474" s="215">
        <v>1</v>
      </c>
      <c r="C23474" s="216" t="s">
        <v>75361</v>
      </c>
      <c r="D23474" s="215" t="s">
        <v>75362</v>
      </c>
    </row>
    <row r="23475" spans="1:4">
      <c r="A23475" s="215" t="s">
        <v>75363</v>
      </c>
      <c r="B23475" s="215">
        <v>1</v>
      </c>
      <c r="C23475" s="216" t="s">
        <v>75364</v>
      </c>
      <c r="D23475" s="215" t="s">
        <v>75365</v>
      </c>
    </row>
    <row r="23476" spans="1:4">
      <c r="A23476" s="215" t="s">
        <v>75366</v>
      </c>
      <c r="B23476" s="215">
        <v>1</v>
      </c>
      <c r="C23476" s="216" t="s">
        <v>75367</v>
      </c>
      <c r="D23476" s="215" t="s">
        <v>75368</v>
      </c>
    </row>
    <row r="23477" spans="1:4">
      <c r="A23477" s="215" t="s">
        <v>75369</v>
      </c>
      <c r="B23477" s="215">
        <v>1</v>
      </c>
      <c r="C23477" s="216" t="s">
        <v>75370</v>
      </c>
      <c r="D23477" s="215" t="s">
        <v>75371</v>
      </c>
    </row>
    <row r="23478" spans="1:4">
      <c r="A23478" s="215" t="s">
        <v>75372</v>
      </c>
      <c r="B23478" s="215">
        <v>1</v>
      </c>
      <c r="C23478" s="216" t="s">
        <v>75373</v>
      </c>
      <c r="D23478" s="215" t="s">
        <v>75374</v>
      </c>
    </row>
    <row r="23479" spans="1:4">
      <c r="A23479" s="215" t="s">
        <v>75375</v>
      </c>
      <c r="B23479" s="215">
        <v>1</v>
      </c>
      <c r="C23479" s="216" t="s">
        <v>75376</v>
      </c>
      <c r="D23479" s="215" t="s">
        <v>75377</v>
      </c>
    </row>
    <row r="23480" spans="1:4">
      <c r="A23480" s="215" t="s">
        <v>75378</v>
      </c>
      <c r="B23480" s="215">
        <v>1</v>
      </c>
      <c r="C23480" s="216" t="s">
        <v>75379</v>
      </c>
      <c r="D23480" s="215" t="s">
        <v>75380</v>
      </c>
    </row>
    <row r="23481" spans="1:4">
      <c r="A23481" s="215" t="s">
        <v>75381</v>
      </c>
      <c r="B23481" s="215">
        <v>1</v>
      </c>
      <c r="C23481" s="216" t="s">
        <v>75382</v>
      </c>
      <c r="D23481" s="215" t="s">
        <v>73880</v>
      </c>
    </row>
    <row r="23482" spans="1:4">
      <c r="A23482" s="215" t="s">
        <v>75383</v>
      </c>
      <c r="B23482" s="215">
        <v>1</v>
      </c>
      <c r="C23482" s="216" t="s">
        <v>75384</v>
      </c>
      <c r="D23482" s="215" t="s">
        <v>75385</v>
      </c>
    </row>
    <row r="23483" spans="1:4">
      <c r="A23483" s="215" t="s">
        <v>75386</v>
      </c>
      <c r="B23483" s="215">
        <v>1</v>
      </c>
      <c r="C23483" s="216" t="s">
        <v>75387</v>
      </c>
      <c r="D23483" s="215" t="s">
        <v>73886</v>
      </c>
    </row>
    <row r="23484" spans="1:4">
      <c r="A23484" s="215" t="s">
        <v>75388</v>
      </c>
      <c r="B23484" s="215">
        <v>1</v>
      </c>
      <c r="C23484" s="216" t="s">
        <v>75389</v>
      </c>
      <c r="D23484" s="215" t="s">
        <v>73883</v>
      </c>
    </row>
    <row r="23485" spans="1:4">
      <c r="A23485" s="215" t="s">
        <v>75390</v>
      </c>
      <c r="B23485" s="215">
        <v>1</v>
      </c>
      <c r="C23485" s="216" t="s">
        <v>75391</v>
      </c>
      <c r="D23485" s="215" t="s">
        <v>75392</v>
      </c>
    </row>
    <row r="23486" spans="1:4">
      <c r="A23486" s="215" t="s">
        <v>75393</v>
      </c>
      <c r="B23486" s="215">
        <v>1</v>
      </c>
      <c r="C23486" s="216" t="s">
        <v>75394</v>
      </c>
      <c r="D23486" s="215" t="s">
        <v>75395</v>
      </c>
    </row>
    <row r="23487" spans="1:4">
      <c r="A23487" s="215" t="s">
        <v>75396</v>
      </c>
      <c r="B23487" s="215">
        <v>1</v>
      </c>
      <c r="C23487" s="216" t="s">
        <v>75397</v>
      </c>
      <c r="D23487" s="215" t="s">
        <v>75398</v>
      </c>
    </row>
    <row r="23488" spans="1:4">
      <c r="A23488" s="215" t="s">
        <v>75399</v>
      </c>
      <c r="B23488" s="215">
        <v>1</v>
      </c>
      <c r="C23488" s="216" t="s">
        <v>75400</v>
      </c>
      <c r="D23488" s="215" t="s">
        <v>75401</v>
      </c>
    </row>
    <row r="23489" spans="1:4">
      <c r="A23489" s="215" t="s">
        <v>75402</v>
      </c>
      <c r="B23489" s="215">
        <v>1</v>
      </c>
      <c r="C23489" s="216" t="s">
        <v>75403</v>
      </c>
      <c r="D23489" s="215" t="s">
        <v>75404</v>
      </c>
    </row>
    <row r="23490" spans="1:4">
      <c r="A23490" s="215" t="s">
        <v>75405</v>
      </c>
      <c r="B23490" s="215">
        <v>1</v>
      </c>
      <c r="C23490" s="216" t="s">
        <v>75406</v>
      </c>
      <c r="D23490" s="215" t="s">
        <v>75407</v>
      </c>
    </row>
    <row r="23491" spans="1:4">
      <c r="A23491" s="215" t="s">
        <v>75408</v>
      </c>
      <c r="B23491" s="215">
        <v>1</v>
      </c>
      <c r="C23491" s="216" t="s">
        <v>75409</v>
      </c>
      <c r="D23491" s="215" t="s">
        <v>75410</v>
      </c>
    </row>
    <row r="23492" spans="1:4">
      <c r="A23492" s="215" t="s">
        <v>75411</v>
      </c>
      <c r="B23492" s="215">
        <v>1</v>
      </c>
      <c r="C23492" s="216" t="s">
        <v>75412</v>
      </c>
      <c r="D23492" s="215" t="s">
        <v>75413</v>
      </c>
    </row>
    <row r="23493" spans="1:4">
      <c r="A23493" s="215" t="s">
        <v>75414</v>
      </c>
      <c r="B23493" s="215">
        <v>1</v>
      </c>
      <c r="C23493" s="216" t="s">
        <v>75415</v>
      </c>
      <c r="D23493" s="215" t="s">
        <v>75416</v>
      </c>
    </row>
    <row r="23494" spans="1:4">
      <c r="A23494" s="215" t="s">
        <v>75417</v>
      </c>
      <c r="B23494" s="215">
        <v>1</v>
      </c>
      <c r="C23494" s="216" t="s">
        <v>75418</v>
      </c>
      <c r="D23494" s="215" t="s">
        <v>75419</v>
      </c>
    </row>
    <row r="23495" spans="1:4">
      <c r="A23495" s="215" t="s">
        <v>111468</v>
      </c>
      <c r="B23495" s="215">
        <v>1</v>
      </c>
      <c r="C23495" s="216" t="s">
        <v>111469</v>
      </c>
      <c r="D23495" s="215" t="s">
        <v>72562</v>
      </c>
    </row>
    <row r="23496" spans="1:4">
      <c r="A23496" s="215" t="s">
        <v>75420</v>
      </c>
      <c r="B23496" s="215">
        <v>1</v>
      </c>
      <c r="C23496" s="216" t="s">
        <v>75421</v>
      </c>
      <c r="D23496" s="215" t="s">
        <v>73889</v>
      </c>
    </row>
    <row r="23497" spans="1:4">
      <c r="A23497" s="215" t="s">
        <v>75422</v>
      </c>
      <c r="B23497" s="215">
        <v>1</v>
      </c>
      <c r="C23497" s="216" t="s">
        <v>75423</v>
      </c>
      <c r="D23497" s="215" t="s">
        <v>75424</v>
      </c>
    </row>
    <row r="23498" spans="1:4">
      <c r="A23498" s="215" t="s">
        <v>75425</v>
      </c>
      <c r="B23498" s="215">
        <v>1</v>
      </c>
      <c r="C23498" s="216" t="s">
        <v>75426</v>
      </c>
      <c r="D23498" s="215" t="s">
        <v>75427</v>
      </c>
    </row>
    <row r="23499" spans="1:4">
      <c r="A23499" s="215" t="s">
        <v>75428</v>
      </c>
      <c r="B23499" s="215">
        <v>1</v>
      </c>
      <c r="C23499" s="216" t="s">
        <v>75429</v>
      </c>
      <c r="D23499" s="215" t="s">
        <v>75430</v>
      </c>
    </row>
    <row r="23500" spans="1:4">
      <c r="A23500" s="215" t="s">
        <v>75431</v>
      </c>
      <c r="B23500" s="215">
        <v>1</v>
      </c>
      <c r="C23500" s="216" t="s">
        <v>75432</v>
      </c>
      <c r="D23500" s="215" t="s">
        <v>75433</v>
      </c>
    </row>
    <row r="23501" spans="1:4">
      <c r="A23501" s="215" t="s">
        <v>75434</v>
      </c>
      <c r="B23501" s="215">
        <v>1</v>
      </c>
      <c r="C23501" s="216" t="s">
        <v>75435</v>
      </c>
      <c r="D23501" s="215" t="s">
        <v>75436</v>
      </c>
    </row>
    <row r="23502" spans="1:4">
      <c r="A23502" s="215" t="s">
        <v>75437</v>
      </c>
      <c r="B23502" s="215">
        <v>1</v>
      </c>
      <c r="C23502" s="216" t="s">
        <v>75438</v>
      </c>
      <c r="D23502" s="215" t="s">
        <v>75439</v>
      </c>
    </row>
    <row r="23503" spans="1:4">
      <c r="A23503" s="215" t="s">
        <v>75440</v>
      </c>
      <c r="B23503" s="215">
        <v>1</v>
      </c>
      <c r="C23503" s="216" t="s">
        <v>75441</v>
      </c>
      <c r="D23503" s="215" t="s">
        <v>75442</v>
      </c>
    </row>
    <row r="23504" spans="1:4">
      <c r="A23504" s="215" t="s">
        <v>75443</v>
      </c>
      <c r="B23504" s="215">
        <v>1</v>
      </c>
      <c r="C23504" s="216" t="s">
        <v>75444</v>
      </c>
      <c r="D23504" s="215" t="s">
        <v>75445</v>
      </c>
    </row>
    <row r="23505" spans="1:4">
      <c r="A23505" s="215" t="s">
        <v>75446</v>
      </c>
      <c r="B23505" s="215">
        <v>1</v>
      </c>
      <c r="C23505" s="216" t="s">
        <v>75447</v>
      </c>
      <c r="D23505" s="215" t="s">
        <v>75448</v>
      </c>
    </row>
    <row r="23506" spans="1:4">
      <c r="A23506" s="215" t="s">
        <v>75449</v>
      </c>
      <c r="B23506" s="215">
        <v>1</v>
      </c>
      <c r="C23506" s="216" t="s">
        <v>75450</v>
      </c>
      <c r="D23506" s="215" t="s">
        <v>75451</v>
      </c>
    </row>
    <row r="23507" spans="1:4">
      <c r="A23507" s="215" t="s">
        <v>75452</v>
      </c>
      <c r="B23507" s="215">
        <v>1</v>
      </c>
      <c r="C23507" s="216" t="s">
        <v>75453</v>
      </c>
      <c r="D23507" s="215" t="s">
        <v>75454</v>
      </c>
    </row>
    <row r="23508" spans="1:4">
      <c r="A23508" s="215" t="s">
        <v>75455</v>
      </c>
      <c r="B23508" s="215">
        <v>1</v>
      </c>
      <c r="C23508" s="216" t="s">
        <v>75456</v>
      </c>
      <c r="D23508" s="215" t="s">
        <v>75457</v>
      </c>
    </row>
    <row r="23509" spans="1:4">
      <c r="A23509" s="215" t="s">
        <v>75458</v>
      </c>
      <c r="B23509" s="215">
        <v>1</v>
      </c>
      <c r="C23509" s="216" t="s">
        <v>75459</v>
      </c>
      <c r="D23509" s="215" t="s">
        <v>75460</v>
      </c>
    </row>
    <row r="23510" spans="1:4">
      <c r="A23510" s="215" t="s">
        <v>75461</v>
      </c>
      <c r="B23510" s="215">
        <v>1</v>
      </c>
      <c r="C23510" s="216" t="s">
        <v>75462</v>
      </c>
      <c r="D23510" s="215" t="s">
        <v>75463</v>
      </c>
    </row>
    <row r="23511" spans="1:4">
      <c r="A23511" s="215" t="s">
        <v>75464</v>
      </c>
      <c r="B23511" s="215">
        <v>1</v>
      </c>
      <c r="C23511" s="216" t="s">
        <v>75465</v>
      </c>
      <c r="D23511" s="215" t="s">
        <v>75466</v>
      </c>
    </row>
    <row r="23512" spans="1:4">
      <c r="A23512" s="215" t="s">
        <v>75467</v>
      </c>
      <c r="B23512" s="215">
        <v>1</v>
      </c>
      <c r="C23512" s="216" t="s">
        <v>75468</v>
      </c>
      <c r="D23512" s="215" t="s">
        <v>75469</v>
      </c>
    </row>
    <row r="23513" spans="1:4">
      <c r="A23513" s="215" t="s">
        <v>75470</v>
      </c>
      <c r="B23513" s="215">
        <v>1</v>
      </c>
      <c r="C23513" s="216" t="s">
        <v>75471</v>
      </c>
      <c r="D23513" s="215" t="s">
        <v>75472</v>
      </c>
    </row>
    <row r="23514" spans="1:4">
      <c r="A23514" s="215" t="s">
        <v>75473</v>
      </c>
      <c r="B23514" s="215">
        <v>1</v>
      </c>
      <c r="C23514" s="216" t="s">
        <v>75474</v>
      </c>
      <c r="D23514" s="215" t="s">
        <v>75475</v>
      </c>
    </row>
    <row r="23515" spans="1:4">
      <c r="A23515" s="215" t="s">
        <v>75476</v>
      </c>
      <c r="B23515" s="215">
        <v>1</v>
      </c>
      <c r="C23515" s="216" t="s">
        <v>75477</v>
      </c>
      <c r="D23515" s="215" t="s">
        <v>75478</v>
      </c>
    </row>
    <row r="23516" spans="1:4">
      <c r="A23516" s="215" t="s">
        <v>75479</v>
      </c>
      <c r="B23516" s="215">
        <v>1</v>
      </c>
      <c r="C23516" s="216" t="s">
        <v>75480</v>
      </c>
      <c r="D23516" s="215" t="s">
        <v>75481</v>
      </c>
    </row>
    <row r="23517" spans="1:4">
      <c r="A23517" s="215" t="s">
        <v>75482</v>
      </c>
      <c r="B23517" s="215">
        <v>1</v>
      </c>
      <c r="C23517" s="216" t="s">
        <v>75483</v>
      </c>
      <c r="D23517" s="215" t="s">
        <v>75484</v>
      </c>
    </row>
    <row r="23518" spans="1:4">
      <c r="A23518" s="215" t="s">
        <v>75485</v>
      </c>
      <c r="B23518" s="215">
        <v>1</v>
      </c>
      <c r="C23518" s="216" t="s">
        <v>75486</v>
      </c>
      <c r="D23518" s="215" t="s">
        <v>75487</v>
      </c>
    </row>
    <row r="23519" spans="1:4">
      <c r="A23519" s="215" t="s">
        <v>75488</v>
      </c>
      <c r="B23519" s="215">
        <v>1</v>
      </c>
      <c r="C23519" s="216" t="s">
        <v>75489</v>
      </c>
      <c r="D23519" s="215" t="s">
        <v>75490</v>
      </c>
    </row>
    <row r="23520" spans="1:4">
      <c r="A23520" s="215" t="s">
        <v>75491</v>
      </c>
      <c r="B23520" s="215">
        <v>1</v>
      </c>
      <c r="C23520" s="216" t="s">
        <v>75492</v>
      </c>
      <c r="D23520" s="215" t="s">
        <v>75493</v>
      </c>
    </row>
    <row r="23521" spans="1:4">
      <c r="A23521" s="215" t="s">
        <v>75494</v>
      </c>
      <c r="B23521" s="215">
        <v>1</v>
      </c>
      <c r="C23521" s="216" t="s">
        <v>75495</v>
      </c>
      <c r="D23521" s="215" t="s">
        <v>75496</v>
      </c>
    </row>
    <row r="23522" spans="1:4">
      <c r="A23522" s="215" t="s">
        <v>75497</v>
      </c>
      <c r="B23522" s="215">
        <v>1</v>
      </c>
      <c r="C23522" s="216" t="s">
        <v>75498</v>
      </c>
      <c r="D23522" s="215" t="s">
        <v>75499</v>
      </c>
    </row>
    <row r="23523" spans="1:4">
      <c r="A23523" s="215" t="s">
        <v>75500</v>
      </c>
      <c r="B23523" s="215">
        <v>1</v>
      </c>
      <c r="C23523" s="216" t="s">
        <v>75501</v>
      </c>
      <c r="D23523" s="215" t="s">
        <v>75502</v>
      </c>
    </row>
    <row r="23524" spans="1:4">
      <c r="A23524" s="215" t="s">
        <v>75503</v>
      </c>
      <c r="B23524" s="215">
        <v>1</v>
      </c>
      <c r="C23524" s="216" t="s">
        <v>75504</v>
      </c>
      <c r="D23524" s="215" t="s">
        <v>75505</v>
      </c>
    </row>
    <row r="23525" spans="1:4">
      <c r="A23525" s="215" t="s">
        <v>75506</v>
      </c>
      <c r="B23525" s="215">
        <v>1</v>
      </c>
      <c r="C23525" s="216" t="s">
        <v>75507</v>
      </c>
      <c r="D23525" s="215" t="s">
        <v>75508</v>
      </c>
    </row>
    <row r="23526" spans="1:4">
      <c r="A23526" s="215" t="s">
        <v>75509</v>
      </c>
      <c r="B23526" s="215">
        <v>1</v>
      </c>
      <c r="C23526" s="216" t="s">
        <v>75510</v>
      </c>
      <c r="D23526" s="215" t="s">
        <v>75511</v>
      </c>
    </row>
    <row r="23527" spans="1:4">
      <c r="A23527" s="215" t="s">
        <v>75512</v>
      </c>
      <c r="B23527" s="215">
        <v>1</v>
      </c>
      <c r="C23527" s="216" t="s">
        <v>75513</v>
      </c>
      <c r="D23527" s="215" t="s">
        <v>75514</v>
      </c>
    </row>
    <row r="23528" spans="1:4">
      <c r="A23528" s="215" t="s">
        <v>75515</v>
      </c>
      <c r="B23528" s="215">
        <v>1</v>
      </c>
      <c r="C23528" s="216" t="s">
        <v>75516</v>
      </c>
      <c r="D23528" s="215" t="s">
        <v>75517</v>
      </c>
    </row>
    <row r="23529" spans="1:4">
      <c r="A23529" s="215" t="s">
        <v>75518</v>
      </c>
      <c r="B23529" s="215">
        <v>1</v>
      </c>
      <c r="C23529" s="216" t="s">
        <v>75519</v>
      </c>
      <c r="D23529" s="215" t="s">
        <v>75227</v>
      </c>
    </row>
    <row r="23530" spans="1:4">
      <c r="A23530" s="215" t="s">
        <v>75520</v>
      </c>
      <c r="B23530" s="215">
        <v>1</v>
      </c>
      <c r="C23530" s="216" t="s">
        <v>75521</v>
      </c>
      <c r="D23530" s="215" t="s">
        <v>75522</v>
      </c>
    </row>
    <row r="23531" spans="1:4">
      <c r="A23531" s="215" t="s">
        <v>75523</v>
      </c>
      <c r="B23531" s="215">
        <v>1</v>
      </c>
      <c r="C23531" s="216" t="s">
        <v>75524</v>
      </c>
      <c r="D23531" s="215" t="s">
        <v>75525</v>
      </c>
    </row>
    <row r="23532" spans="1:4">
      <c r="A23532" s="215" t="s">
        <v>75526</v>
      </c>
      <c r="B23532" s="215">
        <v>1</v>
      </c>
      <c r="C23532" s="216" t="s">
        <v>75527</v>
      </c>
      <c r="D23532" s="215" t="s">
        <v>75528</v>
      </c>
    </row>
    <row r="23533" spans="1:4">
      <c r="A23533" s="215" t="s">
        <v>75529</v>
      </c>
      <c r="B23533" s="215">
        <v>1</v>
      </c>
      <c r="C23533" s="216" t="s">
        <v>75530</v>
      </c>
      <c r="D23533" s="215" t="s">
        <v>75531</v>
      </c>
    </row>
    <row r="23534" spans="1:4">
      <c r="A23534" s="215" t="s">
        <v>75532</v>
      </c>
      <c r="B23534" s="215">
        <v>1</v>
      </c>
      <c r="C23534" s="216" t="s">
        <v>75533</v>
      </c>
      <c r="D23534" s="215" t="s">
        <v>75534</v>
      </c>
    </row>
    <row r="23535" spans="1:4">
      <c r="A23535" s="215" t="s">
        <v>75535</v>
      </c>
      <c r="B23535" s="215">
        <v>1</v>
      </c>
      <c r="C23535" s="216" t="s">
        <v>75536</v>
      </c>
      <c r="D23535" s="215" t="s">
        <v>75537</v>
      </c>
    </row>
    <row r="23536" spans="1:4">
      <c r="A23536" s="215" t="s">
        <v>75538</v>
      </c>
      <c r="B23536" s="215">
        <v>1</v>
      </c>
      <c r="C23536" s="216" t="s">
        <v>75539</v>
      </c>
      <c r="D23536" s="215" t="s">
        <v>75540</v>
      </c>
    </row>
    <row r="23537" spans="1:4">
      <c r="A23537" s="215" t="s">
        <v>75541</v>
      </c>
      <c r="B23537" s="215">
        <v>1</v>
      </c>
      <c r="C23537" s="216" t="s">
        <v>75542</v>
      </c>
      <c r="D23537" s="215" t="s">
        <v>75543</v>
      </c>
    </row>
    <row r="23538" spans="1:4">
      <c r="A23538" s="215" t="s">
        <v>75544</v>
      </c>
      <c r="B23538" s="215">
        <v>1</v>
      </c>
      <c r="C23538" s="216" t="s">
        <v>75545</v>
      </c>
      <c r="D23538" s="215" t="s">
        <v>75546</v>
      </c>
    </row>
    <row r="23539" spans="1:4">
      <c r="A23539" s="215" t="s">
        <v>75547</v>
      </c>
      <c r="B23539" s="215">
        <v>1</v>
      </c>
      <c r="C23539" s="216" t="s">
        <v>75548</v>
      </c>
      <c r="D23539" s="215" t="s">
        <v>75549</v>
      </c>
    </row>
    <row r="23540" spans="1:4">
      <c r="A23540" s="215" t="s">
        <v>75550</v>
      </c>
      <c r="B23540" s="215">
        <v>1</v>
      </c>
      <c r="C23540" s="216" t="s">
        <v>75551</v>
      </c>
      <c r="D23540" s="215" t="s">
        <v>75552</v>
      </c>
    </row>
    <row r="23541" spans="1:4">
      <c r="A23541" s="215" t="s">
        <v>75553</v>
      </c>
      <c r="B23541" s="215">
        <v>1</v>
      </c>
      <c r="C23541" s="216" t="s">
        <v>75554</v>
      </c>
      <c r="D23541" s="215" t="s">
        <v>75555</v>
      </c>
    </row>
    <row r="23542" spans="1:4">
      <c r="A23542" s="215" t="s">
        <v>75556</v>
      </c>
      <c r="B23542" s="215">
        <v>1</v>
      </c>
      <c r="C23542" s="216" t="s">
        <v>75557</v>
      </c>
      <c r="D23542" s="215" t="s">
        <v>75558</v>
      </c>
    </row>
    <row r="23543" spans="1:4">
      <c r="A23543" s="215" t="s">
        <v>75559</v>
      </c>
      <c r="B23543" s="215">
        <v>1</v>
      </c>
      <c r="C23543" s="216" t="s">
        <v>75560</v>
      </c>
      <c r="D23543" s="215" t="s">
        <v>75561</v>
      </c>
    </row>
    <row r="23544" spans="1:4">
      <c r="A23544" s="215" t="s">
        <v>75562</v>
      </c>
      <c r="B23544" s="215">
        <v>1</v>
      </c>
      <c r="C23544" s="216" t="s">
        <v>75563</v>
      </c>
      <c r="D23544" s="215" t="s">
        <v>75564</v>
      </c>
    </row>
    <row r="23545" spans="1:4">
      <c r="A23545" s="215" t="s">
        <v>75565</v>
      </c>
      <c r="B23545" s="215">
        <v>1</v>
      </c>
      <c r="C23545" s="216" t="s">
        <v>75566</v>
      </c>
      <c r="D23545" s="215" t="s">
        <v>75567</v>
      </c>
    </row>
    <row r="23546" spans="1:4">
      <c r="A23546" s="215" t="s">
        <v>75568</v>
      </c>
      <c r="B23546" s="215">
        <v>1</v>
      </c>
      <c r="C23546" s="216" t="s">
        <v>75569</v>
      </c>
      <c r="D23546" s="215" t="s">
        <v>75570</v>
      </c>
    </row>
    <row r="23547" spans="1:4">
      <c r="A23547" s="215" t="s">
        <v>75571</v>
      </c>
      <c r="B23547" s="215">
        <v>1</v>
      </c>
      <c r="C23547" s="216" t="s">
        <v>75572</v>
      </c>
      <c r="D23547" s="215" t="s">
        <v>75573</v>
      </c>
    </row>
    <row r="23548" spans="1:4">
      <c r="A23548" s="215" t="s">
        <v>75574</v>
      </c>
      <c r="B23548" s="215">
        <v>1</v>
      </c>
      <c r="C23548" s="216" t="s">
        <v>75575</v>
      </c>
      <c r="D23548" s="215" t="s">
        <v>75576</v>
      </c>
    </row>
    <row r="23549" spans="1:4">
      <c r="A23549" s="215" t="s">
        <v>75577</v>
      </c>
      <c r="B23549" s="215">
        <v>1</v>
      </c>
      <c r="C23549" s="216" t="s">
        <v>75578</v>
      </c>
      <c r="D23549" s="215" t="s">
        <v>75579</v>
      </c>
    </row>
    <row r="23550" spans="1:4">
      <c r="A23550" s="215" t="s">
        <v>75580</v>
      </c>
      <c r="B23550" s="215">
        <v>1</v>
      </c>
      <c r="C23550" s="216" t="s">
        <v>75581</v>
      </c>
      <c r="D23550" s="215" t="s">
        <v>75582</v>
      </c>
    </row>
    <row r="23551" spans="1:4">
      <c r="A23551" s="215" t="s">
        <v>75583</v>
      </c>
      <c r="B23551" s="215">
        <v>1</v>
      </c>
      <c r="C23551" s="216" t="s">
        <v>75584</v>
      </c>
      <c r="D23551" s="215" t="s">
        <v>75585</v>
      </c>
    </row>
    <row r="23552" spans="1:4">
      <c r="A23552" s="215" t="s">
        <v>75586</v>
      </c>
      <c r="B23552" s="215">
        <v>1</v>
      </c>
      <c r="C23552" s="216" t="s">
        <v>75587</v>
      </c>
      <c r="D23552" s="215" t="s">
        <v>75588</v>
      </c>
    </row>
    <row r="23553" spans="1:4">
      <c r="A23553" s="215" t="s">
        <v>75589</v>
      </c>
      <c r="B23553" s="215">
        <v>1</v>
      </c>
      <c r="C23553" s="216" t="s">
        <v>75590</v>
      </c>
      <c r="D23553" s="215" t="s">
        <v>75591</v>
      </c>
    </row>
    <row r="23554" spans="1:4">
      <c r="A23554" s="215" t="s">
        <v>75592</v>
      </c>
      <c r="B23554" s="215">
        <v>1</v>
      </c>
      <c r="C23554" s="216" t="s">
        <v>75593</v>
      </c>
      <c r="D23554" s="215" t="s">
        <v>75594</v>
      </c>
    </row>
    <row r="23555" spans="1:4">
      <c r="A23555" s="215" t="s">
        <v>75595</v>
      </c>
      <c r="B23555" s="215">
        <v>1</v>
      </c>
      <c r="C23555" s="216" t="s">
        <v>75596</v>
      </c>
      <c r="D23555" s="215" t="s">
        <v>75597</v>
      </c>
    </row>
    <row r="23556" spans="1:4">
      <c r="A23556" s="215" t="s">
        <v>75598</v>
      </c>
      <c r="B23556" s="215">
        <v>1</v>
      </c>
      <c r="C23556" s="216" t="s">
        <v>75599</v>
      </c>
      <c r="D23556" s="215" t="s">
        <v>75600</v>
      </c>
    </row>
    <row r="23557" spans="1:4">
      <c r="A23557" s="215" t="s">
        <v>75601</v>
      </c>
      <c r="B23557" s="215">
        <v>1</v>
      </c>
      <c r="C23557" s="216" t="s">
        <v>75602</v>
      </c>
      <c r="D23557" s="215" t="s">
        <v>75603</v>
      </c>
    </row>
    <row r="23558" spans="1:4">
      <c r="A23558" s="215" t="s">
        <v>75604</v>
      </c>
      <c r="B23558" s="215">
        <v>1</v>
      </c>
      <c r="C23558" s="216" t="s">
        <v>75605</v>
      </c>
      <c r="D23558" s="215" t="s">
        <v>75606</v>
      </c>
    </row>
    <row r="23559" spans="1:4">
      <c r="A23559" s="215" t="s">
        <v>75607</v>
      </c>
      <c r="B23559" s="215">
        <v>1</v>
      </c>
      <c r="C23559" s="216" t="s">
        <v>75608</v>
      </c>
      <c r="D23559" s="215" t="s">
        <v>75609</v>
      </c>
    </row>
    <row r="23560" spans="1:4">
      <c r="A23560" s="215" t="s">
        <v>75610</v>
      </c>
      <c r="B23560" s="215">
        <v>1</v>
      </c>
      <c r="C23560" s="216" t="s">
        <v>75611</v>
      </c>
      <c r="D23560" s="215" t="s">
        <v>75612</v>
      </c>
    </row>
    <row r="23561" spans="1:4">
      <c r="A23561" s="215" t="s">
        <v>75613</v>
      </c>
      <c r="B23561" s="215">
        <v>1</v>
      </c>
      <c r="C23561" s="216" t="s">
        <v>75614</v>
      </c>
      <c r="D23561" s="215" t="s">
        <v>75615</v>
      </c>
    </row>
    <row r="23562" spans="1:4">
      <c r="A23562" s="215" t="s">
        <v>75616</v>
      </c>
      <c r="B23562" s="215">
        <v>1</v>
      </c>
      <c r="C23562" s="216" t="s">
        <v>75617</v>
      </c>
      <c r="D23562" s="215" t="s">
        <v>75618</v>
      </c>
    </row>
    <row r="23563" spans="1:4">
      <c r="A23563" s="215" t="s">
        <v>75619</v>
      </c>
      <c r="B23563" s="215">
        <v>1</v>
      </c>
      <c r="C23563" s="216" t="s">
        <v>75620</v>
      </c>
      <c r="D23563" s="215" t="s">
        <v>75621</v>
      </c>
    </row>
    <row r="23564" spans="1:4">
      <c r="A23564" s="215" t="s">
        <v>75622</v>
      </c>
      <c r="B23564" s="215">
        <v>1</v>
      </c>
      <c r="C23564" s="216" t="s">
        <v>75623</v>
      </c>
      <c r="D23564" s="215" t="s">
        <v>75624</v>
      </c>
    </row>
    <row r="23565" spans="1:4">
      <c r="A23565" s="215" t="s">
        <v>75625</v>
      </c>
      <c r="B23565" s="215">
        <v>1</v>
      </c>
      <c r="C23565" s="216" t="s">
        <v>75626</v>
      </c>
      <c r="D23565" s="215" t="s">
        <v>75627</v>
      </c>
    </row>
    <row r="23566" spans="1:4">
      <c r="A23566" s="215" t="s">
        <v>75628</v>
      </c>
      <c r="B23566" s="215">
        <v>1</v>
      </c>
      <c r="C23566" s="216" t="s">
        <v>75629</v>
      </c>
      <c r="D23566" s="215" t="s">
        <v>75630</v>
      </c>
    </row>
    <row r="23567" spans="1:4">
      <c r="A23567" s="215" t="s">
        <v>75631</v>
      </c>
      <c r="B23567" s="215">
        <v>1</v>
      </c>
      <c r="C23567" s="216" t="s">
        <v>75632</v>
      </c>
      <c r="D23567" s="215" t="s">
        <v>75633</v>
      </c>
    </row>
    <row r="23568" spans="1:4">
      <c r="A23568" s="215" t="s">
        <v>75634</v>
      </c>
      <c r="B23568" s="215">
        <v>1</v>
      </c>
      <c r="C23568" s="216" t="s">
        <v>75635</v>
      </c>
      <c r="D23568" s="215" t="s">
        <v>75636</v>
      </c>
    </row>
    <row r="23569" spans="1:4">
      <c r="A23569" s="215" t="s">
        <v>75637</v>
      </c>
      <c r="B23569" s="215">
        <v>1</v>
      </c>
      <c r="C23569" s="216" t="s">
        <v>75638</v>
      </c>
      <c r="D23569" s="215" t="s">
        <v>75639</v>
      </c>
    </row>
    <row r="23570" spans="1:4">
      <c r="A23570" s="215" t="s">
        <v>75640</v>
      </c>
      <c r="B23570" s="215">
        <v>1</v>
      </c>
      <c r="C23570" s="216" t="s">
        <v>75641</v>
      </c>
      <c r="D23570" s="215" t="s">
        <v>75642</v>
      </c>
    </row>
    <row r="23571" spans="1:4">
      <c r="A23571" s="215" t="s">
        <v>75643</v>
      </c>
      <c r="B23571" s="215">
        <v>1</v>
      </c>
      <c r="C23571" s="216" t="s">
        <v>75644</v>
      </c>
      <c r="D23571" s="215" t="s">
        <v>75645</v>
      </c>
    </row>
    <row r="23572" spans="1:4">
      <c r="A23572" s="215" t="s">
        <v>75646</v>
      </c>
      <c r="B23572" s="215">
        <v>1</v>
      </c>
      <c r="C23572" s="216" t="s">
        <v>75647</v>
      </c>
      <c r="D23572" s="215" t="s">
        <v>75648</v>
      </c>
    </row>
    <row r="23573" spans="1:4">
      <c r="A23573" s="215" t="s">
        <v>75649</v>
      </c>
      <c r="B23573" s="215">
        <v>1</v>
      </c>
      <c r="C23573" s="216" t="s">
        <v>75650</v>
      </c>
      <c r="D23573" s="215" t="s">
        <v>75651</v>
      </c>
    </row>
    <row r="23574" spans="1:4">
      <c r="A23574" s="215" t="s">
        <v>75652</v>
      </c>
      <c r="B23574" s="215">
        <v>1</v>
      </c>
      <c r="C23574" s="216" t="s">
        <v>75653</v>
      </c>
      <c r="D23574" s="215" t="s">
        <v>75654</v>
      </c>
    </row>
    <row r="23575" spans="1:4">
      <c r="A23575" s="215" t="s">
        <v>75655</v>
      </c>
      <c r="B23575" s="215">
        <v>1</v>
      </c>
      <c r="C23575" s="216" t="s">
        <v>75656</v>
      </c>
      <c r="D23575" s="215" t="s">
        <v>75657</v>
      </c>
    </row>
    <row r="23576" spans="1:4">
      <c r="A23576" s="215" t="s">
        <v>75658</v>
      </c>
      <c r="B23576" s="215">
        <v>1</v>
      </c>
      <c r="C23576" s="216" t="s">
        <v>75659</v>
      </c>
      <c r="D23576" s="215" t="s">
        <v>75660</v>
      </c>
    </row>
    <row r="23577" spans="1:4">
      <c r="A23577" s="215" t="s">
        <v>75661</v>
      </c>
      <c r="B23577" s="215">
        <v>1</v>
      </c>
      <c r="C23577" s="216" t="s">
        <v>75662</v>
      </c>
      <c r="D23577" s="215" t="s">
        <v>75663</v>
      </c>
    </row>
    <row r="23578" spans="1:4">
      <c r="A23578" s="215" t="s">
        <v>75664</v>
      </c>
      <c r="B23578" s="215">
        <v>1</v>
      </c>
      <c r="C23578" s="216" t="s">
        <v>75665</v>
      </c>
      <c r="D23578" s="215" t="s">
        <v>75666</v>
      </c>
    </row>
    <row r="23579" spans="1:4">
      <c r="A23579" s="215" t="s">
        <v>75667</v>
      </c>
      <c r="B23579" s="215">
        <v>1</v>
      </c>
      <c r="C23579" s="216" t="s">
        <v>75668</v>
      </c>
      <c r="D23579" s="215" t="s">
        <v>75669</v>
      </c>
    </row>
    <row r="23580" spans="1:4">
      <c r="A23580" s="215" t="s">
        <v>75670</v>
      </c>
      <c r="B23580" s="215">
        <v>1</v>
      </c>
      <c r="C23580" s="216" t="s">
        <v>75671</v>
      </c>
      <c r="D23580" s="215" t="s">
        <v>75672</v>
      </c>
    </row>
    <row r="23581" spans="1:4">
      <c r="A23581" s="215" t="s">
        <v>75673</v>
      </c>
      <c r="B23581" s="215">
        <v>1</v>
      </c>
      <c r="C23581" s="216" t="s">
        <v>75674</v>
      </c>
      <c r="D23581" s="215" t="s">
        <v>75675</v>
      </c>
    </row>
    <row r="23582" spans="1:4">
      <c r="A23582" s="215" t="s">
        <v>75676</v>
      </c>
      <c r="B23582" s="215">
        <v>1</v>
      </c>
      <c r="C23582" s="216" t="s">
        <v>75677</v>
      </c>
      <c r="D23582" s="215" t="s">
        <v>75678</v>
      </c>
    </row>
    <row r="23583" spans="1:4">
      <c r="A23583" s="215" t="s">
        <v>75679</v>
      </c>
      <c r="B23583" s="215">
        <v>1</v>
      </c>
      <c r="C23583" s="216" t="s">
        <v>75680</v>
      </c>
      <c r="D23583" s="215" t="s">
        <v>75681</v>
      </c>
    </row>
    <row r="23584" spans="1:4">
      <c r="A23584" s="215" t="s">
        <v>75682</v>
      </c>
      <c r="B23584" s="215">
        <v>1</v>
      </c>
      <c r="C23584" s="216" t="s">
        <v>75683</v>
      </c>
      <c r="D23584" s="215" t="s">
        <v>75684</v>
      </c>
    </row>
    <row r="23585" spans="1:4">
      <c r="A23585" s="215" t="s">
        <v>75685</v>
      </c>
      <c r="B23585" s="215">
        <v>1</v>
      </c>
      <c r="C23585" s="216" t="s">
        <v>75686</v>
      </c>
      <c r="D23585" s="215" t="s">
        <v>75687</v>
      </c>
    </row>
    <row r="23586" spans="1:4">
      <c r="A23586" s="215" t="s">
        <v>75688</v>
      </c>
      <c r="B23586" s="215">
        <v>1</v>
      </c>
      <c r="C23586" s="216" t="s">
        <v>75689</v>
      </c>
      <c r="D23586" s="215" t="s">
        <v>75690</v>
      </c>
    </row>
    <row r="23587" spans="1:4">
      <c r="A23587" s="215" t="s">
        <v>75691</v>
      </c>
      <c r="B23587" s="215">
        <v>1</v>
      </c>
      <c r="C23587" s="216" t="s">
        <v>75692</v>
      </c>
      <c r="D23587" s="215" t="s">
        <v>75693</v>
      </c>
    </row>
    <row r="23588" spans="1:4">
      <c r="A23588" s="215" t="s">
        <v>75694</v>
      </c>
      <c r="B23588" s="215">
        <v>1</v>
      </c>
      <c r="C23588" s="216" t="s">
        <v>75695</v>
      </c>
      <c r="D23588" s="215" t="s">
        <v>75696</v>
      </c>
    </row>
    <row r="23589" spans="1:4">
      <c r="A23589" s="215" t="s">
        <v>75697</v>
      </c>
      <c r="B23589" s="215">
        <v>1</v>
      </c>
      <c r="C23589" s="216" t="s">
        <v>75698</v>
      </c>
      <c r="D23589" s="215" t="s">
        <v>75699</v>
      </c>
    </row>
    <row r="23590" spans="1:4">
      <c r="A23590" s="215" t="s">
        <v>75700</v>
      </c>
      <c r="B23590" s="215">
        <v>1</v>
      </c>
      <c r="C23590" s="216" t="s">
        <v>75701</v>
      </c>
      <c r="D23590" s="215" t="s">
        <v>75702</v>
      </c>
    </row>
    <row r="23591" spans="1:4">
      <c r="A23591" s="215" t="s">
        <v>75703</v>
      </c>
      <c r="B23591" s="215">
        <v>1</v>
      </c>
      <c r="C23591" s="216" t="s">
        <v>75704</v>
      </c>
      <c r="D23591" s="215" t="s">
        <v>75705</v>
      </c>
    </row>
    <row r="23592" spans="1:4">
      <c r="A23592" s="215" t="s">
        <v>75706</v>
      </c>
      <c r="B23592" s="215">
        <v>1</v>
      </c>
      <c r="C23592" s="216" t="s">
        <v>75707</v>
      </c>
      <c r="D23592" s="215" t="s">
        <v>75708</v>
      </c>
    </row>
    <row r="23593" spans="1:4">
      <c r="A23593" s="215" t="s">
        <v>75709</v>
      </c>
      <c r="B23593" s="215">
        <v>1</v>
      </c>
      <c r="C23593" s="216" t="s">
        <v>75710</v>
      </c>
      <c r="D23593" s="215" t="s">
        <v>75711</v>
      </c>
    </row>
    <row r="23594" spans="1:4">
      <c r="A23594" s="215" t="s">
        <v>75712</v>
      </c>
      <c r="B23594" s="215">
        <v>1</v>
      </c>
      <c r="C23594" s="216" t="s">
        <v>75713</v>
      </c>
      <c r="D23594" s="215" t="s">
        <v>75714</v>
      </c>
    </row>
    <row r="23595" spans="1:4">
      <c r="A23595" s="215" t="s">
        <v>75715</v>
      </c>
      <c r="B23595" s="215">
        <v>1</v>
      </c>
      <c r="C23595" s="216" t="s">
        <v>75716</v>
      </c>
      <c r="D23595" s="215" t="s">
        <v>75717</v>
      </c>
    </row>
    <row r="23596" spans="1:4">
      <c r="A23596" s="215" t="s">
        <v>75718</v>
      </c>
      <c r="B23596" s="215">
        <v>1</v>
      </c>
      <c r="C23596" s="216" t="s">
        <v>75719</v>
      </c>
      <c r="D23596" s="215" t="s">
        <v>75720</v>
      </c>
    </row>
    <row r="23597" spans="1:4">
      <c r="A23597" s="215" t="s">
        <v>75721</v>
      </c>
      <c r="B23597" s="215">
        <v>1</v>
      </c>
      <c r="C23597" s="216" t="s">
        <v>75722</v>
      </c>
      <c r="D23597" s="215" t="s">
        <v>75723</v>
      </c>
    </row>
    <row r="23598" spans="1:4">
      <c r="A23598" s="215" t="s">
        <v>75724</v>
      </c>
      <c r="B23598" s="215">
        <v>1</v>
      </c>
      <c r="C23598" s="216" t="s">
        <v>75725</v>
      </c>
      <c r="D23598" s="215" t="s">
        <v>75726</v>
      </c>
    </row>
    <row r="23599" spans="1:4">
      <c r="A23599" s="215" t="s">
        <v>75727</v>
      </c>
      <c r="B23599" s="215">
        <v>1</v>
      </c>
      <c r="C23599" s="216" t="s">
        <v>75728</v>
      </c>
      <c r="D23599" s="215" t="s">
        <v>75729</v>
      </c>
    </row>
    <row r="23600" spans="1:4">
      <c r="A23600" s="215" t="s">
        <v>75730</v>
      </c>
      <c r="B23600" s="215">
        <v>1</v>
      </c>
      <c r="C23600" s="216" t="s">
        <v>75731</v>
      </c>
      <c r="D23600" s="215" t="s">
        <v>75732</v>
      </c>
    </row>
    <row r="23601" spans="1:4">
      <c r="A23601" s="215" t="s">
        <v>75733</v>
      </c>
      <c r="B23601" s="215">
        <v>1</v>
      </c>
      <c r="C23601" s="216" t="s">
        <v>75734</v>
      </c>
      <c r="D23601" s="215" t="s">
        <v>75735</v>
      </c>
    </row>
    <row r="23602" spans="1:4">
      <c r="A23602" s="215" t="s">
        <v>75736</v>
      </c>
      <c r="B23602" s="215">
        <v>1</v>
      </c>
      <c r="C23602" s="216" t="s">
        <v>75737</v>
      </c>
      <c r="D23602" s="215" t="s">
        <v>75738</v>
      </c>
    </row>
    <row r="23603" spans="1:4">
      <c r="A23603" s="215" t="s">
        <v>75739</v>
      </c>
      <c r="B23603" s="215">
        <v>1</v>
      </c>
      <c r="C23603" s="216" t="s">
        <v>75740</v>
      </c>
      <c r="D23603" s="215" t="s">
        <v>75741</v>
      </c>
    </row>
    <row r="23604" spans="1:4">
      <c r="A23604" s="215" t="s">
        <v>75742</v>
      </c>
      <c r="B23604" s="215">
        <v>1</v>
      </c>
      <c r="C23604" s="216" t="s">
        <v>75743</v>
      </c>
      <c r="D23604" s="215" t="s">
        <v>75744</v>
      </c>
    </row>
    <row r="23605" spans="1:4">
      <c r="A23605" s="215" t="s">
        <v>75745</v>
      </c>
      <c r="B23605" s="215">
        <v>1</v>
      </c>
      <c r="C23605" s="216" t="s">
        <v>75746</v>
      </c>
      <c r="D23605" s="215" t="s">
        <v>75747</v>
      </c>
    </row>
    <row r="23606" spans="1:4">
      <c r="A23606" s="215" t="s">
        <v>75748</v>
      </c>
      <c r="B23606" s="215">
        <v>1</v>
      </c>
      <c r="C23606" s="216" t="s">
        <v>75749</v>
      </c>
      <c r="D23606" s="215" t="s">
        <v>75750</v>
      </c>
    </row>
    <row r="23607" spans="1:4">
      <c r="A23607" s="215" t="s">
        <v>75751</v>
      </c>
      <c r="B23607" s="215">
        <v>1</v>
      </c>
      <c r="C23607" s="216" t="s">
        <v>75752</v>
      </c>
      <c r="D23607" s="215" t="s">
        <v>75753</v>
      </c>
    </row>
    <row r="23608" spans="1:4">
      <c r="A23608" s="215" t="s">
        <v>75754</v>
      </c>
      <c r="B23608" s="215">
        <v>1</v>
      </c>
      <c r="C23608" s="216" t="s">
        <v>75755</v>
      </c>
      <c r="D23608" s="215" t="s">
        <v>75756</v>
      </c>
    </row>
    <row r="23609" spans="1:4">
      <c r="A23609" s="215" t="s">
        <v>75757</v>
      </c>
      <c r="B23609" s="215">
        <v>1</v>
      </c>
      <c r="C23609" s="216" t="s">
        <v>75758</v>
      </c>
      <c r="D23609" s="215" t="s">
        <v>75759</v>
      </c>
    </row>
    <row r="23610" spans="1:4">
      <c r="A23610" s="215" t="s">
        <v>75760</v>
      </c>
      <c r="B23610" s="215">
        <v>1</v>
      </c>
      <c r="C23610" s="216" t="s">
        <v>75761</v>
      </c>
      <c r="D23610" s="215" t="s">
        <v>75762</v>
      </c>
    </row>
    <row r="23611" spans="1:4">
      <c r="A23611" s="215" t="s">
        <v>75763</v>
      </c>
      <c r="B23611" s="215">
        <v>1</v>
      </c>
      <c r="C23611" s="216" t="s">
        <v>75764</v>
      </c>
      <c r="D23611" s="215" t="s">
        <v>75765</v>
      </c>
    </row>
    <row r="23612" spans="1:4">
      <c r="A23612" s="215" t="s">
        <v>75766</v>
      </c>
      <c r="B23612" s="215">
        <v>1</v>
      </c>
      <c r="C23612" s="216" t="s">
        <v>75767</v>
      </c>
      <c r="D23612" s="215" t="s">
        <v>75768</v>
      </c>
    </row>
    <row r="23613" spans="1:4">
      <c r="A23613" s="215" t="s">
        <v>75769</v>
      </c>
      <c r="B23613" s="215">
        <v>1</v>
      </c>
      <c r="C23613" s="216" t="s">
        <v>75770</v>
      </c>
      <c r="D23613" s="215" t="s">
        <v>75771</v>
      </c>
    </row>
    <row r="23614" spans="1:4">
      <c r="A23614" s="215" t="s">
        <v>75772</v>
      </c>
      <c r="B23614" s="215">
        <v>1</v>
      </c>
      <c r="C23614" s="216" t="s">
        <v>75773</v>
      </c>
      <c r="D23614" s="215" t="s">
        <v>75774</v>
      </c>
    </row>
    <row r="23615" spans="1:4">
      <c r="A23615" s="215" t="s">
        <v>75775</v>
      </c>
      <c r="B23615" s="215">
        <v>1</v>
      </c>
      <c r="C23615" s="216" t="s">
        <v>75776</v>
      </c>
      <c r="D23615" s="215" t="s">
        <v>75777</v>
      </c>
    </row>
    <row r="23616" spans="1:4">
      <c r="A23616" s="215" t="s">
        <v>75778</v>
      </c>
      <c r="B23616" s="215">
        <v>1</v>
      </c>
      <c r="C23616" s="216" t="s">
        <v>75779</v>
      </c>
      <c r="D23616" s="215" t="s">
        <v>75780</v>
      </c>
    </row>
    <row r="23617" spans="1:4">
      <c r="A23617" s="215" t="s">
        <v>75781</v>
      </c>
      <c r="B23617" s="215">
        <v>1</v>
      </c>
      <c r="C23617" s="216" t="s">
        <v>75782</v>
      </c>
      <c r="D23617" s="215" t="s">
        <v>75783</v>
      </c>
    </row>
    <row r="23618" spans="1:4">
      <c r="A23618" s="215" t="s">
        <v>75784</v>
      </c>
      <c r="B23618" s="215">
        <v>1</v>
      </c>
      <c r="C23618" s="216" t="s">
        <v>75785</v>
      </c>
      <c r="D23618" s="215" t="s">
        <v>75786</v>
      </c>
    </row>
    <row r="23619" spans="1:4">
      <c r="A23619" s="215" t="s">
        <v>75787</v>
      </c>
      <c r="B23619" s="215">
        <v>1</v>
      </c>
      <c r="C23619" s="216" t="s">
        <v>75788</v>
      </c>
      <c r="D23619" s="215" t="s">
        <v>75789</v>
      </c>
    </row>
    <row r="23620" spans="1:4">
      <c r="A23620" s="215" t="s">
        <v>75790</v>
      </c>
      <c r="B23620" s="215">
        <v>1</v>
      </c>
      <c r="C23620" s="216" t="s">
        <v>75791</v>
      </c>
      <c r="D23620" s="215" t="s">
        <v>75792</v>
      </c>
    </row>
    <row r="23621" spans="1:4">
      <c r="A23621" s="215" t="s">
        <v>75793</v>
      </c>
      <c r="B23621" s="215">
        <v>1</v>
      </c>
      <c r="C23621" s="216" t="s">
        <v>75794</v>
      </c>
      <c r="D23621" s="215" t="s">
        <v>75795</v>
      </c>
    </row>
    <row r="23622" spans="1:4">
      <c r="A23622" s="215" t="s">
        <v>75796</v>
      </c>
      <c r="B23622" s="215">
        <v>1</v>
      </c>
      <c r="C23622" s="216" t="s">
        <v>75797</v>
      </c>
      <c r="D23622" s="215" t="s">
        <v>75798</v>
      </c>
    </row>
    <row r="23623" spans="1:4">
      <c r="A23623" s="215" t="s">
        <v>75799</v>
      </c>
      <c r="B23623" s="215">
        <v>1</v>
      </c>
      <c r="C23623" s="216" t="s">
        <v>75800</v>
      </c>
      <c r="D23623" s="215" t="s">
        <v>75801</v>
      </c>
    </row>
    <row r="23624" spans="1:4">
      <c r="A23624" s="215" t="s">
        <v>75802</v>
      </c>
      <c r="B23624" s="215">
        <v>1</v>
      </c>
      <c r="C23624" s="216" t="s">
        <v>75803</v>
      </c>
      <c r="D23624" s="215" t="s">
        <v>75804</v>
      </c>
    </row>
    <row r="23625" spans="1:4">
      <c r="A23625" s="215" t="s">
        <v>75805</v>
      </c>
      <c r="B23625" s="215">
        <v>2</v>
      </c>
      <c r="C23625" s="216" t="s">
        <v>75806</v>
      </c>
      <c r="D23625" s="215" t="s">
        <v>75807</v>
      </c>
    </row>
    <row r="23626" spans="1:4">
      <c r="A23626" s="215" t="s">
        <v>75808</v>
      </c>
      <c r="B23626" s="215">
        <v>1</v>
      </c>
      <c r="C23626" s="216" t="s">
        <v>75809</v>
      </c>
      <c r="D23626" s="215" t="s">
        <v>75810</v>
      </c>
    </row>
    <row r="23627" spans="1:4">
      <c r="A23627" s="215" t="s">
        <v>75811</v>
      </c>
      <c r="B23627" s="215">
        <v>1</v>
      </c>
      <c r="C23627" s="216" t="s">
        <v>75812</v>
      </c>
      <c r="D23627" s="215" t="s">
        <v>75813</v>
      </c>
    </row>
    <row r="23628" spans="1:4">
      <c r="A23628" s="215" t="s">
        <v>75814</v>
      </c>
      <c r="B23628" s="215">
        <v>1</v>
      </c>
      <c r="C23628" s="216" t="s">
        <v>75815</v>
      </c>
      <c r="D23628" s="215" t="s">
        <v>75816</v>
      </c>
    </row>
    <row r="23629" spans="1:4">
      <c r="A23629" s="215" t="s">
        <v>75817</v>
      </c>
      <c r="B23629" s="215">
        <v>1</v>
      </c>
      <c r="C23629" s="216" t="s">
        <v>75818</v>
      </c>
      <c r="D23629" s="215" t="s">
        <v>75819</v>
      </c>
    </row>
    <row r="23630" spans="1:4">
      <c r="A23630" s="215" t="s">
        <v>75820</v>
      </c>
      <c r="B23630" s="215">
        <v>1</v>
      </c>
      <c r="C23630" s="216" t="s">
        <v>75821</v>
      </c>
      <c r="D23630" s="215" t="s">
        <v>75822</v>
      </c>
    </row>
    <row r="23631" spans="1:4">
      <c r="A23631" s="215" t="s">
        <v>75823</v>
      </c>
      <c r="B23631" s="215">
        <v>1</v>
      </c>
      <c r="C23631" s="216" t="s">
        <v>75824</v>
      </c>
      <c r="D23631" s="215" t="s">
        <v>73936</v>
      </c>
    </row>
    <row r="23632" spans="1:4">
      <c r="A23632" s="215" t="s">
        <v>75825</v>
      </c>
      <c r="B23632" s="215">
        <v>1</v>
      </c>
      <c r="C23632" s="216" t="s">
        <v>75826</v>
      </c>
      <c r="D23632" s="215" t="s">
        <v>75827</v>
      </c>
    </row>
    <row r="23633" spans="1:4">
      <c r="A23633" s="215" t="s">
        <v>75828</v>
      </c>
      <c r="B23633" s="215">
        <v>1</v>
      </c>
      <c r="C23633" s="216" t="s">
        <v>75829</v>
      </c>
      <c r="D23633" s="215" t="s">
        <v>75830</v>
      </c>
    </row>
    <row r="23634" spans="1:4">
      <c r="A23634" s="215" t="s">
        <v>75832</v>
      </c>
      <c r="B23634" s="215">
        <v>1</v>
      </c>
      <c r="C23634" s="216" t="s">
        <v>75833</v>
      </c>
      <c r="D23634" s="215" t="s">
        <v>75834</v>
      </c>
    </row>
    <row r="23635" spans="1:4">
      <c r="A23635" s="215" t="s">
        <v>75835</v>
      </c>
      <c r="B23635" s="215">
        <v>1</v>
      </c>
      <c r="C23635" s="216" t="s">
        <v>75836</v>
      </c>
      <c r="D23635" s="215" t="s">
        <v>75837</v>
      </c>
    </row>
    <row r="23636" spans="1:4">
      <c r="A23636" s="215" t="s">
        <v>75838</v>
      </c>
      <c r="B23636" s="215">
        <v>1</v>
      </c>
      <c r="C23636" s="216" t="s">
        <v>75839</v>
      </c>
      <c r="D23636" s="215" t="s">
        <v>75840</v>
      </c>
    </row>
    <row r="23637" spans="1:4">
      <c r="A23637" s="215" t="s">
        <v>75841</v>
      </c>
      <c r="B23637" s="215">
        <v>1</v>
      </c>
      <c r="C23637" s="216" t="s">
        <v>75842</v>
      </c>
      <c r="D23637" s="215" t="s">
        <v>75843</v>
      </c>
    </row>
    <row r="23638" spans="1:4">
      <c r="A23638" s="215" t="s">
        <v>75844</v>
      </c>
      <c r="B23638" s="215">
        <v>1</v>
      </c>
      <c r="C23638" s="216" t="s">
        <v>75845</v>
      </c>
      <c r="D23638" s="215" t="s">
        <v>75846</v>
      </c>
    </row>
    <row r="23639" spans="1:4">
      <c r="A23639" s="215" t="s">
        <v>75847</v>
      </c>
      <c r="B23639" s="215">
        <v>1</v>
      </c>
      <c r="C23639" s="216" t="s">
        <v>75848</v>
      </c>
      <c r="D23639" s="215" t="s">
        <v>75849</v>
      </c>
    </row>
    <row r="23640" spans="1:4">
      <c r="A23640" s="215" t="s">
        <v>75850</v>
      </c>
      <c r="B23640" s="215">
        <v>1</v>
      </c>
      <c r="C23640" s="216" t="s">
        <v>75851</v>
      </c>
      <c r="D23640" s="215" t="s">
        <v>75852</v>
      </c>
    </row>
    <row r="23641" spans="1:4">
      <c r="A23641" s="215" t="s">
        <v>75853</v>
      </c>
      <c r="B23641" s="215">
        <v>1</v>
      </c>
      <c r="C23641" s="216" t="s">
        <v>75854</v>
      </c>
      <c r="D23641" s="215" t="s">
        <v>75855</v>
      </c>
    </row>
    <row r="23642" spans="1:4">
      <c r="A23642" s="215" t="s">
        <v>75856</v>
      </c>
      <c r="B23642" s="215">
        <v>1</v>
      </c>
      <c r="C23642" s="216" t="s">
        <v>75857</v>
      </c>
      <c r="D23642" s="215" t="s">
        <v>75843</v>
      </c>
    </row>
    <row r="23643" spans="1:4">
      <c r="A23643" s="215" t="s">
        <v>75858</v>
      </c>
      <c r="B23643" s="215">
        <v>1</v>
      </c>
      <c r="C23643" s="216" t="s">
        <v>75859</v>
      </c>
      <c r="D23643" s="215" t="s">
        <v>75855</v>
      </c>
    </row>
    <row r="23644" spans="1:4">
      <c r="A23644" s="215" t="s">
        <v>75860</v>
      </c>
      <c r="B23644" s="215">
        <v>1</v>
      </c>
      <c r="C23644" s="216" t="s">
        <v>75861</v>
      </c>
      <c r="D23644" s="215" t="s">
        <v>75862</v>
      </c>
    </row>
    <row r="23645" spans="1:4">
      <c r="A23645" s="215" t="s">
        <v>75863</v>
      </c>
      <c r="B23645" s="215">
        <v>1</v>
      </c>
      <c r="C23645" s="216" t="s">
        <v>75864</v>
      </c>
      <c r="D23645" s="215" t="s">
        <v>75865</v>
      </c>
    </row>
    <row r="23646" spans="1:4">
      <c r="A23646" s="215" t="s">
        <v>75866</v>
      </c>
      <c r="B23646" s="215">
        <v>1</v>
      </c>
      <c r="C23646" s="216" t="s">
        <v>75867</v>
      </c>
      <c r="D23646" s="215" t="s">
        <v>75868</v>
      </c>
    </row>
    <row r="23647" spans="1:4">
      <c r="A23647" s="215" t="s">
        <v>75869</v>
      </c>
      <c r="B23647" s="215">
        <v>1</v>
      </c>
      <c r="C23647" s="216" t="s">
        <v>75870</v>
      </c>
      <c r="D23647" s="215" t="s">
        <v>75871</v>
      </c>
    </row>
    <row r="23648" spans="1:4">
      <c r="A23648" s="215" t="s">
        <v>75872</v>
      </c>
      <c r="B23648" s="215">
        <v>1</v>
      </c>
      <c r="C23648" s="216" t="s">
        <v>75873</v>
      </c>
      <c r="D23648" s="215" t="s">
        <v>75874</v>
      </c>
    </row>
    <row r="23649" spans="1:4">
      <c r="A23649" s="215" t="s">
        <v>75875</v>
      </c>
      <c r="B23649" s="215">
        <v>1</v>
      </c>
      <c r="C23649" s="216" t="s">
        <v>75876</v>
      </c>
      <c r="D23649" s="215" t="s">
        <v>75877</v>
      </c>
    </row>
    <row r="23650" spans="1:4">
      <c r="A23650" s="215" t="s">
        <v>75878</v>
      </c>
      <c r="B23650" s="215">
        <v>1</v>
      </c>
      <c r="C23650" s="216" t="s">
        <v>75879</v>
      </c>
      <c r="D23650" s="215" t="s">
        <v>75831</v>
      </c>
    </row>
    <row r="23651" spans="1:4">
      <c r="A23651" s="215" t="s">
        <v>75880</v>
      </c>
      <c r="B23651" s="215">
        <v>1</v>
      </c>
      <c r="C23651" s="216" t="s">
        <v>75881</v>
      </c>
      <c r="D23651" s="215" t="s">
        <v>75882</v>
      </c>
    </row>
    <row r="23652" spans="1:4">
      <c r="A23652" s="215" t="s">
        <v>75883</v>
      </c>
      <c r="B23652" s="215">
        <v>1</v>
      </c>
      <c r="C23652" s="216" t="s">
        <v>75884</v>
      </c>
      <c r="D23652" s="215" t="s">
        <v>75885</v>
      </c>
    </row>
    <row r="23653" spans="1:4">
      <c r="A23653" s="215" t="s">
        <v>75886</v>
      </c>
      <c r="B23653" s="215">
        <v>1</v>
      </c>
      <c r="C23653" s="216" t="s">
        <v>75887</v>
      </c>
      <c r="D23653" s="215" t="s">
        <v>75888</v>
      </c>
    </row>
    <row r="23654" spans="1:4">
      <c r="A23654" s="215" t="s">
        <v>75889</v>
      </c>
      <c r="B23654" s="215">
        <v>1</v>
      </c>
      <c r="C23654" s="216" t="s">
        <v>75890</v>
      </c>
      <c r="D23654" s="215" t="s">
        <v>75280</v>
      </c>
    </row>
    <row r="23655" spans="1:4">
      <c r="A23655" s="215" t="s">
        <v>75891</v>
      </c>
      <c r="B23655" s="215">
        <v>1</v>
      </c>
      <c r="C23655" s="216" t="s">
        <v>75892</v>
      </c>
      <c r="D23655" s="215" t="s">
        <v>75232</v>
      </c>
    </row>
    <row r="23656" spans="1:4">
      <c r="A23656" s="215" t="s">
        <v>75893</v>
      </c>
      <c r="B23656" s="215">
        <v>1</v>
      </c>
      <c r="C23656" s="216" t="s">
        <v>75894</v>
      </c>
      <c r="D23656" s="215" t="s">
        <v>75235</v>
      </c>
    </row>
    <row r="23657" spans="1:4">
      <c r="A23657" s="215" t="s">
        <v>75895</v>
      </c>
      <c r="B23657" s="215">
        <v>1</v>
      </c>
      <c r="C23657" s="216" t="s">
        <v>75896</v>
      </c>
      <c r="D23657" s="215" t="s">
        <v>73841</v>
      </c>
    </row>
    <row r="23658" spans="1:4">
      <c r="A23658" s="215" t="s">
        <v>75897</v>
      </c>
      <c r="B23658" s="215">
        <v>1</v>
      </c>
      <c r="C23658" s="216" t="s">
        <v>43006</v>
      </c>
      <c r="D23658" s="215" t="s">
        <v>75237</v>
      </c>
    </row>
    <row r="23659" spans="1:4">
      <c r="A23659" s="215" t="s">
        <v>75898</v>
      </c>
      <c r="B23659" s="215">
        <v>1</v>
      </c>
      <c r="C23659" s="216" t="s">
        <v>75899</v>
      </c>
      <c r="D23659" s="215" t="s">
        <v>75900</v>
      </c>
    </row>
    <row r="23660" spans="1:4">
      <c r="A23660" s="215" t="s">
        <v>75901</v>
      </c>
      <c r="B23660" s="215">
        <v>1</v>
      </c>
      <c r="C23660" s="216" t="s">
        <v>75902</v>
      </c>
      <c r="D23660" s="215" t="s">
        <v>75903</v>
      </c>
    </row>
    <row r="23661" spans="1:4">
      <c r="A23661" s="215" t="s">
        <v>75904</v>
      </c>
      <c r="B23661" s="215">
        <v>1</v>
      </c>
      <c r="C23661" s="216" t="s">
        <v>75905</v>
      </c>
      <c r="D23661" s="215" t="s">
        <v>75246</v>
      </c>
    </row>
    <row r="23662" spans="1:4">
      <c r="A23662" s="215" t="s">
        <v>75906</v>
      </c>
      <c r="B23662" s="215">
        <v>1</v>
      </c>
      <c r="C23662" s="216" t="s">
        <v>75907</v>
      </c>
      <c r="D23662" s="215" t="s">
        <v>75908</v>
      </c>
    </row>
    <row r="23663" spans="1:4">
      <c r="A23663" s="215" t="s">
        <v>75909</v>
      </c>
      <c r="B23663" s="215">
        <v>1</v>
      </c>
      <c r="C23663" s="216" t="s">
        <v>75910</v>
      </c>
      <c r="D23663" s="215" t="s">
        <v>75243</v>
      </c>
    </row>
    <row r="23664" spans="1:4">
      <c r="A23664" s="215" t="s">
        <v>75911</v>
      </c>
      <c r="B23664" s="215">
        <v>1</v>
      </c>
      <c r="C23664" s="216" t="s">
        <v>75912</v>
      </c>
      <c r="D23664" s="215" t="s">
        <v>75249</v>
      </c>
    </row>
    <row r="23665" spans="1:4">
      <c r="A23665" s="215" t="s">
        <v>75913</v>
      </c>
      <c r="B23665" s="215">
        <v>1</v>
      </c>
      <c r="C23665" s="216" t="s">
        <v>75914</v>
      </c>
      <c r="D23665" s="215" t="s">
        <v>75915</v>
      </c>
    </row>
    <row r="23666" spans="1:4">
      <c r="A23666" s="215" t="s">
        <v>75916</v>
      </c>
      <c r="B23666" s="215">
        <v>1</v>
      </c>
      <c r="C23666" s="216" t="s">
        <v>75917</v>
      </c>
      <c r="D23666" s="215" t="s">
        <v>75918</v>
      </c>
    </row>
    <row r="23667" spans="1:4">
      <c r="A23667" s="215" t="s">
        <v>75919</v>
      </c>
      <c r="B23667" s="215">
        <v>1</v>
      </c>
      <c r="C23667" s="216" t="s">
        <v>75920</v>
      </c>
      <c r="D23667" s="215" t="s">
        <v>75252</v>
      </c>
    </row>
    <row r="23668" spans="1:4">
      <c r="A23668" s="215" t="s">
        <v>75921</v>
      </c>
      <c r="B23668" s="215">
        <v>1</v>
      </c>
      <c r="C23668" s="216" t="s">
        <v>75922</v>
      </c>
      <c r="D23668" s="215" t="s">
        <v>73844</v>
      </c>
    </row>
    <row r="23669" spans="1:4">
      <c r="A23669" s="215" t="s">
        <v>75923</v>
      </c>
      <c r="B23669" s="215">
        <v>1</v>
      </c>
      <c r="C23669" s="216" t="s">
        <v>70805</v>
      </c>
      <c r="D23669" s="215" t="s">
        <v>75256</v>
      </c>
    </row>
    <row r="23670" spans="1:4">
      <c r="A23670" s="215" t="s">
        <v>75924</v>
      </c>
      <c r="B23670" s="215">
        <v>1</v>
      </c>
      <c r="C23670" s="216" t="s">
        <v>75925</v>
      </c>
      <c r="D23670" s="215" t="s">
        <v>75926</v>
      </c>
    </row>
    <row r="23671" spans="1:4">
      <c r="A23671" s="215" t="s">
        <v>75927</v>
      </c>
      <c r="B23671" s="215">
        <v>1</v>
      </c>
      <c r="C23671" s="216" t="s">
        <v>75928</v>
      </c>
      <c r="D23671" s="215" t="s">
        <v>75277</v>
      </c>
    </row>
    <row r="23672" spans="1:4">
      <c r="A23672" s="215" t="s">
        <v>75929</v>
      </c>
      <c r="B23672" s="215">
        <v>1</v>
      </c>
      <c r="C23672" s="216" t="s">
        <v>75930</v>
      </c>
      <c r="D23672" s="215" t="s">
        <v>73847</v>
      </c>
    </row>
    <row r="23673" spans="1:4">
      <c r="A23673" s="215" t="s">
        <v>75931</v>
      </c>
      <c r="B23673" s="215">
        <v>1</v>
      </c>
      <c r="C23673" s="216" t="s">
        <v>75932</v>
      </c>
      <c r="D23673" s="215" t="s">
        <v>75933</v>
      </c>
    </row>
    <row r="23674" spans="1:4">
      <c r="A23674" s="215" t="s">
        <v>75934</v>
      </c>
      <c r="B23674" s="215">
        <v>1</v>
      </c>
      <c r="C23674" s="216" t="s">
        <v>75935</v>
      </c>
      <c r="D23674" s="215" t="s">
        <v>75266</v>
      </c>
    </row>
    <row r="23675" spans="1:4">
      <c r="A23675" s="215" t="s">
        <v>75936</v>
      </c>
      <c r="B23675" s="215">
        <v>1</v>
      </c>
      <c r="C23675" s="216" t="s">
        <v>75937</v>
      </c>
      <c r="D23675" s="215" t="s">
        <v>73850</v>
      </c>
    </row>
    <row r="23676" spans="1:4">
      <c r="A23676" s="215" t="s">
        <v>75938</v>
      </c>
      <c r="B23676" s="215">
        <v>1</v>
      </c>
      <c r="C23676" s="216" t="s">
        <v>75939</v>
      </c>
      <c r="D23676" s="215" t="s">
        <v>75263</v>
      </c>
    </row>
    <row r="23677" spans="1:4">
      <c r="A23677" s="215" t="s">
        <v>75940</v>
      </c>
      <c r="B23677" s="215">
        <v>1</v>
      </c>
      <c r="C23677" s="216" t="s">
        <v>75941</v>
      </c>
      <c r="D23677" s="215" t="s">
        <v>75385</v>
      </c>
    </row>
    <row r="23678" spans="1:4">
      <c r="A23678" s="215" t="s">
        <v>75942</v>
      </c>
      <c r="B23678" s="215">
        <v>1</v>
      </c>
      <c r="C23678" s="216" t="s">
        <v>75943</v>
      </c>
      <c r="D23678" s="215" t="s">
        <v>75295</v>
      </c>
    </row>
    <row r="23679" spans="1:4">
      <c r="A23679" s="215" t="s">
        <v>75944</v>
      </c>
      <c r="B23679" s="215">
        <v>1</v>
      </c>
      <c r="C23679" s="216" t="s">
        <v>75945</v>
      </c>
      <c r="D23679" s="215" t="s">
        <v>73862</v>
      </c>
    </row>
    <row r="23680" spans="1:4">
      <c r="A23680" s="215" t="s">
        <v>75946</v>
      </c>
      <c r="B23680" s="215">
        <v>1</v>
      </c>
      <c r="C23680" s="216" t="s">
        <v>75947</v>
      </c>
      <c r="D23680" s="215" t="s">
        <v>75948</v>
      </c>
    </row>
    <row r="23681" spans="1:4">
      <c r="A23681" s="215" t="s">
        <v>75949</v>
      </c>
      <c r="B23681" s="215">
        <v>1</v>
      </c>
      <c r="C23681" s="216" t="s">
        <v>75950</v>
      </c>
      <c r="D23681" s="215" t="s">
        <v>75300</v>
      </c>
    </row>
    <row r="23682" spans="1:4">
      <c r="A23682" s="215" t="s">
        <v>75951</v>
      </c>
      <c r="B23682" s="215">
        <v>1</v>
      </c>
      <c r="C23682" s="216" t="s">
        <v>75952</v>
      </c>
      <c r="D23682" s="215" t="s">
        <v>75953</v>
      </c>
    </row>
    <row r="23683" spans="1:4">
      <c r="A23683" s="215" t="s">
        <v>75954</v>
      </c>
      <c r="B23683" s="215">
        <v>1</v>
      </c>
      <c r="C23683" s="216" t="s">
        <v>75955</v>
      </c>
      <c r="D23683" s="215" t="s">
        <v>75303</v>
      </c>
    </row>
    <row r="23684" spans="1:4">
      <c r="A23684" s="215" t="s">
        <v>75956</v>
      </c>
      <c r="B23684" s="215">
        <v>1</v>
      </c>
      <c r="C23684" s="216" t="s">
        <v>75957</v>
      </c>
      <c r="D23684" s="215" t="s">
        <v>75306</v>
      </c>
    </row>
    <row r="23685" spans="1:4">
      <c r="A23685" s="215" t="s">
        <v>75958</v>
      </c>
      <c r="B23685" s="215">
        <v>1</v>
      </c>
      <c r="C23685" s="216" t="s">
        <v>75959</v>
      </c>
      <c r="D23685" s="215" t="s">
        <v>75312</v>
      </c>
    </row>
    <row r="23686" spans="1:4">
      <c r="A23686" s="215" t="s">
        <v>75960</v>
      </c>
      <c r="B23686" s="215">
        <v>1</v>
      </c>
      <c r="C23686" s="216" t="s">
        <v>75961</v>
      </c>
      <c r="D23686" s="215" t="s">
        <v>73838</v>
      </c>
    </row>
    <row r="23687" spans="1:4">
      <c r="A23687" s="215" t="s">
        <v>75962</v>
      </c>
      <c r="B23687" s="215">
        <v>1</v>
      </c>
      <c r="C23687" s="216" t="s">
        <v>75963</v>
      </c>
      <c r="D23687" s="215" t="s">
        <v>75371</v>
      </c>
    </row>
    <row r="23688" spans="1:4">
      <c r="A23688" s="215" t="s">
        <v>75964</v>
      </c>
      <c r="B23688" s="215">
        <v>1</v>
      </c>
      <c r="C23688" s="216" t="s">
        <v>75965</v>
      </c>
      <c r="D23688" s="215" t="s">
        <v>73865</v>
      </c>
    </row>
    <row r="23689" spans="1:4">
      <c r="A23689" s="215" t="s">
        <v>75966</v>
      </c>
      <c r="B23689" s="215">
        <v>1</v>
      </c>
      <c r="C23689" s="216" t="s">
        <v>75967</v>
      </c>
      <c r="D23689" s="215" t="s">
        <v>73868</v>
      </c>
    </row>
    <row r="23690" spans="1:4">
      <c r="A23690" s="215" t="s">
        <v>75968</v>
      </c>
      <c r="B23690" s="215">
        <v>1</v>
      </c>
      <c r="C23690" s="216" t="s">
        <v>75969</v>
      </c>
      <c r="D23690" s="215" t="s">
        <v>75317</v>
      </c>
    </row>
    <row r="23691" spans="1:4">
      <c r="A23691" s="215" t="s">
        <v>75970</v>
      </c>
      <c r="B23691" s="215">
        <v>1</v>
      </c>
      <c r="C23691" s="216" t="s">
        <v>75971</v>
      </c>
      <c r="D23691" s="215" t="s">
        <v>75972</v>
      </c>
    </row>
    <row r="23692" spans="1:4">
      <c r="A23692" s="215" t="s">
        <v>75973</v>
      </c>
      <c r="B23692" s="215">
        <v>1</v>
      </c>
      <c r="C23692" s="216" t="s">
        <v>75974</v>
      </c>
      <c r="D23692" s="215" t="s">
        <v>75326</v>
      </c>
    </row>
    <row r="23693" spans="1:4">
      <c r="A23693" s="215" t="s">
        <v>75975</v>
      </c>
      <c r="B23693" s="215">
        <v>1</v>
      </c>
      <c r="C23693" s="216" t="s">
        <v>75976</v>
      </c>
      <c r="D23693" s="215" t="s">
        <v>73871</v>
      </c>
    </row>
    <row r="23694" spans="1:4">
      <c r="A23694" s="215" t="s">
        <v>75977</v>
      </c>
      <c r="B23694" s="215">
        <v>1</v>
      </c>
      <c r="C23694" s="216" t="s">
        <v>75978</v>
      </c>
      <c r="D23694" s="215" t="s">
        <v>75979</v>
      </c>
    </row>
    <row r="23695" spans="1:4">
      <c r="A23695" s="215" t="s">
        <v>75980</v>
      </c>
      <c r="B23695" s="215">
        <v>1</v>
      </c>
      <c r="C23695" s="216" t="s">
        <v>75981</v>
      </c>
      <c r="D23695" s="215" t="s">
        <v>73874</v>
      </c>
    </row>
    <row r="23696" spans="1:4">
      <c r="A23696" s="215" t="s">
        <v>75982</v>
      </c>
      <c r="B23696" s="215">
        <v>1</v>
      </c>
      <c r="C23696" s="216" t="s">
        <v>75983</v>
      </c>
      <c r="D23696" s="215" t="s">
        <v>75984</v>
      </c>
    </row>
    <row r="23697" spans="1:4">
      <c r="A23697" s="215" t="s">
        <v>75985</v>
      </c>
      <c r="B23697" s="215">
        <v>1</v>
      </c>
      <c r="C23697" s="216" t="s">
        <v>75986</v>
      </c>
      <c r="D23697" s="215" t="s">
        <v>75987</v>
      </c>
    </row>
    <row r="23698" spans="1:4">
      <c r="A23698" s="215" t="s">
        <v>75988</v>
      </c>
      <c r="B23698" s="215">
        <v>1</v>
      </c>
      <c r="C23698" s="216" t="s">
        <v>75989</v>
      </c>
      <c r="D23698" s="215" t="s">
        <v>75380</v>
      </c>
    </row>
    <row r="23699" spans="1:4">
      <c r="A23699" s="215" t="s">
        <v>75990</v>
      </c>
      <c r="B23699" s="215">
        <v>1</v>
      </c>
      <c r="C23699" s="216" t="s">
        <v>75991</v>
      </c>
      <c r="D23699" s="215" t="s">
        <v>75329</v>
      </c>
    </row>
    <row r="23700" spans="1:4">
      <c r="A23700" s="215" t="s">
        <v>75992</v>
      </c>
      <c r="B23700" s="215">
        <v>1</v>
      </c>
      <c r="C23700" s="216" t="s">
        <v>75993</v>
      </c>
      <c r="D23700" s="215" t="s">
        <v>75347</v>
      </c>
    </row>
    <row r="23701" spans="1:4">
      <c r="A23701" s="215" t="s">
        <v>75994</v>
      </c>
      <c r="B23701" s="215">
        <v>1</v>
      </c>
      <c r="C23701" s="216" t="s">
        <v>75995</v>
      </c>
      <c r="D23701" s="215" t="s">
        <v>75996</v>
      </c>
    </row>
    <row r="23702" spans="1:4">
      <c r="A23702" s="215" t="s">
        <v>75997</v>
      </c>
      <c r="B23702" s="215">
        <v>1</v>
      </c>
      <c r="C23702" s="216" t="s">
        <v>75998</v>
      </c>
      <c r="D23702" s="215" t="s">
        <v>75332</v>
      </c>
    </row>
    <row r="23703" spans="1:4">
      <c r="A23703" s="215" t="s">
        <v>75999</v>
      </c>
      <c r="B23703" s="215">
        <v>1</v>
      </c>
      <c r="C23703" s="216" t="s">
        <v>76000</v>
      </c>
      <c r="D23703" s="215" t="s">
        <v>75335</v>
      </c>
    </row>
    <row r="23704" spans="1:4">
      <c r="A23704" s="215" t="s">
        <v>76001</v>
      </c>
      <c r="B23704" s="215">
        <v>1</v>
      </c>
      <c r="C23704" s="216" t="s">
        <v>76002</v>
      </c>
      <c r="D23704" s="215" t="s">
        <v>76003</v>
      </c>
    </row>
    <row r="23705" spans="1:4">
      <c r="A23705" s="215" t="s">
        <v>76004</v>
      </c>
      <c r="B23705" s="215">
        <v>1</v>
      </c>
      <c r="C23705" s="216" t="s">
        <v>76005</v>
      </c>
      <c r="D23705" s="215" t="s">
        <v>76006</v>
      </c>
    </row>
    <row r="23706" spans="1:4">
      <c r="A23706" s="215" t="s">
        <v>76007</v>
      </c>
      <c r="B23706" s="215">
        <v>1</v>
      </c>
      <c r="C23706" s="216" t="s">
        <v>76008</v>
      </c>
      <c r="D23706" s="215" t="s">
        <v>76009</v>
      </c>
    </row>
    <row r="23707" spans="1:4">
      <c r="A23707" s="215" t="s">
        <v>76010</v>
      </c>
      <c r="B23707" s="215">
        <v>1</v>
      </c>
      <c r="C23707" s="216" t="s">
        <v>76011</v>
      </c>
      <c r="D23707" s="215" t="s">
        <v>75341</v>
      </c>
    </row>
    <row r="23708" spans="1:4">
      <c r="A23708" s="215" t="s">
        <v>76012</v>
      </c>
      <c r="B23708" s="215">
        <v>1</v>
      </c>
      <c r="C23708" s="216" t="s">
        <v>76013</v>
      </c>
      <c r="D23708" s="215" t="s">
        <v>75309</v>
      </c>
    </row>
    <row r="23709" spans="1:4">
      <c r="A23709" s="215" t="s">
        <v>76014</v>
      </c>
      <c r="B23709" s="215">
        <v>1</v>
      </c>
      <c r="C23709" s="216" t="s">
        <v>76015</v>
      </c>
      <c r="D23709" s="215" t="s">
        <v>75344</v>
      </c>
    </row>
    <row r="23710" spans="1:4">
      <c r="A23710" s="215" t="s">
        <v>76016</v>
      </c>
      <c r="B23710" s="215">
        <v>1</v>
      </c>
      <c r="C23710" s="216" t="s">
        <v>76017</v>
      </c>
      <c r="D23710" s="215" t="s">
        <v>75365</v>
      </c>
    </row>
    <row r="23711" spans="1:4">
      <c r="A23711" s="215" t="s">
        <v>76018</v>
      </c>
      <c r="B23711" s="215">
        <v>1</v>
      </c>
      <c r="C23711" s="216" t="s">
        <v>76019</v>
      </c>
      <c r="D23711" s="215" t="s">
        <v>75350</v>
      </c>
    </row>
    <row r="23712" spans="1:4">
      <c r="A23712" s="215" t="s">
        <v>76020</v>
      </c>
      <c r="B23712" s="215">
        <v>1</v>
      </c>
      <c r="C23712" s="216" t="s">
        <v>76021</v>
      </c>
      <c r="D23712" s="215" t="s">
        <v>75377</v>
      </c>
    </row>
    <row r="23713" spans="1:4">
      <c r="A23713" s="215" t="s">
        <v>76022</v>
      </c>
      <c r="B23713" s="215">
        <v>1</v>
      </c>
      <c r="C23713" s="216" t="s">
        <v>76023</v>
      </c>
      <c r="D23713" s="215" t="s">
        <v>75353</v>
      </c>
    </row>
    <row r="23714" spans="1:4">
      <c r="A23714" s="215" t="s">
        <v>76024</v>
      </c>
      <c r="B23714" s="215">
        <v>1</v>
      </c>
      <c r="C23714" s="216" t="s">
        <v>76025</v>
      </c>
      <c r="D23714" s="215" t="s">
        <v>76026</v>
      </c>
    </row>
    <row r="23715" spans="1:4">
      <c r="A23715" s="215" t="s">
        <v>76027</v>
      </c>
      <c r="B23715" s="215">
        <v>1</v>
      </c>
      <c r="C23715" s="216" t="s">
        <v>76028</v>
      </c>
      <c r="D23715" s="215" t="s">
        <v>75374</v>
      </c>
    </row>
    <row r="23716" spans="1:4">
      <c r="A23716" s="215" t="s">
        <v>76029</v>
      </c>
      <c r="B23716" s="215">
        <v>1</v>
      </c>
      <c r="C23716" s="216" t="s">
        <v>76030</v>
      </c>
      <c r="D23716" s="215" t="s">
        <v>75359</v>
      </c>
    </row>
    <row r="23717" spans="1:4">
      <c r="A23717" s="215" t="s">
        <v>76031</v>
      </c>
      <c r="B23717" s="215">
        <v>1</v>
      </c>
      <c r="C23717" s="216" t="s">
        <v>76032</v>
      </c>
      <c r="D23717" s="215" t="s">
        <v>75362</v>
      </c>
    </row>
    <row r="23718" spans="1:4">
      <c r="A23718" s="215" t="s">
        <v>76033</v>
      </c>
      <c r="B23718" s="215">
        <v>1</v>
      </c>
      <c r="C23718" s="216" t="s">
        <v>76034</v>
      </c>
      <c r="D23718" s="215" t="s">
        <v>73856</v>
      </c>
    </row>
    <row r="23719" spans="1:4">
      <c r="A23719" s="215" t="s">
        <v>76035</v>
      </c>
      <c r="B23719" s="215">
        <v>1</v>
      </c>
      <c r="C23719" s="216" t="s">
        <v>76036</v>
      </c>
      <c r="D23719" s="215" t="s">
        <v>76037</v>
      </c>
    </row>
    <row r="23720" spans="1:4">
      <c r="A23720" s="215" t="s">
        <v>76038</v>
      </c>
      <c r="B23720" s="215">
        <v>1</v>
      </c>
      <c r="C23720" s="216" t="s">
        <v>76039</v>
      </c>
      <c r="D23720" s="215" t="s">
        <v>73886</v>
      </c>
    </row>
    <row r="23721" spans="1:4">
      <c r="A23721" s="215" t="s">
        <v>76040</v>
      </c>
      <c r="B23721" s="215">
        <v>1</v>
      </c>
      <c r="C23721" s="216" t="s">
        <v>76041</v>
      </c>
      <c r="D23721" s="215" t="s">
        <v>73883</v>
      </c>
    </row>
    <row r="23722" spans="1:4">
      <c r="A23722" s="215" t="s">
        <v>76042</v>
      </c>
      <c r="B23722" s="215">
        <v>1</v>
      </c>
      <c r="C23722" s="216" t="s">
        <v>76043</v>
      </c>
      <c r="D23722" s="215" t="s">
        <v>75385</v>
      </c>
    </row>
    <row r="23723" spans="1:4">
      <c r="A23723" s="215" t="s">
        <v>76044</v>
      </c>
      <c r="B23723" s="215">
        <v>1</v>
      </c>
      <c r="C23723" s="216" t="s">
        <v>76045</v>
      </c>
      <c r="D23723" s="215" t="s">
        <v>76046</v>
      </c>
    </row>
    <row r="23724" spans="1:4">
      <c r="A23724" s="215" t="s">
        <v>76047</v>
      </c>
      <c r="B23724" s="215">
        <v>1</v>
      </c>
      <c r="C23724" s="216" t="s">
        <v>76048</v>
      </c>
      <c r="D23724" s="215" t="s">
        <v>76049</v>
      </c>
    </row>
    <row r="23725" spans="1:4">
      <c r="A23725" s="215" t="s">
        <v>76050</v>
      </c>
      <c r="B23725" s="215">
        <v>1</v>
      </c>
      <c r="C23725" s="216" t="s">
        <v>76051</v>
      </c>
      <c r="D23725" s="215" t="s">
        <v>75283</v>
      </c>
    </row>
    <row r="23726" spans="1:4">
      <c r="A23726" s="215" t="s">
        <v>76052</v>
      </c>
      <c r="B23726" s="215">
        <v>1</v>
      </c>
      <c r="C23726" s="216" t="s">
        <v>76053</v>
      </c>
      <c r="D23726" s="215" t="s">
        <v>76054</v>
      </c>
    </row>
    <row r="23727" spans="1:4">
      <c r="A23727" s="215" t="s">
        <v>76055</v>
      </c>
      <c r="B23727" s="215">
        <v>1</v>
      </c>
      <c r="C23727" s="216" t="s">
        <v>76056</v>
      </c>
      <c r="D23727" s="215" t="s">
        <v>75356</v>
      </c>
    </row>
    <row r="23728" spans="1:4">
      <c r="A23728" s="215" t="s">
        <v>76057</v>
      </c>
      <c r="B23728" s="215">
        <v>1</v>
      </c>
      <c r="C23728" s="216" t="s">
        <v>76058</v>
      </c>
      <c r="D23728" s="215" t="s">
        <v>76059</v>
      </c>
    </row>
    <row r="23729" spans="1:4">
      <c r="A23729" s="215" t="s">
        <v>76060</v>
      </c>
      <c r="B23729" s="215">
        <v>1</v>
      </c>
      <c r="C23729" s="216" t="s">
        <v>76061</v>
      </c>
      <c r="D23729" s="215" t="s">
        <v>76062</v>
      </c>
    </row>
    <row r="23730" spans="1:4">
      <c r="A23730" s="215" t="s">
        <v>76063</v>
      </c>
      <c r="B23730" s="215">
        <v>1</v>
      </c>
      <c r="C23730" s="216" t="s">
        <v>76064</v>
      </c>
      <c r="D23730" s="215" t="s">
        <v>75271</v>
      </c>
    </row>
    <row r="23731" spans="1:4">
      <c r="A23731" s="215" t="s">
        <v>76065</v>
      </c>
      <c r="B23731" s="215">
        <v>1</v>
      </c>
      <c r="C23731" s="216" t="s">
        <v>76066</v>
      </c>
      <c r="D23731" s="215" t="s">
        <v>76067</v>
      </c>
    </row>
    <row r="23732" spans="1:4">
      <c r="A23732" s="215" t="s">
        <v>76068</v>
      </c>
      <c r="B23732" s="215">
        <v>1</v>
      </c>
      <c r="C23732" s="216" t="s">
        <v>76069</v>
      </c>
      <c r="D23732" s="215" t="s">
        <v>76070</v>
      </c>
    </row>
    <row r="23733" spans="1:4">
      <c r="A23733" s="215" t="s">
        <v>76071</v>
      </c>
      <c r="B23733" s="215">
        <v>1</v>
      </c>
      <c r="C23733" s="216" t="s">
        <v>76072</v>
      </c>
      <c r="D23733" s="215" t="s">
        <v>73880</v>
      </c>
    </row>
    <row r="23734" spans="1:4">
      <c r="A23734" s="215" t="s">
        <v>76073</v>
      </c>
      <c r="B23734" s="215">
        <v>1</v>
      </c>
      <c r="C23734" s="216" t="s">
        <v>76074</v>
      </c>
      <c r="D23734" s="215" t="s">
        <v>76075</v>
      </c>
    </row>
    <row r="23735" spans="1:4">
      <c r="A23735" s="215" t="s">
        <v>76076</v>
      </c>
      <c r="B23735" s="215">
        <v>1</v>
      </c>
      <c r="C23735" s="216" t="s">
        <v>76077</v>
      </c>
      <c r="D23735" s="215" t="s">
        <v>76078</v>
      </c>
    </row>
    <row r="23736" spans="1:4">
      <c r="A23736" s="215" t="s">
        <v>76079</v>
      </c>
      <c r="B23736" s="215">
        <v>1</v>
      </c>
      <c r="C23736" s="216" t="s">
        <v>76080</v>
      </c>
      <c r="D23736" s="215" t="s">
        <v>76081</v>
      </c>
    </row>
    <row r="23737" spans="1:4">
      <c r="A23737" s="215" t="s">
        <v>76082</v>
      </c>
      <c r="B23737" s="215">
        <v>1</v>
      </c>
      <c r="C23737" s="216" t="s">
        <v>76083</v>
      </c>
      <c r="D23737" s="215" t="s">
        <v>75338</v>
      </c>
    </row>
    <row r="23738" spans="1:4">
      <c r="A23738" s="215" t="s">
        <v>76084</v>
      </c>
      <c r="B23738" s="215">
        <v>1</v>
      </c>
      <c r="C23738" s="216" t="s">
        <v>76085</v>
      </c>
      <c r="D23738" s="215" t="s">
        <v>76086</v>
      </c>
    </row>
    <row r="23739" spans="1:4">
      <c r="A23739" s="215" t="s">
        <v>76087</v>
      </c>
      <c r="B23739" s="215">
        <v>1</v>
      </c>
      <c r="C23739" s="216" t="s">
        <v>76088</v>
      </c>
      <c r="D23739" s="215" t="s">
        <v>75286</v>
      </c>
    </row>
    <row r="23740" spans="1:4">
      <c r="A23740" s="215" t="s">
        <v>76089</v>
      </c>
      <c r="B23740" s="215">
        <v>1</v>
      </c>
      <c r="C23740" s="216" t="s">
        <v>76090</v>
      </c>
      <c r="D23740" s="215" t="s">
        <v>76091</v>
      </c>
    </row>
    <row r="23741" spans="1:4">
      <c r="A23741" s="215" t="s">
        <v>76092</v>
      </c>
      <c r="B23741" s="215">
        <v>1</v>
      </c>
      <c r="C23741" s="216" t="s">
        <v>76093</v>
      </c>
      <c r="D23741" s="215" t="s">
        <v>76094</v>
      </c>
    </row>
    <row r="23742" spans="1:4">
      <c r="A23742" s="215" t="s">
        <v>76095</v>
      </c>
      <c r="B23742" s="215">
        <v>1</v>
      </c>
      <c r="C23742" s="216" t="s">
        <v>76096</v>
      </c>
      <c r="D23742" s="215" t="s">
        <v>76097</v>
      </c>
    </row>
    <row r="23743" spans="1:4">
      <c r="A23743" s="215" t="s">
        <v>76098</v>
      </c>
      <c r="B23743" s="215">
        <v>1</v>
      </c>
      <c r="C23743" s="216" t="s">
        <v>76099</v>
      </c>
      <c r="D23743" s="215" t="s">
        <v>76100</v>
      </c>
    </row>
    <row r="23744" spans="1:4">
      <c r="A23744" s="215" t="s">
        <v>76101</v>
      </c>
      <c r="B23744" s="215">
        <v>1</v>
      </c>
      <c r="C23744" s="216" t="s">
        <v>76102</v>
      </c>
      <c r="D23744" s="215" t="s">
        <v>76103</v>
      </c>
    </row>
    <row r="23745" spans="1:4">
      <c r="A23745" s="215" t="s">
        <v>76104</v>
      </c>
      <c r="B23745" s="215">
        <v>1</v>
      </c>
      <c r="C23745" s="216" t="s">
        <v>76105</v>
      </c>
      <c r="D23745" s="215" t="s">
        <v>76106</v>
      </c>
    </row>
    <row r="23746" spans="1:4">
      <c r="A23746" s="215" t="s">
        <v>76107</v>
      </c>
      <c r="B23746" s="215">
        <v>1</v>
      </c>
      <c r="C23746" s="216" t="s">
        <v>76108</v>
      </c>
      <c r="D23746" s="215" t="s">
        <v>75368</v>
      </c>
    </row>
    <row r="23747" spans="1:4">
      <c r="A23747" s="215" t="s">
        <v>76109</v>
      </c>
      <c r="B23747" s="215">
        <v>1</v>
      </c>
      <c r="C23747" s="216" t="s">
        <v>76110</v>
      </c>
      <c r="D23747" s="215" t="s">
        <v>76103</v>
      </c>
    </row>
    <row r="23748" spans="1:4">
      <c r="A23748" s="215" t="s">
        <v>76111</v>
      </c>
      <c r="B23748" s="215">
        <v>1</v>
      </c>
      <c r="C23748" s="216" t="s">
        <v>76112</v>
      </c>
      <c r="D23748" s="215" t="s">
        <v>76113</v>
      </c>
    </row>
    <row r="23749" spans="1:4">
      <c r="A23749" s="215" t="s">
        <v>76114</v>
      </c>
      <c r="B23749" s="215">
        <v>1</v>
      </c>
      <c r="C23749" s="216" t="s">
        <v>76115</v>
      </c>
      <c r="D23749" s="215" t="s">
        <v>76116</v>
      </c>
    </row>
    <row r="23750" spans="1:4">
      <c r="A23750" s="215" t="s">
        <v>76117</v>
      </c>
      <c r="B23750" s="215">
        <v>1</v>
      </c>
      <c r="C23750" s="216" t="s">
        <v>76118</v>
      </c>
      <c r="D23750" s="215" t="s">
        <v>76119</v>
      </c>
    </row>
    <row r="23751" spans="1:4">
      <c r="A23751" s="215" t="s">
        <v>76120</v>
      </c>
      <c r="B23751" s="215">
        <v>1</v>
      </c>
      <c r="C23751" s="216" t="s">
        <v>76121</v>
      </c>
      <c r="D23751" s="215" t="s">
        <v>76122</v>
      </c>
    </row>
    <row r="23752" spans="1:4">
      <c r="A23752" s="215" t="s">
        <v>76123</v>
      </c>
      <c r="B23752" s="215">
        <v>1</v>
      </c>
      <c r="C23752" s="216" t="s">
        <v>76124</v>
      </c>
      <c r="D23752" s="215" t="s">
        <v>76125</v>
      </c>
    </row>
    <row r="23753" spans="1:4">
      <c r="A23753" s="215" t="s">
        <v>76126</v>
      </c>
      <c r="B23753" s="215">
        <v>1</v>
      </c>
      <c r="C23753" s="216" t="s">
        <v>76127</v>
      </c>
      <c r="D23753" s="215" t="s">
        <v>76128</v>
      </c>
    </row>
    <row r="23754" spans="1:4">
      <c r="A23754" s="215" t="s">
        <v>76129</v>
      </c>
      <c r="B23754" s="215">
        <v>1</v>
      </c>
      <c r="C23754" s="216" t="s">
        <v>76130</v>
      </c>
      <c r="D23754" s="215" t="s">
        <v>76131</v>
      </c>
    </row>
    <row r="23755" spans="1:4">
      <c r="A23755" s="215" t="s">
        <v>76132</v>
      </c>
      <c r="B23755" s="215">
        <v>1</v>
      </c>
      <c r="C23755" s="216" t="s">
        <v>76133</v>
      </c>
      <c r="D23755" s="215" t="s">
        <v>76134</v>
      </c>
    </row>
    <row r="23756" spans="1:4">
      <c r="A23756" s="215" t="s">
        <v>76135</v>
      </c>
      <c r="B23756" s="215">
        <v>1</v>
      </c>
      <c r="C23756" s="216" t="s">
        <v>76136</v>
      </c>
      <c r="D23756" s="215" t="s">
        <v>76137</v>
      </c>
    </row>
    <row r="23757" spans="1:4">
      <c r="A23757" s="215" t="s">
        <v>76138</v>
      </c>
      <c r="B23757" s="215">
        <v>1</v>
      </c>
      <c r="C23757" s="216" t="s">
        <v>76139</v>
      </c>
      <c r="D23757" s="215" t="s">
        <v>76140</v>
      </c>
    </row>
    <row r="23758" spans="1:4">
      <c r="A23758" s="215" t="s">
        <v>76141</v>
      </c>
      <c r="B23758" s="215">
        <v>1</v>
      </c>
      <c r="C23758" s="216" t="s">
        <v>76142</v>
      </c>
      <c r="D23758" s="215" t="s">
        <v>76143</v>
      </c>
    </row>
    <row r="23759" spans="1:4">
      <c r="A23759" s="215" t="s">
        <v>76144</v>
      </c>
      <c r="B23759" s="215">
        <v>1</v>
      </c>
      <c r="C23759" s="216" t="s">
        <v>76145</v>
      </c>
      <c r="D23759" s="215" t="s">
        <v>76146</v>
      </c>
    </row>
    <row r="23760" spans="1:4">
      <c r="A23760" s="215" t="s">
        <v>76147</v>
      </c>
      <c r="B23760" s="215">
        <v>2</v>
      </c>
      <c r="C23760" s="216" t="s">
        <v>76148</v>
      </c>
      <c r="D23760" s="215" t="s">
        <v>76149</v>
      </c>
    </row>
    <row r="23761" spans="1:4">
      <c r="A23761" s="215" t="s">
        <v>76150</v>
      </c>
      <c r="B23761" s="215">
        <v>1</v>
      </c>
      <c r="C23761" s="216" t="s">
        <v>76151</v>
      </c>
      <c r="D23761" s="215" t="s">
        <v>76152</v>
      </c>
    </row>
    <row r="23762" spans="1:4">
      <c r="A23762" s="215" t="s">
        <v>76153</v>
      </c>
      <c r="B23762" s="215">
        <v>1</v>
      </c>
      <c r="C23762" s="216" t="s">
        <v>76154</v>
      </c>
      <c r="D23762" s="215" t="s">
        <v>76152</v>
      </c>
    </row>
    <row r="23763" spans="1:4">
      <c r="A23763" s="215" t="s">
        <v>76155</v>
      </c>
      <c r="B23763" s="215">
        <v>1</v>
      </c>
      <c r="C23763" s="216" t="s">
        <v>76156</v>
      </c>
      <c r="D23763" s="215" t="s">
        <v>76157</v>
      </c>
    </row>
    <row r="23764" spans="1:4">
      <c r="A23764" s="215" t="s">
        <v>76158</v>
      </c>
      <c r="B23764" s="215">
        <v>1</v>
      </c>
      <c r="C23764" s="216" t="s">
        <v>76159</v>
      </c>
      <c r="D23764" s="215" t="s">
        <v>76157</v>
      </c>
    </row>
    <row r="23765" spans="1:4">
      <c r="A23765" s="215" t="s">
        <v>76160</v>
      </c>
      <c r="B23765" s="215">
        <v>1</v>
      </c>
      <c r="C23765" s="216" t="s">
        <v>76161</v>
      </c>
      <c r="D23765" s="215" t="s">
        <v>76162</v>
      </c>
    </row>
    <row r="23766" spans="1:4">
      <c r="A23766" s="215" t="s">
        <v>76163</v>
      </c>
      <c r="B23766" s="215">
        <v>1</v>
      </c>
      <c r="C23766" s="216" t="s">
        <v>76164</v>
      </c>
      <c r="D23766" s="215" t="s">
        <v>76162</v>
      </c>
    </row>
    <row r="23767" spans="1:4">
      <c r="A23767" s="215" t="s">
        <v>76165</v>
      </c>
      <c r="B23767" s="215">
        <v>1</v>
      </c>
      <c r="C23767" s="216" t="s">
        <v>76166</v>
      </c>
      <c r="D23767" s="215" t="s">
        <v>76167</v>
      </c>
    </row>
    <row r="23768" spans="1:4">
      <c r="A23768" s="215" t="s">
        <v>76168</v>
      </c>
      <c r="B23768" s="215">
        <v>1</v>
      </c>
      <c r="C23768" s="216" t="s">
        <v>76169</v>
      </c>
      <c r="D23768" s="215" t="s">
        <v>76170</v>
      </c>
    </row>
    <row r="23769" spans="1:4">
      <c r="A23769" s="215" t="s">
        <v>76171</v>
      </c>
      <c r="B23769" s="215">
        <v>1</v>
      </c>
      <c r="C23769" s="216" t="s">
        <v>76172</v>
      </c>
      <c r="D23769" s="215" t="s">
        <v>76170</v>
      </c>
    </row>
    <row r="23770" spans="1:4">
      <c r="A23770" s="215" t="s">
        <v>76173</v>
      </c>
      <c r="B23770" s="215">
        <v>1</v>
      </c>
      <c r="C23770" s="216" t="s">
        <v>76174</v>
      </c>
      <c r="D23770" s="215" t="s">
        <v>76175</v>
      </c>
    </row>
    <row r="23771" spans="1:4">
      <c r="A23771" s="215" t="s">
        <v>76176</v>
      </c>
      <c r="B23771" s="215">
        <v>1</v>
      </c>
      <c r="C23771" s="216" t="s">
        <v>76177</v>
      </c>
      <c r="D23771" s="215" t="s">
        <v>76178</v>
      </c>
    </row>
    <row r="23772" spans="1:4">
      <c r="A23772" s="215" t="s">
        <v>76179</v>
      </c>
      <c r="B23772" s="215">
        <v>1</v>
      </c>
      <c r="C23772" s="216" t="s">
        <v>76180</v>
      </c>
      <c r="D23772" s="215" t="s">
        <v>76181</v>
      </c>
    </row>
    <row r="23773" spans="1:4">
      <c r="A23773" s="215" t="s">
        <v>76182</v>
      </c>
      <c r="B23773" s="215">
        <v>1</v>
      </c>
      <c r="C23773" s="216" t="s">
        <v>76183</v>
      </c>
      <c r="D23773" s="215" t="s">
        <v>76184</v>
      </c>
    </row>
    <row r="23774" spans="1:4">
      <c r="A23774" s="215" t="s">
        <v>76185</v>
      </c>
      <c r="B23774" s="215">
        <v>1</v>
      </c>
      <c r="C23774" s="216" t="s">
        <v>76186</v>
      </c>
      <c r="D23774" s="215" t="s">
        <v>76187</v>
      </c>
    </row>
    <row r="23775" spans="1:4">
      <c r="A23775" s="215" t="s">
        <v>76188</v>
      </c>
      <c r="B23775" s="215">
        <v>1</v>
      </c>
      <c r="C23775" s="216" t="s">
        <v>76189</v>
      </c>
      <c r="D23775" s="215" t="s">
        <v>76190</v>
      </c>
    </row>
    <row r="23776" spans="1:4">
      <c r="A23776" s="215" t="s">
        <v>76191</v>
      </c>
      <c r="B23776" s="215">
        <v>1</v>
      </c>
      <c r="C23776" s="216" t="s">
        <v>76192</v>
      </c>
      <c r="D23776" s="215" t="s">
        <v>76193</v>
      </c>
    </row>
    <row r="23777" spans="1:4">
      <c r="A23777" s="215" t="s">
        <v>76194</v>
      </c>
      <c r="B23777" s="215">
        <v>1</v>
      </c>
      <c r="C23777" s="216" t="s">
        <v>76195</v>
      </c>
      <c r="D23777" s="215" t="s">
        <v>76196</v>
      </c>
    </row>
    <row r="23778" spans="1:4">
      <c r="A23778" s="215" t="s">
        <v>76197</v>
      </c>
      <c r="B23778" s="215">
        <v>1</v>
      </c>
      <c r="C23778" s="216" t="s">
        <v>76198</v>
      </c>
      <c r="D23778" s="215" t="s">
        <v>76199</v>
      </c>
    </row>
    <row r="23779" spans="1:4">
      <c r="A23779" s="215" t="s">
        <v>76200</v>
      </c>
      <c r="B23779" s="215">
        <v>1</v>
      </c>
      <c r="C23779" s="216" t="s">
        <v>76201</v>
      </c>
      <c r="D23779" s="215" t="s">
        <v>76202</v>
      </c>
    </row>
    <row r="23780" spans="1:4">
      <c r="A23780" s="215" t="s">
        <v>76203</v>
      </c>
      <c r="B23780" s="215">
        <v>1</v>
      </c>
      <c r="C23780" s="216" t="s">
        <v>76204</v>
      </c>
      <c r="D23780" s="215" t="s">
        <v>76205</v>
      </c>
    </row>
    <row r="23781" spans="1:4">
      <c r="A23781" s="215" t="s">
        <v>76206</v>
      </c>
      <c r="B23781" s="215">
        <v>1</v>
      </c>
      <c r="C23781" s="216" t="s">
        <v>76207</v>
      </c>
      <c r="D23781" s="215" t="s">
        <v>76208</v>
      </c>
    </row>
    <row r="23782" spans="1:4">
      <c r="A23782" s="215" t="s">
        <v>76209</v>
      </c>
      <c r="B23782" s="215">
        <v>1</v>
      </c>
      <c r="C23782" s="216" t="s">
        <v>76210</v>
      </c>
      <c r="D23782" s="215" t="s">
        <v>76211</v>
      </c>
    </row>
    <row r="23783" spans="1:4">
      <c r="A23783" s="215" t="s">
        <v>76212</v>
      </c>
      <c r="B23783" s="215">
        <v>1</v>
      </c>
      <c r="C23783" s="216" t="s">
        <v>76213</v>
      </c>
      <c r="D23783" s="215" t="s">
        <v>76214</v>
      </c>
    </row>
    <row r="23784" spans="1:4">
      <c r="A23784" s="215" t="s">
        <v>76215</v>
      </c>
      <c r="B23784" s="215">
        <v>1</v>
      </c>
      <c r="C23784" s="216" t="s">
        <v>76216</v>
      </c>
      <c r="D23784" s="215" t="s">
        <v>76217</v>
      </c>
    </row>
    <row r="23785" spans="1:4">
      <c r="A23785" s="215" t="s">
        <v>76218</v>
      </c>
      <c r="B23785" s="215">
        <v>2</v>
      </c>
      <c r="C23785" s="216" t="s">
        <v>76219</v>
      </c>
      <c r="D23785" s="215" t="s">
        <v>76220</v>
      </c>
    </row>
    <row r="23786" spans="1:4">
      <c r="A23786" s="215" t="s">
        <v>76221</v>
      </c>
      <c r="B23786" s="215">
        <v>1</v>
      </c>
      <c r="C23786" s="216" t="s">
        <v>76222</v>
      </c>
      <c r="D23786" s="215" t="s">
        <v>76223</v>
      </c>
    </row>
    <row r="23787" spans="1:4">
      <c r="A23787" s="215" t="s">
        <v>76224</v>
      </c>
      <c r="B23787" s="215">
        <v>1</v>
      </c>
      <c r="C23787" s="216" t="s">
        <v>76225</v>
      </c>
      <c r="D23787" s="215" t="s">
        <v>76226</v>
      </c>
    </row>
    <row r="23788" spans="1:4">
      <c r="A23788" s="215" t="s">
        <v>76227</v>
      </c>
      <c r="B23788" s="215">
        <v>1</v>
      </c>
      <c r="C23788" s="216" t="s">
        <v>76228</v>
      </c>
      <c r="D23788" s="215" t="s">
        <v>76229</v>
      </c>
    </row>
    <row r="23789" spans="1:4">
      <c r="A23789" s="215" t="s">
        <v>76230</v>
      </c>
      <c r="B23789" s="215">
        <v>1</v>
      </c>
      <c r="C23789" s="216" t="s">
        <v>76231</v>
      </c>
      <c r="D23789" s="215" t="s">
        <v>76232</v>
      </c>
    </row>
    <row r="23790" spans="1:4">
      <c r="A23790" s="215" t="s">
        <v>76233</v>
      </c>
      <c r="B23790" s="215">
        <v>1</v>
      </c>
      <c r="C23790" s="216" t="s">
        <v>76234</v>
      </c>
      <c r="D23790" s="215" t="s">
        <v>76235</v>
      </c>
    </row>
    <row r="23791" spans="1:4">
      <c r="A23791" s="215" t="s">
        <v>76236</v>
      </c>
      <c r="B23791" s="215">
        <v>1</v>
      </c>
      <c r="C23791" s="216" t="s">
        <v>76237</v>
      </c>
      <c r="D23791" s="215" t="s">
        <v>76238</v>
      </c>
    </row>
    <row r="23792" spans="1:4">
      <c r="A23792" s="215" t="s">
        <v>76239</v>
      </c>
      <c r="B23792" s="215">
        <v>1</v>
      </c>
      <c r="C23792" s="216" t="s">
        <v>76240</v>
      </c>
      <c r="D23792" s="215" t="s">
        <v>76241</v>
      </c>
    </row>
    <row r="23793" spans="1:4">
      <c r="A23793" s="215" t="s">
        <v>76242</v>
      </c>
      <c r="B23793" s="215">
        <v>1</v>
      </c>
      <c r="C23793" s="216" t="s">
        <v>76243</v>
      </c>
      <c r="D23793" s="215" t="s">
        <v>76244</v>
      </c>
    </row>
    <row r="23794" spans="1:4">
      <c r="A23794" s="215" t="s">
        <v>76245</v>
      </c>
      <c r="B23794" s="215">
        <v>1</v>
      </c>
      <c r="C23794" s="216" t="s">
        <v>76246</v>
      </c>
      <c r="D23794" s="215" t="s">
        <v>76247</v>
      </c>
    </row>
    <row r="23795" spans="1:4">
      <c r="A23795" s="215" t="s">
        <v>76248</v>
      </c>
      <c r="B23795" s="215">
        <v>1</v>
      </c>
      <c r="C23795" s="216" t="s">
        <v>76249</v>
      </c>
      <c r="D23795" s="215" t="s">
        <v>76250</v>
      </c>
    </row>
    <row r="23796" spans="1:4">
      <c r="A23796" s="215" t="s">
        <v>76251</v>
      </c>
      <c r="B23796" s="215">
        <v>1</v>
      </c>
      <c r="C23796" s="216" t="s">
        <v>76252</v>
      </c>
      <c r="D23796" s="215" t="s">
        <v>76253</v>
      </c>
    </row>
    <row r="23797" spans="1:4">
      <c r="A23797" s="215" t="s">
        <v>76254</v>
      </c>
      <c r="B23797" s="215">
        <v>1</v>
      </c>
      <c r="C23797" s="216" t="s">
        <v>76255</v>
      </c>
      <c r="D23797" s="215" t="s">
        <v>76256</v>
      </c>
    </row>
    <row r="23798" spans="1:4">
      <c r="A23798" s="215" t="s">
        <v>76257</v>
      </c>
      <c r="B23798" s="215">
        <v>1</v>
      </c>
      <c r="C23798" s="216" t="s">
        <v>76258</v>
      </c>
      <c r="D23798" s="215" t="s">
        <v>76259</v>
      </c>
    </row>
    <row r="23799" spans="1:4">
      <c r="A23799" s="215" t="s">
        <v>76260</v>
      </c>
      <c r="B23799" s="215">
        <v>1</v>
      </c>
      <c r="C23799" s="216" t="s">
        <v>76261</v>
      </c>
      <c r="D23799" s="215" t="s">
        <v>76262</v>
      </c>
    </row>
    <row r="23800" spans="1:4">
      <c r="A23800" s="215" t="s">
        <v>76263</v>
      </c>
      <c r="B23800" s="215">
        <v>1</v>
      </c>
      <c r="C23800" s="216" t="s">
        <v>76264</v>
      </c>
      <c r="D23800" s="215" t="s">
        <v>76265</v>
      </c>
    </row>
    <row r="23801" spans="1:4">
      <c r="A23801" s="215" t="s">
        <v>76266</v>
      </c>
      <c r="B23801" s="215">
        <v>1</v>
      </c>
      <c r="C23801" s="216" t="s">
        <v>76267</v>
      </c>
      <c r="D23801" s="215" t="s">
        <v>76268</v>
      </c>
    </row>
    <row r="23802" spans="1:4">
      <c r="A23802" s="215" t="s">
        <v>76269</v>
      </c>
      <c r="B23802" s="215">
        <v>1</v>
      </c>
      <c r="C23802" s="216" t="s">
        <v>76270</v>
      </c>
      <c r="D23802" s="215" t="s">
        <v>76271</v>
      </c>
    </row>
    <row r="23803" spans="1:4">
      <c r="A23803" s="215" t="s">
        <v>76272</v>
      </c>
      <c r="B23803" s="215">
        <v>2</v>
      </c>
      <c r="C23803" s="216" t="s">
        <v>76273</v>
      </c>
      <c r="D23803" s="215" t="s">
        <v>76274</v>
      </c>
    </row>
    <row r="23804" spans="1:4">
      <c r="A23804" s="215" t="s">
        <v>76275</v>
      </c>
      <c r="B23804" s="215">
        <v>1</v>
      </c>
      <c r="C23804" s="216" t="s">
        <v>76276</v>
      </c>
      <c r="D23804" s="215" t="s">
        <v>76277</v>
      </c>
    </row>
    <row r="23805" spans="1:4">
      <c r="A23805" s="215" t="s">
        <v>76278</v>
      </c>
      <c r="B23805" s="215">
        <v>1</v>
      </c>
      <c r="C23805" s="216" t="s">
        <v>76279</v>
      </c>
      <c r="D23805" s="215" t="s">
        <v>76280</v>
      </c>
    </row>
    <row r="23806" spans="1:4">
      <c r="A23806" s="215" t="s">
        <v>76281</v>
      </c>
      <c r="B23806" s="215">
        <v>1</v>
      </c>
      <c r="C23806" s="216" t="s">
        <v>76282</v>
      </c>
      <c r="D23806" s="215" t="s">
        <v>76283</v>
      </c>
    </row>
    <row r="23807" spans="1:4">
      <c r="A23807" s="215" t="s">
        <v>76284</v>
      </c>
      <c r="B23807" s="215">
        <v>1</v>
      </c>
      <c r="C23807" s="216" t="s">
        <v>76285</v>
      </c>
      <c r="D23807" s="215" t="s">
        <v>76286</v>
      </c>
    </row>
    <row r="23808" spans="1:4">
      <c r="A23808" s="215" t="s">
        <v>111470</v>
      </c>
      <c r="B23808" s="215">
        <v>1</v>
      </c>
      <c r="C23808" s="216" t="s">
        <v>111471</v>
      </c>
      <c r="D23808" s="215" t="s">
        <v>111472</v>
      </c>
    </row>
    <row r="23809" spans="1:4">
      <c r="A23809" s="215" t="s">
        <v>76287</v>
      </c>
      <c r="B23809" s="215">
        <v>1</v>
      </c>
      <c r="C23809" s="216" t="s">
        <v>76288</v>
      </c>
      <c r="D23809" s="215" t="s">
        <v>76289</v>
      </c>
    </row>
    <row r="23810" spans="1:4">
      <c r="A23810" s="215" t="s">
        <v>76290</v>
      </c>
      <c r="B23810" s="215">
        <v>1</v>
      </c>
      <c r="C23810" s="216" t="s">
        <v>76291</v>
      </c>
      <c r="D23810" s="215" t="s">
        <v>76292</v>
      </c>
    </row>
    <row r="23811" spans="1:4">
      <c r="A23811" s="215" t="s">
        <v>76293</v>
      </c>
      <c r="B23811" s="215">
        <v>1</v>
      </c>
      <c r="C23811" s="216" t="s">
        <v>76294</v>
      </c>
      <c r="D23811" s="215" t="s">
        <v>76295</v>
      </c>
    </row>
    <row r="23812" spans="1:4">
      <c r="A23812" s="215" t="s">
        <v>76296</v>
      </c>
      <c r="B23812" s="215">
        <v>1</v>
      </c>
      <c r="C23812" s="216" t="s">
        <v>76297</v>
      </c>
      <c r="D23812" s="215" t="s">
        <v>76298</v>
      </c>
    </row>
    <row r="23813" spans="1:4">
      <c r="A23813" s="215" t="s">
        <v>76299</v>
      </c>
      <c r="B23813" s="215">
        <v>1</v>
      </c>
      <c r="C23813" s="216" t="s">
        <v>76300</v>
      </c>
      <c r="D23813" s="215" t="s">
        <v>76301</v>
      </c>
    </row>
    <row r="23814" spans="1:4">
      <c r="A23814" s="215" t="s">
        <v>76302</v>
      </c>
      <c r="B23814" s="215">
        <v>1</v>
      </c>
      <c r="C23814" s="216" t="s">
        <v>76303</v>
      </c>
      <c r="D23814" s="215" t="s">
        <v>76304</v>
      </c>
    </row>
    <row r="23815" spans="1:4">
      <c r="A23815" s="215" t="s">
        <v>76305</v>
      </c>
      <c r="B23815" s="215">
        <v>1</v>
      </c>
      <c r="C23815" s="216" t="s">
        <v>76306</v>
      </c>
      <c r="D23815" s="215" t="s">
        <v>76307</v>
      </c>
    </row>
    <row r="23816" spans="1:4">
      <c r="A23816" s="215" t="s">
        <v>76308</v>
      </c>
      <c r="B23816" s="215">
        <v>1</v>
      </c>
      <c r="C23816" s="216" t="s">
        <v>76309</v>
      </c>
      <c r="D23816" s="215" t="s">
        <v>76310</v>
      </c>
    </row>
    <row r="23817" spans="1:4">
      <c r="A23817" s="215" t="s">
        <v>76311</v>
      </c>
      <c r="B23817" s="215">
        <v>1</v>
      </c>
      <c r="C23817" s="216" t="s">
        <v>76312</v>
      </c>
      <c r="D23817" s="215" t="s">
        <v>76313</v>
      </c>
    </row>
    <row r="23818" spans="1:4">
      <c r="A23818" s="215" t="s">
        <v>76314</v>
      </c>
      <c r="B23818" s="215">
        <v>1</v>
      </c>
      <c r="C23818" s="216" t="s">
        <v>76315</v>
      </c>
      <c r="D23818" s="215" t="s">
        <v>76316</v>
      </c>
    </row>
    <row r="23819" spans="1:4">
      <c r="A23819" s="215" t="s">
        <v>76317</v>
      </c>
      <c r="B23819" s="215">
        <v>1</v>
      </c>
      <c r="C23819" s="216" t="s">
        <v>76318</v>
      </c>
      <c r="D23819" s="215" t="s">
        <v>76319</v>
      </c>
    </row>
    <row r="23820" spans="1:4">
      <c r="A23820" s="215" t="s">
        <v>76320</v>
      </c>
      <c r="B23820" s="215">
        <v>1</v>
      </c>
      <c r="C23820" s="216" t="s">
        <v>76321</v>
      </c>
      <c r="D23820" s="215" t="s">
        <v>76322</v>
      </c>
    </row>
    <row r="23821" spans="1:4">
      <c r="A23821" s="215" t="s">
        <v>76323</v>
      </c>
      <c r="B23821" s="215">
        <v>1</v>
      </c>
      <c r="C23821" s="216" t="s">
        <v>76324</v>
      </c>
      <c r="D23821" s="215" t="s">
        <v>76325</v>
      </c>
    </row>
    <row r="23822" spans="1:4">
      <c r="A23822" s="215" t="s">
        <v>76326</v>
      </c>
      <c r="B23822" s="215">
        <v>1</v>
      </c>
      <c r="C23822" s="216" t="s">
        <v>76327</v>
      </c>
      <c r="D23822" s="215" t="s">
        <v>76328</v>
      </c>
    </row>
    <row r="23823" spans="1:4">
      <c r="A23823" s="215" t="s">
        <v>76329</v>
      </c>
      <c r="B23823" s="215">
        <v>1</v>
      </c>
      <c r="C23823" s="216" t="s">
        <v>76330</v>
      </c>
      <c r="D23823" s="215" t="s">
        <v>76331</v>
      </c>
    </row>
    <row r="23824" spans="1:4">
      <c r="A23824" s="215" t="s">
        <v>76332</v>
      </c>
      <c r="B23824" s="215">
        <v>1</v>
      </c>
      <c r="C23824" s="216" t="s">
        <v>76333</v>
      </c>
      <c r="D23824" s="215" t="s">
        <v>76334</v>
      </c>
    </row>
    <row r="23825" spans="1:4">
      <c r="A23825" s="215" t="s">
        <v>76335</v>
      </c>
      <c r="B23825" s="215">
        <v>1</v>
      </c>
      <c r="C23825" s="216" t="s">
        <v>76336</v>
      </c>
      <c r="D23825" s="215" t="s">
        <v>76337</v>
      </c>
    </row>
    <row r="23826" spans="1:4">
      <c r="A23826" s="215" t="s">
        <v>76338</v>
      </c>
      <c r="B23826" s="215">
        <v>1</v>
      </c>
      <c r="C23826" s="216" t="s">
        <v>76339</v>
      </c>
      <c r="D23826" s="215" t="s">
        <v>76340</v>
      </c>
    </row>
    <row r="23827" spans="1:4">
      <c r="A23827" s="215" t="s">
        <v>76341</v>
      </c>
      <c r="B23827" s="215">
        <v>1</v>
      </c>
      <c r="C23827" s="216" t="s">
        <v>76342</v>
      </c>
      <c r="D23827" s="215" t="s">
        <v>76343</v>
      </c>
    </row>
    <row r="23828" spans="1:4">
      <c r="A23828" s="215" t="s">
        <v>76344</v>
      </c>
      <c r="B23828" s="215">
        <v>1</v>
      </c>
      <c r="C23828" s="216" t="s">
        <v>76345</v>
      </c>
      <c r="D23828" s="215" t="s">
        <v>76346</v>
      </c>
    </row>
    <row r="23829" spans="1:4">
      <c r="A23829" s="215" t="s">
        <v>76347</v>
      </c>
      <c r="B23829" s="215">
        <v>1</v>
      </c>
      <c r="C23829" s="216" t="s">
        <v>76348</v>
      </c>
      <c r="D23829" s="215" t="s">
        <v>76349</v>
      </c>
    </row>
    <row r="23830" spans="1:4">
      <c r="A23830" s="215" t="s">
        <v>76350</v>
      </c>
      <c r="B23830" s="215">
        <v>1</v>
      </c>
      <c r="C23830" s="216" t="s">
        <v>76351</v>
      </c>
      <c r="D23830" s="215" t="s">
        <v>76352</v>
      </c>
    </row>
    <row r="23831" spans="1:4">
      <c r="A23831" s="215" t="s">
        <v>76353</v>
      </c>
      <c r="B23831" s="215">
        <v>1</v>
      </c>
      <c r="C23831" s="216" t="s">
        <v>76354</v>
      </c>
      <c r="D23831" s="215" t="s">
        <v>76355</v>
      </c>
    </row>
    <row r="23832" spans="1:4">
      <c r="A23832" s="215" t="s">
        <v>76356</v>
      </c>
      <c r="B23832" s="215">
        <v>1</v>
      </c>
      <c r="C23832" s="216" t="s">
        <v>76357</v>
      </c>
      <c r="D23832" s="215" t="s">
        <v>76358</v>
      </c>
    </row>
    <row r="23833" spans="1:4">
      <c r="A23833" s="215" t="s">
        <v>76359</v>
      </c>
      <c r="B23833" s="215">
        <v>1</v>
      </c>
      <c r="C23833" s="216" t="s">
        <v>76360</v>
      </c>
      <c r="D23833" s="215" t="s">
        <v>76361</v>
      </c>
    </row>
    <row r="23834" spans="1:4">
      <c r="A23834" s="215" t="s">
        <v>76362</v>
      </c>
      <c r="B23834" s="215">
        <v>1</v>
      </c>
      <c r="C23834" s="216" t="s">
        <v>76363</v>
      </c>
      <c r="D23834" s="215" t="s">
        <v>76364</v>
      </c>
    </row>
    <row r="23835" spans="1:4">
      <c r="A23835" s="215" t="s">
        <v>76365</v>
      </c>
      <c r="B23835" s="215">
        <v>1</v>
      </c>
      <c r="C23835" s="216" t="s">
        <v>76366</v>
      </c>
      <c r="D23835" s="215" t="s">
        <v>76367</v>
      </c>
    </row>
    <row r="23836" spans="1:4">
      <c r="A23836" s="215" t="s">
        <v>76368</v>
      </c>
      <c r="B23836" s="215">
        <v>1</v>
      </c>
      <c r="C23836" s="216" t="s">
        <v>76369</v>
      </c>
      <c r="D23836" s="215" t="s">
        <v>76370</v>
      </c>
    </row>
    <row r="23837" spans="1:4">
      <c r="A23837" s="215" t="s">
        <v>76371</v>
      </c>
      <c r="B23837" s="215">
        <v>1</v>
      </c>
      <c r="C23837" s="216" t="s">
        <v>76372</v>
      </c>
      <c r="D23837" s="215" t="s">
        <v>76373</v>
      </c>
    </row>
    <row r="23838" spans="1:4">
      <c r="A23838" s="215" t="s">
        <v>76374</v>
      </c>
      <c r="B23838" s="215">
        <v>1</v>
      </c>
      <c r="C23838" s="216" t="s">
        <v>76375</v>
      </c>
      <c r="D23838" s="215" t="s">
        <v>76376</v>
      </c>
    </row>
    <row r="23839" spans="1:4">
      <c r="A23839" s="215" t="s">
        <v>76377</v>
      </c>
      <c r="B23839" s="215">
        <v>1</v>
      </c>
      <c r="C23839" s="216" t="s">
        <v>76378</v>
      </c>
      <c r="D23839" s="215" t="s">
        <v>76379</v>
      </c>
    </row>
    <row r="23840" spans="1:4">
      <c r="A23840" s="215" t="s">
        <v>76380</v>
      </c>
      <c r="B23840" s="215">
        <v>1</v>
      </c>
      <c r="C23840" s="216" t="s">
        <v>76381</v>
      </c>
      <c r="D23840" s="215" t="s">
        <v>76382</v>
      </c>
    </row>
    <row r="23841" spans="1:4">
      <c r="A23841" s="215" t="s">
        <v>76383</v>
      </c>
      <c r="B23841" s="215">
        <v>1</v>
      </c>
      <c r="C23841" s="216" t="s">
        <v>76384</v>
      </c>
      <c r="D23841" s="215" t="s">
        <v>76385</v>
      </c>
    </row>
    <row r="23842" spans="1:4">
      <c r="A23842" s="215" t="s">
        <v>76386</v>
      </c>
      <c r="B23842" s="215">
        <v>1</v>
      </c>
      <c r="C23842" s="216" t="s">
        <v>76387</v>
      </c>
      <c r="D23842" s="215" t="s">
        <v>76388</v>
      </c>
    </row>
    <row r="23843" spans="1:4">
      <c r="A23843" s="215" t="s">
        <v>76389</v>
      </c>
      <c r="B23843" s="215">
        <v>1</v>
      </c>
      <c r="C23843" s="216" t="s">
        <v>76390</v>
      </c>
      <c r="D23843" s="215" t="s">
        <v>76391</v>
      </c>
    </row>
    <row r="23844" spans="1:4">
      <c r="A23844" s="215" t="s">
        <v>76392</v>
      </c>
      <c r="B23844" s="215">
        <v>1</v>
      </c>
      <c r="C23844" s="216" t="s">
        <v>76393</v>
      </c>
      <c r="D23844" s="215" t="s">
        <v>76394</v>
      </c>
    </row>
    <row r="23845" spans="1:4">
      <c r="A23845" s="215" t="s">
        <v>76395</v>
      </c>
      <c r="B23845" s="215">
        <v>1</v>
      </c>
      <c r="C23845" s="216" t="s">
        <v>76396</v>
      </c>
      <c r="D23845" s="215" t="s">
        <v>76397</v>
      </c>
    </row>
    <row r="23846" spans="1:4">
      <c r="A23846" s="215" t="s">
        <v>76398</v>
      </c>
      <c r="B23846" s="215">
        <v>1</v>
      </c>
      <c r="C23846" s="216" t="s">
        <v>76399</v>
      </c>
      <c r="D23846" s="215" t="s">
        <v>76400</v>
      </c>
    </row>
    <row r="23847" spans="1:4">
      <c r="A23847" s="215" t="s">
        <v>76401</v>
      </c>
      <c r="B23847" s="215">
        <v>1</v>
      </c>
      <c r="C23847" s="216" t="s">
        <v>76402</v>
      </c>
      <c r="D23847" s="215" t="s">
        <v>76403</v>
      </c>
    </row>
    <row r="23848" spans="1:4">
      <c r="A23848" s="215" t="s">
        <v>76404</v>
      </c>
      <c r="B23848" s="215">
        <v>1</v>
      </c>
      <c r="C23848" s="216" t="s">
        <v>76405</v>
      </c>
      <c r="D23848" s="215" t="s">
        <v>76406</v>
      </c>
    </row>
    <row r="23849" spans="1:4">
      <c r="A23849" s="215" t="s">
        <v>76407</v>
      </c>
      <c r="B23849" s="215">
        <v>1</v>
      </c>
      <c r="C23849" s="216" t="s">
        <v>76408</v>
      </c>
      <c r="D23849" s="215" t="s">
        <v>76409</v>
      </c>
    </row>
    <row r="23850" spans="1:4">
      <c r="A23850" s="215" t="s">
        <v>76410</v>
      </c>
      <c r="B23850" s="215">
        <v>1</v>
      </c>
      <c r="C23850" s="216" t="s">
        <v>76411</v>
      </c>
      <c r="D23850" s="215" t="s">
        <v>76412</v>
      </c>
    </row>
    <row r="23851" spans="1:4">
      <c r="A23851" s="215" t="s">
        <v>76413</v>
      </c>
      <c r="B23851" s="215">
        <v>1</v>
      </c>
      <c r="C23851" s="216" t="s">
        <v>76414</v>
      </c>
      <c r="D23851" s="215" t="s">
        <v>76415</v>
      </c>
    </row>
    <row r="23852" spans="1:4">
      <c r="A23852" s="215" t="s">
        <v>76416</v>
      </c>
      <c r="B23852" s="215">
        <v>1</v>
      </c>
      <c r="C23852" s="216" t="s">
        <v>76417</v>
      </c>
      <c r="D23852" s="215" t="s">
        <v>76418</v>
      </c>
    </row>
    <row r="23853" spans="1:4">
      <c r="A23853" s="215" t="s">
        <v>76419</v>
      </c>
      <c r="B23853" s="215">
        <v>1</v>
      </c>
      <c r="C23853" s="216" t="s">
        <v>76420</v>
      </c>
      <c r="D23853" s="215" t="s">
        <v>76421</v>
      </c>
    </row>
    <row r="23854" spans="1:4">
      <c r="A23854" s="215" t="s">
        <v>76422</v>
      </c>
      <c r="B23854" s="215">
        <v>1</v>
      </c>
      <c r="C23854" s="216" t="s">
        <v>76423</v>
      </c>
      <c r="D23854" s="215" t="s">
        <v>76424</v>
      </c>
    </row>
    <row r="23855" spans="1:4">
      <c r="A23855" s="215" t="s">
        <v>76425</v>
      </c>
      <c r="B23855" s="215">
        <v>1</v>
      </c>
      <c r="C23855" s="216" t="s">
        <v>76426</v>
      </c>
      <c r="D23855" s="215" t="s">
        <v>76427</v>
      </c>
    </row>
    <row r="23856" spans="1:4">
      <c r="A23856" s="215" t="s">
        <v>76428</v>
      </c>
      <c r="B23856" s="215">
        <v>1</v>
      </c>
      <c r="C23856" s="216" t="s">
        <v>76429</v>
      </c>
      <c r="D23856" s="215" t="s">
        <v>76430</v>
      </c>
    </row>
    <row r="23857" spans="1:4">
      <c r="A23857" s="215" t="s">
        <v>76431</v>
      </c>
      <c r="B23857" s="215">
        <v>1</v>
      </c>
      <c r="C23857" s="216" t="s">
        <v>76432</v>
      </c>
      <c r="D23857" s="215" t="s">
        <v>76433</v>
      </c>
    </row>
    <row r="23858" spans="1:4">
      <c r="A23858" s="215" t="s">
        <v>76434</v>
      </c>
      <c r="B23858" s="215">
        <v>1</v>
      </c>
      <c r="C23858" s="216" t="s">
        <v>76435</v>
      </c>
      <c r="D23858" s="215" t="s">
        <v>76436</v>
      </c>
    </row>
    <row r="23859" spans="1:4">
      <c r="A23859" s="215" t="s">
        <v>76437</v>
      </c>
      <c r="B23859" s="215">
        <v>1</v>
      </c>
      <c r="C23859" s="216" t="s">
        <v>76438</v>
      </c>
      <c r="D23859" s="215" t="s">
        <v>76439</v>
      </c>
    </row>
    <row r="23860" spans="1:4">
      <c r="A23860" s="215" t="s">
        <v>76440</v>
      </c>
      <c r="B23860" s="215">
        <v>1</v>
      </c>
      <c r="C23860" s="216" t="s">
        <v>76441</v>
      </c>
      <c r="D23860" s="215" t="s">
        <v>76442</v>
      </c>
    </row>
    <row r="23861" spans="1:4">
      <c r="A23861" s="215" t="s">
        <v>76443</v>
      </c>
      <c r="B23861" s="215">
        <v>1</v>
      </c>
      <c r="C23861" s="216" t="s">
        <v>76444</v>
      </c>
      <c r="D23861" s="215" t="s">
        <v>76445</v>
      </c>
    </row>
    <row r="23862" spans="1:4">
      <c r="A23862" s="215" t="s">
        <v>76446</v>
      </c>
      <c r="B23862" s="215">
        <v>1</v>
      </c>
      <c r="C23862" s="216" t="s">
        <v>76447</v>
      </c>
      <c r="D23862" s="215" t="s">
        <v>76448</v>
      </c>
    </row>
    <row r="23863" spans="1:4">
      <c r="A23863" s="215" t="s">
        <v>76449</v>
      </c>
      <c r="B23863" s="215">
        <v>1</v>
      </c>
      <c r="C23863" s="216" t="s">
        <v>76450</v>
      </c>
      <c r="D23863" s="215" t="s">
        <v>76451</v>
      </c>
    </row>
    <row r="23864" spans="1:4">
      <c r="A23864" s="215" t="s">
        <v>76452</v>
      </c>
      <c r="B23864" s="215">
        <v>1</v>
      </c>
      <c r="C23864" s="216" t="s">
        <v>76453</v>
      </c>
      <c r="D23864" s="215" t="s">
        <v>76454</v>
      </c>
    </row>
    <row r="23865" spans="1:4">
      <c r="A23865" s="215" t="s">
        <v>76455</v>
      </c>
      <c r="B23865" s="215">
        <v>1</v>
      </c>
      <c r="C23865" s="216" t="s">
        <v>76456</v>
      </c>
      <c r="D23865" s="215" t="s">
        <v>76457</v>
      </c>
    </row>
    <row r="23866" spans="1:4">
      <c r="A23866" s="215" t="s">
        <v>76458</v>
      </c>
      <c r="B23866" s="215">
        <v>1</v>
      </c>
      <c r="C23866" s="216" t="s">
        <v>76459</v>
      </c>
      <c r="D23866" s="215" t="s">
        <v>76460</v>
      </c>
    </row>
    <row r="23867" spans="1:4">
      <c r="A23867" s="215" t="s">
        <v>76461</v>
      </c>
      <c r="B23867" s="215">
        <v>1</v>
      </c>
      <c r="C23867" s="216" t="s">
        <v>76462</v>
      </c>
      <c r="D23867" s="215" t="s">
        <v>76463</v>
      </c>
    </row>
    <row r="23868" spans="1:4">
      <c r="A23868" s="215" t="s">
        <v>76464</v>
      </c>
      <c r="B23868" s="215">
        <v>1</v>
      </c>
      <c r="C23868" s="216" t="s">
        <v>76465</v>
      </c>
      <c r="D23868" s="215" t="s">
        <v>76466</v>
      </c>
    </row>
    <row r="23869" spans="1:4">
      <c r="A23869" s="215" t="s">
        <v>76467</v>
      </c>
      <c r="B23869" s="215">
        <v>1</v>
      </c>
      <c r="C23869" s="216" t="s">
        <v>76468</v>
      </c>
      <c r="D23869" s="215" t="s">
        <v>76469</v>
      </c>
    </row>
    <row r="23870" spans="1:4">
      <c r="A23870" s="215" t="s">
        <v>76470</v>
      </c>
      <c r="B23870" s="215">
        <v>1</v>
      </c>
      <c r="C23870" s="216" t="s">
        <v>76471</v>
      </c>
      <c r="D23870" s="215" t="s">
        <v>76472</v>
      </c>
    </row>
    <row r="23871" spans="1:4">
      <c r="A23871" s="215" t="s">
        <v>76473</v>
      </c>
      <c r="B23871" s="215">
        <v>1</v>
      </c>
      <c r="C23871" s="216" t="s">
        <v>76474</v>
      </c>
      <c r="D23871" s="215" t="s">
        <v>76475</v>
      </c>
    </row>
    <row r="23872" spans="1:4">
      <c r="A23872" s="215" t="s">
        <v>76476</v>
      </c>
      <c r="B23872" s="215">
        <v>1</v>
      </c>
      <c r="C23872" s="216" t="s">
        <v>76477</v>
      </c>
      <c r="D23872" s="215" t="s">
        <v>76478</v>
      </c>
    </row>
    <row r="23873" spans="1:4">
      <c r="A23873" s="215" t="s">
        <v>76479</v>
      </c>
      <c r="B23873" s="215">
        <v>1</v>
      </c>
      <c r="C23873" s="216" t="s">
        <v>76480</v>
      </c>
      <c r="D23873" s="215" t="s">
        <v>76481</v>
      </c>
    </row>
    <row r="23874" spans="1:4">
      <c r="A23874" s="215" t="s">
        <v>76482</v>
      </c>
      <c r="B23874" s="215">
        <v>1</v>
      </c>
      <c r="C23874" s="216" t="s">
        <v>76483</v>
      </c>
      <c r="D23874" s="215" t="s">
        <v>76484</v>
      </c>
    </row>
    <row r="23875" spans="1:4">
      <c r="A23875" s="215" t="s">
        <v>76485</v>
      </c>
      <c r="B23875" s="215">
        <v>1</v>
      </c>
      <c r="C23875" s="216" t="s">
        <v>76486</v>
      </c>
      <c r="D23875" s="215" t="s">
        <v>76487</v>
      </c>
    </row>
    <row r="23876" spans="1:4">
      <c r="A23876" s="215" t="s">
        <v>76488</v>
      </c>
      <c r="B23876" s="215">
        <v>1</v>
      </c>
      <c r="C23876" s="216" t="s">
        <v>76489</v>
      </c>
      <c r="D23876" s="215" t="s">
        <v>76490</v>
      </c>
    </row>
    <row r="23877" spans="1:4">
      <c r="A23877" s="215" t="s">
        <v>76491</v>
      </c>
      <c r="B23877" s="215">
        <v>1</v>
      </c>
      <c r="C23877" s="216" t="s">
        <v>76492</v>
      </c>
      <c r="D23877" s="215" t="s">
        <v>76493</v>
      </c>
    </row>
    <row r="23878" spans="1:4">
      <c r="A23878" s="215" t="s">
        <v>76494</v>
      </c>
      <c r="B23878" s="215">
        <v>1</v>
      </c>
      <c r="C23878" s="216" t="s">
        <v>76495</v>
      </c>
      <c r="D23878" s="215" t="s">
        <v>76496</v>
      </c>
    </row>
    <row r="23879" spans="1:4">
      <c r="A23879" s="215" t="s">
        <v>76497</v>
      </c>
      <c r="B23879" s="215">
        <v>1</v>
      </c>
      <c r="C23879" s="216" t="s">
        <v>76498</v>
      </c>
      <c r="D23879" s="215" t="s">
        <v>76499</v>
      </c>
    </row>
    <row r="23880" spans="1:4">
      <c r="A23880" s="215" t="s">
        <v>76500</v>
      </c>
      <c r="B23880" s="215">
        <v>1</v>
      </c>
      <c r="C23880" s="216" t="s">
        <v>76501</v>
      </c>
      <c r="D23880" s="215" t="s">
        <v>76502</v>
      </c>
    </row>
    <row r="23881" spans="1:4">
      <c r="A23881" s="215" t="s">
        <v>76503</v>
      </c>
      <c r="B23881" s="215">
        <v>1</v>
      </c>
      <c r="C23881" s="216" t="s">
        <v>76504</v>
      </c>
      <c r="D23881" s="215" t="s">
        <v>76505</v>
      </c>
    </row>
    <row r="23882" spans="1:4">
      <c r="A23882" s="215" t="s">
        <v>76506</v>
      </c>
      <c r="B23882" s="215">
        <v>1</v>
      </c>
      <c r="C23882" s="216" t="s">
        <v>76507</v>
      </c>
      <c r="D23882" s="215" t="s">
        <v>76508</v>
      </c>
    </row>
    <row r="23883" spans="1:4">
      <c r="A23883" s="215" t="s">
        <v>76509</v>
      </c>
      <c r="B23883" s="215">
        <v>1</v>
      </c>
      <c r="C23883" s="216" t="s">
        <v>76510</v>
      </c>
      <c r="D23883" s="215" t="s">
        <v>76511</v>
      </c>
    </row>
    <row r="23884" spans="1:4">
      <c r="A23884" s="215" t="s">
        <v>76512</v>
      </c>
      <c r="B23884" s="215">
        <v>1</v>
      </c>
      <c r="C23884" s="216" t="s">
        <v>76513</v>
      </c>
      <c r="D23884" s="215" t="s">
        <v>76514</v>
      </c>
    </row>
    <row r="23885" spans="1:4">
      <c r="A23885" s="215" t="s">
        <v>76515</v>
      </c>
      <c r="B23885" s="215">
        <v>1</v>
      </c>
      <c r="C23885" s="216" t="s">
        <v>76516</v>
      </c>
      <c r="D23885" s="215" t="s">
        <v>76517</v>
      </c>
    </row>
    <row r="23886" spans="1:4">
      <c r="A23886" s="215" t="s">
        <v>76518</v>
      </c>
      <c r="B23886" s="215">
        <v>1</v>
      </c>
      <c r="C23886" s="216" t="s">
        <v>76519</v>
      </c>
      <c r="D23886" s="215" t="s">
        <v>76520</v>
      </c>
    </row>
    <row r="23887" spans="1:4">
      <c r="A23887" s="215" t="s">
        <v>76521</v>
      </c>
      <c r="B23887" s="215">
        <v>1</v>
      </c>
      <c r="C23887" s="216" t="s">
        <v>76522</v>
      </c>
      <c r="D23887" s="215" t="s">
        <v>76523</v>
      </c>
    </row>
    <row r="23888" spans="1:4">
      <c r="A23888" s="215" t="s">
        <v>76524</v>
      </c>
      <c r="B23888" s="215">
        <v>1</v>
      </c>
      <c r="C23888" s="216" t="s">
        <v>76525</v>
      </c>
      <c r="D23888" s="215" t="s">
        <v>76526</v>
      </c>
    </row>
    <row r="23889" spans="1:4">
      <c r="A23889" s="215" t="s">
        <v>76527</v>
      </c>
      <c r="B23889" s="215">
        <v>1</v>
      </c>
      <c r="C23889" s="216" t="s">
        <v>76528</v>
      </c>
      <c r="D23889" s="215" t="s">
        <v>76529</v>
      </c>
    </row>
    <row r="23890" spans="1:4">
      <c r="A23890" s="215" t="s">
        <v>76530</v>
      </c>
      <c r="B23890" s="215">
        <v>1</v>
      </c>
      <c r="C23890" s="216" t="s">
        <v>76531</v>
      </c>
      <c r="D23890" s="215" t="s">
        <v>76532</v>
      </c>
    </row>
    <row r="23891" spans="1:4">
      <c r="A23891" s="215" t="s">
        <v>76533</v>
      </c>
      <c r="B23891" s="215">
        <v>1</v>
      </c>
      <c r="C23891" s="216" t="s">
        <v>76534</v>
      </c>
      <c r="D23891" s="215" t="s">
        <v>76535</v>
      </c>
    </row>
    <row r="23892" spans="1:4">
      <c r="A23892" s="215" t="s">
        <v>76536</v>
      </c>
      <c r="B23892" s="215">
        <v>1</v>
      </c>
      <c r="C23892" s="216" t="s">
        <v>76537</v>
      </c>
      <c r="D23892" s="215" t="s">
        <v>76538</v>
      </c>
    </row>
    <row r="23893" spans="1:4">
      <c r="A23893" s="215" t="s">
        <v>76539</v>
      </c>
      <c r="B23893" s="215">
        <v>1</v>
      </c>
      <c r="C23893" s="216" t="s">
        <v>76540</v>
      </c>
      <c r="D23893" s="215" t="s">
        <v>76541</v>
      </c>
    </row>
    <row r="23894" spans="1:4">
      <c r="A23894" s="215" t="s">
        <v>76542</v>
      </c>
      <c r="B23894" s="215">
        <v>1</v>
      </c>
      <c r="C23894" s="216" t="s">
        <v>76543</v>
      </c>
      <c r="D23894" s="215" t="s">
        <v>76544</v>
      </c>
    </row>
    <row r="23895" spans="1:4">
      <c r="A23895" s="215" t="s">
        <v>76545</v>
      </c>
      <c r="B23895" s="215">
        <v>1</v>
      </c>
      <c r="C23895" s="216" t="s">
        <v>76546</v>
      </c>
      <c r="D23895" s="215" t="s">
        <v>76547</v>
      </c>
    </row>
    <row r="23896" spans="1:4">
      <c r="A23896" s="215" t="s">
        <v>76548</v>
      </c>
      <c r="B23896" s="215">
        <v>1</v>
      </c>
      <c r="C23896" s="216" t="s">
        <v>76549</v>
      </c>
      <c r="D23896" s="215" t="s">
        <v>76550</v>
      </c>
    </row>
    <row r="23897" spans="1:4">
      <c r="A23897" s="215" t="s">
        <v>76551</v>
      </c>
      <c r="B23897" s="215">
        <v>1</v>
      </c>
      <c r="C23897" s="216" t="s">
        <v>76552</v>
      </c>
      <c r="D23897" s="215" t="s">
        <v>76553</v>
      </c>
    </row>
    <row r="23898" spans="1:4">
      <c r="A23898" s="215" t="s">
        <v>76554</v>
      </c>
      <c r="B23898" s="215">
        <v>1</v>
      </c>
      <c r="C23898" s="216" t="s">
        <v>76555</v>
      </c>
      <c r="D23898" s="215" t="s">
        <v>76556</v>
      </c>
    </row>
    <row r="23899" spans="1:4">
      <c r="A23899" s="215" t="s">
        <v>76557</v>
      </c>
      <c r="B23899" s="215">
        <v>1</v>
      </c>
      <c r="C23899" s="216" t="s">
        <v>76558</v>
      </c>
      <c r="D23899" s="215" t="s">
        <v>76559</v>
      </c>
    </row>
    <row r="23900" spans="1:4">
      <c r="A23900" s="215" t="s">
        <v>76560</v>
      </c>
      <c r="B23900" s="215">
        <v>1</v>
      </c>
      <c r="C23900" s="216" t="s">
        <v>76561</v>
      </c>
      <c r="D23900" s="215" t="s">
        <v>76562</v>
      </c>
    </row>
    <row r="23901" spans="1:4">
      <c r="A23901" s="215" t="s">
        <v>76563</v>
      </c>
      <c r="B23901" s="215">
        <v>1</v>
      </c>
      <c r="C23901" s="216" t="s">
        <v>76564</v>
      </c>
      <c r="D23901" s="215" t="s">
        <v>76565</v>
      </c>
    </row>
    <row r="23902" spans="1:4">
      <c r="A23902" s="215" t="s">
        <v>76566</v>
      </c>
      <c r="B23902" s="215">
        <v>1</v>
      </c>
      <c r="C23902" s="216" t="s">
        <v>76567</v>
      </c>
      <c r="D23902" s="215" t="s">
        <v>76568</v>
      </c>
    </row>
    <row r="23903" spans="1:4">
      <c r="A23903" s="215" t="s">
        <v>76569</v>
      </c>
      <c r="B23903" s="215">
        <v>1</v>
      </c>
      <c r="C23903" s="216" t="s">
        <v>76570</v>
      </c>
      <c r="D23903" s="215" t="s">
        <v>76571</v>
      </c>
    </row>
    <row r="23904" spans="1:4">
      <c r="A23904" s="215" t="s">
        <v>76572</v>
      </c>
      <c r="B23904" s="215">
        <v>1</v>
      </c>
      <c r="C23904" s="216" t="s">
        <v>76573</v>
      </c>
      <c r="D23904" s="215" t="s">
        <v>76574</v>
      </c>
    </row>
    <row r="23905" spans="1:4">
      <c r="A23905" s="215" t="s">
        <v>76575</v>
      </c>
      <c r="B23905" s="215">
        <v>1</v>
      </c>
      <c r="C23905" s="216" t="s">
        <v>76576</v>
      </c>
      <c r="D23905" s="215" t="s">
        <v>76577</v>
      </c>
    </row>
    <row r="23906" spans="1:4">
      <c r="A23906" s="215" t="s">
        <v>76578</v>
      </c>
      <c r="B23906" s="215">
        <v>1</v>
      </c>
      <c r="C23906" s="216" t="s">
        <v>76579</v>
      </c>
      <c r="D23906" s="215" t="s">
        <v>76580</v>
      </c>
    </row>
    <row r="23907" spans="1:4">
      <c r="A23907" s="215" t="s">
        <v>76581</v>
      </c>
      <c r="B23907" s="215">
        <v>1</v>
      </c>
      <c r="C23907" s="216" t="s">
        <v>76582</v>
      </c>
      <c r="D23907" s="215" t="s">
        <v>76583</v>
      </c>
    </row>
    <row r="23908" spans="1:4">
      <c r="A23908" s="215" t="s">
        <v>76584</v>
      </c>
      <c r="B23908" s="215">
        <v>1</v>
      </c>
      <c r="C23908" s="216" t="s">
        <v>76585</v>
      </c>
      <c r="D23908" s="215" t="s">
        <v>76586</v>
      </c>
    </row>
    <row r="23909" spans="1:4">
      <c r="A23909" s="215" t="s">
        <v>76587</v>
      </c>
      <c r="B23909" s="215">
        <v>1</v>
      </c>
      <c r="C23909" s="216" t="s">
        <v>76588</v>
      </c>
      <c r="D23909" s="215" t="s">
        <v>76589</v>
      </c>
    </row>
    <row r="23910" spans="1:4">
      <c r="A23910" s="215" t="s">
        <v>76590</v>
      </c>
      <c r="B23910" s="215">
        <v>1</v>
      </c>
      <c r="C23910" s="216" t="s">
        <v>76591</v>
      </c>
      <c r="D23910" s="215" t="s">
        <v>76592</v>
      </c>
    </row>
    <row r="23911" spans="1:4">
      <c r="A23911" s="215" t="s">
        <v>76593</v>
      </c>
      <c r="B23911" s="215">
        <v>1</v>
      </c>
      <c r="C23911" s="216" t="s">
        <v>76594</v>
      </c>
      <c r="D23911" s="215" t="s">
        <v>76595</v>
      </c>
    </row>
    <row r="23912" spans="1:4">
      <c r="A23912" s="215" t="s">
        <v>76596</v>
      </c>
      <c r="B23912" s="215">
        <v>1</v>
      </c>
      <c r="C23912" s="216" t="s">
        <v>76597</v>
      </c>
      <c r="D23912" s="215" t="s">
        <v>76598</v>
      </c>
    </row>
    <row r="23913" spans="1:4">
      <c r="A23913" s="215" t="s">
        <v>76599</v>
      </c>
      <c r="B23913" s="215">
        <v>1</v>
      </c>
      <c r="C23913" s="216" t="s">
        <v>76600</v>
      </c>
      <c r="D23913" s="215" t="s">
        <v>76601</v>
      </c>
    </row>
    <row r="23914" spans="1:4">
      <c r="A23914" s="215" t="s">
        <v>76602</v>
      </c>
      <c r="B23914" s="215">
        <v>1</v>
      </c>
      <c r="C23914" s="216" t="s">
        <v>76603</v>
      </c>
      <c r="D23914" s="215" t="s">
        <v>76604</v>
      </c>
    </row>
    <row r="23915" spans="1:4">
      <c r="A23915" s="215" t="s">
        <v>76605</v>
      </c>
      <c r="B23915" s="215">
        <v>1</v>
      </c>
      <c r="C23915" s="216" t="s">
        <v>76606</v>
      </c>
      <c r="D23915" s="215" t="s">
        <v>76607</v>
      </c>
    </row>
    <row r="23916" spans="1:4">
      <c r="A23916" s="215" t="s">
        <v>76608</v>
      </c>
      <c r="B23916" s="215">
        <v>1</v>
      </c>
      <c r="C23916" s="216" t="s">
        <v>76609</v>
      </c>
      <c r="D23916" s="215" t="s">
        <v>76610</v>
      </c>
    </row>
    <row r="23917" spans="1:4">
      <c r="A23917" s="215" t="s">
        <v>76611</v>
      </c>
      <c r="B23917" s="215">
        <v>1</v>
      </c>
      <c r="C23917" s="216" t="s">
        <v>76612</v>
      </c>
      <c r="D23917" s="215" t="s">
        <v>76613</v>
      </c>
    </row>
    <row r="23918" spans="1:4">
      <c r="A23918" s="215" t="s">
        <v>76614</v>
      </c>
      <c r="B23918" s="215">
        <v>1</v>
      </c>
      <c r="C23918" s="216" t="s">
        <v>76615</v>
      </c>
      <c r="D23918" s="215" t="s">
        <v>76616</v>
      </c>
    </row>
    <row r="23919" spans="1:4">
      <c r="A23919" s="215" t="s">
        <v>76617</v>
      </c>
      <c r="B23919" s="215">
        <v>1</v>
      </c>
      <c r="C23919" s="216" t="s">
        <v>76618</v>
      </c>
      <c r="D23919" s="215" t="s">
        <v>76619</v>
      </c>
    </row>
    <row r="23920" spans="1:4">
      <c r="A23920" s="215" t="s">
        <v>76620</v>
      </c>
      <c r="B23920" s="215">
        <v>1</v>
      </c>
      <c r="C23920" s="216" t="s">
        <v>76621</v>
      </c>
      <c r="D23920" s="215" t="s">
        <v>76622</v>
      </c>
    </row>
    <row r="23921" spans="1:4">
      <c r="A23921" s="215" t="s">
        <v>76623</v>
      </c>
      <c r="B23921" s="215">
        <v>1</v>
      </c>
      <c r="C23921" s="216" t="s">
        <v>76624</v>
      </c>
      <c r="D23921" s="215" t="s">
        <v>76625</v>
      </c>
    </row>
    <row r="23922" spans="1:4">
      <c r="A23922" s="215" t="s">
        <v>76626</v>
      </c>
      <c r="B23922" s="215">
        <v>1</v>
      </c>
      <c r="C23922" s="216" t="s">
        <v>76627</v>
      </c>
      <c r="D23922" s="215" t="s">
        <v>76628</v>
      </c>
    </row>
    <row r="23923" spans="1:4">
      <c r="A23923" s="215" t="s">
        <v>76629</v>
      </c>
      <c r="B23923" s="215">
        <v>1</v>
      </c>
      <c r="C23923" s="216" t="s">
        <v>76630</v>
      </c>
      <c r="D23923" s="215" t="s">
        <v>76631</v>
      </c>
    </row>
    <row r="23924" spans="1:4">
      <c r="A23924" s="215" t="s">
        <v>76632</v>
      </c>
      <c r="B23924" s="215">
        <v>1</v>
      </c>
      <c r="C23924" s="216" t="s">
        <v>76633</v>
      </c>
      <c r="D23924" s="215" t="s">
        <v>76634</v>
      </c>
    </row>
    <row r="23925" spans="1:4">
      <c r="A23925" s="215" t="s">
        <v>76635</v>
      </c>
      <c r="B23925" s="215">
        <v>1</v>
      </c>
      <c r="C23925" s="216" t="s">
        <v>76636</v>
      </c>
      <c r="D23925" s="215" t="s">
        <v>76637</v>
      </c>
    </row>
    <row r="23926" spans="1:4">
      <c r="A23926" s="215" t="s">
        <v>76638</v>
      </c>
      <c r="B23926" s="215">
        <v>1</v>
      </c>
      <c r="C23926" s="216" t="s">
        <v>76639</v>
      </c>
      <c r="D23926" s="215" t="s">
        <v>76640</v>
      </c>
    </row>
    <row r="23927" spans="1:4">
      <c r="A23927" s="215" t="s">
        <v>76641</v>
      </c>
      <c r="B23927" s="215">
        <v>1</v>
      </c>
      <c r="C23927" s="216" t="s">
        <v>76642</v>
      </c>
      <c r="D23927" s="215" t="s">
        <v>76643</v>
      </c>
    </row>
    <row r="23928" spans="1:4">
      <c r="A23928" s="215" t="s">
        <v>76644</v>
      </c>
      <c r="B23928" s="215">
        <v>1</v>
      </c>
      <c r="C23928" s="216" t="s">
        <v>76645</v>
      </c>
      <c r="D23928" s="215" t="s">
        <v>76646</v>
      </c>
    </row>
    <row r="23929" spans="1:4">
      <c r="A23929" s="215" t="s">
        <v>76647</v>
      </c>
      <c r="B23929" s="215">
        <v>1</v>
      </c>
      <c r="C23929" s="216" t="s">
        <v>76648</v>
      </c>
      <c r="D23929" s="215" t="s">
        <v>76649</v>
      </c>
    </row>
    <row r="23930" spans="1:4">
      <c r="A23930" s="215" t="s">
        <v>76650</v>
      </c>
      <c r="B23930" s="215">
        <v>1</v>
      </c>
      <c r="C23930" s="216" t="s">
        <v>76651</v>
      </c>
      <c r="D23930" s="215" t="s">
        <v>76652</v>
      </c>
    </row>
    <row r="23931" spans="1:4">
      <c r="A23931" s="215" t="s">
        <v>76653</v>
      </c>
      <c r="B23931" s="215">
        <v>1</v>
      </c>
      <c r="C23931" s="216" t="s">
        <v>76654</v>
      </c>
      <c r="D23931" s="215" t="s">
        <v>76655</v>
      </c>
    </row>
    <row r="23932" spans="1:4">
      <c r="A23932" s="215" t="s">
        <v>76656</v>
      </c>
      <c r="B23932" s="215">
        <v>1</v>
      </c>
      <c r="C23932" s="216" t="s">
        <v>76657</v>
      </c>
      <c r="D23932" s="215" t="s">
        <v>76658</v>
      </c>
    </row>
    <row r="23933" spans="1:4">
      <c r="A23933" s="215" t="s">
        <v>76659</v>
      </c>
      <c r="B23933" s="215">
        <v>1</v>
      </c>
      <c r="C23933" s="216" t="s">
        <v>76660</v>
      </c>
      <c r="D23933" s="215" t="s">
        <v>76661</v>
      </c>
    </row>
    <row r="23934" spans="1:4">
      <c r="A23934" s="215" t="s">
        <v>76662</v>
      </c>
      <c r="B23934" s="215">
        <v>1</v>
      </c>
      <c r="C23934" s="216" t="s">
        <v>76663</v>
      </c>
      <c r="D23934" s="215" t="s">
        <v>76664</v>
      </c>
    </row>
    <row r="23935" spans="1:4">
      <c r="A23935" s="215" t="s">
        <v>76665</v>
      </c>
      <c r="B23935" s="215">
        <v>1</v>
      </c>
      <c r="C23935" s="216" t="s">
        <v>76666</v>
      </c>
      <c r="D23935" s="215" t="s">
        <v>76667</v>
      </c>
    </row>
    <row r="23936" spans="1:4">
      <c r="A23936" s="215" t="s">
        <v>76668</v>
      </c>
      <c r="B23936" s="215">
        <v>1</v>
      </c>
      <c r="C23936" s="216" t="s">
        <v>76669</v>
      </c>
      <c r="D23936" s="215" t="s">
        <v>76670</v>
      </c>
    </row>
    <row r="23937" spans="1:4">
      <c r="A23937" s="215" t="s">
        <v>76671</v>
      </c>
      <c r="B23937" s="215">
        <v>1</v>
      </c>
      <c r="C23937" s="216" t="s">
        <v>76672</v>
      </c>
      <c r="D23937" s="215" t="s">
        <v>76673</v>
      </c>
    </row>
    <row r="23938" spans="1:4">
      <c r="A23938" s="215" t="s">
        <v>76674</v>
      </c>
      <c r="B23938" s="215">
        <v>1</v>
      </c>
      <c r="C23938" s="216" t="s">
        <v>76675</v>
      </c>
      <c r="D23938" s="215" t="s">
        <v>76676</v>
      </c>
    </row>
    <row r="23939" spans="1:4">
      <c r="A23939" s="215" t="s">
        <v>76677</v>
      </c>
      <c r="B23939" s="215">
        <v>1</v>
      </c>
      <c r="C23939" s="216" t="s">
        <v>76678</v>
      </c>
      <c r="D23939" s="215" t="s">
        <v>76679</v>
      </c>
    </row>
    <row r="23940" spans="1:4">
      <c r="A23940" s="215" t="s">
        <v>76680</v>
      </c>
      <c r="B23940" s="215">
        <v>1</v>
      </c>
      <c r="C23940" s="216" t="s">
        <v>76681</v>
      </c>
      <c r="D23940" s="215" t="s">
        <v>76682</v>
      </c>
    </row>
    <row r="23941" spans="1:4">
      <c r="A23941" s="215" t="s">
        <v>76683</v>
      </c>
      <c r="B23941" s="215">
        <v>1</v>
      </c>
      <c r="C23941" s="216" t="s">
        <v>76684</v>
      </c>
      <c r="D23941" s="215" t="s">
        <v>76685</v>
      </c>
    </row>
    <row r="23942" spans="1:4">
      <c r="A23942" s="215" t="s">
        <v>76686</v>
      </c>
      <c r="B23942" s="215">
        <v>1</v>
      </c>
      <c r="C23942" s="216" t="s">
        <v>76687</v>
      </c>
      <c r="D23942" s="215" t="s">
        <v>76688</v>
      </c>
    </row>
    <row r="23943" spans="1:4">
      <c r="A23943" s="215" t="s">
        <v>76689</v>
      </c>
      <c r="B23943" s="215">
        <v>1</v>
      </c>
      <c r="C23943" s="216" t="s">
        <v>76690</v>
      </c>
      <c r="D23943" s="215" t="s">
        <v>76691</v>
      </c>
    </row>
    <row r="23944" spans="1:4">
      <c r="A23944" s="215" t="s">
        <v>76692</v>
      </c>
      <c r="B23944" s="215">
        <v>1</v>
      </c>
      <c r="C23944" s="216" t="s">
        <v>76693</v>
      </c>
      <c r="D23944" s="215" t="s">
        <v>76694</v>
      </c>
    </row>
    <row r="23945" spans="1:4">
      <c r="A23945" s="215" t="s">
        <v>76695</v>
      </c>
      <c r="B23945" s="215">
        <v>1</v>
      </c>
      <c r="C23945" s="216" t="s">
        <v>76696</v>
      </c>
      <c r="D23945" s="215" t="s">
        <v>76697</v>
      </c>
    </row>
    <row r="23946" spans="1:4">
      <c r="A23946" s="215" t="s">
        <v>76698</v>
      </c>
      <c r="B23946" s="215">
        <v>1</v>
      </c>
      <c r="C23946" s="216" t="s">
        <v>76699</v>
      </c>
      <c r="D23946" s="215" t="s">
        <v>76700</v>
      </c>
    </row>
    <row r="23947" spans="1:4">
      <c r="A23947" s="215" t="s">
        <v>76701</v>
      </c>
      <c r="B23947" s="215">
        <v>1</v>
      </c>
      <c r="C23947" s="216" t="s">
        <v>76702</v>
      </c>
      <c r="D23947" s="215" t="s">
        <v>76703</v>
      </c>
    </row>
    <row r="23948" spans="1:4">
      <c r="A23948" s="215" t="s">
        <v>76704</v>
      </c>
      <c r="B23948" s="215">
        <v>1</v>
      </c>
      <c r="C23948" s="216" t="s">
        <v>76705</v>
      </c>
      <c r="D23948" s="215" t="s">
        <v>76706</v>
      </c>
    </row>
    <row r="23949" spans="1:4">
      <c r="A23949" s="215" t="s">
        <v>76707</v>
      </c>
      <c r="B23949" s="215">
        <v>1</v>
      </c>
      <c r="C23949" s="216" t="s">
        <v>76708</v>
      </c>
      <c r="D23949" s="215" t="s">
        <v>76709</v>
      </c>
    </row>
    <row r="23950" spans="1:4">
      <c r="A23950" s="215" t="s">
        <v>76710</v>
      </c>
      <c r="B23950" s="215">
        <v>1</v>
      </c>
      <c r="C23950" s="216" t="s">
        <v>76711</v>
      </c>
      <c r="D23950" s="215" t="s">
        <v>76712</v>
      </c>
    </row>
    <row r="23951" spans="1:4">
      <c r="A23951" s="215" t="s">
        <v>76713</v>
      </c>
      <c r="B23951" s="215">
        <v>1</v>
      </c>
      <c r="C23951" s="216" t="s">
        <v>76714</v>
      </c>
      <c r="D23951" s="215" t="s">
        <v>76715</v>
      </c>
    </row>
    <row r="23952" spans="1:4">
      <c r="A23952" s="215" t="s">
        <v>76716</v>
      </c>
      <c r="B23952" s="215">
        <v>1</v>
      </c>
      <c r="C23952" s="216" t="s">
        <v>76717</v>
      </c>
      <c r="D23952" s="215" t="s">
        <v>76718</v>
      </c>
    </row>
    <row r="23953" spans="1:4">
      <c r="A23953" s="215" t="s">
        <v>76719</v>
      </c>
      <c r="B23953" s="215">
        <v>1</v>
      </c>
      <c r="C23953" s="216" t="s">
        <v>76720</v>
      </c>
      <c r="D23953" s="215" t="s">
        <v>76721</v>
      </c>
    </row>
    <row r="23954" spans="1:4">
      <c r="A23954" s="215" t="s">
        <v>76722</v>
      </c>
      <c r="B23954" s="215">
        <v>1</v>
      </c>
      <c r="C23954" s="216" t="s">
        <v>76723</v>
      </c>
      <c r="D23954" s="215" t="s">
        <v>76724</v>
      </c>
    </row>
    <row r="23955" spans="1:4">
      <c r="A23955" s="215" t="s">
        <v>76725</v>
      </c>
      <c r="B23955" s="215">
        <v>1</v>
      </c>
      <c r="C23955" s="216" t="s">
        <v>76726</v>
      </c>
      <c r="D23955" s="215" t="s">
        <v>76727</v>
      </c>
    </row>
    <row r="23956" spans="1:4">
      <c r="A23956" s="215" t="s">
        <v>76728</v>
      </c>
      <c r="B23956" s="215">
        <v>1</v>
      </c>
      <c r="C23956" s="216" t="s">
        <v>76729</v>
      </c>
      <c r="D23956" s="215" t="s">
        <v>76730</v>
      </c>
    </row>
    <row r="23957" spans="1:4">
      <c r="A23957" s="215" t="s">
        <v>76731</v>
      </c>
      <c r="B23957" s="215">
        <v>1</v>
      </c>
      <c r="C23957" s="216" t="s">
        <v>76732</v>
      </c>
      <c r="D23957" s="215" t="s">
        <v>76733</v>
      </c>
    </row>
    <row r="23958" spans="1:4">
      <c r="A23958" s="215" t="s">
        <v>76734</v>
      </c>
      <c r="B23958" s="215">
        <v>1</v>
      </c>
      <c r="C23958" s="216" t="s">
        <v>76735</v>
      </c>
      <c r="D23958" s="215" t="s">
        <v>76736</v>
      </c>
    </row>
    <row r="23959" spans="1:4">
      <c r="A23959" s="215" t="s">
        <v>76737</v>
      </c>
      <c r="B23959" s="215">
        <v>1</v>
      </c>
      <c r="C23959" s="216" t="s">
        <v>76738</v>
      </c>
      <c r="D23959" s="215" t="s">
        <v>76739</v>
      </c>
    </row>
    <row r="23960" spans="1:4">
      <c r="A23960" s="215" t="s">
        <v>76740</v>
      </c>
      <c r="B23960" s="215">
        <v>1</v>
      </c>
      <c r="C23960" s="216" t="s">
        <v>76741</v>
      </c>
      <c r="D23960" s="215" t="s">
        <v>76742</v>
      </c>
    </row>
    <row r="23961" spans="1:4">
      <c r="A23961" s="215" t="s">
        <v>76743</v>
      </c>
      <c r="B23961" s="215">
        <v>1</v>
      </c>
      <c r="C23961" s="216" t="s">
        <v>76744</v>
      </c>
      <c r="D23961" s="215" t="s">
        <v>76745</v>
      </c>
    </row>
    <row r="23962" spans="1:4">
      <c r="A23962" s="215" t="s">
        <v>76746</v>
      </c>
      <c r="B23962" s="215">
        <v>2</v>
      </c>
      <c r="C23962" s="216" t="s">
        <v>76747</v>
      </c>
      <c r="D23962" s="215" t="s">
        <v>76748</v>
      </c>
    </row>
    <row r="23963" spans="1:4">
      <c r="A23963" s="215" t="s">
        <v>76749</v>
      </c>
      <c r="B23963" s="215">
        <v>1</v>
      </c>
      <c r="C23963" s="216" t="s">
        <v>76750</v>
      </c>
      <c r="D23963" s="215" t="s">
        <v>76751</v>
      </c>
    </row>
    <row r="23964" spans="1:4">
      <c r="A23964" s="215" t="s">
        <v>76752</v>
      </c>
      <c r="B23964" s="215">
        <v>1</v>
      </c>
      <c r="C23964" s="216" t="s">
        <v>76753</v>
      </c>
      <c r="D23964" s="215" t="s">
        <v>76754</v>
      </c>
    </row>
    <row r="23965" spans="1:4">
      <c r="A23965" s="215" t="s">
        <v>76755</v>
      </c>
      <c r="B23965" s="215">
        <v>1</v>
      </c>
      <c r="C23965" s="216" t="s">
        <v>76756</v>
      </c>
      <c r="D23965" s="215" t="s">
        <v>76757</v>
      </c>
    </row>
    <row r="23966" spans="1:4">
      <c r="A23966" s="215" t="s">
        <v>76758</v>
      </c>
      <c r="B23966" s="215">
        <v>1</v>
      </c>
      <c r="C23966" s="216" t="s">
        <v>76759</v>
      </c>
      <c r="D23966" s="215" t="s">
        <v>76760</v>
      </c>
    </row>
    <row r="23967" spans="1:4">
      <c r="A23967" s="215" t="s">
        <v>76761</v>
      </c>
      <c r="B23967" s="215">
        <v>1</v>
      </c>
      <c r="C23967" s="216" t="s">
        <v>76762</v>
      </c>
      <c r="D23967" s="215" t="s">
        <v>76763</v>
      </c>
    </row>
    <row r="23968" spans="1:4">
      <c r="A23968" s="215" t="s">
        <v>76764</v>
      </c>
      <c r="B23968" s="215">
        <v>1</v>
      </c>
      <c r="C23968" s="216" t="s">
        <v>76765</v>
      </c>
      <c r="D23968" s="215" t="s">
        <v>76766</v>
      </c>
    </row>
    <row r="23969" spans="1:4">
      <c r="A23969" s="215" t="s">
        <v>76767</v>
      </c>
      <c r="B23969" s="215">
        <v>1</v>
      </c>
      <c r="C23969" s="216" t="s">
        <v>76768</v>
      </c>
      <c r="D23969" s="215" t="s">
        <v>76769</v>
      </c>
    </row>
    <row r="23970" spans="1:4">
      <c r="A23970" s="215" t="s">
        <v>76770</v>
      </c>
      <c r="B23970" s="215">
        <v>1</v>
      </c>
      <c r="C23970" s="216" t="s">
        <v>76771</v>
      </c>
      <c r="D23970" s="215" t="s">
        <v>76772</v>
      </c>
    </row>
    <row r="23971" spans="1:4">
      <c r="A23971" s="215" t="s">
        <v>76773</v>
      </c>
      <c r="B23971" s="215">
        <v>1</v>
      </c>
      <c r="C23971" s="216" t="s">
        <v>76774</v>
      </c>
      <c r="D23971" s="215" t="s">
        <v>76775</v>
      </c>
    </row>
    <row r="23972" spans="1:4">
      <c r="A23972" s="215" t="s">
        <v>76776</v>
      </c>
      <c r="B23972" s="215">
        <v>1</v>
      </c>
      <c r="C23972" s="216" t="s">
        <v>76777</v>
      </c>
      <c r="D23972" s="215" t="s">
        <v>76778</v>
      </c>
    </row>
    <row r="23973" spans="1:4">
      <c r="A23973" s="215" t="s">
        <v>76779</v>
      </c>
      <c r="B23973" s="215">
        <v>1</v>
      </c>
      <c r="C23973" s="216" t="s">
        <v>76780</v>
      </c>
      <c r="D23973" s="215" t="s">
        <v>76781</v>
      </c>
    </row>
    <row r="23974" spans="1:4">
      <c r="A23974" s="215" t="s">
        <v>76782</v>
      </c>
      <c r="B23974" s="215">
        <v>1</v>
      </c>
      <c r="C23974" s="216" t="s">
        <v>76783</v>
      </c>
      <c r="D23974" s="215" t="s">
        <v>76784</v>
      </c>
    </row>
    <row r="23975" spans="1:4">
      <c r="A23975" s="215" t="s">
        <v>76785</v>
      </c>
      <c r="B23975" s="215">
        <v>1</v>
      </c>
      <c r="C23975" s="216" t="s">
        <v>76786</v>
      </c>
      <c r="D23975" s="215" t="s">
        <v>76787</v>
      </c>
    </row>
    <row r="23976" spans="1:4">
      <c r="A23976" s="215" t="s">
        <v>76788</v>
      </c>
      <c r="B23976" s="215">
        <v>1</v>
      </c>
      <c r="C23976" s="216" t="s">
        <v>76789</v>
      </c>
      <c r="D23976" s="215" t="s">
        <v>76790</v>
      </c>
    </row>
    <row r="23977" spans="1:4">
      <c r="A23977" s="215" t="s">
        <v>76791</v>
      </c>
      <c r="B23977" s="215">
        <v>1</v>
      </c>
      <c r="C23977" s="216" t="s">
        <v>76792</v>
      </c>
      <c r="D23977" s="215" t="s">
        <v>76793</v>
      </c>
    </row>
    <row r="23978" spans="1:4">
      <c r="A23978" s="215" t="s">
        <v>76794</v>
      </c>
      <c r="B23978" s="215">
        <v>1</v>
      </c>
      <c r="C23978" s="216" t="s">
        <v>76795</v>
      </c>
      <c r="D23978" s="215" t="s">
        <v>76796</v>
      </c>
    </row>
    <row r="23979" spans="1:4">
      <c r="A23979" s="215" t="s">
        <v>76797</v>
      </c>
      <c r="B23979" s="215">
        <v>1</v>
      </c>
      <c r="C23979" s="216" t="s">
        <v>76798</v>
      </c>
      <c r="D23979" s="215" t="s">
        <v>76799</v>
      </c>
    </row>
    <row r="23980" spans="1:4">
      <c r="A23980" s="215" t="s">
        <v>76800</v>
      </c>
      <c r="B23980" s="215">
        <v>1</v>
      </c>
      <c r="C23980" s="216" t="s">
        <v>76801</v>
      </c>
      <c r="D23980" s="215" t="s">
        <v>76802</v>
      </c>
    </row>
    <row r="23981" spans="1:4">
      <c r="A23981" s="215" t="s">
        <v>76803</v>
      </c>
      <c r="B23981" s="215">
        <v>1</v>
      </c>
      <c r="C23981" s="216" t="s">
        <v>76804</v>
      </c>
      <c r="D23981" s="215" t="s">
        <v>76805</v>
      </c>
    </row>
    <row r="23982" spans="1:4">
      <c r="A23982" s="215" t="s">
        <v>76806</v>
      </c>
      <c r="B23982" s="215">
        <v>1</v>
      </c>
      <c r="C23982" s="216" t="s">
        <v>76807</v>
      </c>
      <c r="D23982" s="215" t="s">
        <v>76808</v>
      </c>
    </row>
    <row r="23983" spans="1:4">
      <c r="A23983" s="215" t="s">
        <v>76809</v>
      </c>
      <c r="B23983" s="215">
        <v>1</v>
      </c>
      <c r="C23983" s="216" t="s">
        <v>76810</v>
      </c>
      <c r="D23983" s="215" t="s">
        <v>76811</v>
      </c>
    </row>
    <row r="23984" spans="1:4">
      <c r="A23984" s="215" t="s">
        <v>76812</v>
      </c>
      <c r="B23984" s="215">
        <v>1</v>
      </c>
      <c r="C23984" s="216" t="s">
        <v>76813</v>
      </c>
      <c r="D23984" s="215" t="s">
        <v>76814</v>
      </c>
    </row>
    <row r="23985" spans="1:4">
      <c r="A23985" s="215" t="s">
        <v>76815</v>
      </c>
      <c r="B23985" s="215">
        <v>1</v>
      </c>
      <c r="C23985" s="216" t="s">
        <v>76816</v>
      </c>
      <c r="D23985" s="215" t="s">
        <v>76817</v>
      </c>
    </row>
    <row r="23986" spans="1:4">
      <c r="A23986" s="215" t="s">
        <v>76818</v>
      </c>
      <c r="B23986" s="215">
        <v>1</v>
      </c>
      <c r="C23986" s="216" t="s">
        <v>76819</v>
      </c>
      <c r="D23986" s="215" t="s">
        <v>76820</v>
      </c>
    </row>
    <row r="23987" spans="1:4">
      <c r="A23987" s="215" t="s">
        <v>76821</v>
      </c>
      <c r="B23987" s="215">
        <v>1</v>
      </c>
      <c r="C23987" s="216" t="s">
        <v>76822</v>
      </c>
      <c r="D23987" s="215" t="s">
        <v>76823</v>
      </c>
    </row>
    <row r="23988" spans="1:4">
      <c r="A23988" s="215" t="s">
        <v>76824</v>
      </c>
      <c r="B23988" s="215">
        <v>1</v>
      </c>
      <c r="C23988" s="216" t="s">
        <v>76825</v>
      </c>
      <c r="D23988" s="215" t="s">
        <v>76826</v>
      </c>
    </row>
    <row r="23989" spans="1:4">
      <c r="A23989" s="215" t="s">
        <v>76827</v>
      </c>
      <c r="B23989" s="215">
        <v>1</v>
      </c>
      <c r="C23989" s="216" t="s">
        <v>76828</v>
      </c>
      <c r="D23989" s="215" t="s">
        <v>76829</v>
      </c>
    </row>
    <row r="23990" spans="1:4">
      <c r="A23990" s="215" t="s">
        <v>76830</v>
      </c>
      <c r="B23990" s="215">
        <v>1</v>
      </c>
      <c r="C23990" s="216" t="s">
        <v>76831</v>
      </c>
      <c r="D23990" s="215" t="s">
        <v>76832</v>
      </c>
    </row>
    <row r="23991" spans="1:4">
      <c r="A23991" s="215" t="s">
        <v>76833</v>
      </c>
      <c r="B23991" s="215">
        <v>1</v>
      </c>
      <c r="C23991" s="216" t="s">
        <v>76834</v>
      </c>
      <c r="D23991" s="215" t="s">
        <v>76835</v>
      </c>
    </row>
    <row r="23992" spans="1:4">
      <c r="A23992" s="215" t="s">
        <v>76836</v>
      </c>
      <c r="B23992" s="215">
        <v>1</v>
      </c>
      <c r="C23992" s="216" t="s">
        <v>76837</v>
      </c>
      <c r="D23992" s="215" t="s">
        <v>76838</v>
      </c>
    </row>
    <row r="23993" spans="1:4">
      <c r="A23993" s="215" t="s">
        <v>76839</v>
      </c>
      <c r="B23993" s="215">
        <v>1</v>
      </c>
      <c r="C23993" s="216" t="s">
        <v>76840</v>
      </c>
      <c r="D23993" s="215" t="s">
        <v>76841</v>
      </c>
    </row>
    <row r="23994" spans="1:4">
      <c r="A23994" s="215" t="s">
        <v>76842</v>
      </c>
      <c r="B23994" s="215">
        <v>1</v>
      </c>
      <c r="C23994" s="216" t="s">
        <v>76843</v>
      </c>
      <c r="D23994" s="215" t="s">
        <v>76844</v>
      </c>
    </row>
    <row r="23995" spans="1:4">
      <c r="A23995" s="215" t="s">
        <v>76845</v>
      </c>
      <c r="B23995" s="215">
        <v>1</v>
      </c>
      <c r="C23995" s="216" t="s">
        <v>76846</v>
      </c>
      <c r="D23995" s="215" t="s">
        <v>76847</v>
      </c>
    </row>
    <row r="23996" spans="1:4">
      <c r="A23996" s="215" t="s">
        <v>76848</v>
      </c>
      <c r="B23996" s="215">
        <v>1</v>
      </c>
      <c r="C23996" s="216" t="s">
        <v>76849</v>
      </c>
      <c r="D23996" s="215" t="s">
        <v>76850</v>
      </c>
    </row>
    <row r="23997" spans="1:4">
      <c r="A23997" s="215" t="s">
        <v>76851</v>
      </c>
      <c r="B23997" s="215">
        <v>1</v>
      </c>
      <c r="C23997" s="216" t="s">
        <v>76852</v>
      </c>
      <c r="D23997" s="215" t="s">
        <v>76853</v>
      </c>
    </row>
    <row r="23998" spans="1:4">
      <c r="A23998" s="215" t="s">
        <v>76854</v>
      </c>
      <c r="B23998" s="215">
        <v>1</v>
      </c>
      <c r="C23998" s="216" t="s">
        <v>76855</v>
      </c>
      <c r="D23998" s="215" t="s">
        <v>76856</v>
      </c>
    </row>
    <row r="23999" spans="1:4">
      <c r="A23999" s="215" t="s">
        <v>76857</v>
      </c>
      <c r="B23999" s="215">
        <v>1</v>
      </c>
      <c r="C23999" s="216" t="s">
        <v>76858</v>
      </c>
      <c r="D23999" s="215" t="s">
        <v>76859</v>
      </c>
    </row>
    <row r="24000" spans="1:4">
      <c r="A24000" s="215" t="s">
        <v>76860</v>
      </c>
      <c r="B24000" s="215">
        <v>1</v>
      </c>
      <c r="C24000" s="216" t="s">
        <v>76861</v>
      </c>
      <c r="D24000" s="215" t="s">
        <v>76862</v>
      </c>
    </row>
    <row r="24001" spans="1:4">
      <c r="A24001" s="215" t="s">
        <v>76863</v>
      </c>
      <c r="B24001" s="215">
        <v>1</v>
      </c>
      <c r="C24001" s="216" t="s">
        <v>76864</v>
      </c>
      <c r="D24001" s="215" t="s">
        <v>76865</v>
      </c>
    </row>
    <row r="24002" spans="1:4">
      <c r="A24002" s="215" t="s">
        <v>76866</v>
      </c>
      <c r="B24002" s="215">
        <v>1</v>
      </c>
      <c r="C24002" s="216" t="s">
        <v>76867</v>
      </c>
      <c r="D24002" s="215" t="s">
        <v>76868</v>
      </c>
    </row>
    <row r="24003" spans="1:4">
      <c r="A24003" s="215" t="s">
        <v>76869</v>
      </c>
      <c r="B24003" s="215">
        <v>1</v>
      </c>
      <c r="C24003" s="216" t="s">
        <v>76870</v>
      </c>
      <c r="D24003" s="215" t="s">
        <v>76871</v>
      </c>
    </row>
    <row r="24004" spans="1:4">
      <c r="A24004" s="215" t="s">
        <v>76872</v>
      </c>
      <c r="B24004" s="215">
        <v>1</v>
      </c>
      <c r="C24004" s="216" t="s">
        <v>76873</v>
      </c>
      <c r="D24004" s="215" t="s">
        <v>76874</v>
      </c>
    </row>
    <row r="24005" spans="1:4">
      <c r="A24005" s="215" t="s">
        <v>76875</v>
      </c>
      <c r="B24005" s="215">
        <v>1</v>
      </c>
      <c r="C24005" s="216" t="s">
        <v>76876</v>
      </c>
      <c r="D24005" s="215" t="s">
        <v>76877</v>
      </c>
    </row>
    <row r="24006" spans="1:4">
      <c r="A24006" s="215" t="s">
        <v>76878</v>
      </c>
      <c r="B24006" s="215">
        <v>1</v>
      </c>
      <c r="C24006" s="216" t="s">
        <v>76879</v>
      </c>
      <c r="D24006" s="215" t="s">
        <v>76880</v>
      </c>
    </row>
    <row r="24007" spans="1:4">
      <c r="A24007" s="215" t="s">
        <v>76881</v>
      </c>
      <c r="B24007" s="215">
        <v>1</v>
      </c>
      <c r="C24007" s="216" t="s">
        <v>76882</v>
      </c>
      <c r="D24007" s="215" t="s">
        <v>76883</v>
      </c>
    </row>
    <row r="24008" spans="1:4">
      <c r="A24008" s="215" t="s">
        <v>76884</v>
      </c>
      <c r="B24008" s="215">
        <v>1</v>
      </c>
      <c r="C24008" s="216" t="s">
        <v>76885</v>
      </c>
      <c r="D24008" s="215" t="s">
        <v>76886</v>
      </c>
    </row>
    <row r="24009" spans="1:4">
      <c r="A24009" s="215" t="s">
        <v>76887</v>
      </c>
      <c r="B24009" s="215">
        <v>1</v>
      </c>
      <c r="C24009" s="216" t="s">
        <v>76888</v>
      </c>
      <c r="D24009" s="215" t="s">
        <v>76889</v>
      </c>
    </row>
    <row r="24010" spans="1:4">
      <c r="A24010" s="215" t="s">
        <v>76890</v>
      </c>
      <c r="B24010" s="215">
        <v>1</v>
      </c>
      <c r="C24010" s="216" t="s">
        <v>76891</v>
      </c>
      <c r="D24010" s="215" t="s">
        <v>76892</v>
      </c>
    </row>
    <row r="24011" spans="1:4">
      <c r="A24011" s="215" t="s">
        <v>76893</v>
      </c>
      <c r="B24011" s="215">
        <v>1</v>
      </c>
      <c r="C24011" s="216" t="s">
        <v>76894</v>
      </c>
      <c r="D24011" s="215" t="s">
        <v>76895</v>
      </c>
    </row>
    <row r="24012" spans="1:4">
      <c r="A24012" s="215" t="s">
        <v>76896</v>
      </c>
      <c r="B24012" s="215">
        <v>1</v>
      </c>
      <c r="C24012" s="216" t="s">
        <v>76897</v>
      </c>
      <c r="D24012" s="215" t="s">
        <v>76898</v>
      </c>
    </row>
    <row r="24013" spans="1:4">
      <c r="A24013" s="215" t="s">
        <v>76899</v>
      </c>
      <c r="B24013" s="215">
        <v>1</v>
      </c>
      <c r="C24013" s="216" t="s">
        <v>76900</v>
      </c>
      <c r="D24013" s="215" t="s">
        <v>76901</v>
      </c>
    </row>
    <row r="24014" spans="1:4">
      <c r="A24014" s="215" t="s">
        <v>76902</v>
      </c>
      <c r="B24014" s="215">
        <v>1</v>
      </c>
      <c r="C24014" s="216" t="s">
        <v>76903</v>
      </c>
      <c r="D24014" s="215" t="s">
        <v>76904</v>
      </c>
    </row>
    <row r="24015" spans="1:4">
      <c r="A24015" s="215" t="s">
        <v>76905</v>
      </c>
      <c r="B24015" s="215">
        <v>1</v>
      </c>
      <c r="C24015" s="216" t="s">
        <v>76906</v>
      </c>
      <c r="D24015" s="215" t="s">
        <v>76907</v>
      </c>
    </row>
    <row r="24016" spans="1:4">
      <c r="A24016" s="215" t="s">
        <v>76908</v>
      </c>
      <c r="B24016" s="215">
        <v>1</v>
      </c>
      <c r="C24016" s="216" t="s">
        <v>76909</v>
      </c>
      <c r="D24016" s="215" t="s">
        <v>76910</v>
      </c>
    </row>
    <row r="24017" spans="1:4">
      <c r="A24017" s="215" t="s">
        <v>76911</v>
      </c>
      <c r="B24017" s="215">
        <v>1</v>
      </c>
      <c r="C24017" s="216" t="s">
        <v>76912</v>
      </c>
      <c r="D24017" s="215" t="s">
        <v>76913</v>
      </c>
    </row>
    <row r="24018" spans="1:4">
      <c r="A24018" s="215" t="s">
        <v>76914</v>
      </c>
      <c r="B24018" s="215">
        <v>1</v>
      </c>
      <c r="C24018" s="216" t="s">
        <v>76915</v>
      </c>
      <c r="D24018" s="215" t="s">
        <v>76916</v>
      </c>
    </row>
    <row r="24019" spans="1:4">
      <c r="A24019" s="215" t="s">
        <v>76917</v>
      </c>
      <c r="B24019" s="215">
        <v>1</v>
      </c>
      <c r="C24019" s="216" t="s">
        <v>76918</v>
      </c>
      <c r="D24019" s="215" t="s">
        <v>76919</v>
      </c>
    </row>
    <row r="24020" spans="1:4">
      <c r="A24020" s="215" t="s">
        <v>76920</v>
      </c>
      <c r="B24020" s="215">
        <v>1</v>
      </c>
      <c r="C24020" s="216" t="s">
        <v>76921</v>
      </c>
      <c r="D24020" s="215" t="s">
        <v>76922</v>
      </c>
    </row>
    <row r="24021" spans="1:4">
      <c r="A24021" s="215" t="s">
        <v>76923</v>
      </c>
      <c r="B24021" s="215">
        <v>1</v>
      </c>
      <c r="C24021" s="216" t="s">
        <v>76924</v>
      </c>
      <c r="D24021" s="215" t="s">
        <v>76925</v>
      </c>
    </row>
    <row r="24022" spans="1:4">
      <c r="A24022" s="215" t="s">
        <v>76926</v>
      </c>
      <c r="B24022" s="215">
        <v>1</v>
      </c>
      <c r="C24022" s="216" t="s">
        <v>76927</v>
      </c>
      <c r="D24022" s="215" t="s">
        <v>76928</v>
      </c>
    </row>
    <row r="24023" spans="1:4">
      <c r="A24023" s="215" t="s">
        <v>76929</v>
      </c>
      <c r="B24023" s="215">
        <v>1</v>
      </c>
      <c r="C24023" s="216" t="s">
        <v>76930</v>
      </c>
      <c r="D24023" s="215" t="s">
        <v>76931</v>
      </c>
    </row>
    <row r="24024" spans="1:4">
      <c r="A24024" s="215" t="s">
        <v>76932</v>
      </c>
      <c r="B24024" s="215">
        <v>1</v>
      </c>
      <c r="C24024" s="216" t="s">
        <v>76933</v>
      </c>
      <c r="D24024" s="215" t="s">
        <v>76934</v>
      </c>
    </row>
    <row r="24025" spans="1:4">
      <c r="A24025" s="215" t="s">
        <v>76935</v>
      </c>
      <c r="B24025" s="215">
        <v>1</v>
      </c>
      <c r="C24025" s="216" t="s">
        <v>76936</v>
      </c>
      <c r="D24025" s="215" t="s">
        <v>76937</v>
      </c>
    </row>
    <row r="24026" spans="1:4">
      <c r="A24026" s="215" t="s">
        <v>76938</v>
      </c>
      <c r="B24026" s="215">
        <v>1</v>
      </c>
      <c r="C24026" s="216" t="s">
        <v>76939</v>
      </c>
      <c r="D24026" s="215" t="s">
        <v>76940</v>
      </c>
    </row>
    <row r="24027" spans="1:4">
      <c r="A24027" s="215" t="s">
        <v>76941</v>
      </c>
      <c r="B24027" s="215">
        <v>1</v>
      </c>
      <c r="C24027" s="216" t="s">
        <v>76942</v>
      </c>
      <c r="D24027" s="215" t="s">
        <v>76943</v>
      </c>
    </row>
    <row r="24028" spans="1:4">
      <c r="A24028" s="215" t="s">
        <v>76944</v>
      </c>
      <c r="B24028" s="215">
        <v>1</v>
      </c>
      <c r="C24028" s="216" t="s">
        <v>76945</v>
      </c>
      <c r="D24028" s="215" t="s">
        <v>76946</v>
      </c>
    </row>
    <row r="24029" spans="1:4">
      <c r="A24029" s="215" t="s">
        <v>76947</v>
      </c>
      <c r="B24029" s="215">
        <v>1</v>
      </c>
      <c r="C24029" s="216" t="s">
        <v>76948</v>
      </c>
      <c r="D24029" s="215" t="s">
        <v>76949</v>
      </c>
    </row>
    <row r="24030" spans="1:4">
      <c r="A24030" s="215" t="s">
        <v>76950</v>
      </c>
      <c r="B24030" s="215">
        <v>1</v>
      </c>
      <c r="C24030" s="216" t="s">
        <v>76951</v>
      </c>
      <c r="D24030" s="215" t="s">
        <v>76952</v>
      </c>
    </row>
    <row r="24031" spans="1:4">
      <c r="A24031" s="215" t="s">
        <v>76953</v>
      </c>
      <c r="B24031" s="215">
        <v>1</v>
      </c>
      <c r="C24031" s="216" t="s">
        <v>76954</v>
      </c>
      <c r="D24031" s="215" t="s">
        <v>76955</v>
      </c>
    </row>
    <row r="24032" spans="1:4">
      <c r="A24032" s="215" t="s">
        <v>76956</v>
      </c>
      <c r="B24032" s="215">
        <v>1</v>
      </c>
      <c r="C24032" s="216" t="s">
        <v>76957</v>
      </c>
      <c r="D24032" s="215" t="s">
        <v>76958</v>
      </c>
    </row>
    <row r="24033" spans="1:4">
      <c r="A24033" s="215" t="s">
        <v>76959</v>
      </c>
      <c r="B24033" s="215">
        <v>1</v>
      </c>
      <c r="C24033" s="216" t="s">
        <v>76960</v>
      </c>
      <c r="D24033" s="215" t="s">
        <v>76961</v>
      </c>
    </row>
    <row r="24034" spans="1:4">
      <c r="A24034" s="215" t="s">
        <v>76962</v>
      </c>
      <c r="B24034" s="215">
        <v>1</v>
      </c>
      <c r="C24034" s="216" t="s">
        <v>76963</v>
      </c>
      <c r="D24034" s="215" t="s">
        <v>76964</v>
      </c>
    </row>
    <row r="24035" spans="1:4">
      <c r="A24035" s="215" t="s">
        <v>76965</v>
      </c>
      <c r="B24035" s="215">
        <v>1</v>
      </c>
      <c r="C24035" s="216" t="s">
        <v>76966</v>
      </c>
      <c r="D24035" s="215" t="s">
        <v>76967</v>
      </c>
    </row>
    <row r="24036" spans="1:4">
      <c r="A24036" s="215" t="s">
        <v>76968</v>
      </c>
      <c r="B24036" s="215">
        <v>1</v>
      </c>
      <c r="C24036" s="216" t="s">
        <v>76969</v>
      </c>
      <c r="D24036" s="215" t="s">
        <v>76970</v>
      </c>
    </row>
    <row r="24037" spans="1:4">
      <c r="A24037" s="215" t="s">
        <v>76971</v>
      </c>
      <c r="B24037" s="215">
        <v>1</v>
      </c>
      <c r="C24037" s="216" t="s">
        <v>76972</v>
      </c>
      <c r="D24037" s="215" t="s">
        <v>76973</v>
      </c>
    </row>
    <row r="24038" spans="1:4">
      <c r="A24038" s="215" t="s">
        <v>76974</v>
      </c>
      <c r="B24038" s="215">
        <v>1</v>
      </c>
      <c r="C24038" s="216" t="s">
        <v>76975</v>
      </c>
      <c r="D24038" s="215" t="s">
        <v>76976</v>
      </c>
    </row>
    <row r="24039" spans="1:4">
      <c r="A24039" s="215" t="s">
        <v>76977</v>
      </c>
      <c r="B24039" s="215">
        <v>1</v>
      </c>
      <c r="C24039" s="216" t="s">
        <v>76978</v>
      </c>
      <c r="D24039" s="215" t="s">
        <v>76979</v>
      </c>
    </row>
    <row r="24040" spans="1:4">
      <c r="A24040" s="215" t="s">
        <v>76980</v>
      </c>
      <c r="B24040" s="215">
        <v>1</v>
      </c>
      <c r="C24040" s="216" t="s">
        <v>76981</v>
      </c>
      <c r="D24040" s="215" t="s">
        <v>76982</v>
      </c>
    </row>
    <row r="24041" spans="1:4">
      <c r="A24041" s="215" t="s">
        <v>76983</v>
      </c>
      <c r="B24041" s="215">
        <v>1</v>
      </c>
      <c r="C24041" s="216" t="s">
        <v>76984</v>
      </c>
      <c r="D24041" s="215" t="s">
        <v>76985</v>
      </c>
    </row>
    <row r="24042" spans="1:4">
      <c r="A24042" s="215" t="s">
        <v>76986</v>
      </c>
      <c r="B24042" s="215">
        <v>1</v>
      </c>
      <c r="C24042" s="216" t="s">
        <v>76987</v>
      </c>
      <c r="D24042" s="215" t="s">
        <v>76988</v>
      </c>
    </row>
    <row r="24043" spans="1:4">
      <c r="A24043" s="215" t="s">
        <v>76989</v>
      </c>
      <c r="B24043" s="215">
        <v>1</v>
      </c>
      <c r="C24043" s="216" t="s">
        <v>76990</v>
      </c>
      <c r="D24043" s="215" t="s">
        <v>76991</v>
      </c>
    </row>
    <row r="24044" spans="1:4">
      <c r="A24044" s="215" t="s">
        <v>76992</v>
      </c>
      <c r="B24044" s="215">
        <v>1</v>
      </c>
      <c r="C24044" s="216" t="s">
        <v>76993</v>
      </c>
      <c r="D24044" s="215" t="s">
        <v>76994</v>
      </c>
    </row>
    <row r="24045" spans="1:4">
      <c r="A24045" s="215" t="s">
        <v>76995</v>
      </c>
      <c r="B24045" s="215">
        <v>1</v>
      </c>
      <c r="C24045" s="216" t="s">
        <v>76996</v>
      </c>
      <c r="D24045" s="215" t="s">
        <v>76997</v>
      </c>
    </row>
    <row r="24046" spans="1:4">
      <c r="A24046" s="215" t="s">
        <v>76998</v>
      </c>
      <c r="B24046" s="215">
        <v>1</v>
      </c>
      <c r="C24046" s="216" t="s">
        <v>76999</v>
      </c>
      <c r="D24046" s="215" t="s">
        <v>77000</v>
      </c>
    </row>
    <row r="24047" spans="1:4">
      <c r="A24047" s="215" t="s">
        <v>77001</v>
      </c>
      <c r="B24047" s="215">
        <v>1</v>
      </c>
      <c r="C24047" s="216" t="s">
        <v>77002</v>
      </c>
      <c r="D24047" s="215" t="s">
        <v>77003</v>
      </c>
    </row>
    <row r="24048" spans="1:4">
      <c r="A24048" s="215" t="s">
        <v>77004</v>
      </c>
      <c r="B24048" s="215">
        <v>1</v>
      </c>
      <c r="C24048" s="216" t="s">
        <v>77005</v>
      </c>
      <c r="D24048" s="215" t="s">
        <v>77006</v>
      </c>
    </row>
    <row r="24049" spans="1:4">
      <c r="A24049" s="215" t="s">
        <v>77007</v>
      </c>
      <c r="B24049" s="215">
        <v>1</v>
      </c>
      <c r="C24049" s="216" t="s">
        <v>77008</v>
      </c>
      <c r="D24049" s="215" t="s">
        <v>77009</v>
      </c>
    </row>
    <row r="24050" spans="1:4">
      <c r="A24050" s="215" t="s">
        <v>77010</v>
      </c>
      <c r="B24050" s="215">
        <v>1</v>
      </c>
      <c r="C24050" s="216" t="s">
        <v>77011</v>
      </c>
      <c r="D24050" s="215" t="s">
        <v>77012</v>
      </c>
    </row>
    <row r="24051" spans="1:4">
      <c r="A24051" s="215" t="s">
        <v>77013</v>
      </c>
      <c r="B24051" s="215">
        <v>1</v>
      </c>
      <c r="C24051" s="216" t="s">
        <v>77014</v>
      </c>
      <c r="D24051" s="215" t="s">
        <v>77015</v>
      </c>
    </row>
    <row r="24052" spans="1:4">
      <c r="A24052" s="215" t="s">
        <v>77016</v>
      </c>
      <c r="B24052" s="215">
        <v>1</v>
      </c>
      <c r="C24052" s="216" t="s">
        <v>77017</v>
      </c>
      <c r="D24052" s="215" t="s">
        <v>77018</v>
      </c>
    </row>
    <row r="24053" spans="1:4">
      <c r="A24053" s="215" t="s">
        <v>77019</v>
      </c>
      <c r="B24053" s="215">
        <v>1</v>
      </c>
      <c r="C24053" s="216" t="s">
        <v>77020</v>
      </c>
      <c r="D24053" s="215" t="s">
        <v>77021</v>
      </c>
    </row>
    <row r="24054" spans="1:4">
      <c r="A24054" s="215" t="s">
        <v>77022</v>
      </c>
      <c r="B24054" s="215">
        <v>1</v>
      </c>
      <c r="C24054" s="216" t="s">
        <v>77023</v>
      </c>
      <c r="D24054" s="215" t="s">
        <v>77024</v>
      </c>
    </row>
    <row r="24055" spans="1:4">
      <c r="A24055" s="215" t="s">
        <v>77025</v>
      </c>
      <c r="B24055" s="215">
        <v>1</v>
      </c>
      <c r="C24055" s="216" t="s">
        <v>77026</v>
      </c>
      <c r="D24055" s="215" t="s">
        <v>77027</v>
      </c>
    </row>
    <row r="24056" spans="1:4">
      <c r="A24056" s="215" t="s">
        <v>77028</v>
      </c>
      <c r="B24056" s="215">
        <v>1</v>
      </c>
      <c r="C24056" s="216" t="s">
        <v>77029</v>
      </c>
      <c r="D24056" s="215" t="s">
        <v>77030</v>
      </c>
    </row>
    <row r="24057" spans="1:4">
      <c r="A24057" s="215" t="s">
        <v>77031</v>
      </c>
      <c r="B24057" s="215">
        <v>1</v>
      </c>
      <c r="C24057" s="216" t="s">
        <v>77032</v>
      </c>
      <c r="D24057" s="215" t="s">
        <v>77033</v>
      </c>
    </row>
    <row r="24058" spans="1:4">
      <c r="A24058" s="215" t="s">
        <v>77034</v>
      </c>
      <c r="B24058" s="215">
        <v>1</v>
      </c>
      <c r="C24058" s="216" t="s">
        <v>77035</v>
      </c>
      <c r="D24058" s="215" t="s">
        <v>77036</v>
      </c>
    </row>
    <row r="24059" spans="1:4">
      <c r="A24059" s="215" t="s">
        <v>77037</v>
      </c>
      <c r="B24059" s="215">
        <v>1</v>
      </c>
      <c r="C24059" s="216" t="s">
        <v>77038</v>
      </c>
      <c r="D24059" s="215" t="s">
        <v>77039</v>
      </c>
    </row>
    <row r="24060" spans="1:4">
      <c r="A24060" s="215" t="s">
        <v>77040</v>
      </c>
      <c r="B24060" s="215">
        <v>1</v>
      </c>
      <c r="C24060" s="216" t="s">
        <v>77041</v>
      </c>
      <c r="D24060" s="215" t="s">
        <v>77042</v>
      </c>
    </row>
    <row r="24061" spans="1:4">
      <c r="A24061" s="215" t="s">
        <v>77043</v>
      </c>
      <c r="B24061" s="215">
        <v>1</v>
      </c>
      <c r="C24061" s="216" t="s">
        <v>77044</v>
      </c>
      <c r="D24061" s="215" t="s">
        <v>77045</v>
      </c>
    </row>
    <row r="24062" spans="1:4">
      <c r="A24062" s="215" t="s">
        <v>77046</v>
      </c>
      <c r="B24062" s="215">
        <v>1</v>
      </c>
      <c r="C24062" s="216" t="s">
        <v>77047</v>
      </c>
      <c r="D24062" s="215" t="s">
        <v>77048</v>
      </c>
    </row>
    <row r="24063" spans="1:4">
      <c r="A24063" s="215" t="s">
        <v>77049</v>
      </c>
      <c r="B24063" s="215">
        <v>1</v>
      </c>
      <c r="C24063" s="216" t="s">
        <v>77050</v>
      </c>
      <c r="D24063" s="215" t="s">
        <v>77051</v>
      </c>
    </row>
    <row r="24064" spans="1:4">
      <c r="A24064" s="215" t="s">
        <v>77052</v>
      </c>
      <c r="B24064" s="215">
        <v>1</v>
      </c>
      <c r="C24064" s="216" t="s">
        <v>77053</v>
      </c>
      <c r="D24064" s="215" t="s">
        <v>77054</v>
      </c>
    </row>
    <row r="24065" spans="1:4">
      <c r="A24065" s="215" t="s">
        <v>77055</v>
      </c>
      <c r="B24065" s="215">
        <v>1</v>
      </c>
      <c r="C24065" s="216" t="s">
        <v>77056</v>
      </c>
      <c r="D24065" s="215" t="s">
        <v>77057</v>
      </c>
    </row>
    <row r="24066" spans="1:4">
      <c r="A24066" s="215" t="s">
        <v>77058</v>
      </c>
      <c r="B24066" s="215">
        <v>1</v>
      </c>
      <c r="C24066" s="216" t="s">
        <v>77059</v>
      </c>
      <c r="D24066" s="215" t="s">
        <v>77060</v>
      </c>
    </row>
    <row r="24067" spans="1:4">
      <c r="A24067" s="215" t="s">
        <v>77061</v>
      </c>
      <c r="B24067" s="215">
        <v>1</v>
      </c>
      <c r="C24067" s="216" t="s">
        <v>77062</v>
      </c>
      <c r="D24067" s="215" t="s">
        <v>77063</v>
      </c>
    </row>
    <row r="24068" spans="1:4">
      <c r="A24068" s="215" t="s">
        <v>77064</v>
      </c>
      <c r="B24068" s="215">
        <v>1</v>
      </c>
      <c r="C24068" s="216" t="s">
        <v>77065</v>
      </c>
      <c r="D24068" s="215" t="s">
        <v>77066</v>
      </c>
    </row>
    <row r="24069" spans="1:4">
      <c r="A24069" s="215" t="s">
        <v>77067</v>
      </c>
      <c r="B24069" s="215">
        <v>1</v>
      </c>
      <c r="C24069" s="216" t="s">
        <v>77068</v>
      </c>
      <c r="D24069" s="215" t="s">
        <v>77069</v>
      </c>
    </row>
    <row r="24070" spans="1:4">
      <c r="A24070" s="215" t="s">
        <v>77070</v>
      </c>
      <c r="B24070" s="215">
        <v>1</v>
      </c>
      <c r="C24070" s="216" t="s">
        <v>77071</v>
      </c>
      <c r="D24070" s="215" t="s">
        <v>77072</v>
      </c>
    </row>
    <row r="24071" spans="1:4">
      <c r="A24071" s="215" t="s">
        <v>77073</v>
      </c>
      <c r="B24071" s="215">
        <v>1</v>
      </c>
      <c r="C24071" s="216" t="s">
        <v>77074</v>
      </c>
      <c r="D24071" s="215" t="s">
        <v>77075</v>
      </c>
    </row>
    <row r="24072" spans="1:4">
      <c r="A24072" s="215" t="s">
        <v>77076</v>
      </c>
      <c r="B24072" s="215">
        <v>1</v>
      </c>
      <c r="C24072" s="216" t="s">
        <v>77077</v>
      </c>
      <c r="D24072" s="215" t="s">
        <v>77078</v>
      </c>
    </row>
    <row r="24073" spans="1:4">
      <c r="A24073" s="215" t="s">
        <v>77079</v>
      </c>
      <c r="B24073" s="215">
        <v>1</v>
      </c>
      <c r="C24073" s="216" t="s">
        <v>77080</v>
      </c>
      <c r="D24073" s="215" t="s">
        <v>77081</v>
      </c>
    </row>
    <row r="24074" spans="1:4">
      <c r="A24074" s="215" t="s">
        <v>77082</v>
      </c>
      <c r="B24074" s="215">
        <v>1</v>
      </c>
      <c r="C24074" s="216" t="s">
        <v>77083</v>
      </c>
      <c r="D24074" s="215" t="s">
        <v>77084</v>
      </c>
    </row>
    <row r="24075" spans="1:4">
      <c r="A24075" s="215" t="s">
        <v>77085</v>
      </c>
      <c r="B24075" s="215">
        <v>1</v>
      </c>
      <c r="C24075" s="216" t="s">
        <v>77086</v>
      </c>
      <c r="D24075" s="215" t="s">
        <v>77087</v>
      </c>
    </row>
    <row r="24076" spans="1:4">
      <c r="A24076" s="215" t="s">
        <v>77088</v>
      </c>
      <c r="B24076" s="215">
        <v>1</v>
      </c>
      <c r="C24076" s="216" t="s">
        <v>77089</v>
      </c>
      <c r="D24076" s="215" t="s">
        <v>77090</v>
      </c>
    </row>
    <row r="24077" spans="1:4">
      <c r="A24077" s="215" t="s">
        <v>77091</v>
      </c>
      <c r="B24077" s="215">
        <v>1</v>
      </c>
      <c r="C24077" s="216" t="s">
        <v>77092</v>
      </c>
      <c r="D24077" s="215" t="s">
        <v>77093</v>
      </c>
    </row>
    <row r="24078" spans="1:4">
      <c r="A24078" s="215" t="s">
        <v>77094</v>
      </c>
      <c r="B24078" s="215">
        <v>1</v>
      </c>
      <c r="C24078" s="216" t="s">
        <v>77095</v>
      </c>
      <c r="D24078" s="215" t="s">
        <v>77096</v>
      </c>
    </row>
    <row r="24079" spans="1:4">
      <c r="A24079" s="215" t="s">
        <v>77097</v>
      </c>
      <c r="B24079" s="215">
        <v>1</v>
      </c>
      <c r="C24079" s="216" t="s">
        <v>77098</v>
      </c>
      <c r="D24079" s="215" t="s">
        <v>77099</v>
      </c>
    </row>
    <row r="24080" spans="1:4">
      <c r="A24080" s="215" t="s">
        <v>77100</v>
      </c>
      <c r="B24080" s="215">
        <v>1</v>
      </c>
      <c r="C24080" s="216" t="s">
        <v>77101</v>
      </c>
      <c r="D24080" s="215" t="s">
        <v>77102</v>
      </c>
    </row>
    <row r="24081" spans="1:4">
      <c r="A24081" s="215" t="s">
        <v>77103</v>
      </c>
      <c r="B24081" s="215">
        <v>1</v>
      </c>
      <c r="C24081" s="216" t="s">
        <v>77104</v>
      </c>
      <c r="D24081" s="215" t="s">
        <v>77105</v>
      </c>
    </row>
    <row r="24082" spans="1:4">
      <c r="A24082" s="215" t="s">
        <v>77106</v>
      </c>
      <c r="B24082" s="215">
        <v>1</v>
      </c>
      <c r="C24082" s="216" t="s">
        <v>77107</v>
      </c>
      <c r="D24082" s="215" t="s">
        <v>77108</v>
      </c>
    </row>
    <row r="24083" spans="1:4">
      <c r="A24083" s="215" t="s">
        <v>77109</v>
      </c>
      <c r="B24083" s="215">
        <v>1</v>
      </c>
      <c r="C24083" s="216" t="s">
        <v>77110</v>
      </c>
      <c r="D24083" s="215" t="s">
        <v>77111</v>
      </c>
    </row>
    <row r="24084" spans="1:4">
      <c r="A24084" s="215" t="s">
        <v>77112</v>
      </c>
      <c r="B24084" s="215">
        <v>1</v>
      </c>
      <c r="C24084" s="216" t="s">
        <v>77113</v>
      </c>
      <c r="D24084" s="215" t="s">
        <v>77114</v>
      </c>
    </row>
    <row r="24085" spans="1:4">
      <c r="A24085" s="215" t="s">
        <v>77115</v>
      </c>
      <c r="B24085" s="215">
        <v>1</v>
      </c>
      <c r="C24085" s="216" t="s">
        <v>77116</v>
      </c>
      <c r="D24085" s="215" t="s">
        <v>77117</v>
      </c>
    </row>
    <row r="24086" spans="1:4">
      <c r="A24086" s="215" t="s">
        <v>77118</v>
      </c>
      <c r="B24086" s="215">
        <v>1</v>
      </c>
      <c r="C24086" s="216" t="s">
        <v>77119</v>
      </c>
      <c r="D24086" s="215" t="s">
        <v>77120</v>
      </c>
    </row>
    <row r="24087" spans="1:4">
      <c r="A24087" s="215" t="s">
        <v>77121</v>
      </c>
      <c r="B24087" s="215">
        <v>1</v>
      </c>
      <c r="C24087" s="216" t="s">
        <v>77122</v>
      </c>
      <c r="D24087" s="215" t="s">
        <v>77123</v>
      </c>
    </row>
    <row r="24088" spans="1:4">
      <c r="A24088" s="215" t="s">
        <v>77124</v>
      </c>
      <c r="B24088" s="215">
        <v>1</v>
      </c>
      <c r="C24088" s="216" t="s">
        <v>77125</v>
      </c>
      <c r="D24088" s="215" t="s">
        <v>77126</v>
      </c>
    </row>
    <row r="24089" spans="1:4">
      <c r="A24089" s="215" t="s">
        <v>77127</v>
      </c>
      <c r="B24089" s="215">
        <v>1</v>
      </c>
      <c r="C24089" s="216" t="s">
        <v>77128</v>
      </c>
      <c r="D24089" s="215" t="s">
        <v>77129</v>
      </c>
    </row>
    <row r="24090" spans="1:4">
      <c r="A24090" s="215" t="s">
        <v>77130</v>
      </c>
      <c r="B24090" s="215">
        <v>1</v>
      </c>
      <c r="C24090" s="216" t="s">
        <v>77131</v>
      </c>
      <c r="D24090" s="215" t="s">
        <v>77132</v>
      </c>
    </row>
    <row r="24091" spans="1:4">
      <c r="A24091" s="215" t="s">
        <v>77133</v>
      </c>
      <c r="B24091" s="215">
        <v>1</v>
      </c>
      <c r="C24091" s="216" t="s">
        <v>77134</v>
      </c>
      <c r="D24091" s="215" t="s">
        <v>77135</v>
      </c>
    </row>
    <row r="24092" spans="1:4">
      <c r="A24092" s="215" t="s">
        <v>77136</v>
      </c>
      <c r="B24092" s="215">
        <v>1</v>
      </c>
      <c r="C24092" s="216" t="s">
        <v>77137</v>
      </c>
      <c r="D24092" s="215" t="s">
        <v>77138</v>
      </c>
    </row>
    <row r="24093" spans="1:4">
      <c r="A24093" s="215" t="s">
        <v>77139</v>
      </c>
      <c r="B24093" s="215">
        <v>1</v>
      </c>
      <c r="C24093" s="216" t="s">
        <v>77140</v>
      </c>
      <c r="D24093" s="215" t="s">
        <v>77141</v>
      </c>
    </row>
    <row r="24094" spans="1:4">
      <c r="A24094" s="215" t="s">
        <v>77142</v>
      </c>
      <c r="B24094" s="215">
        <v>1</v>
      </c>
      <c r="C24094" s="216" t="s">
        <v>77143</v>
      </c>
      <c r="D24094" s="215" t="s">
        <v>77144</v>
      </c>
    </row>
    <row r="24095" spans="1:4">
      <c r="A24095" s="215" t="s">
        <v>77145</v>
      </c>
      <c r="B24095" s="215">
        <v>1</v>
      </c>
      <c r="C24095" s="216" t="s">
        <v>77146</v>
      </c>
      <c r="D24095" s="215" t="s">
        <v>77147</v>
      </c>
    </row>
    <row r="24096" spans="1:4">
      <c r="A24096" s="215" t="s">
        <v>77148</v>
      </c>
      <c r="B24096" s="215">
        <v>1</v>
      </c>
      <c r="C24096" s="216" t="s">
        <v>77149</v>
      </c>
      <c r="D24096" s="215" t="s">
        <v>77150</v>
      </c>
    </row>
    <row r="24097" spans="1:4">
      <c r="A24097" s="215" t="s">
        <v>77151</v>
      </c>
      <c r="B24097" s="215">
        <v>1</v>
      </c>
      <c r="C24097" s="216" t="s">
        <v>77152</v>
      </c>
      <c r="D24097" s="215" t="s">
        <v>77153</v>
      </c>
    </row>
    <row r="24098" spans="1:4">
      <c r="A24098" s="215" t="s">
        <v>77154</v>
      </c>
      <c r="B24098" s="215">
        <v>1</v>
      </c>
      <c r="C24098" s="216" t="s">
        <v>77155</v>
      </c>
      <c r="D24098" s="215" t="s">
        <v>77156</v>
      </c>
    </row>
    <row r="24099" spans="1:4">
      <c r="A24099" s="215" t="s">
        <v>77157</v>
      </c>
      <c r="B24099" s="215">
        <v>1</v>
      </c>
      <c r="C24099" s="216" t="s">
        <v>77158</v>
      </c>
      <c r="D24099" s="215" t="s">
        <v>77159</v>
      </c>
    </row>
    <row r="24100" spans="1:4">
      <c r="A24100" s="215" t="s">
        <v>77160</v>
      </c>
      <c r="B24100" s="215">
        <v>1</v>
      </c>
      <c r="C24100" s="216" t="s">
        <v>77161</v>
      </c>
      <c r="D24100" s="215" t="s">
        <v>77162</v>
      </c>
    </row>
    <row r="24101" spans="1:4">
      <c r="A24101" s="215" t="s">
        <v>77163</v>
      </c>
      <c r="B24101" s="215">
        <v>1</v>
      </c>
      <c r="C24101" s="216" t="s">
        <v>77164</v>
      </c>
      <c r="D24101" s="215" t="s">
        <v>77165</v>
      </c>
    </row>
    <row r="24102" spans="1:4">
      <c r="A24102" s="215" t="s">
        <v>77166</v>
      </c>
      <c r="B24102" s="215">
        <v>1</v>
      </c>
      <c r="C24102" s="216" t="s">
        <v>77167</v>
      </c>
      <c r="D24102" s="215" t="s">
        <v>77168</v>
      </c>
    </row>
    <row r="24103" spans="1:4">
      <c r="A24103" s="215" t="s">
        <v>77169</v>
      </c>
      <c r="B24103" s="215">
        <v>1</v>
      </c>
      <c r="C24103" s="216" t="s">
        <v>77170</v>
      </c>
      <c r="D24103" s="215" t="s">
        <v>77171</v>
      </c>
    </row>
    <row r="24104" spans="1:4">
      <c r="A24104" s="215" t="s">
        <v>77172</v>
      </c>
      <c r="B24104" s="215">
        <v>1</v>
      </c>
      <c r="C24104" s="216" t="s">
        <v>77173</v>
      </c>
      <c r="D24104" s="215" t="s">
        <v>77174</v>
      </c>
    </row>
    <row r="24105" spans="1:4">
      <c r="A24105" s="215" t="s">
        <v>77175</v>
      </c>
      <c r="B24105" s="215">
        <v>1</v>
      </c>
      <c r="C24105" s="216" t="s">
        <v>77176</v>
      </c>
      <c r="D24105" s="215" t="s">
        <v>77177</v>
      </c>
    </row>
    <row r="24106" spans="1:4">
      <c r="A24106" s="215" t="s">
        <v>77178</v>
      </c>
      <c r="B24106" s="215">
        <v>1</v>
      </c>
      <c r="C24106" s="216" t="s">
        <v>77179</v>
      </c>
      <c r="D24106" s="215" t="s">
        <v>77180</v>
      </c>
    </row>
    <row r="24107" spans="1:4">
      <c r="A24107" s="215" t="s">
        <v>77181</v>
      </c>
      <c r="B24107" s="215">
        <v>1</v>
      </c>
      <c r="C24107" s="216" t="s">
        <v>77182</v>
      </c>
      <c r="D24107" s="215" t="s">
        <v>77183</v>
      </c>
    </row>
    <row r="24108" spans="1:4">
      <c r="A24108" s="215" t="s">
        <v>77184</v>
      </c>
      <c r="B24108" s="215">
        <v>1</v>
      </c>
      <c r="C24108" s="216" t="s">
        <v>77185</v>
      </c>
      <c r="D24108" s="215" t="s">
        <v>77186</v>
      </c>
    </row>
    <row r="24109" spans="1:4">
      <c r="A24109" s="215" t="s">
        <v>77187</v>
      </c>
      <c r="B24109" s="215">
        <v>1</v>
      </c>
      <c r="C24109" s="216" t="s">
        <v>77188</v>
      </c>
      <c r="D24109" s="215" t="s">
        <v>77189</v>
      </c>
    </row>
    <row r="24110" spans="1:4">
      <c r="A24110" s="215" t="s">
        <v>77190</v>
      </c>
      <c r="B24110" s="215">
        <v>1</v>
      </c>
      <c r="C24110" s="216" t="s">
        <v>77191</v>
      </c>
      <c r="D24110" s="215" t="s">
        <v>77192</v>
      </c>
    </row>
    <row r="24111" spans="1:4">
      <c r="A24111" s="215" t="s">
        <v>77193</v>
      </c>
      <c r="B24111" s="215">
        <v>1</v>
      </c>
      <c r="C24111" s="216" t="s">
        <v>77194</v>
      </c>
      <c r="D24111" s="215" t="s">
        <v>77195</v>
      </c>
    </row>
    <row r="24112" spans="1:4">
      <c r="A24112" s="215" t="s">
        <v>77196</v>
      </c>
      <c r="B24112" s="215">
        <v>1</v>
      </c>
      <c r="C24112" s="216" t="s">
        <v>77197</v>
      </c>
      <c r="D24112" s="215" t="s">
        <v>77198</v>
      </c>
    </row>
    <row r="24113" spans="1:4">
      <c r="A24113" s="215" t="s">
        <v>77199</v>
      </c>
      <c r="B24113" s="215">
        <v>1</v>
      </c>
      <c r="C24113" s="216" t="s">
        <v>77200</v>
      </c>
      <c r="D24113" s="215" t="s">
        <v>77201</v>
      </c>
    </row>
    <row r="24114" spans="1:4">
      <c r="A24114" s="215" t="s">
        <v>77202</v>
      </c>
      <c r="B24114" s="215">
        <v>1</v>
      </c>
      <c r="C24114" s="216" t="s">
        <v>77203</v>
      </c>
      <c r="D24114" s="215" t="s">
        <v>77204</v>
      </c>
    </row>
    <row r="24115" spans="1:4">
      <c r="A24115" s="215" t="s">
        <v>77205</v>
      </c>
      <c r="B24115" s="215">
        <v>1</v>
      </c>
      <c r="C24115" s="216" t="s">
        <v>77206</v>
      </c>
      <c r="D24115" s="215" t="s">
        <v>77207</v>
      </c>
    </row>
    <row r="24116" spans="1:4">
      <c r="A24116" s="215" t="s">
        <v>77208</v>
      </c>
      <c r="B24116" s="215">
        <v>1</v>
      </c>
      <c r="C24116" s="216" t="s">
        <v>77209</v>
      </c>
      <c r="D24116" s="215" t="s">
        <v>77210</v>
      </c>
    </row>
    <row r="24117" spans="1:4">
      <c r="A24117" s="215" t="s">
        <v>77211</v>
      </c>
      <c r="B24117" s="215">
        <v>1</v>
      </c>
      <c r="C24117" s="216" t="s">
        <v>77212</v>
      </c>
      <c r="D24117" s="215" t="s">
        <v>77213</v>
      </c>
    </row>
    <row r="24118" spans="1:4">
      <c r="A24118" s="215" t="s">
        <v>77214</v>
      </c>
      <c r="B24118" s="215">
        <v>1</v>
      </c>
      <c r="C24118" s="216" t="s">
        <v>77215</v>
      </c>
      <c r="D24118" s="215" t="s">
        <v>77216</v>
      </c>
    </row>
    <row r="24119" spans="1:4">
      <c r="A24119" s="215" t="s">
        <v>77217</v>
      </c>
      <c r="B24119" s="215">
        <v>1</v>
      </c>
      <c r="C24119" s="216" t="s">
        <v>77218</v>
      </c>
      <c r="D24119" s="215" t="s">
        <v>77219</v>
      </c>
    </row>
    <row r="24120" spans="1:4">
      <c r="A24120" s="215" t="s">
        <v>77220</v>
      </c>
      <c r="B24120" s="215">
        <v>1</v>
      </c>
      <c r="C24120" s="216" t="s">
        <v>77221</v>
      </c>
      <c r="D24120" s="215" t="s">
        <v>77222</v>
      </c>
    </row>
    <row r="24121" spans="1:4">
      <c r="A24121" s="215" t="s">
        <v>77223</v>
      </c>
      <c r="B24121" s="215">
        <v>1</v>
      </c>
      <c r="C24121" s="216" t="s">
        <v>77224</v>
      </c>
      <c r="D24121" s="215" t="s">
        <v>77225</v>
      </c>
    </row>
    <row r="24122" spans="1:4">
      <c r="A24122" s="215" t="s">
        <v>77226</v>
      </c>
      <c r="B24122" s="215">
        <v>1</v>
      </c>
      <c r="C24122" s="216" t="s">
        <v>77227</v>
      </c>
      <c r="D24122" s="215" t="s">
        <v>77228</v>
      </c>
    </row>
    <row r="24123" spans="1:4">
      <c r="A24123" s="215" t="s">
        <v>77229</v>
      </c>
      <c r="B24123" s="215">
        <v>1</v>
      </c>
      <c r="C24123" s="216" t="s">
        <v>77230</v>
      </c>
      <c r="D24123" s="215" t="s">
        <v>77231</v>
      </c>
    </row>
    <row r="24124" spans="1:4">
      <c r="A24124" s="215" t="s">
        <v>77232</v>
      </c>
      <c r="B24124" s="215">
        <v>1</v>
      </c>
      <c r="C24124" s="216" t="s">
        <v>77233</v>
      </c>
      <c r="D24124" s="215" t="s">
        <v>77234</v>
      </c>
    </row>
    <row r="24125" spans="1:4">
      <c r="A24125" s="215" t="s">
        <v>77235</v>
      </c>
      <c r="B24125" s="215">
        <v>1</v>
      </c>
      <c r="C24125" s="216" t="s">
        <v>77236</v>
      </c>
      <c r="D24125" s="215" t="s">
        <v>77237</v>
      </c>
    </row>
    <row r="24126" spans="1:4">
      <c r="A24126" s="215" t="s">
        <v>77238</v>
      </c>
      <c r="B24126" s="215">
        <v>1</v>
      </c>
      <c r="C24126" s="216" t="s">
        <v>77239</v>
      </c>
      <c r="D24126" s="215" t="s">
        <v>77240</v>
      </c>
    </row>
    <row r="24127" spans="1:4">
      <c r="A24127" s="215" t="s">
        <v>77241</v>
      </c>
      <c r="B24127" s="215">
        <v>1</v>
      </c>
      <c r="C24127" s="216" t="s">
        <v>77242</v>
      </c>
      <c r="D24127" s="215" t="s">
        <v>77243</v>
      </c>
    </row>
    <row r="24128" spans="1:4">
      <c r="A24128" s="215" t="s">
        <v>77244</v>
      </c>
      <c r="B24128" s="215">
        <v>1</v>
      </c>
      <c r="C24128" s="216" t="s">
        <v>77245</v>
      </c>
      <c r="D24128" s="215" t="s">
        <v>77246</v>
      </c>
    </row>
    <row r="24129" spans="1:4">
      <c r="A24129" s="215" t="s">
        <v>77247</v>
      </c>
      <c r="B24129" s="215">
        <v>1</v>
      </c>
      <c r="C24129" s="216" t="s">
        <v>77248</v>
      </c>
      <c r="D24129" s="215" t="s">
        <v>77249</v>
      </c>
    </row>
    <row r="24130" spans="1:4">
      <c r="A24130" s="215" t="s">
        <v>77250</v>
      </c>
      <c r="B24130" s="215">
        <v>1</v>
      </c>
      <c r="C24130" s="216" t="s">
        <v>77251</v>
      </c>
      <c r="D24130" s="215" t="s">
        <v>77252</v>
      </c>
    </row>
    <row r="24131" spans="1:4">
      <c r="A24131" s="215" t="s">
        <v>77253</v>
      </c>
      <c r="B24131" s="215">
        <v>1</v>
      </c>
      <c r="C24131" s="216" t="s">
        <v>77254</v>
      </c>
      <c r="D24131" s="215" t="s">
        <v>77255</v>
      </c>
    </row>
    <row r="24132" spans="1:4">
      <c r="A24132" s="215" t="s">
        <v>77256</v>
      </c>
      <c r="B24132" s="215">
        <v>1</v>
      </c>
      <c r="C24132" s="216" t="s">
        <v>77257</v>
      </c>
      <c r="D24132" s="215" t="s">
        <v>77258</v>
      </c>
    </row>
    <row r="24133" spans="1:4">
      <c r="A24133" s="215" t="s">
        <v>77259</v>
      </c>
      <c r="B24133" s="215">
        <v>1</v>
      </c>
      <c r="C24133" s="216" t="s">
        <v>77260</v>
      </c>
      <c r="D24133" s="215" t="s">
        <v>77261</v>
      </c>
    </row>
    <row r="24134" spans="1:4">
      <c r="A24134" s="215" t="s">
        <v>77262</v>
      </c>
      <c r="B24134" s="215">
        <v>1</v>
      </c>
      <c r="C24134" s="216" t="s">
        <v>77263</v>
      </c>
      <c r="D24134" s="215" t="s">
        <v>77264</v>
      </c>
    </row>
    <row r="24135" spans="1:4">
      <c r="A24135" s="215" t="s">
        <v>77265</v>
      </c>
      <c r="B24135" s="215">
        <v>1</v>
      </c>
      <c r="C24135" s="216" t="s">
        <v>77266</v>
      </c>
      <c r="D24135" s="215" t="s">
        <v>77267</v>
      </c>
    </row>
    <row r="24136" spans="1:4">
      <c r="A24136" s="215" t="s">
        <v>77268</v>
      </c>
      <c r="B24136" s="215">
        <v>1</v>
      </c>
      <c r="C24136" s="216" t="s">
        <v>77269</v>
      </c>
      <c r="D24136" s="215" t="s">
        <v>77270</v>
      </c>
    </row>
    <row r="24137" spans="1:4">
      <c r="A24137" s="215" t="s">
        <v>77271</v>
      </c>
      <c r="B24137" s="215">
        <v>1</v>
      </c>
      <c r="C24137" s="216" t="s">
        <v>77272</v>
      </c>
      <c r="D24137" s="215" t="s">
        <v>77273</v>
      </c>
    </row>
    <row r="24138" spans="1:4">
      <c r="A24138" s="215" t="s">
        <v>77274</v>
      </c>
      <c r="B24138" s="215">
        <v>1</v>
      </c>
      <c r="C24138" s="216" t="s">
        <v>77275</v>
      </c>
      <c r="D24138" s="215" t="s">
        <v>77276</v>
      </c>
    </row>
    <row r="24139" spans="1:4">
      <c r="A24139" s="215" t="s">
        <v>77277</v>
      </c>
      <c r="B24139" s="215">
        <v>1</v>
      </c>
      <c r="C24139" s="216" t="s">
        <v>77278</v>
      </c>
      <c r="D24139" s="215" t="s">
        <v>77279</v>
      </c>
    </row>
    <row r="24140" spans="1:4">
      <c r="A24140" s="215" t="s">
        <v>77280</v>
      </c>
      <c r="B24140" s="215">
        <v>1</v>
      </c>
      <c r="C24140" s="216" t="s">
        <v>77281</v>
      </c>
      <c r="D24140" s="215" t="s">
        <v>77282</v>
      </c>
    </row>
    <row r="24141" spans="1:4">
      <c r="A24141" s="215" t="s">
        <v>77283</v>
      </c>
      <c r="B24141" s="215">
        <v>1</v>
      </c>
      <c r="C24141" s="216" t="s">
        <v>77284</v>
      </c>
      <c r="D24141" s="215" t="s">
        <v>77285</v>
      </c>
    </row>
    <row r="24142" spans="1:4">
      <c r="A24142" s="215" t="s">
        <v>77286</v>
      </c>
      <c r="B24142" s="215">
        <v>1</v>
      </c>
      <c r="C24142" s="216" t="s">
        <v>77287</v>
      </c>
      <c r="D24142" s="215" t="s">
        <v>77288</v>
      </c>
    </row>
    <row r="24143" spans="1:4">
      <c r="A24143" s="215" t="s">
        <v>77289</v>
      </c>
      <c r="B24143" s="215">
        <v>1</v>
      </c>
      <c r="C24143" s="216" t="s">
        <v>77290</v>
      </c>
      <c r="D24143" s="215" t="s">
        <v>77291</v>
      </c>
    </row>
    <row r="24144" spans="1:4">
      <c r="A24144" s="215" t="s">
        <v>77292</v>
      </c>
      <c r="B24144" s="215">
        <v>1</v>
      </c>
      <c r="C24144" s="216" t="s">
        <v>77293</v>
      </c>
      <c r="D24144" s="215" t="s">
        <v>77294</v>
      </c>
    </row>
    <row r="24145" spans="1:4">
      <c r="A24145" s="215" t="s">
        <v>77295</v>
      </c>
      <c r="B24145" s="215">
        <v>1</v>
      </c>
      <c r="C24145" s="216" t="s">
        <v>77296</v>
      </c>
      <c r="D24145" s="215" t="s">
        <v>77297</v>
      </c>
    </row>
    <row r="24146" spans="1:4">
      <c r="A24146" s="215" t="s">
        <v>77298</v>
      </c>
      <c r="B24146" s="215">
        <v>1</v>
      </c>
      <c r="C24146" s="216" t="s">
        <v>77299</v>
      </c>
      <c r="D24146" s="215" t="s">
        <v>77300</v>
      </c>
    </row>
    <row r="24147" spans="1:4">
      <c r="A24147" s="215" t="s">
        <v>77301</v>
      </c>
      <c r="B24147" s="215">
        <v>1</v>
      </c>
      <c r="C24147" s="216" t="s">
        <v>77302</v>
      </c>
      <c r="D24147" s="215" t="s">
        <v>77303</v>
      </c>
    </row>
    <row r="24148" spans="1:4">
      <c r="A24148" s="215" t="s">
        <v>77304</v>
      </c>
      <c r="B24148" s="215">
        <v>1</v>
      </c>
      <c r="C24148" s="216" t="s">
        <v>77305</v>
      </c>
      <c r="D24148" s="215" t="s">
        <v>77306</v>
      </c>
    </row>
    <row r="24149" spans="1:4">
      <c r="A24149" s="215" t="s">
        <v>77307</v>
      </c>
      <c r="B24149" s="215">
        <v>1</v>
      </c>
      <c r="C24149" s="216" t="s">
        <v>77308</v>
      </c>
      <c r="D24149" s="215" t="s">
        <v>77309</v>
      </c>
    </row>
    <row r="24150" spans="1:4">
      <c r="A24150" s="215" t="s">
        <v>77310</v>
      </c>
      <c r="B24150" s="215">
        <v>1</v>
      </c>
      <c r="C24150" s="216" t="s">
        <v>77311</v>
      </c>
      <c r="D24150" s="215" t="s">
        <v>77312</v>
      </c>
    </row>
    <row r="24151" spans="1:4">
      <c r="A24151" s="215" t="s">
        <v>77313</v>
      </c>
      <c r="B24151" s="215">
        <v>1</v>
      </c>
      <c r="C24151" s="216" t="s">
        <v>77314</v>
      </c>
      <c r="D24151" s="215" t="s">
        <v>77315</v>
      </c>
    </row>
    <row r="24152" spans="1:4">
      <c r="A24152" s="215" t="s">
        <v>77316</v>
      </c>
      <c r="B24152" s="215">
        <v>1</v>
      </c>
      <c r="C24152" s="216" t="s">
        <v>77317</v>
      </c>
      <c r="D24152" s="215" t="s">
        <v>77318</v>
      </c>
    </row>
    <row r="24153" spans="1:4">
      <c r="A24153" s="215" t="s">
        <v>77320</v>
      </c>
      <c r="B24153" s="215">
        <v>1</v>
      </c>
      <c r="C24153" s="216" t="s">
        <v>77321</v>
      </c>
      <c r="D24153" s="215" t="s">
        <v>77322</v>
      </c>
    </row>
    <row r="24154" spans="1:4">
      <c r="A24154" s="215" t="s">
        <v>77323</v>
      </c>
      <c r="B24154" s="215">
        <v>1</v>
      </c>
      <c r="C24154" s="216" t="s">
        <v>77324</v>
      </c>
      <c r="D24154" s="215" t="s">
        <v>77325</v>
      </c>
    </row>
    <row r="24155" spans="1:4">
      <c r="A24155" s="215" t="s">
        <v>77326</v>
      </c>
      <c r="B24155" s="215">
        <v>1</v>
      </c>
      <c r="C24155" s="216" t="s">
        <v>77327</v>
      </c>
      <c r="D24155" s="215" t="s">
        <v>77328</v>
      </c>
    </row>
    <row r="24156" spans="1:4">
      <c r="A24156" s="215" t="s">
        <v>77329</v>
      </c>
      <c r="B24156" s="215">
        <v>1</v>
      </c>
      <c r="C24156" s="216" t="s">
        <v>77330</v>
      </c>
      <c r="D24156" s="215" t="s">
        <v>77331</v>
      </c>
    </row>
    <row r="24157" spans="1:4">
      <c r="A24157" s="215" t="s">
        <v>77332</v>
      </c>
      <c r="B24157" s="215">
        <v>1</v>
      </c>
      <c r="C24157" s="216" t="s">
        <v>77333</v>
      </c>
      <c r="D24157" s="215" t="s">
        <v>77334</v>
      </c>
    </row>
    <row r="24158" spans="1:4">
      <c r="A24158" s="215" t="s">
        <v>77335</v>
      </c>
      <c r="B24158" s="215">
        <v>1</v>
      </c>
      <c r="C24158" s="216" t="s">
        <v>77336</v>
      </c>
      <c r="D24158" s="215" t="s">
        <v>77337</v>
      </c>
    </row>
    <row r="24159" spans="1:4">
      <c r="A24159" s="215" t="s">
        <v>77338</v>
      </c>
      <c r="B24159" s="215">
        <v>1</v>
      </c>
      <c r="C24159" s="216" t="s">
        <v>77339</v>
      </c>
      <c r="D24159" s="215" t="s">
        <v>77340</v>
      </c>
    </row>
    <row r="24160" spans="1:4">
      <c r="A24160" s="215" t="s">
        <v>77341</v>
      </c>
      <c r="B24160" s="215">
        <v>1</v>
      </c>
      <c r="C24160" s="216" t="s">
        <v>77342</v>
      </c>
      <c r="D24160" s="215" t="s">
        <v>77343</v>
      </c>
    </row>
    <row r="24161" spans="1:4">
      <c r="A24161" s="215" t="s">
        <v>77344</v>
      </c>
      <c r="B24161" s="215">
        <v>1</v>
      </c>
      <c r="C24161" s="216" t="s">
        <v>77345</v>
      </c>
      <c r="D24161" s="215" t="s">
        <v>77346</v>
      </c>
    </row>
    <row r="24162" spans="1:4">
      <c r="A24162" s="215" t="s">
        <v>77347</v>
      </c>
      <c r="B24162" s="215">
        <v>1</v>
      </c>
      <c r="C24162" s="216" t="s">
        <v>77348</v>
      </c>
      <c r="D24162" s="215" t="s">
        <v>77349</v>
      </c>
    </row>
    <row r="24163" spans="1:4">
      <c r="A24163" s="215" t="s">
        <v>77350</v>
      </c>
      <c r="B24163" s="215">
        <v>1</v>
      </c>
      <c r="C24163" s="216" t="s">
        <v>77351</v>
      </c>
      <c r="D24163" s="215" t="s">
        <v>77352</v>
      </c>
    </row>
    <row r="24164" spans="1:4">
      <c r="A24164" s="215" t="s">
        <v>77353</v>
      </c>
      <c r="B24164" s="215">
        <v>1</v>
      </c>
      <c r="C24164" s="216" t="s">
        <v>77354</v>
      </c>
      <c r="D24164" s="215" t="s">
        <v>77355</v>
      </c>
    </row>
    <row r="24165" spans="1:4">
      <c r="A24165" s="215" t="s">
        <v>77356</v>
      </c>
      <c r="B24165" s="215">
        <v>1</v>
      </c>
      <c r="C24165" s="216" t="s">
        <v>77357</v>
      </c>
      <c r="D24165" s="215" t="s">
        <v>77358</v>
      </c>
    </row>
    <row r="24166" spans="1:4">
      <c r="A24166" s="215" t="s">
        <v>77359</v>
      </c>
      <c r="B24166" s="215">
        <v>1</v>
      </c>
      <c r="C24166" s="216" t="s">
        <v>77360</v>
      </c>
      <c r="D24166" s="215" t="s">
        <v>77361</v>
      </c>
    </row>
    <row r="24167" spans="1:4">
      <c r="A24167" s="215" t="s">
        <v>77362</v>
      </c>
      <c r="B24167" s="215">
        <v>1</v>
      </c>
      <c r="C24167" s="216" t="s">
        <v>77363</v>
      </c>
      <c r="D24167" s="215" t="s">
        <v>77364</v>
      </c>
    </row>
    <row r="24168" spans="1:4">
      <c r="A24168" s="215" t="s">
        <v>77365</v>
      </c>
      <c r="B24168" s="215">
        <v>1</v>
      </c>
      <c r="C24168" s="216" t="s">
        <v>77366</v>
      </c>
      <c r="D24168" s="215" t="s">
        <v>77367</v>
      </c>
    </row>
    <row r="24169" spans="1:4">
      <c r="A24169" s="215" t="s">
        <v>77368</v>
      </c>
      <c r="B24169" s="215">
        <v>1</v>
      </c>
      <c r="C24169" s="216" t="s">
        <v>77369</v>
      </c>
      <c r="D24169" s="215" t="s">
        <v>77370</v>
      </c>
    </row>
    <row r="24170" spans="1:4">
      <c r="A24170" s="215" t="s">
        <v>77371</v>
      </c>
      <c r="B24170" s="215">
        <v>1</v>
      </c>
      <c r="C24170" s="216" t="s">
        <v>77372</v>
      </c>
      <c r="D24170" s="215" t="s">
        <v>77373</v>
      </c>
    </row>
    <row r="24171" spans="1:4">
      <c r="A24171" s="215" t="s">
        <v>77374</v>
      </c>
      <c r="B24171" s="215">
        <v>1</v>
      </c>
      <c r="C24171" s="216" t="s">
        <v>77375</v>
      </c>
      <c r="D24171" s="215" t="s">
        <v>77376</v>
      </c>
    </row>
    <row r="24172" spans="1:4">
      <c r="A24172" s="215" t="s">
        <v>77377</v>
      </c>
      <c r="B24172" s="215">
        <v>1</v>
      </c>
      <c r="C24172" s="216" t="s">
        <v>77378</v>
      </c>
      <c r="D24172" s="215" t="s">
        <v>77379</v>
      </c>
    </row>
    <row r="24173" spans="1:4">
      <c r="A24173" s="215" t="s">
        <v>77380</v>
      </c>
      <c r="B24173" s="215">
        <v>1</v>
      </c>
      <c r="C24173" s="216" t="s">
        <v>77381</v>
      </c>
      <c r="D24173" s="215" t="s">
        <v>77382</v>
      </c>
    </row>
    <row r="24174" spans="1:4">
      <c r="A24174" s="215" t="s">
        <v>77383</v>
      </c>
      <c r="B24174" s="215">
        <v>1</v>
      </c>
      <c r="C24174" s="216" t="s">
        <v>77384</v>
      </c>
      <c r="D24174" s="215" t="s">
        <v>77385</v>
      </c>
    </row>
    <row r="24175" spans="1:4">
      <c r="A24175" s="215" t="s">
        <v>77386</v>
      </c>
      <c r="B24175" s="215">
        <v>1</v>
      </c>
      <c r="C24175" s="216" t="s">
        <v>77387</v>
      </c>
      <c r="D24175" s="215" t="s">
        <v>77388</v>
      </c>
    </row>
    <row r="24176" spans="1:4">
      <c r="A24176" s="215" t="s">
        <v>77389</v>
      </c>
      <c r="B24176" s="215">
        <v>1</v>
      </c>
      <c r="C24176" s="216" t="s">
        <v>77390</v>
      </c>
      <c r="D24176" s="215" t="s">
        <v>77391</v>
      </c>
    </row>
    <row r="24177" spans="1:4">
      <c r="A24177" s="215" t="s">
        <v>77392</v>
      </c>
      <c r="B24177" s="215">
        <v>1</v>
      </c>
      <c r="C24177" s="216" t="s">
        <v>77393</v>
      </c>
      <c r="D24177" s="215" t="s">
        <v>77394</v>
      </c>
    </row>
    <row r="24178" spans="1:4">
      <c r="A24178" s="215" t="s">
        <v>77395</v>
      </c>
      <c r="B24178" s="215">
        <v>1</v>
      </c>
      <c r="C24178" s="216" t="s">
        <v>77396</v>
      </c>
      <c r="D24178" s="215" t="s">
        <v>77397</v>
      </c>
    </row>
    <row r="24179" spans="1:4">
      <c r="A24179" s="215" t="s">
        <v>77398</v>
      </c>
      <c r="B24179" s="215">
        <v>1</v>
      </c>
      <c r="C24179" s="216" t="s">
        <v>77399</v>
      </c>
      <c r="D24179" s="215" t="s">
        <v>77400</v>
      </c>
    </row>
    <row r="24180" spans="1:4">
      <c r="A24180" s="215" t="s">
        <v>77401</v>
      </c>
      <c r="B24180" s="215">
        <v>1</v>
      </c>
      <c r="C24180" s="216" t="s">
        <v>77402</v>
      </c>
      <c r="D24180" s="215" t="s">
        <v>77403</v>
      </c>
    </row>
    <row r="24181" spans="1:4">
      <c r="A24181" s="215" t="s">
        <v>77404</v>
      </c>
      <c r="B24181" s="215">
        <v>1</v>
      </c>
      <c r="C24181" s="216" t="s">
        <v>77405</v>
      </c>
      <c r="D24181" s="215" t="s">
        <v>77406</v>
      </c>
    </row>
    <row r="24182" spans="1:4">
      <c r="A24182" s="215" t="s">
        <v>77407</v>
      </c>
      <c r="B24182" s="215">
        <v>1</v>
      </c>
      <c r="C24182" s="216" t="s">
        <v>77408</v>
      </c>
      <c r="D24182" s="215" t="s">
        <v>77409</v>
      </c>
    </row>
    <row r="24183" spans="1:4">
      <c r="A24183" s="215" t="s">
        <v>77410</v>
      </c>
      <c r="B24183" s="215">
        <v>1</v>
      </c>
      <c r="C24183" s="216" t="s">
        <v>77411</v>
      </c>
      <c r="D24183" s="215" t="s">
        <v>77412</v>
      </c>
    </row>
    <row r="24184" spans="1:4">
      <c r="A24184" s="215" t="s">
        <v>77413</v>
      </c>
      <c r="B24184" s="215">
        <v>1</v>
      </c>
      <c r="C24184" s="216" t="s">
        <v>77414</v>
      </c>
      <c r="D24184" s="215" t="s">
        <v>77415</v>
      </c>
    </row>
    <row r="24185" spans="1:4">
      <c r="A24185" s="215" t="s">
        <v>77416</v>
      </c>
      <c r="B24185" s="215">
        <v>1</v>
      </c>
      <c r="C24185" s="216" t="s">
        <v>77417</v>
      </c>
      <c r="D24185" s="215" t="s">
        <v>77418</v>
      </c>
    </row>
    <row r="24186" spans="1:4">
      <c r="A24186" s="215" t="s">
        <v>77419</v>
      </c>
      <c r="B24186" s="215">
        <v>1</v>
      </c>
      <c r="C24186" s="216" t="s">
        <v>77420</v>
      </c>
      <c r="D24186" s="215" t="s">
        <v>77421</v>
      </c>
    </row>
    <row r="24187" spans="1:4">
      <c r="A24187" s="215" t="s">
        <v>77422</v>
      </c>
      <c r="B24187" s="215">
        <v>1</v>
      </c>
      <c r="C24187" s="216" t="s">
        <v>77423</v>
      </c>
      <c r="D24187" s="215" t="s">
        <v>77424</v>
      </c>
    </row>
    <row r="24188" spans="1:4">
      <c r="A24188" s="215" t="s">
        <v>77425</v>
      </c>
      <c r="B24188" s="215">
        <v>1</v>
      </c>
      <c r="C24188" s="216" t="s">
        <v>77426</v>
      </c>
      <c r="D24188" s="215" t="s">
        <v>77427</v>
      </c>
    </row>
    <row r="24189" spans="1:4">
      <c r="A24189" s="215" t="s">
        <v>77428</v>
      </c>
      <c r="B24189" s="215">
        <v>1</v>
      </c>
      <c r="C24189" s="216" t="s">
        <v>77429</v>
      </c>
      <c r="D24189" s="215" t="s">
        <v>77430</v>
      </c>
    </row>
    <row r="24190" spans="1:4">
      <c r="A24190" s="215" t="s">
        <v>77431</v>
      </c>
      <c r="B24190" s="215">
        <v>1</v>
      </c>
      <c r="C24190" s="216" t="s">
        <v>77432</v>
      </c>
      <c r="D24190" s="215" t="s">
        <v>77433</v>
      </c>
    </row>
    <row r="24191" spans="1:4">
      <c r="A24191" s="215" t="s">
        <v>77434</v>
      </c>
      <c r="B24191" s="215">
        <v>1</v>
      </c>
      <c r="C24191" s="216" t="s">
        <v>77435</v>
      </c>
      <c r="D24191" s="215" t="s">
        <v>77436</v>
      </c>
    </row>
    <row r="24192" spans="1:4">
      <c r="A24192" s="215" t="s">
        <v>77437</v>
      </c>
      <c r="B24192" s="215">
        <v>1</v>
      </c>
      <c r="C24192" s="216" t="s">
        <v>77438</v>
      </c>
      <c r="D24192" s="215" t="s">
        <v>77439</v>
      </c>
    </row>
    <row r="24193" spans="1:4">
      <c r="A24193" s="215" t="s">
        <v>77440</v>
      </c>
      <c r="B24193" s="215">
        <v>1</v>
      </c>
      <c r="C24193" s="216" t="s">
        <v>77441</v>
      </c>
      <c r="D24193" s="215" t="s">
        <v>77442</v>
      </c>
    </row>
    <row r="24194" spans="1:4">
      <c r="A24194" s="215" t="s">
        <v>77443</v>
      </c>
      <c r="B24194" s="215">
        <v>1</v>
      </c>
      <c r="C24194" s="216" t="s">
        <v>77444</v>
      </c>
      <c r="D24194" s="215" t="s">
        <v>77445</v>
      </c>
    </row>
    <row r="24195" spans="1:4">
      <c r="A24195" s="215" t="s">
        <v>77446</v>
      </c>
      <c r="B24195" s="215">
        <v>1</v>
      </c>
      <c r="C24195" s="216" t="s">
        <v>77447</v>
      </c>
      <c r="D24195" s="215" t="s">
        <v>77448</v>
      </c>
    </row>
    <row r="24196" spans="1:4">
      <c r="A24196" s="215" t="s">
        <v>77449</v>
      </c>
      <c r="B24196" s="215">
        <v>1</v>
      </c>
      <c r="C24196" s="216" t="s">
        <v>77450</v>
      </c>
      <c r="D24196" s="215" t="s">
        <v>77451</v>
      </c>
    </row>
    <row r="24197" spans="1:4">
      <c r="A24197" s="215" t="s">
        <v>77452</v>
      </c>
      <c r="B24197" s="215">
        <v>1</v>
      </c>
      <c r="C24197" s="216" t="s">
        <v>77453</v>
      </c>
      <c r="D24197" s="215" t="s">
        <v>77454</v>
      </c>
    </row>
    <row r="24198" spans="1:4">
      <c r="A24198" s="215" t="s">
        <v>77455</v>
      </c>
      <c r="B24198" s="215">
        <v>1</v>
      </c>
      <c r="C24198" s="216" t="s">
        <v>77456</v>
      </c>
      <c r="D24198" s="215" t="s">
        <v>77457</v>
      </c>
    </row>
    <row r="24199" spans="1:4">
      <c r="A24199" s="215" t="s">
        <v>77458</v>
      </c>
      <c r="B24199" s="215">
        <v>1</v>
      </c>
      <c r="C24199" s="216" t="s">
        <v>77459</v>
      </c>
      <c r="D24199" s="215" t="s">
        <v>77460</v>
      </c>
    </row>
    <row r="24200" spans="1:4">
      <c r="A24200" s="215" t="s">
        <v>77461</v>
      </c>
      <c r="B24200" s="215">
        <v>1</v>
      </c>
      <c r="C24200" s="216" t="s">
        <v>77462</v>
      </c>
      <c r="D24200" s="215" t="s">
        <v>77463</v>
      </c>
    </row>
    <row r="24201" spans="1:4">
      <c r="A24201" s="215" t="s">
        <v>77464</v>
      </c>
      <c r="B24201" s="215">
        <v>1</v>
      </c>
      <c r="C24201" s="216" t="s">
        <v>77465</v>
      </c>
      <c r="D24201" s="215" t="s">
        <v>77466</v>
      </c>
    </row>
    <row r="24202" spans="1:4">
      <c r="A24202" s="215" t="s">
        <v>77467</v>
      </c>
      <c r="B24202" s="215">
        <v>1</v>
      </c>
      <c r="C24202" s="216" t="s">
        <v>77468</v>
      </c>
      <c r="D24202" s="215" t="s">
        <v>77469</v>
      </c>
    </row>
    <row r="24203" spans="1:4">
      <c r="A24203" s="215" t="s">
        <v>77470</v>
      </c>
      <c r="B24203" s="215">
        <v>1</v>
      </c>
      <c r="C24203" s="216" t="s">
        <v>77471</v>
      </c>
      <c r="D24203" s="215" t="s">
        <v>77472</v>
      </c>
    </row>
    <row r="24204" spans="1:4">
      <c r="A24204" s="215" t="s">
        <v>77473</v>
      </c>
      <c r="B24204" s="215">
        <v>1</v>
      </c>
      <c r="C24204" s="216" t="s">
        <v>77474</v>
      </c>
      <c r="D24204" s="215" t="s">
        <v>77475</v>
      </c>
    </row>
    <row r="24205" spans="1:4">
      <c r="A24205" s="215" t="s">
        <v>77476</v>
      </c>
      <c r="B24205" s="215">
        <v>1</v>
      </c>
      <c r="C24205" s="216" t="s">
        <v>77477</v>
      </c>
      <c r="D24205" s="215" t="s">
        <v>77478</v>
      </c>
    </row>
    <row r="24206" spans="1:4">
      <c r="A24206" s="215" t="s">
        <v>77479</v>
      </c>
      <c r="B24206" s="215">
        <v>1</v>
      </c>
      <c r="C24206" s="216" t="s">
        <v>77480</v>
      </c>
      <c r="D24206" s="215" t="s">
        <v>77481</v>
      </c>
    </row>
    <row r="24207" spans="1:4">
      <c r="A24207" s="215" t="s">
        <v>77482</v>
      </c>
      <c r="B24207" s="215">
        <v>1</v>
      </c>
      <c r="C24207" s="216" t="s">
        <v>77483</v>
      </c>
      <c r="D24207" s="215" t="s">
        <v>77484</v>
      </c>
    </row>
    <row r="24208" spans="1:4">
      <c r="A24208" s="215" t="s">
        <v>77485</v>
      </c>
      <c r="B24208" s="215">
        <v>1</v>
      </c>
      <c r="C24208" s="216" t="s">
        <v>77486</v>
      </c>
      <c r="D24208" s="215" t="s">
        <v>77487</v>
      </c>
    </row>
    <row r="24209" spans="1:4">
      <c r="A24209" s="215" t="s">
        <v>77488</v>
      </c>
      <c r="B24209" s="215">
        <v>1</v>
      </c>
      <c r="C24209" s="216" t="s">
        <v>77489</v>
      </c>
      <c r="D24209" s="215" t="s">
        <v>77490</v>
      </c>
    </row>
    <row r="24210" spans="1:4">
      <c r="A24210" s="215" t="s">
        <v>77491</v>
      </c>
      <c r="B24210" s="215">
        <v>1</v>
      </c>
      <c r="C24210" s="216" t="s">
        <v>77492</v>
      </c>
      <c r="D24210" s="215" t="s">
        <v>77493</v>
      </c>
    </row>
    <row r="24211" spans="1:4">
      <c r="A24211" s="215" t="s">
        <v>77494</v>
      </c>
      <c r="B24211" s="215">
        <v>1</v>
      </c>
      <c r="C24211" s="216" t="s">
        <v>77495</v>
      </c>
      <c r="D24211" s="215" t="s">
        <v>77496</v>
      </c>
    </row>
    <row r="24212" spans="1:4">
      <c r="A24212" s="215" t="s">
        <v>77497</v>
      </c>
      <c r="B24212" s="215">
        <v>1</v>
      </c>
      <c r="C24212" s="216" t="s">
        <v>77498</v>
      </c>
      <c r="D24212" s="215" t="s">
        <v>77499</v>
      </c>
    </row>
    <row r="24213" spans="1:4">
      <c r="A24213" s="215" t="s">
        <v>77500</v>
      </c>
      <c r="B24213" s="215">
        <v>1</v>
      </c>
      <c r="C24213" s="216" t="s">
        <v>77501</v>
      </c>
      <c r="D24213" s="215" t="s">
        <v>77502</v>
      </c>
    </row>
    <row r="24214" spans="1:4">
      <c r="A24214" s="215" t="s">
        <v>77503</v>
      </c>
      <c r="B24214" s="215">
        <v>1</v>
      </c>
      <c r="C24214" s="216" t="s">
        <v>77504</v>
      </c>
      <c r="D24214" s="215" t="s">
        <v>77505</v>
      </c>
    </row>
    <row r="24215" spans="1:4">
      <c r="A24215" s="215" t="s">
        <v>77506</v>
      </c>
      <c r="B24215" s="215">
        <v>1</v>
      </c>
      <c r="C24215" s="216" t="s">
        <v>77507</v>
      </c>
      <c r="D24215" s="215" t="s">
        <v>77508</v>
      </c>
    </row>
    <row r="24216" spans="1:4">
      <c r="A24216" s="215" t="s">
        <v>77509</v>
      </c>
      <c r="B24216" s="215">
        <v>1</v>
      </c>
      <c r="C24216" s="216" t="s">
        <v>77510</v>
      </c>
      <c r="D24216" s="215" t="s">
        <v>77511</v>
      </c>
    </row>
    <row r="24217" spans="1:4">
      <c r="A24217" s="215" t="s">
        <v>77512</v>
      </c>
      <c r="B24217" s="215">
        <v>1</v>
      </c>
      <c r="C24217" s="216" t="s">
        <v>77513</v>
      </c>
      <c r="D24217" s="215" t="s">
        <v>77514</v>
      </c>
    </row>
    <row r="24218" spans="1:4">
      <c r="A24218" s="215" t="s">
        <v>77515</v>
      </c>
      <c r="B24218" s="215">
        <v>1</v>
      </c>
      <c r="C24218" s="216" t="s">
        <v>77516</v>
      </c>
      <c r="D24218" s="215" t="s">
        <v>77517</v>
      </c>
    </row>
    <row r="24219" spans="1:4">
      <c r="A24219" s="215" t="s">
        <v>77518</v>
      </c>
      <c r="B24219" s="215">
        <v>1</v>
      </c>
      <c r="C24219" s="216" t="s">
        <v>77519</v>
      </c>
      <c r="D24219" s="215" t="s">
        <v>77520</v>
      </c>
    </row>
    <row r="24220" spans="1:4">
      <c r="A24220" s="215" t="s">
        <v>77521</v>
      </c>
      <c r="B24220" s="215">
        <v>1</v>
      </c>
      <c r="C24220" s="216" t="s">
        <v>77522</v>
      </c>
      <c r="D24220" s="215" t="s">
        <v>77523</v>
      </c>
    </row>
    <row r="24221" spans="1:4">
      <c r="A24221" s="215" t="s">
        <v>77524</v>
      </c>
      <c r="B24221" s="215">
        <v>1</v>
      </c>
      <c r="C24221" s="216" t="s">
        <v>77525</v>
      </c>
      <c r="D24221" s="215" t="s">
        <v>77526</v>
      </c>
    </row>
    <row r="24222" spans="1:4">
      <c r="A24222" s="215" t="s">
        <v>77527</v>
      </c>
      <c r="B24222" s="215">
        <v>1</v>
      </c>
      <c r="C24222" s="216" t="s">
        <v>77528</v>
      </c>
      <c r="D24222" s="215" t="s">
        <v>77529</v>
      </c>
    </row>
    <row r="24223" spans="1:4">
      <c r="A24223" s="215" t="s">
        <v>77530</v>
      </c>
      <c r="B24223" s="215">
        <v>1</v>
      </c>
      <c r="C24223" s="216" t="s">
        <v>77531</v>
      </c>
      <c r="D24223" s="215" t="s">
        <v>77532</v>
      </c>
    </row>
    <row r="24224" spans="1:4">
      <c r="A24224" s="215" t="s">
        <v>77533</v>
      </c>
      <c r="B24224" s="215">
        <v>1</v>
      </c>
      <c r="C24224" s="216" t="s">
        <v>77534</v>
      </c>
      <c r="D24224" s="215" t="s">
        <v>77535</v>
      </c>
    </row>
    <row r="24225" spans="1:4">
      <c r="A24225" s="215" t="s">
        <v>77536</v>
      </c>
      <c r="B24225" s="215">
        <v>1</v>
      </c>
      <c r="C24225" s="216" t="s">
        <v>77537</v>
      </c>
      <c r="D24225" s="215" t="s">
        <v>77538</v>
      </c>
    </row>
    <row r="24226" spans="1:4">
      <c r="A24226" s="215" t="s">
        <v>77539</v>
      </c>
      <c r="B24226" s="215">
        <v>1</v>
      </c>
      <c r="C24226" s="216" t="s">
        <v>77540</v>
      </c>
      <c r="D24226" s="215" t="s">
        <v>77541</v>
      </c>
    </row>
    <row r="24227" spans="1:4">
      <c r="A24227" s="215" t="s">
        <v>77542</v>
      </c>
      <c r="B24227" s="215">
        <v>1</v>
      </c>
      <c r="C24227" s="216" t="s">
        <v>77543</v>
      </c>
      <c r="D24227" s="215" t="s">
        <v>77544</v>
      </c>
    </row>
    <row r="24228" spans="1:4">
      <c r="A24228" s="215" t="s">
        <v>77545</v>
      </c>
      <c r="B24228" s="215">
        <v>1</v>
      </c>
      <c r="C24228" s="216" t="s">
        <v>77546</v>
      </c>
      <c r="D24228" s="215" t="s">
        <v>77547</v>
      </c>
    </row>
    <row r="24229" spans="1:4">
      <c r="A24229" s="215" t="s">
        <v>77548</v>
      </c>
      <c r="B24229" s="215">
        <v>1</v>
      </c>
      <c r="C24229" s="216" t="s">
        <v>77549</v>
      </c>
      <c r="D24229" s="215" t="s">
        <v>77550</v>
      </c>
    </row>
    <row r="24230" spans="1:4">
      <c r="A24230" s="215" t="s">
        <v>77551</v>
      </c>
      <c r="B24230" s="215">
        <v>1</v>
      </c>
      <c r="C24230" s="216" t="s">
        <v>77552</v>
      </c>
      <c r="D24230" s="215" t="s">
        <v>77553</v>
      </c>
    </row>
    <row r="24231" spans="1:4">
      <c r="A24231" s="215" t="s">
        <v>77554</v>
      </c>
      <c r="B24231" s="215">
        <v>1</v>
      </c>
      <c r="C24231" s="216" t="s">
        <v>77555</v>
      </c>
      <c r="D24231" s="215" t="s">
        <v>77556</v>
      </c>
    </row>
    <row r="24232" spans="1:4">
      <c r="A24232" s="215" t="s">
        <v>77557</v>
      </c>
      <c r="B24232" s="215">
        <v>1</v>
      </c>
      <c r="C24232" s="216" t="s">
        <v>77558</v>
      </c>
      <c r="D24232" s="215" t="s">
        <v>77559</v>
      </c>
    </row>
    <row r="24233" spans="1:4">
      <c r="A24233" s="215" t="s">
        <v>77560</v>
      </c>
      <c r="B24233" s="215">
        <v>1</v>
      </c>
      <c r="C24233" s="216" t="s">
        <v>77561</v>
      </c>
      <c r="D24233" s="215" t="s">
        <v>77562</v>
      </c>
    </row>
    <row r="24234" spans="1:4">
      <c r="A24234" s="215" t="s">
        <v>77563</v>
      </c>
      <c r="B24234" s="215">
        <v>1</v>
      </c>
      <c r="C24234" s="216" t="s">
        <v>77564</v>
      </c>
      <c r="D24234" s="215" t="s">
        <v>77565</v>
      </c>
    </row>
    <row r="24235" spans="1:4">
      <c r="A24235" s="215" t="s">
        <v>77566</v>
      </c>
      <c r="B24235" s="215">
        <v>1</v>
      </c>
      <c r="C24235" s="216" t="s">
        <v>77567</v>
      </c>
      <c r="D24235" s="215" t="s">
        <v>77568</v>
      </c>
    </row>
    <row r="24236" spans="1:4">
      <c r="A24236" s="215" t="s">
        <v>77569</v>
      </c>
      <c r="B24236" s="215">
        <v>1</v>
      </c>
      <c r="C24236" s="216" t="s">
        <v>77570</v>
      </c>
      <c r="D24236" s="215" t="s">
        <v>77571</v>
      </c>
    </row>
    <row r="24237" spans="1:4">
      <c r="A24237" s="215" t="s">
        <v>77572</v>
      </c>
      <c r="B24237" s="215">
        <v>1</v>
      </c>
      <c r="C24237" s="216" t="s">
        <v>77573</v>
      </c>
      <c r="D24237" s="215" t="s">
        <v>77574</v>
      </c>
    </row>
    <row r="24238" spans="1:4">
      <c r="A24238" s="215" t="s">
        <v>77575</v>
      </c>
      <c r="B24238" s="215">
        <v>1</v>
      </c>
      <c r="C24238" s="216" t="s">
        <v>77576</v>
      </c>
      <c r="D24238" s="215" t="s">
        <v>77577</v>
      </c>
    </row>
    <row r="24239" spans="1:4">
      <c r="A24239" s="215" t="s">
        <v>77578</v>
      </c>
      <c r="B24239" s="215">
        <v>1</v>
      </c>
      <c r="C24239" s="216" t="s">
        <v>77579</v>
      </c>
      <c r="D24239" s="215" t="s">
        <v>77580</v>
      </c>
    </row>
    <row r="24240" spans="1:4">
      <c r="A24240" s="215" t="s">
        <v>77581</v>
      </c>
      <c r="B24240" s="215">
        <v>1</v>
      </c>
      <c r="C24240" s="216" t="s">
        <v>77582</v>
      </c>
      <c r="D24240" s="215" t="s">
        <v>77583</v>
      </c>
    </row>
    <row r="24241" spans="1:4">
      <c r="A24241" s="215" t="s">
        <v>77584</v>
      </c>
      <c r="B24241" s="215">
        <v>1</v>
      </c>
      <c r="C24241" s="216" t="s">
        <v>77585</v>
      </c>
      <c r="D24241" s="215" t="s">
        <v>77586</v>
      </c>
    </row>
    <row r="24242" spans="1:4">
      <c r="A24242" s="215" t="s">
        <v>77587</v>
      </c>
      <c r="B24242" s="215">
        <v>1</v>
      </c>
      <c r="C24242" s="216" t="s">
        <v>77588</v>
      </c>
      <c r="D24242" s="215" t="s">
        <v>77589</v>
      </c>
    </row>
    <row r="24243" spans="1:4">
      <c r="A24243" s="215" t="s">
        <v>77590</v>
      </c>
      <c r="B24243" s="215">
        <v>1</v>
      </c>
      <c r="C24243" s="216" t="s">
        <v>77591</v>
      </c>
      <c r="D24243" s="215" t="s">
        <v>77592</v>
      </c>
    </row>
    <row r="24244" spans="1:4">
      <c r="A24244" s="215" t="s">
        <v>77593</v>
      </c>
      <c r="B24244" s="215">
        <v>1</v>
      </c>
      <c r="C24244" s="216" t="s">
        <v>77594</v>
      </c>
      <c r="D24244" s="215" t="s">
        <v>77595</v>
      </c>
    </row>
    <row r="24245" spans="1:4">
      <c r="A24245" s="215" t="s">
        <v>77596</v>
      </c>
      <c r="B24245" s="215">
        <v>1</v>
      </c>
      <c r="C24245" s="216" t="s">
        <v>77597</v>
      </c>
      <c r="D24245" s="215" t="s">
        <v>77598</v>
      </c>
    </row>
    <row r="24246" spans="1:4">
      <c r="A24246" s="215" t="s">
        <v>77599</v>
      </c>
      <c r="B24246" s="215">
        <v>1</v>
      </c>
      <c r="C24246" s="216" t="s">
        <v>77600</v>
      </c>
      <c r="D24246" s="215" t="s">
        <v>77601</v>
      </c>
    </row>
    <row r="24247" spans="1:4">
      <c r="A24247" s="215" t="s">
        <v>77602</v>
      </c>
      <c r="B24247" s="215">
        <v>1</v>
      </c>
      <c r="C24247" s="216" t="s">
        <v>77603</v>
      </c>
      <c r="D24247" s="215" t="s">
        <v>77604</v>
      </c>
    </row>
    <row r="24248" spans="1:4">
      <c r="A24248" s="215" t="s">
        <v>77605</v>
      </c>
      <c r="B24248" s="215">
        <v>1</v>
      </c>
      <c r="C24248" s="216" t="s">
        <v>77606</v>
      </c>
      <c r="D24248" s="215" t="s">
        <v>77607</v>
      </c>
    </row>
    <row r="24249" spans="1:4">
      <c r="A24249" s="215" t="s">
        <v>77608</v>
      </c>
      <c r="B24249" s="215">
        <v>1</v>
      </c>
      <c r="C24249" s="216" t="s">
        <v>77609</v>
      </c>
      <c r="D24249" s="215" t="s">
        <v>77610</v>
      </c>
    </row>
    <row r="24250" spans="1:4">
      <c r="A24250" s="215" t="s">
        <v>77611</v>
      </c>
      <c r="B24250" s="215">
        <v>1</v>
      </c>
      <c r="C24250" s="216" t="s">
        <v>77612</v>
      </c>
      <c r="D24250" s="215" t="s">
        <v>77613</v>
      </c>
    </row>
    <row r="24251" spans="1:4">
      <c r="A24251" s="215" t="s">
        <v>77614</v>
      </c>
      <c r="B24251" s="215">
        <v>1</v>
      </c>
      <c r="C24251" s="216" t="s">
        <v>77615</v>
      </c>
      <c r="D24251" s="215" t="s">
        <v>77616</v>
      </c>
    </row>
    <row r="24252" spans="1:4">
      <c r="A24252" s="215" t="s">
        <v>77617</v>
      </c>
      <c r="B24252" s="215">
        <v>1</v>
      </c>
      <c r="C24252" s="216" t="s">
        <v>77618</v>
      </c>
      <c r="D24252" s="215" t="s">
        <v>77619</v>
      </c>
    </row>
    <row r="24253" spans="1:4">
      <c r="A24253" s="215" t="s">
        <v>77620</v>
      </c>
      <c r="B24253" s="215">
        <v>1</v>
      </c>
      <c r="C24253" s="216" t="s">
        <v>77621</v>
      </c>
      <c r="D24253" s="215" t="s">
        <v>77622</v>
      </c>
    </row>
    <row r="24254" spans="1:4">
      <c r="A24254" s="215" t="s">
        <v>77623</v>
      </c>
      <c r="B24254" s="215">
        <v>1</v>
      </c>
      <c r="C24254" s="216" t="s">
        <v>77624</v>
      </c>
      <c r="D24254" s="215" t="s">
        <v>77625</v>
      </c>
    </row>
    <row r="24255" spans="1:4">
      <c r="A24255" s="215" t="s">
        <v>77626</v>
      </c>
      <c r="B24255" s="215">
        <v>1</v>
      </c>
      <c r="C24255" s="216" t="s">
        <v>77627</v>
      </c>
      <c r="D24255" s="215" t="s">
        <v>77628</v>
      </c>
    </row>
    <row r="24256" spans="1:4">
      <c r="A24256" s="215" t="s">
        <v>77629</v>
      </c>
      <c r="B24256" s="215">
        <v>1</v>
      </c>
      <c r="C24256" s="216" t="s">
        <v>77630</v>
      </c>
      <c r="D24256" s="215" t="s">
        <v>77631</v>
      </c>
    </row>
    <row r="24257" spans="1:4">
      <c r="A24257" s="215" t="s">
        <v>77632</v>
      </c>
      <c r="B24257" s="215">
        <v>1</v>
      </c>
      <c r="C24257" s="216" t="s">
        <v>77633</v>
      </c>
      <c r="D24257" s="215" t="s">
        <v>77634</v>
      </c>
    </row>
    <row r="24258" spans="1:4">
      <c r="A24258" s="215" t="s">
        <v>77635</v>
      </c>
      <c r="B24258" s="215">
        <v>1</v>
      </c>
      <c r="C24258" s="216" t="s">
        <v>77636</v>
      </c>
      <c r="D24258" s="215" t="s">
        <v>77637</v>
      </c>
    </row>
    <row r="24259" spans="1:4">
      <c r="A24259" s="215" t="s">
        <v>77638</v>
      </c>
      <c r="B24259" s="215">
        <v>1</v>
      </c>
      <c r="C24259" s="216" t="s">
        <v>77639</v>
      </c>
      <c r="D24259" s="215" t="s">
        <v>77640</v>
      </c>
    </row>
    <row r="24260" spans="1:4">
      <c r="A24260" s="215" t="s">
        <v>77641</v>
      </c>
      <c r="B24260" s="215">
        <v>1</v>
      </c>
      <c r="C24260" s="216" t="s">
        <v>77642</v>
      </c>
      <c r="D24260" s="215" t="s">
        <v>77643</v>
      </c>
    </row>
    <row r="24261" spans="1:4">
      <c r="A24261" s="215" t="s">
        <v>77644</v>
      </c>
      <c r="B24261" s="215">
        <v>1</v>
      </c>
      <c r="C24261" s="216" t="s">
        <v>77645</v>
      </c>
      <c r="D24261" s="215" t="s">
        <v>77646</v>
      </c>
    </row>
    <row r="24262" spans="1:4">
      <c r="A24262" s="215" t="s">
        <v>77647</v>
      </c>
      <c r="B24262" s="215">
        <v>1</v>
      </c>
      <c r="C24262" s="216" t="s">
        <v>77648</v>
      </c>
      <c r="D24262" s="215" t="s">
        <v>77649</v>
      </c>
    </row>
    <row r="24263" spans="1:4">
      <c r="A24263" s="215" t="s">
        <v>77650</v>
      </c>
      <c r="B24263" s="215">
        <v>1</v>
      </c>
      <c r="C24263" s="216" t="s">
        <v>77651</v>
      </c>
      <c r="D24263" s="215" t="s">
        <v>77652</v>
      </c>
    </row>
    <row r="24264" spans="1:4">
      <c r="A24264" s="215" t="s">
        <v>77653</v>
      </c>
      <c r="B24264" s="215">
        <v>1</v>
      </c>
      <c r="C24264" s="216" t="s">
        <v>77654</v>
      </c>
      <c r="D24264" s="215" t="s">
        <v>77655</v>
      </c>
    </row>
    <row r="24265" spans="1:4">
      <c r="A24265" s="215" t="s">
        <v>77656</v>
      </c>
      <c r="B24265" s="215">
        <v>1</v>
      </c>
      <c r="C24265" s="216" t="s">
        <v>77657</v>
      </c>
      <c r="D24265" s="215" t="s">
        <v>77658</v>
      </c>
    </row>
    <row r="24266" spans="1:4">
      <c r="A24266" s="215" t="s">
        <v>77659</v>
      </c>
      <c r="B24266" s="215">
        <v>1</v>
      </c>
      <c r="C24266" s="216" t="s">
        <v>77660</v>
      </c>
      <c r="D24266" s="215" t="s">
        <v>77661</v>
      </c>
    </row>
    <row r="24267" spans="1:4">
      <c r="A24267" s="215" t="s">
        <v>77662</v>
      </c>
      <c r="B24267" s="215">
        <v>1</v>
      </c>
      <c r="C24267" s="216" t="s">
        <v>77663</v>
      </c>
      <c r="D24267" s="215" t="s">
        <v>77664</v>
      </c>
    </row>
    <row r="24268" spans="1:4">
      <c r="A24268" s="215" t="s">
        <v>77665</v>
      </c>
      <c r="B24268" s="215">
        <v>1</v>
      </c>
      <c r="C24268" s="216" t="s">
        <v>77666</v>
      </c>
      <c r="D24268" s="215" t="s">
        <v>77667</v>
      </c>
    </row>
    <row r="24269" spans="1:4">
      <c r="A24269" s="215" t="s">
        <v>77668</v>
      </c>
      <c r="B24269" s="215">
        <v>1</v>
      </c>
      <c r="C24269" s="216" t="s">
        <v>77669</v>
      </c>
      <c r="D24269" s="215" t="s">
        <v>77670</v>
      </c>
    </row>
    <row r="24270" spans="1:4">
      <c r="A24270" s="215" t="s">
        <v>77671</v>
      </c>
      <c r="B24270" s="215">
        <v>1</v>
      </c>
      <c r="C24270" s="216" t="s">
        <v>77672</v>
      </c>
      <c r="D24270" s="215" t="s">
        <v>77673</v>
      </c>
    </row>
    <row r="24271" spans="1:4">
      <c r="A24271" s="215" t="s">
        <v>77674</v>
      </c>
      <c r="B24271" s="215">
        <v>1</v>
      </c>
      <c r="C24271" s="216" t="s">
        <v>77675</v>
      </c>
      <c r="D24271" s="215" t="s">
        <v>77676</v>
      </c>
    </row>
    <row r="24272" spans="1:4">
      <c r="A24272" s="215" t="s">
        <v>77677</v>
      </c>
      <c r="B24272" s="215">
        <v>1</v>
      </c>
      <c r="C24272" s="216" t="s">
        <v>77678</v>
      </c>
      <c r="D24272" s="215" t="s">
        <v>77679</v>
      </c>
    </row>
    <row r="24273" spans="1:4">
      <c r="A24273" s="215" t="s">
        <v>77680</v>
      </c>
      <c r="B24273" s="215">
        <v>1</v>
      </c>
      <c r="C24273" s="216" t="s">
        <v>77681</v>
      </c>
      <c r="D24273" s="215" t="s">
        <v>77682</v>
      </c>
    </row>
    <row r="24274" spans="1:4">
      <c r="A24274" s="215" t="s">
        <v>77683</v>
      </c>
      <c r="B24274" s="215">
        <v>1</v>
      </c>
      <c r="C24274" s="216" t="s">
        <v>77684</v>
      </c>
      <c r="D24274" s="215" t="s">
        <v>77685</v>
      </c>
    </row>
    <row r="24275" spans="1:4">
      <c r="A24275" s="215" t="s">
        <v>77686</v>
      </c>
      <c r="B24275" s="215">
        <v>1</v>
      </c>
      <c r="C24275" s="216" t="s">
        <v>77687</v>
      </c>
      <c r="D24275" s="215" t="s">
        <v>77688</v>
      </c>
    </row>
    <row r="24276" spans="1:4">
      <c r="A24276" s="215" t="s">
        <v>77689</v>
      </c>
      <c r="B24276" s="215">
        <v>1</v>
      </c>
      <c r="C24276" s="216" t="s">
        <v>77690</v>
      </c>
      <c r="D24276" s="215" t="s">
        <v>77691</v>
      </c>
    </row>
    <row r="24277" spans="1:4">
      <c r="A24277" s="215" t="s">
        <v>77692</v>
      </c>
      <c r="B24277" s="215">
        <v>1</v>
      </c>
      <c r="C24277" s="216" t="s">
        <v>77693</v>
      </c>
      <c r="D24277" s="215" t="s">
        <v>77694</v>
      </c>
    </row>
    <row r="24278" spans="1:4">
      <c r="A24278" s="215" t="s">
        <v>77695</v>
      </c>
      <c r="B24278" s="215">
        <v>1</v>
      </c>
      <c r="C24278" s="216" t="s">
        <v>77696</v>
      </c>
      <c r="D24278" s="215" t="s">
        <v>77697</v>
      </c>
    </row>
    <row r="24279" spans="1:4">
      <c r="A24279" s="215" t="s">
        <v>77698</v>
      </c>
      <c r="B24279" s="215">
        <v>1</v>
      </c>
      <c r="C24279" s="216" t="s">
        <v>77699</v>
      </c>
      <c r="D24279" s="215" t="s">
        <v>77700</v>
      </c>
    </row>
    <row r="24280" spans="1:4">
      <c r="A24280" s="215" t="s">
        <v>77701</v>
      </c>
      <c r="B24280" s="215">
        <v>1</v>
      </c>
      <c r="C24280" s="216" t="s">
        <v>77702</v>
      </c>
      <c r="D24280" s="215" t="s">
        <v>77703</v>
      </c>
    </row>
    <row r="24281" spans="1:4">
      <c r="A24281" s="215" t="s">
        <v>77704</v>
      </c>
      <c r="B24281" s="215">
        <v>1</v>
      </c>
      <c r="C24281" s="216" t="s">
        <v>77705</v>
      </c>
      <c r="D24281" s="215" t="s">
        <v>77706</v>
      </c>
    </row>
    <row r="24282" spans="1:4">
      <c r="A24282" s="215" t="s">
        <v>77707</v>
      </c>
      <c r="B24282" s="215">
        <v>1</v>
      </c>
      <c r="C24282" s="216" t="s">
        <v>77708</v>
      </c>
      <c r="D24282" s="215" t="s">
        <v>77709</v>
      </c>
    </row>
    <row r="24283" spans="1:4">
      <c r="A24283" s="215" t="s">
        <v>77710</v>
      </c>
      <c r="B24283" s="215">
        <v>1</v>
      </c>
      <c r="C24283" s="216" t="s">
        <v>77711</v>
      </c>
      <c r="D24283" s="215" t="s">
        <v>77712</v>
      </c>
    </row>
    <row r="24284" spans="1:4">
      <c r="A24284" s="215" t="s">
        <v>77713</v>
      </c>
      <c r="B24284" s="215">
        <v>1</v>
      </c>
      <c r="C24284" s="216" t="s">
        <v>77714</v>
      </c>
      <c r="D24284" s="215" t="s">
        <v>77715</v>
      </c>
    </row>
    <row r="24285" spans="1:4">
      <c r="A24285" s="215" t="s">
        <v>77716</v>
      </c>
      <c r="B24285" s="215">
        <v>1</v>
      </c>
      <c r="C24285" s="216" t="s">
        <v>77717</v>
      </c>
      <c r="D24285" s="215" t="s">
        <v>77718</v>
      </c>
    </row>
    <row r="24286" spans="1:4">
      <c r="A24286" s="215" t="s">
        <v>77719</v>
      </c>
      <c r="B24286" s="215">
        <v>1</v>
      </c>
      <c r="C24286" s="216" t="s">
        <v>77720</v>
      </c>
      <c r="D24286" s="215" t="s">
        <v>77721</v>
      </c>
    </row>
    <row r="24287" spans="1:4">
      <c r="A24287" s="215" t="s">
        <v>77722</v>
      </c>
      <c r="B24287" s="215">
        <v>1</v>
      </c>
      <c r="C24287" s="216" t="s">
        <v>77723</v>
      </c>
      <c r="D24287" s="215" t="s">
        <v>77724</v>
      </c>
    </row>
    <row r="24288" spans="1:4">
      <c r="A24288" s="215" t="s">
        <v>77725</v>
      </c>
      <c r="B24288" s="215">
        <v>1</v>
      </c>
      <c r="C24288" s="216" t="s">
        <v>77726</v>
      </c>
      <c r="D24288" s="215" t="s">
        <v>77727</v>
      </c>
    </row>
    <row r="24289" spans="1:4">
      <c r="A24289" s="215" t="s">
        <v>77728</v>
      </c>
      <c r="B24289" s="215">
        <v>1</v>
      </c>
      <c r="C24289" s="216" t="s">
        <v>77729</v>
      </c>
      <c r="D24289" s="215" t="s">
        <v>77730</v>
      </c>
    </row>
    <row r="24290" spans="1:4">
      <c r="A24290" s="215" t="s">
        <v>77731</v>
      </c>
      <c r="B24290" s="215">
        <v>1</v>
      </c>
      <c r="C24290" s="216" t="s">
        <v>77732</v>
      </c>
      <c r="D24290" s="215" t="s">
        <v>77733</v>
      </c>
    </row>
    <row r="24291" spans="1:4">
      <c r="A24291" s="215" t="s">
        <v>77734</v>
      </c>
      <c r="B24291" s="215">
        <v>1</v>
      </c>
      <c r="C24291" s="216" t="s">
        <v>77735</v>
      </c>
      <c r="D24291" s="215" t="s">
        <v>77736</v>
      </c>
    </row>
    <row r="24292" spans="1:4">
      <c r="A24292" s="215" t="s">
        <v>77737</v>
      </c>
      <c r="B24292" s="215">
        <v>1</v>
      </c>
      <c r="C24292" s="216" t="s">
        <v>77738</v>
      </c>
      <c r="D24292" s="215" t="s">
        <v>77739</v>
      </c>
    </row>
    <row r="24293" spans="1:4">
      <c r="A24293" s="215" t="s">
        <v>77740</v>
      </c>
      <c r="B24293" s="215">
        <v>1</v>
      </c>
      <c r="C24293" s="216" t="s">
        <v>77741</v>
      </c>
      <c r="D24293" s="215" t="s">
        <v>77742</v>
      </c>
    </row>
    <row r="24294" spans="1:4">
      <c r="A24294" s="215" t="s">
        <v>77743</v>
      </c>
      <c r="B24294" s="215">
        <v>1</v>
      </c>
      <c r="C24294" s="216" t="s">
        <v>77744</v>
      </c>
      <c r="D24294" s="215" t="s">
        <v>77745</v>
      </c>
    </row>
    <row r="24295" spans="1:4">
      <c r="A24295" s="215" t="s">
        <v>77746</v>
      </c>
      <c r="B24295" s="215">
        <v>1</v>
      </c>
      <c r="C24295" s="216" t="s">
        <v>77747</v>
      </c>
      <c r="D24295" s="215" t="s">
        <v>77748</v>
      </c>
    </row>
    <row r="24296" spans="1:4">
      <c r="A24296" s="215" t="s">
        <v>77749</v>
      </c>
      <c r="B24296" s="215">
        <v>1</v>
      </c>
      <c r="C24296" s="216" t="s">
        <v>77750</v>
      </c>
      <c r="D24296" s="215" t="s">
        <v>77751</v>
      </c>
    </row>
    <row r="24297" spans="1:4">
      <c r="A24297" s="215" t="s">
        <v>77752</v>
      </c>
      <c r="B24297" s="215">
        <v>1</v>
      </c>
      <c r="C24297" s="216" t="s">
        <v>77753</v>
      </c>
      <c r="D24297" s="215" t="s">
        <v>77754</v>
      </c>
    </row>
    <row r="24298" spans="1:4">
      <c r="A24298" s="215" t="s">
        <v>77755</v>
      </c>
      <c r="B24298" s="215">
        <v>1</v>
      </c>
      <c r="C24298" s="216" t="s">
        <v>77756</v>
      </c>
      <c r="D24298" s="215" t="s">
        <v>77757</v>
      </c>
    </row>
    <row r="24299" spans="1:4">
      <c r="A24299" s="215" t="s">
        <v>77758</v>
      </c>
      <c r="B24299" s="215">
        <v>1</v>
      </c>
      <c r="C24299" s="216" t="s">
        <v>77759</v>
      </c>
      <c r="D24299" s="215" t="s">
        <v>77760</v>
      </c>
    </row>
    <row r="24300" spans="1:4">
      <c r="A24300" s="215" t="s">
        <v>77761</v>
      </c>
      <c r="B24300" s="215">
        <v>1</v>
      </c>
      <c r="C24300" s="216" t="s">
        <v>77762</v>
      </c>
      <c r="D24300" s="215" t="s">
        <v>77763</v>
      </c>
    </row>
    <row r="24301" spans="1:4">
      <c r="A24301" s="215" t="s">
        <v>77764</v>
      </c>
      <c r="B24301" s="215">
        <v>1</v>
      </c>
      <c r="C24301" s="216" t="s">
        <v>77765</v>
      </c>
      <c r="D24301" s="215" t="s">
        <v>77766</v>
      </c>
    </row>
    <row r="24302" spans="1:4">
      <c r="A24302" s="215" t="s">
        <v>77767</v>
      </c>
      <c r="B24302" s="215">
        <v>1</v>
      </c>
      <c r="C24302" s="216" t="s">
        <v>77768</v>
      </c>
      <c r="D24302" s="215" t="s">
        <v>77769</v>
      </c>
    </row>
    <row r="24303" spans="1:4">
      <c r="A24303" s="215" t="s">
        <v>77770</v>
      </c>
      <c r="B24303" s="215">
        <v>1</v>
      </c>
      <c r="C24303" s="216" t="s">
        <v>77771</v>
      </c>
      <c r="D24303" s="215" t="s">
        <v>77772</v>
      </c>
    </row>
    <row r="24304" spans="1:4">
      <c r="A24304" s="215" t="s">
        <v>77773</v>
      </c>
      <c r="B24304" s="215">
        <v>1</v>
      </c>
      <c r="C24304" s="216" t="s">
        <v>77774</v>
      </c>
      <c r="D24304" s="215" t="s">
        <v>77775</v>
      </c>
    </row>
    <row r="24305" spans="1:4">
      <c r="A24305" s="215" t="s">
        <v>77776</v>
      </c>
      <c r="B24305" s="215">
        <v>1</v>
      </c>
      <c r="C24305" s="216" t="s">
        <v>77777</v>
      </c>
      <c r="D24305" s="215" t="s">
        <v>77778</v>
      </c>
    </row>
    <row r="24306" spans="1:4">
      <c r="A24306" s="215" t="s">
        <v>77779</v>
      </c>
      <c r="B24306" s="215">
        <v>1</v>
      </c>
      <c r="C24306" s="216" t="s">
        <v>77780</v>
      </c>
      <c r="D24306" s="215" t="s">
        <v>77781</v>
      </c>
    </row>
    <row r="24307" spans="1:4">
      <c r="A24307" s="215" t="s">
        <v>77782</v>
      </c>
      <c r="B24307" s="215">
        <v>1</v>
      </c>
      <c r="C24307" s="216" t="s">
        <v>77783</v>
      </c>
      <c r="D24307" s="215" t="s">
        <v>77784</v>
      </c>
    </row>
    <row r="24308" spans="1:4">
      <c r="A24308" s="215" t="s">
        <v>77785</v>
      </c>
      <c r="B24308" s="215">
        <v>1</v>
      </c>
      <c r="C24308" s="216" t="s">
        <v>77786</v>
      </c>
      <c r="D24308" s="215" t="s">
        <v>77787</v>
      </c>
    </row>
    <row r="24309" spans="1:4">
      <c r="A24309" s="215" t="s">
        <v>77788</v>
      </c>
      <c r="B24309" s="215">
        <v>1</v>
      </c>
      <c r="C24309" s="216" t="s">
        <v>77789</v>
      </c>
      <c r="D24309" s="215" t="s">
        <v>77790</v>
      </c>
    </row>
    <row r="24310" spans="1:4">
      <c r="A24310" s="215" t="s">
        <v>77791</v>
      </c>
      <c r="B24310" s="215">
        <v>1</v>
      </c>
      <c r="C24310" s="216" t="s">
        <v>77792</v>
      </c>
      <c r="D24310" s="215" t="s">
        <v>77793</v>
      </c>
    </row>
    <row r="24311" spans="1:4">
      <c r="A24311" s="215" t="s">
        <v>77794</v>
      </c>
      <c r="B24311" s="215">
        <v>1</v>
      </c>
      <c r="C24311" s="216" t="s">
        <v>77795</v>
      </c>
      <c r="D24311" s="215" t="s">
        <v>77796</v>
      </c>
    </row>
    <row r="24312" spans="1:4">
      <c r="A24312" s="215" t="s">
        <v>77797</v>
      </c>
      <c r="B24312" s="215">
        <v>1</v>
      </c>
      <c r="C24312" s="216" t="s">
        <v>77798</v>
      </c>
      <c r="D24312" s="215" t="s">
        <v>77799</v>
      </c>
    </row>
    <row r="24313" spans="1:4">
      <c r="A24313" s="215" t="s">
        <v>77800</v>
      </c>
      <c r="B24313" s="215">
        <v>1</v>
      </c>
      <c r="C24313" s="216" t="s">
        <v>77801</v>
      </c>
      <c r="D24313" s="215" t="s">
        <v>77802</v>
      </c>
    </row>
    <row r="24314" spans="1:4">
      <c r="A24314" s="215" t="s">
        <v>77803</v>
      </c>
      <c r="B24314" s="215">
        <v>1</v>
      </c>
      <c r="C24314" s="216" t="s">
        <v>77804</v>
      </c>
      <c r="D24314" s="215" t="s">
        <v>77805</v>
      </c>
    </row>
    <row r="24315" spans="1:4">
      <c r="A24315" s="215" t="s">
        <v>77806</v>
      </c>
      <c r="B24315" s="215">
        <v>1</v>
      </c>
      <c r="C24315" s="216" t="s">
        <v>77807</v>
      </c>
      <c r="D24315" s="215" t="s">
        <v>77808</v>
      </c>
    </row>
    <row r="24316" spans="1:4">
      <c r="A24316" s="215" t="s">
        <v>77809</v>
      </c>
      <c r="B24316" s="215">
        <v>1</v>
      </c>
      <c r="C24316" s="216" t="s">
        <v>77810</v>
      </c>
      <c r="D24316" s="215" t="s">
        <v>77811</v>
      </c>
    </row>
    <row r="24317" spans="1:4">
      <c r="A24317" s="215" t="s">
        <v>77812</v>
      </c>
      <c r="B24317" s="215">
        <v>1</v>
      </c>
      <c r="C24317" s="216" t="s">
        <v>77813</v>
      </c>
      <c r="D24317" s="215" t="s">
        <v>77814</v>
      </c>
    </row>
    <row r="24318" spans="1:4">
      <c r="A24318" s="215" t="s">
        <v>77815</v>
      </c>
      <c r="B24318" s="215">
        <v>1</v>
      </c>
      <c r="C24318" s="216" t="s">
        <v>77816</v>
      </c>
      <c r="D24318" s="215" t="s">
        <v>77817</v>
      </c>
    </row>
    <row r="24319" spans="1:4">
      <c r="A24319" s="215" t="s">
        <v>77818</v>
      </c>
      <c r="B24319" s="215">
        <v>1</v>
      </c>
      <c r="C24319" s="216" t="s">
        <v>77819</v>
      </c>
      <c r="D24319" s="215" t="s">
        <v>77820</v>
      </c>
    </row>
    <row r="24320" spans="1:4">
      <c r="A24320" s="215" t="s">
        <v>77821</v>
      </c>
      <c r="B24320" s="215">
        <v>1</v>
      </c>
      <c r="C24320" s="216" t="s">
        <v>77822</v>
      </c>
      <c r="D24320" s="215" t="s">
        <v>77823</v>
      </c>
    </row>
    <row r="24321" spans="1:4">
      <c r="A24321" s="215" t="s">
        <v>77824</v>
      </c>
      <c r="B24321" s="215">
        <v>1</v>
      </c>
      <c r="C24321" s="216" t="s">
        <v>77825</v>
      </c>
      <c r="D24321" s="215" t="s">
        <v>77826</v>
      </c>
    </row>
    <row r="24322" spans="1:4">
      <c r="A24322" s="215" t="s">
        <v>77827</v>
      </c>
      <c r="B24322" s="215">
        <v>1</v>
      </c>
      <c r="C24322" s="216" t="s">
        <v>77828</v>
      </c>
      <c r="D24322" s="215" t="s">
        <v>77829</v>
      </c>
    </row>
    <row r="24323" spans="1:4">
      <c r="A24323" s="215" t="s">
        <v>77830</v>
      </c>
      <c r="B24323" s="215">
        <v>1</v>
      </c>
      <c r="C24323" s="216" t="s">
        <v>77831</v>
      </c>
      <c r="D24323" s="215" t="s">
        <v>77832</v>
      </c>
    </row>
    <row r="24324" spans="1:4">
      <c r="A24324" s="215" t="s">
        <v>77833</v>
      </c>
      <c r="B24324" s="215">
        <v>1</v>
      </c>
      <c r="C24324" s="216" t="s">
        <v>77834</v>
      </c>
      <c r="D24324" s="215" t="s">
        <v>77835</v>
      </c>
    </row>
    <row r="24325" spans="1:4">
      <c r="A24325" s="215" t="s">
        <v>77836</v>
      </c>
      <c r="B24325" s="215">
        <v>1</v>
      </c>
      <c r="C24325" s="216" t="s">
        <v>77837</v>
      </c>
      <c r="D24325" s="215" t="s">
        <v>77838</v>
      </c>
    </row>
    <row r="24326" spans="1:4">
      <c r="A24326" s="215" t="s">
        <v>77839</v>
      </c>
      <c r="B24326" s="215">
        <v>1</v>
      </c>
      <c r="C24326" s="216" t="s">
        <v>77840</v>
      </c>
      <c r="D24326" s="215" t="s">
        <v>77841</v>
      </c>
    </row>
    <row r="24327" spans="1:4">
      <c r="A24327" s="215" t="s">
        <v>77842</v>
      </c>
      <c r="B24327" s="215">
        <v>1</v>
      </c>
      <c r="C24327" s="216" t="s">
        <v>77843</v>
      </c>
      <c r="D24327" s="215" t="s">
        <v>77844</v>
      </c>
    </row>
    <row r="24328" spans="1:4">
      <c r="A24328" s="215" t="s">
        <v>77845</v>
      </c>
      <c r="B24328" s="215">
        <v>1</v>
      </c>
      <c r="C24328" s="216" t="s">
        <v>77846</v>
      </c>
      <c r="D24328" s="215" t="s">
        <v>77847</v>
      </c>
    </row>
    <row r="24329" spans="1:4">
      <c r="A24329" s="215" t="s">
        <v>77848</v>
      </c>
      <c r="B24329" s="215">
        <v>1</v>
      </c>
      <c r="C24329" s="216" t="s">
        <v>77849</v>
      </c>
      <c r="D24329" s="215" t="s">
        <v>77850</v>
      </c>
    </row>
    <row r="24330" spans="1:4">
      <c r="A24330" s="215" t="s">
        <v>77851</v>
      </c>
      <c r="B24330" s="215">
        <v>1</v>
      </c>
      <c r="C24330" s="216" t="s">
        <v>77852</v>
      </c>
      <c r="D24330" s="215" t="s">
        <v>77853</v>
      </c>
    </row>
    <row r="24331" spans="1:4">
      <c r="A24331" s="215" t="s">
        <v>77854</v>
      </c>
      <c r="B24331" s="215">
        <v>1</v>
      </c>
      <c r="C24331" s="216" t="s">
        <v>77855</v>
      </c>
      <c r="D24331" s="215" t="s">
        <v>77856</v>
      </c>
    </row>
    <row r="24332" spans="1:4">
      <c r="A24332" s="215" t="s">
        <v>77857</v>
      </c>
      <c r="B24332" s="215">
        <v>1</v>
      </c>
      <c r="C24332" s="216" t="s">
        <v>77858</v>
      </c>
      <c r="D24332" s="215" t="s">
        <v>77859</v>
      </c>
    </row>
    <row r="24333" spans="1:4">
      <c r="A24333" s="215" t="s">
        <v>77860</v>
      </c>
      <c r="B24333" s="215">
        <v>1</v>
      </c>
      <c r="C24333" s="216" t="s">
        <v>77861</v>
      </c>
      <c r="D24333" s="215" t="s">
        <v>77862</v>
      </c>
    </row>
    <row r="24334" spans="1:4">
      <c r="A24334" s="215" t="s">
        <v>77863</v>
      </c>
      <c r="B24334" s="215">
        <v>1</v>
      </c>
      <c r="C24334" s="216" t="s">
        <v>77864</v>
      </c>
      <c r="D24334" s="215" t="s">
        <v>77865</v>
      </c>
    </row>
    <row r="24335" spans="1:4">
      <c r="A24335" s="215" t="s">
        <v>77866</v>
      </c>
      <c r="B24335" s="215">
        <v>1</v>
      </c>
      <c r="C24335" s="216" t="s">
        <v>77867</v>
      </c>
      <c r="D24335" s="215" t="s">
        <v>77868</v>
      </c>
    </row>
    <row r="24336" spans="1:4">
      <c r="A24336" s="215" t="s">
        <v>77869</v>
      </c>
      <c r="B24336" s="215">
        <v>1</v>
      </c>
      <c r="C24336" s="216" t="s">
        <v>77870</v>
      </c>
      <c r="D24336" s="215" t="s">
        <v>77871</v>
      </c>
    </row>
    <row r="24337" spans="1:4">
      <c r="A24337" s="215" t="s">
        <v>77872</v>
      </c>
      <c r="B24337" s="215">
        <v>1</v>
      </c>
      <c r="C24337" s="216" t="s">
        <v>77873</v>
      </c>
      <c r="D24337" s="215" t="s">
        <v>77874</v>
      </c>
    </row>
    <row r="24338" spans="1:4">
      <c r="A24338" s="215" t="s">
        <v>77875</v>
      </c>
      <c r="B24338" s="215">
        <v>1</v>
      </c>
      <c r="C24338" s="216" t="s">
        <v>77876</v>
      </c>
      <c r="D24338" s="215" t="s">
        <v>77877</v>
      </c>
    </row>
    <row r="24339" spans="1:4">
      <c r="A24339" s="215" t="s">
        <v>77878</v>
      </c>
      <c r="B24339" s="215">
        <v>1</v>
      </c>
      <c r="C24339" s="216" t="s">
        <v>77879</v>
      </c>
      <c r="D24339" s="215" t="s">
        <v>77880</v>
      </c>
    </row>
    <row r="24340" spans="1:4">
      <c r="A24340" s="215" t="s">
        <v>77881</v>
      </c>
      <c r="B24340" s="215">
        <v>1</v>
      </c>
      <c r="C24340" s="216" t="s">
        <v>77882</v>
      </c>
      <c r="D24340" s="215" t="s">
        <v>77883</v>
      </c>
    </row>
    <row r="24341" spans="1:4">
      <c r="A24341" s="215" t="s">
        <v>77884</v>
      </c>
      <c r="B24341" s="215">
        <v>1</v>
      </c>
      <c r="C24341" s="216" t="s">
        <v>77885</v>
      </c>
      <c r="D24341" s="215" t="s">
        <v>77886</v>
      </c>
    </row>
    <row r="24342" spans="1:4">
      <c r="A24342" s="215" t="s">
        <v>77887</v>
      </c>
      <c r="B24342" s="215">
        <v>1</v>
      </c>
      <c r="C24342" s="216" t="s">
        <v>77888</v>
      </c>
      <c r="D24342" s="215" t="s">
        <v>77889</v>
      </c>
    </row>
    <row r="24343" spans="1:4">
      <c r="A24343" s="215" t="s">
        <v>77890</v>
      </c>
      <c r="B24343" s="215">
        <v>1</v>
      </c>
      <c r="C24343" s="216" t="s">
        <v>77891</v>
      </c>
      <c r="D24343" s="215" t="s">
        <v>77892</v>
      </c>
    </row>
    <row r="24344" spans="1:4">
      <c r="A24344" s="215" t="s">
        <v>77893</v>
      </c>
      <c r="B24344" s="215">
        <v>1</v>
      </c>
      <c r="C24344" s="216" t="s">
        <v>77894</v>
      </c>
      <c r="D24344" s="215" t="s">
        <v>77895</v>
      </c>
    </row>
    <row r="24345" spans="1:4">
      <c r="A24345" s="215" t="s">
        <v>77896</v>
      </c>
      <c r="B24345" s="215">
        <v>1</v>
      </c>
      <c r="C24345" s="216" t="s">
        <v>77897</v>
      </c>
      <c r="D24345" s="215" t="s">
        <v>77898</v>
      </c>
    </row>
    <row r="24346" spans="1:4">
      <c r="A24346" s="215" t="s">
        <v>77899</v>
      </c>
      <c r="B24346" s="215">
        <v>1</v>
      </c>
      <c r="C24346" s="216" t="s">
        <v>77900</v>
      </c>
      <c r="D24346" s="215" t="s">
        <v>77901</v>
      </c>
    </row>
    <row r="24347" spans="1:4">
      <c r="A24347" s="215" t="s">
        <v>77902</v>
      </c>
      <c r="B24347" s="215">
        <v>1</v>
      </c>
      <c r="C24347" s="216" t="s">
        <v>77903</v>
      </c>
      <c r="D24347" s="215" t="s">
        <v>77904</v>
      </c>
    </row>
    <row r="24348" spans="1:4">
      <c r="A24348" s="215" t="s">
        <v>77905</v>
      </c>
      <c r="B24348" s="215">
        <v>1</v>
      </c>
      <c r="C24348" s="216" t="s">
        <v>77906</v>
      </c>
      <c r="D24348" s="215" t="s">
        <v>77907</v>
      </c>
    </row>
    <row r="24349" spans="1:4">
      <c r="A24349" s="215" t="s">
        <v>77908</v>
      </c>
      <c r="B24349" s="215">
        <v>1</v>
      </c>
      <c r="C24349" s="216" t="s">
        <v>77909</v>
      </c>
      <c r="D24349" s="215" t="s">
        <v>77910</v>
      </c>
    </row>
    <row r="24350" spans="1:4">
      <c r="A24350" s="215" t="s">
        <v>77911</v>
      </c>
      <c r="B24350" s="215">
        <v>1</v>
      </c>
      <c r="C24350" s="216" t="s">
        <v>77912</v>
      </c>
      <c r="D24350" s="215" t="s">
        <v>77913</v>
      </c>
    </row>
    <row r="24351" spans="1:4">
      <c r="A24351" s="215" t="s">
        <v>77914</v>
      </c>
      <c r="B24351" s="215">
        <v>1</v>
      </c>
      <c r="C24351" s="216" t="s">
        <v>77915</v>
      </c>
      <c r="D24351" s="215" t="s">
        <v>77916</v>
      </c>
    </row>
    <row r="24352" spans="1:4">
      <c r="A24352" s="215" t="s">
        <v>77917</v>
      </c>
      <c r="B24352" s="215">
        <v>1</v>
      </c>
      <c r="C24352" s="216" t="s">
        <v>77918</v>
      </c>
      <c r="D24352" s="215" t="s">
        <v>77919</v>
      </c>
    </row>
    <row r="24353" spans="1:4">
      <c r="A24353" s="215" t="s">
        <v>77920</v>
      </c>
      <c r="B24353" s="215">
        <v>1</v>
      </c>
      <c r="C24353" s="216" t="s">
        <v>77921</v>
      </c>
      <c r="D24353" s="215" t="s">
        <v>77922</v>
      </c>
    </row>
    <row r="24354" spans="1:4">
      <c r="A24354" s="215" t="s">
        <v>77923</v>
      </c>
      <c r="B24354" s="215">
        <v>1</v>
      </c>
      <c r="C24354" s="216" t="s">
        <v>77924</v>
      </c>
      <c r="D24354" s="215" t="s">
        <v>77925</v>
      </c>
    </row>
    <row r="24355" spans="1:4">
      <c r="A24355" s="215" t="s">
        <v>77926</v>
      </c>
      <c r="B24355" s="215">
        <v>1</v>
      </c>
      <c r="C24355" s="216" t="s">
        <v>77927</v>
      </c>
      <c r="D24355" s="215" t="s">
        <v>77928</v>
      </c>
    </row>
    <row r="24356" spans="1:4">
      <c r="A24356" s="215" t="s">
        <v>77929</v>
      </c>
      <c r="B24356" s="215">
        <v>1</v>
      </c>
      <c r="C24356" s="216" t="s">
        <v>77930</v>
      </c>
      <c r="D24356" s="215" t="s">
        <v>77931</v>
      </c>
    </row>
    <row r="24357" spans="1:4">
      <c r="A24357" s="215" t="s">
        <v>77932</v>
      </c>
      <c r="B24357" s="215">
        <v>1</v>
      </c>
      <c r="C24357" s="216" t="s">
        <v>77933</v>
      </c>
      <c r="D24357" s="215" t="s">
        <v>77934</v>
      </c>
    </row>
    <row r="24358" spans="1:4">
      <c r="A24358" s="215" t="s">
        <v>77935</v>
      </c>
      <c r="B24358" s="215">
        <v>1</v>
      </c>
      <c r="C24358" s="216" t="s">
        <v>77936</v>
      </c>
      <c r="D24358" s="215" t="s">
        <v>77937</v>
      </c>
    </row>
    <row r="24359" spans="1:4">
      <c r="A24359" s="215" t="s">
        <v>77938</v>
      </c>
      <c r="B24359" s="215">
        <v>1</v>
      </c>
      <c r="C24359" s="216" t="s">
        <v>77939</v>
      </c>
      <c r="D24359" s="215" t="s">
        <v>77940</v>
      </c>
    </row>
    <row r="24360" spans="1:4">
      <c r="A24360" s="215" t="s">
        <v>77941</v>
      </c>
      <c r="B24360" s="215">
        <v>1</v>
      </c>
      <c r="C24360" s="216" t="s">
        <v>77942</v>
      </c>
      <c r="D24360" s="215" t="s">
        <v>77943</v>
      </c>
    </row>
    <row r="24361" spans="1:4">
      <c r="A24361" s="215" t="s">
        <v>77944</v>
      </c>
      <c r="B24361" s="215">
        <v>1</v>
      </c>
      <c r="C24361" s="216" t="s">
        <v>77945</v>
      </c>
      <c r="D24361" s="215" t="s">
        <v>77946</v>
      </c>
    </row>
    <row r="24362" spans="1:4">
      <c r="A24362" s="215" t="s">
        <v>77947</v>
      </c>
      <c r="B24362" s="215">
        <v>1</v>
      </c>
      <c r="C24362" s="216" t="s">
        <v>77948</v>
      </c>
      <c r="D24362" s="215" t="s">
        <v>77949</v>
      </c>
    </row>
    <row r="24363" spans="1:4">
      <c r="A24363" s="215" t="s">
        <v>77950</v>
      </c>
      <c r="B24363" s="215">
        <v>1</v>
      </c>
      <c r="C24363" s="216" t="s">
        <v>77951</v>
      </c>
      <c r="D24363" s="215" t="s">
        <v>77952</v>
      </c>
    </row>
    <row r="24364" spans="1:4">
      <c r="A24364" s="215" t="s">
        <v>77953</v>
      </c>
      <c r="B24364" s="215">
        <v>1</v>
      </c>
      <c r="C24364" s="216" t="s">
        <v>77954</v>
      </c>
      <c r="D24364" s="215" t="s">
        <v>77955</v>
      </c>
    </row>
    <row r="24365" spans="1:4">
      <c r="A24365" s="215" t="s">
        <v>77956</v>
      </c>
      <c r="B24365" s="215">
        <v>1</v>
      </c>
      <c r="C24365" s="216" t="s">
        <v>77957</v>
      </c>
      <c r="D24365" s="215" t="s">
        <v>77958</v>
      </c>
    </row>
    <row r="24366" spans="1:4">
      <c r="A24366" s="215" t="s">
        <v>77959</v>
      </c>
      <c r="B24366" s="215">
        <v>1</v>
      </c>
      <c r="C24366" s="216" t="s">
        <v>77960</v>
      </c>
      <c r="D24366" s="215" t="s">
        <v>77961</v>
      </c>
    </row>
    <row r="24367" spans="1:4">
      <c r="A24367" s="215" t="s">
        <v>77962</v>
      </c>
      <c r="B24367" s="215">
        <v>1</v>
      </c>
      <c r="C24367" s="216" t="s">
        <v>77963</v>
      </c>
      <c r="D24367" s="215" t="s">
        <v>77964</v>
      </c>
    </row>
    <row r="24368" spans="1:4">
      <c r="A24368" s="215" t="s">
        <v>77965</v>
      </c>
      <c r="B24368" s="215">
        <v>1</v>
      </c>
      <c r="C24368" s="216" t="s">
        <v>77966</v>
      </c>
      <c r="D24368" s="215" t="s">
        <v>77967</v>
      </c>
    </row>
    <row r="24369" spans="1:4">
      <c r="A24369" s="215" t="s">
        <v>77968</v>
      </c>
      <c r="B24369" s="215">
        <v>1</v>
      </c>
      <c r="C24369" s="216" t="s">
        <v>77969</v>
      </c>
      <c r="D24369" s="215" t="s">
        <v>77970</v>
      </c>
    </row>
    <row r="24370" spans="1:4">
      <c r="A24370" s="215" t="s">
        <v>77971</v>
      </c>
      <c r="B24370" s="215">
        <v>1</v>
      </c>
      <c r="C24370" s="216" t="s">
        <v>77972</v>
      </c>
      <c r="D24370" s="215" t="s">
        <v>77973</v>
      </c>
    </row>
    <row r="24371" spans="1:4">
      <c r="A24371" s="215" t="s">
        <v>77974</v>
      </c>
      <c r="B24371" s="215">
        <v>1</v>
      </c>
      <c r="C24371" s="216" t="s">
        <v>77975</v>
      </c>
      <c r="D24371" s="215" t="s">
        <v>77976</v>
      </c>
    </row>
    <row r="24372" spans="1:4">
      <c r="A24372" s="215" t="s">
        <v>77977</v>
      </c>
      <c r="B24372" s="215">
        <v>1</v>
      </c>
      <c r="C24372" s="216" t="s">
        <v>77978</v>
      </c>
      <c r="D24372" s="215" t="s">
        <v>77979</v>
      </c>
    </row>
    <row r="24373" spans="1:4">
      <c r="A24373" s="215" t="s">
        <v>77980</v>
      </c>
      <c r="B24373" s="215">
        <v>1</v>
      </c>
      <c r="C24373" s="216" t="s">
        <v>77981</v>
      </c>
      <c r="D24373" s="215" t="s">
        <v>77982</v>
      </c>
    </row>
    <row r="24374" spans="1:4">
      <c r="A24374" s="215" t="s">
        <v>77983</v>
      </c>
      <c r="B24374" s="215">
        <v>1</v>
      </c>
      <c r="C24374" s="216" t="s">
        <v>77984</v>
      </c>
      <c r="D24374" s="215" t="s">
        <v>77985</v>
      </c>
    </row>
    <row r="24375" spans="1:4">
      <c r="A24375" s="215" t="s">
        <v>77986</v>
      </c>
      <c r="B24375" s="215">
        <v>1</v>
      </c>
      <c r="C24375" s="216" t="s">
        <v>77987</v>
      </c>
      <c r="D24375" s="215" t="s">
        <v>77988</v>
      </c>
    </row>
    <row r="24376" spans="1:4">
      <c r="A24376" s="215" t="s">
        <v>77989</v>
      </c>
      <c r="B24376" s="215">
        <v>1</v>
      </c>
      <c r="C24376" s="216" t="s">
        <v>77990</v>
      </c>
      <c r="D24376" s="215" t="s">
        <v>77991</v>
      </c>
    </row>
    <row r="24377" spans="1:4">
      <c r="A24377" s="215" t="s">
        <v>77992</v>
      </c>
      <c r="B24377" s="215">
        <v>1</v>
      </c>
      <c r="C24377" s="216" t="s">
        <v>77993</v>
      </c>
      <c r="D24377" s="215" t="s">
        <v>77994</v>
      </c>
    </row>
    <row r="24378" spans="1:4">
      <c r="A24378" s="215" t="s">
        <v>77995</v>
      </c>
      <c r="B24378" s="215">
        <v>1</v>
      </c>
      <c r="C24378" s="216" t="s">
        <v>77996</v>
      </c>
      <c r="D24378" s="215" t="s">
        <v>77997</v>
      </c>
    </row>
    <row r="24379" spans="1:4">
      <c r="A24379" s="215" t="s">
        <v>77998</v>
      </c>
      <c r="B24379" s="215">
        <v>1</v>
      </c>
      <c r="C24379" s="216" t="s">
        <v>77999</v>
      </c>
      <c r="D24379" s="215" t="s">
        <v>78000</v>
      </c>
    </row>
    <row r="24380" spans="1:4">
      <c r="A24380" s="215" t="s">
        <v>78001</v>
      </c>
      <c r="B24380" s="215">
        <v>1</v>
      </c>
      <c r="C24380" s="216" t="s">
        <v>78002</v>
      </c>
      <c r="D24380" s="215" t="s">
        <v>78003</v>
      </c>
    </row>
    <row r="24381" spans="1:4">
      <c r="A24381" s="215" t="s">
        <v>78004</v>
      </c>
      <c r="B24381" s="215">
        <v>1</v>
      </c>
      <c r="C24381" s="216" t="s">
        <v>78005</v>
      </c>
      <c r="D24381" s="215" t="s">
        <v>78006</v>
      </c>
    </row>
    <row r="24382" spans="1:4">
      <c r="A24382" s="215" t="s">
        <v>78007</v>
      </c>
      <c r="B24382" s="215">
        <v>1</v>
      </c>
      <c r="C24382" s="216" t="s">
        <v>78008</v>
      </c>
      <c r="D24382" s="215" t="s">
        <v>78009</v>
      </c>
    </row>
    <row r="24383" spans="1:4">
      <c r="A24383" s="215" t="s">
        <v>78010</v>
      </c>
      <c r="B24383" s="215">
        <v>1</v>
      </c>
      <c r="C24383" s="216" t="s">
        <v>78011</v>
      </c>
      <c r="D24383" s="215" t="s">
        <v>78012</v>
      </c>
    </row>
    <row r="24384" spans="1:4">
      <c r="A24384" s="215" t="s">
        <v>78013</v>
      </c>
      <c r="B24384" s="215">
        <v>1</v>
      </c>
      <c r="C24384" s="216" t="s">
        <v>78014</v>
      </c>
      <c r="D24384" s="215" t="s">
        <v>78015</v>
      </c>
    </row>
    <row r="24385" spans="1:4">
      <c r="A24385" s="215" t="s">
        <v>78016</v>
      </c>
      <c r="B24385" s="215">
        <v>1</v>
      </c>
      <c r="C24385" s="216" t="s">
        <v>78017</v>
      </c>
      <c r="D24385" s="215" t="s">
        <v>78018</v>
      </c>
    </row>
    <row r="24386" spans="1:4">
      <c r="A24386" s="215" t="s">
        <v>78019</v>
      </c>
      <c r="B24386" s="215">
        <v>1</v>
      </c>
      <c r="C24386" s="216" t="s">
        <v>78020</v>
      </c>
      <c r="D24386" s="215" t="s">
        <v>78021</v>
      </c>
    </row>
    <row r="24387" spans="1:4">
      <c r="A24387" s="215" t="s">
        <v>78022</v>
      </c>
      <c r="B24387" s="215">
        <v>1</v>
      </c>
      <c r="C24387" s="216" t="s">
        <v>78023</v>
      </c>
      <c r="D24387" s="215" t="s">
        <v>78024</v>
      </c>
    </row>
    <row r="24388" spans="1:4">
      <c r="A24388" s="215" t="s">
        <v>78025</v>
      </c>
      <c r="B24388" s="215">
        <v>1</v>
      </c>
      <c r="C24388" s="216" t="s">
        <v>78026</v>
      </c>
      <c r="D24388" s="215" t="s">
        <v>78027</v>
      </c>
    </row>
    <row r="24389" spans="1:4">
      <c r="A24389" s="215" t="s">
        <v>78028</v>
      </c>
      <c r="B24389" s="215">
        <v>1</v>
      </c>
      <c r="C24389" s="216" t="s">
        <v>78029</v>
      </c>
      <c r="D24389" s="215" t="s">
        <v>78030</v>
      </c>
    </row>
    <row r="24390" spans="1:4">
      <c r="A24390" s="215" t="s">
        <v>78031</v>
      </c>
      <c r="B24390" s="215">
        <v>1</v>
      </c>
      <c r="C24390" s="216" t="s">
        <v>78032</v>
      </c>
      <c r="D24390" s="215" t="s">
        <v>78033</v>
      </c>
    </row>
    <row r="24391" spans="1:4">
      <c r="A24391" s="215" t="s">
        <v>78034</v>
      </c>
      <c r="B24391" s="215">
        <v>1</v>
      </c>
      <c r="C24391" s="216" t="s">
        <v>78035</v>
      </c>
      <c r="D24391" s="215" t="s">
        <v>78036</v>
      </c>
    </row>
    <row r="24392" spans="1:4">
      <c r="A24392" s="215" t="s">
        <v>78037</v>
      </c>
      <c r="B24392" s="215">
        <v>1</v>
      </c>
      <c r="C24392" s="216" t="s">
        <v>78038</v>
      </c>
      <c r="D24392" s="215" t="s">
        <v>78039</v>
      </c>
    </row>
    <row r="24393" spans="1:4">
      <c r="A24393" s="215" t="s">
        <v>78040</v>
      </c>
      <c r="B24393" s="215">
        <v>1</v>
      </c>
      <c r="C24393" s="216" t="s">
        <v>78041</v>
      </c>
      <c r="D24393" s="215" t="s">
        <v>78042</v>
      </c>
    </row>
    <row r="24394" spans="1:4">
      <c r="A24394" s="215" t="s">
        <v>78043</v>
      </c>
      <c r="B24394" s="215">
        <v>1</v>
      </c>
      <c r="C24394" s="216" t="s">
        <v>78044</v>
      </c>
      <c r="D24394" s="215" t="s">
        <v>78045</v>
      </c>
    </row>
    <row r="24395" spans="1:4">
      <c r="A24395" s="215" t="s">
        <v>78046</v>
      </c>
      <c r="B24395" s="215">
        <v>1</v>
      </c>
      <c r="C24395" s="216" t="s">
        <v>78047</v>
      </c>
      <c r="D24395" s="215" t="s">
        <v>78048</v>
      </c>
    </row>
    <row r="24396" spans="1:4">
      <c r="A24396" s="215" t="s">
        <v>78049</v>
      </c>
      <c r="B24396" s="215">
        <v>1</v>
      </c>
      <c r="C24396" s="216" t="s">
        <v>78050</v>
      </c>
      <c r="D24396" s="215" t="s">
        <v>78051</v>
      </c>
    </row>
    <row r="24397" spans="1:4">
      <c r="A24397" s="215" t="s">
        <v>78052</v>
      </c>
      <c r="B24397" s="215">
        <v>1</v>
      </c>
      <c r="C24397" s="216" t="s">
        <v>78053</v>
      </c>
      <c r="D24397" s="215" t="s">
        <v>78054</v>
      </c>
    </row>
    <row r="24398" spans="1:4">
      <c r="A24398" s="215" t="s">
        <v>78055</v>
      </c>
      <c r="B24398" s="215">
        <v>1</v>
      </c>
      <c r="C24398" s="216" t="s">
        <v>78056</v>
      </c>
      <c r="D24398" s="215" t="s">
        <v>78057</v>
      </c>
    </row>
    <row r="24399" spans="1:4">
      <c r="A24399" s="215" t="s">
        <v>78058</v>
      </c>
      <c r="B24399" s="215">
        <v>1</v>
      </c>
      <c r="C24399" s="216" t="s">
        <v>78059</v>
      </c>
      <c r="D24399" s="215" t="s">
        <v>78060</v>
      </c>
    </row>
    <row r="24400" spans="1:4">
      <c r="A24400" s="215" t="s">
        <v>78061</v>
      </c>
      <c r="B24400" s="215">
        <v>1</v>
      </c>
      <c r="C24400" s="216" t="s">
        <v>78062</v>
      </c>
      <c r="D24400" s="215" t="s">
        <v>78063</v>
      </c>
    </row>
    <row r="24401" spans="1:4">
      <c r="A24401" s="215" t="s">
        <v>78064</v>
      </c>
      <c r="B24401" s="215">
        <v>1</v>
      </c>
      <c r="C24401" s="216" t="s">
        <v>78065</v>
      </c>
      <c r="D24401" s="215" t="s">
        <v>78066</v>
      </c>
    </row>
    <row r="24402" spans="1:4">
      <c r="A24402" s="215" t="s">
        <v>78067</v>
      </c>
      <c r="B24402" s="215">
        <v>1</v>
      </c>
      <c r="C24402" s="216" t="s">
        <v>78068</v>
      </c>
      <c r="D24402" s="215" t="s">
        <v>78069</v>
      </c>
    </row>
    <row r="24403" spans="1:4">
      <c r="A24403" s="215" t="s">
        <v>78070</v>
      </c>
      <c r="B24403" s="215">
        <v>1</v>
      </c>
      <c r="C24403" s="216" t="s">
        <v>78071</v>
      </c>
      <c r="D24403" s="215" t="s">
        <v>78072</v>
      </c>
    </row>
    <row r="24404" spans="1:4">
      <c r="A24404" s="215" t="s">
        <v>78073</v>
      </c>
      <c r="B24404" s="215">
        <v>1</v>
      </c>
      <c r="C24404" s="216" t="s">
        <v>78074</v>
      </c>
      <c r="D24404" s="215" t="s">
        <v>78075</v>
      </c>
    </row>
    <row r="24405" spans="1:4">
      <c r="A24405" s="215" t="s">
        <v>78076</v>
      </c>
      <c r="B24405" s="215">
        <v>1</v>
      </c>
      <c r="C24405" s="216" t="s">
        <v>78077</v>
      </c>
      <c r="D24405" s="215" t="s">
        <v>78078</v>
      </c>
    </row>
    <row r="24406" spans="1:4">
      <c r="A24406" s="215" t="s">
        <v>78079</v>
      </c>
      <c r="B24406" s="215">
        <v>1</v>
      </c>
      <c r="C24406" s="216" t="s">
        <v>78080</v>
      </c>
      <c r="D24406" s="215" t="s">
        <v>78081</v>
      </c>
    </row>
    <row r="24407" spans="1:4">
      <c r="A24407" s="215" t="s">
        <v>78082</v>
      </c>
      <c r="B24407" s="215">
        <v>1</v>
      </c>
      <c r="C24407" s="216" t="s">
        <v>78083</v>
      </c>
      <c r="D24407" s="215" t="s">
        <v>78084</v>
      </c>
    </row>
    <row r="24408" spans="1:4">
      <c r="A24408" s="215" t="s">
        <v>78085</v>
      </c>
      <c r="B24408" s="215">
        <v>1</v>
      </c>
      <c r="C24408" s="216" t="s">
        <v>78086</v>
      </c>
      <c r="D24408" s="215" t="s">
        <v>78087</v>
      </c>
    </row>
    <row r="24409" spans="1:4">
      <c r="A24409" s="215" t="s">
        <v>78088</v>
      </c>
      <c r="B24409" s="215">
        <v>1</v>
      </c>
      <c r="C24409" s="216" t="s">
        <v>78089</v>
      </c>
      <c r="D24409" s="215" t="s">
        <v>78090</v>
      </c>
    </row>
    <row r="24410" spans="1:4">
      <c r="A24410" s="215" t="s">
        <v>78091</v>
      </c>
      <c r="B24410" s="215">
        <v>1</v>
      </c>
      <c r="C24410" s="216" t="s">
        <v>78092</v>
      </c>
      <c r="D24410" s="215" t="s">
        <v>78093</v>
      </c>
    </row>
    <row r="24411" spans="1:4">
      <c r="A24411" s="215" t="s">
        <v>78094</v>
      </c>
      <c r="B24411" s="215">
        <v>1</v>
      </c>
      <c r="C24411" s="216" t="s">
        <v>78095</v>
      </c>
      <c r="D24411" s="215" t="s">
        <v>78096</v>
      </c>
    </row>
    <row r="24412" spans="1:4">
      <c r="A24412" s="215" t="s">
        <v>78097</v>
      </c>
      <c r="B24412" s="215">
        <v>1</v>
      </c>
      <c r="C24412" s="216" t="s">
        <v>78098</v>
      </c>
      <c r="D24412" s="215" t="s">
        <v>78099</v>
      </c>
    </row>
    <row r="24413" spans="1:4">
      <c r="A24413" s="215" t="s">
        <v>78100</v>
      </c>
      <c r="B24413" s="215">
        <v>1</v>
      </c>
      <c r="C24413" s="216" t="s">
        <v>78101</v>
      </c>
      <c r="D24413" s="215" t="s">
        <v>78102</v>
      </c>
    </row>
    <row r="24414" spans="1:4">
      <c r="A24414" s="215" t="s">
        <v>78103</v>
      </c>
      <c r="B24414" s="215">
        <v>1</v>
      </c>
      <c r="C24414" s="216" t="s">
        <v>78104</v>
      </c>
      <c r="D24414" s="215" t="s">
        <v>78105</v>
      </c>
    </row>
    <row r="24415" spans="1:4">
      <c r="A24415" s="215" t="s">
        <v>78106</v>
      </c>
      <c r="B24415" s="215">
        <v>1</v>
      </c>
      <c r="C24415" s="216" t="s">
        <v>78107</v>
      </c>
      <c r="D24415" s="215" t="s">
        <v>78108</v>
      </c>
    </row>
    <row r="24416" spans="1:4">
      <c r="A24416" s="215" t="s">
        <v>78109</v>
      </c>
      <c r="B24416" s="215">
        <v>1</v>
      </c>
      <c r="C24416" s="216" t="s">
        <v>78110</v>
      </c>
      <c r="D24416" s="215" t="s">
        <v>78111</v>
      </c>
    </row>
    <row r="24417" spans="1:4">
      <c r="A24417" s="215" t="s">
        <v>78112</v>
      </c>
      <c r="B24417" s="215">
        <v>1</v>
      </c>
      <c r="C24417" s="216" t="s">
        <v>78113</v>
      </c>
      <c r="D24417" s="215" t="s">
        <v>78114</v>
      </c>
    </row>
    <row r="24418" spans="1:4">
      <c r="A24418" s="215" t="s">
        <v>78115</v>
      </c>
      <c r="B24418" s="215">
        <v>1</v>
      </c>
      <c r="C24418" s="216" t="s">
        <v>78116</v>
      </c>
      <c r="D24418" s="215" t="s">
        <v>78117</v>
      </c>
    </row>
    <row r="24419" spans="1:4">
      <c r="A24419" s="215" t="s">
        <v>78118</v>
      </c>
      <c r="B24419" s="215">
        <v>1</v>
      </c>
      <c r="C24419" s="216" t="s">
        <v>78119</v>
      </c>
      <c r="D24419" s="215" t="s">
        <v>78120</v>
      </c>
    </row>
    <row r="24420" spans="1:4">
      <c r="A24420" s="215" t="s">
        <v>78121</v>
      </c>
      <c r="B24420" s="215">
        <v>1</v>
      </c>
      <c r="C24420" s="216" t="s">
        <v>78122</v>
      </c>
      <c r="D24420" s="215" t="s">
        <v>78123</v>
      </c>
    </row>
    <row r="24421" spans="1:4">
      <c r="A24421" s="215" t="s">
        <v>78124</v>
      </c>
      <c r="B24421" s="215">
        <v>1</v>
      </c>
      <c r="C24421" s="216" t="s">
        <v>78125</v>
      </c>
      <c r="D24421" s="215" t="s">
        <v>78126</v>
      </c>
    </row>
    <row r="24422" spans="1:4">
      <c r="A24422" s="215" t="s">
        <v>78127</v>
      </c>
      <c r="B24422" s="215">
        <v>1</v>
      </c>
      <c r="C24422" s="216" t="s">
        <v>78128</v>
      </c>
      <c r="D24422" s="215" t="s">
        <v>78129</v>
      </c>
    </row>
    <row r="24423" spans="1:4">
      <c r="A24423" s="215" t="s">
        <v>78130</v>
      </c>
      <c r="B24423" s="215">
        <v>1</v>
      </c>
      <c r="C24423" s="216" t="s">
        <v>78131</v>
      </c>
      <c r="D24423" s="215" t="s">
        <v>78132</v>
      </c>
    </row>
    <row r="24424" spans="1:4">
      <c r="A24424" s="215" t="s">
        <v>78133</v>
      </c>
      <c r="B24424" s="215">
        <v>1</v>
      </c>
      <c r="C24424" s="216" t="s">
        <v>78134</v>
      </c>
      <c r="D24424" s="215" t="s">
        <v>78135</v>
      </c>
    </row>
    <row r="24425" spans="1:4">
      <c r="A24425" s="215" t="s">
        <v>78136</v>
      </c>
      <c r="B24425" s="215">
        <v>1</v>
      </c>
      <c r="C24425" s="216" t="s">
        <v>78137</v>
      </c>
      <c r="D24425" s="215" t="s">
        <v>78138</v>
      </c>
    </row>
    <row r="24426" spans="1:4">
      <c r="A24426" s="215" t="s">
        <v>78139</v>
      </c>
      <c r="B24426" s="215">
        <v>1</v>
      </c>
      <c r="C24426" s="216" t="s">
        <v>78140</v>
      </c>
      <c r="D24426" s="215" t="s">
        <v>78141</v>
      </c>
    </row>
    <row r="24427" spans="1:4">
      <c r="A24427" s="215" t="s">
        <v>78142</v>
      </c>
      <c r="B24427" s="215">
        <v>1</v>
      </c>
      <c r="C24427" s="216" t="s">
        <v>78143</v>
      </c>
      <c r="D24427" s="215" t="s">
        <v>78144</v>
      </c>
    </row>
    <row r="24428" spans="1:4">
      <c r="A24428" s="215" t="s">
        <v>78145</v>
      </c>
      <c r="B24428" s="215">
        <v>1</v>
      </c>
      <c r="C24428" s="216" t="s">
        <v>78146</v>
      </c>
      <c r="D24428" s="215" t="s">
        <v>78147</v>
      </c>
    </row>
    <row r="24429" spans="1:4">
      <c r="A24429" s="215" t="s">
        <v>78148</v>
      </c>
      <c r="B24429" s="215">
        <v>1</v>
      </c>
      <c r="C24429" s="216" t="s">
        <v>78149</v>
      </c>
      <c r="D24429" s="215" t="s">
        <v>78150</v>
      </c>
    </row>
    <row r="24430" spans="1:4">
      <c r="A24430" s="215" t="s">
        <v>78151</v>
      </c>
      <c r="B24430" s="215">
        <v>1</v>
      </c>
      <c r="C24430" s="216" t="s">
        <v>78152</v>
      </c>
      <c r="D24430" s="215" t="s">
        <v>78153</v>
      </c>
    </row>
    <row r="24431" spans="1:4">
      <c r="A24431" s="215" t="s">
        <v>78154</v>
      </c>
      <c r="B24431" s="215">
        <v>1</v>
      </c>
      <c r="C24431" s="216" t="s">
        <v>78155</v>
      </c>
      <c r="D24431" s="215" t="s">
        <v>78156</v>
      </c>
    </row>
    <row r="24432" spans="1:4">
      <c r="A24432" s="215" t="s">
        <v>78157</v>
      </c>
      <c r="B24432" s="215">
        <v>1</v>
      </c>
      <c r="C24432" s="216" t="s">
        <v>78158</v>
      </c>
      <c r="D24432" s="215" t="s">
        <v>78159</v>
      </c>
    </row>
    <row r="24433" spans="1:4">
      <c r="A24433" s="215" t="s">
        <v>78160</v>
      </c>
      <c r="B24433" s="215">
        <v>1</v>
      </c>
      <c r="C24433" s="216" t="s">
        <v>78161</v>
      </c>
      <c r="D24433" s="215" t="s">
        <v>78162</v>
      </c>
    </row>
    <row r="24434" spans="1:4">
      <c r="A24434" s="215" t="s">
        <v>78163</v>
      </c>
      <c r="B24434" s="215">
        <v>1</v>
      </c>
      <c r="C24434" s="216" t="s">
        <v>78164</v>
      </c>
      <c r="D24434" s="215" t="s">
        <v>78165</v>
      </c>
    </row>
    <row r="24435" spans="1:4">
      <c r="A24435" s="215" t="s">
        <v>78166</v>
      </c>
      <c r="B24435" s="215">
        <v>1</v>
      </c>
      <c r="C24435" s="216" t="s">
        <v>78167</v>
      </c>
      <c r="D24435" s="215" t="s">
        <v>78168</v>
      </c>
    </row>
    <row r="24436" spans="1:4">
      <c r="A24436" s="215" t="s">
        <v>78169</v>
      </c>
      <c r="B24436" s="215">
        <v>1</v>
      </c>
      <c r="C24436" s="216" t="s">
        <v>78170</v>
      </c>
      <c r="D24436" s="215" t="s">
        <v>78171</v>
      </c>
    </row>
    <row r="24437" spans="1:4">
      <c r="A24437" s="215" t="s">
        <v>78172</v>
      </c>
      <c r="B24437" s="215">
        <v>1</v>
      </c>
      <c r="C24437" s="216" t="s">
        <v>78173</v>
      </c>
      <c r="D24437" s="215" t="s">
        <v>78174</v>
      </c>
    </row>
    <row r="24438" spans="1:4">
      <c r="A24438" s="215" t="s">
        <v>78175</v>
      </c>
      <c r="B24438" s="215">
        <v>1</v>
      </c>
      <c r="C24438" s="216" t="s">
        <v>78176</v>
      </c>
      <c r="D24438" s="215" t="s">
        <v>78177</v>
      </c>
    </row>
    <row r="24439" spans="1:4">
      <c r="A24439" s="215" t="s">
        <v>78178</v>
      </c>
      <c r="B24439" s="215">
        <v>1</v>
      </c>
      <c r="C24439" s="216" t="s">
        <v>78179</v>
      </c>
      <c r="D24439" s="215" t="s">
        <v>78180</v>
      </c>
    </row>
    <row r="24440" spans="1:4">
      <c r="A24440" s="215" t="s">
        <v>78181</v>
      </c>
      <c r="B24440" s="215">
        <v>1</v>
      </c>
      <c r="C24440" s="216" t="s">
        <v>78182</v>
      </c>
      <c r="D24440" s="215" t="s">
        <v>78183</v>
      </c>
    </row>
    <row r="24441" spans="1:4">
      <c r="A24441" s="215" t="s">
        <v>78184</v>
      </c>
      <c r="B24441" s="215">
        <v>1</v>
      </c>
      <c r="C24441" s="216" t="s">
        <v>78185</v>
      </c>
      <c r="D24441" s="215" t="s">
        <v>78186</v>
      </c>
    </row>
    <row r="24442" spans="1:4">
      <c r="A24442" s="215" t="s">
        <v>78187</v>
      </c>
      <c r="B24442" s="215">
        <v>1</v>
      </c>
      <c r="C24442" s="216" t="s">
        <v>78188</v>
      </c>
      <c r="D24442" s="215" t="s">
        <v>78189</v>
      </c>
    </row>
    <row r="24443" spans="1:4">
      <c r="A24443" s="215" t="s">
        <v>78190</v>
      </c>
      <c r="B24443" s="215">
        <v>2</v>
      </c>
      <c r="C24443" s="216" t="s">
        <v>78191</v>
      </c>
      <c r="D24443" s="215" t="s">
        <v>78192</v>
      </c>
    </row>
    <row r="24444" spans="1:4">
      <c r="A24444" s="215" t="s">
        <v>78193</v>
      </c>
      <c r="B24444" s="215">
        <v>1</v>
      </c>
      <c r="C24444" s="216" t="s">
        <v>78194</v>
      </c>
      <c r="D24444" s="215" t="s">
        <v>78195</v>
      </c>
    </row>
    <row r="24445" spans="1:4">
      <c r="A24445" s="215" t="s">
        <v>78196</v>
      </c>
      <c r="B24445" s="215">
        <v>1</v>
      </c>
      <c r="C24445" s="216" t="s">
        <v>78197</v>
      </c>
      <c r="D24445" s="215" t="s">
        <v>78198</v>
      </c>
    </row>
    <row r="24446" spans="1:4">
      <c r="A24446" s="215" t="s">
        <v>78199</v>
      </c>
      <c r="B24446" s="215">
        <v>1</v>
      </c>
      <c r="C24446" s="216" t="s">
        <v>78200</v>
      </c>
      <c r="D24446" s="215" t="s">
        <v>78201</v>
      </c>
    </row>
    <row r="24447" spans="1:4">
      <c r="A24447" s="215" t="s">
        <v>78202</v>
      </c>
      <c r="B24447" s="215">
        <v>1</v>
      </c>
      <c r="C24447" s="216" t="s">
        <v>78203</v>
      </c>
      <c r="D24447" s="215" t="s">
        <v>78204</v>
      </c>
    </row>
    <row r="24448" spans="1:4">
      <c r="A24448" s="215" t="s">
        <v>78205</v>
      </c>
      <c r="B24448" s="215">
        <v>1</v>
      </c>
      <c r="C24448" s="216" t="s">
        <v>78206</v>
      </c>
      <c r="D24448" s="215" t="s">
        <v>78207</v>
      </c>
    </row>
    <row r="24449" spans="1:4">
      <c r="A24449" s="215" t="s">
        <v>78208</v>
      </c>
      <c r="B24449" s="215">
        <v>1</v>
      </c>
      <c r="C24449" s="216" t="s">
        <v>78209</v>
      </c>
      <c r="D24449" s="215" t="s">
        <v>78210</v>
      </c>
    </row>
    <row r="24450" spans="1:4">
      <c r="A24450" s="215" t="s">
        <v>78211</v>
      </c>
      <c r="B24450" s="215">
        <v>1</v>
      </c>
      <c r="C24450" s="216" t="s">
        <v>78212</v>
      </c>
      <c r="D24450" s="215" t="s">
        <v>78213</v>
      </c>
    </row>
    <row r="24451" spans="1:4">
      <c r="A24451" s="215" t="s">
        <v>78214</v>
      </c>
      <c r="B24451" s="215">
        <v>1</v>
      </c>
      <c r="C24451" s="216" t="s">
        <v>78215</v>
      </c>
      <c r="D24451" s="215" t="s">
        <v>78216</v>
      </c>
    </row>
    <row r="24452" spans="1:4">
      <c r="A24452" s="215" t="s">
        <v>78217</v>
      </c>
      <c r="B24452" s="215">
        <v>1</v>
      </c>
      <c r="C24452" s="216" t="s">
        <v>78218</v>
      </c>
      <c r="D24452" s="215" t="s">
        <v>78219</v>
      </c>
    </row>
    <row r="24453" spans="1:4">
      <c r="A24453" s="215" t="s">
        <v>78220</v>
      </c>
      <c r="B24453" s="215">
        <v>1</v>
      </c>
      <c r="C24453" s="216" t="s">
        <v>78221</v>
      </c>
      <c r="D24453" s="215" t="s">
        <v>78222</v>
      </c>
    </row>
    <row r="24454" spans="1:4">
      <c r="A24454" s="215" t="s">
        <v>78223</v>
      </c>
      <c r="B24454" s="215">
        <v>1</v>
      </c>
      <c r="C24454" s="216" t="s">
        <v>78224</v>
      </c>
      <c r="D24454" s="215" t="s">
        <v>78225</v>
      </c>
    </row>
    <row r="24455" spans="1:4">
      <c r="A24455" s="215" t="s">
        <v>78226</v>
      </c>
      <c r="B24455" s="215">
        <v>1</v>
      </c>
      <c r="C24455" s="216" t="s">
        <v>78227</v>
      </c>
      <c r="D24455" s="215" t="s">
        <v>78228</v>
      </c>
    </row>
    <row r="24456" spans="1:4">
      <c r="A24456" s="215" t="s">
        <v>78229</v>
      </c>
      <c r="B24456" s="215">
        <v>1</v>
      </c>
      <c r="C24456" s="216" t="s">
        <v>78230</v>
      </c>
      <c r="D24456" s="215" t="s">
        <v>78231</v>
      </c>
    </row>
    <row r="24457" spans="1:4">
      <c r="A24457" s="215" t="s">
        <v>78232</v>
      </c>
      <c r="B24457" s="215">
        <v>1</v>
      </c>
      <c r="C24457" s="216" t="s">
        <v>78233</v>
      </c>
      <c r="D24457" s="215" t="s">
        <v>78234</v>
      </c>
    </row>
    <row r="24458" spans="1:4">
      <c r="A24458" s="215" t="s">
        <v>78235</v>
      </c>
      <c r="B24458" s="215">
        <v>1</v>
      </c>
      <c r="C24458" s="216" t="s">
        <v>78236</v>
      </c>
      <c r="D24458" s="215" t="s">
        <v>78237</v>
      </c>
    </row>
    <row r="24459" spans="1:4">
      <c r="A24459" s="215" t="s">
        <v>78238</v>
      </c>
      <c r="B24459" s="215">
        <v>1</v>
      </c>
      <c r="C24459" s="216" t="s">
        <v>78239</v>
      </c>
      <c r="D24459" s="215" t="s">
        <v>78240</v>
      </c>
    </row>
    <row r="24460" spans="1:4">
      <c r="A24460" s="215" t="s">
        <v>78241</v>
      </c>
      <c r="B24460" s="215">
        <v>1</v>
      </c>
      <c r="C24460" s="216" t="s">
        <v>78242</v>
      </c>
      <c r="D24460" s="215" t="s">
        <v>78243</v>
      </c>
    </row>
    <row r="24461" spans="1:4">
      <c r="A24461" s="215" t="s">
        <v>78244</v>
      </c>
      <c r="B24461" s="215">
        <v>1</v>
      </c>
      <c r="C24461" s="216" t="s">
        <v>78245</v>
      </c>
      <c r="D24461" s="215" t="s">
        <v>78246</v>
      </c>
    </row>
    <row r="24462" spans="1:4">
      <c r="A24462" s="215" t="s">
        <v>78247</v>
      </c>
      <c r="B24462" s="215">
        <v>1</v>
      </c>
      <c r="C24462" s="216" t="s">
        <v>78248</v>
      </c>
      <c r="D24462" s="215" t="s">
        <v>78249</v>
      </c>
    </row>
    <row r="24463" spans="1:4">
      <c r="A24463" s="215" t="s">
        <v>78250</v>
      </c>
      <c r="B24463" s="215">
        <v>1</v>
      </c>
      <c r="C24463" s="216" t="s">
        <v>78251</v>
      </c>
      <c r="D24463" s="215" t="s">
        <v>78252</v>
      </c>
    </row>
    <row r="24464" spans="1:4">
      <c r="A24464" s="215" t="s">
        <v>78253</v>
      </c>
      <c r="B24464" s="215">
        <v>1</v>
      </c>
      <c r="C24464" s="216" t="s">
        <v>78254</v>
      </c>
      <c r="D24464" s="215" t="s">
        <v>78255</v>
      </c>
    </row>
    <row r="24465" spans="1:4">
      <c r="A24465" s="215" t="s">
        <v>78256</v>
      </c>
      <c r="B24465" s="215">
        <v>1</v>
      </c>
      <c r="C24465" s="216" t="s">
        <v>78257</v>
      </c>
      <c r="D24465" s="215" t="s">
        <v>78258</v>
      </c>
    </row>
    <row r="24466" spans="1:4">
      <c r="A24466" s="215" t="s">
        <v>78259</v>
      </c>
      <c r="B24466" s="215">
        <v>1</v>
      </c>
      <c r="C24466" s="216" t="s">
        <v>78260</v>
      </c>
      <c r="D24466" s="215" t="s">
        <v>78261</v>
      </c>
    </row>
    <row r="24467" spans="1:4">
      <c r="A24467" s="215" t="s">
        <v>78262</v>
      </c>
      <c r="B24467" s="215">
        <v>1</v>
      </c>
      <c r="C24467" s="216" t="s">
        <v>78263</v>
      </c>
      <c r="D24467" s="215" t="s">
        <v>78264</v>
      </c>
    </row>
    <row r="24468" spans="1:4">
      <c r="A24468" s="215" t="s">
        <v>78265</v>
      </c>
      <c r="B24468" s="215">
        <v>1</v>
      </c>
      <c r="C24468" s="216" t="s">
        <v>78266</v>
      </c>
      <c r="D24468" s="215" t="s">
        <v>78267</v>
      </c>
    </row>
    <row r="24469" spans="1:4">
      <c r="A24469" s="215" t="s">
        <v>78268</v>
      </c>
      <c r="B24469" s="215">
        <v>1</v>
      </c>
      <c r="C24469" s="216" t="s">
        <v>78269</v>
      </c>
      <c r="D24469" s="215" t="s">
        <v>78270</v>
      </c>
    </row>
    <row r="24470" spans="1:4">
      <c r="A24470" s="215" t="s">
        <v>78271</v>
      </c>
      <c r="B24470" s="215">
        <v>1</v>
      </c>
      <c r="C24470" s="216" t="s">
        <v>78272</v>
      </c>
      <c r="D24470" s="215" t="s">
        <v>78273</v>
      </c>
    </row>
    <row r="24471" spans="1:4">
      <c r="A24471" s="215" t="s">
        <v>78274</v>
      </c>
      <c r="B24471" s="215">
        <v>1</v>
      </c>
      <c r="C24471" s="216" t="s">
        <v>78275</v>
      </c>
      <c r="D24471" s="215" t="s">
        <v>78276</v>
      </c>
    </row>
    <row r="24472" spans="1:4">
      <c r="A24472" s="215" t="s">
        <v>78277</v>
      </c>
      <c r="B24472" s="215">
        <v>1</v>
      </c>
      <c r="C24472" s="216" t="s">
        <v>78278</v>
      </c>
      <c r="D24472" s="215" t="s">
        <v>78279</v>
      </c>
    </row>
    <row r="24473" spans="1:4">
      <c r="A24473" s="215" t="s">
        <v>78280</v>
      </c>
      <c r="B24473" s="215">
        <v>1</v>
      </c>
      <c r="C24473" s="216" t="s">
        <v>78281</v>
      </c>
      <c r="D24473" s="215" t="s">
        <v>78282</v>
      </c>
    </row>
    <row r="24474" spans="1:4">
      <c r="A24474" s="215" t="s">
        <v>78283</v>
      </c>
      <c r="B24474" s="215">
        <v>1</v>
      </c>
      <c r="C24474" s="216" t="s">
        <v>78284</v>
      </c>
      <c r="D24474" s="215" t="s">
        <v>78285</v>
      </c>
    </row>
    <row r="24475" spans="1:4">
      <c r="A24475" s="215" t="s">
        <v>78286</v>
      </c>
      <c r="B24475" s="215">
        <v>1</v>
      </c>
      <c r="C24475" s="216" t="s">
        <v>78287</v>
      </c>
      <c r="D24475" s="215" t="s">
        <v>78288</v>
      </c>
    </row>
    <row r="24476" spans="1:4">
      <c r="A24476" s="215" t="s">
        <v>78289</v>
      </c>
      <c r="B24476" s="215">
        <v>1</v>
      </c>
      <c r="C24476" s="216" t="s">
        <v>78290</v>
      </c>
      <c r="D24476" s="215" t="s">
        <v>78291</v>
      </c>
    </row>
    <row r="24477" spans="1:4">
      <c r="A24477" s="215" t="s">
        <v>78292</v>
      </c>
      <c r="B24477" s="215">
        <v>1</v>
      </c>
      <c r="C24477" s="216" t="s">
        <v>78293</v>
      </c>
      <c r="D24477" s="215" t="s">
        <v>78294</v>
      </c>
    </row>
    <row r="24478" spans="1:4">
      <c r="A24478" s="215" t="s">
        <v>78295</v>
      </c>
      <c r="B24478" s="215">
        <v>1</v>
      </c>
      <c r="C24478" s="216" t="s">
        <v>78296</v>
      </c>
      <c r="D24478" s="215" t="s">
        <v>78297</v>
      </c>
    </row>
    <row r="24479" spans="1:4">
      <c r="A24479" s="215" t="s">
        <v>78298</v>
      </c>
      <c r="B24479" s="215">
        <v>1</v>
      </c>
      <c r="C24479" s="216" t="s">
        <v>78299</v>
      </c>
      <c r="D24479" s="215" t="s">
        <v>78300</v>
      </c>
    </row>
    <row r="24480" spans="1:4">
      <c r="A24480" s="215" t="s">
        <v>78301</v>
      </c>
      <c r="B24480" s="215">
        <v>1</v>
      </c>
      <c r="C24480" s="216" t="s">
        <v>78302</v>
      </c>
      <c r="D24480" s="215" t="s">
        <v>78303</v>
      </c>
    </row>
    <row r="24481" spans="1:4">
      <c r="A24481" s="215" t="s">
        <v>78304</v>
      </c>
      <c r="B24481" s="215">
        <v>1</v>
      </c>
      <c r="C24481" s="216" t="s">
        <v>78305</v>
      </c>
      <c r="D24481" s="215" t="s">
        <v>78306</v>
      </c>
    </row>
    <row r="24482" spans="1:4">
      <c r="A24482" s="215" t="s">
        <v>78307</v>
      </c>
      <c r="B24482" s="215">
        <v>1</v>
      </c>
      <c r="C24482" s="216" t="s">
        <v>78308</v>
      </c>
      <c r="D24482" s="215" t="s">
        <v>78309</v>
      </c>
    </row>
    <row r="24483" spans="1:4">
      <c r="A24483" s="215" t="s">
        <v>78310</v>
      </c>
      <c r="B24483" s="215">
        <v>1</v>
      </c>
      <c r="C24483" s="216" t="s">
        <v>78311</v>
      </c>
      <c r="D24483" s="215" t="s">
        <v>78312</v>
      </c>
    </row>
    <row r="24484" spans="1:4">
      <c r="A24484" s="215" t="s">
        <v>78313</v>
      </c>
      <c r="B24484" s="215">
        <v>1</v>
      </c>
      <c r="C24484" s="216" t="s">
        <v>78314</v>
      </c>
      <c r="D24484" s="215" t="s">
        <v>78315</v>
      </c>
    </row>
    <row r="24485" spans="1:4">
      <c r="A24485" s="215" t="s">
        <v>78316</v>
      </c>
      <c r="B24485" s="215">
        <v>1</v>
      </c>
      <c r="C24485" s="216" t="s">
        <v>78317</v>
      </c>
      <c r="D24485" s="215" t="s">
        <v>78318</v>
      </c>
    </row>
    <row r="24486" spans="1:4">
      <c r="A24486" s="215" t="s">
        <v>78319</v>
      </c>
      <c r="B24486" s="215">
        <v>1</v>
      </c>
      <c r="C24486" s="216" t="s">
        <v>78320</v>
      </c>
      <c r="D24486" s="215" t="s">
        <v>78321</v>
      </c>
    </row>
    <row r="24487" spans="1:4">
      <c r="A24487" s="215" t="s">
        <v>78322</v>
      </c>
      <c r="B24487" s="215">
        <v>1</v>
      </c>
      <c r="C24487" s="216" t="s">
        <v>78323</v>
      </c>
      <c r="D24487" s="215" t="s">
        <v>78324</v>
      </c>
    </row>
    <row r="24488" spans="1:4">
      <c r="A24488" s="215" t="s">
        <v>78325</v>
      </c>
      <c r="B24488" s="215">
        <v>1</v>
      </c>
      <c r="C24488" s="216" t="s">
        <v>78326</v>
      </c>
      <c r="D24488" s="215" t="s">
        <v>78327</v>
      </c>
    </row>
    <row r="24489" spans="1:4">
      <c r="A24489" s="215" t="s">
        <v>78328</v>
      </c>
      <c r="B24489" s="215">
        <v>1</v>
      </c>
      <c r="C24489" s="216" t="s">
        <v>78329</v>
      </c>
      <c r="D24489" s="215" t="s">
        <v>78330</v>
      </c>
    </row>
    <row r="24490" spans="1:4">
      <c r="A24490" s="215" t="s">
        <v>78331</v>
      </c>
      <c r="B24490" s="215">
        <v>1</v>
      </c>
      <c r="C24490" s="216" t="s">
        <v>78332</v>
      </c>
      <c r="D24490" s="215" t="s">
        <v>78333</v>
      </c>
    </row>
    <row r="24491" spans="1:4">
      <c r="A24491" s="215" t="s">
        <v>78334</v>
      </c>
      <c r="B24491" s="215">
        <v>1</v>
      </c>
      <c r="C24491" s="216" t="s">
        <v>78335</v>
      </c>
      <c r="D24491" s="215" t="s">
        <v>78336</v>
      </c>
    </row>
    <row r="24492" spans="1:4">
      <c r="A24492" s="215" t="s">
        <v>78337</v>
      </c>
      <c r="B24492" s="215">
        <v>1</v>
      </c>
      <c r="C24492" s="216" t="s">
        <v>78338</v>
      </c>
      <c r="D24492" s="215" t="s">
        <v>78339</v>
      </c>
    </row>
    <row r="24493" spans="1:4">
      <c r="A24493" s="215" t="s">
        <v>78340</v>
      </c>
      <c r="B24493" s="215">
        <v>1</v>
      </c>
      <c r="C24493" s="216" t="s">
        <v>78341</v>
      </c>
      <c r="D24493" s="215" t="s">
        <v>78342</v>
      </c>
    </row>
    <row r="24494" spans="1:4">
      <c r="A24494" s="215" t="s">
        <v>78343</v>
      </c>
      <c r="B24494" s="215">
        <v>1</v>
      </c>
      <c r="C24494" s="216" t="s">
        <v>78344</v>
      </c>
      <c r="D24494" s="215" t="s">
        <v>78345</v>
      </c>
    </row>
    <row r="24495" spans="1:4">
      <c r="A24495" s="215" t="s">
        <v>78346</v>
      </c>
      <c r="B24495" s="215">
        <v>1</v>
      </c>
      <c r="C24495" s="216" t="s">
        <v>78347</v>
      </c>
      <c r="D24495" s="215" t="s">
        <v>78348</v>
      </c>
    </row>
    <row r="24496" spans="1:4">
      <c r="A24496" s="215" t="s">
        <v>78349</v>
      </c>
      <c r="B24496" s="215">
        <v>1</v>
      </c>
      <c r="C24496" s="216" t="s">
        <v>78350</v>
      </c>
      <c r="D24496" s="215" t="s">
        <v>78351</v>
      </c>
    </row>
    <row r="24497" spans="1:4">
      <c r="A24497" s="215" t="s">
        <v>78352</v>
      </c>
      <c r="B24497" s="215">
        <v>1</v>
      </c>
      <c r="C24497" s="216" t="s">
        <v>78353</v>
      </c>
      <c r="D24497" s="215" t="s">
        <v>78354</v>
      </c>
    </row>
    <row r="24498" spans="1:4">
      <c r="A24498" s="215" t="s">
        <v>78355</v>
      </c>
      <c r="B24498" s="215">
        <v>1</v>
      </c>
      <c r="C24498" s="216" t="s">
        <v>78356</v>
      </c>
      <c r="D24498" s="215" t="s">
        <v>78357</v>
      </c>
    </row>
    <row r="24499" spans="1:4">
      <c r="A24499" s="215" t="s">
        <v>78358</v>
      </c>
      <c r="B24499" s="215">
        <v>1</v>
      </c>
      <c r="C24499" s="216" t="s">
        <v>78359</v>
      </c>
      <c r="D24499" s="215" t="s">
        <v>78360</v>
      </c>
    </row>
    <row r="24500" spans="1:4">
      <c r="A24500" s="215" t="s">
        <v>78361</v>
      </c>
      <c r="B24500" s="215">
        <v>1</v>
      </c>
      <c r="C24500" s="216" t="s">
        <v>78362</v>
      </c>
      <c r="D24500" s="215" t="s">
        <v>78363</v>
      </c>
    </row>
    <row r="24501" spans="1:4">
      <c r="A24501" s="215" t="s">
        <v>78364</v>
      </c>
      <c r="B24501" s="215">
        <v>1</v>
      </c>
      <c r="C24501" s="216" t="s">
        <v>78365</v>
      </c>
      <c r="D24501" s="215" t="s">
        <v>78366</v>
      </c>
    </row>
    <row r="24502" spans="1:4">
      <c r="A24502" s="215" t="s">
        <v>78367</v>
      </c>
      <c r="B24502" s="215">
        <v>1</v>
      </c>
      <c r="C24502" s="216" t="s">
        <v>78368</v>
      </c>
      <c r="D24502" s="215" t="s">
        <v>78369</v>
      </c>
    </row>
    <row r="24503" spans="1:4">
      <c r="A24503" s="215" t="s">
        <v>78370</v>
      </c>
      <c r="B24503" s="215">
        <v>1</v>
      </c>
      <c r="C24503" s="216" t="s">
        <v>78371</v>
      </c>
      <c r="D24503" s="215" t="s">
        <v>78372</v>
      </c>
    </row>
    <row r="24504" spans="1:4">
      <c r="A24504" s="215" t="s">
        <v>78373</v>
      </c>
      <c r="B24504" s="215">
        <v>1</v>
      </c>
      <c r="C24504" s="216" t="s">
        <v>78374</v>
      </c>
      <c r="D24504" s="215" t="s">
        <v>78375</v>
      </c>
    </row>
    <row r="24505" spans="1:4">
      <c r="A24505" s="215" t="s">
        <v>78376</v>
      </c>
      <c r="B24505" s="215">
        <v>1</v>
      </c>
      <c r="C24505" s="216" t="s">
        <v>78377</v>
      </c>
      <c r="D24505" s="215" t="s">
        <v>78378</v>
      </c>
    </row>
    <row r="24506" spans="1:4">
      <c r="A24506" s="215" t="s">
        <v>78379</v>
      </c>
      <c r="B24506" s="215">
        <v>1</v>
      </c>
      <c r="C24506" s="216" t="s">
        <v>78380</v>
      </c>
      <c r="D24506" s="215" t="s">
        <v>78381</v>
      </c>
    </row>
    <row r="24507" spans="1:4">
      <c r="A24507" s="215" t="s">
        <v>78382</v>
      </c>
      <c r="B24507" s="215">
        <v>1</v>
      </c>
      <c r="C24507" s="216" t="s">
        <v>78383</v>
      </c>
      <c r="D24507" s="215" t="s">
        <v>78384</v>
      </c>
    </row>
    <row r="24508" spans="1:4">
      <c r="A24508" s="215" t="s">
        <v>78385</v>
      </c>
      <c r="B24508" s="215">
        <v>1</v>
      </c>
      <c r="C24508" s="216" t="s">
        <v>78386</v>
      </c>
      <c r="D24508" s="215" t="s">
        <v>78387</v>
      </c>
    </row>
    <row r="24509" spans="1:4">
      <c r="A24509" s="215" t="s">
        <v>78388</v>
      </c>
      <c r="B24509" s="215">
        <v>1</v>
      </c>
      <c r="C24509" s="216" t="s">
        <v>78389</v>
      </c>
      <c r="D24509" s="215" t="s">
        <v>78390</v>
      </c>
    </row>
    <row r="24510" spans="1:4">
      <c r="A24510" s="215" t="s">
        <v>78391</v>
      </c>
      <c r="B24510" s="215">
        <v>1</v>
      </c>
      <c r="C24510" s="216" t="s">
        <v>78392</v>
      </c>
      <c r="D24510" s="215" t="s">
        <v>78393</v>
      </c>
    </row>
    <row r="24511" spans="1:4">
      <c r="A24511" s="215" t="s">
        <v>78394</v>
      </c>
      <c r="B24511" s="215">
        <v>1</v>
      </c>
      <c r="C24511" s="216" t="s">
        <v>78395</v>
      </c>
      <c r="D24511" s="215" t="s">
        <v>78396</v>
      </c>
    </row>
    <row r="24512" spans="1:4">
      <c r="A24512" s="215" t="s">
        <v>78397</v>
      </c>
      <c r="B24512" s="215">
        <v>1</v>
      </c>
      <c r="C24512" s="216" t="s">
        <v>78398</v>
      </c>
      <c r="D24512" s="215" t="s">
        <v>78399</v>
      </c>
    </row>
    <row r="24513" spans="1:4">
      <c r="A24513" s="215" t="s">
        <v>78400</v>
      </c>
      <c r="B24513" s="215">
        <v>1</v>
      </c>
      <c r="C24513" s="216" t="s">
        <v>78401</v>
      </c>
      <c r="D24513" s="215" t="s">
        <v>78402</v>
      </c>
    </row>
    <row r="24514" spans="1:4">
      <c r="A24514" s="215" t="s">
        <v>78403</v>
      </c>
      <c r="B24514" s="215">
        <v>1</v>
      </c>
      <c r="C24514" s="216" t="s">
        <v>78404</v>
      </c>
      <c r="D24514" s="215" t="s">
        <v>78405</v>
      </c>
    </row>
    <row r="24515" spans="1:4">
      <c r="A24515" s="215" t="s">
        <v>78406</v>
      </c>
      <c r="B24515" s="215">
        <v>1</v>
      </c>
      <c r="C24515" s="216" t="s">
        <v>78407</v>
      </c>
      <c r="D24515" s="215" t="s">
        <v>78408</v>
      </c>
    </row>
    <row r="24516" spans="1:4">
      <c r="A24516" s="215" t="s">
        <v>78409</v>
      </c>
      <c r="B24516" s="215">
        <v>1</v>
      </c>
      <c r="C24516" s="216" t="s">
        <v>78410</v>
      </c>
      <c r="D24516" s="215" t="s">
        <v>78411</v>
      </c>
    </row>
    <row r="24517" spans="1:4">
      <c r="A24517" s="215" t="s">
        <v>78412</v>
      </c>
      <c r="B24517" s="215">
        <v>1</v>
      </c>
      <c r="C24517" s="216" t="s">
        <v>78413</v>
      </c>
      <c r="D24517" s="215" t="s">
        <v>78414</v>
      </c>
    </row>
    <row r="24518" spans="1:4">
      <c r="A24518" s="215" t="s">
        <v>78415</v>
      </c>
      <c r="B24518" s="215">
        <v>1</v>
      </c>
      <c r="C24518" s="216" t="s">
        <v>78416</v>
      </c>
      <c r="D24518" s="215" t="s">
        <v>78417</v>
      </c>
    </row>
    <row r="24519" spans="1:4">
      <c r="A24519" s="215" t="s">
        <v>78418</v>
      </c>
      <c r="B24519" s="215">
        <v>1</v>
      </c>
      <c r="C24519" s="216" t="s">
        <v>78419</v>
      </c>
      <c r="D24519" s="215" t="s">
        <v>78420</v>
      </c>
    </row>
    <row r="24520" spans="1:4">
      <c r="A24520" s="215" t="s">
        <v>78421</v>
      </c>
      <c r="B24520" s="215">
        <v>1</v>
      </c>
      <c r="C24520" s="216" t="s">
        <v>78422</v>
      </c>
      <c r="D24520" s="215" t="s">
        <v>78423</v>
      </c>
    </row>
    <row r="24521" spans="1:4">
      <c r="A24521" s="215" t="s">
        <v>78424</v>
      </c>
      <c r="B24521" s="215">
        <v>1</v>
      </c>
      <c r="C24521" s="216" t="s">
        <v>78425</v>
      </c>
      <c r="D24521" s="215" t="s">
        <v>78426</v>
      </c>
    </row>
    <row r="24522" spans="1:4">
      <c r="A24522" s="215" t="s">
        <v>78427</v>
      </c>
      <c r="B24522" s="215">
        <v>1</v>
      </c>
      <c r="C24522" s="216" t="s">
        <v>78428</v>
      </c>
      <c r="D24522" s="215" t="s">
        <v>78429</v>
      </c>
    </row>
    <row r="24523" spans="1:4">
      <c r="A24523" s="215" t="s">
        <v>78430</v>
      </c>
      <c r="B24523" s="215">
        <v>1</v>
      </c>
      <c r="C24523" s="216" t="s">
        <v>78431</v>
      </c>
      <c r="D24523" s="215" t="s">
        <v>78432</v>
      </c>
    </row>
    <row r="24524" spans="1:4">
      <c r="A24524" s="215" t="s">
        <v>78433</v>
      </c>
      <c r="B24524" s="215">
        <v>1</v>
      </c>
      <c r="C24524" s="216" t="s">
        <v>78434</v>
      </c>
      <c r="D24524" s="215" t="s">
        <v>78435</v>
      </c>
    </row>
    <row r="24525" spans="1:4">
      <c r="A24525" s="215" t="s">
        <v>78436</v>
      </c>
      <c r="B24525" s="215">
        <v>1</v>
      </c>
      <c r="C24525" s="216" t="s">
        <v>78437</v>
      </c>
      <c r="D24525" s="215" t="s">
        <v>78438</v>
      </c>
    </row>
    <row r="24526" spans="1:4">
      <c r="A24526" s="215" t="s">
        <v>78439</v>
      </c>
      <c r="B24526" s="215">
        <v>1</v>
      </c>
      <c r="C24526" s="216" t="s">
        <v>78440</v>
      </c>
      <c r="D24526" s="215" t="s">
        <v>78441</v>
      </c>
    </row>
    <row r="24527" spans="1:4">
      <c r="A24527" s="215" t="s">
        <v>78442</v>
      </c>
      <c r="B24527" s="215">
        <v>1</v>
      </c>
      <c r="C24527" s="216" t="s">
        <v>78443</v>
      </c>
      <c r="D24527" s="215" t="s">
        <v>78444</v>
      </c>
    </row>
    <row r="24528" spans="1:4">
      <c r="A24528" s="215" t="s">
        <v>111473</v>
      </c>
      <c r="B24528" s="215">
        <v>1</v>
      </c>
      <c r="C24528" s="216" t="s">
        <v>111474</v>
      </c>
      <c r="D24528" s="215" t="s">
        <v>77319</v>
      </c>
    </row>
    <row r="24529" spans="1:4">
      <c r="A24529" s="215" t="s">
        <v>78445</v>
      </c>
      <c r="B24529" s="215">
        <v>1</v>
      </c>
      <c r="C24529" s="216" t="s">
        <v>78446</v>
      </c>
      <c r="D24529" s="215" t="s">
        <v>78447</v>
      </c>
    </row>
    <row r="24530" spans="1:4">
      <c r="A24530" s="215" t="s">
        <v>78448</v>
      </c>
      <c r="B24530" s="215">
        <v>1</v>
      </c>
      <c r="C24530" s="216" t="s">
        <v>78449</v>
      </c>
      <c r="D24530" s="215" t="s">
        <v>78450</v>
      </c>
    </row>
    <row r="24531" spans="1:4">
      <c r="A24531" s="215" t="s">
        <v>78451</v>
      </c>
      <c r="B24531" s="215">
        <v>1</v>
      </c>
      <c r="C24531" s="216" t="s">
        <v>78452</v>
      </c>
      <c r="D24531" s="215" t="s">
        <v>78453</v>
      </c>
    </row>
    <row r="24532" spans="1:4">
      <c r="A24532" s="215" t="s">
        <v>78454</v>
      </c>
      <c r="B24532" s="215">
        <v>1</v>
      </c>
      <c r="C24532" s="216" t="s">
        <v>78455</v>
      </c>
      <c r="D24532" s="215" t="s">
        <v>78456</v>
      </c>
    </row>
    <row r="24533" spans="1:4">
      <c r="A24533" s="215" t="s">
        <v>78457</v>
      </c>
      <c r="B24533" s="215">
        <v>1</v>
      </c>
      <c r="C24533" s="216" t="s">
        <v>78458</v>
      </c>
      <c r="D24533" s="215" t="s">
        <v>78459</v>
      </c>
    </row>
    <row r="24534" spans="1:4">
      <c r="A24534" s="215" t="s">
        <v>78460</v>
      </c>
      <c r="B24534" s="215">
        <v>1</v>
      </c>
      <c r="C24534" s="216" t="s">
        <v>78461</v>
      </c>
      <c r="D24534" s="215" t="s">
        <v>78462</v>
      </c>
    </row>
    <row r="24535" spans="1:4">
      <c r="A24535" s="215" t="s">
        <v>78463</v>
      </c>
      <c r="B24535" s="215">
        <v>1</v>
      </c>
      <c r="C24535" s="216" t="s">
        <v>78464</v>
      </c>
      <c r="D24535" s="215" t="s">
        <v>78465</v>
      </c>
    </row>
    <row r="24536" spans="1:4">
      <c r="A24536" s="215" t="s">
        <v>78466</v>
      </c>
      <c r="B24536" s="215">
        <v>1</v>
      </c>
      <c r="C24536" s="216" t="s">
        <v>78467</v>
      </c>
      <c r="D24536" s="215" t="s">
        <v>78468</v>
      </c>
    </row>
    <row r="24537" spans="1:4">
      <c r="A24537" s="215" t="s">
        <v>78469</v>
      </c>
      <c r="B24537" s="215">
        <v>1</v>
      </c>
      <c r="C24537" s="216" t="s">
        <v>78470</v>
      </c>
      <c r="D24537" s="215" t="s">
        <v>78471</v>
      </c>
    </row>
    <row r="24538" spans="1:4">
      <c r="A24538" s="215" t="s">
        <v>78472</v>
      </c>
      <c r="B24538" s="215">
        <v>1</v>
      </c>
      <c r="C24538" s="216" t="s">
        <v>78473</v>
      </c>
      <c r="D24538" s="215" t="s">
        <v>78474</v>
      </c>
    </row>
    <row r="24539" spans="1:4">
      <c r="A24539" s="215" t="s">
        <v>78475</v>
      </c>
      <c r="B24539" s="215">
        <v>1</v>
      </c>
      <c r="C24539" s="216" t="s">
        <v>78476</v>
      </c>
      <c r="D24539" s="215" t="s">
        <v>78477</v>
      </c>
    </row>
    <row r="24540" spans="1:4">
      <c r="A24540" s="215" t="s">
        <v>78478</v>
      </c>
      <c r="B24540" s="215">
        <v>1</v>
      </c>
      <c r="C24540" s="216" t="s">
        <v>78479</v>
      </c>
      <c r="D24540" s="215" t="s">
        <v>78480</v>
      </c>
    </row>
    <row r="24541" spans="1:4">
      <c r="A24541" s="215" t="s">
        <v>78481</v>
      </c>
      <c r="B24541" s="215">
        <v>1</v>
      </c>
      <c r="C24541" s="216" t="s">
        <v>78482</v>
      </c>
      <c r="D24541" s="215" t="s">
        <v>78483</v>
      </c>
    </row>
    <row r="24542" spans="1:4">
      <c r="A24542" s="215" t="s">
        <v>78484</v>
      </c>
      <c r="B24542" s="215">
        <v>1</v>
      </c>
      <c r="C24542" s="216" t="s">
        <v>78485</v>
      </c>
      <c r="D24542" s="215" t="s">
        <v>78486</v>
      </c>
    </row>
    <row r="24543" spans="1:4">
      <c r="A24543" s="215" t="s">
        <v>78487</v>
      </c>
      <c r="B24543" s="215">
        <v>1</v>
      </c>
      <c r="C24543" s="216" t="s">
        <v>78488</v>
      </c>
      <c r="D24543" s="215" t="s">
        <v>78489</v>
      </c>
    </row>
    <row r="24544" spans="1:4">
      <c r="A24544" s="215" t="s">
        <v>78490</v>
      </c>
      <c r="B24544" s="215">
        <v>1</v>
      </c>
      <c r="C24544" s="216" t="s">
        <v>78491</v>
      </c>
      <c r="D24544" s="215" t="s">
        <v>78492</v>
      </c>
    </row>
    <row r="24545" spans="1:4">
      <c r="A24545" s="215" t="s">
        <v>78493</v>
      </c>
      <c r="B24545" s="215">
        <v>1</v>
      </c>
      <c r="C24545" s="216" t="s">
        <v>78494</v>
      </c>
      <c r="D24545" s="215" t="s">
        <v>78495</v>
      </c>
    </row>
    <row r="24546" spans="1:4">
      <c r="A24546" s="215" t="s">
        <v>78496</v>
      </c>
      <c r="B24546" s="215">
        <v>1</v>
      </c>
      <c r="C24546" s="216" t="s">
        <v>78497</v>
      </c>
      <c r="D24546" s="215" t="s">
        <v>78498</v>
      </c>
    </row>
    <row r="24547" spans="1:4">
      <c r="A24547" s="215" t="s">
        <v>78499</v>
      </c>
      <c r="B24547" s="215">
        <v>1</v>
      </c>
      <c r="C24547" s="216" t="s">
        <v>78500</v>
      </c>
      <c r="D24547" s="215" t="s">
        <v>78501</v>
      </c>
    </row>
    <row r="24548" spans="1:4">
      <c r="A24548" s="215" t="s">
        <v>78502</v>
      </c>
      <c r="B24548" s="215">
        <v>1</v>
      </c>
      <c r="C24548" s="216" t="s">
        <v>78503</v>
      </c>
      <c r="D24548" s="215" t="s">
        <v>78504</v>
      </c>
    </row>
    <row r="24549" spans="1:4">
      <c r="A24549" s="215" t="s">
        <v>78505</v>
      </c>
      <c r="B24549" s="215">
        <v>1</v>
      </c>
      <c r="C24549" s="216" t="s">
        <v>78506</v>
      </c>
      <c r="D24549" s="215" t="s">
        <v>78507</v>
      </c>
    </row>
    <row r="24550" spans="1:4">
      <c r="A24550" s="215" t="s">
        <v>78508</v>
      </c>
      <c r="B24550" s="215">
        <v>1</v>
      </c>
      <c r="C24550" s="216" t="s">
        <v>78509</v>
      </c>
      <c r="D24550" s="215" t="s">
        <v>78510</v>
      </c>
    </row>
    <row r="24551" spans="1:4">
      <c r="A24551" s="215" t="s">
        <v>78511</v>
      </c>
      <c r="B24551" s="215">
        <v>1</v>
      </c>
      <c r="C24551" s="216" t="s">
        <v>78512</v>
      </c>
      <c r="D24551" s="215" t="s">
        <v>78513</v>
      </c>
    </row>
    <row r="24552" spans="1:4">
      <c r="A24552" s="215" t="s">
        <v>78514</v>
      </c>
      <c r="B24552" s="215">
        <v>1</v>
      </c>
      <c r="C24552" s="216" t="s">
        <v>78515</v>
      </c>
      <c r="D24552" s="215" t="s">
        <v>78516</v>
      </c>
    </row>
    <row r="24553" spans="1:4">
      <c r="A24553" s="215" t="s">
        <v>78517</v>
      </c>
      <c r="B24553" s="215">
        <v>1</v>
      </c>
      <c r="C24553" s="216" t="s">
        <v>78518</v>
      </c>
      <c r="D24553" s="215" t="s">
        <v>78519</v>
      </c>
    </row>
    <row r="24554" spans="1:4">
      <c r="A24554" s="215" t="s">
        <v>78520</v>
      </c>
      <c r="B24554" s="215">
        <v>1</v>
      </c>
      <c r="C24554" s="216" t="s">
        <v>78521</v>
      </c>
      <c r="D24554" s="215" t="s">
        <v>78522</v>
      </c>
    </row>
    <row r="24555" spans="1:4">
      <c r="A24555" s="215" t="s">
        <v>78523</v>
      </c>
      <c r="B24555" s="215">
        <v>1</v>
      </c>
      <c r="C24555" s="216" t="s">
        <v>78524</v>
      </c>
      <c r="D24555" s="215" t="s">
        <v>78525</v>
      </c>
    </row>
    <row r="24556" spans="1:4">
      <c r="A24556" s="215" t="s">
        <v>78526</v>
      </c>
      <c r="B24556" s="215">
        <v>1</v>
      </c>
      <c r="C24556" s="216" t="s">
        <v>78527</v>
      </c>
      <c r="D24556" s="215" t="s">
        <v>78528</v>
      </c>
    </row>
    <row r="24557" spans="1:4">
      <c r="A24557" s="215" t="s">
        <v>78529</v>
      </c>
      <c r="B24557" s="215">
        <v>1</v>
      </c>
      <c r="C24557" s="216" t="s">
        <v>78530</v>
      </c>
      <c r="D24557" s="215" t="s">
        <v>78531</v>
      </c>
    </row>
    <row r="24558" spans="1:4">
      <c r="A24558" s="215" t="s">
        <v>78532</v>
      </c>
      <c r="B24558" s="215">
        <v>1</v>
      </c>
      <c r="C24558" s="216" t="s">
        <v>78533</v>
      </c>
      <c r="D24558" s="215" t="s">
        <v>78534</v>
      </c>
    </row>
    <row r="24559" spans="1:4">
      <c r="A24559" s="215" t="s">
        <v>78535</v>
      </c>
      <c r="B24559" s="215">
        <v>1</v>
      </c>
      <c r="C24559" s="216" t="s">
        <v>78536</v>
      </c>
      <c r="D24559" s="215" t="s">
        <v>78537</v>
      </c>
    </row>
    <row r="24560" spans="1:4">
      <c r="A24560" s="215" t="s">
        <v>78538</v>
      </c>
      <c r="B24560" s="215">
        <v>1</v>
      </c>
      <c r="C24560" s="216" t="s">
        <v>78539</v>
      </c>
      <c r="D24560" s="215" t="s">
        <v>78540</v>
      </c>
    </row>
    <row r="24561" spans="1:4">
      <c r="A24561" s="215" t="s">
        <v>78541</v>
      </c>
      <c r="B24561" s="215">
        <v>1</v>
      </c>
      <c r="C24561" s="216" t="s">
        <v>78542</v>
      </c>
      <c r="D24561" s="215" t="s">
        <v>78543</v>
      </c>
    </row>
    <row r="24562" spans="1:4">
      <c r="A24562" s="215" t="s">
        <v>78544</v>
      </c>
      <c r="B24562" s="215">
        <v>1</v>
      </c>
      <c r="C24562" s="216" t="s">
        <v>78545</v>
      </c>
      <c r="D24562" s="215" t="s">
        <v>78546</v>
      </c>
    </row>
    <row r="24563" spans="1:4">
      <c r="A24563" s="215" t="s">
        <v>78547</v>
      </c>
      <c r="B24563" s="215">
        <v>1</v>
      </c>
      <c r="C24563" s="216" t="s">
        <v>78548</v>
      </c>
      <c r="D24563" s="215" t="s">
        <v>78549</v>
      </c>
    </row>
    <row r="24564" spans="1:4">
      <c r="A24564" s="215" t="s">
        <v>78550</v>
      </c>
      <c r="B24564" s="215">
        <v>2</v>
      </c>
      <c r="C24564" s="216" t="s">
        <v>78551</v>
      </c>
      <c r="D24564" s="215" t="s">
        <v>78552</v>
      </c>
    </row>
    <row r="24565" spans="1:4">
      <c r="A24565" s="215" t="s">
        <v>78553</v>
      </c>
      <c r="B24565" s="215">
        <v>1</v>
      </c>
      <c r="C24565" s="216" t="s">
        <v>78554</v>
      </c>
      <c r="D24565" s="215" t="s">
        <v>78555</v>
      </c>
    </row>
    <row r="24566" spans="1:4">
      <c r="A24566" s="215" t="s">
        <v>78556</v>
      </c>
      <c r="B24566" s="215">
        <v>1</v>
      </c>
      <c r="C24566" s="216" t="s">
        <v>78557</v>
      </c>
      <c r="D24566" s="215" t="s">
        <v>78558</v>
      </c>
    </row>
    <row r="24567" spans="1:4">
      <c r="A24567" s="215" t="s">
        <v>78559</v>
      </c>
      <c r="B24567" s="215">
        <v>2</v>
      </c>
      <c r="C24567" s="216" t="s">
        <v>78560</v>
      </c>
      <c r="D24567" s="215" t="s">
        <v>76748</v>
      </c>
    </row>
    <row r="24568" spans="1:4">
      <c r="A24568" s="215" t="s">
        <v>78561</v>
      </c>
      <c r="B24568" s="215">
        <v>1</v>
      </c>
      <c r="C24568" s="216" t="s">
        <v>78562</v>
      </c>
      <c r="D24568" s="215" t="s">
        <v>78563</v>
      </c>
    </row>
    <row r="24569" spans="1:4">
      <c r="A24569" s="215" t="s">
        <v>78564</v>
      </c>
      <c r="B24569" s="215">
        <v>2</v>
      </c>
      <c r="C24569" s="216" t="s">
        <v>78565</v>
      </c>
      <c r="D24569" s="215" t="s">
        <v>78566</v>
      </c>
    </row>
    <row r="24570" spans="1:4">
      <c r="A24570" s="215" t="s">
        <v>78567</v>
      </c>
      <c r="B24570" s="215">
        <v>1</v>
      </c>
      <c r="C24570" s="216" t="s">
        <v>78568</v>
      </c>
      <c r="D24570" s="215" t="s">
        <v>78569</v>
      </c>
    </row>
    <row r="24571" spans="1:4">
      <c r="A24571" s="215" t="s">
        <v>78570</v>
      </c>
      <c r="B24571" s="215">
        <v>1</v>
      </c>
      <c r="C24571" s="216" t="s">
        <v>78571</v>
      </c>
      <c r="D24571" s="215" t="s">
        <v>78572</v>
      </c>
    </row>
    <row r="24572" spans="1:4">
      <c r="A24572" s="215" t="s">
        <v>78573</v>
      </c>
      <c r="B24572" s="215">
        <v>1</v>
      </c>
      <c r="C24572" s="216" t="s">
        <v>78574</v>
      </c>
      <c r="D24572" s="215" t="s">
        <v>78575</v>
      </c>
    </row>
    <row r="24573" spans="1:4">
      <c r="A24573" s="215" t="s">
        <v>78576</v>
      </c>
      <c r="B24573" s="215">
        <v>1</v>
      </c>
      <c r="C24573" s="216" t="s">
        <v>78577</v>
      </c>
      <c r="D24573" s="215" t="s">
        <v>78578</v>
      </c>
    </row>
    <row r="24574" spans="1:4">
      <c r="A24574" s="215" t="s">
        <v>78579</v>
      </c>
      <c r="B24574" s="215">
        <v>1</v>
      </c>
      <c r="C24574" s="216" t="s">
        <v>78580</v>
      </c>
      <c r="D24574" s="215" t="s">
        <v>78581</v>
      </c>
    </row>
    <row r="24575" spans="1:4">
      <c r="A24575" s="215" t="s">
        <v>78582</v>
      </c>
      <c r="B24575" s="215">
        <v>1</v>
      </c>
      <c r="C24575" s="216" t="s">
        <v>78583</v>
      </c>
      <c r="D24575" s="215" t="s">
        <v>78584</v>
      </c>
    </row>
    <row r="24576" spans="1:4">
      <c r="A24576" s="215" t="s">
        <v>78585</v>
      </c>
      <c r="B24576" s="215">
        <v>1</v>
      </c>
      <c r="C24576" s="216" t="s">
        <v>78586</v>
      </c>
      <c r="D24576" s="215" t="s">
        <v>78587</v>
      </c>
    </row>
    <row r="24577" spans="1:4">
      <c r="A24577" s="215" t="s">
        <v>78588</v>
      </c>
      <c r="B24577" s="215">
        <v>1</v>
      </c>
      <c r="C24577" s="216" t="s">
        <v>78589</v>
      </c>
      <c r="D24577" s="215" t="s">
        <v>78590</v>
      </c>
    </row>
    <row r="24578" spans="1:4">
      <c r="A24578" s="215" t="s">
        <v>78591</v>
      </c>
      <c r="B24578" s="215">
        <v>1</v>
      </c>
      <c r="C24578" s="216" t="s">
        <v>78592</v>
      </c>
      <c r="D24578" s="215" t="s">
        <v>78593</v>
      </c>
    </row>
    <row r="24579" spans="1:4">
      <c r="A24579" s="215" t="s">
        <v>78594</v>
      </c>
      <c r="B24579" s="215">
        <v>1</v>
      </c>
      <c r="C24579" s="216" t="s">
        <v>78595</v>
      </c>
      <c r="D24579" s="215" t="s">
        <v>78596</v>
      </c>
    </row>
    <row r="24580" spans="1:4">
      <c r="A24580" s="215" t="s">
        <v>78597</v>
      </c>
      <c r="B24580" s="215">
        <v>1</v>
      </c>
      <c r="C24580" s="216" t="s">
        <v>78598</v>
      </c>
      <c r="D24580" s="215" t="s">
        <v>78599</v>
      </c>
    </row>
    <row r="24581" spans="1:4">
      <c r="A24581" s="215" t="s">
        <v>78600</v>
      </c>
      <c r="B24581" s="215">
        <v>1</v>
      </c>
      <c r="C24581" s="216" t="s">
        <v>78601</v>
      </c>
      <c r="D24581" s="215" t="s">
        <v>78602</v>
      </c>
    </row>
    <row r="24582" spans="1:4">
      <c r="A24582" s="215" t="s">
        <v>78603</v>
      </c>
      <c r="B24582" s="215">
        <v>1</v>
      </c>
      <c r="C24582" s="216" t="s">
        <v>78604</v>
      </c>
      <c r="D24582" s="215" t="s">
        <v>78605</v>
      </c>
    </row>
    <row r="24583" spans="1:4">
      <c r="A24583" s="215" t="s">
        <v>78606</v>
      </c>
      <c r="B24583" s="215">
        <v>1</v>
      </c>
      <c r="C24583" s="216" t="s">
        <v>78607</v>
      </c>
      <c r="D24583" s="215" t="s">
        <v>78608</v>
      </c>
    </row>
    <row r="24584" spans="1:4">
      <c r="A24584" s="215" t="s">
        <v>78609</v>
      </c>
      <c r="B24584" s="215">
        <v>1</v>
      </c>
      <c r="C24584" s="216" t="s">
        <v>78610</v>
      </c>
      <c r="D24584" s="215" t="s">
        <v>78611</v>
      </c>
    </row>
    <row r="24585" spans="1:4">
      <c r="A24585" s="215" t="s">
        <v>78612</v>
      </c>
      <c r="B24585" s="215">
        <v>1</v>
      </c>
      <c r="C24585" s="216" t="s">
        <v>78613</v>
      </c>
      <c r="D24585" s="215" t="s">
        <v>78614</v>
      </c>
    </row>
    <row r="24586" spans="1:4">
      <c r="A24586" s="215" t="s">
        <v>78615</v>
      </c>
      <c r="B24586" s="215">
        <v>1</v>
      </c>
      <c r="C24586" s="216" t="s">
        <v>78616</v>
      </c>
      <c r="D24586" s="215" t="s">
        <v>78617</v>
      </c>
    </row>
    <row r="24587" spans="1:4">
      <c r="A24587" s="215" t="s">
        <v>78618</v>
      </c>
      <c r="B24587" s="215">
        <v>1</v>
      </c>
      <c r="C24587" s="216" t="s">
        <v>78619</v>
      </c>
      <c r="D24587" s="215" t="s">
        <v>78620</v>
      </c>
    </row>
    <row r="24588" spans="1:4">
      <c r="A24588" s="215" t="s">
        <v>78621</v>
      </c>
      <c r="B24588" s="215">
        <v>1</v>
      </c>
      <c r="C24588" s="216" t="s">
        <v>78622</v>
      </c>
      <c r="D24588" s="215" t="s">
        <v>78623</v>
      </c>
    </row>
    <row r="24589" spans="1:4">
      <c r="A24589" s="215" t="s">
        <v>78624</v>
      </c>
      <c r="B24589" s="215">
        <v>1</v>
      </c>
      <c r="C24589" s="216" t="s">
        <v>78625</v>
      </c>
      <c r="D24589" s="215" t="s">
        <v>78626</v>
      </c>
    </row>
    <row r="24590" spans="1:4">
      <c r="A24590" s="215" t="s">
        <v>78627</v>
      </c>
      <c r="B24590" s="215">
        <v>1</v>
      </c>
      <c r="C24590" s="216" t="s">
        <v>78628</v>
      </c>
      <c r="D24590" s="215" t="s">
        <v>78629</v>
      </c>
    </row>
    <row r="24591" spans="1:4">
      <c r="A24591" s="215" t="s">
        <v>78630</v>
      </c>
      <c r="B24591" s="215">
        <v>1</v>
      </c>
      <c r="C24591" s="216" t="s">
        <v>78631</v>
      </c>
      <c r="D24591" s="215" t="s">
        <v>78632</v>
      </c>
    </row>
    <row r="24592" spans="1:4">
      <c r="A24592" s="215" t="s">
        <v>78633</v>
      </c>
      <c r="B24592" s="215">
        <v>1</v>
      </c>
      <c r="C24592" s="216" t="s">
        <v>78634</v>
      </c>
      <c r="D24592" s="215" t="s">
        <v>78635</v>
      </c>
    </row>
    <row r="24593" spans="1:4">
      <c r="A24593" s="215" t="s">
        <v>78636</v>
      </c>
      <c r="B24593" s="215">
        <v>1</v>
      </c>
      <c r="C24593" s="216" t="s">
        <v>78637</v>
      </c>
      <c r="D24593" s="215" t="s">
        <v>78638</v>
      </c>
    </row>
    <row r="24594" spans="1:4">
      <c r="A24594" s="215" t="s">
        <v>78639</v>
      </c>
      <c r="B24594" s="215">
        <v>1</v>
      </c>
      <c r="C24594" s="216" t="s">
        <v>78640</v>
      </c>
      <c r="D24594" s="215" t="s">
        <v>78641</v>
      </c>
    </row>
    <row r="24595" spans="1:4">
      <c r="A24595" s="215" t="s">
        <v>78642</v>
      </c>
      <c r="B24595" s="215">
        <v>1</v>
      </c>
      <c r="C24595" s="216" t="s">
        <v>78643</v>
      </c>
      <c r="D24595" s="215" t="s">
        <v>78644</v>
      </c>
    </row>
    <row r="24596" spans="1:4">
      <c r="A24596" s="215" t="s">
        <v>78645</v>
      </c>
      <c r="B24596" s="215">
        <v>1</v>
      </c>
      <c r="C24596" s="216" t="s">
        <v>78646</v>
      </c>
      <c r="D24596" s="215" t="s">
        <v>78647</v>
      </c>
    </row>
    <row r="24597" spans="1:4">
      <c r="A24597" s="215" t="s">
        <v>78648</v>
      </c>
      <c r="B24597" s="215">
        <v>1</v>
      </c>
      <c r="C24597" s="216" t="s">
        <v>78649</v>
      </c>
      <c r="D24597" s="215" t="s">
        <v>78650</v>
      </c>
    </row>
    <row r="24598" spans="1:4">
      <c r="A24598" s="215" t="s">
        <v>78651</v>
      </c>
      <c r="B24598" s="215">
        <v>1</v>
      </c>
      <c r="C24598" s="216" t="s">
        <v>78652</v>
      </c>
      <c r="D24598" s="215" t="s">
        <v>78653</v>
      </c>
    </row>
    <row r="24599" spans="1:4">
      <c r="A24599" s="215" t="s">
        <v>78654</v>
      </c>
      <c r="B24599" s="215">
        <v>1</v>
      </c>
      <c r="C24599" s="216" t="s">
        <v>78655</v>
      </c>
      <c r="D24599" s="215" t="s">
        <v>78656</v>
      </c>
    </row>
    <row r="24600" spans="1:4">
      <c r="A24600" s="215" t="s">
        <v>78657</v>
      </c>
      <c r="B24600" s="215">
        <v>1</v>
      </c>
      <c r="C24600" s="216" t="s">
        <v>78658</v>
      </c>
      <c r="D24600" s="215" t="s">
        <v>78659</v>
      </c>
    </row>
    <row r="24601" spans="1:4">
      <c r="A24601" s="215" t="s">
        <v>78660</v>
      </c>
      <c r="B24601" s="215">
        <v>1</v>
      </c>
      <c r="C24601" s="216" t="s">
        <v>78661</v>
      </c>
      <c r="D24601" s="215" t="s">
        <v>78662</v>
      </c>
    </row>
    <row r="24602" spans="1:4">
      <c r="A24602" s="215" t="s">
        <v>78663</v>
      </c>
      <c r="B24602" s="215">
        <v>1</v>
      </c>
      <c r="C24602" s="216" t="s">
        <v>78664</v>
      </c>
      <c r="D24602" s="215" t="s">
        <v>78665</v>
      </c>
    </row>
    <row r="24603" spans="1:4">
      <c r="A24603" s="215" t="s">
        <v>78666</v>
      </c>
      <c r="B24603" s="215">
        <v>1</v>
      </c>
      <c r="C24603" s="216" t="s">
        <v>78667</v>
      </c>
      <c r="D24603" s="215" t="s">
        <v>78668</v>
      </c>
    </row>
    <row r="24604" spans="1:4">
      <c r="A24604" s="215" t="s">
        <v>78669</v>
      </c>
      <c r="B24604" s="215">
        <v>1</v>
      </c>
      <c r="C24604" s="216" t="s">
        <v>78670</v>
      </c>
      <c r="D24604" s="215" t="s">
        <v>78671</v>
      </c>
    </row>
    <row r="24605" spans="1:4">
      <c r="A24605" s="215" t="s">
        <v>78672</v>
      </c>
      <c r="B24605" s="215">
        <v>1</v>
      </c>
      <c r="C24605" s="216" t="s">
        <v>78673</v>
      </c>
      <c r="D24605" s="215" t="s">
        <v>78674</v>
      </c>
    </row>
    <row r="24606" spans="1:4">
      <c r="A24606" s="215" t="s">
        <v>78675</v>
      </c>
      <c r="B24606" s="215">
        <v>1</v>
      </c>
      <c r="C24606" s="216" t="s">
        <v>78676</v>
      </c>
      <c r="D24606" s="215" t="s">
        <v>78677</v>
      </c>
    </row>
    <row r="24607" spans="1:4">
      <c r="A24607" s="215" t="s">
        <v>78678</v>
      </c>
      <c r="B24607" s="215">
        <v>1</v>
      </c>
      <c r="C24607" s="216" t="s">
        <v>78679</v>
      </c>
      <c r="D24607" s="215" t="s">
        <v>78680</v>
      </c>
    </row>
    <row r="24608" spans="1:4">
      <c r="A24608" s="215" t="s">
        <v>78681</v>
      </c>
      <c r="B24608" s="215">
        <v>1</v>
      </c>
      <c r="C24608" s="216" t="s">
        <v>78682</v>
      </c>
      <c r="D24608" s="215" t="s">
        <v>78683</v>
      </c>
    </row>
    <row r="24609" spans="1:4">
      <c r="A24609" s="215" t="s">
        <v>78684</v>
      </c>
      <c r="B24609" s="215">
        <v>1</v>
      </c>
      <c r="C24609" s="216" t="s">
        <v>78685</v>
      </c>
      <c r="D24609" s="215" t="s">
        <v>78686</v>
      </c>
    </row>
    <row r="24610" spans="1:4">
      <c r="A24610" s="215" t="s">
        <v>78687</v>
      </c>
      <c r="B24610" s="215">
        <v>1</v>
      </c>
      <c r="C24610" s="216" t="s">
        <v>78688</v>
      </c>
      <c r="D24610" s="215" t="s">
        <v>78689</v>
      </c>
    </row>
    <row r="24611" spans="1:4">
      <c r="A24611" s="215" t="s">
        <v>78690</v>
      </c>
      <c r="B24611" s="215">
        <v>1</v>
      </c>
      <c r="C24611" s="216" t="s">
        <v>78691</v>
      </c>
      <c r="D24611" s="215" t="s">
        <v>78692</v>
      </c>
    </row>
    <row r="24612" spans="1:4">
      <c r="A24612" s="215" t="s">
        <v>78693</v>
      </c>
      <c r="B24612" s="215">
        <v>1</v>
      </c>
      <c r="C24612" s="216" t="s">
        <v>78694</v>
      </c>
      <c r="D24612" s="215" t="s">
        <v>78695</v>
      </c>
    </row>
    <row r="24613" spans="1:4">
      <c r="A24613" s="215" t="s">
        <v>78696</v>
      </c>
      <c r="B24613" s="215">
        <v>1</v>
      </c>
      <c r="C24613" s="216" t="s">
        <v>78697</v>
      </c>
      <c r="D24613" s="215" t="s">
        <v>78698</v>
      </c>
    </row>
    <row r="24614" spans="1:4">
      <c r="A24614" s="215" t="s">
        <v>78699</v>
      </c>
      <c r="B24614" s="215">
        <v>1</v>
      </c>
      <c r="C24614" s="216" t="s">
        <v>78700</v>
      </c>
      <c r="D24614" s="215" t="s">
        <v>78701</v>
      </c>
    </row>
    <row r="24615" spans="1:4">
      <c r="A24615" s="215" t="s">
        <v>78702</v>
      </c>
      <c r="B24615" s="215">
        <v>1</v>
      </c>
      <c r="C24615" s="216" t="s">
        <v>78703</v>
      </c>
      <c r="D24615" s="215" t="s">
        <v>78704</v>
      </c>
    </row>
    <row r="24616" spans="1:4">
      <c r="A24616" s="215" t="s">
        <v>78705</v>
      </c>
      <c r="B24616" s="215">
        <v>1</v>
      </c>
      <c r="C24616" s="216" t="s">
        <v>78706</v>
      </c>
      <c r="D24616" s="215" t="s">
        <v>78707</v>
      </c>
    </row>
    <row r="24617" spans="1:4">
      <c r="A24617" s="215" t="s">
        <v>78708</v>
      </c>
      <c r="B24617" s="215">
        <v>1</v>
      </c>
      <c r="C24617" s="216" t="s">
        <v>78709</v>
      </c>
      <c r="D24617" s="215" t="s">
        <v>78710</v>
      </c>
    </row>
    <row r="24618" spans="1:4">
      <c r="A24618" s="215" t="s">
        <v>78711</v>
      </c>
      <c r="B24618" s="215">
        <v>1</v>
      </c>
      <c r="C24618" s="216" t="s">
        <v>78712</v>
      </c>
      <c r="D24618" s="215" t="s">
        <v>78713</v>
      </c>
    </row>
    <row r="24619" spans="1:4">
      <c r="A24619" s="215" t="s">
        <v>78714</v>
      </c>
      <c r="B24619" s="215">
        <v>1</v>
      </c>
      <c r="C24619" s="216" t="s">
        <v>78715</v>
      </c>
      <c r="D24619" s="215" t="s">
        <v>78716</v>
      </c>
    </row>
    <row r="24620" spans="1:4">
      <c r="A24620" s="215" t="s">
        <v>78717</v>
      </c>
      <c r="B24620" s="215">
        <v>1</v>
      </c>
      <c r="C24620" s="216" t="s">
        <v>78718</v>
      </c>
      <c r="D24620" s="215" t="s">
        <v>78719</v>
      </c>
    </row>
    <row r="24621" spans="1:4">
      <c r="A24621" s="215" t="s">
        <v>78720</v>
      </c>
      <c r="B24621" s="215">
        <v>1</v>
      </c>
      <c r="C24621" s="216" t="s">
        <v>78721</v>
      </c>
      <c r="D24621" s="215" t="s">
        <v>78722</v>
      </c>
    </row>
    <row r="24622" spans="1:4">
      <c r="A24622" s="215" t="s">
        <v>78723</v>
      </c>
      <c r="B24622" s="215">
        <v>1</v>
      </c>
      <c r="C24622" s="216" t="s">
        <v>78724</v>
      </c>
      <c r="D24622" s="215" t="s">
        <v>78725</v>
      </c>
    </row>
    <row r="24623" spans="1:4">
      <c r="A24623" s="215" t="s">
        <v>78726</v>
      </c>
      <c r="B24623" s="215">
        <v>1</v>
      </c>
      <c r="C24623" s="216" t="s">
        <v>78727</v>
      </c>
      <c r="D24623" s="215" t="s">
        <v>78728</v>
      </c>
    </row>
    <row r="24624" spans="1:4">
      <c r="A24624" s="215" t="s">
        <v>78729</v>
      </c>
      <c r="B24624" s="215">
        <v>1</v>
      </c>
      <c r="C24624" s="216" t="s">
        <v>78730</v>
      </c>
      <c r="D24624" s="215" t="s">
        <v>78731</v>
      </c>
    </row>
    <row r="24625" spans="1:4">
      <c r="A24625" s="215" t="s">
        <v>78732</v>
      </c>
      <c r="B24625" s="215">
        <v>1</v>
      </c>
      <c r="C24625" s="216" t="s">
        <v>78733</v>
      </c>
      <c r="D24625" s="215" t="s">
        <v>78734</v>
      </c>
    </row>
    <row r="24626" spans="1:4">
      <c r="A24626" s="215" t="s">
        <v>78735</v>
      </c>
      <c r="B24626" s="215">
        <v>1</v>
      </c>
      <c r="C24626" s="216" t="s">
        <v>78736</v>
      </c>
      <c r="D24626" s="215" t="s">
        <v>78737</v>
      </c>
    </row>
    <row r="24627" spans="1:4">
      <c r="A24627" s="215" t="s">
        <v>78738</v>
      </c>
      <c r="B24627" s="215">
        <v>1</v>
      </c>
      <c r="C24627" s="216" t="s">
        <v>78739</v>
      </c>
      <c r="D24627" s="215" t="s">
        <v>78740</v>
      </c>
    </row>
    <row r="24628" spans="1:4">
      <c r="A24628" s="215" t="s">
        <v>78741</v>
      </c>
      <c r="B24628" s="215">
        <v>1</v>
      </c>
      <c r="C24628" s="216" t="s">
        <v>78742</v>
      </c>
      <c r="D24628" s="215" t="s">
        <v>78743</v>
      </c>
    </row>
    <row r="24629" spans="1:4">
      <c r="A24629" s="215" t="s">
        <v>78744</v>
      </c>
      <c r="B24629" s="215">
        <v>1</v>
      </c>
      <c r="C24629" s="216" t="s">
        <v>78745</v>
      </c>
      <c r="D24629" s="215" t="s">
        <v>78746</v>
      </c>
    </row>
    <row r="24630" spans="1:4">
      <c r="A24630" s="215" t="s">
        <v>78747</v>
      </c>
      <c r="B24630" s="215">
        <v>1</v>
      </c>
      <c r="C24630" s="216" t="s">
        <v>78748</v>
      </c>
      <c r="D24630" s="215" t="s">
        <v>78749</v>
      </c>
    </row>
    <row r="24631" spans="1:4">
      <c r="A24631" s="215" t="s">
        <v>78750</v>
      </c>
      <c r="B24631" s="215">
        <v>1</v>
      </c>
      <c r="C24631" s="216" t="s">
        <v>78751</v>
      </c>
      <c r="D24631" s="215" t="s">
        <v>78752</v>
      </c>
    </row>
    <row r="24632" spans="1:4">
      <c r="A24632" s="215" t="s">
        <v>78753</v>
      </c>
      <c r="B24632" s="215">
        <v>1</v>
      </c>
      <c r="C24632" s="216" t="s">
        <v>78754</v>
      </c>
      <c r="D24632" s="215" t="s">
        <v>78755</v>
      </c>
    </row>
    <row r="24633" spans="1:4">
      <c r="A24633" s="215" t="s">
        <v>78756</v>
      </c>
      <c r="B24633" s="215">
        <v>1</v>
      </c>
      <c r="C24633" s="216" t="s">
        <v>78757</v>
      </c>
      <c r="D24633" s="215" t="s">
        <v>78758</v>
      </c>
    </row>
    <row r="24634" spans="1:4">
      <c r="A24634" s="215" t="s">
        <v>78759</v>
      </c>
      <c r="B24634" s="215">
        <v>1</v>
      </c>
      <c r="C24634" s="216" t="s">
        <v>78760</v>
      </c>
      <c r="D24634" s="215" t="s">
        <v>78761</v>
      </c>
    </row>
    <row r="24635" spans="1:4">
      <c r="A24635" s="215" t="s">
        <v>78762</v>
      </c>
      <c r="B24635" s="215">
        <v>1</v>
      </c>
      <c r="C24635" s="216" t="s">
        <v>78763</v>
      </c>
      <c r="D24635" s="215" t="s">
        <v>78764</v>
      </c>
    </row>
    <row r="24636" spans="1:4">
      <c r="A24636" s="215" t="s">
        <v>78765</v>
      </c>
      <c r="B24636" s="215">
        <v>1</v>
      </c>
      <c r="C24636" s="216" t="s">
        <v>78766</v>
      </c>
      <c r="D24636" s="215" t="s">
        <v>78767</v>
      </c>
    </row>
    <row r="24637" spans="1:4">
      <c r="A24637" s="215" t="s">
        <v>78768</v>
      </c>
      <c r="B24637" s="215">
        <v>2</v>
      </c>
      <c r="C24637" s="216" t="s">
        <v>78769</v>
      </c>
      <c r="D24637" s="215" t="s">
        <v>78770</v>
      </c>
    </row>
    <row r="24638" spans="1:4">
      <c r="A24638" s="215" t="s">
        <v>78771</v>
      </c>
      <c r="B24638" s="215">
        <v>1</v>
      </c>
      <c r="C24638" s="216" t="s">
        <v>78772</v>
      </c>
      <c r="D24638" s="215" t="s">
        <v>78773</v>
      </c>
    </row>
    <row r="24639" spans="1:4">
      <c r="A24639" s="215" t="s">
        <v>78774</v>
      </c>
      <c r="B24639" s="215">
        <v>1</v>
      </c>
      <c r="C24639" s="216" t="s">
        <v>78775</v>
      </c>
      <c r="D24639" s="215" t="s">
        <v>78776</v>
      </c>
    </row>
    <row r="24640" spans="1:4">
      <c r="A24640" s="215" t="s">
        <v>78777</v>
      </c>
      <c r="B24640" s="215">
        <v>1</v>
      </c>
      <c r="C24640" s="216" t="s">
        <v>78778</v>
      </c>
      <c r="D24640" s="215" t="s">
        <v>78779</v>
      </c>
    </row>
    <row r="24641" spans="1:4">
      <c r="A24641" s="215" t="s">
        <v>78780</v>
      </c>
      <c r="B24641" s="215">
        <v>1</v>
      </c>
      <c r="C24641" s="216" t="s">
        <v>78781</v>
      </c>
      <c r="D24641" s="215" t="s">
        <v>78782</v>
      </c>
    </row>
    <row r="24642" spans="1:4">
      <c r="A24642" s="215" t="s">
        <v>78783</v>
      </c>
      <c r="B24642" s="215">
        <v>1</v>
      </c>
      <c r="C24642" s="216" t="s">
        <v>78784</v>
      </c>
      <c r="D24642" s="215" t="s">
        <v>78785</v>
      </c>
    </row>
    <row r="24643" spans="1:4">
      <c r="A24643" s="215" t="s">
        <v>78786</v>
      </c>
      <c r="B24643" s="215">
        <v>1</v>
      </c>
      <c r="C24643" s="216" t="s">
        <v>78787</v>
      </c>
      <c r="D24643" s="215" t="s">
        <v>78788</v>
      </c>
    </row>
    <row r="24644" spans="1:4">
      <c r="A24644" s="215" t="s">
        <v>78789</v>
      </c>
      <c r="B24644" s="215">
        <v>1</v>
      </c>
      <c r="C24644" s="216" t="s">
        <v>78790</v>
      </c>
      <c r="D24644" s="215" t="s">
        <v>78791</v>
      </c>
    </row>
    <row r="24645" spans="1:4">
      <c r="A24645" s="215" t="s">
        <v>78792</v>
      </c>
      <c r="B24645" s="215">
        <v>1</v>
      </c>
      <c r="C24645" s="216" t="s">
        <v>78793</v>
      </c>
      <c r="D24645" s="215" t="s">
        <v>78794</v>
      </c>
    </row>
    <row r="24646" spans="1:4">
      <c r="A24646" s="215" t="s">
        <v>78795</v>
      </c>
      <c r="B24646" s="215">
        <v>1</v>
      </c>
      <c r="C24646" s="216" t="s">
        <v>78796</v>
      </c>
      <c r="D24646" s="215" t="s">
        <v>78797</v>
      </c>
    </row>
    <row r="24647" spans="1:4">
      <c r="A24647" s="215" t="s">
        <v>78798</v>
      </c>
      <c r="B24647" s="215">
        <v>1</v>
      </c>
      <c r="C24647" s="216" t="s">
        <v>78799</v>
      </c>
      <c r="D24647" s="215" t="s">
        <v>78800</v>
      </c>
    </row>
    <row r="24648" spans="1:4">
      <c r="A24648" s="215" t="s">
        <v>78801</v>
      </c>
      <c r="B24648" s="215">
        <v>1</v>
      </c>
      <c r="C24648" s="216" t="s">
        <v>78802</v>
      </c>
      <c r="D24648" s="215" t="s">
        <v>78803</v>
      </c>
    </row>
    <row r="24649" spans="1:4">
      <c r="A24649" s="215" t="s">
        <v>78804</v>
      </c>
      <c r="B24649" s="215">
        <v>1</v>
      </c>
      <c r="C24649" s="216" t="s">
        <v>78805</v>
      </c>
      <c r="D24649" s="215" t="s">
        <v>78806</v>
      </c>
    </row>
    <row r="24650" spans="1:4">
      <c r="A24650" s="215" t="s">
        <v>78807</v>
      </c>
      <c r="B24650" s="215">
        <v>1</v>
      </c>
      <c r="C24650" s="216" t="s">
        <v>78808</v>
      </c>
      <c r="D24650" s="215" t="s">
        <v>78809</v>
      </c>
    </row>
    <row r="24651" spans="1:4">
      <c r="A24651" s="215" t="s">
        <v>78810</v>
      </c>
      <c r="B24651" s="215">
        <v>1</v>
      </c>
      <c r="C24651" s="216" t="s">
        <v>78811</v>
      </c>
      <c r="D24651" s="215" t="s">
        <v>78812</v>
      </c>
    </row>
    <row r="24652" spans="1:4">
      <c r="A24652" s="215" t="s">
        <v>78813</v>
      </c>
      <c r="B24652" s="215">
        <v>1</v>
      </c>
      <c r="C24652" s="216" t="s">
        <v>78814</v>
      </c>
      <c r="D24652" s="215" t="s">
        <v>78815</v>
      </c>
    </row>
    <row r="24653" spans="1:4">
      <c r="A24653" s="215" t="s">
        <v>78816</v>
      </c>
      <c r="B24653" s="215">
        <v>1</v>
      </c>
      <c r="C24653" s="216" t="s">
        <v>78817</v>
      </c>
      <c r="D24653" s="215" t="s">
        <v>78818</v>
      </c>
    </row>
    <row r="24654" spans="1:4">
      <c r="A24654" s="215" t="s">
        <v>78819</v>
      </c>
      <c r="B24654" s="215">
        <v>1</v>
      </c>
      <c r="C24654" s="216" t="s">
        <v>78820</v>
      </c>
      <c r="D24654" s="215" t="s">
        <v>78821</v>
      </c>
    </row>
    <row r="24655" spans="1:4">
      <c r="A24655" s="215" t="s">
        <v>78822</v>
      </c>
      <c r="B24655" s="215">
        <v>1</v>
      </c>
      <c r="C24655" s="216" t="s">
        <v>78823</v>
      </c>
      <c r="D24655" s="215" t="s">
        <v>78824</v>
      </c>
    </row>
    <row r="24656" spans="1:4">
      <c r="A24656" s="215" t="s">
        <v>78825</v>
      </c>
      <c r="B24656" s="215">
        <v>1</v>
      </c>
      <c r="C24656" s="216" t="s">
        <v>78826</v>
      </c>
      <c r="D24656" s="215" t="s">
        <v>78827</v>
      </c>
    </row>
    <row r="24657" spans="1:4">
      <c r="A24657" s="215" t="s">
        <v>78828</v>
      </c>
      <c r="B24657" s="215">
        <v>1</v>
      </c>
      <c r="C24657" s="216" t="s">
        <v>78829</v>
      </c>
      <c r="D24657" s="215" t="s">
        <v>78830</v>
      </c>
    </row>
    <row r="24658" spans="1:4">
      <c r="A24658" s="215" t="s">
        <v>78831</v>
      </c>
      <c r="B24658" s="215">
        <v>1</v>
      </c>
      <c r="C24658" s="216" t="s">
        <v>78832</v>
      </c>
      <c r="D24658" s="215" t="s">
        <v>78833</v>
      </c>
    </row>
    <row r="24659" spans="1:4">
      <c r="A24659" s="215" t="s">
        <v>78834</v>
      </c>
      <c r="B24659" s="215">
        <v>1</v>
      </c>
      <c r="C24659" s="216" t="s">
        <v>78835</v>
      </c>
      <c r="D24659" s="215" t="s">
        <v>78836</v>
      </c>
    </row>
    <row r="24660" spans="1:4">
      <c r="A24660" s="215" t="s">
        <v>78837</v>
      </c>
      <c r="B24660" s="215">
        <v>1</v>
      </c>
      <c r="C24660" s="216" t="s">
        <v>78838</v>
      </c>
      <c r="D24660" s="215" t="s">
        <v>78839</v>
      </c>
    </row>
    <row r="24661" spans="1:4">
      <c r="A24661" s="215" t="s">
        <v>78840</v>
      </c>
      <c r="B24661" s="215">
        <v>1</v>
      </c>
      <c r="C24661" s="216" t="s">
        <v>78841</v>
      </c>
      <c r="D24661" s="215" t="s">
        <v>78842</v>
      </c>
    </row>
    <row r="24662" spans="1:4">
      <c r="A24662" s="215" t="s">
        <v>78843</v>
      </c>
      <c r="B24662" s="215">
        <v>1</v>
      </c>
      <c r="C24662" s="216" t="s">
        <v>78844</v>
      </c>
      <c r="D24662" s="215" t="s">
        <v>78845</v>
      </c>
    </row>
    <row r="24663" spans="1:4">
      <c r="A24663" s="215" t="s">
        <v>78846</v>
      </c>
      <c r="B24663" s="215">
        <v>1</v>
      </c>
      <c r="C24663" s="216" t="s">
        <v>78847</v>
      </c>
      <c r="D24663" s="215" t="s">
        <v>78848</v>
      </c>
    </row>
    <row r="24664" spans="1:4">
      <c r="A24664" s="215" t="s">
        <v>78849</v>
      </c>
      <c r="B24664" s="215">
        <v>1</v>
      </c>
      <c r="C24664" s="216" t="s">
        <v>78850</v>
      </c>
      <c r="D24664" s="215" t="s">
        <v>78851</v>
      </c>
    </row>
    <row r="24665" spans="1:4">
      <c r="A24665" s="215" t="s">
        <v>78852</v>
      </c>
      <c r="B24665" s="215">
        <v>1</v>
      </c>
      <c r="C24665" s="216" t="s">
        <v>78853</v>
      </c>
      <c r="D24665" s="215" t="s">
        <v>78854</v>
      </c>
    </row>
    <row r="24666" spans="1:4">
      <c r="A24666" s="215" t="s">
        <v>78855</v>
      </c>
      <c r="B24666" s="215">
        <v>1</v>
      </c>
      <c r="C24666" s="216" t="s">
        <v>78856</v>
      </c>
      <c r="D24666" s="215" t="s">
        <v>78857</v>
      </c>
    </row>
    <row r="24667" spans="1:4">
      <c r="A24667" s="215" t="s">
        <v>78858</v>
      </c>
      <c r="B24667" s="215">
        <v>1</v>
      </c>
      <c r="C24667" s="216" t="s">
        <v>78859</v>
      </c>
      <c r="D24667" s="215" t="s">
        <v>78860</v>
      </c>
    </row>
    <row r="24668" spans="1:4">
      <c r="A24668" s="215" t="s">
        <v>78861</v>
      </c>
      <c r="B24668" s="215">
        <v>1</v>
      </c>
      <c r="C24668" s="216" t="s">
        <v>78862</v>
      </c>
      <c r="D24668" s="215" t="s">
        <v>78863</v>
      </c>
    </row>
    <row r="24669" spans="1:4">
      <c r="A24669" s="215" t="s">
        <v>78864</v>
      </c>
      <c r="B24669" s="215">
        <v>1</v>
      </c>
      <c r="C24669" s="216" t="s">
        <v>78865</v>
      </c>
      <c r="D24669" s="215" t="s">
        <v>78866</v>
      </c>
    </row>
    <row r="24670" spans="1:4">
      <c r="A24670" s="215" t="s">
        <v>78867</v>
      </c>
      <c r="B24670" s="215">
        <v>1</v>
      </c>
      <c r="C24670" s="216" t="s">
        <v>78868</v>
      </c>
      <c r="D24670" s="215" t="s">
        <v>78869</v>
      </c>
    </row>
    <row r="24671" spans="1:4">
      <c r="A24671" s="215" t="s">
        <v>78870</v>
      </c>
      <c r="B24671" s="215">
        <v>1</v>
      </c>
      <c r="C24671" s="216" t="s">
        <v>78871</v>
      </c>
      <c r="D24671" s="215" t="s">
        <v>78872</v>
      </c>
    </row>
    <row r="24672" spans="1:4">
      <c r="A24672" s="215" t="s">
        <v>78873</v>
      </c>
      <c r="B24672" s="215">
        <v>1</v>
      </c>
      <c r="C24672" s="216" t="s">
        <v>78874</v>
      </c>
      <c r="D24672" s="215" t="s">
        <v>78875</v>
      </c>
    </row>
    <row r="24673" spans="1:4">
      <c r="A24673" s="215" t="s">
        <v>78876</v>
      </c>
      <c r="B24673" s="215">
        <v>1</v>
      </c>
      <c r="C24673" s="216" t="s">
        <v>78877</v>
      </c>
      <c r="D24673" s="215" t="s">
        <v>78878</v>
      </c>
    </row>
    <row r="24674" spans="1:4">
      <c r="A24674" s="215" t="s">
        <v>78879</v>
      </c>
      <c r="B24674" s="215">
        <v>1</v>
      </c>
      <c r="C24674" s="216" t="s">
        <v>78880</v>
      </c>
      <c r="D24674" s="215" t="s">
        <v>78881</v>
      </c>
    </row>
    <row r="24675" spans="1:4">
      <c r="A24675" s="215" t="s">
        <v>78882</v>
      </c>
      <c r="B24675" s="215">
        <v>1</v>
      </c>
      <c r="C24675" s="216" t="s">
        <v>78883</v>
      </c>
      <c r="D24675" s="215" t="s">
        <v>78884</v>
      </c>
    </row>
    <row r="24676" spans="1:4">
      <c r="A24676" s="215" t="s">
        <v>78885</v>
      </c>
      <c r="B24676" s="215">
        <v>1</v>
      </c>
      <c r="C24676" s="216" t="s">
        <v>78886</v>
      </c>
      <c r="D24676" s="215" t="s">
        <v>78887</v>
      </c>
    </row>
    <row r="24677" spans="1:4">
      <c r="A24677" s="215" t="s">
        <v>78888</v>
      </c>
      <c r="B24677" s="215">
        <v>1</v>
      </c>
      <c r="C24677" s="216" t="s">
        <v>78889</v>
      </c>
      <c r="D24677" s="215" t="s">
        <v>78890</v>
      </c>
    </row>
    <row r="24678" spans="1:4">
      <c r="A24678" s="215" t="s">
        <v>78891</v>
      </c>
      <c r="B24678" s="215">
        <v>1</v>
      </c>
      <c r="C24678" s="216" t="s">
        <v>78892</v>
      </c>
      <c r="D24678" s="215" t="s">
        <v>78893</v>
      </c>
    </row>
    <row r="24679" spans="1:4">
      <c r="A24679" s="215" t="s">
        <v>78894</v>
      </c>
      <c r="B24679" s="215">
        <v>1</v>
      </c>
      <c r="C24679" s="216" t="s">
        <v>78895</v>
      </c>
      <c r="D24679" s="215" t="s">
        <v>78896</v>
      </c>
    </row>
    <row r="24680" spans="1:4">
      <c r="A24680" s="215" t="s">
        <v>78897</v>
      </c>
      <c r="B24680" s="215">
        <v>1</v>
      </c>
      <c r="C24680" s="216" t="s">
        <v>78898</v>
      </c>
      <c r="D24680" s="215" t="s">
        <v>78899</v>
      </c>
    </row>
    <row r="24681" spans="1:4">
      <c r="A24681" s="215" t="s">
        <v>78900</v>
      </c>
      <c r="B24681" s="215">
        <v>1</v>
      </c>
      <c r="C24681" s="216" t="s">
        <v>78901</v>
      </c>
      <c r="D24681" s="215" t="s">
        <v>78902</v>
      </c>
    </row>
    <row r="24682" spans="1:4">
      <c r="A24682" s="215" t="s">
        <v>78903</v>
      </c>
      <c r="B24682" s="215">
        <v>1</v>
      </c>
      <c r="C24682" s="216" t="s">
        <v>78904</v>
      </c>
      <c r="D24682" s="215" t="s">
        <v>78905</v>
      </c>
    </row>
    <row r="24683" spans="1:4">
      <c r="A24683" s="215" t="s">
        <v>78906</v>
      </c>
      <c r="B24683" s="215">
        <v>1</v>
      </c>
      <c r="C24683" s="216" t="s">
        <v>78907</v>
      </c>
      <c r="D24683" s="215" t="s">
        <v>78908</v>
      </c>
    </row>
    <row r="24684" spans="1:4">
      <c r="A24684" s="215" t="s">
        <v>78909</v>
      </c>
      <c r="B24684" s="215">
        <v>1</v>
      </c>
      <c r="C24684" s="216" t="s">
        <v>78910</v>
      </c>
      <c r="D24684" s="215" t="s">
        <v>78911</v>
      </c>
    </row>
    <row r="24685" spans="1:4">
      <c r="A24685" s="215" t="s">
        <v>78912</v>
      </c>
      <c r="B24685" s="215">
        <v>1</v>
      </c>
      <c r="C24685" s="216" t="s">
        <v>78913</v>
      </c>
      <c r="D24685" s="215" t="s">
        <v>78914</v>
      </c>
    </row>
    <row r="24686" spans="1:4">
      <c r="A24686" s="215" t="s">
        <v>78915</v>
      </c>
      <c r="B24686" s="215">
        <v>1</v>
      </c>
      <c r="C24686" s="216" t="s">
        <v>78916</v>
      </c>
      <c r="D24686" s="215" t="s">
        <v>78917</v>
      </c>
    </row>
    <row r="24687" spans="1:4">
      <c r="A24687" s="215" t="s">
        <v>78918</v>
      </c>
      <c r="B24687" s="215">
        <v>1</v>
      </c>
      <c r="C24687" s="216" t="s">
        <v>78919</v>
      </c>
      <c r="D24687" s="215" t="s">
        <v>78920</v>
      </c>
    </row>
    <row r="24688" spans="1:4">
      <c r="A24688" s="215" t="s">
        <v>78921</v>
      </c>
      <c r="B24688" s="215">
        <v>1</v>
      </c>
      <c r="C24688" s="216" t="s">
        <v>78922</v>
      </c>
      <c r="D24688" s="215" t="s">
        <v>78923</v>
      </c>
    </row>
    <row r="24689" spans="1:4">
      <c r="A24689" s="215" t="s">
        <v>78924</v>
      </c>
      <c r="B24689" s="215">
        <v>1</v>
      </c>
      <c r="C24689" s="216" t="s">
        <v>78925</v>
      </c>
      <c r="D24689" s="215" t="s">
        <v>78926</v>
      </c>
    </row>
    <row r="24690" spans="1:4">
      <c r="A24690" s="215" t="s">
        <v>78927</v>
      </c>
      <c r="B24690" s="215">
        <v>1</v>
      </c>
      <c r="C24690" s="216" t="s">
        <v>78928</v>
      </c>
      <c r="D24690" s="215" t="s">
        <v>78929</v>
      </c>
    </row>
    <row r="24691" spans="1:4">
      <c r="A24691" s="215" t="s">
        <v>78930</v>
      </c>
      <c r="B24691" s="215">
        <v>1</v>
      </c>
      <c r="C24691" s="216" t="s">
        <v>78931</v>
      </c>
      <c r="D24691" s="215" t="s">
        <v>78932</v>
      </c>
    </row>
    <row r="24692" spans="1:4">
      <c r="A24692" s="215" t="s">
        <v>78933</v>
      </c>
      <c r="B24692" s="215">
        <v>1</v>
      </c>
      <c r="C24692" s="216" t="s">
        <v>78934</v>
      </c>
      <c r="D24692" s="215" t="s">
        <v>78935</v>
      </c>
    </row>
    <row r="24693" spans="1:4">
      <c r="A24693" s="215" t="s">
        <v>78936</v>
      </c>
      <c r="B24693" s="215">
        <v>1</v>
      </c>
      <c r="C24693" s="216" t="s">
        <v>78937</v>
      </c>
      <c r="D24693" s="215" t="s">
        <v>78938</v>
      </c>
    </row>
    <row r="24694" spans="1:4">
      <c r="A24694" s="215" t="s">
        <v>78939</v>
      </c>
      <c r="B24694" s="215">
        <v>1</v>
      </c>
      <c r="C24694" s="216" t="s">
        <v>78940</v>
      </c>
      <c r="D24694" s="215" t="s">
        <v>78941</v>
      </c>
    </row>
    <row r="24695" spans="1:4">
      <c r="A24695" s="215" t="s">
        <v>78942</v>
      </c>
      <c r="B24695" s="215">
        <v>1</v>
      </c>
      <c r="C24695" s="216" t="s">
        <v>78943</v>
      </c>
      <c r="D24695" s="215" t="s">
        <v>78944</v>
      </c>
    </row>
    <row r="24696" spans="1:4">
      <c r="A24696" s="215" t="s">
        <v>78945</v>
      </c>
      <c r="B24696" s="215">
        <v>1</v>
      </c>
      <c r="C24696" s="216" t="s">
        <v>78946</v>
      </c>
      <c r="D24696" s="215" t="s">
        <v>78947</v>
      </c>
    </row>
    <row r="24697" spans="1:4">
      <c r="A24697" s="215" t="s">
        <v>78948</v>
      </c>
      <c r="B24697" s="215">
        <v>1</v>
      </c>
      <c r="C24697" s="216" t="s">
        <v>78949</v>
      </c>
      <c r="D24697" s="215" t="s">
        <v>78950</v>
      </c>
    </row>
    <row r="24698" spans="1:4">
      <c r="A24698" s="215" t="s">
        <v>78951</v>
      </c>
      <c r="B24698" s="215">
        <v>1</v>
      </c>
      <c r="C24698" s="216" t="s">
        <v>78952</v>
      </c>
      <c r="D24698" s="215" t="s">
        <v>78953</v>
      </c>
    </row>
    <row r="24699" spans="1:4">
      <c r="A24699" s="215" t="s">
        <v>78954</v>
      </c>
      <c r="B24699" s="215">
        <v>1</v>
      </c>
      <c r="C24699" s="216" t="s">
        <v>78955</v>
      </c>
      <c r="D24699" s="215" t="s">
        <v>78956</v>
      </c>
    </row>
    <row r="24700" spans="1:4">
      <c r="A24700" s="215" t="s">
        <v>78957</v>
      </c>
      <c r="B24700" s="215">
        <v>1</v>
      </c>
      <c r="C24700" s="216" t="s">
        <v>78958</v>
      </c>
      <c r="D24700" s="215" t="s">
        <v>78959</v>
      </c>
    </row>
    <row r="24701" spans="1:4">
      <c r="A24701" s="215" t="s">
        <v>78960</v>
      </c>
      <c r="B24701" s="215">
        <v>1</v>
      </c>
      <c r="C24701" s="216" t="s">
        <v>78961</v>
      </c>
      <c r="D24701" s="215" t="s">
        <v>78962</v>
      </c>
    </row>
    <row r="24702" spans="1:4">
      <c r="A24702" s="215" t="s">
        <v>78963</v>
      </c>
      <c r="B24702" s="215">
        <v>1</v>
      </c>
      <c r="C24702" s="216" t="s">
        <v>78964</v>
      </c>
      <c r="D24702" s="215" t="s">
        <v>78965</v>
      </c>
    </row>
    <row r="24703" spans="1:4">
      <c r="A24703" s="215" t="s">
        <v>78966</v>
      </c>
      <c r="B24703" s="215">
        <v>1</v>
      </c>
      <c r="C24703" s="216" t="s">
        <v>78967</v>
      </c>
      <c r="D24703" s="215" t="s">
        <v>78968</v>
      </c>
    </row>
    <row r="24704" spans="1:4">
      <c r="A24704" s="215" t="s">
        <v>78969</v>
      </c>
      <c r="B24704" s="215">
        <v>1</v>
      </c>
      <c r="C24704" s="216" t="s">
        <v>78970</v>
      </c>
      <c r="D24704" s="215" t="s">
        <v>78971</v>
      </c>
    </row>
    <row r="24705" spans="1:4">
      <c r="A24705" s="215" t="s">
        <v>78972</v>
      </c>
      <c r="B24705" s="215">
        <v>1</v>
      </c>
      <c r="C24705" s="216" t="s">
        <v>78973</v>
      </c>
      <c r="D24705" s="215" t="s">
        <v>78974</v>
      </c>
    </row>
    <row r="24706" spans="1:4">
      <c r="A24706" s="215" t="s">
        <v>78975</v>
      </c>
      <c r="B24706" s="215">
        <v>1</v>
      </c>
      <c r="C24706" s="216" t="s">
        <v>78976</v>
      </c>
      <c r="D24706" s="215" t="s">
        <v>78977</v>
      </c>
    </row>
    <row r="24707" spans="1:4">
      <c r="A24707" s="215" t="s">
        <v>78978</v>
      </c>
      <c r="B24707" s="215">
        <v>1</v>
      </c>
      <c r="C24707" s="216" t="s">
        <v>78979</v>
      </c>
      <c r="D24707" s="215" t="s">
        <v>78980</v>
      </c>
    </row>
    <row r="24708" spans="1:4">
      <c r="A24708" s="215" t="s">
        <v>78981</v>
      </c>
      <c r="B24708" s="215">
        <v>1</v>
      </c>
      <c r="C24708" s="216" t="s">
        <v>78982</v>
      </c>
      <c r="D24708" s="215" t="s">
        <v>78983</v>
      </c>
    </row>
    <row r="24709" spans="1:4">
      <c r="A24709" s="215" t="s">
        <v>78984</v>
      </c>
      <c r="B24709" s="215">
        <v>1</v>
      </c>
      <c r="C24709" s="216" t="s">
        <v>78985</v>
      </c>
      <c r="D24709" s="215" t="s">
        <v>78986</v>
      </c>
    </row>
    <row r="24710" spans="1:4">
      <c r="A24710" s="215" t="s">
        <v>78987</v>
      </c>
      <c r="B24710" s="215">
        <v>1</v>
      </c>
      <c r="C24710" s="216" t="s">
        <v>78988</v>
      </c>
      <c r="D24710" s="215" t="s">
        <v>78989</v>
      </c>
    </row>
    <row r="24711" spans="1:4">
      <c r="A24711" s="215" t="s">
        <v>78990</v>
      </c>
      <c r="B24711" s="215">
        <v>1</v>
      </c>
      <c r="C24711" s="216" t="s">
        <v>78991</v>
      </c>
      <c r="D24711" s="215" t="s">
        <v>78992</v>
      </c>
    </row>
    <row r="24712" spans="1:4">
      <c r="A24712" s="215" t="s">
        <v>78993</v>
      </c>
      <c r="B24712" s="215">
        <v>1</v>
      </c>
      <c r="C24712" s="216" t="s">
        <v>78994</v>
      </c>
      <c r="D24712" s="215" t="s">
        <v>78995</v>
      </c>
    </row>
    <row r="24713" spans="1:4">
      <c r="A24713" s="215" t="s">
        <v>78996</v>
      </c>
      <c r="B24713" s="215">
        <v>1</v>
      </c>
      <c r="C24713" s="216" t="s">
        <v>78997</v>
      </c>
      <c r="D24713" s="215" t="s">
        <v>78998</v>
      </c>
    </row>
    <row r="24714" spans="1:4">
      <c r="A24714" s="215" t="s">
        <v>78999</v>
      </c>
      <c r="B24714" s="215">
        <v>1</v>
      </c>
      <c r="C24714" s="216" t="s">
        <v>79000</v>
      </c>
      <c r="D24714" s="215" t="s">
        <v>79001</v>
      </c>
    </row>
    <row r="24715" spans="1:4">
      <c r="A24715" s="215" t="s">
        <v>79002</v>
      </c>
      <c r="B24715" s="215">
        <v>1</v>
      </c>
      <c r="C24715" s="216" t="s">
        <v>79003</v>
      </c>
      <c r="D24715" s="215" t="s">
        <v>79004</v>
      </c>
    </row>
    <row r="24716" spans="1:4">
      <c r="A24716" s="215" t="s">
        <v>79005</v>
      </c>
      <c r="B24716" s="215">
        <v>1</v>
      </c>
      <c r="C24716" s="216" t="s">
        <v>79006</v>
      </c>
      <c r="D24716" s="215" t="s">
        <v>79007</v>
      </c>
    </row>
    <row r="24717" spans="1:4">
      <c r="A24717" s="215" t="s">
        <v>79008</v>
      </c>
      <c r="B24717" s="215">
        <v>1</v>
      </c>
      <c r="C24717" s="216" t="s">
        <v>79009</v>
      </c>
      <c r="D24717" s="215" t="s">
        <v>79010</v>
      </c>
    </row>
    <row r="24718" spans="1:4">
      <c r="A24718" s="215" t="s">
        <v>79011</v>
      </c>
      <c r="B24718" s="215">
        <v>1</v>
      </c>
      <c r="C24718" s="216" t="s">
        <v>79012</v>
      </c>
      <c r="D24718" s="215" t="s">
        <v>79013</v>
      </c>
    </row>
    <row r="24719" spans="1:4">
      <c r="A24719" s="215" t="s">
        <v>79014</v>
      </c>
      <c r="B24719" s="215">
        <v>1</v>
      </c>
      <c r="C24719" s="216" t="s">
        <v>79015</v>
      </c>
      <c r="D24719" s="215" t="s">
        <v>79016</v>
      </c>
    </row>
    <row r="24720" spans="1:4">
      <c r="A24720" s="215" t="s">
        <v>79017</v>
      </c>
      <c r="B24720" s="215">
        <v>1</v>
      </c>
      <c r="C24720" s="216" t="s">
        <v>79018</v>
      </c>
      <c r="D24720" s="215" t="s">
        <v>79019</v>
      </c>
    </row>
    <row r="24721" spans="1:4">
      <c r="A24721" s="215" t="s">
        <v>79020</v>
      </c>
      <c r="B24721" s="215">
        <v>1</v>
      </c>
      <c r="C24721" s="216" t="s">
        <v>79021</v>
      </c>
      <c r="D24721" s="215" t="s">
        <v>79022</v>
      </c>
    </row>
    <row r="24722" spans="1:4">
      <c r="A24722" s="215" t="s">
        <v>79023</v>
      </c>
      <c r="B24722" s="215">
        <v>1</v>
      </c>
      <c r="C24722" s="216" t="s">
        <v>79024</v>
      </c>
      <c r="D24722" s="215" t="s">
        <v>79025</v>
      </c>
    </row>
    <row r="24723" spans="1:4">
      <c r="A24723" s="215" t="s">
        <v>79026</v>
      </c>
      <c r="B24723" s="215">
        <v>1</v>
      </c>
      <c r="C24723" s="216" t="s">
        <v>79027</v>
      </c>
      <c r="D24723" s="215" t="s">
        <v>79028</v>
      </c>
    </row>
    <row r="24724" spans="1:4">
      <c r="A24724" s="215" t="s">
        <v>79029</v>
      </c>
      <c r="B24724" s="215">
        <v>1</v>
      </c>
      <c r="C24724" s="216" t="s">
        <v>79030</v>
      </c>
      <c r="D24724" s="215" t="s">
        <v>79031</v>
      </c>
    </row>
    <row r="24725" spans="1:4">
      <c r="A24725" s="215" t="s">
        <v>79032</v>
      </c>
      <c r="B24725" s="215">
        <v>1</v>
      </c>
      <c r="C24725" s="216" t="s">
        <v>79033</v>
      </c>
      <c r="D24725" s="215" t="s">
        <v>79034</v>
      </c>
    </row>
    <row r="24726" spans="1:4">
      <c r="A24726" s="215" t="s">
        <v>79035</v>
      </c>
      <c r="B24726" s="215">
        <v>1</v>
      </c>
      <c r="C24726" s="216" t="s">
        <v>79036</v>
      </c>
      <c r="D24726" s="215" t="s">
        <v>79037</v>
      </c>
    </row>
    <row r="24727" spans="1:4">
      <c r="A24727" s="215" t="s">
        <v>79038</v>
      </c>
      <c r="B24727" s="215">
        <v>1</v>
      </c>
      <c r="C24727" s="216" t="s">
        <v>79039</v>
      </c>
      <c r="D24727" s="215" t="s">
        <v>79040</v>
      </c>
    </row>
    <row r="24728" spans="1:4">
      <c r="A24728" s="215" t="s">
        <v>79041</v>
      </c>
      <c r="B24728" s="215">
        <v>1</v>
      </c>
      <c r="C24728" s="216" t="s">
        <v>79042</v>
      </c>
      <c r="D24728" s="215" t="s">
        <v>79043</v>
      </c>
    </row>
    <row r="24729" spans="1:4">
      <c r="A24729" s="215" t="s">
        <v>79044</v>
      </c>
      <c r="B24729" s="215">
        <v>1</v>
      </c>
      <c r="C24729" s="216" t="s">
        <v>79045</v>
      </c>
      <c r="D24729" s="215" t="s">
        <v>79046</v>
      </c>
    </row>
    <row r="24730" spans="1:4">
      <c r="A24730" s="215" t="s">
        <v>79047</v>
      </c>
      <c r="B24730" s="215">
        <v>1</v>
      </c>
      <c r="C24730" s="216" t="s">
        <v>79048</v>
      </c>
      <c r="D24730" s="215" t="s">
        <v>79049</v>
      </c>
    </row>
    <row r="24731" spans="1:4">
      <c r="A24731" s="215" t="s">
        <v>79050</v>
      </c>
      <c r="B24731" s="215">
        <v>1</v>
      </c>
      <c r="C24731" s="216" t="s">
        <v>79051</v>
      </c>
      <c r="D24731" s="215" t="s">
        <v>79052</v>
      </c>
    </row>
    <row r="24732" spans="1:4">
      <c r="A24732" s="215" t="s">
        <v>79053</v>
      </c>
      <c r="B24732" s="215">
        <v>1</v>
      </c>
      <c r="C24732" s="216" t="s">
        <v>79054</v>
      </c>
      <c r="D24732" s="215" t="s">
        <v>79055</v>
      </c>
    </row>
    <row r="24733" spans="1:4">
      <c r="A24733" s="215" t="s">
        <v>79056</v>
      </c>
      <c r="B24733" s="215">
        <v>1</v>
      </c>
      <c r="C24733" s="216" t="s">
        <v>79057</v>
      </c>
      <c r="D24733" s="215" t="s">
        <v>79058</v>
      </c>
    </row>
    <row r="24734" spans="1:4">
      <c r="A24734" s="215" t="s">
        <v>79059</v>
      </c>
      <c r="B24734" s="215">
        <v>1</v>
      </c>
      <c r="C24734" s="216" t="s">
        <v>79060</v>
      </c>
      <c r="D24734" s="215" t="s">
        <v>79061</v>
      </c>
    </row>
    <row r="24735" spans="1:4">
      <c r="A24735" s="215" t="s">
        <v>79062</v>
      </c>
      <c r="B24735" s="215">
        <v>1</v>
      </c>
      <c r="C24735" s="216" t="s">
        <v>79063</v>
      </c>
      <c r="D24735" s="215" t="s">
        <v>79064</v>
      </c>
    </row>
    <row r="24736" spans="1:4">
      <c r="A24736" s="215" t="s">
        <v>79065</v>
      </c>
      <c r="B24736" s="215">
        <v>1</v>
      </c>
      <c r="C24736" s="216" t="s">
        <v>79066</v>
      </c>
      <c r="D24736" s="215" t="s">
        <v>79067</v>
      </c>
    </row>
    <row r="24737" spans="1:4">
      <c r="A24737" s="215" t="s">
        <v>79068</v>
      </c>
      <c r="B24737" s="215">
        <v>1</v>
      </c>
      <c r="C24737" s="216" t="s">
        <v>79069</v>
      </c>
      <c r="D24737" s="215" t="s">
        <v>79070</v>
      </c>
    </row>
    <row r="24738" spans="1:4">
      <c r="A24738" s="215" t="s">
        <v>79071</v>
      </c>
      <c r="B24738" s="215">
        <v>1</v>
      </c>
      <c r="C24738" s="216" t="s">
        <v>79072</v>
      </c>
      <c r="D24738" s="215" t="s">
        <v>79073</v>
      </c>
    </row>
    <row r="24739" spans="1:4">
      <c r="A24739" s="215" t="s">
        <v>79074</v>
      </c>
      <c r="B24739" s="215">
        <v>1</v>
      </c>
      <c r="C24739" s="216" t="s">
        <v>79075</v>
      </c>
      <c r="D24739" s="215" t="s">
        <v>79076</v>
      </c>
    </row>
    <row r="24740" spans="1:4">
      <c r="A24740" s="215" t="s">
        <v>79077</v>
      </c>
      <c r="B24740" s="215">
        <v>1</v>
      </c>
      <c r="C24740" s="216" t="s">
        <v>79078</v>
      </c>
      <c r="D24740" s="215" t="s">
        <v>79079</v>
      </c>
    </row>
    <row r="24741" spans="1:4">
      <c r="A24741" s="215" t="s">
        <v>79080</v>
      </c>
      <c r="B24741" s="215">
        <v>1</v>
      </c>
      <c r="C24741" s="216" t="s">
        <v>79081</v>
      </c>
      <c r="D24741" s="215" t="s">
        <v>79082</v>
      </c>
    </row>
    <row r="24742" spans="1:4">
      <c r="A24742" s="215" t="s">
        <v>79083</v>
      </c>
      <c r="B24742" s="215">
        <v>1</v>
      </c>
      <c r="C24742" s="216" t="s">
        <v>79084</v>
      </c>
      <c r="D24742" s="215" t="s">
        <v>79085</v>
      </c>
    </row>
    <row r="24743" spans="1:4">
      <c r="A24743" s="215" t="s">
        <v>79086</v>
      </c>
      <c r="B24743" s="215">
        <v>1</v>
      </c>
      <c r="C24743" s="216" t="s">
        <v>79087</v>
      </c>
      <c r="D24743" s="215" t="s">
        <v>79088</v>
      </c>
    </row>
    <row r="24744" spans="1:4">
      <c r="A24744" s="215" t="s">
        <v>79089</v>
      </c>
      <c r="B24744" s="215">
        <v>1</v>
      </c>
      <c r="C24744" s="216" t="s">
        <v>79090</v>
      </c>
      <c r="D24744" s="215" t="s">
        <v>79091</v>
      </c>
    </row>
    <row r="24745" spans="1:4">
      <c r="A24745" s="215" t="s">
        <v>79092</v>
      </c>
      <c r="B24745" s="215">
        <v>1</v>
      </c>
      <c r="C24745" s="216" t="s">
        <v>79093</v>
      </c>
      <c r="D24745" s="215" t="s">
        <v>79094</v>
      </c>
    </row>
    <row r="24746" spans="1:4">
      <c r="A24746" s="215" t="s">
        <v>79095</v>
      </c>
      <c r="B24746" s="215">
        <v>1</v>
      </c>
      <c r="C24746" s="216" t="s">
        <v>79096</v>
      </c>
      <c r="D24746" s="215" t="s">
        <v>79097</v>
      </c>
    </row>
    <row r="24747" spans="1:4">
      <c r="A24747" s="215" t="s">
        <v>79098</v>
      </c>
      <c r="B24747" s="215">
        <v>1</v>
      </c>
      <c r="C24747" s="216" t="s">
        <v>79099</v>
      </c>
      <c r="D24747" s="215" t="s">
        <v>79100</v>
      </c>
    </row>
    <row r="24748" spans="1:4">
      <c r="A24748" s="215" t="s">
        <v>79101</v>
      </c>
      <c r="B24748" s="215">
        <v>1</v>
      </c>
      <c r="C24748" s="216" t="s">
        <v>79102</v>
      </c>
      <c r="D24748" s="215" t="s">
        <v>79103</v>
      </c>
    </row>
    <row r="24749" spans="1:4">
      <c r="A24749" s="215" t="s">
        <v>79104</v>
      </c>
      <c r="B24749" s="215">
        <v>1</v>
      </c>
      <c r="C24749" s="216" t="s">
        <v>79105</v>
      </c>
      <c r="D24749" s="215" t="s">
        <v>79106</v>
      </c>
    </row>
    <row r="24750" spans="1:4">
      <c r="A24750" s="215" t="s">
        <v>79107</v>
      </c>
      <c r="B24750" s="215">
        <v>1</v>
      </c>
      <c r="C24750" s="216" t="s">
        <v>79108</v>
      </c>
      <c r="D24750" s="215" t="s">
        <v>79109</v>
      </c>
    </row>
    <row r="24751" spans="1:4">
      <c r="A24751" s="215" t="s">
        <v>79110</v>
      </c>
      <c r="B24751" s="215">
        <v>1</v>
      </c>
      <c r="C24751" s="216" t="s">
        <v>79111</v>
      </c>
      <c r="D24751" s="215" t="s">
        <v>79112</v>
      </c>
    </row>
    <row r="24752" spans="1:4">
      <c r="A24752" s="215" t="s">
        <v>79113</v>
      </c>
      <c r="B24752" s="215">
        <v>1</v>
      </c>
      <c r="C24752" s="216" t="s">
        <v>79114</v>
      </c>
      <c r="D24752" s="215" t="s">
        <v>79115</v>
      </c>
    </row>
    <row r="24753" spans="1:4">
      <c r="A24753" s="215" t="s">
        <v>79116</v>
      </c>
      <c r="B24753" s="215">
        <v>1</v>
      </c>
      <c r="C24753" s="216" t="s">
        <v>79117</v>
      </c>
      <c r="D24753" s="215" t="s">
        <v>79118</v>
      </c>
    </row>
    <row r="24754" spans="1:4">
      <c r="A24754" s="215" t="s">
        <v>79119</v>
      </c>
      <c r="B24754" s="215">
        <v>1</v>
      </c>
      <c r="C24754" s="216" t="s">
        <v>79120</v>
      </c>
      <c r="D24754" s="215" t="s">
        <v>79121</v>
      </c>
    </row>
    <row r="24755" spans="1:4">
      <c r="A24755" s="215" t="s">
        <v>79122</v>
      </c>
      <c r="B24755" s="215">
        <v>1</v>
      </c>
      <c r="C24755" s="216" t="s">
        <v>79123</v>
      </c>
      <c r="D24755" s="215" t="s">
        <v>79124</v>
      </c>
    </row>
    <row r="24756" spans="1:4">
      <c r="A24756" s="215" t="s">
        <v>79125</v>
      </c>
      <c r="B24756" s="215">
        <v>1</v>
      </c>
      <c r="C24756" s="216" t="s">
        <v>79126</v>
      </c>
      <c r="D24756" s="215" t="s">
        <v>79127</v>
      </c>
    </row>
    <row r="24757" spans="1:4">
      <c r="A24757" s="215" t="s">
        <v>79128</v>
      </c>
      <c r="B24757" s="215">
        <v>1</v>
      </c>
      <c r="C24757" s="216" t="s">
        <v>79129</v>
      </c>
      <c r="D24757" s="215" t="s">
        <v>79130</v>
      </c>
    </row>
    <row r="24758" spans="1:4">
      <c r="A24758" s="215" t="s">
        <v>79131</v>
      </c>
      <c r="B24758" s="215">
        <v>1</v>
      </c>
      <c r="C24758" s="216" t="s">
        <v>79132</v>
      </c>
      <c r="D24758" s="215" t="s">
        <v>79133</v>
      </c>
    </row>
    <row r="24759" spans="1:4">
      <c r="A24759" s="215" t="s">
        <v>79134</v>
      </c>
      <c r="B24759" s="215">
        <v>1</v>
      </c>
      <c r="C24759" s="216" t="s">
        <v>79135</v>
      </c>
      <c r="D24759" s="215" t="s">
        <v>79136</v>
      </c>
    </row>
    <row r="24760" spans="1:4">
      <c r="A24760" s="215" t="s">
        <v>79137</v>
      </c>
      <c r="B24760" s="215">
        <v>1</v>
      </c>
      <c r="C24760" s="216" t="s">
        <v>79138</v>
      </c>
      <c r="D24760" s="215" t="s">
        <v>79139</v>
      </c>
    </row>
    <row r="24761" spans="1:4">
      <c r="A24761" s="215" t="s">
        <v>79140</v>
      </c>
      <c r="B24761" s="215">
        <v>1</v>
      </c>
      <c r="C24761" s="216" t="s">
        <v>79141</v>
      </c>
      <c r="D24761" s="215" t="s">
        <v>79142</v>
      </c>
    </row>
    <row r="24762" spans="1:4">
      <c r="A24762" s="215" t="s">
        <v>79143</v>
      </c>
      <c r="B24762" s="215">
        <v>1</v>
      </c>
      <c r="C24762" s="216" t="s">
        <v>79144</v>
      </c>
      <c r="D24762" s="215" t="s">
        <v>79145</v>
      </c>
    </row>
    <row r="24763" spans="1:4">
      <c r="A24763" s="215" t="s">
        <v>79146</v>
      </c>
      <c r="B24763" s="215">
        <v>1</v>
      </c>
      <c r="C24763" s="216" t="s">
        <v>79147</v>
      </c>
      <c r="D24763" s="215" t="s">
        <v>79148</v>
      </c>
    </row>
    <row r="24764" spans="1:4">
      <c r="A24764" s="215" t="s">
        <v>79149</v>
      </c>
      <c r="B24764" s="215">
        <v>1</v>
      </c>
      <c r="C24764" s="216" t="s">
        <v>79150</v>
      </c>
      <c r="D24764" s="215" t="s">
        <v>79151</v>
      </c>
    </row>
    <row r="24765" spans="1:4">
      <c r="A24765" s="215" t="s">
        <v>79152</v>
      </c>
      <c r="B24765" s="215">
        <v>1</v>
      </c>
      <c r="C24765" s="216" t="s">
        <v>79153</v>
      </c>
      <c r="D24765" s="215" t="s">
        <v>79154</v>
      </c>
    </row>
    <row r="24766" spans="1:4">
      <c r="A24766" s="215" t="s">
        <v>79155</v>
      </c>
      <c r="B24766" s="215">
        <v>1</v>
      </c>
      <c r="C24766" s="216" t="s">
        <v>79156</v>
      </c>
      <c r="D24766" s="215" t="s">
        <v>79157</v>
      </c>
    </row>
    <row r="24767" spans="1:4">
      <c r="A24767" s="215" t="s">
        <v>79158</v>
      </c>
      <c r="B24767" s="215">
        <v>1</v>
      </c>
      <c r="C24767" s="216" t="s">
        <v>79159</v>
      </c>
      <c r="D24767" s="215" t="s">
        <v>79160</v>
      </c>
    </row>
    <row r="24768" spans="1:4">
      <c r="A24768" s="215" t="s">
        <v>79161</v>
      </c>
      <c r="B24768" s="215">
        <v>1</v>
      </c>
      <c r="C24768" s="216" t="s">
        <v>79162</v>
      </c>
      <c r="D24768" s="215" t="s">
        <v>79163</v>
      </c>
    </row>
    <row r="24769" spans="1:4">
      <c r="A24769" s="215" t="s">
        <v>79164</v>
      </c>
      <c r="B24769" s="215">
        <v>1</v>
      </c>
      <c r="C24769" s="216" t="s">
        <v>79165</v>
      </c>
      <c r="D24769" s="215" t="s">
        <v>79166</v>
      </c>
    </row>
    <row r="24770" spans="1:4">
      <c r="A24770" s="215" t="s">
        <v>79167</v>
      </c>
      <c r="B24770" s="215">
        <v>1</v>
      </c>
      <c r="C24770" s="216" t="s">
        <v>79168</v>
      </c>
      <c r="D24770" s="215" t="s">
        <v>79169</v>
      </c>
    </row>
    <row r="24771" spans="1:4">
      <c r="A24771" s="215" t="s">
        <v>79170</v>
      </c>
      <c r="B24771" s="215">
        <v>1</v>
      </c>
      <c r="C24771" s="216" t="s">
        <v>79171</v>
      </c>
      <c r="D24771" s="215" t="s">
        <v>79172</v>
      </c>
    </row>
    <row r="24772" spans="1:4">
      <c r="A24772" s="215" t="s">
        <v>79173</v>
      </c>
      <c r="B24772" s="215">
        <v>1</v>
      </c>
      <c r="C24772" s="216" t="s">
        <v>79174</v>
      </c>
      <c r="D24772" s="215" t="s">
        <v>79175</v>
      </c>
    </row>
    <row r="24773" spans="1:4">
      <c r="A24773" s="215" t="s">
        <v>79176</v>
      </c>
      <c r="B24773" s="215">
        <v>1</v>
      </c>
      <c r="C24773" s="216" t="s">
        <v>79177</v>
      </c>
      <c r="D24773" s="215" t="s">
        <v>79178</v>
      </c>
    </row>
    <row r="24774" spans="1:4">
      <c r="A24774" s="215" t="s">
        <v>79179</v>
      </c>
      <c r="B24774" s="215">
        <v>1</v>
      </c>
      <c r="C24774" s="216" t="s">
        <v>79180</v>
      </c>
      <c r="D24774" s="215" t="s">
        <v>79181</v>
      </c>
    </row>
    <row r="24775" spans="1:4">
      <c r="A24775" s="215" t="s">
        <v>79182</v>
      </c>
      <c r="B24775" s="215">
        <v>1</v>
      </c>
      <c r="C24775" s="216" t="s">
        <v>79183</v>
      </c>
      <c r="D24775" s="215" t="s">
        <v>79184</v>
      </c>
    </row>
    <row r="24776" spans="1:4">
      <c r="A24776" s="215" t="s">
        <v>79185</v>
      </c>
      <c r="B24776" s="215">
        <v>1</v>
      </c>
      <c r="C24776" s="216" t="s">
        <v>79186</v>
      </c>
      <c r="D24776" s="215" t="s">
        <v>79187</v>
      </c>
    </row>
    <row r="24777" spans="1:4">
      <c r="A24777" s="215" t="s">
        <v>79188</v>
      </c>
      <c r="B24777" s="215">
        <v>1</v>
      </c>
      <c r="C24777" s="216" t="s">
        <v>79189</v>
      </c>
      <c r="D24777" s="215" t="s">
        <v>79190</v>
      </c>
    </row>
    <row r="24778" spans="1:4">
      <c r="A24778" s="215" t="s">
        <v>79191</v>
      </c>
      <c r="B24778" s="215">
        <v>1</v>
      </c>
      <c r="C24778" s="216" t="s">
        <v>79192</v>
      </c>
      <c r="D24778" s="215" t="s">
        <v>79193</v>
      </c>
    </row>
    <row r="24779" spans="1:4">
      <c r="A24779" s="215" t="s">
        <v>79194</v>
      </c>
      <c r="B24779" s="215">
        <v>1</v>
      </c>
      <c r="C24779" s="216" t="s">
        <v>79195</v>
      </c>
      <c r="D24779" s="215" t="s">
        <v>79196</v>
      </c>
    </row>
    <row r="24780" spans="1:4">
      <c r="A24780" s="215" t="s">
        <v>79197</v>
      </c>
      <c r="B24780" s="215">
        <v>1</v>
      </c>
      <c r="C24780" s="216" t="s">
        <v>79198</v>
      </c>
      <c r="D24780" s="215" t="s">
        <v>79199</v>
      </c>
    </row>
    <row r="24781" spans="1:4">
      <c r="A24781" s="215" t="s">
        <v>79200</v>
      </c>
      <c r="B24781" s="215">
        <v>1</v>
      </c>
      <c r="C24781" s="216" t="s">
        <v>79201</v>
      </c>
      <c r="D24781" s="215" t="s">
        <v>79202</v>
      </c>
    </row>
    <row r="24782" spans="1:4">
      <c r="A24782" s="215" t="s">
        <v>79203</v>
      </c>
      <c r="B24782" s="215">
        <v>1</v>
      </c>
      <c r="C24782" s="216" t="s">
        <v>79204</v>
      </c>
      <c r="D24782" s="215" t="s">
        <v>79205</v>
      </c>
    </row>
    <row r="24783" spans="1:4">
      <c r="A24783" s="215" t="s">
        <v>79206</v>
      </c>
      <c r="B24783" s="215">
        <v>1</v>
      </c>
      <c r="C24783" s="216" t="s">
        <v>79207</v>
      </c>
      <c r="D24783" s="215" t="s">
        <v>79208</v>
      </c>
    </row>
    <row r="24784" spans="1:4">
      <c r="A24784" s="215" t="s">
        <v>79209</v>
      </c>
      <c r="B24784" s="215">
        <v>1</v>
      </c>
      <c r="C24784" s="216" t="s">
        <v>79210</v>
      </c>
      <c r="D24784" s="215" t="s">
        <v>79211</v>
      </c>
    </row>
    <row r="24785" spans="1:4">
      <c r="A24785" s="215" t="s">
        <v>79212</v>
      </c>
      <c r="B24785" s="215">
        <v>1</v>
      </c>
      <c r="C24785" s="216" t="s">
        <v>79213</v>
      </c>
      <c r="D24785" s="215" t="s">
        <v>79214</v>
      </c>
    </row>
    <row r="24786" spans="1:4">
      <c r="A24786" s="215" t="s">
        <v>79215</v>
      </c>
      <c r="B24786" s="215">
        <v>1</v>
      </c>
      <c r="C24786" s="216" t="s">
        <v>79216</v>
      </c>
      <c r="D24786" s="215" t="s">
        <v>79217</v>
      </c>
    </row>
    <row r="24787" spans="1:4">
      <c r="A24787" s="215" t="s">
        <v>79218</v>
      </c>
      <c r="B24787" s="215">
        <v>1</v>
      </c>
      <c r="C24787" s="216" t="s">
        <v>79219</v>
      </c>
      <c r="D24787" s="215" t="s">
        <v>79220</v>
      </c>
    </row>
    <row r="24788" spans="1:4">
      <c r="A24788" s="215" t="s">
        <v>79221</v>
      </c>
      <c r="B24788" s="215">
        <v>1</v>
      </c>
      <c r="C24788" s="216" t="s">
        <v>79222</v>
      </c>
      <c r="D24788" s="215" t="s">
        <v>79223</v>
      </c>
    </row>
    <row r="24789" spans="1:4">
      <c r="A24789" s="215" t="s">
        <v>79224</v>
      </c>
      <c r="B24789" s="215">
        <v>1</v>
      </c>
      <c r="C24789" s="216" t="s">
        <v>79225</v>
      </c>
      <c r="D24789" s="215" t="s">
        <v>79226</v>
      </c>
    </row>
    <row r="24790" spans="1:4">
      <c r="A24790" s="215" t="s">
        <v>79227</v>
      </c>
      <c r="B24790" s="215">
        <v>1</v>
      </c>
      <c r="C24790" s="216" t="s">
        <v>79228</v>
      </c>
      <c r="D24790" s="215" t="s">
        <v>79229</v>
      </c>
    </row>
    <row r="24791" spans="1:4">
      <c r="A24791" s="215" t="s">
        <v>79230</v>
      </c>
      <c r="B24791" s="215">
        <v>1</v>
      </c>
      <c r="C24791" s="216" t="s">
        <v>79231</v>
      </c>
      <c r="D24791" s="215" t="s">
        <v>79232</v>
      </c>
    </row>
    <row r="24792" spans="1:4">
      <c r="A24792" s="215" t="s">
        <v>79233</v>
      </c>
      <c r="B24792" s="215">
        <v>1</v>
      </c>
      <c r="C24792" s="216" t="s">
        <v>79234</v>
      </c>
      <c r="D24792" s="215" t="s">
        <v>79235</v>
      </c>
    </row>
    <row r="24793" spans="1:4">
      <c r="A24793" s="215" t="s">
        <v>79236</v>
      </c>
      <c r="B24793" s="215">
        <v>1</v>
      </c>
      <c r="C24793" s="216" t="s">
        <v>79237</v>
      </c>
      <c r="D24793" s="215" t="s">
        <v>79238</v>
      </c>
    </row>
    <row r="24794" spans="1:4">
      <c r="A24794" s="215" t="s">
        <v>79239</v>
      </c>
      <c r="B24794" s="215">
        <v>1</v>
      </c>
      <c r="C24794" s="216" t="s">
        <v>79240</v>
      </c>
      <c r="D24794" s="215" t="s">
        <v>79241</v>
      </c>
    </row>
    <row r="24795" spans="1:4">
      <c r="A24795" s="215" t="s">
        <v>79242</v>
      </c>
      <c r="B24795" s="215">
        <v>1</v>
      </c>
      <c r="C24795" s="216" t="s">
        <v>79243</v>
      </c>
      <c r="D24795" s="215" t="s">
        <v>79244</v>
      </c>
    </row>
    <row r="24796" spans="1:4">
      <c r="A24796" s="215" t="s">
        <v>79245</v>
      </c>
      <c r="B24796" s="215">
        <v>1</v>
      </c>
      <c r="C24796" s="216" t="s">
        <v>79246</v>
      </c>
      <c r="D24796" s="215" t="s">
        <v>79247</v>
      </c>
    </row>
    <row r="24797" spans="1:4">
      <c r="A24797" s="215" t="s">
        <v>79248</v>
      </c>
      <c r="B24797" s="215">
        <v>1</v>
      </c>
      <c r="C24797" s="216" t="s">
        <v>79249</v>
      </c>
      <c r="D24797" s="215" t="s">
        <v>79250</v>
      </c>
    </row>
    <row r="24798" spans="1:4">
      <c r="A24798" s="215" t="s">
        <v>79251</v>
      </c>
      <c r="B24798" s="215">
        <v>1</v>
      </c>
      <c r="C24798" s="216" t="s">
        <v>79252</v>
      </c>
      <c r="D24798" s="215" t="s">
        <v>79253</v>
      </c>
    </row>
    <row r="24799" spans="1:4">
      <c r="A24799" s="215" t="s">
        <v>79254</v>
      </c>
      <c r="B24799" s="215">
        <v>1</v>
      </c>
      <c r="C24799" s="216" t="s">
        <v>79255</v>
      </c>
      <c r="D24799" s="215" t="s">
        <v>79256</v>
      </c>
    </row>
    <row r="24800" spans="1:4">
      <c r="A24800" s="215" t="s">
        <v>79257</v>
      </c>
      <c r="B24800" s="215">
        <v>1</v>
      </c>
      <c r="C24800" s="216" t="s">
        <v>79258</v>
      </c>
      <c r="D24800" s="215" t="s">
        <v>79259</v>
      </c>
    </row>
    <row r="24801" spans="1:4">
      <c r="A24801" s="215" t="s">
        <v>79260</v>
      </c>
      <c r="B24801" s="215">
        <v>1</v>
      </c>
      <c r="C24801" s="216" t="s">
        <v>79261</v>
      </c>
      <c r="D24801" s="215" t="s">
        <v>79262</v>
      </c>
    </row>
    <row r="24802" spans="1:4">
      <c r="A24802" s="215" t="s">
        <v>79263</v>
      </c>
      <c r="B24802" s="215">
        <v>1</v>
      </c>
      <c r="C24802" s="216" t="s">
        <v>79264</v>
      </c>
      <c r="D24802" s="215" t="s">
        <v>79265</v>
      </c>
    </row>
    <row r="24803" spans="1:4">
      <c r="A24803" s="215" t="s">
        <v>79266</v>
      </c>
      <c r="B24803" s="215">
        <v>1</v>
      </c>
      <c r="C24803" s="216" t="s">
        <v>79267</v>
      </c>
      <c r="D24803" s="215" t="s">
        <v>79268</v>
      </c>
    </row>
    <row r="24804" spans="1:4">
      <c r="A24804" s="215" t="s">
        <v>79269</v>
      </c>
      <c r="B24804" s="215">
        <v>1</v>
      </c>
      <c r="C24804" s="216" t="s">
        <v>79270</v>
      </c>
      <c r="D24804" s="215" t="s">
        <v>79271</v>
      </c>
    </row>
    <row r="24805" spans="1:4">
      <c r="A24805" s="215" t="s">
        <v>79272</v>
      </c>
      <c r="B24805" s="215">
        <v>1</v>
      </c>
      <c r="C24805" s="216" t="s">
        <v>79273</v>
      </c>
      <c r="D24805" s="215" t="s">
        <v>79274</v>
      </c>
    </row>
    <row r="24806" spans="1:4">
      <c r="A24806" s="215" t="s">
        <v>79275</v>
      </c>
      <c r="B24806" s="215">
        <v>1</v>
      </c>
      <c r="C24806" s="216" t="s">
        <v>79276</v>
      </c>
      <c r="D24806" s="215" t="s">
        <v>79277</v>
      </c>
    </row>
    <row r="24807" spans="1:4">
      <c r="A24807" s="215" t="s">
        <v>79278</v>
      </c>
      <c r="B24807" s="215">
        <v>1</v>
      </c>
      <c r="C24807" s="216" t="s">
        <v>79279</v>
      </c>
      <c r="D24807" s="215" t="s">
        <v>79280</v>
      </c>
    </row>
    <row r="24808" spans="1:4">
      <c r="A24808" s="215" t="s">
        <v>79281</v>
      </c>
      <c r="B24808" s="215">
        <v>1</v>
      </c>
      <c r="C24808" s="216" t="s">
        <v>79282</v>
      </c>
      <c r="D24808" s="215" t="s">
        <v>79283</v>
      </c>
    </row>
    <row r="24809" spans="1:4">
      <c r="A24809" s="215" t="s">
        <v>79284</v>
      </c>
      <c r="B24809" s="215">
        <v>1</v>
      </c>
      <c r="C24809" s="216" t="s">
        <v>79285</v>
      </c>
      <c r="D24809" s="215" t="s">
        <v>79286</v>
      </c>
    </row>
    <row r="24810" spans="1:4">
      <c r="A24810" s="215" t="s">
        <v>79287</v>
      </c>
      <c r="B24810" s="215">
        <v>1</v>
      </c>
      <c r="C24810" s="216" t="s">
        <v>79288</v>
      </c>
      <c r="D24810" s="215" t="s">
        <v>79289</v>
      </c>
    </row>
    <row r="24811" spans="1:4">
      <c r="A24811" s="215" t="s">
        <v>79290</v>
      </c>
      <c r="B24811" s="215">
        <v>1</v>
      </c>
      <c r="C24811" s="216" t="s">
        <v>79291</v>
      </c>
      <c r="D24811" s="215" t="s">
        <v>79292</v>
      </c>
    </row>
    <row r="24812" spans="1:4">
      <c r="A24812" s="215" t="s">
        <v>79293</v>
      </c>
      <c r="B24812" s="215">
        <v>1</v>
      </c>
      <c r="C24812" s="216" t="s">
        <v>79294</v>
      </c>
      <c r="D24812" s="215" t="s">
        <v>79295</v>
      </c>
    </row>
    <row r="24813" spans="1:4">
      <c r="A24813" s="215" t="s">
        <v>79296</v>
      </c>
      <c r="B24813" s="215">
        <v>1</v>
      </c>
      <c r="C24813" s="216" t="s">
        <v>79297</v>
      </c>
      <c r="D24813" s="215" t="s">
        <v>79298</v>
      </c>
    </row>
    <row r="24814" spans="1:4">
      <c r="A24814" s="215" t="s">
        <v>79299</v>
      </c>
      <c r="B24814" s="215">
        <v>1</v>
      </c>
      <c r="C24814" s="216" t="s">
        <v>79300</v>
      </c>
      <c r="D24814" s="215" t="s">
        <v>79301</v>
      </c>
    </row>
    <row r="24815" spans="1:4">
      <c r="A24815" s="215" t="s">
        <v>79302</v>
      </c>
      <c r="B24815" s="215">
        <v>1</v>
      </c>
      <c r="C24815" s="216" t="s">
        <v>79303</v>
      </c>
      <c r="D24815" s="215" t="s">
        <v>79304</v>
      </c>
    </row>
    <row r="24816" spans="1:4">
      <c r="A24816" s="215" t="s">
        <v>79305</v>
      </c>
      <c r="B24816" s="215">
        <v>1</v>
      </c>
      <c r="C24816" s="216" t="s">
        <v>79306</v>
      </c>
      <c r="D24816" s="215" t="s">
        <v>79307</v>
      </c>
    </row>
    <row r="24817" spans="1:4">
      <c r="A24817" s="215" t="s">
        <v>79308</v>
      </c>
      <c r="B24817" s="215">
        <v>1</v>
      </c>
      <c r="C24817" s="216" t="s">
        <v>79309</v>
      </c>
      <c r="D24817" s="215" t="s">
        <v>79310</v>
      </c>
    </row>
    <row r="24818" spans="1:4">
      <c r="A24818" s="215" t="s">
        <v>79311</v>
      </c>
      <c r="B24818" s="215">
        <v>1</v>
      </c>
      <c r="C24818" s="216" t="s">
        <v>79312</v>
      </c>
      <c r="D24818" s="215" t="s">
        <v>79313</v>
      </c>
    </row>
    <row r="24819" spans="1:4">
      <c r="A24819" s="215" t="s">
        <v>79314</v>
      </c>
      <c r="B24819" s="215">
        <v>1</v>
      </c>
      <c r="C24819" s="216" t="s">
        <v>79315</v>
      </c>
      <c r="D24819" s="215" t="s">
        <v>79316</v>
      </c>
    </row>
    <row r="24820" spans="1:4">
      <c r="A24820" s="215" t="s">
        <v>79317</v>
      </c>
      <c r="B24820" s="215">
        <v>1</v>
      </c>
      <c r="C24820" s="216" t="s">
        <v>79318</v>
      </c>
      <c r="D24820" s="215" t="s">
        <v>79319</v>
      </c>
    </row>
    <row r="24821" spans="1:4">
      <c r="A24821" s="215" t="s">
        <v>79320</v>
      </c>
      <c r="B24821" s="215">
        <v>1</v>
      </c>
      <c r="C24821" s="216" t="s">
        <v>79321</v>
      </c>
      <c r="D24821" s="215" t="s">
        <v>79322</v>
      </c>
    </row>
    <row r="24822" spans="1:4">
      <c r="A24822" s="215" t="s">
        <v>79323</v>
      </c>
      <c r="B24822" s="215">
        <v>1</v>
      </c>
      <c r="C24822" s="216" t="s">
        <v>79324</v>
      </c>
      <c r="D24822" s="215" t="s">
        <v>79325</v>
      </c>
    </row>
    <row r="24823" spans="1:4">
      <c r="A24823" s="215" t="s">
        <v>79326</v>
      </c>
      <c r="B24823" s="215">
        <v>1</v>
      </c>
      <c r="C24823" s="216" t="s">
        <v>79327</v>
      </c>
      <c r="D24823" s="215" t="s">
        <v>79328</v>
      </c>
    </row>
    <row r="24824" spans="1:4">
      <c r="A24824" s="215" t="s">
        <v>79329</v>
      </c>
      <c r="B24824" s="215">
        <v>1</v>
      </c>
      <c r="C24824" s="216" t="s">
        <v>79330</v>
      </c>
      <c r="D24824" s="215" t="s">
        <v>79331</v>
      </c>
    </row>
    <row r="24825" spans="1:4">
      <c r="A24825" s="215" t="s">
        <v>79332</v>
      </c>
      <c r="B24825" s="215">
        <v>1</v>
      </c>
      <c r="C24825" s="216" t="s">
        <v>79333</v>
      </c>
      <c r="D24825" s="215" t="s">
        <v>79334</v>
      </c>
    </row>
    <row r="24826" spans="1:4">
      <c r="A24826" s="215" t="s">
        <v>79335</v>
      </c>
      <c r="B24826" s="215">
        <v>1</v>
      </c>
      <c r="C24826" s="216" t="s">
        <v>79336</v>
      </c>
      <c r="D24826" s="215" t="s">
        <v>78138</v>
      </c>
    </row>
    <row r="24827" spans="1:4">
      <c r="A24827" s="215" t="s">
        <v>79337</v>
      </c>
      <c r="B24827" s="215">
        <v>1</v>
      </c>
      <c r="C24827" s="216" t="s">
        <v>79338</v>
      </c>
      <c r="D24827" s="215" t="s">
        <v>79339</v>
      </c>
    </row>
    <row r="24828" spans="1:4">
      <c r="A24828" s="215" t="s">
        <v>79340</v>
      </c>
      <c r="B24828" s="215">
        <v>1</v>
      </c>
      <c r="C24828" s="216" t="s">
        <v>79341</v>
      </c>
      <c r="D24828" s="215" t="s">
        <v>79342</v>
      </c>
    </row>
    <row r="24829" spans="1:4">
      <c r="A24829" s="215" t="s">
        <v>79343</v>
      </c>
      <c r="B24829" s="215">
        <v>1</v>
      </c>
      <c r="C24829" s="216" t="s">
        <v>79344</v>
      </c>
      <c r="D24829" s="215" t="s">
        <v>79345</v>
      </c>
    </row>
    <row r="24830" spans="1:4">
      <c r="A24830" s="215" t="s">
        <v>79346</v>
      </c>
      <c r="B24830" s="215">
        <v>1</v>
      </c>
      <c r="C24830" s="216" t="s">
        <v>79347</v>
      </c>
      <c r="D24830" s="215" t="s">
        <v>79348</v>
      </c>
    </row>
    <row r="24831" spans="1:4">
      <c r="A24831" s="215" t="s">
        <v>79349</v>
      </c>
      <c r="B24831" s="215">
        <v>1</v>
      </c>
      <c r="C24831" s="216" t="s">
        <v>79350</v>
      </c>
      <c r="D24831" s="215" t="s">
        <v>79351</v>
      </c>
    </row>
    <row r="24832" spans="1:4">
      <c r="A24832" s="215" t="s">
        <v>79352</v>
      </c>
      <c r="B24832" s="215">
        <v>1</v>
      </c>
      <c r="C24832" s="216" t="s">
        <v>79353</v>
      </c>
      <c r="D24832" s="215" t="s">
        <v>79354</v>
      </c>
    </row>
    <row r="24833" spans="1:4">
      <c r="A24833" s="215" t="s">
        <v>79355</v>
      </c>
      <c r="B24833" s="215">
        <v>1</v>
      </c>
      <c r="C24833" s="216" t="s">
        <v>79356</v>
      </c>
      <c r="D24833" s="215" t="s">
        <v>79357</v>
      </c>
    </row>
    <row r="24834" spans="1:4">
      <c r="A24834" s="215" t="s">
        <v>79358</v>
      </c>
      <c r="B24834" s="215">
        <v>1</v>
      </c>
      <c r="C24834" s="216" t="s">
        <v>79359</v>
      </c>
      <c r="D24834" s="215" t="s">
        <v>79360</v>
      </c>
    </row>
    <row r="24835" spans="1:4">
      <c r="A24835" s="215" t="s">
        <v>79361</v>
      </c>
      <c r="B24835" s="215">
        <v>1</v>
      </c>
      <c r="C24835" s="216" t="s">
        <v>79362</v>
      </c>
      <c r="D24835" s="215" t="s">
        <v>79363</v>
      </c>
    </row>
    <row r="24836" spans="1:4">
      <c r="A24836" s="215" t="s">
        <v>79364</v>
      </c>
      <c r="B24836" s="215">
        <v>1</v>
      </c>
      <c r="C24836" s="216" t="s">
        <v>79365</v>
      </c>
      <c r="D24836" s="215" t="s">
        <v>79366</v>
      </c>
    </row>
    <row r="24837" spans="1:4">
      <c r="A24837" s="215" t="s">
        <v>79367</v>
      </c>
      <c r="B24837" s="215">
        <v>1</v>
      </c>
      <c r="C24837" s="216" t="s">
        <v>79368</v>
      </c>
      <c r="D24837" s="215" t="s">
        <v>79369</v>
      </c>
    </row>
    <row r="24838" spans="1:4">
      <c r="A24838" s="215" t="s">
        <v>79370</v>
      </c>
      <c r="B24838" s="215">
        <v>1</v>
      </c>
      <c r="C24838" s="216" t="s">
        <v>79371</v>
      </c>
      <c r="D24838" s="215" t="s">
        <v>79372</v>
      </c>
    </row>
    <row r="24839" spans="1:4">
      <c r="A24839" s="215" t="s">
        <v>79373</v>
      </c>
      <c r="B24839" s="215">
        <v>1</v>
      </c>
      <c r="C24839" s="216" t="s">
        <v>79374</v>
      </c>
      <c r="D24839" s="215" t="s">
        <v>79375</v>
      </c>
    </row>
    <row r="24840" spans="1:4">
      <c r="A24840" s="215" t="s">
        <v>79376</v>
      </c>
      <c r="B24840" s="215">
        <v>1</v>
      </c>
      <c r="C24840" s="216" t="s">
        <v>79377</v>
      </c>
      <c r="D24840" s="215" t="s">
        <v>79378</v>
      </c>
    </row>
    <row r="24841" spans="1:4">
      <c r="A24841" s="215" t="s">
        <v>79379</v>
      </c>
      <c r="B24841" s="215">
        <v>1</v>
      </c>
      <c r="C24841" s="216" t="s">
        <v>79380</v>
      </c>
      <c r="D24841" s="215" t="s">
        <v>79381</v>
      </c>
    </row>
    <row r="24842" spans="1:4">
      <c r="A24842" s="215" t="s">
        <v>79382</v>
      </c>
      <c r="B24842" s="215">
        <v>1</v>
      </c>
      <c r="C24842" s="216" t="s">
        <v>79383</v>
      </c>
      <c r="D24842" s="215" t="s">
        <v>79384</v>
      </c>
    </row>
    <row r="24843" spans="1:4">
      <c r="A24843" s="215" t="s">
        <v>79385</v>
      </c>
      <c r="B24843" s="215">
        <v>1</v>
      </c>
      <c r="C24843" s="216" t="s">
        <v>79386</v>
      </c>
      <c r="D24843" s="215" t="s">
        <v>79387</v>
      </c>
    </row>
    <row r="24844" spans="1:4">
      <c r="A24844" s="215" t="s">
        <v>79388</v>
      </c>
      <c r="B24844" s="215">
        <v>1</v>
      </c>
      <c r="C24844" s="216" t="s">
        <v>79389</v>
      </c>
      <c r="D24844" s="215" t="s">
        <v>79390</v>
      </c>
    </row>
    <row r="24845" spans="1:4">
      <c r="A24845" s="215" t="s">
        <v>79391</v>
      </c>
      <c r="B24845" s="215">
        <v>1</v>
      </c>
      <c r="C24845" s="216" t="s">
        <v>79392</v>
      </c>
      <c r="D24845" s="215" t="s">
        <v>79393</v>
      </c>
    </row>
    <row r="24846" spans="1:4">
      <c r="A24846" s="215" t="s">
        <v>79394</v>
      </c>
      <c r="B24846" s="215">
        <v>1</v>
      </c>
      <c r="C24846" s="216" t="s">
        <v>79395</v>
      </c>
      <c r="D24846" s="215" t="s">
        <v>79396</v>
      </c>
    </row>
    <row r="24847" spans="1:4">
      <c r="A24847" s="215" t="s">
        <v>79397</v>
      </c>
      <c r="B24847" s="215">
        <v>1</v>
      </c>
      <c r="C24847" s="216" t="s">
        <v>79398</v>
      </c>
      <c r="D24847" s="215" t="s">
        <v>79399</v>
      </c>
    </row>
    <row r="24848" spans="1:4">
      <c r="A24848" s="215" t="s">
        <v>79400</v>
      </c>
      <c r="B24848" s="215">
        <v>1</v>
      </c>
      <c r="C24848" s="216" t="s">
        <v>79401</v>
      </c>
      <c r="D24848" s="215" t="s">
        <v>79402</v>
      </c>
    </row>
    <row r="24849" spans="1:4">
      <c r="A24849" s="215" t="s">
        <v>79403</v>
      </c>
      <c r="B24849" s="215">
        <v>1</v>
      </c>
      <c r="C24849" s="216" t="s">
        <v>79404</v>
      </c>
      <c r="D24849" s="215" t="s">
        <v>79405</v>
      </c>
    </row>
    <row r="24850" spans="1:4">
      <c r="A24850" s="215" t="s">
        <v>79406</v>
      </c>
      <c r="B24850" s="215">
        <v>1</v>
      </c>
      <c r="C24850" s="216" t="s">
        <v>79407</v>
      </c>
      <c r="D24850" s="215" t="s">
        <v>79408</v>
      </c>
    </row>
    <row r="24851" spans="1:4">
      <c r="A24851" s="215" t="s">
        <v>79409</v>
      </c>
      <c r="B24851" s="215">
        <v>1</v>
      </c>
      <c r="C24851" s="216" t="s">
        <v>79410</v>
      </c>
      <c r="D24851" s="215" t="s">
        <v>79411</v>
      </c>
    </row>
    <row r="24852" spans="1:4">
      <c r="A24852" s="215" t="s">
        <v>79412</v>
      </c>
      <c r="B24852" s="215">
        <v>1</v>
      </c>
      <c r="C24852" s="216" t="s">
        <v>79413</v>
      </c>
      <c r="D24852" s="215" t="s">
        <v>79414</v>
      </c>
    </row>
    <row r="24853" spans="1:4">
      <c r="A24853" s="215" t="s">
        <v>79415</v>
      </c>
      <c r="B24853" s="215">
        <v>1</v>
      </c>
      <c r="C24853" s="216" t="s">
        <v>79416</v>
      </c>
      <c r="D24853" s="215" t="s">
        <v>79417</v>
      </c>
    </row>
    <row r="24854" spans="1:4">
      <c r="A24854" s="215" t="s">
        <v>79418</v>
      </c>
      <c r="B24854" s="215">
        <v>1</v>
      </c>
      <c r="C24854" s="216" t="s">
        <v>79419</v>
      </c>
      <c r="D24854" s="215" t="s">
        <v>79420</v>
      </c>
    </row>
    <row r="24855" spans="1:4">
      <c r="A24855" s="215" t="s">
        <v>79421</v>
      </c>
      <c r="B24855" s="215">
        <v>1</v>
      </c>
      <c r="C24855" s="216" t="s">
        <v>79422</v>
      </c>
      <c r="D24855" s="215" t="s">
        <v>79423</v>
      </c>
    </row>
    <row r="24856" spans="1:4">
      <c r="A24856" s="215" t="s">
        <v>79424</v>
      </c>
      <c r="B24856" s="215">
        <v>1</v>
      </c>
      <c r="C24856" s="216" t="s">
        <v>79425</v>
      </c>
      <c r="D24856" s="215" t="s">
        <v>79426</v>
      </c>
    </row>
    <row r="24857" spans="1:4">
      <c r="A24857" s="215" t="s">
        <v>79427</v>
      </c>
      <c r="B24857" s="215">
        <v>1</v>
      </c>
      <c r="C24857" s="216" t="s">
        <v>79428</v>
      </c>
      <c r="D24857" s="215" t="s">
        <v>79429</v>
      </c>
    </row>
    <row r="24858" spans="1:4">
      <c r="A24858" s="215" t="s">
        <v>79430</v>
      </c>
      <c r="B24858" s="215">
        <v>1</v>
      </c>
      <c r="C24858" s="216" t="s">
        <v>79431</v>
      </c>
      <c r="D24858" s="215" t="s">
        <v>79432</v>
      </c>
    </row>
    <row r="24859" spans="1:4">
      <c r="A24859" s="215" t="s">
        <v>79433</v>
      </c>
      <c r="B24859" s="215">
        <v>1</v>
      </c>
      <c r="C24859" s="216" t="s">
        <v>79434</v>
      </c>
      <c r="D24859" s="215" t="s">
        <v>79435</v>
      </c>
    </row>
    <row r="24860" spans="1:4">
      <c r="A24860" s="215" t="s">
        <v>79436</v>
      </c>
      <c r="B24860" s="215">
        <v>1</v>
      </c>
      <c r="C24860" s="216" t="s">
        <v>79437</v>
      </c>
      <c r="D24860" s="215" t="s">
        <v>79438</v>
      </c>
    </row>
    <row r="24861" spans="1:4">
      <c r="A24861" s="215" t="s">
        <v>79439</v>
      </c>
      <c r="B24861" s="215">
        <v>1</v>
      </c>
      <c r="C24861" s="216" t="s">
        <v>79440</v>
      </c>
      <c r="D24861" s="215" t="s">
        <v>79441</v>
      </c>
    </row>
    <row r="24862" spans="1:4">
      <c r="A24862" s="215" t="s">
        <v>79442</v>
      </c>
      <c r="B24862" s="215">
        <v>1</v>
      </c>
      <c r="C24862" s="216" t="s">
        <v>79443</v>
      </c>
      <c r="D24862" s="215" t="s">
        <v>79444</v>
      </c>
    </row>
    <row r="24863" spans="1:4">
      <c r="A24863" s="215" t="s">
        <v>79445</v>
      </c>
      <c r="B24863" s="215">
        <v>1</v>
      </c>
      <c r="C24863" s="216" t="s">
        <v>79446</v>
      </c>
      <c r="D24863" s="215" t="s">
        <v>79447</v>
      </c>
    </row>
    <row r="24864" spans="1:4">
      <c r="A24864" s="215" t="s">
        <v>79448</v>
      </c>
      <c r="B24864" s="215">
        <v>1</v>
      </c>
      <c r="C24864" s="216" t="s">
        <v>79449</v>
      </c>
      <c r="D24864" s="215" t="s">
        <v>79450</v>
      </c>
    </row>
    <row r="24865" spans="1:4">
      <c r="A24865" s="215" t="s">
        <v>79451</v>
      </c>
      <c r="B24865" s="215">
        <v>1</v>
      </c>
      <c r="C24865" s="216" t="s">
        <v>79452</v>
      </c>
      <c r="D24865" s="215" t="s">
        <v>79453</v>
      </c>
    </row>
    <row r="24866" spans="1:4">
      <c r="A24866" s="215" t="s">
        <v>79454</v>
      </c>
      <c r="B24866" s="215">
        <v>1</v>
      </c>
      <c r="C24866" s="216" t="s">
        <v>79455</v>
      </c>
      <c r="D24866" s="215" t="s">
        <v>79456</v>
      </c>
    </row>
    <row r="24867" spans="1:4">
      <c r="A24867" s="215" t="s">
        <v>79457</v>
      </c>
      <c r="B24867" s="215">
        <v>1</v>
      </c>
      <c r="C24867" s="216" t="s">
        <v>79458</v>
      </c>
      <c r="D24867" s="215" t="s">
        <v>79459</v>
      </c>
    </row>
    <row r="24868" spans="1:4">
      <c r="A24868" s="215" t="s">
        <v>79460</v>
      </c>
      <c r="B24868" s="215">
        <v>1</v>
      </c>
      <c r="C24868" s="216" t="s">
        <v>79461</v>
      </c>
      <c r="D24868" s="215" t="s">
        <v>79462</v>
      </c>
    </row>
    <row r="24869" spans="1:4">
      <c r="A24869" s="215" t="s">
        <v>79463</v>
      </c>
      <c r="B24869" s="215">
        <v>1</v>
      </c>
      <c r="C24869" s="216" t="s">
        <v>79464</v>
      </c>
      <c r="D24869" s="215" t="s">
        <v>79465</v>
      </c>
    </row>
    <row r="24870" spans="1:4">
      <c r="A24870" s="215" t="s">
        <v>79466</v>
      </c>
      <c r="B24870" s="215">
        <v>1</v>
      </c>
      <c r="C24870" s="216" t="s">
        <v>79467</v>
      </c>
      <c r="D24870" s="215" t="s">
        <v>79468</v>
      </c>
    </row>
    <row r="24871" spans="1:4">
      <c r="A24871" s="215" t="s">
        <v>79469</v>
      </c>
      <c r="B24871" s="215">
        <v>1</v>
      </c>
      <c r="C24871" s="216" t="s">
        <v>79470</v>
      </c>
      <c r="D24871" s="215" t="s">
        <v>79471</v>
      </c>
    </row>
    <row r="24872" spans="1:4">
      <c r="A24872" s="215" t="s">
        <v>79472</v>
      </c>
      <c r="B24872" s="215">
        <v>1</v>
      </c>
      <c r="C24872" s="216" t="s">
        <v>79473</v>
      </c>
      <c r="D24872" s="215" t="s">
        <v>79474</v>
      </c>
    </row>
    <row r="24873" spans="1:4">
      <c r="A24873" s="215" t="s">
        <v>79475</v>
      </c>
      <c r="B24873" s="215">
        <v>1</v>
      </c>
      <c r="C24873" s="216" t="s">
        <v>79476</v>
      </c>
      <c r="D24873" s="215" t="s">
        <v>79477</v>
      </c>
    </row>
    <row r="24874" spans="1:4">
      <c r="A24874" s="215" t="s">
        <v>79478</v>
      </c>
      <c r="B24874" s="215">
        <v>1</v>
      </c>
      <c r="C24874" s="216" t="s">
        <v>79479</v>
      </c>
      <c r="D24874" s="215" t="s">
        <v>78450</v>
      </c>
    </row>
    <row r="24875" spans="1:4">
      <c r="A24875" s="215" t="s">
        <v>79480</v>
      </c>
      <c r="B24875" s="215">
        <v>1</v>
      </c>
      <c r="C24875" s="216" t="s">
        <v>79481</v>
      </c>
      <c r="D24875" s="215" t="s">
        <v>79482</v>
      </c>
    </row>
    <row r="24876" spans="1:4">
      <c r="A24876" s="215" t="s">
        <v>79483</v>
      </c>
      <c r="B24876" s="215">
        <v>1</v>
      </c>
      <c r="C24876" s="216" t="s">
        <v>79484</v>
      </c>
      <c r="D24876" s="215" t="s">
        <v>79485</v>
      </c>
    </row>
    <row r="24877" spans="1:4">
      <c r="A24877" s="215" t="s">
        <v>79486</v>
      </c>
      <c r="B24877" s="215">
        <v>1</v>
      </c>
      <c r="C24877" s="216" t="s">
        <v>79487</v>
      </c>
      <c r="D24877" s="215" t="s">
        <v>79488</v>
      </c>
    </row>
    <row r="24878" spans="1:4">
      <c r="A24878" s="215" t="s">
        <v>79489</v>
      </c>
      <c r="B24878" s="215">
        <v>1</v>
      </c>
      <c r="C24878" s="216" t="s">
        <v>79490</v>
      </c>
      <c r="D24878" s="215" t="s">
        <v>79491</v>
      </c>
    </row>
    <row r="24879" spans="1:4">
      <c r="A24879" s="215" t="s">
        <v>79492</v>
      </c>
      <c r="B24879" s="215">
        <v>1</v>
      </c>
      <c r="C24879" s="216" t="s">
        <v>79493</v>
      </c>
      <c r="D24879" s="215" t="s">
        <v>79494</v>
      </c>
    </row>
    <row r="24880" spans="1:4">
      <c r="A24880" s="215" t="s">
        <v>79495</v>
      </c>
      <c r="B24880" s="215">
        <v>1</v>
      </c>
      <c r="C24880" s="216" t="s">
        <v>79496</v>
      </c>
      <c r="D24880" s="215" t="s">
        <v>79497</v>
      </c>
    </row>
    <row r="24881" spans="1:4">
      <c r="A24881" s="215" t="s">
        <v>79498</v>
      </c>
      <c r="B24881" s="215">
        <v>1</v>
      </c>
      <c r="C24881" s="216" t="s">
        <v>79499</v>
      </c>
      <c r="D24881" s="215" t="s">
        <v>79500</v>
      </c>
    </row>
    <row r="24882" spans="1:4">
      <c r="A24882" s="215" t="s">
        <v>79501</v>
      </c>
      <c r="B24882" s="215">
        <v>1</v>
      </c>
      <c r="C24882" s="216" t="s">
        <v>79502</v>
      </c>
      <c r="D24882" s="215" t="s">
        <v>79503</v>
      </c>
    </row>
    <row r="24883" spans="1:4">
      <c r="A24883" s="215" t="s">
        <v>79504</v>
      </c>
      <c r="B24883" s="215">
        <v>1</v>
      </c>
      <c r="C24883" s="216" t="s">
        <v>79505</v>
      </c>
      <c r="D24883" s="215" t="s">
        <v>79506</v>
      </c>
    </row>
    <row r="24884" spans="1:4">
      <c r="A24884" s="215" t="s">
        <v>79507</v>
      </c>
      <c r="B24884" s="215">
        <v>1</v>
      </c>
      <c r="C24884" s="216" t="s">
        <v>79508</v>
      </c>
      <c r="D24884" s="215" t="s">
        <v>79509</v>
      </c>
    </row>
    <row r="24885" spans="1:4">
      <c r="A24885" s="215" t="s">
        <v>79510</v>
      </c>
      <c r="B24885" s="215">
        <v>1</v>
      </c>
      <c r="C24885" s="216" t="s">
        <v>79511</v>
      </c>
      <c r="D24885" s="215" t="s">
        <v>79512</v>
      </c>
    </row>
    <row r="24886" spans="1:4">
      <c r="A24886" s="215" t="s">
        <v>79513</v>
      </c>
      <c r="B24886" s="215">
        <v>1</v>
      </c>
      <c r="C24886" s="216" t="s">
        <v>79514</v>
      </c>
      <c r="D24886" s="215" t="s">
        <v>78456</v>
      </c>
    </row>
    <row r="24887" spans="1:4">
      <c r="A24887" s="215" t="s">
        <v>79515</v>
      </c>
      <c r="B24887" s="215">
        <v>1</v>
      </c>
      <c r="C24887" s="216" t="s">
        <v>79516</v>
      </c>
      <c r="D24887" s="215" t="s">
        <v>79517</v>
      </c>
    </row>
    <row r="24888" spans="1:4">
      <c r="A24888" s="215" t="s">
        <v>79518</v>
      </c>
      <c r="B24888" s="215">
        <v>1</v>
      </c>
      <c r="C24888" s="216" t="s">
        <v>79519</v>
      </c>
      <c r="D24888" s="215" t="s">
        <v>79520</v>
      </c>
    </row>
    <row r="24889" spans="1:4">
      <c r="A24889" s="215" t="s">
        <v>79521</v>
      </c>
      <c r="B24889" s="215">
        <v>1</v>
      </c>
      <c r="C24889" s="216" t="s">
        <v>79522</v>
      </c>
      <c r="D24889" s="215" t="s">
        <v>79523</v>
      </c>
    </row>
    <row r="24890" spans="1:4">
      <c r="A24890" s="215" t="s">
        <v>79524</v>
      </c>
      <c r="B24890" s="215">
        <v>1</v>
      </c>
      <c r="C24890" s="216" t="s">
        <v>79525</v>
      </c>
      <c r="D24890" s="215" t="s">
        <v>79526</v>
      </c>
    </row>
    <row r="24891" spans="1:4">
      <c r="A24891" s="215" t="s">
        <v>79527</v>
      </c>
      <c r="B24891" s="215">
        <v>1</v>
      </c>
      <c r="C24891" s="216" t="s">
        <v>79528</v>
      </c>
      <c r="D24891" s="215" t="s">
        <v>79529</v>
      </c>
    </row>
    <row r="24892" spans="1:4">
      <c r="A24892" s="215" t="s">
        <v>79530</v>
      </c>
      <c r="B24892" s="215">
        <v>1</v>
      </c>
      <c r="C24892" s="216" t="s">
        <v>79531</v>
      </c>
      <c r="D24892" s="215" t="s">
        <v>79532</v>
      </c>
    </row>
    <row r="24893" spans="1:4">
      <c r="A24893" s="215" t="s">
        <v>79533</v>
      </c>
      <c r="B24893" s="215">
        <v>1</v>
      </c>
      <c r="C24893" s="216" t="s">
        <v>79534</v>
      </c>
      <c r="D24893" s="215" t="s">
        <v>79535</v>
      </c>
    </row>
    <row r="24894" spans="1:4">
      <c r="A24894" s="215" t="s">
        <v>79536</v>
      </c>
      <c r="B24894" s="215">
        <v>1</v>
      </c>
      <c r="C24894" s="216" t="s">
        <v>79537</v>
      </c>
      <c r="D24894" s="215" t="s">
        <v>79538</v>
      </c>
    </row>
    <row r="24895" spans="1:4">
      <c r="A24895" s="215" t="s">
        <v>79539</v>
      </c>
      <c r="B24895" s="215">
        <v>1</v>
      </c>
      <c r="C24895" s="216" t="s">
        <v>79540</v>
      </c>
      <c r="D24895" s="215" t="s">
        <v>79541</v>
      </c>
    </row>
    <row r="24896" spans="1:4">
      <c r="A24896" s="215" t="s">
        <v>79542</v>
      </c>
      <c r="B24896" s="215">
        <v>1</v>
      </c>
      <c r="C24896" s="216" t="s">
        <v>79543</v>
      </c>
      <c r="D24896" s="215" t="s">
        <v>79544</v>
      </c>
    </row>
    <row r="24897" spans="1:4">
      <c r="A24897" s="215" t="s">
        <v>79545</v>
      </c>
      <c r="B24897" s="215">
        <v>1</v>
      </c>
      <c r="C24897" s="216" t="s">
        <v>79546</v>
      </c>
      <c r="D24897" s="215" t="s">
        <v>78459</v>
      </c>
    </row>
    <row r="24898" spans="1:4">
      <c r="A24898" s="215" t="s">
        <v>79547</v>
      </c>
      <c r="B24898" s="215">
        <v>1</v>
      </c>
      <c r="C24898" s="216" t="s">
        <v>79548</v>
      </c>
      <c r="D24898" s="215" t="s">
        <v>79549</v>
      </c>
    </row>
    <row r="24899" spans="1:4">
      <c r="A24899" s="215" t="s">
        <v>79550</v>
      </c>
      <c r="B24899" s="215">
        <v>1</v>
      </c>
      <c r="C24899" s="216" t="s">
        <v>79551</v>
      </c>
      <c r="D24899" s="215" t="s">
        <v>79552</v>
      </c>
    </row>
    <row r="24900" spans="1:4">
      <c r="A24900" s="215" t="s">
        <v>79553</v>
      </c>
      <c r="B24900" s="215">
        <v>1</v>
      </c>
      <c r="C24900" s="216" t="s">
        <v>79554</v>
      </c>
      <c r="D24900" s="215" t="s">
        <v>79555</v>
      </c>
    </row>
    <row r="24901" spans="1:4">
      <c r="A24901" s="215" t="s">
        <v>79556</v>
      </c>
      <c r="B24901" s="215">
        <v>1</v>
      </c>
      <c r="C24901" s="216" t="s">
        <v>79557</v>
      </c>
      <c r="D24901" s="215" t="s">
        <v>79558</v>
      </c>
    </row>
    <row r="24902" spans="1:4">
      <c r="A24902" s="215" t="s">
        <v>79559</v>
      </c>
      <c r="B24902" s="215">
        <v>1</v>
      </c>
      <c r="C24902" s="216" t="s">
        <v>79560</v>
      </c>
      <c r="D24902" s="215" t="s">
        <v>79561</v>
      </c>
    </row>
    <row r="24903" spans="1:4">
      <c r="A24903" s="215" t="s">
        <v>79562</v>
      </c>
      <c r="B24903" s="215">
        <v>1</v>
      </c>
      <c r="C24903" s="216" t="s">
        <v>79563</v>
      </c>
      <c r="D24903" s="215" t="s">
        <v>79564</v>
      </c>
    </row>
    <row r="24904" spans="1:4">
      <c r="A24904" s="215" t="s">
        <v>79565</v>
      </c>
      <c r="B24904" s="215">
        <v>1</v>
      </c>
      <c r="C24904" s="216" t="s">
        <v>79566</v>
      </c>
      <c r="D24904" s="215" t="s">
        <v>79567</v>
      </c>
    </row>
    <row r="24905" spans="1:4">
      <c r="A24905" s="215" t="s">
        <v>79568</v>
      </c>
      <c r="B24905" s="215">
        <v>1</v>
      </c>
      <c r="C24905" s="216" t="s">
        <v>79569</v>
      </c>
      <c r="D24905" s="215" t="s">
        <v>79570</v>
      </c>
    </row>
    <row r="24906" spans="1:4">
      <c r="A24906" s="215" t="s">
        <v>79571</v>
      </c>
      <c r="B24906" s="215">
        <v>1</v>
      </c>
      <c r="C24906" s="216" t="s">
        <v>79572</v>
      </c>
      <c r="D24906" s="215" t="s">
        <v>79573</v>
      </c>
    </row>
    <row r="24907" spans="1:4">
      <c r="A24907" s="215" t="s">
        <v>79574</v>
      </c>
      <c r="B24907" s="215">
        <v>1</v>
      </c>
      <c r="C24907" s="216" t="s">
        <v>79575</v>
      </c>
      <c r="D24907" s="215" t="s">
        <v>79576</v>
      </c>
    </row>
    <row r="24908" spans="1:4">
      <c r="A24908" s="215" t="s">
        <v>79577</v>
      </c>
      <c r="B24908" s="215">
        <v>1</v>
      </c>
      <c r="C24908" s="216" t="s">
        <v>79578</v>
      </c>
      <c r="D24908" s="215" t="s">
        <v>79579</v>
      </c>
    </row>
    <row r="24909" spans="1:4">
      <c r="A24909" s="215" t="s">
        <v>79580</v>
      </c>
      <c r="B24909" s="215">
        <v>1</v>
      </c>
      <c r="C24909" s="216" t="s">
        <v>79581</v>
      </c>
      <c r="D24909" s="215" t="s">
        <v>79582</v>
      </c>
    </row>
    <row r="24910" spans="1:4">
      <c r="A24910" s="215" t="s">
        <v>79583</v>
      </c>
      <c r="B24910" s="215">
        <v>1</v>
      </c>
      <c r="C24910" s="216" t="s">
        <v>79584</v>
      </c>
      <c r="D24910" s="215" t="s">
        <v>78468</v>
      </c>
    </row>
    <row r="24911" spans="1:4">
      <c r="A24911" s="215" t="s">
        <v>79585</v>
      </c>
      <c r="B24911" s="215">
        <v>1</v>
      </c>
      <c r="C24911" s="216" t="s">
        <v>79586</v>
      </c>
      <c r="D24911" s="215" t="s">
        <v>78471</v>
      </c>
    </row>
    <row r="24912" spans="1:4">
      <c r="A24912" s="215" t="s">
        <v>79587</v>
      </c>
      <c r="B24912" s="215">
        <v>1</v>
      </c>
      <c r="C24912" s="216" t="s">
        <v>79588</v>
      </c>
      <c r="D24912" s="215" t="s">
        <v>79589</v>
      </c>
    </row>
    <row r="24913" spans="1:4">
      <c r="A24913" s="215" t="s">
        <v>79590</v>
      </c>
      <c r="B24913" s="215">
        <v>1</v>
      </c>
      <c r="C24913" s="216" t="s">
        <v>79591</v>
      </c>
      <c r="D24913" s="215" t="s">
        <v>79592</v>
      </c>
    </row>
    <row r="24914" spans="1:4">
      <c r="A24914" s="215" t="s">
        <v>79593</v>
      </c>
      <c r="B24914" s="215">
        <v>1</v>
      </c>
      <c r="C24914" s="216" t="s">
        <v>79594</v>
      </c>
      <c r="D24914" s="215" t="s">
        <v>79595</v>
      </c>
    </row>
    <row r="24915" spans="1:4">
      <c r="A24915" s="215" t="s">
        <v>79596</v>
      </c>
      <c r="B24915" s="215">
        <v>1</v>
      </c>
      <c r="C24915" s="216" t="s">
        <v>79597</v>
      </c>
      <c r="D24915" s="215" t="s">
        <v>79598</v>
      </c>
    </row>
    <row r="24916" spans="1:4">
      <c r="A24916" s="215" t="s">
        <v>79599</v>
      </c>
      <c r="B24916" s="215">
        <v>1</v>
      </c>
      <c r="C24916" s="216" t="s">
        <v>79600</v>
      </c>
      <c r="D24916" s="215" t="s">
        <v>79601</v>
      </c>
    </row>
    <row r="24917" spans="1:4">
      <c r="A24917" s="215" t="s">
        <v>79602</v>
      </c>
      <c r="B24917" s="215">
        <v>1</v>
      </c>
      <c r="C24917" s="216" t="s">
        <v>79603</v>
      </c>
      <c r="D24917" s="215" t="s">
        <v>79604</v>
      </c>
    </row>
    <row r="24918" spans="1:4">
      <c r="A24918" s="215" t="s">
        <v>79605</v>
      </c>
      <c r="B24918" s="215">
        <v>1</v>
      </c>
      <c r="C24918" s="216" t="s">
        <v>79606</v>
      </c>
      <c r="D24918" s="215" t="s">
        <v>79607</v>
      </c>
    </row>
    <row r="24919" spans="1:4">
      <c r="A24919" s="215" t="s">
        <v>79608</v>
      </c>
      <c r="B24919" s="215">
        <v>1</v>
      </c>
      <c r="C24919" s="216" t="s">
        <v>79609</v>
      </c>
      <c r="D24919" s="215" t="s">
        <v>79610</v>
      </c>
    </row>
    <row r="24920" spans="1:4">
      <c r="A24920" s="215" t="s">
        <v>79611</v>
      </c>
      <c r="B24920" s="215">
        <v>1</v>
      </c>
      <c r="C24920" s="216" t="s">
        <v>79612</v>
      </c>
      <c r="D24920" s="215" t="s">
        <v>79613</v>
      </c>
    </row>
    <row r="24921" spans="1:4">
      <c r="A24921" s="215" t="s">
        <v>79614</v>
      </c>
      <c r="B24921" s="215">
        <v>1</v>
      </c>
      <c r="C24921" s="216" t="s">
        <v>79615</v>
      </c>
      <c r="D24921" s="215" t="s">
        <v>79616</v>
      </c>
    </row>
    <row r="24922" spans="1:4">
      <c r="A24922" s="215" t="s">
        <v>111475</v>
      </c>
      <c r="B24922" s="215">
        <v>1</v>
      </c>
      <c r="C24922" s="216" t="s">
        <v>111476</v>
      </c>
      <c r="D24922" s="215" t="s">
        <v>111477</v>
      </c>
    </row>
    <row r="24923" spans="1:4">
      <c r="A24923" s="215" t="s">
        <v>79617</v>
      </c>
      <c r="B24923" s="215">
        <v>1</v>
      </c>
      <c r="C24923" s="216" t="s">
        <v>79618</v>
      </c>
      <c r="D24923" s="215" t="s">
        <v>79619</v>
      </c>
    </row>
    <row r="24924" spans="1:4">
      <c r="A24924" s="215" t="s">
        <v>79620</v>
      </c>
      <c r="B24924" s="215">
        <v>1</v>
      </c>
      <c r="C24924" s="216" t="s">
        <v>79621</v>
      </c>
      <c r="D24924" s="215" t="s">
        <v>79622</v>
      </c>
    </row>
    <row r="24925" spans="1:4">
      <c r="A24925" s="215" t="s">
        <v>79623</v>
      </c>
      <c r="B24925" s="215">
        <v>1</v>
      </c>
      <c r="C24925" s="216" t="s">
        <v>79624</v>
      </c>
      <c r="D24925" s="215" t="s">
        <v>79625</v>
      </c>
    </row>
    <row r="24926" spans="1:4">
      <c r="A24926" s="215" t="s">
        <v>79626</v>
      </c>
      <c r="B24926" s="215">
        <v>1</v>
      </c>
      <c r="C24926" s="216" t="s">
        <v>79627</v>
      </c>
      <c r="D24926" s="215" t="s">
        <v>79628</v>
      </c>
    </row>
    <row r="24927" spans="1:4">
      <c r="A24927" s="215" t="s">
        <v>79629</v>
      </c>
      <c r="B24927" s="215">
        <v>1</v>
      </c>
      <c r="C24927" s="216" t="s">
        <v>79630</v>
      </c>
      <c r="D24927" s="215" t="s">
        <v>79631</v>
      </c>
    </row>
    <row r="24928" spans="1:4">
      <c r="A24928" s="215" t="s">
        <v>79632</v>
      </c>
      <c r="B24928" s="215">
        <v>1</v>
      </c>
      <c r="C24928" s="216" t="s">
        <v>79633</v>
      </c>
      <c r="D24928" s="215" t="s">
        <v>79634</v>
      </c>
    </row>
    <row r="24929" spans="1:4">
      <c r="A24929" s="215" t="s">
        <v>79635</v>
      </c>
      <c r="B24929" s="215">
        <v>1</v>
      </c>
      <c r="C24929" s="216" t="s">
        <v>79636</v>
      </c>
      <c r="D24929" s="215" t="s">
        <v>79637</v>
      </c>
    </row>
    <row r="24930" spans="1:4">
      <c r="A24930" s="215" t="s">
        <v>79638</v>
      </c>
      <c r="B24930" s="215">
        <v>1</v>
      </c>
      <c r="C24930" s="216" t="s">
        <v>79639</v>
      </c>
      <c r="D24930" s="215" t="s">
        <v>79640</v>
      </c>
    </row>
    <row r="24931" spans="1:4">
      <c r="A24931" s="215" t="s">
        <v>79641</v>
      </c>
      <c r="B24931" s="215">
        <v>1</v>
      </c>
      <c r="C24931" s="216" t="s">
        <v>79642</v>
      </c>
      <c r="D24931" s="215" t="s">
        <v>79643</v>
      </c>
    </row>
    <row r="24932" spans="1:4">
      <c r="A24932" s="215" t="s">
        <v>79644</v>
      </c>
      <c r="B24932" s="215">
        <v>1</v>
      </c>
      <c r="C24932" s="216" t="s">
        <v>79645</v>
      </c>
      <c r="D24932" s="215" t="s">
        <v>79646</v>
      </c>
    </row>
    <row r="24933" spans="1:4">
      <c r="A24933" s="215" t="s">
        <v>79647</v>
      </c>
      <c r="B24933" s="215">
        <v>1</v>
      </c>
      <c r="C24933" s="216" t="s">
        <v>79648</v>
      </c>
      <c r="D24933" s="215" t="s">
        <v>79649</v>
      </c>
    </row>
    <row r="24934" spans="1:4">
      <c r="A24934" s="215" t="s">
        <v>79650</v>
      </c>
      <c r="B24934" s="215">
        <v>1</v>
      </c>
      <c r="C24934" s="216" t="s">
        <v>79651</v>
      </c>
      <c r="D24934" s="215" t="s">
        <v>79652</v>
      </c>
    </row>
    <row r="24935" spans="1:4">
      <c r="A24935" s="215" t="s">
        <v>79653</v>
      </c>
      <c r="B24935" s="215">
        <v>1</v>
      </c>
      <c r="C24935" s="216" t="s">
        <v>79654</v>
      </c>
      <c r="D24935" s="215" t="s">
        <v>79655</v>
      </c>
    </row>
    <row r="24936" spans="1:4">
      <c r="A24936" s="215" t="s">
        <v>79656</v>
      </c>
      <c r="B24936" s="215">
        <v>1</v>
      </c>
      <c r="C24936" s="216" t="s">
        <v>79657</v>
      </c>
      <c r="D24936" s="215" t="s">
        <v>79658</v>
      </c>
    </row>
    <row r="24937" spans="1:4">
      <c r="A24937" s="215" t="s">
        <v>79659</v>
      </c>
      <c r="B24937" s="215">
        <v>1</v>
      </c>
      <c r="C24937" s="216" t="s">
        <v>79660</v>
      </c>
      <c r="D24937" s="215" t="s">
        <v>79661</v>
      </c>
    </row>
    <row r="24938" spans="1:4">
      <c r="A24938" s="215" t="s">
        <v>79662</v>
      </c>
      <c r="B24938" s="215">
        <v>1</v>
      </c>
      <c r="C24938" s="216" t="s">
        <v>79663</v>
      </c>
      <c r="D24938" s="215" t="s">
        <v>79664</v>
      </c>
    </row>
    <row r="24939" spans="1:4">
      <c r="A24939" s="215" t="s">
        <v>79665</v>
      </c>
      <c r="B24939" s="215">
        <v>1</v>
      </c>
      <c r="C24939" s="216" t="s">
        <v>79666</v>
      </c>
      <c r="D24939" s="215" t="s">
        <v>79667</v>
      </c>
    </row>
    <row r="24940" spans="1:4">
      <c r="A24940" s="215" t="s">
        <v>79668</v>
      </c>
      <c r="B24940" s="215">
        <v>1</v>
      </c>
      <c r="C24940" s="216" t="s">
        <v>79669</v>
      </c>
      <c r="D24940" s="215" t="s">
        <v>79670</v>
      </c>
    </row>
    <row r="24941" spans="1:4">
      <c r="A24941" s="215" t="s">
        <v>79671</v>
      </c>
      <c r="B24941" s="215">
        <v>1</v>
      </c>
      <c r="C24941" s="216" t="s">
        <v>79672</v>
      </c>
      <c r="D24941" s="215" t="s">
        <v>79673</v>
      </c>
    </row>
    <row r="24942" spans="1:4">
      <c r="A24942" s="215" t="s">
        <v>79674</v>
      </c>
      <c r="B24942" s="215">
        <v>1</v>
      </c>
      <c r="C24942" s="216" t="s">
        <v>79675</v>
      </c>
      <c r="D24942" s="215" t="s">
        <v>79676</v>
      </c>
    </row>
    <row r="24943" spans="1:4">
      <c r="A24943" s="215" t="s">
        <v>79677</v>
      </c>
      <c r="B24943" s="215">
        <v>1</v>
      </c>
      <c r="C24943" s="216" t="s">
        <v>79678</v>
      </c>
      <c r="D24943" s="215" t="s">
        <v>79679</v>
      </c>
    </row>
    <row r="24944" spans="1:4">
      <c r="A24944" s="215" t="s">
        <v>79680</v>
      </c>
      <c r="B24944" s="215">
        <v>1</v>
      </c>
      <c r="C24944" s="216" t="s">
        <v>79681</v>
      </c>
      <c r="D24944" s="215" t="s">
        <v>79682</v>
      </c>
    </row>
    <row r="24945" spans="1:4">
      <c r="A24945" s="215" t="s">
        <v>79683</v>
      </c>
      <c r="B24945" s="215">
        <v>1</v>
      </c>
      <c r="C24945" s="216" t="s">
        <v>79684</v>
      </c>
      <c r="D24945" s="215" t="s">
        <v>79685</v>
      </c>
    </row>
    <row r="24946" spans="1:4">
      <c r="A24946" s="215" t="s">
        <v>79686</v>
      </c>
      <c r="B24946" s="215">
        <v>1</v>
      </c>
      <c r="C24946" s="216" t="s">
        <v>79687</v>
      </c>
      <c r="D24946" s="215" t="s">
        <v>79688</v>
      </c>
    </row>
    <row r="24947" spans="1:4">
      <c r="A24947" s="215" t="s">
        <v>79689</v>
      </c>
      <c r="B24947" s="215">
        <v>1</v>
      </c>
      <c r="C24947" s="216" t="s">
        <v>79690</v>
      </c>
      <c r="D24947" s="215" t="s">
        <v>79691</v>
      </c>
    </row>
    <row r="24948" spans="1:4">
      <c r="A24948" s="215" t="s">
        <v>79692</v>
      </c>
      <c r="B24948" s="215">
        <v>1</v>
      </c>
      <c r="C24948" s="216" t="s">
        <v>79693</v>
      </c>
      <c r="D24948" s="215" t="s">
        <v>79694</v>
      </c>
    </row>
    <row r="24949" spans="1:4">
      <c r="A24949" s="215" t="s">
        <v>79695</v>
      </c>
      <c r="B24949" s="215">
        <v>1</v>
      </c>
      <c r="C24949" s="216" t="s">
        <v>79696</v>
      </c>
      <c r="D24949" s="215" t="s">
        <v>79697</v>
      </c>
    </row>
    <row r="24950" spans="1:4">
      <c r="A24950" s="215" t="s">
        <v>79698</v>
      </c>
      <c r="B24950" s="215">
        <v>1</v>
      </c>
      <c r="C24950" s="216" t="s">
        <v>79699</v>
      </c>
      <c r="D24950" s="215" t="s">
        <v>79700</v>
      </c>
    </row>
    <row r="24951" spans="1:4">
      <c r="A24951" s="215" t="s">
        <v>79701</v>
      </c>
      <c r="B24951" s="215">
        <v>1</v>
      </c>
      <c r="C24951" s="216" t="s">
        <v>79702</v>
      </c>
      <c r="D24951" s="215" t="s">
        <v>79703</v>
      </c>
    </row>
    <row r="24952" spans="1:4">
      <c r="A24952" s="215" t="s">
        <v>79704</v>
      </c>
      <c r="B24952" s="215">
        <v>1</v>
      </c>
      <c r="C24952" s="216" t="s">
        <v>79705</v>
      </c>
      <c r="D24952" s="215" t="s">
        <v>79706</v>
      </c>
    </row>
    <row r="24953" spans="1:4">
      <c r="A24953" s="215" t="s">
        <v>79707</v>
      </c>
      <c r="B24953" s="215">
        <v>1</v>
      </c>
      <c r="C24953" s="216" t="s">
        <v>79708</v>
      </c>
      <c r="D24953" s="215" t="s">
        <v>79709</v>
      </c>
    </row>
    <row r="24954" spans="1:4">
      <c r="A24954" s="215" t="s">
        <v>79710</v>
      </c>
      <c r="B24954" s="215">
        <v>1</v>
      </c>
      <c r="C24954" s="216" t="s">
        <v>79711</v>
      </c>
      <c r="D24954" s="215" t="s">
        <v>79712</v>
      </c>
    </row>
    <row r="24955" spans="1:4">
      <c r="A24955" s="215" t="s">
        <v>79713</v>
      </c>
      <c r="B24955" s="215">
        <v>1</v>
      </c>
      <c r="C24955" s="216" t="s">
        <v>79714</v>
      </c>
      <c r="D24955" s="215" t="s">
        <v>79715</v>
      </c>
    </row>
    <row r="24956" spans="1:4">
      <c r="A24956" s="215" t="s">
        <v>79716</v>
      </c>
      <c r="B24956" s="215">
        <v>1</v>
      </c>
      <c r="C24956" s="216" t="s">
        <v>79717</v>
      </c>
      <c r="D24956" s="215" t="s">
        <v>79718</v>
      </c>
    </row>
    <row r="24957" spans="1:4">
      <c r="A24957" s="215" t="s">
        <v>79719</v>
      </c>
      <c r="B24957" s="215">
        <v>1</v>
      </c>
      <c r="C24957" s="216" t="s">
        <v>79720</v>
      </c>
      <c r="D24957" s="215" t="s">
        <v>79721</v>
      </c>
    </row>
    <row r="24958" spans="1:4">
      <c r="A24958" s="215" t="s">
        <v>79722</v>
      </c>
      <c r="B24958" s="215">
        <v>1</v>
      </c>
      <c r="C24958" s="216" t="s">
        <v>79723</v>
      </c>
      <c r="D24958" s="215" t="s">
        <v>79724</v>
      </c>
    </row>
    <row r="24959" spans="1:4">
      <c r="A24959" s="215" t="s">
        <v>79725</v>
      </c>
      <c r="B24959" s="215">
        <v>1</v>
      </c>
      <c r="C24959" s="216" t="s">
        <v>79726</v>
      </c>
      <c r="D24959" s="215" t="s">
        <v>79625</v>
      </c>
    </row>
    <row r="24960" spans="1:4">
      <c r="A24960" s="215" t="s">
        <v>79727</v>
      </c>
      <c r="B24960" s="215">
        <v>1</v>
      </c>
      <c r="C24960" s="216" t="s">
        <v>79728</v>
      </c>
      <c r="D24960" s="215" t="s">
        <v>79729</v>
      </c>
    </row>
    <row r="24961" spans="1:4">
      <c r="A24961" s="215" t="s">
        <v>79730</v>
      </c>
      <c r="B24961" s="215">
        <v>1</v>
      </c>
      <c r="C24961" s="216" t="s">
        <v>79731</v>
      </c>
      <c r="D24961" s="215" t="s">
        <v>79661</v>
      </c>
    </row>
    <row r="24962" spans="1:4">
      <c r="A24962" s="215" t="s">
        <v>79732</v>
      </c>
      <c r="B24962" s="215">
        <v>1</v>
      </c>
      <c r="C24962" s="216" t="s">
        <v>79733</v>
      </c>
      <c r="D24962" s="215" t="s">
        <v>79667</v>
      </c>
    </row>
    <row r="24963" spans="1:4">
      <c r="A24963" s="215" t="s">
        <v>79734</v>
      </c>
      <c r="B24963" s="215">
        <v>1</v>
      </c>
      <c r="C24963" s="216" t="s">
        <v>79735</v>
      </c>
      <c r="D24963" s="215" t="s">
        <v>79736</v>
      </c>
    </row>
    <row r="24964" spans="1:4">
      <c r="A24964" s="215" t="s">
        <v>79737</v>
      </c>
      <c r="B24964" s="215">
        <v>1</v>
      </c>
      <c r="C24964" s="216" t="s">
        <v>79738</v>
      </c>
      <c r="D24964" s="215" t="s">
        <v>79739</v>
      </c>
    </row>
    <row r="24965" spans="1:4">
      <c r="A24965" s="215" t="s">
        <v>79740</v>
      </c>
      <c r="B24965" s="215">
        <v>1</v>
      </c>
      <c r="C24965" s="216" t="s">
        <v>79741</v>
      </c>
      <c r="D24965" s="215" t="s">
        <v>79742</v>
      </c>
    </row>
    <row r="24966" spans="1:4">
      <c r="A24966" s="215" t="s">
        <v>79743</v>
      </c>
      <c r="B24966" s="215">
        <v>1</v>
      </c>
      <c r="C24966" s="216" t="s">
        <v>79744</v>
      </c>
      <c r="D24966" s="215" t="s">
        <v>79745</v>
      </c>
    </row>
    <row r="24967" spans="1:4">
      <c r="A24967" s="215" t="s">
        <v>79746</v>
      </c>
      <c r="B24967" s="215">
        <v>1</v>
      </c>
      <c r="C24967" s="216" t="s">
        <v>79747</v>
      </c>
      <c r="D24967" s="215" t="s">
        <v>79748</v>
      </c>
    </row>
    <row r="24968" spans="1:4">
      <c r="A24968" s="215" t="s">
        <v>79749</v>
      </c>
      <c r="B24968" s="215">
        <v>1</v>
      </c>
      <c r="C24968" s="216" t="s">
        <v>79750</v>
      </c>
      <c r="D24968" s="215" t="s">
        <v>79751</v>
      </c>
    </row>
    <row r="24969" spans="1:4">
      <c r="A24969" s="215" t="s">
        <v>79752</v>
      </c>
      <c r="B24969" s="215">
        <v>1</v>
      </c>
      <c r="C24969" s="216" t="s">
        <v>79753</v>
      </c>
      <c r="D24969" s="215" t="s">
        <v>79754</v>
      </c>
    </row>
    <row r="24970" spans="1:4">
      <c r="A24970" s="215" t="s">
        <v>79755</v>
      </c>
      <c r="B24970" s="215">
        <v>1</v>
      </c>
      <c r="C24970" s="216" t="s">
        <v>79756</v>
      </c>
      <c r="D24970" s="215" t="s">
        <v>79757</v>
      </c>
    </row>
    <row r="24971" spans="1:4">
      <c r="A24971" s="215" t="s">
        <v>79758</v>
      </c>
      <c r="B24971" s="215">
        <v>1</v>
      </c>
      <c r="C24971" s="216" t="s">
        <v>79759</v>
      </c>
      <c r="D24971" s="215" t="s">
        <v>79760</v>
      </c>
    </row>
    <row r="24972" spans="1:4">
      <c r="A24972" s="215" t="s">
        <v>79761</v>
      </c>
      <c r="B24972" s="215">
        <v>1</v>
      </c>
      <c r="C24972" s="216" t="s">
        <v>79762</v>
      </c>
      <c r="D24972" s="215" t="s">
        <v>79763</v>
      </c>
    </row>
    <row r="24973" spans="1:4">
      <c r="A24973" s="215" t="s">
        <v>79764</v>
      </c>
      <c r="B24973" s="215">
        <v>1</v>
      </c>
      <c r="C24973" s="216" t="s">
        <v>79765</v>
      </c>
      <c r="D24973" s="215" t="s">
        <v>79766</v>
      </c>
    </row>
    <row r="24974" spans="1:4">
      <c r="A24974" s="215" t="s">
        <v>79767</v>
      </c>
      <c r="B24974" s="215">
        <v>1</v>
      </c>
      <c r="C24974" s="216" t="s">
        <v>79768</v>
      </c>
      <c r="D24974" s="215" t="s">
        <v>79769</v>
      </c>
    </row>
    <row r="24975" spans="1:4">
      <c r="A24975" s="215" t="s">
        <v>79770</v>
      </c>
      <c r="B24975" s="215">
        <v>1</v>
      </c>
      <c r="C24975" s="216" t="s">
        <v>79771</v>
      </c>
      <c r="D24975" s="215" t="s">
        <v>79772</v>
      </c>
    </row>
    <row r="24976" spans="1:4">
      <c r="A24976" s="215" t="s">
        <v>79773</v>
      </c>
      <c r="B24976" s="215">
        <v>1</v>
      </c>
      <c r="C24976" s="216" t="s">
        <v>79774</v>
      </c>
      <c r="D24976" s="215" t="s">
        <v>79775</v>
      </c>
    </row>
    <row r="24977" spans="1:4">
      <c r="A24977" s="215" t="s">
        <v>79776</v>
      </c>
      <c r="B24977" s="215">
        <v>1</v>
      </c>
      <c r="C24977" s="216" t="s">
        <v>79777</v>
      </c>
      <c r="D24977" s="215" t="s">
        <v>79778</v>
      </c>
    </row>
    <row r="24978" spans="1:4">
      <c r="A24978" s="215" t="s">
        <v>79779</v>
      </c>
      <c r="B24978" s="215">
        <v>1</v>
      </c>
      <c r="C24978" s="216" t="s">
        <v>79780</v>
      </c>
      <c r="D24978" s="215" t="s">
        <v>79781</v>
      </c>
    </row>
    <row r="24979" spans="1:4">
      <c r="A24979" s="215" t="s">
        <v>79782</v>
      </c>
      <c r="B24979" s="215">
        <v>1</v>
      </c>
      <c r="C24979" s="216" t="s">
        <v>79783</v>
      </c>
      <c r="D24979" s="215" t="s">
        <v>79784</v>
      </c>
    </row>
    <row r="24980" spans="1:4">
      <c r="A24980" s="215" t="s">
        <v>79785</v>
      </c>
      <c r="B24980" s="215">
        <v>1</v>
      </c>
      <c r="C24980" s="216" t="s">
        <v>79786</v>
      </c>
      <c r="D24980" s="215" t="s">
        <v>79787</v>
      </c>
    </row>
    <row r="24981" spans="1:4">
      <c r="A24981" s="215" t="s">
        <v>79788</v>
      </c>
      <c r="B24981" s="215">
        <v>1</v>
      </c>
      <c r="C24981" s="216" t="s">
        <v>79789</v>
      </c>
      <c r="D24981" s="215" t="s">
        <v>79790</v>
      </c>
    </row>
    <row r="24982" spans="1:4">
      <c r="A24982" s="215" t="s">
        <v>79791</v>
      </c>
      <c r="B24982" s="215">
        <v>1</v>
      </c>
      <c r="C24982" s="216" t="s">
        <v>79792</v>
      </c>
      <c r="D24982" s="215" t="s">
        <v>79793</v>
      </c>
    </row>
    <row r="24983" spans="1:4">
      <c r="A24983" s="215" t="s">
        <v>79794</v>
      </c>
      <c r="B24983" s="215">
        <v>1</v>
      </c>
      <c r="C24983" s="216" t="s">
        <v>79795</v>
      </c>
      <c r="D24983" s="215" t="s">
        <v>79631</v>
      </c>
    </row>
    <row r="24984" spans="1:4">
      <c r="A24984" s="215" t="s">
        <v>79796</v>
      </c>
      <c r="B24984" s="215">
        <v>1</v>
      </c>
      <c r="C24984" s="216" t="s">
        <v>79797</v>
      </c>
      <c r="D24984" s="215" t="s">
        <v>79798</v>
      </c>
    </row>
    <row r="24985" spans="1:4">
      <c r="A24985" s="215" t="s">
        <v>79799</v>
      </c>
      <c r="B24985" s="215">
        <v>1</v>
      </c>
      <c r="C24985" s="216" t="s">
        <v>79800</v>
      </c>
      <c r="D24985" s="215" t="s">
        <v>79801</v>
      </c>
    </row>
    <row r="24986" spans="1:4">
      <c r="A24986" s="215" t="s">
        <v>79802</v>
      </c>
      <c r="B24986" s="215">
        <v>1</v>
      </c>
      <c r="C24986" s="216" t="s">
        <v>79803</v>
      </c>
      <c r="D24986" s="215" t="s">
        <v>79804</v>
      </c>
    </row>
    <row r="24987" spans="1:4">
      <c r="A24987" s="215" t="s">
        <v>79805</v>
      </c>
      <c r="B24987" s="215">
        <v>1</v>
      </c>
      <c r="C24987" s="216" t="s">
        <v>79806</v>
      </c>
      <c r="D24987" s="215" t="s">
        <v>79807</v>
      </c>
    </row>
    <row r="24988" spans="1:4">
      <c r="A24988" s="215" t="s">
        <v>79808</v>
      </c>
      <c r="B24988" s="215">
        <v>1</v>
      </c>
      <c r="C24988" s="216" t="s">
        <v>79809</v>
      </c>
      <c r="D24988" s="215" t="s">
        <v>79810</v>
      </c>
    </row>
    <row r="24989" spans="1:4">
      <c r="A24989" s="215" t="s">
        <v>79811</v>
      </c>
      <c r="B24989" s="215">
        <v>1</v>
      </c>
      <c r="C24989" s="216" t="s">
        <v>79812</v>
      </c>
      <c r="D24989" s="215" t="s">
        <v>79813</v>
      </c>
    </row>
    <row r="24990" spans="1:4">
      <c r="A24990" s="215" t="s">
        <v>79814</v>
      </c>
      <c r="B24990" s="215">
        <v>1</v>
      </c>
      <c r="C24990" s="216" t="s">
        <v>79815</v>
      </c>
      <c r="D24990" s="215" t="s">
        <v>79816</v>
      </c>
    </row>
    <row r="24991" spans="1:4">
      <c r="A24991" s="215" t="s">
        <v>79817</v>
      </c>
      <c r="B24991" s="215">
        <v>1</v>
      </c>
      <c r="C24991" s="216" t="s">
        <v>79818</v>
      </c>
      <c r="D24991" s="215" t="s">
        <v>79819</v>
      </c>
    </row>
    <row r="24992" spans="1:4">
      <c r="A24992" s="215" t="s">
        <v>79820</v>
      </c>
      <c r="B24992" s="215">
        <v>1</v>
      </c>
      <c r="C24992" s="216" t="s">
        <v>79821</v>
      </c>
      <c r="D24992" s="215" t="s">
        <v>79822</v>
      </c>
    </row>
    <row r="24993" spans="1:4">
      <c r="A24993" s="215" t="s">
        <v>79823</v>
      </c>
      <c r="B24993" s="215">
        <v>1</v>
      </c>
      <c r="C24993" s="216" t="s">
        <v>79824</v>
      </c>
      <c r="D24993" s="215" t="s">
        <v>79825</v>
      </c>
    </row>
    <row r="24994" spans="1:4">
      <c r="A24994" s="215" t="s">
        <v>79826</v>
      </c>
      <c r="B24994" s="215">
        <v>1</v>
      </c>
      <c r="C24994" s="216" t="s">
        <v>79827</v>
      </c>
      <c r="D24994" s="215" t="s">
        <v>79828</v>
      </c>
    </row>
    <row r="24995" spans="1:4">
      <c r="A24995" s="215" t="s">
        <v>79829</v>
      </c>
      <c r="B24995" s="215">
        <v>1</v>
      </c>
      <c r="C24995" s="216" t="s">
        <v>79830</v>
      </c>
      <c r="D24995" s="215" t="s">
        <v>79831</v>
      </c>
    </row>
    <row r="24996" spans="1:4">
      <c r="A24996" s="215" t="s">
        <v>79832</v>
      </c>
      <c r="B24996" s="215">
        <v>1</v>
      </c>
      <c r="C24996" s="216" t="s">
        <v>79833</v>
      </c>
      <c r="D24996" s="215" t="s">
        <v>79834</v>
      </c>
    </row>
    <row r="24997" spans="1:4">
      <c r="A24997" s="215" t="s">
        <v>79835</v>
      </c>
      <c r="B24997" s="215">
        <v>1</v>
      </c>
      <c r="C24997" s="216" t="s">
        <v>79836</v>
      </c>
      <c r="D24997" s="215" t="s">
        <v>79837</v>
      </c>
    </row>
    <row r="24998" spans="1:4">
      <c r="A24998" s="215" t="s">
        <v>79838</v>
      </c>
      <c r="B24998" s="215">
        <v>1</v>
      </c>
      <c r="C24998" s="216" t="s">
        <v>79839</v>
      </c>
      <c r="D24998" s="215" t="s">
        <v>79840</v>
      </c>
    </row>
    <row r="24999" spans="1:4">
      <c r="A24999" s="215" t="s">
        <v>79841</v>
      </c>
      <c r="B24999" s="215">
        <v>1</v>
      </c>
      <c r="C24999" s="216" t="s">
        <v>79842</v>
      </c>
      <c r="D24999" s="215" t="s">
        <v>79843</v>
      </c>
    </row>
    <row r="25000" spans="1:4">
      <c r="A25000" s="215" t="s">
        <v>79844</v>
      </c>
      <c r="B25000" s="215">
        <v>1</v>
      </c>
      <c r="C25000" s="216" t="s">
        <v>79845</v>
      </c>
      <c r="D25000" s="215" t="s">
        <v>79846</v>
      </c>
    </row>
    <row r="25001" spans="1:4">
      <c r="A25001" s="215" t="s">
        <v>79847</v>
      </c>
      <c r="B25001" s="215">
        <v>1</v>
      </c>
      <c r="C25001" s="216" t="s">
        <v>79848</v>
      </c>
      <c r="D25001" s="215" t="s">
        <v>79849</v>
      </c>
    </row>
    <row r="25002" spans="1:4">
      <c r="A25002" s="215" t="s">
        <v>79850</v>
      </c>
      <c r="B25002" s="215">
        <v>1</v>
      </c>
      <c r="C25002" s="216" t="s">
        <v>79851</v>
      </c>
      <c r="D25002" s="215" t="s">
        <v>79852</v>
      </c>
    </row>
    <row r="25003" spans="1:4">
      <c r="A25003" s="215" t="s">
        <v>79853</v>
      </c>
      <c r="B25003" s="215">
        <v>1</v>
      </c>
      <c r="C25003" s="216" t="s">
        <v>79854</v>
      </c>
      <c r="D25003" s="215" t="s">
        <v>79855</v>
      </c>
    </row>
    <row r="25004" spans="1:4">
      <c r="A25004" s="215" t="s">
        <v>79856</v>
      </c>
      <c r="B25004" s="215">
        <v>1</v>
      </c>
      <c r="C25004" s="216" t="s">
        <v>79857</v>
      </c>
      <c r="D25004" s="215" t="s">
        <v>79858</v>
      </c>
    </row>
    <row r="25005" spans="1:4">
      <c r="A25005" s="215" t="s">
        <v>79859</v>
      </c>
      <c r="B25005" s="215">
        <v>1</v>
      </c>
      <c r="C25005" s="216" t="s">
        <v>79860</v>
      </c>
      <c r="D25005" s="215" t="s">
        <v>79861</v>
      </c>
    </row>
    <row r="25006" spans="1:4">
      <c r="A25006" s="215" t="s">
        <v>79862</v>
      </c>
      <c r="B25006" s="215">
        <v>1</v>
      </c>
      <c r="C25006" s="216" t="s">
        <v>79863</v>
      </c>
      <c r="D25006" s="215" t="s">
        <v>79864</v>
      </c>
    </row>
    <row r="25007" spans="1:4">
      <c r="A25007" s="215" t="s">
        <v>79865</v>
      </c>
      <c r="B25007" s="215">
        <v>1</v>
      </c>
      <c r="C25007" s="216" t="s">
        <v>79866</v>
      </c>
      <c r="D25007" s="215" t="s">
        <v>79867</v>
      </c>
    </row>
    <row r="25008" spans="1:4">
      <c r="A25008" s="215" t="s">
        <v>79868</v>
      </c>
      <c r="B25008" s="215">
        <v>1</v>
      </c>
      <c r="C25008" s="216" t="s">
        <v>79869</v>
      </c>
      <c r="D25008" s="215" t="s">
        <v>79870</v>
      </c>
    </row>
    <row r="25009" spans="1:4">
      <c r="A25009" s="215" t="s">
        <v>79871</v>
      </c>
      <c r="B25009" s="215">
        <v>1</v>
      </c>
      <c r="C25009" s="216" t="s">
        <v>79872</v>
      </c>
      <c r="D25009" s="215" t="s">
        <v>79873</v>
      </c>
    </row>
    <row r="25010" spans="1:4">
      <c r="A25010" s="215" t="s">
        <v>79874</v>
      </c>
      <c r="B25010" s="215">
        <v>1</v>
      </c>
      <c r="C25010" s="216" t="s">
        <v>79875</v>
      </c>
      <c r="D25010" s="215" t="s">
        <v>79876</v>
      </c>
    </row>
    <row r="25011" spans="1:4">
      <c r="A25011" s="215" t="s">
        <v>79877</v>
      </c>
      <c r="B25011" s="215">
        <v>1</v>
      </c>
      <c r="C25011" s="216" t="s">
        <v>79878</v>
      </c>
      <c r="D25011" s="215" t="s">
        <v>79879</v>
      </c>
    </row>
    <row r="25012" spans="1:4">
      <c r="A25012" s="215" t="s">
        <v>79880</v>
      </c>
      <c r="B25012" s="215">
        <v>1</v>
      </c>
      <c r="C25012" s="216" t="s">
        <v>79881</v>
      </c>
      <c r="D25012" s="215" t="s">
        <v>79882</v>
      </c>
    </row>
    <row r="25013" spans="1:4">
      <c r="A25013" s="215" t="s">
        <v>79883</v>
      </c>
      <c r="B25013" s="215">
        <v>1</v>
      </c>
      <c r="C25013" s="216" t="s">
        <v>79884</v>
      </c>
      <c r="D25013" s="215" t="s">
        <v>79885</v>
      </c>
    </row>
    <row r="25014" spans="1:4">
      <c r="A25014" s="215" t="s">
        <v>79886</v>
      </c>
      <c r="B25014" s="215">
        <v>1</v>
      </c>
      <c r="C25014" s="216" t="s">
        <v>79887</v>
      </c>
      <c r="D25014" s="215" t="s">
        <v>79888</v>
      </c>
    </row>
    <row r="25015" spans="1:4">
      <c r="A25015" s="215" t="s">
        <v>79889</v>
      </c>
      <c r="B25015" s="215">
        <v>1</v>
      </c>
      <c r="C25015" s="216" t="s">
        <v>79890</v>
      </c>
      <c r="D25015" s="215" t="s">
        <v>79891</v>
      </c>
    </row>
    <row r="25016" spans="1:4">
      <c r="A25016" s="215" t="s">
        <v>79892</v>
      </c>
      <c r="B25016" s="215">
        <v>1</v>
      </c>
      <c r="C25016" s="216" t="s">
        <v>79893</v>
      </c>
      <c r="D25016" s="215" t="s">
        <v>79894</v>
      </c>
    </row>
    <row r="25017" spans="1:4">
      <c r="A25017" s="215" t="s">
        <v>79895</v>
      </c>
      <c r="B25017" s="215">
        <v>1</v>
      </c>
      <c r="C25017" s="216" t="s">
        <v>79896</v>
      </c>
      <c r="D25017" s="215" t="s">
        <v>79897</v>
      </c>
    </row>
    <row r="25018" spans="1:4">
      <c r="A25018" s="215" t="s">
        <v>79898</v>
      </c>
      <c r="B25018" s="215">
        <v>1</v>
      </c>
      <c r="C25018" s="216" t="s">
        <v>79899</v>
      </c>
      <c r="D25018" s="215" t="s">
        <v>79900</v>
      </c>
    </row>
    <row r="25019" spans="1:4">
      <c r="A25019" s="215" t="s">
        <v>79901</v>
      </c>
      <c r="B25019" s="215">
        <v>1</v>
      </c>
      <c r="C25019" s="216" t="s">
        <v>79902</v>
      </c>
      <c r="D25019" s="215" t="s">
        <v>79903</v>
      </c>
    </row>
    <row r="25020" spans="1:4">
      <c r="A25020" s="215" t="s">
        <v>79904</v>
      </c>
      <c r="B25020" s="215">
        <v>1</v>
      </c>
      <c r="C25020" s="216" t="s">
        <v>79905</v>
      </c>
      <c r="D25020" s="215" t="s">
        <v>79906</v>
      </c>
    </row>
    <row r="25021" spans="1:4">
      <c r="A25021" s="215" t="s">
        <v>79907</v>
      </c>
      <c r="B25021" s="215">
        <v>1</v>
      </c>
      <c r="C25021" s="216" t="s">
        <v>79908</v>
      </c>
      <c r="D25021" s="215" t="s">
        <v>79909</v>
      </c>
    </row>
    <row r="25022" spans="1:4">
      <c r="A25022" s="215" t="s">
        <v>79910</v>
      </c>
      <c r="B25022" s="215">
        <v>1</v>
      </c>
      <c r="C25022" s="216" t="s">
        <v>79911</v>
      </c>
      <c r="D25022" s="215" t="s">
        <v>79912</v>
      </c>
    </row>
    <row r="25023" spans="1:4">
      <c r="A25023" s="215" t="s">
        <v>79913</v>
      </c>
      <c r="B25023" s="215">
        <v>1</v>
      </c>
      <c r="C25023" s="216" t="s">
        <v>79914</v>
      </c>
      <c r="D25023" s="215" t="s">
        <v>79915</v>
      </c>
    </row>
    <row r="25024" spans="1:4">
      <c r="A25024" s="215" t="s">
        <v>79916</v>
      </c>
      <c r="B25024" s="215">
        <v>1</v>
      </c>
      <c r="C25024" s="216" t="s">
        <v>79917</v>
      </c>
      <c r="D25024" s="215" t="s">
        <v>79918</v>
      </c>
    </row>
    <row r="25025" spans="1:4">
      <c r="A25025" s="215" t="s">
        <v>79919</v>
      </c>
      <c r="B25025" s="215">
        <v>1</v>
      </c>
      <c r="C25025" s="216" t="s">
        <v>79920</v>
      </c>
      <c r="D25025" s="215" t="s">
        <v>79921</v>
      </c>
    </row>
    <row r="25026" spans="1:4">
      <c r="A25026" s="215" t="s">
        <v>79922</v>
      </c>
      <c r="B25026" s="215">
        <v>1</v>
      </c>
      <c r="C25026" s="216" t="s">
        <v>79923</v>
      </c>
      <c r="D25026" s="215" t="s">
        <v>79745</v>
      </c>
    </row>
    <row r="25027" spans="1:4">
      <c r="A25027" s="215" t="s">
        <v>79924</v>
      </c>
      <c r="B25027" s="215">
        <v>1</v>
      </c>
      <c r="C25027" s="216" t="s">
        <v>79925</v>
      </c>
      <c r="D25027" s="215" t="s">
        <v>79926</v>
      </c>
    </row>
    <row r="25028" spans="1:4">
      <c r="A25028" s="215" t="s">
        <v>79927</v>
      </c>
      <c r="B25028" s="215">
        <v>1</v>
      </c>
      <c r="C25028" s="216" t="s">
        <v>79928</v>
      </c>
      <c r="D25028" s="215" t="s">
        <v>79929</v>
      </c>
    </row>
    <row r="25029" spans="1:4">
      <c r="A25029" s="215" t="s">
        <v>79930</v>
      </c>
      <c r="B25029" s="215">
        <v>1</v>
      </c>
      <c r="C25029" s="216" t="s">
        <v>79931</v>
      </c>
      <c r="D25029" s="215" t="s">
        <v>79932</v>
      </c>
    </row>
    <row r="25030" spans="1:4">
      <c r="A25030" s="215" t="s">
        <v>79933</v>
      </c>
      <c r="B25030" s="215">
        <v>1</v>
      </c>
      <c r="C25030" s="216" t="s">
        <v>79934</v>
      </c>
      <c r="D25030" s="215" t="s">
        <v>79935</v>
      </c>
    </row>
    <row r="25031" spans="1:4">
      <c r="A25031" s="215" t="s">
        <v>79936</v>
      </c>
      <c r="B25031" s="215">
        <v>1</v>
      </c>
      <c r="C25031" s="216" t="s">
        <v>79937</v>
      </c>
      <c r="D25031" s="215" t="s">
        <v>79938</v>
      </c>
    </row>
    <row r="25032" spans="1:4">
      <c r="A25032" s="215" t="s">
        <v>79939</v>
      </c>
      <c r="B25032" s="215">
        <v>1</v>
      </c>
      <c r="C25032" s="216" t="s">
        <v>79940</v>
      </c>
      <c r="D25032" s="215" t="s">
        <v>79941</v>
      </c>
    </row>
    <row r="25033" spans="1:4">
      <c r="A25033" s="215" t="s">
        <v>79942</v>
      </c>
      <c r="B25033" s="215">
        <v>1</v>
      </c>
      <c r="C25033" s="216" t="s">
        <v>79943</v>
      </c>
      <c r="D25033" s="215" t="s">
        <v>79944</v>
      </c>
    </row>
    <row r="25034" spans="1:4">
      <c r="A25034" s="215" t="s">
        <v>79945</v>
      </c>
      <c r="B25034" s="215">
        <v>1</v>
      </c>
      <c r="C25034" s="216" t="s">
        <v>79946</v>
      </c>
      <c r="D25034" s="215" t="s">
        <v>79947</v>
      </c>
    </row>
    <row r="25035" spans="1:4">
      <c r="A25035" s="215" t="s">
        <v>79948</v>
      </c>
      <c r="B25035" s="215">
        <v>1</v>
      </c>
      <c r="C25035" s="216" t="s">
        <v>79949</v>
      </c>
      <c r="D25035" s="215" t="s">
        <v>79950</v>
      </c>
    </row>
    <row r="25036" spans="1:4">
      <c r="A25036" s="215" t="s">
        <v>79951</v>
      </c>
      <c r="B25036" s="215">
        <v>1</v>
      </c>
      <c r="C25036" s="216" t="s">
        <v>79952</v>
      </c>
      <c r="D25036" s="215" t="s">
        <v>79953</v>
      </c>
    </row>
    <row r="25037" spans="1:4">
      <c r="A25037" s="215" t="s">
        <v>79954</v>
      </c>
      <c r="B25037" s="215">
        <v>1</v>
      </c>
      <c r="C25037" s="216" t="s">
        <v>79955</v>
      </c>
      <c r="D25037" s="215" t="s">
        <v>79956</v>
      </c>
    </row>
    <row r="25038" spans="1:4">
      <c r="A25038" s="215" t="s">
        <v>79957</v>
      </c>
      <c r="B25038" s="215">
        <v>1</v>
      </c>
      <c r="C25038" s="216" t="s">
        <v>79958</v>
      </c>
      <c r="D25038" s="215" t="s">
        <v>79959</v>
      </c>
    </row>
    <row r="25039" spans="1:4">
      <c r="A25039" s="215" t="s">
        <v>79960</v>
      </c>
      <c r="B25039" s="215">
        <v>1</v>
      </c>
      <c r="C25039" s="216" t="s">
        <v>79961</v>
      </c>
      <c r="D25039" s="215" t="s">
        <v>79962</v>
      </c>
    </row>
    <row r="25040" spans="1:4">
      <c r="A25040" s="215" t="s">
        <v>79963</v>
      </c>
      <c r="B25040" s="215">
        <v>1</v>
      </c>
      <c r="C25040" s="216" t="s">
        <v>79964</v>
      </c>
      <c r="D25040" s="215" t="s">
        <v>79965</v>
      </c>
    </row>
    <row r="25041" spans="1:4">
      <c r="A25041" s="215" t="s">
        <v>79966</v>
      </c>
      <c r="B25041" s="215">
        <v>1</v>
      </c>
      <c r="C25041" s="216" t="s">
        <v>79967</v>
      </c>
      <c r="D25041" s="215" t="s">
        <v>79968</v>
      </c>
    </row>
    <row r="25042" spans="1:4">
      <c r="A25042" s="215" t="s">
        <v>79969</v>
      </c>
      <c r="B25042" s="215">
        <v>1</v>
      </c>
      <c r="C25042" s="216" t="s">
        <v>79970</v>
      </c>
      <c r="D25042" s="215" t="s">
        <v>79971</v>
      </c>
    </row>
    <row r="25043" spans="1:4">
      <c r="A25043" s="215" t="s">
        <v>79972</v>
      </c>
      <c r="B25043" s="215">
        <v>1</v>
      </c>
      <c r="C25043" s="216" t="s">
        <v>79973</v>
      </c>
      <c r="D25043" s="215" t="s">
        <v>79974</v>
      </c>
    </row>
    <row r="25044" spans="1:4">
      <c r="A25044" s="215" t="s">
        <v>79975</v>
      </c>
      <c r="B25044" s="215">
        <v>1</v>
      </c>
      <c r="C25044" s="216" t="s">
        <v>79976</v>
      </c>
      <c r="D25044" s="215" t="s">
        <v>79977</v>
      </c>
    </row>
    <row r="25045" spans="1:4">
      <c r="A25045" s="215" t="s">
        <v>79978</v>
      </c>
      <c r="B25045" s="215">
        <v>1</v>
      </c>
      <c r="C25045" s="216" t="s">
        <v>79979</v>
      </c>
      <c r="D25045" s="215" t="s">
        <v>79980</v>
      </c>
    </row>
    <row r="25046" spans="1:4">
      <c r="A25046" s="215" t="s">
        <v>79981</v>
      </c>
      <c r="B25046" s="215">
        <v>1</v>
      </c>
      <c r="C25046" s="216" t="s">
        <v>79982</v>
      </c>
      <c r="D25046" s="215" t="s">
        <v>79983</v>
      </c>
    </row>
    <row r="25047" spans="1:4">
      <c r="A25047" s="215" t="s">
        <v>79984</v>
      </c>
      <c r="B25047" s="215">
        <v>1</v>
      </c>
      <c r="C25047" s="216" t="s">
        <v>79985</v>
      </c>
      <c r="D25047" s="215" t="s">
        <v>79986</v>
      </c>
    </row>
    <row r="25048" spans="1:4">
      <c r="A25048" s="215" t="s">
        <v>79987</v>
      </c>
      <c r="B25048" s="215">
        <v>1</v>
      </c>
      <c r="C25048" s="216" t="s">
        <v>79988</v>
      </c>
      <c r="D25048" s="215" t="s">
        <v>79989</v>
      </c>
    </row>
    <row r="25049" spans="1:4">
      <c r="A25049" s="215" t="s">
        <v>79990</v>
      </c>
      <c r="B25049" s="215">
        <v>1</v>
      </c>
      <c r="C25049" s="216" t="s">
        <v>79991</v>
      </c>
      <c r="D25049" s="215" t="s">
        <v>79992</v>
      </c>
    </row>
    <row r="25050" spans="1:4">
      <c r="A25050" s="215" t="s">
        <v>79993</v>
      </c>
      <c r="B25050" s="215">
        <v>1</v>
      </c>
      <c r="C25050" s="216" t="s">
        <v>79994</v>
      </c>
      <c r="D25050" s="215" t="s">
        <v>79995</v>
      </c>
    </row>
    <row r="25051" spans="1:4">
      <c r="A25051" s="215" t="s">
        <v>79996</v>
      </c>
      <c r="B25051" s="215">
        <v>1</v>
      </c>
      <c r="C25051" s="216" t="s">
        <v>79997</v>
      </c>
      <c r="D25051" s="215" t="s">
        <v>79998</v>
      </c>
    </row>
    <row r="25052" spans="1:4">
      <c r="A25052" s="215" t="s">
        <v>79999</v>
      </c>
      <c r="B25052" s="215">
        <v>1</v>
      </c>
      <c r="C25052" s="216" t="s">
        <v>80000</v>
      </c>
      <c r="D25052" s="215" t="s">
        <v>80001</v>
      </c>
    </row>
    <row r="25053" spans="1:4">
      <c r="A25053" s="215" t="s">
        <v>80002</v>
      </c>
      <c r="B25053" s="215">
        <v>1</v>
      </c>
      <c r="C25053" s="216" t="s">
        <v>80003</v>
      </c>
      <c r="D25053" s="215" t="s">
        <v>80004</v>
      </c>
    </row>
    <row r="25054" spans="1:4">
      <c r="A25054" s="215" t="s">
        <v>80005</v>
      </c>
      <c r="B25054" s="215">
        <v>1</v>
      </c>
      <c r="C25054" s="216" t="s">
        <v>80006</v>
      </c>
      <c r="D25054" s="215" t="s">
        <v>80007</v>
      </c>
    </row>
    <row r="25055" spans="1:4">
      <c r="A25055" s="215" t="s">
        <v>80008</v>
      </c>
      <c r="B25055" s="215">
        <v>1</v>
      </c>
      <c r="C25055" s="216" t="s">
        <v>80009</v>
      </c>
      <c r="D25055" s="215" t="s">
        <v>80010</v>
      </c>
    </row>
    <row r="25056" spans="1:4">
      <c r="A25056" s="215" t="s">
        <v>80011</v>
      </c>
      <c r="B25056" s="215">
        <v>1</v>
      </c>
      <c r="C25056" s="216" t="s">
        <v>80012</v>
      </c>
      <c r="D25056" s="215" t="s">
        <v>80013</v>
      </c>
    </row>
    <row r="25057" spans="1:4">
      <c r="A25057" s="215" t="s">
        <v>80014</v>
      </c>
      <c r="B25057" s="215">
        <v>1</v>
      </c>
      <c r="C25057" s="216" t="s">
        <v>80015</v>
      </c>
      <c r="D25057" s="215" t="s">
        <v>80016</v>
      </c>
    </row>
    <row r="25058" spans="1:4">
      <c r="A25058" s="215" t="s">
        <v>80017</v>
      </c>
      <c r="B25058" s="215">
        <v>1</v>
      </c>
      <c r="C25058" s="216" t="s">
        <v>80018</v>
      </c>
      <c r="D25058" s="215" t="s">
        <v>80019</v>
      </c>
    </row>
    <row r="25059" spans="1:4">
      <c r="A25059" s="215" t="s">
        <v>80020</v>
      </c>
      <c r="B25059" s="215">
        <v>1</v>
      </c>
      <c r="C25059" s="216" t="s">
        <v>80021</v>
      </c>
      <c r="D25059" s="215" t="s">
        <v>80022</v>
      </c>
    </row>
    <row r="25060" spans="1:4">
      <c r="A25060" s="215" t="s">
        <v>80023</v>
      </c>
      <c r="B25060" s="215">
        <v>1</v>
      </c>
      <c r="C25060" s="216" t="s">
        <v>80024</v>
      </c>
      <c r="D25060" s="215" t="s">
        <v>80025</v>
      </c>
    </row>
    <row r="25061" spans="1:4">
      <c r="A25061" s="215" t="s">
        <v>80026</v>
      </c>
      <c r="B25061" s="215">
        <v>1</v>
      </c>
      <c r="C25061" s="216" t="s">
        <v>80027</v>
      </c>
      <c r="D25061" s="215" t="s">
        <v>80028</v>
      </c>
    </row>
    <row r="25062" spans="1:4">
      <c r="A25062" s="215" t="s">
        <v>80029</v>
      </c>
      <c r="B25062" s="215">
        <v>1</v>
      </c>
      <c r="C25062" s="216" t="s">
        <v>80030</v>
      </c>
      <c r="D25062" s="215" t="s">
        <v>80031</v>
      </c>
    </row>
    <row r="25063" spans="1:4">
      <c r="A25063" s="215" t="s">
        <v>80032</v>
      </c>
      <c r="B25063" s="215">
        <v>1</v>
      </c>
      <c r="C25063" s="216" t="s">
        <v>80033</v>
      </c>
      <c r="D25063" s="215" t="s">
        <v>80034</v>
      </c>
    </row>
    <row r="25064" spans="1:4">
      <c r="A25064" s="215" t="s">
        <v>80035</v>
      </c>
      <c r="B25064" s="215">
        <v>1</v>
      </c>
      <c r="C25064" s="216" t="s">
        <v>80036</v>
      </c>
      <c r="D25064" s="215" t="s">
        <v>80037</v>
      </c>
    </row>
    <row r="25065" spans="1:4">
      <c r="A25065" s="215" t="s">
        <v>80038</v>
      </c>
      <c r="B25065" s="215">
        <v>1</v>
      </c>
      <c r="C25065" s="216" t="s">
        <v>80039</v>
      </c>
      <c r="D25065" s="215" t="s">
        <v>80040</v>
      </c>
    </row>
    <row r="25066" spans="1:4">
      <c r="A25066" s="215" t="s">
        <v>80041</v>
      </c>
      <c r="B25066" s="215">
        <v>1</v>
      </c>
      <c r="C25066" s="216" t="s">
        <v>80042</v>
      </c>
      <c r="D25066" s="215" t="s">
        <v>80043</v>
      </c>
    </row>
    <row r="25067" spans="1:4">
      <c r="A25067" s="215" t="s">
        <v>80044</v>
      </c>
      <c r="B25067" s="215">
        <v>1</v>
      </c>
      <c r="C25067" s="216" t="s">
        <v>80045</v>
      </c>
      <c r="D25067" s="215" t="s">
        <v>80046</v>
      </c>
    </row>
    <row r="25068" spans="1:4">
      <c r="A25068" s="215" t="s">
        <v>80047</v>
      </c>
      <c r="B25068" s="215">
        <v>1</v>
      </c>
      <c r="C25068" s="216" t="s">
        <v>80048</v>
      </c>
      <c r="D25068" s="215" t="s">
        <v>80049</v>
      </c>
    </row>
    <row r="25069" spans="1:4">
      <c r="A25069" s="215" t="s">
        <v>80050</v>
      </c>
      <c r="B25069" s="215">
        <v>1</v>
      </c>
      <c r="C25069" s="216" t="s">
        <v>80051</v>
      </c>
      <c r="D25069" s="215" t="s">
        <v>80049</v>
      </c>
    </row>
    <row r="25070" spans="1:4">
      <c r="A25070" s="215" t="s">
        <v>80052</v>
      </c>
      <c r="B25070" s="215">
        <v>1</v>
      </c>
      <c r="C25070" s="216" t="s">
        <v>80053</v>
      </c>
      <c r="D25070" s="215" t="s">
        <v>80054</v>
      </c>
    </row>
    <row r="25071" spans="1:4">
      <c r="A25071" s="215" t="s">
        <v>80055</v>
      </c>
      <c r="B25071" s="215">
        <v>1</v>
      </c>
      <c r="C25071" s="216" t="s">
        <v>80056</v>
      </c>
      <c r="D25071" s="215" t="s">
        <v>80057</v>
      </c>
    </row>
    <row r="25072" spans="1:4">
      <c r="A25072" s="215" t="s">
        <v>80058</v>
      </c>
      <c r="B25072" s="215">
        <v>1</v>
      </c>
      <c r="C25072" s="216" t="s">
        <v>80059</v>
      </c>
      <c r="D25072" s="215" t="s">
        <v>80060</v>
      </c>
    </row>
    <row r="25073" spans="1:4">
      <c r="A25073" s="215" t="s">
        <v>80061</v>
      </c>
      <c r="B25073" s="215">
        <v>1</v>
      </c>
      <c r="C25073" s="216" t="s">
        <v>80062</v>
      </c>
      <c r="D25073" s="215" t="s">
        <v>80063</v>
      </c>
    </row>
    <row r="25074" spans="1:4">
      <c r="A25074" s="215" t="s">
        <v>80064</v>
      </c>
      <c r="B25074" s="215">
        <v>1</v>
      </c>
      <c r="C25074" s="216" t="s">
        <v>80065</v>
      </c>
      <c r="D25074" s="215" t="s">
        <v>80066</v>
      </c>
    </row>
    <row r="25075" spans="1:4">
      <c r="A25075" s="215" t="s">
        <v>80067</v>
      </c>
      <c r="B25075" s="215">
        <v>1</v>
      </c>
      <c r="C25075" s="216" t="s">
        <v>80068</v>
      </c>
      <c r="D25075" s="215" t="s">
        <v>78543</v>
      </c>
    </row>
    <row r="25076" spans="1:4">
      <c r="A25076" s="215" t="s">
        <v>80069</v>
      </c>
      <c r="B25076" s="215">
        <v>1</v>
      </c>
      <c r="C25076" s="216" t="s">
        <v>80070</v>
      </c>
      <c r="D25076" s="215" t="s">
        <v>80071</v>
      </c>
    </row>
    <row r="25077" spans="1:4">
      <c r="A25077" s="215" t="s">
        <v>80072</v>
      </c>
      <c r="B25077" s="215">
        <v>1</v>
      </c>
      <c r="C25077" s="216" t="s">
        <v>80073</v>
      </c>
      <c r="D25077" s="215" t="s">
        <v>79471</v>
      </c>
    </row>
    <row r="25078" spans="1:4">
      <c r="A25078" s="215" t="s">
        <v>80074</v>
      </c>
      <c r="B25078" s="215">
        <v>1</v>
      </c>
      <c r="C25078" s="216" t="s">
        <v>80075</v>
      </c>
      <c r="D25078" s="215" t="s">
        <v>80076</v>
      </c>
    </row>
    <row r="25079" spans="1:4">
      <c r="A25079" s="215" t="s">
        <v>80077</v>
      </c>
      <c r="B25079" s="215">
        <v>1</v>
      </c>
      <c r="C25079" s="216" t="s">
        <v>80078</v>
      </c>
      <c r="D25079" s="215" t="s">
        <v>79477</v>
      </c>
    </row>
    <row r="25080" spans="1:4">
      <c r="A25080" s="215" t="s">
        <v>80079</v>
      </c>
      <c r="B25080" s="215">
        <v>1</v>
      </c>
      <c r="C25080" s="216" t="s">
        <v>80080</v>
      </c>
      <c r="D25080" s="215" t="s">
        <v>78450</v>
      </c>
    </row>
    <row r="25081" spans="1:4">
      <c r="A25081" s="215" t="s">
        <v>80081</v>
      </c>
      <c r="B25081" s="215">
        <v>1</v>
      </c>
      <c r="C25081" s="216" t="s">
        <v>80082</v>
      </c>
      <c r="D25081" s="215" t="s">
        <v>79482</v>
      </c>
    </row>
    <row r="25082" spans="1:4">
      <c r="A25082" s="215" t="s">
        <v>80083</v>
      </c>
      <c r="B25082" s="215">
        <v>1</v>
      </c>
      <c r="C25082" s="216" t="s">
        <v>80084</v>
      </c>
      <c r="D25082" s="215" t="s">
        <v>79485</v>
      </c>
    </row>
    <row r="25083" spans="1:4">
      <c r="A25083" s="215" t="s">
        <v>80085</v>
      </c>
      <c r="B25083" s="215">
        <v>1</v>
      </c>
      <c r="C25083" s="216" t="s">
        <v>80086</v>
      </c>
      <c r="D25083" s="215" t="s">
        <v>80087</v>
      </c>
    </row>
    <row r="25084" spans="1:4">
      <c r="A25084" s="215" t="s">
        <v>80088</v>
      </c>
      <c r="B25084" s="215">
        <v>1</v>
      </c>
      <c r="C25084" s="216" t="s">
        <v>80089</v>
      </c>
      <c r="D25084" s="215" t="s">
        <v>80090</v>
      </c>
    </row>
    <row r="25085" spans="1:4">
      <c r="A25085" s="215" t="s">
        <v>80091</v>
      </c>
      <c r="B25085" s="215">
        <v>1</v>
      </c>
      <c r="C25085" s="216" t="s">
        <v>80092</v>
      </c>
      <c r="D25085" s="215" t="s">
        <v>79491</v>
      </c>
    </row>
    <row r="25086" spans="1:4">
      <c r="A25086" s="215" t="s">
        <v>80093</v>
      </c>
      <c r="B25086" s="215">
        <v>1</v>
      </c>
      <c r="C25086" s="216" t="s">
        <v>80094</v>
      </c>
      <c r="D25086" s="215" t="s">
        <v>79494</v>
      </c>
    </row>
    <row r="25087" spans="1:4">
      <c r="A25087" s="215" t="s">
        <v>80095</v>
      </c>
      <c r="B25087" s="215">
        <v>1</v>
      </c>
      <c r="C25087" s="216" t="s">
        <v>80096</v>
      </c>
      <c r="D25087" s="215" t="s">
        <v>79497</v>
      </c>
    </row>
    <row r="25088" spans="1:4">
      <c r="A25088" s="215" t="s">
        <v>80097</v>
      </c>
      <c r="B25088" s="215">
        <v>1</v>
      </c>
      <c r="C25088" s="216" t="s">
        <v>80098</v>
      </c>
      <c r="D25088" s="215" t="s">
        <v>79526</v>
      </c>
    </row>
    <row r="25089" spans="1:4">
      <c r="A25089" s="215" t="s">
        <v>80099</v>
      </c>
      <c r="B25089" s="215">
        <v>1</v>
      </c>
      <c r="C25089" s="216" t="s">
        <v>80100</v>
      </c>
      <c r="D25089" s="215" t="s">
        <v>80101</v>
      </c>
    </row>
    <row r="25090" spans="1:4">
      <c r="A25090" s="215" t="s">
        <v>80102</v>
      </c>
      <c r="B25090" s="215">
        <v>1</v>
      </c>
      <c r="C25090" s="216" t="s">
        <v>80103</v>
      </c>
      <c r="D25090" s="215" t="s">
        <v>80104</v>
      </c>
    </row>
    <row r="25091" spans="1:4">
      <c r="A25091" s="215" t="s">
        <v>80105</v>
      </c>
      <c r="B25091" s="215">
        <v>1</v>
      </c>
      <c r="C25091" s="216" t="s">
        <v>80106</v>
      </c>
      <c r="D25091" s="215" t="s">
        <v>80107</v>
      </c>
    </row>
    <row r="25092" spans="1:4">
      <c r="A25092" s="215" t="s">
        <v>80108</v>
      </c>
      <c r="B25092" s="215">
        <v>1</v>
      </c>
      <c r="C25092" s="216" t="s">
        <v>80109</v>
      </c>
      <c r="D25092" s="215" t="s">
        <v>80110</v>
      </c>
    </row>
    <row r="25093" spans="1:4">
      <c r="A25093" s="215" t="s">
        <v>80111</v>
      </c>
      <c r="B25093" s="215">
        <v>1</v>
      </c>
      <c r="C25093" s="216" t="s">
        <v>80112</v>
      </c>
      <c r="D25093" s="215" t="s">
        <v>80113</v>
      </c>
    </row>
    <row r="25094" spans="1:4">
      <c r="A25094" s="215" t="s">
        <v>80114</v>
      </c>
      <c r="B25094" s="215">
        <v>1</v>
      </c>
      <c r="C25094" s="216" t="s">
        <v>80115</v>
      </c>
      <c r="D25094" s="215" t="s">
        <v>80116</v>
      </c>
    </row>
    <row r="25095" spans="1:4">
      <c r="A25095" s="215" t="s">
        <v>80117</v>
      </c>
      <c r="B25095" s="215">
        <v>1</v>
      </c>
      <c r="C25095" s="216" t="s">
        <v>80118</v>
      </c>
      <c r="D25095" s="215" t="s">
        <v>79509</v>
      </c>
    </row>
    <row r="25096" spans="1:4">
      <c r="A25096" s="215" t="s">
        <v>80119</v>
      </c>
      <c r="B25096" s="215">
        <v>1</v>
      </c>
      <c r="C25096" s="216" t="s">
        <v>80120</v>
      </c>
      <c r="D25096" s="215" t="s">
        <v>80121</v>
      </c>
    </row>
    <row r="25097" spans="1:4">
      <c r="A25097" s="215" t="s">
        <v>80122</v>
      </c>
      <c r="B25097" s="215">
        <v>1</v>
      </c>
      <c r="C25097" s="216" t="s">
        <v>80123</v>
      </c>
      <c r="D25097" s="215" t="s">
        <v>78456</v>
      </c>
    </row>
    <row r="25098" spans="1:4">
      <c r="A25098" s="215" t="s">
        <v>80124</v>
      </c>
      <c r="B25098" s="215">
        <v>1</v>
      </c>
      <c r="C25098" s="216" t="s">
        <v>80125</v>
      </c>
      <c r="D25098" s="215" t="s">
        <v>80126</v>
      </c>
    </row>
    <row r="25099" spans="1:4">
      <c r="A25099" s="215" t="s">
        <v>80127</v>
      </c>
      <c r="B25099" s="215">
        <v>1</v>
      </c>
      <c r="C25099" s="216" t="s">
        <v>80128</v>
      </c>
      <c r="D25099" s="215" t="s">
        <v>80129</v>
      </c>
    </row>
    <row r="25100" spans="1:4">
      <c r="A25100" s="215" t="s">
        <v>80130</v>
      </c>
      <c r="B25100" s="215">
        <v>1</v>
      </c>
      <c r="C25100" s="216" t="s">
        <v>80131</v>
      </c>
      <c r="D25100" s="215" t="s">
        <v>79532</v>
      </c>
    </row>
    <row r="25101" spans="1:4">
      <c r="A25101" s="215" t="s">
        <v>80132</v>
      </c>
      <c r="B25101" s="215">
        <v>1</v>
      </c>
      <c r="C25101" s="216" t="s">
        <v>80133</v>
      </c>
      <c r="D25101" s="215" t="s">
        <v>79538</v>
      </c>
    </row>
    <row r="25102" spans="1:4">
      <c r="A25102" s="215" t="s">
        <v>80134</v>
      </c>
      <c r="B25102" s="215">
        <v>1</v>
      </c>
      <c r="C25102" s="216" t="s">
        <v>80135</v>
      </c>
      <c r="D25102" s="215" t="s">
        <v>79538</v>
      </c>
    </row>
    <row r="25103" spans="1:4">
      <c r="A25103" s="215" t="s">
        <v>80136</v>
      </c>
      <c r="B25103" s="215">
        <v>1</v>
      </c>
      <c r="C25103" s="216" t="s">
        <v>80137</v>
      </c>
      <c r="D25103" s="215" t="s">
        <v>80138</v>
      </c>
    </row>
    <row r="25104" spans="1:4">
      <c r="A25104" s="215" t="s">
        <v>80139</v>
      </c>
      <c r="B25104" s="215">
        <v>1</v>
      </c>
      <c r="C25104" s="216" t="s">
        <v>80140</v>
      </c>
      <c r="D25104" s="215" t="s">
        <v>79544</v>
      </c>
    </row>
    <row r="25105" spans="1:4">
      <c r="A25105" s="215" t="s">
        <v>80141</v>
      </c>
      <c r="B25105" s="215">
        <v>1</v>
      </c>
      <c r="C25105" s="216" t="s">
        <v>80142</v>
      </c>
      <c r="D25105" s="215" t="s">
        <v>78459</v>
      </c>
    </row>
    <row r="25106" spans="1:4">
      <c r="A25106" s="215" t="s">
        <v>80143</v>
      </c>
      <c r="B25106" s="215">
        <v>1</v>
      </c>
      <c r="C25106" s="216" t="s">
        <v>80144</v>
      </c>
      <c r="D25106" s="215" t="s">
        <v>79549</v>
      </c>
    </row>
    <row r="25107" spans="1:4">
      <c r="A25107" s="215" t="s">
        <v>80145</v>
      </c>
      <c r="B25107" s="215">
        <v>1</v>
      </c>
      <c r="C25107" s="216" t="s">
        <v>80146</v>
      </c>
      <c r="D25107" s="215" t="s">
        <v>79552</v>
      </c>
    </row>
    <row r="25108" spans="1:4">
      <c r="A25108" s="215" t="s">
        <v>80147</v>
      </c>
      <c r="B25108" s="215">
        <v>1</v>
      </c>
      <c r="C25108" s="216" t="s">
        <v>80148</v>
      </c>
      <c r="D25108" s="215" t="s">
        <v>79555</v>
      </c>
    </row>
    <row r="25109" spans="1:4">
      <c r="A25109" s="215" t="s">
        <v>80149</v>
      </c>
      <c r="B25109" s="215">
        <v>1</v>
      </c>
      <c r="C25109" s="216" t="s">
        <v>80150</v>
      </c>
      <c r="D25109" s="215" t="s">
        <v>79558</v>
      </c>
    </row>
    <row r="25110" spans="1:4">
      <c r="A25110" s="215" t="s">
        <v>80151</v>
      </c>
      <c r="B25110" s="215">
        <v>1</v>
      </c>
      <c r="C25110" s="216" t="s">
        <v>80152</v>
      </c>
      <c r="D25110" s="215" t="s">
        <v>79564</v>
      </c>
    </row>
    <row r="25111" spans="1:4">
      <c r="A25111" s="215" t="s">
        <v>80153</v>
      </c>
      <c r="B25111" s="215">
        <v>1</v>
      </c>
      <c r="C25111" s="216" t="s">
        <v>80154</v>
      </c>
      <c r="D25111" s="215" t="s">
        <v>80155</v>
      </c>
    </row>
    <row r="25112" spans="1:4">
      <c r="A25112" s="215" t="s">
        <v>80156</v>
      </c>
      <c r="B25112" s="215">
        <v>1</v>
      </c>
      <c r="C25112" s="216" t="s">
        <v>80157</v>
      </c>
      <c r="D25112" s="215" t="s">
        <v>79567</v>
      </c>
    </row>
    <row r="25113" spans="1:4">
      <c r="A25113" s="215" t="s">
        <v>80158</v>
      </c>
      <c r="B25113" s="215">
        <v>1</v>
      </c>
      <c r="C25113" s="216" t="s">
        <v>80159</v>
      </c>
      <c r="D25113" s="215" t="s">
        <v>80160</v>
      </c>
    </row>
    <row r="25114" spans="1:4">
      <c r="A25114" s="215" t="s">
        <v>80161</v>
      </c>
      <c r="B25114" s="215">
        <v>1</v>
      </c>
      <c r="C25114" s="216" t="s">
        <v>80162</v>
      </c>
      <c r="D25114" s="215" t="s">
        <v>79576</v>
      </c>
    </row>
    <row r="25115" spans="1:4">
      <c r="A25115" s="215" t="s">
        <v>80163</v>
      </c>
      <c r="B25115" s="215">
        <v>1</v>
      </c>
      <c r="C25115" s="216" t="s">
        <v>80164</v>
      </c>
      <c r="D25115" s="215" t="s">
        <v>79579</v>
      </c>
    </row>
    <row r="25116" spans="1:4">
      <c r="A25116" s="215" t="s">
        <v>80165</v>
      </c>
      <c r="B25116" s="215">
        <v>1</v>
      </c>
      <c r="C25116" s="216" t="s">
        <v>80166</v>
      </c>
      <c r="D25116" s="215" t="s">
        <v>79582</v>
      </c>
    </row>
    <row r="25117" spans="1:4">
      <c r="A25117" s="215" t="s">
        <v>80167</v>
      </c>
      <c r="B25117" s="215">
        <v>1</v>
      </c>
      <c r="C25117" s="216" t="s">
        <v>80168</v>
      </c>
      <c r="D25117" s="215" t="s">
        <v>78468</v>
      </c>
    </row>
    <row r="25118" spans="1:4">
      <c r="A25118" s="215" t="s">
        <v>80169</v>
      </c>
      <c r="B25118" s="215">
        <v>1</v>
      </c>
      <c r="C25118" s="216" t="s">
        <v>80170</v>
      </c>
      <c r="D25118" s="215" t="s">
        <v>78471</v>
      </c>
    </row>
    <row r="25119" spans="1:4">
      <c r="A25119" s="215" t="s">
        <v>80171</v>
      </c>
      <c r="B25119" s="215">
        <v>1</v>
      </c>
      <c r="C25119" s="216" t="s">
        <v>80172</v>
      </c>
      <c r="D25119" s="215" t="s">
        <v>79589</v>
      </c>
    </row>
    <row r="25120" spans="1:4">
      <c r="A25120" s="215" t="s">
        <v>80173</v>
      </c>
      <c r="B25120" s="215">
        <v>1</v>
      </c>
      <c r="C25120" s="216" t="s">
        <v>80174</v>
      </c>
      <c r="D25120" s="215" t="s">
        <v>79592</v>
      </c>
    </row>
    <row r="25121" spans="1:4">
      <c r="A25121" s="215" t="s">
        <v>80175</v>
      </c>
      <c r="B25121" s="215">
        <v>1</v>
      </c>
      <c r="C25121" s="216" t="s">
        <v>80176</v>
      </c>
      <c r="D25121" s="215" t="s">
        <v>80177</v>
      </c>
    </row>
    <row r="25122" spans="1:4">
      <c r="A25122" s="215" t="s">
        <v>80178</v>
      </c>
      <c r="B25122" s="215">
        <v>1</v>
      </c>
      <c r="C25122" s="216" t="s">
        <v>35399</v>
      </c>
      <c r="D25122" s="215" t="s">
        <v>80179</v>
      </c>
    </row>
    <row r="25123" spans="1:4">
      <c r="A25123" s="215" t="s">
        <v>80180</v>
      </c>
      <c r="B25123" s="215">
        <v>1</v>
      </c>
      <c r="C25123" s="216" t="s">
        <v>80181</v>
      </c>
      <c r="D25123" s="215" t="s">
        <v>80182</v>
      </c>
    </row>
    <row r="25124" spans="1:4">
      <c r="A25124" s="215" t="s">
        <v>80183</v>
      </c>
      <c r="B25124" s="215">
        <v>1</v>
      </c>
      <c r="C25124" s="216" t="s">
        <v>80184</v>
      </c>
      <c r="D25124" s="215" t="s">
        <v>80185</v>
      </c>
    </row>
    <row r="25125" spans="1:4">
      <c r="A25125" s="215" t="s">
        <v>80186</v>
      </c>
      <c r="B25125" s="215">
        <v>1</v>
      </c>
      <c r="C25125" s="216" t="s">
        <v>80187</v>
      </c>
      <c r="D25125" s="215" t="s">
        <v>79523</v>
      </c>
    </row>
    <row r="25126" spans="1:4">
      <c r="A25126" s="215" t="s">
        <v>80188</v>
      </c>
      <c r="B25126" s="215">
        <v>1</v>
      </c>
      <c r="C25126" s="216" t="s">
        <v>80189</v>
      </c>
      <c r="D25126" s="215" t="s">
        <v>79517</v>
      </c>
    </row>
    <row r="25127" spans="1:4">
      <c r="A25127" s="215" t="s">
        <v>80190</v>
      </c>
      <c r="B25127" s="215">
        <v>1</v>
      </c>
      <c r="C25127" s="216" t="s">
        <v>80191</v>
      </c>
      <c r="D25127" s="215" t="s">
        <v>79512</v>
      </c>
    </row>
    <row r="25128" spans="1:4">
      <c r="A25128" s="215" t="s">
        <v>80192</v>
      </c>
      <c r="B25128" s="215">
        <v>1</v>
      </c>
      <c r="C25128" s="216" t="s">
        <v>80193</v>
      </c>
      <c r="D25128" s="215" t="s">
        <v>79573</v>
      </c>
    </row>
    <row r="25129" spans="1:4">
      <c r="A25129" s="215" t="s">
        <v>80194</v>
      </c>
      <c r="B25129" s="215">
        <v>1</v>
      </c>
      <c r="C25129" s="216" t="s">
        <v>80195</v>
      </c>
      <c r="D25129" s="215" t="s">
        <v>80196</v>
      </c>
    </row>
    <row r="25130" spans="1:4">
      <c r="A25130" s="215" t="s">
        <v>80197</v>
      </c>
      <c r="B25130" s="215">
        <v>1</v>
      </c>
      <c r="C25130" s="216" t="s">
        <v>80198</v>
      </c>
      <c r="D25130" s="215" t="s">
        <v>80199</v>
      </c>
    </row>
    <row r="25131" spans="1:4">
      <c r="A25131" s="215" t="s">
        <v>80200</v>
      </c>
      <c r="B25131" s="215">
        <v>1</v>
      </c>
      <c r="C25131" s="216" t="s">
        <v>80201</v>
      </c>
      <c r="D25131" s="215" t="s">
        <v>80202</v>
      </c>
    </row>
    <row r="25132" spans="1:4">
      <c r="A25132" s="215" t="s">
        <v>80203</v>
      </c>
      <c r="B25132" s="215">
        <v>1</v>
      </c>
      <c r="C25132" s="216" t="s">
        <v>80204</v>
      </c>
      <c r="D25132" s="215" t="s">
        <v>80205</v>
      </c>
    </row>
    <row r="25133" spans="1:4">
      <c r="A25133" s="215" t="s">
        <v>80206</v>
      </c>
      <c r="B25133" s="215">
        <v>1</v>
      </c>
      <c r="C25133" s="216" t="s">
        <v>80207</v>
      </c>
      <c r="D25133" s="215" t="s">
        <v>80013</v>
      </c>
    </row>
    <row r="25134" spans="1:4">
      <c r="A25134" s="215" t="s">
        <v>80208</v>
      </c>
      <c r="B25134" s="215">
        <v>1</v>
      </c>
      <c r="C25134" s="216" t="s">
        <v>80209</v>
      </c>
      <c r="D25134" s="215" t="s">
        <v>80210</v>
      </c>
    </row>
    <row r="25135" spans="1:4">
      <c r="A25135" s="215" t="s">
        <v>80211</v>
      </c>
      <c r="B25135" s="215">
        <v>1</v>
      </c>
      <c r="C25135" s="216" t="s">
        <v>80212</v>
      </c>
      <c r="D25135" s="215" t="s">
        <v>80213</v>
      </c>
    </row>
    <row r="25136" spans="1:4">
      <c r="A25136" s="215" t="s">
        <v>80214</v>
      </c>
      <c r="B25136" s="215">
        <v>1</v>
      </c>
      <c r="C25136" s="216" t="s">
        <v>80215</v>
      </c>
      <c r="D25136" s="215" t="s">
        <v>80216</v>
      </c>
    </row>
    <row r="25137" spans="1:4">
      <c r="A25137" s="215" t="s">
        <v>80217</v>
      </c>
      <c r="B25137" s="215">
        <v>1</v>
      </c>
      <c r="C25137" s="216" t="s">
        <v>80218</v>
      </c>
      <c r="D25137" s="215" t="s">
        <v>80219</v>
      </c>
    </row>
    <row r="25138" spans="1:4">
      <c r="A25138" s="215" t="s">
        <v>80220</v>
      </c>
      <c r="B25138" s="215">
        <v>1</v>
      </c>
      <c r="C25138" s="216" t="s">
        <v>80221</v>
      </c>
      <c r="D25138" s="215" t="s">
        <v>79538</v>
      </c>
    </row>
    <row r="25139" spans="1:4">
      <c r="A25139" s="215" t="s">
        <v>80222</v>
      </c>
      <c r="B25139" s="215">
        <v>1</v>
      </c>
      <c r="C25139" s="216" t="s">
        <v>80223</v>
      </c>
      <c r="D25139" s="215" t="s">
        <v>80224</v>
      </c>
    </row>
    <row r="25140" spans="1:4">
      <c r="A25140" s="215" t="s">
        <v>80225</v>
      </c>
      <c r="B25140" s="215">
        <v>1</v>
      </c>
      <c r="C25140" s="216" t="s">
        <v>80226</v>
      </c>
      <c r="D25140" s="215" t="s">
        <v>80227</v>
      </c>
    </row>
    <row r="25141" spans="1:4">
      <c r="A25141" s="215" t="s">
        <v>80228</v>
      </c>
      <c r="B25141" s="215">
        <v>1</v>
      </c>
      <c r="C25141" s="216" t="s">
        <v>80229</v>
      </c>
      <c r="D25141" s="215" t="s">
        <v>80230</v>
      </c>
    </row>
    <row r="25142" spans="1:4">
      <c r="A25142" s="215" t="s">
        <v>80231</v>
      </c>
      <c r="B25142" s="215">
        <v>1</v>
      </c>
      <c r="C25142" s="216" t="s">
        <v>80232</v>
      </c>
      <c r="D25142" s="215" t="s">
        <v>80233</v>
      </c>
    </row>
    <row r="25143" spans="1:4">
      <c r="A25143" s="215" t="s">
        <v>80234</v>
      </c>
      <c r="B25143" s="215">
        <v>1</v>
      </c>
      <c r="C25143" s="216" t="s">
        <v>80235</v>
      </c>
      <c r="D25143" s="215" t="s">
        <v>80236</v>
      </c>
    </row>
    <row r="25144" spans="1:4">
      <c r="A25144" s="215" t="s">
        <v>80237</v>
      </c>
      <c r="B25144" s="215">
        <v>1</v>
      </c>
      <c r="C25144" s="216" t="s">
        <v>80238</v>
      </c>
      <c r="D25144" s="215" t="s">
        <v>80239</v>
      </c>
    </row>
    <row r="25145" spans="1:4">
      <c r="A25145" s="215" t="s">
        <v>80240</v>
      </c>
      <c r="B25145" s="215">
        <v>1</v>
      </c>
      <c r="C25145" s="216" t="s">
        <v>80241</v>
      </c>
      <c r="D25145" s="215" t="s">
        <v>80242</v>
      </c>
    </row>
    <row r="25146" spans="1:4">
      <c r="A25146" s="215" t="s">
        <v>80243</v>
      </c>
      <c r="B25146" s="215">
        <v>2</v>
      </c>
      <c r="C25146" s="216" t="s">
        <v>80244</v>
      </c>
      <c r="D25146" s="215" t="s">
        <v>80245</v>
      </c>
    </row>
    <row r="25147" spans="1:4">
      <c r="A25147" s="215" t="s">
        <v>80246</v>
      </c>
      <c r="B25147" s="215">
        <v>1</v>
      </c>
      <c r="C25147" s="216" t="s">
        <v>80247</v>
      </c>
      <c r="D25147" s="215" t="s">
        <v>80248</v>
      </c>
    </row>
    <row r="25148" spans="1:4">
      <c r="A25148" s="215" t="s">
        <v>80249</v>
      </c>
      <c r="B25148" s="215">
        <v>1</v>
      </c>
      <c r="C25148" s="216" t="s">
        <v>80250</v>
      </c>
      <c r="D25148" s="215" t="s">
        <v>80251</v>
      </c>
    </row>
    <row r="25149" spans="1:4">
      <c r="A25149" s="215" t="s">
        <v>80252</v>
      </c>
      <c r="B25149" s="215">
        <v>1</v>
      </c>
      <c r="C25149" s="216" t="s">
        <v>80253</v>
      </c>
      <c r="D25149" s="215" t="s">
        <v>80254</v>
      </c>
    </row>
    <row r="25150" spans="1:4">
      <c r="A25150" s="215" t="s">
        <v>80255</v>
      </c>
      <c r="B25150" s="215">
        <v>1</v>
      </c>
      <c r="C25150" s="216" t="s">
        <v>80256</v>
      </c>
      <c r="D25150" s="215" t="s">
        <v>80257</v>
      </c>
    </row>
    <row r="25151" spans="1:4">
      <c r="A25151" s="215" t="s">
        <v>80258</v>
      </c>
      <c r="B25151" s="215">
        <v>1</v>
      </c>
      <c r="C25151" s="216" t="s">
        <v>80259</v>
      </c>
      <c r="D25151" s="215" t="s">
        <v>80260</v>
      </c>
    </row>
    <row r="25152" spans="1:4">
      <c r="A25152" s="215" t="s">
        <v>80261</v>
      </c>
      <c r="B25152" s="215">
        <v>1</v>
      </c>
      <c r="C25152" s="216" t="s">
        <v>80262</v>
      </c>
      <c r="D25152" s="215" t="s">
        <v>80263</v>
      </c>
    </row>
    <row r="25153" spans="1:4">
      <c r="A25153" s="215" t="s">
        <v>80264</v>
      </c>
      <c r="B25153" s="215">
        <v>1</v>
      </c>
      <c r="C25153" s="216" t="s">
        <v>80265</v>
      </c>
      <c r="D25153" s="215" t="s">
        <v>80266</v>
      </c>
    </row>
    <row r="25154" spans="1:4">
      <c r="A25154" s="215" t="s">
        <v>80267</v>
      </c>
      <c r="B25154" s="215">
        <v>1</v>
      </c>
      <c r="C25154" s="216" t="s">
        <v>80268</v>
      </c>
      <c r="D25154" s="215" t="s">
        <v>80269</v>
      </c>
    </row>
    <row r="25155" spans="1:4">
      <c r="A25155" s="215" t="s">
        <v>80270</v>
      </c>
      <c r="B25155" s="215">
        <v>1</v>
      </c>
      <c r="C25155" s="216" t="s">
        <v>80271</v>
      </c>
      <c r="D25155" s="215" t="s">
        <v>80251</v>
      </c>
    </row>
    <row r="25156" spans="1:4">
      <c r="A25156" s="215" t="s">
        <v>80272</v>
      </c>
      <c r="B25156" s="215">
        <v>1</v>
      </c>
      <c r="C25156" s="216" t="s">
        <v>80273</v>
      </c>
      <c r="D25156" s="215" t="s">
        <v>80274</v>
      </c>
    </row>
    <row r="25157" spans="1:4">
      <c r="A25157" s="215" t="s">
        <v>80275</v>
      </c>
      <c r="B25157" s="215">
        <v>1</v>
      </c>
      <c r="C25157" s="216" t="s">
        <v>80276</v>
      </c>
      <c r="D25157" s="215" t="s">
        <v>80277</v>
      </c>
    </row>
    <row r="25158" spans="1:4">
      <c r="A25158" s="215" t="s">
        <v>80278</v>
      </c>
      <c r="B25158" s="215">
        <v>1</v>
      </c>
      <c r="C25158" s="216" t="s">
        <v>80279</v>
      </c>
      <c r="D25158" s="215" t="s">
        <v>80280</v>
      </c>
    </row>
    <row r="25159" spans="1:4">
      <c r="A25159" s="215" t="s">
        <v>80281</v>
      </c>
      <c r="B25159" s="215">
        <v>1</v>
      </c>
      <c r="C25159" s="216" t="s">
        <v>80282</v>
      </c>
      <c r="D25159" s="215" t="s">
        <v>80283</v>
      </c>
    </row>
    <row r="25160" spans="1:4">
      <c r="A25160" s="215" t="s">
        <v>80284</v>
      </c>
      <c r="B25160" s="215">
        <v>1</v>
      </c>
      <c r="C25160" s="216" t="s">
        <v>111478</v>
      </c>
      <c r="D25160" s="215" t="s">
        <v>80285</v>
      </c>
    </row>
    <row r="25161" spans="1:4">
      <c r="A25161" s="215" t="s">
        <v>80286</v>
      </c>
      <c r="B25161" s="215">
        <v>1</v>
      </c>
      <c r="C25161" s="216" t="s">
        <v>80287</v>
      </c>
      <c r="D25161" s="215" t="s">
        <v>80288</v>
      </c>
    </row>
    <row r="25162" spans="1:4">
      <c r="A25162" s="215" t="s">
        <v>80289</v>
      </c>
      <c r="B25162" s="215">
        <v>1</v>
      </c>
      <c r="C25162" s="216" t="s">
        <v>80290</v>
      </c>
      <c r="D25162" s="215" t="s">
        <v>80291</v>
      </c>
    </row>
    <row r="25163" spans="1:4">
      <c r="A25163" s="215" t="s">
        <v>80292</v>
      </c>
      <c r="B25163" s="215">
        <v>1</v>
      </c>
      <c r="C25163" s="216" t="s">
        <v>111479</v>
      </c>
      <c r="D25163" s="215" t="s">
        <v>80293</v>
      </c>
    </row>
    <row r="25164" spans="1:4">
      <c r="A25164" s="215" t="s">
        <v>80294</v>
      </c>
      <c r="B25164" s="215">
        <v>1</v>
      </c>
      <c r="C25164" s="216" t="s">
        <v>80295</v>
      </c>
      <c r="D25164" s="215" t="s">
        <v>80296</v>
      </c>
    </row>
    <row r="25165" spans="1:4">
      <c r="A25165" s="215" t="s">
        <v>80297</v>
      </c>
      <c r="B25165" s="215">
        <v>1</v>
      </c>
      <c r="C25165" s="216" t="s">
        <v>111480</v>
      </c>
      <c r="D25165" s="215" t="s">
        <v>80298</v>
      </c>
    </row>
    <row r="25166" spans="1:4">
      <c r="A25166" s="215" t="s">
        <v>80299</v>
      </c>
      <c r="B25166" s="215">
        <v>1</v>
      </c>
      <c r="C25166" s="216" t="s">
        <v>80300</v>
      </c>
      <c r="D25166" s="215" t="s">
        <v>80301</v>
      </c>
    </row>
    <row r="25167" spans="1:4">
      <c r="A25167" s="215" t="s">
        <v>80302</v>
      </c>
      <c r="B25167" s="215">
        <v>1</v>
      </c>
      <c r="C25167" s="216" t="s">
        <v>80303</v>
      </c>
      <c r="D25167" s="215" t="s">
        <v>80304</v>
      </c>
    </row>
    <row r="25168" spans="1:4">
      <c r="A25168" s="215" t="s">
        <v>80305</v>
      </c>
      <c r="B25168" s="215">
        <v>1</v>
      </c>
      <c r="C25168" s="216" t="s">
        <v>111481</v>
      </c>
      <c r="D25168" s="215" t="s">
        <v>80306</v>
      </c>
    </row>
    <row r="25169" spans="1:4">
      <c r="A25169" s="215" t="s">
        <v>80307</v>
      </c>
      <c r="B25169" s="215">
        <v>1</v>
      </c>
      <c r="C25169" s="216" t="s">
        <v>80308</v>
      </c>
      <c r="D25169" s="215" t="s">
        <v>80309</v>
      </c>
    </row>
    <row r="25170" spans="1:4">
      <c r="A25170" s="215" t="s">
        <v>80310</v>
      </c>
      <c r="B25170" s="215">
        <v>1</v>
      </c>
      <c r="C25170" s="216" t="s">
        <v>80311</v>
      </c>
      <c r="D25170" s="215" t="s">
        <v>80312</v>
      </c>
    </row>
    <row r="25171" spans="1:4">
      <c r="A25171" s="215" t="s">
        <v>80313</v>
      </c>
      <c r="B25171" s="215">
        <v>1</v>
      </c>
      <c r="C25171" s="216" t="s">
        <v>111482</v>
      </c>
      <c r="D25171" s="215" t="s">
        <v>80314</v>
      </c>
    </row>
    <row r="25172" spans="1:4">
      <c r="A25172" s="215" t="s">
        <v>80315</v>
      </c>
      <c r="B25172" s="215">
        <v>1</v>
      </c>
      <c r="C25172" s="216" t="s">
        <v>80316</v>
      </c>
      <c r="D25172" s="215" t="s">
        <v>80317</v>
      </c>
    </row>
    <row r="25173" spans="1:4">
      <c r="A25173" s="215" t="s">
        <v>80318</v>
      </c>
      <c r="B25173" s="215">
        <v>1</v>
      </c>
      <c r="C25173" s="216" t="s">
        <v>80319</v>
      </c>
      <c r="D25173" s="215" t="s">
        <v>80320</v>
      </c>
    </row>
    <row r="25174" spans="1:4">
      <c r="A25174" s="215" t="s">
        <v>80321</v>
      </c>
      <c r="B25174" s="215">
        <v>1</v>
      </c>
      <c r="C25174" s="216" t="s">
        <v>80322</v>
      </c>
      <c r="D25174" s="215" t="s">
        <v>80323</v>
      </c>
    </row>
    <row r="25175" spans="1:4">
      <c r="A25175" s="215" t="s">
        <v>80324</v>
      </c>
      <c r="B25175" s="215">
        <v>1</v>
      </c>
      <c r="C25175" s="216" t="s">
        <v>111483</v>
      </c>
      <c r="D25175" s="215" t="s">
        <v>80325</v>
      </c>
    </row>
    <row r="25176" spans="1:4">
      <c r="A25176" s="215" t="s">
        <v>80326</v>
      </c>
      <c r="B25176" s="215">
        <v>1</v>
      </c>
      <c r="C25176" s="216" t="s">
        <v>80327</v>
      </c>
      <c r="D25176" s="215" t="s">
        <v>80328</v>
      </c>
    </row>
    <row r="25177" spans="1:4">
      <c r="A25177" s="215" t="s">
        <v>80329</v>
      </c>
      <c r="B25177" s="215">
        <v>1</v>
      </c>
      <c r="C25177" s="216" t="s">
        <v>80330</v>
      </c>
      <c r="D25177" s="215" t="s">
        <v>80331</v>
      </c>
    </row>
    <row r="25178" spans="1:4">
      <c r="A25178" s="215" t="s">
        <v>80332</v>
      </c>
      <c r="B25178" s="215">
        <v>1</v>
      </c>
      <c r="C25178" s="216" t="s">
        <v>80333</v>
      </c>
      <c r="D25178" s="215" t="s">
        <v>80334</v>
      </c>
    </row>
    <row r="25179" spans="1:4">
      <c r="A25179" s="215" t="s">
        <v>80335</v>
      </c>
      <c r="B25179" s="215">
        <v>1</v>
      </c>
      <c r="C25179" s="216" t="s">
        <v>80336</v>
      </c>
      <c r="D25179" s="215" t="s">
        <v>80337</v>
      </c>
    </row>
    <row r="25180" spans="1:4">
      <c r="A25180" s="215" t="s">
        <v>80338</v>
      </c>
      <c r="B25180" s="215">
        <v>1</v>
      </c>
      <c r="C25180" s="216" t="s">
        <v>80339</v>
      </c>
      <c r="D25180" s="215" t="s">
        <v>80340</v>
      </c>
    </row>
    <row r="25181" spans="1:4">
      <c r="A25181" s="215" t="s">
        <v>80341</v>
      </c>
      <c r="B25181" s="215">
        <v>1</v>
      </c>
      <c r="C25181" s="216" t="s">
        <v>80342</v>
      </c>
      <c r="D25181" s="215" t="s">
        <v>80343</v>
      </c>
    </row>
    <row r="25182" spans="1:4">
      <c r="A25182" s="215" t="s">
        <v>111484</v>
      </c>
      <c r="B25182" s="215">
        <v>1</v>
      </c>
      <c r="C25182" s="216" t="s">
        <v>111485</v>
      </c>
      <c r="D25182" s="215" t="s">
        <v>111486</v>
      </c>
    </row>
    <row r="25183" spans="1:4">
      <c r="A25183" s="215" t="s">
        <v>80344</v>
      </c>
      <c r="B25183" s="215">
        <v>1</v>
      </c>
      <c r="C25183" s="216" t="s">
        <v>80345</v>
      </c>
      <c r="D25183" s="215" t="s">
        <v>80346</v>
      </c>
    </row>
    <row r="25184" spans="1:4">
      <c r="A25184" s="215" t="s">
        <v>80347</v>
      </c>
      <c r="B25184" s="215">
        <v>1</v>
      </c>
      <c r="C25184" s="216" t="s">
        <v>80348</v>
      </c>
      <c r="D25184" s="215" t="s">
        <v>80349</v>
      </c>
    </row>
    <row r="25185" spans="1:4">
      <c r="A25185" s="215" t="s">
        <v>80350</v>
      </c>
      <c r="B25185" s="215">
        <v>1</v>
      </c>
      <c r="C25185" s="216" t="s">
        <v>80351</v>
      </c>
      <c r="D25185" s="215" t="s">
        <v>80352</v>
      </c>
    </row>
    <row r="25186" spans="1:4">
      <c r="A25186" s="215" t="s">
        <v>80353</v>
      </c>
      <c r="B25186" s="215">
        <v>1</v>
      </c>
      <c r="C25186" s="216" t="s">
        <v>80354</v>
      </c>
      <c r="D25186" s="215" t="s">
        <v>80355</v>
      </c>
    </row>
    <row r="25187" spans="1:4">
      <c r="A25187" s="215" t="s">
        <v>80356</v>
      </c>
      <c r="B25187" s="215">
        <v>1</v>
      </c>
      <c r="C25187" s="216" t="s">
        <v>80357</v>
      </c>
      <c r="D25187" s="215" t="s">
        <v>80358</v>
      </c>
    </row>
    <row r="25188" spans="1:4">
      <c r="A25188" s="215" t="s">
        <v>80359</v>
      </c>
      <c r="B25188" s="215">
        <v>1</v>
      </c>
      <c r="C25188" s="216" t="s">
        <v>80360</v>
      </c>
      <c r="D25188" s="215" t="s">
        <v>80361</v>
      </c>
    </row>
    <row r="25189" spans="1:4">
      <c r="A25189" s="215" t="s">
        <v>80362</v>
      </c>
      <c r="B25189" s="215">
        <v>1</v>
      </c>
      <c r="C25189" s="216" t="s">
        <v>80363</v>
      </c>
      <c r="D25189" s="215" t="s">
        <v>80364</v>
      </c>
    </row>
    <row r="25190" spans="1:4">
      <c r="A25190" s="215" t="s">
        <v>80365</v>
      </c>
      <c r="B25190" s="215">
        <v>1</v>
      </c>
      <c r="C25190" s="216" t="s">
        <v>80366</v>
      </c>
      <c r="D25190" s="215" t="s">
        <v>80367</v>
      </c>
    </row>
    <row r="25191" spans="1:4">
      <c r="A25191" s="215" t="s">
        <v>80368</v>
      </c>
      <c r="B25191" s="215">
        <v>1</v>
      </c>
      <c r="C25191" s="216" t="s">
        <v>80369</v>
      </c>
      <c r="D25191" s="215" t="s">
        <v>80370</v>
      </c>
    </row>
    <row r="25192" spans="1:4">
      <c r="A25192" s="215" t="s">
        <v>80371</v>
      </c>
      <c r="B25192" s="215">
        <v>1</v>
      </c>
      <c r="C25192" s="216" t="s">
        <v>80372</v>
      </c>
      <c r="D25192" s="215" t="s">
        <v>80373</v>
      </c>
    </row>
    <row r="25193" spans="1:4">
      <c r="A25193" s="215" t="s">
        <v>80374</v>
      </c>
      <c r="B25193" s="215">
        <v>1</v>
      </c>
      <c r="C25193" s="216" t="s">
        <v>80375</v>
      </c>
      <c r="D25193" s="215" t="s">
        <v>80376</v>
      </c>
    </row>
    <row r="25194" spans="1:4">
      <c r="A25194" s="215" t="s">
        <v>80377</v>
      </c>
      <c r="B25194" s="215">
        <v>1</v>
      </c>
      <c r="C25194" s="216" t="s">
        <v>80378</v>
      </c>
      <c r="D25194" s="215" t="s">
        <v>80379</v>
      </c>
    </row>
    <row r="25195" spans="1:4">
      <c r="A25195" s="215" t="s">
        <v>80380</v>
      </c>
      <c r="B25195" s="215">
        <v>1</v>
      </c>
      <c r="C25195" s="216" t="s">
        <v>80381</v>
      </c>
      <c r="D25195" s="215" t="s">
        <v>80382</v>
      </c>
    </row>
    <row r="25196" spans="1:4">
      <c r="A25196" s="215" t="s">
        <v>80383</v>
      </c>
      <c r="B25196" s="215">
        <v>1</v>
      </c>
      <c r="C25196" s="216" t="s">
        <v>80384</v>
      </c>
      <c r="D25196" s="215" t="s">
        <v>80385</v>
      </c>
    </row>
    <row r="25197" spans="1:4">
      <c r="A25197" s="215" t="s">
        <v>80386</v>
      </c>
      <c r="B25197" s="215">
        <v>1</v>
      </c>
      <c r="C25197" s="216" t="s">
        <v>80387</v>
      </c>
      <c r="D25197" s="215" t="s">
        <v>80388</v>
      </c>
    </row>
    <row r="25198" spans="1:4">
      <c r="A25198" s="215" t="s">
        <v>80389</v>
      </c>
      <c r="B25198" s="215">
        <v>1</v>
      </c>
      <c r="C25198" s="216" t="s">
        <v>80390</v>
      </c>
      <c r="D25198" s="215" t="s">
        <v>80391</v>
      </c>
    </row>
    <row r="25199" spans="1:4">
      <c r="A25199" s="215" t="s">
        <v>80392</v>
      </c>
      <c r="B25199" s="215">
        <v>1</v>
      </c>
      <c r="C25199" s="216" t="s">
        <v>80393</v>
      </c>
      <c r="D25199" s="215" t="s">
        <v>80394</v>
      </c>
    </row>
    <row r="25200" spans="1:4">
      <c r="A25200" s="215" t="s">
        <v>80395</v>
      </c>
      <c r="B25200" s="215">
        <v>1</v>
      </c>
      <c r="C25200" s="216" t="s">
        <v>80396</v>
      </c>
      <c r="D25200" s="215" t="s">
        <v>80397</v>
      </c>
    </row>
    <row r="25201" spans="1:4">
      <c r="A25201" s="215" t="s">
        <v>80398</v>
      </c>
      <c r="B25201" s="215">
        <v>1</v>
      </c>
      <c r="C25201" s="216" t="s">
        <v>80399</v>
      </c>
      <c r="D25201" s="215" t="s">
        <v>80400</v>
      </c>
    </row>
    <row r="25202" spans="1:4">
      <c r="A25202" s="215" t="s">
        <v>80401</v>
      </c>
      <c r="B25202" s="215">
        <v>1</v>
      </c>
      <c r="C25202" s="216" t="s">
        <v>80402</v>
      </c>
      <c r="D25202" s="215" t="s">
        <v>80403</v>
      </c>
    </row>
    <row r="25203" spans="1:4">
      <c r="A25203" s="215" t="s">
        <v>80404</v>
      </c>
      <c r="B25203" s="215">
        <v>1</v>
      </c>
      <c r="C25203" s="216" t="s">
        <v>80405</v>
      </c>
      <c r="D25203" s="215" t="s">
        <v>80406</v>
      </c>
    </row>
    <row r="25204" spans="1:4">
      <c r="A25204" s="215" t="s">
        <v>80407</v>
      </c>
      <c r="B25204" s="215">
        <v>1</v>
      </c>
      <c r="C25204" s="216" t="s">
        <v>80408</v>
      </c>
      <c r="D25204" s="215" t="s">
        <v>80409</v>
      </c>
    </row>
    <row r="25205" spans="1:4">
      <c r="A25205" s="215" t="s">
        <v>80410</v>
      </c>
      <c r="B25205" s="215">
        <v>1</v>
      </c>
      <c r="C25205" s="216" t="s">
        <v>80411</v>
      </c>
      <c r="D25205" s="215" t="s">
        <v>80412</v>
      </c>
    </row>
    <row r="25206" spans="1:4">
      <c r="A25206" s="215" t="s">
        <v>80413</v>
      </c>
      <c r="B25206" s="215">
        <v>1</v>
      </c>
      <c r="C25206" s="216" t="s">
        <v>80414</v>
      </c>
      <c r="D25206" s="215" t="s">
        <v>80415</v>
      </c>
    </row>
    <row r="25207" spans="1:4">
      <c r="A25207" s="215" t="s">
        <v>80416</v>
      </c>
      <c r="B25207" s="215">
        <v>1</v>
      </c>
      <c r="C25207" s="216" t="s">
        <v>80417</v>
      </c>
      <c r="D25207" s="215" t="s">
        <v>80418</v>
      </c>
    </row>
    <row r="25208" spans="1:4">
      <c r="A25208" s="215" t="s">
        <v>80419</v>
      </c>
      <c r="B25208" s="215">
        <v>1</v>
      </c>
      <c r="C25208" s="216" t="s">
        <v>80420</v>
      </c>
      <c r="D25208" s="215" t="s">
        <v>80421</v>
      </c>
    </row>
    <row r="25209" spans="1:4">
      <c r="A25209" s="215" t="s">
        <v>80422</v>
      </c>
      <c r="B25209" s="215">
        <v>1</v>
      </c>
      <c r="C25209" s="216" t="s">
        <v>80423</v>
      </c>
      <c r="D25209" s="215" t="s">
        <v>80424</v>
      </c>
    </row>
    <row r="25210" spans="1:4">
      <c r="A25210" s="215" t="s">
        <v>80425</v>
      </c>
      <c r="B25210" s="215">
        <v>1</v>
      </c>
      <c r="C25210" s="216" t="s">
        <v>80426</v>
      </c>
      <c r="D25210" s="215" t="s">
        <v>80427</v>
      </c>
    </row>
    <row r="25211" spans="1:4">
      <c r="A25211" s="215" t="s">
        <v>80428</v>
      </c>
      <c r="B25211" s="215">
        <v>1</v>
      </c>
      <c r="C25211" s="216" t="s">
        <v>80429</v>
      </c>
      <c r="D25211" s="215" t="s">
        <v>80430</v>
      </c>
    </row>
    <row r="25212" spans="1:4">
      <c r="A25212" s="215" t="s">
        <v>80431</v>
      </c>
      <c r="B25212" s="215">
        <v>1</v>
      </c>
      <c r="C25212" s="216" t="s">
        <v>80432</v>
      </c>
      <c r="D25212" s="215" t="s">
        <v>80433</v>
      </c>
    </row>
    <row r="25213" spans="1:4">
      <c r="A25213" s="215" t="s">
        <v>80434</v>
      </c>
      <c r="B25213" s="215">
        <v>1</v>
      </c>
      <c r="C25213" s="216" t="s">
        <v>80435</v>
      </c>
      <c r="D25213" s="215" t="s">
        <v>80436</v>
      </c>
    </row>
    <row r="25214" spans="1:4">
      <c r="A25214" s="215" t="s">
        <v>80437</v>
      </c>
      <c r="B25214" s="215">
        <v>1</v>
      </c>
      <c r="C25214" s="216" t="s">
        <v>80438</v>
      </c>
      <c r="D25214" s="215" t="s">
        <v>80439</v>
      </c>
    </row>
    <row r="25215" spans="1:4">
      <c r="A25215" s="215" t="s">
        <v>80440</v>
      </c>
      <c r="B25215" s="215">
        <v>1</v>
      </c>
      <c r="C25215" s="216" t="s">
        <v>80441</v>
      </c>
      <c r="D25215" s="215" t="s">
        <v>80442</v>
      </c>
    </row>
    <row r="25216" spans="1:4">
      <c r="A25216" s="215" t="s">
        <v>80443</v>
      </c>
      <c r="B25216" s="215">
        <v>1</v>
      </c>
      <c r="C25216" s="216" t="s">
        <v>80444</v>
      </c>
      <c r="D25216" s="215" t="s">
        <v>80445</v>
      </c>
    </row>
    <row r="25217" spans="1:4">
      <c r="A25217" s="215" t="s">
        <v>80446</v>
      </c>
      <c r="B25217" s="215">
        <v>1</v>
      </c>
      <c r="C25217" s="216" t="s">
        <v>80447</v>
      </c>
      <c r="D25217" s="215" t="s">
        <v>80448</v>
      </c>
    </row>
    <row r="25218" spans="1:4">
      <c r="A25218" s="215" t="s">
        <v>80449</v>
      </c>
      <c r="B25218" s="215">
        <v>1</v>
      </c>
      <c r="C25218" s="216" t="s">
        <v>80450</v>
      </c>
      <c r="D25218" s="215" t="s">
        <v>80451</v>
      </c>
    </row>
    <row r="25219" spans="1:4">
      <c r="A25219" s="215" t="s">
        <v>80452</v>
      </c>
      <c r="B25219" s="215">
        <v>1</v>
      </c>
      <c r="C25219" s="216" t="s">
        <v>80453</v>
      </c>
      <c r="D25219" s="215" t="s">
        <v>80454</v>
      </c>
    </row>
    <row r="25220" spans="1:4">
      <c r="A25220" s="215" t="s">
        <v>80455</v>
      </c>
      <c r="B25220" s="215">
        <v>1</v>
      </c>
      <c r="C25220" s="216" t="s">
        <v>80456</v>
      </c>
      <c r="D25220" s="215" t="s">
        <v>80457</v>
      </c>
    </row>
    <row r="25221" spans="1:4">
      <c r="A25221" s="215" t="s">
        <v>80458</v>
      </c>
      <c r="B25221" s="215">
        <v>1</v>
      </c>
      <c r="C25221" s="216" t="s">
        <v>80459</v>
      </c>
      <c r="D25221" s="215" t="s">
        <v>80460</v>
      </c>
    </row>
    <row r="25222" spans="1:4">
      <c r="A25222" s="215" t="s">
        <v>80461</v>
      </c>
      <c r="B25222" s="215">
        <v>1</v>
      </c>
      <c r="C25222" s="216" t="s">
        <v>80462</v>
      </c>
      <c r="D25222" s="215" t="s">
        <v>80463</v>
      </c>
    </row>
    <row r="25223" spans="1:4">
      <c r="A25223" s="215" t="s">
        <v>80464</v>
      </c>
      <c r="B25223" s="215">
        <v>1</v>
      </c>
      <c r="C25223" s="216" t="s">
        <v>80465</v>
      </c>
      <c r="D25223" s="215" t="s">
        <v>80466</v>
      </c>
    </row>
    <row r="25224" spans="1:4">
      <c r="A25224" s="215" t="s">
        <v>80467</v>
      </c>
      <c r="B25224" s="215">
        <v>1</v>
      </c>
      <c r="C25224" s="216" t="s">
        <v>80468</v>
      </c>
      <c r="D25224" s="215" t="s">
        <v>80469</v>
      </c>
    </row>
    <row r="25225" spans="1:4">
      <c r="A25225" s="215" t="s">
        <v>80470</v>
      </c>
      <c r="B25225" s="215">
        <v>1</v>
      </c>
      <c r="C25225" s="216" t="s">
        <v>80471</v>
      </c>
      <c r="D25225" s="215" t="s">
        <v>80472</v>
      </c>
    </row>
    <row r="25226" spans="1:4">
      <c r="A25226" s="215" t="s">
        <v>80473</v>
      </c>
      <c r="B25226" s="215">
        <v>1</v>
      </c>
      <c r="C25226" s="216" t="s">
        <v>80474</v>
      </c>
      <c r="D25226" s="215" t="s">
        <v>80475</v>
      </c>
    </row>
    <row r="25227" spans="1:4">
      <c r="A25227" s="215" t="s">
        <v>80476</v>
      </c>
      <c r="B25227" s="215">
        <v>1</v>
      </c>
      <c r="C25227" s="216" t="s">
        <v>80477</v>
      </c>
      <c r="D25227" s="215" t="s">
        <v>80478</v>
      </c>
    </row>
    <row r="25228" spans="1:4">
      <c r="A25228" s="215" t="s">
        <v>80479</v>
      </c>
      <c r="B25228" s="215">
        <v>1</v>
      </c>
      <c r="C25228" s="216" t="s">
        <v>80480</v>
      </c>
      <c r="D25228" s="215" t="s">
        <v>80481</v>
      </c>
    </row>
    <row r="25229" spans="1:4">
      <c r="A25229" s="215" t="s">
        <v>80482</v>
      </c>
      <c r="B25229" s="215">
        <v>1</v>
      </c>
      <c r="C25229" s="216" t="s">
        <v>80483</v>
      </c>
      <c r="D25229" s="215" t="s">
        <v>80484</v>
      </c>
    </row>
    <row r="25230" spans="1:4">
      <c r="A25230" s="215" t="s">
        <v>80485</v>
      </c>
      <c r="B25230" s="215">
        <v>1</v>
      </c>
      <c r="C25230" s="216" t="s">
        <v>80486</v>
      </c>
      <c r="D25230" s="215" t="s">
        <v>80487</v>
      </c>
    </row>
    <row r="25231" spans="1:4">
      <c r="A25231" s="215" t="s">
        <v>80488</v>
      </c>
      <c r="B25231" s="215">
        <v>1</v>
      </c>
      <c r="C25231" s="216" t="s">
        <v>80489</v>
      </c>
      <c r="D25231" s="215" t="s">
        <v>80490</v>
      </c>
    </row>
    <row r="25232" spans="1:4">
      <c r="A25232" s="215" t="s">
        <v>80491</v>
      </c>
      <c r="B25232" s="215">
        <v>1</v>
      </c>
      <c r="C25232" s="216" t="s">
        <v>80492</v>
      </c>
      <c r="D25232" s="215" t="s">
        <v>80493</v>
      </c>
    </row>
    <row r="25233" spans="1:4">
      <c r="A25233" s="215" t="s">
        <v>80494</v>
      </c>
      <c r="B25233" s="215">
        <v>1</v>
      </c>
      <c r="C25233" s="216" t="s">
        <v>80495</v>
      </c>
      <c r="D25233" s="215" t="s">
        <v>80496</v>
      </c>
    </row>
    <row r="25234" spans="1:4">
      <c r="A25234" s="215" t="s">
        <v>80497</v>
      </c>
      <c r="B25234" s="215">
        <v>1</v>
      </c>
      <c r="C25234" s="216" t="s">
        <v>80498</v>
      </c>
      <c r="D25234" s="215" t="s">
        <v>80499</v>
      </c>
    </row>
    <row r="25235" spans="1:4">
      <c r="A25235" s="215" t="s">
        <v>80500</v>
      </c>
      <c r="B25235" s="215">
        <v>1</v>
      </c>
      <c r="C25235" s="216" t="s">
        <v>80501</v>
      </c>
      <c r="D25235" s="215" t="s">
        <v>80502</v>
      </c>
    </row>
    <row r="25236" spans="1:4">
      <c r="A25236" s="215" t="s">
        <v>80503</v>
      </c>
      <c r="B25236" s="215">
        <v>1</v>
      </c>
      <c r="C25236" s="216" t="s">
        <v>80504</v>
      </c>
      <c r="D25236" s="215" t="s">
        <v>80505</v>
      </c>
    </row>
    <row r="25237" spans="1:4">
      <c r="A25237" s="215" t="s">
        <v>80506</v>
      </c>
      <c r="B25237" s="215">
        <v>1</v>
      </c>
      <c r="C25237" s="216" t="s">
        <v>80507</v>
      </c>
      <c r="D25237" s="215" t="s">
        <v>80508</v>
      </c>
    </row>
    <row r="25238" spans="1:4">
      <c r="A25238" s="215" t="s">
        <v>80509</v>
      </c>
      <c r="B25238" s="215">
        <v>1</v>
      </c>
      <c r="C25238" s="216" t="s">
        <v>80510</v>
      </c>
      <c r="D25238" s="215" t="s">
        <v>80511</v>
      </c>
    </row>
    <row r="25239" spans="1:4">
      <c r="A25239" s="215" t="s">
        <v>80512</v>
      </c>
      <c r="B25239" s="215">
        <v>1</v>
      </c>
      <c r="C25239" s="216" t="s">
        <v>80513</v>
      </c>
      <c r="D25239" s="215" t="s">
        <v>80514</v>
      </c>
    </row>
    <row r="25240" spans="1:4">
      <c r="A25240" s="215" t="s">
        <v>80515</v>
      </c>
      <c r="B25240" s="215">
        <v>1</v>
      </c>
      <c r="C25240" s="216" t="s">
        <v>80516</v>
      </c>
      <c r="D25240" s="215" t="s">
        <v>80517</v>
      </c>
    </row>
    <row r="25241" spans="1:4">
      <c r="A25241" s="215" t="s">
        <v>80518</v>
      </c>
      <c r="B25241" s="215">
        <v>1</v>
      </c>
      <c r="C25241" s="216" t="s">
        <v>80519</v>
      </c>
      <c r="D25241" s="215" t="s">
        <v>80520</v>
      </c>
    </row>
    <row r="25242" spans="1:4">
      <c r="A25242" s="215" t="s">
        <v>80521</v>
      </c>
      <c r="B25242" s="215">
        <v>1</v>
      </c>
      <c r="C25242" s="216" t="s">
        <v>80522</v>
      </c>
      <c r="D25242" s="215" t="s">
        <v>80523</v>
      </c>
    </row>
    <row r="25243" spans="1:4">
      <c r="A25243" s="215" t="s">
        <v>80524</v>
      </c>
      <c r="B25243" s="215">
        <v>1</v>
      </c>
      <c r="C25243" s="216" t="s">
        <v>80525</v>
      </c>
      <c r="D25243" s="215" t="s">
        <v>80526</v>
      </c>
    </row>
    <row r="25244" spans="1:4">
      <c r="A25244" s="215" t="s">
        <v>80527</v>
      </c>
      <c r="B25244" s="215">
        <v>1</v>
      </c>
      <c r="C25244" s="216" t="s">
        <v>80528</v>
      </c>
      <c r="D25244" s="215" t="s">
        <v>80529</v>
      </c>
    </row>
    <row r="25245" spans="1:4">
      <c r="A25245" s="215" t="s">
        <v>80530</v>
      </c>
      <c r="B25245" s="215">
        <v>1</v>
      </c>
      <c r="C25245" s="216" t="s">
        <v>80531</v>
      </c>
      <c r="D25245" s="215" t="s">
        <v>80532</v>
      </c>
    </row>
    <row r="25246" spans="1:4">
      <c r="A25246" s="215" t="s">
        <v>80533</v>
      </c>
      <c r="B25246" s="215">
        <v>1</v>
      </c>
      <c r="C25246" s="216" t="s">
        <v>80534</v>
      </c>
      <c r="D25246" s="215" t="s">
        <v>80535</v>
      </c>
    </row>
    <row r="25247" spans="1:4">
      <c r="A25247" s="215" t="s">
        <v>80536</v>
      </c>
      <c r="B25247" s="215">
        <v>1</v>
      </c>
      <c r="C25247" s="216" t="s">
        <v>80537</v>
      </c>
      <c r="D25247" s="215" t="s">
        <v>80538</v>
      </c>
    </row>
    <row r="25248" spans="1:4">
      <c r="A25248" s="215" t="s">
        <v>80539</v>
      </c>
      <c r="B25248" s="215">
        <v>1</v>
      </c>
      <c r="C25248" s="216" t="s">
        <v>80540</v>
      </c>
      <c r="D25248" s="215" t="s">
        <v>80541</v>
      </c>
    </row>
    <row r="25249" spans="1:4">
      <c r="A25249" s="215" t="s">
        <v>80542</v>
      </c>
      <c r="B25249" s="215">
        <v>1</v>
      </c>
      <c r="C25249" s="216" t="s">
        <v>80543</v>
      </c>
      <c r="D25249" s="215" t="s">
        <v>80544</v>
      </c>
    </row>
    <row r="25250" spans="1:4">
      <c r="A25250" s="215" t="s">
        <v>80545</v>
      </c>
      <c r="B25250" s="215">
        <v>1</v>
      </c>
      <c r="C25250" s="216" t="s">
        <v>80546</v>
      </c>
      <c r="D25250" s="215" t="s">
        <v>80547</v>
      </c>
    </row>
    <row r="25251" spans="1:4">
      <c r="A25251" s="215" t="s">
        <v>80548</v>
      </c>
      <c r="B25251" s="215">
        <v>1</v>
      </c>
      <c r="C25251" s="216" t="s">
        <v>80549</v>
      </c>
      <c r="D25251" s="215" t="s">
        <v>80550</v>
      </c>
    </row>
    <row r="25252" spans="1:4">
      <c r="A25252" s="215" t="s">
        <v>80551</v>
      </c>
      <c r="B25252" s="215">
        <v>1</v>
      </c>
      <c r="C25252" s="216" t="s">
        <v>80552</v>
      </c>
      <c r="D25252" s="215" t="s">
        <v>80553</v>
      </c>
    </row>
    <row r="25253" spans="1:4">
      <c r="A25253" s="215" t="s">
        <v>80554</v>
      </c>
      <c r="B25253" s="215">
        <v>1</v>
      </c>
      <c r="C25253" s="216" t="s">
        <v>80555</v>
      </c>
      <c r="D25253" s="215" t="s">
        <v>80556</v>
      </c>
    </row>
    <row r="25254" spans="1:4">
      <c r="A25254" s="215" t="s">
        <v>80557</v>
      </c>
      <c r="B25254" s="215">
        <v>1</v>
      </c>
      <c r="C25254" s="216" t="s">
        <v>80558</v>
      </c>
      <c r="D25254" s="215" t="s">
        <v>80559</v>
      </c>
    </row>
    <row r="25255" spans="1:4">
      <c r="A25255" s="215" t="s">
        <v>80560</v>
      </c>
      <c r="B25255" s="215">
        <v>1</v>
      </c>
      <c r="C25255" s="216" t="s">
        <v>80561</v>
      </c>
      <c r="D25255" s="215" t="s">
        <v>80562</v>
      </c>
    </row>
    <row r="25256" spans="1:4">
      <c r="A25256" s="215" t="s">
        <v>80563</v>
      </c>
      <c r="B25256" s="215">
        <v>1</v>
      </c>
      <c r="C25256" s="216" t="s">
        <v>80564</v>
      </c>
      <c r="D25256" s="215" t="s">
        <v>80565</v>
      </c>
    </row>
    <row r="25257" spans="1:4">
      <c r="A25257" s="215" t="s">
        <v>80566</v>
      </c>
      <c r="B25257" s="215">
        <v>1</v>
      </c>
      <c r="C25257" s="216" t="s">
        <v>80567</v>
      </c>
      <c r="D25257" s="215" t="s">
        <v>80568</v>
      </c>
    </row>
    <row r="25258" spans="1:4">
      <c r="A25258" s="215" t="s">
        <v>80569</v>
      </c>
      <c r="B25258" s="215">
        <v>1</v>
      </c>
      <c r="C25258" s="216" t="s">
        <v>80570</v>
      </c>
      <c r="D25258" s="215" t="s">
        <v>80571</v>
      </c>
    </row>
    <row r="25259" spans="1:4">
      <c r="A25259" s="215" t="s">
        <v>80572</v>
      </c>
      <c r="B25259" s="215">
        <v>1</v>
      </c>
      <c r="C25259" s="216" t="s">
        <v>80573</v>
      </c>
      <c r="D25259" s="215" t="s">
        <v>80574</v>
      </c>
    </row>
    <row r="25260" spans="1:4">
      <c r="A25260" s="215" t="s">
        <v>80575</v>
      </c>
      <c r="B25260" s="215">
        <v>1</v>
      </c>
      <c r="C25260" s="216" t="s">
        <v>80576</v>
      </c>
      <c r="D25260" s="215" t="s">
        <v>80577</v>
      </c>
    </row>
    <row r="25261" spans="1:4">
      <c r="A25261" s="215" t="s">
        <v>80578</v>
      </c>
      <c r="B25261" s="215">
        <v>1</v>
      </c>
      <c r="C25261" s="216" t="s">
        <v>80579</v>
      </c>
      <c r="D25261" s="215" t="s">
        <v>80580</v>
      </c>
    </row>
    <row r="25262" spans="1:4">
      <c r="A25262" s="215" t="s">
        <v>80581</v>
      </c>
      <c r="B25262" s="215">
        <v>1</v>
      </c>
      <c r="C25262" s="216" t="s">
        <v>80582</v>
      </c>
      <c r="D25262" s="215" t="s">
        <v>80583</v>
      </c>
    </row>
    <row r="25263" spans="1:4">
      <c r="A25263" s="215" t="s">
        <v>80584</v>
      </c>
      <c r="B25263" s="215">
        <v>1</v>
      </c>
      <c r="C25263" s="216" t="s">
        <v>80585</v>
      </c>
      <c r="D25263" s="215" t="s">
        <v>80586</v>
      </c>
    </row>
    <row r="25264" spans="1:4">
      <c r="A25264" s="215" t="s">
        <v>80587</v>
      </c>
      <c r="B25264" s="215">
        <v>1</v>
      </c>
      <c r="C25264" s="216" t="s">
        <v>80588</v>
      </c>
      <c r="D25264" s="215" t="s">
        <v>80589</v>
      </c>
    </row>
    <row r="25265" spans="1:4">
      <c r="A25265" s="215" t="s">
        <v>80590</v>
      </c>
      <c r="B25265" s="215">
        <v>1</v>
      </c>
      <c r="C25265" s="216" t="s">
        <v>80591</v>
      </c>
      <c r="D25265" s="215" t="s">
        <v>80592</v>
      </c>
    </row>
    <row r="25266" spans="1:4">
      <c r="A25266" s="215" t="s">
        <v>80593</v>
      </c>
      <c r="B25266" s="215">
        <v>1</v>
      </c>
      <c r="C25266" s="216" t="s">
        <v>80594</v>
      </c>
      <c r="D25266" s="215" t="s">
        <v>80595</v>
      </c>
    </row>
    <row r="25267" spans="1:4">
      <c r="A25267" s="215" t="s">
        <v>80596</v>
      </c>
      <c r="B25267" s="215">
        <v>1</v>
      </c>
      <c r="C25267" s="216" t="s">
        <v>80597</v>
      </c>
      <c r="D25267" s="215" t="s">
        <v>80598</v>
      </c>
    </row>
    <row r="25268" spans="1:4">
      <c r="A25268" s="215" t="s">
        <v>80599</v>
      </c>
      <c r="B25268" s="215">
        <v>1</v>
      </c>
      <c r="C25268" s="216" t="s">
        <v>80600</v>
      </c>
      <c r="D25268" s="215" t="s">
        <v>80601</v>
      </c>
    </row>
    <row r="25269" spans="1:4">
      <c r="A25269" s="215" t="s">
        <v>80602</v>
      </c>
      <c r="B25269" s="215">
        <v>1</v>
      </c>
      <c r="C25269" s="216" t="s">
        <v>80603</v>
      </c>
      <c r="D25269" s="215" t="s">
        <v>80604</v>
      </c>
    </row>
    <row r="25270" spans="1:4">
      <c r="A25270" s="215" t="s">
        <v>80605</v>
      </c>
      <c r="B25270" s="215">
        <v>1</v>
      </c>
      <c r="C25270" s="216" t="s">
        <v>80606</v>
      </c>
      <c r="D25270" s="215" t="s">
        <v>80607</v>
      </c>
    </row>
    <row r="25271" spans="1:4">
      <c r="A25271" s="215" t="s">
        <v>80608</v>
      </c>
      <c r="B25271" s="215">
        <v>1</v>
      </c>
      <c r="C25271" s="216" t="s">
        <v>80609</v>
      </c>
      <c r="D25271" s="215" t="s">
        <v>80610</v>
      </c>
    </row>
    <row r="25272" spans="1:4">
      <c r="A25272" s="215" t="s">
        <v>80611</v>
      </c>
      <c r="B25272" s="215">
        <v>1</v>
      </c>
      <c r="C25272" s="216" t="s">
        <v>80612</v>
      </c>
      <c r="D25272" s="215" t="s">
        <v>80613</v>
      </c>
    </row>
    <row r="25273" spans="1:4">
      <c r="A25273" s="215" t="s">
        <v>80614</v>
      </c>
      <c r="B25273" s="215">
        <v>1</v>
      </c>
      <c r="C25273" s="216" t="s">
        <v>80615</v>
      </c>
      <c r="D25273" s="215" t="s">
        <v>80616</v>
      </c>
    </row>
    <row r="25274" spans="1:4">
      <c r="A25274" s="215" t="s">
        <v>80617</v>
      </c>
      <c r="B25274" s="215">
        <v>1</v>
      </c>
      <c r="C25274" s="216" t="s">
        <v>80618</v>
      </c>
      <c r="D25274" s="215" t="s">
        <v>80619</v>
      </c>
    </row>
    <row r="25275" spans="1:4">
      <c r="A25275" s="215" t="s">
        <v>80620</v>
      </c>
      <c r="B25275" s="215">
        <v>1</v>
      </c>
      <c r="C25275" s="216" t="s">
        <v>80621</v>
      </c>
      <c r="D25275" s="215" t="s">
        <v>80622</v>
      </c>
    </row>
    <row r="25276" spans="1:4">
      <c r="A25276" s="215" t="s">
        <v>80623</v>
      </c>
      <c r="B25276" s="215">
        <v>1</v>
      </c>
      <c r="C25276" s="216" t="s">
        <v>80624</v>
      </c>
      <c r="D25276" s="215" t="s">
        <v>80625</v>
      </c>
    </row>
    <row r="25277" spans="1:4">
      <c r="A25277" s="215" t="s">
        <v>80626</v>
      </c>
      <c r="B25277" s="215">
        <v>1</v>
      </c>
      <c r="C25277" s="216" t="s">
        <v>80627</v>
      </c>
      <c r="D25277" s="215" t="s">
        <v>80628</v>
      </c>
    </row>
    <row r="25278" spans="1:4">
      <c r="A25278" s="215" t="s">
        <v>80629</v>
      </c>
      <c r="B25278" s="215">
        <v>1</v>
      </c>
      <c r="C25278" s="216" t="s">
        <v>80630</v>
      </c>
      <c r="D25278" s="215" t="s">
        <v>80631</v>
      </c>
    </row>
    <row r="25279" spans="1:4">
      <c r="A25279" s="215" t="s">
        <v>80632</v>
      </c>
      <c r="B25279" s="215">
        <v>1</v>
      </c>
      <c r="C25279" s="216" t="s">
        <v>80633</v>
      </c>
      <c r="D25279" s="215" t="s">
        <v>80634</v>
      </c>
    </row>
    <row r="25280" spans="1:4">
      <c r="A25280" s="215" t="s">
        <v>80635</v>
      </c>
      <c r="B25280" s="215">
        <v>1</v>
      </c>
      <c r="C25280" s="216" t="s">
        <v>80636</v>
      </c>
      <c r="D25280" s="215" t="s">
        <v>80637</v>
      </c>
    </row>
    <row r="25281" spans="1:4">
      <c r="A25281" s="215" t="s">
        <v>80638</v>
      </c>
      <c r="B25281" s="215">
        <v>1</v>
      </c>
      <c r="C25281" s="216" t="s">
        <v>80639</v>
      </c>
      <c r="D25281" s="215" t="s">
        <v>80640</v>
      </c>
    </row>
    <row r="25282" spans="1:4">
      <c r="A25282" s="215" t="s">
        <v>80641</v>
      </c>
      <c r="B25282" s="215">
        <v>1</v>
      </c>
      <c r="C25282" s="216" t="s">
        <v>80642</v>
      </c>
      <c r="D25282" s="215" t="s">
        <v>80643</v>
      </c>
    </row>
    <row r="25283" spans="1:4">
      <c r="A25283" s="215" t="s">
        <v>80644</v>
      </c>
      <c r="B25283" s="215">
        <v>1</v>
      </c>
      <c r="C25283" s="216" t="s">
        <v>80645</v>
      </c>
      <c r="D25283" s="215" t="s">
        <v>80646</v>
      </c>
    </row>
    <row r="25284" spans="1:4">
      <c r="A25284" s="215" t="s">
        <v>80647</v>
      </c>
      <c r="B25284" s="215">
        <v>1</v>
      </c>
      <c r="C25284" s="216" t="s">
        <v>80648</v>
      </c>
      <c r="D25284" s="215" t="s">
        <v>80649</v>
      </c>
    </row>
    <row r="25285" spans="1:4">
      <c r="A25285" s="215" t="s">
        <v>80650</v>
      </c>
      <c r="B25285" s="215">
        <v>1</v>
      </c>
      <c r="C25285" s="216" t="s">
        <v>80651</v>
      </c>
      <c r="D25285" s="215" t="s">
        <v>80652</v>
      </c>
    </row>
    <row r="25286" spans="1:4">
      <c r="A25286" s="215" t="s">
        <v>80653</v>
      </c>
      <c r="B25286" s="215">
        <v>1</v>
      </c>
      <c r="C25286" s="216" t="s">
        <v>80654</v>
      </c>
      <c r="D25286" s="215" t="s">
        <v>80655</v>
      </c>
    </row>
    <row r="25287" spans="1:4">
      <c r="A25287" s="215" t="s">
        <v>80656</v>
      </c>
      <c r="B25287" s="215">
        <v>1</v>
      </c>
      <c r="C25287" s="216" t="s">
        <v>80657</v>
      </c>
      <c r="D25287" s="215" t="s">
        <v>80658</v>
      </c>
    </row>
    <row r="25288" spans="1:4">
      <c r="A25288" s="215" t="s">
        <v>80659</v>
      </c>
      <c r="B25288" s="215">
        <v>1</v>
      </c>
      <c r="C25288" s="216" t="s">
        <v>80660</v>
      </c>
      <c r="D25288" s="215" t="s">
        <v>80661</v>
      </c>
    </row>
    <row r="25289" spans="1:4">
      <c r="A25289" s="215" t="s">
        <v>80662</v>
      </c>
      <c r="B25289" s="215">
        <v>1</v>
      </c>
      <c r="C25289" s="216" t="s">
        <v>80663</v>
      </c>
      <c r="D25289" s="215" t="s">
        <v>80664</v>
      </c>
    </row>
    <row r="25290" spans="1:4">
      <c r="A25290" s="215" t="s">
        <v>80665</v>
      </c>
      <c r="B25290" s="215">
        <v>1</v>
      </c>
      <c r="C25290" s="216" t="s">
        <v>80666</v>
      </c>
      <c r="D25290" s="215" t="s">
        <v>80667</v>
      </c>
    </row>
    <row r="25291" spans="1:4">
      <c r="A25291" s="215" t="s">
        <v>80668</v>
      </c>
      <c r="B25291" s="215">
        <v>1</v>
      </c>
      <c r="C25291" s="216" t="s">
        <v>80669</v>
      </c>
      <c r="D25291" s="215" t="s">
        <v>80670</v>
      </c>
    </row>
    <row r="25292" spans="1:4">
      <c r="A25292" s="215" t="s">
        <v>80671</v>
      </c>
      <c r="B25292" s="215">
        <v>1</v>
      </c>
      <c r="C25292" s="216" t="s">
        <v>80672</v>
      </c>
      <c r="D25292" s="215" t="s">
        <v>80673</v>
      </c>
    </row>
    <row r="25293" spans="1:4">
      <c r="A25293" s="215" t="s">
        <v>80674</v>
      </c>
      <c r="B25293" s="215">
        <v>1</v>
      </c>
      <c r="C25293" s="216" t="s">
        <v>80675</v>
      </c>
      <c r="D25293" s="215" t="s">
        <v>80676</v>
      </c>
    </row>
    <row r="25294" spans="1:4">
      <c r="A25294" s="215" t="s">
        <v>80677</v>
      </c>
      <c r="B25294" s="215">
        <v>1</v>
      </c>
      <c r="C25294" s="216" t="s">
        <v>80678</v>
      </c>
      <c r="D25294" s="215" t="s">
        <v>80679</v>
      </c>
    </row>
    <row r="25295" spans="1:4">
      <c r="A25295" s="215" t="s">
        <v>80680</v>
      </c>
      <c r="B25295" s="215">
        <v>1</v>
      </c>
      <c r="C25295" s="216" t="s">
        <v>80681</v>
      </c>
      <c r="D25295" s="215" t="s">
        <v>80682</v>
      </c>
    </row>
    <row r="25296" spans="1:4">
      <c r="A25296" s="215" t="s">
        <v>80683</v>
      </c>
      <c r="B25296" s="215">
        <v>1</v>
      </c>
      <c r="C25296" s="216" t="s">
        <v>80684</v>
      </c>
      <c r="D25296" s="215" t="s">
        <v>80685</v>
      </c>
    </row>
    <row r="25297" spans="1:4">
      <c r="A25297" s="215" t="s">
        <v>80686</v>
      </c>
      <c r="B25297" s="215">
        <v>1</v>
      </c>
      <c r="C25297" s="216" t="s">
        <v>80687</v>
      </c>
      <c r="D25297" s="215" t="s">
        <v>80688</v>
      </c>
    </row>
    <row r="25298" spans="1:4">
      <c r="A25298" s="215" t="s">
        <v>80689</v>
      </c>
      <c r="B25298" s="215">
        <v>1</v>
      </c>
      <c r="C25298" s="216" t="s">
        <v>80690</v>
      </c>
      <c r="D25298" s="215" t="s">
        <v>80691</v>
      </c>
    </row>
    <row r="25299" spans="1:4">
      <c r="A25299" s="215" t="s">
        <v>80692</v>
      </c>
      <c r="B25299" s="215">
        <v>1</v>
      </c>
      <c r="C25299" s="216" t="s">
        <v>80693</v>
      </c>
      <c r="D25299" s="215" t="s">
        <v>80694</v>
      </c>
    </row>
    <row r="25300" spans="1:4">
      <c r="A25300" s="215" t="s">
        <v>80695</v>
      </c>
      <c r="B25300" s="215">
        <v>1</v>
      </c>
      <c r="C25300" s="216" t="s">
        <v>80696</v>
      </c>
      <c r="D25300" s="215" t="s">
        <v>80697</v>
      </c>
    </row>
    <row r="25301" spans="1:4">
      <c r="A25301" s="215" t="s">
        <v>80698</v>
      </c>
      <c r="B25301" s="215">
        <v>1</v>
      </c>
      <c r="C25301" s="216" t="s">
        <v>80699</v>
      </c>
      <c r="D25301" s="215" t="s">
        <v>80700</v>
      </c>
    </row>
    <row r="25302" spans="1:4">
      <c r="A25302" s="215" t="s">
        <v>80701</v>
      </c>
      <c r="B25302" s="215">
        <v>1</v>
      </c>
      <c r="C25302" s="216" t="s">
        <v>80702</v>
      </c>
      <c r="D25302" s="215" t="s">
        <v>80703</v>
      </c>
    </row>
    <row r="25303" spans="1:4">
      <c r="A25303" s="215" t="s">
        <v>80704</v>
      </c>
      <c r="B25303" s="215">
        <v>1</v>
      </c>
      <c r="C25303" s="216" t="s">
        <v>80705</v>
      </c>
      <c r="D25303" s="215" t="s">
        <v>80706</v>
      </c>
    </row>
    <row r="25304" spans="1:4">
      <c r="A25304" s="215" t="s">
        <v>80707</v>
      </c>
      <c r="B25304" s="215">
        <v>1</v>
      </c>
      <c r="C25304" s="216" t="s">
        <v>80708</v>
      </c>
      <c r="D25304" s="215" t="s">
        <v>80709</v>
      </c>
    </row>
    <row r="25305" spans="1:4">
      <c r="A25305" s="215" t="s">
        <v>80710</v>
      </c>
      <c r="B25305" s="215">
        <v>1</v>
      </c>
      <c r="C25305" s="216" t="s">
        <v>80711</v>
      </c>
      <c r="D25305" s="215" t="s">
        <v>80712</v>
      </c>
    </row>
    <row r="25306" spans="1:4">
      <c r="A25306" s="215" t="s">
        <v>80713</v>
      </c>
      <c r="B25306" s="215">
        <v>1</v>
      </c>
      <c r="C25306" s="216" t="s">
        <v>80714</v>
      </c>
      <c r="D25306" s="215" t="s">
        <v>80715</v>
      </c>
    </row>
    <row r="25307" spans="1:4">
      <c r="A25307" s="215" t="s">
        <v>80716</v>
      </c>
      <c r="B25307" s="215">
        <v>1</v>
      </c>
      <c r="C25307" s="216" t="s">
        <v>80717</v>
      </c>
      <c r="D25307" s="215" t="s">
        <v>80718</v>
      </c>
    </row>
    <row r="25308" spans="1:4">
      <c r="A25308" s="215" t="s">
        <v>80719</v>
      </c>
      <c r="B25308" s="215">
        <v>1</v>
      </c>
      <c r="C25308" s="216" t="s">
        <v>80720</v>
      </c>
      <c r="D25308" s="215" t="s">
        <v>80721</v>
      </c>
    </row>
    <row r="25309" spans="1:4">
      <c r="A25309" s="215" t="s">
        <v>80722</v>
      </c>
      <c r="B25309" s="215">
        <v>1</v>
      </c>
      <c r="C25309" s="216" t="s">
        <v>80723</v>
      </c>
      <c r="D25309" s="215" t="s">
        <v>80724</v>
      </c>
    </row>
    <row r="25310" spans="1:4">
      <c r="A25310" s="215" t="s">
        <v>80725</v>
      </c>
      <c r="B25310" s="215">
        <v>1</v>
      </c>
      <c r="C25310" s="216" t="s">
        <v>80726</v>
      </c>
      <c r="D25310" s="215" t="s">
        <v>80727</v>
      </c>
    </row>
    <row r="25311" spans="1:4">
      <c r="A25311" s="215" t="s">
        <v>80728</v>
      </c>
      <c r="B25311" s="215">
        <v>1</v>
      </c>
      <c r="C25311" s="216" t="s">
        <v>80729</v>
      </c>
      <c r="D25311" s="215" t="s">
        <v>80730</v>
      </c>
    </row>
    <row r="25312" spans="1:4">
      <c r="A25312" s="215" t="s">
        <v>80731</v>
      </c>
      <c r="B25312" s="215">
        <v>1</v>
      </c>
      <c r="C25312" s="216" t="s">
        <v>80732</v>
      </c>
      <c r="D25312" s="215" t="s">
        <v>80733</v>
      </c>
    </row>
    <row r="25313" spans="1:4">
      <c r="A25313" s="215" t="s">
        <v>80734</v>
      </c>
      <c r="B25313" s="215">
        <v>1</v>
      </c>
      <c r="C25313" s="216" t="s">
        <v>80735</v>
      </c>
      <c r="D25313" s="215" t="s">
        <v>80736</v>
      </c>
    </row>
    <row r="25314" spans="1:4">
      <c r="A25314" s="215" t="s">
        <v>80737</v>
      </c>
      <c r="B25314" s="215">
        <v>1</v>
      </c>
      <c r="C25314" s="216" t="s">
        <v>80738</v>
      </c>
      <c r="D25314" s="215" t="s">
        <v>80739</v>
      </c>
    </row>
    <row r="25315" spans="1:4">
      <c r="A25315" s="215" t="s">
        <v>80740</v>
      </c>
      <c r="B25315" s="215">
        <v>1</v>
      </c>
      <c r="C25315" s="216" t="s">
        <v>80741</v>
      </c>
      <c r="D25315" s="215" t="s">
        <v>80742</v>
      </c>
    </row>
    <row r="25316" spans="1:4">
      <c r="A25316" s="215" t="s">
        <v>80743</v>
      </c>
      <c r="B25316" s="215">
        <v>1</v>
      </c>
      <c r="C25316" s="216" t="s">
        <v>80744</v>
      </c>
      <c r="D25316" s="215" t="s">
        <v>80745</v>
      </c>
    </row>
    <row r="25317" spans="1:4">
      <c r="A25317" s="215" t="s">
        <v>80746</v>
      </c>
      <c r="B25317" s="215">
        <v>1</v>
      </c>
      <c r="C25317" s="216" t="s">
        <v>80747</v>
      </c>
      <c r="D25317" s="215" t="s">
        <v>80748</v>
      </c>
    </row>
    <row r="25318" spans="1:4">
      <c r="A25318" s="215" t="s">
        <v>80749</v>
      </c>
      <c r="B25318" s="215">
        <v>1</v>
      </c>
      <c r="C25318" s="216" t="s">
        <v>80750</v>
      </c>
      <c r="D25318" s="215" t="s">
        <v>80751</v>
      </c>
    </row>
    <row r="25319" spans="1:4">
      <c r="A25319" s="215" t="s">
        <v>80752</v>
      </c>
      <c r="B25319" s="215">
        <v>1</v>
      </c>
      <c r="C25319" s="216" t="s">
        <v>80753</v>
      </c>
      <c r="D25319" s="215" t="s">
        <v>80754</v>
      </c>
    </row>
    <row r="25320" spans="1:4">
      <c r="A25320" s="215" t="s">
        <v>80755</v>
      </c>
      <c r="B25320" s="215">
        <v>1</v>
      </c>
      <c r="C25320" s="216" t="s">
        <v>80756</v>
      </c>
      <c r="D25320" s="215" t="s">
        <v>80757</v>
      </c>
    </row>
    <row r="25321" spans="1:4">
      <c r="A25321" s="215" t="s">
        <v>80758</v>
      </c>
      <c r="B25321" s="215">
        <v>1</v>
      </c>
      <c r="C25321" s="216" t="s">
        <v>80759</v>
      </c>
      <c r="D25321" s="215" t="s">
        <v>80760</v>
      </c>
    </row>
    <row r="25322" spans="1:4">
      <c r="A25322" s="215" t="s">
        <v>80761</v>
      </c>
      <c r="B25322" s="215">
        <v>1</v>
      </c>
      <c r="C25322" s="216" t="s">
        <v>80762</v>
      </c>
      <c r="D25322" s="215" t="s">
        <v>80763</v>
      </c>
    </row>
    <row r="25323" spans="1:4">
      <c r="A25323" s="215" t="s">
        <v>80764</v>
      </c>
      <c r="B25323" s="215">
        <v>1</v>
      </c>
      <c r="C25323" s="216" t="s">
        <v>80765</v>
      </c>
      <c r="D25323" s="215" t="s">
        <v>80766</v>
      </c>
    </row>
    <row r="25324" spans="1:4">
      <c r="A25324" s="215" t="s">
        <v>80767</v>
      </c>
      <c r="B25324" s="215">
        <v>1</v>
      </c>
      <c r="C25324" s="216" t="s">
        <v>80768</v>
      </c>
      <c r="D25324" s="215" t="s">
        <v>80769</v>
      </c>
    </row>
    <row r="25325" spans="1:4">
      <c r="A25325" s="215" t="s">
        <v>80770</v>
      </c>
      <c r="B25325" s="215">
        <v>1</v>
      </c>
      <c r="C25325" s="216" t="s">
        <v>80771</v>
      </c>
      <c r="D25325" s="215" t="s">
        <v>80772</v>
      </c>
    </row>
    <row r="25326" spans="1:4">
      <c r="A25326" s="215" t="s">
        <v>80773</v>
      </c>
      <c r="B25326" s="215">
        <v>1</v>
      </c>
      <c r="C25326" s="216" t="s">
        <v>80774</v>
      </c>
      <c r="D25326" s="215" t="s">
        <v>80775</v>
      </c>
    </row>
    <row r="25327" spans="1:4">
      <c r="A25327" s="215" t="s">
        <v>80776</v>
      </c>
      <c r="B25327" s="215">
        <v>1</v>
      </c>
      <c r="C25327" s="216" t="s">
        <v>80777</v>
      </c>
      <c r="D25327" s="215" t="s">
        <v>80778</v>
      </c>
    </row>
    <row r="25328" spans="1:4">
      <c r="A25328" s="215" t="s">
        <v>80779</v>
      </c>
      <c r="B25328" s="215">
        <v>1</v>
      </c>
      <c r="C25328" s="216" t="s">
        <v>80780</v>
      </c>
      <c r="D25328" s="215" t="s">
        <v>80781</v>
      </c>
    </row>
    <row r="25329" spans="1:4">
      <c r="A25329" s="215" t="s">
        <v>80782</v>
      </c>
      <c r="B25329" s="215">
        <v>1</v>
      </c>
      <c r="C25329" s="216" t="s">
        <v>80783</v>
      </c>
      <c r="D25329" s="215" t="s">
        <v>80784</v>
      </c>
    </row>
    <row r="25330" spans="1:4">
      <c r="A25330" s="215" t="s">
        <v>80785</v>
      </c>
      <c r="B25330" s="215">
        <v>1</v>
      </c>
      <c r="C25330" s="216" t="s">
        <v>80786</v>
      </c>
      <c r="D25330" s="215" t="s">
        <v>80787</v>
      </c>
    </row>
    <row r="25331" spans="1:4">
      <c r="A25331" s="215" t="s">
        <v>80788</v>
      </c>
      <c r="B25331" s="215">
        <v>1</v>
      </c>
      <c r="C25331" s="216" t="s">
        <v>80789</v>
      </c>
      <c r="D25331" s="215" t="s">
        <v>80790</v>
      </c>
    </row>
    <row r="25332" spans="1:4">
      <c r="A25332" s="215" t="s">
        <v>80791</v>
      </c>
      <c r="B25332" s="215">
        <v>1</v>
      </c>
      <c r="C25332" s="216" t="s">
        <v>80792</v>
      </c>
      <c r="D25332" s="215" t="s">
        <v>80793</v>
      </c>
    </row>
    <row r="25333" spans="1:4">
      <c r="A25333" s="215" t="s">
        <v>80794</v>
      </c>
      <c r="B25333" s="215">
        <v>1</v>
      </c>
      <c r="C25333" s="216" t="s">
        <v>80795</v>
      </c>
      <c r="D25333" s="215" t="s">
        <v>80796</v>
      </c>
    </row>
    <row r="25334" spans="1:4">
      <c r="A25334" s="215" t="s">
        <v>80797</v>
      </c>
      <c r="B25334" s="215">
        <v>1</v>
      </c>
      <c r="C25334" s="216" t="s">
        <v>80798</v>
      </c>
      <c r="D25334" s="215" t="s">
        <v>80799</v>
      </c>
    </row>
    <row r="25335" spans="1:4">
      <c r="A25335" s="215" t="s">
        <v>80800</v>
      </c>
      <c r="B25335" s="215">
        <v>1</v>
      </c>
      <c r="C25335" s="216" t="s">
        <v>80801</v>
      </c>
      <c r="D25335" s="215" t="s">
        <v>80802</v>
      </c>
    </row>
    <row r="25336" spans="1:4">
      <c r="A25336" s="215" t="s">
        <v>80803</v>
      </c>
      <c r="B25336" s="215">
        <v>1</v>
      </c>
      <c r="C25336" s="216" t="s">
        <v>80804</v>
      </c>
      <c r="D25336" s="215" t="s">
        <v>80805</v>
      </c>
    </row>
    <row r="25337" spans="1:4">
      <c r="A25337" s="215" t="s">
        <v>80806</v>
      </c>
      <c r="B25337" s="215">
        <v>1</v>
      </c>
      <c r="C25337" s="216" t="s">
        <v>80807</v>
      </c>
      <c r="D25337" s="215" t="s">
        <v>80808</v>
      </c>
    </row>
    <row r="25338" spans="1:4">
      <c r="A25338" s="215" t="s">
        <v>80809</v>
      </c>
      <c r="B25338" s="215">
        <v>1</v>
      </c>
      <c r="C25338" s="216" t="s">
        <v>80810</v>
      </c>
      <c r="D25338" s="215" t="s">
        <v>80811</v>
      </c>
    </row>
    <row r="25339" spans="1:4">
      <c r="A25339" s="215" t="s">
        <v>80812</v>
      </c>
      <c r="B25339" s="215">
        <v>1</v>
      </c>
      <c r="C25339" s="216" t="s">
        <v>80813</v>
      </c>
      <c r="D25339" s="215" t="s">
        <v>80814</v>
      </c>
    </row>
    <row r="25340" spans="1:4">
      <c r="A25340" s="215" t="s">
        <v>80815</v>
      </c>
      <c r="B25340" s="215">
        <v>1</v>
      </c>
      <c r="C25340" s="216" t="s">
        <v>80816</v>
      </c>
      <c r="D25340" s="215" t="s">
        <v>80817</v>
      </c>
    </row>
    <row r="25341" spans="1:4">
      <c r="A25341" s="215" t="s">
        <v>80818</v>
      </c>
      <c r="B25341" s="215">
        <v>1</v>
      </c>
      <c r="C25341" s="216" t="s">
        <v>80819</v>
      </c>
      <c r="D25341" s="215" t="s">
        <v>80820</v>
      </c>
    </row>
    <row r="25342" spans="1:4">
      <c r="A25342" s="215" t="s">
        <v>80821</v>
      </c>
      <c r="B25342" s="215">
        <v>1</v>
      </c>
      <c r="C25342" s="216" t="s">
        <v>80822</v>
      </c>
      <c r="D25342" s="215" t="s">
        <v>80823</v>
      </c>
    </row>
    <row r="25343" spans="1:4">
      <c r="A25343" s="215" t="s">
        <v>80824</v>
      </c>
      <c r="B25343" s="215">
        <v>1</v>
      </c>
      <c r="C25343" s="216" t="s">
        <v>80825</v>
      </c>
      <c r="D25343" s="215" t="s">
        <v>80826</v>
      </c>
    </row>
    <row r="25344" spans="1:4">
      <c r="A25344" s="215" t="s">
        <v>80827</v>
      </c>
      <c r="B25344" s="215">
        <v>1</v>
      </c>
      <c r="C25344" s="216" t="s">
        <v>80828</v>
      </c>
      <c r="D25344" s="215" t="s">
        <v>80829</v>
      </c>
    </row>
    <row r="25345" spans="1:4">
      <c r="A25345" s="215" t="s">
        <v>80830</v>
      </c>
      <c r="B25345" s="215">
        <v>1</v>
      </c>
      <c r="C25345" s="216" t="s">
        <v>80831</v>
      </c>
      <c r="D25345" s="215" t="s">
        <v>80832</v>
      </c>
    </row>
    <row r="25346" spans="1:4">
      <c r="A25346" s="215" t="s">
        <v>80833</v>
      </c>
      <c r="B25346" s="215">
        <v>1</v>
      </c>
      <c r="C25346" s="216" t="s">
        <v>80834</v>
      </c>
      <c r="D25346" s="215" t="s">
        <v>80835</v>
      </c>
    </row>
    <row r="25347" spans="1:4">
      <c r="A25347" s="215" t="s">
        <v>80836</v>
      </c>
      <c r="B25347" s="215">
        <v>1</v>
      </c>
      <c r="C25347" s="216" t="s">
        <v>80837</v>
      </c>
      <c r="D25347" s="215" t="s">
        <v>80838</v>
      </c>
    </row>
    <row r="25348" spans="1:4">
      <c r="A25348" s="215" t="s">
        <v>80839</v>
      </c>
      <c r="B25348" s="215">
        <v>1</v>
      </c>
      <c r="C25348" s="216" t="s">
        <v>80840</v>
      </c>
      <c r="D25348" s="215" t="s">
        <v>80841</v>
      </c>
    </row>
    <row r="25349" spans="1:4">
      <c r="A25349" s="215" t="s">
        <v>80842</v>
      </c>
      <c r="B25349" s="215">
        <v>1</v>
      </c>
      <c r="C25349" s="216" t="s">
        <v>80843</v>
      </c>
      <c r="D25349" s="215" t="s">
        <v>80844</v>
      </c>
    </row>
    <row r="25350" spans="1:4">
      <c r="A25350" s="215" t="s">
        <v>80845</v>
      </c>
      <c r="B25350" s="215">
        <v>1</v>
      </c>
      <c r="C25350" s="216" t="s">
        <v>80846</v>
      </c>
      <c r="D25350" s="215" t="s">
        <v>80847</v>
      </c>
    </row>
    <row r="25351" spans="1:4">
      <c r="A25351" s="215" t="s">
        <v>80848</v>
      </c>
      <c r="B25351" s="215">
        <v>1</v>
      </c>
      <c r="C25351" s="216" t="s">
        <v>80849</v>
      </c>
      <c r="D25351" s="215" t="s">
        <v>80850</v>
      </c>
    </row>
    <row r="25352" spans="1:4">
      <c r="A25352" s="215" t="s">
        <v>80851</v>
      </c>
      <c r="B25352" s="215">
        <v>1</v>
      </c>
      <c r="C25352" s="216" t="s">
        <v>80852</v>
      </c>
      <c r="D25352" s="215" t="s">
        <v>80853</v>
      </c>
    </row>
    <row r="25353" spans="1:4">
      <c r="A25353" s="215" t="s">
        <v>80854</v>
      </c>
      <c r="B25353" s="215">
        <v>1</v>
      </c>
      <c r="C25353" s="216" t="s">
        <v>80855</v>
      </c>
      <c r="D25353" s="215" t="s">
        <v>80856</v>
      </c>
    </row>
    <row r="25354" spans="1:4">
      <c r="A25354" s="215" t="s">
        <v>80857</v>
      </c>
      <c r="B25354" s="215">
        <v>1</v>
      </c>
      <c r="C25354" s="216" t="s">
        <v>80858</v>
      </c>
      <c r="D25354" s="215" t="s">
        <v>80859</v>
      </c>
    </row>
    <row r="25355" spans="1:4">
      <c r="A25355" s="215" t="s">
        <v>80860</v>
      </c>
      <c r="B25355" s="215">
        <v>1</v>
      </c>
      <c r="C25355" s="216" t="s">
        <v>80861</v>
      </c>
      <c r="D25355" s="215" t="s">
        <v>80862</v>
      </c>
    </row>
    <row r="25356" spans="1:4">
      <c r="A25356" s="215" t="s">
        <v>80863</v>
      </c>
      <c r="B25356" s="215">
        <v>1</v>
      </c>
      <c r="C25356" s="216" t="s">
        <v>80864</v>
      </c>
      <c r="D25356" s="215" t="s">
        <v>80865</v>
      </c>
    </row>
    <row r="25357" spans="1:4">
      <c r="A25357" s="215" t="s">
        <v>80866</v>
      </c>
      <c r="B25357" s="215">
        <v>1</v>
      </c>
      <c r="C25357" s="216" t="s">
        <v>80867</v>
      </c>
      <c r="D25357" s="215" t="s">
        <v>80868</v>
      </c>
    </row>
    <row r="25358" spans="1:4">
      <c r="A25358" s="215" t="s">
        <v>80869</v>
      </c>
      <c r="B25358" s="215">
        <v>1</v>
      </c>
      <c r="C25358" s="216" t="s">
        <v>80870</v>
      </c>
      <c r="D25358" s="215" t="s">
        <v>80871</v>
      </c>
    </row>
    <row r="25359" spans="1:4">
      <c r="A25359" s="215" t="s">
        <v>80872</v>
      </c>
      <c r="B25359" s="215">
        <v>1</v>
      </c>
      <c r="C25359" s="216" t="s">
        <v>80873</v>
      </c>
      <c r="D25359" s="215" t="s">
        <v>80874</v>
      </c>
    </row>
    <row r="25360" spans="1:4">
      <c r="A25360" s="215" t="s">
        <v>80875</v>
      </c>
      <c r="B25360" s="215">
        <v>1</v>
      </c>
      <c r="C25360" s="216" t="s">
        <v>80876</v>
      </c>
      <c r="D25360" s="215" t="s">
        <v>80877</v>
      </c>
    </row>
    <row r="25361" spans="1:4">
      <c r="A25361" s="215" t="s">
        <v>80878</v>
      </c>
      <c r="B25361" s="215">
        <v>1</v>
      </c>
      <c r="C25361" s="216" t="s">
        <v>80879</v>
      </c>
      <c r="D25361" s="215" t="s">
        <v>80880</v>
      </c>
    </row>
    <row r="25362" spans="1:4">
      <c r="A25362" s="215" t="s">
        <v>111487</v>
      </c>
      <c r="B25362" s="215">
        <v>1</v>
      </c>
      <c r="C25362" s="216" t="s">
        <v>111488</v>
      </c>
      <c r="D25362" s="215" t="s">
        <v>111489</v>
      </c>
    </row>
    <row r="25363" spans="1:4">
      <c r="A25363" s="215" t="s">
        <v>80881</v>
      </c>
      <c r="B25363" s="215">
        <v>1</v>
      </c>
      <c r="C25363" s="216" t="s">
        <v>80882</v>
      </c>
      <c r="D25363" s="215" t="s">
        <v>80883</v>
      </c>
    </row>
    <row r="25364" spans="1:4">
      <c r="A25364" s="215" t="s">
        <v>80884</v>
      </c>
      <c r="B25364" s="215">
        <v>1</v>
      </c>
      <c r="C25364" s="216" t="s">
        <v>80885</v>
      </c>
      <c r="D25364" s="215" t="s">
        <v>80886</v>
      </c>
    </row>
    <row r="25365" spans="1:4">
      <c r="A25365" s="215" t="s">
        <v>80887</v>
      </c>
      <c r="B25365" s="215">
        <v>1</v>
      </c>
      <c r="C25365" s="216" t="s">
        <v>80888</v>
      </c>
      <c r="D25365" s="215" t="s">
        <v>80889</v>
      </c>
    </row>
    <row r="25366" spans="1:4">
      <c r="A25366" s="215" t="s">
        <v>80890</v>
      </c>
      <c r="B25366" s="215">
        <v>1</v>
      </c>
      <c r="C25366" s="216" t="s">
        <v>80891</v>
      </c>
      <c r="D25366" s="215" t="s">
        <v>80892</v>
      </c>
    </row>
    <row r="25367" spans="1:4">
      <c r="A25367" s="215" t="s">
        <v>80893</v>
      </c>
      <c r="B25367" s="215">
        <v>1</v>
      </c>
      <c r="C25367" s="216" t="s">
        <v>80894</v>
      </c>
      <c r="D25367" s="215" t="s">
        <v>80895</v>
      </c>
    </row>
    <row r="25368" spans="1:4">
      <c r="A25368" s="215" t="s">
        <v>80896</v>
      </c>
      <c r="B25368" s="215">
        <v>1</v>
      </c>
      <c r="C25368" s="216" t="s">
        <v>80897</v>
      </c>
      <c r="D25368" s="215" t="s">
        <v>80898</v>
      </c>
    </row>
    <row r="25369" spans="1:4">
      <c r="A25369" s="215" t="s">
        <v>80899</v>
      </c>
      <c r="B25369" s="215">
        <v>1</v>
      </c>
      <c r="C25369" s="216" t="s">
        <v>80900</v>
      </c>
      <c r="D25369" s="215" t="s">
        <v>80901</v>
      </c>
    </row>
    <row r="25370" spans="1:4">
      <c r="A25370" s="215" t="s">
        <v>80902</v>
      </c>
      <c r="B25370" s="215">
        <v>1</v>
      </c>
      <c r="C25370" s="216" t="s">
        <v>80903</v>
      </c>
      <c r="D25370" s="215" t="s">
        <v>80904</v>
      </c>
    </row>
    <row r="25371" spans="1:4">
      <c r="A25371" s="215" t="s">
        <v>80905</v>
      </c>
      <c r="B25371" s="215">
        <v>1</v>
      </c>
      <c r="C25371" s="216" t="s">
        <v>80906</v>
      </c>
      <c r="D25371" s="215" t="s">
        <v>80907</v>
      </c>
    </row>
    <row r="25372" spans="1:4">
      <c r="A25372" s="215" t="s">
        <v>80908</v>
      </c>
      <c r="B25372" s="215">
        <v>1</v>
      </c>
      <c r="C25372" s="216" t="s">
        <v>80909</v>
      </c>
      <c r="D25372" s="215" t="s">
        <v>80910</v>
      </c>
    </row>
    <row r="25373" spans="1:4">
      <c r="A25373" s="215" t="s">
        <v>80911</v>
      </c>
      <c r="B25373" s="215">
        <v>1</v>
      </c>
      <c r="C25373" s="216" t="s">
        <v>80912</v>
      </c>
      <c r="D25373" s="215" t="s">
        <v>80913</v>
      </c>
    </row>
    <row r="25374" spans="1:4">
      <c r="A25374" s="215" t="s">
        <v>80914</v>
      </c>
      <c r="B25374" s="215">
        <v>1</v>
      </c>
      <c r="C25374" s="216" t="s">
        <v>80915</v>
      </c>
      <c r="D25374" s="215" t="s">
        <v>80916</v>
      </c>
    </row>
    <row r="25375" spans="1:4">
      <c r="A25375" s="215" t="s">
        <v>80917</v>
      </c>
      <c r="B25375" s="215">
        <v>1</v>
      </c>
      <c r="C25375" s="216" t="s">
        <v>80918</v>
      </c>
      <c r="D25375" s="215" t="s">
        <v>80919</v>
      </c>
    </row>
    <row r="25376" spans="1:4">
      <c r="A25376" s="215" t="s">
        <v>80920</v>
      </c>
      <c r="B25376" s="215">
        <v>1</v>
      </c>
      <c r="C25376" s="216" t="s">
        <v>80921</v>
      </c>
      <c r="D25376" s="215" t="s">
        <v>80400</v>
      </c>
    </row>
    <row r="25377" spans="1:4">
      <c r="A25377" s="215" t="s">
        <v>80922</v>
      </c>
      <c r="B25377" s="215">
        <v>1</v>
      </c>
      <c r="C25377" s="216" t="s">
        <v>80923</v>
      </c>
      <c r="D25377" s="215" t="s">
        <v>80924</v>
      </c>
    </row>
    <row r="25378" spans="1:4">
      <c r="A25378" s="215" t="s">
        <v>80925</v>
      </c>
      <c r="B25378" s="215">
        <v>1</v>
      </c>
      <c r="C25378" s="216" t="s">
        <v>80926</v>
      </c>
      <c r="D25378" s="215" t="s">
        <v>80927</v>
      </c>
    </row>
    <row r="25379" spans="1:4">
      <c r="A25379" s="215" t="s">
        <v>80928</v>
      </c>
      <c r="B25379" s="215">
        <v>1</v>
      </c>
      <c r="C25379" s="216" t="s">
        <v>80929</v>
      </c>
      <c r="D25379" s="215" t="s">
        <v>80930</v>
      </c>
    </row>
    <row r="25380" spans="1:4">
      <c r="A25380" s="215" t="s">
        <v>80931</v>
      </c>
      <c r="B25380" s="215">
        <v>1</v>
      </c>
      <c r="C25380" s="216" t="s">
        <v>80932</v>
      </c>
      <c r="D25380" s="215" t="s">
        <v>80933</v>
      </c>
    </row>
    <row r="25381" spans="1:4">
      <c r="A25381" s="215" t="s">
        <v>80934</v>
      </c>
      <c r="B25381" s="215">
        <v>1</v>
      </c>
      <c r="C25381" s="216" t="s">
        <v>80935</v>
      </c>
      <c r="D25381" s="215" t="s">
        <v>80936</v>
      </c>
    </row>
    <row r="25382" spans="1:4">
      <c r="A25382" s="215" t="s">
        <v>80937</v>
      </c>
      <c r="B25382" s="215">
        <v>1</v>
      </c>
      <c r="C25382" s="216" t="s">
        <v>80938</v>
      </c>
      <c r="D25382" s="215" t="s">
        <v>80939</v>
      </c>
    </row>
    <row r="25383" spans="1:4">
      <c r="A25383" s="215" t="s">
        <v>80940</v>
      </c>
      <c r="B25383" s="215">
        <v>1</v>
      </c>
      <c r="C25383" s="216" t="s">
        <v>80941</v>
      </c>
      <c r="D25383" s="215" t="s">
        <v>80942</v>
      </c>
    </row>
    <row r="25384" spans="1:4">
      <c r="A25384" s="215" t="s">
        <v>80943</v>
      </c>
      <c r="B25384" s="215">
        <v>1</v>
      </c>
      <c r="C25384" s="216" t="s">
        <v>80944</v>
      </c>
      <c r="D25384" s="215" t="s">
        <v>80945</v>
      </c>
    </row>
    <row r="25385" spans="1:4">
      <c r="A25385" s="215" t="s">
        <v>80946</v>
      </c>
      <c r="B25385" s="215">
        <v>1</v>
      </c>
      <c r="C25385" s="216" t="s">
        <v>80947</v>
      </c>
      <c r="D25385" s="215" t="s">
        <v>80948</v>
      </c>
    </row>
    <row r="25386" spans="1:4">
      <c r="A25386" s="215" t="s">
        <v>80949</v>
      </c>
      <c r="B25386" s="215">
        <v>1</v>
      </c>
      <c r="C25386" s="216" t="s">
        <v>80950</v>
      </c>
      <c r="D25386" s="215" t="s">
        <v>80951</v>
      </c>
    </row>
    <row r="25387" spans="1:4">
      <c r="A25387" s="215" t="s">
        <v>80952</v>
      </c>
      <c r="B25387" s="215">
        <v>1</v>
      </c>
      <c r="C25387" s="216" t="s">
        <v>80953</v>
      </c>
      <c r="D25387" s="215" t="s">
        <v>80954</v>
      </c>
    </row>
    <row r="25388" spans="1:4">
      <c r="A25388" s="215" t="s">
        <v>80955</v>
      </c>
      <c r="B25388" s="215">
        <v>1</v>
      </c>
      <c r="C25388" s="216" t="s">
        <v>80956</v>
      </c>
      <c r="D25388" s="215" t="s">
        <v>80957</v>
      </c>
    </row>
    <row r="25389" spans="1:4">
      <c r="A25389" s="215" t="s">
        <v>80958</v>
      </c>
      <c r="B25389" s="215">
        <v>1</v>
      </c>
      <c r="C25389" s="216" t="s">
        <v>80959</v>
      </c>
      <c r="D25389" s="215" t="s">
        <v>80960</v>
      </c>
    </row>
    <row r="25390" spans="1:4">
      <c r="A25390" s="215" t="s">
        <v>80961</v>
      </c>
      <c r="B25390" s="215">
        <v>1</v>
      </c>
      <c r="C25390" s="216" t="s">
        <v>80962</v>
      </c>
      <c r="D25390" s="215" t="s">
        <v>80963</v>
      </c>
    </row>
    <row r="25391" spans="1:4">
      <c r="A25391" s="215" t="s">
        <v>80964</v>
      </c>
      <c r="B25391" s="215">
        <v>1</v>
      </c>
      <c r="C25391" s="216" t="s">
        <v>80965</v>
      </c>
      <c r="D25391" s="215" t="s">
        <v>80966</v>
      </c>
    </row>
    <row r="25392" spans="1:4">
      <c r="A25392" s="215" t="s">
        <v>80967</v>
      </c>
      <c r="B25392" s="215">
        <v>1</v>
      </c>
      <c r="C25392" s="216" t="s">
        <v>80968</v>
      </c>
      <c r="D25392" s="215" t="s">
        <v>80969</v>
      </c>
    </row>
    <row r="25393" spans="1:4">
      <c r="A25393" s="215" t="s">
        <v>80970</v>
      </c>
      <c r="B25393" s="215">
        <v>1</v>
      </c>
      <c r="C25393" s="216" t="s">
        <v>80971</v>
      </c>
      <c r="D25393" s="215" t="s">
        <v>80972</v>
      </c>
    </row>
    <row r="25394" spans="1:4">
      <c r="A25394" s="215" t="s">
        <v>80973</v>
      </c>
      <c r="B25394" s="215">
        <v>1</v>
      </c>
      <c r="C25394" s="216" t="s">
        <v>80974</v>
      </c>
      <c r="D25394" s="215" t="s">
        <v>80975</v>
      </c>
    </row>
    <row r="25395" spans="1:4">
      <c r="A25395" s="215" t="s">
        <v>80976</v>
      </c>
      <c r="B25395" s="215">
        <v>1</v>
      </c>
      <c r="C25395" s="216" t="s">
        <v>80977</v>
      </c>
      <c r="D25395" s="215" t="s">
        <v>80978</v>
      </c>
    </row>
    <row r="25396" spans="1:4">
      <c r="A25396" s="215" t="s">
        <v>80979</v>
      </c>
      <c r="B25396" s="215">
        <v>1</v>
      </c>
      <c r="C25396" s="216" t="s">
        <v>80980</v>
      </c>
      <c r="D25396" s="215" t="s">
        <v>80981</v>
      </c>
    </row>
    <row r="25397" spans="1:4">
      <c r="A25397" s="215" t="s">
        <v>80982</v>
      </c>
      <c r="B25397" s="215">
        <v>1</v>
      </c>
      <c r="C25397" s="216" t="s">
        <v>80983</v>
      </c>
      <c r="D25397" s="215" t="s">
        <v>80984</v>
      </c>
    </row>
    <row r="25398" spans="1:4">
      <c r="A25398" s="215" t="s">
        <v>80985</v>
      </c>
      <c r="B25398" s="215">
        <v>1</v>
      </c>
      <c r="C25398" s="216" t="s">
        <v>80986</v>
      </c>
      <c r="D25398" s="215" t="s">
        <v>80987</v>
      </c>
    </row>
    <row r="25399" spans="1:4">
      <c r="A25399" s="215" t="s">
        <v>80988</v>
      </c>
      <c r="B25399" s="215">
        <v>1</v>
      </c>
      <c r="C25399" s="216" t="s">
        <v>80989</v>
      </c>
      <c r="D25399" s="215" t="s">
        <v>80990</v>
      </c>
    </row>
    <row r="25400" spans="1:4">
      <c r="A25400" s="215" t="s">
        <v>80991</v>
      </c>
      <c r="B25400" s="215">
        <v>1</v>
      </c>
      <c r="C25400" s="216" t="s">
        <v>80992</v>
      </c>
      <c r="D25400" s="215" t="s">
        <v>80993</v>
      </c>
    </row>
    <row r="25401" spans="1:4">
      <c r="A25401" s="215" t="s">
        <v>80994</v>
      </c>
      <c r="B25401" s="215">
        <v>1</v>
      </c>
      <c r="C25401" s="216" t="s">
        <v>80995</v>
      </c>
      <c r="D25401" s="215" t="s">
        <v>80996</v>
      </c>
    </row>
    <row r="25402" spans="1:4">
      <c r="A25402" s="215" t="s">
        <v>80997</v>
      </c>
      <c r="B25402" s="215">
        <v>1</v>
      </c>
      <c r="C25402" s="216" t="s">
        <v>80998</v>
      </c>
      <c r="D25402" s="215" t="s">
        <v>80999</v>
      </c>
    </row>
    <row r="25403" spans="1:4">
      <c r="A25403" s="215" t="s">
        <v>81000</v>
      </c>
      <c r="B25403" s="215">
        <v>1</v>
      </c>
      <c r="C25403" s="216" t="s">
        <v>81001</v>
      </c>
      <c r="D25403" s="215" t="s">
        <v>81002</v>
      </c>
    </row>
    <row r="25404" spans="1:4">
      <c r="A25404" s="215" t="s">
        <v>81003</v>
      </c>
      <c r="B25404" s="215">
        <v>1</v>
      </c>
      <c r="C25404" s="216" t="s">
        <v>81004</v>
      </c>
      <c r="D25404" s="215" t="s">
        <v>81005</v>
      </c>
    </row>
    <row r="25405" spans="1:4">
      <c r="A25405" s="215" t="s">
        <v>81006</v>
      </c>
      <c r="B25405" s="215">
        <v>1</v>
      </c>
      <c r="C25405" s="216" t="s">
        <v>81007</v>
      </c>
      <c r="D25405" s="215" t="s">
        <v>81008</v>
      </c>
    </row>
    <row r="25406" spans="1:4">
      <c r="A25406" s="215" t="s">
        <v>81009</v>
      </c>
      <c r="B25406" s="215">
        <v>1</v>
      </c>
      <c r="C25406" s="216" t="s">
        <v>81010</v>
      </c>
      <c r="D25406" s="215" t="s">
        <v>81011</v>
      </c>
    </row>
    <row r="25407" spans="1:4">
      <c r="A25407" s="215" t="s">
        <v>81012</v>
      </c>
      <c r="B25407" s="215">
        <v>1</v>
      </c>
      <c r="C25407" s="216" t="s">
        <v>81013</v>
      </c>
      <c r="D25407" s="215" t="s">
        <v>81014</v>
      </c>
    </row>
    <row r="25408" spans="1:4">
      <c r="A25408" s="215" t="s">
        <v>81015</v>
      </c>
      <c r="B25408" s="215">
        <v>1</v>
      </c>
      <c r="C25408" s="216" t="s">
        <v>81016</v>
      </c>
      <c r="D25408" s="215" t="s">
        <v>81017</v>
      </c>
    </row>
    <row r="25409" spans="1:4">
      <c r="A25409" s="215" t="s">
        <v>81018</v>
      </c>
      <c r="B25409" s="215">
        <v>1</v>
      </c>
      <c r="C25409" s="216" t="s">
        <v>81019</v>
      </c>
      <c r="D25409" s="215" t="s">
        <v>81020</v>
      </c>
    </row>
    <row r="25410" spans="1:4">
      <c r="A25410" s="215" t="s">
        <v>81021</v>
      </c>
      <c r="B25410" s="215">
        <v>1</v>
      </c>
      <c r="C25410" s="216" t="s">
        <v>81022</v>
      </c>
      <c r="D25410" s="215" t="s">
        <v>81023</v>
      </c>
    </row>
    <row r="25411" spans="1:4">
      <c r="A25411" s="215" t="s">
        <v>81024</v>
      </c>
      <c r="B25411" s="215">
        <v>1</v>
      </c>
      <c r="C25411" s="216" t="s">
        <v>81025</v>
      </c>
      <c r="D25411" s="215" t="s">
        <v>81026</v>
      </c>
    </row>
    <row r="25412" spans="1:4">
      <c r="A25412" s="215" t="s">
        <v>81027</v>
      </c>
      <c r="B25412" s="215">
        <v>1</v>
      </c>
      <c r="C25412" s="216" t="s">
        <v>81028</v>
      </c>
      <c r="D25412" s="215" t="s">
        <v>81029</v>
      </c>
    </row>
    <row r="25413" spans="1:4">
      <c r="A25413" s="215" t="s">
        <v>81030</v>
      </c>
      <c r="B25413" s="215">
        <v>1</v>
      </c>
      <c r="C25413" s="216" t="s">
        <v>81031</v>
      </c>
      <c r="D25413" s="215" t="s">
        <v>81032</v>
      </c>
    </row>
    <row r="25414" spans="1:4">
      <c r="A25414" s="215" t="s">
        <v>81033</v>
      </c>
      <c r="B25414" s="215">
        <v>1</v>
      </c>
      <c r="C25414" s="216" t="s">
        <v>81034</v>
      </c>
      <c r="D25414" s="215" t="s">
        <v>81035</v>
      </c>
    </row>
    <row r="25415" spans="1:4">
      <c r="A25415" s="215" t="s">
        <v>81036</v>
      </c>
      <c r="B25415" s="215">
        <v>1</v>
      </c>
      <c r="C25415" s="216" t="s">
        <v>81037</v>
      </c>
      <c r="D25415" s="215" t="s">
        <v>81038</v>
      </c>
    </row>
    <row r="25416" spans="1:4">
      <c r="A25416" s="215" t="s">
        <v>81039</v>
      </c>
      <c r="B25416" s="215">
        <v>1</v>
      </c>
      <c r="C25416" s="216" t="s">
        <v>81040</v>
      </c>
      <c r="D25416" s="215" t="s">
        <v>81041</v>
      </c>
    </row>
    <row r="25417" spans="1:4">
      <c r="A25417" s="215" t="s">
        <v>81042</v>
      </c>
      <c r="B25417" s="215">
        <v>1</v>
      </c>
      <c r="C25417" s="216" t="s">
        <v>81043</v>
      </c>
      <c r="D25417" s="215" t="s">
        <v>81044</v>
      </c>
    </row>
    <row r="25418" spans="1:4">
      <c r="A25418" s="215" t="s">
        <v>81045</v>
      </c>
      <c r="B25418" s="215">
        <v>1</v>
      </c>
      <c r="C25418" s="216" t="s">
        <v>81046</v>
      </c>
      <c r="D25418" s="215" t="s">
        <v>80658</v>
      </c>
    </row>
    <row r="25419" spans="1:4">
      <c r="A25419" s="215" t="s">
        <v>81047</v>
      </c>
      <c r="B25419" s="215">
        <v>1</v>
      </c>
      <c r="C25419" s="216" t="s">
        <v>81048</v>
      </c>
      <c r="D25419" s="215" t="s">
        <v>81049</v>
      </c>
    </row>
    <row r="25420" spans="1:4">
      <c r="A25420" s="215" t="s">
        <v>81050</v>
      </c>
      <c r="B25420" s="215">
        <v>1</v>
      </c>
      <c r="C25420" s="216" t="s">
        <v>81051</v>
      </c>
      <c r="D25420" s="215" t="s">
        <v>81052</v>
      </c>
    </row>
    <row r="25421" spans="1:4">
      <c r="A25421" s="215" t="s">
        <v>81053</v>
      </c>
      <c r="B25421" s="215">
        <v>1</v>
      </c>
      <c r="C25421" s="216" t="s">
        <v>81054</v>
      </c>
      <c r="D25421" s="215" t="s">
        <v>81055</v>
      </c>
    </row>
    <row r="25422" spans="1:4">
      <c r="A25422" s="215" t="s">
        <v>81056</v>
      </c>
      <c r="B25422" s="215">
        <v>1</v>
      </c>
      <c r="C25422" s="216" t="s">
        <v>81057</v>
      </c>
      <c r="D25422" s="215" t="s">
        <v>81058</v>
      </c>
    </row>
    <row r="25423" spans="1:4">
      <c r="A25423" s="215" t="s">
        <v>81059</v>
      </c>
      <c r="B25423" s="215">
        <v>1</v>
      </c>
      <c r="C25423" s="216" t="s">
        <v>81060</v>
      </c>
      <c r="D25423" s="215" t="s">
        <v>80673</v>
      </c>
    </row>
    <row r="25424" spans="1:4">
      <c r="A25424" s="215" t="s">
        <v>81061</v>
      </c>
      <c r="B25424" s="215">
        <v>1</v>
      </c>
      <c r="C25424" s="216" t="s">
        <v>81062</v>
      </c>
      <c r="D25424" s="215" t="s">
        <v>81063</v>
      </c>
    </row>
    <row r="25425" spans="1:4">
      <c r="A25425" s="215" t="s">
        <v>81064</v>
      </c>
      <c r="B25425" s="215">
        <v>1</v>
      </c>
      <c r="C25425" s="216" t="s">
        <v>81065</v>
      </c>
      <c r="D25425" s="215" t="s">
        <v>81066</v>
      </c>
    </row>
    <row r="25426" spans="1:4">
      <c r="A25426" s="215" t="s">
        <v>81067</v>
      </c>
      <c r="B25426" s="215">
        <v>1</v>
      </c>
      <c r="C25426" s="216" t="s">
        <v>81068</v>
      </c>
      <c r="D25426" s="215" t="s">
        <v>81069</v>
      </c>
    </row>
    <row r="25427" spans="1:4">
      <c r="A25427" s="215" t="s">
        <v>81070</v>
      </c>
      <c r="B25427" s="215">
        <v>1</v>
      </c>
      <c r="C25427" s="216" t="s">
        <v>81071</v>
      </c>
      <c r="D25427" s="215" t="s">
        <v>81072</v>
      </c>
    </row>
    <row r="25428" spans="1:4">
      <c r="A25428" s="215" t="s">
        <v>81073</v>
      </c>
      <c r="B25428" s="215">
        <v>1</v>
      </c>
      <c r="C25428" s="216" t="s">
        <v>81074</v>
      </c>
      <c r="D25428" s="215" t="s">
        <v>81075</v>
      </c>
    </row>
    <row r="25429" spans="1:4">
      <c r="A25429" s="215" t="s">
        <v>81076</v>
      </c>
      <c r="B25429" s="215">
        <v>1</v>
      </c>
      <c r="C25429" s="216" t="s">
        <v>81077</v>
      </c>
      <c r="D25429" s="215" t="s">
        <v>81078</v>
      </c>
    </row>
    <row r="25430" spans="1:4">
      <c r="A25430" s="215" t="s">
        <v>81079</v>
      </c>
      <c r="B25430" s="215">
        <v>1</v>
      </c>
      <c r="C25430" s="216" t="s">
        <v>81080</v>
      </c>
      <c r="D25430" s="215" t="s">
        <v>81081</v>
      </c>
    </row>
    <row r="25431" spans="1:4">
      <c r="A25431" s="215" t="s">
        <v>81082</v>
      </c>
      <c r="B25431" s="215">
        <v>1</v>
      </c>
      <c r="C25431" s="216" t="s">
        <v>81083</v>
      </c>
      <c r="D25431" s="215" t="s">
        <v>81084</v>
      </c>
    </row>
    <row r="25432" spans="1:4">
      <c r="A25432" s="215" t="s">
        <v>81085</v>
      </c>
      <c r="B25432" s="215">
        <v>1</v>
      </c>
      <c r="C25432" s="216" t="s">
        <v>81086</v>
      </c>
      <c r="D25432" s="215" t="s">
        <v>81087</v>
      </c>
    </row>
    <row r="25433" spans="1:4">
      <c r="A25433" s="215" t="s">
        <v>81088</v>
      </c>
      <c r="B25433" s="215">
        <v>1</v>
      </c>
      <c r="C25433" s="216" t="s">
        <v>81089</v>
      </c>
      <c r="D25433" s="215" t="s">
        <v>81090</v>
      </c>
    </row>
    <row r="25434" spans="1:4">
      <c r="A25434" s="215" t="s">
        <v>81091</v>
      </c>
      <c r="B25434" s="215">
        <v>1</v>
      </c>
      <c r="C25434" s="216" t="s">
        <v>81092</v>
      </c>
      <c r="D25434" s="215" t="s">
        <v>81093</v>
      </c>
    </row>
    <row r="25435" spans="1:4">
      <c r="A25435" s="215" t="s">
        <v>81094</v>
      </c>
      <c r="B25435" s="215">
        <v>1</v>
      </c>
      <c r="C25435" s="216" t="s">
        <v>81095</v>
      </c>
      <c r="D25435" s="215" t="s">
        <v>81096</v>
      </c>
    </row>
    <row r="25436" spans="1:4">
      <c r="A25436" s="215" t="s">
        <v>81097</v>
      </c>
      <c r="B25436" s="215">
        <v>1</v>
      </c>
      <c r="C25436" s="216" t="s">
        <v>81098</v>
      </c>
      <c r="D25436" s="215" t="s">
        <v>81099</v>
      </c>
    </row>
    <row r="25437" spans="1:4">
      <c r="A25437" s="215" t="s">
        <v>81100</v>
      </c>
      <c r="B25437" s="215">
        <v>1</v>
      </c>
      <c r="C25437" s="216" t="s">
        <v>81101</v>
      </c>
      <c r="D25437" s="215" t="s">
        <v>81102</v>
      </c>
    </row>
    <row r="25438" spans="1:4">
      <c r="A25438" s="215" t="s">
        <v>81103</v>
      </c>
      <c r="B25438" s="215">
        <v>1</v>
      </c>
      <c r="C25438" s="216" t="s">
        <v>81104</v>
      </c>
      <c r="D25438" s="215" t="s">
        <v>81105</v>
      </c>
    </row>
    <row r="25439" spans="1:4">
      <c r="A25439" s="215" t="s">
        <v>81106</v>
      </c>
      <c r="B25439" s="215">
        <v>1</v>
      </c>
      <c r="C25439" s="216" t="s">
        <v>81107</v>
      </c>
      <c r="D25439" s="215" t="s">
        <v>81108</v>
      </c>
    </row>
    <row r="25440" spans="1:4">
      <c r="A25440" s="215" t="s">
        <v>81109</v>
      </c>
      <c r="B25440" s="215">
        <v>1</v>
      </c>
      <c r="C25440" s="216" t="s">
        <v>81110</v>
      </c>
      <c r="D25440" s="215" t="s">
        <v>81111</v>
      </c>
    </row>
    <row r="25441" spans="1:4">
      <c r="A25441" s="215" t="s">
        <v>81112</v>
      </c>
      <c r="B25441" s="215">
        <v>1</v>
      </c>
      <c r="C25441" s="216" t="s">
        <v>81113</v>
      </c>
      <c r="D25441" s="215" t="s">
        <v>81114</v>
      </c>
    </row>
    <row r="25442" spans="1:4">
      <c r="A25442" s="215" t="s">
        <v>81115</v>
      </c>
      <c r="B25442" s="215">
        <v>1</v>
      </c>
      <c r="C25442" s="216" t="s">
        <v>81116</v>
      </c>
      <c r="D25442" s="215" t="s">
        <v>81117</v>
      </c>
    </row>
    <row r="25443" spans="1:4">
      <c r="A25443" s="215" t="s">
        <v>81118</v>
      </c>
      <c r="B25443" s="215">
        <v>1</v>
      </c>
      <c r="C25443" s="216" t="s">
        <v>81119</v>
      </c>
      <c r="D25443" s="215" t="s">
        <v>81120</v>
      </c>
    </row>
    <row r="25444" spans="1:4">
      <c r="A25444" s="215" t="s">
        <v>81121</v>
      </c>
      <c r="B25444" s="215">
        <v>1</v>
      </c>
      <c r="C25444" s="216" t="s">
        <v>81122</v>
      </c>
      <c r="D25444" s="215" t="s">
        <v>81123</v>
      </c>
    </row>
    <row r="25445" spans="1:4">
      <c r="A25445" s="215" t="s">
        <v>81124</v>
      </c>
      <c r="B25445" s="215">
        <v>1</v>
      </c>
      <c r="C25445" s="216" t="s">
        <v>81125</v>
      </c>
      <c r="D25445" s="215" t="s">
        <v>81126</v>
      </c>
    </row>
    <row r="25446" spans="1:4">
      <c r="A25446" s="215" t="s">
        <v>81127</v>
      </c>
      <c r="B25446" s="215">
        <v>1</v>
      </c>
      <c r="C25446" s="216" t="s">
        <v>81128</v>
      </c>
      <c r="D25446" s="215" t="s">
        <v>81129</v>
      </c>
    </row>
    <row r="25447" spans="1:4">
      <c r="A25447" s="215" t="s">
        <v>81130</v>
      </c>
      <c r="B25447" s="215">
        <v>1</v>
      </c>
      <c r="C25447" s="216" t="s">
        <v>81131</v>
      </c>
      <c r="D25447" s="215" t="s">
        <v>81132</v>
      </c>
    </row>
    <row r="25448" spans="1:4">
      <c r="A25448" s="215" t="s">
        <v>81133</v>
      </c>
      <c r="B25448" s="215">
        <v>1</v>
      </c>
      <c r="C25448" s="216" t="s">
        <v>81134</v>
      </c>
      <c r="D25448" s="215" t="s">
        <v>81135</v>
      </c>
    </row>
    <row r="25449" spans="1:4">
      <c r="A25449" s="215" t="s">
        <v>81136</v>
      </c>
      <c r="B25449" s="215">
        <v>1</v>
      </c>
      <c r="C25449" s="216" t="s">
        <v>81137</v>
      </c>
      <c r="D25449" s="215" t="s">
        <v>81138</v>
      </c>
    </row>
    <row r="25450" spans="1:4">
      <c r="A25450" s="215" t="s">
        <v>81139</v>
      </c>
      <c r="B25450" s="215">
        <v>1</v>
      </c>
      <c r="C25450" s="216" t="s">
        <v>81140</v>
      </c>
      <c r="D25450" s="215" t="s">
        <v>81141</v>
      </c>
    </row>
    <row r="25451" spans="1:4">
      <c r="A25451" s="215" t="s">
        <v>81142</v>
      </c>
      <c r="B25451" s="215">
        <v>1</v>
      </c>
      <c r="C25451" s="216" t="s">
        <v>81143</v>
      </c>
      <c r="D25451" s="215" t="s">
        <v>81144</v>
      </c>
    </row>
    <row r="25452" spans="1:4">
      <c r="A25452" s="215" t="s">
        <v>81145</v>
      </c>
      <c r="B25452" s="215">
        <v>1</v>
      </c>
      <c r="C25452" s="216" t="s">
        <v>81146</v>
      </c>
      <c r="D25452" s="215" t="s">
        <v>81147</v>
      </c>
    </row>
    <row r="25453" spans="1:4">
      <c r="A25453" s="215" t="s">
        <v>81148</v>
      </c>
      <c r="B25453" s="215">
        <v>1</v>
      </c>
      <c r="C25453" s="216" t="s">
        <v>81149</v>
      </c>
      <c r="D25453" s="215" t="s">
        <v>81150</v>
      </c>
    </row>
    <row r="25454" spans="1:4">
      <c r="A25454" s="215" t="s">
        <v>81151</v>
      </c>
      <c r="B25454" s="215">
        <v>1</v>
      </c>
      <c r="C25454" s="216" t="s">
        <v>81152</v>
      </c>
      <c r="D25454" s="215" t="s">
        <v>81153</v>
      </c>
    </row>
    <row r="25455" spans="1:4">
      <c r="A25455" s="215" t="s">
        <v>81154</v>
      </c>
      <c r="B25455" s="215">
        <v>1</v>
      </c>
      <c r="C25455" s="216" t="s">
        <v>81155</v>
      </c>
      <c r="D25455" s="215" t="s">
        <v>81156</v>
      </c>
    </row>
    <row r="25456" spans="1:4">
      <c r="A25456" s="215" t="s">
        <v>81157</v>
      </c>
      <c r="B25456" s="215">
        <v>1</v>
      </c>
      <c r="C25456" s="216" t="s">
        <v>81158</v>
      </c>
      <c r="D25456" s="215" t="s">
        <v>81159</v>
      </c>
    </row>
    <row r="25457" spans="1:4">
      <c r="A25457" s="215" t="s">
        <v>81160</v>
      </c>
      <c r="B25457" s="215">
        <v>1</v>
      </c>
      <c r="C25457" s="216" t="s">
        <v>81161</v>
      </c>
      <c r="D25457" s="215" t="s">
        <v>81162</v>
      </c>
    </row>
    <row r="25458" spans="1:4">
      <c r="A25458" s="215" t="s">
        <v>81163</v>
      </c>
      <c r="B25458" s="215">
        <v>1</v>
      </c>
      <c r="C25458" s="216" t="s">
        <v>81164</v>
      </c>
      <c r="D25458" s="215" t="s">
        <v>81165</v>
      </c>
    </row>
    <row r="25459" spans="1:4">
      <c r="A25459" s="215" t="s">
        <v>81166</v>
      </c>
      <c r="B25459" s="215">
        <v>1</v>
      </c>
      <c r="C25459" s="216" t="s">
        <v>81167</v>
      </c>
      <c r="D25459" s="215" t="s">
        <v>81168</v>
      </c>
    </row>
    <row r="25460" spans="1:4">
      <c r="A25460" s="215" t="s">
        <v>81169</v>
      </c>
      <c r="B25460" s="215">
        <v>1</v>
      </c>
      <c r="C25460" s="216" t="s">
        <v>81170</v>
      </c>
      <c r="D25460" s="215" t="s">
        <v>81171</v>
      </c>
    </row>
    <row r="25461" spans="1:4">
      <c r="A25461" s="215" t="s">
        <v>81172</v>
      </c>
      <c r="B25461" s="215">
        <v>1</v>
      </c>
      <c r="C25461" s="216" t="s">
        <v>81173</v>
      </c>
      <c r="D25461" s="215" t="s">
        <v>81174</v>
      </c>
    </row>
    <row r="25462" spans="1:4">
      <c r="A25462" s="215" t="s">
        <v>81175</v>
      </c>
      <c r="B25462" s="215">
        <v>1</v>
      </c>
      <c r="C25462" s="216" t="s">
        <v>81176</v>
      </c>
      <c r="D25462" s="215" t="s">
        <v>81177</v>
      </c>
    </row>
    <row r="25463" spans="1:4">
      <c r="A25463" s="215" t="s">
        <v>81178</v>
      </c>
      <c r="B25463" s="215">
        <v>1</v>
      </c>
      <c r="C25463" s="216" t="s">
        <v>81179</v>
      </c>
      <c r="D25463" s="215" t="s">
        <v>81180</v>
      </c>
    </row>
    <row r="25464" spans="1:4">
      <c r="A25464" s="215" t="s">
        <v>81181</v>
      </c>
      <c r="B25464" s="215">
        <v>1</v>
      </c>
      <c r="C25464" s="216" t="s">
        <v>81182</v>
      </c>
      <c r="D25464" s="215" t="s">
        <v>81183</v>
      </c>
    </row>
    <row r="25465" spans="1:4">
      <c r="A25465" s="215" t="s">
        <v>81184</v>
      </c>
      <c r="B25465" s="215">
        <v>1</v>
      </c>
      <c r="C25465" s="216" t="s">
        <v>81185</v>
      </c>
      <c r="D25465" s="215" t="s">
        <v>81186</v>
      </c>
    </row>
    <row r="25466" spans="1:4">
      <c r="A25466" s="215" t="s">
        <v>81187</v>
      </c>
      <c r="B25466" s="215">
        <v>1</v>
      </c>
      <c r="C25466" s="216" t="s">
        <v>81188</v>
      </c>
      <c r="D25466" s="215" t="s">
        <v>81189</v>
      </c>
    </row>
    <row r="25467" spans="1:4">
      <c r="A25467" s="215" t="s">
        <v>81190</v>
      </c>
      <c r="B25467" s="215">
        <v>1</v>
      </c>
      <c r="C25467" s="216" t="s">
        <v>81191</v>
      </c>
      <c r="D25467" s="215" t="s">
        <v>80886</v>
      </c>
    </row>
    <row r="25468" spans="1:4">
      <c r="A25468" s="215" t="s">
        <v>81192</v>
      </c>
      <c r="B25468" s="215">
        <v>1</v>
      </c>
      <c r="C25468" s="216" t="s">
        <v>81193</v>
      </c>
      <c r="D25468" s="215" t="s">
        <v>81194</v>
      </c>
    </row>
    <row r="25469" spans="1:4">
      <c r="A25469" s="215" t="s">
        <v>81195</v>
      </c>
      <c r="B25469" s="215">
        <v>1</v>
      </c>
      <c r="C25469" s="216" t="s">
        <v>81196</v>
      </c>
      <c r="D25469" s="215" t="s">
        <v>81197</v>
      </c>
    </row>
    <row r="25470" spans="1:4">
      <c r="A25470" s="215" t="s">
        <v>81198</v>
      </c>
      <c r="B25470" s="215">
        <v>1</v>
      </c>
      <c r="C25470" s="216" t="s">
        <v>81199</v>
      </c>
      <c r="D25470" s="215" t="s">
        <v>81200</v>
      </c>
    </row>
    <row r="25471" spans="1:4">
      <c r="A25471" s="215" t="s">
        <v>81201</v>
      </c>
      <c r="B25471" s="215">
        <v>1</v>
      </c>
      <c r="C25471" s="216" t="s">
        <v>81202</v>
      </c>
      <c r="D25471" s="215" t="s">
        <v>81203</v>
      </c>
    </row>
    <row r="25472" spans="1:4">
      <c r="A25472" s="215" t="s">
        <v>81204</v>
      </c>
      <c r="B25472" s="215">
        <v>1</v>
      </c>
      <c r="C25472" s="216" t="s">
        <v>81205</v>
      </c>
      <c r="D25472" s="215" t="s">
        <v>81206</v>
      </c>
    </row>
    <row r="25473" spans="1:4">
      <c r="A25473" s="215" t="s">
        <v>81207</v>
      </c>
      <c r="B25473" s="215">
        <v>1</v>
      </c>
      <c r="C25473" s="216" t="s">
        <v>81208</v>
      </c>
      <c r="D25473" s="215" t="s">
        <v>80892</v>
      </c>
    </row>
    <row r="25474" spans="1:4">
      <c r="A25474" s="215" t="s">
        <v>81209</v>
      </c>
      <c r="B25474" s="215">
        <v>1</v>
      </c>
      <c r="C25474" s="216" t="s">
        <v>81210</v>
      </c>
      <c r="D25474" s="215" t="s">
        <v>80895</v>
      </c>
    </row>
    <row r="25475" spans="1:4">
      <c r="A25475" s="215" t="s">
        <v>81211</v>
      </c>
      <c r="B25475" s="215">
        <v>1</v>
      </c>
      <c r="C25475" s="216" t="s">
        <v>81212</v>
      </c>
      <c r="D25475" s="215" t="s">
        <v>81213</v>
      </c>
    </row>
    <row r="25476" spans="1:4">
      <c r="A25476" s="215" t="s">
        <v>81214</v>
      </c>
      <c r="B25476" s="215">
        <v>1</v>
      </c>
      <c r="C25476" s="216" t="s">
        <v>81215</v>
      </c>
      <c r="D25476" s="215" t="s">
        <v>81216</v>
      </c>
    </row>
    <row r="25477" spans="1:4">
      <c r="A25477" s="215" t="s">
        <v>81217</v>
      </c>
      <c r="B25477" s="215">
        <v>1</v>
      </c>
      <c r="C25477" s="216" t="s">
        <v>81218</v>
      </c>
      <c r="D25477" s="215" t="s">
        <v>81219</v>
      </c>
    </row>
    <row r="25478" spans="1:4">
      <c r="A25478" s="215" t="s">
        <v>81220</v>
      </c>
      <c r="B25478" s="215">
        <v>1</v>
      </c>
      <c r="C25478" s="216" t="s">
        <v>81221</v>
      </c>
      <c r="D25478" s="215" t="s">
        <v>81222</v>
      </c>
    </row>
    <row r="25479" spans="1:4">
      <c r="A25479" s="215" t="s">
        <v>81223</v>
      </c>
      <c r="B25479" s="215">
        <v>1</v>
      </c>
      <c r="C25479" s="216" t="s">
        <v>81224</v>
      </c>
      <c r="D25479" s="215" t="s">
        <v>81225</v>
      </c>
    </row>
    <row r="25480" spans="1:4">
      <c r="A25480" s="215" t="s">
        <v>81226</v>
      </c>
      <c r="B25480" s="215">
        <v>1</v>
      </c>
      <c r="C25480" s="216" t="s">
        <v>81227</v>
      </c>
      <c r="D25480" s="215" t="s">
        <v>81228</v>
      </c>
    </row>
    <row r="25481" spans="1:4">
      <c r="A25481" s="215" t="s">
        <v>81229</v>
      </c>
      <c r="B25481" s="215">
        <v>1</v>
      </c>
      <c r="C25481" s="216" t="s">
        <v>81230</v>
      </c>
      <c r="D25481" s="215" t="s">
        <v>81231</v>
      </c>
    </row>
    <row r="25482" spans="1:4">
      <c r="A25482" s="215" t="s">
        <v>81232</v>
      </c>
      <c r="B25482" s="215">
        <v>1</v>
      </c>
      <c r="C25482" s="216" t="s">
        <v>81233</v>
      </c>
      <c r="D25482" s="215" t="s">
        <v>81234</v>
      </c>
    </row>
    <row r="25483" spans="1:4">
      <c r="A25483" s="215" t="s">
        <v>111490</v>
      </c>
      <c r="B25483" s="215">
        <v>1</v>
      </c>
      <c r="C25483" s="216" t="s">
        <v>111491</v>
      </c>
      <c r="D25483" s="215" t="s">
        <v>111492</v>
      </c>
    </row>
    <row r="25484" spans="1:4">
      <c r="A25484" s="215" t="s">
        <v>81235</v>
      </c>
      <c r="B25484" s="215">
        <v>1</v>
      </c>
      <c r="C25484" s="216" t="s">
        <v>81236</v>
      </c>
      <c r="D25484" s="215" t="s">
        <v>81237</v>
      </c>
    </row>
    <row r="25485" spans="1:4">
      <c r="A25485" s="215" t="s">
        <v>81238</v>
      </c>
      <c r="B25485" s="215">
        <v>1</v>
      </c>
      <c r="C25485" s="216" t="s">
        <v>81239</v>
      </c>
      <c r="D25485" s="215" t="s">
        <v>81240</v>
      </c>
    </row>
    <row r="25486" spans="1:4">
      <c r="A25486" s="215" t="s">
        <v>81241</v>
      </c>
      <c r="B25486" s="215">
        <v>1</v>
      </c>
      <c r="C25486" s="216" t="s">
        <v>81242</v>
      </c>
      <c r="D25486" s="215" t="s">
        <v>81243</v>
      </c>
    </row>
    <row r="25487" spans="1:4">
      <c r="A25487" s="215" t="s">
        <v>81244</v>
      </c>
      <c r="B25487" s="215">
        <v>1</v>
      </c>
      <c r="C25487" s="216" t="s">
        <v>81245</v>
      </c>
      <c r="D25487" s="215" t="s">
        <v>81246</v>
      </c>
    </row>
    <row r="25488" spans="1:4">
      <c r="A25488" s="215" t="s">
        <v>81247</v>
      </c>
      <c r="B25488" s="215">
        <v>1</v>
      </c>
      <c r="C25488" s="216" t="s">
        <v>81248</v>
      </c>
      <c r="D25488" s="215" t="s">
        <v>81249</v>
      </c>
    </row>
    <row r="25489" spans="1:4">
      <c r="A25489" s="215" t="s">
        <v>81250</v>
      </c>
      <c r="B25489" s="215">
        <v>1</v>
      </c>
      <c r="C25489" s="216" t="s">
        <v>81251</v>
      </c>
      <c r="D25489" s="215" t="s">
        <v>81174</v>
      </c>
    </row>
    <row r="25490" spans="1:4">
      <c r="A25490" s="215" t="s">
        <v>81252</v>
      </c>
      <c r="B25490" s="215">
        <v>1</v>
      </c>
      <c r="C25490" s="216" t="s">
        <v>81253</v>
      </c>
      <c r="D25490" s="215" t="s">
        <v>81254</v>
      </c>
    </row>
    <row r="25491" spans="1:4">
      <c r="A25491" s="215" t="s">
        <v>81255</v>
      </c>
      <c r="B25491" s="215">
        <v>1</v>
      </c>
      <c r="C25491" s="216" t="s">
        <v>81256</v>
      </c>
      <c r="D25491" s="215" t="s">
        <v>81257</v>
      </c>
    </row>
    <row r="25492" spans="1:4">
      <c r="A25492" s="215" t="s">
        <v>81258</v>
      </c>
      <c r="B25492" s="215">
        <v>1</v>
      </c>
      <c r="C25492" s="216" t="s">
        <v>81259</v>
      </c>
      <c r="D25492" s="215" t="s">
        <v>81260</v>
      </c>
    </row>
    <row r="25493" spans="1:4">
      <c r="A25493" s="215" t="s">
        <v>81261</v>
      </c>
      <c r="B25493" s="215">
        <v>1</v>
      </c>
      <c r="C25493" s="216" t="s">
        <v>81262</v>
      </c>
      <c r="D25493" s="215" t="s">
        <v>81263</v>
      </c>
    </row>
    <row r="25494" spans="1:4">
      <c r="A25494" s="215" t="s">
        <v>81264</v>
      </c>
      <c r="B25494" s="215">
        <v>1</v>
      </c>
      <c r="C25494" s="216" t="s">
        <v>81265</v>
      </c>
      <c r="D25494" s="215" t="s">
        <v>81266</v>
      </c>
    </row>
    <row r="25495" spans="1:4">
      <c r="A25495" s="215" t="s">
        <v>81267</v>
      </c>
      <c r="B25495" s="215">
        <v>1</v>
      </c>
      <c r="C25495" s="216" t="s">
        <v>81268</v>
      </c>
      <c r="D25495" s="215" t="s">
        <v>81269</v>
      </c>
    </row>
    <row r="25496" spans="1:4">
      <c r="A25496" s="215" t="s">
        <v>81270</v>
      </c>
      <c r="B25496" s="215">
        <v>1</v>
      </c>
      <c r="C25496" s="216" t="s">
        <v>81271</v>
      </c>
      <c r="D25496" s="215" t="s">
        <v>81272</v>
      </c>
    </row>
    <row r="25497" spans="1:4">
      <c r="A25497" s="215" t="s">
        <v>81273</v>
      </c>
      <c r="B25497" s="215">
        <v>1</v>
      </c>
      <c r="C25497" s="216" t="s">
        <v>81274</v>
      </c>
      <c r="D25497" s="215" t="s">
        <v>81275</v>
      </c>
    </row>
    <row r="25498" spans="1:4">
      <c r="A25498" s="215" t="s">
        <v>81276</v>
      </c>
      <c r="B25498" s="215">
        <v>1</v>
      </c>
      <c r="C25498" s="216" t="s">
        <v>81277</v>
      </c>
      <c r="D25498" s="215" t="s">
        <v>81278</v>
      </c>
    </row>
    <row r="25499" spans="1:4">
      <c r="A25499" s="215" t="s">
        <v>81279</v>
      </c>
      <c r="B25499" s="215">
        <v>1</v>
      </c>
      <c r="C25499" s="216" t="s">
        <v>81280</v>
      </c>
      <c r="D25499" s="215" t="s">
        <v>81281</v>
      </c>
    </row>
    <row r="25500" spans="1:4">
      <c r="A25500" s="215" t="s">
        <v>81282</v>
      </c>
      <c r="B25500" s="215">
        <v>1</v>
      </c>
      <c r="C25500" s="216" t="s">
        <v>81283</v>
      </c>
      <c r="D25500" s="215" t="s">
        <v>81284</v>
      </c>
    </row>
    <row r="25501" spans="1:4">
      <c r="A25501" s="215" t="s">
        <v>81285</v>
      </c>
      <c r="B25501" s="215">
        <v>1</v>
      </c>
      <c r="C25501" s="216" t="s">
        <v>81286</v>
      </c>
      <c r="D25501" s="215" t="s">
        <v>81287</v>
      </c>
    </row>
    <row r="25502" spans="1:4">
      <c r="A25502" s="215" t="s">
        <v>81288</v>
      </c>
      <c r="B25502" s="215">
        <v>1</v>
      </c>
      <c r="C25502" s="216" t="s">
        <v>81289</v>
      </c>
      <c r="D25502" s="215" t="s">
        <v>81290</v>
      </c>
    </row>
    <row r="25503" spans="1:4">
      <c r="A25503" s="215" t="s">
        <v>81291</v>
      </c>
      <c r="B25503" s="215">
        <v>1</v>
      </c>
      <c r="C25503" s="216" t="s">
        <v>81292</v>
      </c>
      <c r="D25503" s="215" t="s">
        <v>81293</v>
      </c>
    </row>
    <row r="25504" spans="1:4">
      <c r="A25504" s="215" t="s">
        <v>81294</v>
      </c>
      <c r="B25504" s="215">
        <v>1</v>
      </c>
      <c r="C25504" s="216" t="s">
        <v>81295</v>
      </c>
      <c r="D25504" s="215" t="s">
        <v>81296</v>
      </c>
    </row>
    <row r="25505" spans="1:4">
      <c r="A25505" s="215" t="s">
        <v>81297</v>
      </c>
      <c r="B25505" s="215">
        <v>1</v>
      </c>
      <c r="C25505" s="216" t="s">
        <v>81298</v>
      </c>
      <c r="D25505" s="215" t="s">
        <v>81299</v>
      </c>
    </row>
    <row r="25506" spans="1:4">
      <c r="A25506" s="215" t="s">
        <v>81300</v>
      </c>
      <c r="B25506" s="215">
        <v>1</v>
      </c>
      <c r="C25506" s="216" t="s">
        <v>81301</v>
      </c>
      <c r="D25506" s="215" t="s">
        <v>81302</v>
      </c>
    </row>
    <row r="25507" spans="1:4">
      <c r="A25507" s="215" t="s">
        <v>81303</v>
      </c>
      <c r="B25507" s="215">
        <v>1</v>
      </c>
      <c r="C25507" s="216" t="s">
        <v>81304</v>
      </c>
      <c r="D25507" s="215" t="s">
        <v>81180</v>
      </c>
    </row>
    <row r="25508" spans="1:4">
      <c r="A25508" s="215" t="s">
        <v>81305</v>
      </c>
      <c r="B25508" s="215">
        <v>1</v>
      </c>
      <c r="C25508" s="216" t="s">
        <v>81306</v>
      </c>
      <c r="D25508" s="215" t="s">
        <v>81307</v>
      </c>
    </row>
    <row r="25509" spans="1:4">
      <c r="A25509" s="215" t="s">
        <v>81308</v>
      </c>
      <c r="B25509" s="215">
        <v>1</v>
      </c>
      <c r="C25509" s="216" t="s">
        <v>81309</v>
      </c>
      <c r="D25509" s="215" t="s">
        <v>81310</v>
      </c>
    </row>
    <row r="25510" spans="1:4">
      <c r="A25510" s="215" t="s">
        <v>81311</v>
      </c>
      <c r="B25510" s="215">
        <v>2</v>
      </c>
      <c r="C25510" s="216" t="s">
        <v>81312</v>
      </c>
      <c r="D25510" s="215" t="s">
        <v>81313</v>
      </c>
    </row>
    <row r="25511" spans="1:4">
      <c r="A25511" s="215" t="s">
        <v>81314</v>
      </c>
      <c r="B25511" s="215">
        <v>1</v>
      </c>
      <c r="C25511" s="216" t="s">
        <v>81315</v>
      </c>
      <c r="D25511" s="215" t="s">
        <v>81316</v>
      </c>
    </row>
    <row r="25512" spans="1:4">
      <c r="A25512" s="215" t="s">
        <v>81317</v>
      </c>
      <c r="B25512" s="215">
        <v>1</v>
      </c>
      <c r="C25512" s="216" t="s">
        <v>81318</v>
      </c>
      <c r="D25512" s="215" t="s">
        <v>81319</v>
      </c>
    </row>
    <row r="25513" spans="1:4">
      <c r="A25513" s="215" t="s">
        <v>81320</v>
      </c>
      <c r="B25513" s="215">
        <v>1</v>
      </c>
      <c r="C25513" s="216" t="s">
        <v>81321</v>
      </c>
      <c r="D25513" s="215" t="s">
        <v>81322</v>
      </c>
    </row>
    <row r="25514" spans="1:4">
      <c r="A25514" s="215" t="s">
        <v>81323</v>
      </c>
      <c r="B25514" s="215">
        <v>1</v>
      </c>
      <c r="C25514" s="216" t="s">
        <v>81324</v>
      </c>
      <c r="D25514" s="215" t="s">
        <v>81325</v>
      </c>
    </row>
    <row r="25515" spans="1:4">
      <c r="A25515" s="215" t="s">
        <v>81326</v>
      </c>
      <c r="B25515" s="215">
        <v>1</v>
      </c>
      <c r="C25515" s="216" t="s">
        <v>81327</v>
      </c>
      <c r="D25515" s="215" t="s">
        <v>81328</v>
      </c>
    </row>
    <row r="25516" spans="1:4">
      <c r="A25516" s="215" t="s">
        <v>81329</v>
      </c>
      <c r="B25516" s="215">
        <v>1</v>
      </c>
      <c r="C25516" s="216" t="s">
        <v>81330</v>
      </c>
      <c r="D25516" s="215" t="s">
        <v>81331</v>
      </c>
    </row>
    <row r="25517" spans="1:4">
      <c r="A25517" s="215" t="s">
        <v>81332</v>
      </c>
      <c r="B25517" s="215">
        <v>1</v>
      </c>
      <c r="C25517" s="216" t="s">
        <v>81333</v>
      </c>
      <c r="D25517" s="215" t="s">
        <v>81334</v>
      </c>
    </row>
    <row r="25518" spans="1:4">
      <c r="A25518" s="215" t="s">
        <v>81335</v>
      </c>
      <c r="B25518" s="215">
        <v>1</v>
      </c>
      <c r="C25518" s="216" t="s">
        <v>81336</v>
      </c>
      <c r="D25518" s="215" t="s">
        <v>81183</v>
      </c>
    </row>
    <row r="25519" spans="1:4">
      <c r="A25519" s="215" t="s">
        <v>81337</v>
      </c>
      <c r="B25519" s="215">
        <v>1</v>
      </c>
      <c r="C25519" s="216" t="s">
        <v>81338</v>
      </c>
      <c r="D25519" s="215" t="s">
        <v>81186</v>
      </c>
    </row>
    <row r="25520" spans="1:4">
      <c r="A25520" s="215" t="s">
        <v>81339</v>
      </c>
      <c r="B25520" s="215">
        <v>1</v>
      </c>
      <c r="C25520" s="216" t="s">
        <v>81340</v>
      </c>
      <c r="D25520" s="215" t="s">
        <v>80886</v>
      </c>
    </row>
    <row r="25521" spans="1:4">
      <c r="A25521" s="215" t="s">
        <v>81341</v>
      </c>
      <c r="B25521" s="215">
        <v>1</v>
      </c>
      <c r="C25521" s="216" t="s">
        <v>81342</v>
      </c>
      <c r="D25521" s="215" t="s">
        <v>81343</v>
      </c>
    </row>
    <row r="25522" spans="1:4">
      <c r="A25522" s="215" t="s">
        <v>81344</v>
      </c>
      <c r="B25522" s="215">
        <v>1</v>
      </c>
      <c r="C25522" s="216" t="s">
        <v>81345</v>
      </c>
      <c r="D25522" s="215" t="s">
        <v>81346</v>
      </c>
    </row>
    <row r="25523" spans="1:4">
      <c r="A25523" s="215" t="s">
        <v>81347</v>
      </c>
      <c r="B25523" s="215">
        <v>1</v>
      </c>
      <c r="C25523" s="216" t="s">
        <v>81348</v>
      </c>
      <c r="D25523" s="215" t="s">
        <v>81197</v>
      </c>
    </row>
    <row r="25524" spans="1:4">
      <c r="A25524" s="215" t="s">
        <v>81349</v>
      </c>
      <c r="B25524" s="215">
        <v>1</v>
      </c>
      <c r="C25524" s="216" t="s">
        <v>81350</v>
      </c>
      <c r="D25524" s="215" t="s">
        <v>81189</v>
      </c>
    </row>
    <row r="25525" spans="1:4">
      <c r="A25525" s="215" t="s">
        <v>81351</v>
      </c>
      <c r="B25525" s="215">
        <v>1</v>
      </c>
      <c r="C25525" s="216" t="s">
        <v>81352</v>
      </c>
      <c r="D25525" s="215" t="s">
        <v>81353</v>
      </c>
    </row>
    <row r="25526" spans="1:4">
      <c r="A25526" s="215" t="s">
        <v>81354</v>
      </c>
      <c r="B25526" s="215">
        <v>1</v>
      </c>
      <c r="C25526" s="216" t="s">
        <v>81355</v>
      </c>
      <c r="D25526" s="215" t="s">
        <v>81356</v>
      </c>
    </row>
    <row r="25527" spans="1:4">
      <c r="A25527" s="215" t="s">
        <v>81357</v>
      </c>
      <c r="B25527" s="215">
        <v>1</v>
      </c>
      <c r="C25527" s="216" t="s">
        <v>81358</v>
      </c>
      <c r="D25527" s="215" t="s">
        <v>81200</v>
      </c>
    </row>
    <row r="25528" spans="1:4">
      <c r="A25528" s="215" t="s">
        <v>81359</v>
      </c>
      <c r="B25528" s="215">
        <v>1</v>
      </c>
      <c r="C25528" s="216" t="s">
        <v>81360</v>
      </c>
      <c r="D25528" s="215" t="s">
        <v>81203</v>
      </c>
    </row>
    <row r="25529" spans="1:4">
      <c r="A25529" s="215" t="s">
        <v>81361</v>
      </c>
      <c r="B25529" s="215">
        <v>1</v>
      </c>
      <c r="C25529" s="216" t="s">
        <v>81362</v>
      </c>
      <c r="D25529" s="215" t="s">
        <v>81206</v>
      </c>
    </row>
    <row r="25530" spans="1:4">
      <c r="A25530" s="215" t="s">
        <v>81363</v>
      </c>
      <c r="B25530" s="215">
        <v>1</v>
      </c>
      <c r="C25530" s="216" t="s">
        <v>81364</v>
      </c>
      <c r="D25530" s="215" t="s">
        <v>81365</v>
      </c>
    </row>
    <row r="25531" spans="1:4">
      <c r="A25531" s="215" t="s">
        <v>81366</v>
      </c>
      <c r="B25531" s="215">
        <v>1</v>
      </c>
      <c r="C25531" s="216" t="s">
        <v>81367</v>
      </c>
      <c r="D25531" s="215" t="s">
        <v>80892</v>
      </c>
    </row>
    <row r="25532" spans="1:4">
      <c r="A25532" s="215" t="s">
        <v>81368</v>
      </c>
      <c r="B25532" s="215">
        <v>1</v>
      </c>
      <c r="C25532" s="216" t="s">
        <v>81369</v>
      </c>
      <c r="D25532" s="215" t="s">
        <v>80895</v>
      </c>
    </row>
    <row r="25533" spans="1:4">
      <c r="A25533" s="215" t="s">
        <v>81370</v>
      </c>
      <c r="B25533" s="215">
        <v>1</v>
      </c>
      <c r="C25533" s="216" t="s">
        <v>81371</v>
      </c>
      <c r="D25533" s="215" t="s">
        <v>81372</v>
      </c>
    </row>
    <row r="25534" spans="1:4">
      <c r="A25534" s="215" t="s">
        <v>81373</v>
      </c>
      <c r="B25534" s="215">
        <v>1</v>
      </c>
      <c r="C25534" s="216" t="s">
        <v>81374</v>
      </c>
      <c r="D25534" s="215" t="s">
        <v>81375</v>
      </c>
    </row>
    <row r="25535" spans="1:4">
      <c r="A25535" s="215" t="s">
        <v>81376</v>
      </c>
      <c r="B25535" s="215">
        <v>1</v>
      </c>
      <c r="C25535" s="216" t="s">
        <v>81377</v>
      </c>
      <c r="D25535" s="215" t="s">
        <v>81378</v>
      </c>
    </row>
    <row r="25536" spans="1:4">
      <c r="A25536" s="215" t="s">
        <v>81379</v>
      </c>
      <c r="B25536" s="215">
        <v>1</v>
      </c>
      <c r="C25536" s="216" t="s">
        <v>81380</v>
      </c>
      <c r="D25536" s="215" t="s">
        <v>81381</v>
      </c>
    </row>
    <row r="25537" spans="1:4">
      <c r="A25537" s="215" t="s">
        <v>81382</v>
      </c>
      <c r="B25537" s="215">
        <v>1</v>
      </c>
      <c r="C25537" s="216" t="s">
        <v>81383</v>
      </c>
      <c r="D25537" s="215" t="s">
        <v>81384</v>
      </c>
    </row>
    <row r="25538" spans="1:4">
      <c r="A25538" s="215" t="s">
        <v>81385</v>
      </c>
      <c r="B25538" s="215">
        <v>1</v>
      </c>
      <c r="C25538" s="216" t="s">
        <v>81386</v>
      </c>
      <c r="D25538" s="215" t="s">
        <v>81387</v>
      </c>
    </row>
    <row r="25539" spans="1:4">
      <c r="A25539" s="215" t="s">
        <v>81388</v>
      </c>
      <c r="B25539" s="215">
        <v>1</v>
      </c>
      <c r="C25539" s="216" t="s">
        <v>81389</v>
      </c>
      <c r="D25539" s="215" t="s">
        <v>81390</v>
      </c>
    </row>
    <row r="25540" spans="1:4">
      <c r="A25540" s="215" t="s">
        <v>81391</v>
      </c>
      <c r="B25540" s="215">
        <v>1</v>
      </c>
      <c r="C25540" s="216" t="s">
        <v>111493</v>
      </c>
      <c r="D25540" s="215" t="s">
        <v>81392</v>
      </c>
    </row>
    <row r="25541" spans="1:4">
      <c r="A25541" s="215" t="s">
        <v>81393</v>
      </c>
      <c r="B25541" s="215">
        <v>1</v>
      </c>
      <c r="C25541" s="216" t="s">
        <v>111494</v>
      </c>
      <c r="D25541" s="215" t="s">
        <v>81394</v>
      </c>
    </row>
    <row r="25542" spans="1:4">
      <c r="A25542" s="215" t="s">
        <v>81395</v>
      </c>
      <c r="B25542" s="215">
        <v>1</v>
      </c>
      <c r="C25542" s="216" t="s">
        <v>111495</v>
      </c>
      <c r="D25542" s="215" t="s">
        <v>81396</v>
      </c>
    </row>
    <row r="25543" spans="1:4">
      <c r="A25543" s="215" t="s">
        <v>81397</v>
      </c>
      <c r="B25543" s="215">
        <v>1</v>
      </c>
      <c r="C25543" s="216" t="s">
        <v>111496</v>
      </c>
      <c r="D25543" s="215" t="s">
        <v>81398</v>
      </c>
    </row>
    <row r="25544" spans="1:4">
      <c r="A25544" s="215" t="s">
        <v>81399</v>
      </c>
      <c r="B25544" s="215">
        <v>1</v>
      </c>
      <c r="C25544" s="216" t="s">
        <v>111497</v>
      </c>
      <c r="D25544" s="215" t="s">
        <v>81400</v>
      </c>
    </row>
    <row r="25545" spans="1:4">
      <c r="A25545" s="215" t="s">
        <v>81401</v>
      </c>
      <c r="B25545" s="215">
        <v>1</v>
      </c>
      <c r="C25545" s="216" t="s">
        <v>111498</v>
      </c>
      <c r="D25545" s="215" t="s">
        <v>81402</v>
      </c>
    </row>
    <row r="25546" spans="1:4">
      <c r="A25546" s="215" t="s">
        <v>81403</v>
      </c>
      <c r="B25546" s="215">
        <v>1</v>
      </c>
      <c r="C25546" s="216" t="s">
        <v>111499</v>
      </c>
      <c r="D25546" s="215" t="s">
        <v>81404</v>
      </c>
    </row>
    <row r="25547" spans="1:4">
      <c r="A25547" s="215" t="s">
        <v>81405</v>
      </c>
      <c r="B25547" s="215">
        <v>1</v>
      </c>
      <c r="C25547" s="216" t="s">
        <v>111500</v>
      </c>
      <c r="D25547" s="215" t="s">
        <v>81406</v>
      </c>
    </row>
    <row r="25548" spans="1:4">
      <c r="A25548" s="215" t="s">
        <v>81407</v>
      </c>
      <c r="B25548" s="215">
        <v>1</v>
      </c>
      <c r="C25548" s="216" t="s">
        <v>81408</v>
      </c>
      <c r="D25548" s="215" t="s">
        <v>81409</v>
      </c>
    </row>
    <row r="25549" spans="1:4">
      <c r="A25549" s="215" t="s">
        <v>81410</v>
      </c>
      <c r="B25549" s="215">
        <v>1</v>
      </c>
      <c r="C25549" s="216" t="s">
        <v>81411</v>
      </c>
      <c r="D25549" s="215" t="s">
        <v>81412</v>
      </c>
    </row>
    <row r="25550" spans="1:4">
      <c r="A25550" s="215" t="s">
        <v>81413</v>
      </c>
      <c r="B25550" s="215">
        <v>1</v>
      </c>
      <c r="C25550" s="216" t="s">
        <v>81414</v>
      </c>
      <c r="D25550" s="215" t="s">
        <v>81415</v>
      </c>
    </row>
    <row r="25551" spans="1:4">
      <c r="A25551" s="215" t="s">
        <v>81416</v>
      </c>
      <c r="B25551" s="215">
        <v>1</v>
      </c>
      <c r="C25551" s="216" t="s">
        <v>81417</v>
      </c>
      <c r="D25551" s="215" t="s">
        <v>81418</v>
      </c>
    </row>
    <row r="25552" spans="1:4">
      <c r="A25552" s="215" t="s">
        <v>81419</v>
      </c>
      <c r="B25552" s="215">
        <v>1</v>
      </c>
      <c r="C25552" s="216" t="s">
        <v>81420</v>
      </c>
      <c r="D25552" s="215" t="s">
        <v>81421</v>
      </c>
    </row>
    <row r="25553" spans="1:4">
      <c r="A25553" s="215" t="s">
        <v>81422</v>
      </c>
      <c r="B25553" s="215">
        <v>1</v>
      </c>
      <c r="C25553" s="216" t="s">
        <v>81423</v>
      </c>
      <c r="D25553" s="215" t="s">
        <v>81424</v>
      </c>
    </row>
    <row r="25554" spans="1:4">
      <c r="A25554" s="215" t="s">
        <v>81425</v>
      </c>
      <c r="B25554" s="215">
        <v>1</v>
      </c>
      <c r="C25554" s="216" t="s">
        <v>81426</v>
      </c>
      <c r="D25554" s="215" t="s">
        <v>81427</v>
      </c>
    </row>
    <row r="25555" spans="1:4">
      <c r="A25555" s="215" t="s">
        <v>81428</v>
      </c>
      <c r="B25555" s="215">
        <v>1</v>
      </c>
      <c r="C25555" s="216" t="s">
        <v>81429</v>
      </c>
      <c r="D25555" s="215" t="s">
        <v>81430</v>
      </c>
    </row>
    <row r="25556" spans="1:4">
      <c r="A25556" s="215" t="s">
        <v>81431</v>
      </c>
      <c r="B25556" s="215">
        <v>1</v>
      </c>
      <c r="C25556" s="216" t="s">
        <v>81432</v>
      </c>
      <c r="D25556" s="215" t="s">
        <v>81433</v>
      </c>
    </row>
    <row r="25557" spans="1:4">
      <c r="A25557" s="215" t="s">
        <v>81434</v>
      </c>
      <c r="B25557" s="215">
        <v>1</v>
      </c>
      <c r="C25557" s="216" t="s">
        <v>81435</v>
      </c>
      <c r="D25557" s="215" t="s">
        <v>81436</v>
      </c>
    </row>
    <row r="25558" spans="1:4">
      <c r="A25558" s="215" t="s">
        <v>81437</v>
      </c>
      <c r="B25558" s="215">
        <v>1</v>
      </c>
      <c r="C25558" s="216" t="s">
        <v>81438</v>
      </c>
      <c r="D25558" s="215" t="s">
        <v>81439</v>
      </c>
    </row>
    <row r="25559" spans="1:4">
      <c r="A25559" s="215" t="s">
        <v>81440</v>
      </c>
      <c r="B25559" s="215">
        <v>1</v>
      </c>
      <c r="C25559" s="216" t="s">
        <v>81441</v>
      </c>
      <c r="D25559" s="215" t="s">
        <v>81442</v>
      </c>
    </row>
    <row r="25560" spans="1:4">
      <c r="A25560" s="215" t="s">
        <v>81443</v>
      </c>
      <c r="B25560" s="215">
        <v>1</v>
      </c>
      <c r="C25560" s="216" t="s">
        <v>81444</v>
      </c>
      <c r="D25560" s="215" t="s">
        <v>81445</v>
      </c>
    </row>
    <row r="25561" spans="1:4">
      <c r="A25561" s="215" t="s">
        <v>81446</v>
      </c>
      <c r="B25561" s="215">
        <v>1</v>
      </c>
      <c r="C25561" s="216" t="s">
        <v>81447</v>
      </c>
      <c r="D25561" s="215" t="s">
        <v>81448</v>
      </c>
    </row>
    <row r="25562" spans="1:4">
      <c r="A25562" s="215" t="s">
        <v>81449</v>
      </c>
      <c r="B25562" s="215">
        <v>1</v>
      </c>
      <c r="C25562" s="216" t="s">
        <v>81450</v>
      </c>
      <c r="D25562" s="215" t="s">
        <v>81451</v>
      </c>
    </row>
    <row r="25563" spans="1:4">
      <c r="A25563" s="215" t="s">
        <v>81452</v>
      </c>
      <c r="B25563" s="215">
        <v>1</v>
      </c>
      <c r="C25563" s="216" t="s">
        <v>81453</v>
      </c>
      <c r="D25563" s="215" t="s">
        <v>81454</v>
      </c>
    </row>
    <row r="25564" spans="1:4">
      <c r="A25564" s="215" t="s">
        <v>81455</v>
      </c>
      <c r="B25564" s="215">
        <v>1</v>
      </c>
      <c r="C25564" s="216" t="s">
        <v>81456</v>
      </c>
      <c r="D25564" s="215" t="s">
        <v>81457</v>
      </c>
    </row>
    <row r="25565" spans="1:4">
      <c r="A25565" s="215" t="s">
        <v>81458</v>
      </c>
      <c r="B25565" s="215">
        <v>1</v>
      </c>
      <c r="C25565" s="216" t="s">
        <v>81459</v>
      </c>
      <c r="D25565" s="215" t="s">
        <v>81460</v>
      </c>
    </row>
    <row r="25566" spans="1:4">
      <c r="A25566" s="215" t="s">
        <v>81461</v>
      </c>
      <c r="B25566" s="215">
        <v>1</v>
      </c>
      <c r="C25566" s="216" t="s">
        <v>81462</v>
      </c>
      <c r="D25566" s="215" t="s">
        <v>81463</v>
      </c>
    </row>
    <row r="25567" spans="1:4">
      <c r="A25567" s="215" t="s">
        <v>81464</v>
      </c>
      <c r="B25567" s="215">
        <v>1</v>
      </c>
      <c r="C25567" s="216" t="s">
        <v>81465</v>
      </c>
      <c r="D25567" s="215" t="s">
        <v>81466</v>
      </c>
    </row>
    <row r="25568" spans="1:4">
      <c r="A25568" s="215" t="s">
        <v>81467</v>
      </c>
      <c r="B25568" s="215">
        <v>1</v>
      </c>
      <c r="C25568" s="216" t="s">
        <v>81468</v>
      </c>
      <c r="D25568" s="215" t="s">
        <v>81469</v>
      </c>
    </row>
    <row r="25569" spans="1:4">
      <c r="A25569" s="215" t="s">
        <v>81470</v>
      </c>
      <c r="B25569" s="215">
        <v>1</v>
      </c>
      <c r="C25569" s="216" t="s">
        <v>81471</v>
      </c>
      <c r="D25569" s="215" t="s">
        <v>81472</v>
      </c>
    </row>
    <row r="25570" spans="1:4">
      <c r="A25570" s="215" t="s">
        <v>81473</v>
      </c>
      <c r="B25570" s="215">
        <v>1</v>
      </c>
      <c r="C25570" s="216" t="s">
        <v>81474</v>
      </c>
      <c r="D25570" s="215" t="s">
        <v>81475</v>
      </c>
    </row>
    <row r="25571" spans="1:4">
      <c r="A25571" s="215" t="s">
        <v>81476</v>
      </c>
      <c r="B25571" s="215">
        <v>1</v>
      </c>
      <c r="C25571" s="216" t="s">
        <v>81477</v>
      </c>
      <c r="D25571" s="215" t="s">
        <v>81478</v>
      </c>
    </row>
    <row r="25572" spans="1:4">
      <c r="A25572" s="215" t="s">
        <v>81479</v>
      </c>
      <c r="B25572" s="215">
        <v>1</v>
      </c>
      <c r="C25572" s="216" t="s">
        <v>81480</v>
      </c>
      <c r="D25572" s="215" t="s">
        <v>81481</v>
      </c>
    </row>
    <row r="25573" spans="1:4">
      <c r="A25573" s="215" t="s">
        <v>81482</v>
      </c>
      <c r="B25573" s="215">
        <v>1</v>
      </c>
      <c r="C25573" s="216" t="s">
        <v>81483</v>
      </c>
      <c r="D25573" s="215" t="s">
        <v>81484</v>
      </c>
    </row>
    <row r="25574" spans="1:4">
      <c r="A25574" s="215" t="s">
        <v>81485</v>
      </c>
      <c r="B25574" s="215">
        <v>1</v>
      </c>
      <c r="C25574" s="216" t="s">
        <v>81486</v>
      </c>
      <c r="D25574" s="215" t="s">
        <v>81487</v>
      </c>
    </row>
    <row r="25575" spans="1:4">
      <c r="A25575" s="215" t="s">
        <v>81488</v>
      </c>
      <c r="B25575" s="215">
        <v>1</v>
      </c>
      <c r="C25575" s="216" t="s">
        <v>81489</v>
      </c>
      <c r="D25575" s="215" t="s">
        <v>81490</v>
      </c>
    </row>
    <row r="25576" spans="1:4">
      <c r="A25576" s="215" t="s">
        <v>81491</v>
      </c>
      <c r="B25576" s="215">
        <v>1</v>
      </c>
      <c r="C25576" s="216" t="s">
        <v>81492</v>
      </c>
      <c r="D25576" s="215" t="s">
        <v>81493</v>
      </c>
    </row>
    <row r="25577" spans="1:4">
      <c r="A25577" s="215" t="s">
        <v>81494</v>
      </c>
      <c r="B25577" s="215">
        <v>1</v>
      </c>
      <c r="C25577" s="216" t="s">
        <v>81495</v>
      </c>
      <c r="D25577" s="215" t="s">
        <v>81496</v>
      </c>
    </row>
    <row r="25578" spans="1:4">
      <c r="A25578" s="215" t="s">
        <v>81497</v>
      </c>
      <c r="B25578" s="215">
        <v>1</v>
      </c>
      <c r="C25578" s="216" t="s">
        <v>81498</v>
      </c>
      <c r="D25578" s="215" t="s">
        <v>81499</v>
      </c>
    </row>
    <row r="25579" spans="1:4">
      <c r="A25579" s="215" t="s">
        <v>81500</v>
      </c>
      <c r="B25579" s="215">
        <v>1</v>
      </c>
      <c r="C25579" s="216" t="s">
        <v>81501</v>
      </c>
      <c r="D25579" s="215" t="s">
        <v>81502</v>
      </c>
    </row>
    <row r="25580" spans="1:4">
      <c r="A25580" s="215" t="s">
        <v>81503</v>
      </c>
      <c r="B25580" s="215">
        <v>1</v>
      </c>
      <c r="C25580" s="216" t="s">
        <v>81504</v>
      </c>
      <c r="D25580" s="215" t="s">
        <v>81505</v>
      </c>
    </row>
    <row r="25581" spans="1:4">
      <c r="A25581" s="215" t="s">
        <v>81506</v>
      </c>
      <c r="B25581" s="215">
        <v>1</v>
      </c>
      <c r="C25581" s="216" t="s">
        <v>81507</v>
      </c>
      <c r="D25581" s="215" t="s">
        <v>81508</v>
      </c>
    </row>
    <row r="25582" spans="1:4">
      <c r="A25582" s="215" t="s">
        <v>81509</v>
      </c>
      <c r="B25582" s="215">
        <v>1</v>
      </c>
      <c r="C25582" s="216" t="s">
        <v>81510</v>
      </c>
      <c r="D25582" s="215" t="s">
        <v>81511</v>
      </c>
    </row>
    <row r="25583" spans="1:4">
      <c r="A25583" s="215" t="s">
        <v>81512</v>
      </c>
      <c r="B25583" s="215">
        <v>1</v>
      </c>
      <c r="C25583" s="216" t="s">
        <v>81513</v>
      </c>
      <c r="D25583" s="215" t="s">
        <v>81514</v>
      </c>
    </row>
    <row r="25584" spans="1:4">
      <c r="A25584" s="215" t="s">
        <v>81515</v>
      </c>
      <c r="B25584" s="215">
        <v>1</v>
      </c>
      <c r="C25584" s="216" t="s">
        <v>81516</v>
      </c>
      <c r="D25584" s="215" t="s">
        <v>81517</v>
      </c>
    </row>
    <row r="25585" spans="1:4">
      <c r="A25585" s="215" t="s">
        <v>81518</v>
      </c>
      <c r="B25585" s="215">
        <v>1</v>
      </c>
      <c r="C25585" s="216" t="s">
        <v>81519</v>
      </c>
      <c r="D25585" s="215" t="s">
        <v>81520</v>
      </c>
    </row>
    <row r="25586" spans="1:4">
      <c r="A25586" s="215" t="s">
        <v>81521</v>
      </c>
      <c r="B25586" s="215">
        <v>1</v>
      </c>
      <c r="C25586" s="216" t="s">
        <v>81522</v>
      </c>
      <c r="D25586" s="215" t="s">
        <v>81523</v>
      </c>
    </row>
    <row r="25587" spans="1:4">
      <c r="A25587" s="215" t="s">
        <v>81524</v>
      </c>
      <c r="B25587" s="215">
        <v>1</v>
      </c>
      <c r="C25587" s="216" t="s">
        <v>81525</v>
      </c>
      <c r="D25587" s="215" t="s">
        <v>81526</v>
      </c>
    </row>
    <row r="25588" spans="1:4">
      <c r="A25588" s="215" t="s">
        <v>81527</v>
      </c>
      <c r="B25588" s="215">
        <v>1</v>
      </c>
      <c r="C25588" s="216" t="s">
        <v>81528</v>
      </c>
      <c r="D25588" s="215" t="s">
        <v>81529</v>
      </c>
    </row>
    <row r="25589" spans="1:4">
      <c r="A25589" s="215" t="s">
        <v>81530</v>
      </c>
      <c r="B25589" s="215">
        <v>2</v>
      </c>
      <c r="C25589" s="216" t="s">
        <v>81531</v>
      </c>
      <c r="D25589" s="215" t="s">
        <v>81532</v>
      </c>
    </row>
    <row r="25590" spans="1:4">
      <c r="A25590" s="215" t="s">
        <v>81533</v>
      </c>
      <c r="B25590" s="215">
        <v>1</v>
      </c>
      <c r="C25590" s="216" t="s">
        <v>81534</v>
      </c>
      <c r="D25590" s="215" t="s">
        <v>81535</v>
      </c>
    </row>
    <row r="25591" spans="1:4">
      <c r="A25591" s="215" t="s">
        <v>81536</v>
      </c>
      <c r="B25591" s="215">
        <v>1</v>
      </c>
      <c r="C25591" s="216" t="s">
        <v>81537</v>
      </c>
      <c r="D25591" s="215" t="s">
        <v>81538</v>
      </c>
    </row>
    <row r="25592" spans="1:4">
      <c r="A25592" s="215" t="s">
        <v>81539</v>
      </c>
      <c r="B25592" s="215">
        <v>1</v>
      </c>
      <c r="C25592" s="216" t="s">
        <v>81540</v>
      </c>
      <c r="D25592" s="215" t="s">
        <v>81541</v>
      </c>
    </row>
    <row r="25593" spans="1:4">
      <c r="A25593" s="215" t="s">
        <v>81542</v>
      </c>
      <c r="B25593" s="215">
        <v>1</v>
      </c>
      <c r="C25593" s="216" t="s">
        <v>81543</v>
      </c>
      <c r="D25593" s="215" t="s">
        <v>81544</v>
      </c>
    </row>
    <row r="25594" spans="1:4">
      <c r="A25594" s="215" t="s">
        <v>81545</v>
      </c>
      <c r="B25594" s="215">
        <v>1</v>
      </c>
      <c r="C25594" s="216" t="s">
        <v>81546</v>
      </c>
      <c r="D25594" s="215" t="s">
        <v>81547</v>
      </c>
    </row>
    <row r="25595" spans="1:4">
      <c r="A25595" s="215" t="s">
        <v>81548</v>
      </c>
      <c r="B25595" s="215">
        <v>1</v>
      </c>
      <c r="C25595" s="216" t="s">
        <v>81549</v>
      </c>
      <c r="D25595" s="215" t="s">
        <v>81550</v>
      </c>
    </row>
    <row r="25596" spans="1:4">
      <c r="A25596" s="215" t="s">
        <v>81551</v>
      </c>
      <c r="B25596" s="215">
        <v>1</v>
      </c>
      <c r="C25596" s="216" t="s">
        <v>81552</v>
      </c>
      <c r="D25596" s="215" t="s">
        <v>81553</v>
      </c>
    </row>
    <row r="25597" spans="1:4">
      <c r="A25597" s="215" t="s">
        <v>81554</v>
      </c>
      <c r="B25597" s="215">
        <v>1</v>
      </c>
      <c r="C25597" s="216" t="s">
        <v>81555</v>
      </c>
      <c r="D25597" s="215" t="s">
        <v>81556</v>
      </c>
    </row>
    <row r="25598" spans="1:4">
      <c r="A25598" s="215" t="s">
        <v>81557</v>
      </c>
      <c r="B25598" s="215">
        <v>1</v>
      </c>
      <c r="C25598" s="216" t="s">
        <v>81558</v>
      </c>
      <c r="D25598" s="215" t="s">
        <v>81559</v>
      </c>
    </row>
    <row r="25599" spans="1:4">
      <c r="A25599" s="215" t="s">
        <v>81560</v>
      </c>
      <c r="B25599" s="215">
        <v>1</v>
      </c>
      <c r="C25599" s="216" t="s">
        <v>81561</v>
      </c>
      <c r="D25599" s="215" t="s">
        <v>81562</v>
      </c>
    </row>
    <row r="25600" spans="1:4">
      <c r="A25600" s="215" t="s">
        <v>81563</v>
      </c>
      <c r="B25600" s="215">
        <v>1</v>
      </c>
      <c r="C25600" s="216" t="s">
        <v>81564</v>
      </c>
      <c r="D25600" s="215" t="s">
        <v>81565</v>
      </c>
    </row>
    <row r="25601" spans="1:4">
      <c r="A25601" s="215" t="s">
        <v>81566</v>
      </c>
      <c r="B25601" s="215">
        <v>1</v>
      </c>
      <c r="C25601" s="216" t="s">
        <v>81567</v>
      </c>
      <c r="D25601" s="215" t="s">
        <v>81568</v>
      </c>
    </row>
    <row r="25602" spans="1:4">
      <c r="A25602" s="215" t="s">
        <v>81569</v>
      </c>
      <c r="B25602" s="215">
        <v>1</v>
      </c>
      <c r="C25602" s="216" t="s">
        <v>81570</v>
      </c>
      <c r="D25602" s="215" t="s">
        <v>81571</v>
      </c>
    </row>
    <row r="25603" spans="1:4">
      <c r="A25603" s="215" t="s">
        <v>81572</v>
      </c>
      <c r="B25603" s="215">
        <v>1</v>
      </c>
      <c r="C25603" s="216" t="s">
        <v>81573</v>
      </c>
      <c r="D25603" s="215" t="s">
        <v>81574</v>
      </c>
    </row>
    <row r="25604" spans="1:4">
      <c r="A25604" s="215" t="s">
        <v>81575</v>
      </c>
      <c r="B25604" s="215">
        <v>1</v>
      </c>
      <c r="C25604" s="216" t="s">
        <v>81576</v>
      </c>
      <c r="D25604" s="215" t="s">
        <v>81577</v>
      </c>
    </row>
    <row r="25605" spans="1:4">
      <c r="A25605" s="215" t="s">
        <v>81578</v>
      </c>
      <c r="B25605" s="215">
        <v>1</v>
      </c>
      <c r="C25605" s="216" t="s">
        <v>81579</v>
      </c>
      <c r="D25605" s="215" t="s">
        <v>81580</v>
      </c>
    </row>
    <row r="25606" spans="1:4">
      <c r="A25606" s="215" t="s">
        <v>81581</v>
      </c>
      <c r="B25606" s="215">
        <v>1</v>
      </c>
      <c r="C25606" s="216" t="s">
        <v>81582</v>
      </c>
      <c r="D25606" s="215" t="s">
        <v>81583</v>
      </c>
    </row>
    <row r="25607" spans="1:4">
      <c r="A25607" s="215" t="s">
        <v>81584</v>
      </c>
      <c r="B25607" s="215">
        <v>1</v>
      </c>
      <c r="C25607" s="216" t="s">
        <v>81585</v>
      </c>
      <c r="D25607" s="215" t="s">
        <v>81586</v>
      </c>
    </row>
    <row r="25608" spans="1:4">
      <c r="A25608" s="215" t="s">
        <v>81587</v>
      </c>
      <c r="B25608" s="215">
        <v>1</v>
      </c>
      <c r="C25608" s="216" t="s">
        <v>81588</v>
      </c>
      <c r="D25608" s="215" t="s">
        <v>81589</v>
      </c>
    </row>
    <row r="25609" spans="1:4">
      <c r="A25609" s="215" t="s">
        <v>81590</v>
      </c>
      <c r="B25609" s="215">
        <v>1</v>
      </c>
      <c r="C25609" s="216" t="s">
        <v>81591</v>
      </c>
      <c r="D25609" s="215" t="s">
        <v>81592</v>
      </c>
    </row>
    <row r="25610" spans="1:4">
      <c r="A25610" s="215" t="s">
        <v>81593</v>
      </c>
      <c r="B25610" s="215">
        <v>1</v>
      </c>
      <c r="C25610" s="216" t="s">
        <v>81594</v>
      </c>
      <c r="D25610" s="215" t="s">
        <v>81595</v>
      </c>
    </row>
    <row r="25611" spans="1:4">
      <c r="A25611" s="215" t="s">
        <v>81596</v>
      </c>
      <c r="B25611" s="215">
        <v>1</v>
      </c>
      <c r="C25611" s="216" t="s">
        <v>81597</v>
      </c>
      <c r="D25611" s="215" t="s">
        <v>81598</v>
      </c>
    </row>
    <row r="25612" spans="1:4">
      <c r="A25612" s="215" t="s">
        <v>81599</v>
      </c>
      <c r="B25612" s="215">
        <v>1</v>
      </c>
      <c r="C25612" s="216" t="s">
        <v>81600</v>
      </c>
      <c r="D25612" s="215" t="s">
        <v>81601</v>
      </c>
    </row>
    <row r="25613" spans="1:4">
      <c r="A25613" s="215" t="s">
        <v>81602</v>
      </c>
      <c r="B25613" s="215">
        <v>1</v>
      </c>
      <c r="C25613" s="216" t="s">
        <v>81603</v>
      </c>
      <c r="D25613" s="215" t="s">
        <v>81604</v>
      </c>
    </row>
    <row r="25614" spans="1:4">
      <c r="A25614" s="215" t="s">
        <v>81605</v>
      </c>
      <c r="B25614" s="215">
        <v>1</v>
      </c>
      <c r="C25614" s="216" t="s">
        <v>81606</v>
      </c>
      <c r="D25614" s="215" t="s">
        <v>81607</v>
      </c>
    </row>
    <row r="25615" spans="1:4">
      <c r="A25615" s="215" t="s">
        <v>81608</v>
      </c>
      <c r="B25615" s="215">
        <v>1</v>
      </c>
      <c r="C25615" s="216" t="s">
        <v>81609</v>
      </c>
      <c r="D25615" s="215" t="s">
        <v>81610</v>
      </c>
    </row>
    <row r="25616" spans="1:4">
      <c r="A25616" s="215" t="s">
        <v>81611</v>
      </c>
      <c r="B25616" s="215">
        <v>1</v>
      </c>
      <c r="C25616" s="216" t="s">
        <v>81612</v>
      </c>
      <c r="D25616" s="215" t="s">
        <v>81613</v>
      </c>
    </row>
    <row r="25617" spans="1:4">
      <c r="A25617" s="215" t="s">
        <v>81614</v>
      </c>
      <c r="B25617" s="215">
        <v>1</v>
      </c>
      <c r="C25617" s="216" t="s">
        <v>81615</v>
      </c>
      <c r="D25617" s="215" t="s">
        <v>81616</v>
      </c>
    </row>
    <row r="25618" spans="1:4">
      <c r="A25618" s="215" t="s">
        <v>81617</v>
      </c>
      <c r="B25618" s="215">
        <v>1</v>
      </c>
      <c r="C25618" s="216" t="s">
        <v>81618</v>
      </c>
      <c r="D25618" s="215" t="s">
        <v>81619</v>
      </c>
    </row>
    <row r="25619" spans="1:4">
      <c r="A25619" s="215" t="s">
        <v>81620</v>
      </c>
      <c r="B25619" s="215">
        <v>1</v>
      </c>
      <c r="C25619" s="216" t="s">
        <v>81621</v>
      </c>
      <c r="D25619" s="215" t="s">
        <v>81622</v>
      </c>
    </row>
    <row r="25620" spans="1:4">
      <c r="A25620" s="215" t="s">
        <v>81623</v>
      </c>
      <c r="B25620" s="215">
        <v>1</v>
      </c>
      <c r="C25620" s="216" t="s">
        <v>81624</v>
      </c>
      <c r="D25620" s="215" t="s">
        <v>81625</v>
      </c>
    </row>
    <row r="25621" spans="1:4">
      <c r="A25621" s="215" t="s">
        <v>81626</v>
      </c>
      <c r="B25621" s="215">
        <v>1</v>
      </c>
      <c r="C25621" s="216" t="s">
        <v>81627</v>
      </c>
      <c r="D25621" s="215" t="s">
        <v>81628</v>
      </c>
    </row>
    <row r="25622" spans="1:4">
      <c r="A25622" s="215" t="s">
        <v>81629</v>
      </c>
      <c r="B25622" s="215">
        <v>1</v>
      </c>
      <c r="C25622" s="216" t="s">
        <v>81630</v>
      </c>
      <c r="D25622" s="215" t="s">
        <v>81631</v>
      </c>
    </row>
    <row r="25623" spans="1:4">
      <c r="A25623" s="215" t="s">
        <v>81632</v>
      </c>
      <c r="B25623" s="215">
        <v>1</v>
      </c>
      <c r="C25623" s="216" t="s">
        <v>81633</v>
      </c>
      <c r="D25623" s="215" t="s">
        <v>81634</v>
      </c>
    </row>
    <row r="25624" spans="1:4">
      <c r="A25624" s="215" t="s">
        <v>81635</v>
      </c>
      <c r="B25624" s="215">
        <v>1</v>
      </c>
      <c r="C25624" s="216" t="s">
        <v>81636</v>
      </c>
      <c r="D25624" s="215" t="s">
        <v>81637</v>
      </c>
    </row>
    <row r="25625" spans="1:4">
      <c r="A25625" s="215" t="s">
        <v>81638</v>
      </c>
      <c r="B25625" s="215">
        <v>1</v>
      </c>
      <c r="C25625" s="216" t="s">
        <v>81639</v>
      </c>
      <c r="D25625" s="215" t="s">
        <v>81640</v>
      </c>
    </row>
    <row r="25626" spans="1:4">
      <c r="A25626" s="215" t="s">
        <v>81641</v>
      </c>
      <c r="B25626" s="215">
        <v>1</v>
      </c>
      <c r="C25626" s="216" t="s">
        <v>81642</v>
      </c>
      <c r="D25626" s="215" t="s">
        <v>81643</v>
      </c>
    </row>
    <row r="25627" spans="1:4">
      <c r="A25627" s="215" t="s">
        <v>81644</v>
      </c>
      <c r="B25627" s="215">
        <v>1</v>
      </c>
      <c r="C25627" s="216" t="s">
        <v>81645</v>
      </c>
      <c r="D25627" s="215" t="s">
        <v>81646</v>
      </c>
    </row>
    <row r="25628" spans="1:4">
      <c r="A25628" s="215" t="s">
        <v>81647</v>
      </c>
      <c r="B25628" s="215">
        <v>1</v>
      </c>
      <c r="C25628" s="216" t="s">
        <v>81648</v>
      </c>
      <c r="D25628" s="215" t="s">
        <v>81649</v>
      </c>
    </row>
    <row r="25629" spans="1:4">
      <c r="A25629" s="215" t="s">
        <v>81650</v>
      </c>
      <c r="B25629" s="215">
        <v>1</v>
      </c>
      <c r="C25629" s="216" t="s">
        <v>81651</v>
      </c>
      <c r="D25629" s="215" t="s">
        <v>81652</v>
      </c>
    </row>
    <row r="25630" spans="1:4">
      <c r="A25630" s="215" t="s">
        <v>81653</v>
      </c>
      <c r="B25630" s="215">
        <v>1</v>
      </c>
      <c r="C25630" s="216" t="s">
        <v>81654</v>
      </c>
      <c r="D25630" s="215" t="s">
        <v>81655</v>
      </c>
    </row>
    <row r="25631" spans="1:4">
      <c r="A25631" s="215" t="s">
        <v>81656</v>
      </c>
      <c r="B25631" s="215">
        <v>1</v>
      </c>
      <c r="C25631" s="216" t="s">
        <v>81657</v>
      </c>
      <c r="D25631" s="215" t="s">
        <v>81658</v>
      </c>
    </row>
    <row r="25632" spans="1:4">
      <c r="A25632" s="215" t="s">
        <v>81659</v>
      </c>
      <c r="B25632" s="215">
        <v>1</v>
      </c>
      <c r="C25632" s="216" t="s">
        <v>81660</v>
      </c>
      <c r="D25632" s="215" t="s">
        <v>81661</v>
      </c>
    </row>
    <row r="25633" spans="1:4">
      <c r="A25633" s="215" t="s">
        <v>81662</v>
      </c>
      <c r="B25633" s="215">
        <v>1</v>
      </c>
      <c r="C25633" s="216" t="s">
        <v>81663</v>
      </c>
      <c r="D25633" s="215" t="s">
        <v>81664</v>
      </c>
    </row>
    <row r="25634" spans="1:4">
      <c r="A25634" s="215" t="s">
        <v>81665</v>
      </c>
      <c r="B25634" s="215">
        <v>1</v>
      </c>
      <c r="C25634" s="216" t="s">
        <v>81666</v>
      </c>
      <c r="D25634" s="215" t="s">
        <v>81667</v>
      </c>
    </row>
    <row r="25635" spans="1:4">
      <c r="A25635" s="215" t="s">
        <v>81668</v>
      </c>
      <c r="B25635" s="215">
        <v>1</v>
      </c>
      <c r="C25635" s="216" t="s">
        <v>81669</v>
      </c>
      <c r="D25635" s="215" t="s">
        <v>81670</v>
      </c>
    </row>
    <row r="25636" spans="1:4">
      <c r="A25636" s="215" t="s">
        <v>81671</v>
      </c>
      <c r="B25636" s="215">
        <v>1</v>
      </c>
      <c r="C25636" s="216" t="s">
        <v>81672</v>
      </c>
      <c r="D25636" s="215" t="s">
        <v>81673</v>
      </c>
    </row>
    <row r="25637" spans="1:4">
      <c r="A25637" s="215" t="s">
        <v>81674</v>
      </c>
      <c r="B25637" s="215">
        <v>1</v>
      </c>
      <c r="C25637" s="216" t="s">
        <v>81675</v>
      </c>
      <c r="D25637" s="215" t="s">
        <v>81676</v>
      </c>
    </row>
    <row r="25638" spans="1:4">
      <c r="A25638" s="215" t="s">
        <v>81677</v>
      </c>
      <c r="B25638" s="215">
        <v>1</v>
      </c>
      <c r="C25638" s="216" t="s">
        <v>81678</v>
      </c>
      <c r="D25638" s="215" t="s">
        <v>81679</v>
      </c>
    </row>
    <row r="25639" spans="1:4">
      <c r="A25639" s="215" t="s">
        <v>81680</v>
      </c>
      <c r="B25639" s="215">
        <v>1</v>
      </c>
      <c r="C25639" s="216" t="s">
        <v>81681</v>
      </c>
      <c r="D25639" s="215" t="s">
        <v>81682</v>
      </c>
    </row>
    <row r="25640" spans="1:4">
      <c r="A25640" s="215" t="s">
        <v>81683</v>
      </c>
      <c r="B25640" s="215">
        <v>1</v>
      </c>
      <c r="C25640" s="216" t="s">
        <v>81684</v>
      </c>
      <c r="D25640" s="215" t="s">
        <v>81685</v>
      </c>
    </row>
    <row r="25641" spans="1:4">
      <c r="A25641" s="215" t="s">
        <v>81686</v>
      </c>
      <c r="B25641" s="215">
        <v>1</v>
      </c>
      <c r="C25641" s="216" t="s">
        <v>81687</v>
      </c>
      <c r="D25641" s="215" t="s">
        <v>81688</v>
      </c>
    </row>
    <row r="25642" spans="1:4">
      <c r="A25642" s="215" t="s">
        <v>81689</v>
      </c>
      <c r="B25642" s="215">
        <v>1</v>
      </c>
      <c r="C25642" s="216" t="s">
        <v>81690</v>
      </c>
      <c r="D25642" s="215" t="s">
        <v>81691</v>
      </c>
    </row>
    <row r="25643" spans="1:4">
      <c r="A25643" s="215" t="s">
        <v>81692</v>
      </c>
      <c r="B25643" s="215">
        <v>1</v>
      </c>
      <c r="C25643" s="216" t="s">
        <v>81693</v>
      </c>
      <c r="D25643" s="215" t="s">
        <v>81694</v>
      </c>
    </row>
    <row r="25644" spans="1:4">
      <c r="A25644" s="215" t="s">
        <v>81695</v>
      </c>
      <c r="B25644" s="215">
        <v>1</v>
      </c>
      <c r="C25644" s="216" t="s">
        <v>81696</v>
      </c>
      <c r="D25644" s="215" t="s">
        <v>81697</v>
      </c>
    </row>
    <row r="25645" spans="1:4">
      <c r="A25645" s="215" t="s">
        <v>81698</v>
      </c>
      <c r="B25645" s="215">
        <v>1</v>
      </c>
      <c r="C25645" s="216" t="s">
        <v>81699</v>
      </c>
      <c r="D25645" s="215" t="s">
        <v>81700</v>
      </c>
    </row>
    <row r="25646" spans="1:4">
      <c r="A25646" s="215" t="s">
        <v>81701</v>
      </c>
      <c r="B25646" s="215">
        <v>1</v>
      </c>
      <c r="C25646" s="216" t="s">
        <v>81702</v>
      </c>
      <c r="D25646" s="215" t="s">
        <v>81703</v>
      </c>
    </row>
    <row r="25647" spans="1:4">
      <c r="A25647" s="215" t="s">
        <v>81704</v>
      </c>
      <c r="B25647" s="215">
        <v>1</v>
      </c>
      <c r="C25647" s="216" t="s">
        <v>81705</v>
      </c>
      <c r="D25647" s="215" t="s">
        <v>81706</v>
      </c>
    </row>
    <row r="25648" spans="1:4">
      <c r="A25648" s="215" t="s">
        <v>81707</v>
      </c>
      <c r="B25648" s="215">
        <v>1</v>
      </c>
      <c r="C25648" s="216" t="s">
        <v>81708</v>
      </c>
      <c r="D25648" s="215" t="s">
        <v>81709</v>
      </c>
    </row>
    <row r="25649" spans="1:4">
      <c r="A25649" s="215" t="s">
        <v>81710</v>
      </c>
      <c r="B25649" s="215">
        <v>1</v>
      </c>
      <c r="C25649" s="216" t="s">
        <v>81711</v>
      </c>
      <c r="D25649" s="215" t="s">
        <v>81712</v>
      </c>
    </row>
    <row r="25650" spans="1:4">
      <c r="A25650" s="215" t="s">
        <v>81713</v>
      </c>
      <c r="B25650" s="215">
        <v>1</v>
      </c>
      <c r="C25650" s="216" t="s">
        <v>81714</v>
      </c>
      <c r="D25650" s="215" t="s">
        <v>81715</v>
      </c>
    </row>
    <row r="25651" spans="1:4">
      <c r="A25651" s="215" t="s">
        <v>81716</v>
      </c>
      <c r="B25651" s="215">
        <v>1</v>
      </c>
      <c r="C25651" s="216" t="s">
        <v>81717</v>
      </c>
      <c r="D25651" s="215" t="s">
        <v>81718</v>
      </c>
    </row>
    <row r="25652" spans="1:4">
      <c r="A25652" s="215" t="s">
        <v>81719</v>
      </c>
      <c r="B25652" s="215">
        <v>1</v>
      </c>
      <c r="C25652" s="216" t="s">
        <v>81720</v>
      </c>
      <c r="D25652" s="215" t="s">
        <v>81721</v>
      </c>
    </row>
    <row r="25653" spans="1:4">
      <c r="A25653" s="215" t="s">
        <v>81722</v>
      </c>
      <c r="B25653" s="215">
        <v>1</v>
      </c>
      <c r="C25653" s="216" t="s">
        <v>81723</v>
      </c>
      <c r="D25653" s="215" t="s">
        <v>81724</v>
      </c>
    </row>
    <row r="25654" spans="1:4">
      <c r="A25654" s="215" t="s">
        <v>81725</v>
      </c>
      <c r="B25654" s="215">
        <v>1</v>
      </c>
      <c r="C25654" s="216" t="s">
        <v>81726</v>
      </c>
      <c r="D25654" s="215" t="s">
        <v>81727</v>
      </c>
    </row>
    <row r="25655" spans="1:4">
      <c r="A25655" s="215" t="s">
        <v>81728</v>
      </c>
      <c r="B25655" s="215">
        <v>1</v>
      </c>
      <c r="C25655" s="216" t="s">
        <v>81729</v>
      </c>
      <c r="D25655" s="215" t="s">
        <v>81730</v>
      </c>
    </row>
    <row r="25656" spans="1:4">
      <c r="A25656" s="215" t="s">
        <v>81731</v>
      </c>
      <c r="B25656" s="215">
        <v>1</v>
      </c>
      <c r="C25656" s="216" t="s">
        <v>81732</v>
      </c>
      <c r="D25656" s="215" t="s">
        <v>81733</v>
      </c>
    </row>
    <row r="25657" spans="1:4">
      <c r="A25657" s="215" t="s">
        <v>81734</v>
      </c>
      <c r="B25657" s="215">
        <v>1</v>
      </c>
      <c r="C25657" s="216" t="s">
        <v>81735</v>
      </c>
      <c r="D25657" s="215" t="s">
        <v>81736</v>
      </c>
    </row>
    <row r="25658" spans="1:4">
      <c r="A25658" s="215" t="s">
        <v>81737</v>
      </c>
      <c r="B25658" s="215">
        <v>1</v>
      </c>
      <c r="C25658" s="216" t="s">
        <v>81738</v>
      </c>
      <c r="D25658" s="215" t="s">
        <v>81739</v>
      </c>
    </row>
    <row r="25659" spans="1:4">
      <c r="A25659" s="215" t="s">
        <v>81740</v>
      </c>
      <c r="B25659" s="215">
        <v>1</v>
      </c>
      <c r="C25659" s="216" t="s">
        <v>81741</v>
      </c>
      <c r="D25659" s="215" t="s">
        <v>81742</v>
      </c>
    </row>
    <row r="25660" spans="1:4">
      <c r="A25660" s="215" t="s">
        <v>81743</v>
      </c>
      <c r="B25660" s="215">
        <v>2</v>
      </c>
      <c r="C25660" s="216" t="s">
        <v>81744</v>
      </c>
      <c r="D25660" s="215" t="s">
        <v>81745</v>
      </c>
    </row>
    <row r="25661" spans="1:4">
      <c r="A25661" s="215" t="s">
        <v>81746</v>
      </c>
      <c r="B25661" s="215">
        <v>1</v>
      </c>
      <c r="C25661" s="216" t="s">
        <v>81747</v>
      </c>
      <c r="D25661" s="215" t="s">
        <v>81748</v>
      </c>
    </row>
    <row r="25662" spans="1:4">
      <c r="A25662" s="215" t="s">
        <v>81749</v>
      </c>
      <c r="B25662" s="215">
        <v>1</v>
      </c>
      <c r="C25662" s="216" t="s">
        <v>81750</v>
      </c>
      <c r="D25662" s="215" t="s">
        <v>81751</v>
      </c>
    </row>
    <row r="25663" spans="1:4">
      <c r="A25663" s="215" t="s">
        <v>81752</v>
      </c>
      <c r="B25663" s="215">
        <v>1</v>
      </c>
      <c r="C25663" s="216" t="s">
        <v>81753</v>
      </c>
      <c r="D25663" s="215" t="s">
        <v>81754</v>
      </c>
    </row>
    <row r="25664" spans="1:4">
      <c r="A25664" s="215" t="s">
        <v>81755</v>
      </c>
      <c r="B25664" s="215">
        <v>1</v>
      </c>
      <c r="C25664" s="216" t="s">
        <v>81756</v>
      </c>
      <c r="D25664" s="215" t="s">
        <v>81757</v>
      </c>
    </row>
    <row r="25665" spans="1:4">
      <c r="A25665" s="215" t="s">
        <v>81758</v>
      </c>
      <c r="B25665" s="215">
        <v>1</v>
      </c>
      <c r="C25665" s="216" t="s">
        <v>81759</v>
      </c>
      <c r="D25665" s="215" t="s">
        <v>81760</v>
      </c>
    </row>
    <row r="25666" spans="1:4">
      <c r="A25666" s="215" t="s">
        <v>81761</v>
      </c>
      <c r="B25666" s="215">
        <v>1</v>
      </c>
      <c r="C25666" s="216" t="s">
        <v>81762</v>
      </c>
      <c r="D25666" s="215" t="s">
        <v>81763</v>
      </c>
    </row>
    <row r="25667" spans="1:4">
      <c r="A25667" s="215" t="s">
        <v>81764</v>
      </c>
      <c r="B25667" s="215">
        <v>1</v>
      </c>
      <c r="C25667" s="216" t="s">
        <v>81765</v>
      </c>
      <c r="D25667" s="215" t="s">
        <v>81766</v>
      </c>
    </row>
    <row r="25668" spans="1:4">
      <c r="A25668" s="215" t="s">
        <v>81767</v>
      </c>
      <c r="B25668" s="215">
        <v>1</v>
      </c>
      <c r="C25668" s="216" t="s">
        <v>81768</v>
      </c>
      <c r="D25668" s="215" t="s">
        <v>81769</v>
      </c>
    </row>
    <row r="25669" spans="1:4">
      <c r="A25669" s="215" t="s">
        <v>81770</v>
      </c>
      <c r="B25669" s="215">
        <v>1</v>
      </c>
      <c r="C25669" s="216" t="s">
        <v>81771</v>
      </c>
      <c r="D25669" s="215" t="s">
        <v>81772</v>
      </c>
    </row>
    <row r="25670" spans="1:4">
      <c r="A25670" s="215" t="s">
        <v>81773</v>
      </c>
      <c r="B25670" s="215">
        <v>1</v>
      </c>
      <c r="C25670" s="216" t="s">
        <v>81774</v>
      </c>
      <c r="D25670" s="215" t="s">
        <v>81775</v>
      </c>
    </row>
    <row r="25671" spans="1:4">
      <c r="A25671" s="215" t="s">
        <v>81776</v>
      </c>
      <c r="B25671" s="215">
        <v>1</v>
      </c>
      <c r="C25671" s="216" t="s">
        <v>81777</v>
      </c>
      <c r="D25671" s="215" t="s">
        <v>81778</v>
      </c>
    </row>
    <row r="25672" spans="1:4">
      <c r="A25672" s="215" t="s">
        <v>81779</v>
      </c>
      <c r="B25672" s="215">
        <v>1</v>
      </c>
      <c r="C25672" s="216" t="s">
        <v>81780</v>
      </c>
      <c r="D25672" s="215" t="s">
        <v>81781</v>
      </c>
    </row>
    <row r="25673" spans="1:4">
      <c r="A25673" s="215" t="s">
        <v>81782</v>
      </c>
      <c r="B25673" s="215">
        <v>1</v>
      </c>
      <c r="C25673" s="216" t="s">
        <v>81783</v>
      </c>
      <c r="D25673" s="215" t="s">
        <v>81784</v>
      </c>
    </row>
    <row r="25674" spans="1:4">
      <c r="A25674" s="215" t="s">
        <v>81785</v>
      </c>
      <c r="B25674" s="215">
        <v>1</v>
      </c>
      <c r="C25674" s="216" t="s">
        <v>81786</v>
      </c>
      <c r="D25674" s="215" t="s">
        <v>81787</v>
      </c>
    </row>
    <row r="25675" spans="1:4">
      <c r="A25675" s="215" t="s">
        <v>81788</v>
      </c>
      <c r="B25675" s="215">
        <v>1</v>
      </c>
      <c r="C25675" s="216" t="s">
        <v>81789</v>
      </c>
      <c r="D25675" s="215" t="s">
        <v>81790</v>
      </c>
    </row>
    <row r="25676" spans="1:4">
      <c r="A25676" s="215" t="s">
        <v>81791</v>
      </c>
      <c r="B25676" s="215">
        <v>1</v>
      </c>
      <c r="C25676" s="216" t="s">
        <v>81792</v>
      </c>
      <c r="D25676" s="215" t="s">
        <v>81793</v>
      </c>
    </row>
    <row r="25677" spans="1:4">
      <c r="A25677" s="215" t="s">
        <v>81794</v>
      </c>
      <c r="B25677" s="215">
        <v>1</v>
      </c>
      <c r="C25677" s="216" t="s">
        <v>81795</v>
      </c>
      <c r="D25677" s="215" t="s">
        <v>81796</v>
      </c>
    </row>
    <row r="25678" spans="1:4">
      <c r="A25678" s="215" t="s">
        <v>81797</v>
      </c>
      <c r="B25678" s="215">
        <v>1</v>
      </c>
      <c r="C25678" s="216" t="s">
        <v>81798</v>
      </c>
      <c r="D25678" s="215" t="s">
        <v>81799</v>
      </c>
    </row>
    <row r="25679" spans="1:4">
      <c r="A25679" s="215" t="s">
        <v>81800</v>
      </c>
      <c r="B25679" s="215">
        <v>1</v>
      </c>
      <c r="C25679" s="216" t="s">
        <v>81801</v>
      </c>
      <c r="D25679" s="215" t="s">
        <v>81802</v>
      </c>
    </row>
    <row r="25680" spans="1:4">
      <c r="A25680" s="215" t="s">
        <v>81803</v>
      </c>
      <c r="B25680" s="215">
        <v>1</v>
      </c>
      <c r="C25680" s="216" t="s">
        <v>81804</v>
      </c>
      <c r="D25680" s="215" t="s">
        <v>81805</v>
      </c>
    </row>
    <row r="25681" spans="1:4">
      <c r="A25681" s="215" t="s">
        <v>81806</v>
      </c>
      <c r="B25681" s="215">
        <v>1</v>
      </c>
      <c r="C25681" s="216" t="s">
        <v>81807</v>
      </c>
      <c r="D25681" s="215" t="s">
        <v>111501</v>
      </c>
    </row>
    <row r="25682" spans="1:4">
      <c r="A25682" s="215" t="s">
        <v>81808</v>
      </c>
      <c r="B25682" s="215">
        <v>1</v>
      </c>
      <c r="C25682" s="216" t="s">
        <v>81809</v>
      </c>
      <c r="D25682" s="215" t="s">
        <v>111502</v>
      </c>
    </row>
    <row r="25683" spans="1:4">
      <c r="A25683" s="215" t="s">
        <v>81810</v>
      </c>
      <c r="B25683" s="215">
        <v>1</v>
      </c>
      <c r="C25683" s="216" t="s">
        <v>81811</v>
      </c>
      <c r="D25683" s="215" t="s">
        <v>111503</v>
      </c>
    </row>
    <row r="25684" spans="1:4">
      <c r="A25684" s="215" t="s">
        <v>81812</v>
      </c>
      <c r="B25684" s="215">
        <v>1</v>
      </c>
      <c r="C25684" s="216" t="s">
        <v>81813</v>
      </c>
      <c r="D25684" s="215" t="s">
        <v>81814</v>
      </c>
    </row>
    <row r="25685" spans="1:4">
      <c r="A25685" s="215" t="s">
        <v>81815</v>
      </c>
      <c r="B25685" s="215">
        <v>1</v>
      </c>
      <c r="C25685" s="216" t="s">
        <v>81816</v>
      </c>
      <c r="D25685" s="215" t="s">
        <v>81817</v>
      </c>
    </row>
    <row r="25686" spans="1:4">
      <c r="A25686" s="215" t="s">
        <v>81818</v>
      </c>
      <c r="B25686" s="215">
        <v>1</v>
      </c>
      <c r="C25686" s="216" t="s">
        <v>81819</v>
      </c>
      <c r="D25686" s="215" t="s">
        <v>81820</v>
      </c>
    </row>
    <row r="25687" spans="1:4">
      <c r="A25687" s="215" t="s">
        <v>81821</v>
      </c>
      <c r="B25687" s="215">
        <v>1</v>
      </c>
      <c r="C25687" s="216" t="s">
        <v>81822</v>
      </c>
      <c r="D25687" s="215" t="s">
        <v>81823</v>
      </c>
    </row>
    <row r="25688" spans="1:4">
      <c r="A25688" s="215" t="s">
        <v>81824</v>
      </c>
      <c r="B25688" s="215">
        <v>1</v>
      </c>
      <c r="C25688" s="216" t="s">
        <v>81825</v>
      </c>
      <c r="D25688" s="215" t="s">
        <v>81826</v>
      </c>
    </row>
    <row r="25689" spans="1:4">
      <c r="A25689" s="215" t="s">
        <v>81827</v>
      </c>
      <c r="B25689" s="215">
        <v>1</v>
      </c>
      <c r="C25689" s="216" t="s">
        <v>81828</v>
      </c>
      <c r="D25689" s="215" t="s">
        <v>81829</v>
      </c>
    </row>
    <row r="25690" spans="1:4">
      <c r="A25690" s="215" t="s">
        <v>81830</v>
      </c>
      <c r="B25690" s="215">
        <v>1</v>
      </c>
      <c r="C25690" s="216" t="s">
        <v>81831</v>
      </c>
      <c r="D25690" s="215" t="s">
        <v>81832</v>
      </c>
    </row>
    <row r="25691" spans="1:4">
      <c r="A25691" s="215" t="s">
        <v>81833</v>
      </c>
      <c r="B25691" s="215">
        <v>1</v>
      </c>
      <c r="C25691" s="216" t="s">
        <v>81834</v>
      </c>
      <c r="D25691" s="215" t="s">
        <v>81835</v>
      </c>
    </row>
    <row r="25692" spans="1:4">
      <c r="A25692" s="215" t="s">
        <v>81836</v>
      </c>
      <c r="B25692" s="215">
        <v>1</v>
      </c>
      <c r="C25692" s="216" t="s">
        <v>81837</v>
      </c>
      <c r="D25692" s="215" t="s">
        <v>81838</v>
      </c>
    </row>
    <row r="25693" spans="1:4">
      <c r="A25693" s="215" t="s">
        <v>81839</v>
      </c>
      <c r="B25693" s="215">
        <v>1</v>
      </c>
      <c r="C25693" s="216" t="s">
        <v>81840</v>
      </c>
      <c r="D25693" s="215" t="s">
        <v>81841</v>
      </c>
    </row>
    <row r="25694" spans="1:4">
      <c r="A25694" s="215" t="s">
        <v>81842</v>
      </c>
      <c r="B25694" s="215">
        <v>1</v>
      </c>
      <c r="C25694" s="216" t="s">
        <v>81843</v>
      </c>
      <c r="D25694" s="215" t="s">
        <v>81844</v>
      </c>
    </row>
    <row r="25695" spans="1:4">
      <c r="A25695" s="215" t="s">
        <v>81845</v>
      </c>
      <c r="B25695" s="215">
        <v>1</v>
      </c>
      <c r="C25695" s="216" t="s">
        <v>81846</v>
      </c>
      <c r="D25695" s="215" t="s">
        <v>81847</v>
      </c>
    </row>
    <row r="25696" spans="1:4">
      <c r="A25696" s="215" t="s">
        <v>81848</v>
      </c>
      <c r="B25696" s="215">
        <v>2</v>
      </c>
      <c r="C25696" s="216" t="s">
        <v>81849</v>
      </c>
      <c r="D25696" s="215" t="s">
        <v>81850</v>
      </c>
    </row>
    <row r="25697" spans="1:4">
      <c r="A25697" s="215" t="s">
        <v>81851</v>
      </c>
      <c r="B25697" s="215">
        <v>1</v>
      </c>
      <c r="C25697" s="216" t="s">
        <v>81852</v>
      </c>
      <c r="D25697" s="215" t="s">
        <v>81853</v>
      </c>
    </row>
    <row r="25698" spans="1:4">
      <c r="A25698" s="215" t="s">
        <v>81854</v>
      </c>
      <c r="B25698" s="215">
        <v>1</v>
      </c>
      <c r="C25698" s="216" t="s">
        <v>81855</v>
      </c>
      <c r="D25698" s="215" t="s">
        <v>81856</v>
      </c>
    </row>
    <row r="25699" spans="1:4">
      <c r="A25699" s="215" t="s">
        <v>81857</v>
      </c>
      <c r="B25699" s="215">
        <v>2</v>
      </c>
      <c r="C25699" s="216" t="s">
        <v>81858</v>
      </c>
      <c r="D25699" s="215" t="s">
        <v>81859</v>
      </c>
    </row>
    <row r="25700" spans="1:4">
      <c r="A25700" s="215" t="s">
        <v>81860</v>
      </c>
      <c r="B25700" s="215">
        <v>2</v>
      </c>
      <c r="C25700" s="216" t="s">
        <v>81861</v>
      </c>
      <c r="D25700" s="215" t="s">
        <v>81862</v>
      </c>
    </row>
    <row r="25701" spans="1:4">
      <c r="A25701" s="215" t="s">
        <v>81863</v>
      </c>
      <c r="B25701" s="215">
        <v>1</v>
      </c>
      <c r="C25701" s="216" t="s">
        <v>81864</v>
      </c>
      <c r="D25701" s="215" t="s">
        <v>81865</v>
      </c>
    </row>
    <row r="25702" spans="1:4">
      <c r="A25702" s="215" t="s">
        <v>81866</v>
      </c>
      <c r="B25702" s="215">
        <v>1</v>
      </c>
      <c r="C25702" s="216" t="s">
        <v>81867</v>
      </c>
      <c r="D25702" s="215" t="s">
        <v>81868</v>
      </c>
    </row>
    <row r="25703" spans="1:4">
      <c r="A25703" s="215" t="s">
        <v>81869</v>
      </c>
      <c r="B25703" s="215">
        <v>1</v>
      </c>
      <c r="C25703" s="216" t="s">
        <v>81870</v>
      </c>
      <c r="D25703" s="215" t="s">
        <v>81871</v>
      </c>
    </row>
    <row r="25704" spans="1:4">
      <c r="A25704" s="215" t="s">
        <v>81872</v>
      </c>
      <c r="B25704" s="215">
        <v>1</v>
      </c>
      <c r="C25704" s="216" t="s">
        <v>81873</v>
      </c>
      <c r="D25704" s="215" t="s">
        <v>81874</v>
      </c>
    </row>
    <row r="25705" spans="1:4">
      <c r="A25705" s="215" t="s">
        <v>81875</v>
      </c>
      <c r="B25705" s="215">
        <v>1</v>
      </c>
      <c r="C25705" s="216" t="s">
        <v>81876</v>
      </c>
      <c r="D25705" s="215" t="s">
        <v>81877</v>
      </c>
    </row>
    <row r="25706" spans="1:4">
      <c r="A25706" s="215" t="s">
        <v>81878</v>
      </c>
      <c r="B25706" s="215">
        <v>1</v>
      </c>
      <c r="C25706" s="216" t="s">
        <v>81879</v>
      </c>
      <c r="D25706" s="215" t="s">
        <v>81880</v>
      </c>
    </row>
    <row r="25707" spans="1:4">
      <c r="A25707" s="215" t="s">
        <v>81881</v>
      </c>
      <c r="B25707" s="215">
        <v>1</v>
      </c>
      <c r="C25707" s="216" t="s">
        <v>81882</v>
      </c>
      <c r="D25707" s="215" t="s">
        <v>81883</v>
      </c>
    </row>
    <row r="25708" spans="1:4">
      <c r="A25708" s="215" t="s">
        <v>81884</v>
      </c>
      <c r="B25708" s="215">
        <v>1</v>
      </c>
      <c r="C25708" s="216" t="s">
        <v>81885</v>
      </c>
      <c r="D25708" s="215" t="s">
        <v>81886</v>
      </c>
    </row>
    <row r="25709" spans="1:4">
      <c r="A25709" s="215" t="s">
        <v>81887</v>
      </c>
      <c r="B25709" s="215">
        <v>1</v>
      </c>
      <c r="C25709" s="216" t="s">
        <v>81888</v>
      </c>
      <c r="D25709" s="215" t="s">
        <v>81889</v>
      </c>
    </row>
    <row r="25710" spans="1:4">
      <c r="A25710" s="215" t="s">
        <v>81890</v>
      </c>
      <c r="B25710" s="215">
        <v>1</v>
      </c>
      <c r="C25710" s="216" t="s">
        <v>81891</v>
      </c>
      <c r="D25710" s="215" t="s">
        <v>81892</v>
      </c>
    </row>
    <row r="25711" spans="1:4">
      <c r="A25711" s="215" t="s">
        <v>81893</v>
      </c>
      <c r="B25711" s="215">
        <v>1</v>
      </c>
      <c r="C25711" s="216" t="s">
        <v>81894</v>
      </c>
      <c r="D25711" s="215" t="s">
        <v>81895</v>
      </c>
    </row>
    <row r="25712" spans="1:4">
      <c r="A25712" s="215" t="s">
        <v>81896</v>
      </c>
      <c r="B25712" s="215">
        <v>1</v>
      </c>
      <c r="C25712" s="216" t="s">
        <v>81897</v>
      </c>
      <c r="D25712" s="215" t="s">
        <v>81898</v>
      </c>
    </row>
    <row r="25713" spans="1:4">
      <c r="A25713" s="215" t="s">
        <v>81899</v>
      </c>
      <c r="B25713" s="215">
        <v>1</v>
      </c>
      <c r="C25713" s="216" t="s">
        <v>81900</v>
      </c>
      <c r="D25713" s="215" t="s">
        <v>81901</v>
      </c>
    </row>
    <row r="25714" spans="1:4">
      <c r="A25714" s="215" t="s">
        <v>81902</v>
      </c>
      <c r="B25714" s="215">
        <v>1</v>
      </c>
      <c r="C25714" s="216" t="s">
        <v>81903</v>
      </c>
      <c r="D25714" s="215" t="s">
        <v>81904</v>
      </c>
    </row>
    <row r="25715" spans="1:4">
      <c r="A25715" s="215" t="s">
        <v>81905</v>
      </c>
      <c r="B25715" s="215">
        <v>1</v>
      </c>
      <c r="C25715" s="216" t="s">
        <v>81906</v>
      </c>
      <c r="D25715" s="215" t="s">
        <v>81907</v>
      </c>
    </row>
    <row r="25716" spans="1:4">
      <c r="A25716" s="215" t="s">
        <v>81908</v>
      </c>
      <c r="B25716" s="215">
        <v>1</v>
      </c>
      <c r="C25716" s="216" t="s">
        <v>81909</v>
      </c>
      <c r="D25716" s="215" t="s">
        <v>81910</v>
      </c>
    </row>
    <row r="25717" spans="1:4">
      <c r="A25717" s="215" t="s">
        <v>81911</v>
      </c>
      <c r="B25717" s="215">
        <v>1</v>
      </c>
      <c r="C25717" s="216" t="s">
        <v>81912</v>
      </c>
      <c r="D25717" s="215" t="s">
        <v>81913</v>
      </c>
    </row>
    <row r="25718" spans="1:4">
      <c r="A25718" s="215" t="s">
        <v>81914</v>
      </c>
      <c r="B25718" s="215">
        <v>1</v>
      </c>
      <c r="C25718" s="216" t="s">
        <v>81915</v>
      </c>
      <c r="D25718" s="215" t="s">
        <v>81916</v>
      </c>
    </row>
    <row r="25719" spans="1:4">
      <c r="A25719" s="215" t="s">
        <v>81917</v>
      </c>
      <c r="B25719" s="215">
        <v>1</v>
      </c>
      <c r="C25719" s="216" t="s">
        <v>81918</v>
      </c>
      <c r="D25719" s="215" t="s">
        <v>81919</v>
      </c>
    </row>
    <row r="25720" spans="1:4">
      <c r="A25720" s="215" t="s">
        <v>81920</v>
      </c>
      <c r="B25720" s="215">
        <v>1</v>
      </c>
      <c r="C25720" s="216" t="s">
        <v>81921</v>
      </c>
      <c r="D25720" s="215" t="s">
        <v>81922</v>
      </c>
    </row>
    <row r="25721" spans="1:4">
      <c r="A25721" s="215" t="s">
        <v>81923</v>
      </c>
      <c r="B25721" s="215">
        <v>1</v>
      </c>
      <c r="C25721" s="216" t="s">
        <v>81924</v>
      </c>
      <c r="D25721" s="215" t="s">
        <v>81925</v>
      </c>
    </row>
    <row r="25722" spans="1:4">
      <c r="A25722" s="215" t="s">
        <v>81926</v>
      </c>
      <c r="B25722" s="215">
        <v>1</v>
      </c>
      <c r="C25722" s="216" t="s">
        <v>81927</v>
      </c>
      <c r="D25722" s="215" t="s">
        <v>81928</v>
      </c>
    </row>
    <row r="25723" spans="1:4">
      <c r="A25723" s="215" t="s">
        <v>81929</v>
      </c>
      <c r="B25723" s="215">
        <v>1</v>
      </c>
      <c r="C25723" s="216" t="s">
        <v>81930</v>
      </c>
      <c r="D25723" s="215" t="s">
        <v>81931</v>
      </c>
    </row>
    <row r="25724" spans="1:4">
      <c r="A25724" s="215" t="s">
        <v>81933</v>
      </c>
      <c r="B25724" s="215">
        <v>1</v>
      </c>
      <c r="C25724" s="216" t="s">
        <v>81934</v>
      </c>
      <c r="D25724" s="215" t="s">
        <v>81935</v>
      </c>
    </row>
    <row r="25725" spans="1:4">
      <c r="A25725" s="215" t="s">
        <v>81936</v>
      </c>
      <c r="B25725" s="215">
        <v>1</v>
      </c>
      <c r="C25725" s="216" t="s">
        <v>81937</v>
      </c>
      <c r="D25725" s="215" t="s">
        <v>81938</v>
      </c>
    </row>
    <row r="25726" spans="1:4">
      <c r="A25726" s="215" t="s">
        <v>81939</v>
      </c>
      <c r="B25726" s="215">
        <v>1</v>
      </c>
      <c r="C25726" s="216" t="s">
        <v>81940</v>
      </c>
      <c r="D25726" s="215" t="s">
        <v>81941</v>
      </c>
    </row>
    <row r="25727" spans="1:4">
      <c r="A25727" s="215" t="s">
        <v>81942</v>
      </c>
      <c r="B25727" s="215">
        <v>1</v>
      </c>
      <c r="C25727" s="216" t="s">
        <v>81943</v>
      </c>
      <c r="D25727" s="215" t="s">
        <v>81944</v>
      </c>
    </row>
    <row r="25728" spans="1:4">
      <c r="A25728" s="215" t="s">
        <v>81945</v>
      </c>
      <c r="B25728" s="215">
        <v>1</v>
      </c>
      <c r="C25728" s="216" t="s">
        <v>81946</v>
      </c>
      <c r="D25728" s="215" t="s">
        <v>81947</v>
      </c>
    </row>
    <row r="25729" spans="1:4">
      <c r="A25729" s="215" t="s">
        <v>81948</v>
      </c>
      <c r="B25729" s="215">
        <v>1</v>
      </c>
      <c r="C25729" s="216" t="s">
        <v>81949</v>
      </c>
      <c r="D25729" s="215" t="s">
        <v>81950</v>
      </c>
    </row>
    <row r="25730" spans="1:4">
      <c r="A25730" s="215" t="s">
        <v>81951</v>
      </c>
      <c r="B25730" s="215">
        <v>1</v>
      </c>
      <c r="C25730" s="216" t="s">
        <v>81952</v>
      </c>
      <c r="D25730" s="215" t="s">
        <v>81953</v>
      </c>
    </row>
    <row r="25731" spans="1:4">
      <c r="A25731" s="215" t="s">
        <v>81954</v>
      </c>
      <c r="B25731" s="215">
        <v>1</v>
      </c>
      <c r="C25731" s="216" t="s">
        <v>81955</v>
      </c>
      <c r="D25731" s="215" t="s">
        <v>81956</v>
      </c>
    </row>
    <row r="25732" spans="1:4">
      <c r="A25732" s="215" t="s">
        <v>81957</v>
      </c>
      <c r="B25732" s="215">
        <v>1</v>
      </c>
      <c r="C25732" s="216" t="s">
        <v>81958</v>
      </c>
      <c r="D25732" s="215" t="s">
        <v>81959</v>
      </c>
    </row>
    <row r="25733" spans="1:4">
      <c r="A25733" s="215" t="s">
        <v>81960</v>
      </c>
      <c r="B25733" s="215">
        <v>1</v>
      </c>
      <c r="C25733" s="216" t="s">
        <v>81961</v>
      </c>
      <c r="D25733" s="215" t="s">
        <v>81962</v>
      </c>
    </row>
    <row r="25734" spans="1:4">
      <c r="A25734" s="215" t="s">
        <v>81963</v>
      </c>
      <c r="B25734" s="215">
        <v>1</v>
      </c>
      <c r="C25734" s="216" t="s">
        <v>81964</v>
      </c>
      <c r="D25734" s="215" t="s">
        <v>81965</v>
      </c>
    </row>
    <row r="25735" spans="1:4">
      <c r="A25735" s="215" t="s">
        <v>81966</v>
      </c>
      <c r="B25735" s="215">
        <v>1</v>
      </c>
      <c r="C25735" s="216" t="s">
        <v>81967</v>
      </c>
      <c r="D25735" s="215" t="s">
        <v>81968</v>
      </c>
    </row>
    <row r="25736" spans="1:4">
      <c r="A25736" s="215" t="s">
        <v>81969</v>
      </c>
      <c r="B25736" s="215">
        <v>1</v>
      </c>
      <c r="C25736" s="216" t="s">
        <v>81970</v>
      </c>
      <c r="D25736" s="215" t="s">
        <v>81971</v>
      </c>
    </row>
    <row r="25737" spans="1:4">
      <c r="A25737" s="215" t="s">
        <v>81972</v>
      </c>
      <c r="B25737" s="215">
        <v>1</v>
      </c>
      <c r="C25737" s="216" t="s">
        <v>81973</v>
      </c>
      <c r="D25737" s="215" t="s">
        <v>81974</v>
      </c>
    </row>
    <row r="25738" spans="1:4">
      <c r="A25738" s="215" t="s">
        <v>81975</v>
      </c>
      <c r="B25738" s="215">
        <v>1</v>
      </c>
      <c r="C25738" s="216" t="s">
        <v>81976</v>
      </c>
      <c r="D25738" s="215" t="s">
        <v>81977</v>
      </c>
    </row>
    <row r="25739" spans="1:4">
      <c r="A25739" s="215" t="s">
        <v>81978</v>
      </c>
      <c r="B25739" s="215">
        <v>1</v>
      </c>
      <c r="C25739" s="216" t="s">
        <v>81979</v>
      </c>
      <c r="D25739" s="215" t="s">
        <v>81980</v>
      </c>
    </row>
    <row r="25740" spans="1:4">
      <c r="A25740" s="215" t="s">
        <v>81981</v>
      </c>
      <c r="B25740" s="215">
        <v>1</v>
      </c>
      <c r="C25740" s="216" t="s">
        <v>81982</v>
      </c>
      <c r="D25740" s="215" t="s">
        <v>81983</v>
      </c>
    </row>
    <row r="25741" spans="1:4">
      <c r="A25741" s="215" t="s">
        <v>81984</v>
      </c>
      <c r="B25741" s="215">
        <v>1</v>
      </c>
      <c r="C25741" s="216" t="s">
        <v>81985</v>
      </c>
      <c r="D25741" s="215" t="s">
        <v>81986</v>
      </c>
    </row>
    <row r="25742" spans="1:4">
      <c r="A25742" s="215" t="s">
        <v>81987</v>
      </c>
      <c r="B25742" s="215">
        <v>1</v>
      </c>
      <c r="C25742" s="216" t="s">
        <v>81988</v>
      </c>
      <c r="D25742" s="215" t="s">
        <v>81989</v>
      </c>
    </row>
    <row r="25743" spans="1:4">
      <c r="A25743" s="215" t="s">
        <v>81990</v>
      </c>
      <c r="B25743" s="215">
        <v>1</v>
      </c>
      <c r="C25743" s="216" t="s">
        <v>81991</v>
      </c>
      <c r="D25743" s="215" t="s">
        <v>81992</v>
      </c>
    </row>
    <row r="25744" spans="1:4">
      <c r="A25744" s="215" t="s">
        <v>81993</v>
      </c>
      <c r="B25744" s="215">
        <v>1</v>
      </c>
      <c r="C25744" s="216" t="s">
        <v>81994</v>
      </c>
      <c r="D25744" s="215" t="s">
        <v>81995</v>
      </c>
    </row>
    <row r="25745" spans="1:4">
      <c r="A25745" s="215" t="s">
        <v>81996</v>
      </c>
      <c r="B25745" s="215">
        <v>1</v>
      </c>
      <c r="C25745" s="216" t="s">
        <v>81997</v>
      </c>
      <c r="D25745" s="215" t="s">
        <v>81998</v>
      </c>
    </row>
    <row r="25746" spans="1:4">
      <c r="A25746" s="215" t="s">
        <v>81999</v>
      </c>
      <c r="B25746" s="215">
        <v>1</v>
      </c>
      <c r="C25746" s="216" t="s">
        <v>82000</v>
      </c>
      <c r="D25746" s="215" t="s">
        <v>82001</v>
      </c>
    </row>
    <row r="25747" spans="1:4">
      <c r="A25747" s="215" t="s">
        <v>82002</v>
      </c>
      <c r="B25747" s="215">
        <v>1</v>
      </c>
      <c r="C25747" s="216" t="s">
        <v>82003</v>
      </c>
      <c r="D25747" s="215" t="s">
        <v>82004</v>
      </c>
    </row>
    <row r="25748" spans="1:4">
      <c r="A25748" s="215" t="s">
        <v>82005</v>
      </c>
      <c r="B25748" s="215">
        <v>1</v>
      </c>
      <c r="C25748" s="216" t="s">
        <v>82006</v>
      </c>
      <c r="D25748" s="215" t="s">
        <v>82007</v>
      </c>
    </row>
    <row r="25749" spans="1:4">
      <c r="A25749" s="215" t="s">
        <v>82008</v>
      </c>
      <c r="B25749" s="215">
        <v>1</v>
      </c>
      <c r="C25749" s="216" t="s">
        <v>82009</v>
      </c>
      <c r="D25749" s="215" t="s">
        <v>82010</v>
      </c>
    </row>
    <row r="25750" spans="1:4">
      <c r="A25750" s="215" t="s">
        <v>82011</v>
      </c>
      <c r="B25750" s="215">
        <v>1</v>
      </c>
      <c r="C25750" s="216" t="s">
        <v>82012</v>
      </c>
      <c r="D25750" s="215" t="s">
        <v>82013</v>
      </c>
    </row>
    <row r="25751" spans="1:4">
      <c r="A25751" s="215" t="s">
        <v>82014</v>
      </c>
      <c r="B25751" s="215">
        <v>1</v>
      </c>
      <c r="C25751" s="216" t="s">
        <v>82015</v>
      </c>
      <c r="D25751" s="215" t="s">
        <v>82016</v>
      </c>
    </row>
    <row r="25752" spans="1:4">
      <c r="A25752" s="215" t="s">
        <v>82017</v>
      </c>
      <c r="B25752" s="215">
        <v>1</v>
      </c>
      <c r="C25752" s="216" t="s">
        <v>82018</v>
      </c>
      <c r="D25752" s="215" t="s">
        <v>82019</v>
      </c>
    </row>
    <row r="25753" spans="1:4">
      <c r="A25753" s="215" t="s">
        <v>82020</v>
      </c>
      <c r="B25753" s="215">
        <v>1</v>
      </c>
      <c r="C25753" s="216" t="s">
        <v>82021</v>
      </c>
      <c r="D25753" s="215" t="s">
        <v>82022</v>
      </c>
    </row>
    <row r="25754" spans="1:4">
      <c r="A25754" s="215" t="s">
        <v>82023</v>
      </c>
      <c r="B25754" s="215">
        <v>1</v>
      </c>
      <c r="C25754" s="216" t="s">
        <v>82024</v>
      </c>
      <c r="D25754" s="215" t="s">
        <v>82025</v>
      </c>
    </row>
    <row r="25755" spans="1:4">
      <c r="A25755" s="215" t="s">
        <v>82026</v>
      </c>
      <c r="B25755" s="215">
        <v>1</v>
      </c>
      <c r="C25755" s="216" t="s">
        <v>82027</v>
      </c>
      <c r="D25755" s="215" t="s">
        <v>82028</v>
      </c>
    </row>
    <row r="25756" spans="1:4">
      <c r="A25756" s="215" t="s">
        <v>82029</v>
      </c>
      <c r="B25756" s="215">
        <v>1</v>
      </c>
      <c r="C25756" s="216" t="s">
        <v>82030</v>
      </c>
      <c r="D25756" s="215" t="s">
        <v>82031</v>
      </c>
    </row>
    <row r="25757" spans="1:4">
      <c r="A25757" s="215" t="s">
        <v>82032</v>
      </c>
      <c r="B25757" s="215">
        <v>1</v>
      </c>
      <c r="C25757" s="216" t="s">
        <v>82033</v>
      </c>
      <c r="D25757" s="215" t="s">
        <v>82034</v>
      </c>
    </row>
    <row r="25758" spans="1:4">
      <c r="A25758" s="215" t="s">
        <v>82035</v>
      </c>
      <c r="B25758" s="215">
        <v>1</v>
      </c>
      <c r="C25758" s="216" t="s">
        <v>82036</v>
      </c>
      <c r="D25758" s="215" t="s">
        <v>82037</v>
      </c>
    </row>
    <row r="25759" spans="1:4">
      <c r="A25759" s="215" t="s">
        <v>82038</v>
      </c>
      <c r="B25759" s="215">
        <v>1</v>
      </c>
      <c r="C25759" s="216" t="s">
        <v>82039</v>
      </c>
      <c r="D25759" s="215" t="s">
        <v>82040</v>
      </c>
    </row>
    <row r="25760" spans="1:4">
      <c r="A25760" s="215" t="s">
        <v>82041</v>
      </c>
      <c r="B25760" s="215">
        <v>1</v>
      </c>
      <c r="C25760" s="216" t="s">
        <v>82042</v>
      </c>
      <c r="D25760" s="215" t="s">
        <v>82043</v>
      </c>
    </row>
    <row r="25761" spans="1:4">
      <c r="A25761" s="215" t="s">
        <v>82044</v>
      </c>
      <c r="B25761" s="215">
        <v>1</v>
      </c>
      <c r="C25761" s="216" t="s">
        <v>82045</v>
      </c>
      <c r="D25761" s="215" t="s">
        <v>82046</v>
      </c>
    </row>
    <row r="25762" spans="1:4">
      <c r="A25762" s="215" t="s">
        <v>82047</v>
      </c>
      <c r="B25762" s="215">
        <v>1</v>
      </c>
      <c r="C25762" s="216" t="s">
        <v>82048</v>
      </c>
      <c r="D25762" s="215" t="s">
        <v>82049</v>
      </c>
    </row>
    <row r="25763" spans="1:4">
      <c r="A25763" s="215" t="s">
        <v>82050</v>
      </c>
      <c r="B25763" s="215">
        <v>1</v>
      </c>
      <c r="C25763" s="216" t="s">
        <v>82051</v>
      </c>
      <c r="D25763" s="215" t="s">
        <v>82052</v>
      </c>
    </row>
    <row r="25764" spans="1:4">
      <c r="A25764" s="215" t="s">
        <v>82053</v>
      </c>
      <c r="B25764" s="215">
        <v>1</v>
      </c>
      <c r="C25764" s="216" t="s">
        <v>82054</v>
      </c>
      <c r="D25764" s="215" t="s">
        <v>82055</v>
      </c>
    </row>
    <row r="25765" spans="1:4">
      <c r="A25765" s="215" t="s">
        <v>82056</v>
      </c>
      <c r="B25765" s="215">
        <v>1</v>
      </c>
      <c r="C25765" s="216" t="s">
        <v>82057</v>
      </c>
      <c r="D25765" s="215" t="s">
        <v>82058</v>
      </c>
    </row>
    <row r="25766" spans="1:4">
      <c r="A25766" s="215" t="s">
        <v>82059</v>
      </c>
      <c r="B25766" s="215">
        <v>1</v>
      </c>
      <c r="C25766" s="216" t="s">
        <v>82060</v>
      </c>
      <c r="D25766" s="215" t="s">
        <v>82061</v>
      </c>
    </row>
    <row r="25767" spans="1:4">
      <c r="A25767" s="215" t="s">
        <v>82062</v>
      </c>
      <c r="B25767" s="215">
        <v>1</v>
      </c>
      <c r="C25767" s="216" t="s">
        <v>82063</v>
      </c>
      <c r="D25767" s="215" t="s">
        <v>82064</v>
      </c>
    </row>
    <row r="25768" spans="1:4">
      <c r="A25768" s="215" t="s">
        <v>82065</v>
      </c>
      <c r="B25768" s="215">
        <v>1</v>
      </c>
      <c r="C25768" s="216" t="s">
        <v>82066</v>
      </c>
      <c r="D25768" s="215" t="s">
        <v>82067</v>
      </c>
    </row>
    <row r="25769" spans="1:4">
      <c r="A25769" s="215" t="s">
        <v>82068</v>
      </c>
      <c r="B25769" s="215">
        <v>1</v>
      </c>
      <c r="C25769" s="216" t="s">
        <v>82069</v>
      </c>
      <c r="D25769" s="215" t="s">
        <v>82070</v>
      </c>
    </row>
    <row r="25770" spans="1:4">
      <c r="A25770" s="215" t="s">
        <v>82071</v>
      </c>
      <c r="B25770" s="215">
        <v>1</v>
      </c>
      <c r="C25770" s="216" t="s">
        <v>82072</v>
      </c>
      <c r="D25770" s="215" t="s">
        <v>82073</v>
      </c>
    </row>
    <row r="25771" spans="1:4">
      <c r="A25771" s="215" t="s">
        <v>82074</v>
      </c>
      <c r="B25771" s="215">
        <v>1</v>
      </c>
      <c r="C25771" s="216" t="s">
        <v>82075</v>
      </c>
      <c r="D25771" s="215" t="s">
        <v>82076</v>
      </c>
    </row>
    <row r="25772" spans="1:4">
      <c r="A25772" s="215" t="s">
        <v>82077</v>
      </c>
      <c r="B25772" s="215">
        <v>1</v>
      </c>
      <c r="C25772" s="216" t="s">
        <v>82078</v>
      </c>
      <c r="D25772" s="215" t="s">
        <v>82079</v>
      </c>
    </row>
    <row r="25773" spans="1:4">
      <c r="A25773" s="215" t="s">
        <v>82080</v>
      </c>
      <c r="B25773" s="215">
        <v>1</v>
      </c>
      <c r="C25773" s="216" t="s">
        <v>82081</v>
      </c>
      <c r="D25773" s="215" t="s">
        <v>82082</v>
      </c>
    </row>
    <row r="25774" spans="1:4">
      <c r="A25774" s="215" t="s">
        <v>82083</v>
      </c>
      <c r="B25774" s="215">
        <v>1</v>
      </c>
      <c r="C25774" s="216" t="s">
        <v>82084</v>
      </c>
      <c r="D25774" s="215" t="s">
        <v>82085</v>
      </c>
    </row>
    <row r="25775" spans="1:4">
      <c r="A25775" s="215" t="s">
        <v>82086</v>
      </c>
      <c r="B25775" s="215">
        <v>1</v>
      </c>
      <c r="C25775" s="216" t="s">
        <v>82087</v>
      </c>
      <c r="D25775" s="215" t="s">
        <v>82088</v>
      </c>
    </row>
    <row r="25776" spans="1:4">
      <c r="A25776" s="215" t="s">
        <v>82089</v>
      </c>
      <c r="B25776" s="215">
        <v>1</v>
      </c>
      <c r="C25776" s="216" t="s">
        <v>82090</v>
      </c>
      <c r="D25776" s="215" t="s">
        <v>82091</v>
      </c>
    </row>
    <row r="25777" spans="1:4">
      <c r="A25777" s="215" t="s">
        <v>82092</v>
      </c>
      <c r="B25777" s="215">
        <v>1</v>
      </c>
      <c r="C25777" s="216" t="s">
        <v>82093</v>
      </c>
      <c r="D25777" s="215" t="s">
        <v>82094</v>
      </c>
    </row>
    <row r="25778" spans="1:4">
      <c r="A25778" s="215" t="s">
        <v>82095</v>
      </c>
      <c r="B25778" s="215">
        <v>1</v>
      </c>
      <c r="C25778" s="216" t="s">
        <v>82096</v>
      </c>
      <c r="D25778" s="215" t="s">
        <v>82421</v>
      </c>
    </row>
    <row r="25779" spans="1:4">
      <c r="A25779" s="215" t="s">
        <v>82097</v>
      </c>
      <c r="B25779" s="215">
        <v>1</v>
      </c>
      <c r="C25779" s="216" t="s">
        <v>82098</v>
      </c>
      <c r="D25779" s="215" t="s">
        <v>82099</v>
      </c>
    </row>
    <row r="25780" spans="1:4">
      <c r="A25780" s="215" t="s">
        <v>82100</v>
      </c>
      <c r="B25780" s="215">
        <v>1</v>
      </c>
      <c r="C25780" s="216" t="s">
        <v>82101</v>
      </c>
      <c r="D25780" s="215" t="s">
        <v>82102</v>
      </c>
    </row>
    <row r="25781" spans="1:4">
      <c r="A25781" s="215" t="s">
        <v>82103</v>
      </c>
      <c r="B25781" s="215">
        <v>1</v>
      </c>
      <c r="C25781" s="216" t="s">
        <v>82104</v>
      </c>
      <c r="D25781" s="215" t="s">
        <v>82105</v>
      </c>
    </row>
    <row r="25782" spans="1:4">
      <c r="A25782" s="215" t="s">
        <v>111504</v>
      </c>
      <c r="B25782" s="215">
        <v>1</v>
      </c>
      <c r="C25782" s="216" t="s">
        <v>111505</v>
      </c>
      <c r="D25782" s="215" t="s">
        <v>111506</v>
      </c>
    </row>
    <row r="25783" spans="1:4">
      <c r="A25783" s="215" t="s">
        <v>111507</v>
      </c>
      <c r="B25783" s="215">
        <v>1</v>
      </c>
      <c r="C25783" s="216" t="s">
        <v>111508</v>
      </c>
      <c r="D25783" s="215" t="s">
        <v>81932</v>
      </c>
    </row>
    <row r="25784" spans="1:4">
      <c r="A25784" s="215" t="s">
        <v>82106</v>
      </c>
      <c r="B25784" s="215">
        <v>1</v>
      </c>
      <c r="C25784" s="216" t="s">
        <v>82107</v>
      </c>
      <c r="D25784" s="215" t="s">
        <v>82108</v>
      </c>
    </row>
    <row r="25785" spans="1:4">
      <c r="A25785" s="215" t="s">
        <v>82109</v>
      </c>
      <c r="B25785" s="215">
        <v>1</v>
      </c>
      <c r="C25785" s="216" t="s">
        <v>82110</v>
      </c>
      <c r="D25785" s="215" t="s">
        <v>82111</v>
      </c>
    </row>
    <row r="25786" spans="1:4">
      <c r="A25786" s="215" t="s">
        <v>82112</v>
      </c>
      <c r="B25786" s="215">
        <v>1</v>
      </c>
      <c r="C25786" s="216" t="s">
        <v>82113</v>
      </c>
      <c r="D25786" s="215" t="s">
        <v>81409</v>
      </c>
    </row>
    <row r="25787" spans="1:4">
      <c r="A25787" s="215" t="s">
        <v>82114</v>
      </c>
      <c r="B25787" s="215">
        <v>1</v>
      </c>
      <c r="C25787" s="216" t="s">
        <v>82115</v>
      </c>
      <c r="D25787" s="215" t="s">
        <v>82116</v>
      </c>
    </row>
    <row r="25788" spans="1:4">
      <c r="A25788" s="215" t="s">
        <v>82117</v>
      </c>
      <c r="B25788" s="215">
        <v>1</v>
      </c>
      <c r="C25788" s="216" t="s">
        <v>82118</v>
      </c>
      <c r="D25788" s="215" t="s">
        <v>82119</v>
      </c>
    </row>
    <row r="25789" spans="1:4">
      <c r="A25789" s="215" t="s">
        <v>82120</v>
      </c>
      <c r="B25789" s="215">
        <v>1</v>
      </c>
      <c r="C25789" s="216" t="s">
        <v>82121</v>
      </c>
      <c r="D25789" s="215" t="s">
        <v>82122</v>
      </c>
    </row>
    <row r="25790" spans="1:4">
      <c r="A25790" s="215" t="s">
        <v>82123</v>
      </c>
      <c r="B25790" s="215">
        <v>1</v>
      </c>
      <c r="C25790" s="216" t="s">
        <v>82124</v>
      </c>
      <c r="D25790" s="215" t="s">
        <v>82125</v>
      </c>
    </row>
    <row r="25791" spans="1:4">
      <c r="A25791" s="215" t="s">
        <v>82126</v>
      </c>
      <c r="B25791" s="215">
        <v>1</v>
      </c>
      <c r="C25791" s="216" t="s">
        <v>82127</v>
      </c>
      <c r="D25791" s="215" t="s">
        <v>82128</v>
      </c>
    </row>
    <row r="25792" spans="1:4">
      <c r="A25792" s="215" t="s">
        <v>82129</v>
      </c>
      <c r="B25792" s="215">
        <v>1</v>
      </c>
      <c r="C25792" s="216" t="s">
        <v>82130</v>
      </c>
      <c r="D25792" s="215" t="s">
        <v>82131</v>
      </c>
    </row>
    <row r="25793" spans="1:4">
      <c r="A25793" s="215" t="s">
        <v>82132</v>
      </c>
      <c r="B25793" s="215">
        <v>1</v>
      </c>
      <c r="C25793" s="216" t="s">
        <v>82133</v>
      </c>
      <c r="D25793" s="215" t="s">
        <v>82134</v>
      </c>
    </row>
    <row r="25794" spans="1:4">
      <c r="A25794" s="215" t="s">
        <v>82135</v>
      </c>
      <c r="B25794" s="215">
        <v>1</v>
      </c>
      <c r="C25794" s="216" t="s">
        <v>82136</v>
      </c>
      <c r="D25794" s="215" t="s">
        <v>82137</v>
      </c>
    </row>
    <row r="25795" spans="1:4">
      <c r="A25795" s="215" t="s">
        <v>82138</v>
      </c>
      <c r="B25795" s="215">
        <v>1</v>
      </c>
      <c r="C25795" s="216" t="s">
        <v>82139</v>
      </c>
      <c r="D25795" s="215" t="s">
        <v>82140</v>
      </c>
    </row>
    <row r="25796" spans="1:4">
      <c r="A25796" s="215" t="s">
        <v>82141</v>
      </c>
      <c r="B25796" s="215">
        <v>1</v>
      </c>
      <c r="C25796" s="216" t="s">
        <v>82142</v>
      </c>
      <c r="D25796" s="215" t="s">
        <v>82143</v>
      </c>
    </row>
    <row r="25797" spans="1:4">
      <c r="A25797" s="215" t="s">
        <v>82144</v>
      </c>
      <c r="B25797" s="215">
        <v>1</v>
      </c>
      <c r="C25797" s="216" t="s">
        <v>82145</v>
      </c>
      <c r="D25797" s="215" t="s">
        <v>82146</v>
      </c>
    </row>
    <row r="25798" spans="1:4">
      <c r="A25798" s="215" t="s">
        <v>82147</v>
      </c>
      <c r="B25798" s="215">
        <v>1</v>
      </c>
      <c r="C25798" s="216" t="s">
        <v>82148</v>
      </c>
      <c r="D25798" s="215" t="s">
        <v>82149</v>
      </c>
    </row>
    <row r="25799" spans="1:4">
      <c r="A25799" s="215" t="s">
        <v>82150</v>
      </c>
      <c r="B25799" s="215">
        <v>1</v>
      </c>
      <c r="C25799" s="216" t="s">
        <v>82151</v>
      </c>
      <c r="D25799" s="215" t="s">
        <v>82152</v>
      </c>
    </row>
    <row r="25800" spans="1:4">
      <c r="A25800" s="215" t="s">
        <v>82153</v>
      </c>
      <c r="B25800" s="215">
        <v>2</v>
      </c>
      <c r="C25800" s="216" t="s">
        <v>82154</v>
      </c>
      <c r="D25800" s="215" t="s">
        <v>81532</v>
      </c>
    </row>
    <row r="25801" spans="1:4">
      <c r="A25801" s="215" t="s">
        <v>82155</v>
      </c>
      <c r="B25801" s="215">
        <v>1</v>
      </c>
      <c r="C25801" s="216" t="s">
        <v>82156</v>
      </c>
      <c r="D25801" s="215" t="s">
        <v>82157</v>
      </c>
    </row>
    <row r="25802" spans="1:4">
      <c r="A25802" s="215" t="s">
        <v>82158</v>
      </c>
      <c r="B25802" s="215">
        <v>1</v>
      </c>
      <c r="C25802" s="216" t="s">
        <v>82159</v>
      </c>
      <c r="D25802" s="215" t="s">
        <v>82160</v>
      </c>
    </row>
    <row r="25803" spans="1:4">
      <c r="A25803" s="215" t="s">
        <v>82161</v>
      </c>
      <c r="B25803" s="215">
        <v>1</v>
      </c>
      <c r="C25803" s="216" t="s">
        <v>82162</v>
      </c>
      <c r="D25803" s="215" t="s">
        <v>82163</v>
      </c>
    </row>
    <row r="25804" spans="1:4">
      <c r="A25804" s="215" t="s">
        <v>82164</v>
      </c>
      <c r="B25804" s="215">
        <v>1</v>
      </c>
      <c r="C25804" s="216" t="s">
        <v>82165</v>
      </c>
      <c r="D25804" s="215" t="s">
        <v>82166</v>
      </c>
    </row>
    <row r="25805" spans="1:4">
      <c r="A25805" s="215" t="s">
        <v>82167</v>
      </c>
      <c r="B25805" s="215">
        <v>1</v>
      </c>
      <c r="C25805" s="216" t="s">
        <v>82168</v>
      </c>
      <c r="D25805" s="215" t="s">
        <v>82169</v>
      </c>
    </row>
    <row r="25806" spans="1:4">
      <c r="A25806" s="215" t="s">
        <v>82170</v>
      </c>
      <c r="B25806" s="215">
        <v>1</v>
      </c>
      <c r="C25806" s="216" t="s">
        <v>82171</v>
      </c>
      <c r="D25806" s="215" t="s">
        <v>82172</v>
      </c>
    </row>
    <row r="25807" spans="1:4">
      <c r="A25807" s="215" t="s">
        <v>82173</v>
      </c>
      <c r="B25807" s="215">
        <v>1</v>
      </c>
      <c r="C25807" s="216" t="s">
        <v>82174</v>
      </c>
      <c r="D25807" s="215" t="s">
        <v>82175</v>
      </c>
    </row>
    <row r="25808" spans="1:4">
      <c r="A25808" s="215" t="s">
        <v>82176</v>
      </c>
      <c r="B25808" s="215">
        <v>1</v>
      </c>
      <c r="C25808" s="216" t="s">
        <v>82177</v>
      </c>
      <c r="D25808" s="215" t="s">
        <v>82178</v>
      </c>
    </row>
    <row r="25809" spans="1:4">
      <c r="A25809" s="215" t="s">
        <v>82179</v>
      </c>
      <c r="B25809" s="215">
        <v>1</v>
      </c>
      <c r="C25809" s="216" t="s">
        <v>82180</v>
      </c>
      <c r="D25809" s="215" t="s">
        <v>82181</v>
      </c>
    </row>
    <row r="25810" spans="1:4">
      <c r="A25810" s="215" t="s">
        <v>82182</v>
      </c>
      <c r="B25810" s="215">
        <v>1</v>
      </c>
      <c r="C25810" s="216" t="s">
        <v>82183</v>
      </c>
      <c r="D25810" s="215" t="s">
        <v>82184</v>
      </c>
    </row>
    <row r="25811" spans="1:4">
      <c r="A25811" s="215" t="s">
        <v>82185</v>
      </c>
      <c r="B25811" s="215">
        <v>1</v>
      </c>
      <c r="C25811" s="216" t="s">
        <v>82186</v>
      </c>
      <c r="D25811" s="215" t="s">
        <v>82187</v>
      </c>
    </row>
    <row r="25812" spans="1:4">
      <c r="A25812" s="215" t="s">
        <v>82189</v>
      </c>
      <c r="B25812" s="215">
        <v>1</v>
      </c>
      <c r="C25812" s="216" t="s">
        <v>82190</v>
      </c>
      <c r="D25812" s="215" t="s">
        <v>82191</v>
      </c>
    </row>
    <row r="25813" spans="1:4">
      <c r="A25813" s="215" t="s">
        <v>82192</v>
      </c>
      <c r="B25813" s="215">
        <v>1</v>
      </c>
      <c r="C25813" s="216" t="s">
        <v>82193</v>
      </c>
      <c r="D25813" s="215" t="s">
        <v>82194</v>
      </c>
    </row>
    <row r="25814" spans="1:4">
      <c r="A25814" s="215" t="s">
        <v>82195</v>
      </c>
      <c r="B25814" s="215">
        <v>1</v>
      </c>
      <c r="C25814" s="216" t="s">
        <v>82196</v>
      </c>
      <c r="D25814" s="215" t="s">
        <v>82197</v>
      </c>
    </row>
    <row r="25815" spans="1:4">
      <c r="A25815" s="215" t="s">
        <v>82198</v>
      </c>
      <c r="B25815" s="215">
        <v>1</v>
      </c>
      <c r="C25815" s="216" t="s">
        <v>82199</v>
      </c>
      <c r="D25815" s="215" t="s">
        <v>82200</v>
      </c>
    </row>
    <row r="25816" spans="1:4">
      <c r="A25816" s="215" t="s">
        <v>82201</v>
      </c>
      <c r="B25816" s="215">
        <v>1</v>
      </c>
      <c r="C25816" s="216" t="s">
        <v>82202</v>
      </c>
      <c r="D25816" s="215" t="s">
        <v>82203</v>
      </c>
    </row>
    <row r="25817" spans="1:4">
      <c r="A25817" s="215" t="s">
        <v>82204</v>
      </c>
      <c r="B25817" s="215">
        <v>1</v>
      </c>
      <c r="C25817" s="216" t="s">
        <v>82205</v>
      </c>
      <c r="D25817" s="215" t="s">
        <v>82206</v>
      </c>
    </row>
    <row r="25818" spans="1:4">
      <c r="A25818" s="215" t="s">
        <v>82207</v>
      </c>
      <c r="B25818" s="215">
        <v>1</v>
      </c>
      <c r="C25818" s="216" t="s">
        <v>82208</v>
      </c>
      <c r="D25818" s="215" t="s">
        <v>82209</v>
      </c>
    </row>
    <row r="25819" spans="1:4">
      <c r="A25819" s="215" t="s">
        <v>82210</v>
      </c>
      <c r="B25819" s="215">
        <v>1</v>
      </c>
      <c r="C25819" s="216" t="s">
        <v>82211</v>
      </c>
      <c r="D25819" s="215" t="s">
        <v>82212</v>
      </c>
    </row>
    <row r="25820" spans="1:4">
      <c r="A25820" s="215" t="s">
        <v>82213</v>
      </c>
      <c r="B25820" s="215">
        <v>1</v>
      </c>
      <c r="C25820" s="216" t="s">
        <v>82214</v>
      </c>
      <c r="D25820" s="215" t="s">
        <v>82215</v>
      </c>
    </row>
    <row r="25821" spans="1:4">
      <c r="A25821" s="215" t="s">
        <v>82216</v>
      </c>
      <c r="B25821" s="215">
        <v>1</v>
      </c>
      <c r="C25821" s="216" t="s">
        <v>82217</v>
      </c>
      <c r="D25821" s="215" t="s">
        <v>82218</v>
      </c>
    </row>
    <row r="25822" spans="1:4">
      <c r="A25822" s="215" t="s">
        <v>82219</v>
      </c>
      <c r="B25822" s="215">
        <v>1</v>
      </c>
      <c r="C25822" s="216" t="s">
        <v>82220</v>
      </c>
      <c r="D25822" s="215" t="s">
        <v>82221</v>
      </c>
    </row>
    <row r="25823" spans="1:4">
      <c r="A25823" s="215" t="s">
        <v>82222</v>
      </c>
      <c r="B25823" s="215">
        <v>1</v>
      </c>
      <c r="C25823" s="216" t="s">
        <v>82223</v>
      </c>
      <c r="D25823" s="215" t="s">
        <v>82224</v>
      </c>
    </row>
    <row r="25824" spans="1:4">
      <c r="A25824" s="215" t="s">
        <v>82225</v>
      </c>
      <c r="B25824" s="215">
        <v>1</v>
      </c>
      <c r="C25824" s="216" t="s">
        <v>82226</v>
      </c>
      <c r="D25824" s="215" t="s">
        <v>82227</v>
      </c>
    </row>
    <row r="25825" spans="1:4">
      <c r="A25825" s="215" t="s">
        <v>82228</v>
      </c>
      <c r="B25825" s="215">
        <v>1</v>
      </c>
      <c r="C25825" s="216" t="s">
        <v>82229</v>
      </c>
      <c r="D25825" s="215" t="s">
        <v>82230</v>
      </c>
    </row>
    <row r="25826" spans="1:4">
      <c r="A25826" s="215" t="s">
        <v>82231</v>
      </c>
      <c r="B25826" s="215">
        <v>1</v>
      </c>
      <c r="C25826" s="216" t="s">
        <v>82232</v>
      </c>
      <c r="D25826" s="215" t="s">
        <v>82233</v>
      </c>
    </row>
    <row r="25827" spans="1:4">
      <c r="A25827" s="215" t="s">
        <v>82234</v>
      </c>
      <c r="B25827" s="215">
        <v>1</v>
      </c>
      <c r="C25827" s="216" t="s">
        <v>82235</v>
      </c>
      <c r="D25827" s="215" t="s">
        <v>82236</v>
      </c>
    </row>
    <row r="25828" spans="1:4">
      <c r="A25828" s="215" t="s">
        <v>82237</v>
      </c>
      <c r="B25828" s="215">
        <v>1</v>
      </c>
      <c r="C25828" s="216" t="s">
        <v>82238</v>
      </c>
      <c r="D25828" s="215" t="s">
        <v>81718</v>
      </c>
    </row>
    <row r="25829" spans="1:4">
      <c r="A25829" s="215" t="s">
        <v>82239</v>
      </c>
      <c r="B25829" s="215">
        <v>1</v>
      </c>
      <c r="C25829" s="216" t="s">
        <v>82240</v>
      </c>
      <c r="D25829" s="215" t="s">
        <v>82241</v>
      </c>
    </row>
    <row r="25830" spans="1:4">
      <c r="A25830" s="215" t="s">
        <v>82242</v>
      </c>
      <c r="B25830" s="215">
        <v>1</v>
      </c>
      <c r="C25830" s="216" t="s">
        <v>82243</v>
      </c>
      <c r="D25830" s="215" t="s">
        <v>82244</v>
      </c>
    </row>
    <row r="25831" spans="1:4">
      <c r="A25831" s="215" t="s">
        <v>82245</v>
      </c>
      <c r="B25831" s="215">
        <v>1</v>
      </c>
      <c r="C25831" s="216" t="s">
        <v>82246</v>
      </c>
      <c r="D25831" s="215" t="s">
        <v>82247</v>
      </c>
    </row>
    <row r="25832" spans="1:4">
      <c r="A25832" s="215" t="s">
        <v>82248</v>
      </c>
      <c r="B25832" s="215">
        <v>1</v>
      </c>
      <c r="C25832" s="216" t="s">
        <v>82249</v>
      </c>
      <c r="D25832" s="215" t="s">
        <v>82250</v>
      </c>
    </row>
    <row r="25833" spans="1:4">
      <c r="A25833" s="215" t="s">
        <v>82251</v>
      </c>
      <c r="B25833" s="215">
        <v>1</v>
      </c>
      <c r="C25833" s="216" t="s">
        <v>82252</v>
      </c>
      <c r="D25833" s="215" t="s">
        <v>82253</v>
      </c>
    </row>
    <row r="25834" spans="1:4">
      <c r="A25834" s="215" t="s">
        <v>82254</v>
      </c>
      <c r="B25834" s="215">
        <v>1</v>
      </c>
      <c r="C25834" s="216" t="s">
        <v>82255</v>
      </c>
      <c r="D25834" s="215" t="s">
        <v>82256</v>
      </c>
    </row>
    <row r="25835" spans="1:4">
      <c r="A25835" s="215" t="s">
        <v>82257</v>
      </c>
      <c r="B25835" s="215">
        <v>1</v>
      </c>
      <c r="C25835" s="216" t="s">
        <v>82258</v>
      </c>
      <c r="D25835" s="215" t="s">
        <v>81760</v>
      </c>
    </row>
    <row r="25836" spans="1:4">
      <c r="A25836" s="215" t="s">
        <v>82259</v>
      </c>
      <c r="B25836" s="215">
        <v>1</v>
      </c>
      <c r="C25836" s="216" t="s">
        <v>82260</v>
      </c>
      <c r="D25836" s="215" t="s">
        <v>82261</v>
      </c>
    </row>
    <row r="25837" spans="1:4">
      <c r="A25837" s="215" t="s">
        <v>82262</v>
      </c>
      <c r="B25837" s="215">
        <v>1</v>
      </c>
      <c r="C25837" s="216" t="s">
        <v>82263</v>
      </c>
      <c r="D25837" s="215" t="s">
        <v>82264</v>
      </c>
    </row>
    <row r="25838" spans="1:4">
      <c r="A25838" s="215" t="s">
        <v>82265</v>
      </c>
      <c r="B25838" s="215">
        <v>1</v>
      </c>
      <c r="C25838" s="216" t="s">
        <v>82266</v>
      </c>
      <c r="D25838" s="215" t="s">
        <v>82267</v>
      </c>
    </row>
    <row r="25839" spans="1:4">
      <c r="A25839" s="215" t="s">
        <v>82268</v>
      </c>
      <c r="B25839" s="215">
        <v>1</v>
      </c>
      <c r="C25839" s="216" t="s">
        <v>82269</v>
      </c>
      <c r="D25839" s="215" t="s">
        <v>82270</v>
      </c>
    </row>
    <row r="25840" spans="1:4">
      <c r="A25840" s="215" t="s">
        <v>82271</v>
      </c>
      <c r="B25840" s="215">
        <v>1</v>
      </c>
      <c r="C25840" s="216" t="s">
        <v>82272</v>
      </c>
      <c r="D25840" s="215" t="s">
        <v>82273</v>
      </c>
    </row>
    <row r="25841" spans="1:4">
      <c r="A25841" s="215" t="s">
        <v>82274</v>
      </c>
      <c r="B25841" s="215">
        <v>2</v>
      </c>
      <c r="C25841" s="216" t="s">
        <v>82275</v>
      </c>
      <c r="D25841" s="215" t="s">
        <v>82276</v>
      </c>
    </row>
    <row r="25842" spans="1:4">
      <c r="A25842" s="215" t="s">
        <v>82277</v>
      </c>
      <c r="B25842" s="215">
        <v>1</v>
      </c>
      <c r="C25842" s="216" t="s">
        <v>82278</v>
      </c>
      <c r="D25842" s="215" t="s">
        <v>82279</v>
      </c>
    </row>
    <row r="25843" spans="1:4">
      <c r="A25843" s="215" t="s">
        <v>82280</v>
      </c>
      <c r="B25843" s="215">
        <v>1</v>
      </c>
      <c r="C25843" s="216" t="s">
        <v>82281</v>
      </c>
      <c r="D25843" s="215" t="s">
        <v>111509</v>
      </c>
    </row>
    <row r="25844" spans="1:4">
      <c r="A25844" s="215" t="s">
        <v>82282</v>
      </c>
      <c r="B25844" s="215">
        <v>1</v>
      </c>
      <c r="C25844" s="216" t="s">
        <v>82283</v>
      </c>
      <c r="D25844" s="215" t="s">
        <v>82284</v>
      </c>
    </row>
    <row r="25845" spans="1:4">
      <c r="A25845" s="215" t="s">
        <v>82285</v>
      </c>
      <c r="B25845" s="215">
        <v>1</v>
      </c>
      <c r="C25845" s="216" t="s">
        <v>82286</v>
      </c>
      <c r="D25845" s="215" t="s">
        <v>82287</v>
      </c>
    </row>
    <row r="25846" spans="1:4">
      <c r="A25846" s="215" t="s">
        <v>82288</v>
      </c>
      <c r="B25846" s="215">
        <v>1</v>
      </c>
      <c r="C25846" s="216" t="s">
        <v>82289</v>
      </c>
      <c r="D25846" s="215" t="s">
        <v>82290</v>
      </c>
    </row>
    <row r="25847" spans="1:4">
      <c r="A25847" s="215" t="s">
        <v>82291</v>
      </c>
      <c r="B25847" s="215">
        <v>1</v>
      </c>
      <c r="C25847" s="216" t="s">
        <v>82292</v>
      </c>
      <c r="D25847" s="215" t="s">
        <v>82293</v>
      </c>
    </row>
    <row r="25848" spans="1:4">
      <c r="A25848" s="215" t="s">
        <v>82294</v>
      </c>
      <c r="B25848" s="215">
        <v>1</v>
      </c>
      <c r="C25848" s="216" t="s">
        <v>82295</v>
      </c>
      <c r="D25848" s="215" t="s">
        <v>82296</v>
      </c>
    </row>
    <row r="25849" spans="1:4">
      <c r="A25849" s="215" t="s">
        <v>82297</v>
      </c>
      <c r="B25849" s="215">
        <v>1</v>
      </c>
      <c r="C25849" s="216" t="s">
        <v>82298</v>
      </c>
      <c r="D25849" s="215" t="s">
        <v>82299</v>
      </c>
    </row>
    <row r="25850" spans="1:4">
      <c r="A25850" s="215" t="s">
        <v>82300</v>
      </c>
      <c r="B25850" s="215">
        <v>1</v>
      </c>
      <c r="C25850" s="216" t="s">
        <v>82301</v>
      </c>
      <c r="D25850" s="215" t="s">
        <v>82302</v>
      </c>
    </row>
    <row r="25851" spans="1:4">
      <c r="A25851" s="215" t="s">
        <v>82303</v>
      </c>
      <c r="B25851" s="215">
        <v>1</v>
      </c>
      <c r="C25851" s="216" t="s">
        <v>82304</v>
      </c>
      <c r="D25851" s="215" t="s">
        <v>82305</v>
      </c>
    </row>
    <row r="25852" spans="1:4">
      <c r="A25852" s="215" t="s">
        <v>82306</v>
      </c>
      <c r="B25852" s="215">
        <v>1</v>
      </c>
      <c r="C25852" s="216" t="s">
        <v>82307</v>
      </c>
      <c r="D25852" s="215" t="s">
        <v>82308</v>
      </c>
    </row>
    <row r="25853" spans="1:4">
      <c r="A25853" s="215" t="s">
        <v>82309</v>
      </c>
      <c r="B25853" s="215">
        <v>1</v>
      </c>
      <c r="C25853" s="216" t="s">
        <v>82310</v>
      </c>
      <c r="D25853" s="215" t="s">
        <v>82311</v>
      </c>
    </row>
    <row r="25854" spans="1:4">
      <c r="A25854" s="215" t="s">
        <v>82312</v>
      </c>
      <c r="B25854" s="215">
        <v>1</v>
      </c>
      <c r="C25854" s="216" t="s">
        <v>82313</v>
      </c>
      <c r="D25854" s="215" t="s">
        <v>82314</v>
      </c>
    </row>
    <row r="25855" spans="1:4">
      <c r="A25855" s="215" t="s">
        <v>82315</v>
      </c>
      <c r="B25855" s="215">
        <v>1</v>
      </c>
      <c r="C25855" s="216" t="s">
        <v>82316</v>
      </c>
      <c r="D25855" s="215" t="s">
        <v>82317</v>
      </c>
    </row>
    <row r="25856" spans="1:4">
      <c r="A25856" s="215" t="s">
        <v>82318</v>
      </c>
      <c r="B25856" s="215">
        <v>1</v>
      </c>
      <c r="C25856" s="216" t="s">
        <v>82319</v>
      </c>
      <c r="D25856" s="215" t="s">
        <v>82320</v>
      </c>
    </row>
    <row r="25857" spans="1:4">
      <c r="A25857" s="215" t="s">
        <v>82321</v>
      </c>
      <c r="B25857" s="215">
        <v>1</v>
      </c>
      <c r="C25857" s="216" t="s">
        <v>10580</v>
      </c>
      <c r="D25857" s="215" t="s">
        <v>82322</v>
      </c>
    </row>
    <row r="25858" spans="1:4">
      <c r="A25858" s="215" t="s">
        <v>82323</v>
      </c>
      <c r="B25858" s="215">
        <v>1</v>
      </c>
      <c r="C25858" s="216" t="s">
        <v>82324</v>
      </c>
      <c r="D25858" s="215" t="s">
        <v>82325</v>
      </c>
    </row>
    <row r="25859" spans="1:4">
      <c r="A25859" s="215" t="s">
        <v>82326</v>
      </c>
      <c r="B25859" s="215">
        <v>1</v>
      </c>
      <c r="C25859" s="216" t="s">
        <v>82327</v>
      </c>
      <c r="D25859" s="215" t="s">
        <v>82328</v>
      </c>
    </row>
    <row r="25860" spans="1:4">
      <c r="A25860" s="215" t="s">
        <v>82329</v>
      </c>
      <c r="B25860" s="215">
        <v>1</v>
      </c>
      <c r="C25860" s="216" t="s">
        <v>82330</v>
      </c>
      <c r="D25860" s="215" t="s">
        <v>82331</v>
      </c>
    </row>
    <row r="25861" spans="1:4">
      <c r="A25861" s="215" t="s">
        <v>82332</v>
      </c>
      <c r="B25861" s="215">
        <v>1</v>
      </c>
      <c r="C25861" s="216" t="s">
        <v>82333</v>
      </c>
      <c r="D25861" s="215" t="s">
        <v>82334</v>
      </c>
    </row>
    <row r="25862" spans="1:4">
      <c r="A25862" s="215" t="s">
        <v>82335</v>
      </c>
      <c r="B25862" s="215">
        <v>1</v>
      </c>
      <c r="C25862" s="216" t="s">
        <v>82336</v>
      </c>
      <c r="D25862" s="215" t="s">
        <v>82337</v>
      </c>
    </row>
    <row r="25863" spans="1:4">
      <c r="A25863" s="215" t="s">
        <v>82338</v>
      </c>
      <c r="B25863" s="215">
        <v>1</v>
      </c>
      <c r="C25863" s="216" t="s">
        <v>82339</v>
      </c>
      <c r="D25863" s="215" t="s">
        <v>82340</v>
      </c>
    </row>
    <row r="25864" spans="1:4">
      <c r="A25864" s="215" t="s">
        <v>82341</v>
      </c>
      <c r="B25864" s="215">
        <v>1</v>
      </c>
      <c r="C25864" s="216" t="s">
        <v>82342</v>
      </c>
      <c r="D25864" s="215" t="s">
        <v>82343</v>
      </c>
    </row>
    <row r="25865" spans="1:4">
      <c r="A25865" s="215" t="s">
        <v>82344</v>
      </c>
      <c r="B25865" s="215">
        <v>1</v>
      </c>
      <c r="C25865" s="216" t="s">
        <v>82345</v>
      </c>
      <c r="D25865" s="215" t="s">
        <v>82346</v>
      </c>
    </row>
    <row r="25866" spans="1:4">
      <c r="A25866" s="215" t="s">
        <v>82347</v>
      </c>
      <c r="B25866" s="215">
        <v>1</v>
      </c>
      <c r="C25866" s="216" t="s">
        <v>82348</v>
      </c>
      <c r="D25866" s="215" t="s">
        <v>82349</v>
      </c>
    </row>
    <row r="25867" spans="1:4">
      <c r="A25867" s="215" t="s">
        <v>82350</v>
      </c>
      <c r="B25867" s="215">
        <v>1</v>
      </c>
      <c r="C25867" s="216" t="s">
        <v>82351</v>
      </c>
      <c r="D25867" s="215" t="s">
        <v>82352</v>
      </c>
    </row>
    <row r="25868" spans="1:4">
      <c r="A25868" s="215" t="s">
        <v>82353</v>
      </c>
      <c r="B25868" s="215">
        <v>1</v>
      </c>
      <c r="C25868" s="216" t="s">
        <v>82354</v>
      </c>
      <c r="D25868" s="215" t="s">
        <v>82355</v>
      </c>
    </row>
    <row r="25869" spans="1:4">
      <c r="A25869" s="215" t="s">
        <v>82356</v>
      </c>
      <c r="B25869" s="215">
        <v>1</v>
      </c>
      <c r="C25869" s="216" t="s">
        <v>82357</v>
      </c>
      <c r="D25869" s="215" t="s">
        <v>82037</v>
      </c>
    </row>
    <row r="25870" spans="1:4">
      <c r="A25870" s="215" t="s">
        <v>82358</v>
      </c>
      <c r="B25870" s="215">
        <v>1</v>
      </c>
      <c r="C25870" s="216" t="s">
        <v>82359</v>
      </c>
      <c r="D25870" s="215" t="s">
        <v>82360</v>
      </c>
    </row>
    <row r="25871" spans="1:4">
      <c r="A25871" s="215" t="s">
        <v>82361</v>
      </c>
      <c r="B25871" s="215">
        <v>1</v>
      </c>
      <c r="C25871" s="216" t="s">
        <v>82362</v>
      </c>
      <c r="D25871" s="215" t="s">
        <v>82363</v>
      </c>
    </row>
    <row r="25872" spans="1:4">
      <c r="A25872" s="215" t="s">
        <v>82364</v>
      </c>
      <c r="B25872" s="215">
        <v>1</v>
      </c>
      <c r="C25872" s="216" t="s">
        <v>82365</v>
      </c>
      <c r="D25872" s="215" t="s">
        <v>82016</v>
      </c>
    </row>
    <row r="25873" spans="1:4">
      <c r="A25873" s="215" t="s">
        <v>82366</v>
      </c>
      <c r="B25873" s="215">
        <v>1</v>
      </c>
      <c r="C25873" s="216" t="s">
        <v>82367</v>
      </c>
      <c r="D25873" s="215" t="s">
        <v>82368</v>
      </c>
    </row>
    <row r="25874" spans="1:4">
      <c r="A25874" s="215" t="s">
        <v>82369</v>
      </c>
      <c r="B25874" s="215">
        <v>1</v>
      </c>
      <c r="C25874" s="216" t="s">
        <v>82370</v>
      </c>
      <c r="D25874" s="215" t="s">
        <v>82371</v>
      </c>
    </row>
    <row r="25875" spans="1:4">
      <c r="A25875" s="215" t="s">
        <v>82372</v>
      </c>
      <c r="B25875" s="215">
        <v>1</v>
      </c>
      <c r="C25875" s="216" t="s">
        <v>82373</v>
      </c>
      <c r="D25875" s="215" t="s">
        <v>82374</v>
      </c>
    </row>
    <row r="25876" spans="1:4">
      <c r="A25876" s="215" t="s">
        <v>82375</v>
      </c>
      <c r="B25876" s="215">
        <v>1</v>
      </c>
      <c r="C25876" s="216" t="s">
        <v>82376</v>
      </c>
      <c r="D25876" s="215" t="s">
        <v>82377</v>
      </c>
    </row>
    <row r="25877" spans="1:4">
      <c r="A25877" s="215" t="s">
        <v>82378</v>
      </c>
      <c r="B25877" s="215">
        <v>1</v>
      </c>
      <c r="C25877" s="216" t="s">
        <v>82379</v>
      </c>
      <c r="D25877" s="215" t="s">
        <v>82380</v>
      </c>
    </row>
    <row r="25878" spans="1:4">
      <c r="A25878" s="215" t="s">
        <v>82381</v>
      </c>
      <c r="B25878" s="215">
        <v>1</v>
      </c>
      <c r="C25878" s="216" t="s">
        <v>82382</v>
      </c>
      <c r="D25878" s="215" t="s">
        <v>82383</v>
      </c>
    </row>
    <row r="25879" spans="1:4">
      <c r="A25879" s="215" t="s">
        <v>82384</v>
      </c>
      <c r="B25879" s="215">
        <v>1</v>
      </c>
      <c r="C25879" s="216" t="s">
        <v>82385</v>
      </c>
      <c r="D25879" s="215" t="s">
        <v>82386</v>
      </c>
    </row>
    <row r="25880" spans="1:4">
      <c r="A25880" s="215" t="s">
        <v>82387</v>
      </c>
      <c r="B25880" s="215">
        <v>1</v>
      </c>
      <c r="C25880" s="216" t="s">
        <v>82388</v>
      </c>
      <c r="D25880" s="215" t="s">
        <v>82389</v>
      </c>
    </row>
    <row r="25881" spans="1:4">
      <c r="A25881" s="215" t="s">
        <v>82390</v>
      </c>
      <c r="B25881" s="215">
        <v>1</v>
      </c>
      <c r="C25881" s="216" t="s">
        <v>82391</v>
      </c>
      <c r="D25881" s="215" t="s">
        <v>82392</v>
      </c>
    </row>
    <row r="25882" spans="1:4">
      <c r="A25882" s="215" t="s">
        <v>82393</v>
      </c>
      <c r="B25882" s="215">
        <v>1</v>
      </c>
      <c r="C25882" s="216" t="s">
        <v>82394</v>
      </c>
      <c r="D25882" s="215" t="s">
        <v>82395</v>
      </c>
    </row>
    <row r="25883" spans="1:4">
      <c r="A25883" s="215" t="s">
        <v>82396</v>
      </c>
      <c r="B25883" s="215">
        <v>1</v>
      </c>
      <c r="C25883" s="216" t="s">
        <v>82397</v>
      </c>
      <c r="D25883" s="215" t="s">
        <v>82398</v>
      </c>
    </row>
    <row r="25884" spans="1:4">
      <c r="A25884" s="215" t="s">
        <v>82399</v>
      </c>
      <c r="B25884" s="215">
        <v>1</v>
      </c>
      <c r="C25884" s="216" t="s">
        <v>82400</v>
      </c>
      <c r="D25884" s="215" t="s">
        <v>82401</v>
      </c>
    </row>
    <row r="25885" spans="1:4">
      <c r="A25885" s="215" t="s">
        <v>82402</v>
      </c>
      <c r="B25885" s="215">
        <v>1</v>
      </c>
      <c r="C25885" s="216" t="s">
        <v>82403</v>
      </c>
      <c r="D25885" s="215" t="s">
        <v>82082</v>
      </c>
    </row>
    <row r="25886" spans="1:4">
      <c r="A25886" s="215" t="s">
        <v>82404</v>
      </c>
      <c r="B25886" s="215">
        <v>1</v>
      </c>
      <c r="C25886" s="216" t="s">
        <v>82405</v>
      </c>
      <c r="D25886" s="215" t="s">
        <v>82406</v>
      </c>
    </row>
    <row r="25887" spans="1:4">
      <c r="A25887" s="215" t="s">
        <v>82407</v>
      </c>
      <c r="B25887" s="215">
        <v>1</v>
      </c>
      <c r="C25887" s="216" t="s">
        <v>82408</v>
      </c>
      <c r="D25887" s="215" t="s">
        <v>82409</v>
      </c>
    </row>
    <row r="25888" spans="1:4">
      <c r="A25888" s="215" t="s">
        <v>82410</v>
      </c>
      <c r="B25888" s="215">
        <v>1</v>
      </c>
      <c r="C25888" s="216" t="s">
        <v>82411</v>
      </c>
      <c r="D25888" s="215" t="s">
        <v>82412</v>
      </c>
    </row>
    <row r="25889" spans="1:4">
      <c r="A25889" s="215" t="s">
        <v>82413</v>
      </c>
      <c r="B25889" s="215">
        <v>1</v>
      </c>
      <c r="C25889" s="216" t="s">
        <v>82414</v>
      </c>
      <c r="D25889" s="215" t="s">
        <v>82415</v>
      </c>
    </row>
    <row r="25890" spans="1:4">
      <c r="A25890" s="215" t="s">
        <v>82416</v>
      </c>
      <c r="B25890" s="215">
        <v>1</v>
      </c>
      <c r="C25890" s="216" t="s">
        <v>82417</v>
      </c>
      <c r="D25890" s="215" t="s">
        <v>82418</v>
      </c>
    </row>
    <row r="25891" spans="1:4">
      <c r="A25891" s="215" t="s">
        <v>82419</v>
      </c>
      <c r="B25891" s="215">
        <v>1</v>
      </c>
      <c r="C25891" s="216" t="s">
        <v>82420</v>
      </c>
      <c r="D25891" s="215" t="s">
        <v>82421</v>
      </c>
    </row>
    <row r="25892" spans="1:4">
      <c r="A25892" s="215" t="s">
        <v>82422</v>
      </c>
      <c r="B25892" s="215">
        <v>1</v>
      </c>
      <c r="C25892" s="216" t="s">
        <v>82423</v>
      </c>
      <c r="D25892" s="215" t="s">
        <v>82424</v>
      </c>
    </row>
    <row r="25893" spans="1:4">
      <c r="A25893" s="215" t="s">
        <v>82425</v>
      </c>
      <c r="B25893" s="215">
        <v>1</v>
      </c>
      <c r="C25893" s="216" t="s">
        <v>82426</v>
      </c>
      <c r="D25893" s="215" t="s">
        <v>82427</v>
      </c>
    </row>
    <row r="25894" spans="1:4">
      <c r="A25894" s="215" t="s">
        <v>82428</v>
      </c>
      <c r="B25894" s="215">
        <v>1</v>
      </c>
      <c r="C25894" s="216" t="s">
        <v>82429</v>
      </c>
      <c r="D25894" s="215" t="s">
        <v>82430</v>
      </c>
    </row>
    <row r="25895" spans="1:4">
      <c r="A25895" s="215" t="s">
        <v>82431</v>
      </c>
      <c r="B25895" s="215">
        <v>1</v>
      </c>
      <c r="C25895" s="216" t="s">
        <v>82432</v>
      </c>
      <c r="D25895" s="215" t="s">
        <v>82433</v>
      </c>
    </row>
    <row r="25896" spans="1:4">
      <c r="A25896" s="215" t="s">
        <v>82434</v>
      </c>
      <c r="B25896" s="215">
        <v>1</v>
      </c>
      <c r="C25896" s="216" t="s">
        <v>82435</v>
      </c>
      <c r="D25896" s="215" t="s">
        <v>82436</v>
      </c>
    </row>
    <row r="25897" spans="1:4">
      <c r="A25897" s="215" t="s">
        <v>82437</v>
      </c>
      <c r="B25897" s="215">
        <v>1</v>
      </c>
      <c r="C25897" s="216" t="s">
        <v>82438</v>
      </c>
      <c r="D25897" s="215" t="s">
        <v>82439</v>
      </c>
    </row>
    <row r="25898" spans="1:4">
      <c r="A25898" s="215" t="s">
        <v>82440</v>
      </c>
      <c r="B25898" s="215">
        <v>1</v>
      </c>
      <c r="C25898" s="216" t="s">
        <v>82441</v>
      </c>
      <c r="D25898" s="215" t="s">
        <v>82442</v>
      </c>
    </row>
    <row r="25899" spans="1:4">
      <c r="A25899" s="215" t="s">
        <v>82443</v>
      </c>
      <c r="B25899" s="215">
        <v>1</v>
      </c>
      <c r="C25899" s="216" t="s">
        <v>82444</v>
      </c>
      <c r="D25899" s="215" t="s">
        <v>82445</v>
      </c>
    </row>
    <row r="25900" spans="1:4">
      <c r="A25900" s="215" t="s">
        <v>82446</v>
      </c>
      <c r="B25900" s="215">
        <v>1</v>
      </c>
      <c r="C25900" s="216" t="s">
        <v>82447</v>
      </c>
      <c r="D25900" s="215" t="s">
        <v>82448</v>
      </c>
    </row>
    <row r="25901" spans="1:4">
      <c r="A25901" s="215" t="s">
        <v>82449</v>
      </c>
      <c r="B25901" s="215">
        <v>1</v>
      </c>
      <c r="C25901" s="216" t="s">
        <v>82450</v>
      </c>
      <c r="D25901" s="215" t="s">
        <v>82451</v>
      </c>
    </row>
    <row r="25902" spans="1:4">
      <c r="A25902" s="215" t="s">
        <v>111510</v>
      </c>
      <c r="B25902" s="215">
        <v>1</v>
      </c>
      <c r="C25902" s="216" t="s">
        <v>111511</v>
      </c>
      <c r="D25902" s="215" t="s">
        <v>82188</v>
      </c>
    </row>
    <row r="25903" spans="1:4">
      <c r="A25903" s="215" t="s">
        <v>82452</v>
      </c>
      <c r="B25903" s="215">
        <v>1</v>
      </c>
      <c r="C25903" s="216" t="s">
        <v>82453</v>
      </c>
      <c r="D25903" s="215" t="s">
        <v>82454</v>
      </c>
    </row>
    <row r="25904" spans="1:4">
      <c r="A25904" s="215" t="s">
        <v>82455</v>
      </c>
      <c r="B25904" s="215">
        <v>1</v>
      </c>
      <c r="C25904" s="216" t="s">
        <v>82456</v>
      </c>
      <c r="D25904" s="215" t="s">
        <v>82111</v>
      </c>
    </row>
    <row r="25905" spans="1:4">
      <c r="A25905" s="215" t="s">
        <v>82457</v>
      </c>
      <c r="B25905" s="215">
        <v>1</v>
      </c>
      <c r="C25905" s="216" t="s">
        <v>82458</v>
      </c>
      <c r="D25905" s="215" t="s">
        <v>82459</v>
      </c>
    </row>
    <row r="25906" spans="1:4">
      <c r="A25906" s="215" t="s">
        <v>82460</v>
      </c>
      <c r="B25906" s="215">
        <v>1</v>
      </c>
      <c r="C25906" s="216" t="s">
        <v>82461</v>
      </c>
      <c r="D25906" s="215" t="s">
        <v>82462</v>
      </c>
    </row>
    <row r="25907" spans="1:4">
      <c r="A25907" s="215" t="s">
        <v>82463</v>
      </c>
      <c r="B25907" s="215">
        <v>1</v>
      </c>
      <c r="C25907" s="216" t="s">
        <v>30758</v>
      </c>
      <c r="D25907" s="215" t="s">
        <v>82464</v>
      </c>
    </row>
    <row r="25908" spans="1:4">
      <c r="A25908" s="215" t="s">
        <v>82465</v>
      </c>
      <c r="B25908" s="215">
        <v>1</v>
      </c>
      <c r="C25908" s="216" t="s">
        <v>82466</v>
      </c>
      <c r="D25908" s="215" t="s">
        <v>82108</v>
      </c>
    </row>
    <row r="25909" spans="1:4">
      <c r="A25909" s="215" t="s">
        <v>82467</v>
      </c>
      <c r="B25909" s="215">
        <v>1</v>
      </c>
      <c r="C25909" s="216" t="s">
        <v>82468</v>
      </c>
      <c r="D25909" s="215" t="s">
        <v>82469</v>
      </c>
    </row>
    <row r="25910" spans="1:4">
      <c r="A25910" s="215" t="s">
        <v>82470</v>
      </c>
      <c r="B25910" s="215">
        <v>1</v>
      </c>
      <c r="C25910" s="216" t="s">
        <v>82471</v>
      </c>
      <c r="D25910" s="215" t="s">
        <v>82472</v>
      </c>
    </row>
    <row r="25911" spans="1:4">
      <c r="A25911" s="215" t="s">
        <v>82473</v>
      </c>
      <c r="B25911" s="215">
        <v>1</v>
      </c>
      <c r="C25911" s="216" t="s">
        <v>82474</v>
      </c>
      <c r="D25911" s="215" t="s">
        <v>82475</v>
      </c>
    </row>
    <row r="25912" spans="1:4">
      <c r="A25912" s="215" t="s">
        <v>82476</v>
      </c>
      <c r="B25912" s="215">
        <v>1</v>
      </c>
      <c r="C25912" s="216" t="s">
        <v>82477</v>
      </c>
      <c r="D25912" s="215" t="s">
        <v>82478</v>
      </c>
    </row>
    <row r="25913" spans="1:4">
      <c r="A25913" s="215" t="s">
        <v>82479</v>
      </c>
      <c r="B25913" s="215">
        <v>1</v>
      </c>
      <c r="C25913" s="216" t="s">
        <v>82480</v>
      </c>
      <c r="D25913" s="215" t="s">
        <v>82481</v>
      </c>
    </row>
    <row r="25914" spans="1:4">
      <c r="A25914" s="215" t="s">
        <v>82482</v>
      </c>
      <c r="B25914" s="215">
        <v>1</v>
      </c>
      <c r="C25914" s="216" t="s">
        <v>82483</v>
      </c>
      <c r="D25914" s="215" t="s">
        <v>82484</v>
      </c>
    </row>
    <row r="25915" spans="1:4">
      <c r="A25915" s="215" t="s">
        <v>82485</v>
      </c>
      <c r="B25915" s="215">
        <v>1</v>
      </c>
      <c r="C25915" s="216" t="s">
        <v>82486</v>
      </c>
      <c r="D25915" s="215" t="s">
        <v>82487</v>
      </c>
    </row>
    <row r="25916" spans="1:4">
      <c r="A25916" s="215" t="s">
        <v>82488</v>
      </c>
      <c r="B25916" s="215">
        <v>1</v>
      </c>
      <c r="C25916" s="216" t="s">
        <v>82489</v>
      </c>
      <c r="D25916" s="215" t="s">
        <v>82490</v>
      </c>
    </row>
    <row r="25917" spans="1:4">
      <c r="A25917" s="215" t="s">
        <v>82491</v>
      </c>
      <c r="B25917" s="215">
        <v>1</v>
      </c>
      <c r="C25917" s="216" t="s">
        <v>82492</v>
      </c>
      <c r="D25917" s="215" t="s">
        <v>82493</v>
      </c>
    </row>
    <row r="25918" spans="1:4">
      <c r="A25918" s="215" t="s">
        <v>82494</v>
      </c>
      <c r="B25918" s="215">
        <v>1</v>
      </c>
      <c r="C25918" s="216" t="s">
        <v>82495</v>
      </c>
      <c r="D25918" s="215" t="s">
        <v>82424</v>
      </c>
    </row>
    <row r="25919" spans="1:4">
      <c r="A25919" s="215" t="s">
        <v>82496</v>
      </c>
      <c r="B25919" s="215">
        <v>1</v>
      </c>
      <c r="C25919" s="216" t="s">
        <v>82497</v>
      </c>
      <c r="D25919" s="215" t="s">
        <v>82445</v>
      </c>
    </row>
    <row r="25920" spans="1:4">
      <c r="A25920" s="215" t="s">
        <v>82498</v>
      </c>
      <c r="B25920" s="215">
        <v>1</v>
      </c>
      <c r="C25920" s="216" t="s">
        <v>82499</v>
      </c>
      <c r="D25920" s="215" t="s">
        <v>82500</v>
      </c>
    </row>
    <row r="25921" spans="1:4">
      <c r="A25921" s="215" t="s">
        <v>82501</v>
      </c>
      <c r="B25921" s="215">
        <v>1</v>
      </c>
      <c r="C25921" s="216" t="s">
        <v>82502</v>
      </c>
      <c r="D25921" s="215" t="s">
        <v>82503</v>
      </c>
    </row>
    <row r="25922" spans="1:4">
      <c r="A25922" s="215" t="s">
        <v>82504</v>
      </c>
      <c r="B25922" s="215">
        <v>1</v>
      </c>
      <c r="C25922" s="216" t="s">
        <v>82505</v>
      </c>
      <c r="D25922" s="215" t="s">
        <v>82506</v>
      </c>
    </row>
    <row r="25923" spans="1:4">
      <c r="A25923" s="215" t="s">
        <v>82507</v>
      </c>
      <c r="B25923" s="215">
        <v>1</v>
      </c>
      <c r="C25923" s="216" t="s">
        <v>82508</v>
      </c>
      <c r="D25923" s="215" t="s">
        <v>82509</v>
      </c>
    </row>
    <row r="25924" spans="1:4">
      <c r="A25924" s="215" t="s">
        <v>82510</v>
      </c>
      <c r="B25924" s="215">
        <v>2</v>
      </c>
      <c r="C25924" s="216" t="s">
        <v>82511</v>
      </c>
      <c r="D25924" s="215" t="s">
        <v>82512</v>
      </c>
    </row>
    <row r="25925" spans="1:4">
      <c r="A25925" s="215" t="s">
        <v>82513</v>
      </c>
      <c r="B25925" s="215">
        <v>1</v>
      </c>
      <c r="C25925" s="216" t="s">
        <v>82514</v>
      </c>
      <c r="D25925" s="215" t="s">
        <v>82515</v>
      </c>
    </row>
    <row r="25926" spans="1:4">
      <c r="A25926" s="215" t="s">
        <v>82516</v>
      </c>
      <c r="B25926" s="215">
        <v>1</v>
      </c>
      <c r="C25926" s="216" t="s">
        <v>82517</v>
      </c>
      <c r="D25926" s="215" t="s">
        <v>82518</v>
      </c>
    </row>
    <row r="25927" spans="1:4">
      <c r="A25927" s="215" t="s">
        <v>82519</v>
      </c>
      <c r="B25927" s="215">
        <v>2</v>
      </c>
      <c r="C25927" s="216" t="s">
        <v>82520</v>
      </c>
      <c r="D25927" s="215" t="s">
        <v>82521</v>
      </c>
    </row>
    <row r="25928" spans="1:4">
      <c r="A25928" s="215" t="s">
        <v>82522</v>
      </c>
      <c r="B25928" s="215">
        <v>1</v>
      </c>
      <c r="C25928" s="216" t="s">
        <v>82523</v>
      </c>
      <c r="D25928" s="215" t="s">
        <v>82524</v>
      </c>
    </row>
    <row r="25929" spans="1:4">
      <c r="A25929" s="215" t="s">
        <v>82525</v>
      </c>
      <c r="B25929" s="215">
        <v>1</v>
      </c>
      <c r="C25929" s="216" t="s">
        <v>82526</v>
      </c>
      <c r="D25929" s="215" t="s">
        <v>82448</v>
      </c>
    </row>
    <row r="25930" spans="1:4">
      <c r="A25930" s="215" t="s">
        <v>82527</v>
      </c>
      <c r="B25930" s="215">
        <v>2</v>
      </c>
      <c r="C25930" s="216" t="s">
        <v>82528</v>
      </c>
      <c r="D25930" s="215" t="s">
        <v>82529</v>
      </c>
    </row>
    <row r="25931" spans="1:4">
      <c r="A25931" s="215" t="s">
        <v>82530</v>
      </c>
      <c r="B25931" s="215">
        <v>1</v>
      </c>
      <c r="C25931" s="216" t="s">
        <v>82531</v>
      </c>
      <c r="D25931" s="215" t="s">
        <v>82532</v>
      </c>
    </row>
    <row r="25932" spans="1:4">
      <c r="A25932" s="215" t="s">
        <v>82533</v>
      </c>
      <c r="B25932" s="215">
        <v>1</v>
      </c>
      <c r="C25932" s="216" t="s">
        <v>82534</v>
      </c>
      <c r="D25932" s="215" t="s">
        <v>82535</v>
      </c>
    </row>
    <row r="25933" spans="1:4">
      <c r="A25933" s="215" t="s">
        <v>82536</v>
      </c>
      <c r="B25933" s="215">
        <v>2</v>
      </c>
      <c r="C25933" s="216" t="s">
        <v>82537</v>
      </c>
      <c r="D25933" s="215" t="s">
        <v>82538</v>
      </c>
    </row>
    <row r="25934" spans="1:4">
      <c r="A25934" s="215" t="s">
        <v>82539</v>
      </c>
      <c r="B25934" s="215">
        <v>1</v>
      </c>
      <c r="C25934" s="216" t="s">
        <v>82540</v>
      </c>
      <c r="D25934" s="215" t="s">
        <v>82439</v>
      </c>
    </row>
    <row r="25935" spans="1:4">
      <c r="A25935" s="215" t="s">
        <v>82541</v>
      </c>
      <c r="B25935" s="215">
        <v>1</v>
      </c>
      <c r="C25935" s="216" t="s">
        <v>82542</v>
      </c>
      <c r="D25935" s="215" t="s">
        <v>82543</v>
      </c>
    </row>
    <row r="25936" spans="1:4">
      <c r="A25936" s="215" t="s">
        <v>82544</v>
      </c>
      <c r="B25936" s="215">
        <v>1</v>
      </c>
      <c r="C25936" s="216" t="s">
        <v>82545</v>
      </c>
      <c r="D25936" s="215" t="s">
        <v>82546</v>
      </c>
    </row>
    <row r="25937" spans="1:4">
      <c r="A25937" s="215" t="s">
        <v>82547</v>
      </c>
      <c r="B25937" s="215">
        <v>1</v>
      </c>
      <c r="C25937" s="216" t="s">
        <v>82548</v>
      </c>
      <c r="D25937" s="215" t="s">
        <v>82549</v>
      </c>
    </row>
    <row r="25938" spans="1:4">
      <c r="A25938" s="215" t="s">
        <v>82550</v>
      </c>
      <c r="B25938" s="215">
        <v>1</v>
      </c>
      <c r="C25938" s="216" t="s">
        <v>82551</v>
      </c>
      <c r="D25938" s="215" t="s">
        <v>82552</v>
      </c>
    </row>
    <row r="25939" spans="1:4">
      <c r="A25939" s="215" t="s">
        <v>82553</v>
      </c>
      <c r="B25939" s="215">
        <v>1</v>
      </c>
      <c r="C25939" s="216" t="s">
        <v>82554</v>
      </c>
      <c r="D25939" s="215" t="s">
        <v>82555</v>
      </c>
    </row>
    <row r="25940" spans="1:4">
      <c r="A25940" s="215" t="s">
        <v>82556</v>
      </c>
      <c r="B25940" s="215">
        <v>1</v>
      </c>
      <c r="C25940" s="216" t="s">
        <v>82557</v>
      </c>
      <c r="D25940" s="215" t="s">
        <v>82558</v>
      </c>
    </row>
    <row r="25941" spans="1:4">
      <c r="A25941" s="215" t="s">
        <v>82559</v>
      </c>
      <c r="B25941" s="215">
        <v>1</v>
      </c>
      <c r="C25941" s="216" t="s">
        <v>82560</v>
      </c>
      <c r="D25941" s="215" t="s">
        <v>82561</v>
      </c>
    </row>
    <row r="25942" spans="1:4">
      <c r="A25942" s="215" t="s">
        <v>82562</v>
      </c>
      <c r="B25942" s="215">
        <v>1</v>
      </c>
      <c r="C25942" s="216" t="s">
        <v>82563</v>
      </c>
      <c r="D25942" s="215" t="s">
        <v>82564</v>
      </c>
    </row>
    <row r="25943" spans="1:4">
      <c r="A25943" s="215" t="s">
        <v>82565</v>
      </c>
      <c r="B25943" s="215">
        <v>1</v>
      </c>
      <c r="C25943" s="216" t="s">
        <v>82566</v>
      </c>
      <c r="D25943" s="215" t="s">
        <v>82567</v>
      </c>
    </row>
    <row r="25944" spans="1:4">
      <c r="A25944" s="215" t="s">
        <v>82568</v>
      </c>
      <c r="B25944" s="215">
        <v>1</v>
      </c>
      <c r="C25944" s="216" t="s">
        <v>82569</v>
      </c>
      <c r="D25944" s="215" t="s">
        <v>82570</v>
      </c>
    </row>
    <row r="25945" spans="1:4">
      <c r="A25945" s="215" t="s">
        <v>82571</v>
      </c>
      <c r="B25945" s="215">
        <v>1</v>
      </c>
      <c r="C25945" s="216" t="s">
        <v>82572</v>
      </c>
      <c r="D25945" s="215" t="s">
        <v>82573</v>
      </c>
    </row>
    <row r="25946" spans="1:4">
      <c r="A25946" s="215" t="s">
        <v>82574</v>
      </c>
      <c r="B25946" s="215">
        <v>1</v>
      </c>
      <c r="C25946" s="216" t="s">
        <v>82575</v>
      </c>
      <c r="D25946" s="215" t="s">
        <v>82576</v>
      </c>
    </row>
    <row r="25947" spans="1:4">
      <c r="A25947" s="215" t="s">
        <v>82577</v>
      </c>
      <c r="B25947" s="215">
        <v>1</v>
      </c>
      <c r="C25947" s="216" t="s">
        <v>82578</v>
      </c>
      <c r="D25947" s="215" t="s">
        <v>82579</v>
      </c>
    </row>
    <row r="25948" spans="1:4">
      <c r="A25948" s="215" t="s">
        <v>82580</v>
      </c>
      <c r="B25948" s="215">
        <v>1</v>
      </c>
      <c r="C25948" s="216" t="s">
        <v>82581</v>
      </c>
      <c r="D25948" s="215" t="s">
        <v>82454</v>
      </c>
    </row>
    <row r="25949" spans="1:4">
      <c r="A25949" s="215" t="s">
        <v>82582</v>
      </c>
      <c r="B25949" s="215">
        <v>1</v>
      </c>
      <c r="C25949" s="216" t="s">
        <v>31286</v>
      </c>
      <c r="D25949" s="215" t="s">
        <v>82464</v>
      </c>
    </row>
    <row r="25950" spans="1:4">
      <c r="A25950" s="215" t="s">
        <v>82583</v>
      </c>
      <c r="B25950" s="215">
        <v>1</v>
      </c>
      <c r="C25950" s="216" t="s">
        <v>82584</v>
      </c>
      <c r="D25950" s="215" t="s">
        <v>82585</v>
      </c>
    </row>
    <row r="25951" spans="1:4">
      <c r="A25951" s="215" t="s">
        <v>82586</v>
      </c>
      <c r="B25951" s="215">
        <v>1</v>
      </c>
      <c r="C25951" s="216" t="s">
        <v>82587</v>
      </c>
      <c r="D25951" s="215" t="s">
        <v>82462</v>
      </c>
    </row>
    <row r="25952" spans="1:4">
      <c r="A25952" s="215" t="s">
        <v>82588</v>
      </c>
      <c r="B25952" s="215">
        <v>1</v>
      </c>
      <c r="C25952" s="216" t="s">
        <v>82589</v>
      </c>
      <c r="D25952" s="215" t="s">
        <v>82111</v>
      </c>
    </row>
    <row r="25953" spans="1:4">
      <c r="A25953" s="215" t="s">
        <v>82590</v>
      </c>
      <c r="B25953" s="215">
        <v>1</v>
      </c>
      <c r="C25953" s="216" t="s">
        <v>82591</v>
      </c>
      <c r="D25953" s="215" t="s">
        <v>82459</v>
      </c>
    </row>
    <row r="25954" spans="1:4">
      <c r="A25954" s="215" t="s">
        <v>82592</v>
      </c>
      <c r="B25954" s="215">
        <v>1</v>
      </c>
      <c r="C25954" s="216" t="s">
        <v>82593</v>
      </c>
      <c r="D25954" s="215" t="s">
        <v>82594</v>
      </c>
    </row>
    <row r="25955" spans="1:4">
      <c r="A25955" s="215" t="s">
        <v>82595</v>
      </c>
      <c r="B25955" s="215">
        <v>1</v>
      </c>
      <c r="C25955" s="216" t="s">
        <v>82596</v>
      </c>
      <c r="D25955" s="215" t="s">
        <v>82469</v>
      </c>
    </row>
    <row r="25956" spans="1:4">
      <c r="A25956" s="215" t="s">
        <v>82597</v>
      </c>
      <c r="B25956" s="215">
        <v>1</v>
      </c>
      <c r="C25956" s="216" t="s">
        <v>82598</v>
      </c>
      <c r="D25956" s="215" t="s">
        <v>82599</v>
      </c>
    </row>
    <row r="25957" spans="1:4">
      <c r="A25957" s="215" t="s">
        <v>82600</v>
      </c>
      <c r="B25957" s="215">
        <v>1</v>
      </c>
      <c r="C25957" s="216" t="s">
        <v>82601</v>
      </c>
      <c r="D25957" s="215" t="s">
        <v>82602</v>
      </c>
    </row>
    <row r="25958" spans="1:4">
      <c r="A25958" s="215" t="s">
        <v>82603</v>
      </c>
      <c r="B25958" s="215">
        <v>1</v>
      </c>
      <c r="C25958" s="216" t="s">
        <v>82604</v>
      </c>
      <c r="D25958" s="215" t="s">
        <v>82605</v>
      </c>
    </row>
    <row r="25959" spans="1:4">
      <c r="A25959" s="215" t="s">
        <v>82606</v>
      </c>
      <c r="B25959" s="215">
        <v>1</v>
      </c>
      <c r="C25959" s="216" t="s">
        <v>82607</v>
      </c>
      <c r="D25959" s="215" t="s">
        <v>82608</v>
      </c>
    </row>
    <row r="25960" spans="1:4">
      <c r="A25960" s="215" t="s">
        <v>82609</v>
      </c>
      <c r="B25960" s="215">
        <v>1</v>
      </c>
      <c r="C25960" s="216" t="s">
        <v>82610</v>
      </c>
      <c r="D25960" s="215" t="s">
        <v>82611</v>
      </c>
    </row>
    <row r="25961" spans="1:4">
      <c r="A25961" s="215" t="s">
        <v>82612</v>
      </c>
      <c r="B25961" s="215">
        <v>1</v>
      </c>
      <c r="C25961" s="216" t="s">
        <v>82613</v>
      </c>
      <c r="D25961" s="215" t="s">
        <v>82614</v>
      </c>
    </row>
    <row r="25962" spans="1:4">
      <c r="A25962" s="215" t="s">
        <v>82615</v>
      </c>
      <c r="B25962" s="215">
        <v>1</v>
      </c>
      <c r="C25962" s="216" t="s">
        <v>82616</v>
      </c>
      <c r="D25962" s="215" t="s">
        <v>82617</v>
      </c>
    </row>
    <row r="25963" spans="1:4">
      <c r="A25963" s="215" t="s">
        <v>82618</v>
      </c>
      <c r="B25963" s="215">
        <v>1</v>
      </c>
      <c r="C25963" s="216" t="s">
        <v>82619</v>
      </c>
      <c r="D25963" s="215" t="s">
        <v>82620</v>
      </c>
    </row>
    <row r="25964" spans="1:4">
      <c r="A25964" s="215" t="s">
        <v>82621</v>
      </c>
      <c r="B25964" s="215">
        <v>1</v>
      </c>
      <c r="C25964" s="216" t="s">
        <v>82622</v>
      </c>
      <c r="D25964" s="215" t="s">
        <v>82623</v>
      </c>
    </row>
    <row r="25965" spans="1:4">
      <c r="A25965" s="215" t="s">
        <v>82624</v>
      </c>
      <c r="B25965" s="215">
        <v>1</v>
      </c>
      <c r="C25965" s="216" t="s">
        <v>82625</v>
      </c>
      <c r="D25965" s="215" t="s">
        <v>82626</v>
      </c>
    </row>
    <row r="25966" spans="1:4">
      <c r="A25966" s="215" t="s">
        <v>82627</v>
      </c>
      <c r="B25966" s="215">
        <v>1</v>
      </c>
      <c r="C25966" s="216" t="s">
        <v>82628</v>
      </c>
      <c r="D25966" s="215" t="s">
        <v>82629</v>
      </c>
    </row>
    <row r="25967" spans="1:4">
      <c r="A25967" s="215" t="s">
        <v>82630</v>
      </c>
      <c r="B25967" s="215">
        <v>1</v>
      </c>
      <c r="C25967" s="216" t="s">
        <v>82631</v>
      </c>
      <c r="D25967" s="215" t="s">
        <v>82632</v>
      </c>
    </row>
    <row r="25968" spans="1:4">
      <c r="A25968" s="215" t="s">
        <v>82633</v>
      </c>
      <c r="B25968" s="215">
        <v>1</v>
      </c>
      <c r="C25968" s="216" t="s">
        <v>82634</v>
      </c>
      <c r="D25968" s="215" t="s">
        <v>82635</v>
      </c>
    </row>
    <row r="25969" spans="1:4">
      <c r="A25969" s="215" t="s">
        <v>82636</v>
      </c>
      <c r="B25969" s="215">
        <v>1</v>
      </c>
      <c r="C25969" s="216" t="s">
        <v>82637</v>
      </c>
      <c r="D25969" s="215" t="s">
        <v>82638</v>
      </c>
    </row>
    <row r="25970" spans="1:4">
      <c r="A25970" s="215" t="s">
        <v>82639</v>
      </c>
      <c r="B25970" s="215">
        <v>1</v>
      </c>
      <c r="C25970" s="216" t="s">
        <v>82640</v>
      </c>
      <c r="D25970" s="215" t="s">
        <v>82641</v>
      </c>
    </row>
    <row r="25971" spans="1:4">
      <c r="A25971" s="215" t="s">
        <v>82642</v>
      </c>
      <c r="B25971" s="215">
        <v>1</v>
      </c>
      <c r="C25971" s="216" t="s">
        <v>82643</v>
      </c>
      <c r="D25971" s="215" t="s">
        <v>82644</v>
      </c>
    </row>
    <row r="25972" spans="1:4">
      <c r="A25972" s="215" t="s">
        <v>82645</v>
      </c>
      <c r="B25972" s="215">
        <v>1</v>
      </c>
      <c r="C25972" s="216" t="s">
        <v>82646</v>
      </c>
      <c r="D25972" s="215" t="s">
        <v>82647</v>
      </c>
    </row>
    <row r="25973" spans="1:4">
      <c r="A25973" s="215" t="s">
        <v>82648</v>
      </c>
      <c r="B25973" s="215">
        <v>1</v>
      </c>
      <c r="C25973" s="216" t="s">
        <v>82649</v>
      </c>
      <c r="D25973" s="215" t="s">
        <v>82650</v>
      </c>
    </row>
    <row r="25974" spans="1:4">
      <c r="A25974" s="215" t="s">
        <v>82651</v>
      </c>
      <c r="B25974" s="215">
        <v>1</v>
      </c>
      <c r="C25974" s="216" t="s">
        <v>82652</v>
      </c>
      <c r="D25974" s="215" t="s">
        <v>82653</v>
      </c>
    </row>
    <row r="25975" spans="1:4">
      <c r="A25975" s="215" t="s">
        <v>82654</v>
      </c>
      <c r="B25975" s="215">
        <v>1</v>
      </c>
      <c r="C25975" s="216" t="s">
        <v>82655</v>
      </c>
      <c r="D25975" s="215" t="s">
        <v>82656</v>
      </c>
    </row>
    <row r="25976" spans="1:4">
      <c r="A25976" s="215" t="s">
        <v>82657</v>
      </c>
      <c r="B25976" s="215">
        <v>1</v>
      </c>
      <c r="C25976" s="216" t="s">
        <v>82658</v>
      </c>
      <c r="D25976" s="215" t="s">
        <v>82659</v>
      </c>
    </row>
    <row r="25977" spans="1:4">
      <c r="A25977" s="215" t="s">
        <v>82660</v>
      </c>
      <c r="B25977" s="215">
        <v>1</v>
      </c>
      <c r="C25977" s="216" t="s">
        <v>82661</v>
      </c>
      <c r="D25977" s="215" t="s">
        <v>82662</v>
      </c>
    </row>
    <row r="25978" spans="1:4">
      <c r="A25978" s="215" t="s">
        <v>82663</v>
      </c>
      <c r="B25978" s="215">
        <v>1</v>
      </c>
      <c r="C25978" s="216" t="s">
        <v>82664</v>
      </c>
      <c r="D25978" s="215" t="s">
        <v>82665</v>
      </c>
    </row>
    <row r="25979" spans="1:4">
      <c r="A25979" s="215" t="s">
        <v>82666</v>
      </c>
      <c r="B25979" s="215">
        <v>1</v>
      </c>
      <c r="C25979" s="216" t="s">
        <v>82667</v>
      </c>
      <c r="D25979" s="215" t="s">
        <v>82668</v>
      </c>
    </row>
    <row r="25980" spans="1:4">
      <c r="A25980" s="215" t="s">
        <v>82669</v>
      </c>
      <c r="B25980" s="215">
        <v>1</v>
      </c>
      <c r="C25980" s="216" t="s">
        <v>82670</v>
      </c>
      <c r="D25980" s="215" t="s">
        <v>82671</v>
      </c>
    </row>
    <row r="25981" spans="1:4">
      <c r="A25981" s="215" t="s">
        <v>82672</v>
      </c>
      <c r="B25981" s="215">
        <v>1</v>
      </c>
      <c r="C25981" s="216" t="s">
        <v>82673</v>
      </c>
      <c r="D25981" s="215" t="s">
        <v>82674</v>
      </c>
    </row>
    <row r="25982" spans="1:4">
      <c r="A25982" s="215" t="s">
        <v>82675</v>
      </c>
      <c r="B25982" s="215">
        <v>1</v>
      </c>
      <c r="C25982" s="216" t="s">
        <v>82676</v>
      </c>
      <c r="D25982" s="215" t="s">
        <v>82677</v>
      </c>
    </row>
    <row r="25983" spans="1:4">
      <c r="A25983" s="215" t="s">
        <v>82678</v>
      </c>
      <c r="B25983" s="215">
        <v>1</v>
      </c>
      <c r="C25983" s="216" t="s">
        <v>82679</v>
      </c>
      <c r="D25983" s="215" t="s">
        <v>82680</v>
      </c>
    </row>
    <row r="25984" spans="1:4">
      <c r="A25984" s="215" t="s">
        <v>82681</v>
      </c>
      <c r="B25984" s="215">
        <v>1</v>
      </c>
      <c r="C25984" s="216" t="s">
        <v>82682</v>
      </c>
      <c r="D25984" s="215" t="s">
        <v>82683</v>
      </c>
    </row>
    <row r="25985" spans="1:4">
      <c r="A25985" s="215" t="s">
        <v>82684</v>
      </c>
      <c r="B25985" s="215">
        <v>1</v>
      </c>
      <c r="C25985" s="216" t="s">
        <v>82685</v>
      </c>
      <c r="D25985" s="215" t="s">
        <v>82686</v>
      </c>
    </row>
    <row r="25986" spans="1:4">
      <c r="A25986" s="215" t="s">
        <v>82687</v>
      </c>
      <c r="B25986" s="215">
        <v>1</v>
      </c>
      <c r="C25986" s="216" t="s">
        <v>82688</v>
      </c>
      <c r="D25986" s="215" t="s">
        <v>82689</v>
      </c>
    </row>
    <row r="25987" spans="1:4">
      <c r="A25987" s="215" t="s">
        <v>82690</v>
      </c>
      <c r="B25987" s="215">
        <v>1</v>
      </c>
      <c r="C25987" s="216" t="s">
        <v>82691</v>
      </c>
      <c r="D25987" s="215" t="s">
        <v>82692</v>
      </c>
    </row>
    <row r="25988" spans="1:4">
      <c r="A25988" s="215" t="s">
        <v>82693</v>
      </c>
      <c r="B25988" s="215">
        <v>1</v>
      </c>
      <c r="C25988" s="216" t="s">
        <v>82694</v>
      </c>
      <c r="D25988" s="215" t="s">
        <v>82695</v>
      </c>
    </row>
    <row r="25989" spans="1:4">
      <c r="A25989" s="215" t="s">
        <v>82696</v>
      </c>
      <c r="B25989" s="215">
        <v>1</v>
      </c>
      <c r="C25989" s="216" t="s">
        <v>82697</v>
      </c>
      <c r="D25989" s="215" t="s">
        <v>82698</v>
      </c>
    </row>
    <row r="25990" spans="1:4">
      <c r="A25990" s="215" t="s">
        <v>82699</v>
      </c>
      <c r="B25990" s="215">
        <v>1</v>
      </c>
      <c r="C25990" s="216" t="s">
        <v>82700</v>
      </c>
      <c r="D25990" s="215" t="s">
        <v>82701</v>
      </c>
    </row>
    <row r="25991" spans="1:4">
      <c r="A25991" s="215" t="s">
        <v>82702</v>
      </c>
      <c r="B25991" s="215">
        <v>1</v>
      </c>
      <c r="C25991" s="216" t="s">
        <v>82703</v>
      </c>
      <c r="D25991" s="215" t="s">
        <v>82704</v>
      </c>
    </row>
    <row r="25992" spans="1:4">
      <c r="A25992" s="215" t="s">
        <v>82705</v>
      </c>
      <c r="B25992" s="215">
        <v>1</v>
      </c>
      <c r="C25992" s="216" t="s">
        <v>82706</v>
      </c>
      <c r="D25992" s="215" t="s">
        <v>82707</v>
      </c>
    </row>
    <row r="25993" spans="1:4">
      <c r="A25993" s="215" t="s">
        <v>82708</v>
      </c>
      <c r="B25993" s="215">
        <v>1</v>
      </c>
      <c r="C25993" s="216" t="s">
        <v>82709</v>
      </c>
      <c r="D25993" s="215" t="s">
        <v>82710</v>
      </c>
    </row>
    <row r="25994" spans="1:4">
      <c r="A25994" s="215" t="s">
        <v>82711</v>
      </c>
      <c r="B25994" s="215">
        <v>1</v>
      </c>
      <c r="C25994" s="216" t="s">
        <v>82712</v>
      </c>
      <c r="D25994" s="215" t="s">
        <v>82713</v>
      </c>
    </row>
    <row r="25995" spans="1:4">
      <c r="A25995" s="215" t="s">
        <v>82714</v>
      </c>
      <c r="B25995" s="215">
        <v>1</v>
      </c>
      <c r="C25995" s="216" t="s">
        <v>82715</v>
      </c>
      <c r="D25995" s="215" t="s">
        <v>82716</v>
      </c>
    </row>
    <row r="25996" spans="1:4">
      <c r="A25996" s="215" t="s">
        <v>82717</v>
      </c>
      <c r="B25996" s="215">
        <v>1</v>
      </c>
      <c r="C25996" s="216" t="s">
        <v>82718</v>
      </c>
      <c r="D25996" s="215" t="s">
        <v>82719</v>
      </c>
    </row>
    <row r="25997" spans="1:4">
      <c r="A25997" s="215" t="s">
        <v>82720</v>
      </c>
      <c r="B25997" s="215">
        <v>1</v>
      </c>
      <c r="C25997" s="216" t="s">
        <v>82721</v>
      </c>
      <c r="D25997" s="215" t="s">
        <v>82722</v>
      </c>
    </row>
    <row r="25998" spans="1:4">
      <c r="A25998" s="215" t="s">
        <v>82723</v>
      </c>
      <c r="B25998" s="215">
        <v>1</v>
      </c>
      <c r="C25998" s="216" t="s">
        <v>82724</v>
      </c>
      <c r="D25998" s="215" t="s">
        <v>82725</v>
      </c>
    </row>
    <row r="25999" spans="1:4">
      <c r="A25999" s="215" t="s">
        <v>82726</v>
      </c>
      <c r="B25999" s="215">
        <v>1</v>
      </c>
      <c r="C25999" s="216" t="s">
        <v>82727</v>
      </c>
      <c r="D25999" s="215" t="s">
        <v>82728</v>
      </c>
    </row>
    <row r="26000" spans="1:4">
      <c r="A26000" s="215" t="s">
        <v>82729</v>
      </c>
      <c r="B26000" s="215">
        <v>1</v>
      </c>
      <c r="C26000" s="216" t="s">
        <v>82730</v>
      </c>
      <c r="D26000" s="215" t="s">
        <v>82731</v>
      </c>
    </row>
    <row r="26001" spans="1:4">
      <c r="A26001" s="215" t="s">
        <v>82732</v>
      </c>
      <c r="B26001" s="215">
        <v>1</v>
      </c>
      <c r="C26001" s="216" t="s">
        <v>82733</v>
      </c>
      <c r="D26001" s="215" t="s">
        <v>82734</v>
      </c>
    </row>
    <row r="26002" spans="1:4">
      <c r="A26002" s="215" t="s">
        <v>82735</v>
      </c>
      <c r="B26002" s="215">
        <v>1</v>
      </c>
      <c r="C26002" s="216" t="s">
        <v>82736</v>
      </c>
      <c r="D26002" s="215" t="s">
        <v>82737</v>
      </c>
    </row>
    <row r="26003" spans="1:4">
      <c r="A26003" s="215" t="s">
        <v>82738</v>
      </c>
      <c r="B26003" s="215">
        <v>1</v>
      </c>
      <c r="C26003" s="216" t="s">
        <v>82739</v>
      </c>
      <c r="D26003" s="215" t="s">
        <v>82740</v>
      </c>
    </row>
    <row r="26004" spans="1:4">
      <c r="A26004" s="215" t="s">
        <v>82741</v>
      </c>
      <c r="B26004" s="215">
        <v>1</v>
      </c>
      <c r="C26004" s="216" t="s">
        <v>82742</v>
      </c>
      <c r="D26004" s="215" t="s">
        <v>82743</v>
      </c>
    </row>
    <row r="26005" spans="1:4">
      <c r="A26005" s="215" t="s">
        <v>82744</v>
      </c>
      <c r="B26005" s="215">
        <v>1</v>
      </c>
      <c r="C26005" s="216" t="s">
        <v>82745</v>
      </c>
      <c r="D26005" s="215" t="s">
        <v>82746</v>
      </c>
    </row>
    <row r="26006" spans="1:4">
      <c r="A26006" s="215" t="s">
        <v>82747</v>
      </c>
      <c r="B26006" s="215">
        <v>1</v>
      </c>
      <c r="C26006" s="216" t="s">
        <v>82748</v>
      </c>
      <c r="D26006" s="215" t="s">
        <v>82749</v>
      </c>
    </row>
    <row r="26007" spans="1:4">
      <c r="A26007" s="215" t="s">
        <v>82750</v>
      </c>
      <c r="B26007" s="215">
        <v>1</v>
      </c>
      <c r="C26007" s="216" t="s">
        <v>82751</v>
      </c>
      <c r="D26007" s="215" t="s">
        <v>82752</v>
      </c>
    </row>
    <row r="26008" spans="1:4">
      <c r="A26008" s="215" t="s">
        <v>82753</v>
      </c>
      <c r="B26008" s="215">
        <v>1</v>
      </c>
      <c r="C26008" s="216" t="s">
        <v>82754</v>
      </c>
      <c r="D26008" s="215" t="s">
        <v>82755</v>
      </c>
    </row>
    <row r="26009" spans="1:4">
      <c r="A26009" s="215" t="s">
        <v>82756</v>
      </c>
      <c r="B26009" s="215">
        <v>1</v>
      </c>
      <c r="C26009" s="216" t="s">
        <v>82757</v>
      </c>
      <c r="D26009" s="215" t="s">
        <v>82758</v>
      </c>
    </row>
    <row r="26010" spans="1:4">
      <c r="A26010" s="215" t="s">
        <v>82759</v>
      </c>
      <c r="B26010" s="215">
        <v>1</v>
      </c>
      <c r="C26010" s="216" t="s">
        <v>82760</v>
      </c>
      <c r="D26010" s="215" t="s">
        <v>82761</v>
      </c>
    </row>
    <row r="26011" spans="1:4">
      <c r="A26011" s="215" t="s">
        <v>82762</v>
      </c>
      <c r="B26011" s="215">
        <v>1</v>
      </c>
      <c r="C26011" s="216" t="s">
        <v>82763</v>
      </c>
      <c r="D26011" s="215" t="s">
        <v>82764</v>
      </c>
    </row>
    <row r="26012" spans="1:4">
      <c r="A26012" s="215" t="s">
        <v>82765</v>
      </c>
      <c r="B26012" s="215">
        <v>1</v>
      </c>
      <c r="C26012" s="216" t="s">
        <v>82766</v>
      </c>
      <c r="D26012" s="215" t="s">
        <v>82767</v>
      </c>
    </row>
    <row r="26013" spans="1:4">
      <c r="A26013" s="215" t="s">
        <v>82768</v>
      </c>
      <c r="B26013" s="215">
        <v>1</v>
      </c>
      <c r="C26013" s="216" t="s">
        <v>82769</v>
      </c>
      <c r="D26013" s="215" t="s">
        <v>82770</v>
      </c>
    </row>
    <row r="26014" spans="1:4">
      <c r="A26014" s="215" t="s">
        <v>82771</v>
      </c>
      <c r="B26014" s="215">
        <v>1</v>
      </c>
      <c r="C26014" s="216" t="s">
        <v>82772</v>
      </c>
      <c r="D26014" s="215" t="s">
        <v>82773</v>
      </c>
    </row>
    <row r="26015" spans="1:4">
      <c r="A26015" s="215" t="s">
        <v>82774</v>
      </c>
      <c r="B26015" s="215">
        <v>1</v>
      </c>
      <c r="C26015" s="216" t="s">
        <v>82775</v>
      </c>
      <c r="D26015" s="215" t="s">
        <v>82776</v>
      </c>
    </row>
    <row r="26016" spans="1:4">
      <c r="A26016" s="215" t="s">
        <v>82777</v>
      </c>
      <c r="B26016" s="215">
        <v>1</v>
      </c>
      <c r="C26016" s="216" t="s">
        <v>82778</v>
      </c>
      <c r="D26016" s="215" t="s">
        <v>82779</v>
      </c>
    </row>
    <row r="26017" spans="1:4">
      <c r="A26017" s="215" t="s">
        <v>82780</v>
      </c>
      <c r="B26017" s="215">
        <v>1</v>
      </c>
      <c r="C26017" s="216" t="s">
        <v>82781</v>
      </c>
      <c r="D26017" s="215" t="s">
        <v>82782</v>
      </c>
    </row>
    <row r="26018" spans="1:4">
      <c r="A26018" s="215" t="s">
        <v>82783</v>
      </c>
      <c r="B26018" s="215">
        <v>1</v>
      </c>
      <c r="C26018" s="216" t="s">
        <v>82784</v>
      </c>
      <c r="D26018" s="215" t="s">
        <v>82785</v>
      </c>
    </row>
    <row r="26019" spans="1:4">
      <c r="A26019" s="215" t="s">
        <v>82788</v>
      </c>
      <c r="B26019" s="215">
        <v>1</v>
      </c>
      <c r="C26019" s="216" t="s">
        <v>82789</v>
      </c>
      <c r="D26019" s="215" t="s">
        <v>82790</v>
      </c>
    </row>
    <row r="26020" spans="1:4">
      <c r="A26020" s="215" t="s">
        <v>82791</v>
      </c>
      <c r="B26020" s="215">
        <v>1</v>
      </c>
      <c r="C26020" s="216" t="s">
        <v>82792</v>
      </c>
      <c r="D26020" s="215" t="s">
        <v>82793</v>
      </c>
    </row>
    <row r="26021" spans="1:4">
      <c r="A26021" s="215" t="s">
        <v>82794</v>
      </c>
      <c r="B26021" s="215">
        <v>1</v>
      </c>
      <c r="C26021" s="216" t="s">
        <v>82795</v>
      </c>
      <c r="D26021" s="215" t="s">
        <v>82796</v>
      </c>
    </row>
    <row r="26022" spans="1:4">
      <c r="A26022" s="215" t="s">
        <v>82797</v>
      </c>
      <c r="B26022" s="215">
        <v>1</v>
      </c>
      <c r="C26022" s="216" t="s">
        <v>82798</v>
      </c>
      <c r="D26022" s="215" t="s">
        <v>82799</v>
      </c>
    </row>
    <row r="26023" spans="1:4">
      <c r="A26023" s="215" t="s">
        <v>82800</v>
      </c>
      <c r="B26023" s="215">
        <v>1</v>
      </c>
      <c r="C26023" s="216" t="s">
        <v>82801</v>
      </c>
      <c r="D26023" s="215" t="s">
        <v>82802</v>
      </c>
    </row>
    <row r="26024" spans="1:4">
      <c r="A26024" s="215" t="s">
        <v>82803</v>
      </c>
      <c r="B26024" s="215">
        <v>1</v>
      </c>
      <c r="C26024" s="216" t="s">
        <v>82804</v>
      </c>
      <c r="D26024" s="215" t="s">
        <v>82805</v>
      </c>
    </row>
    <row r="26025" spans="1:4">
      <c r="A26025" s="215" t="s">
        <v>82806</v>
      </c>
      <c r="B26025" s="215">
        <v>1</v>
      </c>
      <c r="C26025" s="216" t="s">
        <v>82807</v>
      </c>
      <c r="D26025" s="215" t="s">
        <v>82808</v>
      </c>
    </row>
    <row r="26026" spans="1:4">
      <c r="A26026" s="215" t="s">
        <v>82809</v>
      </c>
      <c r="B26026" s="215">
        <v>1</v>
      </c>
      <c r="C26026" s="216" t="s">
        <v>82810</v>
      </c>
      <c r="D26026" s="215" t="s">
        <v>82811</v>
      </c>
    </row>
    <row r="26027" spans="1:4">
      <c r="A26027" s="215" t="s">
        <v>82812</v>
      </c>
      <c r="B26027" s="215">
        <v>1</v>
      </c>
      <c r="C26027" s="216" t="s">
        <v>82813</v>
      </c>
      <c r="D26027" s="215" t="s">
        <v>82814</v>
      </c>
    </row>
    <row r="26028" spans="1:4">
      <c r="A26028" s="215" t="s">
        <v>82815</v>
      </c>
      <c r="B26028" s="215">
        <v>1</v>
      </c>
      <c r="C26028" s="216" t="s">
        <v>82816</v>
      </c>
      <c r="D26028" s="215" t="s">
        <v>82817</v>
      </c>
    </row>
    <row r="26029" spans="1:4">
      <c r="A26029" s="215" t="s">
        <v>82818</v>
      </c>
      <c r="B26029" s="215">
        <v>1</v>
      </c>
      <c r="C26029" s="216" t="s">
        <v>82819</v>
      </c>
      <c r="D26029" s="215" t="s">
        <v>82820</v>
      </c>
    </row>
    <row r="26030" spans="1:4">
      <c r="A26030" s="215" t="s">
        <v>82821</v>
      </c>
      <c r="B26030" s="215">
        <v>1</v>
      </c>
      <c r="C26030" s="216" t="s">
        <v>82822</v>
      </c>
      <c r="D26030" s="215" t="s">
        <v>82823</v>
      </c>
    </row>
    <row r="26031" spans="1:4">
      <c r="A26031" s="215" t="s">
        <v>82824</v>
      </c>
      <c r="B26031" s="215">
        <v>1</v>
      </c>
      <c r="C26031" s="216" t="s">
        <v>82825</v>
      </c>
      <c r="D26031" s="215" t="s">
        <v>82826</v>
      </c>
    </row>
    <row r="26032" spans="1:4">
      <c r="A26032" s="215" t="s">
        <v>82827</v>
      </c>
      <c r="B26032" s="215">
        <v>1</v>
      </c>
      <c r="C26032" s="216" t="s">
        <v>82828</v>
      </c>
      <c r="D26032" s="215" t="s">
        <v>82829</v>
      </c>
    </row>
    <row r="26033" spans="1:4">
      <c r="A26033" s="215" t="s">
        <v>82830</v>
      </c>
      <c r="B26033" s="215">
        <v>1</v>
      </c>
      <c r="C26033" s="216" t="s">
        <v>82831</v>
      </c>
      <c r="D26033" s="215" t="s">
        <v>82832</v>
      </c>
    </row>
    <row r="26034" spans="1:4">
      <c r="A26034" s="215" t="s">
        <v>82833</v>
      </c>
      <c r="B26034" s="215">
        <v>1</v>
      </c>
      <c r="C26034" s="216" t="s">
        <v>82834</v>
      </c>
      <c r="D26034" s="215" t="s">
        <v>82835</v>
      </c>
    </row>
    <row r="26035" spans="1:4">
      <c r="A26035" s="215" t="s">
        <v>82836</v>
      </c>
      <c r="B26035" s="215">
        <v>1</v>
      </c>
      <c r="C26035" s="216" t="s">
        <v>82837</v>
      </c>
      <c r="D26035" s="215" t="s">
        <v>82838</v>
      </c>
    </row>
    <row r="26036" spans="1:4">
      <c r="A26036" s="215" t="s">
        <v>82839</v>
      </c>
      <c r="B26036" s="215">
        <v>1</v>
      </c>
      <c r="C26036" s="216" t="s">
        <v>82840</v>
      </c>
      <c r="D26036" s="215" t="s">
        <v>82841</v>
      </c>
    </row>
    <row r="26037" spans="1:4">
      <c r="A26037" s="215" t="s">
        <v>82842</v>
      </c>
      <c r="B26037" s="215">
        <v>1</v>
      </c>
      <c r="C26037" s="216" t="s">
        <v>82843</v>
      </c>
      <c r="D26037" s="215" t="s">
        <v>82844</v>
      </c>
    </row>
    <row r="26038" spans="1:4">
      <c r="A26038" s="215" t="s">
        <v>82845</v>
      </c>
      <c r="B26038" s="215">
        <v>1</v>
      </c>
      <c r="C26038" s="216" t="s">
        <v>82846</v>
      </c>
      <c r="D26038" s="215" t="s">
        <v>82847</v>
      </c>
    </row>
    <row r="26039" spans="1:4">
      <c r="A26039" s="215" t="s">
        <v>82848</v>
      </c>
      <c r="B26039" s="215">
        <v>1</v>
      </c>
      <c r="C26039" s="216" t="s">
        <v>82849</v>
      </c>
      <c r="D26039" s="215" t="s">
        <v>82850</v>
      </c>
    </row>
    <row r="26040" spans="1:4">
      <c r="A26040" s="215" t="s">
        <v>82851</v>
      </c>
      <c r="B26040" s="215">
        <v>1</v>
      </c>
      <c r="C26040" s="216" t="s">
        <v>82852</v>
      </c>
      <c r="D26040" s="215" t="s">
        <v>82853</v>
      </c>
    </row>
    <row r="26041" spans="1:4">
      <c r="A26041" s="215" t="s">
        <v>82854</v>
      </c>
      <c r="B26041" s="215">
        <v>1</v>
      </c>
      <c r="C26041" s="216" t="s">
        <v>82855</v>
      </c>
      <c r="D26041" s="215" t="s">
        <v>82856</v>
      </c>
    </row>
    <row r="26042" spans="1:4">
      <c r="A26042" s="215" t="s">
        <v>82857</v>
      </c>
      <c r="B26042" s="215">
        <v>1</v>
      </c>
      <c r="C26042" s="216" t="s">
        <v>82858</v>
      </c>
      <c r="D26042" s="215" t="s">
        <v>82859</v>
      </c>
    </row>
    <row r="26043" spans="1:4">
      <c r="A26043" s="215" t="s">
        <v>82860</v>
      </c>
      <c r="B26043" s="215">
        <v>1</v>
      </c>
      <c r="C26043" s="216" t="s">
        <v>82861</v>
      </c>
      <c r="D26043" s="215" t="s">
        <v>82862</v>
      </c>
    </row>
    <row r="26044" spans="1:4">
      <c r="A26044" s="215" t="s">
        <v>82863</v>
      </c>
      <c r="B26044" s="215">
        <v>1</v>
      </c>
      <c r="C26044" s="216" t="s">
        <v>82864</v>
      </c>
      <c r="D26044" s="215" t="s">
        <v>82865</v>
      </c>
    </row>
    <row r="26045" spans="1:4">
      <c r="A26045" s="215" t="s">
        <v>82866</v>
      </c>
      <c r="B26045" s="215">
        <v>1</v>
      </c>
      <c r="C26045" s="216" t="s">
        <v>82867</v>
      </c>
      <c r="D26045" s="215" t="s">
        <v>82868</v>
      </c>
    </row>
    <row r="26046" spans="1:4">
      <c r="A26046" s="215" t="s">
        <v>82869</v>
      </c>
      <c r="B26046" s="215">
        <v>1</v>
      </c>
      <c r="C26046" s="216" t="s">
        <v>82870</v>
      </c>
      <c r="D26046" s="215" t="s">
        <v>82871</v>
      </c>
    </row>
    <row r="26047" spans="1:4">
      <c r="A26047" s="215" t="s">
        <v>82872</v>
      </c>
      <c r="B26047" s="215">
        <v>1</v>
      </c>
      <c r="C26047" s="216" t="s">
        <v>82873</v>
      </c>
      <c r="D26047" s="215" t="s">
        <v>82874</v>
      </c>
    </row>
    <row r="26048" spans="1:4">
      <c r="A26048" s="215" t="s">
        <v>82875</v>
      </c>
      <c r="B26048" s="215">
        <v>1</v>
      </c>
      <c r="C26048" s="216" t="s">
        <v>82876</v>
      </c>
      <c r="D26048" s="215" t="s">
        <v>82877</v>
      </c>
    </row>
    <row r="26049" spans="1:4">
      <c r="A26049" s="215" t="s">
        <v>82878</v>
      </c>
      <c r="B26049" s="215">
        <v>1</v>
      </c>
      <c r="C26049" s="216" t="s">
        <v>82879</v>
      </c>
      <c r="D26049" s="215" t="s">
        <v>82880</v>
      </c>
    </row>
    <row r="26050" spans="1:4">
      <c r="A26050" s="215" t="s">
        <v>82881</v>
      </c>
      <c r="B26050" s="215">
        <v>1</v>
      </c>
      <c r="C26050" s="216" t="s">
        <v>82882</v>
      </c>
      <c r="D26050" s="215" t="s">
        <v>82883</v>
      </c>
    </row>
    <row r="26051" spans="1:4">
      <c r="A26051" s="215" t="s">
        <v>82884</v>
      </c>
      <c r="B26051" s="215">
        <v>1</v>
      </c>
      <c r="C26051" s="216" t="s">
        <v>82885</v>
      </c>
      <c r="D26051" s="215" t="s">
        <v>82886</v>
      </c>
    </row>
    <row r="26052" spans="1:4">
      <c r="A26052" s="215" t="s">
        <v>82887</v>
      </c>
      <c r="B26052" s="215">
        <v>1</v>
      </c>
      <c r="C26052" s="216" t="s">
        <v>82888</v>
      </c>
      <c r="D26052" s="215" t="s">
        <v>82889</v>
      </c>
    </row>
    <row r="26053" spans="1:4">
      <c r="A26053" s="215" t="s">
        <v>82890</v>
      </c>
      <c r="B26053" s="215">
        <v>1</v>
      </c>
      <c r="C26053" s="216" t="s">
        <v>82891</v>
      </c>
      <c r="D26053" s="215" t="s">
        <v>82892</v>
      </c>
    </row>
    <row r="26054" spans="1:4">
      <c r="A26054" s="215" t="s">
        <v>82893</v>
      </c>
      <c r="B26054" s="215">
        <v>1</v>
      </c>
      <c r="C26054" s="216" t="s">
        <v>82894</v>
      </c>
      <c r="D26054" s="215" t="s">
        <v>82895</v>
      </c>
    </row>
    <row r="26055" spans="1:4">
      <c r="A26055" s="215" t="s">
        <v>82896</v>
      </c>
      <c r="B26055" s="215">
        <v>1</v>
      </c>
      <c r="C26055" s="216" t="s">
        <v>82897</v>
      </c>
      <c r="D26055" s="215" t="s">
        <v>82898</v>
      </c>
    </row>
    <row r="26056" spans="1:4">
      <c r="A26056" s="215" t="s">
        <v>82899</v>
      </c>
      <c r="B26056" s="215">
        <v>1</v>
      </c>
      <c r="C26056" s="216" t="s">
        <v>82900</v>
      </c>
      <c r="D26056" s="215" t="s">
        <v>82901</v>
      </c>
    </row>
    <row r="26057" spans="1:4">
      <c r="A26057" s="215" t="s">
        <v>82902</v>
      </c>
      <c r="B26057" s="215">
        <v>1</v>
      </c>
      <c r="C26057" s="216" t="s">
        <v>82903</v>
      </c>
      <c r="D26057" s="215" t="s">
        <v>82904</v>
      </c>
    </row>
    <row r="26058" spans="1:4">
      <c r="A26058" s="215" t="s">
        <v>82905</v>
      </c>
      <c r="B26058" s="215">
        <v>1</v>
      </c>
      <c r="C26058" s="216" t="s">
        <v>82906</v>
      </c>
      <c r="D26058" s="215" t="s">
        <v>82907</v>
      </c>
    </row>
    <row r="26059" spans="1:4">
      <c r="A26059" s="215" t="s">
        <v>82908</v>
      </c>
      <c r="B26059" s="215">
        <v>1</v>
      </c>
      <c r="C26059" s="216" t="s">
        <v>82909</v>
      </c>
      <c r="D26059" s="215" t="s">
        <v>82910</v>
      </c>
    </row>
    <row r="26060" spans="1:4">
      <c r="A26060" s="215" t="s">
        <v>82911</v>
      </c>
      <c r="B26060" s="215">
        <v>1</v>
      </c>
      <c r="C26060" s="216" t="s">
        <v>82912</v>
      </c>
      <c r="D26060" s="215" t="s">
        <v>82913</v>
      </c>
    </row>
    <row r="26061" spans="1:4">
      <c r="A26061" s="215" t="s">
        <v>82914</v>
      </c>
      <c r="B26061" s="215">
        <v>1</v>
      </c>
      <c r="C26061" s="216" t="s">
        <v>82915</v>
      </c>
      <c r="D26061" s="215" t="s">
        <v>82916</v>
      </c>
    </row>
    <row r="26062" spans="1:4">
      <c r="A26062" s="215" t="s">
        <v>82917</v>
      </c>
      <c r="B26062" s="215">
        <v>1</v>
      </c>
      <c r="C26062" s="216" t="s">
        <v>82918</v>
      </c>
      <c r="D26062" s="215" t="s">
        <v>82919</v>
      </c>
    </row>
    <row r="26063" spans="1:4">
      <c r="A26063" s="215" t="s">
        <v>82920</v>
      </c>
      <c r="B26063" s="215">
        <v>1</v>
      </c>
      <c r="C26063" s="216" t="s">
        <v>82921</v>
      </c>
      <c r="D26063" s="215" t="s">
        <v>82922</v>
      </c>
    </row>
    <row r="26064" spans="1:4">
      <c r="A26064" s="215" t="s">
        <v>82923</v>
      </c>
      <c r="B26064" s="215">
        <v>1</v>
      </c>
      <c r="C26064" s="216" t="s">
        <v>82924</v>
      </c>
      <c r="D26064" s="215" t="s">
        <v>82925</v>
      </c>
    </row>
    <row r="26065" spans="1:4">
      <c r="A26065" s="215" t="s">
        <v>82926</v>
      </c>
      <c r="B26065" s="215">
        <v>1</v>
      </c>
      <c r="C26065" s="216" t="s">
        <v>82927</v>
      </c>
      <c r="D26065" s="215" t="s">
        <v>82928</v>
      </c>
    </row>
    <row r="26066" spans="1:4">
      <c r="A26066" s="215" t="s">
        <v>82929</v>
      </c>
      <c r="B26066" s="215">
        <v>1</v>
      </c>
      <c r="C26066" s="216" t="s">
        <v>82930</v>
      </c>
      <c r="D26066" s="215" t="s">
        <v>82931</v>
      </c>
    </row>
    <row r="26067" spans="1:4">
      <c r="A26067" s="215" t="s">
        <v>82932</v>
      </c>
      <c r="B26067" s="215">
        <v>1</v>
      </c>
      <c r="C26067" s="216" t="s">
        <v>82933</v>
      </c>
      <c r="D26067" s="215" t="s">
        <v>82934</v>
      </c>
    </row>
    <row r="26068" spans="1:4">
      <c r="A26068" s="215" t="s">
        <v>82935</v>
      </c>
      <c r="B26068" s="215">
        <v>1</v>
      </c>
      <c r="C26068" s="216" t="s">
        <v>82936</v>
      </c>
      <c r="D26068" s="215" t="s">
        <v>82937</v>
      </c>
    </row>
    <row r="26069" spans="1:4">
      <c r="A26069" s="215" t="s">
        <v>82938</v>
      </c>
      <c r="B26069" s="215">
        <v>1</v>
      </c>
      <c r="C26069" s="216" t="s">
        <v>82939</v>
      </c>
      <c r="D26069" s="215" t="s">
        <v>82940</v>
      </c>
    </row>
    <row r="26070" spans="1:4">
      <c r="A26070" s="215" t="s">
        <v>82941</v>
      </c>
      <c r="B26070" s="215">
        <v>1</v>
      </c>
      <c r="C26070" s="216" t="s">
        <v>82942</v>
      </c>
      <c r="D26070" s="215" t="s">
        <v>82943</v>
      </c>
    </row>
    <row r="26071" spans="1:4">
      <c r="A26071" s="215" t="s">
        <v>82944</v>
      </c>
      <c r="B26071" s="215">
        <v>1</v>
      </c>
      <c r="C26071" s="216" t="s">
        <v>82945</v>
      </c>
      <c r="D26071" s="215" t="s">
        <v>82946</v>
      </c>
    </row>
    <row r="26072" spans="1:4">
      <c r="A26072" s="215" t="s">
        <v>82947</v>
      </c>
      <c r="B26072" s="215">
        <v>1</v>
      </c>
      <c r="C26072" s="216" t="s">
        <v>82948</v>
      </c>
      <c r="D26072" s="215" t="s">
        <v>82949</v>
      </c>
    </row>
    <row r="26073" spans="1:4">
      <c r="A26073" s="215" t="s">
        <v>82950</v>
      </c>
      <c r="B26073" s="215">
        <v>1</v>
      </c>
      <c r="C26073" s="216" t="s">
        <v>82951</v>
      </c>
      <c r="D26073" s="215" t="s">
        <v>82952</v>
      </c>
    </row>
    <row r="26074" spans="1:4">
      <c r="A26074" s="215" t="s">
        <v>82953</v>
      </c>
      <c r="B26074" s="215">
        <v>1</v>
      </c>
      <c r="C26074" s="216" t="s">
        <v>82954</v>
      </c>
      <c r="D26074" s="215" t="s">
        <v>82955</v>
      </c>
    </row>
    <row r="26075" spans="1:4">
      <c r="A26075" s="215" t="s">
        <v>82956</v>
      </c>
      <c r="B26075" s="215">
        <v>1</v>
      </c>
      <c r="C26075" s="216" t="s">
        <v>82957</v>
      </c>
      <c r="D26075" s="215" t="s">
        <v>82958</v>
      </c>
    </row>
    <row r="26076" spans="1:4">
      <c r="A26076" s="215" t="s">
        <v>82959</v>
      </c>
      <c r="B26076" s="215">
        <v>1</v>
      </c>
      <c r="C26076" s="216" t="s">
        <v>82960</v>
      </c>
      <c r="D26076" s="215" t="s">
        <v>82961</v>
      </c>
    </row>
    <row r="26077" spans="1:4">
      <c r="A26077" s="215" t="s">
        <v>82962</v>
      </c>
      <c r="B26077" s="215">
        <v>1</v>
      </c>
      <c r="C26077" s="216" t="s">
        <v>82963</v>
      </c>
      <c r="D26077" s="215" t="s">
        <v>82964</v>
      </c>
    </row>
    <row r="26078" spans="1:4">
      <c r="A26078" s="215" t="s">
        <v>82965</v>
      </c>
      <c r="B26078" s="215">
        <v>1</v>
      </c>
      <c r="C26078" s="216" t="s">
        <v>111512</v>
      </c>
      <c r="D26078" s="215" t="s">
        <v>82966</v>
      </c>
    </row>
    <row r="26079" spans="1:4">
      <c r="A26079" s="215" t="s">
        <v>111513</v>
      </c>
      <c r="B26079" s="215">
        <v>1</v>
      </c>
      <c r="C26079" s="216" t="s">
        <v>111514</v>
      </c>
      <c r="D26079" s="215" t="s">
        <v>82787</v>
      </c>
    </row>
    <row r="26080" spans="1:4">
      <c r="A26080" s="215" t="s">
        <v>111515</v>
      </c>
      <c r="B26080" s="215">
        <v>1</v>
      </c>
      <c r="C26080" s="216" t="s">
        <v>82786</v>
      </c>
      <c r="D26080" s="215" t="s">
        <v>111516</v>
      </c>
    </row>
    <row r="26081" spans="1:4">
      <c r="A26081" s="215" t="s">
        <v>82967</v>
      </c>
      <c r="B26081" s="215">
        <v>1</v>
      </c>
      <c r="C26081" s="216" t="s">
        <v>82968</v>
      </c>
      <c r="D26081" s="215" t="s">
        <v>82638</v>
      </c>
    </row>
    <row r="26082" spans="1:4">
      <c r="A26082" s="215" t="s">
        <v>82969</v>
      </c>
      <c r="B26082" s="215">
        <v>1</v>
      </c>
      <c r="C26082" s="216" t="s">
        <v>82970</v>
      </c>
      <c r="D26082" s="215" t="s">
        <v>82971</v>
      </c>
    </row>
    <row r="26083" spans="1:4">
      <c r="A26083" s="215" t="s">
        <v>82972</v>
      </c>
      <c r="B26083" s="215">
        <v>1</v>
      </c>
      <c r="C26083" s="216" t="s">
        <v>82973</v>
      </c>
      <c r="D26083" s="215" t="s">
        <v>82974</v>
      </c>
    </row>
    <row r="26084" spans="1:4">
      <c r="A26084" s="215" t="s">
        <v>82975</v>
      </c>
      <c r="B26084" s="215">
        <v>1</v>
      </c>
      <c r="C26084" s="216" t="s">
        <v>82976</v>
      </c>
      <c r="D26084" s="215" t="s">
        <v>82977</v>
      </c>
    </row>
    <row r="26085" spans="1:4">
      <c r="A26085" s="215" t="s">
        <v>82978</v>
      </c>
      <c r="B26085" s="215">
        <v>1</v>
      </c>
      <c r="C26085" s="216" t="s">
        <v>82979</v>
      </c>
      <c r="D26085" s="215" t="s">
        <v>82980</v>
      </c>
    </row>
    <row r="26086" spans="1:4">
      <c r="A26086" s="215" t="s">
        <v>82981</v>
      </c>
      <c r="B26086" s="215">
        <v>1</v>
      </c>
      <c r="C26086" s="216" t="s">
        <v>82982</v>
      </c>
      <c r="D26086" s="215" t="s">
        <v>82983</v>
      </c>
    </row>
    <row r="26087" spans="1:4">
      <c r="A26087" s="215" t="s">
        <v>82984</v>
      </c>
      <c r="B26087" s="215">
        <v>1</v>
      </c>
      <c r="C26087" s="216" t="s">
        <v>82985</v>
      </c>
      <c r="D26087" s="215" t="s">
        <v>82986</v>
      </c>
    </row>
    <row r="26088" spans="1:4">
      <c r="A26088" s="215" t="s">
        <v>82987</v>
      </c>
      <c r="B26088" s="215">
        <v>1</v>
      </c>
      <c r="C26088" s="216" t="s">
        <v>82988</v>
      </c>
      <c r="D26088" s="215" t="s">
        <v>82989</v>
      </c>
    </row>
    <row r="26089" spans="1:4">
      <c r="A26089" s="215" t="s">
        <v>82990</v>
      </c>
      <c r="B26089" s="215">
        <v>1</v>
      </c>
      <c r="C26089" s="216" t="s">
        <v>82991</v>
      </c>
      <c r="D26089" s="215" t="s">
        <v>82992</v>
      </c>
    </row>
    <row r="26090" spans="1:4">
      <c r="A26090" s="215" t="s">
        <v>82993</v>
      </c>
      <c r="B26090" s="215">
        <v>1</v>
      </c>
      <c r="C26090" s="216" t="s">
        <v>82994</v>
      </c>
      <c r="D26090" s="215" t="s">
        <v>82995</v>
      </c>
    </row>
    <row r="26091" spans="1:4">
      <c r="A26091" s="215" t="s">
        <v>82996</v>
      </c>
      <c r="B26091" s="215">
        <v>1</v>
      </c>
      <c r="C26091" s="216" t="s">
        <v>82997</v>
      </c>
      <c r="D26091" s="215" t="s">
        <v>82998</v>
      </c>
    </row>
    <row r="26092" spans="1:4">
      <c r="A26092" s="215" t="s">
        <v>82999</v>
      </c>
      <c r="B26092" s="215">
        <v>1</v>
      </c>
      <c r="C26092" s="216" t="s">
        <v>83000</v>
      </c>
      <c r="D26092" s="215" t="s">
        <v>83001</v>
      </c>
    </row>
    <row r="26093" spans="1:4">
      <c r="A26093" s="215" t="s">
        <v>83002</v>
      </c>
      <c r="B26093" s="215">
        <v>1</v>
      </c>
      <c r="C26093" s="216" t="s">
        <v>83003</v>
      </c>
      <c r="D26093" s="215" t="s">
        <v>83004</v>
      </c>
    </row>
    <row r="26094" spans="1:4">
      <c r="A26094" s="215" t="s">
        <v>83005</v>
      </c>
      <c r="B26094" s="215">
        <v>1</v>
      </c>
      <c r="C26094" s="216" t="s">
        <v>83006</v>
      </c>
      <c r="D26094" s="215" t="s">
        <v>83007</v>
      </c>
    </row>
    <row r="26095" spans="1:4">
      <c r="A26095" s="215" t="s">
        <v>83008</v>
      </c>
      <c r="B26095" s="215">
        <v>1</v>
      </c>
      <c r="C26095" s="216" t="s">
        <v>83009</v>
      </c>
      <c r="D26095" s="215" t="s">
        <v>83010</v>
      </c>
    </row>
    <row r="26096" spans="1:4">
      <c r="A26096" s="215" t="s">
        <v>83011</v>
      </c>
      <c r="B26096" s="215">
        <v>1</v>
      </c>
      <c r="C26096" s="216" t="s">
        <v>83012</v>
      </c>
      <c r="D26096" s="215" t="s">
        <v>83013</v>
      </c>
    </row>
    <row r="26097" spans="1:4">
      <c r="A26097" s="215" t="s">
        <v>83014</v>
      </c>
      <c r="B26097" s="215">
        <v>1</v>
      </c>
      <c r="C26097" s="216" t="s">
        <v>83015</v>
      </c>
      <c r="D26097" s="215" t="s">
        <v>83016</v>
      </c>
    </row>
    <row r="26098" spans="1:4">
      <c r="A26098" s="215" t="s">
        <v>83017</v>
      </c>
      <c r="B26098" s="215">
        <v>1</v>
      </c>
      <c r="C26098" s="216" t="s">
        <v>83018</v>
      </c>
      <c r="D26098" s="215" t="s">
        <v>83019</v>
      </c>
    </row>
    <row r="26099" spans="1:4">
      <c r="A26099" s="215" t="s">
        <v>83020</v>
      </c>
      <c r="B26099" s="215">
        <v>1</v>
      </c>
      <c r="C26099" s="216" t="s">
        <v>83021</v>
      </c>
      <c r="D26099" s="215" t="s">
        <v>83022</v>
      </c>
    </row>
    <row r="26100" spans="1:4">
      <c r="A26100" s="215" t="s">
        <v>83023</v>
      </c>
      <c r="B26100" s="215">
        <v>1</v>
      </c>
      <c r="C26100" s="216" t="s">
        <v>83024</v>
      </c>
      <c r="D26100" s="215" t="s">
        <v>83025</v>
      </c>
    </row>
    <row r="26101" spans="1:4">
      <c r="A26101" s="215" t="s">
        <v>83026</v>
      </c>
      <c r="B26101" s="215">
        <v>1</v>
      </c>
      <c r="C26101" s="216" t="s">
        <v>83027</v>
      </c>
      <c r="D26101" s="215" t="s">
        <v>83028</v>
      </c>
    </row>
    <row r="26102" spans="1:4">
      <c r="A26102" s="215" t="s">
        <v>83029</v>
      </c>
      <c r="B26102" s="215">
        <v>1</v>
      </c>
      <c r="C26102" s="216" t="s">
        <v>83030</v>
      </c>
      <c r="D26102" s="215" t="s">
        <v>83031</v>
      </c>
    </row>
    <row r="26103" spans="1:4">
      <c r="A26103" s="215" t="s">
        <v>83032</v>
      </c>
      <c r="B26103" s="215">
        <v>1</v>
      </c>
      <c r="C26103" s="216" t="s">
        <v>83033</v>
      </c>
      <c r="D26103" s="215" t="s">
        <v>83034</v>
      </c>
    </row>
    <row r="26104" spans="1:4">
      <c r="A26104" s="215" t="s">
        <v>83035</v>
      </c>
      <c r="B26104" s="215">
        <v>1</v>
      </c>
      <c r="C26104" s="216" t="s">
        <v>83036</v>
      </c>
      <c r="D26104" s="215" t="s">
        <v>83037</v>
      </c>
    </row>
    <row r="26105" spans="1:4">
      <c r="A26105" s="215" t="s">
        <v>83038</v>
      </c>
      <c r="B26105" s="215">
        <v>1</v>
      </c>
      <c r="C26105" s="216" t="s">
        <v>83039</v>
      </c>
      <c r="D26105" s="215" t="s">
        <v>83040</v>
      </c>
    </row>
    <row r="26106" spans="1:4">
      <c r="A26106" s="215" t="s">
        <v>83041</v>
      </c>
      <c r="B26106" s="215">
        <v>1</v>
      </c>
      <c r="C26106" s="216" t="s">
        <v>83042</v>
      </c>
      <c r="D26106" s="215" t="s">
        <v>83043</v>
      </c>
    </row>
    <row r="26107" spans="1:4">
      <c r="A26107" s="215" t="s">
        <v>83044</v>
      </c>
      <c r="B26107" s="215">
        <v>1</v>
      </c>
      <c r="C26107" s="216" t="s">
        <v>83045</v>
      </c>
      <c r="D26107" s="215" t="s">
        <v>83046</v>
      </c>
    </row>
    <row r="26108" spans="1:4">
      <c r="A26108" s="215" t="s">
        <v>83047</v>
      </c>
      <c r="B26108" s="215">
        <v>1</v>
      </c>
      <c r="C26108" s="216" t="s">
        <v>83048</v>
      </c>
      <c r="D26108" s="215" t="s">
        <v>83049</v>
      </c>
    </row>
    <row r="26109" spans="1:4">
      <c r="A26109" s="215" t="s">
        <v>83050</v>
      </c>
      <c r="B26109" s="215">
        <v>1</v>
      </c>
      <c r="C26109" s="216" t="s">
        <v>83051</v>
      </c>
      <c r="D26109" s="215" t="s">
        <v>83052</v>
      </c>
    </row>
    <row r="26110" spans="1:4">
      <c r="A26110" s="215" t="s">
        <v>83053</v>
      </c>
      <c r="B26110" s="215">
        <v>1</v>
      </c>
      <c r="C26110" s="216" t="s">
        <v>83054</v>
      </c>
      <c r="D26110" s="215" t="s">
        <v>82829</v>
      </c>
    </row>
    <row r="26111" spans="1:4">
      <c r="A26111" s="215" t="s">
        <v>83055</v>
      </c>
      <c r="B26111" s="215">
        <v>1</v>
      </c>
      <c r="C26111" s="216" t="s">
        <v>83056</v>
      </c>
      <c r="D26111" s="215" t="s">
        <v>83057</v>
      </c>
    </row>
    <row r="26112" spans="1:4">
      <c r="A26112" s="215" t="s">
        <v>83058</v>
      </c>
      <c r="B26112" s="215">
        <v>1</v>
      </c>
      <c r="C26112" s="216" t="s">
        <v>83059</v>
      </c>
      <c r="D26112" s="215" t="s">
        <v>83060</v>
      </c>
    </row>
    <row r="26113" spans="1:4">
      <c r="A26113" s="215" t="s">
        <v>83061</v>
      </c>
      <c r="B26113" s="215">
        <v>1</v>
      </c>
      <c r="C26113" s="216" t="s">
        <v>83062</v>
      </c>
      <c r="D26113" s="215" t="s">
        <v>83063</v>
      </c>
    </row>
    <row r="26114" spans="1:4">
      <c r="A26114" s="215" t="s">
        <v>83064</v>
      </c>
      <c r="B26114" s="215">
        <v>1</v>
      </c>
      <c r="C26114" s="216" t="s">
        <v>83065</v>
      </c>
      <c r="D26114" s="215" t="s">
        <v>83066</v>
      </c>
    </row>
    <row r="26115" spans="1:4">
      <c r="A26115" s="215" t="s">
        <v>83067</v>
      </c>
      <c r="B26115" s="215">
        <v>1</v>
      </c>
      <c r="C26115" s="216" t="s">
        <v>83068</v>
      </c>
      <c r="D26115" s="215" t="s">
        <v>83069</v>
      </c>
    </row>
    <row r="26116" spans="1:4">
      <c r="A26116" s="215" t="s">
        <v>83070</v>
      </c>
      <c r="B26116" s="215">
        <v>1</v>
      </c>
      <c r="C26116" s="216" t="s">
        <v>83071</v>
      </c>
      <c r="D26116" s="215" t="s">
        <v>83072</v>
      </c>
    </row>
    <row r="26117" spans="1:4">
      <c r="A26117" s="215" t="s">
        <v>83073</v>
      </c>
      <c r="B26117" s="215">
        <v>1</v>
      </c>
      <c r="C26117" s="216" t="s">
        <v>83074</v>
      </c>
      <c r="D26117" s="215" t="s">
        <v>83075</v>
      </c>
    </row>
    <row r="26118" spans="1:4">
      <c r="A26118" s="215" t="s">
        <v>83076</v>
      </c>
      <c r="B26118" s="215">
        <v>1</v>
      </c>
      <c r="C26118" s="216" t="s">
        <v>83077</v>
      </c>
      <c r="D26118" s="215" t="s">
        <v>83078</v>
      </c>
    </row>
    <row r="26119" spans="1:4">
      <c r="A26119" s="215" t="s">
        <v>83079</v>
      </c>
      <c r="B26119" s="215">
        <v>1</v>
      </c>
      <c r="C26119" s="216" t="s">
        <v>83080</v>
      </c>
      <c r="D26119" s="215" t="s">
        <v>83081</v>
      </c>
    </row>
    <row r="26120" spans="1:4">
      <c r="A26120" s="215" t="s">
        <v>83082</v>
      </c>
      <c r="B26120" s="215">
        <v>1</v>
      </c>
      <c r="C26120" s="216" t="s">
        <v>13086</v>
      </c>
      <c r="D26120" s="215" t="s">
        <v>83083</v>
      </c>
    </row>
    <row r="26121" spans="1:4">
      <c r="A26121" s="215" t="s">
        <v>83084</v>
      </c>
      <c r="B26121" s="215">
        <v>1</v>
      </c>
      <c r="C26121" s="216" t="s">
        <v>83085</v>
      </c>
      <c r="D26121" s="215" t="s">
        <v>83086</v>
      </c>
    </row>
    <row r="26122" spans="1:4">
      <c r="A26122" s="215" t="s">
        <v>83087</v>
      </c>
      <c r="B26122" s="215">
        <v>1</v>
      </c>
      <c r="C26122" s="216" t="s">
        <v>83088</v>
      </c>
      <c r="D26122" s="215" t="s">
        <v>83089</v>
      </c>
    </row>
    <row r="26123" spans="1:4">
      <c r="A26123" s="215" t="s">
        <v>83090</v>
      </c>
      <c r="B26123" s="215">
        <v>1</v>
      </c>
      <c r="C26123" s="216" t="s">
        <v>83091</v>
      </c>
      <c r="D26123" s="215" t="s">
        <v>83092</v>
      </c>
    </row>
    <row r="26124" spans="1:4">
      <c r="A26124" s="215" t="s">
        <v>83093</v>
      </c>
      <c r="B26124" s="215">
        <v>1</v>
      </c>
      <c r="C26124" s="216" t="s">
        <v>83094</v>
      </c>
      <c r="D26124" s="215" t="s">
        <v>83095</v>
      </c>
    </row>
    <row r="26125" spans="1:4">
      <c r="A26125" s="215" t="s">
        <v>83096</v>
      </c>
      <c r="B26125" s="215">
        <v>1</v>
      </c>
      <c r="C26125" s="216" t="s">
        <v>83097</v>
      </c>
      <c r="D26125" s="215" t="s">
        <v>83098</v>
      </c>
    </row>
    <row r="26126" spans="1:4">
      <c r="A26126" s="215" t="s">
        <v>83099</v>
      </c>
      <c r="B26126" s="215">
        <v>1</v>
      </c>
      <c r="C26126" s="216" t="s">
        <v>83100</v>
      </c>
      <c r="D26126" s="215" t="s">
        <v>83101</v>
      </c>
    </row>
    <row r="26127" spans="1:4">
      <c r="A26127" s="215" t="s">
        <v>83102</v>
      </c>
      <c r="B26127" s="215">
        <v>1</v>
      </c>
      <c r="C26127" s="216" t="s">
        <v>83103</v>
      </c>
      <c r="D26127" s="215" t="s">
        <v>83104</v>
      </c>
    </row>
    <row r="26128" spans="1:4">
      <c r="A26128" s="215" t="s">
        <v>83105</v>
      </c>
      <c r="B26128" s="215">
        <v>1</v>
      </c>
      <c r="C26128" s="216" t="s">
        <v>83106</v>
      </c>
      <c r="D26128" s="215" t="s">
        <v>83107</v>
      </c>
    </row>
    <row r="26129" spans="1:4">
      <c r="A26129" s="215" t="s">
        <v>83108</v>
      </c>
      <c r="B26129" s="215">
        <v>2</v>
      </c>
      <c r="C26129" s="216" t="s">
        <v>83109</v>
      </c>
      <c r="D26129" s="215" t="s">
        <v>83110</v>
      </c>
    </row>
    <row r="26130" spans="1:4">
      <c r="A26130" s="215" t="s">
        <v>83111</v>
      </c>
      <c r="B26130" s="215">
        <v>2</v>
      </c>
      <c r="C26130" s="216" t="s">
        <v>83112</v>
      </c>
      <c r="D26130" s="215" t="s">
        <v>83113</v>
      </c>
    </row>
    <row r="26131" spans="1:4">
      <c r="A26131" s="215" t="s">
        <v>83114</v>
      </c>
      <c r="B26131" s="215">
        <v>1</v>
      </c>
      <c r="C26131" s="216" t="s">
        <v>83115</v>
      </c>
      <c r="D26131" s="215" t="s">
        <v>83116</v>
      </c>
    </row>
    <row r="26132" spans="1:4">
      <c r="A26132" s="215" t="s">
        <v>83117</v>
      </c>
      <c r="B26132" s="215">
        <v>1</v>
      </c>
      <c r="C26132" s="216" t="s">
        <v>83118</v>
      </c>
      <c r="D26132" s="215" t="s">
        <v>83119</v>
      </c>
    </row>
    <row r="26133" spans="1:4">
      <c r="A26133" s="215" t="s">
        <v>83120</v>
      </c>
      <c r="B26133" s="215">
        <v>1</v>
      </c>
      <c r="C26133" s="216" t="s">
        <v>83121</v>
      </c>
      <c r="D26133" s="215" t="s">
        <v>83122</v>
      </c>
    </row>
    <row r="26134" spans="1:4">
      <c r="A26134" s="215" t="s">
        <v>111517</v>
      </c>
      <c r="B26134" s="215">
        <v>1</v>
      </c>
      <c r="C26134" s="216" t="s">
        <v>111518</v>
      </c>
      <c r="D26134" s="215" t="s">
        <v>111519</v>
      </c>
    </row>
    <row r="26135" spans="1:4">
      <c r="A26135" s="215" t="s">
        <v>83123</v>
      </c>
      <c r="B26135" s="215">
        <v>1</v>
      </c>
      <c r="C26135" s="216" t="s">
        <v>83124</v>
      </c>
      <c r="D26135" s="215" t="s">
        <v>83125</v>
      </c>
    </row>
    <row r="26136" spans="1:4">
      <c r="A26136" s="215" t="s">
        <v>83126</v>
      </c>
      <c r="B26136" s="215">
        <v>1</v>
      </c>
      <c r="C26136" s="216" t="s">
        <v>83127</v>
      </c>
      <c r="D26136" s="215" t="s">
        <v>83128</v>
      </c>
    </row>
    <row r="26137" spans="1:4">
      <c r="A26137" s="215" t="s">
        <v>83129</v>
      </c>
      <c r="B26137" s="215">
        <v>1</v>
      </c>
      <c r="C26137" s="216" t="s">
        <v>83130</v>
      </c>
      <c r="D26137" s="215" t="s">
        <v>83131</v>
      </c>
    </row>
    <row r="26138" spans="1:4">
      <c r="A26138" s="215" t="s">
        <v>83132</v>
      </c>
      <c r="B26138" s="215">
        <v>1</v>
      </c>
      <c r="C26138" s="216" t="s">
        <v>83133</v>
      </c>
      <c r="D26138" s="215" t="s">
        <v>83134</v>
      </c>
    </row>
    <row r="26139" spans="1:4">
      <c r="A26139" s="215" t="s">
        <v>83135</v>
      </c>
      <c r="B26139" s="215">
        <v>1</v>
      </c>
      <c r="C26139" s="216" t="s">
        <v>83136</v>
      </c>
      <c r="D26139" s="215" t="s">
        <v>83137</v>
      </c>
    </row>
    <row r="26140" spans="1:4">
      <c r="A26140" s="215" t="s">
        <v>83138</v>
      </c>
      <c r="B26140" s="215">
        <v>1</v>
      </c>
      <c r="C26140" s="216" t="s">
        <v>83139</v>
      </c>
      <c r="D26140" s="215" t="s">
        <v>83140</v>
      </c>
    </row>
    <row r="26141" spans="1:4">
      <c r="A26141" s="215" t="s">
        <v>83141</v>
      </c>
      <c r="B26141" s="215">
        <v>1</v>
      </c>
      <c r="C26141" s="216" t="s">
        <v>83142</v>
      </c>
      <c r="D26141" s="215" t="s">
        <v>83143</v>
      </c>
    </row>
    <row r="26142" spans="1:4">
      <c r="A26142" s="215" t="s">
        <v>83144</v>
      </c>
      <c r="B26142" s="215">
        <v>1</v>
      </c>
      <c r="C26142" s="216" t="s">
        <v>83145</v>
      </c>
      <c r="D26142" s="215" t="s">
        <v>83146</v>
      </c>
    </row>
    <row r="26143" spans="1:4">
      <c r="A26143" s="215" t="s">
        <v>83147</v>
      </c>
      <c r="B26143" s="215">
        <v>1</v>
      </c>
      <c r="C26143" s="216" t="s">
        <v>83148</v>
      </c>
      <c r="D26143" s="215" t="s">
        <v>83149</v>
      </c>
    </row>
    <row r="26144" spans="1:4">
      <c r="A26144" s="215" t="s">
        <v>83150</v>
      </c>
      <c r="B26144" s="215">
        <v>1</v>
      </c>
      <c r="C26144" s="216" t="s">
        <v>83151</v>
      </c>
      <c r="D26144" s="215" t="s">
        <v>83152</v>
      </c>
    </row>
    <row r="26145" spans="1:4">
      <c r="A26145" s="215" t="s">
        <v>83153</v>
      </c>
      <c r="B26145" s="215">
        <v>1</v>
      </c>
      <c r="C26145" s="216" t="s">
        <v>83154</v>
      </c>
      <c r="D26145" s="215" t="s">
        <v>83155</v>
      </c>
    </row>
    <row r="26146" spans="1:4">
      <c r="A26146" s="215" t="s">
        <v>83156</v>
      </c>
      <c r="B26146" s="215">
        <v>1</v>
      </c>
      <c r="C26146" s="216" t="s">
        <v>83157</v>
      </c>
      <c r="D26146" s="215" t="s">
        <v>83158</v>
      </c>
    </row>
    <row r="26147" spans="1:4">
      <c r="A26147" s="215" t="s">
        <v>83159</v>
      </c>
      <c r="B26147" s="215">
        <v>1</v>
      </c>
      <c r="C26147" s="216" t="s">
        <v>83160</v>
      </c>
      <c r="D26147" s="215" t="s">
        <v>83161</v>
      </c>
    </row>
    <row r="26148" spans="1:4">
      <c r="A26148" s="215" t="s">
        <v>83162</v>
      </c>
      <c r="B26148" s="215">
        <v>1</v>
      </c>
      <c r="C26148" s="216" t="s">
        <v>83163</v>
      </c>
      <c r="D26148" s="215" t="s">
        <v>83164</v>
      </c>
    </row>
    <row r="26149" spans="1:4">
      <c r="A26149" s="215" t="s">
        <v>83165</v>
      </c>
      <c r="B26149" s="215">
        <v>1</v>
      </c>
      <c r="C26149" s="216" t="s">
        <v>83166</v>
      </c>
      <c r="D26149" s="215" t="s">
        <v>83167</v>
      </c>
    </row>
    <row r="26150" spans="1:4">
      <c r="A26150" s="215" t="s">
        <v>83168</v>
      </c>
      <c r="B26150" s="215">
        <v>1</v>
      </c>
      <c r="C26150" s="216" t="s">
        <v>83169</v>
      </c>
      <c r="D26150" s="215" t="s">
        <v>83170</v>
      </c>
    </row>
    <row r="26151" spans="1:4">
      <c r="A26151" s="215" t="s">
        <v>83171</v>
      </c>
      <c r="B26151" s="215">
        <v>1</v>
      </c>
      <c r="C26151" s="216" t="s">
        <v>83172</v>
      </c>
      <c r="D26151" s="215" t="s">
        <v>83173</v>
      </c>
    </row>
    <row r="26152" spans="1:4">
      <c r="A26152" s="215" t="s">
        <v>83174</v>
      </c>
      <c r="B26152" s="215">
        <v>1</v>
      </c>
      <c r="C26152" s="216" t="s">
        <v>83175</v>
      </c>
      <c r="D26152" s="215" t="s">
        <v>83176</v>
      </c>
    </row>
    <row r="26153" spans="1:4">
      <c r="A26153" s="215" t="s">
        <v>83177</v>
      </c>
      <c r="B26153" s="215">
        <v>1</v>
      </c>
      <c r="C26153" s="216" t="s">
        <v>83178</v>
      </c>
      <c r="D26153" s="215" t="s">
        <v>83179</v>
      </c>
    </row>
    <row r="26154" spans="1:4">
      <c r="A26154" s="215" t="s">
        <v>83180</v>
      </c>
      <c r="B26154" s="215">
        <v>1</v>
      </c>
      <c r="C26154" s="216" t="s">
        <v>83181</v>
      </c>
      <c r="D26154" s="215" t="s">
        <v>83182</v>
      </c>
    </row>
    <row r="26155" spans="1:4">
      <c r="A26155" s="215" t="s">
        <v>83183</v>
      </c>
      <c r="B26155" s="215">
        <v>1</v>
      </c>
      <c r="C26155" s="216" t="s">
        <v>83184</v>
      </c>
      <c r="D26155" s="215" t="s">
        <v>83185</v>
      </c>
    </row>
    <row r="26156" spans="1:4">
      <c r="A26156" s="215" t="s">
        <v>83186</v>
      </c>
      <c r="B26156" s="215">
        <v>1</v>
      </c>
      <c r="C26156" s="216" t="s">
        <v>83187</v>
      </c>
      <c r="D26156" s="215" t="s">
        <v>83188</v>
      </c>
    </row>
    <row r="26157" spans="1:4">
      <c r="A26157" s="215" t="s">
        <v>83189</v>
      </c>
      <c r="B26157" s="215">
        <v>1</v>
      </c>
      <c r="C26157" s="216" t="s">
        <v>83190</v>
      </c>
      <c r="D26157" s="215" t="s">
        <v>83191</v>
      </c>
    </row>
    <row r="26158" spans="1:4">
      <c r="A26158" s="215" t="s">
        <v>83192</v>
      </c>
      <c r="B26158" s="215">
        <v>1</v>
      </c>
      <c r="C26158" s="216" t="s">
        <v>83193</v>
      </c>
      <c r="D26158" s="215" t="s">
        <v>83194</v>
      </c>
    </row>
    <row r="26159" spans="1:4">
      <c r="A26159" s="215" t="s">
        <v>83195</v>
      </c>
      <c r="B26159" s="215">
        <v>1</v>
      </c>
      <c r="C26159" s="216" t="s">
        <v>83196</v>
      </c>
      <c r="D26159" s="215" t="s">
        <v>83197</v>
      </c>
    </row>
    <row r="26160" spans="1:4">
      <c r="A26160" s="215" t="s">
        <v>83198</v>
      </c>
      <c r="B26160" s="215">
        <v>1</v>
      </c>
      <c r="C26160" s="216" t="s">
        <v>83199</v>
      </c>
      <c r="D26160" s="215" t="s">
        <v>83200</v>
      </c>
    </row>
    <row r="26161" spans="1:4">
      <c r="A26161" s="215" t="s">
        <v>83201</v>
      </c>
      <c r="B26161" s="215">
        <v>1</v>
      </c>
      <c r="C26161" s="216" t="s">
        <v>83202</v>
      </c>
      <c r="D26161" s="215" t="s">
        <v>83203</v>
      </c>
    </row>
    <row r="26162" spans="1:4">
      <c r="A26162" s="215" t="s">
        <v>83204</v>
      </c>
      <c r="B26162" s="215">
        <v>1</v>
      </c>
      <c r="C26162" s="216" t="s">
        <v>83205</v>
      </c>
      <c r="D26162" s="215" t="s">
        <v>83206</v>
      </c>
    </row>
    <row r="26163" spans="1:4">
      <c r="A26163" s="215" t="s">
        <v>83207</v>
      </c>
      <c r="B26163" s="215">
        <v>1</v>
      </c>
      <c r="C26163" s="216" t="s">
        <v>83208</v>
      </c>
      <c r="D26163" s="215" t="s">
        <v>83209</v>
      </c>
    </row>
    <row r="26164" spans="1:4">
      <c r="A26164" s="215" t="s">
        <v>83210</v>
      </c>
      <c r="B26164" s="215">
        <v>1</v>
      </c>
      <c r="C26164" s="216" t="s">
        <v>83211</v>
      </c>
      <c r="D26164" s="215" t="s">
        <v>83212</v>
      </c>
    </row>
    <row r="26165" spans="1:4">
      <c r="A26165" s="215" t="s">
        <v>83213</v>
      </c>
      <c r="B26165" s="215">
        <v>1</v>
      </c>
      <c r="C26165" s="216" t="s">
        <v>83214</v>
      </c>
      <c r="D26165" s="215" t="s">
        <v>83215</v>
      </c>
    </row>
    <row r="26166" spans="1:4">
      <c r="A26166" s="215" t="s">
        <v>83216</v>
      </c>
      <c r="B26166" s="215">
        <v>1</v>
      </c>
      <c r="C26166" s="216" t="s">
        <v>83217</v>
      </c>
      <c r="D26166" s="215" t="s">
        <v>83218</v>
      </c>
    </row>
    <row r="26167" spans="1:4">
      <c r="A26167" s="215" t="s">
        <v>83219</v>
      </c>
      <c r="B26167" s="215">
        <v>1</v>
      </c>
      <c r="C26167" s="216" t="s">
        <v>83220</v>
      </c>
      <c r="D26167" s="215" t="s">
        <v>83221</v>
      </c>
    </row>
    <row r="26168" spans="1:4">
      <c r="A26168" s="215" t="s">
        <v>83222</v>
      </c>
      <c r="B26168" s="215">
        <v>1</v>
      </c>
      <c r="C26168" s="216" t="s">
        <v>83223</v>
      </c>
      <c r="D26168" s="215" t="s">
        <v>83224</v>
      </c>
    </row>
    <row r="26169" spans="1:4">
      <c r="A26169" s="215" t="s">
        <v>83225</v>
      </c>
      <c r="B26169" s="215">
        <v>1</v>
      </c>
      <c r="C26169" s="216" t="s">
        <v>83226</v>
      </c>
      <c r="D26169" s="215" t="s">
        <v>83227</v>
      </c>
    </row>
    <row r="26170" spans="1:4">
      <c r="A26170" s="215" t="s">
        <v>83228</v>
      </c>
      <c r="B26170" s="215">
        <v>1</v>
      </c>
      <c r="C26170" s="216" t="s">
        <v>83229</v>
      </c>
      <c r="D26170" s="215" t="s">
        <v>83230</v>
      </c>
    </row>
    <row r="26171" spans="1:4">
      <c r="A26171" s="215" t="s">
        <v>83231</v>
      </c>
      <c r="B26171" s="215">
        <v>1</v>
      </c>
      <c r="C26171" s="216" t="s">
        <v>83232</v>
      </c>
      <c r="D26171" s="215" t="s">
        <v>83233</v>
      </c>
    </row>
    <row r="26172" spans="1:4">
      <c r="A26172" s="215" t="s">
        <v>83234</v>
      </c>
      <c r="B26172" s="215">
        <v>1</v>
      </c>
      <c r="C26172" s="216" t="s">
        <v>83235</v>
      </c>
      <c r="D26172" s="215" t="s">
        <v>83236</v>
      </c>
    </row>
    <row r="26173" spans="1:4">
      <c r="A26173" s="215" t="s">
        <v>83237</v>
      </c>
      <c r="B26173" s="215">
        <v>1</v>
      </c>
      <c r="C26173" s="216" t="s">
        <v>83238</v>
      </c>
      <c r="D26173" s="215" t="s">
        <v>83239</v>
      </c>
    </row>
    <row r="26174" spans="1:4">
      <c r="A26174" s="215" t="s">
        <v>83240</v>
      </c>
      <c r="B26174" s="215">
        <v>1</v>
      </c>
      <c r="C26174" s="216" t="s">
        <v>83241</v>
      </c>
      <c r="D26174" s="215" t="s">
        <v>83242</v>
      </c>
    </row>
    <row r="26175" spans="1:4">
      <c r="A26175" s="215" t="s">
        <v>83243</v>
      </c>
      <c r="B26175" s="215">
        <v>1</v>
      </c>
      <c r="C26175" s="216" t="s">
        <v>83244</v>
      </c>
      <c r="D26175" s="215" t="s">
        <v>83131</v>
      </c>
    </row>
    <row r="26176" spans="1:4">
      <c r="A26176" s="215" t="s">
        <v>83245</v>
      </c>
      <c r="B26176" s="215">
        <v>1</v>
      </c>
      <c r="C26176" s="216" t="s">
        <v>83246</v>
      </c>
      <c r="D26176" s="215" t="s">
        <v>83247</v>
      </c>
    </row>
    <row r="26177" spans="1:4">
      <c r="A26177" s="215" t="s">
        <v>83248</v>
      </c>
      <c r="B26177" s="215">
        <v>1</v>
      </c>
      <c r="C26177" s="216" t="s">
        <v>83249</v>
      </c>
      <c r="D26177" s="215" t="s">
        <v>83250</v>
      </c>
    </row>
    <row r="26178" spans="1:4">
      <c r="A26178" s="215" t="s">
        <v>83251</v>
      </c>
      <c r="B26178" s="215">
        <v>1</v>
      </c>
      <c r="C26178" s="216" t="s">
        <v>83252</v>
      </c>
      <c r="D26178" s="215" t="s">
        <v>83253</v>
      </c>
    </row>
    <row r="26179" spans="1:4">
      <c r="A26179" s="215" t="s">
        <v>83254</v>
      </c>
      <c r="B26179" s="215">
        <v>2</v>
      </c>
      <c r="C26179" s="216" t="s">
        <v>83255</v>
      </c>
      <c r="D26179" s="215" t="s">
        <v>83256</v>
      </c>
    </row>
    <row r="26180" spans="1:4">
      <c r="A26180" s="215" t="s">
        <v>83257</v>
      </c>
      <c r="B26180" s="215">
        <v>1</v>
      </c>
      <c r="C26180" s="216" t="s">
        <v>111520</v>
      </c>
      <c r="D26180" s="215" t="s">
        <v>83258</v>
      </c>
    </row>
    <row r="26181" spans="1:4">
      <c r="A26181" s="215" t="s">
        <v>83259</v>
      </c>
      <c r="B26181" s="215">
        <v>1</v>
      </c>
      <c r="C26181" s="216" t="s">
        <v>111521</v>
      </c>
      <c r="D26181" s="215" t="s">
        <v>83260</v>
      </c>
    </row>
    <row r="26182" spans="1:4">
      <c r="A26182" s="215" t="s">
        <v>83261</v>
      </c>
      <c r="B26182" s="215">
        <v>1</v>
      </c>
      <c r="C26182" s="216" t="s">
        <v>111522</v>
      </c>
      <c r="D26182" s="215" t="s">
        <v>83262</v>
      </c>
    </row>
    <row r="26183" spans="1:4">
      <c r="A26183" s="215" t="s">
        <v>83263</v>
      </c>
      <c r="B26183" s="215">
        <v>1</v>
      </c>
      <c r="C26183" s="216" t="s">
        <v>111523</v>
      </c>
      <c r="D26183" s="215" t="s">
        <v>83264</v>
      </c>
    </row>
    <row r="26184" spans="1:4">
      <c r="A26184" s="215" t="s">
        <v>83265</v>
      </c>
      <c r="B26184" s="215">
        <v>1</v>
      </c>
      <c r="C26184" s="216" t="s">
        <v>111524</v>
      </c>
      <c r="D26184" s="215" t="s">
        <v>83266</v>
      </c>
    </row>
    <row r="26185" spans="1:4">
      <c r="A26185" s="215" t="s">
        <v>83267</v>
      </c>
      <c r="B26185" s="215">
        <v>1</v>
      </c>
      <c r="C26185" s="216" t="s">
        <v>83268</v>
      </c>
      <c r="D26185" s="215" t="s">
        <v>83269</v>
      </c>
    </row>
    <row r="26186" spans="1:4">
      <c r="A26186" s="215" t="s">
        <v>83270</v>
      </c>
      <c r="B26186" s="215">
        <v>1</v>
      </c>
      <c r="C26186" s="216" t="s">
        <v>83271</v>
      </c>
      <c r="D26186" s="215" t="s">
        <v>83272</v>
      </c>
    </row>
    <row r="26187" spans="1:4">
      <c r="A26187" s="215" t="s">
        <v>83273</v>
      </c>
      <c r="B26187" s="215">
        <v>1</v>
      </c>
      <c r="C26187" s="216" t="s">
        <v>83274</v>
      </c>
      <c r="D26187" s="215" t="s">
        <v>83275</v>
      </c>
    </row>
    <row r="26188" spans="1:4">
      <c r="A26188" s="215" t="s">
        <v>83276</v>
      </c>
      <c r="B26188" s="215">
        <v>1</v>
      </c>
      <c r="C26188" s="216" t="s">
        <v>83277</v>
      </c>
      <c r="D26188" s="215" t="s">
        <v>83278</v>
      </c>
    </row>
    <row r="26189" spans="1:4">
      <c r="A26189" s="215" t="s">
        <v>83279</v>
      </c>
      <c r="B26189" s="215">
        <v>1</v>
      </c>
      <c r="C26189" s="216" t="s">
        <v>83280</v>
      </c>
      <c r="D26189" s="215" t="s">
        <v>83281</v>
      </c>
    </row>
    <row r="26190" spans="1:4">
      <c r="A26190" s="215" t="s">
        <v>83282</v>
      </c>
      <c r="B26190" s="215">
        <v>1</v>
      </c>
      <c r="C26190" s="216" t="s">
        <v>83283</v>
      </c>
      <c r="D26190" s="215" t="s">
        <v>83284</v>
      </c>
    </row>
    <row r="26191" spans="1:4">
      <c r="A26191" s="215" t="s">
        <v>83285</v>
      </c>
      <c r="B26191" s="215">
        <v>1</v>
      </c>
      <c r="C26191" s="216" t="s">
        <v>83286</v>
      </c>
      <c r="D26191" s="215" t="s">
        <v>83287</v>
      </c>
    </row>
    <row r="26192" spans="1:4">
      <c r="A26192" s="215" t="s">
        <v>83288</v>
      </c>
      <c r="B26192" s="215">
        <v>1</v>
      </c>
      <c r="C26192" s="216" t="s">
        <v>83289</v>
      </c>
      <c r="D26192" s="215" t="s">
        <v>83290</v>
      </c>
    </row>
    <row r="26193" spans="1:4">
      <c r="A26193" s="215" t="s">
        <v>83291</v>
      </c>
      <c r="B26193" s="215">
        <v>1</v>
      </c>
      <c r="C26193" s="216" t="s">
        <v>83292</v>
      </c>
      <c r="D26193" s="215" t="s">
        <v>83293</v>
      </c>
    </row>
    <row r="26194" spans="1:4">
      <c r="A26194" s="215" t="s">
        <v>83294</v>
      </c>
      <c r="B26194" s="215">
        <v>1</v>
      </c>
      <c r="C26194" s="216" t="s">
        <v>83295</v>
      </c>
      <c r="D26194" s="215" t="s">
        <v>83296</v>
      </c>
    </row>
    <row r="26195" spans="1:4">
      <c r="A26195" s="215" t="s">
        <v>83297</v>
      </c>
      <c r="B26195" s="215">
        <v>1</v>
      </c>
      <c r="C26195" s="216" t="s">
        <v>83298</v>
      </c>
      <c r="D26195" s="215" t="s">
        <v>83299</v>
      </c>
    </row>
    <row r="26196" spans="1:4">
      <c r="A26196" s="215" t="s">
        <v>83300</v>
      </c>
      <c r="B26196" s="215">
        <v>1</v>
      </c>
      <c r="C26196" s="216" t="s">
        <v>83301</v>
      </c>
      <c r="D26196" s="215" t="s">
        <v>83302</v>
      </c>
    </row>
    <row r="26197" spans="1:4">
      <c r="A26197" s="215" t="s">
        <v>83303</v>
      </c>
      <c r="B26197" s="215">
        <v>1</v>
      </c>
      <c r="C26197" s="216" t="s">
        <v>83304</v>
      </c>
      <c r="D26197" s="215" t="s">
        <v>83305</v>
      </c>
    </row>
    <row r="26198" spans="1:4">
      <c r="A26198" s="215" t="s">
        <v>83306</v>
      </c>
      <c r="B26198" s="215">
        <v>1</v>
      </c>
      <c r="C26198" s="216" t="s">
        <v>83307</v>
      </c>
      <c r="D26198" s="215" t="s">
        <v>83308</v>
      </c>
    </row>
    <row r="26199" spans="1:4">
      <c r="A26199" s="215" t="s">
        <v>83309</v>
      </c>
      <c r="B26199" s="215">
        <v>1</v>
      </c>
      <c r="C26199" s="216" t="s">
        <v>83310</v>
      </c>
      <c r="D26199" s="215" t="s">
        <v>83311</v>
      </c>
    </row>
    <row r="26200" spans="1:4">
      <c r="A26200" s="215" t="s">
        <v>83312</v>
      </c>
      <c r="B26200" s="215">
        <v>1</v>
      </c>
      <c r="C26200" s="216" t="s">
        <v>83313</v>
      </c>
      <c r="D26200" s="215" t="s">
        <v>83314</v>
      </c>
    </row>
    <row r="26201" spans="1:4">
      <c r="A26201" s="215" t="s">
        <v>83315</v>
      </c>
      <c r="B26201" s="215">
        <v>1</v>
      </c>
      <c r="C26201" s="216" t="s">
        <v>83316</v>
      </c>
      <c r="D26201" s="215" t="s">
        <v>83317</v>
      </c>
    </row>
    <row r="26202" spans="1:4">
      <c r="A26202" s="215" t="s">
        <v>83318</v>
      </c>
      <c r="B26202" s="215">
        <v>1</v>
      </c>
      <c r="C26202" s="216" t="s">
        <v>83319</v>
      </c>
      <c r="D26202" s="215" t="s">
        <v>83320</v>
      </c>
    </row>
    <row r="26203" spans="1:4">
      <c r="A26203" s="215" t="s">
        <v>83321</v>
      </c>
      <c r="B26203" s="215">
        <v>1</v>
      </c>
      <c r="C26203" s="216" t="s">
        <v>83322</v>
      </c>
      <c r="D26203" s="215" t="s">
        <v>83323</v>
      </c>
    </row>
    <row r="26204" spans="1:4">
      <c r="A26204" s="215" t="s">
        <v>83324</v>
      </c>
      <c r="B26204" s="215">
        <v>1</v>
      </c>
      <c r="C26204" s="216" t="s">
        <v>83325</v>
      </c>
      <c r="D26204" s="215" t="s">
        <v>83326</v>
      </c>
    </row>
    <row r="26205" spans="1:4">
      <c r="A26205" s="215" t="s">
        <v>83327</v>
      </c>
      <c r="B26205" s="215">
        <v>1</v>
      </c>
      <c r="C26205" s="216" t="s">
        <v>83328</v>
      </c>
      <c r="D26205" s="215" t="s">
        <v>83329</v>
      </c>
    </row>
    <row r="26206" spans="1:4">
      <c r="A26206" s="215" t="s">
        <v>83330</v>
      </c>
      <c r="B26206" s="215">
        <v>1</v>
      </c>
      <c r="C26206" s="216" t="s">
        <v>83331</v>
      </c>
      <c r="D26206" s="215" t="s">
        <v>83332</v>
      </c>
    </row>
    <row r="26207" spans="1:4">
      <c r="A26207" s="215" t="s">
        <v>83333</v>
      </c>
      <c r="B26207" s="215">
        <v>1</v>
      </c>
      <c r="C26207" s="216" t="s">
        <v>83334</v>
      </c>
      <c r="D26207" s="215" t="s">
        <v>83335</v>
      </c>
    </row>
    <row r="26208" spans="1:4">
      <c r="A26208" s="215" t="s">
        <v>83336</v>
      </c>
      <c r="B26208" s="215">
        <v>1</v>
      </c>
      <c r="C26208" s="216" t="s">
        <v>83337</v>
      </c>
      <c r="D26208" s="215" t="s">
        <v>83338</v>
      </c>
    </row>
    <row r="26209" spans="1:4">
      <c r="A26209" s="215" t="s">
        <v>83339</v>
      </c>
      <c r="B26209" s="215">
        <v>1</v>
      </c>
      <c r="C26209" s="216" t="s">
        <v>83340</v>
      </c>
      <c r="D26209" s="215" t="s">
        <v>83341</v>
      </c>
    </row>
    <row r="26210" spans="1:4">
      <c r="A26210" s="215" t="s">
        <v>83342</v>
      </c>
      <c r="B26210" s="215">
        <v>1</v>
      </c>
      <c r="C26210" s="216" t="s">
        <v>83343</v>
      </c>
      <c r="D26210" s="215" t="s">
        <v>83344</v>
      </c>
    </row>
    <row r="26211" spans="1:4">
      <c r="A26211" s="215" t="s">
        <v>83345</v>
      </c>
      <c r="B26211" s="215">
        <v>1</v>
      </c>
      <c r="C26211" s="216" t="s">
        <v>83346</v>
      </c>
      <c r="D26211" s="215" t="s">
        <v>83347</v>
      </c>
    </row>
    <row r="26212" spans="1:4">
      <c r="A26212" s="215" t="s">
        <v>83348</v>
      </c>
      <c r="B26212" s="215">
        <v>1</v>
      </c>
      <c r="C26212" s="216" t="s">
        <v>83349</v>
      </c>
      <c r="D26212" s="215" t="s">
        <v>83350</v>
      </c>
    </row>
    <row r="26213" spans="1:4">
      <c r="A26213" s="215" t="s">
        <v>83351</v>
      </c>
      <c r="B26213" s="215">
        <v>1</v>
      </c>
      <c r="C26213" s="216" t="s">
        <v>83352</v>
      </c>
      <c r="D26213" s="215" t="s">
        <v>83353</v>
      </c>
    </row>
    <row r="26214" spans="1:4">
      <c r="A26214" s="215" t="s">
        <v>83354</v>
      </c>
      <c r="B26214" s="215">
        <v>2</v>
      </c>
      <c r="C26214" s="216" t="s">
        <v>83355</v>
      </c>
      <c r="D26214" s="215" t="s">
        <v>83356</v>
      </c>
    </row>
    <row r="26215" spans="1:4">
      <c r="A26215" s="215" t="s">
        <v>83357</v>
      </c>
      <c r="B26215" s="215">
        <v>1</v>
      </c>
      <c r="C26215" s="216" t="s">
        <v>83358</v>
      </c>
      <c r="D26215" s="215" t="s">
        <v>83359</v>
      </c>
    </row>
    <row r="26216" spans="1:4">
      <c r="A26216" s="215" t="s">
        <v>83360</v>
      </c>
      <c r="B26216" s="215">
        <v>1</v>
      </c>
      <c r="C26216" s="216" t="s">
        <v>83361</v>
      </c>
      <c r="D26216" s="215" t="s">
        <v>83362</v>
      </c>
    </row>
    <row r="26217" spans="1:4">
      <c r="A26217" s="215" t="s">
        <v>83363</v>
      </c>
      <c r="B26217" s="215">
        <v>1</v>
      </c>
      <c r="C26217" s="216" t="s">
        <v>83364</v>
      </c>
      <c r="D26217" s="215" t="s">
        <v>83365</v>
      </c>
    </row>
    <row r="26218" spans="1:4">
      <c r="A26218" s="215" t="s">
        <v>83366</v>
      </c>
      <c r="B26218" s="215">
        <v>1</v>
      </c>
      <c r="C26218" s="216" t="s">
        <v>83367</v>
      </c>
      <c r="D26218" s="215" t="s">
        <v>83368</v>
      </c>
    </row>
    <row r="26219" spans="1:4">
      <c r="A26219" s="215" t="s">
        <v>83369</v>
      </c>
      <c r="B26219" s="215">
        <v>1</v>
      </c>
      <c r="C26219" s="216" t="s">
        <v>83370</v>
      </c>
      <c r="D26219" s="215" t="s">
        <v>83371</v>
      </c>
    </row>
    <row r="26220" spans="1:4">
      <c r="A26220" s="215" t="s">
        <v>83372</v>
      </c>
      <c r="B26220" s="215">
        <v>1</v>
      </c>
      <c r="C26220" s="216" t="s">
        <v>83373</v>
      </c>
      <c r="D26220" s="215" t="s">
        <v>83374</v>
      </c>
    </row>
    <row r="26221" spans="1:4">
      <c r="A26221" s="215" t="s">
        <v>83375</v>
      </c>
      <c r="B26221" s="215">
        <v>1</v>
      </c>
      <c r="C26221" s="216" t="s">
        <v>83376</v>
      </c>
      <c r="D26221" s="215" t="s">
        <v>83377</v>
      </c>
    </row>
    <row r="26222" spans="1:4">
      <c r="A26222" s="215" t="s">
        <v>83378</v>
      </c>
      <c r="B26222" s="215">
        <v>1</v>
      </c>
      <c r="C26222" s="216" t="s">
        <v>83379</v>
      </c>
      <c r="D26222" s="215" t="s">
        <v>83380</v>
      </c>
    </row>
    <row r="26223" spans="1:4">
      <c r="A26223" s="215" t="s">
        <v>83381</v>
      </c>
      <c r="B26223" s="215">
        <v>1</v>
      </c>
      <c r="C26223" s="216" t="s">
        <v>83382</v>
      </c>
      <c r="D26223" s="215" t="s">
        <v>83383</v>
      </c>
    </row>
    <row r="26224" spans="1:4">
      <c r="A26224" s="215" t="s">
        <v>83384</v>
      </c>
      <c r="B26224" s="215">
        <v>1</v>
      </c>
      <c r="C26224" s="216" t="s">
        <v>83385</v>
      </c>
      <c r="D26224" s="215" t="s">
        <v>83386</v>
      </c>
    </row>
    <row r="26225" spans="1:4">
      <c r="A26225" s="215" t="s">
        <v>83387</v>
      </c>
      <c r="B26225" s="215">
        <v>1</v>
      </c>
      <c r="C26225" s="216" t="s">
        <v>83388</v>
      </c>
      <c r="D26225" s="215" t="s">
        <v>83389</v>
      </c>
    </row>
    <row r="26226" spans="1:4">
      <c r="A26226" s="215" t="s">
        <v>83390</v>
      </c>
      <c r="B26226" s="215">
        <v>1</v>
      </c>
      <c r="C26226" s="216" t="s">
        <v>83391</v>
      </c>
      <c r="D26226" s="215" t="s">
        <v>83392</v>
      </c>
    </row>
    <row r="26227" spans="1:4">
      <c r="A26227" s="215" t="s">
        <v>83393</v>
      </c>
      <c r="B26227" s="215">
        <v>1</v>
      </c>
      <c r="C26227" s="216" t="s">
        <v>83394</v>
      </c>
      <c r="D26227" s="215" t="s">
        <v>83395</v>
      </c>
    </row>
    <row r="26228" spans="1:4">
      <c r="A26228" s="215" t="s">
        <v>83396</v>
      </c>
      <c r="B26228" s="215">
        <v>1</v>
      </c>
      <c r="C26228" s="216" t="s">
        <v>83397</v>
      </c>
      <c r="D26228" s="215" t="s">
        <v>83398</v>
      </c>
    </row>
    <row r="26229" spans="1:4">
      <c r="A26229" s="215" t="s">
        <v>83399</v>
      </c>
      <c r="B26229" s="215">
        <v>1</v>
      </c>
      <c r="C26229" s="216" t="s">
        <v>83400</v>
      </c>
      <c r="D26229" s="215" t="s">
        <v>83401</v>
      </c>
    </row>
    <row r="26230" spans="1:4">
      <c r="A26230" s="215" t="s">
        <v>83402</v>
      </c>
      <c r="B26230" s="215">
        <v>1</v>
      </c>
      <c r="C26230" s="216" t="s">
        <v>83403</v>
      </c>
      <c r="D26230" s="215" t="s">
        <v>83404</v>
      </c>
    </row>
    <row r="26231" spans="1:4">
      <c r="A26231" s="215" t="s">
        <v>83405</v>
      </c>
      <c r="B26231" s="215">
        <v>1</v>
      </c>
      <c r="C26231" s="216" t="s">
        <v>83406</v>
      </c>
      <c r="D26231" s="215" t="s">
        <v>83407</v>
      </c>
    </row>
    <row r="26232" spans="1:4">
      <c r="A26232" s="215" t="s">
        <v>83408</v>
      </c>
      <c r="B26232" s="215">
        <v>1</v>
      </c>
      <c r="C26232" s="216" t="s">
        <v>83409</v>
      </c>
      <c r="D26232" s="215" t="s">
        <v>83410</v>
      </c>
    </row>
    <row r="26233" spans="1:4">
      <c r="A26233" s="215" t="s">
        <v>83411</v>
      </c>
      <c r="B26233" s="215">
        <v>1</v>
      </c>
      <c r="C26233" s="216" t="s">
        <v>83412</v>
      </c>
      <c r="D26233" s="215" t="s">
        <v>83413</v>
      </c>
    </row>
    <row r="26234" spans="1:4">
      <c r="A26234" s="215" t="s">
        <v>83414</v>
      </c>
      <c r="B26234" s="215">
        <v>1</v>
      </c>
      <c r="C26234" s="216" t="s">
        <v>83415</v>
      </c>
      <c r="D26234" s="215" t="s">
        <v>83416</v>
      </c>
    </row>
    <row r="26235" spans="1:4">
      <c r="A26235" s="215" t="s">
        <v>83417</v>
      </c>
      <c r="B26235" s="215">
        <v>1</v>
      </c>
      <c r="C26235" s="216" t="s">
        <v>83418</v>
      </c>
      <c r="D26235" s="215" t="s">
        <v>83419</v>
      </c>
    </row>
    <row r="26236" spans="1:4">
      <c r="A26236" s="215" t="s">
        <v>83420</v>
      </c>
      <c r="B26236" s="215">
        <v>1</v>
      </c>
      <c r="C26236" s="216" t="s">
        <v>83421</v>
      </c>
      <c r="D26236" s="215" t="s">
        <v>83422</v>
      </c>
    </row>
    <row r="26237" spans="1:4">
      <c r="A26237" s="215" t="s">
        <v>83423</v>
      </c>
      <c r="B26237" s="215">
        <v>1</v>
      </c>
      <c r="C26237" s="216" t="s">
        <v>83424</v>
      </c>
      <c r="D26237" s="215" t="s">
        <v>83425</v>
      </c>
    </row>
    <row r="26238" spans="1:4">
      <c r="A26238" s="215" t="s">
        <v>83426</v>
      </c>
      <c r="B26238" s="215">
        <v>2</v>
      </c>
      <c r="C26238" s="216" t="s">
        <v>83427</v>
      </c>
      <c r="D26238" s="215" t="s">
        <v>83428</v>
      </c>
    </row>
    <row r="26239" spans="1:4">
      <c r="A26239" s="215" t="s">
        <v>83429</v>
      </c>
      <c r="B26239" s="215">
        <v>1</v>
      </c>
      <c r="C26239" s="216" t="s">
        <v>83430</v>
      </c>
      <c r="D26239" s="215" t="s">
        <v>83431</v>
      </c>
    </row>
    <row r="26240" spans="1:4">
      <c r="A26240" s="215" t="s">
        <v>83432</v>
      </c>
      <c r="B26240" s="215">
        <v>1</v>
      </c>
      <c r="C26240" s="216" t="s">
        <v>83433</v>
      </c>
      <c r="D26240" s="215" t="s">
        <v>83434</v>
      </c>
    </row>
    <row r="26241" spans="1:4">
      <c r="A26241" s="215" t="s">
        <v>83435</v>
      </c>
      <c r="B26241" s="215">
        <v>1</v>
      </c>
      <c r="C26241" s="216" t="s">
        <v>83436</v>
      </c>
      <c r="D26241" s="215" t="s">
        <v>83437</v>
      </c>
    </row>
    <row r="26242" spans="1:4">
      <c r="A26242" s="215" t="s">
        <v>83438</v>
      </c>
      <c r="B26242" s="215">
        <v>1</v>
      </c>
      <c r="C26242" s="216" t="s">
        <v>83439</v>
      </c>
      <c r="D26242" s="215" t="s">
        <v>83440</v>
      </c>
    </row>
    <row r="26243" spans="1:4">
      <c r="A26243" s="215" t="s">
        <v>83441</v>
      </c>
      <c r="B26243" s="215">
        <v>1</v>
      </c>
      <c r="C26243" s="216" t="s">
        <v>83442</v>
      </c>
      <c r="D26243" s="215" t="s">
        <v>83443</v>
      </c>
    </row>
    <row r="26244" spans="1:4">
      <c r="A26244" s="215" t="s">
        <v>83444</v>
      </c>
      <c r="B26244" s="215">
        <v>1</v>
      </c>
      <c r="C26244" s="216" t="s">
        <v>83445</v>
      </c>
      <c r="D26244" s="215" t="s">
        <v>83446</v>
      </c>
    </row>
    <row r="26245" spans="1:4">
      <c r="A26245" s="215" t="s">
        <v>83447</v>
      </c>
      <c r="B26245" s="215">
        <v>1</v>
      </c>
      <c r="C26245" s="216" t="s">
        <v>83448</v>
      </c>
      <c r="D26245" s="215" t="s">
        <v>83449</v>
      </c>
    </row>
    <row r="26246" spans="1:4">
      <c r="A26246" s="215" t="s">
        <v>83450</v>
      </c>
      <c r="B26246" s="215">
        <v>1</v>
      </c>
      <c r="C26246" s="216" t="s">
        <v>83451</v>
      </c>
      <c r="D26246" s="215" t="s">
        <v>83452</v>
      </c>
    </row>
    <row r="26247" spans="1:4">
      <c r="A26247" s="215" t="s">
        <v>83453</v>
      </c>
      <c r="B26247" s="215">
        <v>1</v>
      </c>
      <c r="C26247" s="216" t="s">
        <v>83454</v>
      </c>
      <c r="D26247" s="215" t="s">
        <v>83455</v>
      </c>
    </row>
    <row r="26248" spans="1:4">
      <c r="A26248" s="215" t="s">
        <v>83456</v>
      </c>
      <c r="B26248" s="215">
        <v>1</v>
      </c>
      <c r="C26248" s="216" t="s">
        <v>83457</v>
      </c>
      <c r="D26248" s="215" t="s">
        <v>83458</v>
      </c>
    </row>
    <row r="26249" spans="1:4">
      <c r="A26249" s="215" t="s">
        <v>83459</v>
      </c>
      <c r="B26249" s="215">
        <v>1</v>
      </c>
      <c r="C26249" s="216" t="s">
        <v>83460</v>
      </c>
      <c r="D26249" s="215" t="s">
        <v>83461</v>
      </c>
    </row>
    <row r="26250" spans="1:4">
      <c r="A26250" s="215" t="s">
        <v>83462</v>
      </c>
      <c r="B26250" s="215">
        <v>1</v>
      </c>
      <c r="C26250" s="216" t="s">
        <v>83463</v>
      </c>
      <c r="D26250" s="215" t="s">
        <v>83464</v>
      </c>
    </row>
    <row r="26251" spans="1:4">
      <c r="A26251" s="215" t="s">
        <v>83465</v>
      </c>
      <c r="B26251" s="215">
        <v>1</v>
      </c>
      <c r="C26251" s="216" t="s">
        <v>83466</v>
      </c>
      <c r="D26251" s="215" t="s">
        <v>83467</v>
      </c>
    </row>
    <row r="26252" spans="1:4">
      <c r="A26252" s="215" t="s">
        <v>83468</v>
      </c>
      <c r="B26252" s="215">
        <v>1</v>
      </c>
      <c r="C26252" s="216" t="s">
        <v>83469</v>
      </c>
      <c r="D26252" s="215" t="s">
        <v>83470</v>
      </c>
    </row>
    <row r="26253" spans="1:4">
      <c r="A26253" s="215" t="s">
        <v>83471</v>
      </c>
      <c r="B26253" s="215">
        <v>1</v>
      </c>
      <c r="C26253" s="216" t="s">
        <v>83472</v>
      </c>
      <c r="D26253" s="215" t="s">
        <v>83473</v>
      </c>
    </row>
    <row r="26254" spans="1:4">
      <c r="A26254" s="215" t="s">
        <v>83474</v>
      </c>
      <c r="B26254" s="215">
        <v>1</v>
      </c>
      <c r="C26254" s="216" t="s">
        <v>83475</v>
      </c>
      <c r="D26254" s="215" t="s">
        <v>83476</v>
      </c>
    </row>
    <row r="26255" spans="1:4">
      <c r="A26255" s="215" t="s">
        <v>83477</v>
      </c>
      <c r="B26255" s="215">
        <v>1</v>
      </c>
      <c r="C26255" s="216" t="s">
        <v>83478</v>
      </c>
      <c r="D26255" s="215" t="s">
        <v>83479</v>
      </c>
    </row>
    <row r="26256" spans="1:4">
      <c r="A26256" s="215" t="s">
        <v>83480</v>
      </c>
      <c r="B26256" s="215">
        <v>1</v>
      </c>
      <c r="C26256" s="216" t="s">
        <v>83481</v>
      </c>
      <c r="D26256" s="215" t="s">
        <v>83482</v>
      </c>
    </row>
    <row r="26257" spans="1:4">
      <c r="A26257" s="215" t="s">
        <v>83483</v>
      </c>
      <c r="B26257" s="215">
        <v>1</v>
      </c>
      <c r="C26257" s="216" t="s">
        <v>83484</v>
      </c>
      <c r="D26257" s="215" t="s">
        <v>83485</v>
      </c>
    </row>
    <row r="26258" spans="1:4">
      <c r="A26258" s="215" t="s">
        <v>83486</v>
      </c>
      <c r="B26258" s="215">
        <v>1</v>
      </c>
      <c r="C26258" s="216" t="s">
        <v>83487</v>
      </c>
      <c r="D26258" s="215" t="s">
        <v>111525</v>
      </c>
    </row>
    <row r="26259" spans="1:4">
      <c r="A26259" s="215" t="s">
        <v>83488</v>
      </c>
      <c r="B26259" s="215">
        <v>1</v>
      </c>
      <c r="C26259" s="216" t="s">
        <v>83489</v>
      </c>
      <c r="D26259" s="215" t="s">
        <v>83490</v>
      </c>
    </row>
    <row r="26260" spans="1:4">
      <c r="A26260" s="215" t="s">
        <v>83491</v>
      </c>
      <c r="B26260" s="215">
        <v>1</v>
      </c>
      <c r="C26260" s="216" t="s">
        <v>83492</v>
      </c>
      <c r="D26260" s="215" t="s">
        <v>83493</v>
      </c>
    </row>
    <row r="26261" spans="1:4">
      <c r="A26261" s="215" t="s">
        <v>83494</v>
      </c>
      <c r="B26261" s="215">
        <v>1</v>
      </c>
      <c r="C26261" s="216" t="s">
        <v>83495</v>
      </c>
      <c r="D26261" s="215" t="s">
        <v>83496</v>
      </c>
    </row>
    <row r="26262" spans="1:4">
      <c r="A26262" s="215" t="s">
        <v>83497</v>
      </c>
      <c r="B26262" s="215">
        <v>1</v>
      </c>
      <c r="C26262" s="216" t="s">
        <v>83498</v>
      </c>
      <c r="D26262" s="215" t="s">
        <v>83499</v>
      </c>
    </row>
    <row r="26263" spans="1:4">
      <c r="A26263" s="215" t="s">
        <v>83500</v>
      </c>
      <c r="B26263" s="215">
        <v>1</v>
      </c>
      <c r="C26263" s="216" t="s">
        <v>83501</v>
      </c>
      <c r="D26263" s="215" t="s">
        <v>83502</v>
      </c>
    </row>
    <row r="26264" spans="1:4">
      <c r="A26264" s="215" t="s">
        <v>83503</v>
      </c>
      <c r="B26264" s="215">
        <v>1</v>
      </c>
      <c r="C26264" s="216" t="s">
        <v>83504</v>
      </c>
      <c r="D26264" s="215" t="s">
        <v>83505</v>
      </c>
    </row>
    <row r="26265" spans="1:4">
      <c r="A26265" s="215" t="s">
        <v>83506</v>
      </c>
      <c r="B26265" s="215">
        <v>1</v>
      </c>
      <c r="C26265" s="216" t="s">
        <v>83507</v>
      </c>
      <c r="D26265" s="215" t="s">
        <v>83508</v>
      </c>
    </row>
    <row r="26266" spans="1:4">
      <c r="A26266" s="215" t="s">
        <v>83509</v>
      </c>
      <c r="B26266" s="215">
        <v>1</v>
      </c>
      <c r="C26266" s="216" t="s">
        <v>83510</v>
      </c>
      <c r="D26266" s="215" t="s">
        <v>83511</v>
      </c>
    </row>
    <row r="26267" spans="1:4">
      <c r="A26267" s="215" t="s">
        <v>83512</v>
      </c>
      <c r="B26267" s="215">
        <v>1</v>
      </c>
      <c r="C26267" s="216" t="s">
        <v>83513</v>
      </c>
      <c r="D26267" s="215" t="s">
        <v>83514</v>
      </c>
    </row>
    <row r="26268" spans="1:4">
      <c r="A26268" s="215" t="s">
        <v>83515</v>
      </c>
      <c r="B26268" s="215">
        <v>1</v>
      </c>
      <c r="C26268" s="216" t="s">
        <v>83516</v>
      </c>
      <c r="D26268" s="215" t="s">
        <v>83517</v>
      </c>
    </row>
    <row r="26269" spans="1:4">
      <c r="A26269" s="215" t="s">
        <v>83518</v>
      </c>
      <c r="B26269" s="215">
        <v>1</v>
      </c>
      <c r="C26269" s="216" t="s">
        <v>83519</v>
      </c>
      <c r="D26269" s="215" t="s">
        <v>83520</v>
      </c>
    </row>
    <row r="26270" spans="1:4">
      <c r="A26270" s="215" t="s">
        <v>83521</v>
      </c>
      <c r="B26270" s="215">
        <v>1</v>
      </c>
      <c r="C26270" s="216" t="s">
        <v>83522</v>
      </c>
      <c r="D26270" s="215" t="s">
        <v>83523</v>
      </c>
    </row>
    <row r="26271" spans="1:4">
      <c r="A26271" s="215" t="s">
        <v>83524</v>
      </c>
      <c r="B26271" s="215">
        <v>1</v>
      </c>
      <c r="C26271" s="216" t="s">
        <v>83525</v>
      </c>
      <c r="D26271" s="215" t="s">
        <v>83526</v>
      </c>
    </row>
    <row r="26272" spans="1:4">
      <c r="A26272" s="215" t="s">
        <v>83527</v>
      </c>
      <c r="B26272" s="215">
        <v>1</v>
      </c>
      <c r="C26272" s="216" t="s">
        <v>83528</v>
      </c>
      <c r="D26272" s="215" t="s">
        <v>83529</v>
      </c>
    </row>
    <row r="26273" spans="1:4">
      <c r="A26273" s="215" t="s">
        <v>83530</v>
      </c>
      <c r="B26273" s="215">
        <v>1</v>
      </c>
      <c r="C26273" s="216" t="s">
        <v>83531</v>
      </c>
      <c r="D26273" s="215" t="s">
        <v>83532</v>
      </c>
    </row>
    <row r="26274" spans="1:4">
      <c r="A26274" s="215" t="s">
        <v>83533</v>
      </c>
      <c r="B26274" s="215">
        <v>1</v>
      </c>
      <c r="C26274" s="216" t="s">
        <v>83534</v>
      </c>
      <c r="D26274" s="215" t="s">
        <v>83535</v>
      </c>
    </row>
    <row r="26275" spans="1:4">
      <c r="A26275" s="215" t="s">
        <v>83536</v>
      </c>
      <c r="B26275" s="215">
        <v>1</v>
      </c>
      <c r="C26275" s="216" t="s">
        <v>83537</v>
      </c>
      <c r="D26275" s="215" t="s">
        <v>83538</v>
      </c>
    </row>
    <row r="26276" spans="1:4">
      <c r="A26276" s="215" t="s">
        <v>83539</v>
      </c>
      <c r="B26276" s="215">
        <v>1</v>
      </c>
      <c r="C26276" s="216" t="s">
        <v>83540</v>
      </c>
      <c r="D26276" s="215" t="s">
        <v>83541</v>
      </c>
    </row>
    <row r="26277" spans="1:4">
      <c r="A26277" s="215" t="s">
        <v>83542</v>
      </c>
      <c r="B26277" s="215">
        <v>1</v>
      </c>
      <c r="C26277" s="216" t="s">
        <v>83543</v>
      </c>
      <c r="D26277" s="215" t="s">
        <v>83544</v>
      </c>
    </row>
    <row r="26278" spans="1:4">
      <c r="A26278" s="215" t="s">
        <v>83545</v>
      </c>
      <c r="B26278" s="215">
        <v>1</v>
      </c>
      <c r="C26278" s="216" t="s">
        <v>83546</v>
      </c>
      <c r="D26278" s="215" t="s">
        <v>83547</v>
      </c>
    </row>
    <row r="26279" spans="1:4">
      <c r="A26279" s="215" t="s">
        <v>83548</v>
      </c>
      <c r="B26279" s="215">
        <v>1</v>
      </c>
      <c r="C26279" s="216" t="s">
        <v>83549</v>
      </c>
      <c r="D26279" s="215" t="s">
        <v>83550</v>
      </c>
    </row>
    <row r="26280" spans="1:4">
      <c r="A26280" s="215" t="s">
        <v>83551</v>
      </c>
      <c r="B26280" s="215">
        <v>1</v>
      </c>
      <c r="C26280" s="216" t="s">
        <v>83552</v>
      </c>
      <c r="D26280" s="215" t="s">
        <v>83553</v>
      </c>
    </row>
    <row r="26281" spans="1:4">
      <c r="A26281" s="215" t="s">
        <v>83554</v>
      </c>
      <c r="B26281" s="215">
        <v>1</v>
      </c>
      <c r="C26281" s="216" t="s">
        <v>83555</v>
      </c>
      <c r="D26281" s="215" t="s">
        <v>83556</v>
      </c>
    </row>
    <row r="26282" spans="1:4">
      <c r="A26282" s="215" t="s">
        <v>83557</v>
      </c>
      <c r="B26282" s="215">
        <v>1</v>
      </c>
      <c r="C26282" s="216" t="s">
        <v>83558</v>
      </c>
      <c r="D26282" s="215" t="s">
        <v>83559</v>
      </c>
    </row>
    <row r="26283" spans="1:4">
      <c r="A26283" s="215" t="s">
        <v>83560</v>
      </c>
      <c r="B26283" s="215">
        <v>1</v>
      </c>
      <c r="C26283" s="216" t="s">
        <v>83561</v>
      </c>
      <c r="D26283" s="215" t="s">
        <v>83562</v>
      </c>
    </row>
    <row r="26284" spans="1:4">
      <c r="A26284" s="215" t="s">
        <v>83563</v>
      </c>
      <c r="B26284" s="215">
        <v>1</v>
      </c>
      <c r="C26284" s="216" t="s">
        <v>83564</v>
      </c>
      <c r="D26284" s="215" t="s">
        <v>83565</v>
      </c>
    </row>
    <row r="26285" spans="1:4">
      <c r="A26285" s="215" t="s">
        <v>83566</v>
      </c>
      <c r="B26285" s="215">
        <v>1</v>
      </c>
      <c r="C26285" s="216" t="s">
        <v>83567</v>
      </c>
      <c r="D26285" s="215" t="s">
        <v>83568</v>
      </c>
    </row>
    <row r="26286" spans="1:4">
      <c r="A26286" s="215" t="s">
        <v>83569</v>
      </c>
      <c r="B26286" s="215">
        <v>1</v>
      </c>
      <c r="C26286" s="216" t="s">
        <v>83570</v>
      </c>
      <c r="D26286" s="215" t="s">
        <v>83571</v>
      </c>
    </row>
    <row r="26287" spans="1:4">
      <c r="A26287" s="215" t="s">
        <v>83572</v>
      </c>
      <c r="B26287" s="215">
        <v>1</v>
      </c>
      <c r="C26287" s="216" t="s">
        <v>83573</v>
      </c>
      <c r="D26287" s="215" t="s">
        <v>83574</v>
      </c>
    </row>
    <row r="26288" spans="1:4">
      <c r="A26288" s="215" t="s">
        <v>83575</v>
      </c>
      <c r="B26288" s="215">
        <v>1</v>
      </c>
      <c r="C26288" s="216" t="s">
        <v>83576</v>
      </c>
      <c r="D26288" s="215" t="s">
        <v>83577</v>
      </c>
    </row>
    <row r="26289" spans="1:4">
      <c r="A26289" s="215" t="s">
        <v>83578</v>
      </c>
      <c r="B26289" s="215">
        <v>1</v>
      </c>
      <c r="C26289" s="216" t="s">
        <v>83579</v>
      </c>
      <c r="D26289" s="215" t="s">
        <v>83580</v>
      </c>
    </row>
    <row r="26290" spans="1:4">
      <c r="A26290" s="215" t="s">
        <v>83581</v>
      </c>
      <c r="B26290" s="215">
        <v>1</v>
      </c>
      <c r="C26290" s="216" t="s">
        <v>83582</v>
      </c>
      <c r="D26290" s="215" t="s">
        <v>83583</v>
      </c>
    </row>
    <row r="26291" spans="1:4">
      <c r="A26291" s="215" t="s">
        <v>83584</v>
      </c>
      <c r="B26291" s="215">
        <v>1</v>
      </c>
      <c r="C26291" s="216" t="s">
        <v>83585</v>
      </c>
      <c r="D26291" s="215" t="s">
        <v>83586</v>
      </c>
    </row>
    <row r="26292" spans="1:4">
      <c r="A26292" s="215" t="s">
        <v>83587</v>
      </c>
      <c r="B26292" s="215">
        <v>1</v>
      </c>
      <c r="C26292" s="216" t="s">
        <v>83588</v>
      </c>
      <c r="D26292" s="215" t="s">
        <v>83589</v>
      </c>
    </row>
    <row r="26293" spans="1:4">
      <c r="A26293" s="215" t="s">
        <v>83590</v>
      </c>
      <c r="B26293" s="215">
        <v>1</v>
      </c>
      <c r="C26293" s="216" t="s">
        <v>83591</v>
      </c>
      <c r="D26293" s="215" t="s">
        <v>83592</v>
      </c>
    </row>
    <row r="26294" spans="1:4">
      <c r="A26294" s="215" t="s">
        <v>83593</v>
      </c>
      <c r="B26294" s="215">
        <v>1</v>
      </c>
      <c r="C26294" s="216" t="s">
        <v>83594</v>
      </c>
      <c r="D26294" s="215" t="s">
        <v>83595</v>
      </c>
    </row>
    <row r="26295" spans="1:4">
      <c r="A26295" s="215" t="s">
        <v>83596</v>
      </c>
      <c r="B26295" s="215">
        <v>1</v>
      </c>
      <c r="C26295" s="216" t="s">
        <v>83597</v>
      </c>
      <c r="D26295" s="215" t="s">
        <v>83598</v>
      </c>
    </row>
    <row r="26296" spans="1:4">
      <c r="A26296" s="215" t="s">
        <v>83599</v>
      </c>
      <c r="B26296" s="215">
        <v>1</v>
      </c>
      <c r="C26296" s="216" t="s">
        <v>83600</v>
      </c>
      <c r="D26296" s="215" t="s">
        <v>83601</v>
      </c>
    </row>
    <row r="26297" spans="1:4">
      <c r="A26297" s="215" t="s">
        <v>83602</v>
      </c>
      <c r="B26297" s="215">
        <v>1</v>
      </c>
      <c r="C26297" s="216" t="s">
        <v>83603</v>
      </c>
      <c r="D26297" s="215" t="s">
        <v>83604</v>
      </c>
    </row>
    <row r="26298" spans="1:4">
      <c r="A26298" s="215" t="s">
        <v>83605</v>
      </c>
      <c r="B26298" s="215">
        <v>1</v>
      </c>
      <c r="C26298" s="216" t="s">
        <v>83606</v>
      </c>
      <c r="D26298" s="215" t="s">
        <v>83607</v>
      </c>
    </row>
    <row r="26299" spans="1:4">
      <c r="A26299" s="215" t="s">
        <v>83608</v>
      </c>
      <c r="B26299" s="215">
        <v>1</v>
      </c>
      <c r="C26299" s="216" t="s">
        <v>83609</v>
      </c>
      <c r="D26299" s="215" t="s">
        <v>83610</v>
      </c>
    </row>
    <row r="26300" spans="1:4">
      <c r="A26300" s="215" t="s">
        <v>83611</v>
      </c>
      <c r="B26300" s="215">
        <v>1</v>
      </c>
      <c r="C26300" s="216" t="s">
        <v>83612</v>
      </c>
      <c r="D26300" s="215" t="s">
        <v>83613</v>
      </c>
    </row>
    <row r="26301" spans="1:4">
      <c r="A26301" s="215" t="s">
        <v>83614</v>
      </c>
      <c r="B26301" s="215">
        <v>1</v>
      </c>
      <c r="C26301" s="216" t="s">
        <v>83615</v>
      </c>
      <c r="D26301" s="215" t="s">
        <v>83616</v>
      </c>
    </row>
    <row r="26302" spans="1:4">
      <c r="A26302" s="215" t="s">
        <v>83617</v>
      </c>
      <c r="B26302" s="215">
        <v>1</v>
      </c>
      <c r="C26302" s="216" t="s">
        <v>83618</v>
      </c>
      <c r="D26302" s="215" t="s">
        <v>83619</v>
      </c>
    </row>
    <row r="26303" spans="1:4">
      <c r="A26303" s="215" t="s">
        <v>83620</v>
      </c>
      <c r="B26303" s="215">
        <v>1</v>
      </c>
      <c r="C26303" s="216" t="s">
        <v>83621</v>
      </c>
      <c r="D26303" s="215" t="s">
        <v>83622</v>
      </c>
    </row>
    <row r="26304" spans="1:4">
      <c r="A26304" s="215" t="s">
        <v>83623</v>
      </c>
      <c r="B26304" s="215">
        <v>1</v>
      </c>
      <c r="C26304" s="216" t="s">
        <v>83624</v>
      </c>
      <c r="D26304" s="215" t="s">
        <v>83625</v>
      </c>
    </row>
    <row r="26305" spans="1:4">
      <c r="A26305" s="215" t="s">
        <v>83626</v>
      </c>
      <c r="B26305" s="215">
        <v>1</v>
      </c>
      <c r="C26305" s="216" t="s">
        <v>83627</v>
      </c>
      <c r="D26305" s="215" t="s">
        <v>83628</v>
      </c>
    </row>
    <row r="26306" spans="1:4">
      <c r="A26306" s="215" t="s">
        <v>83629</v>
      </c>
      <c r="B26306" s="215">
        <v>1</v>
      </c>
      <c r="C26306" s="216" t="s">
        <v>83630</v>
      </c>
      <c r="D26306" s="215" t="s">
        <v>83631</v>
      </c>
    </row>
    <row r="26307" spans="1:4">
      <c r="A26307" s="215" t="s">
        <v>83632</v>
      </c>
      <c r="B26307" s="215">
        <v>1</v>
      </c>
      <c r="C26307" s="216" t="s">
        <v>83633</v>
      </c>
      <c r="D26307" s="215" t="s">
        <v>83634</v>
      </c>
    </row>
    <row r="26308" spans="1:4">
      <c r="A26308" s="215" t="s">
        <v>83635</v>
      </c>
      <c r="B26308" s="215">
        <v>1</v>
      </c>
      <c r="C26308" s="216" t="s">
        <v>83636</v>
      </c>
      <c r="D26308" s="215" t="s">
        <v>83637</v>
      </c>
    </row>
    <row r="26309" spans="1:4">
      <c r="A26309" s="215" t="s">
        <v>83638</v>
      </c>
      <c r="B26309" s="215">
        <v>1</v>
      </c>
      <c r="C26309" s="216" t="s">
        <v>83639</v>
      </c>
      <c r="D26309" s="215" t="s">
        <v>83640</v>
      </c>
    </row>
    <row r="26310" spans="1:4">
      <c r="A26310" s="215" t="s">
        <v>83641</v>
      </c>
      <c r="B26310" s="215">
        <v>1</v>
      </c>
      <c r="C26310" s="216" t="s">
        <v>83642</v>
      </c>
      <c r="D26310" s="215" t="s">
        <v>83643</v>
      </c>
    </row>
    <row r="26311" spans="1:4">
      <c r="A26311" s="215" t="s">
        <v>83644</v>
      </c>
      <c r="B26311" s="215">
        <v>1</v>
      </c>
      <c r="C26311" s="216" t="s">
        <v>83645</v>
      </c>
      <c r="D26311" s="215" t="s">
        <v>83646</v>
      </c>
    </row>
    <row r="26312" spans="1:4">
      <c r="A26312" s="215" t="s">
        <v>83647</v>
      </c>
      <c r="B26312" s="215">
        <v>1</v>
      </c>
      <c r="C26312" s="216" t="s">
        <v>83648</v>
      </c>
      <c r="D26312" s="215" t="s">
        <v>83649</v>
      </c>
    </row>
    <row r="26313" spans="1:4">
      <c r="A26313" s="215" t="s">
        <v>83650</v>
      </c>
      <c r="B26313" s="215">
        <v>1</v>
      </c>
      <c r="C26313" s="216" t="s">
        <v>83651</v>
      </c>
      <c r="D26313" s="215" t="s">
        <v>83652</v>
      </c>
    </row>
    <row r="26314" spans="1:4">
      <c r="A26314" s="215" t="s">
        <v>83653</v>
      </c>
      <c r="B26314" s="215">
        <v>1</v>
      </c>
      <c r="C26314" s="216" t="s">
        <v>83654</v>
      </c>
      <c r="D26314" s="215" t="s">
        <v>83655</v>
      </c>
    </row>
    <row r="26315" spans="1:4">
      <c r="A26315" s="215" t="s">
        <v>83656</v>
      </c>
      <c r="B26315" s="215">
        <v>1</v>
      </c>
      <c r="C26315" s="216" t="s">
        <v>83657</v>
      </c>
      <c r="D26315" s="215" t="s">
        <v>83658</v>
      </c>
    </row>
    <row r="26316" spans="1:4">
      <c r="A26316" s="215" t="s">
        <v>83659</v>
      </c>
      <c r="B26316" s="215">
        <v>1</v>
      </c>
      <c r="C26316" s="216" t="s">
        <v>83660</v>
      </c>
      <c r="D26316" s="215" t="s">
        <v>83661</v>
      </c>
    </row>
    <row r="26317" spans="1:4">
      <c r="A26317" s="215" t="s">
        <v>83662</v>
      </c>
      <c r="B26317" s="215">
        <v>1</v>
      </c>
      <c r="C26317" s="216" t="s">
        <v>83663</v>
      </c>
      <c r="D26317" s="215" t="s">
        <v>83664</v>
      </c>
    </row>
    <row r="26318" spans="1:4">
      <c r="A26318" s="215" t="s">
        <v>83665</v>
      </c>
      <c r="B26318" s="215">
        <v>1</v>
      </c>
      <c r="C26318" s="216" t="s">
        <v>83666</v>
      </c>
      <c r="D26318" s="215" t="s">
        <v>83667</v>
      </c>
    </row>
    <row r="26319" spans="1:4">
      <c r="A26319" s="215" t="s">
        <v>83668</v>
      </c>
      <c r="B26319" s="215">
        <v>1</v>
      </c>
      <c r="C26319" s="216" t="s">
        <v>83669</v>
      </c>
      <c r="D26319" s="215" t="s">
        <v>83670</v>
      </c>
    </row>
    <row r="26320" spans="1:4">
      <c r="A26320" s="215" t="s">
        <v>83671</v>
      </c>
      <c r="B26320" s="215">
        <v>1</v>
      </c>
      <c r="C26320" s="216" t="s">
        <v>83672</v>
      </c>
      <c r="D26320" s="215" t="s">
        <v>83673</v>
      </c>
    </row>
    <row r="26321" spans="1:4">
      <c r="A26321" s="215" t="s">
        <v>83674</v>
      </c>
      <c r="B26321" s="215">
        <v>1</v>
      </c>
      <c r="C26321" s="216" t="s">
        <v>83675</v>
      </c>
      <c r="D26321" s="215" t="s">
        <v>83676</v>
      </c>
    </row>
    <row r="26322" spans="1:4">
      <c r="A26322" s="215" t="s">
        <v>83677</v>
      </c>
      <c r="B26322" s="215">
        <v>1</v>
      </c>
      <c r="C26322" s="216" t="s">
        <v>83678</v>
      </c>
      <c r="D26322" s="215" t="s">
        <v>83679</v>
      </c>
    </row>
    <row r="26323" spans="1:4">
      <c r="A26323" s="215" t="s">
        <v>83680</v>
      </c>
      <c r="B26323" s="215">
        <v>1</v>
      </c>
      <c r="C26323" s="216" t="s">
        <v>83681</v>
      </c>
      <c r="D26323" s="215" t="s">
        <v>83682</v>
      </c>
    </row>
    <row r="26324" spans="1:4">
      <c r="A26324" s="215" t="s">
        <v>83683</v>
      </c>
      <c r="B26324" s="215">
        <v>1</v>
      </c>
      <c r="C26324" s="216" t="s">
        <v>83684</v>
      </c>
      <c r="D26324" s="215" t="s">
        <v>83685</v>
      </c>
    </row>
    <row r="26325" spans="1:4">
      <c r="A26325" s="215" t="s">
        <v>83686</v>
      </c>
      <c r="B26325" s="215">
        <v>1</v>
      </c>
      <c r="C26325" s="216" t="s">
        <v>83687</v>
      </c>
      <c r="D26325" s="215" t="s">
        <v>83688</v>
      </c>
    </row>
    <row r="26326" spans="1:4">
      <c r="A26326" s="215" t="s">
        <v>83689</v>
      </c>
      <c r="B26326" s="215">
        <v>1</v>
      </c>
      <c r="C26326" s="216" t="s">
        <v>83690</v>
      </c>
      <c r="D26326" s="215" t="s">
        <v>83691</v>
      </c>
    </row>
    <row r="26327" spans="1:4">
      <c r="A26327" s="215" t="s">
        <v>83692</v>
      </c>
      <c r="B26327" s="215">
        <v>1</v>
      </c>
      <c r="C26327" s="216" t="s">
        <v>83693</v>
      </c>
      <c r="D26327" s="215" t="s">
        <v>83694</v>
      </c>
    </row>
    <row r="26328" spans="1:4">
      <c r="A26328" s="215" t="s">
        <v>83695</v>
      </c>
      <c r="B26328" s="215">
        <v>1</v>
      </c>
      <c r="C26328" s="216" t="s">
        <v>83696</v>
      </c>
      <c r="D26328" s="215" t="s">
        <v>83697</v>
      </c>
    </row>
    <row r="26329" spans="1:4">
      <c r="A26329" s="215" t="s">
        <v>83698</v>
      </c>
      <c r="B26329" s="215">
        <v>1</v>
      </c>
      <c r="C26329" s="216" t="s">
        <v>83699</v>
      </c>
      <c r="D26329" s="215" t="s">
        <v>83700</v>
      </c>
    </row>
    <row r="26330" spans="1:4">
      <c r="A26330" s="215" t="s">
        <v>83701</v>
      </c>
      <c r="B26330" s="215">
        <v>1</v>
      </c>
      <c r="C26330" s="216" t="s">
        <v>83702</v>
      </c>
      <c r="D26330" s="215" t="s">
        <v>83703</v>
      </c>
    </row>
    <row r="26331" spans="1:4">
      <c r="A26331" s="215" t="s">
        <v>83704</v>
      </c>
      <c r="B26331" s="215">
        <v>1</v>
      </c>
      <c r="C26331" s="216" t="s">
        <v>83705</v>
      </c>
      <c r="D26331" s="215" t="s">
        <v>83706</v>
      </c>
    </row>
    <row r="26332" spans="1:4">
      <c r="A26332" s="215" t="s">
        <v>83707</v>
      </c>
      <c r="B26332" s="215">
        <v>1</v>
      </c>
      <c r="C26332" s="216" t="s">
        <v>83708</v>
      </c>
      <c r="D26332" s="215" t="s">
        <v>83709</v>
      </c>
    </row>
    <row r="26333" spans="1:4">
      <c r="A26333" s="215" t="s">
        <v>83710</v>
      </c>
      <c r="B26333" s="215">
        <v>1</v>
      </c>
      <c r="C26333" s="216" t="s">
        <v>83711</v>
      </c>
      <c r="D26333" s="215" t="s">
        <v>83712</v>
      </c>
    </row>
    <row r="26334" spans="1:4">
      <c r="A26334" s="215" t="s">
        <v>83713</v>
      </c>
      <c r="B26334" s="215">
        <v>1</v>
      </c>
      <c r="C26334" s="216" t="s">
        <v>83714</v>
      </c>
      <c r="D26334" s="215" t="s">
        <v>83715</v>
      </c>
    </row>
    <row r="26335" spans="1:4">
      <c r="A26335" s="215" t="s">
        <v>83716</v>
      </c>
      <c r="B26335" s="215">
        <v>1</v>
      </c>
      <c r="C26335" s="216" t="s">
        <v>83717</v>
      </c>
      <c r="D26335" s="215" t="s">
        <v>83718</v>
      </c>
    </row>
    <row r="26336" spans="1:4">
      <c r="A26336" s="215" t="s">
        <v>83719</v>
      </c>
      <c r="B26336" s="215">
        <v>1</v>
      </c>
      <c r="C26336" s="216" t="s">
        <v>83720</v>
      </c>
      <c r="D26336" s="215" t="s">
        <v>83721</v>
      </c>
    </row>
    <row r="26337" spans="1:4">
      <c r="A26337" s="215" t="s">
        <v>83722</v>
      </c>
      <c r="B26337" s="215">
        <v>1</v>
      </c>
      <c r="C26337" s="216" t="s">
        <v>83723</v>
      </c>
      <c r="D26337" s="215" t="s">
        <v>83724</v>
      </c>
    </row>
    <row r="26338" spans="1:4">
      <c r="A26338" s="215" t="s">
        <v>83725</v>
      </c>
      <c r="B26338" s="215">
        <v>1</v>
      </c>
      <c r="C26338" s="216" t="s">
        <v>83726</v>
      </c>
      <c r="D26338" s="215" t="s">
        <v>83727</v>
      </c>
    </row>
    <row r="26339" spans="1:4">
      <c r="A26339" s="215" t="s">
        <v>83728</v>
      </c>
      <c r="B26339" s="215">
        <v>1</v>
      </c>
      <c r="C26339" s="216" t="s">
        <v>83729</v>
      </c>
      <c r="D26339" s="215" t="s">
        <v>83730</v>
      </c>
    </row>
    <row r="26340" spans="1:4">
      <c r="A26340" s="215" t="s">
        <v>83731</v>
      </c>
      <c r="B26340" s="215">
        <v>1</v>
      </c>
      <c r="C26340" s="216" t="s">
        <v>83732</v>
      </c>
      <c r="D26340" s="215" t="s">
        <v>83733</v>
      </c>
    </row>
    <row r="26341" spans="1:4">
      <c r="A26341" s="215" t="s">
        <v>83734</v>
      </c>
      <c r="B26341" s="215">
        <v>1</v>
      </c>
      <c r="C26341" s="216" t="s">
        <v>83735</v>
      </c>
      <c r="D26341" s="215" t="s">
        <v>83736</v>
      </c>
    </row>
    <row r="26342" spans="1:4">
      <c r="A26342" s="215" t="s">
        <v>83737</v>
      </c>
      <c r="B26342" s="215">
        <v>1</v>
      </c>
      <c r="C26342" s="216" t="s">
        <v>83738</v>
      </c>
      <c r="D26342" s="215" t="s">
        <v>83739</v>
      </c>
    </row>
    <row r="26343" spans="1:4">
      <c r="A26343" s="215" t="s">
        <v>83740</v>
      </c>
      <c r="B26343" s="215">
        <v>1</v>
      </c>
      <c r="C26343" s="216" t="s">
        <v>83741</v>
      </c>
      <c r="D26343" s="215" t="s">
        <v>83742</v>
      </c>
    </row>
    <row r="26344" spans="1:4">
      <c r="A26344" s="215" t="s">
        <v>83743</v>
      </c>
      <c r="B26344" s="215">
        <v>1</v>
      </c>
      <c r="C26344" s="216" t="s">
        <v>83744</v>
      </c>
      <c r="D26344" s="215" t="s">
        <v>83745</v>
      </c>
    </row>
    <row r="26345" spans="1:4">
      <c r="A26345" s="215" t="s">
        <v>83746</v>
      </c>
      <c r="B26345" s="215">
        <v>1</v>
      </c>
      <c r="C26345" s="216" t="s">
        <v>83747</v>
      </c>
      <c r="D26345" s="215" t="s">
        <v>83748</v>
      </c>
    </row>
    <row r="26346" spans="1:4">
      <c r="A26346" s="215" t="s">
        <v>83749</v>
      </c>
      <c r="B26346" s="215">
        <v>1</v>
      </c>
      <c r="C26346" s="216" t="s">
        <v>83750</v>
      </c>
      <c r="D26346" s="215" t="s">
        <v>83751</v>
      </c>
    </row>
    <row r="26347" spans="1:4">
      <c r="A26347" s="215" t="s">
        <v>83752</v>
      </c>
      <c r="B26347" s="215">
        <v>1</v>
      </c>
      <c r="C26347" s="216" t="s">
        <v>83753</v>
      </c>
      <c r="D26347" s="215" t="s">
        <v>83754</v>
      </c>
    </row>
    <row r="26348" spans="1:4">
      <c r="A26348" s="215" t="s">
        <v>83755</v>
      </c>
      <c r="B26348" s="215">
        <v>1</v>
      </c>
      <c r="C26348" s="216" t="s">
        <v>83756</v>
      </c>
      <c r="D26348" s="215" t="s">
        <v>83757</v>
      </c>
    </row>
    <row r="26349" spans="1:4">
      <c r="A26349" s="215" t="s">
        <v>83758</v>
      </c>
      <c r="B26349" s="215">
        <v>1</v>
      </c>
      <c r="C26349" s="216" t="s">
        <v>83759</v>
      </c>
      <c r="D26349" s="215" t="s">
        <v>83760</v>
      </c>
    </row>
    <row r="26350" spans="1:4">
      <c r="A26350" s="215" t="s">
        <v>83761</v>
      </c>
      <c r="B26350" s="215">
        <v>1</v>
      </c>
      <c r="C26350" s="216" t="s">
        <v>83762</v>
      </c>
      <c r="D26350" s="215" t="s">
        <v>83763</v>
      </c>
    </row>
    <row r="26351" spans="1:4">
      <c r="A26351" s="215" t="s">
        <v>83764</v>
      </c>
      <c r="B26351" s="215">
        <v>1</v>
      </c>
      <c r="C26351" s="216" t="s">
        <v>83765</v>
      </c>
      <c r="D26351" s="215" t="s">
        <v>83766</v>
      </c>
    </row>
    <row r="26352" spans="1:4">
      <c r="A26352" s="215" t="s">
        <v>83767</v>
      </c>
      <c r="B26352" s="215">
        <v>1</v>
      </c>
      <c r="C26352" s="216" t="s">
        <v>83768</v>
      </c>
      <c r="D26352" s="215" t="s">
        <v>83769</v>
      </c>
    </row>
    <row r="26353" spans="1:4">
      <c r="A26353" s="215" t="s">
        <v>83770</v>
      </c>
      <c r="B26353" s="215">
        <v>1</v>
      </c>
      <c r="C26353" s="216" t="s">
        <v>83771</v>
      </c>
      <c r="D26353" s="215" t="s">
        <v>83772</v>
      </c>
    </row>
    <row r="26354" spans="1:4">
      <c r="A26354" s="215" t="s">
        <v>83773</v>
      </c>
      <c r="B26354" s="215">
        <v>1</v>
      </c>
      <c r="C26354" s="216" t="s">
        <v>83774</v>
      </c>
      <c r="D26354" s="215" t="s">
        <v>83775</v>
      </c>
    </row>
    <row r="26355" spans="1:4">
      <c r="A26355" s="215" t="s">
        <v>83776</v>
      </c>
      <c r="B26355" s="215">
        <v>1</v>
      </c>
      <c r="C26355" s="216" t="s">
        <v>83777</v>
      </c>
      <c r="D26355" s="215" t="s">
        <v>83778</v>
      </c>
    </row>
    <row r="26356" spans="1:4">
      <c r="A26356" s="215" t="s">
        <v>83779</v>
      </c>
      <c r="B26356" s="215">
        <v>1</v>
      </c>
      <c r="C26356" s="216" t="s">
        <v>83780</v>
      </c>
      <c r="D26356" s="215" t="s">
        <v>83781</v>
      </c>
    </row>
    <row r="26357" spans="1:4">
      <c r="A26357" s="215" t="s">
        <v>83782</v>
      </c>
      <c r="B26357" s="215">
        <v>1</v>
      </c>
      <c r="C26357" s="216" t="s">
        <v>83783</v>
      </c>
      <c r="D26357" s="215" t="s">
        <v>83784</v>
      </c>
    </row>
    <row r="26358" spans="1:4">
      <c r="A26358" s="215" t="s">
        <v>83785</v>
      </c>
      <c r="B26358" s="215">
        <v>1</v>
      </c>
      <c r="C26358" s="216" t="s">
        <v>83786</v>
      </c>
      <c r="D26358" s="215" t="s">
        <v>83787</v>
      </c>
    </row>
    <row r="26359" spans="1:4">
      <c r="A26359" s="215" t="s">
        <v>83788</v>
      </c>
      <c r="B26359" s="215">
        <v>1</v>
      </c>
      <c r="C26359" s="216" t="s">
        <v>83789</v>
      </c>
      <c r="D26359" s="215" t="s">
        <v>83790</v>
      </c>
    </row>
    <row r="26360" spans="1:4">
      <c r="A26360" s="215" t="s">
        <v>83791</v>
      </c>
      <c r="B26360" s="215">
        <v>1</v>
      </c>
      <c r="C26360" s="216" t="s">
        <v>83792</v>
      </c>
      <c r="D26360" s="215" t="s">
        <v>83793</v>
      </c>
    </row>
    <row r="26361" spans="1:4">
      <c r="A26361" s="215" t="s">
        <v>83794</v>
      </c>
      <c r="B26361" s="215">
        <v>1</v>
      </c>
      <c r="C26361" s="216" t="s">
        <v>83795</v>
      </c>
      <c r="D26361" s="215" t="s">
        <v>83796</v>
      </c>
    </row>
    <row r="26362" spans="1:4">
      <c r="A26362" s="215" t="s">
        <v>83797</v>
      </c>
      <c r="B26362" s="215">
        <v>1</v>
      </c>
      <c r="C26362" s="216" t="s">
        <v>83798</v>
      </c>
      <c r="D26362" s="215" t="s">
        <v>83799</v>
      </c>
    </row>
    <row r="26363" spans="1:4">
      <c r="A26363" s="215" t="s">
        <v>83800</v>
      </c>
      <c r="B26363" s="215">
        <v>1</v>
      </c>
      <c r="C26363" s="216" t="s">
        <v>83801</v>
      </c>
      <c r="D26363" s="215" t="s">
        <v>83802</v>
      </c>
    </row>
    <row r="26364" spans="1:4">
      <c r="A26364" s="215" t="s">
        <v>83803</v>
      </c>
      <c r="B26364" s="215">
        <v>1</v>
      </c>
      <c r="C26364" s="216" t="s">
        <v>83804</v>
      </c>
      <c r="D26364" s="215" t="s">
        <v>83805</v>
      </c>
    </row>
    <row r="26365" spans="1:4">
      <c r="A26365" s="215" t="s">
        <v>83806</v>
      </c>
      <c r="B26365" s="215">
        <v>1</v>
      </c>
      <c r="C26365" s="216" t="s">
        <v>83807</v>
      </c>
      <c r="D26365" s="215" t="s">
        <v>83808</v>
      </c>
    </row>
    <row r="26366" spans="1:4">
      <c r="A26366" s="215" t="s">
        <v>83809</v>
      </c>
      <c r="B26366" s="215">
        <v>1</v>
      </c>
      <c r="C26366" s="216" t="s">
        <v>83810</v>
      </c>
      <c r="D26366" s="215" t="s">
        <v>83811</v>
      </c>
    </row>
    <row r="26367" spans="1:4">
      <c r="A26367" s="215" t="s">
        <v>83812</v>
      </c>
      <c r="B26367" s="215">
        <v>1</v>
      </c>
      <c r="C26367" s="216" t="s">
        <v>83813</v>
      </c>
      <c r="D26367" s="215" t="s">
        <v>83814</v>
      </c>
    </row>
    <row r="26368" spans="1:4">
      <c r="A26368" s="215" t="s">
        <v>83815</v>
      </c>
      <c r="B26368" s="215">
        <v>1</v>
      </c>
      <c r="C26368" s="216" t="s">
        <v>83816</v>
      </c>
      <c r="D26368" s="215" t="s">
        <v>83817</v>
      </c>
    </row>
    <row r="26369" spans="1:4">
      <c r="A26369" s="215" t="s">
        <v>83818</v>
      </c>
      <c r="B26369" s="215">
        <v>1</v>
      </c>
      <c r="C26369" s="216" t="s">
        <v>83819</v>
      </c>
      <c r="D26369" s="215" t="s">
        <v>83820</v>
      </c>
    </row>
    <row r="26370" spans="1:4">
      <c r="A26370" s="215" t="s">
        <v>83821</v>
      </c>
      <c r="B26370" s="215">
        <v>1</v>
      </c>
      <c r="C26370" s="216" t="s">
        <v>83822</v>
      </c>
      <c r="D26370" s="215" t="s">
        <v>83823</v>
      </c>
    </row>
    <row r="26371" spans="1:4">
      <c r="A26371" s="215" t="s">
        <v>83824</v>
      </c>
      <c r="B26371" s="215">
        <v>1</v>
      </c>
      <c r="C26371" s="216" t="s">
        <v>83825</v>
      </c>
      <c r="D26371" s="215" t="s">
        <v>83826</v>
      </c>
    </row>
    <row r="26372" spans="1:4">
      <c r="A26372" s="215" t="s">
        <v>83827</v>
      </c>
      <c r="B26372" s="215">
        <v>1</v>
      </c>
      <c r="C26372" s="216" t="s">
        <v>83828</v>
      </c>
      <c r="D26372" s="215" t="s">
        <v>83829</v>
      </c>
    </row>
    <row r="26373" spans="1:4">
      <c r="A26373" s="215" t="s">
        <v>83830</v>
      </c>
      <c r="B26373" s="215">
        <v>1</v>
      </c>
      <c r="C26373" s="216" t="s">
        <v>83831</v>
      </c>
      <c r="D26373" s="215" t="s">
        <v>83832</v>
      </c>
    </row>
    <row r="26374" spans="1:4">
      <c r="A26374" s="215" t="s">
        <v>83833</v>
      </c>
      <c r="B26374" s="215">
        <v>1</v>
      </c>
      <c r="C26374" s="216" t="s">
        <v>83834</v>
      </c>
      <c r="D26374" s="215" t="s">
        <v>83835</v>
      </c>
    </row>
    <row r="26375" spans="1:4">
      <c r="A26375" s="215" t="s">
        <v>83836</v>
      </c>
      <c r="B26375" s="215">
        <v>1</v>
      </c>
      <c r="C26375" s="216" t="s">
        <v>83837</v>
      </c>
      <c r="D26375" s="215" t="s">
        <v>83838</v>
      </c>
    </row>
    <row r="26376" spans="1:4">
      <c r="A26376" s="215" t="s">
        <v>83839</v>
      </c>
      <c r="B26376" s="215">
        <v>1</v>
      </c>
      <c r="C26376" s="216" t="s">
        <v>83840</v>
      </c>
      <c r="D26376" s="215" t="s">
        <v>83841</v>
      </c>
    </row>
    <row r="26377" spans="1:4">
      <c r="A26377" s="215" t="s">
        <v>83842</v>
      </c>
      <c r="B26377" s="215">
        <v>1</v>
      </c>
      <c r="C26377" s="216" t="s">
        <v>83843</v>
      </c>
      <c r="D26377" s="215" t="s">
        <v>83844</v>
      </c>
    </row>
    <row r="26378" spans="1:4">
      <c r="A26378" s="215" t="s">
        <v>83845</v>
      </c>
      <c r="B26378" s="215">
        <v>1</v>
      </c>
      <c r="C26378" s="216" t="s">
        <v>83846</v>
      </c>
      <c r="D26378" s="215" t="s">
        <v>83847</v>
      </c>
    </row>
    <row r="26379" spans="1:4">
      <c r="A26379" s="215" t="s">
        <v>83848</v>
      </c>
      <c r="B26379" s="215">
        <v>1</v>
      </c>
      <c r="C26379" s="216" t="s">
        <v>83849</v>
      </c>
      <c r="D26379" s="215" t="s">
        <v>83850</v>
      </c>
    </row>
    <row r="26380" spans="1:4">
      <c r="A26380" s="215" t="s">
        <v>83851</v>
      </c>
      <c r="B26380" s="215">
        <v>1</v>
      </c>
      <c r="C26380" s="216" t="s">
        <v>83852</v>
      </c>
      <c r="D26380" s="215" t="s">
        <v>83853</v>
      </c>
    </row>
    <row r="26381" spans="1:4">
      <c r="A26381" s="215" t="s">
        <v>83854</v>
      </c>
      <c r="B26381" s="215">
        <v>1</v>
      </c>
      <c r="C26381" s="216" t="s">
        <v>83855</v>
      </c>
      <c r="D26381" s="215" t="s">
        <v>83856</v>
      </c>
    </row>
    <row r="26382" spans="1:4">
      <c r="A26382" s="215" t="s">
        <v>83857</v>
      </c>
      <c r="B26382" s="215">
        <v>1</v>
      </c>
      <c r="C26382" s="216" t="s">
        <v>83858</v>
      </c>
      <c r="D26382" s="215" t="s">
        <v>83859</v>
      </c>
    </row>
    <row r="26383" spans="1:4">
      <c r="A26383" s="215" t="s">
        <v>83860</v>
      </c>
      <c r="B26383" s="215">
        <v>1</v>
      </c>
      <c r="C26383" s="216" t="s">
        <v>83861</v>
      </c>
      <c r="D26383" s="215" t="s">
        <v>83862</v>
      </c>
    </row>
    <row r="26384" spans="1:4">
      <c r="A26384" s="215" t="s">
        <v>83863</v>
      </c>
      <c r="B26384" s="215">
        <v>1</v>
      </c>
      <c r="C26384" s="216" t="s">
        <v>83864</v>
      </c>
      <c r="D26384" s="215" t="s">
        <v>83865</v>
      </c>
    </row>
    <row r="26385" spans="1:4">
      <c r="A26385" s="215" t="s">
        <v>83866</v>
      </c>
      <c r="B26385" s="215">
        <v>1</v>
      </c>
      <c r="C26385" s="216" t="s">
        <v>83867</v>
      </c>
      <c r="D26385" s="215" t="s">
        <v>83868</v>
      </c>
    </row>
    <row r="26386" spans="1:4">
      <c r="A26386" s="215" t="s">
        <v>83869</v>
      </c>
      <c r="B26386" s="215">
        <v>1</v>
      </c>
      <c r="C26386" s="216" t="s">
        <v>83870</v>
      </c>
      <c r="D26386" s="215" t="s">
        <v>83871</v>
      </c>
    </row>
    <row r="26387" spans="1:4">
      <c r="A26387" s="215" t="s">
        <v>83872</v>
      </c>
      <c r="B26387" s="215">
        <v>1</v>
      </c>
      <c r="C26387" s="216" t="s">
        <v>83873</v>
      </c>
      <c r="D26387" s="215" t="s">
        <v>83874</v>
      </c>
    </row>
    <row r="26388" spans="1:4">
      <c r="A26388" s="215" t="s">
        <v>83875</v>
      </c>
      <c r="B26388" s="215">
        <v>1</v>
      </c>
      <c r="C26388" s="216" t="s">
        <v>83876</v>
      </c>
      <c r="D26388" s="215" t="s">
        <v>83877</v>
      </c>
    </row>
    <row r="26389" spans="1:4">
      <c r="A26389" s="215" t="s">
        <v>83878</v>
      </c>
      <c r="B26389" s="215">
        <v>1</v>
      </c>
      <c r="C26389" s="216" t="s">
        <v>83879</v>
      </c>
      <c r="D26389" s="215" t="s">
        <v>83880</v>
      </c>
    </row>
    <row r="26390" spans="1:4">
      <c r="A26390" s="215" t="s">
        <v>83881</v>
      </c>
      <c r="B26390" s="215">
        <v>1</v>
      </c>
      <c r="C26390" s="216" t="s">
        <v>83882</v>
      </c>
      <c r="D26390" s="215" t="s">
        <v>83883</v>
      </c>
    </row>
    <row r="26391" spans="1:4">
      <c r="A26391" s="215" t="s">
        <v>83884</v>
      </c>
      <c r="B26391" s="215">
        <v>1</v>
      </c>
      <c r="C26391" s="216" t="s">
        <v>83885</v>
      </c>
      <c r="D26391" s="215" t="s">
        <v>83886</v>
      </c>
    </row>
    <row r="26392" spans="1:4">
      <c r="A26392" s="215" t="s">
        <v>83887</v>
      </c>
      <c r="B26392" s="215">
        <v>1</v>
      </c>
      <c r="C26392" s="216" t="s">
        <v>83888</v>
      </c>
      <c r="D26392" s="215" t="s">
        <v>83889</v>
      </c>
    </row>
    <row r="26393" spans="1:4">
      <c r="A26393" s="215" t="s">
        <v>83890</v>
      </c>
      <c r="B26393" s="215">
        <v>2</v>
      </c>
      <c r="C26393" s="216" t="s">
        <v>83891</v>
      </c>
      <c r="D26393" s="215" t="s">
        <v>83356</v>
      </c>
    </row>
    <row r="26394" spans="1:4">
      <c r="A26394" s="215" t="s">
        <v>83892</v>
      </c>
      <c r="B26394" s="215">
        <v>1</v>
      </c>
      <c r="C26394" s="216" t="s">
        <v>83893</v>
      </c>
      <c r="D26394" s="215" t="s">
        <v>83894</v>
      </c>
    </row>
    <row r="26395" spans="1:4">
      <c r="A26395" s="215" t="s">
        <v>83895</v>
      </c>
      <c r="B26395" s="215">
        <v>1</v>
      </c>
      <c r="C26395" s="216" t="s">
        <v>83896</v>
      </c>
      <c r="D26395" s="215" t="s">
        <v>83897</v>
      </c>
    </row>
    <row r="26396" spans="1:4">
      <c r="A26396" s="215" t="s">
        <v>83898</v>
      </c>
      <c r="B26396" s="215">
        <v>1</v>
      </c>
      <c r="C26396" s="216" t="s">
        <v>83899</v>
      </c>
      <c r="D26396" s="215" t="s">
        <v>83900</v>
      </c>
    </row>
    <row r="26397" spans="1:4">
      <c r="A26397" s="215" t="s">
        <v>83901</v>
      </c>
      <c r="B26397" s="215">
        <v>1</v>
      </c>
      <c r="C26397" s="216" t="s">
        <v>83902</v>
      </c>
      <c r="D26397" s="215" t="s">
        <v>83903</v>
      </c>
    </row>
    <row r="26398" spans="1:4">
      <c r="A26398" s="215" t="s">
        <v>83904</v>
      </c>
      <c r="B26398" s="215">
        <v>1</v>
      </c>
      <c r="C26398" s="216" t="s">
        <v>83905</v>
      </c>
      <c r="D26398" s="215" t="s">
        <v>83906</v>
      </c>
    </row>
    <row r="26399" spans="1:4">
      <c r="A26399" s="215" t="s">
        <v>83907</v>
      </c>
      <c r="B26399" s="215">
        <v>1</v>
      </c>
      <c r="C26399" s="216" t="s">
        <v>83908</v>
      </c>
      <c r="D26399" s="215" t="s">
        <v>83909</v>
      </c>
    </row>
    <row r="26400" spans="1:4">
      <c r="A26400" s="215" t="s">
        <v>83910</v>
      </c>
      <c r="B26400" s="215">
        <v>1</v>
      </c>
      <c r="C26400" s="216" t="s">
        <v>83911</v>
      </c>
      <c r="D26400" s="215" t="s">
        <v>83912</v>
      </c>
    </row>
    <row r="26401" spans="1:4">
      <c r="A26401" s="215" t="s">
        <v>83913</v>
      </c>
      <c r="B26401" s="215">
        <v>1</v>
      </c>
      <c r="C26401" s="216" t="s">
        <v>83914</v>
      </c>
      <c r="D26401" s="215" t="s">
        <v>83915</v>
      </c>
    </row>
    <row r="26402" spans="1:4">
      <c r="A26402" s="215" t="s">
        <v>83916</v>
      </c>
      <c r="B26402" s="215">
        <v>1</v>
      </c>
      <c r="C26402" s="216" t="s">
        <v>83917</v>
      </c>
      <c r="D26402" s="215" t="s">
        <v>83918</v>
      </c>
    </row>
    <row r="26403" spans="1:4">
      <c r="A26403" s="215" t="s">
        <v>83919</v>
      </c>
      <c r="B26403" s="215">
        <v>1</v>
      </c>
      <c r="C26403" s="216" t="s">
        <v>83920</v>
      </c>
      <c r="D26403" s="215" t="s">
        <v>83921</v>
      </c>
    </row>
    <row r="26404" spans="1:4">
      <c r="A26404" s="215" t="s">
        <v>83922</v>
      </c>
      <c r="B26404" s="215">
        <v>1</v>
      </c>
      <c r="C26404" s="216" t="s">
        <v>83923</v>
      </c>
      <c r="D26404" s="215" t="s">
        <v>83924</v>
      </c>
    </row>
    <row r="26405" spans="1:4">
      <c r="A26405" s="215" t="s">
        <v>83925</v>
      </c>
      <c r="B26405" s="215">
        <v>1</v>
      </c>
      <c r="C26405" s="216" t="s">
        <v>83926</v>
      </c>
      <c r="D26405" s="215" t="s">
        <v>83927</v>
      </c>
    </row>
    <row r="26406" spans="1:4">
      <c r="A26406" s="215" t="s">
        <v>83928</v>
      </c>
      <c r="B26406" s="215">
        <v>1</v>
      </c>
      <c r="C26406" s="216" t="s">
        <v>83929</v>
      </c>
      <c r="D26406" s="215" t="s">
        <v>83930</v>
      </c>
    </row>
    <row r="26407" spans="1:4">
      <c r="A26407" s="215" t="s">
        <v>83931</v>
      </c>
      <c r="B26407" s="215">
        <v>2</v>
      </c>
      <c r="C26407" s="216" t="s">
        <v>83932</v>
      </c>
      <c r="D26407" s="215" t="s">
        <v>83428</v>
      </c>
    </row>
    <row r="26408" spans="1:4">
      <c r="A26408" s="215" t="s">
        <v>83933</v>
      </c>
      <c r="B26408" s="215">
        <v>1</v>
      </c>
      <c r="C26408" s="216" t="s">
        <v>83934</v>
      </c>
      <c r="D26408" s="215" t="s">
        <v>83935</v>
      </c>
    </row>
    <row r="26409" spans="1:4">
      <c r="A26409" s="215" t="s">
        <v>83936</v>
      </c>
      <c r="B26409" s="215">
        <v>1</v>
      </c>
      <c r="C26409" s="216" t="s">
        <v>83937</v>
      </c>
      <c r="D26409" s="215" t="s">
        <v>83938</v>
      </c>
    </row>
    <row r="26410" spans="1:4">
      <c r="A26410" s="215" t="s">
        <v>83939</v>
      </c>
      <c r="B26410" s="215">
        <v>1</v>
      </c>
      <c r="C26410" s="216" t="s">
        <v>83940</v>
      </c>
      <c r="D26410" s="215" t="s">
        <v>83941</v>
      </c>
    </row>
    <row r="26411" spans="1:4">
      <c r="A26411" s="215" t="s">
        <v>83942</v>
      </c>
      <c r="B26411" s="215">
        <v>1</v>
      </c>
      <c r="C26411" s="216" t="s">
        <v>83943</v>
      </c>
      <c r="D26411" s="215" t="s">
        <v>83944</v>
      </c>
    </row>
    <row r="26412" spans="1:4">
      <c r="A26412" s="215" t="s">
        <v>83945</v>
      </c>
      <c r="B26412" s="215">
        <v>1</v>
      </c>
      <c r="C26412" s="216" t="s">
        <v>83946</v>
      </c>
      <c r="D26412" s="215" t="s">
        <v>83947</v>
      </c>
    </row>
    <row r="26413" spans="1:4">
      <c r="A26413" s="215" t="s">
        <v>83948</v>
      </c>
      <c r="B26413" s="215">
        <v>1</v>
      </c>
      <c r="C26413" s="216" t="s">
        <v>83949</v>
      </c>
      <c r="D26413" s="215" t="s">
        <v>83950</v>
      </c>
    </row>
    <row r="26414" spans="1:4">
      <c r="A26414" s="215" t="s">
        <v>83951</v>
      </c>
      <c r="B26414" s="215">
        <v>1</v>
      </c>
      <c r="C26414" s="216" t="s">
        <v>83952</v>
      </c>
      <c r="D26414" s="215" t="s">
        <v>83953</v>
      </c>
    </row>
    <row r="26415" spans="1:4">
      <c r="A26415" s="215" t="s">
        <v>83954</v>
      </c>
      <c r="B26415" s="215">
        <v>1</v>
      </c>
      <c r="C26415" s="216" t="s">
        <v>83955</v>
      </c>
      <c r="D26415" s="215" t="s">
        <v>83956</v>
      </c>
    </row>
    <row r="26416" spans="1:4">
      <c r="A26416" s="215" t="s">
        <v>83957</v>
      </c>
      <c r="B26416" s="215">
        <v>1</v>
      </c>
      <c r="C26416" s="216" t="s">
        <v>83958</v>
      </c>
      <c r="D26416" s="215" t="s">
        <v>83959</v>
      </c>
    </row>
    <row r="26417" spans="1:4">
      <c r="A26417" s="215" t="s">
        <v>83960</v>
      </c>
      <c r="B26417" s="215">
        <v>1</v>
      </c>
      <c r="C26417" s="216" t="s">
        <v>83961</v>
      </c>
      <c r="D26417" s="215" t="s">
        <v>83962</v>
      </c>
    </row>
    <row r="26418" spans="1:4">
      <c r="A26418" s="215" t="s">
        <v>83963</v>
      </c>
      <c r="B26418" s="215">
        <v>1</v>
      </c>
      <c r="C26418" s="216" t="s">
        <v>83964</v>
      </c>
      <c r="D26418" s="215" t="s">
        <v>83965</v>
      </c>
    </row>
    <row r="26419" spans="1:4">
      <c r="A26419" s="215" t="s">
        <v>83966</v>
      </c>
      <c r="B26419" s="215">
        <v>1</v>
      </c>
      <c r="C26419" s="216" t="s">
        <v>83967</v>
      </c>
      <c r="D26419" s="215" t="s">
        <v>83968</v>
      </c>
    </row>
    <row r="26420" spans="1:4">
      <c r="A26420" s="215" t="s">
        <v>83969</v>
      </c>
      <c r="B26420" s="215">
        <v>1</v>
      </c>
      <c r="C26420" s="216" t="s">
        <v>83970</v>
      </c>
      <c r="D26420" s="215" t="s">
        <v>83971</v>
      </c>
    </row>
    <row r="26421" spans="1:4">
      <c r="A26421" s="215" t="s">
        <v>83972</v>
      </c>
      <c r="B26421" s="215">
        <v>1</v>
      </c>
      <c r="C26421" s="216" t="s">
        <v>83973</v>
      </c>
      <c r="D26421" s="215" t="s">
        <v>83974</v>
      </c>
    </row>
    <row r="26422" spans="1:4">
      <c r="A26422" s="215" t="s">
        <v>83975</v>
      </c>
      <c r="B26422" s="215">
        <v>1</v>
      </c>
      <c r="C26422" s="216" t="s">
        <v>83976</v>
      </c>
      <c r="D26422" s="215" t="s">
        <v>83977</v>
      </c>
    </row>
    <row r="26423" spans="1:4">
      <c r="A26423" s="215" t="s">
        <v>83978</v>
      </c>
      <c r="B26423" s="215">
        <v>1</v>
      </c>
      <c r="C26423" s="216" t="s">
        <v>83979</v>
      </c>
      <c r="D26423" s="215" t="s">
        <v>83980</v>
      </c>
    </row>
    <row r="26424" spans="1:4">
      <c r="A26424" s="215" t="s">
        <v>83981</v>
      </c>
      <c r="B26424" s="215">
        <v>1</v>
      </c>
      <c r="C26424" s="216" t="s">
        <v>83982</v>
      </c>
      <c r="D26424" s="215" t="s">
        <v>83983</v>
      </c>
    </row>
    <row r="26425" spans="1:4">
      <c r="A26425" s="215" t="s">
        <v>83984</v>
      </c>
      <c r="B26425" s="215">
        <v>1</v>
      </c>
      <c r="C26425" s="216" t="s">
        <v>83985</v>
      </c>
      <c r="D26425" s="215" t="s">
        <v>83986</v>
      </c>
    </row>
    <row r="26426" spans="1:4">
      <c r="A26426" s="215" t="s">
        <v>83987</v>
      </c>
      <c r="B26426" s="215">
        <v>1</v>
      </c>
      <c r="C26426" s="216" t="s">
        <v>83988</v>
      </c>
      <c r="D26426" s="215" t="s">
        <v>83556</v>
      </c>
    </row>
    <row r="26427" spans="1:4">
      <c r="A26427" s="215" t="s">
        <v>83989</v>
      </c>
      <c r="B26427" s="215">
        <v>1</v>
      </c>
      <c r="C26427" s="216" t="s">
        <v>83990</v>
      </c>
      <c r="D26427" s="215" t="s">
        <v>83991</v>
      </c>
    </row>
    <row r="26428" spans="1:4">
      <c r="A26428" s="215" t="s">
        <v>83992</v>
      </c>
      <c r="B26428" s="215">
        <v>1</v>
      </c>
      <c r="C26428" s="216" t="s">
        <v>83993</v>
      </c>
      <c r="D26428" s="215" t="s">
        <v>83994</v>
      </c>
    </row>
    <row r="26429" spans="1:4">
      <c r="A26429" s="215" t="s">
        <v>83995</v>
      </c>
      <c r="B26429" s="215">
        <v>1</v>
      </c>
      <c r="C26429" s="216" t="s">
        <v>83996</v>
      </c>
      <c r="D26429" s="215" t="s">
        <v>83997</v>
      </c>
    </row>
    <row r="26430" spans="1:4">
      <c r="A26430" s="215" t="s">
        <v>83998</v>
      </c>
      <c r="B26430" s="215">
        <v>1</v>
      </c>
      <c r="C26430" s="216" t="s">
        <v>83999</v>
      </c>
      <c r="D26430" s="215" t="s">
        <v>84000</v>
      </c>
    </row>
    <row r="26431" spans="1:4">
      <c r="A26431" s="215" t="s">
        <v>84001</v>
      </c>
      <c r="B26431" s="215">
        <v>1</v>
      </c>
      <c r="C26431" s="216" t="s">
        <v>84002</v>
      </c>
      <c r="D26431" s="215" t="s">
        <v>84003</v>
      </c>
    </row>
    <row r="26432" spans="1:4">
      <c r="A26432" s="215" t="s">
        <v>84004</v>
      </c>
      <c r="B26432" s="215">
        <v>1</v>
      </c>
      <c r="C26432" s="216" t="s">
        <v>84005</v>
      </c>
      <c r="D26432" s="215" t="s">
        <v>84006</v>
      </c>
    </row>
    <row r="26433" spans="1:4">
      <c r="A26433" s="215" t="s">
        <v>84007</v>
      </c>
      <c r="B26433" s="215">
        <v>1</v>
      </c>
      <c r="C26433" s="216" t="s">
        <v>84008</v>
      </c>
      <c r="D26433" s="215" t="s">
        <v>84009</v>
      </c>
    </row>
    <row r="26434" spans="1:4">
      <c r="A26434" s="215" t="s">
        <v>84010</v>
      </c>
      <c r="B26434" s="215">
        <v>1</v>
      </c>
      <c r="C26434" s="216" t="s">
        <v>84011</v>
      </c>
      <c r="D26434" s="215" t="s">
        <v>84012</v>
      </c>
    </row>
    <row r="26435" spans="1:4">
      <c r="A26435" s="215" t="s">
        <v>84013</v>
      </c>
      <c r="B26435" s="215">
        <v>1</v>
      </c>
      <c r="C26435" s="216" t="s">
        <v>84014</v>
      </c>
      <c r="D26435" s="215" t="s">
        <v>84015</v>
      </c>
    </row>
    <row r="26436" spans="1:4">
      <c r="A26436" s="215" t="s">
        <v>84016</v>
      </c>
      <c r="B26436" s="215">
        <v>1</v>
      </c>
      <c r="C26436" s="216" t="s">
        <v>84017</v>
      </c>
      <c r="D26436" s="215" t="s">
        <v>84018</v>
      </c>
    </row>
    <row r="26437" spans="1:4">
      <c r="A26437" s="215" t="s">
        <v>84019</v>
      </c>
      <c r="B26437" s="215">
        <v>1</v>
      </c>
      <c r="C26437" s="216" t="s">
        <v>84020</v>
      </c>
      <c r="D26437" s="215" t="s">
        <v>84021</v>
      </c>
    </row>
    <row r="26438" spans="1:4">
      <c r="A26438" s="215" t="s">
        <v>84022</v>
      </c>
      <c r="B26438" s="215">
        <v>1</v>
      </c>
      <c r="C26438" s="216" t="s">
        <v>84023</v>
      </c>
      <c r="D26438" s="215" t="s">
        <v>84024</v>
      </c>
    </row>
    <row r="26439" spans="1:4">
      <c r="A26439" s="215" t="s">
        <v>84025</v>
      </c>
      <c r="B26439" s="215">
        <v>1</v>
      </c>
      <c r="C26439" s="216" t="s">
        <v>84026</v>
      </c>
      <c r="D26439" s="215" t="s">
        <v>84027</v>
      </c>
    </row>
    <row r="26440" spans="1:4">
      <c r="A26440" s="215" t="s">
        <v>84028</v>
      </c>
      <c r="B26440" s="215">
        <v>1</v>
      </c>
      <c r="C26440" s="216" t="s">
        <v>84029</v>
      </c>
      <c r="D26440" s="215" t="s">
        <v>84030</v>
      </c>
    </row>
    <row r="26441" spans="1:4">
      <c r="A26441" s="215" t="s">
        <v>84031</v>
      </c>
      <c r="B26441" s="215">
        <v>1</v>
      </c>
      <c r="C26441" s="216" t="s">
        <v>84032</v>
      </c>
      <c r="D26441" s="215" t="s">
        <v>84033</v>
      </c>
    </row>
    <row r="26442" spans="1:4">
      <c r="A26442" s="215" t="s">
        <v>84034</v>
      </c>
      <c r="B26442" s="215">
        <v>1</v>
      </c>
      <c r="C26442" s="216" t="s">
        <v>84035</v>
      </c>
      <c r="D26442" s="215" t="s">
        <v>84036</v>
      </c>
    </row>
    <row r="26443" spans="1:4">
      <c r="A26443" s="215" t="s">
        <v>84037</v>
      </c>
      <c r="B26443" s="215">
        <v>1</v>
      </c>
      <c r="C26443" s="216" t="s">
        <v>84038</v>
      </c>
      <c r="D26443" s="215" t="s">
        <v>84039</v>
      </c>
    </row>
    <row r="26444" spans="1:4">
      <c r="A26444" s="215" t="s">
        <v>84040</v>
      </c>
      <c r="B26444" s="215">
        <v>1</v>
      </c>
      <c r="C26444" s="216" t="s">
        <v>84041</v>
      </c>
      <c r="D26444" s="215" t="s">
        <v>84042</v>
      </c>
    </row>
    <row r="26445" spans="1:4">
      <c r="A26445" s="215" t="s">
        <v>84043</v>
      </c>
      <c r="B26445" s="215">
        <v>1</v>
      </c>
      <c r="C26445" s="216" t="s">
        <v>84044</v>
      </c>
      <c r="D26445" s="215" t="s">
        <v>84045</v>
      </c>
    </row>
    <row r="26446" spans="1:4">
      <c r="A26446" s="215" t="s">
        <v>84046</v>
      </c>
      <c r="B26446" s="215">
        <v>1</v>
      </c>
      <c r="C26446" s="216" t="s">
        <v>84047</v>
      </c>
      <c r="D26446" s="215" t="s">
        <v>84048</v>
      </c>
    </row>
    <row r="26447" spans="1:4">
      <c r="A26447" s="215" t="s">
        <v>84049</v>
      </c>
      <c r="B26447" s="215">
        <v>1</v>
      </c>
      <c r="C26447" s="216" t="s">
        <v>84050</v>
      </c>
      <c r="D26447" s="215" t="s">
        <v>84051</v>
      </c>
    </row>
    <row r="26448" spans="1:4">
      <c r="A26448" s="215" t="s">
        <v>84052</v>
      </c>
      <c r="B26448" s="215">
        <v>1</v>
      </c>
      <c r="C26448" s="216" t="s">
        <v>84053</v>
      </c>
      <c r="D26448" s="215" t="s">
        <v>84054</v>
      </c>
    </row>
    <row r="26449" spans="1:4">
      <c r="A26449" s="215" t="s">
        <v>84055</v>
      </c>
      <c r="B26449" s="215">
        <v>1</v>
      </c>
      <c r="C26449" s="216" t="s">
        <v>84056</v>
      </c>
      <c r="D26449" s="215" t="s">
        <v>84057</v>
      </c>
    </row>
    <row r="26450" spans="1:4">
      <c r="A26450" s="215" t="s">
        <v>84058</v>
      </c>
      <c r="B26450" s="215">
        <v>1</v>
      </c>
      <c r="C26450" s="216" t="s">
        <v>84059</v>
      </c>
      <c r="D26450" s="215" t="s">
        <v>84060</v>
      </c>
    </row>
    <row r="26451" spans="1:4">
      <c r="A26451" s="215" t="s">
        <v>84061</v>
      </c>
      <c r="B26451" s="215">
        <v>1</v>
      </c>
      <c r="C26451" s="216" t="s">
        <v>84062</v>
      </c>
      <c r="D26451" s="215" t="s">
        <v>84063</v>
      </c>
    </row>
    <row r="26452" spans="1:4">
      <c r="A26452" s="215" t="s">
        <v>84064</v>
      </c>
      <c r="B26452" s="215">
        <v>1</v>
      </c>
      <c r="C26452" s="216" t="s">
        <v>84065</v>
      </c>
      <c r="D26452" s="215" t="s">
        <v>84066</v>
      </c>
    </row>
    <row r="26453" spans="1:4">
      <c r="A26453" s="215" t="s">
        <v>84067</v>
      </c>
      <c r="B26453" s="215">
        <v>1</v>
      </c>
      <c r="C26453" s="216" t="s">
        <v>84068</v>
      </c>
      <c r="D26453" s="215" t="s">
        <v>84069</v>
      </c>
    </row>
    <row r="26454" spans="1:4">
      <c r="A26454" s="215" t="s">
        <v>84070</v>
      </c>
      <c r="B26454" s="215">
        <v>1</v>
      </c>
      <c r="C26454" s="216" t="s">
        <v>84071</v>
      </c>
      <c r="D26454" s="215" t="s">
        <v>84072</v>
      </c>
    </row>
    <row r="26455" spans="1:4">
      <c r="A26455" s="215" t="s">
        <v>84073</v>
      </c>
      <c r="B26455" s="215">
        <v>1</v>
      </c>
      <c r="C26455" s="216" t="s">
        <v>84074</v>
      </c>
      <c r="D26455" s="215" t="s">
        <v>84075</v>
      </c>
    </row>
    <row r="26456" spans="1:4">
      <c r="A26456" s="215" t="s">
        <v>84076</v>
      </c>
      <c r="B26456" s="215">
        <v>1</v>
      </c>
      <c r="C26456" s="216" t="s">
        <v>84077</v>
      </c>
      <c r="D26456" s="215" t="s">
        <v>84078</v>
      </c>
    </row>
    <row r="26457" spans="1:4">
      <c r="A26457" s="215" t="s">
        <v>84079</v>
      </c>
      <c r="B26457" s="215">
        <v>1</v>
      </c>
      <c r="C26457" s="216" t="s">
        <v>84080</v>
      </c>
      <c r="D26457" s="215" t="s">
        <v>84081</v>
      </c>
    </row>
    <row r="26458" spans="1:4">
      <c r="A26458" s="215" t="s">
        <v>84082</v>
      </c>
      <c r="B26458" s="215">
        <v>1</v>
      </c>
      <c r="C26458" s="216" t="s">
        <v>84083</v>
      </c>
      <c r="D26458" s="215" t="s">
        <v>84084</v>
      </c>
    </row>
    <row r="26459" spans="1:4">
      <c r="A26459" s="215" t="s">
        <v>84085</v>
      </c>
      <c r="B26459" s="215">
        <v>1</v>
      </c>
      <c r="C26459" s="216" t="s">
        <v>84086</v>
      </c>
      <c r="D26459" s="215" t="s">
        <v>84087</v>
      </c>
    </row>
    <row r="26460" spans="1:4">
      <c r="A26460" s="215" t="s">
        <v>84088</v>
      </c>
      <c r="B26460" s="215">
        <v>1</v>
      </c>
      <c r="C26460" s="216" t="s">
        <v>84089</v>
      </c>
      <c r="D26460" s="215" t="s">
        <v>84090</v>
      </c>
    </row>
    <row r="26461" spans="1:4">
      <c r="A26461" s="215" t="s">
        <v>84091</v>
      </c>
      <c r="B26461" s="215">
        <v>1</v>
      </c>
      <c r="C26461" s="216" t="s">
        <v>84092</v>
      </c>
      <c r="D26461" s="215" t="s">
        <v>83808</v>
      </c>
    </row>
    <row r="26462" spans="1:4">
      <c r="A26462" s="215" t="s">
        <v>84093</v>
      </c>
      <c r="B26462" s="215">
        <v>1</v>
      </c>
      <c r="C26462" s="216" t="s">
        <v>84094</v>
      </c>
      <c r="D26462" s="215" t="s">
        <v>84095</v>
      </c>
    </row>
    <row r="26463" spans="1:4">
      <c r="A26463" s="215" t="s">
        <v>84096</v>
      </c>
      <c r="B26463" s="215">
        <v>1</v>
      </c>
      <c r="C26463" s="216" t="s">
        <v>84097</v>
      </c>
      <c r="D26463" s="215" t="s">
        <v>84098</v>
      </c>
    </row>
    <row r="26464" spans="1:4">
      <c r="A26464" s="215" t="s">
        <v>84099</v>
      </c>
      <c r="B26464" s="215">
        <v>1</v>
      </c>
      <c r="C26464" s="216" t="s">
        <v>84100</v>
      </c>
      <c r="D26464" s="215" t="s">
        <v>83826</v>
      </c>
    </row>
    <row r="26465" spans="1:4">
      <c r="A26465" s="215" t="s">
        <v>84101</v>
      </c>
      <c r="B26465" s="215">
        <v>1</v>
      </c>
      <c r="C26465" s="216" t="s">
        <v>84102</v>
      </c>
      <c r="D26465" s="215" t="s">
        <v>83829</v>
      </c>
    </row>
    <row r="26466" spans="1:4">
      <c r="A26466" s="215" t="s">
        <v>84103</v>
      </c>
      <c r="B26466" s="215">
        <v>1</v>
      </c>
      <c r="C26466" s="216" t="s">
        <v>84104</v>
      </c>
      <c r="D26466" s="215" t="s">
        <v>84105</v>
      </c>
    </row>
    <row r="26467" spans="1:4">
      <c r="A26467" s="215" t="s">
        <v>84106</v>
      </c>
      <c r="B26467" s="215">
        <v>1</v>
      </c>
      <c r="C26467" s="216" t="s">
        <v>84107</v>
      </c>
      <c r="D26467" s="215" t="s">
        <v>84108</v>
      </c>
    </row>
    <row r="26468" spans="1:4">
      <c r="A26468" s="215" t="s">
        <v>84109</v>
      </c>
      <c r="B26468" s="215">
        <v>1</v>
      </c>
      <c r="C26468" s="216" t="s">
        <v>84110</v>
      </c>
      <c r="D26468" s="215" t="s">
        <v>84111</v>
      </c>
    </row>
    <row r="26469" spans="1:4">
      <c r="A26469" s="215" t="s">
        <v>84112</v>
      </c>
      <c r="B26469" s="215">
        <v>1</v>
      </c>
      <c r="C26469" s="216" t="s">
        <v>84113</v>
      </c>
      <c r="D26469" s="215" t="s">
        <v>84114</v>
      </c>
    </row>
    <row r="26470" spans="1:4">
      <c r="A26470" s="215" t="s">
        <v>84115</v>
      </c>
      <c r="B26470" s="215">
        <v>1</v>
      </c>
      <c r="C26470" s="216" t="s">
        <v>84116</v>
      </c>
      <c r="D26470" s="215" t="s">
        <v>84117</v>
      </c>
    </row>
    <row r="26471" spans="1:4">
      <c r="A26471" s="215" t="s">
        <v>84118</v>
      </c>
      <c r="B26471" s="215">
        <v>1</v>
      </c>
      <c r="C26471" s="216" t="s">
        <v>84119</v>
      </c>
      <c r="D26471" s="215" t="s">
        <v>84120</v>
      </c>
    </row>
    <row r="26472" spans="1:4">
      <c r="A26472" s="215" t="s">
        <v>84121</v>
      </c>
      <c r="B26472" s="215">
        <v>1</v>
      </c>
      <c r="C26472" s="216" t="s">
        <v>84122</v>
      </c>
      <c r="D26472" s="215" t="s">
        <v>84123</v>
      </c>
    </row>
    <row r="26473" spans="1:4">
      <c r="A26473" s="215" t="s">
        <v>84124</v>
      </c>
      <c r="B26473" s="215">
        <v>1</v>
      </c>
      <c r="C26473" s="216" t="s">
        <v>84125</v>
      </c>
      <c r="D26473" s="215" t="s">
        <v>84126</v>
      </c>
    </row>
    <row r="26474" spans="1:4">
      <c r="A26474" s="215" t="s">
        <v>84127</v>
      </c>
      <c r="B26474" s="215">
        <v>1</v>
      </c>
      <c r="C26474" s="216" t="s">
        <v>84128</v>
      </c>
      <c r="D26474" s="215" t="s">
        <v>84129</v>
      </c>
    </row>
    <row r="26475" spans="1:4">
      <c r="A26475" s="215" t="s">
        <v>84130</v>
      </c>
      <c r="B26475" s="215">
        <v>1</v>
      </c>
      <c r="C26475" s="216" t="s">
        <v>84131</v>
      </c>
      <c r="D26475" s="215" t="s">
        <v>84132</v>
      </c>
    </row>
    <row r="26476" spans="1:4">
      <c r="A26476" s="215" t="s">
        <v>84133</v>
      </c>
      <c r="B26476" s="215">
        <v>1</v>
      </c>
      <c r="C26476" s="216" t="s">
        <v>84134</v>
      </c>
      <c r="D26476" s="215" t="s">
        <v>84135</v>
      </c>
    </row>
    <row r="26477" spans="1:4">
      <c r="A26477" s="215" t="s">
        <v>84136</v>
      </c>
      <c r="B26477" s="215">
        <v>1</v>
      </c>
      <c r="C26477" s="216" t="s">
        <v>84137</v>
      </c>
      <c r="D26477" s="215" t="s">
        <v>84138</v>
      </c>
    </row>
    <row r="26478" spans="1:4">
      <c r="A26478" s="215" t="s">
        <v>84139</v>
      </c>
      <c r="B26478" s="215">
        <v>1</v>
      </c>
      <c r="C26478" s="216" t="s">
        <v>84140</v>
      </c>
      <c r="D26478" s="215" t="s">
        <v>84141</v>
      </c>
    </row>
    <row r="26479" spans="1:4">
      <c r="A26479" s="215" t="s">
        <v>84142</v>
      </c>
      <c r="B26479" s="215">
        <v>1</v>
      </c>
      <c r="C26479" s="216" t="s">
        <v>84143</v>
      </c>
      <c r="D26479" s="215" t="s">
        <v>84144</v>
      </c>
    </row>
    <row r="26480" spans="1:4">
      <c r="A26480" s="215" t="s">
        <v>84145</v>
      </c>
      <c r="B26480" s="215">
        <v>1</v>
      </c>
      <c r="C26480" s="216" t="s">
        <v>84146</v>
      </c>
      <c r="D26480" s="215" t="s">
        <v>84147</v>
      </c>
    </row>
    <row r="26481" spans="1:4">
      <c r="A26481" s="215" t="s">
        <v>84148</v>
      </c>
      <c r="B26481" s="215">
        <v>1</v>
      </c>
      <c r="C26481" s="216" t="s">
        <v>84149</v>
      </c>
      <c r="D26481" s="215" t="s">
        <v>84150</v>
      </c>
    </row>
    <row r="26482" spans="1:4">
      <c r="A26482" s="215" t="s">
        <v>84151</v>
      </c>
      <c r="B26482" s="215">
        <v>1</v>
      </c>
      <c r="C26482" s="216" t="s">
        <v>84152</v>
      </c>
      <c r="D26482" s="215" t="s">
        <v>84153</v>
      </c>
    </row>
    <row r="26483" spans="1:4">
      <c r="A26483" s="215" t="s">
        <v>84154</v>
      </c>
      <c r="B26483" s="215">
        <v>1</v>
      </c>
      <c r="C26483" s="216" t="s">
        <v>84155</v>
      </c>
      <c r="D26483" s="215" t="s">
        <v>84156</v>
      </c>
    </row>
    <row r="26484" spans="1:4">
      <c r="A26484" s="215" t="s">
        <v>84157</v>
      </c>
      <c r="B26484" s="215">
        <v>1</v>
      </c>
      <c r="C26484" s="216" t="s">
        <v>84158</v>
      </c>
      <c r="D26484" s="215" t="s">
        <v>84159</v>
      </c>
    </row>
    <row r="26485" spans="1:4">
      <c r="A26485" s="215" t="s">
        <v>84160</v>
      </c>
      <c r="B26485" s="215">
        <v>1</v>
      </c>
      <c r="C26485" s="216" t="s">
        <v>84161</v>
      </c>
      <c r="D26485" s="215" t="s">
        <v>84162</v>
      </c>
    </row>
    <row r="26486" spans="1:4">
      <c r="A26486" s="215" t="s">
        <v>84163</v>
      </c>
      <c r="B26486" s="215">
        <v>1</v>
      </c>
      <c r="C26486" s="216" t="s">
        <v>84164</v>
      </c>
      <c r="D26486" s="215" t="s">
        <v>84165</v>
      </c>
    </row>
    <row r="26487" spans="1:4">
      <c r="A26487" s="215" t="s">
        <v>84166</v>
      </c>
      <c r="B26487" s="215">
        <v>1</v>
      </c>
      <c r="C26487" s="216" t="s">
        <v>84167</v>
      </c>
      <c r="D26487" s="215" t="s">
        <v>84168</v>
      </c>
    </row>
    <row r="26488" spans="1:4">
      <c r="A26488" s="215" t="s">
        <v>84169</v>
      </c>
      <c r="B26488" s="215">
        <v>1</v>
      </c>
      <c r="C26488" s="216" t="s">
        <v>84170</v>
      </c>
      <c r="D26488" s="215" t="s">
        <v>84171</v>
      </c>
    </row>
    <row r="26489" spans="1:4">
      <c r="A26489" s="215" t="s">
        <v>84172</v>
      </c>
      <c r="B26489" s="215">
        <v>1</v>
      </c>
      <c r="C26489" s="216" t="s">
        <v>84173</v>
      </c>
      <c r="D26489" s="215" t="s">
        <v>84174</v>
      </c>
    </row>
    <row r="26490" spans="1:4">
      <c r="A26490" s="215" t="s">
        <v>84175</v>
      </c>
      <c r="B26490" s="215">
        <v>1</v>
      </c>
      <c r="C26490" s="216" t="s">
        <v>84176</v>
      </c>
      <c r="D26490" s="215" t="s">
        <v>84177</v>
      </c>
    </row>
    <row r="26491" spans="1:4">
      <c r="A26491" s="215" t="s">
        <v>84178</v>
      </c>
      <c r="B26491" s="215">
        <v>1</v>
      </c>
      <c r="C26491" s="216" t="s">
        <v>84179</v>
      </c>
      <c r="D26491" s="215" t="s">
        <v>84180</v>
      </c>
    </row>
    <row r="26492" spans="1:4">
      <c r="A26492" s="215" t="s">
        <v>84181</v>
      </c>
      <c r="B26492" s="215">
        <v>1</v>
      </c>
      <c r="C26492" s="216" t="s">
        <v>84182</v>
      </c>
      <c r="D26492" s="215" t="s">
        <v>84183</v>
      </c>
    </row>
    <row r="26493" spans="1:4">
      <c r="A26493" s="215" t="s">
        <v>84184</v>
      </c>
      <c r="B26493" s="215">
        <v>1</v>
      </c>
      <c r="C26493" s="216" t="s">
        <v>84185</v>
      </c>
      <c r="D26493" s="215" t="s">
        <v>84186</v>
      </c>
    </row>
    <row r="26494" spans="1:4">
      <c r="A26494" s="215" t="s">
        <v>84187</v>
      </c>
      <c r="B26494" s="215">
        <v>1</v>
      </c>
      <c r="C26494" s="216" t="s">
        <v>84188</v>
      </c>
      <c r="D26494" s="215" t="s">
        <v>84189</v>
      </c>
    </row>
    <row r="26495" spans="1:4">
      <c r="A26495" s="215" t="s">
        <v>84190</v>
      </c>
      <c r="B26495" s="215">
        <v>1</v>
      </c>
      <c r="C26495" s="216" t="s">
        <v>84191</v>
      </c>
      <c r="D26495" s="215" t="s">
        <v>84192</v>
      </c>
    </row>
    <row r="26496" spans="1:4">
      <c r="A26496" s="215" t="s">
        <v>84193</v>
      </c>
      <c r="B26496" s="215">
        <v>1</v>
      </c>
      <c r="C26496" s="216" t="s">
        <v>84194</v>
      </c>
      <c r="D26496" s="215" t="s">
        <v>84195</v>
      </c>
    </row>
    <row r="26497" spans="1:4">
      <c r="A26497" s="215" t="s">
        <v>84196</v>
      </c>
      <c r="B26497" s="215">
        <v>1</v>
      </c>
      <c r="C26497" s="216" t="s">
        <v>84197</v>
      </c>
      <c r="D26497" s="215" t="s">
        <v>84198</v>
      </c>
    </row>
    <row r="26498" spans="1:4">
      <c r="A26498" s="215" t="s">
        <v>84199</v>
      </c>
      <c r="B26498" s="215">
        <v>1</v>
      </c>
      <c r="C26498" s="216" t="s">
        <v>84200</v>
      </c>
      <c r="D26498" s="215" t="s">
        <v>84201</v>
      </c>
    </row>
    <row r="26499" spans="1:4">
      <c r="A26499" s="215" t="s">
        <v>84202</v>
      </c>
      <c r="B26499" s="215">
        <v>1</v>
      </c>
      <c r="C26499" s="216" t="s">
        <v>84203</v>
      </c>
      <c r="D26499" s="215" t="s">
        <v>84204</v>
      </c>
    </row>
    <row r="26500" spans="1:4">
      <c r="A26500" s="215" t="s">
        <v>84205</v>
      </c>
      <c r="B26500" s="215">
        <v>1</v>
      </c>
      <c r="C26500" s="216" t="s">
        <v>84206</v>
      </c>
      <c r="D26500" s="215" t="s">
        <v>84207</v>
      </c>
    </row>
    <row r="26501" spans="1:4">
      <c r="A26501" s="215" t="s">
        <v>84208</v>
      </c>
      <c r="B26501" s="215">
        <v>1</v>
      </c>
      <c r="C26501" s="216" t="s">
        <v>84209</v>
      </c>
      <c r="D26501" s="215" t="s">
        <v>84210</v>
      </c>
    </row>
    <row r="26502" spans="1:4">
      <c r="A26502" s="215" t="s">
        <v>84211</v>
      </c>
      <c r="B26502" s="215">
        <v>1</v>
      </c>
      <c r="C26502" s="216" t="s">
        <v>84212</v>
      </c>
      <c r="D26502" s="215" t="s">
        <v>84213</v>
      </c>
    </row>
    <row r="26503" spans="1:4">
      <c r="A26503" s="215" t="s">
        <v>84214</v>
      </c>
      <c r="B26503" s="215">
        <v>2</v>
      </c>
      <c r="C26503" s="216" t="s">
        <v>84215</v>
      </c>
      <c r="D26503" s="215" t="s">
        <v>84216</v>
      </c>
    </row>
    <row r="26504" spans="1:4">
      <c r="A26504" s="215" t="s">
        <v>84217</v>
      </c>
      <c r="B26504" s="215">
        <v>1</v>
      </c>
      <c r="C26504" s="216" t="s">
        <v>84218</v>
      </c>
      <c r="D26504" s="215" t="s">
        <v>84219</v>
      </c>
    </row>
    <row r="26505" spans="1:4">
      <c r="A26505" s="215" t="s">
        <v>84220</v>
      </c>
      <c r="B26505" s="215">
        <v>1</v>
      </c>
      <c r="C26505" s="216" t="s">
        <v>84221</v>
      </c>
      <c r="D26505" s="215" t="s">
        <v>84222</v>
      </c>
    </row>
    <row r="26506" spans="1:4">
      <c r="A26506" s="215" t="s">
        <v>84223</v>
      </c>
      <c r="B26506" s="215">
        <v>1</v>
      </c>
      <c r="C26506" s="216" t="s">
        <v>84224</v>
      </c>
      <c r="D26506" s="215" t="s">
        <v>84225</v>
      </c>
    </row>
    <row r="26507" spans="1:4">
      <c r="A26507" s="215" t="s">
        <v>84226</v>
      </c>
      <c r="B26507" s="215">
        <v>1</v>
      </c>
      <c r="C26507" s="216" t="s">
        <v>84227</v>
      </c>
      <c r="D26507" s="215" t="s">
        <v>84228</v>
      </c>
    </row>
    <row r="26508" spans="1:4">
      <c r="A26508" s="215" t="s">
        <v>84229</v>
      </c>
      <c r="B26508" s="215">
        <v>1</v>
      </c>
      <c r="C26508" s="216" t="s">
        <v>84230</v>
      </c>
      <c r="D26508" s="215" t="s">
        <v>84231</v>
      </c>
    </row>
    <row r="26509" spans="1:4">
      <c r="A26509" s="215" t="s">
        <v>84232</v>
      </c>
      <c r="B26509" s="215">
        <v>1</v>
      </c>
      <c r="C26509" s="216" t="s">
        <v>84233</v>
      </c>
      <c r="D26509" s="215" t="s">
        <v>84234</v>
      </c>
    </row>
    <row r="26510" spans="1:4">
      <c r="A26510" s="215" t="s">
        <v>84235</v>
      </c>
      <c r="B26510" s="215">
        <v>1</v>
      </c>
      <c r="C26510" s="216" t="s">
        <v>84236</v>
      </c>
      <c r="D26510" s="215" t="s">
        <v>84237</v>
      </c>
    </row>
    <row r="26511" spans="1:4">
      <c r="A26511" s="215" t="s">
        <v>84238</v>
      </c>
      <c r="B26511" s="215">
        <v>1</v>
      </c>
      <c r="C26511" s="216" t="s">
        <v>84239</v>
      </c>
      <c r="D26511" s="215" t="s">
        <v>84240</v>
      </c>
    </row>
    <row r="26512" spans="1:4">
      <c r="A26512" s="215" t="s">
        <v>84241</v>
      </c>
      <c r="B26512" s="215">
        <v>1</v>
      </c>
      <c r="C26512" s="216" t="s">
        <v>84242</v>
      </c>
      <c r="D26512" s="215" t="s">
        <v>84243</v>
      </c>
    </row>
    <row r="26513" spans="1:4">
      <c r="A26513" s="215" t="s">
        <v>84244</v>
      </c>
      <c r="B26513" s="215">
        <v>1</v>
      </c>
      <c r="C26513" s="216" t="s">
        <v>84245</v>
      </c>
      <c r="D26513" s="215" t="s">
        <v>84117</v>
      </c>
    </row>
    <row r="26514" spans="1:4">
      <c r="A26514" s="215" t="s">
        <v>84246</v>
      </c>
      <c r="B26514" s="215">
        <v>1</v>
      </c>
      <c r="C26514" s="216" t="s">
        <v>84247</v>
      </c>
      <c r="D26514" s="215" t="s">
        <v>84248</v>
      </c>
    </row>
    <row r="26515" spans="1:4">
      <c r="A26515" s="215" t="s">
        <v>84249</v>
      </c>
      <c r="B26515" s="215">
        <v>1</v>
      </c>
      <c r="C26515" s="216" t="s">
        <v>84250</v>
      </c>
      <c r="D26515" s="215" t="s">
        <v>84120</v>
      </c>
    </row>
    <row r="26516" spans="1:4">
      <c r="A26516" s="215" t="s">
        <v>84251</v>
      </c>
      <c r="B26516" s="215">
        <v>1</v>
      </c>
      <c r="C26516" s="216" t="s">
        <v>84252</v>
      </c>
      <c r="D26516" s="215" t="s">
        <v>84253</v>
      </c>
    </row>
    <row r="26517" spans="1:4">
      <c r="A26517" s="215" t="s">
        <v>84254</v>
      </c>
      <c r="B26517" s="215">
        <v>1</v>
      </c>
      <c r="C26517" s="216" t="s">
        <v>84255</v>
      </c>
      <c r="D26517" s="215" t="s">
        <v>84256</v>
      </c>
    </row>
    <row r="26518" spans="1:4">
      <c r="A26518" s="215" t="s">
        <v>84257</v>
      </c>
      <c r="B26518" s="215">
        <v>1</v>
      </c>
      <c r="C26518" s="216" t="s">
        <v>84258</v>
      </c>
      <c r="D26518" s="215" t="s">
        <v>84259</v>
      </c>
    </row>
    <row r="26519" spans="1:4">
      <c r="A26519" s="215" t="s">
        <v>84260</v>
      </c>
      <c r="B26519" s="215">
        <v>1</v>
      </c>
      <c r="C26519" s="216" t="s">
        <v>84261</v>
      </c>
      <c r="D26519" s="215" t="s">
        <v>84262</v>
      </c>
    </row>
    <row r="26520" spans="1:4">
      <c r="A26520" s="215" t="s">
        <v>84263</v>
      </c>
      <c r="B26520" s="215">
        <v>1</v>
      </c>
      <c r="C26520" s="216" t="s">
        <v>84264</v>
      </c>
      <c r="D26520" s="215" t="s">
        <v>84265</v>
      </c>
    </row>
    <row r="26521" spans="1:4">
      <c r="A26521" s="215" t="s">
        <v>84266</v>
      </c>
      <c r="B26521" s="215">
        <v>1</v>
      </c>
      <c r="C26521" s="216" t="s">
        <v>84267</v>
      </c>
      <c r="D26521" s="215" t="s">
        <v>84268</v>
      </c>
    </row>
    <row r="26522" spans="1:4">
      <c r="A26522" s="215" t="s">
        <v>84269</v>
      </c>
      <c r="B26522" s="215">
        <v>1</v>
      </c>
      <c r="C26522" s="216" t="s">
        <v>84270</v>
      </c>
      <c r="D26522" s="215" t="s">
        <v>84271</v>
      </c>
    </row>
    <row r="26523" spans="1:4">
      <c r="A26523" s="215" t="s">
        <v>84272</v>
      </c>
      <c r="B26523" s="215">
        <v>1</v>
      </c>
      <c r="C26523" s="216" t="s">
        <v>84273</v>
      </c>
      <c r="D26523" s="215" t="s">
        <v>84274</v>
      </c>
    </row>
    <row r="26524" spans="1:4">
      <c r="A26524" s="215" t="s">
        <v>84275</v>
      </c>
      <c r="B26524" s="215">
        <v>1</v>
      </c>
      <c r="C26524" s="216" t="s">
        <v>84276</v>
      </c>
      <c r="D26524" s="215" t="s">
        <v>84277</v>
      </c>
    </row>
    <row r="26525" spans="1:4">
      <c r="A26525" s="215" t="s">
        <v>84278</v>
      </c>
      <c r="B26525" s="215">
        <v>1</v>
      </c>
      <c r="C26525" s="216" t="s">
        <v>111526</v>
      </c>
      <c r="D26525" s="215" t="s">
        <v>84279</v>
      </c>
    </row>
    <row r="26526" spans="1:4">
      <c r="A26526" s="215" t="s">
        <v>84280</v>
      </c>
      <c r="B26526" s="215">
        <v>1</v>
      </c>
      <c r="C26526" s="216" t="s">
        <v>111527</v>
      </c>
      <c r="D26526" s="215" t="s">
        <v>84281</v>
      </c>
    </row>
    <row r="26527" spans="1:4">
      <c r="A26527" s="215" t="s">
        <v>84282</v>
      </c>
      <c r="B26527" s="215">
        <v>1</v>
      </c>
      <c r="C26527" s="216" t="s">
        <v>111528</v>
      </c>
      <c r="D26527" s="215" t="s">
        <v>84283</v>
      </c>
    </row>
    <row r="26528" spans="1:4">
      <c r="A26528" s="215" t="s">
        <v>84284</v>
      </c>
      <c r="B26528" s="215">
        <v>1</v>
      </c>
      <c r="C26528" s="216" t="s">
        <v>84285</v>
      </c>
      <c r="D26528" s="215" t="s">
        <v>84286</v>
      </c>
    </row>
    <row r="26529" spans="1:4">
      <c r="A26529" s="215" t="s">
        <v>84287</v>
      </c>
      <c r="B26529" s="215">
        <v>1</v>
      </c>
      <c r="C26529" s="216" t="s">
        <v>111529</v>
      </c>
      <c r="D26529" s="215" t="s">
        <v>84286</v>
      </c>
    </row>
    <row r="26530" spans="1:4">
      <c r="A26530" s="215" t="s">
        <v>84288</v>
      </c>
      <c r="B26530" s="215">
        <v>1</v>
      </c>
      <c r="C26530" s="216" t="s">
        <v>111530</v>
      </c>
      <c r="D26530" s="215" t="s">
        <v>84289</v>
      </c>
    </row>
    <row r="26531" spans="1:4">
      <c r="A26531" s="215" t="s">
        <v>84290</v>
      </c>
      <c r="B26531" s="215">
        <v>1</v>
      </c>
      <c r="C26531" s="216" t="s">
        <v>111531</v>
      </c>
      <c r="D26531" s="215" t="s">
        <v>84291</v>
      </c>
    </row>
    <row r="26532" spans="1:4">
      <c r="A26532" s="215" t="s">
        <v>84292</v>
      </c>
      <c r="B26532" s="215">
        <v>1</v>
      </c>
      <c r="C26532" s="216" t="s">
        <v>111532</v>
      </c>
      <c r="D26532" s="215" t="s">
        <v>84293</v>
      </c>
    </row>
    <row r="26533" spans="1:4">
      <c r="A26533" s="215" t="s">
        <v>84294</v>
      </c>
      <c r="B26533" s="215">
        <v>1</v>
      </c>
      <c r="C26533" s="216" t="s">
        <v>111533</v>
      </c>
      <c r="D26533" s="215" t="s">
        <v>84295</v>
      </c>
    </row>
    <row r="26534" spans="1:4">
      <c r="A26534" s="215" t="s">
        <v>84296</v>
      </c>
      <c r="B26534" s="215">
        <v>1</v>
      </c>
      <c r="C26534" s="216" t="s">
        <v>111534</v>
      </c>
      <c r="D26534" s="215" t="s">
        <v>84297</v>
      </c>
    </row>
    <row r="26535" spans="1:4">
      <c r="A26535" s="215" t="s">
        <v>84298</v>
      </c>
      <c r="B26535" s="215">
        <v>1</v>
      </c>
      <c r="C26535" s="216" t="s">
        <v>84299</v>
      </c>
      <c r="D26535" s="215" t="s">
        <v>84300</v>
      </c>
    </row>
    <row r="26536" spans="1:4">
      <c r="A26536" s="215" t="s">
        <v>84301</v>
      </c>
      <c r="B26536" s="215">
        <v>1</v>
      </c>
      <c r="C26536" s="216" t="s">
        <v>84302</v>
      </c>
      <c r="D26536" s="215" t="s">
        <v>84303</v>
      </c>
    </row>
    <row r="26537" spans="1:4">
      <c r="A26537" s="215" t="s">
        <v>84304</v>
      </c>
      <c r="B26537" s="215">
        <v>1</v>
      </c>
      <c r="C26537" s="216" t="s">
        <v>84305</v>
      </c>
      <c r="D26537" s="215" t="s">
        <v>84306</v>
      </c>
    </row>
    <row r="26538" spans="1:4">
      <c r="A26538" s="215" t="s">
        <v>84307</v>
      </c>
      <c r="B26538" s="215">
        <v>1</v>
      </c>
      <c r="C26538" s="216" t="s">
        <v>84308</v>
      </c>
      <c r="D26538" s="215" t="s">
        <v>84309</v>
      </c>
    </row>
    <row r="26539" spans="1:4">
      <c r="A26539" s="215" t="s">
        <v>84310</v>
      </c>
      <c r="B26539" s="215">
        <v>1</v>
      </c>
      <c r="C26539" s="216" t="s">
        <v>84311</v>
      </c>
      <c r="D26539" s="215" t="s">
        <v>84312</v>
      </c>
    </row>
    <row r="26540" spans="1:4">
      <c r="A26540" s="215" t="s">
        <v>84313</v>
      </c>
      <c r="B26540" s="215">
        <v>1</v>
      </c>
      <c r="C26540" s="216" t="s">
        <v>84314</v>
      </c>
      <c r="D26540" s="215" t="s">
        <v>84315</v>
      </c>
    </row>
    <row r="26541" spans="1:4">
      <c r="A26541" s="215" t="s">
        <v>84316</v>
      </c>
      <c r="B26541" s="215">
        <v>1</v>
      </c>
      <c r="C26541" s="216" t="s">
        <v>84317</v>
      </c>
      <c r="D26541" s="215" t="s">
        <v>84318</v>
      </c>
    </row>
    <row r="26542" spans="1:4">
      <c r="A26542" s="215" t="s">
        <v>84319</v>
      </c>
      <c r="B26542" s="215">
        <v>1</v>
      </c>
      <c r="C26542" s="216" t="s">
        <v>84320</v>
      </c>
      <c r="D26542" s="215" t="s">
        <v>84321</v>
      </c>
    </row>
    <row r="26543" spans="1:4">
      <c r="A26543" s="215" t="s">
        <v>84322</v>
      </c>
      <c r="B26543" s="215">
        <v>1</v>
      </c>
      <c r="C26543" s="216" t="s">
        <v>84323</v>
      </c>
      <c r="D26543" s="215" t="s">
        <v>84324</v>
      </c>
    </row>
    <row r="26544" spans="1:4">
      <c r="A26544" s="215" t="s">
        <v>84325</v>
      </c>
      <c r="B26544" s="215">
        <v>1</v>
      </c>
      <c r="C26544" s="216" t="s">
        <v>84326</v>
      </c>
      <c r="D26544" s="215" t="s">
        <v>84327</v>
      </c>
    </row>
    <row r="26545" spans="1:4">
      <c r="A26545" s="215" t="s">
        <v>84328</v>
      </c>
      <c r="B26545" s="215">
        <v>1</v>
      </c>
      <c r="C26545" s="216" t="s">
        <v>84329</v>
      </c>
      <c r="D26545" s="215" t="s">
        <v>84330</v>
      </c>
    </row>
    <row r="26546" spans="1:4">
      <c r="A26546" s="215" t="s">
        <v>84331</v>
      </c>
      <c r="B26546" s="215">
        <v>1</v>
      </c>
      <c r="C26546" s="216" t="s">
        <v>84332</v>
      </c>
      <c r="D26546" s="215" t="s">
        <v>84333</v>
      </c>
    </row>
    <row r="26547" spans="1:4">
      <c r="A26547" s="215" t="s">
        <v>84334</v>
      </c>
      <c r="B26547" s="215">
        <v>1</v>
      </c>
      <c r="C26547" s="216" t="s">
        <v>84335</v>
      </c>
      <c r="D26547" s="215" t="s">
        <v>84336</v>
      </c>
    </row>
    <row r="26548" spans="1:4">
      <c r="A26548" s="215" t="s">
        <v>84337</v>
      </c>
      <c r="B26548" s="215">
        <v>1</v>
      </c>
      <c r="C26548" s="216" t="s">
        <v>84338</v>
      </c>
      <c r="D26548" s="215" t="s">
        <v>84339</v>
      </c>
    </row>
    <row r="26549" spans="1:4">
      <c r="A26549" s="215" t="s">
        <v>84340</v>
      </c>
      <c r="B26549" s="215">
        <v>1</v>
      </c>
      <c r="C26549" s="216" t="s">
        <v>84341</v>
      </c>
      <c r="D26549" s="215" t="s">
        <v>84342</v>
      </c>
    </row>
    <row r="26550" spans="1:4">
      <c r="A26550" s="215" t="s">
        <v>84343</v>
      </c>
      <c r="B26550" s="215">
        <v>1</v>
      </c>
      <c r="C26550" s="216" t="s">
        <v>84344</v>
      </c>
      <c r="D26550" s="215" t="s">
        <v>84345</v>
      </c>
    </row>
    <row r="26551" spans="1:4">
      <c r="A26551" s="215" t="s">
        <v>84346</v>
      </c>
      <c r="B26551" s="215">
        <v>1</v>
      </c>
      <c r="C26551" s="216" t="s">
        <v>84347</v>
      </c>
      <c r="D26551" s="215" t="s">
        <v>84348</v>
      </c>
    </row>
    <row r="26552" spans="1:4">
      <c r="A26552" s="215" t="s">
        <v>84349</v>
      </c>
      <c r="B26552" s="215">
        <v>1</v>
      </c>
      <c r="C26552" s="216" t="s">
        <v>84350</v>
      </c>
      <c r="D26552" s="215" t="s">
        <v>84351</v>
      </c>
    </row>
    <row r="26553" spans="1:4">
      <c r="A26553" s="215" t="s">
        <v>84352</v>
      </c>
      <c r="B26553" s="215">
        <v>1</v>
      </c>
      <c r="C26553" s="216" t="s">
        <v>84353</v>
      </c>
      <c r="D26553" s="215" t="s">
        <v>84354</v>
      </c>
    </row>
    <row r="26554" spans="1:4">
      <c r="A26554" s="215" t="s">
        <v>84355</v>
      </c>
      <c r="B26554" s="215">
        <v>1</v>
      </c>
      <c r="C26554" s="216" t="s">
        <v>84356</v>
      </c>
      <c r="D26554" s="215" t="s">
        <v>84357</v>
      </c>
    </row>
    <row r="26555" spans="1:4">
      <c r="A26555" s="215" t="s">
        <v>84358</v>
      </c>
      <c r="B26555" s="215">
        <v>1</v>
      </c>
      <c r="C26555" s="216" t="s">
        <v>84359</v>
      </c>
      <c r="D26555" s="215" t="s">
        <v>84360</v>
      </c>
    </row>
    <row r="26556" spans="1:4">
      <c r="A26556" s="215" t="s">
        <v>84361</v>
      </c>
      <c r="B26556" s="215">
        <v>1</v>
      </c>
      <c r="C26556" s="216" t="s">
        <v>84362</v>
      </c>
      <c r="D26556" s="215" t="s">
        <v>84363</v>
      </c>
    </row>
    <row r="26557" spans="1:4">
      <c r="A26557" s="215" t="s">
        <v>84364</v>
      </c>
      <c r="B26557" s="215">
        <v>1</v>
      </c>
      <c r="C26557" s="216" t="s">
        <v>84365</v>
      </c>
      <c r="D26557" s="215" t="s">
        <v>84366</v>
      </c>
    </row>
    <row r="26558" spans="1:4">
      <c r="A26558" s="215" t="s">
        <v>84367</v>
      </c>
      <c r="B26558" s="215">
        <v>1</v>
      </c>
      <c r="C26558" s="216" t="s">
        <v>84368</v>
      </c>
      <c r="D26558" s="215" t="s">
        <v>84369</v>
      </c>
    </row>
    <row r="26559" spans="1:4">
      <c r="A26559" s="215" t="s">
        <v>84370</v>
      </c>
      <c r="B26559" s="215">
        <v>1</v>
      </c>
      <c r="C26559" s="216" t="s">
        <v>84371</v>
      </c>
      <c r="D26559" s="215" t="s">
        <v>84372</v>
      </c>
    </row>
    <row r="26560" spans="1:4">
      <c r="A26560" s="215" t="s">
        <v>84373</v>
      </c>
      <c r="B26560" s="215">
        <v>1</v>
      </c>
      <c r="C26560" s="216" t="s">
        <v>84374</v>
      </c>
      <c r="D26560" s="215" t="s">
        <v>84375</v>
      </c>
    </row>
    <row r="26561" spans="1:4">
      <c r="A26561" s="215" t="s">
        <v>84376</v>
      </c>
      <c r="B26561" s="215">
        <v>1</v>
      </c>
      <c r="C26561" s="216" t="s">
        <v>84377</v>
      </c>
      <c r="D26561" s="215" t="s">
        <v>84378</v>
      </c>
    </row>
    <row r="26562" spans="1:4">
      <c r="A26562" s="215" t="s">
        <v>84379</v>
      </c>
      <c r="B26562" s="215">
        <v>1</v>
      </c>
      <c r="C26562" s="216" t="s">
        <v>84380</v>
      </c>
      <c r="D26562" s="215" t="s">
        <v>84381</v>
      </c>
    </row>
    <row r="26563" spans="1:4">
      <c r="A26563" s="215" t="s">
        <v>84382</v>
      </c>
      <c r="B26563" s="215">
        <v>1</v>
      </c>
      <c r="C26563" s="216" t="s">
        <v>84383</v>
      </c>
      <c r="D26563" s="215" t="s">
        <v>84384</v>
      </c>
    </row>
    <row r="26564" spans="1:4">
      <c r="A26564" s="215" t="s">
        <v>84385</v>
      </c>
      <c r="B26564" s="215">
        <v>1</v>
      </c>
      <c r="C26564" s="216" t="s">
        <v>84386</v>
      </c>
      <c r="D26564" s="215" t="s">
        <v>84387</v>
      </c>
    </row>
    <row r="26565" spans="1:4">
      <c r="A26565" s="215" t="s">
        <v>84388</v>
      </c>
      <c r="B26565" s="215">
        <v>1</v>
      </c>
      <c r="C26565" s="216" t="s">
        <v>84389</v>
      </c>
      <c r="D26565" s="215" t="s">
        <v>84390</v>
      </c>
    </row>
    <row r="26566" spans="1:4">
      <c r="A26566" s="215" t="s">
        <v>84391</v>
      </c>
      <c r="B26566" s="215">
        <v>1</v>
      </c>
      <c r="C26566" s="216" t="s">
        <v>84392</v>
      </c>
      <c r="D26566" s="215" t="s">
        <v>84393</v>
      </c>
    </row>
    <row r="26567" spans="1:4">
      <c r="A26567" s="215" t="s">
        <v>84394</v>
      </c>
      <c r="B26567" s="215">
        <v>1</v>
      </c>
      <c r="C26567" s="216" t="s">
        <v>84395</v>
      </c>
      <c r="D26567" s="215" t="s">
        <v>84396</v>
      </c>
    </row>
    <row r="26568" spans="1:4">
      <c r="A26568" s="215" t="s">
        <v>84397</v>
      </c>
      <c r="B26568" s="215">
        <v>1</v>
      </c>
      <c r="C26568" s="216" t="s">
        <v>84398</v>
      </c>
      <c r="D26568" s="215" t="s">
        <v>84399</v>
      </c>
    </row>
    <row r="26569" spans="1:4">
      <c r="A26569" s="215" t="s">
        <v>84400</v>
      </c>
      <c r="B26569" s="215">
        <v>1</v>
      </c>
      <c r="C26569" s="216" t="s">
        <v>84401</v>
      </c>
      <c r="D26569" s="215" t="s">
        <v>84402</v>
      </c>
    </row>
    <row r="26570" spans="1:4">
      <c r="A26570" s="215" t="s">
        <v>84403</v>
      </c>
      <c r="B26570" s="215">
        <v>1</v>
      </c>
      <c r="C26570" s="216" t="s">
        <v>84404</v>
      </c>
      <c r="D26570" s="215" t="s">
        <v>84405</v>
      </c>
    </row>
    <row r="26571" spans="1:4">
      <c r="A26571" s="215" t="s">
        <v>84406</v>
      </c>
      <c r="B26571" s="215">
        <v>1</v>
      </c>
      <c r="C26571" s="216" t="s">
        <v>84407</v>
      </c>
      <c r="D26571" s="215" t="s">
        <v>84408</v>
      </c>
    </row>
    <row r="26572" spans="1:4">
      <c r="A26572" s="215" t="s">
        <v>84409</v>
      </c>
      <c r="B26572" s="215">
        <v>1</v>
      </c>
      <c r="C26572" s="216" t="s">
        <v>84410</v>
      </c>
      <c r="D26572" s="215" t="s">
        <v>84411</v>
      </c>
    </row>
    <row r="26573" spans="1:4">
      <c r="A26573" s="215" t="s">
        <v>84412</v>
      </c>
      <c r="B26573" s="215">
        <v>1</v>
      </c>
      <c r="C26573" s="216" t="s">
        <v>84413</v>
      </c>
      <c r="D26573" s="215" t="s">
        <v>84414</v>
      </c>
    </row>
    <row r="26574" spans="1:4">
      <c r="A26574" s="215" t="s">
        <v>84415</v>
      </c>
      <c r="B26574" s="215">
        <v>1</v>
      </c>
      <c r="C26574" s="216" t="s">
        <v>84416</v>
      </c>
      <c r="D26574" s="215" t="s">
        <v>84417</v>
      </c>
    </row>
    <row r="26575" spans="1:4">
      <c r="A26575" s="215" t="s">
        <v>84418</v>
      </c>
      <c r="B26575" s="215">
        <v>1</v>
      </c>
      <c r="C26575" s="216" t="s">
        <v>84419</v>
      </c>
      <c r="D26575" s="215" t="s">
        <v>84420</v>
      </c>
    </row>
    <row r="26576" spans="1:4">
      <c r="A26576" s="215" t="s">
        <v>84421</v>
      </c>
      <c r="B26576" s="215">
        <v>1</v>
      </c>
      <c r="C26576" s="216" t="s">
        <v>84422</v>
      </c>
      <c r="D26576" s="215" t="s">
        <v>84423</v>
      </c>
    </row>
    <row r="26577" spans="1:4">
      <c r="A26577" s="215" t="s">
        <v>84424</v>
      </c>
      <c r="B26577" s="215">
        <v>1</v>
      </c>
      <c r="C26577" s="216" t="s">
        <v>84425</v>
      </c>
      <c r="D26577" s="215" t="s">
        <v>84426</v>
      </c>
    </row>
    <row r="26578" spans="1:4">
      <c r="A26578" s="215" t="s">
        <v>84427</v>
      </c>
      <c r="B26578" s="215">
        <v>1</v>
      </c>
      <c r="C26578" s="216" t="s">
        <v>84428</v>
      </c>
      <c r="D26578" s="215" t="s">
        <v>84429</v>
      </c>
    </row>
    <row r="26579" spans="1:4">
      <c r="A26579" s="215" t="s">
        <v>84430</v>
      </c>
      <c r="B26579" s="215">
        <v>1</v>
      </c>
      <c r="C26579" s="216" t="s">
        <v>84431</v>
      </c>
      <c r="D26579" s="215" t="s">
        <v>84432</v>
      </c>
    </row>
    <row r="26580" spans="1:4">
      <c r="A26580" s="215" t="s">
        <v>84433</v>
      </c>
      <c r="B26580" s="215">
        <v>1</v>
      </c>
      <c r="C26580" s="216" t="s">
        <v>84434</v>
      </c>
      <c r="D26580" s="215" t="s">
        <v>84435</v>
      </c>
    </row>
    <row r="26581" spans="1:4">
      <c r="A26581" s="215" t="s">
        <v>84436</v>
      </c>
      <c r="B26581" s="215">
        <v>1</v>
      </c>
      <c r="C26581" s="216" t="s">
        <v>84437</v>
      </c>
      <c r="D26581" s="215" t="s">
        <v>84438</v>
      </c>
    </row>
    <row r="26582" spans="1:4">
      <c r="A26582" s="215" t="s">
        <v>84439</v>
      </c>
      <c r="B26582" s="215">
        <v>1</v>
      </c>
      <c r="C26582" s="216" t="s">
        <v>84440</v>
      </c>
      <c r="D26582" s="215" t="s">
        <v>84441</v>
      </c>
    </row>
    <row r="26583" spans="1:4">
      <c r="A26583" s="215" t="s">
        <v>84442</v>
      </c>
      <c r="B26583" s="215">
        <v>1</v>
      </c>
      <c r="C26583" s="216" t="s">
        <v>84443</v>
      </c>
      <c r="D26583" s="215" t="s">
        <v>84444</v>
      </c>
    </row>
    <row r="26584" spans="1:4">
      <c r="A26584" s="215" t="s">
        <v>84445</v>
      </c>
      <c r="B26584" s="215">
        <v>1</v>
      </c>
      <c r="C26584" s="216" t="s">
        <v>84446</v>
      </c>
      <c r="D26584" s="215" t="s">
        <v>84447</v>
      </c>
    </row>
    <row r="26585" spans="1:4">
      <c r="A26585" s="215" t="s">
        <v>84448</v>
      </c>
      <c r="B26585" s="215">
        <v>1</v>
      </c>
      <c r="C26585" s="216" t="s">
        <v>84449</v>
      </c>
      <c r="D26585" s="215" t="s">
        <v>84450</v>
      </c>
    </row>
    <row r="26586" spans="1:4">
      <c r="A26586" s="215" t="s">
        <v>84451</v>
      </c>
      <c r="B26586" s="215">
        <v>1</v>
      </c>
      <c r="C26586" s="216" t="s">
        <v>84452</v>
      </c>
      <c r="D26586" s="215" t="s">
        <v>84453</v>
      </c>
    </row>
    <row r="26587" spans="1:4">
      <c r="A26587" s="215" t="s">
        <v>84454</v>
      </c>
      <c r="B26587" s="215">
        <v>1</v>
      </c>
      <c r="C26587" s="216" t="s">
        <v>84455</v>
      </c>
      <c r="D26587" s="215" t="s">
        <v>84456</v>
      </c>
    </row>
    <row r="26588" spans="1:4">
      <c r="A26588" s="215" t="s">
        <v>84457</v>
      </c>
      <c r="B26588" s="215">
        <v>1</v>
      </c>
      <c r="C26588" s="216" t="s">
        <v>84458</v>
      </c>
      <c r="D26588" s="215" t="s">
        <v>84459</v>
      </c>
    </row>
    <row r="26589" spans="1:4">
      <c r="A26589" s="215" t="s">
        <v>84460</v>
      </c>
      <c r="B26589" s="215">
        <v>1</v>
      </c>
      <c r="C26589" s="216" t="s">
        <v>84461</v>
      </c>
      <c r="D26589" s="215" t="s">
        <v>84462</v>
      </c>
    </row>
    <row r="26590" spans="1:4">
      <c r="A26590" s="215" t="s">
        <v>84463</v>
      </c>
      <c r="B26590" s="215">
        <v>1</v>
      </c>
      <c r="C26590" s="216" t="s">
        <v>84464</v>
      </c>
      <c r="D26590" s="215" t="s">
        <v>84465</v>
      </c>
    </row>
    <row r="26591" spans="1:4">
      <c r="A26591" s="215" t="s">
        <v>84466</v>
      </c>
      <c r="B26591" s="215">
        <v>1</v>
      </c>
      <c r="C26591" s="216" t="s">
        <v>84467</v>
      </c>
      <c r="D26591" s="215" t="s">
        <v>84468</v>
      </c>
    </row>
    <row r="26592" spans="1:4">
      <c r="A26592" s="215" t="s">
        <v>84469</v>
      </c>
      <c r="B26592" s="215">
        <v>1</v>
      </c>
      <c r="C26592" s="216" t="s">
        <v>84470</v>
      </c>
      <c r="D26592" s="215" t="s">
        <v>84471</v>
      </c>
    </row>
    <row r="26593" spans="1:4">
      <c r="A26593" s="215" t="s">
        <v>84472</v>
      </c>
      <c r="B26593" s="215">
        <v>1</v>
      </c>
      <c r="C26593" s="216" t="s">
        <v>84473</v>
      </c>
      <c r="D26593" s="215" t="s">
        <v>84474</v>
      </c>
    </row>
    <row r="26594" spans="1:4">
      <c r="A26594" s="215" t="s">
        <v>84475</v>
      </c>
      <c r="B26594" s="215">
        <v>1</v>
      </c>
      <c r="C26594" s="216" t="s">
        <v>84476</v>
      </c>
      <c r="D26594" s="215" t="s">
        <v>84477</v>
      </c>
    </row>
    <row r="26595" spans="1:4">
      <c r="A26595" s="215" t="s">
        <v>84478</v>
      </c>
      <c r="B26595" s="215">
        <v>1</v>
      </c>
      <c r="C26595" s="216" t="s">
        <v>84479</v>
      </c>
      <c r="D26595" s="215" t="s">
        <v>84480</v>
      </c>
    </row>
    <row r="26596" spans="1:4">
      <c r="A26596" s="215" t="s">
        <v>84481</v>
      </c>
      <c r="B26596" s="215">
        <v>1</v>
      </c>
      <c r="C26596" s="216" t="s">
        <v>84482</v>
      </c>
      <c r="D26596" s="215" t="s">
        <v>84483</v>
      </c>
    </row>
    <row r="26597" spans="1:4">
      <c r="A26597" s="215" t="s">
        <v>84484</v>
      </c>
      <c r="B26597" s="215">
        <v>1</v>
      </c>
      <c r="C26597" s="216" t="s">
        <v>84485</v>
      </c>
      <c r="D26597" s="215" t="s">
        <v>84486</v>
      </c>
    </row>
    <row r="26598" spans="1:4">
      <c r="A26598" s="215" t="s">
        <v>84487</v>
      </c>
      <c r="B26598" s="215">
        <v>1</v>
      </c>
      <c r="C26598" s="216" t="s">
        <v>84488</v>
      </c>
      <c r="D26598" s="215" t="s">
        <v>84489</v>
      </c>
    </row>
    <row r="26599" spans="1:4">
      <c r="A26599" s="215" t="s">
        <v>84490</v>
      </c>
      <c r="B26599" s="215">
        <v>1</v>
      </c>
      <c r="C26599" s="216" t="s">
        <v>84491</v>
      </c>
      <c r="D26599" s="215" t="s">
        <v>84492</v>
      </c>
    </row>
    <row r="26600" spans="1:4">
      <c r="A26600" s="215" t="s">
        <v>84493</v>
      </c>
      <c r="B26600" s="215">
        <v>1</v>
      </c>
      <c r="C26600" s="216" t="s">
        <v>84494</v>
      </c>
      <c r="D26600" s="215" t="s">
        <v>84495</v>
      </c>
    </row>
    <row r="26601" spans="1:4">
      <c r="A26601" s="215" t="s">
        <v>84496</v>
      </c>
      <c r="B26601" s="215">
        <v>1</v>
      </c>
      <c r="C26601" s="216" t="s">
        <v>84497</v>
      </c>
      <c r="D26601" s="215" t="s">
        <v>84498</v>
      </c>
    </row>
    <row r="26602" spans="1:4">
      <c r="A26602" s="215" t="s">
        <v>84499</v>
      </c>
      <c r="B26602" s="215">
        <v>1</v>
      </c>
      <c r="C26602" s="216" t="s">
        <v>84500</v>
      </c>
      <c r="D26602" s="215" t="s">
        <v>84501</v>
      </c>
    </row>
    <row r="26603" spans="1:4">
      <c r="A26603" s="215" t="s">
        <v>84502</v>
      </c>
      <c r="B26603" s="215">
        <v>1</v>
      </c>
      <c r="C26603" s="216" t="s">
        <v>84503</v>
      </c>
      <c r="D26603" s="215" t="s">
        <v>84504</v>
      </c>
    </row>
    <row r="26604" spans="1:4">
      <c r="A26604" s="215" t="s">
        <v>84505</v>
      </c>
      <c r="B26604" s="215">
        <v>1</v>
      </c>
      <c r="C26604" s="216" t="s">
        <v>84506</v>
      </c>
      <c r="D26604" s="215" t="s">
        <v>84507</v>
      </c>
    </row>
    <row r="26605" spans="1:4">
      <c r="A26605" s="215" t="s">
        <v>84508</v>
      </c>
      <c r="B26605" s="215">
        <v>1</v>
      </c>
      <c r="C26605" s="216" t="s">
        <v>84509</v>
      </c>
      <c r="D26605" s="215" t="s">
        <v>84510</v>
      </c>
    </row>
    <row r="26606" spans="1:4">
      <c r="A26606" s="215" t="s">
        <v>84511</v>
      </c>
      <c r="B26606" s="215">
        <v>1</v>
      </c>
      <c r="C26606" s="216" t="s">
        <v>84512</v>
      </c>
      <c r="D26606" s="215" t="s">
        <v>84513</v>
      </c>
    </row>
    <row r="26607" spans="1:4">
      <c r="A26607" s="215" t="s">
        <v>84514</v>
      </c>
      <c r="B26607" s="215">
        <v>1</v>
      </c>
      <c r="C26607" s="216" t="s">
        <v>84515</v>
      </c>
      <c r="D26607" s="215" t="s">
        <v>84516</v>
      </c>
    </row>
    <row r="26608" spans="1:4">
      <c r="A26608" s="215" t="s">
        <v>84517</v>
      </c>
      <c r="B26608" s="215">
        <v>1</v>
      </c>
      <c r="C26608" s="216" t="s">
        <v>84518</v>
      </c>
      <c r="D26608" s="215" t="s">
        <v>84519</v>
      </c>
    </row>
    <row r="26609" spans="1:4">
      <c r="A26609" s="215" t="s">
        <v>84520</v>
      </c>
      <c r="B26609" s="215">
        <v>1</v>
      </c>
      <c r="C26609" s="216" t="s">
        <v>84521</v>
      </c>
      <c r="D26609" s="215" t="s">
        <v>84522</v>
      </c>
    </row>
    <row r="26610" spans="1:4">
      <c r="A26610" s="215" t="s">
        <v>84523</v>
      </c>
      <c r="B26610" s="215">
        <v>1</v>
      </c>
      <c r="C26610" s="216" t="s">
        <v>84524</v>
      </c>
      <c r="D26610" s="215" t="s">
        <v>84525</v>
      </c>
    </row>
    <row r="26611" spans="1:4">
      <c r="A26611" s="215" t="s">
        <v>84526</v>
      </c>
      <c r="B26611" s="215">
        <v>1</v>
      </c>
      <c r="C26611" s="216" t="s">
        <v>84527</v>
      </c>
      <c r="D26611" s="215" t="s">
        <v>84528</v>
      </c>
    </row>
    <row r="26612" spans="1:4">
      <c r="A26612" s="215" t="s">
        <v>84529</v>
      </c>
      <c r="B26612" s="215">
        <v>1</v>
      </c>
      <c r="C26612" s="216" t="s">
        <v>84530</v>
      </c>
      <c r="D26612" s="215" t="s">
        <v>84531</v>
      </c>
    </row>
    <row r="26613" spans="1:4">
      <c r="A26613" s="215" t="s">
        <v>84532</v>
      </c>
      <c r="B26613" s="215">
        <v>1</v>
      </c>
      <c r="C26613" s="216" t="s">
        <v>84533</v>
      </c>
      <c r="D26613" s="215" t="s">
        <v>84534</v>
      </c>
    </row>
    <row r="26614" spans="1:4">
      <c r="A26614" s="215" t="s">
        <v>84535</v>
      </c>
      <c r="B26614" s="215">
        <v>1</v>
      </c>
      <c r="C26614" s="216" t="s">
        <v>84536</v>
      </c>
      <c r="D26614" s="215" t="s">
        <v>84537</v>
      </c>
    </row>
    <row r="26615" spans="1:4">
      <c r="A26615" s="215" t="s">
        <v>84538</v>
      </c>
      <c r="B26615" s="215">
        <v>1</v>
      </c>
      <c r="C26615" s="216" t="s">
        <v>84539</v>
      </c>
      <c r="D26615" s="215" t="s">
        <v>84540</v>
      </c>
    </row>
    <row r="26616" spans="1:4">
      <c r="A26616" s="215" t="s">
        <v>84541</v>
      </c>
      <c r="B26616" s="215">
        <v>1</v>
      </c>
      <c r="C26616" s="216" t="s">
        <v>84542</v>
      </c>
      <c r="D26616" s="215" t="s">
        <v>84543</v>
      </c>
    </row>
    <row r="26617" spans="1:4">
      <c r="A26617" s="215" t="s">
        <v>84544</v>
      </c>
      <c r="B26617" s="215">
        <v>1</v>
      </c>
      <c r="C26617" s="216" t="s">
        <v>84545</v>
      </c>
      <c r="D26617" s="215" t="s">
        <v>84546</v>
      </c>
    </row>
    <row r="26618" spans="1:4">
      <c r="A26618" s="215" t="s">
        <v>84547</v>
      </c>
      <c r="B26618" s="215">
        <v>1</v>
      </c>
      <c r="C26618" s="216" t="s">
        <v>84548</v>
      </c>
      <c r="D26618" s="215" t="s">
        <v>84549</v>
      </c>
    </row>
    <row r="26619" spans="1:4">
      <c r="A26619" s="215" t="s">
        <v>84550</v>
      </c>
      <c r="B26619" s="215">
        <v>1</v>
      </c>
      <c r="C26619" s="216" t="s">
        <v>84551</v>
      </c>
      <c r="D26619" s="215" t="s">
        <v>84552</v>
      </c>
    </row>
    <row r="26620" spans="1:4">
      <c r="A26620" s="215" t="s">
        <v>84553</v>
      </c>
      <c r="B26620" s="215">
        <v>1</v>
      </c>
      <c r="C26620" s="216" t="s">
        <v>84554</v>
      </c>
      <c r="D26620" s="215" t="s">
        <v>84555</v>
      </c>
    </row>
    <row r="26621" spans="1:4">
      <c r="A26621" s="215" t="s">
        <v>84556</v>
      </c>
      <c r="B26621" s="215">
        <v>1</v>
      </c>
      <c r="C26621" s="216" t="s">
        <v>84557</v>
      </c>
      <c r="D26621" s="215" t="s">
        <v>84558</v>
      </c>
    </row>
    <row r="26622" spans="1:4">
      <c r="A26622" s="215" t="s">
        <v>84559</v>
      </c>
      <c r="B26622" s="215">
        <v>1</v>
      </c>
      <c r="C26622" s="216" t="s">
        <v>84560</v>
      </c>
      <c r="D26622" s="215" t="s">
        <v>84561</v>
      </c>
    </row>
    <row r="26623" spans="1:4">
      <c r="A26623" s="215" t="s">
        <v>84562</v>
      </c>
      <c r="B26623" s="215">
        <v>1</v>
      </c>
      <c r="C26623" s="216" t="s">
        <v>84563</v>
      </c>
      <c r="D26623" s="215" t="s">
        <v>84564</v>
      </c>
    </row>
    <row r="26624" spans="1:4">
      <c r="A26624" s="215" t="s">
        <v>84565</v>
      </c>
      <c r="B26624" s="215">
        <v>1</v>
      </c>
      <c r="C26624" s="216" t="s">
        <v>84566</v>
      </c>
      <c r="D26624" s="215" t="s">
        <v>84567</v>
      </c>
    </row>
    <row r="26625" spans="1:4">
      <c r="A26625" s="215" t="s">
        <v>84568</v>
      </c>
      <c r="B26625" s="215">
        <v>1</v>
      </c>
      <c r="C26625" s="216" t="s">
        <v>84569</v>
      </c>
      <c r="D26625" s="215" t="s">
        <v>84570</v>
      </c>
    </row>
    <row r="26626" spans="1:4">
      <c r="A26626" s="215" t="s">
        <v>84571</v>
      </c>
      <c r="B26626" s="215">
        <v>1</v>
      </c>
      <c r="C26626" s="216" t="s">
        <v>84572</v>
      </c>
      <c r="D26626" s="215" t="s">
        <v>84573</v>
      </c>
    </row>
    <row r="26627" spans="1:4">
      <c r="A26627" s="215" t="s">
        <v>84574</v>
      </c>
      <c r="B26627" s="215">
        <v>1</v>
      </c>
      <c r="C26627" s="216" t="s">
        <v>84575</v>
      </c>
      <c r="D26627" s="215" t="s">
        <v>84576</v>
      </c>
    </row>
    <row r="26628" spans="1:4">
      <c r="A26628" s="215" t="s">
        <v>84577</v>
      </c>
      <c r="B26628" s="215">
        <v>1</v>
      </c>
      <c r="C26628" s="216" t="s">
        <v>84578</v>
      </c>
      <c r="D26628" s="215" t="s">
        <v>84579</v>
      </c>
    </row>
    <row r="26629" spans="1:4">
      <c r="A26629" s="215" t="s">
        <v>84580</v>
      </c>
      <c r="B26629" s="215">
        <v>1</v>
      </c>
      <c r="C26629" s="216" t="s">
        <v>84581</v>
      </c>
      <c r="D26629" s="215" t="s">
        <v>84582</v>
      </c>
    </row>
    <row r="26630" spans="1:4">
      <c r="A26630" s="215" t="s">
        <v>84583</v>
      </c>
      <c r="B26630" s="215">
        <v>1</v>
      </c>
      <c r="C26630" s="216" t="s">
        <v>84584</v>
      </c>
      <c r="D26630" s="215" t="s">
        <v>84585</v>
      </c>
    </row>
    <row r="26631" spans="1:4">
      <c r="A26631" s="215" t="s">
        <v>84586</v>
      </c>
      <c r="B26631" s="215">
        <v>1</v>
      </c>
      <c r="C26631" s="216" t="s">
        <v>84587</v>
      </c>
      <c r="D26631" s="215" t="s">
        <v>84588</v>
      </c>
    </row>
    <row r="26632" spans="1:4">
      <c r="A26632" s="215" t="s">
        <v>84589</v>
      </c>
      <c r="B26632" s="215">
        <v>1</v>
      </c>
      <c r="C26632" s="216" t="s">
        <v>84590</v>
      </c>
      <c r="D26632" s="215" t="s">
        <v>84591</v>
      </c>
    </row>
    <row r="26633" spans="1:4">
      <c r="A26633" s="215" t="s">
        <v>84592</v>
      </c>
      <c r="B26633" s="215">
        <v>1</v>
      </c>
      <c r="C26633" s="216" t="s">
        <v>84593</v>
      </c>
      <c r="D26633" s="215" t="s">
        <v>84594</v>
      </c>
    </row>
    <row r="26634" spans="1:4">
      <c r="A26634" s="215" t="s">
        <v>84595</v>
      </c>
      <c r="B26634" s="215">
        <v>1</v>
      </c>
      <c r="C26634" s="216" t="s">
        <v>84596</v>
      </c>
      <c r="D26634" s="215" t="s">
        <v>84597</v>
      </c>
    </row>
    <row r="26635" spans="1:4">
      <c r="A26635" s="215" t="s">
        <v>84598</v>
      </c>
      <c r="B26635" s="215">
        <v>1</v>
      </c>
      <c r="C26635" s="216" t="s">
        <v>84599</v>
      </c>
      <c r="D26635" s="215" t="s">
        <v>84600</v>
      </c>
    </row>
    <row r="26636" spans="1:4">
      <c r="A26636" s="215" t="s">
        <v>84601</v>
      </c>
      <c r="B26636" s="215">
        <v>1</v>
      </c>
      <c r="C26636" s="216" t="s">
        <v>84602</v>
      </c>
      <c r="D26636" s="215" t="s">
        <v>84603</v>
      </c>
    </row>
    <row r="26637" spans="1:4">
      <c r="A26637" s="215" t="s">
        <v>84604</v>
      </c>
      <c r="B26637" s="215">
        <v>1</v>
      </c>
      <c r="C26637" s="216" t="s">
        <v>84605</v>
      </c>
      <c r="D26637" s="215" t="s">
        <v>84606</v>
      </c>
    </row>
    <row r="26638" spans="1:4">
      <c r="A26638" s="215" t="s">
        <v>84607</v>
      </c>
      <c r="B26638" s="215">
        <v>1</v>
      </c>
      <c r="C26638" s="216" t="s">
        <v>84608</v>
      </c>
      <c r="D26638" s="215" t="s">
        <v>84609</v>
      </c>
    </row>
    <row r="26639" spans="1:4">
      <c r="A26639" s="215" t="s">
        <v>84610</v>
      </c>
      <c r="B26639" s="215">
        <v>1</v>
      </c>
      <c r="C26639" s="216" t="s">
        <v>84611</v>
      </c>
      <c r="D26639" s="215" t="s">
        <v>84612</v>
      </c>
    </row>
    <row r="26640" spans="1:4">
      <c r="A26640" s="215" t="s">
        <v>84613</v>
      </c>
      <c r="B26640" s="215">
        <v>1</v>
      </c>
      <c r="C26640" s="216" t="s">
        <v>84614</v>
      </c>
      <c r="D26640" s="215" t="s">
        <v>84615</v>
      </c>
    </row>
    <row r="26641" spans="1:4">
      <c r="A26641" s="215" t="s">
        <v>84616</v>
      </c>
      <c r="B26641" s="215">
        <v>1</v>
      </c>
      <c r="C26641" s="216" t="s">
        <v>84617</v>
      </c>
      <c r="D26641" s="215" t="s">
        <v>84618</v>
      </c>
    </row>
    <row r="26642" spans="1:4">
      <c r="A26642" s="215" t="s">
        <v>84619</v>
      </c>
      <c r="B26642" s="215">
        <v>1</v>
      </c>
      <c r="C26642" s="216" t="s">
        <v>84620</v>
      </c>
      <c r="D26642" s="215" t="s">
        <v>84621</v>
      </c>
    </row>
    <row r="26643" spans="1:4">
      <c r="A26643" s="215" t="s">
        <v>84622</v>
      </c>
      <c r="B26643" s="215">
        <v>1</v>
      </c>
      <c r="C26643" s="216" t="s">
        <v>84623</v>
      </c>
      <c r="D26643" s="215" t="s">
        <v>84624</v>
      </c>
    </row>
    <row r="26644" spans="1:4">
      <c r="A26644" s="215" t="s">
        <v>84625</v>
      </c>
      <c r="B26644" s="215">
        <v>1</v>
      </c>
      <c r="C26644" s="216" t="s">
        <v>84626</v>
      </c>
      <c r="D26644" s="215" t="s">
        <v>84627</v>
      </c>
    </row>
    <row r="26645" spans="1:4">
      <c r="A26645" s="215" t="s">
        <v>84628</v>
      </c>
      <c r="B26645" s="215">
        <v>1</v>
      </c>
      <c r="C26645" s="216" t="s">
        <v>84629</v>
      </c>
      <c r="D26645" s="215" t="s">
        <v>84630</v>
      </c>
    </row>
    <row r="26646" spans="1:4">
      <c r="A26646" s="215" t="s">
        <v>84631</v>
      </c>
      <c r="B26646" s="215">
        <v>1</v>
      </c>
      <c r="C26646" s="216" t="s">
        <v>84632</v>
      </c>
      <c r="D26646" s="215" t="s">
        <v>84633</v>
      </c>
    </row>
    <row r="26647" spans="1:4">
      <c r="A26647" s="215" t="s">
        <v>84634</v>
      </c>
      <c r="B26647" s="215">
        <v>1</v>
      </c>
      <c r="C26647" s="216" t="s">
        <v>84635</v>
      </c>
      <c r="D26647" s="215" t="s">
        <v>84636</v>
      </c>
    </row>
    <row r="26648" spans="1:4">
      <c r="A26648" s="215" t="s">
        <v>84637</v>
      </c>
      <c r="B26648" s="215">
        <v>1</v>
      </c>
      <c r="C26648" s="216" t="s">
        <v>84638</v>
      </c>
      <c r="D26648" s="215" t="s">
        <v>84639</v>
      </c>
    </row>
    <row r="26649" spans="1:4">
      <c r="A26649" s="215" t="s">
        <v>84640</v>
      </c>
      <c r="B26649" s="215">
        <v>1</v>
      </c>
      <c r="C26649" s="216" t="s">
        <v>84641</v>
      </c>
      <c r="D26649" s="215" t="s">
        <v>84642</v>
      </c>
    </row>
    <row r="26650" spans="1:4">
      <c r="A26650" s="215" t="s">
        <v>84643</v>
      </c>
      <c r="B26650" s="215">
        <v>1</v>
      </c>
      <c r="C26650" s="216" t="s">
        <v>84644</v>
      </c>
      <c r="D26650" s="215" t="s">
        <v>84645</v>
      </c>
    </row>
    <row r="26651" spans="1:4">
      <c r="A26651" s="215" t="s">
        <v>84646</v>
      </c>
      <c r="B26651" s="215">
        <v>1</v>
      </c>
      <c r="C26651" s="216" t="s">
        <v>84647</v>
      </c>
      <c r="D26651" s="215" t="s">
        <v>84648</v>
      </c>
    </row>
    <row r="26652" spans="1:4">
      <c r="A26652" s="215" t="s">
        <v>84649</v>
      </c>
      <c r="B26652" s="215">
        <v>1</v>
      </c>
      <c r="C26652" s="216" t="s">
        <v>84650</v>
      </c>
      <c r="D26652" s="215" t="s">
        <v>84651</v>
      </c>
    </row>
    <row r="26653" spans="1:4">
      <c r="A26653" s="215" t="s">
        <v>84652</v>
      </c>
      <c r="B26653" s="215">
        <v>1</v>
      </c>
      <c r="C26653" s="216" t="s">
        <v>84653</v>
      </c>
      <c r="D26653" s="215" t="s">
        <v>84654</v>
      </c>
    </row>
    <row r="26654" spans="1:4">
      <c r="A26654" s="215" t="s">
        <v>84655</v>
      </c>
      <c r="B26654" s="215">
        <v>1</v>
      </c>
      <c r="C26654" s="216" t="s">
        <v>84656</v>
      </c>
      <c r="D26654" s="215" t="s">
        <v>84657</v>
      </c>
    </row>
    <row r="26655" spans="1:4">
      <c r="A26655" s="215" t="s">
        <v>84658</v>
      </c>
      <c r="B26655" s="215">
        <v>1</v>
      </c>
      <c r="C26655" s="216" t="s">
        <v>84659</v>
      </c>
      <c r="D26655" s="215" t="s">
        <v>84660</v>
      </c>
    </row>
    <row r="26656" spans="1:4">
      <c r="A26656" s="215" t="s">
        <v>84661</v>
      </c>
      <c r="B26656" s="215">
        <v>1</v>
      </c>
      <c r="C26656" s="216" t="s">
        <v>84662</v>
      </c>
      <c r="D26656" s="215" t="s">
        <v>84663</v>
      </c>
    </row>
    <row r="26657" spans="1:4">
      <c r="A26657" s="215" t="s">
        <v>84664</v>
      </c>
      <c r="B26657" s="215">
        <v>1</v>
      </c>
      <c r="C26657" s="216" t="s">
        <v>84665</v>
      </c>
      <c r="D26657" s="215" t="s">
        <v>84666</v>
      </c>
    </row>
    <row r="26658" spans="1:4">
      <c r="A26658" s="215" t="s">
        <v>84667</v>
      </c>
      <c r="B26658" s="215">
        <v>1</v>
      </c>
      <c r="C26658" s="216" t="s">
        <v>84668</v>
      </c>
      <c r="D26658" s="215" t="s">
        <v>84669</v>
      </c>
    </row>
    <row r="26659" spans="1:4">
      <c r="A26659" s="215" t="s">
        <v>84670</v>
      </c>
      <c r="B26659" s="215">
        <v>1</v>
      </c>
      <c r="C26659" s="216" t="s">
        <v>84671</v>
      </c>
      <c r="D26659" s="215" t="s">
        <v>84672</v>
      </c>
    </row>
    <row r="26660" spans="1:4">
      <c r="A26660" s="215" t="s">
        <v>84673</v>
      </c>
      <c r="B26660" s="215">
        <v>1</v>
      </c>
      <c r="C26660" s="216" t="s">
        <v>84674</v>
      </c>
      <c r="D26660" s="215" t="s">
        <v>84675</v>
      </c>
    </row>
    <row r="26661" spans="1:4">
      <c r="A26661" s="215" t="s">
        <v>84676</v>
      </c>
      <c r="B26661" s="215">
        <v>1</v>
      </c>
      <c r="C26661" s="216" t="s">
        <v>84677</v>
      </c>
      <c r="D26661" s="215" t="s">
        <v>84678</v>
      </c>
    </row>
    <row r="26662" spans="1:4">
      <c r="A26662" s="215" t="s">
        <v>84679</v>
      </c>
      <c r="B26662" s="215">
        <v>1</v>
      </c>
      <c r="C26662" s="216" t="s">
        <v>84680</v>
      </c>
      <c r="D26662" s="215" t="s">
        <v>84681</v>
      </c>
    </row>
    <row r="26663" spans="1:4">
      <c r="A26663" s="215" t="s">
        <v>84682</v>
      </c>
      <c r="B26663" s="215">
        <v>1</v>
      </c>
      <c r="C26663" s="216" t="s">
        <v>84683</v>
      </c>
      <c r="D26663" s="215" t="s">
        <v>84684</v>
      </c>
    </row>
    <row r="26664" spans="1:4">
      <c r="A26664" s="215" t="s">
        <v>84685</v>
      </c>
      <c r="B26664" s="215">
        <v>1</v>
      </c>
      <c r="C26664" s="216" t="s">
        <v>84686</v>
      </c>
      <c r="D26664" s="215" t="s">
        <v>84687</v>
      </c>
    </row>
    <row r="26665" spans="1:4">
      <c r="A26665" s="215" t="s">
        <v>84688</v>
      </c>
      <c r="B26665" s="215">
        <v>1</v>
      </c>
      <c r="C26665" s="216" t="s">
        <v>84689</v>
      </c>
      <c r="D26665" s="215" t="s">
        <v>84690</v>
      </c>
    </row>
    <row r="26666" spans="1:4">
      <c r="A26666" s="215" t="s">
        <v>84691</v>
      </c>
      <c r="B26666" s="215">
        <v>1</v>
      </c>
      <c r="C26666" s="216" t="s">
        <v>84692</v>
      </c>
      <c r="D26666" s="215" t="s">
        <v>84693</v>
      </c>
    </row>
    <row r="26667" spans="1:4">
      <c r="A26667" s="215" t="s">
        <v>84694</v>
      </c>
      <c r="B26667" s="215">
        <v>1</v>
      </c>
      <c r="C26667" s="216" t="s">
        <v>84695</v>
      </c>
      <c r="D26667" s="215" t="s">
        <v>84696</v>
      </c>
    </row>
    <row r="26668" spans="1:4">
      <c r="A26668" s="215" t="s">
        <v>84697</v>
      </c>
      <c r="B26668" s="215">
        <v>1</v>
      </c>
      <c r="C26668" s="216" t="s">
        <v>84698</v>
      </c>
      <c r="D26668" s="215" t="s">
        <v>84699</v>
      </c>
    </row>
    <row r="26669" spans="1:4">
      <c r="A26669" s="215" t="s">
        <v>84700</v>
      </c>
      <c r="B26669" s="215">
        <v>1</v>
      </c>
      <c r="C26669" s="216" t="s">
        <v>84701</v>
      </c>
      <c r="D26669" s="215" t="s">
        <v>84702</v>
      </c>
    </row>
    <row r="26670" spans="1:4">
      <c r="A26670" s="215" t="s">
        <v>84703</v>
      </c>
      <c r="B26670" s="215">
        <v>1</v>
      </c>
      <c r="C26670" s="216" t="s">
        <v>84704</v>
      </c>
      <c r="D26670" s="215" t="s">
        <v>84705</v>
      </c>
    </row>
    <row r="26671" spans="1:4">
      <c r="A26671" s="215" t="s">
        <v>84706</v>
      </c>
      <c r="B26671" s="215">
        <v>1</v>
      </c>
      <c r="C26671" s="216" t="s">
        <v>84707</v>
      </c>
      <c r="D26671" s="215" t="s">
        <v>84708</v>
      </c>
    </row>
    <row r="26672" spans="1:4">
      <c r="A26672" s="215" t="s">
        <v>84709</v>
      </c>
      <c r="B26672" s="215">
        <v>1</v>
      </c>
      <c r="C26672" s="216" t="s">
        <v>84710</v>
      </c>
      <c r="D26672" s="215" t="s">
        <v>84711</v>
      </c>
    </row>
    <row r="26673" spans="1:4">
      <c r="A26673" s="215" t="s">
        <v>84712</v>
      </c>
      <c r="B26673" s="215">
        <v>1</v>
      </c>
      <c r="C26673" s="216" t="s">
        <v>84713</v>
      </c>
      <c r="D26673" s="215" t="s">
        <v>84714</v>
      </c>
    </row>
    <row r="26674" spans="1:4">
      <c r="A26674" s="215" t="s">
        <v>84715</v>
      </c>
      <c r="B26674" s="215">
        <v>1</v>
      </c>
      <c r="C26674" s="216" t="s">
        <v>84716</v>
      </c>
      <c r="D26674" s="215" t="s">
        <v>84717</v>
      </c>
    </row>
    <row r="26675" spans="1:4">
      <c r="A26675" s="215" t="s">
        <v>84718</v>
      </c>
      <c r="B26675" s="215">
        <v>1</v>
      </c>
      <c r="C26675" s="216" t="s">
        <v>84719</v>
      </c>
      <c r="D26675" s="215" t="s">
        <v>84720</v>
      </c>
    </row>
    <row r="26676" spans="1:4">
      <c r="A26676" s="215" t="s">
        <v>84721</v>
      </c>
      <c r="B26676" s="215">
        <v>1</v>
      </c>
      <c r="C26676" s="216" t="s">
        <v>84722</v>
      </c>
      <c r="D26676" s="215" t="s">
        <v>84723</v>
      </c>
    </row>
    <row r="26677" spans="1:4">
      <c r="A26677" s="215" t="s">
        <v>84724</v>
      </c>
      <c r="B26677" s="215">
        <v>1</v>
      </c>
      <c r="C26677" s="216" t="s">
        <v>84725</v>
      </c>
      <c r="D26677" s="215" t="s">
        <v>84726</v>
      </c>
    </row>
    <row r="26678" spans="1:4">
      <c r="A26678" s="215" t="s">
        <v>84727</v>
      </c>
      <c r="B26678" s="215">
        <v>1</v>
      </c>
      <c r="C26678" s="216" t="s">
        <v>84728</v>
      </c>
      <c r="D26678" s="215" t="s">
        <v>84729</v>
      </c>
    </row>
    <row r="26679" spans="1:4">
      <c r="A26679" s="215" t="s">
        <v>84730</v>
      </c>
      <c r="B26679" s="215">
        <v>1</v>
      </c>
      <c r="C26679" s="216" t="s">
        <v>84731</v>
      </c>
      <c r="D26679" s="215" t="s">
        <v>84732</v>
      </c>
    </row>
    <row r="26680" spans="1:4">
      <c r="A26680" s="215" t="s">
        <v>84733</v>
      </c>
      <c r="B26680" s="215">
        <v>1</v>
      </c>
      <c r="C26680" s="216" t="s">
        <v>84734</v>
      </c>
      <c r="D26680" s="215" t="s">
        <v>84735</v>
      </c>
    </row>
    <row r="26681" spans="1:4">
      <c r="A26681" s="215" t="s">
        <v>84736</v>
      </c>
      <c r="B26681" s="215">
        <v>1</v>
      </c>
      <c r="C26681" s="216" t="s">
        <v>84737</v>
      </c>
      <c r="D26681" s="215" t="s">
        <v>84738</v>
      </c>
    </row>
    <row r="26682" spans="1:4">
      <c r="A26682" s="215" t="s">
        <v>84739</v>
      </c>
      <c r="B26682" s="215">
        <v>1</v>
      </c>
      <c r="C26682" s="216" t="s">
        <v>84740</v>
      </c>
      <c r="D26682" s="215" t="s">
        <v>84741</v>
      </c>
    </row>
    <row r="26683" spans="1:4">
      <c r="A26683" s="215" t="s">
        <v>84742</v>
      </c>
      <c r="B26683" s="215">
        <v>1</v>
      </c>
      <c r="C26683" s="216" t="s">
        <v>84743</v>
      </c>
      <c r="D26683" s="215" t="s">
        <v>84744</v>
      </c>
    </row>
    <row r="26684" spans="1:4">
      <c r="A26684" s="215" t="s">
        <v>84745</v>
      </c>
      <c r="B26684" s="215">
        <v>1</v>
      </c>
      <c r="C26684" s="216" t="s">
        <v>84746</v>
      </c>
      <c r="D26684" s="215" t="s">
        <v>84747</v>
      </c>
    </row>
    <row r="26685" spans="1:4">
      <c r="A26685" s="215" t="s">
        <v>84748</v>
      </c>
      <c r="B26685" s="215">
        <v>1</v>
      </c>
      <c r="C26685" s="216" t="s">
        <v>84749</v>
      </c>
      <c r="D26685" s="215" t="s">
        <v>84750</v>
      </c>
    </row>
    <row r="26686" spans="1:4">
      <c r="A26686" s="215" t="s">
        <v>84751</v>
      </c>
      <c r="B26686" s="215">
        <v>1</v>
      </c>
      <c r="C26686" s="216" t="s">
        <v>84752</v>
      </c>
      <c r="D26686" s="215" t="s">
        <v>84753</v>
      </c>
    </row>
    <row r="26687" spans="1:4">
      <c r="A26687" s="215" t="s">
        <v>84754</v>
      </c>
      <c r="B26687" s="215">
        <v>1</v>
      </c>
      <c r="C26687" s="216" t="s">
        <v>84755</v>
      </c>
      <c r="D26687" s="215" t="s">
        <v>84756</v>
      </c>
    </row>
    <row r="26688" spans="1:4">
      <c r="A26688" s="215" t="s">
        <v>84757</v>
      </c>
      <c r="B26688" s="215">
        <v>1</v>
      </c>
      <c r="C26688" s="216" t="s">
        <v>84758</v>
      </c>
      <c r="D26688" s="215" t="s">
        <v>84759</v>
      </c>
    </row>
    <row r="26689" spans="1:4">
      <c r="A26689" s="215" t="s">
        <v>84760</v>
      </c>
      <c r="B26689" s="215">
        <v>1</v>
      </c>
      <c r="C26689" s="216" t="s">
        <v>84761</v>
      </c>
      <c r="D26689" s="215" t="s">
        <v>84762</v>
      </c>
    </row>
    <row r="26690" spans="1:4">
      <c r="A26690" s="215" t="s">
        <v>84763</v>
      </c>
      <c r="B26690" s="215">
        <v>1</v>
      </c>
      <c r="C26690" s="216" t="s">
        <v>84764</v>
      </c>
      <c r="D26690" s="215" t="s">
        <v>84765</v>
      </c>
    </row>
    <row r="26691" spans="1:4">
      <c r="A26691" s="215" t="s">
        <v>84766</v>
      </c>
      <c r="B26691" s="215">
        <v>1</v>
      </c>
      <c r="C26691" s="216" t="s">
        <v>84767</v>
      </c>
      <c r="D26691" s="215" t="s">
        <v>84768</v>
      </c>
    </row>
    <row r="26692" spans="1:4">
      <c r="A26692" s="215" t="s">
        <v>84769</v>
      </c>
      <c r="B26692" s="215">
        <v>1</v>
      </c>
      <c r="C26692" s="216" t="s">
        <v>84770</v>
      </c>
      <c r="D26692" s="215" t="s">
        <v>84771</v>
      </c>
    </row>
    <row r="26693" spans="1:4">
      <c r="A26693" s="215" t="s">
        <v>84772</v>
      </c>
      <c r="B26693" s="215">
        <v>1</v>
      </c>
      <c r="C26693" s="216" t="s">
        <v>84773</v>
      </c>
      <c r="D26693" s="215" t="s">
        <v>84774</v>
      </c>
    </row>
    <row r="26694" spans="1:4">
      <c r="A26694" s="215" t="s">
        <v>84775</v>
      </c>
      <c r="B26694" s="215">
        <v>1</v>
      </c>
      <c r="C26694" s="216" t="s">
        <v>84776</v>
      </c>
      <c r="D26694" s="215" t="s">
        <v>84777</v>
      </c>
    </row>
    <row r="26695" spans="1:4">
      <c r="A26695" s="215" t="s">
        <v>84778</v>
      </c>
      <c r="B26695" s="215">
        <v>1</v>
      </c>
      <c r="C26695" s="216" t="s">
        <v>84779</v>
      </c>
      <c r="D26695" s="215" t="s">
        <v>84780</v>
      </c>
    </row>
    <row r="26696" spans="1:4">
      <c r="A26696" s="215" t="s">
        <v>84781</v>
      </c>
      <c r="B26696" s="215">
        <v>1</v>
      </c>
      <c r="C26696" s="216" t="s">
        <v>84782</v>
      </c>
      <c r="D26696" s="215" t="s">
        <v>84783</v>
      </c>
    </row>
    <row r="26697" spans="1:4">
      <c r="A26697" s="215" t="s">
        <v>84784</v>
      </c>
      <c r="B26697" s="215">
        <v>1</v>
      </c>
      <c r="C26697" s="216" t="s">
        <v>84785</v>
      </c>
      <c r="D26697" s="215" t="s">
        <v>84786</v>
      </c>
    </row>
    <row r="26698" spans="1:4">
      <c r="A26698" s="215" t="s">
        <v>84787</v>
      </c>
      <c r="B26698" s="215">
        <v>1</v>
      </c>
      <c r="C26698" s="216" t="s">
        <v>84788</v>
      </c>
      <c r="D26698" s="215" t="s">
        <v>84789</v>
      </c>
    </row>
    <row r="26699" spans="1:4">
      <c r="A26699" s="215" t="s">
        <v>84790</v>
      </c>
      <c r="B26699" s="215">
        <v>1</v>
      </c>
      <c r="C26699" s="216" t="s">
        <v>84791</v>
      </c>
      <c r="D26699" s="215" t="s">
        <v>84792</v>
      </c>
    </row>
    <row r="26700" spans="1:4">
      <c r="A26700" s="215" t="s">
        <v>84793</v>
      </c>
      <c r="B26700" s="215">
        <v>1</v>
      </c>
      <c r="C26700" s="216" t="s">
        <v>84794</v>
      </c>
      <c r="D26700" s="215" t="s">
        <v>84795</v>
      </c>
    </row>
    <row r="26701" spans="1:4">
      <c r="A26701" s="215" t="s">
        <v>84796</v>
      </c>
      <c r="B26701" s="215">
        <v>1</v>
      </c>
      <c r="C26701" s="216" t="s">
        <v>84797</v>
      </c>
      <c r="D26701" s="215" t="s">
        <v>84798</v>
      </c>
    </row>
    <row r="26702" spans="1:4">
      <c r="A26702" s="215" t="s">
        <v>84799</v>
      </c>
      <c r="B26702" s="215">
        <v>1</v>
      </c>
      <c r="C26702" s="216" t="s">
        <v>84800</v>
      </c>
      <c r="D26702" s="215" t="s">
        <v>84801</v>
      </c>
    </row>
    <row r="26703" spans="1:4">
      <c r="A26703" s="215" t="s">
        <v>84802</v>
      </c>
      <c r="B26703" s="215">
        <v>1</v>
      </c>
      <c r="C26703" s="216" t="s">
        <v>84803</v>
      </c>
      <c r="D26703" s="215" t="s">
        <v>84804</v>
      </c>
    </row>
    <row r="26704" spans="1:4">
      <c r="A26704" s="215" t="s">
        <v>84805</v>
      </c>
      <c r="B26704" s="215">
        <v>1</v>
      </c>
      <c r="C26704" s="216" t="s">
        <v>84806</v>
      </c>
      <c r="D26704" s="215" t="s">
        <v>84807</v>
      </c>
    </row>
    <row r="26705" spans="1:4">
      <c r="A26705" s="215" t="s">
        <v>84808</v>
      </c>
      <c r="B26705" s="215">
        <v>1</v>
      </c>
      <c r="C26705" s="216" t="s">
        <v>84809</v>
      </c>
      <c r="D26705" s="215" t="s">
        <v>84810</v>
      </c>
    </row>
    <row r="26706" spans="1:4">
      <c r="A26706" s="215" t="s">
        <v>84811</v>
      </c>
      <c r="B26706" s="215">
        <v>1</v>
      </c>
      <c r="C26706" s="216" t="s">
        <v>84812</v>
      </c>
      <c r="D26706" s="215" t="s">
        <v>84813</v>
      </c>
    </row>
    <row r="26707" spans="1:4">
      <c r="A26707" s="215" t="s">
        <v>84814</v>
      </c>
      <c r="B26707" s="215">
        <v>1</v>
      </c>
      <c r="C26707" s="216" t="s">
        <v>84815</v>
      </c>
      <c r="D26707" s="215" t="s">
        <v>84816</v>
      </c>
    </row>
    <row r="26708" spans="1:4">
      <c r="A26708" s="215" t="s">
        <v>84817</v>
      </c>
      <c r="B26708" s="215">
        <v>1</v>
      </c>
      <c r="C26708" s="216" t="s">
        <v>84818</v>
      </c>
      <c r="D26708" s="215" t="s">
        <v>84819</v>
      </c>
    </row>
    <row r="26709" spans="1:4">
      <c r="A26709" s="215" t="s">
        <v>84820</v>
      </c>
      <c r="B26709" s="215">
        <v>1</v>
      </c>
      <c r="C26709" s="216" t="s">
        <v>84821</v>
      </c>
      <c r="D26709" s="215" t="s">
        <v>84822</v>
      </c>
    </row>
    <row r="26710" spans="1:4">
      <c r="A26710" s="215" t="s">
        <v>84823</v>
      </c>
      <c r="B26710" s="215">
        <v>1</v>
      </c>
      <c r="C26710" s="216" t="s">
        <v>84824</v>
      </c>
      <c r="D26710" s="215" t="s">
        <v>84825</v>
      </c>
    </row>
    <row r="26711" spans="1:4">
      <c r="A26711" s="215" t="s">
        <v>84826</v>
      </c>
      <c r="B26711" s="215">
        <v>1</v>
      </c>
      <c r="C26711" s="216" t="s">
        <v>84827</v>
      </c>
      <c r="D26711" s="215" t="s">
        <v>84828</v>
      </c>
    </row>
    <row r="26712" spans="1:4">
      <c r="A26712" s="215" t="s">
        <v>84829</v>
      </c>
      <c r="B26712" s="215">
        <v>1</v>
      </c>
      <c r="C26712" s="216" t="s">
        <v>84830</v>
      </c>
      <c r="D26712" s="215" t="s">
        <v>84831</v>
      </c>
    </row>
    <row r="26713" spans="1:4">
      <c r="A26713" s="215" t="s">
        <v>84832</v>
      </c>
      <c r="B26713" s="215">
        <v>1</v>
      </c>
      <c r="C26713" s="216" t="s">
        <v>84833</v>
      </c>
      <c r="D26713" s="215" t="s">
        <v>84834</v>
      </c>
    </row>
    <row r="26714" spans="1:4">
      <c r="A26714" s="215" t="s">
        <v>84835</v>
      </c>
      <c r="B26714" s="215">
        <v>1</v>
      </c>
      <c r="C26714" s="216" t="s">
        <v>84836</v>
      </c>
      <c r="D26714" s="215" t="s">
        <v>84837</v>
      </c>
    </row>
    <row r="26715" spans="1:4">
      <c r="A26715" s="215" t="s">
        <v>84838</v>
      </c>
      <c r="B26715" s="215">
        <v>1</v>
      </c>
      <c r="C26715" s="216" t="s">
        <v>84839</v>
      </c>
      <c r="D26715" s="215" t="s">
        <v>111535</v>
      </c>
    </row>
    <row r="26716" spans="1:4">
      <c r="A26716" s="215" t="s">
        <v>84840</v>
      </c>
      <c r="B26716" s="215">
        <v>1</v>
      </c>
      <c r="C26716" s="216" t="s">
        <v>84841</v>
      </c>
      <c r="D26716" s="215" t="s">
        <v>84842</v>
      </c>
    </row>
    <row r="26717" spans="1:4">
      <c r="A26717" s="215" t="s">
        <v>84843</v>
      </c>
      <c r="B26717" s="215">
        <v>1</v>
      </c>
      <c r="C26717" s="216" t="s">
        <v>84844</v>
      </c>
      <c r="D26717" s="215" t="s">
        <v>84845</v>
      </c>
    </row>
    <row r="26718" spans="1:4">
      <c r="A26718" s="215" t="s">
        <v>84846</v>
      </c>
      <c r="B26718" s="215">
        <v>1</v>
      </c>
      <c r="C26718" s="216" t="s">
        <v>84847</v>
      </c>
      <c r="D26718" s="215" t="s">
        <v>84848</v>
      </c>
    </row>
    <row r="26719" spans="1:4">
      <c r="A26719" s="215" t="s">
        <v>84849</v>
      </c>
      <c r="B26719" s="215">
        <v>1</v>
      </c>
      <c r="C26719" s="216" t="s">
        <v>84850</v>
      </c>
      <c r="D26719" s="215" t="s">
        <v>84851</v>
      </c>
    </row>
    <row r="26720" spans="1:4">
      <c r="A26720" s="215" t="s">
        <v>84852</v>
      </c>
      <c r="B26720" s="215">
        <v>1</v>
      </c>
      <c r="C26720" s="216" t="s">
        <v>84853</v>
      </c>
      <c r="D26720" s="215" t="s">
        <v>84854</v>
      </c>
    </row>
    <row r="26721" spans="1:4">
      <c r="A26721" s="215" t="s">
        <v>84855</v>
      </c>
      <c r="B26721" s="215">
        <v>1</v>
      </c>
      <c r="C26721" s="216" t="s">
        <v>84856</v>
      </c>
      <c r="D26721" s="215" t="s">
        <v>84857</v>
      </c>
    </row>
    <row r="26722" spans="1:4">
      <c r="A26722" s="215" t="s">
        <v>84858</v>
      </c>
      <c r="B26722" s="215">
        <v>1</v>
      </c>
      <c r="C26722" s="216" t="s">
        <v>84859</v>
      </c>
      <c r="D26722" s="215" t="s">
        <v>84860</v>
      </c>
    </row>
    <row r="26723" spans="1:4">
      <c r="A26723" s="215" t="s">
        <v>84861</v>
      </c>
      <c r="B26723" s="215">
        <v>1</v>
      </c>
      <c r="C26723" s="216" t="s">
        <v>84862</v>
      </c>
      <c r="D26723" s="215" t="s">
        <v>84863</v>
      </c>
    </row>
    <row r="26724" spans="1:4">
      <c r="A26724" s="215" t="s">
        <v>84864</v>
      </c>
      <c r="B26724" s="215">
        <v>1</v>
      </c>
      <c r="C26724" s="216" t="s">
        <v>84865</v>
      </c>
      <c r="D26724" s="215" t="s">
        <v>84866</v>
      </c>
    </row>
    <row r="26725" spans="1:4">
      <c r="A26725" s="215" t="s">
        <v>84867</v>
      </c>
      <c r="B26725" s="215">
        <v>1</v>
      </c>
      <c r="C26725" s="216" t="s">
        <v>84868</v>
      </c>
      <c r="D26725" s="215" t="s">
        <v>84869</v>
      </c>
    </row>
    <row r="26726" spans="1:4">
      <c r="A26726" s="215" t="s">
        <v>84870</v>
      </c>
      <c r="B26726" s="215">
        <v>1</v>
      </c>
      <c r="C26726" s="216" t="s">
        <v>84871</v>
      </c>
      <c r="D26726" s="215" t="s">
        <v>84872</v>
      </c>
    </row>
    <row r="26727" spans="1:4">
      <c r="A26727" s="215" t="s">
        <v>84873</v>
      </c>
      <c r="B26727" s="215">
        <v>1</v>
      </c>
      <c r="C26727" s="216" t="s">
        <v>84874</v>
      </c>
      <c r="D26727" s="215" t="s">
        <v>84875</v>
      </c>
    </row>
    <row r="26728" spans="1:4">
      <c r="A26728" s="215" t="s">
        <v>84876</v>
      </c>
      <c r="B26728" s="215">
        <v>1</v>
      </c>
      <c r="C26728" s="216" t="s">
        <v>84877</v>
      </c>
      <c r="D26728" s="215" t="s">
        <v>84878</v>
      </c>
    </row>
    <row r="26729" spans="1:4">
      <c r="A26729" s="215" t="s">
        <v>84879</v>
      </c>
      <c r="B26729" s="215">
        <v>1</v>
      </c>
      <c r="C26729" s="216" t="s">
        <v>84880</v>
      </c>
      <c r="D26729" s="215" t="s">
        <v>84881</v>
      </c>
    </row>
    <row r="26730" spans="1:4">
      <c r="A26730" s="215" t="s">
        <v>84882</v>
      </c>
      <c r="B26730" s="215">
        <v>1</v>
      </c>
      <c r="C26730" s="216" t="s">
        <v>84883</v>
      </c>
      <c r="D26730" s="215" t="s">
        <v>84884</v>
      </c>
    </row>
    <row r="26731" spans="1:4">
      <c r="A26731" s="215" t="s">
        <v>84885</v>
      </c>
      <c r="B26731" s="215">
        <v>1</v>
      </c>
      <c r="C26731" s="216" t="s">
        <v>84886</v>
      </c>
      <c r="D26731" s="215" t="s">
        <v>84887</v>
      </c>
    </row>
    <row r="26732" spans="1:4">
      <c r="A26732" s="215" t="s">
        <v>84888</v>
      </c>
      <c r="B26732" s="215">
        <v>1</v>
      </c>
      <c r="C26732" s="216" t="s">
        <v>84889</v>
      </c>
      <c r="D26732" s="215" t="s">
        <v>84890</v>
      </c>
    </row>
    <row r="26733" spans="1:4">
      <c r="A26733" s="215" t="s">
        <v>84891</v>
      </c>
      <c r="B26733" s="215">
        <v>1</v>
      </c>
      <c r="C26733" s="216" t="s">
        <v>84892</v>
      </c>
      <c r="D26733" s="215" t="s">
        <v>84893</v>
      </c>
    </row>
    <row r="26734" spans="1:4">
      <c r="A26734" s="215" t="s">
        <v>84894</v>
      </c>
      <c r="B26734" s="215">
        <v>1</v>
      </c>
      <c r="C26734" s="216" t="s">
        <v>84895</v>
      </c>
      <c r="D26734" s="215" t="s">
        <v>84896</v>
      </c>
    </row>
    <row r="26735" spans="1:4">
      <c r="A26735" s="215" t="s">
        <v>84897</v>
      </c>
      <c r="B26735" s="215">
        <v>1</v>
      </c>
      <c r="C26735" s="216" t="s">
        <v>84898</v>
      </c>
      <c r="D26735" s="215" t="s">
        <v>84899</v>
      </c>
    </row>
    <row r="26736" spans="1:4">
      <c r="A26736" s="215" t="s">
        <v>84900</v>
      </c>
      <c r="B26736" s="215">
        <v>1</v>
      </c>
      <c r="C26736" s="216" t="s">
        <v>84901</v>
      </c>
      <c r="D26736" s="215" t="s">
        <v>84902</v>
      </c>
    </row>
    <row r="26737" spans="1:4">
      <c r="A26737" s="215" t="s">
        <v>84903</v>
      </c>
      <c r="B26737" s="215">
        <v>1</v>
      </c>
      <c r="C26737" s="216" t="s">
        <v>84904</v>
      </c>
      <c r="D26737" s="215" t="s">
        <v>84905</v>
      </c>
    </row>
    <row r="26738" spans="1:4">
      <c r="A26738" s="215" t="s">
        <v>84906</v>
      </c>
      <c r="B26738" s="215">
        <v>1</v>
      </c>
      <c r="C26738" s="216" t="s">
        <v>84907</v>
      </c>
      <c r="D26738" s="215" t="s">
        <v>84908</v>
      </c>
    </row>
    <row r="26739" spans="1:4">
      <c r="A26739" s="215" t="s">
        <v>84909</v>
      </c>
      <c r="B26739" s="215">
        <v>1</v>
      </c>
      <c r="C26739" s="216" t="s">
        <v>84910</v>
      </c>
      <c r="D26739" s="215" t="s">
        <v>84911</v>
      </c>
    </row>
    <row r="26740" spans="1:4">
      <c r="A26740" s="215" t="s">
        <v>84912</v>
      </c>
      <c r="B26740" s="215">
        <v>1</v>
      </c>
      <c r="C26740" s="216" t="s">
        <v>84913</v>
      </c>
      <c r="D26740" s="215" t="s">
        <v>84914</v>
      </c>
    </row>
    <row r="26741" spans="1:4">
      <c r="A26741" s="215" t="s">
        <v>84915</v>
      </c>
      <c r="B26741" s="215">
        <v>1</v>
      </c>
      <c r="C26741" s="216" t="s">
        <v>84916</v>
      </c>
      <c r="D26741" s="215" t="s">
        <v>84917</v>
      </c>
    </row>
    <row r="26742" spans="1:4">
      <c r="A26742" s="215" t="s">
        <v>84918</v>
      </c>
      <c r="B26742" s="215">
        <v>1</v>
      </c>
      <c r="C26742" s="216" t="s">
        <v>84919</v>
      </c>
      <c r="D26742" s="215" t="s">
        <v>84920</v>
      </c>
    </row>
    <row r="26743" spans="1:4">
      <c r="A26743" s="215" t="s">
        <v>84921</v>
      </c>
      <c r="B26743" s="215">
        <v>1</v>
      </c>
      <c r="C26743" s="216" t="s">
        <v>84922</v>
      </c>
      <c r="D26743" s="215" t="s">
        <v>84923</v>
      </c>
    </row>
    <row r="26744" spans="1:4">
      <c r="A26744" s="215" t="s">
        <v>84924</v>
      </c>
      <c r="B26744" s="215">
        <v>1</v>
      </c>
      <c r="C26744" s="216" t="s">
        <v>84925</v>
      </c>
      <c r="D26744" s="215" t="s">
        <v>84926</v>
      </c>
    </row>
    <row r="26745" spans="1:4">
      <c r="A26745" s="215" t="s">
        <v>84927</v>
      </c>
      <c r="B26745" s="215">
        <v>1</v>
      </c>
      <c r="C26745" s="216" t="s">
        <v>84928</v>
      </c>
      <c r="D26745" s="215" t="s">
        <v>84929</v>
      </c>
    </row>
    <row r="26746" spans="1:4">
      <c r="A26746" s="215" t="s">
        <v>84930</v>
      </c>
      <c r="B26746" s="215">
        <v>1</v>
      </c>
      <c r="C26746" s="216" t="s">
        <v>84931</v>
      </c>
      <c r="D26746" s="215" t="s">
        <v>84932</v>
      </c>
    </row>
    <row r="26747" spans="1:4">
      <c r="A26747" s="215" t="s">
        <v>84933</v>
      </c>
      <c r="B26747" s="215">
        <v>1</v>
      </c>
      <c r="C26747" s="216" t="s">
        <v>84934</v>
      </c>
      <c r="D26747" s="215" t="s">
        <v>84935</v>
      </c>
    </row>
    <row r="26748" spans="1:4">
      <c r="A26748" s="215" t="s">
        <v>84936</v>
      </c>
      <c r="B26748" s="215">
        <v>1</v>
      </c>
      <c r="C26748" s="216" t="s">
        <v>84937</v>
      </c>
      <c r="D26748" s="215" t="s">
        <v>84938</v>
      </c>
    </row>
    <row r="26749" spans="1:4">
      <c r="A26749" s="215" t="s">
        <v>84939</v>
      </c>
      <c r="B26749" s="215">
        <v>1</v>
      </c>
      <c r="C26749" s="216" t="s">
        <v>84940</v>
      </c>
      <c r="D26749" s="215" t="s">
        <v>84941</v>
      </c>
    </row>
    <row r="26750" spans="1:4">
      <c r="A26750" s="215" t="s">
        <v>84942</v>
      </c>
      <c r="B26750" s="215">
        <v>1</v>
      </c>
      <c r="C26750" s="216" t="s">
        <v>84943</v>
      </c>
      <c r="D26750" s="215" t="s">
        <v>84944</v>
      </c>
    </row>
    <row r="26751" spans="1:4">
      <c r="A26751" s="215" t="s">
        <v>84945</v>
      </c>
      <c r="B26751" s="215">
        <v>1</v>
      </c>
      <c r="C26751" s="216" t="s">
        <v>84946</v>
      </c>
      <c r="D26751" s="215" t="s">
        <v>84947</v>
      </c>
    </row>
    <row r="26752" spans="1:4">
      <c r="A26752" s="215" t="s">
        <v>84948</v>
      </c>
      <c r="B26752" s="215">
        <v>1</v>
      </c>
      <c r="C26752" s="216" t="s">
        <v>84949</v>
      </c>
      <c r="D26752" s="215" t="s">
        <v>84950</v>
      </c>
    </row>
    <row r="26753" spans="1:4">
      <c r="A26753" s="215" t="s">
        <v>84951</v>
      </c>
      <c r="B26753" s="215">
        <v>1</v>
      </c>
      <c r="C26753" s="216" t="s">
        <v>84952</v>
      </c>
      <c r="D26753" s="215" t="s">
        <v>84953</v>
      </c>
    </row>
    <row r="26754" spans="1:4">
      <c r="A26754" s="215" t="s">
        <v>84954</v>
      </c>
      <c r="B26754" s="215">
        <v>1</v>
      </c>
      <c r="C26754" s="216" t="s">
        <v>84955</v>
      </c>
      <c r="D26754" s="215" t="s">
        <v>84956</v>
      </c>
    </row>
    <row r="26755" spans="1:4">
      <c r="A26755" s="215" t="s">
        <v>84957</v>
      </c>
      <c r="B26755" s="215">
        <v>1</v>
      </c>
      <c r="C26755" s="216" t="s">
        <v>84958</v>
      </c>
      <c r="D26755" s="215" t="s">
        <v>84959</v>
      </c>
    </row>
    <row r="26756" spans="1:4">
      <c r="A26756" s="215" t="s">
        <v>84960</v>
      </c>
      <c r="B26756" s="215">
        <v>1</v>
      </c>
      <c r="C26756" s="216" t="s">
        <v>84961</v>
      </c>
      <c r="D26756" s="215" t="s">
        <v>84962</v>
      </c>
    </row>
    <row r="26757" spans="1:4">
      <c r="A26757" s="215" t="s">
        <v>84963</v>
      </c>
      <c r="B26757" s="215">
        <v>1</v>
      </c>
      <c r="C26757" s="216" t="s">
        <v>84964</v>
      </c>
      <c r="D26757" s="215" t="s">
        <v>84965</v>
      </c>
    </row>
    <row r="26758" spans="1:4">
      <c r="A26758" s="215" t="s">
        <v>84966</v>
      </c>
      <c r="B26758" s="215">
        <v>1</v>
      </c>
      <c r="C26758" s="216" t="s">
        <v>84967</v>
      </c>
      <c r="D26758" s="215" t="s">
        <v>84968</v>
      </c>
    </row>
    <row r="26759" spans="1:4">
      <c r="A26759" s="215" t="s">
        <v>84969</v>
      </c>
      <c r="B26759" s="215">
        <v>1</v>
      </c>
      <c r="C26759" s="216" t="s">
        <v>84970</v>
      </c>
      <c r="D26759" s="215" t="s">
        <v>84971</v>
      </c>
    </row>
    <row r="26760" spans="1:4">
      <c r="A26760" s="215" t="s">
        <v>84972</v>
      </c>
      <c r="B26760" s="215">
        <v>1</v>
      </c>
      <c r="C26760" s="216" t="s">
        <v>84973</v>
      </c>
      <c r="D26760" s="215" t="s">
        <v>84974</v>
      </c>
    </row>
    <row r="26761" spans="1:4">
      <c r="A26761" s="215" t="s">
        <v>84975</v>
      </c>
      <c r="B26761" s="215">
        <v>1</v>
      </c>
      <c r="C26761" s="216" t="s">
        <v>84976</v>
      </c>
      <c r="D26761" s="215" t="s">
        <v>84977</v>
      </c>
    </row>
    <row r="26762" spans="1:4">
      <c r="A26762" s="215" t="s">
        <v>84978</v>
      </c>
      <c r="B26762" s="215">
        <v>1</v>
      </c>
      <c r="C26762" s="216" t="s">
        <v>84979</v>
      </c>
      <c r="D26762" s="215" t="s">
        <v>84980</v>
      </c>
    </row>
    <row r="26763" spans="1:4">
      <c r="A26763" s="215" t="s">
        <v>84981</v>
      </c>
      <c r="B26763" s="215">
        <v>1</v>
      </c>
      <c r="C26763" s="216" t="s">
        <v>84982</v>
      </c>
      <c r="D26763" s="215" t="s">
        <v>84983</v>
      </c>
    </row>
    <row r="26764" spans="1:4">
      <c r="A26764" s="215" t="s">
        <v>84984</v>
      </c>
      <c r="B26764" s="215">
        <v>1</v>
      </c>
      <c r="C26764" s="216" t="s">
        <v>84985</v>
      </c>
      <c r="D26764" s="215" t="s">
        <v>84986</v>
      </c>
    </row>
    <row r="26765" spans="1:4">
      <c r="A26765" s="215" t="s">
        <v>84987</v>
      </c>
      <c r="B26765" s="215">
        <v>1</v>
      </c>
      <c r="C26765" s="216" t="s">
        <v>84988</v>
      </c>
      <c r="D26765" s="215" t="s">
        <v>84989</v>
      </c>
    </row>
    <row r="26766" spans="1:4">
      <c r="A26766" s="215" t="s">
        <v>84990</v>
      </c>
      <c r="B26766" s="215">
        <v>1</v>
      </c>
      <c r="C26766" s="216" t="s">
        <v>84991</v>
      </c>
      <c r="D26766" s="215" t="s">
        <v>84992</v>
      </c>
    </row>
    <row r="26767" spans="1:4">
      <c r="A26767" s="215" t="s">
        <v>84993</v>
      </c>
      <c r="B26767" s="215">
        <v>1</v>
      </c>
      <c r="C26767" s="216" t="s">
        <v>84994</v>
      </c>
      <c r="D26767" s="215" t="s">
        <v>84995</v>
      </c>
    </row>
    <row r="26768" spans="1:4">
      <c r="A26768" s="215" t="s">
        <v>84996</v>
      </c>
      <c r="B26768" s="215">
        <v>1</v>
      </c>
      <c r="C26768" s="216" t="s">
        <v>84997</v>
      </c>
      <c r="D26768" s="215" t="s">
        <v>84998</v>
      </c>
    </row>
    <row r="26769" spans="1:4">
      <c r="A26769" s="215" t="s">
        <v>84999</v>
      </c>
      <c r="B26769" s="215">
        <v>1</v>
      </c>
      <c r="C26769" s="216" t="s">
        <v>85000</v>
      </c>
      <c r="D26769" s="215" t="s">
        <v>85001</v>
      </c>
    </row>
    <row r="26770" spans="1:4">
      <c r="A26770" s="215" t="s">
        <v>85002</v>
      </c>
      <c r="B26770" s="215">
        <v>1</v>
      </c>
      <c r="C26770" s="216" t="s">
        <v>85003</v>
      </c>
      <c r="D26770" s="215" t="s">
        <v>85004</v>
      </c>
    </row>
    <row r="26771" spans="1:4">
      <c r="A26771" s="215" t="s">
        <v>85005</v>
      </c>
      <c r="B26771" s="215">
        <v>1</v>
      </c>
      <c r="C26771" s="216" t="s">
        <v>85006</v>
      </c>
      <c r="D26771" s="215" t="s">
        <v>85007</v>
      </c>
    </row>
    <row r="26772" spans="1:4">
      <c r="A26772" s="215" t="s">
        <v>85008</v>
      </c>
      <c r="B26772" s="215">
        <v>1</v>
      </c>
      <c r="C26772" s="216" t="s">
        <v>85009</v>
      </c>
      <c r="D26772" s="215" t="s">
        <v>85010</v>
      </c>
    </row>
    <row r="26773" spans="1:4">
      <c r="A26773" s="215" t="s">
        <v>85011</v>
      </c>
      <c r="B26773" s="215">
        <v>1</v>
      </c>
      <c r="C26773" s="216" t="s">
        <v>85012</v>
      </c>
      <c r="D26773" s="215" t="s">
        <v>85013</v>
      </c>
    </row>
    <row r="26774" spans="1:4">
      <c r="A26774" s="215" t="s">
        <v>85014</v>
      </c>
      <c r="B26774" s="215">
        <v>2</v>
      </c>
      <c r="C26774" s="216" t="s">
        <v>85015</v>
      </c>
      <c r="D26774" s="215" t="s">
        <v>85016</v>
      </c>
    </row>
    <row r="26775" spans="1:4">
      <c r="A26775" s="215" t="s">
        <v>85017</v>
      </c>
      <c r="B26775" s="215">
        <v>1</v>
      </c>
      <c r="C26775" s="216" t="s">
        <v>85018</v>
      </c>
      <c r="D26775" s="215" t="s">
        <v>85019</v>
      </c>
    </row>
    <row r="26776" spans="1:4">
      <c r="A26776" s="215" t="s">
        <v>85020</v>
      </c>
      <c r="B26776" s="215">
        <v>1</v>
      </c>
      <c r="C26776" s="216" t="s">
        <v>85021</v>
      </c>
      <c r="D26776" s="215" t="s">
        <v>85022</v>
      </c>
    </row>
    <row r="26777" spans="1:4">
      <c r="A26777" s="215" t="s">
        <v>85023</v>
      </c>
      <c r="B26777" s="215">
        <v>1</v>
      </c>
      <c r="C26777" s="216" t="s">
        <v>85024</v>
      </c>
      <c r="D26777" s="215" t="s">
        <v>85025</v>
      </c>
    </row>
    <row r="26778" spans="1:4">
      <c r="A26778" s="215" t="s">
        <v>85026</v>
      </c>
      <c r="B26778" s="215">
        <v>1</v>
      </c>
      <c r="C26778" s="216" t="s">
        <v>85027</v>
      </c>
      <c r="D26778" s="215" t="s">
        <v>85028</v>
      </c>
    </row>
    <row r="26779" spans="1:4">
      <c r="A26779" s="215" t="s">
        <v>85029</v>
      </c>
      <c r="B26779" s="215">
        <v>1</v>
      </c>
      <c r="C26779" s="216" t="s">
        <v>85030</v>
      </c>
      <c r="D26779" s="215" t="s">
        <v>85031</v>
      </c>
    </row>
    <row r="26780" spans="1:4">
      <c r="A26780" s="215" t="s">
        <v>85032</v>
      </c>
      <c r="B26780" s="215">
        <v>1</v>
      </c>
      <c r="C26780" s="216" t="s">
        <v>85033</v>
      </c>
      <c r="D26780" s="215" t="s">
        <v>85034</v>
      </c>
    </row>
    <row r="26781" spans="1:4">
      <c r="A26781" s="215" t="s">
        <v>85035</v>
      </c>
      <c r="B26781" s="215">
        <v>1</v>
      </c>
      <c r="C26781" s="216" t="s">
        <v>85036</v>
      </c>
      <c r="D26781" s="215" t="s">
        <v>85037</v>
      </c>
    </row>
    <row r="26782" spans="1:4">
      <c r="A26782" s="215" t="s">
        <v>85038</v>
      </c>
      <c r="B26782" s="215">
        <v>1</v>
      </c>
      <c r="C26782" s="216" t="s">
        <v>85039</v>
      </c>
      <c r="D26782" s="215" t="s">
        <v>85040</v>
      </c>
    </row>
    <row r="26783" spans="1:4">
      <c r="A26783" s="215" t="s">
        <v>85041</v>
      </c>
      <c r="B26783" s="215">
        <v>1</v>
      </c>
      <c r="C26783" s="216" t="s">
        <v>85042</v>
      </c>
      <c r="D26783" s="215" t="s">
        <v>85043</v>
      </c>
    </row>
    <row r="26784" spans="1:4">
      <c r="A26784" s="215" t="s">
        <v>85044</v>
      </c>
      <c r="B26784" s="215">
        <v>1</v>
      </c>
      <c r="C26784" s="216" t="s">
        <v>85045</v>
      </c>
      <c r="D26784" s="215" t="s">
        <v>85046</v>
      </c>
    </row>
    <row r="26785" spans="1:4">
      <c r="A26785" s="215" t="s">
        <v>85047</v>
      </c>
      <c r="B26785" s="215">
        <v>1</v>
      </c>
      <c r="C26785" s="216" t="s">
        <v>85048</v>
      </c>
      <c r="D26785" s="215" t="s">
        <v>85049</v>
      </c>
    </row>
    <row r="26786" spans="1:4">
      <c r="A26786" s="215" t="s">
        <v>85050</v>
      </c>
      <c r="B26786" s="215">
        <v>1</v>
      </c>
      <c r="C26786" s="216" t="s">
        <v>85051</v>
      </c>
      <c r="D26786" s="215" t="s">
        <v>85052</v>
      </c>
    </row>
    <row r="26787" spans="1:4">
      <c r="A26787" s="215" t="s">
        <v>85053</v>
      </c>
      <c r="B26787" s="215">
        <v>1</v>
      </c>
      <c r="C26787" s="216" t="s">
        <v>85054</v>
      </c>
      <c r="D26787" s="215" t="s">
        <v>85055</v>
      </c>
    </row>
    <row r="26788" spans="1:4">
      <c r="A26788" s="215" t="s">
        <v>85056</v>
      </c>
      <c r="B26788" s="215">
        <v>1</v>
      </c>
      <c r="C26788" s="216" t="s">
        <v>85057</v>
      </c>
      <c r="D26788" s="215" t="s">
        <v>85058</v>
      </c>
    </row>
    <row r="26789" spans="1:4">
      <c r="A26789" s="215" t="s">
        <v>85059</v>
      </c>
      <c r="B26789" s="215">
        <v>1</v>
      </c>
      <c r="C26789" s="216" t="s">
        <v>85060</v>
      </c>
      <c r="D26789" s="215" t="s">
        <v>85061</v>
      </c>
    </row>
    <row r="26790" spans="1:4">
      <c r="A26790" s="215" t="s">
        <v>85062</v>
      </c>
      <c r="B26790" s="215">
        <v>1</v>
      </c>
      <c r="C26790" s="216" t="s">
        <v>85063</v>
      </c>
      <c r="D26790" s="215" t="s">
        <v>85064</v>
      </c>
    </row>
    <row r="26791" spans="1:4">
      <c r="A26791" s="215" t="s">
        <v>85065</v>
      </c>
      <c r="B26791" s="215">
        <v>1</v>
      </c>
      <c r="C26791" s="216" t="s">
        <v>85066</v>
      </c>
      <c r="D26791" s="215" t="s">
        <v>85067</v>
      </c>
    </row>
    <row r="26792" spans="1:4">
      <c r="A26792" s="215" t="s">
        <v>85068</v>
      </c>
      <c r="B26792" s="215">
        <v>1</v>
      </c>
      <c r="C26792" s="216" t="s">
        <v>85069</v>
      </c>
      <c r="D26792" s="215" t="s">
        <v>85070</v>
      </c>
    </row>
    <row r="26793" spans="1:4">
      <c r="A26793" s="215" t="s">
        <v>85071</v>
      </c>
      <c r="B26793" s="215">
        <v>1</v>
      </c>
      <c r="C26793" s="216" t="s">
        <v>85072</v>
      </c>
      <c r="D26793" s="215" t="s">
        <v>85073</v>
      </c>
    </row>
    <row r="26794" spans="1:4">
      <c r="A26794" s="215" t="s">
        <v>85074</v>
      </c>
      <c r="B26794" s="215">
        <v>1</v>
      </c>
      <c r="C26794" s="216" t="s">
        <v>85075</v>
      </c>
      <c r="D26794" s="215" t="s">
        <v>85076</v>
      </c>
    </row>
    <row r="26795" spans="1:4">
      <c r="A26795" s="215" t="s">
        <v>85077</v>
      </c>
      <c r="B26795" s="215">
        <v>1</v>
      </c>
      <c r="C26795" s="216" t="s">
        <v>85078</v>
      </c>
      <c r="D26795" s="215" t="s">
        <v>85079</v>
      </c>
    </row>
    <row r="26796" spans="1:4">
      <c r="A26796" s="215" t="s">
        <v>85080</v>
      </c>
      <c r="B26796" s="215">
        <v>1</v>
      </c>
      <c r="C26796" s="216" t="s">
        <v>85081</v>
      </c>
      <c r="D26796" s="215" t="s">
        <v>85082</v>
      </c>
    </row>
    <row r="26797" spans="1:4">
      <c r="A26797" s="215" t="s">
        <v>85083</v>
      </c>
      <c r="B26797" s="215">
        <v>1</v>
      </c>
      <c r="C26797" s="216" t="s">
        <v>85084</v>
      </c>
      <c r="D26797" s="215" t="s">
        <v>85085</v>
      </c>
    </row>
    <row r="26798" spans="1:4">
      <c r="A26798" s="215" t="s">
        <v>85086</v>
      </c>
      <c r="B26798" s="215">
        <v>1</v>
      </c>
      <c r="C26798" s="216" t="s">
        <v>85087</v>
      </c>
      <c r="D26798" s="215" t="s">
        <v>85088</v>
      </c>
    </row>
    <row r="26799" spans="1:4">
      <c r="A26799" s="215" t="s">
        <v>85089</v>
      </c>
      <c r="B26799" s="215">
        <v>1</v>
      </c>
      <c r="C26799" s="216" t="s">
        <v>85090</v>
      </c>
      <c r="D26799" s="215" t="s">
        <v>85091</v>
      </c>
    </row>
    <row r="26800" spans="1:4">
      <c r="A26800" s="215" t="s">
        <v>85092</v>
      </c>
      <c r="B26800" s="215">
        <v>1</v>
      </c>
      <c r="C26800" s="216" t="s">
        <v>85093</v>
      </c>
      <c r="D26800" s="215" t="s">
        <v>85094</v>
      </c>
    </row>
    <row r="26801" spans="1:4">
      <c r="A26801" s="215" t="s">
        <v>85095</v>
      </c>
      <c r="B26801" s="215">
        <v>1</v>
      </c>
      <c r="C26801" s="216" t="s">
        <v>85096</v>
      </c>
      <c r="D26801" s="215" t="s">
        <v>85097</v>
      </c>
    </row>
    <row r="26802" spans="1:4">
      <c r="A26802" s="215" t="s">
        <v>85098</v>
      </c>
      <c r="B26802" s="215">
        <v>1</v>
      </c>
      <c r="C26802" s="216" t="s">
        <v>85099</v>
      </c>
      <c r="D26802" s="215" t="s">
        <v>85100</v>
      </c>
    </row>
    <row r="26803" spans="1:4">
      <c r="A26803" s="215" t="s">
        <v>85101</v>
      </c>
      <c r="B26803" s="215">
        <v>2</v>
      </c>
      <c r="C26803" s="216" t="s">
        <v>85102</v>
      </c>
      <c r="D26803" s="215" t="s">
        <v>85103</v>
      </c>
    </row>
    <row r="26804" spans="1:4">
      <c r="A26804" s="215" t="s">
        <v>85104</v>
      </c>
      <c r="B26804" s="215">
        <v>1</v>
      </c>
      <c r="C26804" s="216" t="s">
        <v>85105</v>
      </c>
      <c r="D26804" s="215" t="s">
        <v>85106</v>
      </c>
    </row>
    <row r="26805" spans="1:4">
      <c r="A26805" s="215" t="s">
        <v>85107</v>
      </c>
      <c r="B26805" s="215">
        <v>1</v>
      </c>
      <c r="C26805" s="216" t="s">
        <v>85108</v>
      </c>
      <c r="D26805" s="215" t="s">
        <v>85109</v>
      </c>
    </row>
    <row r="26806" spans="1:4">
      <c r="A26806" s="215" t="s">
        <v>85110</v>
      </c>
      <c r="B26806" s="215">
        <v>1</v>
      </c>
      <c r="C26806" s="216" t="s">
        <v>85111</v>
      </c>
      <c r="D26806" s="215" t="s">
        <v>85112</v>
      </c>
    </row>
    <row r="26807" spans="1:4">
      <c r="A26807" s="215" t="s">
        <v>85113</v>
      </c>
      <c r="B26807" s="215">
        <v>1</v>
      </c>
      <c r="C26807" s="216" t="s">
        <v>85114</v>
      </c>
      <c r="D26807" s="215" t="s">
        <v>85115</v>
      </c>
    </row>
    <row r="26808" spans="1:4">
      <c r="A26808" s="215" t="s">
        <v>85116</v>
      </c>
      <c r="B26808" s="215">
        <v>1</v>
      </c>
      <c r="C26808" s="216" t="s">
        <v>85117</v>
      </c>
      <c r="D26808" s="215" t="s">
        <v>85118</v>
      </c>
    </row>
    <row r="26809" spans="1:4">
      <c r="A26809" s="215" t="s">
        <v>85119</v>
      </c>
      <c r="B26809" s="215">
        <v>1</v>
      </c>
      <c r="C26809" s="216" t="s">
        <v>85120</v>
      </c>
      <c r="D26809" s="215" t="s">
        <v>85121</v>
      </c>
    </row>
    <row r="26810" spans="1:4">
      <c r="A26810" s="215" t="s">
        <v>85122</v>
      </c>
      <c r="B26810" s="215">
        <v>1</v>
      </c>
      <c r="C26810" s="216" t="s">
        <v>85123</v>
      </c>
      <c r="D26810" s="215" t="s">
        <v>85124</v>
      </c>
    </row>
    <row r="26811" spans="1:4">
      <c r="A26811" s="215" t="s">
        <v>85125</v>
      </c>
      <c r="B26811" s="215">
        <v>1</v>
      </c>
      <c r="C26811" s="216" t="s">
        <v>85126</v>
      </c>
      <c r="D26811" s="215" t="s">
        <v>85127</v>
      </c>
    </row>
    <row r="26812" spans="1:4">
      <c r="A26812" s="215" t="s">
        <v>85128</v>
      </c>
      <c r="B26812" s="215">
        <v>1</v>
      </c>
      <c r="C26812" s="216" t="s">
        <v>85129</v>
      </c>
      <c r="D26812" s="215" t="s">
        <v>85130</v>
      </c>
    </row>
    <row r="26813" spans="1:4">
      <c r="A26813" s="215" t="s">
        <v>85131</v>
      </c>
      <c r="B26813" s="215">
        <v>1</v>
      </c>
      <c r="C26813" s="216" t="s">
        <v>85132</v>
      </c>
      <c r="D26813" s="215" t="s">
        <v>85133</v>
      </c>
    </row>
    <row r="26814" spans="1:4">
      <c r="A26814" s="215" t="s">
        <v>85134</v>
      </c>
      <c r="B26814" s="215">
        <v>1</v>
      </c>
      <c r="C26814" s="216" t="s">
        <v>85135</v>
      </c>
      <c r="D26814" s="215" t="s">
        <v>85136</v>
      </c>
    </row>
    <row r="26815" spans="1:4">
      <c r="A26815" s="215" t="s">
        <v>85137</v>
      </c>
      <c r="B26815" s="215">
        <v>1</v>
      </c>
      <c r="C26815" s="216" t="s">
        <v>85138</v>
      </c>
      <c r="D26815" s="215" t="s">
        <v>85139</v>
      </c>
    </row>
    <row r="26816" spans="1:4">
      <c r="A26816" s="215" t="s">
        <v>85140</v>
      </c>
      <c r="B26816" s="215">
        <v>1</v>
      </c>
      <c r="C26816" s="216" t="s">
        <v>85141</v>
      </c>
      <c r="D26816" s="215" t="s">
        <v>85142</v>
      </c>
    </row>
    <row r="26817" spans="1:4">
      <c r="A26817" s="215" t="s">
        <v>85143</v>
      </c>
      <c r="B26817" s="215">
        <v>1</v>
      </c>
      <c r="C26817" s="216" t="s">
        <v>85144</v>
      </c>
      <c r="D26817" s="215" t="s">
        <v>85145</v>
      </c>
    </row>
    <row r="26818" spans="1:4">
      <c r="A26818" s="215" t="s">
        <v>85146</v>
      </c>
      <c r="B26818" s="215">
        <v>1</v>
      </c>
      <c r="C26818" s="216" t="s">
        <v>85147</v>
      </c>
      <c r="D26818" s="215" t="s">
        <v>85148</v>
      </c>
    </row>
    <row r="26819" spans="1:4">
      <c r="A26819" s="215" t="s">
        <v>85149</v>
      </c>
      <c r="B26819" s="215">
        <v>1</v>
      </c>
      <c r="C26819" s="216" t="s">
        <v>85150</v>
      </c>
      <c r="D26819" s="215" t="s">
        <v>85151</v>
      </c>
    </row>
    <row r="26820" spans="1:4">
      <c r="A26820" s="215" t="s">
        <v>85152</v>
      </c>
      <c r="B26820" s="215">
        <v>1</v>
      </c>
      <c r="C26820" s="216" t="s">
        <v>85153</v>
      </c>
      <c r="D26820" s="215" t="s">
        <v>85154</v>
      </c>
    </row>
    <row r="26821" spans="1:4">
      <c r="A26821" s="215" t="s">
        <v>85155</v>
      </c>
      <c r="B26821" s="215">
        <v>1</v>
      </c>
      <c r="C26821" s="216" t="s">
        <v>85156</v>
      </c>
      <c r="D26821" s="215" t="s">
        <v>85157</v>
      </c>
    </row>
    <row r="26822" spans="1:4">
      <c r="A26822" s="215" t="s">
        <v>85158</v>
      </c>
      <c r="B26822" s="215">
        <v>1</v>
      </c>
      <c r="C26822" s="216" t="s">
        <v>85159</v>
      </c>
      <c r="D26822" s="215" t="s">
        <v>85160</v>
      </c>
    </row>
    <row r="26823" spans="1:4">
      <c r="A26823" s="215" t="s">
        <v>85161</v>
      </c>
      <c r="B26823" s="215">
        <v>1</v>
      </c>
      <c r="C26823" s="216" t="s">
        <v>85162</v>
      </c>
      <c r="D26823" s="215" t="s">
        <v>85163</v>
      </c>
    </row>
    <row r="26824" spans="1:4">
      <c r="A26824" s="215" t="s">
        <v>85164</v>
      </c>
      <c r="B26824" s="215">
        <v>1</v>
      </c>
      <c r="C26824" s="216" t="s">
        <v>85165</v>
      </c>
      <c r="D26824" s="215" t="s">
        <v>85166</v>
      </c>
    </row>
    <row r="26825" spans="1:4">
      <c r="A26825" s="215" t="s">
        <v>85167</v>
      </c>
      <c r="B26825" s="215">
        <v>1</v>
      </c>
      <c r="C26825" s="216" t="s">
        <v>85168</v>
      </c>
      <c r="D26825" s="215" t="s">
        <v>85169</v>
      </c>
    </row>
    <row r="26826" spans="1:4">
      <c r="A26826" s="215" t="s">
        <v>85170</v>
      </c>
      <c r="B26826" s="215">
        <v>1</v>
      </c>
      <c r="C26826" s="216" t="s">
        <v>85171</v>
      </c>
      <c r="D26826" s="215" t="s">
        <v>85172</v>
      </c>
    </row>
    <row r="26827" spans="1:4">
      <c r="A26827" s="215" t="s">
        <v>85173</v>
      </c>
      <c r="B26827" s="215">
        <v>1</v>
      </c>
      <c r="C26827" s="216" t="s">
        <v>85174</v>
      </c>
      <c r="D26827" s="215" t="s">
        <v>85175</v>
      </c>
    </row>
    <row r="26828" spans="1:4">
      <c r="A26828" s="215" t="s">
        <v>85176</v>
      </c>
      <c r="B26828" s="215">
        <v>1</v>
      </c>
      <c r="C26828" s="216" t="s">
        <v>85177</v>
      </c>
      <c r="D26828" s="215" t="s">
        <v>85178</v>
      </c>
    </row>
    <row r="26829" spans="1:4">
      <c r="A26829" s="215" t="s">
        <v>85179</v>
      </c>
      <c r="B26829" s="215">
        <v>1</v>
      </c>
      <c r="C26829" s="216" t="s">
        <v>85180</v>
      </c>
      <c r="D26829" s="215" t="s">
        <v>85181</v>
      </c>
    </row>
    <row r="26830" spans="1:4">
      <c r="A26830" s="215" t="s">
        <v>85182</v>
      </c>
      <c r="B26830" s="215">
        <v>1</v>
      </c>
      <c r="C26830" s="216" t="s">
        <v>85183</v>
      </c>
      <c r="D26830" s="215" t="s">
        <v>85184</v>
      </c>
    </row>
    <row r="26831" spans="1:4">
      <c r="A26831" s="215" t="s">
        <v>85185</v>
      </c>
      <c r="B26831" s="215">
        <v>1</v>
      </c>
      <c r="C26831" s="216" t="s">
        <v>85186</v>
      </c>
      <c r="D26831" s="215" t="s">
        <v>85187</v>
      </c>
    </row>
    <row r="26832" spans="1:4">
      <c r="A26832" s="215" t="s">
        <v>85188</v>
      </c>
      <c r="B26832" s="215">
        <v>1</v>
      </c>
      <c r="C26832" s="216" t="s">
        <v>85189</v>
      </c>
      <c r="D26832" s="215" t="s">
        <v>85190</v>
      </c>
    </row>
    <row r="26833" spans="1:4">
      <c r="A26833" s="215" t="s">
        <v>85191</v>
      </c>
      <c r="B26833" s="215">
        <v>1</v>
      </c>
      <c r="C26833" s="216" t="s">
        <v>85192</v>
      </c>
      <c r="D26833" s="215" t="s">
        <v>85193</v>
      </c>
    </row>
    <row r="26834" spans="1:4">
      <c r="A26834" s="215" t="s">
        <v>85194</v>
      </c>
      <c r="B26834" s="215">
        <v>1</v>
      </c>
      <c r="C26834" s="216" t="s">
        <v>85195</v>
      </c>
      <c r="D26834" s="215" t="s">
        <v>85196</v>
      </c>
    </row>
    <row r="26835" spans="1:4">
      <c r="A26835" s="215" t="s">
        <v>85197</v>
      </c>
      <c r="B26835" s="215">
        <v>1</v>
      </c>
      <c r="C26835" s="216" t="s">
        <v>85198</v>
      </c>
      <c r="D26835" s="215" t="s">
        <v>85199</v>
      </c>
    </row>
    <row r="26836" spans="1:4">
      <c r="A26836" s="215" t="s">
        <v>85200</v>
      </c>
      <c r="B26836" s="215">
        <v>1</v>
      </c>
      <c r="C26836" s="216" t="s">
        <v>85201</v>
      </c>
      <c r="D26836" s="215" t="s">
        <v>85202</v>
      </c>
    </row>
    <row r="26837" spans="1:4">
      <c r="A26837" s="215" t="s">
        <v>85203</v>
      </c>
      <c r="B26837" s="215">
        <v>1</v>
      </c>
      <c r="C26837" s="216" t="s">
        <v>85204</v>
      </c>
      <c r="D26837" s="215" t="s">
        <v>85205</v>
      </c>
    </row>
    <row r="26838" spans="1:4">
      <c r="A26838" s="215" t="s">
        <v>85206</v>
      </c>
      <c r="B26838" s="215">
        <v>1</v>
      </c>
      <c r="C26838" s="216" t="s">
        <v>85207</v>
      </c>
      <c r="D26838" s="215" t="s">
        <v>85208</v>
      </c>
    </row>
    <row r="26839" spans="1:4">
      <c r="A26839" s="215" t="s">
        <v>85209</v>
      </c>
      <c r="B26839" s="215">
        <v>1</v>
      </c>
      <c r="C26839" s="216" t="s">
        <v>85210</v>
      </c>
      <c r="D26839" s="215" t="s">
        <v>85211</v>
      </c>
    </row>
    <row r="26840" spans="1:4">
      <c r="A26840" s="215" t="s">
        <v>85212</v>
      </c>
      <c r="B26840" s="215">
        <v>1</v>
      </c>
      <c r="C26840" s="216" t="s">
        <v>85213</v>
      </c>
      <c r="D26840" s="215" t="s">
        <v>85214</v>
      </c>
    </row>
    <row r="26841" spans="1:4">
      <c r="A26841" s="215" t="s">
        <v>85215</v>
      </c>
      <c r="B26841" s="215">
        <v>1</v>
      </c>
      <c r="C26841" s="216" t="s">
        <v>85216</v>
      </c>
      <c r="D26841" s="215" t="s">
        <v>85217</v>
      </c>
    </row>
    <row r="26842" spans="1:4">
      <c r="A26842" s="215" t="s">
        <v>85218</v>
      </c>
      <c r="B26842" s="215">
        <v>1</v>
      </c>
      <c r="C26842" s="216" t="s">
        <v>85219</v>
      </c>
      <c r="D26842" s="215" t="s">
        <v>85220</v>
      </c>
    </row>
    <row r="26843" spans="1:4">
      <c r="A26843" s="215" t="s">
        <v>85221</v>
      </c>
      <c r="B26843" s="215">
        <v>1</v>
      </c>
      <c r="C26843" s="216" t="s">
        <v>85222</v>
      </c>
      <c r="D26843" s="215" t="s">
        <v>85223</v>
      </c>
    </row>
    <row r="26844" spans="1:4">
      <c r="A26844" s="215" t="s">
        <v>85224</v>
      </c>
      <c r="B26844" s="215">
        <v>1</v>
      </c>
      <c r="C26844" s="216" t="s">
        <v>85225</v>
      </c>
      <c r="D26844" s="215" t="s">
        <v>85226</v>
      </c>
    </row>
    <row r="26845" spans="1:4">
      <c r="A26845" s="215" t="s">
        <v>85227</v>
      </c>
      <c r="B26845" s="215">
        <v>1</v>
      </c>
      <c r="C26845" s="216" t="s">
        <v>85228</v>
      </c>
      <c r="D26845" s="215" t="s">
        <v>85229</v>
      </c>
    </row>
    <row r="26846" spans="1:4">
      <c r="A26846" s="215" t="s">
        <v>85230</v>
      </c>
      <c r="B26846" s="215">
        <v>1</v>
      </c>
      <c r="C26846" s="216" t="s">
        <v>85231</v>
      </c>
      <c r="D26846" s="215" t="s">
        <v>85232</v>
      </c>
    </row>
    <row r="26847" spans="1:4">
      <c r="A26847" s="215" t="s">
        <v>85233</v>
      </c>
      <c r="B26847" s="215">
        <v>1</v>
      </c>
      <c r="C26847" s="216" t="s">
        <v>85234</v>
      </c>
      <c r="D26847" s="215" t="s">
        <v>85235</v>
      </c>
    </row>
    <row r="26848" spans="1:4">
      <c r="A26848" s="215" t="s">
        <v>85236</v>
      </c>
      <c r="B26848" s="215">
        <v>1</v>
      </c>
      <c r="C26848" s="216" t="s">
        <v>85237</v>
      </c>
      <c r="D26848" s="215" t="s">
        <v>85238</v>
      </c>
    </row>
    <row r="26849" spans="1:4">
      <c r="A26849" s="215" t="s">
        <v>85239</v>
      </c>
      <c r="B26849" s="215">
        <v>1</v>
      </c>
      <c r="C26849" s="216" t="s">
        <v>85240</v>
      </c>
      <c r="D26849" s="215" t="s">
        <v>85241</v>
      </c>
    </row>
    <row r="26850" spans="1:4">
      <c r="A26850" s="215" t="s">
        <v>85242</v>
      </c>
      <c r="B26850" s="215">
        <v>2</v>
      </c>
      <c r="C26850" s="216" t="s">
        <v>85243</v>
      </c>
      <c r="D26850" s="215" t="s">
        <v>85244</v>
      </c>
    </row>
    <row r="26851" spans="1:4">
      <c r="A26851" s="215" t="s">
        <v>85245</v>
      </c>
      <c r="B26851" s="215">
        <v>1</v>
      </c>
      <c r="C26851" s="216" t="s">
        <v>85246</v>
      </c>
      <c r="D26851" s="215" t="s">
        <v>85247</v>
      </c>
    </row>
    <row r="26852" spans="1:4">
      <c r="A26852" s="215" t="s">
        <v>85248</v>
      </c>
      <c r="B26852" s="215">
        <v>1</v>
      </c>
      <c r="C26852" s="216" t="s">
        <v>85249</v>
      </c>
      <c r="D26852" s="215" t="s">
        <v>85250</v>
      </c>
    </row>
    <row r="26853" spans="1:4">
      <c r="A26853" s="215" t="s">
        <v>85251</v>
      </c>
      <c r="B26853" s="215">
        <v>1</v>
      </c>
      <c r="C26853" s="216" t="s">
        <v>85252</v>
      </c>
      <c r="D26853" s="215" t="s">
        <v>85253</v>
      </c>
    </row>
    <row r="26854" spans="1:4">
      <c r="A26854" s="215" t="s">
        <v>85254</v>
      </c>
      <c r="B26854" s="215">
        <v>1</v>
      </c>
      <c r="C26854" s="216" t="s">
        <v>85255</v>
      </c>
      <c r="D26854" s="215" t="s">
        <v>85256</v>
      </c>
    </row>
    <row r="26855" spans="1:4">
      <c r="A26855" s="215" t="s">
        <v>85257</v>
      </c>
      <c r="B26855" s="215">
        <v>1</v>
      </c>
      <c r="C26855" s="216" t="s">
        <v>85258</v>
      </c>
      <c r="D26855" s="215" t="s">
        <v>85259</v>
      </c>
    </row>
    <row r="26856" spans="1:4">
      <c r="A26856" s="215" t="s">
        <v>85260</v>
      </c>
      <c r="B26856" s="215">
        <v>1</v>
      </c>
      <c r="C26856" s="216" t="s">
        <v>85261</v>
      </c>
      <c r="D26856" s="215" t="s">
        <v>85262</v>
      </c>
    </row>
    <row r="26857" spans="1:4">
      <c r="A26857" s="215" t="s">
        <v>85263</v>
      </c>
      <c r="B26857" s="215">
        <v>1</v>
      </c>
      <c r="C26857" s="216" t="s">
        <v>85264</v>
      </c>
      <c r="D26857" s="215" t="s">
        <v>85265</v>
      </c>
    </row>
    <row r="26858" spans="1:4">
      <c r="A26858" s="215" t="s">
        <v>85266</v>
      </c>
      <c r="B26858" s="215">
        <v>1</v>
      </c>
      <c r="C26858" s="216" t="s">
        <v>85267</v>
      </c>
      <c r="D26858" s="215" t="s">
        <v>85268</v>
      </c>
    </row>
    <row r="26859" spans="1:4">
      <c r="A26859" s="215" t="s">
        <v>85269</v>
      </c>
      <c r="B26859" s="215">
        <v>1</v>
      </c>
      <c r="C26859" s="216" t="s">
        <v>85270</v>
      </c>
      <c r="D26859" s="215" t="s">
        <v>85271</v>
      </c>
    </row>
    <row r="26860" spans="1:4">
      <c r="A26860" s="215" t="s">
        <v>85272</v>
      </c>
      <c r="B26860" s="215">
        <v>1</v>
      </c>
      <c r="C26860" s="216" t="s">
        <v>85273</v>
      </c>
      <c r="D26860" s="215" t="s">
        <v>85274</v>
      </c>
    </row>
    <row r="26861" spans="1:4">
      <c r="A26861" s="215" t="s">
        <v>85275</v>
      </c>
      <c r="B26861" s="215">
        <v>1</v>
      </c>
      <c r="C26861" s="216" t="s">
        <v>85276</v>
      </c>
      <c r="D26861" s="215" t="s">
        <v>85277</v>
      </c>
    </row>
    <row r="26862" spans="1:4">
      <c r="A26862" s="215" t="s">
        <v>85278</v>
      </c>
      <c r="B26862" s="215">
        <v>1</v>
      </c>
      <c r="C26862" s="216" t="s">
        <v>85279</v>
      </c>
      <c r="D26862" s="215" t="s">
        <v>85280</v>
      </c>
    </row>
    <row r="26863" spans="1:4">
      <c r="A26863" s="215" t="s">
        <v>85281</v>
      </c>
      <c r="B26863" s="215">
        <v>1</v>
      </c>
      <c r="C26863" s="216" t="s">
        <v>85282</v>
      </c>
      <c r="D26863" s="215" t="s">
        <v>85283</v>
      </c>
    </row>
    <row r="26864" spans="1:4">
      <c r="A26864" s="215" t="s">
        <v>85284</v>
      </c>
      <c r="B26864" s="215">
        <v>1</v>
      </c>
      <c r="C26864" s="216" t="s">
        <v>85285</v>
      </c>
      <c r="D26864" s="215" t="s">
        <v>85286</v>
      </c>
    </row>
    <row r="26865" spans="1:4">
      <c r="A26865" s="215" t="s">
        <v>85287</v>
      </c>
      <c r="B26865" s="215">
        <v>1</v>
      </c>
      <c r="C26865" s="216" t="s">
        <v>85288</v>
      </c>
      <c r="D26865" s="215" t="s">
        <v>85289</v>
      </c>
    </row>
    <row r="26866" spans="1:4">
      <c r="A26866" s="215" t="s">
        <v>85290</v>
      </c>
      <c r="B26866" s="215">
        <v>1</v>
      </c>
      <c r="C26866" s="216" t="s">
        <v>85291</v>
      </c>
      <c r="D26866" s="215" t="s">
        <v>85292</v>
      </c>
    </row>
    <row r="26867" spans="1:4">
      <c r="A26867" s="215" t="s">
        <v>85293</v>
      </c>
      <c r="B26867" s="215">
        <v>1</v>
      </c>
      <c r="C26867" s="216" t="s">
        <v>85294</v>
      </c>
      <c r="D26867" s="215" t="s">
        <v>85295</v>
      </c>
    </row>
    <row r="26868" spans="1:4">
      <c r="A26868" s="215" t="s">
        <v>85296</v>
      </c>
      <c r="B26868" s="215">
        <v>1</v>
      </c>
      <c r="C26868" s="216" t="s">
        <v>85297</v>
      </c>
      <c r="D26868" s="215" t="s">
        <v>85298</v>
      </c>
    </row>
    <row r="26869" spans="1:4">
      <c r="A26869" s="215" t="s">
        <v>85299</v>
      </c>
      <c r="B26869" s="215">
        <v>1</v>
      </c>
      <c r="C26869" s="216" t="s">
        <v>85300</v>
      </c>
      <c r="D26869" s="215" t="s">
        <v>85301</v>
      </c>
    </row>
    <row r="26870" spans="1:4">
      <c r="A26870" s="215" t="s">
        <v>85302</v>
      </c>
      <c r="B26870" s="215">
        <v>1</v>
      </c>
      <c r="C26870" s="216" t="s">
        <v>85303</v>
      </c>
      <c r="D26870" s="215" t="s">
        <v>85304</v>
      </c>
    </row>
    <row r="26871" spans="1:4">
      <c r="A26871" s="215" t="s">
        <v>85305</v>
      </c>
      <c r="B26871" s="215">
        <v>1</v>
      </c>
      <c r="C26871" s="216" t="s">
        <v>85306</v>
      </c>
      <c r="D26871" s="215" t="s">
        <v>85307</v>
      </c>
    </row>
    <row r="26872" spans="1:4">
      <c r="A26872" s="215" t="s">
        <v>85308</v>
      </c>
      <c r="B26872" s="215">
        <v>1</v>
      </c>
      <c r="C26872" s="216" t="s">
        <v>85309</v>
      </c>
      <c r="D26872" s="215" t="s">
        <v>85310</v>
      </c>
    </row>
    <row r="26873" spans="1:4">
      <c r="A26873" s="215" t="s">
        <v>85311</v>
      </c>
      <c r="B26873" s="215">
        <v>1</v>
      </c>
      <c r="C26873" s="216" t="s">
        <v>85312</v>
      </c>
      <c r="D26873" s="215" t="s">
        <v>85313</v>
      </c>
    </row>
    <row r="26874" spans="1:4">
      <c r="A26874" s="215" t="s">
        <v>85314</v>
      </c>
      <c r="B26874" s="215">
        <v>1</v>
      </c>
      <c r="C26874" s="216" t="s">
        <v>85315</v>
      </c>
      <c r="D26874" s="215" t="s">
        <v>85316</v>
      </c>
    </row>
    <row r="26875" spans="1:4">
      <c r="A26875" s="215" t="s">
        <v>85317</v>
      </c>
      <c r="B26875" s="215">
        <v>1</v>
      </c>
      <c r="C26875" s="216" t="s">
        <v>85318</v>
      </c>
      <c r="D26875" s="215" t="s">
        <v>85319</v>
      </c>
    </row>
    <row r="26876" spans="1:4">
      <c r="A26876" s="215" t="s">
        <v>85320</v>
      </c>
      <c r="B26876" s="215">
        <v>1</v>
      </c>
      <c r="C26876" s="216" t="s">
        <v>85321</v>
      </c>
      <c r="D26876" s="215" t="s">
        <v>85322</v>
      </c>
    </row>
    <row r="26877" spans="1:4">
      <c r="A26877" s="215" t="s">
        <v>85323</v>
      </c>
      <c r="B26877" s="215">
        <v>1</v>
      </c>
      <c r="C26877" s="216" t="s">
        <v>85324</v>
      </c>
      <c r="D26877" s="215" t="s">
        <v>85325</v>
      </c>
    </row>
    <row r="26878" spans="1:4">
      <c r="A26878" s="215" t="s">
        <v>85326</v>
      </c>
      <c r="B26878" s="215">
        <v>1</v>
      </c>
      <c r="C26878" s="216" t="s">
        <v>85327</v>
      </c>
      <c r="D26878" s="215" t="s">
        <v>85328</v>
      </c>
    </row>
    <row r="26879" spans="1:4">
      <c r="A26879" s="215" t="s">
        <v>85329</v>
      </c>
      <c r="B26879" s="215">
        <v>1</v>
      </c>
      <c r="C26879" s="216" t="s">
        <v>85330</v>
      </c>
      <c r="D26879" s="215" t="s">
        <v>85331</v>
      </c>
    </row>
    <row r="26880" spans="1:4">
      <c r="A26880" s="215" t="s">
        <v>85332</v>
      </c>
      <c r="B26880" s="215">
        <v>1</v>
      </c>
      <c r="C26880" s="216" t="s">
        <v>85333</v>
      </c>
      <c r="D26880" s="215" t="s">
        <v>85334</v>
      </c>
    </row>
    <row r="26881" spans="1:4">
      <c r="A26881" s="215" t="s">
        <v>85335</v>
      </c>
      <c r="B26881" s="215">
        <v>1</v>
      </c>
      <c r="C26881" s="216" t="s">
        <v>85336</v>
      </c>
      <c r="D26881" s="215" t="s">
        <v>85337</v>
      </c>
    </row>
    <row r="26882" spans="1:4">
      <c r="A26882" s="215" t="s">
        <v>85338</v>
      </c>
      <c r="B26882" s="215">
        <v>1</v>
      </c>
      <c r="C26882" s="216" t="s">
        <v>85339</v>
      </c>
      <c r="D26882" s="215" t="s">
        <v>85340</v>
      </c>
    </row>
    <row r="26883" spans="1:4">
      <c r="A26883" s="215" t="s">
        <v>85341</v>
      </c>
      <c r="B26883" s="215">
        <v>1</v>
      </c>
      <c r="C26883" s="216" t="s">
        <v>85342</v>
      </c>
      <c r="D26883" s="215" t="s">
        <v>85343</v>
      </c>
    </row>
    <row r="26884" spans="1:4">
      <c r="A26884" s="215" t="s">
        <v>85344</v>
      </c>
      <c r="B26884" s="215">
        <v>1</v>
      </c>
      <c r="C26884" s="216" t="s">
        <v>85345</v>
      </c>
      <c r="D26884" s="215" t="s">
        <v>85346</v>
      </c>
    </row>
    <row r="26885" spans="1:4">
      <c r="A26885" s="215" t="s">
        <v>85347</v>
      </c>
      <c r="B26885" s="215">
        <v>1</v>
      </c>
      <c r="C26885" s="216" t="s">
        <v>85348</v>
      </c>
      <c r="D26885" s="215" t="s">
        <v>85349</v>
      </c>
    </row>
    <row r="26886" spans="1:4">
      <c r="A26886" s="215" t="s">
        <v>85350</v>
      </c>
      <c r="B26886" s="215">
        <v>1</v>
      </c>
      <c r="C26886" s="216" t="s">
        <v>85351</v>
      </c>
      <c r="D26886" s="215" t="s">
        <v>85352</v>
      </c>
    </row>
    <row r="26887" spans="1:4">
      <c r="A26887" s="215" t="s">
        <v>85353</v>
      </c>
      <c r="B26887" s="215">
        <v>1</v>
      </c>
      <c r="C26887" s="216" t="s">
        <v>85354</v>
      </c>
      <c r="D26887" s="215" t="s">
        <v>85355</v>
      </c>
    </row>
    <row r="26888" spans="1:4">
      <c r="A26888" s="215" t="s">
        <v>85356</v>
      </c>
      <c r="B26888" s="215">
        <v>1</v>
      </c>
      <c r="C26888" s="216" t="s">
        <v>85357</v>
      </c>
      <c r="D26888" s="215" t="s">
        <v>85358</v>
      </c>
    </row>
    <row r="26889" spans="1:4">
      <c r="A26889" s="215" t="s">
        <v>85359</v>
      </c>
      <c r="B26889" s="215">
        <v>1</v>
      </c>
      <c r="C26889" s="216" t="s">
        <v>85360</v>
      </c>
      <c r="D26889" s="215" t="s">
        <v>85361</v>
      </c>
    </row>
    <row r="26890" spans="1:4">
      <c r="A26890" s="215" t="s">
        <v>85362</v>
      </c>
      <c r="B26890" s="215">
        <v>1</v>
      </c>
      <c r="C26890" s="216" t="s">
        <v>85363</v>
      </c>
      <c r="D26890" s="215" t="s">
        <v>85364</v>
      </c>
    </row>
    <row r="26891" spans="1:4">
      <c r="A26891" s="215" t="s">
        <v>85365</v>
      </c>
      <c r="B26891" s="215">
        <v>1</v>
      </c>
      <c r="C26891" s="216" t="s">
        <v>85366</v>
      </c>
      <c r="D26891" s="215" t="s">
        <v>85367</v>
      </c>
    </row>
    <row r="26892" spans="1:4">
      <c r="A26892" s="215" t="s">
        <v>85368</v>
      </c>
      <c r="B26892" s="215">
        <v>1</v>
      </c>
      <c r="C26892" s="216" t="s">
        <v>85369</v>
      </c>
      <c r="D26892" s="215" t="s">
        <v>85370</v>
      </c>
    </row>
    <row r="26893" spans="1:4">
      <c r="A26893" s="215" t="s">
        <v>85371</v>
      </c>
      <c r="B26893" s="215">
        <v>1</v>
      </c>
      <c r="C26893" s="216" t="s">
        <v>85372</v>
      </c>
      <c r="D26893" s="215" t="s">
        <v>85373</v>
      </c>
    </row>
    <row r="26894" spans="1:4">
      <c r="A26894" s="215" t="s">
        <v>85374</v>
      </c>
      <c r="B26894" s="215">
        <v>1</v>
      </c>
      <c r="C26894" s="216" t="s">
        <v>85375</v>
      </c>
      <c r="D26894" s="215" t="s">
        <v>85376</v>
      </c>
    </row>
    <row r="26895" spans="1:4">
      <c r="A26895" s="215" t="s">
        <v>85377</v>
      </c>
      <c r="B26895" s="215">
        <v>1</v>
      </c>
      <c r="C26895" s="216" t="s">
        <v>85378</v>
      </c>
      <c r="D26895" s="215" t="s">
        <v>85379</v>
      </c>
    </row>
    <row r="26896" spans="1:4">
      <c r="A26896" s="215" t="s">
        <v>85380</v>
      </c>
      <c r="B26896" s="215">
        <v>1</v>
      </c>
      <c r="C26896" s="216" t="s">
        <v>85381</v>
      </c>
      <c r="D26896" s="215" t="s">
        <v>85382</v>
      </c>
    </row>
    <row r="26897" spans="1:4">
      <c r="A26897" s="215" t="s">
        <v>85383</v>
      </c>
      <c r="B26897" s="215">
        <v>1</v>
      </c>
      <c r="C26897" s="216" t="s">
        <v>85384</v>
      </c>
      <c r="D26897" s="215" t="s">
        <v>85385</v>
      </c>
    </row>
    <row r="26898" spans="1:4">
      <c r="A26898" s="215" t="s">
        <v>85386</v>
      </c>
      <c r="B26898" s="215">
        <v>2</v>
      </c>
      <c r="C26898" s="216" t="s">
        <v>85387</v>
      </c>
      <c r="D26898" s="215" t="s">
        <v>85388</v>
      </c>
    </row>
    <row r="26899" spans="1:4">
      <c r="A26899" s="215" t="s">
        <v>85389</v>
      </c>
      <c r="B26899" s="215">
        <v>1</v>
      </c>
      <c r="C26899" s="216" t="s">
        <v>85390</v>
      </c>
      <c r="D26899" s="215" t="s">
        <v>85391</v>
      </c>
    </row>
    <row r="26900" spans="1:4">
      <c r="A26900" s="215" t="s">
        <v>85392</v>
      </c>
      <c r="B26900" s="215">
        <v>1</v>
      </c>
      <c r="C26900" s="216" t="s">
        <v>85393</v>
      </c>
      <c r="D26900" s="215" t="s">
        <v>85394</v>
      </c>
    </row>
    <row r="26901" spans="1:4">
      <c r="A26901" s="215" t="s">
        <v>85395</v>
      </c>
      <c r="B26901" s="215">
        <v>1</v>
      </c>
      <c r="C26901" s="216" t="s">
        <v>85396</v>
      </c>
      <c r="D26901" s="215" t="s">
        <v>85397</v>
      </c>
    </row>
    <row r="26902" spans="1:4">
      <c r="A26902" s="215" t="s">
        <v>85398</v>
      </c>
      <c r="B26902" s="215">
        <v>1</v>
      </c>
      <c r="C26902" s="216" t="s">
        <v>85399</v>
      </c>
      <c r="D26902" s="215" t="s">
        <v>85400</v>
      </c>
    </row>
    <row r="26903" spans="1:4">
      <c r="A26903" s="215" t="s">
        <v>85401</v>
      </c>
      <c r="B26903" s="215">
        <v>1</v>
      </c>
      <c r="C26903" s="216" t="s">
        <v>85402</v>
      </c>
      <c r="D26903" s="215" t="s">
        <v>85403</v>
      </c>
    </row>
    <row r="26904" spans="1:4">
      <c r="A26904" s="215" t="s">
        <v>85404</v>
      </c>
      <c r="B26904" s="215">
        <v>1</v>
      </c>
      <c r="C26904" s="216" t="s">
        <v>85405</v>
      </c>
      <c r="D26904" s="215" t="s">
        <v>85406</v>
      </c>
    </row>
    <row r="26905" spans="1:4">
      <c r="A26905" s="215" t="s">
        <v>85407</v>
      </c>
      <c r="B26905" s="215">
        <v>1</v>
      </c>
      <c r="C26905" s="216" t="s">
        <v>85408</v>
      </c>
      <c r="D26905" s="215" t="s">
        <v>85409</v>
      </c>
    </row>
    <row r="26906" spans="1:4">
      <c r="A26906" s="215" t="s">
        <v>85410</v>
      </c>
      <c r="B26906" s="215">
        <v>1</v>
      </c>
      <c r="C26906" s="216" t="s">
        <v>85411</v>
      </c>
      <c r="D26906" s="215" t="s">
        <v>84300</v>
      </c>
    </row>
    <row r="26907" spans="1:4">
      <c r="A26907" s="215" t="s">
        <v>85412</v>
      </c>
      <c r="B26907" s="215">
        <v>1</v>
      </c>
      <c r="C26907" s="216" t="s">
        <v>85413</v>
      </c>
      <c r="D26907" s="215" t="s">
        <v>85414</v>
      </c>
    </row>
    <row r="26908" spans="1:4">
      <c r="A26908" s="215" t="s">
        <v>85415</v>
      </c>
      <c r="B26908" s="215">
        <v>1</v>
      </c>
      <c r="C26908" s="216" t="s">
        <v>85416</v>
      </c>
      <c r="D26908" s="215" t="s">
        <v>85417</v>
      </c>
    </row>
    <row r="26909" spans="1:4">
      <c r="A26909" s="215" t="s">
        <v>85418</v>
      </c>
      <c r="B26909" s="215">
        <v>1</v>
      </c>
      <c r="C26909" s="216" t="s">
        <v>85419</v>
      </c>
      <c r="D26909" s="215" t="s">
        <v>85420</v>
      </c>
    </row>
    <row r="26910" spans="1:4">
      <c r="A26910" s="215" t="s">
        <v>85421</v>
      </c>
      <c r="B26910" s="215">
        <v>1</v>
      </c>
      <c r="C26910" s="216" t="s">
        <v>85422</v>
      </c>
      <c r="D26910" s="215" t="s">
        <v>85423</v>
      </c>
    </row>
    <row r="26911" spans="1:4">
      <c r="A26911" s="215" t="s">
        <v>85424</v>
      </c>
      <c r="B26911" s="215">
        <v>1</v>
      </c>
      <c r="C26911" s="216" t="s">
        <v>85425</v>
      </c>
      <c r="D26911" s="215" t="s">
        <v>85426</v>
      </c>
    </row>
    <row r="26912" spans="1:4">
      <c r="A26912" s="215" t="s">
        <v>85427</v>
      </c>
      <c r="B26912" s="215">
        <v>1</v>
      </c>
      <c r="C26912" s="216" t="s">
        <v>85428</v>
      </c>
      <c r="D26912" s="215" t="s">
        <v>85429</v>
      </c>
    </row>
    <row r="26913" spans="1:4">
      <c r="A26913" s="215" t="s">
        <v>85430</v>
      </c>
      <c r="B26913" s="215">
        <v>1</v>
      </c>
      <c r="C26913" s="216" t="s">
        <v>85431</v>
      </c>
      <c r="D26913" s="215" t="s">
        <v>85432</v>
      </c>
    </row>
    <row r="26914" spans="1:4">
      <c r="A26914" s="215" t="s">
        <v>85433</v>
      </c>
      <c r="B26914" s="215">
        <v>1</v>
      </c>
      <c r="C26914" s="216" t="s">
        <v>85434</v>
      </c>
      <c r="D26914" s="215" t="s">
        <v>85435</v>
      </c>
    </row>
    <row r="26915" spans="1:4">
      <c r="A26915" s="215" t="s">
        <v>85436</v>
      </c>
      <c r="B26915" s="215">
        <v>1</v>
      </c>
      <c r="C26915" s="216" t="s">
        <v>85437</v>
      </c>
      <c r="D26915" s="215" t="s">
        <v>85438</v>
      </c>
    </row>
    <row r="26916" spans="1:4">
      <c r="A26916" s="215" t="s">
        <v>85439</v>
      </c>
      <c r="B26916" s="215">
        <v>1</v>
      </c>
      <c r="C26916" s="216" t="s">
        <v>85440</v>
      </c>
      <c r="D26916" s="215" t="s">
        <v>85441</v>
      </c>
    </row>
    <row r="26917" spans="1:4">
      <c r="A26917" s="215" t="s">
        <v>85442</v>
      </c>
      <c r="B26917" s="215">
        <v>1</v>
      </c>
      <c r="C26917" s="216" t="s">
        <v>85443</v>
      </c>
      <c r="D26917" s="215" t="s">
        <v>85444</v>
      </c>
    </row>
    <row r="26918" spans="1:4">
      <c r="A26918" s="215" t="s">
        <v>85445</v>
      </c>
      <c r="B26918" s="215">
        <v>1</v>
      </c>
      <c r="C26918" s="216" t="s">
        <v>85446</v>
      </c>
      <c r="D26918" s="215" t="s">
        <v>85447</v>
      </c>
    </row>
    <row r="26919" spans="1:4">
      <c r="A26919" s="215" t="s">
        <v>85448</v>
      </c>
      <c r="B26919" s="215">
        <v>1</v>
      </c>
      <c r="C26919" s="216" t="s">
        <v>85449</v>
      </c>
      <c r="D26919" s="215" t="s">
        <v>85450</v>
      </c>
    </row>
    <row r="26920" spans="1:4">
      <c r="A26920" s="215" t="s">
        <v>85451</v>
      </c>
      <c r="B26920" s="215">
        <v>1</v>
      </c>
      <c r="C26920" s="216" t="s">
        <v>85452</v>
      </c>
      <c r="D26920" s="215" t="s">
        <v>85453</v>
      </c>
    </row>
    <row r="26921" spans="1:4">
      <c r="A26921" s="215" t="s">
        <v>85454</v>
      </c>
      <c r="B26921" s="215">
        <v>1</v>
      </c>
      <c r="C26921" s="216" t="s">
        <v>85455</v>
      </c>
      <c r="D26921" s="215" t="s">
        <v>85456</v>
      </c>
    </row>
    <row r="26922" spans="1:4">
      <c r="A26922" s="215" t="s">
        <v>85457</v>
      </c>
      <c r="B26922" s="215">
        <v>1</v>
      </c>
      <c r="C26922" s="216" t="s">
        <v>85458</v>
      </c>
      <c r="D26922" s="215" t="s">
        <v>85459</v>
      </c>
    </row>
    <row r="26923" spans="1:4">
      <c r="A26923" s="215" t="s">
        <v>85460</v>
      </c>
      <c r="B26923" s="215">
        <v>1</v>
      </c>
      <c r="C26923" s="216" t="s">
        <v>85461</v>
      </c>
      <c r="D26923" s="215" t="s">
        <v>85462</v>
      </c>
    </row>
    <row r="26924" spans="1:4">
      <c r="A26924" s="215" t="s">
        <v>85463</v>
      </c>
      <c r="B26924" s="215">
        <v>1</v>
      </c>
      <c r="C26924" s="216" t="s">
        <v>85464</v>
      </c>
      <c r="D26924" s="215" t="s">
        <v>85465</v>
      </c>
    </row>
    <row r="26925" spans="1:4">
      <c r="A26925" s="215" t="s">
        <v>85466</v>
      </c>
      <c r="B26925" s="215">
        <v>1</v>
      </c>
      <c r="C26925" s="216" t="s">
        <v>85467</v>
      </c>
      <c r="D26925" s="215" t="s">
        <v>85468</v>
      </c>
    </row>
    <row r="26926" spans="1:4">
      <c r="A26926" s="215" t="s">
        <v>85469</v>
      </c>
      <c r="B26926" s="215">
        <v>1</v>
      </c>
      <c r="C26926" s="216" t="s">
        <v>85470</v>
      </c>
      <c r="D26926" s="215" t="s">
        <v>85471</v>
      </c>
    </row>
    <row r="26927" spans="1:4">
      <c r="A26927" s="215" t="s">
        <v>85472</v>
      </c>
      <c r="B26927" s="215">
        <v>1</v>
      </c>
      <c r="C26927" s="216" t="s">
        <v>85473</v>
      </c>
      <c r="D26927" s="215" t="s">
        <v>85474</v>
      </c>
    </row>
    <row r="26928" spans="1:4">
      <c r="A26928" s="215" t="s">
        <v>85475</v>
      </c>
      <c r="B26928" s="215">
        <v>1</v>
      </c>
      <c r="C26928" s="216" t="s">
        <v>85476</v>
      </c>
      <c r="D26928" s="215" t="s">
        <v>85477</v>
      </c>
    </row>
    <row r="26929" spans="1:4">
      <c r="A26929" s="215" t="s">
        <v>85478</v>
      </c>
      <c r="B26929" s="215">
        <v>1</v>
      </c>
      <c r="C26929" s="216" t="s">
        <v>85479</v>
      </c>
      <c r="D26929" s="215" t="s">
        <v>85480</v>
      </c>
    </row>
    <row r="26930" spans="1:4">
      <c r="A26930" s="215" t="s">
        <v>85481</v>
      </c>
      <c r="B26930" s="215">
        <v>1</v>
      </c>
      <c r="C26930" s="216" t="s">
        <v>85482</v>
      </c>
      <c r="D26930" s="215" t="s">
        <v>85483</v>
      </c>
    </row>
    <row r="26931" spans="1:4">
      <c r="A26931" s="215" t="s">
        <v>85484</v>
      </c>
      <c r="B26931" s="215">
        <v>1</v>
      </c>
      <c r="C26931" s="216" t="s">
        <v>85485</v>
      </c>
      <c r="D26931" s="215" t="s">
        <v>85486</v>
      </c>
    </row>
    <row r="26932" spans="1:4">
      <c r="A26932" s="215" t="s">
        <v>85487</v>
      </c>
      <c r="B26932" s="215">
        <v>1</v>
      </c>
      <c r="C26932" s="216" t="s">
        <v>85488</v>
      </c>
      <c r="D26932" s="215" t="s">
        <v>85489</v>
      </c>
    </row>
    <row r="26933" spans="1:4">
      <c r="A26933" s="215" t="s">
        <v>85490</v>
      </c>
      <c r="B26933" s="215">
        <v>1</v>
      </c>
      <c r="C26933" s="216" t="s">
        <v>85491</v>
      </c>
      <c r="D26933" s="215" t="s">
        <v>85492</v>
      </c>
    </row>
    <row r="26934" spans="1:4">
      <c r="A26934" s="215" t="s">
        <v>85493</v>
      </c>
      <c r="B26934" s="215">
        <v>1</v>
      </c>
      <c r="C26934" s="216" t="s">
        <v>85494</v>
      </c>
      <c r="D26934" s="215" t="s">
        <v>85495</v>
      </c>
    </row>
    <row r="26935" spans="1:4">
      <c r="A26935" s="215" t="s">
        <v>85496</v>
      </c>
      <c r="B26935" s="215">
        <v>1</v>
      </c>
      <c r="C26935" s="216" t="s">
        <v>85497</v>
      </c>
      <c r="D26935" s="215" t="s">
        <v>85498</v>
      </c>
    </row>
    <row r="26936" spans="1:4">
      <c r="A26936" s="215" t="s">
        <v>85499</v>
      </c>
      <c r="B26936" s="215">
        <v>1</v>
      </c>
      <c r="C26936" s="216" t="s">
        <v>85500</v>
      </c>
      <c r="D26936" s="215" t="s">
        <v>85501</v>
      </c>
    </row>
    <row r="26937" spans="1:4">
      <c r="A26937" s="215" t="s">
        <v>85502</v>
      </c>
      <c r="B26937" s="215">
        <v>1</v>
      </c>
      <c r="C26937" s="216" t="s">
        <v>85503</v>
      </c>
      <c r="D26937" s="215" t="s">
        <v>85504</v>
      </c>
    </row>
    <row r="26938" spans="1:4">
      <c r="A26938" s="215" t="s">
        <v>85505</v>
      </c>
      <c r="B26938" s="215">
        <v>1</v>
      </c>
      <c r="C26938" s="216" t="s">
        <v>85506</v>
      </c>
      <c r="D26938" s="215" t="s">
        <v>85507</v>
      </c>
    </row>
    <row r="26939" spans="1:4">
      <c r="A26939" s="215" t="s">
        <v>85508</v>
      </c>
      <c r="B26939" s="215">
        <v>1</v>
      </c>
      <c r="C26939" s="216" t="s">
        <v>85509</v>
      </c>
      <c r="D26939" s="215" t="s">
        <v>85510</v>
      </c>
    </row>
    <row r="26940" spans="1:4">
      <c r="A26940" s="215" t="s">
        <v>85511</v>
      </c>
      <c r="B26940" s="215">
        <v>1</v>
      </c>
      <c r="C26940" s="216" t="s">
        <v>85512</v>
      </c>
      <c r="D26940" s="215" t="s">
        <v>85513</v>
      </c>
    </row>
    <row r="26941" spans="1:4">
      <c r="A26941" s="215" t="s">
        <v>85514</v>
      </c>
      <c r="B26941" s="215">
        <v>1</v>
      </c>
      <c r="C26941" s="216" t="s">
        <v>85515</v>
      </c>
      <c r="D26941" s="215" t="s">
        <v>85516</v>
      </c>
    </row>
    <row r="26942" spans="1:4">
      <c r="A26942" s="215" t="s">
        <v>85517</v>
      </c>
      <c r="B26942" s="215">
        <v>1</v>
      </c>
      <c r="C26942" s="216" t="s">
        <v>85518</v>
      </c>
      <c r="D26942" s="215" t="s">
        <v>85519</v>
      </c>
    </row>
    <row r="26943" spans="1:4">
      <c r="A26943" s="215" t="s">
        <v>85520</v>
      </c>
      <c r="B26943" s="215">
        <v>1</v>
      </c>
      <c r="C26943" s="216" t="s">
        <v>85521</v>
      </c>
      <c r="D26943" s="215" t="s">
        <v>85522</v>
      </c>
    </row>
    <row r="26944" spans="1:4">
      <c r="A26944" s="215" t="s">
        <v>85523</v>
      </c>
      <c r="B26944" s="215">
        <v>1</v>
      </c>
      <c r="C26944" s="216" t="s">
        <v>85524</v>
      </c>
      <c r="D26944" s="215" t="s">
        <v>85525</v>
      </c>
    </row>
    <row r="26945" spans="1:4">
      <c r="A26945" s="215" t="s">
        <v>85526</v>
      </c>
      <c r="B26945" s="215">
        <v>1</v>
      </c>
      <c r="C26945" s="216" t="s">
        <v>85527</v>
      </c>
      <c r="D26945" s="215" t="s">
        <v>85528</v>
      </c>
    </row>
    <row r="26946" spans="1:4">
      <c r="A26946" s="215" t="s">
        <v>85529</v>
      </c>
      <c r="B26946" s="215">
        <v>1</v>
      </c>
      <c r="C26946" s="216" t="s">
        <v>85530</v>
      </c>
      <c r="D26946" s="215" t="s">
        <v>85531</v>
      </c>
    </row>
    <row r="26947" spans="1:4">
      <c r="A26947" s="215" t="s">
        <v>85532</v>
      </c>
      <c r="B26947" s="215">
        <v>1</v>
      </c>
      <c r="C26947" s="216" t="s">
        <v>85533</v>
      </c>
      <c r="D26947" s="215" t="s">
        <v>85534</v>
      </c>
    </row>
    <row r="26948" spans="1:4">
      <c r="A26948" s="215" t="s">
        <v>85535</v>
      </c>
      <c r="B26948" s="215">
        <v>1</v>
      </c>
      <c r="C26948" s="216" t="s">
        <v>85536</v>
      </c>
      <c r="D26948" s="215" t="s">
        <v>85537</v>
      </c>
    </row>
    <row r="26949" spans="1:4">
      <c r="A26949" s="215" t="s">
        <v>85538</v>
      </c>
      <c r="B26949" s="215">
        <v>1</v>
      </c>
      <c r="C26949" s="216" t="s">
        <v>85539</v>
      </c>
      <c r="D26949" s="215" t="s">
        <v>85540</v>
      </c>
    </row>
    <row r="26950" spans="1:4">
      <c r="A26950" s="215" t="s">
        <v>85541</v>
      </c>
      <c r="B26950" s="215">
        <v>1</v>
      </c>
      <c r="C26950" s="216" t="s">
        <v>85542</v>
      </c>
      <c r="D26950" s="215" t="s">
        <v>85543</v>
      </c>
    </row>
    <row r="26951" spans="1:4">
      <c r="A26951" s="215" t="s">
        <v>85544</v>
      </c>
      <c r="B26951" s="215">
        <v>1</v>
      </c>
      <c r="C26951" s="216" t="s">
        <v>85545</v>
      </c>
      <c r="D26951" s="215" t="s">
        <v>85546</v>
      </c>
    </row>
    <row r="26952" spans="1:4">
      <c r="A26952" s="215" t="s">
        <v>85547</v>
      </c>
      <c r="B26952" s="215">
        <v>1</v>
      </c>
      <c r="C26952" s="216" t="s">
        <v>85548</v>
      </c>
      <c r="D26952" s="215" t="s">
        <v>85549</v>
      </c>
    </row>
    <row r="26953" spans="1:4">
      <c r="A26953" s="215" t="s">
        <v>85550</v>
      </c>
      <c r="B26953" s="215">
        <v>1</v>
      </c>
      <c r="C26953" s="216" t="s">
        <v>85551</v>
      </c>
      <c r="D26953" s="215" t="s">
        <v>85552</v>
      </c>
    </row>
    <row r="26954" spans="1:4">
      <c r="A26954" s="215" t="s">
        <v>85553</v>
      </c>
      <c r="B26954" s="215">
        <v>1</v>
      </c>
      <c r="C26954" s="216" t="s">
        <v>85554</v>
      </c>
      <c r="D26954" s="215" t="s">
        <v>85555</v>
      </c>
    </row>
    <row r="26955" spans="1:4">
      <c r="A26955" s="215" t="s">
        <v>85556</v>
      </c>
      <c r="B26955" s="215">
        <v>1</v>
      </c>
      <c r="C26955" s="216" t="s">
        <v>85557</v>
      </c>
      <c r="D26955" s="215" t="s">
        <v>85558</v>
      </c>
    </row>
    <row r="26956" spans="1:4">
      <c r="A26956" s="215" t="s">
        <v>85559</v>
      </c>
      <c r="B26956" s="215">
        <v>1</v>
      </c>
      <c r="C26956" s="216" t="s">
        <v>85560</v>
      </c>
      <c r="D26956" s="215" t="s">
        <v>85561</v>
      </c>
    </row>
    <row r="26957" spans="1:4">
      <c r="A26957" s="215" t="s">
        <v>85562</v>
      </c>
      <c r="B26957" s="215">
        <v>1</v>
      </c>
      <c r="C26957" s="216" t="s">
        <v>85563</v>
      </c>
      <c r="D26957" s="215" t="s">
        <v>85564</v>
      </c>
    </row>
    <row r="26958" spans="1:4">
      <c r="A26958" s="215" t="s">
        <v>85565</v>
      </c>
      <c r="B26958" s="215">
        <v>1</v>
      </c>
      <c r="C26958" s="216" t="s">
        <v>85566</v>
      </c>
      <c r="D26958" s="215" t="s">
        <v>85567</v>
      </c>
    </row>
    <row r="26959" spans="1:4">
      <c r="A26959" s="215" t="s">
        <v>85568</v>
      </c>
      <c r="B26959" s="215">
        <v>1</v>
      </c>
      <c r="C26959" s="216" t="s">
        <v>85569</v>
      </c>
      <c r="D26959" s="215" t="s">
        <v>85570</v>
      </c>
    </row>
    <row r="26960" spans="1:4">
      <c r="A26960" s="215" t="s">
        <v>85571</v>
      </c>
      <c r="B26960" s="215">
        <v>1</v>
      </c>
      <c r="C26960" s="216" t="s">
        <v>85572</v>
      </c>
      <c r="D26960" s="215" t="s">
        <v>85573</v>
      </c>
    </row>
    <row r="26961" spans="1:4">
      <c r="A26961" s="215" t="s">
        <v>85574</v>
      </c>
      <c r="B26961" s="215">
        <v>1</v>
      </c>
      <c r="C26961" s="216" t="s">
        <v>85575</v>
      </c>
      <c r="D26961" s="215" t="s">
        <v>85576</v>
      </c>
    </row>
    <row r="26962" spans="1:4">
      <c r="A26962" s="215" t="s">
        <v>85577</v>
      </c>
      <c r="B26962" s="215">
        <v>1</v>
      </c>
      <c r="C26962" s="216" t="s">
        <v>85578</v>
      </c>
      <c r="D26962" s="215" t="s">
        <v>85579</v>
      </c>
    </row>
    <row r="26963" spans="1:4">
      <c r="A26963" s="215" t="s">
        <v>85580</v>
      </c>
      <c r="B26963" s="215">
        <v>1</v>
      </c>
      <c r="C26963" s="216" t="s">
        <v>85581</v>
      </c>
      <c r="D26963" s="215" t="s">
        <v>85582</v>
      </c>
    </row>
    <row r="26964" spans="1:4">
      <c r="A26964" s="215" t="s">
        <v>85583</v>
      </c>
      <c r="B26964" s="215">
        <v>1</v>
      </c>
      <c r="C26964" s="216" t="s">
        <v>85584</v>
      </c>
      <c r="D26964" s="215" t="s">
        <v>85585</v>
      </c>
    </row>
    <row r="26965" spans="1:4">
      <c r="A26965" s="215" t="s">
        <v>85586</v>
      </c>
      <c r="B26965" s="215">
        <v>1</v>
      </c>
      <c r="C26965" s="216" t="s">
        <v>85587</v>
      </c>
      <c r="D26965" s="215" t="s">
        <v>85588</v>
      </c>
    </row>
    <row r="26966" spans="1:4">
      <c r="A26966" s="215" t="s">
        <v>85589</v>
      </c>
      <c r="B26966" s="215">
        <v>1</v>
      </c>
      <c r="C26966" s="216" t="s">
        <v>85590</v>
      </c>
      <c r="D26966" s="215" t="s">
        <v>85591</v>
      </c>
    </row>
    <row r="26967" spans="1:4">
      <c r="A26967" s="215" t="s">
        <v>85592</v>
      </c>
      <c r="B26967" s="215">
        <v>1</v>
      </c>
      <c r="C26967" s="216" t="s">
        <v>85593</v>
      </c>
      <c r="D26967" s="215" t="s">
        <v>85594</v>
      </c>
    </row>
    <row r="26968" spans="1:4">
      <c r="A26968" s="215" t="s">
        <v>85595</v>
      </c>
      <c r="B26968" s="215">
        <v>1</v>
      </c>
      <c r="C26968" s="216" t="s">
        <v>85596</v>
      </c>
      <c r="D26968" s="215" t="s">
        <v>85597</v>
      </c>
    </row>
    <row r="26969" spans="1:4">
      <c r="A26969" s="215" t="s">
        <v>85598</v>
      </c>
      <c r="B26969" s="215">
        <v>1</v>
      </c>
      <c r="C26969" s="216" t="s">
        <v>85599</v>
      </c>
      <c r="D26969" s="215" t="s">
        <v>85600</v>
      </c>
    </row>
    <row r="26970" spans="1:4">
      <c r="A26970" s="215" t="s">
        <v>85601</v>
      </c>
      <c r="B26970" s="215">
        <v>1</v>
      </c>
      <c r="C26970" s="216" t="s">
        <v>85602</v>
      </c>
      <c r="D26970" s="215" t="s">
        <v>85603</v>
      </c>
    </row>
    <row r="26971" spans="1:4">
      <c r="A26971" s="215" t="s">
        <v>85604</v>
      </c>
      <c r="B26971" s="215">
        <v>1</v>
      </c>
      <c r="C26971" s="216" t="s">
        <v>85605</v>
      </c>
      <c r="D26971" s="215" t="s">
        <v>85606</v>
      </c>
    </row>
    <row r="26972" spans="1:4">
      <c r="A26972" s="215" t="s">
        <v>85607</v>
      </c>
      <c r="B26972" s="215">
        <v>1</v>
      </c>
      <c r="C26972" s="216" t="s">
        <v>85608</v>
      </c>
      <c r="D26972" s="215" t="s">
        <v>85609</v>
      </c>
    </row>
    <row r="26973" spans="1:4">
      <c r="A26973" s="215" t="s">
        <v>85610</v>
      </c>
      <c r="B26973" s="215">
        <v>1</v>
      </c>
      <c r="C26973" s="216" t="s">
        <v>85611</v>
      </c>
      <c r="D26973" s="215" t="s">
        <v>85612</v>
      </c>
    </row>
    <row r="26974" spans="1:4">
      <c r="A26974" s="215" t="s">
        <v>85613</v>
      </c>
      <c r="B26974" s="215">
        <v>1</v>
      </c>
      <c r="C26974" s="216" t="s">
        <v>85614</v>
      </c>
      <c r="D26974" s="215" t="s">
        <v>85615</v>
      </c>
    </row>
    <row r="26975" spans="1:4">
      <c r="A26975" s="215" t="s">
        <v>85616</v>
      </c>
      <c r="B26975" s="215">
        <v>1</v>
      </c>
      <c r="C26975" s="216" t="s">
        <v>85617</v>
      </c>
      <c r="D26975" s="215" t="s">
        <v>85618</v>
      </c>
    </row>
    <row r="26976" spans="1:4">
      <c r="A26976" s="215" t="s">
        <v>85619</v>
      </c>
      <c r="B26976" s="215">
        <v>1</v>
      </c>
      <c r="C26976" s="216" t="s">
        <v>85620</v>
      </c>
      <c r="D26976" s="215" t="s">
        <v>85621</v>
      </c>
    </row>
    <row r="26977" spans="1:4">
      <c r="A26977" s="215" t="s">
        <v>85622</v>
      </c>
      <c r="B26977" s="215">
        <v>1</v>
      </c>
      <c r="C26977" s="216" t="s">
        <v>85623</v>
      </c>
      <c r="D26977" s="215" t="s">
        <v>85624</v>
      </c>
    </row>
    <row r="26978" spans="1:4">
      <c r="A26978" s="215" t="s">
        <v>85625</v>
      </c>
      <c r="B26978" s="215">
        <v>1</v>
      </c>
      <c r="C26978" s="216" t="s">
        <v>85626</v>
      </c>
      <c r="D26978" s="215" t="s">
        <v>85627</v>
      </c>
    </row>
    <row r="26979" spans="1:4">
      <c r="A26979" s="215" t="s">
        <v>85628</v>
      </c>
      <c r="B26979" s="215">
        <v>1</v>
      </c>
      <c r="C26979" s="216" t="s">
        <v>85629</v>
      </c>
      <c r="D26979" s="215" t="s">
        <v>85630</v>
      </c>
    </row>
    <row r="26980" spans="1:4">
      <c r="A26980" s="215" t="s">
        <v>85631</v>
      </c>
      <c r="B26980" s="215">
        <v>1</v>
      </c>
      <c r="C26980" s="216" t="s">
        <v>85632</v>
      </c>
      <c r="D26980" s="215" t="s">
        <v>85633</v>
      </c>
    </row>
    <row r="26981" spans="1:4">
      <c r="A26981" s="215" t="s">
        <v>85634</v>
      </c>
      <c r="B26981" s="215">
        <v>1</v>
      </c>
      <c r="C26981" s="216" t="s">
        <v>85635</v>
      </c>
      <c r="D26981" s="215" t="s">
        <v>85636</v>
      </c>
    </row>
    <row r="26982" spans="1:4">
      <c r="A26982" s="215" t="s">
        <v>85637</v>
      </c>
      <c r="B26982" s="215">
        <v>1</v>
      </c>
      <c r="C26982" s="216" t="s">
        <v>85638</v>
      </c>
      <c r="D26982" s="215" t="s">
        <v>85639</v>
      </c>
    </row>
    <row r="26983" spans="1:4">
      <c r="A26983" s="215" t="s">
        <v>85640</v>
      </c>
      <c r="B26983" s="215">
        <v>1</v>
      </c>
      <c r="C26983" s="216" t="s">
        <v>85641</v>
      </c>
      <c r="D26983" s="215" t="s">
        <v>85642</v>
      </c>
    </row>
    <row r="26984" spans="1:4">
      <c r="A26984" s="215" t="s">
        <v>85643</v>
      </c>
      <c r="B26984" s="215">
        <v>1</v>
      </c>
      <c r="C26984" s="216" t="s">
        <v>85644</v>
      </c>
      <c r="D26984" s="215" t="s">
        <v>85645</v>
      </c>
    </row>
    <row r="26985" spans="1:4">
      <c r="A26985" s="215" t="s">
        <v>85646</v>
      </c>
      <c r="B26985" s="215">
        <v>1</v>
      </c>
      <c r="C26985" s="216" t="s">
        <v>85647</v>
      </c>
      <c r="D26985" s="215" t="s">
        <v>85648</v>
      </c>
    </row>
    <row r="26986" spans="1:4">
      <c r="A26986" s="215" t="s">
        <v>85649</v>
      </c>
      <c r="B26986" s="215">
        <v>1</v>
      </c>
      <c r="C26986" s="216" t="s">
        <v>85650</v>
      </c>
      <c r="D26986" s="215" t="s">
        <v>85651</v>
      </c>
    </row>
    <row r="26987" spans="1:4">
      <c r="A26987" s="215" t="s">
        <v>85652</v>
      </c>
      <c r="B26987" s="215">
        <v>1</v>
      </c>
      <c r="C26987" s="216" t="s">
        <v>85653</v>
      </c>
      <c r="D26987" s="215" t="s">
        <v>85654</v>
      </c>
    </row>
    <row r="26988" spans="1:4">
      <c r="A26988" s="215" t="s">
        <v>85655</v>
      </c>
      <c r="B26988" s="215">
        <v>1</v>
      </c>
      <c r="C26988" s="216" t="s">
        <v>85656</v>
      </c>
      <c r="D26988" s="215" t="s">
        <v>85657</v>
      </c>
    </row>
    <row r="26989" spans="1:4">
      <c r="A26989" s="215" t="s">
        <v>85658</v>
      </c>
      <c r="B26989" s="215">
        <v>1</v>
      </c>
      <c r="C26989" s="216" t="s">
        <v>85659</v>
      </c>
      <c r="D26989" s="215" t="s">
        <v>85660</v>
      </c>
    </row>
    <row r="26990" spans="1:4">
      <c r="A26990" s="215" t="s">
        <v>85661</v>
      </c>
      <c r="B26990" s="215">
        <v>1</v>
      </c>
      <c r="C26990" s="216" t="s">
        <v>85662</v>
      </c>
      <c r="D26990" s="215" t="s">
        <v>85663</v>
      </c>
    </row>
    <row r="26991" spans="1:4">
      <c r="A26991" s="215" t="s">
        <v>85664</v>
      </c>
      <c r="B26991" s="215">
        <v>1</v>
      </c>
      <c r="C26991" s="216" t="s">
        <v>85665</v>
      </c>
      <c r="D26991" s="215" t="s">
        <v>85666</v>
      </c>
    </row>
    <row r="26992" spans="1:4">
      <c r="A26992" s="215" t="s">
        <v>85667</v>
      </c>
      <c r="B26992" s="215">
        <v>1</v>
      </c>
      <c r="C26992" s="216" t="s">
        <v>85668</v>
      </c>
      <c r="D26992" s="215" t="s">
        <v>85669</v>
      </c>
    </row>
    <row r="26993" spans="1:4">
      <c r="A26993" s="215" t="s">
        <v>85670</v>
      </c>
      <c r="B26993" s="215">
        <v>1</v>
      </c>
      <c r="C26993" s="216" t="s">
        <v>85671</v>
      </c>
      <c r="D26993" s="215" t="s">
        <v>85672</v>
      </c>
    </row>
    <row r="26994" spans="1:4">
      <c r="A26994" s="215" t="s">
        <v>85673</v>
      </c>
      <c r="B26994" s="215">
        <v>1</v>
      </c>
      <c r="C26994" s="216" t="s">
        <v>85674</v>
      </c>
      <c r="D26994" s="215" t="s">
        <v>85675</v>
      </c>
    </row>
    <row r="26995" spans="1:4">
      <c r="A26995" s="215" t="s">
        <v>85676</v>
      </c>
      <c r="B26995" s="215">
        <v>1</v>
      </c>
      <c r="C26995" s="216" t="s">
        <v>85677</v>
      </c>
      <c r="D26995" s="215" t="s">
        <v>85678</v>
      </c>
    </row>
    <row r="26996" spans="1:4">
      <c r="A26996" s="215" t="s">
        <v>85679</v>
      </c>
      <c r="B26996" s="215">
        <v>1</v>
      </c>
      <c r="C26996" s="216" t="s">
        <v>85680</v>
      </c>
      <c r="D26996" s="215" t="s">
        <v>85681</v>
      </c>
    </row>
    <row r="26997" spans="1:4">
      <c r="A26997" s="215" t="s">
        <v>85682</v>
      </c>
      <c r="B26997" s="215">
        <v>1</v>
      </c>
      <c r="C26997" s="216" t="s">
        <v>85683</v>
      </c>
      <c r="D26997" s="215" t="s">
        <v>85684</v>
      </c>
    </row>
    <row r="26998" spans="1:4">
      <c r="A26998" s="215" t="s">
        <v>85685</v>
      </c>
      <c r="B26998" s="215">
        <v>1</v>
      </c>
      <c r="C26998" s="216" t="s">
        <v>85686</v>
      </c>
      <c r="D26998" s="215" t="s">
        <v>85687</v>
      </c>
    </row>
    <row r="26999" spans="1:4">
      <c r="A26999" s="215" t="s">
        <v>85688</v>
      </c>
      <c r="B26999" s="215">
        <v>1</v>
      </c>
      <c r="C26999" s="216" t="s">
        <v>85689</v>
      </c>
      <c r="D26999" s="215" t="s">
        <v>85690</v>
      </c>
    </row>
    <row r="27000" spans="1:4">
      <c r="A27000" s="215" t="s">
        <v>85691</v>
      </c>
      <c r="B27000" s="215">
        <v>1</v>
      </c>
      <c r="C27000" s="216" t="s">
        <v>85692</v>
      </c>
      <c r="D27000" s="215" t="s">
        <v>85693</v>
      </c>
    </row>
    <row r="27001" spans="1:4">
      <c r="A27001" s="215" t="s">
        <v>85694</v>
      </c>
      <c r="B27001" s="215">
        <v>1</v>
      </c>
      <c r="C27001" s="216" t="s">
        <v>85695</v>
      </c>
      <c r="D27001" s="215" t="s">
        <v>84959</v>
      </c>
    </row>
    <row r="27002" spans="1:4">
      <c r="A27002" s="215" t="s">
        <v>85696</v>
      </c>
      <c r="B27002" s="215">
        <v>1</v>
      </c>
      <c r="C27002" s="216" t="s">
        <v>85697</v>
      </c>
      <c r="D27002" s="215" t="s">
        <v>85698</v>
      </c>
    </row>
    <row r="27003" spans="1:4">
      <c r="A27003" s="215" t="s">
        <v>85699</v>
      </c>
      <c r="B27003" s="215">
        <v>1</v>
      </c>
      <c r="C27003" s="216" t="s">
        <v>85700</v>
      </c>
      <c r="D27003" s="215" t="s">
        <v>85701</v>
      </c>
    </row>
    <row r="27004" spans="1:4">
      <c r="A27004" s="215" t="s">
        <v>85702</v>
      </c>
      <c r="B27004" s="215">
        <v>1</v>
      </c>
      <c r="C27004" s="216" t="s">
        <v>85703</v>
      </c>
      <c r="D27004" s="215" t="s">
        <v>85704</v>
      </c>
    </row>
    <row r="27005" spans="1:4">
      <c r="A27005" s="215" t="s">
        <v>85705</v>
      </c>
      <c r="B27005" s="215">
        <v>1</v>
      </c>
      <c r="C27005" s="216" t="s">
        <v>85706</v>
      </c>
      <c r="D27005" s="215" t="s">
        <v>85707</v>
      </c>
    </row>
    <row r="27006" spans="1:4">
      <c r="A27006" s="215" t="s">
        <v>85708</v>
      </c>
      <c r="B27006" s="215">
        <v>1</v>
      </c>
      <c r="C27006" s="216" t="s">
        <v>85709</v>
      </c>
      <c r="D27006" s="215" t="s">
        <v>85710</v>
      </c>
    </row>
    <row r="27007" spans="1:4">
      <c r="A27007" s="215" t="s">
        <v>85711</v>
      </c>
      <c r="B27007" s="215">
        <v>1</v>
      </c>
      <c r="C27007" s="216" t="s">
        <v>85712</v>
      </c>
      <c r="D27007" s="215" t="s">
        <v>85713</v>
      </c>
    </row>
    <row r="27008" spans="1:4">
      <c r="A27008" s="215" t="s">
        <v>85714</v>
      </c>
      <c r="B27008" s="215">
        <v>1</v>
      </c>
      <c r="C27008" s="216" t="s">
        <v>85715</v>
      </c>
      <c r="D27008" s="215" t="s">
        <v>85716</v>
      </c>
    </row>
    <row r="27009" spans="1:4">
      <c r="A27009" s="215" t="s">
        <v>85717</v>
      </c>
      <c r="B27009" s="215">
        <v>1</v>
      </c>
      <c r="C27009" s="216" t="s">
        <v>85718</v>
      </c>
      <c r="D27009" s="215" t="s">
        <v>85719</v>
      </c>
    </row>
    <row r="27010" spans="1:4">
      <c r="A27010" s="215" t="s">
        <v>85720</v>
      </c>
      <c r="B27010" s="215">
        <v>1</v>
      </c>
      <c r="C27010" s="216" t="s">
        <v>85721</v>
      </c>
      <c r="D27010" s="215" t="s">
        <v>85722</v>
      </c>
    </row>
    <row r="27011" spans="1:4">
      <c r="A27011" s="215" t="s">
        <v>85723</v>
      </c>
      <c r="B27011" s="215">
        <v>1</v>
      </c>
      <c r="C27011" s="216" t="s">
        <v>85724</v>
      </c>
      <c r="D27011" s="215" t="s">
        <v>85725</v>
      </c>
    </row>
    <row r="27012" spans="1:4">
      <c r="A27012" s="215" t="s">
        <v>85726</v>
      </c>
      <c r="B27012" s="215">
        <v>1</v>
      </c>
      <c r="C27012" s="216" t="s">
        <v>85727</v>
      </c>
      <c r="D27012" s="215" t="s">
        <v>85728</v>
      </c>
    </row>
    <row r="27013" spans="1:4">
      <c r="A27013" s="215" t="s">
        <v>85729</v>
      </c>
      <c r="B27013" s="215">
        <v>1</v>
      </c>
      <c r="C27013" s="216" t="s">
        <v>85730</v>
      </c>
      <c r="D27013" s="215" t="s">
        <v>85731</v>
      </c>
    </row>
    <row r="27014" spans="1:4">
      <c r="A27014" s="215" t="s">
        <v>85732</v>
      </c>
      <c r="B27014" s="215">
        <v>1</v>
      </c>
      <c r="C27014" s="216" t="s">
        <v>85733</v>
      </c>
      <c r="D27014" s="215" t="s">
        <v>85734</v>
      </c>
    </row>
    <row r="27015" spans="1:4">
      <c r="A27015" s="215" t="s">
        <v>85735</v>
      </c>
      <c r="B27015" s="215">
        <v>1</v>
      </c>
      <c r="C27015" s="216" t="s">
        <v>85736</v>
      </c>
      <c r="D27015" s="215" t="s">
        <v>85737</v>
      </c>
    </row>
    <row r="27016" spans="1:4">
      <c r="A27016" s="215" t="s">
        <v>85738</v>
      </c>
      <c r="B27016" s="215">
        <v>1</v>
      </c>
      <c r="C27016" s="216" t="s">
        <v>85739</v>
      </c>
      <c r="D27016" s="215" t="s">
        <v>85740</v>
      </c>
    </row>
    <row r="27017" spans="1:4">
      <c r="A27017" s="215" t="s">
        <v>85741</v>
      </c>
      <c r="B27017" s="215">
        <v>1</v>
      </c>
      <c r="C27017" s="216" t="s">
        <v>85742</v>
      </c>
      <c r="D27017" s="215" t="s">
        <v>85743</v>
      </c>
    </row>
    <row r="27018" spans="1:4">
      <c r="A27018" s="215" t="s">
        <v>85744</v>
      </c>
      <c r="B27018" s="215">
        <v>1</v>
      </c>
      <c r="C27018" s="216" t="s">
        <v>85745</v>
      </c>
      <c r="D27018" s="215" t="s">
        <v>85746</v>
      </c>
    </row>
    <row r="27019" spans="1:4">
      <c r="A27019" s="215" t="s">
        <v>85747</v>
      </c>
      <c r="B27019" s="215">
        <v>1</v>
      </c>
      <c r="C27019" s="216" t="s">
        <v>85748</v>
      </c>
      <c r="D27019" s="215" t="s">
        <v>85749</v>
      </c>
    </row>
    <row r="27020" spans="1:4">
      <c r="A27020" s="215" t="s">
        <v>85750</v>
      </c>
      <c r="B27020" s="215">
        <v>1</v>
      </c>
      <c r="C27020" s="216" t="s">
        <v>85751</v>
      </c>
      <c r="D27020" s="215" t="s">
        <v>85752</v>
      </c>
    </row>
    <row r="27021" spans="1:4">
      <c r="A27021" s="215" t="s">
        <v>85753</v>
      </c>
      <c r="B27021" s="215">
        <v>1</v>
      </c>
      <c r="C27021" s="216" t="s">
        <v>85754</v>
      </c>
      <c r="D27021" s="215" t="s">
        <v>85755</v>
      </c>
    </row>
    <row r="27022" spans="1:4">
      <c r="A27022" s="215" t="s">
        <v>85756</v>
      </c>
      <c r="B27022" s="215">
        <v>1</v>
      </c>
      <c r="C27022" s="216" t="s">
        <v>85757</v>
      </c>
      <c r="D27022" s="215" t="s">
        <v>85758</v>
      </c>
    </row>
    <row r="27023" spans="1:4">
      <c r="A27023" s="215" t="s">
        <v>85759</v>
      </c>
      <c r="B27023" s="215">
        <v>1</v>
      </c>
      <c r="C27023" s="216" t="s">
        <v>85760</v>
      </c>
      <c r="D27023" s="215" t="s">
        <v>85761</v>
      </c>
    </row>
    <row r="27024" spans="1:4">
      <c r="A27024" s="215" t="s">
        <v>85762</v>
      </c>
      <c r="B27024" s="215">
        <v>1</v>
      </c>
      <c r="C27024" s="216" t="s">
        <v>85763</v>
      </c>
      <c r="D27024" s="215" t="s">
        <v>85764</v>
      </c>
    </row>
    <row r="27025" spans="1:4">
      <c r="A27025" s="215" t="s">
        <v>85765</v>
      </c>
      <c r="B27025" s="215">
        <v>1</v>
      </c>
      <c r="C27025" s="216" t="s">
        <v>85766</v>
      </c>
      <c r="D27025" s="215" t="s">
        <v>85767</v>
      </c>
    </row>
    <row r="27026" spans="1:4">
      <c r="A27026" s="215" t="s">
        <v>85768</v>
      </c>
      <c r="B27026" s="215">
        <v>1</v>
      </c>
      <c r="C27026" s="216" t="s">
        <v>85769</v>
      </c>
      <c r="D27026" s="215" t="s">
        <v>85770</v>
      </c>
    </row>
    <row r="27027" spans="1:4">
      <c r="A27027" s="215" t="s">
        <v>85771</v>
      </c>
      <c r="B27027" s="215">
        <v>1</v>
      </c>
      <c r="C27027" s="216" t="s">
        <v>85772</v>
      </c>
      <c r="D27027" s="215" t="s">
        <v>85157</v>
      </c>
    </row>
    <row r="27028" spans="1:4">
      <c r="A27028" s="215" t="s">
        <v>85773</v>
      </c>
      <c r="B27028" s="215">
        <v>1</v>
      </c>
      <c r="C27028" s="216" t="s">
        <v>85774</v>
      </c>
      <c r="D27028" s="215" t="s">
        <v>85775</v>
      </c>
    </row>
    <row r="27029" spans="1:4">
      <c r="A27029" s="215" t="s">
        <v>85776</v>
      </c>
      <c r="B27029" s="215">
        <v>1</v>
      </c>
      <c r="C27029" s="216" t="s">
        <v>85777</v>
      </c>
      <c r="D27029" s="215" t="s">
        <v>85778</v>
      </c>
    </row>
    <row r="27030" spans="1:4">
      <c r="A27030" s="215" t="s">
        <v>85779</v>
      </c>
      <c r="B27030" s="215">
        <v>1</v>
      </c>
      <c r="C27030" s="216" t="s">
        <v>85780</v>
      </c>
      <c r="D27030" s="215" t="s">
        <v>85781</v>
      </c>
    </row>
    <row r="27031" spans="1:4">
      <c r="A27031" s="215" t="s">
        <v>85782</v>
      </c>
      <c r="B27031" s="215">
        <v>1</v>
      </c>
      <c r="C27031" s="216" t="s">
        <v>85783</v>
      </c>
      <c r="D27031" s="215" t="s">
        <v>85784</v>
      </c>
    </row>
    <row r="27032" spans="1:4">
      <c r="A27032" s="215" t="s">
        <v>85785</v>
      </c>
      <c r="B27032" s="215">
        <v>1</v>
      </c>
      <c r="C27032" s="216" t="s">
        <v>85786</v>
      </c>
      <c r="D27032" s="215" t="s">
        <v>85787</v>
      </c>
    </row>
    <row r="27033" spans="1:4">
      <c r="A27033" s="215" t="s">
        <v>85788</v>
      </c>
      <c r="B27033" s="215">
        <v>1</v>
      </c>
      <c r="C27033" s="216" t="s">
        <v>85789</v>
      </c>
      <c r="D27033" s="215" t="s">
        <v>85790</v>
      </c>
    </row>
    <row r="27034" spans="1:4">
      <c r="A27034" s="215" t="s">
        <v>85791</v>
      </c>
      <c r="B27034" s="215">
        <v>1</v>
      </c>
      <c r="C27034" s="216" t="s">
        <v>85792</v>
      </c>
      <c r="D27034" s="215" t="s">
        <v>85793</v>
      </c>
    </row>
    <row r="27035" spans="1:4">
      <c r="A27035" s="215" t="s">
        <v>85794</v>
      </c>
      <c r="B27035" s="215">
        <v>1</v>
      </c>
      <c r="C27035" s="216" t="s">
        <v>85795</v>
      </c>
      <c r="D27035" s="215" t="s">
        <v>85796</v>
      </c>
    </row>
    <row r="27036" spans="1:4">
      <c r="A27036" s="215" t="s">
        <v>85797</v>
      </c>
      <c r="B27036" s="215">
        <v>1</v>
      </c>
      <c r="C27036" s="216" t="s">
        <v>85798</v>
      </c>
      <c r="D27036" s="215" t="s">
        <v>85799</v>
      </c>
    </row>
    <row r="27037" spans="1:4">
      <c r="A27037" s="215" t="s">
        <v>85800</v>
      </c>
      <c r="B27037" s="215">
        <v>1</v>
      </c>
      <c r="C27037" s="216" t="s">
        <v>85801</v>
      </c>
      <c r="D27037" s="215" t="s">
        <v>85802</v>
      </c>
    </row>
    <row r="27038" spans="1:4">
      <c r="A27038" s="215" t="s">
        <v>85803</v>
      </c>
      <c r="B27038" s="215">
        <v>1</v>
      </c>
      <c r="C27038" s="216" t="s">
        <v>85804</v>
      </c>
      <c r="D27038" s="215" t="s">
        <v>85805</v>
      </c>
    </row>
    <row r="27039" spans="1:4">
      <c r="A27039" s="215" t="s">
        <v>85806</v>
      </c>
      <c r="B27039" s="215">
        <v>1</v>
      </c>
      <c r="C27039" s="216" t="s">
        <v>85807</v>
      </c>
      <c r="D27039" s="215" t="s">
        <v>85808</v>
      </c>
    </row>
    <row r="27040" spans="1:4">
      <c r="A27040" s="215" t="s">
        <v>85809</v>
      </c>
      <c r="B27040" s="215">
        <v>1</v>
      </c>
      <c r="C27040" s="216" t="s">
        <v>85810</v>
      </c>
      <c r="D27040" s="215" t="s">
        <v>85811</v>
      </c>
    </row>
    <row r="27041" spans="1:4">
      <c r="A27041" s="215" t="s">
        <v>85812</v>
      </c>
      <c r="B27041" s="215">
        <v>1</v>
      </c>
      <c r="C27041" s="216" t="s">
        <v>85813</v>
      </c>
      <c r="D27041" s="215" t="s">
        <v>85814</v>
      </c>
    </row>
    <row r="27042" spans="1:4">
      <c r="A27042" s="215" t="s">
        <v>85815</v>
      </c>
      <c r="B27042" s="215">
        <v>1</v>
      </c>
      <c r="C27042" s="216" t="s">
        <v>85816</v>
      </c>
      <c r="D27042" s="215" t="s">
        <v>85817</v>
      </c>
    </row>
    <row r="27043" spans="1:4">
      <c r="A27043" s="215" t="s">
        <v>85818</v>
      </c>
      <c r="B27043" s="215">
        <v>1</v>
      </c>
      <c r="C27043" s="216" t="s">
        <v>85819</v>
      </c>
      <c r="D27043" s="215" t="s">
        <v>85820</v>
      </c>
    </row>
    <row r="27044" spans="1:4">
      <c r="A27044" s="215" t="s">
        <v>85821</v>
      </c>
      <c r="B27044" s="215">
        <v>1</v>
      </c>
      <c r="C27044" s="216" t="s">
        <v>85822</v>
      </c>
      <c r="D27044" s="215" t="s">
        <v>85823</v>
      </c>
    </row>
    <row r="27045" spans="1:4">
      <c r="A27045" s="215" t="s">
        <v>85824</v>
      </c>
      <c r="B27045" s="215">
        <v>1</v>
      </c>
      <c r="C27045" s="216" t="s">
        <v>85825</v>
      </c>
      <c r="D27045" s="215" t="s">
        <v>85826</v>
      </c>
    </row>
    <row r="27046" spans="1:4">
      <c r="A27046" s="215" t="s">
        <v>85827</v>
      </c>
      <c r="B27046" s="215">
        <v>1</v>
      </c>
      <c r="C27046" s="216" t="s">
        <v>85828</v>
      </c>
      <c r="D27046" s="215" t="s">
        <v>85829</v>
      </c>
    </row>
    <row r="27047" spans="1:4">
      <c r="A27047" s="215" t="s">
        <v>85830</v>
      </c>
      <c r="B27047" s="215">
        <v>1</v>
      </c>
      <c r="C27047" s="216" t="s">
        <v>85831</v>
      </c>
      <c r="D27047" s="215" t="s">
        <v>85832</v>
      </c>
    </row>
    <row r="27048" spans="1:4">
      <c r="A27048" s="215" t="s">
        <v>85833</v>
      </c>
      <c r="B27048" s="215">
        <v>1</v>
      </c>
      <c r="C27048" s="216" t="s">
        <v>85834</v>
      </c>
      <c r="D27048" s="215" t="s">
        <v>85835</v>
      </c>
    </row>
    <row r="27049" spans="1:4">
      <c r="A27049" s="215" t="s">
        <v>85836</v>
      </c>
      <c r="B27049" s="215">
        <v>1</v>
      </c>
      <c r="C27049" s="216" t="s">
        <v>85837</v>
      </c>
      <c r="D27049" s="215" t="s">
        <v>85838</v>
      </c>
    </row>
    <row r="27050" spans="1:4">
      <c r="A27050" s="215" t="s">
        <v>85839</v>
      </c>
      <c r="B27050" s="215">
        <v>1</v>
      </c>
      <c r="C27050" s="216" t="s">
        <v>85840</v>
      </c>
      <c r="D27050" s="215" t="s">
        <v>85841</v>
      </c>
    </row>
    <row r="27051" spans="1:4">
      <c r="A27051" s="215" t="s">
        <v>85842</v>
      </c>
      <c r="B27051" s="215">
        <v>1</v>
      </c>
      <c r="C27051" s="216" t="s">
        <v>85843</v>
      </c>
      <c r="D27051" s="215" t="s">
        <v>85844</v>
      </c>
    </row>
    <row r="27052" spans="1:4">
      <c r="A27052" s="215" t="s">
        <v>85845</v>
      </c>
      <c r="B27052" s="215">
        <v>1</v>
      </c>
      <c r="C27052" s="216" t="s">
        <v>85846</v>
      </c>
      <c r="D27052" s="215" t="s">
        <v>85847</v>
      </c>
    </row>
    <row r="27053" spans="1:4">
      <c r="A27053" s="215" t="s">
        <v>85848</v>
      </c>
      <c r="B27053" s="215">
        <v>1</v>
      </c>
      <c r="C27053" s="216" t="s">
        <v>85849</v>
      </c>
      <c r="D27053" s="215" t="s">
        <v>85850</v>
      </c>
    </row>
    <row r="27054" spans="1:4">
      <c r="A27054" s="215" t="s">
        <v>85851</v>
      </c>
      <c r="B27054" s="215">
        <v>1</v>
      </c>
      <c r="C27054" s="216" t="s">
        <v>85852</v>
      </c>
      <c r="D27054" s="215" t="s">
        <v>85853</v>
      </c>
    </row>
    <row r="27055" spans="1:4">
      <c r="A27055" s="215" t="s">
        <v>85854</v>
      </c>
      <c r="B27055" s="215">
        <v>1</v>
      </c>
      <c r="C27055" s="216" t="s">
        <v>85855</v>
      </c>
      <c r="D27055" s="215" t="s">
        <v>85856</v>
      </c>
    </row>
    <row r="27056" spans="1:4">
      <c r="A27056" s="215" t="s">
        <v>85857</v>
      </c>
      <c r="B27056" s="215">
        <v>1</v>
      </c>
      <c r="C27056" s="216" t="s">
        <v>85858</v>
      </c>
      <c r="D27056" s="215" t="s">
        <v>85859</v>
      </c>
    </row>
    <row r="27057" spans="1:4">
      <c r="A27057" s="215" t="s">
        <v>85860</v>
      </c>
      <c r="B27057" s="215">
        <v>1</v>
      </c>
      <c r="C27057" s="216" t="s">
        <v>85861</v>
      </c>
      <c r="D27057" s="215" t="s">
        <v>85862</v>
      </c>
    </row>
    <row r="27058" spans="1:4">
      <c r="A27058" s="215" t="s">
        <v>85863</v>
      </c>
      <c r="B27058" s="215">
        <v>1</v>
      </c>
      <c r="C27058" s="216" t="s">
        <v>85864</v>
      </c>
      <c r="D27058" s="215" t="s">
        <v>85865</v>
      </c>
    </row>
    <row r="27059" spans="1:4">
      <c r="A27059" s="215" t="s">
        <v>85866</v>
      </c>
      <c r="B27059" s="215">
        <v>1</v>
      </c>
      <c r="C27059" s="216" t="s">
        <v>85867</v>
      </c>
      <c r="D27059" s="215" t="s">
        <v>85868</v>
      </c>
    </row>
    <row r="27060" spans="1:4">
      <c r="A27060" s="215" t="s">
        <v>85869</v>
      </c>
      <c r="B27060" s="215">
        <v>1</v>
      </c>
      <c r="C27060" s="216" t="s">
        <v>85870</v>
      </c>
      <c r="D27060" s="215" t="s">
        <v>85871</v>
      </c>
    </row>
    <row r="27061" spans="1:4">
      <c r="A27061" s="215" t="s">
        <v>85872</v>
      </c>
      <c r="B27061" s="215">
        <v>1</v>
      </c>
      <c r="C27061" s="216" t="s">
        <v>85873</v>
      </c>
      <c r="D27061" s="215" t="s">
        <v>85874</v>
      </c>
    </row>
    <row r="27062" spans="1:4">
      <c r="A27062" s="215" t="s">
        <v>85875</v>
      </c>
      <c r="B27062" s="215">
        <v>1</v>
      </c>
      <c r="C27062" s="216" t="s">
        <v>85876</v>
      </c>
      <c r="D27062" s="215" t="s">
        <v>85877</v>
      </c>
    </row>
    <row r="27063" spans="1:4">
      <c r="A27063" s="215" t="s">
        <v>85878</v>
      </c>
      <c r="B27063" s="215">
        <v>1</v>
      </c>
      <c r="C27063" s="216" t="s">
        <v>85879</v>
      </c>
      <c r="D27063" s="215" t="s">
        <v>85880</v>
      </c>
    </row>
    <row r="27064" spans="1:4">
      <c r="A27064" s="215" t="s">
        <v>85881</v>
      </c>
      <c r="B27064" s="215">
        <v>1</v>
      </c>
      <c r="C27064" s="216" t="s">
        <v>85882</v>
      </c>
      <c r="D27064" s="215" t="s">
        <v>85883</v>
      </c>
    </row>
    <row r="27065" spans="1:4">
      <c r="A27065" s="215" t="s">
        <v>85884</v>
      </c>
      <c r="B27065" s="215">
        <v>1</v>
      </c>
      <c r="C27065" s="216" t="s">
        <v>85885</v>
      </c>
      <c r="D27065" s="215" t="s">
        <v>85886</v>
      </c>
    </row>
    <row r="27066" spans="1:4">
      <c r="A27066" s="215" t="s">
        <v>85887</v>
      </c>
      <c r="B27066" s="215">
        <v>1</v>
      </c>
      <c r="C27066" s="216" t="s">
        <v>85888</v>
      </c>
      <c r="D27066" s="215" t="s">
        <v>85889</v>
      </c>
    </row>
    <row r="27067" spans="1:4">
      <c r="A27067" s="215" t="s">
        <v>85890</v>
      </c>
      <c r="B27067" s="215">
        <v>1</v>
      </c>
      <c r="C27067" s="216" t="s">
        <v>85891</v>
      </c>
      <c r="D27067" s="215" t="s">
        <v>85892</v>
      </c>
    </row>
    <row r="27068" spans="1:4">
      <c r="A27068" s="215" t="s">
        <v>85893</v>
      </c>
      <c r="B27068" s="215">
        <v>1</v>
      </c>
      <c r="C27068" s="216" t="s">
        <v>85894</v>
      </c>
      <c r="D27068" s="215" t="s">
        <v>85895</v>
      </c>
    </row>
    <row r="27069" spans="1:4">
      <c r="A27069" s="215" t="s">
        <v>111536</v>
      </c>
      <c r="B27069" s="215">
        <v>1</v>
      </c>
      <c r="C27069" s="216" t="s">
        <v>111537</v>
      </c>
      <c r="D27069" s="215" t="s">
        <v>111538</v>
      </c>
    </row>
    <row r="27070" spans="1:4">
      <c r="A27070" s="215" t="s">
        <v>111539</v>
      </c>
      <c r="B27070" s="215">
        <v>1</v>
      </c>
      <c r="C27070" s="216" t="s">
        <v>111540</v>
      </c>
      <c r="D27070" s="215" t="s">
        <v>111541</v>
      </c>
    </row>
    <row r="27071" spans="1:4">
      <c r="A27071" s="215" t="s">
        <v>85896</v>
      </c>
      <c r="B27071" s="215">
        <v>1</v>
      </c>
      <c r="C27071" s="216" t="s">
        <v>85897</v>
      </c>
      <c r="D27071" s="215" t="s">
        <v>85898</v>
      </c>
    </row>
    <row r="27072" spans="1:4">
      <c r="A27072" s="215" t="s">
        <v>85899</v>
      </c>
      <c r="B27072" s="215">
        <v>1</v>
      </c>
      <c r="C27072" s="216" t="s">
        <v>85900</v>
      </c>
      <c r="D27072" s="215" t="s">
        <v>85615</v>
      </c>
    </row>
    <row r="27073" spans="1:4">
      <c r="A27073" s="215" t="s">
        <v>85901</v>
      </c>
      <c r="B27073" s="215">
        <v>1</v>
      </c>
      <c r="C27073" s="216" t="s">
        <v>85902</v>
      </c>
      <c r="D27073" s="215" t="s">
        <v>85903</v>
      </c>
    </row>
    <row r="27074" spans="1:4">
      <c r="A27074" s="215" t="s">
        <v>85904</v>
      </c>
      <c r="B27074" s="215">
        <v>1</v>
      </c>
      <c r="C27074" s="216" t="s">
        <v>85905</v>
      </c>
      <c r="D27074" s="215" t="s">
        <v>85906</v>
      </c>
    </row>
    <row r="27075" spans="1:4">
      <c r="A27075" s="215" t="s">
        <v>85907</v>
      </c>
      <c r="B27075" s="215">
        <v>1</v>
      </c>
      <c r="C27075" s="216" t="s">
        <v>85908</v>
      </c>
      <c r="D27075" s="215" t="s">
        <v>85909</v>
      </c>
    </row>
    <row r="27076" spans="1:4">
      <c r="A27076" s="215" t="s">
        <v>85910</v>
      </c>
      <c r="B27076" s="215">
        <v>1</v>
      </c>
      <c r="C27076" s="216" t="s">
        <v>85911</v>
      </c>
      <c r="D27076" s="215" t="s">
        <v>85912</v>
      </c>
    </row>
    <row r="27077" spans="1:4">
      <c r="A27077" s="215" t="s">
        <v>85913</v>
      </c>
      <c r="B27077" s="215">
        <v>1</v>
      </c>
      <c r="C27077" s="216" t="s">
        <v>85914</v>
      </c>
      <c r="D27077" s="215" t="s">
        <v>85915</v>
      </c>
    </row>
    <row r="27078" spans="1:4">
      <c r="A27078" s="215" t="s">
        <v>85916</v>
      </c>
      <c r="B27078" s="215">
        <v>1</v>
      </c>
      <c r="C27078" s="216" t="s">
        <v>85917</v>
      </c>
      <c r="D27078" s="215" t="s">
        <v>85537</v>
      </c>
    </row>
    <row r="27079" spans="1:4">
      <c r="A27079" s="215" t="s">
        <v>85918</v>
      </c>
      <c r="B27079" s="215">
        <v>1</v>
      </c>
      <c r="C27079" s="216" t="s">
        <v>85919</v>
      </c>
      <c r="D27079" s="215" t="s">
        <v>85920</v>
      </c>
    </row>
    <row r="27080" spans="1:4">
      <c r="A27080" s="215" t="s">
        <v>85921</v>
      </c>
      <c r="B27080" s="215">
        <v>1</v>
      </c>
      <c r="C27080" s="216" t="s">
        <v>85922</v>
      </c>
      <c r="D27080" s="215" t="s">
        <v>85923</v>
      </c>
    </row>
    <row r="27081" spans="1:4">
      <c r="A27081" s="215" t="s">
        <v>85924</v>
      </c>
      <c r="B27081" s="215">
        <v>1</v>
      </c>
      <c r="C27081" s="216" t="s">
        <v>85925</v>
      </c>
      <c r="D27081" s="215" t="s">
        <v>85926</v>
      </c>
    </row>
    <row r="27082" spans="1:4">
      <c r="A27082" s="215" t="s">
        <v>85927</v>
      </c>
      <c r="B27082" s="215">
        <v>1</v>
      </c>
      <c r="C27082" s="216" t="s">
        <v>85928</v>
      </c>
      <c r="D27082" s="215" t="s">
        <v>85929</v>
      </c>
    </row>
    <row r="27083" spans="1:4">
      <c r="A27083" s="215" t="s">
        <v>85930</v>
      </c>
      <c r="B27083" s="215">
        <v>1</v>
      </c>
      <c r="C27083" s="216" t="s">
        <v>85931</v>
      </c>
      <c r="D27083" s="215" t="s">
        <v>85932</v>
      </c>
    </row>
    <row r="27084" spans="1:4">
      <c r="A27084" s="215" t="s">
        <v>85933</v>
      </c>
      <c r="B27084" s="215">
        <v>1</v>
      </c>
      <c r="C27084" s="216" t="s">
        <v>85934</v>
      </c>
      <c r="D27084" s="215" t="s">
        <v>85935</v>
      </c>
    </row>
    <row r="27085" spans="1:4">
      <c r="A27085" s="215" t="s">
        <v>85936</v>
      </c>
      <c r="B27085" s="215">
        <v>1</v>
      </c>
      <c r="C27085" s="216" t="s">
        <v>85937</v>
      </c>
      <c r="D27085" s="215" t="s">
        <v>85555</v>
      </c>
    </row>
    <row r="27086" spans="1:4">
      <c r="A27086" s="215" t="s">
        <v>85938</v>
      </c>
      <c r="B27086" s="215">
        <v>1</v>
      </c>
      <c r="C27086" s="216" t="s">
        <v>85939</v>
      </c>
      <c r="D27086" s="215" t="s">
        <v>85940</v>
      </c>
    </row>
    <row r="27087" spans="1:4">
      <c r="A27087" s="215" t="s">
        <v>85941</v>
      </c>
      <c r="B27087" s="215">
        <v>1</v>
      </c>
      <c r="C27087" s="216" t="s">
        <v>85942</v>
      </c>
      <c r="D27087" s="215" t="s">
        <v>85943</v>
      </c>
    </row>
    <row r="27088" spans="1:4">
      <c r="A27088" s="215" t="s">
        <v>85944</v>
      </c>
      <c r="B27088" s="215">
        <v>1</v>
      </c>
      <c r="C27088" s="216" t="s">
        <v>85945</v>
      </c>
      <c r="D27088" s="215" t="s">
        <v>85946</v>
      </c>
    </row>
    <row r="27089" spans="1:4">
      <c r="A27089" s="215" t="s">
        <v>85947</v>
      </c>
      <c r="B27089" s="215">
        <v>1</v>
      </c>
      <c r="C27089" s="216" t="s">
        <v>85948</v>
      </c>
      <c r="D27089" s="215" t="s">
        <v>85949</v>
      </c>
    </row>
    <row r="27090" spans="1:4">
      <c r="A27090" s="215" t="s">
        <v>85950</v>
      </c>
      <c r="B27090" s="215">
        <v>1</v>
      </c>
      <c r="C27090" s="216" t="s">
        <v>85951</v>
      </c>
      <c r="D27090" s="215" t="s">
        <v>85952</v>
      </c>
    </row>
    <row r="27091" spans="1:4">
      <c r="A27091" s="215" t="s">
        <v>85953</v>
      </c>
      <c r="B27091" s="215">
        <v>1</v>
      </c>
      <c r="C27091" s="216" t="s">
        <v>85954</v>
      </c>
      <c r="D27091" s="215" t="s">
        <v>85955</v>
      </c>
    </row>
    <row r="27092" spans="1:4">
      <c r="A27092" s="215" t="s">
        <v>85956</v>
      </c>
      <c r="B27092" s="215">
        <v>1</v>
      </c>
      <c r="C27092" s="216" t="s">
        <v>85957</v>
      </c>
      <c r="D27092" s="215" t="s">
        <v>85958</v>
      </c>
    </row>
    <row r="27093" spans="1:4">
      <c r="A27093" s="215" t="s">
        <v>85959</v>
      </c>
      <c r="B27093" s="215">
        <v>1</v>
      </c>
      <c r="C27093" s="216" t="s">
        <v>85960</v>
      </c>
      <c r="D27093" s="215" t="s">
        <v>85961</v>
      </c>
    </row>
    <row r="27094" spans="1:4">
      <c r="A27094" s="215" t="s">
        <v>85962</v>
      </c>
      <c r="B27094" s="215">
        <v>1</v>
      </c>
      <c r="C27094" s="216" t="s">
        <v>85963</v>
      </c>
      <c r="D27094" s="215" t="s">
        <v>85964</v>
      </c>
    </row>
    <row r="27095" spans="1:4">
      <c r="A27095" s="215" t="s">
        <v>85965</v>
      </c>
      <c r="B27095" s="215">
        <v>1</v>
      </c>
      <c r="C27095" s="216" t="s">
        <v>85966</v>
      </c>
      <c r="D27095" s="215" t="s">
        <v>85967</v>
      </c>
    </row>
    <row r="27096" spans="1:4">
      <c r="A27096" s="215" t="s">
        <v>85968</v>
      </c>
      <c r="B27096" s="215">
        <v>1</v>
      </c>
      <c r="C27096" s="216" t="s">
        <v>85969</v>
      </c>
      <c r="D27096" s="215" t="s">
        <v>85970</v>
      </c>
    </row>
    <row r="27097" spans="1:4">
      <c r="A27097" s="215" t="s">
        <v>85971</v>
      </c>
      <c r="B27097" s="215">
        <v>1</v>
      </c>
      <c r="C27097" s="216" t="s">
        <v>85972</v>
      </c>
      <c r="D27097" s="215" t="s">
        <v>85973</v>
      </c>
    </row>
    <row r="27098" spans="1:4">
      <c r="A27098" s="215" t="s">
        <v>85974</v>
      </c>
      <c r="B27098" s="215">
        <v>1</v>
      </c>
      <c r="C27098" s="216" t="s">
        <v>85975</v>
      </c>
      <c r="D27098" s="215" t="s">
        <v>85976</v>
      </c>
    </row>
    <row r="27099" spans="1:4">
      <c r="A27099" s="215" t="s">
        <v>85977</v>
      </c>
      <c r="B27099" s="215">
        <v>1</v>
      </c>
      <c r="C27099" s="216" t="s">
        <v>85978</v>
      </c>
      <c r="D27099" s="215" t="s">
        <v>85979</v>
      </c>
    </row>
    <row r="27100" spans="1:4">
      <c r="A27100" s="215" t="s">
        <v>85980</v>
      </c>
      <c r="B27100" s="215">
        <v>1</v>
      </c>
      <c r="C27100" s="216" t="s">
        <v>85981</v>
      </c>
      <c r="D27100" s="215" t="s">
        <v>85982</v>
      </c>
    </row>
    <row r="27101" spans="1:4">
      <c r="A27101" s="215" t="s">
        <v>85983</v>
      </c>
      <c r="B27101" s="215">
        <v>1</v>
      </c>
      <c r="C27101" s="216" t="s">
        <v>85984</v>
      </c>
      <c r="D27101" s="215" t="s">
        <v>85985</v>
      </c>
    </row>
    <row r="27102" spans="1:4">
      <c r="A27102" s="215" t="s">
        <v>85986</v>
      </c>
      <c r="B27102" s="215">
        <v>1</v>
      </c>
      <c r="C27102" s="216" t="s">
        <v>85987</v>
      </c>
      <c r="D27102" s="215" t="s">
        <v>85988</v>
      </c>
    </row>
    <row r="27103" spans="1:4">
      <c r="A27103" s="215" t="s">
        <v>85989</v>
      </c>
      <c r="B27103" s="215">
        <v>1</v>
      </c>
      <c r="C27103" s="216" t="s">
        <v>85990</v>
      </c>
      <c r="D27103" s="215" t="s">
        <v>85991</v>
      </c>
    </row>
    <row r="27104" spans="1:4">
      <c r="A27104" s="215" t="s">
        <v>85992</v>
      </c>
      <c r="B27104" s="215">
        <v>1</v>
      </c>
      <c r="C27104" s="216" t="s">
        <v>85993</v>
      </c>
      <c r="D27104" s="215" t="s">
        <v>85994</v>
      </c>
    </row>
    <row r="27105" spans="1:4">
      <c r="A27105" s="215" t="s">
        <v>85995</v>
      </c>
      <c r="B27105" s="215">
        <v>1</v>
      </c>
      <c r="C27105" s="216" t="s">
        <v>85996</v>
      </c>
      <c r="D27105" s="215" t="s">
        <v>85997</v>
      </c>
    </row>
    <row r="27106" spans="1:4">
      <c r="A27106" s="215" t="s">
        <v>85998</v>
      </c>
      <c r="B27106" s="215">
        <v>1</v>
      </c>
      <c r="C27106" s="216" t="s">
        <v>85999</v>
      </c>
      <c r="D27106" s="215" t="s">
        <v>86000</v>
      </c>
    </row>
    <row r="27107" spans="1:4">
      <c r="A27107" s="215" t="s">
        <v>86001</v>
      </c>
      <c r="B27107" s="215">
        <v>1</v>
      </c>
      <c r="C27107" s="216" t="s">
        <v>86002</v>
      </c>
      <c r="D27107" s="215" t="s">
        <v>86003</v>
      </c>
    </row>
    <row r="27108" spans="1:4">
      <c r="A27108" s="215" t="s">
        <v>86004</v>
      </c>
      <c r="B27108" s="215">
        <v>1</v>
      </c>
      <c r="C27108" s="216" t="s">
        <v>86005</v>
      </c>
      <c r="D27108" s="215" t="s">
        <v>86006</v>
      </c>
    </row>
    <row r="27109" spans="1:4">
      <c r="A27109" s="215" t="s">
        <v>86007</v>
      </c>
      <c r="B27109" s="215">
        <v>1</v>
      </c>
      <c r="C27109" s="216" t="s">
        <v>86008</v>
      </c>
      <c r="D27109" s="215" t="s">
        <v>86009</v>
      </c>
    </row>
    <row r="27110" spans="1:4">
      <c r="A27110" s="215" t="s">
        <v>86010</v>
      </c>
      <c r="B27110" s="215">
        <v>1</v>
      </c>
      <c r="C27110" s="216" t="s">
        <v>86011</v>
      </c>
      <c r="D27110" s="215" t="s">
        <v>86012</v>
      </c>
    </row>
    <row r="27111" spans="1:4">
      <c r="A27111" s="215" t="s">
        <v>86013</v>
      </c>
      <c r="B27111" s="215">
        <v>1</v>
      </c>
      <c r="C27111" s="216" t="s">
        <v>86014</v>
      </c>
      <c r="D27111" s="215" t="s">
        <v>86015</v>
      </c>
    </row>
    <row r="27112" spans="1:4">
      <c r="A27112" s="215" t="s">
        <v>86016</v>
      </c>
      <c r="B27112" s="215">
        <v>1</v>
      </c>
      <c r="C27112" s="216" t="s">
        <v>86017</v>
      </c>
      <c r="D27112" s="215" t="s">
        <v>86018</v>
      </c>
    </row>
    <row r="27113" spans="1:4">
      <c r="A27113" s="215" t="s">
        <v>86019</v>
      </c>
      <c r="B27113" s="215">
        <v>1</v>
      </c>
      <c r="C27113" s="216" t="s">
        <v>86020</v>
      </c>
      <c r="D27113" s="215" t="s">
        <v>86021</v>
      </c>
    </row>
    <row r="27114" spans="1:4">
      <c r="A27114" s="215" t="s">
        <v>86022</v>
      </c>
      <c r="B27114" s="215">
        <v>1</v>
      </c>
      <c r="C27114" s="216" t="s">
        <v>86023</v>
      </c>
      <c r="D27114" s="215" t="s">
        <v>86024</v>
      </c>
    </row>
    <row r="27115" spans="1:4">
      <c r="A27115" s="215" t="s">
        <v>86025</v>
      </c>
      <c r="B27115" s="215">
        <v>1</v>
      </c>
      <c r="C27115" s="216" t="s">
        <v>86026</v>
      </c>
      <c r="D27115" s="215" t="s">
        <v>86027</v>
      </c>
    </row>
    <row r="27116" spans="1:4">
      <c r="A27116" s="215" t="s">
        <v>86028</v>
      </c>
      <c r="B27116" s="215">
        <v>1</v>
      </c>
      <c r="C27116" s="216" t="s">
        <v>86029</v>
      </c>
      <c r="D27116" s="215" t="s">
        <v>86030</v>
      </c>
    </row>
    <row r="27117" spans="1:4">
      <c r="A27117" s="215" t="s">
        <v>86031</v>
      </c>
      <c r="B27117" s="215">
        <v>1</v>
      </c>
      <c r="C27117" s="216" t="s">
        <v>86032</v>
      </c>
      <c r="D27117" s="215" t="s">
        <v>86033</v>
      </c>
    </row>
    <row r="27118" spans="1:4">
      <c r="A27118" s="215" t="s">
        <v>86034</v>
      </c>
      <c r="B27118" s="215">
        <v>1</v>
      </c>
      <c r="C27118" s="216" t="s">
        <v>86035</v>
      </c>
      <c r="D27118" s="215" t="s">
        <v>86036</v>
      </c>
    </row>
    <row r="27119" spans="1:4">
      <c r="A27119" s="215" t="s">
        <v>86037</v>
      </c>
      <c r="B27119" s="215">
        <v>1</v>
      </c>
      <c r="C27119" s="216" t="s">
        <v>86038</v>
      </c>
      <c r="D27119" s="215" t="s">
        <v>86039</v>
      </c>
    </row>
    <row r="27120" spans="1:4">
      <c r="A27120" s="215" t="s">
        <v>86040</v>
      </c>
      <c r="B27120" s="215">
        <v>1</v>
      </c>
      <c r="C27120" s="216" t="s">
        <v>86041</v>
      </c>
      <c r="D27120" s="215" t="s">
        <v>86042</v>
      </c>
    </row>
    <row r="27121" spans="1:4">
      <c r="A27121" s="215" t="s">
        <v>86043</v>
      </c>
      <c r="B27121" s="215">
        <v>1</v>
      </c>
      <c r="C27121" s="216" t="s">
        <v>86044</v>
      </c>
      <c r="D27121" s="215" t="s">
        <v>86045</v>
      </c>
    </row>
    <row r="27122" spans="1:4">
      <c r="A27122" s="215" t="s">
        <v>86046</v>
      </c>
      <c r="B27122" s="215">
        <v>1</v>
      </c>
      <c r="C27122" s="216" t="s">
        <v>86047</v>
      </c>
      <c r="D27122" s="215" t="s">
        <v>86048</v>
      </c>
    </row>
    <row r="27123" spans="1:4">
      <c r="A27123" s="215" t="s">
        <v>86049</v>
      </c>
      <c r="B27123" s="215">
        <v>1</v>
      </c>
      <c r="C27123" s="216" t="s">
        <v>86050</v>
      </c>
      <c r="D27123" s="215" t="s">
        <v>86051</v>
      </c>
    </row>
    <row r="27124" spans="1:4">
      <c r="A27124" s="215" t="s">
        <v>86052</v>
      </c>
      <c r="B27124" s="215">
        <v>1</v>
      </c>
      <c r="C27124" s="216" t="s">
        <v>86053</v>
      </c>
      <c r="D27124" s="215" t="s">
        <v>86054</v>
      </c>
    </row>
    <row r="27125" spans="1:4">
      <c r="A27125" s="215" t="s">
        <v>86055</v>
      </c>
      <c r="B27125" s="215">
        <v>1</v>
      </c>
      <c r="C27125" s="216" t="s">
        <v>86056</v>
      </c>
      <c r="D27125" s="215" t="s">
        <v>86057</v>
      </c>
    </row>
    <row r="27126" spans="1:4">
      <c r="A27126" s="215" t="s">
        <v>86058</v>
      </c>
      <c r="B27126" s="215">
        <v>1</v>
      </c>
      <c r="C27126" s="216" t="s">
        <v>86059</v>
      </c>
      <c r="D27126" s="215" t="s">
        <v>86060</v>
      </c>
    </row>
    <row r="27127" spans="1:4">
      <c r="A27127" s="215" t="s">
        <v>86061</v>
      </c>
      <c r="B27127" s="215">
        <v>1</v>
      </c>
      <c r="C27127" s="216" t="s">
        <v>86062</v>
      </c>
      <c r="D27127" s="215" t="s">
        <v>86063</v>
      </c>
    </row>
    <row r="27128" spans="1:4">
      <c r="A27128" s="215" t="s">
        <v>86064</v>
      </c>
      <c r="B27128" s="215">
        <v>1</v>
      </c>
      <c r="C27128" s="216" t="s">
        <v>86065</v>
      </c>
      <c r="D27128" s="215" t="s">
        <v>84804</v>
      </c>
    </row>
    <row r="27129" spans="1:4">
      <c r="A27129" s="215" t="s">
        <v>86066</v>
      </c>
      <c r="B27129" s="215">
        <v>1</v>
      </c>
      <c r="C27129" s="216" t="s">
        <v>86067</v>
      </c>
      <c r="D27129" s="215" t="s">
        <v>86030</v>
      </c>
    </row>
    <row r="27130" spans="1:4">
      <c r="A27130" s="215" t="s">
        <v>86068</v>
      </c>
      <c r="B27130" s="215">
        <v>1</v>
      </c>
      <c r="C27130" s="216" t="s">
        <v>86069</v>
      </c>
      <c r="D27130" s="215" t="s">
        <v>86033</v>
      </c>
    </row>
    <row r="27131" spans="1:4">
      <c r="A27131" s="215" t="s">
        <v>86070</v>
      </c>
      <c r="B27131" s="215">
        <v>1</v>
      </c>
      <c r="C27131" s="216" t="s">
        <v>86071</v>
      </c>
      <c r="D27131" s="215" t="s">
        <v>86072</v>
      </c>
    </row>
    <row r="27132" spans="1:4">
      <c r="A27132" s="215" t="s">
        <v>86073</v>
      </c>
      <c r="B27132" s="215">
        <v>1</v>
      </c>
      <c r="C27132" s="216" t="s">
        <v>86074</v>
      </c>
      <c r="D27132" s="215" t="s">
        <v>85465</v>
      </c>
    </row>
    <row r="27133" spans="1:4">
      <c r="A27133" s="215" t="s">
        <v>86075</v>
      </c>
      <c r="B27133" s="215">
        <v>1</v>
      </c>
      <c r="C27133" s="216" t="s">
        <v>86076</v>
      </c>
      <c r="D27133" s="215" t="s">
        <v>86077</v>
      </c>
    </row>
    <row r="27134" spans="1:4">
      <c r="A27134" s="215" t="s">
        <v>111542</v>
      </c>
      <c r="B27134" s="215">
        <v>2</v>
      </c>
      <c r="C27134" s="216" t="s">
        <v>111543</v>
      </c>
      <c r="D27134" s="215" t="s">
        <v>111544</v>
      </c>
    </row>
    <row r="27135" spans="1:4">
      <c r="A27135" s="215" t="s">
        <v>86078</v>
      </c>
      <c r="B27135" s="215">
        <v>1</v>
      </c>
      <c r="C27135" s="216" t="s">
        <v>86079</v>
      </c>
      <c r="D27135" s="215" t="s">
        <v>86080</v>
      </c>
    </row>
    <row r="27136" spans="1:4">
      <c r="A27136" s="215" t="s">
        <v>86081</v>
      </c>
      <c r="B27136" s="215">
        <v>1</v>
      </c>
      <c r="C27136" s="216" t="s">
        <v>86082</v>
      </c>
      <c r="D27136" s="215" t="s">
        <v>86083</v>
      </c>
    </row>
    <row r="27137" spans="1:4">
      <c r="A27137" s="215" t="s">
        <v>86084</v>
      </c>
      <c r="B27137" s="215">
        <v>1</v>
      </c>
      <c r="C27137" s="216" t="s">
        <v>86085</v>
      </c>
      <c r="D27137" s="215" t="s">
        <v>85862</v>
      </c>
    </row>
    <row r="27138" spans="1:4">
      <c r="A27138" s="215" t="s">
        <v>86086</v>
      </c>
      <c r="B27138" s="215">
        <v>1</v>
      </c>
      <c r="C27138" s="216" t="s">
        <v>86087</v>
      </c>
      <c r="D27138" s="215" t="s">
        <v>85865</v>
      </c>
    </row>
    <row r="27139" spans="1:4">
      <c r="A27139" s="215" t="s">
        <v>86088</v>
      </c>
      <c r="B27139" s="215">
        <v>1</v>
      </c>
      <c r="C27139" s="216" t="s">
        <v>86089</v>
      </c>
      <c r="D27139" s="215" t="s">
        <v>86090</v>
      </c>
    </row>
    <row r="27140" spans="1:4">
      <c r="A27140" s="215" t="s">
        <v>86091</v>
      </c>
      <c r="B27140" s="215">
        <v>1</v>
      </c>
      <c r="C27140" s="216" t="s">
        <v>86092</v>
      </c>
      <c r="D27140" s="215" t="s">
        <v>86093</v>
      </c>
    </row>
    <row r="27141" spans="1:4">
      <c r="A27141" s="215" t="s">
        <v>86094</v>
      </c>
      <c r="B27141" s="215">
        <v>1</v>
      </c>
      <c r="C27141" s="216" t="s">
        <v>86095</v>
      </c>
      <c r="D27141" s="215" t="s">
        <v>86096</v>
      </c>
    </row>
    <row r="27142" spans="1:4">
      <c r="A27142" s="215" t="s">
        <v>86097</v>
      </c>
      <c r="B27142" s="215">
        <v>1</v>
      </c>
      <c r="C27142" s="216" t="s">
        <v>86098</v>
      </c>
      <c r="D27142" s="215" t="s">
        <v>85871</v>
      </c>
    </row>
    <row r="27143" spans="1:4">
      <c r="A27143" s="215" t="s">
        <v>86099</v>
      </c>
      <c r="B27143" s="215">
        <v>1</v>
      </c>
      <c r="C27143" s="216" t="s">
        <v>86100</v>
      </c>
      <c r="D27143" s="215" t="s">
        <v>86101</v>
      </c>
    </row>
    <row r="27144" spans="1:4">
      <c r="A27144" s="215" t="s">
        <v>86102</v>
      </c>
      <c r="B27144" s="215">
        <v>1</v>
      </c>
      <c r="C27144" s="216" t="s">
        <v>86103</v>
      </c>
      <c r="D27144" s="215" t="s">
        <v>86104</v>
      </c>
    </row>
    <row r="27145" spans="1:4">
      <c r="A27145" s="215" t="s">
        <v>86105</v>
      </c>
      <c r="B27145" s="215">
        <v>1</v>
      </c>
      <c r="C27145" s="216" t="s">
        <v>86106</v>
      </c>
      <c r="D27145" s="215" t="s">
        <v>86107</v>
      </c>
    </row>
    <row r="27146" spans="1:4">
      <c r="A27146" s="215" t="s">
        <v>86108</v>
      </c>
      <c r="B27146" s="215">
        <v>1</v>
      </c>
      <c r="C27146" s="216" t="s">
        <v>86109</v>
      </c>
      <c r="D27146" s="215" t="s">
        <v>85889</v>
      </c>
    </row>
    <row r="27147" spans="1:4">
      <c r="A27147" s="215" t="s">
        <v>86110</v>
      </c>
      <c r="B27147" s="215">
        <v>1</v>
      </c>
      <c r="C27147" s="216" t="s">
        <v>86111</v>
      </c>
      <c r="D27147" s="215" t="s">
        <v>85874</v>
      </c>
    </row>
    <row r="27148" spans="1:4">
      <c r="A27148" s="215" t="s">
        <v>86112</v>
      </c>
      <c r="B27148" s="215">
        <v>1</v>
      </c>
      <c r="C27148" s="216" t="s">
        <v>86113</v>
      </c>
      <c r="D27148" s="215" t="s">
        <v>86114</v>
      </c>
    </row>
    <row r="27149" spans="1:4">
      <c r="A27149" s="215" t="s">
        <v>86115</v>
      </c>
      <c r="B27149" s="215">
        <v>1</v>
      </c>
      <c r="C27149" s="216" t="s">
        <v>86116</v>
      </c>
      <c r="D27149" s="215" t="s">
        <v>86117</v>
      </c>
    </row>
    <row r="27150" spans="1:4">
      <c r="A27150" s="215" t="s">
        <v>86118</v>
      </c>
      <c r="B27150" s="215">
        <v>1</v>
      </c>
      <c r="C27150" s="216" t="s">
        <v>47860</v>
      </c>
      <c r="D27150" s="215" t="s">
        <v>85883</v>
      </c>
    </row>
    <row r="27151" spans="1:4">
      <c r="A27151" s="215" t="s">
        <v>86119</v>
      </c>
      <c r="B27151" s="215">
        <v>1</v>
      </c>
      <c r="C27151" s="216" t="s">
        <v>86120</v>
      </c>
      <c r="D27151" s="215" t="s">
        <v>86121</v>
      </c>
    </row>
    <row r="27152" spans="1:4">
      <c r="A27152" s="215" t="s">
        <v>86122</v>
      </c>
      <c r="B27152" s="215">
        <v>1</v>
      </c>
      <c r="C27152" s="216" t="s">
        <v>86123</v>
      </c>
      <c r="D27152" s="215" t="s">
        <v>85886</v>
      </c>
    </row>
    <row r="27153" spans="1:4">
      <c r="A27153" s="215" t="s">
        <v>86124</v>
      </c>
      <c r="B27153" s="215">
        <v>1</v>
      </c>
      <c r="C27153" s="216" t="s">
        <v>86125</v>
      </c>
      <c r="D27153" s="215" t="s">
        <v>86126</v>
      </c>
    </row>
    <row r="27154" spans="1:4">
      <c r="A27154" s="215" t="s">
        <v>86127</v>
      </c>
      <c r="B27154" s="215">
        <v>1</v>
      </c>
      <c r="C27154" s="216" t="s">
        <v>86128</v>
      </c>
      <c r="D27154" s="215" t="s">
        <v>86129</v>
      </c>
    </row>
    <row r="27155" spans="1:4">
      <c r="A27155" s="215" t="s">
        <v>86130</v>
      </c>
      <c r="B27155" s="215">
        <v>1</v>
      </c>
      <c r="C27155" s="216" t="s">
        <v>86131</v>
      </c>
      <c r="D27155" s="215" t="s">
        <v>85880</v>
      </c>
    </row>
    <row r="27156" spans="1:4">
      <c r="A27156" s="215" t="s">
        <v>86132</v>
      </c>
      <c r="B27156" s="215">
        <v>1</v>
      </c>
      <c r="C27156" s="216" t="s">
        <v>86133</v>
      </c>
      <c r="D27156" s="215" t="s">
        <v>85868</v>
      </c>
    </row>
    <row r="27157" spans="1:4">
      <c r="A27157" s="215" t="s">
        <v>86134</v>
      </c>
      <c r="B27157" s="215">
        <v>1</v>
      </c>
      <c r="C27157" s="216" t="s">
        <v>86135</v>
      </c>
      <c r="D27157" s="215" t="s">
        <v>86136</v>
      </c>
    </row>
    <row r="27158" spans="1:4">
      <c r="A27158" s="215" t="s">
        <v>86137</v>
      </c>
      <c r="B27158" s="215">
        <v>1</v>
      </c>
      <c r="C27158" s="216" t="s">
        <v>86138</v>
      </c>
      <c r="D27158" s="215" t="s">
        <v>86139</v>
      </c>
    </row>
    <row r="27159" spans="1:4">
      <c r="A27159" s="215" t="s">
        <v>86140</v>
      </c>
      <c r="B27159" s="215">
        <v>1</v>
      </c>
      <c r="C27159" s="216" t="s">
        <v>86141</v>
      </c>
      <c r="D27159" s="215" t="s">
        <v>86142</v>
      </c>
    </row>
    <row r="27160" spans="1:4">
      <c r="A27160" s="215" t="s">
        <v>86143</v>
      </c>
      <c r="B27160" s="215">
        <v>1</v>
      </c>
      <c r="C27160" s="216" t="s">
        <v>86144</v>
      </c>
      <c r="D27160" s="215" t="s">
        <v>86145</v>
      </c>
    </row>
    <row r="27161" spans="1:4">
      <c r="A27161" s="215" t="s">
        <v>86146</v>
      </c>
      <c r="B27161" s="215">
        <v>1</v>
      </c>
      <c r="C27161" s="216" t="s">
        <v>86147</v>
      </c>
      <c r="D27161" s="215" t="s">
        <v>86148</v>
      </c>
    </row>
    <row r="27162" spans="1:4">
      <c r="A27162" s="215" t="s">
        <v>86149</v>
      </c>
      <c r="B27162" s="215">
        <v>1</v>
      </c>
      <c r="C27162" s="216" t="s">
        <v>86150</v>
      </c>
      <c r="D27162" s="215" t="s">
        <v>86151</v>
      </c>
    </row>
    <row r="27163" spans="1:4">
      <c r="A27163" s="215" t="s">
        <v>86152</v>
      </c>
      <c r="B27163" s="215">
        <v>1</v>
      </c>
      <c r="C27163" s="216" t="s">
        <v>86153</v>
      </c>
      <c r="D27163" s="215" t="s">
        <v>86154</v>
      </c>
    </row>
    <row r="27164" spans="1:4">
      <c r="A27164" s="215" t="s">
        <v>86155</v>
      </c>
      <c r="B27164" s="215">
        <v>1</v>
      </c>
      <c r="C27164" s="216" t="s">
        <v>86156</v>
      </c>
      <c r="D27164" s="215" t="s">
        <v>86157</v>
      </c>
    </row>
    <row r="27165" spans="1:4">
      <c r="A27165" s="215" t="s">
        <v>86158</v>
      </c>
      <c r="B27165" s="215">
        <v>1</v>
      </c>
      <c r="C27165" s="216" t="s">
        <v>86159</v>
      </c>
      <c r="D27165" s="215" t="s">
        <v>86160</v>
      </c>
    </row>
    <row r="27166" spans="1:4">
      <c r="A27166" s="215" t="s">
        <v>86161</v>
      </c>
      <c r="B27166" s="215">
        <v>1</v>
      </c>
      <c r="C27166" s="216" t="s">
        <v>86162</v>
      </c>
      <c r="D27166" s="215" t="s">
        <v>86163</v>
      </c>
    </row>
    <row r="27167" spans="1:4">
      <c r="A27167" s="215" t="s">
        <v>86164</v>
      </c>
      <c r="B27167" s="215">
        <v>1</v>
      </c>
      <c r="C27167" s="216" t="s">
        <v>86165</v>
      </c>
      <c r="D27167" s="215" t="s">
        <v>86166</v>
      </c>
    </row>
    <row r="27168" spans="1:4">
      <c r="A27168" s="215" t="s">
        <v>86167</v>
      </c>
      <c r="B27168" s="215">
        <v>1</v>
      </c>
      <c r="C27168" s="216" t="s">
        <v>86168</v>
      </c>
      <c r="D27168" s="215" t="s">
        <v>86169</v>
      </c>
    </row>
    <row r="27169" spans="1:4">
      <c r="A27169" s="215" t="s">
        <v>86170</v>
      </c>
      <c r="B27169" s="215">
        <v>1</v>
      </c>
      <c r="C27169" s="216" t="s">
        <v>86171</v>
      </c>
      <c r="D27169" s="215" t="s">
        <v>86172</v>
      </c>
    </row>
    <row r="27170" spans="1:4">
      <c r="A27170" s="215" t="s">
        <v>86173</v>
      </c>
      <c r="B27170" s="215">
        <v>1</v>
      </c>
      <c r="C27170" s="216" t="s">
        <v>86174</v>
      </c>
      <c r="D27170" s="215" t="s">
        <v>86175</v>
      </c>
    </row>
    <row r="27171" spans="1:4">
      <c r="A27171" s="215" t="s">
        <v>86176</v>
      </c>
      <c r="B27171" s="215">
        <v>1</v>
      </c>
      <c r="C27171" s="216" t="s">
        <v>86177</v>
      </c>
      <c r="D27171" s="215" t="s">
        <v>86178</v>
      </c>
    </row>
    <row r="27172" spans="1:4">
      <c r="A27172" s="215" t="s">
        <v>86179</v>
      </c>
      <c r="B27172" s="215">
        <v>1</v>
      </c>
      <c r="C27172" s="216" t="s">
        <v>86180</v>
      </c>
      <c r="D27172" s="215" t="s">
        <v>86181</v>
      </c>
    </row>
    <row r="27173" spans="1:4">
      <c r="A27173" s="215" t="s">
        <v>86182</v>
      </c>
      <c r="B27173" s="215">
        <v>1</v>
      </c>
      <c r="C27173" s="216" t="s">
        <v>86183</v>
      </c>
      <c r="D27173" s="215" t="s">
        <v>86184</v>
      </c>
    </row>
    <row r="27174" spans="1:4">
      <c r="A27174" s="215" t="s">
        <v>86185</v>
      </c>
      <c r="B27174" s="215">
        <v>1</v>
      </c>
      <c r="C27174" s="216" t="s">
        <v>86186</v>
      </c>
      <c r="D27174" s="215" t="s">
        <v>86187</v>
      </c>
    </row>
    <row r="27175" spans="1:4">
      <c r="A27175" s="215" t="s">
        <v>86188</v>
      </c>
      <c r="B27175" s="215">
        <v>1</v>
      </c>
      <c r="C27175" s="216" t="s">
        <v>86189</v>
      </c>
      <c r="D27175" s="215" t="s">
        <v>86190</v>
      </c>
    </row>
    <row r="27176" spans="1:4">
      <c r="A27176" s="215" t="s">
        <v>86191</v>
      </c>
      <c r="B27176" s="215">
        <v>1</v>
      </c>
      <c r="C27176" s="216" t="s">
        <v>86192</v>
      </c>
      <c r="D27176" s="215" t="s">
        <v>86193</v>
      </c>
    </row>
    <row r="27177" spans="1:4">
      <c r="A27177" s="215" t="s">
        <v>86194</v>
      </c>
      <c r="B27177" s="215">
        <v>1</v>
      </c>
      <c r="C27177" s="216" t="s">
        <v>86195</v>
      </c>
      <c r="D27177" s="215" t="s">
        <v>86196</v>
      </c>
    </row>
    <row r="27178" spans="1:4">
      <c r="A27178" s="215" t="s">
        <v>86197</v>
      </c>
      <c r="B27178" s="215">
        <v>1</v>
      </c>
      <c r="C27178" s="216" t="s">
        <v>86198</v>
      </c>
      <c r="D27178" s="215" t="s">
        <v>86199</v>
      </c>
    </row>
    <row r="27179" spans="1:4">
      <c r="A27179" s="215" t="s">
        <v>86200</v>
      </c>
      <c r="B27179" s="215">
        <v>1</v>
      </c>
      <c r="C27179" s="216" t="s">
        <v>86201</v>
      </c>
      <c r="D27179" s="215" t="s">
        <v>86202</v>
      </c>
    </row>
    <row r="27180" spans="1:4">
      <c r="A27180" s="215" t="s">
        <v>86203</v>
      </c>
      <c r="B27180" s="215">
        <v>1</v>
      </c>
      <c r="C27180" s="216" t="s">
        <v>86204</v>
      </c>
      <c r="D27180" s="215" t="s">
        <v>86205</v>
      </c>
    </row>
    <row r="27181" spans="1:4">
      <c r="A27181" s="215" t="s">
        <v>86206</v>
      </c>
      <c r="B27181" s="215">
        <v>1</v>
      </c>
      <c r="C27181" s="216" t="s">
        <v>86207</v>
      </c>
      <c r="D27181" s="215" t="s">
        <v>86208</v>
      </c>
    </row>
    <row r="27182" spans="1:4">
      <c r="A27182" s="215" t="s">
        <v>86209</v>
      </c>
      <c r="B27182" s="215">
        <v>1</v>
      </c>
      <c r="C27182" s="216" t="s">
        <v>86210</v>
      </c>
      <c r="D27182" s="215" t="s">
        <v>86211</v>
      </c>
    </row>
    <row r="27183" spans="1:4">
      <c r="A27183" s="215" t="s">
        <v>86212</v>
      </c>
      <c r="B27183" s="215">
        <v>1</v>
      </c>
      <c r="C27183" s="216" t="s">
        <v>86213</v>
      </c>
      <c r="D27183" s="215" t="s">
        <v>86214</v>
      </c>
    </row>
    <row r="27184" spans="1:4">
      <c r="A27184" s="215" t="s">
        <v>86215</v>
      </c>
      <c r="B27184" s="215">
        <v>1</v>
      </c>
      <c r="C27184" s="216" t="s">
        <v>86216</v>
      </c>
      <c r="D27184" s="215" t="s">
        <v>86217</v>
      </c>
    </row>
    <row r="27185" spans="1:4">
      <c r="A27185" s="215" t="s">
        <v>86218</v>
      </c>
      <c r="B27185" s="215">
        <v>1</v>
      </c>
      <c r="C27185" s="216" t="s">
        <v>86219</v>
      </c>
      <c r="D27185" s="215" t="s">
        <v>86220</v>
      </c>
    </row>
    <row r="27186" spans="1:4">
      <c r="A27186" s="215" t="s">
        <v>86221</v>
      </c>
      <c r="B27186" s="215">
        <v>1</v>
      </c>
      <c r="C27186" s="216" t="s">
        <v>86222</v>
      </c>
      <c r="D27186" s="215" t="s">
        <v>86223</v>
      </c>
    </row>
    <row r="27187" spans="1:4">
      <c r="A27187" s="215" t="s">
        <v>86224</v>
      </c>
      <c r="B27187" s="215">
        <v>1</v>
      </c>
      <c r="C27187" s="216" t="s">
        <v>86225</v>
      </c>
      <c r="D27187" s="215" t="s">
        <v>86226</v>
      </c>
    </row>
    <row r="27188" spans="1:4">
      <c r="A27188" s="215" t="s">
        <v>86227</v>
      </c>
      <c r="B27188" s="215">
        <v>1</v>
      </c>
      <c r="C27188" s="216" t="s">
        <v>86228</v>
      </c>
      <c r="D27188" s="215" t="s">
        <v>86229</v>
      </c>
    </row>
    <row r="27189" spans="1:4">
      <c r="A27189" s="215" t="s">
        <v>86230</v>
      </c>
      <c r="B27189" s="215">
        <v>1</v>
      </c>
      <c r="C27189" s="216" t="s">
        <v>86231</v>
      </c>
      <c r="D27189" s="215" t="s">
        <v>86232</v>
      </c>
    </row>
    <row r="27190" spans="1:4">
      <c r="A27190" s="215" t="s">
        <v>86233</v>
      </c>
      <c r="B27190" s="215">
        <v>1</v>
      </c>
      <c r="C27190" s="216" t="s">
        <v>86234</v>
      </c>
      <c r="D27190" s="215" t="s">
        <v>86235</v>
      </c>
    </row>
    <row r="27191" spans="1:4">
      <c r="A27191" s="215" t="s">
        <v>86236</v>
      </c>
      <c r="B27191" s="215">
        <v>1</v>
      </c>
      <c r="C27191" s="216" t="s">
        <v>86237</v>
      </c>
      <c r="D27191" s="215" t="s">
        <v>86238</v>
      </c>
    </row>
    <row r="27192" spans="1:4">
      <c r="A27192" s="215" t="s">
        <v>86239</v>
      </c>
      <c r="B27192" s="215">
        <v>1</v>
      </c>
      <c r="C27192" s="216" t="s">
        <v>86240</v>
      </c>
      <c r="D27192" s="215" t="s">
        <v>86241</v>
      </c>
    </row>
    <row r="27193" spans="1:4">
      <c r="A27193" s="215" t="s">
        <v>86242</v>
      </c>
      <c r="B27193" s="215">
        <v>1</v>
      </c>
      <c r="C27193" s="216" t="s">
        <v>86243</v>
      </c>
      <c r="D27193" s="215" t="s">
        <v>86244</v>
      </c>
    </row>
    <row r="27194" spans="1:4">
      <c r="A27194" s="215" t="s">
        <v>86245</v>
      </c>
      <c r="B27194" s="215">
        <v>1</v>
      </c>
      <c r="C27194" s="216" t="s">
        <v>86246</v>
      </c>
      <c r="D27194" s="215" t="s">
        <v>86247</v>
      </c>
    </row>
    <row r="27195" spans="1:4">
      <c r="A27195" s="215" t="s">
        <v>86248</v>
      </c>
      <c r="B27195" s="215">
        <v>1</v>
      </c>
      <c r="C27195" s="216" t="s">
        <v>86249</v>
      </c>
      <c r="D27195" s="215" t="s">
        <v>86250</v>
      </c>
    </row>
    <row r="27196" spans="1:4">
      <c r="A27196" s="215" t="s">
        <v>86251</v>
      </c>
      <c r="B27196" s="215">
        <v>1</v>
      </c>
      <c r="C27196" s="216" t="s">
        <v>86252</v>
      </c>
      <c r="D27196" s="215" t="s">
        <v>86253</v>
      </c>
    </row>
    <row r="27197" spans="1:4">
      <c r="A27197" s="215" t="s">
        <v>86254</v>
      </c>
      <c r="B27197" s="215">
        <v>1</v>
      </c>
      <c r="C27197" s="216" t="s">
        <v>86255</v>
      </c>
      <c r="D27197" s="215" t="s">
        <v>86256</v>
      </c>
    </row>
    <row r="27198" spans="1:4">
      <c r="A27198" s="215" t="s">
        <v>86257</v>
      </c>
      <c r="B27198" s="215">
        <v>1</v>
      </c>
      <c r="C27198" s="216" t="s">
        <v>86258</v>
      </c>
      <c r="D27198" s="215" t="s">
        <v>86259</v>
      </c>
    </row>
    <row r="27199" spans="1:4">
      <c r="A27199" s="215" t="s">
        <v>86260</v>
      </c>
      <c r="B27199" s="215">
        <v>1</v>
      </c>
      <c r="C27199" s="216" t="s">
        <v>86261</v>
      </c>
      <c r="D27199" s="215" t="s">
        <v>86262</v>
      </c>
    </row>
    <row r="27200" spans="1:4">
      <c r="A27200" s="215" t="s">
        <v>86263</v>
      </c>
      <c r="B27200" s="215">
        <v>1</v>
      </c>
      <c r="C27200" s="216" t="s">
        <v>86264</v>
      </c>
      <c r="D27200" s="215" t="s">
        <v>86265</v>
      </c>
    </row>
    <row r="27201" spans="1:4">
      <c r="A27201" s="215" t="s">
        <v>86266</v>
      </c>
      <c r="B27201" s="215">
        <v>1</v>
      </c>
      <c r="C27201" s="216" t="s">
        <v>86267</v>
      </c>
      <c r="D27201" s="215" t="s">
        <v>86268</v>
      </c>
    </row>
    <row r="27202" spans="1:4">
      <c r="A27202" s="215" t="s">
        <v>86269</v>
      </c>
      <c r="B27202" s="215">
        <v>1</v>
      </c>
      <c r="C27202" s="216" t="s">
        <v>86270</v>
      </c>
      <c r="D27202" s="215" t="s">
        <v>86271</v>
      </c>
    </row>
    <row r="27203" spans="1:4">
      <c r="A27203" s="215" t="s">
        <v>86272</v>
      </c>
      <c r="B27203" s="215">
        <v>1</v>
      </c>
      <c r="C27203" s="216" t="s">
        <v>86273</v>
      </c>
      <c r="D27203" s="215" t="s">
        <v>86274</v>
      </c>
    </row>
    <row r="27204" spans="1:4">
      <c r="A27204" s="215" t="s">
        <v>86275</v>
      </c>
      <c r="B27204" s="215">
        <v>1</v>
      </c>
      <c r="C27204" s="216" t="s">
        <v>86276</v>
      </c>
      <c r="D27204" s="215" t="s">
        <v>86277</v>
      </c>
    </row>
    <row r="27205" spans="1:4">
      <c r="A27205" s="215" t="s">
        <v>86278</v>
      </c>
      <c r="B27205" s="215">
        <v>1</v>
      </c>
      <c r="C27205" s="216" t="s">
        <v>86279</v>
      </c>
      <c r="D27205" s="215" t="s">
        <v>86280</v>
      </c>
    </row>
    <row r="27206" spans="1:4">
      <c r="A27206" s="215" t="s">
        <v>86281</v>
      </c>
      <c r="B27206" s="215">
        <v>1</v>
      </c>
      <c r="C27206" s="216" t="s">
        <v>86282</v>
      </c>
      <c r="D27206" s="215" t="s">
        <v>86283</v>
      </c>
    </row>
    <row r="27207" spans="1:4">
      <c r="A27207" s="215" t="s">
        <v>86284</v>
      </c>
      <c r="B27207" s="215">
        <v>1</v>
      </c>
      <c r="C27207" s="216" t="s">
        <v>86285</v>
      </c>
      <c r="D27207" s="215" t="s">
        <v>86286</v>
      </c>
    </row>
    <row r="27208" spans="1:4">
      <c r="A27208" s="215" t="s">
        <v>86287</v>
      </c>
      <c r="B27208" s="215">
        <v>1</v>
      </c>
      <c r="C27208" s="216" t="s">
        <v>86288</v>
      </c>
      <c r="D27208" s="215" t="s">
        <v>86289</v>
      </c>
    </row>
    <row r="27209" spans="1:4">
      <c r="A27209" s="215" t="s">
        <v>86290</v>
      </c>
      <c r="B27209" s="215">
        <v>1</v>
      </c>
      <c r="C27209" s="216" t="s">
        <v>86291</v>
      </c>
      <c r="D27209" s="215" t="s">
        <v>86292</v>
      </c>
    </row>
    <row r="27210" spans="1:4">
      <c r="A27210" s="215" t="s">
        <v>86293</v>
      </c>
      <c r="B27210" s="215">
        <v>1</v>
      </c>
      <c r="C27210" s="216" t="s">
        <v>86294</v>
      </c>
      <c r="D27210" s="215" t="s">
        <v>86295</v>
      </c>
    </row>
    <row r="27211" spans="1:4">
      <c r="A27211" s="215" t="s">
        <v>86296</v>
      </c>
      <c r="B27211" s="215">
        <v>1</v>
      </c>
      <c r="C27211" s="216" t="s">
        <v>86297</v>
      </c>
      <c r="D27211" s="215" t="s">
        <v>86298</v>
      </c>
    </row>
    <row r="27212" spans="1:4">
      <c r="A27212" s="215" t="s">
        <v>86299</v>
      </c>
      <c r="B27212" s="215">
        <v>1</v>
      </c>
      <c r="C27212" s="216" t="s">
        <v>86300</v>
      </c>
      <c r="D27212" s="215" t="s">
        <v>86301</v>
      </c>
    </row>
    <row r="27213" spans="1:4">
      <c r="A27213" s="215" t="s">
        <v>86302</v>
      </c>
      <c r="B27213" s="215">
        <v>1</v>
      </c>
      <c r="C27213" s="216" t="s">
        <v>86303</v>
      </c>
      <c r="D27213" s="215" t="s">
        <v>86304</v>
      </c>
    </row>
    <row r="27214" spans="1:4">
      <c r="A27214" s="215" t="s">
        <v>86305</v>
      </c>
      <c r="B27214" s="215">
        <v>1</v>
      </c>
      <c r="C27214" s="216" t="s">
        <v>86306</v>
      </c>
      <c r="D27214" s="215" t="s">
        <v>86307</v>
      </c>
    </row>
    <row r="27215" spans="1:4">
      <c r="A27215" s="215" t="s">
        <v>86308</v>
      </c>
      <c r="B27215" s="215">
        <v>1</v>
      </c>
      <c r="C27215" s="216" t="s">
        <v>86309</v>
      </c>
      <c r="D27215" s="215" t="s">
        <v>86310</v>
      </c>
    </row>
    <row r="27216" spans="1:4">
      <c r="A27216" s="215" t="s">
        <v>86311</v>
      </c>
      <c r="B27216" s="215">
        <v>1</v>
      </c>
      <c r="C27216" s="216" t="s">
        <v>86312</v>
      </c>
      <c r="D27216" s="215" t="s">
        <v>86313</v>
      </c>
    </row>
    <row r="27217" spans="1:4">
      <c r="A27217" s="215" t="s">
        <v>86314</v>
      </c>
      <c r="B27217" s="215">
        <v>1</v>
      </c>
      <c r="C27217" s="216" t="s">
        <v>86315</v>
      </c>
      <c r="D27217" s="215" t="s">
        <v>86316</v>
      </c>
    </row>
    <row r="27218" spans="1:4">
      <c r="A27218" s="215" t="s">
        <v>86317</v>
      </c>
      <c r="B27218" s="215">
        <v>1</v>
      </c>
      <c r="C27218" s="216" t="s">
        <v>86318</v>
      </c>
      <c r="D27218" s="215" t="s">
        <v>86319</v>
      </c>
    </row>
    <row r="27219" spans="1:4">
      <c r="A27219" s="215" t="s">
        <v>86320</v>
      </c>
      <c r="B27219" s="215">
        <v>1</v>
      </c>
      <c r="C27219" s="216" t="s">
        <v>86321</v>
      </c>
      <c r="D27219" s="215" t="s">
        <v>86322</v>
      </c>
    </row>
    <row r="27220" spans="1:4">
      <c r="A27220" s="215" t="s">
        <v>86323</v>
      </c>
      <c r="B27220" s="215">
        <v>1</v>
      </c>
      <c r="C27220" s="216" t="s">
        <v>86324</v>
      </c>
      <c r="D27220" s="215" t="s">
        <v>86325</v>
      </c>
    </row>
    <row r="27221" spans="1:4">
      <c r="A27221" s="215" t="s">
        <v>86326</v>
      </c>
      <c r="B27221" s="215">
        <v>1</v>
      </c>
      <c r="C27221" s="216" t="s">
        <v>86327</v>
      </c>
      <c r="D27221" s="215" t="s">
        <v>86328</v>
      </c>
    </row>
    <row r="27222" spans="1:4">
      <c r="A27222" s="215" t="s">
        <v>86329</v>
      </c>
      <c r="B27222" s="215">
        <v>1</v>
      </c>
      <c r="C27222" s="216" t="s">
        <v>86330</v>
      </c>
      <c r="D27222" s="215" t="s">
        <v>86331</v>
      </c>
    </row>
    <row r="27223" spans="1:4">
      <c r="A27223" s="215" t="s">
        <v>86332</v>
      </c>
      <c r="B27223" s="215">
        <v>1</v>
      </c>
      <c r="C27223" s="216" t="s">
        <v>86333</v>
      </c>
      <c r="D27223" s="215" t="s">
        <v>86334</v>
      </c>
    </row>
    <row r="27224" spans="1:4">
      <c r="A27224" s="215" t="s">
        <v>86335</v>
      </c>
      <c r="B27224" s="215">
        <v>1</v>
      </c>
      <c r="C27224" s="216" t="s">
        <v>86336</v>
      </c>
      <c r="D27224" s="215" t="s">
        <v>86337</v>
      </c>
    </row>
    <row r="27225" spans="1:4">
      <c r="A27225" s="215" t="s">
        <v>86338</v>
      </c>
      <c r="B27225" s="215">
        <v>1</v>
      </c>
      <c r="C27225" s="216" t="s">
        <v>86339</v>
      </c>
      <c r="D27225" s="215" t="s">
        <v>86340</v>
      </c>
    </row>
    <row r="27226" spans="1:4">
      <c r="A27226" s="215" t="s">
        <v>86341</v>
      </c>
      <c r="B27226" s="215">
        <v>1</v>
      </c>
      <c r="C27226" s="216" t="s">
        <v>86342</v>
      </c>
      <c r="D27226" s="215" t="s">
        <v>86343</v>
      </c>
    </row>
    <row r="27227" spans="1:4">
      <c r="A27227" s="215" t="s">
        <v>86344</v>
      </c>
      <c r="B27227" s="215">
        <v>1</v>
      </c>
      <c r="C27227" s="216" t="s">
        <v>86345</v>
      </c>
      <c r="D27227" s="215" t="s">
        <v>86346</v>
      </c>
    </row>
    <row r="27228" spans="1:4">
      <c r="A27228" s="215" t="s">
        <v>86347</v>
      </c>
      <c r="B27228" s="215">
        <v>1</v>
      </c>
      <c r="C27228" s="216" t="s">
        <v>86348</v>
      </c>
      <c r="D27228" s="215" t="s">
        <v>86349</v>
      </c>
    </row>
    <row r="27229" spans="1:4">
      <c r="A27229" s="215" t="s">
        <v>86350</v>
      </c>
      <c r="B27229" s="215">
        <v>1</v>
      </c>
      <c r="C27229" s="216" t="s">
        <v>86351</v>
      </c>
      <c r="D27229" s="215" t="s">
        <v>86352</v>
      </c>
    </row>
    <row r="27230" spans="1:4">
      <c r="A27230" s="215" t="s">
        <v>86353</v>
      </c>
      <c r="B27230" s="215">
        <v>1</v>
      </c>
      <c r="C27230" s="216" t="s">
        <v>86354</v>
      </c>
      <c r="D27230" s="215" t="s">
        <v>86355</v>
      </c>
    </row>
    <row r="27231" spans="1:4">
      <c r="A27231" s="215" t="s">
        <v>86356</v>
      </c>
      <c r="B27231" s="215">
        <v>1</v>
      </c>
      <c r="C27231" s="216" t="s">
        <v>86357</v>
      </c>
      <c r="D27231" s="215" t="s">
        <v>86358</v>
      </c>
    </row>
    <row r="27232" spans="1:4">
      <c r="A27232" s="215" t="s">
        <v>86359</v>
      </c>
      <c r="B27232" s="215">
        <v>1</v>
      </c>
      <c r="C27232" s="216" t="s">
        <v>86360</v>
      </c>
      <c r="D27232" s="215" t="s">
        <v>86361</v>
      </c>
    </row>
    <row r="27233" spans="1:4">
      <c r="A27233" s="215" t="s">
        <v>86362</v>
      </c>
      <c r="B27233" s="215">
        <v>1</v>
      </c>
      <c r="C27233" s="216" t="s">
        <v>86363</v>
      </c>
      <c r="D27233" s="215" t="s">
        <v>86364</v>
      </c>
    </row>
    <row r="27234" spans="1:4">
      <c r="A27234" s="215" t="s">
        <v>86365</v>
      </c>
      <c r="B27234" s="215">
        <v>1</v>
      </c>
      <c r="C27234" s="216" t="s">
        <v>86366</v>
      </c>
      <c r="D27234" s="215" t="s">
        <v>86367</v>
      </c>
    </row>
    <row r="27235" spans="1:4">
      <c r="A27235" s="215" t="s">
        <v>86368</v>
      </c>
      <c r="B27235" s="215">
        <v>1</v>
      </c>
      <c r="C27235" s="216" t="s">
        <v>86369</v>
      </c>
      <c r="D27235" s="215" t="s">
        <v>86370</v>
      </c>
    </row>
    <row r="27236" spans="1:4">
      <c r="A27236" s="215" t="s">
        <v>86371</v>
      </c>
      <c r="B27236" s="215">
        <v>1</v>
      </c>
      <c r="C27236" s="216" t="s">
        <v>86372</v>
      </c>
      <c r="D27236" s="215" t="s">
        <v>86373</v>
      </c>
    </row>
    <row r="27237" spans="1:4">
      <c r="A27237" s="215" t="s">
        <v>86374</v>
      </c>
      <c r="B27237" s="215">
        <v>1</v>
      </c>
      <c r="C27237" s="216" t="s">
        <v>86375</v>
      </c>
      <c r="D27237" s="215" t="s">
        <v>86376</v>
      </c>
    </row>
    <row r="27238" spans="1:4">
      <c r="A27238" s="215" t="s">
        <v>86377</v>
      </c>
      <c r="B27238" s="215">
        <v>1</v>
      </c>
      <c r="C27238" s="216" t="s">
        <v>86378</v>
      </c>
      <c r="D27238" s="215" t="s">
        <v>86379</v>
      </c>
    </row>
    <row r="27239" spans="1:4">
      <c r="A27239" s="215" t="s">
        <v>86380</v>
      </c>
      <c r="B27239" s="215">
        <v>1</v>
      </c>
      <c r="C27239" s="216" t="s">
        <v>86381</v>
      </c>
      <c r="D27239" s="215" t="s">
        <v>86382</v>
      </c>
    </row>
    <row r="27240" spans="1:4">
      <c r="A27240" s="215" t="s">
        <v>86383</v>
      </c>
      <c r="B27240" s="215">
        <v>1</v>
      </c>
      <c r="C27240" s="216" t="s">
        <v>86384</v>
      </c>
      <c r="D27240" s="215" t="s">
        <v>86385</v>
      </c>
    </row>
    <row r="27241" spans="1:4">
      <c r="A27241" s="215" t="s">
        <v>86386</v>
      </c>
      <c r="B27241" s="215">
        <v>1</v>
      </c>
      <c r="C27241" s="216" t="s">
        <v>86387</v>
      </c>
      <c r="D27241" s="215" t="s">
        <v>86388</v>
      </c>
    </row>
    <row r="27242" spans="1:4">
      <c r="A27242" s="215" t="s">
        <v>86389</v>
      </c>
      <c r="B27242" s="215">
        <v>1</v>
      </c>
      <c r="C27242" s="216" t="s">
        <v>86390</v>
      </c>
      <c r="D27242" s="215" t="s">
        <v>86391</v>
      </c>
    </row>
    <row r="27243" spans="1:4">
      <c r="A27243" s="215" t="s">
        <v>86392</v>
      </c>
      <c r="B27243" s="215">
        <v>1</v>
      </c>
      <c r="C27243" s="216" t="s">
        <v>86393</v>
      </c>
      <c r="D27243" s="215" t="s">
        <v>86394</v>
      </c>
    </row>
    <row r="27244" spans="1:4">
      <c r="A27244" s="215" t="s">
        <v>86395</v>
      </c>
      <c r="B27244" s="215">
        <v>1</v>
      </c>
      <c r="C27244" s="216" t="s">
        <v>86396</v>
      </c>
      <c r="D27244" s="215" t="s">
        <v>86397</v>
      </c>
    </row>
    <row r="27245" spans="1:4">
      <c r="A27245" s="215" t="s">
        <v>86398</v>
      </c>
      <c r="B27245" s="215">
        <v>1</v>
      </c>
      <c r="C27245" s="216" t="s">
        <v>86399</v>
      </c>
      <c r="D27245" s="215" t="s">
        <v>86400</v>
      </c>
    </row>
    <row r="27246" spans="1:4">
      <c r="A27246" s="215" t="s">
        <v>86401</v>
      </c>
      <c r="B27246" s="215">
        <v>1</v>
      </c>
      <c r="C27246" s="216" t="s">
        <v>86402</v>
      </c>
      <c r="D27246" s="215" t="s">
        <v>86403</v>
      </c>
    </row>
    <row r="27247" spans="1:4">
      <c r="A27247" s="215" t="s">
        <v>86404</v>
      </c>
      <c r="B27247" s="215">
        <v>1</v>
      </c>
      <c r="C27247" s="216" t="s">
        <v>86405</v>
      </c>
      <c r="D27247" s="215" t="s">
        <v>86406</v>
      </c>
    </row>
    <row r="27248" spans="1:4">
      <c r="A27248" s="215" t="s">
        <v>86407</v>
      </c>
      <c r="B27248" s="215">
        <v>1</v>
      </c>
      <c r="C27248" s="216" t="s">
        <v>86408</v>
      </c>
      <c r="D27248" s="215" t="s">
        <v>86409</v>
      </c>
    </row>
    <row r="27249" spans="1:4">
      <c r="A27249" s="215" t="s">
        <v>86410</v>
      </c>
      <c r="B27249" s="215">
        <v>1</v>
      </c>
      <c r="C27249" s="216" t="s">
        <v>86411</v>
      </c>
      <c r="D27249" s="215" t="s">
        <v>86412</v>
      </c>
    </row>
    <row r="27250" spans="1:4">
      <c r="A27250" s="215" t="s">
        <v>86413</v>
      </c>
      <c r="B27250" s="215">
        <v>1</v>
      </c>
      <c r="C27250" s="216" t="s">
        <v>86414</v>
      </c>
      <c r="D27250" s="215" t="s">
        <v>86415</v>
      </c>
    </row>
    <row r="27251" spans="1:4">
      <c r="A27251" s="215" t="s">
        <v>86416</v>
      </c>
      <c r="B27251" s="215">
        <v>1</v>
      </c>
      <c r="C27251" s="216" t="s">
        <v>86417</v>
      </c>
      <c r="D27251" s="215" t="s">
        <v>86418</v>
      </c>
    </row>
    <row r="27252" spans="1:4">
      <c r="A27252" s="215" t="s">
        <v>86419</v>
      </c>
      <c r="B27252" s="215">
        <v>1</v>
      </c>
      <c r="C27252" s="216" t="s">
        <v>86420</v>
      </c>
      <c r="D27252" s="215" t="s">
        <v>86421</v>
      </c>
    </row>
    <row r="27253" spans="1:4">
      <c r="A27253" s="215" t="s">
        <v>86422</v>
      </c>
      <c r="B27253" s="215">
        <v>1</v>
      </c>
      <c r="C27253" s="216" t="s">
        <v>86423</v>
      </c>
      <c r="D27253" s="215" t="s">
        <v>86424</v>
      </c>
    </row>
    <row r="27254" spans="1:4">
      <c r="A27254" s="215" t="s">
        <v>86425</v>
      </c>
      <c r="B27254" s="215">
        <v>1</v>
      </c>
      <c r="C27254" s="216" t="s">
        <v>86426</v>
      </c>
      <c r="D27254" s="215" t="s">
        <v>86427</v>
      </c>
    </row>
    <row r="27255" spans="1:4">
      <c r="A27255" s="215" t="s">
        <v>86428</v>
      </c>
      <c r="B27255" s="215">
        <v>1</v>
      </c>
      <c r="C27255" s="216" t="s">
        <v>86429</v>
      </c>
      <c r="D27255" s="215" t="s">
        <v>86430</v>
      </c>
    </row>
    <row r="27256" spans="1:4">
      <c r="A27256" s="215" t="s">
        <v>86431</v>
      </c>
      <c r="B27256" s="215">
        <v>1</v>
      </c>
      <c r="C27256" s="216" t="s">
        <v>86432</v>
      </c>
      <c r="D27256" s="215" t="s">
        <v>86433</v>
      </c>
    </row>
    <row r="27257" spans="1:4">
      <c r="A27257" s="215" t="s">
        <v>86434</v>
      </c>
      <c r="B27257" s="215">
        <v>1</v>
      </c>
      <c r="C27257" s="216" t="s">
        <v>86435</v>
      </c>
      <c r="D27257" s="215" t="s">
        <v>86436</v>
      </c>
    </row>
    <row r="27258" spans="1:4">
      <c r="A27258" s="215" t="s">
        <v>86437</v>
      </c>
      <c r="B27258" s="215">
        <v>1</v>
      </c>
      <c r="C27258" s="216" t="s">
        <v>86438</v>
      </c>
      <c r="D27258" s="215" t="s">
        <v>86439</v>
      </c>
    </row>
    <row r="27259" spans="1:4">
      <c r="A27259" s="215" t="s">
        <v>86440</v>
      </c>
      <c r="B27259" s="215">
        <v>1</v>
      </c>
      <c r="C27259" s="216" t="s">
        <v>86441</v>
      </c>
      <c r="D27259" s="215" t="s">
        <v>86442</v>
      </c>
    </row>
    <row r="27260" spans="1:4">
      <c r="A27260" s="215" t="s">
        <v>86443</v>
      </c>
      <c r="B27260" s="215">
        <v>1</v>
      </c>
      <c r="C27260" s="216" t="s">
        <v>86444</v>
      </c>
      <c r="D27260" s="215" t="s">
        <v>86445</v>
      </c>
    </row>
    <row r="27261" spans="1:4">
      <c r="A27261" s="215" t="s">
        <v>86446</v>
      </c>
      <c r="B27261" s="215">
        <v>1</v>
      </c>
      <c r="C27261" s="216" t="s">
        <v>86447</v>
      </c>
      <c r="D27261" s="215" t="s">
        <v>86448</v>
      </c>
    </row>
    <row r="27262" spans="1:4">
      <c r="A27262" s="215" t="s">
        <v>86449</v>
      </c>
      <c r="B27262" s="215">
        <v>1</v>
      </c>
      <c r="C27262" s="216" t="s">
        <v>86450</v>
      </c>
      <c r="D27262" s="215" t="s">
        <v>86451</v>
      </c>
    </row>
    <row r="27263" spans="1:4">
      <c r="A27263" s="215" t="s">
        <v>86452</v>
      </c>
      <c r="B27263" s="215">
        <v>1</v>
      </c>
      <c r="C27263" s="216" t="s">
        <v>86453</v>
      </c>
      <c r="D27263" s="215" t="s">
        <v>86454</v>
      </c>
    </row>
    <row r="27264" spans="1:4">
      <c r="A27264" s="215" t="s">
        <v>86455</v>
      </c>
      <c r="B27264" s="215">
        <v>1</v>
      </c>
      <c r="C27264" s="216" t="s">
        <v>86456</v>
      </c>
      <c r="D27264" s="215" t="s">
        <v>86457</v>
      </c>
    </row>
    <row r="27265" spans="1:4">
      <c r="A27265" s="215" t="s">
        <v>86458</v>
      </c>
      <c r="B27265" s="215">
        <v>1</v>
      </c>
      <c r="C27265" s="216" t="s">
        <v>86459</v>
      </c>
      <c r="D27265" s="215" t="s">
        <v>86460</v>
      </c>
    </row>
    <row r="27266" spans="1:4">
      <c r="A27266" s="215" t="s">
        <v>86461</v>
      </c>
      <c r="B27266" s="215">
        <v>1</v>
      </c>
      <c r="C27266" s="216" t="s">
        <v>86462</v>
      </c>
      <c r="D27266" s="215" t="s">
        <v>86463</v>
      </c>
    </row>
    <row r="27267" spans="1:4">
      <c r="A27267" s="215" t="s">
        <v>86464</v>
      </c>
      <c r="B27267" s="215">
        <v>1</v>
      </c>
      <c r="C27267" s="216" t="s">
        <v>86465</v>
      </c>
      <c r="D27267" s="215" t="s">
        <v>86466</v>
      </c>
    </row>
    <row r="27268" spans="1:4">
      <c r="A27268" s="215" t="s">
        <v>86467</v>
      </c>
      <c r="B27268" s="215">
        <v>1</v>
      </c>
      <c r="C27268" s="216" t="s">
        <v>86468</v>
      </c>
      <c r="D27268" s="215" t="s">
        <v>86469</v>
      </c>
    </row>
    <row r="27269" spans="1:4">
      <c r="A27269" s="215" t="s">
        <v>86470</v>
      </c>
      <c r="B27269" s="215">
        <v>1</v>
      </c>
      <c r="C27269" s="216" t="s">
        <v>86471</v>
      </c>
      <c r="D27269" s="215" t="s">
        <v>86472</v>
      </c>
    </row>
    <row r="27270" spans="1:4">
      <c r="A27270" s="215" t="s">
        <v>86473</v>
      </c>
      <c r="B27270" s="215">
        <v>1</v>
      </c>
      <c r="C27270" s="216" t="s">
        <v>86474</v>
      </c>
      <c r="D27270" s="215" t="s">
        <v>86475</v>
      </c>
    </row>
    <row r="27271" spans="1:4">
      <c r="A27271" s="215" t="s">
        <v>86476</v>
      </c>
      <c r="B27271" s="215">
        <v>1</v>
      </c>
      <c r="C27271" s="216" t="s">
        <v>86477</v>
      </c>
      <c r="D27271" s="215" t="s">
        <v>86478</v>
      </c>
    </row>
    <row r="27272" spans="1:4">
      <c r="A27272" s="215" t="s">
        <v>86479</v>
      </c>
      <c r="B27272" s="215">
        <v>1</v>
      </c>
      <c r="C27272" s="216" t="s">
        <v>86480</v>
      </c>
      <c r="D27272" s="215" t="s">
        <v>86481</v>
      </c>
    </row>
    <row r="27273" spans="1:4">
      <c r="A27273" s="215" t="s">
        <v>86482</v>
      </c>
      <c r="B27273" s="215">
        <v>1</v>
      </c>
      <c r="C27273" s="216" t="s">
        <v>86483</v>
      </c>
      <c r="D27273" s="215" t="s">
        <v>86484</v>
      </c>
    </row>
    <row r="27274" spans="1:4">
      <c r="A27274" s="215" t="s">
        <v>86485</v>
      </c>
      <c r="B27274" s="215">
        <v>1</v>
      </c>
      <c r="C27274" s="216" t="s">
        <v>86486</v>
      </c>
      <c r="D27274" s="215" t="s">
        <v>86487</v>
      </c>
    </row>
    <row r="27275" spans="1:4">
      <c r="A27275" s="215" t="s">
        <v>86488</v>
      </c>
      <c r="B27275" s="215">
        <v>1</v>
      </c>
      <c r="C27275" s="216" t="s">
        <v>86489</v>
      </c>
      <c r="D27275" s="215" t="s">
        <v>86490</v>
      </c>
    </row>
    <row r="27276" spans="1:4">
      <c r="A27276" s="215" t="s">
        <v>86491</v>
      </c>
      <c r="B27276" s="215">
        <v>1</v>
      </c>
      <c r="C27276" s="216" t="s">
        <v>86492</v>
      </c>
      <c r="D27276" s="215" t="s">
        <v>86493</v>
      </c>
    </row>
    <row r="27277" spans="1:4">
      <c r="A27277" s="215" t="s">
        <v>86494</v>
      </c>
      <c r="B27277" s="215">
        <v>1</v>
      </c>
      <c r="C27277" s="216" t="s">
        <v>86495</v>
      </c>
      <c r="D27277" s="215" t="s">
        <v>86496</v>
      </c>
    </row>
    <row r="27278" spans="1:4">
      <c r="A27278" s="215" t="s">
        <v>86497</v>
      </c>
      <c r="B27278" s="215">
        <v>1</v>
      </c>
      <c r="C27278" s="216" t="s">
        <v>86498</v>
      </c>
      <c r="D27278" s="215" t="s">
        <v>86499</v>
      </c>
    </row>
    <row r="27279" spans="1:4">
      <c r="A27279" s="215" t="s">
        <v>86500</v>
      </c>
      <c r="B27279" s="215">
        <v>1</v>
      </c>
      <c r="C27279" s="216" t="s">
        <v>86501</v>
      </c>
      <c r="D27279" s="215" t="s">
        <v>86502</v>
      </c>
    </row>
    <row r="27280" spans="1:4">
      <c r="A27280" s="215" t="s">
        <v>86503</v>
      </c>
      <c r="B27280" s="215">
        <v>1</v>
      </c>
      <c r="C27280" s="216" t="s">
        <v>86504</v>
      </c>
      <c r="D27280" s="215" t="s">
        <v>86505</v>
      </c>
    </row>
    <row r="27281" spans="1:4">
      <c r="A27281" s="215" t="s">
        <v>86506</v>
      </c>
      <c r="B27281" s="215">
        <v>1</v>
      </c>
      <c r="C27281" s="216" t="s">
        <v>86507</v>
      </c>
      <c r="D27281" s="215" t="s">
        <v>86508</v>
      </c>
    </row>
    <row r="27282" spans="1:4">
      <c r="A27282" s="215" t="s">
        <v>86509</v>
      </c>
      <c r="B27282" s="215">
        <v>1</v>
      </c>
      <c r="C27282" s="216" t="s">
        <v>86510</v>
      </c>
      <c r="D27282" s="215" t="s">
        <v>86511</v>
      </c>
    </row>
    <row r="27283" spans="1:4">
      <c r="A27283" s="215" t="s">
        <v>86512</v>
      </c>
      <c r="B27283" s="215">
        <v>1</v>
      </c>
      <c r="C27283" s="216" t="s">
        <v>86513</v>
      </c>
      <c r="D27283" s="215" t="s">
        <v>86514</v>
      </c>
    </row>
    <row r="27284" spans="1:4">
      <c r="A27284" s="215" t="s">
        <v>86515</v>
      </c>
      <c r="B27284" s="215">
        <v>1</v>
      </c>
      <c r="C27284" s="216" t="s">
        <v>86516</v>
      </c>
      <c r="D27284" s="215" t="s">
        <v>86517</v>
      </c>
    </row>
    <row r="27285" spans="1:4">
      <c r="A27285" s="215" t="s">
        <v>86518</v>
      </c>
      <c r="B27285" s="215">
        <v>1</v>
      </c>
      <c r="C27285" s="216" t="s">
        <v>86519</v>
      </c>
      <c r="D27285" s="215" t="s">
        <v>86520</v>
      </c>
    </row>
    <row r="27286" spans="1:4">
      <c r="A27286" s="215" t="s">
        <v>86521</v>
      </c>
      <c r="B27286" s="215">
        <v>1</v>
      </c>
      <c r="C27286" s="216" t="s">
        <v>86522</v>
      </c>
      <c r="D27286" s="215" t="s">
        <v>86523</v>
      </c>
    </row>
    <row r="27287" spans="1:4">
      <c r="A27287" s="215" t="s">
        <v>86524</v>
      </c>
      <c r="B27287" s="215">
        <v>1</v>
      </c>
      <c r="C27287" s="216" t="s">
        <v>86525</v>
      </c>
      <c r="D27287" s="215" t="s">
        <v>86526</v>
      </c>
    </row>
    <row r="27288" spans="1:4">
      <c r="A27288" s="215" t="s">
        <v>86527</v>
      </c>
      <c r="B27288" s="215">
        <v>1</v>
      </c>
      <c r="C27288" s="216" t="s">
        <v>86528</v>
      </c>
      <c r="D27288" s="215" t="s">
        <v>86529</v>
      </c>
    </row>
    <row r="27289" spans="1:4">
      <c r="A27289" s="215" t="s">
        <v>86530</v>
      </c>
      <c r="B27289" s="215">
        <v>1</v>
      </c>
      <c r="C27289" s="216" t="s">
        <v>86531</v>
      </c>
      <c r="D27289" s="215" t="s">
        <v>86532</v>
      </c>
    </row>
    <row r="27290" spans="1:4">
      <c r="A27290" s="215" t="s">
        <v>86533</v>
      </c>
      <c r="B27290" s="215">
        <v>1</v>
      </c>
      <c r="C27290" s="216" t="s">
        <v>86534</v>
      </c>
      <c r="D27290" s="215" t="s">
        <v>86535</v>
      </c>
    </row>
    <row r="27291" spans="1:4">
      <c r="A27291" s="215" t="s">
        <v>86536</v>
      </c>
      <c r="B27291" s="215">
        <v>1</v>
      </c>
      <c r="C27291" s="216" t="s">
        <v>86537</v>
      </c>
      <c r="D27291" s="215" t="s">
        <v>86538</v>
      </c>
    </row>
    <row r="27292" spans="1:4">
      <c r="A27292" s="215" t="s">
        <v>86539</v>
      </c>
      <c r="B27292" s="215">
        <v>1</v>
      </c>
      <c r="C27292" s="216" t="s">
        <v>86540</v>
      </c>
      <c r="D27292" s="215" t="s">
        <v>86541</v>
      </c>
    </row>
    <row r="27293" spans="1:4">
      <c r="A27293" s="215" t="s">
        <v>86542</v>
      </c>
      <c r="B27293" s="215">
        <v>1</v>
      </c>
      <c r="C27293" s="216" t="s">
        <v>86543</v>
      </c>
      <c r="D27293" s="215" t="s">
        <v>86544</v>
      </c>
    </row>
    <row r="27294" spans="1:4">
      <c r="A27294" s="215" t="s">
        <v>86545</v>
      </c>
      <c r="B27294" s="215">
        <v>1</v>
      </c>
      <c r="C27294" s="216" t="s">
        <v>86546</v>
      </c>
      <c r="D27294" s="215" t="s">
        <v>86547</v>
      </c>
    </row>
    <row r="27295" spans="1:4">
      <c r="A27295" s="215" t="s">
        <v>86548</v>
      </c>
      <c r="B27295" s="215">
        <v>1</v>
      </c>
      <c r="C27295" s="216" t="s">
        <v>86549</v>
      </c>
      <c r="D27295" s="215" t="s">
        <v>86550</v>
      </c>
    </row>
    <row r="27296" spans="1:4">
      <c r="A27296" s="215" t="s">
        <v>86551</v>
      </c>
      <c r="B27296" s="215">
        <v>1</v>
      </c>
      <c r="C27296" s="216" t="s">
        <v>86552</v>
      </c>
      <c r="D27296" s="215" t="s">
        <v>86553</v>
      </c>
    </row>
    <row r="27297" spans="1:4">
      <c r="A27297" s="215" t="s">
        <v>86554</v>
      </c>
      <c r="B27297" s="215">
        <v>1</v>
      </c>
      <c r="C27297" s="216" t="s">
        <v>86555</v>
      </c>
      <c r="D27297" s="215" t="s">
        <v>86556</v>
      </c>
    </row>
    <row r="27298" spans="1:4">
      <c r="A27298" s="215" t="s">
        <v>86557</v>
      </c>
      <c r="B27298" s="215">
        <v>1</v>
      </c>
      <c r="C27298" s="216" t="s">
        <v>86558</v>
      </c>
      <c r="D27298" s="215" t="s">
        <v>86559</v>
      </c>
    </row>
    <row r="27299" spans="1:4">
      <c r="A27299" s="215" t="s">
        <v>86560</v>
      </c>
      <c r="B27299" s="215">
        <v>1</v>
      </c>
      <c r="C27299" s="216" t="s">
        <v>86561</v>
      </c>
      <c r="D27299" s="215" t="s">
        <v>86562</v>
      </c>
    </row>
    <row r="27300" spans="1:4">
      <c r="A27300" s="215" t="s">
        <v>86563</v>
      </c>
      <c r="B27300" s="215">
        <v>1</v>
      </c>
      <c r="C27300" s="216" t="s">
        <v>86564</v>
      </c>
      <c r="D27300" s="215" t="s">
        <v>86565</v>
      </c>
    </row>
    <row r="27301" spans="1:4">
      <c r="A27301" s="215" t="s">
        <v>86566</v>
      </c>
      <c r="B27301" s="215">
        <v>1</v>
      </c>
      <c r="C27301" s="216" t="s">
        <v>86567</v>
      </c>
      <c r="D27301" s="215" t="s">
        <v>86568</v>
      </c>
    </row>
    <row r="27302" spans="1:4">
      <c r="A27302" s="215" t="s">
        <v>86569</v>
      </c>
      <c r="B27302" s="215">
        <v>1</v>
      </c>
      <c r="C27302" s="216" t="s">
        <v>86570</v>
      </c>
      <c r="D27302" s="215" t="s">
        <v>86571</v>
      </c>
    </row>
    <row r="27303" spans="1:4">
      <c r="A27303" s="215" t="s">
        <v>86572</v>
      </c>
      <c r="B27303" s="215">
        <v>1</v>
      </c>
      <c r="C27303" s="216" t="s">
        <v>86573</v>
      </c>
      <c r="D27303" s="215" t="s">
        <v>86574</v>
      </c>
    </row>
    <row r="27304" spans="1:4">
      <c r="A27304" s="215" t="s">
        <v>86575</v>
      </c>
      <c r="B27304" s="215">
        <v>1</v>
      </c>
      <c r="C27304" s="216" t="s">
        <v>86576</v>
      </c>
      <c r="D27304" s="215" t="s">
        <v>86577</v>
      </c>
    </row>
    <row r="27305" spans="1:4">
      <c r="A27305" s="215" t="s">
        <v>86578</v>
      </c>
      <c r="B27305" s="215">
        <v>1</v>
      </c>
      <c r="C27305" s="216" t="s">
        <v>86579</v>
      </c>
      <c r="D27305" s="215" t="s">
        <v>86580</v>
      </c>
    </row>
    <row r="27306" spans="1:4">
      <c r="A27306" s="215" t="s">
        <v>86581</v>
      </c>
      <c r="B27306" s="215">
        <v>1</v>
      </c>
      <c r="C27306" s="216" t="s">
        <v>86582</v>
      </c>
      <c r="D27306" s="215" t="s">
        <v>86583</v>
      </c>
    </row>
    <row r="27307" spans="1:4">
      <c r="A27307" s="215" t="s">
        <v>86584</v>
      </c>
      <c r="B27307" s="215">
        <v>1</v>
      </c>
      <c r="C27307" s="216" t="s">
        <v>86585</v>
      </c>
      <c r="D27307" s="215" t="s">
        <v>86586</v>
      </c>
    </row>
    <row r="27308" spans="1:4">
      <c r="A27308" s="215" t="s">
        <v>86587</v>
      </c>
      <c r="B27308" s="215">
        <v>1</v>
      </c>
      <c r="C27308" s="216" t="s">
        <v>86588</v>
      </c>
      <c r="D27308" s="215" t="s">
        <v>86589</v>
      </c>
    </row>
    <row r="27309" spans="1:4">
      <c r="A27309" s="215" t="s">
        <v>86590</v>
      </c>
      <c r="B27309" s="215">
        <v>1</v>
      </c>
      <c r="C27309" s="216" t="s">
        <v>86591</v>
      </c>
      <c r="D27309" s="215" t="s">
        <v>86592</v>
      </c>
    </row>
    <row r="27310" spans="1:4">
      <c r="A27310" s="215" t="s">
        <v>86593</v>
      </c>
      <c r="B27310" s="215">
        <v>1</v>
      </c>
      <c r="C27310" s="216" t="s">
        <v>86594</v>
      </c>
      <c r="D27310" s="215" t="s">
        <v>86595</v>
      </c>
    </row>
    <row r="27311" spans="1:4">
      <c r="A27311" s="215" t="s">
        <v>86596</v>
      </c>
      <c r="B27311" s="215">
        <v>1</v>
      </c>
      <c r="C27311" s="216" t="s">
        <v>86597</v>
      </c>
      <c r="D27311" s="215" t="s">
        <v>86598</v>
      </c>
    </row>
    <row r="27312" spans="1:4">
      <c r="A27312" s="215" t="s">
        <v>86599</v>
      </c>
      <c r="B27312" s="215">
        <v>1</v>
      </c>
      <c r="C27312" s="216" t="s">
        <v>86600</v>
      </c>
      <c r="D27312" s="215" t="s">
        <v>86601</v>
      </c>
    </row>
    <row r="27313" spans="1:4">
      <c r="A27313" s="215" t="s">
        <v>86602</v>
      </c>
      <c r="B27313" s="215">
        <v>1</v>
      </c>
      <c r="C27313" s="216" t="s">
        <v>86603</v>
      </c>
      <c r="D27313" s="215" t="s">
        <v>86604</v>
      </c>
    </row>
    <row r="27314" spans="1:4">
      <c r="A27314" s="215" t="s">
        <v>86605</v>
      </c>
      <c r="B27314" s="215">
        <v>1</v>
      </c>
      <c r="C27314" s="216" t="s">
        <v>86606</v>
      </c>
      <c r="D27314" s="215" t="s">
        <v>86607</v>
      </c>
    </row>
    <row r="27315" spans="1:4">
      <c r="A27315" s="215" t="s">
        <v>86608</v>
      </c>
      <c r="B27315" s="215">
        <v>1</v>
      </c>
      <c r="C27315" s="216" t="s">
        <v>86609</v>
      </c>
      <c r="D27315" s="215" t="s">
        <v>86610</v>
      </c>
    </row>
    <row r="27316" spans="1:4">
      <c r="A27316" s="215" t="s">
        <v>86611</v>
      </c>
      <c r="B27316" s="215">
        <v>1</v>
      </c>
      <c r="C27316" s="216" t="s">
        <v>86612</v>
      </c>
      <c r="D27316" s="215" t="s">
        <v>86613</v>
      </c>
    </row>
    <row r="27317" spans="1:4">
      <c r="A27317" s="215" t="s">
        <v>86614</v>
      </c>
      <c r="B27317" s="215">
        <v>1</v>
      </c>
      <c r="C27317" s="216" t="s">
        <v>86615</v>
      </c>
      <c r="D27317" s="215" t="s">
        <v>86616</v>
      </c>
    </row>
    <row r="27318" spans="1:4">
      <c r="A27318" s="215" t="s">
        <v>86617</v>
      </c>
      <c r="B27318" s="215">
        <v>1</v>
      </c>
      <c r="C27318" s="216" t="s">
        <v>86618</v>
      </c>
      <c r="D27318" s="215" t="s">
        <v>86619</v>
      </c>
    </row>
    <row r="27319" spans="1:4">
      <c r="A27319" s="215" t="s">
        <v>86620</v>
      </c>
      <c r="B27319" s="215">
        <v>1</v>
      </c>
      <c r="C27319" s="216" t="s">
        <v>86621</v>
      </c>
      <c r="D27319" s="215" t="s">
        <v>86622</v>
      </c>
    </row>
    <row r="27320" spans="1:4">
      <c r="A27320" s="215" t="s">
        <v>86623</v>
      </c>
      <c r="B27320" s="215">
        <v>1</v>
      </c>
      <c r="C27320" s="216" t="s">
        <v>86624</v>
      </c>
      <c r="D27320" s="215" t="s">
        <v>86625</v>
      </c>
    </row>
    <row r="27321" spans="1:4">
      <c r="A27321" s="215" t="s">
        <v>86626</v>
      </c>
      <c r="B27321" s="215">
        <v>1</v>
      </c>
      <c r="C27321" s="216" t="s">
        <v>86627</v>
      </c>
      <c r="D27321" s="215" t="s">
        <v>86628</v>
      </c>
    </row>
    <row r="27322" spans="1:4">
      <c r="A27322" s="215" t="s">
        <v>86629</v>
      </c>
      <c r="B27322" s="215">
        <v>1</v>
      </c>
      <c r="C27322" s="216" t="s">
        <v>86630</v>
      </c>
      <c r="D27322" s="215" t="s">
        <v>86631</v>
      </c>
    </row>
    <row r="27323" spans="1:4">
      <c r="A27323" s="215" t="s">
        <v>86632</v>
      </c>
      <c r="B27323" s="215">
        <v>1</v>
      </c>
      <c r="C27323" s="216" t="s">
        <v>86633</v>
      </c>
      <c r="D27323" s="215" t="s">
        <v>86634</v>
      </c>
    </row>
    <row r="27324" spans="1:4">
      <c r="A27324" s="215" t="s">
        <v>86635</v>
      </c>
      <c r="B27324" s="215">
        <v>1</v>
      </c>
      <c r="C27324" s="216" t="s">
        <v>86636</v>
      </c>
      <c r="D27324" s="215" t="s">
        <v>86637</v>
      </c>
    </row>
    <row r="27325" spans="1:4">
      <c r="A27325" s="215" t="s">
        <v>86638</v>
      </c>
      <c r="B27325" s="215">
        <v>1</v>
      </c>
      <c r="C27325" s="216" t="s">
        <v>86639</v>
      </c>
      <c r="D27325" s="215" t="s">
        <v>86640</v>
      </c>
    </row>
    <row r="27326" spans="1:4">
      <c r="A27326" s="215" t="s">
        <v>86641</v>
      </c>
      <c r="B27326" s="215">
        <v>1</v>
      </c>
      <c r="C27326" s="216" t="s">
        <v>86642</v>
      </c>
      <c r="D27326" s="215" t="s">
        <v>86643</v>
      </c>
    </row>
    <row r="27327" spans="1:4">
      <c r="A27327" s="215" t="s">
        <v>86644</v>
      </c>
      <c r="B27327" s="215">
        <v>1</v>
      </c>
      <c r="C27327" s="216" t="s">
        <v>86645</v>
      </c>
      <c r="D27327" s="215" t="s">
        <v>86646</v>
      </c>
    </row>
    <row r="27328" spans="1:4">
      <c r="A27328" s="215" t="s">
        <v>86647</v>
      </c>
      <c r="B27328" s="215">
        <v>1</v>
      </c>
      <c r="C27328" s="216" t="s">
        <v>86648</v>
      </c>
      <c r="D27328" s="215" t="s">
        <v>86649</v>
      </c>
    </row>
    <row r="27329" spans="1:4">
      <c r="A27329" s="215" t="s">
        <v>86650</v>
      </c>
      <c r="B27329" s="215">
        <v>1</v>
      </c>
      <c r="C27329" s="216" t="s">
        <v>86651</v>
      </c>
      <c r="D27329" s="215" t="s">
        <v>86652</v>
      </c>
    </row>
    <row r="27330" spans="1:4">
      <c r="A27330" s="215" t="s">
        <v>86653</v>
      </c>
      <c r="B27330" s="215">
        <v>1</v>
      </c>
      <c r="C27330" s="216" t="s">
        <v>86654</v>
      </c>
      <c r="D27330" s="215" t="s">
        <v>86655</v>
      </c>
    </row>
    <row r="27331" spans="1:4">
      <c r="A27331" s="215" t="s">
        <v>86656</v>
      </c>
      <c r="B27331" s="215">
        <v>1</v>
      </c>
      <c r="C27331" s="216" t="s">
        <v>86657</v>
      </c>
      <c r="D27331" s="215" t="s">
        <v>86658</v>
      </c>
    </row>
    <row r="27332" spans="1:4">
      <c r="A27332" s="215" t="s">
        <v>86659</v>
      </c>
      <c r="B27332" s="215">
        <v>1</v>
      </c>
      <c r="C27332" s="216" t="s">
        <v>86660</v>
      </c>
      <c r="D27332" s="215" t="s">
        <v>86661</v>
      </c>
    </row>
    <row r="27333" spans="1:4">
      <c r="A27333" s="215" t="s">
        <v>86662</v>
      </c>
      <c r="B27333" s="215">
        <v>1</v>
      </c>
      <c r="C27333" s="216" t="s">
        <v>86663</v>
      </c>
      <c r="D27333" s="215" t="s">
        <v>86664</v>
      </c>
    </row>
    <row r="27334" spans="1:4">
      <c r="A27334" s="215" t="s">
        <v>86665</v>
      </c>
      <c r="B27334" s="215">
        <v>1</v>
      </c>
      <c r="C27334" s="216" t="s">
        <v>86666</v>
      </c>
      <c r="D27334" s="215" t="s">
        <v>86667</v>
      </c>
    </row>
    <row r="27335" spans="1:4">
      <c r="A27335" s="215" t="s">
        <v>86668</v>
      </c>
      <c r="B27335" s="215">
        <v>1</v>
      </c>
      <c r="C27335" s="216" t="s">
        <v>86669</v>
      </c>
      <c r="D27335" s="215" t="s">
        <v>86670</v>
      </c>
    </row>
    <row r="27336" spans="1:4">
      <c r="A27336" s="215" t="s">
        <v>86671</v>
      </c>
      <c r="B27336" s="215">
        <v>1</v>
      </c>
      <c r="C27336" s="216" t="s">
        <v>86672</v>
      </c>
      <c r="D27336" s="215" t="s">
        <v>86673</v>
      </c>
    </row>
    <row r="27337" spans="1:4">
      <c r="A27337" s="215" t="s">
        <v>86674</v>
      </c>
      <c r="B27337" s="215">
        <v>1</v>
      </c>
      <c r="C27337" s="216" t="s">
        <v>86675</v>
      </c>
      <c r="D27337" s="215" t="s">
        <v>86676</v>
      </c>
    </row>
    <row r="27338" spans="1:4">
      <c r="A27338" s="215" t="s">
        <v>86677</v>
      </c>
      <c r="B27338" s="215">
        <v>1</v>
      </c>
      <c r="C27338" s="216" t="s">
        <v>86678</v>
      </c>
      <c r="D27338" s="215" t="s">
        <v>86679</v>
      </c>
    </row>
    <row r="27339" spans="1:4">
      <c r="A27339" s="215" t="s">
        <v>86680</v>
      </c>
      <c r="B27339" s="215">
        <v>1</v>
      </c>
      <c r="C27339" s="216" t="s">
        <v>86681</v>
      </c>
      <c r="D27339" s="215" t="s">
        <v>86682</v>
      </c>
    </row>
    <row r="27340" spans="1:4">
      <c r="A27340" s="215" t="s">
        <v>86683</v>
      </c>
      <c r="B27340" s="215">
        <v>1</v>
      </c>
      <c r="C27340" s="216" t="s">
        <v>86684</v>
      </c>
      <c r="D27340" s="215" t="s">
        <v>86685</v>
      </c>
    </row>
    <row r="27341" spans="1:4">
      <c r="A27341" s="215" t="s">
        <v>86686</v>
      </c>
      <c r="B27341" s="215">
        <v>1</v>
      </c>
      <c r="C27341" s="216" t="s">
        <v>86687</v>
      </c>
      <c r="D27341" s="215" t="s">
        <v>86688</v>
      </c>
    </row>
    <row r="27342" spans="1:4">
      <c r="A27342" s="215" t="s">
        <v>86689</v>
      </c>
      <c r="B27342" s="215">
        <v>1</v>
      </c>
      <c r="C27342" s="216" t="s">
        <v>86690</v>
      </c>
      <c r="D27342" s="215" t="s">
        <v>86691</v>
      </c>
    </row>
    <row r="27343" spans="1:4">
      <c r="A27343" s="215" t="s">
        <v>86692</v>
      </c>
      <c r="B27343" s="215">
        <v>1</v>
      </c>
      <c r="C27343" s="216" t="s">
        <v>86693</v>
      </c>
      <c r="D27343" s="215" t="s">
        <v>86694</v>
      </c>
    </row>
    <row r="27344" spans="1:4">
      <c r="A27344" s="215" t="s">
        <v>86695</v>
      </c>
      <c r="B27344" s="215">
        <v>1</v>
      </c>
      <c r="C27344" s="216" t="s">
        <v>86696</v>
      </c>
      <c r="D27344" s="215" t="s">
        <v>86697</v>
      </c>
    </row>
    <row r="27345" spans="1:4">
      <c r="A27345" s="215" t="s">
        <v>86698</v>
      </c>
      <c r="B27345" s="215">
        <v>1</v>
      </c>
      <c r="C27345" s="216" t="s">
        <v>86699</v>
      </c>
      <c r="D27345" s="215" t="s">
        <v>86700</v>
      </c>
    </row>
    <row r="27346" spans="1:4">
      <c r="A27346" s="215" t="s">
        <v>86701</v>
      </c>
      <c r="B27346" s="215">
        <v>1</v>
      </c>
      <c r="C27346" s="216" t="s">
        <v>86702</v>
      </c>
      <c r="D27346" s="215" t="s">
        <v>86703</v>
      </c>
    </row>
    <row r="27347" spans="1:4">
      <c r="A27347" s="215" t="s">
        <v>86704</v>
      </c>
      <c r="B27347" s="215">
        <v>1</v>
      </c>
      <c r="C27347" s="216" t="s">
        <v>86705</v>
      </c>
      <c r="D27347" s="215" t="s">
        <v>86706</v>
      </c>
    </row>
    <row r="27348" spans="1:4">
      <c r="A27348" s="215" t="s">
        <v>86707</v>
      </c>
      <c r="B27348" s="215">
        <v>1</v>
      </c>
      <c r="C27348" s="216" t="s">
        <v>86708</v>
      </c>
      <c r="D27348" s="215" t="s">
        <v>86709</v>
      </c>
    </row>
    <row r="27349" spans="1:4">
      <c r="A27349" s="215" t="s">
        <v>86710</v>
      </c>
      <c r="B27349" s="215">
        <v>1</v>
      </c>
      <c r="C27349" s="216" t="s">
        <v>86711</v>
      </c>
      <c r="D27349" s="215" t="s">
        <v>86712</v>
      </c>
    </row>
    <row r="27350" spans="1:4">
      <c r="A27350" s="215" t="s">
        <v>86713</v>
      </c>
      <c r="B27350" s="215">
        <v>1</v>
      </c>
      <c r="C27350" s="216" t="s">
        <v>86714</v>
      </c>
      <c r="D27350" s="215" t="s">
        <v>86715</v>
      </c>
    </row>
    <row r="27351" spans="1:4">
      <c r="A27351" s="215" t="s">
        <v>86716</v>
      </c>
      <c r="B27351" s="215">
        <v>1</v>
      </c>
      <c r="C27351" s="216" t="s">
        <v>86717</v>
      </c>
      <c r="D27351" s="215" t="s">
        <v>86718</v>
      </c>
    </row>
    <row r="27352" spans="1:4">
      <c r="A27352" s="215" t="s">
        <v>86719</v>
      </c>
      <c r="B27352" s="215">
        <v>1</v>
      </c>
      <c r="C27352" s="216" t="s">
        <v>86720</v>
      </c>
      <c r="D27352" s="215" t="s">
        <v>86721</v>
      </c>
    </row>
    <row r="27353" spans="1:4">
      <c r="A27353" s="215" t="s">
        <v>86722</v>
      </c>
      <c r="B27353" s="215">
        <v>1</v>
      </c>
      <c r="C27353" s="216" t="s">
        <v>86723</v>
      </c>
      <c r="D27353" s="215" t="s">
        <v>86724</v>
      </c>
    </row>
    <row r="27354" spans="1:4">
      <c r="A27354" s="215" t="s">
        <v>86725</v>
      </c>
      <c r="B27354" s="215">
        <v>1</v>
      </c>
      <c r="C27354" s="216" t="s">
        <v>86726</v>
      </c>
      <c r="D27354" s="215" t="s">
        <v>86727</v>
      </c>
    </row>
    <row r="27355" spans="1:4">
      <c r="A27355" s="215" t="s">
        <v>86728</v>
      </c>
      <c r="B27355" s="215">
        <v>1</v>
      </c>
      <c r="C27355" s="216" t="s">
        <v>86729</v>
      </c>
      <c r="D27355" s="215" t="s">
        <v>86730</v>
      </c>
    </row>
    <row r="27356" spans="1:4">
      <c r="A27356" s="215" t="s">
        <v>86731</v>
      </c>
      <c r="B27356" s="215">
        <v>1</v>
      </c>
      <c r="C27356" s="216" t="s">
        <v>86732</v>
      </c>
      <c r="D27356" s="215" t="s">
        <v>86733</v>
      </c>
    </row>
    <row r="27357" spans="1:4">
      <c r="A27357" s="215" t="s">
        <v>86734</v>
      </c>
      <c r="B27357" s="215">
        <v>1</v>
      </c>
      <c r="C27357" s="216" t="s">
        <v>86735</v>
      </c>
      <c r="D27357" s="215" t="s">
        <v>86736</v>
      </c>
    </row>
    <row r="27358" spans="1:4">
      <c r="A27358" s="215" t="s">
        <v>86737</v>
      </c>
      <c r="B27358" s="215">
        <v>1</v>
      </c>
      <c r="C27358" s="216" t="s">
        <v>86738</v>
      </c>
      <c r="D27358" s="215" t="s">
        <v>86739</v>
      </c>
    </row>
    <row r="27359" spans="1:4">
      <c r="A27359" s="215" t="s">
        <v>86740</v>
      </c>
      <c r="B27359" s="215">
        <v>1</v>
      </c>
      <c r="C27359" s="216" t="s">
        <v>86741</v>
      </c>
      <c r="D27359" s="215" t="s">
        <v>86742</v>
      </c>
    </row>
    <row r="27360" spans="1:4">
      <c r="A27360" s="215" t="s">
        <v>86743</v>
      </c>
      <c r="B27360" s="215">
        <v>1</v>
      </c>
      <c r="C27360" s="216" t="s">
        <v>86744</v>
      </c>
      <c r="D27360" s="215" t="s">
        <v>86745</v>
      </c>
    </row>
    <row r="27361" spans="1:4">
      <c r="A27361" s="215" t="s">
        <v>86746</v>
      </c>
      <c r="B27361" s="215">
        <v>1</v>
      </c>
      <c r="C27361" s="216" t="s">
        <v>86747</v>
      </c>
      <c r="D27361" s="215" t="s">
        <v>86748</v>
      </c>
    </row>
    <row r="27362" spans="1:4">
      <c r="A27362" s="215" t="s">
        <v>86749</v>
      </c>
      <c r="B27362" s="215">
        <v>1</v>
      </c>
      <c r="C27362" s="216" t="s">
        <v>86750</v>
      </c>
      <c r="D27362" s="215" t="s">
        <v>86751</v>
      </c>
    </row>
    <row r="27363" spans="1:4">
      <c r="A27363" s="215" t="s">
        <v>86752</v>
      </c>
      <c r="B27363" s="215">
        <v>1</v>
      </c>
      <c r="C27363" s="216" t="s">
        <v>86753</v>
      </c>
      <c r="D27363" s="215" t="s">
        <v>86754</v>
      </c>
    </row>
    <row r="27364" spans="1:4">
      <c r="A27364" s="215" t="s">
        <v>86755</v>
      </c>
      <c r="B27364" s="215">
        <v>1</v>
      </c>
      <c r="C27364" s="216" t="s">
        <v>86756</v>
      </c>
      <c r="D27364" s="215" t="s">
        <v>86757</v>
      </c>
    </row>
    <row r="27365" spans="1:4">
      <c r="A27365" s="215" t="s">
        <v>86758</v>
      </c>
      <c r="B27365" s="215">
        <v>1</v>
      </c>
      <c r="C27365" s="216" t="s">
        <v>86759</v>
      </c>
      <c r="D27365" s="215" t="s">
        <v>86760</v>
      </c>
    </row>
    <row r="27366" spans="1:4">
      <c r="A27366" s="215" t="s">
        <v>86761</v>
      </c>
      <c r="B27366" s="215">
        <v>1</v>
      </c>
      <c r="C27366" s="216" t="s">
        <v>86762</v>
      </c>
      <c r="D27366" s="215" t="s">
        <v>86763</v>
      </c>
    </row>
    <row r="27367" spans="1:4">
      <c r="A27367" s="215" t="s">
        <v>86764</v>
      </c>
      <c r="B27367" s="215">
        <v>1</v>
      </c>
      <c r="C27367" s="216" t="s">
        <v>86765</v>
      </c>
      <c r="D27367" s="215" t="s">
        <v>86766</v>
      </c>
    </row>
    <row r="27368" spans="1:4">
      <c r="A27368" s="215" t="s">
        <v>86767</v>
      </c>
      <c r="B27368" s="215">
        <v>1</v>
      </c>
      <c r="C27368" s="216" t="s">
        <v>86768</v>
      </c>
      <c r="D27368" s="215" t="s">
        <v>86769</v>
      </c>
    </row>
    <row r="27369" spans="1:4">
      <c r="A27369" s="215" t="s">
        <v>86770</v>
      </c>
      <c r="B27369" s="215">
        <v>1</v>
      </c>
      <c r="C27369" s="216" t="s">
        <v>86771</v>
      </c>
      <c r="D27369" s="215" t="s">
        <v>86772</v>
      </c>
    </row>
    <row r="27370" spans="1:4">
      <c r="A27370" s="215" t="s">
        <v>86773</v>
      </c>
      <c r="B27370" s="215">
        <v>1</v>
      </c>
      <c r="C27370" s="216" t="s">
        <v>86774</v>
      </c>
      <c r="D27370" s="215" t="s">
        <v>86775</v>
      </c>
    </row>
    <row r="27371" spans="1:4">
      <c r="A27371" s="215" t="s">
        <v>86776</v>
      </c>
      <c r="B27371" s="215">
        <v>1</v>
      </c>
      <c r="C27371" s="216" t="s">
        <v>86777</v>
      </c>
      <c r="D27371" s="215" t="s">
        <v>86778</v>
      </c>
    </row>
    <row r="27372" spans="1:4">
      <c r="A27372" s="215" t="s">
        <v>86779</v>
      </c>
      <c r="B27372" s="215">
        <v>1</v>
      </c>
      <c r="C27372" s="216" t="s">
        <v>86780</v>
      </c>
      <c r="D27372" s="215" t="s">
        <v>86781</v>
      </c>
    </row>
    <row r="27373" spans="1:4">
      <c r="A27373" s="215" t="s">
        <v>86782</v>
      </c>
      <c r="B27373" s="215">
        <v>1</v>
      </c>
      <c r="C27373" s="216" t="s">
        <v>86783</v>
      </c>
      <c r="D27373" s="215" t="s">
        <v>86784</v>
      </c>
    </row>
    <row r="27374" spans="1:4">
      <c r="A27374" s="215" t="s">
        <v>86785</v>
      </c>
      <c r="B27374" s="215">
        <v>1</v>
      </c>
      <c r="C27374" s="216" t="s">
        <v>86786</v>
      </c>
      <c r="D27374" s="215" t="s">
        <v>86787</v>
      </c>
    </row>
    <row r="27375" spans="1:4">
      <c r="A27375" s="215" t="s">
        <v>86788</v>
      </c>
      <c r="B27375" s="215">
        <v>1</v>
      </c>
      <c r="C27375" s="216" t="s">
        <v>86789</v>
      </c>
      <c r="D27375" s="215" t="s">
        <v>86790</v>
      </c>
    </row>
    <row r="27376" spans="1:4">
      <c r="A27376" s="215" t="s">
        <v>86791</v>
      </c>
      <c r="B27376" s="215">
        <v>1</v>
      </c>
      <c r="C27376" s="216" t="s">
        <v>86792</v>
      </c>
      <c r="D27376" s="215" t="s">
        <v>86793</v>
      </c>
    </row>
    <row r="27377" spans="1:4">
      <c r="A27377" s="215" t="s">
        <v>86794</v>
      </c>
      <c r="B27377" s="215">
        <v>1</v>
      </c>
      <c r="C27377" s="216" t="s">
        <v>86795</v>
      </c>
      <c r="D27377" s="215" t="s">
        <v>86796</v>
      </c>
    </row>
    <row r="27378" spans="1:4">
      <c r="A27378" s="215" t="s">
        <v>86797</v>
      </c>
      <c r="B27378" s="215">
        <v>1</v>
      </c>
      <c r="C27378" s="216" t="s">
        <v>86798</v>
      </c>
      <c r="D27378" s="215" t="s">
        <v>86799</v>
      </c>
    </row>
    <row r="27379" spans="1:4">
      <c r="A27379" s="215" t="s">
        <v>86800</v>
      </c>
      <c r="B27379" s="215">
        <v>1</v>
      </c>
      <c r="C27379" s="216" t="s">
        <v>86801</v>
      </c>
      <c r="D27379" s="215" t="s">
        <v>86802</v>
      </c>
    </row>
    <row r="27380" spans="1:4">
      <c r="A27380" s="215" t="s">
        <v>86803</v>
      </c>
      <c r="B27380" s="215">
        <v>1</v>
      </c>
      <c r="C27380" s="216" t="s">
        <v>86804</v>
      </c>
      <c r="D27380" s="215" t="s">
        <v>86805</v>
      </c>
    </row>
    <row r="27381" spans="1:4">
      <c r="A27381" s="215" t="s">
        <v>86806</v>
      </c>
      <c r="B27381" s="215">
        <v>1</v>
      </c>
      <c r="C27381" s="216" t="s">
        <v>86807</v>
      </c>
      <c r="D27381" s="215" t="s">
        <v>86808</v>
      </c>
    </row>
    <row r="27382" spans="1:4">
      <c r="A27382" s="215" t="s">
        <v>86809</v>
      </c>
      <c r="B27382" s="215">
        <v>1</v>
      </c>
      <c r="C27382" s="216" t="s">
        <v>86810</v>
      </c>
      <c r="D27382" s="215" t="s">
        <v>86811</v>
      </c>
    </row>
    <row r="27383" spans="1:4">
      <c r="A27383" s="215" t="s">
        <v>86812</v>
      </c>
      <c r="B27383" s="215">
        <v>1</v>
      </c>
      <c r="C27383" s="216" t="s">
        <v>86813</v>
      </c>
      <c r="D27383" s="215" t="s">
        <v>86814</v>
      </c>
    </row>
    <row r="27384" spans="1:4">
      <c r="A27384" s="215" t="s">
        <v>86815</v>
      </c>
      <c r="B27384" s="215">
        <v>1</v>
      </c>
      <c r="C27384" s="216" t="s">
        <v>86816</v>
      </c>
      <c r="D27384" s="215" t="s">
        <v>86817</v>
      </c>
    </row>
    <row r="27385" spans="1:4">
      <c r="A27385" s="215" t="s">
        <v>86818</v>
      </c>
      <c r="B27385" s="215">
        <v>1</v>
      </c>
      <c r="C27385" s="216" t="s">
        <v>86819</v>
      </c>
      <c r="D27385" s="215" t="s">
        <v>86820</v>
      </c>
    </row>
    <row r="27386" spans="1:4">
      <c r="A27386" s="215" t="s">
        <v>86821</v>
      </c>
      <c r="B27386" s="215">
        <v>1</v>
      </c>
      <c r="C27386" s="216" t="s">
        <v>86822</v>
      </c>
      <c r="D27386" s="215" t="s">
        <v>86823</v>
      </c>
    </row>
    <row r="27387" spans="1:4">
      <c r="A27387" s="215" t="s">
        <v>86824</v>
      </c>
      <c r="B27387" s="215">
        <v>1</v>
      </c>
      <c r="C27387" s="216" t="s">
        <v>86825</v>
      </c>
      <c r="D27387" s="215" t="s">
        <v>86826</v>
      </c>
    </row>
    <row r="27388" spans="1:4">
      <c r="A27388" s="215" t="s">
        <v>86827</v>
      </c>
      <c r="B27388" s="215">
        <v>1</v>
      </c>
      <c r="C27388" s="216" t="s">
        <v>86828</v>
      </c>
      <c r="D27388" s="215" t="s">
        <v>86829</v>
      </c>
    </row>
    <row r="27389" spans="1:4">
      <c r="A27389" s="215" t="s">
        <v>86830</v>
      </c>
      <c r="B27389" s="215">
        <v>1</v>
      </c>
      <c r="C27389" s="216" t="s">
        <v>86831</v>
      </c>
      <c r="D27389" s="215" t="s">
        <v>86832</v>
      </c>
    </row>
    <row r="27390" spans="1:4">
      <c r="A27390" s="215" t="s">
        <v>86833</v>
      </c>
      <c r="B27390" s="215">
        <v>1</v>
      </c>
      <c r="C27390" s="216" t="s">
        <v>86834</v>
      </c>
      <c r="D27390" s="215" t="s">
        <v>86835</v>
      </c>
    </row>
    <row r="27391" spans="1:4">
      <c r="A27391" s="215" t="s">
        <v>86836</v>
      </c>
      <c r="B27391" s="215">
        <v>1</v>
      </c>
      <c r="C27391" s="216" t="s">
        <v>86837</v>
      </c>
      <c r="D27391" s="215" t="s">
        <v>86838</v>
      </c>
    </row>
    <row r="27392" spans="1:4">
      <c r="A27392" s="215" t="s">
        <v>86839</v>
      </c>
      <c r="B27392" s="215">
        <v>1</v>
      </c>
      <c r="C27392" s="216" t="s">
        <v>86840</v>
      </c>
      <c r="D27392" s="215" t="s">
        <v>86841</v>
      </c>
    </row>
    <row r="27393" spans="1:4">
      <c r="A27393" s="215" t="s">
        <v>86842</v>
      </c>
      <c r="B27393" s="215">
        <v>1</v>
      </c>
      <c r="C27393" s="216" t="s">
        <v>86843</v>
      </c>
      <c r="D27393" s="215" t="s">
        <v>86844</v>
      </c>
    </row>
    <row r="27394" spans="1:4">
      <c r="A27394" s="215" t="s">
        <v>86845</v>
      </c>
      <c r="B27394" s="215">
        <v>1</v>
      </c>
      <c r="C27394" s="216" t="s">
        <v>86846</v>
      </c>
      <c r="D27394" s="215" t="s">
        <v>86847</v>
      </c>
    </row>
    <row r="27395" spans="1:4">
      <c r="A27395" s="215" t="s">
        <v>86848</v>
      </c>
      <c r="B27395" s="215">
        <v>1</v>
      </c>
      <c r="C27395" s="216" t="s">
        <v>86849</v>
      </c>
      <c r="D27395" s="215" t="s">
        <v>86850</v>
      </c>
    </row>
    <row r="27396" spans="1:4">
      <c r="A27396" s="215" t="s">
        <v>86851</v>
      </c>
      <c r="B27396" s="215">
        <v>1</v>
      </c>
      <c r="C27396" s="216" t="s">
        <v>86852</v>
      </c>
      <c r="D27396" s="215" t="s">
        <v>86853</v>
      </c>
    </row>
    <row r="27397" spans="1:4">
      <c r="A27397" s="215" t="s">
        <v>86854</v>
      </c>
      <c r="B27397" s="215">
        <v>1</v>
      </c>
      <c r="C27397" s="216" t="s">
        <v>86855</v>
      </c>
      <c r="D27397" s="215" t="s">
        <v>86856</v>
      </c>
    </row>
    <row r="27398" spans="1:4">
      <c r="A27398" s="215" t="s">
        <v>86857</v>
      </c>
      <c r="B27398" s="215">
        <v>1</v>
      </c>
      <c r="C27398" s="216" t="s">
        <v>86858</v>
      </c>
      <c r="D27398" s="215" t="s">
        <v>86859</v>
      </c>
    </row>
    <row r="27399" spans="1:4">
      <c r="A27399" s="215" t="s">
        <v>86860</v>
      </c>
      <c r="B27399" s="215">
        <v>1</v>
      </c>
      <c r="C27399" s="216" t="s">
        <v>86861</v>
      </c>
      <c r="D27399" s="215" t="s">
        <v>86862</v>
      </c>
    </row>
    <row r="27400" spans="1:4">
      <c r="A27400" s="215" t="s">
        <v>86863</v>
      </c>
      <c r="B27400" s="215">
        <v>1</v>
      </c>
      <c r="C27400" s="216" t="s">
        <v>86864</v>
      </c>
      <c r="D27400" s="215" t="s">
        <v>86865</v>
      </c>
    </row>
    <row r="27401" spans="1:4">
      <c r="A27401" s="215" t="s">
        <v>86866</v>
      </c>
      <c r="B27401" s="215">
        <v>1</v>
      </c>
      <c r="C27401" s="216" t="s">
        <v>86867</v>
      </c>
      <c r="D27401" s="215" t="s">
        <v>86868</v>
      </c>
    </row>
    <row r="27402" spans="1:4">
      <c r="A27402" s="215" t="s">
        <v>86869</v>
      </c>
      <c r="B27402" s="215">
        <v>1</v>
      </c>
      <c r="C27402" s="216" t="s">
        <v>86870</v>
      </c>
      <c r="D27402" s="215" t="s">
        <v>86871</v>
      </c>
    </row>
    <row r="27403" spans="1:4">
      <c r="A27403" s="215" t="s">
        <v>86872</v>
      </c>
      <c r="B27403" s="215">
        <v>1</v>
      </c>
      <c r="C27403" s="216" t="s">
        <v>86873</v>
      </c>
      <c r="D27403" s="215" t="s">
        <v>86874</v>
      </c>
    </row>
    <row r="27404" spans="1:4">
      <c r="A27404" s="215" t="s">
        <v>86875</v>
      </c>
      <c r="B27404" s="215">
        <v>1</v>
      </c>
      <c r="C27404" s="216" t="s">
        <v>86876</v>
      </c>
      <c r="D27404" s="215" t="s">
        <v>86877</v>
      </c>
    </row>
    <row r="27405" spans="1:4">
      <c r="A27405" s="215" t="s">
        <v>86878</v>
      </c>
      <c r="B27405" s="215">
        <v>1</v>
      </c>
      <c r="C27405" s="216" t="s">
        <v>86879</v>
      </c>
      <c r="D27405" s="215" t="s">
        <v>86880</v>
      </c>
    </row>
    <row r="27406" spans="1:4">
      <c r="A27406" s="215" t="s">
        <v>86881</v>
      </c>
      <c r="B27406" s="215">
        <v>1</v>
      </c>
      <c r="C27406" s="216" t="s">
        <v>86882</v>
      </c>
      <c r="D27406" s="215" t="s">
        <v>86883</v>
      </c>
    </row>
    <row r="27407" spans="1:4">
      <c r="A27407" s="215" t="s">
        <v>86884</v>
      </c>
      <c r="B27407" s="215">
        <v>1</v>
      </c>
      <c r="C27407" s="216" t="s">
        <v>86885</v>
      </c>
      <c r="D27407" s="215" t="s">
        <v>86886</v>
      </c>
    </row>
    <row r="27408" spans="1:4">
      <c r="A27408" s="215" t="s">
        <v>86887</v>
      </c>
      <c r="B27408" s="215">
        <v>1</v>
      </c>
      <c r="C27408" s="216" t="s">
        <v>86888</v>
      </c>
      <c r="D27408" s="215" t="s">
        <v>86889</v>
      </c>
    </row>
    <row r="27409" spans="1:4">
      <c r="A27409" s="215" t="s">
        <v>86890</v>
      </c>
      <c r="B27409" s="215">
        <v>1</v>
      </c>
      <c r="C27409" s="216" t="s">
        <v>86891</v>
      </c>
      <c r="D27409" s="215" t="s">
        <v>86892</v>
      </c>
    </row>
    <row r="27410" spans="1:4">
      <c r="A27410" s="215" t="s">
        <v>86893</v>
      </c>
      <c r="B27410" s="215">
        <v>1</v>
      </c>
      <c r="C27410" s="216" t="s">
        <v>86894</v>
      </c>
      <c r="D27410" s="215" t="s">
        <v>86895</v>
      </c>
    </row>
    <row r="27411" spans="1:4">
      <c r="A27411" s="215" t="s">
        <v>86896</v>
      </c>
      <c r="B27411" s="215">
        <v>1</v>
      </c>
      <c r="C27411" s="216" t="s">
        <v>86897</v>
      </c>
      <c r="D27411" s="215" t="s">
        <v>86898</v>
      </c>
    </row>
    <row r="27412" spans="1:4">
      <c r="A27412" s="215" t="s">
        <v>86899</v>
      </c>
      <c r="B27412" s="215">
        <v>1</v>
      </c>
      <c r="C27412" s="216" t="s">
        <v>86900</v>
      </c>
      <c r="D27412" s="215" t="s">
        <v>86901</v>
      </c>
    </row>
    <row r="27413" spans="1:4">
      <c r="A27413" s="215" t="s">
        <v>86902</v>
      </c>
      <c r="B27413" s="215">
        <v>1</v>
      </c>
      <c r="C27413" s="216" t="s">
        <v>86903</v>
      </c>
      <c r="D27413" s="215" t="s">
        <v>86904</v>
      </c>
    </row>
    <row r="27414" spans="1:4">
      <c r="A27414" s="215" t="s">
        <v>86905</v>
      </c>
      <c r="B27414" s="215">
        <v>1</v>
      </c>
      <c r="C27414" s="216" t="s">
        <v>86906</v>
      </c>
      <c r="D27414" s="215" t="s">
        <v>86907</v>
      </c>
    </row>
    <row r="27415" spans="1:4">
      <c r="A27415" s="215" t="s">
        <v>86908</v>
      </c>
      <c r="B27415" s="215">
        <v>1</v>
      </c>
      <c r="C27415" s="216" t="s">
        <v>86909</v>
      </c>
      <c r="D27415" s="215" t="s">
        <v>86910</v>
      </c>
    </row>
    <row r="27416" spans="1:4">
      <c r="A27416" s="215" t="s">
        <v>86911</v>
      </c>
      <c r="B27416" s="215">
        <v>1</v>
      </c>
      <c r="C27416" s="216" t="s">
        <v>86912</v>
      </c>
      <c r="D27416" s="215" t="s">
        <v>86913</v>
      </c>
    </row>
    <row r="27417" spans="1:4">
      <c r="A27417" s="215" t="s">
        <v>86914</v>
      </c>
      <c r="B27417" s="215">
        <v>1</v>
      </c>
      <c r="C27417" s="216" t="s">
        <v>86915</v>
      </c>
      <c r="D27417" s="215" t="s">
        <v>86916</v>
      </c>
    </row>
    <row r="27418" spans="1:4">
      <c r="A27418" s="215" t="s">
        <v>86917</v>
      </c>
      <c r="B27418" s="215">
        <v>1</v>
      </c>
      <c r="C27418" s="216" t="s">
        <v>86918</v>
      </c>
      <c r="D27418" s="215" t="s">
        <v>86919</v>
      </c>
    </row>
    <row r="27419" spans="1:4">
      <c r="A27419" s="215" t="s">
        <v>86920</v>
      </c>
      <c r="B27419" s="215">
        <v>1</v>
      </c>
      <c r="C27419" s="216" t="s">
        <v>86921</v>
      </c>
      <c r="D27419" s="215" t="s">
        <v>86922</v>
      </c>
    </row>
    <row r="27420" spans="1:4">
      <c r="A27420" s="215" t="s">
        <v>86923</v>
      </c>
      <c r="B27420" s="215">
        <v>1</v>
      </c>
      <c r="C27420" s="216" t="s">
        <v>86924</v>
      </c>
      <c r="D27420" s="215" t="s">
        <v>86925</v>
      </c>
    </row>
    <row r="27421" spans="1:4">
      <c r="A27421" s="215" t="s">
        <v>86926</v>
      </c>
      <c r="B27421" s="215">
        <v>1</v>
      </c>
      <c r="C27421" s="216" t="s">
        <v>86927</v>
      </c>
      <c r="D27421" s="215" t="s">
        <v>86928</v>
      </c>
    </row>
    <row r="27422" spans="1:4">
      <c r="A27422" s="215" t="s">
        <v>86929</v>
      </c>
      <c r="B27422" s="215">
        <v>1</v>
      </c>
      <c r="C27422" s="216" t="s">
        <v>86930</v>
      </c>
      <c r="D27422" s="215" t="s">
        <v>86931</v>
      </c>
    </row>
    <row r="27423" spans="1:4">
      <c r="A27423" s="215" t="s">
        <v>86932</v>
      </c>
      <c r="B27423" s="215">
        <v>1</v>
      </c>
      <c r="C27423" s="216" t="s">
        <v>86933</v>
      </c>
      <c r="D27423" s="215" t="s">
        <v>86934</v>
      </c>
    </row>
    <row r="27424" spans="1:4">
      <c r="A27424" s="215" t="s">
        <v>86935</v>
      </c>
      <c r="B27424" s="215">
        <v>1</v>
      </c>
      <c r="C27424" s="216" t="s">
        <v>86936</v>
      </c>
      <c r="D27424" s="215" t="s">
        <v>86937</v>
      </c>
    </row>
    <row r="27425" spans="1:4">
      <c r="A27425" s="215" t="s">
        <v>86938</v>
      </c>
      <c r="B27425" s="215">
        <v>1</v>
      </c>
      <c r="C27425" s="216" t="s">
        <v>86939</v>
      </c>
      <c r="D27425" s="215" t="s">
        <v>86940</v>
      </c>
    </row>
    <row r="27426" spans="1:4">
      <c r="A27426" s="215" t="s">
        <v>86941</v>
      </c>
      <c r="B27426" s="215">
        <v>1</v>
      </c>
      <c r="C27426" s="216" t="s">
        <v>86942</v>
      </c>
      <c r="D27426" s="215" t="s">
        <v>86943</v>
      </c>
    </row>
    <row r="27427" spans="1:4">
      <c r="A27427" s="215" t="s">
        <v>86944</v>
      </c>
      <c r="B27427" s="215">
        <v>1</v>
      </c>
      <c r="C27427" s="216" t="s">
        <v>86945</v>
      </c>
      <c r="D27427" s="215" t="s">
        <v>86946</v>
      </c>
    </row>
    <row r="27428" spans="1:4">
      <c r="A27428" s="215" t="s">
        <v>86947</v>
      </c>
      <c r="B27428" s="215">
        <v>1</v>
      </c>
      <c r="C27428" s="216" t="s">
        <v>86948</v>
      </c>
      <c r="D27428" s="215" t="s">
        <v>86949</v>
      </c>
    </row>
    <row r="27429" spans="1:4">
      <c r="A27429" s="215" t="s">
        <v>86950</v>
      </c>
      <c r="B27429" s="215">
        <v>1</v>
      </c>
      <c r="C27429" s="216" t="s">
        <v>86951</v>
      </c>
      <c r="D27429" s="215" t="s">
        <v>86952</v>
      </c>
    </row>
    <row r="27430" spans="1:4">
      <c r="A27430" s="215" t="s">
        <v>86953</v>
      </c>
      <c r="B27430" s="215">
        <v>1</v>
      </c>
      <c r="C27430" s="216" t="s">
        <v>86954</v>
      </c>
      <c r="D27430" s="215" t="s">
        <v>86955</v>
      </c>
    </row>
    <row r="27431" spans="1:4">
      <c r="A27431" s="215" t="s">
        <v>86956</v>
      </c>
      <c r="B27431" s="215">
        <v>1</v>
      </c>
      <c r="C27431" s="216" t="s">
        <v>86957</v>
      </c>
      <c r="D27431" s="215" t="s">
        <v>86958</v>
      </c>
    </row>
    <row r="27432" spans="1:4">
      <c r="A27432" s="215" t="s">
        <v>86959</v>
      </c>
      <c r="B27432" s="215">
        <v>1</v>
      </c>
      <c r="C27432" s="216" t="s">
        <v>86960</v>
      </c>
      <c r="D27432" s="215" t="s">
        <v>86961</v>
      </c>
    </row>
    <row r="27433" spans="1:4">
      <c r="A27433" s="215" t="s">
        <v>86962</v>
      </c>
      <c r="B27433" s="215">
        <v>1</v>
      </c>
      <c r="C27433" s="216" t="s">
        <v>86963</v>
      </c>
      <c r="D27433" s="215" t="s">
        <v>86964</v>
      </c>
    </row>
    <row r="27434" spans="1:4">
      <c r="A27434" s="215" t="s">
        <v>86965</v>
      </c>
      <c r="B27434" s="215">
        <v>1</v>
      </c>
      <c r="C27434" s="216" t="s">
        <v>86966</v>
      </c>
      <c r="D27434" s="215" t="s">
        <v>86967</v>
      </c>
    </row>
    <row r="27435" spans="1:4">
      <c r="A27435" s="215" t="s">
        <v>86968</v>
      </c>
      <c r="B27435" s="215">
        <v>1</v>
      </c>
      <c r="C27435" s="216" t="s">
        <v>86969</v>
      </c>
      <c r="D27435" s="215" t="s">
        <v>86970</v>
      </c>
    </row>
    <row r="27436" spans="1:4">
      <c r="A27436" s="215" t="s">
        <v>86971</v>
      </c>
      <c r="B27436" s="215">
        <v>1</v>
      </c>
      <c r="C27436" s="216" t="s">
        <v>86972</v>
      </c>
      <c r="D27436" s="215" t="s">
        <v>86973</v>
      </c>
    </row>
    <row r="27437" spans="1:4">
      <c r="A27437" s="215" t="s">
        <v>86974</v>
      </c>
      <c r="B27437" s="215">
        <v>1</v>
      </c>
      <c r="C27437" s="216" t="s">
        <v>86975</v>
      </c>
      <c r="D27437" s="215" t="s">
        <v>86976</v>
      </c>
    </row>
    <row r="27438" spans="1:4">
      <c r="A27438" s="215" t="s">
        <v>86977</v>
      </c>
      <c r="B27438" s="215">
        <v>1</v>
      </c>
      <c r="C27438" s="216" t="s">
        <v>86978</v>
      </c>
      <c r="D27438" s="215" t="s">
        <v>86979</v>
      </c>
    </row>
    <row r="27439" spans="1:4">
      <c r="A27439" s="215" t="s">
        <v>86980</v>
      </c>
      <c r="B27439" s="215">
        <v>1</v>
      </c>
      <c r="C27439" s="216" t="s">
        <v>86981</v>
      </c>
      <c r="D27439" s="215" t="s">
        <v>86982</v>
      </c>
    </row>
    <row r="27440" spans="1:4">
      <c r="A27440" s="215" t="s">
        <v>86983</v>
      </c>
      <c r="B27440" s="215">
        <v>1</v>
      </c>
      <c r="C27440" s="216" t="s">
        <v>86984</v>
      </c>
      <c r="D27440" s="215" t="s">
        <v>86985</v>
      </c>
    </row>
    <row r="27441" spans="1:4">
      <c r="A27441" s="215" t="s">
        <v>86986</v>
      </c>
      <c r="B27441" s="215">
        <v>1</v>
      </c>
      <c r="C27441" s="216" t="s">
        <v>86987</v>
      </c>
      <c r="D27441" s="215" t="s">
        <v>86988</v>
      </c>
    </row>
    <row r="27442" spans="1:4">
      <c r="A27442" s="215" t="s">
        <v>86989</v>
      </c>
      <c r="B27442" s="215">
        <v>1</v>
      </c>
      <c r="C27442" s="216" t="s">
        <v>86990</v>
      </c>
      <c r="D27442" s="215" t="s">
        <v>86991</v>
      </c>
    </row>
    <row r="27443" spans="1:4">
      <c r="A27443" s="215" t="s">
        <v>86992</v>
      </c>
      <c r="B27443" s="215">
        <v>1</v>
      </c>
      <c r="C27443" s="216" t="s">
        <v>86993</v>
      </c>
      <c r="D27443" s="215" t="s">
        <v>86994</v>
      </c>
    </row>
    <row r="27444" spans="1:4">
      <c r="A27444" s="215" t="s">
        <v>86995</v>
      </c>
      <c r="B27444" s="215">
        <v>1</v>
      </c>
      <c r="C27444" s="216" t="s">
        <v>86996</v>
      </c>
      <c r="D27444" s="215" t="s">
        <v>86997</v>
      </c>
    </row>
    <row r="27445" spans="1:4">
      <c r="A27445" s="215" t="s">
        <v>86998</v>
      </c>
      <c r="B27445" s="215">
        <v>1</v>
      </c>
      <c r="C27445" s="216" t="s">
        <v>86999</v>
      </c>
      <c r="D27445" s="215" t="s">
        <v>87000</v>
      </c>
    </row>
    <row r="27446" spans="1:4">
      <c r="A27446" s="215" t="s">
        <v>87001</v>
      </c>
      <c r="B27446" s="215">
        <v>1</v>
      </c>
      <c r="C27446" s="216" t="s">
        <v>87002</v>
      </c>
      <c r="D27446" s="215" t="s">
        <v>87003</v>
      </c>
    </row>
    <row r="27447" spans="1:4">
      <c r="A27447" s="215" t="s">
        <v>87004</v>
      </c>
      <c r="B27447" s="215">
        <v>1</v>
      </c>
      <c r="C27447" s="216" t="s">
        <v>87005</v>
      </c>
      <c r="D27447" s="215" t="s">
        <v>87006</v>
      </c>
    </row>
    <row r="27448" spans="1:4">
      <c r="A27448" s="215" t="s">
        <v>87007</v>
      </c>
      <c r="B27448" s="215">
        <v>1</v>
      </c>
      <c r="C27448" s="216" t="s">
        <v>87008</v>
      </c>
      <c r="D27448" s="215" t="s">
        <v>87009</v>
      </c>
    </row>
    <row r="27449" spans="1:4">
      <c r="A27449" s="215" t="s">
        <v>87010</v>
      </c>
      <c r="B27449" s="215">
        <v>1</v>
      </c>
      <c r="C27449" s="216" t="s">
        <v>87011</v>
      </c>
      <c r="D27449" s="215" t="s">
        <v>87012</v>
      </c>
    </row>
    <row r="27450" spans="1:4">
      <c r="A27450" s="215" t="s">
        <v>87013</v>
      </c>
      <c r="B27450" s="215">
        <v>1</v>
      </c>
      <c r="C27450" s="216" t="s">
        <v>87014</v>
      </c>
      <c r="D27450" s="215" t="s">
        <v>87015</v>
      </c>
    </row>
    <row r="27451" spans="1:4">
      <c r="A27451" s="215" t="s">
        <v>87016</v>
      </c>
      <c r="B27451" s="215">
        <v>1</v>
      </c>
      <c r="C27451" s="216" t="s">
        <v>87017</v>
      </c>
      <c r="D27451" s="215" t="s">
        <v>87018</v>
      </c>
    </row>
    <row r="27452" spans="1:4">
      <c r="A27452" s="215" t="s">
        <v>87019</v>
      </c>
      <c r="B27452" s="215">
        <v>1</v>
      </c>
      <c r="C27452" s="216" t="s">
        <v>87020</v>
      </c>
      <c r="D27452" s="215" t="s">
        <v>87021</v>
      </c>
    </row>
    <row r="27453" spans="1:4">
      <c r="A27453" s="215" t="s">
        <v>87022</v>
      </c>
      <c r="B27453" s="215">
        <v>1</v>
      </c>
      <c r="C27453" s="216" t="s">
        <v>87023</v>
      </c>
      <c r="D27453" s="215" t="s">
        <v>87024</v>
      </c>
    </row>
    <row r="27454" spans="1:4">
      <c r="A27454" s="215" t="s">
        <v>87025</v>
      </c>
      <c r="B27454" s="215">
        <v>1</v>
      </c>
      <c r="C27454" s="216" t="s">
        <v>87026</v>
      </c>
      <c r="D27454" s="215" t="s">
        <v>87027</v>
      </c>
    </row>
    <row r="27455" spans="1:4">
      <c r="A27455" s="215" t="s">
        <v>87028</v>
      </c>
      <c r="B27455" s="215">
        <v>1</v>
      </c>
      <c r="C27455" s="216" t="s">
        <v>87029</v>
      </c>
      <c r="D27455" s="215" t="s">
        <v>87030</v>
      </c>
    </row>
    <row r="27456" spans="1:4">
      <c r="A27456" s="215" t="s">
        <v>87031</v>
      </c>
      <c r="B27456" s="215">
        <v>1</v>
      </c>
      <c r="C27456" s="216" t="s">
        <v>87032</v>
      </c>
      <c r="D27456" s="215" t="s">
        <v>87033</v>
      </c>
    </row>
    <row r="27457" spans="1:4">
      <c r="A27457" s="215" t="s">
        <v>87034</v>
      </c>
      <c r="B27457" s="215">
        <v>1</v>
      </c>
      <c r="C27457" s="216" t="s">
        <v>87035</v>
      </c>
      <c r="D27457" s="215" t="s">
        <v>87036</v>
      </c>
    </row>
    <row r="27458" spans="1:4">
      <c r="A27458" s="215" t="s">
        <v>87037</v>
      </c>
      <c r="B27458" s="215">
        <v>1</v>
      </c>
      <c r="C27458" s="216" t="s">
        <v>87038</v>
      </c>
      <c r="D27458" s="215" t="s">
        <v>87039</v>
      </c>
    </row>
    <row r="27459" spans="1:4">
      <c r="A27459" s="215" t="s">
        <v>87040</v>
      </c>
      <c r="B27459" s="215">
        <v>1</v>
      </c>
      <c r="C27459" s="216" t="s">
        <v>87041</v>
      </c>
      <c r="D27459" s="215" t="s">
        <v>87042</v>
      </c>
    </row>
    <row r="27460" spans="1:4">
      <c r="A27460" s="215" t="s">
        <v>87043</v>
      </c>
      <c r="B27460" s="215">
        <v>1</v>
      </c>
      <c r="C27460" s="216" t="s">
        <v>87044</v>
      </c>
      <c r="D27460" s="215" t="s">
        <v>87045</v>
      </c>
    </row>
    <row r="27461" spans="1:4">
      <c r="A27461" s="215" t="s">
        <v>87046</v>
      </c>
      <c r="B27461" s="215">
        <v>1</v>
      </c>
      <c r="C27461" s="216" t="s">
        <v>87047</v>
      </c>
      <c r="D27461" s="215" t="s">
        <v>87048</v>
      </c>
    </row>
    <row r="27462" spans="1:4">
      <c r="A27462" s="215" t="s">
        <v>87049</v>
      </c>
      <c r="B27462" s="215">
        <v>1</v>
      </c>
      <c r="C27462" s="216" t="s">
        <v>87050</v>
      </c>
      <c r="D27462" s="215" t="s">
        <v>87051</v>
      </c>
    </row>
    <row r="27463" spans="1:4">
      <c r="A27463" s="215" t="s">
        <v>87052</v>
      </c>
      <c r="B27463" s="215">
        <v>1</v>
      </c>
      <c r="C27463" s="216" t="s">
        <v>87053</v>
      </c>
      <c r="D27463" s="215" t="s">
        <v>87054</v>
      </c>
    </row>
    <row r="27464" spans="1:4">
      <c r="A27464" s="215" t="s">
        <v>87055</v>
      </c>
      <c r="B27464" s="215">
        <v>1</v>
      </c>
      <c r="C27464" s="216" t="s">
        <v>87056</v>
      </c>
      <c r="D27464" s="215" t="s">
        <v>87057</v>
      </c>
    </row>
    <row r="27465" spans="1:4">
      <c r="A27465" s="215" t="s">
        <v>87058</v>
      </c>
      <c r="B27465" s="215">
        <v>1</v>
      </c>
      <c r="C27465" s="216" t="s">
        <v>87059</v>
      </c>
      <c r="D27465" s="215" t="s">
        <v>87060</v>
      </c>
    </row>
    <row r="27466" spans="1:4">
      <c r="A27466" s="215" t="s">
        <v>87061</v>
      </c>
      <c r="B27466" s="215">
        <v>1</v>
      </c>
      <c r="C27466" s="216" t="s">
        <v>87062</v>
      </c>
      <c r="D27466" s="215" t="s">
        <v>87063</v>
      </c>
    </row>
    <row r="27467" spans="1:4">
      <c r="A27467" s="215" t="s">
        <v>87064</v>
      </c>
      <c r="B27467" s="215">
        <v>1</v>
      </c>
      <c r="C27467" s="216" t="s">
        <v>87065</v>
      </c>
      <c r="D27467" s="215" t="s">
        <v>87066</v>
      </c>
    </row>
    <row r="27468" spans="1:4">
      <c r="A27468" s="215" t="s">
        <v>87067</v>
      </c>
      <c r="B27468" s="215">
        <v>1</v>
      </c>
      <c r="C27468" s="216" t="s">
        <v>87068</v>
      </c>
      <c r="D27468" s="215" t="s">
        <v>87069</v>
      </c>
    </row>
    <row r="27469" spans="1:4">
      <c r="A27469" s="215" t="s">
        <v>87070</v>
      </c>
      <c r="B27469" s="215">
        <v>1</v>
      </c>
      <c r="C27469" s="216" t="s">
        <v>87071</v>
      </c>
      <c r="D27469" s="215" t="s">
        <v>87072</v>
      </c>
    </row>
    <row r="27470" spans="1:4">
      <c r="A27470" s="215" t="s">
        <v>87073</v>
      </c>
      <c r="B27470" s="215">
        <v>1</v>
      </c>
      <c r="C27470" s="216" t="s">
        <v>87074</v>
      </c>
      <c r="D27470" s="215" t="s">
        <v>87075</v>
      </c>
    </row>
    <row r="27471" spans="1:4">
      <c r="A27471" s="215" t="s">
        <v>87076</v>
      </c>
      <c r="B27471" s="215">
        <v>1</v>
      </c>
      <c r="C27471" s="216" t="s">
        <v>87077</v>
      </c>
      <c r="D27471" s="215" t="s">
        <v>87078</v>
      </c>
    </row>
    <row r="27472" spans="1:4">
      <c r="A27472" s="215" t="s">
        <v>87079</v>
      </c>
      <c r="B27472" s="215">
        <v>1</v>
      </c>
      <c r="C27472" s="216" t="s">
        <v>87080</v>
      </c>
      <c r="D27472" s="215" t="s">
        <v>87081</v>
      </c>
    </row>
    <row r="27473" spans="1:4">
      <c r="A27473" s="215" t="s">
        <v>87082</v>
      </c>
      <c r="B27473" s="215">
        <v>1</v>
      </c>
      <c r="C27473" s="216" t="s">
        <v>87083</v>
      </c>
      <c r="D27473" s="215" t="s">
        <v>87084</v>
      </c>
    </row>
    <row r="27474" spans="1:4">
      <c r="A27474" s="215" t="s">
        <v>87085</v>
      </c>
      <c r="B27474" s="215">
        <v>1</v>
      </c>
      <c r="C27474" s="216" t="s">
        <v>87086</v>
      </c>
      <c r="D27474" s="215" t="s">
        <v>87087</v>
      </c>
    </row>
    <row r="27475" spans="1:4">
      <c r="A27475" s="215" t="s">
        <v>87088</v>
      </c>
      <c r="B27475" s="215">
        <v>1</v>
      </c>
      <c r="C27475" s="216" t="s">
        <v>87089</v>
      </c>
      <c r="D27475" s="215" t="s">
        <v>87090</v>
      </c>
    </row>
    <row r="27476" spans="1:4">
      <c r="A27476" s="215" t="s">
        <v>87091</v>
      </c>
      <c r="B27476" s="215">
        <v>1</v>
      </c>
      <c r="C27476" s="216" t="s">
        <v>87092</v>
      </c>
      <c r="D27476" s="215" t="s">
        <v>87093</v>
      </c>
    </row>
    <row r="27477" spans="1:4">
      <c r="A27477" s="215" t="s">
        <v>87094</v>
      </c>
      <c r="B27477" s="215">
        <v>1</v>
      </c>
      <c r="C27477" s="216" t="s">
        <v>87095</v>
      </c>
      <c r="D27477" s="215" t="s">
        <v>87096</v>
      </c>
    </row>
    <row r="27478" spans="1:4">
      <c r="A27478" s="215" t="s">
        <v>87097</v>
      </c>
      <c r="B27478" s="215">
        <v>1</v>
      </c>
      <c r="C27478" s="216" t="s">
        <v>87098</v>
      </c>
      <c r="D27478" s="215" t="s">
        <v>87099</v>
      </c>
    </row>
    <row r="27479" spans="1:4">
      <c r="A27479" s="215" t="s">
        <v>87100</v>
      </c>
      <c r="B27479" s="215">
        <v>1</v>
      </c>
      <c r="C27479" s="216" t="s">
        <v>87101</v>
      </c>
      <c r="D27479" s="215" t="s">
        <v>87102</v>
      </c>
    </row>
    <row r="27480" spans="1:4">
      <c r="A27480" s="215" t="s">
        <v>87103</v>
      </c>
      <c r="B27480" s="215">
        <v>1</v>
      </c>
      <c r="C27480" s="216" t="s">
        <v>87104</v>
      </c>
      <c r="D27480" s="215" t="s">
        <v>87105</v>
      </c>
    </row>
    <row r="27481" spans="1:4">
      <c r="A27481" s="215" t="s">
        <v>87106</v>
      </c>
      <c r="B27481" s="215">
        <v>1</v>
      </c>
      <c r="C27481" s="216" t="s">
        <v>87107</v>
      </c>
      <c r="D27481" s="215" t="s">
        <v>87108</v>
      </c>
    </row>
    <row r="27482" spans="1:4">
      <c r="A27482" s="215" t="s">
        <v>87109</v>
      </c>
      <c r="B27482" s="215">
        <v>1</v>
      </c>
      <c r="C27482" s="216" t="s">
        <v>87110</v>
      </c>
      <c r="D27482" s="215" t="s">
        <v>87111</v>
      </c>
    </row>
    <row r="27483" spans="1:4">
      <c r="A27483" s="215" t="s">
        <v>87112</v>
      </c>
      <c r="B27483" s="215">
        <v>1</v>
      </c>
      <c r="C27483" s="216" t="s">
        <v>87113</v>
      </c>
      <c r="D27483" s="215" t="s">
        <v>87114</v>
      </c>
    </row>
    <row r="27484" spans="1:4">
      <c r="A27484" s="215" t="s">
        <v>87115</v>
      </c>
      <c r="B27484" s="215">
        <v>1</v>
      </c>
      <c r="C27484" s="216" t="s">
        <v>87116</v>
      </c>
      <c r="D27484" s="215" t="s">
        <v>87117</v>
      </c>
    </row>
    <row r="27485" spans="1:4">
      <c r="A27485" s="215" t="s">
        <v>87118</v>
      </c>
      <c r="B27485" s="215">
        <v>1</v>
      </c>
      <c r="C27485" s="216" t="s">
        <v>87119</v>
      </c>
      <c r="D27485" s="215" t="s">
        <v>87120</v>
      </c>
    </row>
    <row r="27486" spans="1:4">
      <c r="A27486" s="215" t="s">
        <v>87121</v>
      </c>
      <c r="B27486" s="215">
        <v>1</v>
      </c>
      <c r="C27486" s="216" t="s">
        <v>87122</v>
      </c>
      <c r="D27486" s="215" t="s">
        <v>87123</v>
      </c>
    </row>
    <row r="27487" spans="1:4">
      <c r="A27487" s="215" t="s">
        <v>87124</v>
      </c>
      <c r="B27487" s="215">
        <v>1</v>
      </c>
      <c r="C27487" s="216" t="s">
        <v>87125</v>
      </c>
      <c r="D27487" s="215" t="s">
        <v>87126</v>
      </c>
    </row>
    <row r="27488" spans="1:4">
      <c r="A27488" s="215" t="s">
        <v>87127</v>
      </c>
      <c r="B27488" s="215">
        <v>1</v>
      </c>
      <c r="C27488" s="216" t="s">
        <v>87128</v>
      </c>
      <c r="D27488" s="215" t="s">
        <v>87129</v>
      </c>
    </row>
    <row r="27489" spans="1:4">
      <c r="A27489" s="215" t="s">
        <v>87130</v>
      </c>
      <c r="B27489" s="215">
        <v>1</v>
      </c>
      <c r="C27489" s="216" t="s">
        <v>87131</v>
      </c>
      <c r="D27489" s="215" t="s">
        <v>87132</v>
      </c>
    </row>
    <row r="27490" spans="1:4">
      <c r="A27490" s="215" t="s">
        <v>87133</v>
      </c>
      <c r="B27490" s="215">
        <v>1</v>
      </c>
      <c r="C27490" s="216" t="s">
        <v>87134</v>
      </c>
      <c r="D27490" s="215" t="s">
        <v>87135</v>
      </c>
    </row>
    <row r="27491" spans="1:4">
      <c r="A27491" s="215" t="s">
        <v>87136</v>
      </c>
      <c r="B27491" s="215">
        <v>1</v>
      </c>
      <c r="C27491" s="216" t="s">
        <v>87137</v>
      </c>
      <c r="D27491" s="215" t="s">
        <v>87138</v>
      </c>
    </row>
    <row r="27492" spans="1:4">
      <c r="A27492" s="215" t="s">
        <v>87139</v>
      </c>
      <c r="B27492" s="215">
        <v>1</v>
      </c>
      <c r="C27492" s="216" t="s">
        <v>87140</v>
      </c>
      <c r="D27492" s="215" t="s">
        <v>87141</v>
      </c>
    </row>
    <row r="27493" spans="1:4">
      <c r="A27493" s="215" t="s">
        <v>87142</v>
      </c>
      <c r="B27493" s="215">
        <v>1</v>
      </c>
      <c r="C27493" s="216" t="s">
        <v>87143</v>
      </c>
      <c r="D27493" s="215" t="s">
        <v>87144</v>
      </c>
    </row>
    <row r="27494" spans="1:4">
      <c r="A27494" s="215" t="s">
        <v>87145</v>
      </c>
      <c r="B27494" s="215">
        <v>1</v>
      </c>
      <c r="C27494" s="216" t="s">
        <v>87146</v>
      </c>
      <c r="D27494" s="215" t="s">
        <v>87147</v>
      </c>
    </row>
    <row r="27495" spans="1:4">
      <c r="A27495" s="215" t="s">
        <v>87148</v>
      </c>
      <c r="B27495" s="215">
        <v>1</v>
      </c>
      <c r="C27495" s="216" t="s">
        <v>87149</v>
      </c>
      <c r="D27495" s="215" t="s">
        <v>87150</v>
      </c>
    </row>
    <row r="27496" spans="1:4">
      <c r="A27496" s="215" t="s">
        <v>87151</v>
      </c>
      <c r="B27496" s="215">
        <v>1</v>
      </c>
      <c r="C27496" s="216" t="s">
        <v>87152</v>
      </c>
      <c r="D27496" s="215" t="s">
        <v>87153</v>
      </c>
    </row>
    <row r="27497" spans="1:4">
      <c r="A27497" s="215" t="s">
        <v>87154</v>
      </c>
      <c r="B27497" s="215">
        <v>1</v>
      </c>
      <c r="C27497" s="216" t="s">
        <v>87155</v>
      </c>
      <c r="D27497" s="215" t="s">
        <v>87156</v>
      </c>
    </row>
    <row r="27498" spans="1:4">
      <c r="A27498" s="215" t="s">
        <v>87157</v>
      </c>
      <c r="B27498" s="215">
        <v>1</v>
      </c>
      <c r="C27498" s="216" t="s">
        <v>87158</v>
      </c>
      <c r="D27498" s="215" t="s">
        <v>87159</v>
      </c>
    </row>
    <row r="27499" spans="1:4">
      <c r="A27499" s="215" t="s">
        <v>87160</v>
      </c>
      <c r="B27499" s="215">
        <v>1</v>
      </c>
      <c r="C27499" s="216" t="s">
        <v>87161</v>
      </c>
      <c r="D27499" s="215" t="s">
        <v>87162</v>
      </c>
    </row>
    <row r="27500" spans="1:4">
      <c r="A27500" s="215" t="s">
        <v>87163</v>
      </c>
      <c r="B27500" s="215">
        <v>1</v>
      </c>
      <c r="C27500" s="216" t="s">
        <v>87164</v>
      </c>
      <c r="D27500" s="215" t="s">
        <v>87165</v>
      </c>
    </row>
    <row r="27501" spans="1:4">
      <c r="A27501" s="215" t="s">
        <v>87166</v>
      </c>
      <c r="B27501" s="215">
        <v>1</v>
      </c>
      <c r="C27501" s="216" t="s">
        <v>87167</v>
      </c>
      <c r="D27501" s="215" t="s">
        <v>87168</v>
      </c>
    </row>
    <row r="27502" spans="1:4">
      <c r="A27502" s="215" t="s">
        <v>87169</v>
      </c>
      <c r="B27502" s="215">
        <v>1</v>
      </c>
      <c r="C27502" s="216" t="s">
        <v>87170</v>
      </c>
      <c r="D27502" s="215" t="s">
        <v>87171</v>
      </c>
    </row>
    <row r="27503" spans="1:4">
      <c r="A27503" s="215" t="s">
        <v>87172</v>
      </c>
      <c r="B27503" s="215">
        <v>1</v>
      </c>
      <c r="C27503" s="216" t="s">
        <v>87173</v>
      </c>
      <c r="D27503" s="215" t="s">
        <v>87174</v>
      </c>
    </row>
    <row r="27504" spans="1:4">
      <c r="A27504" s="215" t="s">
        <v>87175</v>
      </c>
      <c r="B27504" s="215">
        <v>1</v>
      </c>
      <c r="C27504" s="216" t="s">
        <v>87176</v>
      </c>
      <c r="D27504" s="215" t="s">
        <v>87177</v>
      </c>
    </row>
    <row r="27505" spans="1:4">
      <c r="A27505" s="215" t="s">
        <v>87178</v>
      </c>
      <c r="B27505" s="215">
        <v>1</v>
      </c>
      <c r="C27505" s="216" t="s">
        <v>87179</v>
      </c>
      <c r="D27505" s="215" t="s">
        <v>87180</v>
      </c>
    </row>
    <row r="27506" spans="1:4">
      <c r="A27506" s="215" t="s">
        <v>87181</v>
      </c>
      <c r="B27506" s="215">
        <v>1</v>
      </c>
      <c r="C27506" s="216" t="s">
        <v>87182</v>
      </c>
      <c r="D27506" s="215" t="s">
        <v>87183</v>
      </c>
    </row>
    <row r="27507" spans="1:4">
      <c r="A27507" s="215" t="s">
        <v>87184</v>
      </c>
      <c r="B27507" s="215">
        <v>1</v>
      </c>
      <c r="C27507" s="216" t="s">
        <v>87185</v>
      </c>
      <c r="D27507" s="215" t="s">
        <v>87186</v>
      </c>
    </row>
    <row r="27508" spans="1:4">
      <c r="A27508" s="215" t="s">
        <v>87187</v>
      </c>
      <c r="B27508" s="215">
        <v>1</v>
      </c>
      <c r="C27508" s="216" t="s">
        <v>87188</v>
      </c>
      <c r="D27508" s="215" t="s">
        <v>87189</v>
      </c>
    </row>
    <row r="27509" spans="1:4">
      <c r="A27509" s="215" t="s">
        <v>87191</v>
      </c>
      <c r="B27509" s="215">
        <v>1</v>
      </c>
      <c r="C27509" s="216" t="s">
        <v>87192</v>
      </c>
      <c r="D27509" s="215" t="s">
        <v>87193</v>
      </c>
    </row>
    <row r="27510" spans="1:4">
      <c r="A27510" s="215" t="s">
        <v>87194</v>
      </c>
      <c r="B27510" s="215">
        <v>1</v>
      </c>
      <c r="C27510" s="216" t="s">
        <v>87195</v>
      </c>
      <c r="D27510" s="215" t="s">
        <v>87196</v>
      </c>
    </row>
    <row r="27511" spans="1:4">
      <c r="A27511" s="215" t="s">
        <v>87197</v>
      </c>
      <c r="B27511" s="215">
        <v>1</v>
      </c>
      <c r="C27511" s="216" t="s">
        <v>87198</v>
      </c>
      <c r="D27511" s="215" t="s">
        <v>87199</v>
      </c>
    </row>
    <row r="27512" spans="1:4">
      <c r="A27512" s="215" t="s">
        <v>87200</v>
      </c>
      <c r="B27512" s="215">
        <v>1</v>
      </c>
      <c r="C27512" s="216" t="s">
        <v>87201</v>
      </c>
      <c r="D27512" s="215" t="s">
        <v>87202</v>
      </c>
    </row>
    <row r="27513" spans="1:4">
      <c r="A27513" s="215" t="s">
        <v>87203</v>
      </c>
      <c r="B27513" s="215">
        <v>1</v>
      </c>
      <c r="C27513" s="216" t="s">
        <v>87204</v>
      </c>
      <c r="D27513" s="215" t="s">
        <v>87205</v>
      </c>
    </row>
    <row r="27514" spans="1:4">
      <c r="A27514" s="215" t="s">
        <v>87206</v>
      </c>
      <c r="B27514" s="215">
        <v>1</v>
      </c>
      <c r="C27514" s="216" t="s">
        <v>87207</v>
      </c>
      <c r="D27514" s="215" t="s">
        <v>87208</v>
      </c>
    </row>
    <row r="27515" spans="1:4">
      <c r="A27515" s="215" t="s">
        <v>87209</v>
      </c>
      <c r="B27515" s="215">
        <v>1</v>
      </c>
      <c r="C27515" s="216" t="s">
        <v>87210</v>
      </c>
      <c r="D27515" s="215" t="s">
        <v>87211</v>
      </c>
    </row>
    <row r="27516" spans="1:4">
      <c r="A27516" s="215" t="s">
        <v>87212</v>
      </c>
      <c r="B27516" s="215">
        <v>1</v>
      </c>
      <c r="C27516" s="216" t="s">
        <v>87213</v>
      </c>
      <c r="D27516" s="215" t="s">
        <v>87214</v>
      </c>
    </row>
    <row r="27517" spans="1:4">
      <c r="A27517" s="215" t="s">
        <v>87215</v>
      </c>
      <c r="B27517" s="215">
        <v>1</v>
      </c>
      <c r="C27517" s="216" t="s">
        <v>87216</v>
      </c>
      <c r="D27517" s="215" t="s">
        <v>87217</v>
      </c>
    </row>
    <row r="27518" spans="1:4">
      <c r="A27518" s="215" t="s">
        <v>87218</v>
      </c>
      <c r="B27518" s="215">
        <v>1</v>
      </c>
      <c r="C27518" s="216" t="s">
        <v>87219</v>
      </c>
      <c r="D27518" s="215" t="s">
        <v>87220</v>
      </c>
    </row>
    <row r="27519" spans="1:4">
      <c r="A27519" s="215" t="s">
        <v>87221</v>
      </c>
      <c r="B27519" s="215">
        <v>1</v>
      </c>
      <c r="C27519" s="216" t="s">
        <v>87222</v>
      </c>
      <c r="D27519" s="215" t="s">
        <v>87223</v>
      </c>
    </row>
    <row r="27520" spans="1:4">
      <c r="A27520" s="215" t="s">
        <v>87224</v>
      </c>
      <c r="B27520" s="215">
        <v>1</v>
      </c>
      <c r="C27520" s="216" t="s">
        <v>87225</v>
      </c>
      <c r="D27520" s="215" t="s">
        <v>87226</v>
      </c>
    </row>
    <row r="27521" spans="1:4">
      <c r="A27521" s="215" t="s">
        <v>87227</v>
      </c>
      <c r="B27521" s="215">
        <v>1</v>
      </c>
      <c r="C27521" s="216" t="s">
        <v>87228</v>
      </c>
      <c r="D27521" s="215" t="s">
        <v>87229</v>
      </c>
    </row>
    <row r="27522" spans="1:4">
      <c r="A27522" s="215" t="s">
        <v>87230</v>
      </c>
      <c r="B27522" s="215">
        <v>1</v>
      </c>
      <c r="C27522" s="216" t="s">
        <v>87231</v>
      </c>
      <c r="D27522" s="215" t="s">
        <v>87232</v>
      </c>
    </row>
    <row r="27523" spans="1:4">
      <c r="A27523" s="215" t="s">
        <v>87233</v>
      </c>
      <c r="B27523" s="215">
        <v>1</v>
      </c>
      <c r="C27523" s="216" t="s">
        <v>87234</v>
      </c>
      <c r="D27523" s="215" t="s">
        <v>87235</v>
      </c>
    </row>
    <row r="27524" spans="1:4">
      <c r="A27524" s="215" t="s">
        <v>87236</v>
      </c>
      <c r="B27524" s="215">
        <v>1</v>
      </c>
      <c r="C27524" s="216" t="s">
        <v>87237</v>
      </c>
      <c r="D27524" s="215" t="s">
        <v>87238</v>
      </c>
    </row>
    <row r="27525" spans="1:4">
      <c r="A27525" s="215" t="s">
        <v>87239</v>
      </c>
      <c r="B27525" s="215">
        <v>1</v>
      </c>
      <c r="C27525" s="216" t="s">
        <v>87240</v>
      </c>
      <c r="D27525" s="215" t="s">
        <v>87241</v>
      </c>
    </row>
    <row r="27526" spans="1:4">
      <c r="A27526" s="215" t="s">
        <v>87242</v>
      </c>
      <c r="B27526" s="215">
        <v>1</v>
      </c>
      <c r="C27526" s="216" t="s">
        <v>87243</v>
      </c>
      <c r="D27526" s="215" t="s">
        <v>87244</v>
      </c>
    </row>
    <row r="27527" spans="1:4">
      <c r="A27527" s="215" t="s">
        <v>87245</v>
      </c>
      <c r="B27527" s="215">
        <v>1</v>
      </c>
      <c r="C27527" s="216" t="s">
        <v>87246</v>
      </c>
      <c r="D27527" s="215" t="s">
        <v>87247</v>
      </c>
    </row>
    <row r="27528" spans="1:4">
      <c r="A27528" s="215" t="s">
        <v>87248</v>
      </c>
      <c r="B27528" s="215">
        <v>1</v>
      </c>
      <c r="C27528" s="216" t="s">
        <v>87249</v>
      </c>
      <c r="D27528" s="215" t="s">
        <v>87250</v>
      </c>
    </row>
    <row r="27529" spans="1:4">
      <c r="A27529" s="215" t="s">
        <v>87251</v>
      </c>
      <c r="B27529" s="215">
        <v>1</v>
      </c>
      <c r="C27529" s="216" t="s">
        <v>87252</v>
      </c>
      <c r="D27529" s="215" t="s">
        <v>87253</v>
      </c>
    </row>
    <row r="27530" spans="1:4">
      <c r="A27530" s="215" t="s">
        <v>87254</v>
      </c>
      <c r="B27530" s="215">
        <v>1</v>
      </c>
      <c r="C27530" s="216" t="s">
        <v>87255</v>
      </c>
      <c r="D27530" s="215" t="s">
        <v>87256</v>
      </c>
    </row>
    <row r="27531" spans="1:4">
      <c r="A27531" s="215" t="s">
        <v>87257</v>
      </c>
      <c r="B27531" s="215">
        <v>1</v>
      </c>
      <c r="C27531" s="216" t="s">
        <v>87258</v>
      </c>
      <c r="D27531" s="215" t="s">
        <v>87259</v>
      </c>
    </row>
    <row r="27532" spans="1:4">
      <c r="A27532" s="215" t="s">
        <v>87260</v>
      </c>
      <c r="B27532" s="215">
        <v>1</v>
      </c>
      <c r="C27532" s="216" t="s">
        <v>87261</v>
      </c>
      <c r="D27532" s="215" t="s">
        <v>87262</v>
      </c>
    </row>
    <row r="27533" spans="1:4">
      <c r="A27533" s="215" t="s">
        <v>87263</v>
      </c>
      <c r="B27533" s="215">
        <v>1</v>
      </c>
      <c r="C27533" s="216" t="s">
        <v>87264</v>
      </c>
      <c r="D27533" s="215" t="s">
        <v>87265</v>
      </c>
    </row>
    <row r="27534" spans="1:4">
      <c r="A27534" s="215" t="s">
        <v>87266</v>
      </c>
      <c r="B27534" s="215">
        <v>1</v>
      </c>
      <c r="C27534" s="216" t="s">
        <v>87267</v>
      </c>
      <c r="D27534" s="215" t="s">
        <v>87268</v>
      </c>
    </row>
    <row r="27535" spans="1:4">
      <c r="A27535" s="215" t="s">
        <v>87269</v>
      </c>
      <c r="B27535" s="215">
        <v>1</v>
      </c>
      <c r="C27535" s="216" t="s">
        <v>87270</v>
      </c>
      <c r="D27535" s="215" t="s">
        <v>87271</v>
      </c>
    </row>
    <row r="27536" spans="1:4">
      <c r="A27536" s="215" t="s">
        <v>87272</v>
      </c>
      <c r="B27536" s="215">
        <v>1</v>
      </c>
      <c r="C27536" s="216" t="s">
        <v>87273</v>
      </c>
      <c r="D27536" s="215" t="s">
        <v>87274</v>
      </c>
    </row>
    <row r="27537" spans="1:4">
      <c r="A27537" s="215" t="s">
        <v>87275</v>
      </c>
      <c r="B27537" s="215">
        <v>1</v>
      </c>
      <c r="C27537" s="216" t="s">
        <v>87276</v>
      </c>
      <c r="D27537" s="215" t="s">
        <v>87277</v>
      </c>
    </row>
    <row r="27538" spans="1:4">
      <c r="A27538" s="215" t="s">
        <v>87278</v>
      </c>
      <c r="B27538" s="215">
        <v>1</v>
      </c>
      <c r="C27538" s="216" t="s">
        <v>87279</v>
      </c>
      <c r="D27538" s="215" t="s">
        <v>87280</v>
      </c>
    </row>
    <row r="27539" spans="1:4">
      <c r="A27539" s="215" t="s">
        <v>87281</v>
      </c>
      <c r="B27539" s="215">
        <v>1</v>
      </c>
      <c r="C27539" s="216" t="s">
        <v>87282</v>
      </c>
      <c r="D27539" s="215" t="s">
        <v>87283</v>
      </c>
    </row>
    <row r="27540" spans="1:4">
      <c r="A27540" s="215" t="s">
        <v>87284</v>
      </c>
      <c r="B27540" s="215">
        <v>1</v>
      </c>
      <c r="C27540" s="216" t="s">
        <v>87285</v>
      </c>
      <c r="D27540" s="215" t="s">
        <v>87286</v>
      </c>
    </row>
    <row r="27541" spans="1:4">
      <c r="A27541" s="215" t="s">
        <v>87287</v>
      </c>
      <c r="B27541" s="215">
        <v>1</v>
      </c>
      <c r="C27541" s="216" t="s">
        <v>87288</v>
      </c>
      <c r="D27541" s="215" t="s">
        <v>87289</v>
      </c>
    </row>
    <row r="27542" spans="1:4">
      <c r="A27542" s="215" t="s">
        <v>87290</v>
      </c>
      <c r="B27542" s="215">
        <v>1</v>
      </c>
      <c r="C27542" s="216" t="s">
        <v>87291</v>
      </c>
      <c r="D27542" s="215" t="s">
        <v>87292</v>
      </c>
    </row>
    <row r="27543" spans="1:4">
      <c r="A27543" s="215" t="s">
        <v>87293</v>
      </c>
      <c r="B27543" s="215">
        <v>1</v>
      </c>
      <c r="C27543" s="216" t="s">
        <v>87294</v>
      </c>
      <c r="D27543" s="215" t="s">
        <v>87295</v>
      </c>
    </row>
    <row r="27544" spans="1:4">
      <c r="A27544" s="215" t="s">
        <v>87296</v>
      </c>
      <c r="B27544" s="215">
        <v>1</v>
      </c>
      <c r="C27544" s="216" t="s">
        <v>87297</v>
      </c>
      <c r="D27544" s="215" t="s">
        <v>87298</v>
      </c>
    </row>
    <row r="27545" spans="1:4">
      <c r="A27545" s="215" t="s">
        <v>87299</v>
      </c>
      <c r="B27545" s="215">
        <v>1</v>
      </c>
      <c r="C27545" s="216" t="s">
        <v>87300</v>
      </c>
      <c r="D27545" s="215" t="s">
        <v>87301</v>
      </c>
    </row>
    <row r="27546" spans="1:4">
      <c r="A27546" s="215" t="s">
        <v>87302</v>
      </c>
      <c r="B27546" s="215">
        <v>1</v>
      </c>
      <c r="C27546" s="216" t="s">
        <v>87303</v>
      </c>
      <c r="D27546" s="215" t="s">
        <v>87304</v>
      </c>
    </row>
    <row r="27547" spans="1:4">
      <c r="A27547" s="215" t="s">
        <v>87305</v>
      </c>
      <c r="B27547" s="215">
        <v>1</v>
      </c>
      <c r="C27547" s="216" t="s">
        <v>87306</v>
      </c>
      <c r="D27547" s="215" t="s">
        <v>87307</v>
      </c>
    </row>
    <row r="27548" spans="1:4">
      <c r="A27548" s="215" t="s">
        <v>87308</v>
      </c>
      <c r="B27548" s="215">
        <v>1</v>
      </c>
      <c r="C27548" s="216" t="s">
        <v>87309</v>
      </c>
      <c r="D27548" s="215" t="s">
        <v>87310</v>
      </c>
    </row>
    <row r="27549" spans="1:4">
      <c r="A27549" s="215" t="s">
        <v>87311</v>
      </c>
      <c r="B27549" s="215">
        <v>1</v>
      </c>
      <c r="C27549" s="216" t="s">
        <v>87312</v>
      </c>
      <c r="D27549" s="215" t="s">
        <v>87313</v>
      </c>
    </row>
    <row r="27550" spans="1:4">
      <c r="A27550" s="215" t="s">
        <v>87314</v>
      </c>
      <c r="B27550" s="215">
        <v>1</v>
      </c>
      <c r="C27550" s="216" t="s">
        <v>87315</v>
      </c>
      <c r="D27550" s="215" t="s">
        <v>87316</v>
      </c>
    </row>
    <row r="27551" spans="1:4">
      <c r="A27551" s="215" t="s">
        <v>87317</v>
      </c>
      <c r="B27551" s="215">
        <v>1</v>
      </c>
      <c r="C27551" s="216" t="s">
        <v>87318</v>
      </c>
      <c r="D27551" s="215" t="s">
        <v>87319</v>
      </c>
    </row>
    <row r="27552" spans="1:4">
      <c r="A27552" s="215" t="s">
        <v>87320</v>
      </c>
      <c r="B27552" s="215">
        <v>1</v>
      </c>
      <c r="C27552" s="216" t="s">
        <v>87321</v>
      </c>
      <c r="D27552" s="215" t="s">
        <v>87322</v>
      </c>
    </row>
    <row r="27553" spans="1:4">
      <c r="A27553" s="215" t="s">
        <v>87323</v>
      </c>
      <c r="B27553" s="215">
        <v>1</v>
      </c>
      <c r="C27553" s="216" t="s">
        <v>87324</v>
      </c>
      <c r="D27553" s="215" t="s">
        <v>87325</v>
      </c>
    </row>
    <row r="27554" spans="1:4">
      <c r="A27554" s="215" t="s">
        <v>87326</v>
      </c>
      <c r="B27554" s="215">
        <v>1</v>
      </c>
      <c r="C27554" s="216" t="s">
        <v>87327</v>
      </c>
      <c r="D27554" s="215" t="s">
        <v>87328</v>
      </c>
    </row>
    <row r="27555" spans="1:4">
      <c r="A27555" s="215" t="s">
        <v>87329</v>
      </c>
      <c r="B27555" s="215">
        <v>1</v>
      </c>
      <c r="C27555" s="216" t="s">
        <v>87330</v>
      </c>
      <c r="D27555" s="215" t="s">
        <v>87331</v>
      </c>
    </row>
    <row r="27556" spans="1:4">
      <c r="A27556" s="215" t="s">
        <v>87332</v>
      </c>
      <c r="B27556" s="215">
        <v>1</v>
      </c>
      <c r="C27556" s="216" t="s">
        <v>87333</v>
      </c>
      <c r="D27556" s="215" t="s">
        <v>87334</v>
      </c>
    </row>
    <row r="27557" spans="1:4">
      <c r="A27557" s="215" t="s">
        <v>87335</v>
      </c>
      <c r="B27557" s="215">
        <v>1</v>
      </c>
      <c r="C27557" s="216" t="s">
        <v>87336</v>
      </c>
      <c r="D27557" s="215" t="s">
        <v>87337</v>
      </c>
    </row>
    <row r="27558" spans="1:4">
      <c r="A27558" s="215" t="s">
        <v>87338</v>
      </c>
      <c r="B27558" s="215">
        <v>1</v>
      </c>
      <c r="C27558" s="216" t="s">
        <v>87339</v>
      </c>
      <c r="D27558" s="215" t="s">
        <v>87340</v>
      </c>
    </row>
    <row r="27559" spans="1:4">
      <c r="A27559" s="215" t="s">
        <v>87341</v>
      </c>
      <c r="B27559" s="215">
        <v>1</v>
      </c>
      <c r="C27559" s="216" t="s">
        <v>87342</v>
      </c>
      <c r="D27559" s="215" t="s">
        <v>87343</v>
      </c>
    </row>
    <row r="27560" spans="1:4">
      <c r="A27560" s="215" t="s">
        <v>87344</v>
      </c>
      <c r="B27560" s="215">
        <v>1</v>
      </c>
      <c r="C27560" s="216" t="s">
        <v>87345</v>
      </c>
      <c r="D27560" s="215" t="s">
        <v>87346</v>
      </c>
    </row>
    <row r="27561" spans="1:4">
      <c r="A27561" s="215" t="s">
        <v>87347</v>
      </c>
      <c r="B27561" s="215">
        <v>1</v>
      </c>
      <c r="C27561" s="216" t="s">
        <v>87348</v>
      </c>
      <c r="D27561" s="215" t="s">
        <v>87349</v>
      </c>
    </row>
    <row r="27562" spans="1:4">
      <c r="A27562" s="215" t="s">
        <v>87350</v>
      </c>
      <c r="B27562" s="215">
        <v>1</v>
      </c>
      <c r="C27562" s="216" t="s">
        <v>87351</v>
      </c>
      <c r="D27562" s="215" t="s">
        <v>87352</v>
      </c>
    </row>
    <row r="27563" spans="1:4">
      <c r="A27563" s="215" t="s">
        <v>87353</v>
      </c>
      <c r="B27563" s="215">
        <v>1</v>
      </c>
      <c r="C27563" s="216" t="s">
        <v>87354</v>
      </c>
      <c r="D27563" s="215" t="s">
        <v>87355</v>
      </c>
    </row>
    <row r="27564" spans="1:4">
      <c r="A27564" s="215" t="s">
        <v>87356</v>
      </c>
      <c r="B27564" s="215">
        <v>1</v>
      </c>
      <c r="C27564" s="216" t="s">
        <v>87357</v>
      </c>
      <c r="D27564" s="215" t="s">
        <v>87358</v>
      </c>
    </row>
    <row r="27565" spans="1:4">
      <c r="A27565" s="215" t="s">
        <v>87359</v>
      </c>
      <c r="B27565" s="215">
        <v>1</v>
      </c>
      <c r="C27565" s="216" t="s">
        <v>87360</v>
      </c>
      <c r="D27565" s="215" t="s">
        <v>87361</v>
      </c>
    </row>
    <row r="27566" spans="1:4">
      <c r="A27566" s="215" t="s">
        <v>87362</v>
      </c>
      <c r="B27566" s="215">
        <v>1</v>
      </c>
      <c r="C27566" s="216" t="s">
        <v>87363</v>
      </c>
      <c r="D27566" s="215" t="s">
        <v>87364</v>
      </c>
    </row>
    <row r="27567" spans="1:4">
      <c r="A27567" s="215" t="s">
        <v>87365</v>
      </c>
      <c r="B27567" s="215">
        <v>1</v>
      </c>
      <c r="C27567" s="216" t="s">
        <v>87366</v>
      </c>
      <c r="D27567" s="215" t="s">
        <v>87367</v>
      </c>
    </row>
    <row r="27568" spans="1:4">
      <c r="A27568" s="215" t="s">
        <v>87368</v>
      </c>
      <c r="B27568" s="215">
        <v>1</v>
      </c>
      <c r="C27568" s="216" t="s">
        <v>87369</v>
      </c>
      <c r="D27568" s="215" t="s">
        <v>87370</v>
      </c>
    </row>
    <row r="27569" spans="1:4">
      <c r="A27569" s="215" t="s">
        <v>87371</v>
      </c>
      <c r="B27569" s="215">
        <v>1</v>
      </c>
      <c r="C27569" s="216" t="s">
        <v>87372</v>
      </c>
      <c r="D27569" s="215" t="s">
        <v>87373</v>
      </c>
    </row>
    <row r="27570" spans="1:4">
      <c r="A27570" s="215" t="s">
        <v>87374</v>
      </c>
      <c r="B27570" s="215">
        <v>1</v>
      </c>
      <c r="C27570" s="216" t="s">
        <v>87375</v>
      </c>
      <c r="D27570" s="215" t="s">
        <v>87376</v>
      </c>
    </row>
    <row r="27571" spans="1:4">
      <c r="A27571" s="215" t="s">
        <v>87377</v>
      </c>
      <c r="B27571" s="215">
        <v>1</v>
      </c>
      <c r="C27571" s="216" t="s">
        <v>87378</v>
      </c>
      <c r="D27571" s="215" t="s">
        <v>87379</v>
      </c>
    </row>
    <row r="27572" spans="1:4">
      <c r="A27572" s="215" t="s">
        <v>87380</v>
      </c>
      <c r="B27572" s="215">
        <v>1</v>
      </c>
      <c r="C27572" s="216" t="s">
        <v>87381</v>
      </c>
      <c r="D27572" s="215" t="s">
        <v>87382</v>
      </c>
    </row>
    <row r="27573" spans="1:4">
      <c r="A27573" s="215" t="s">
        <v>87383</v>
      </c>
      <c r="B27573" s="215">
        <v>1</v>
      </c>
      <c r="C27573" s="216" t="s">
        <v>87384</v>
      </c>
      <c r="D27573" s="215" t="s">
        <v>87385</v>
      </c>
    </row>
    <row r="27574" spans="1:4">
      <c r="A27574" s="215" t="s">
        <v>87386</v>
      </c>
      <c r="B27574" s="215">
        <v>1</v>
      </c>
      <c r="C27574" s="216" t="s">
        <v>87387</v>
      </c>
      <c r="D27574" s="215" t="s">
        <v>87388</v>
      </c>
    </row>
    <row r="27575" spans="1:4">
      <c r="A27575" s="215" t="s">
        <v>87389</v>
      </c>
      <c r="B27575" s="215">
        <v>1</v>
      </c>
      <c r="C27575" s="216" t="s">
        <v>87390</v>
      </c>
      <c r="D27575" s="215" t="s">
        <v>87391</v>
      </c>
    </row>
    <row r="27576" spans="1:4">
      <c r="A27576" s="215" t="s">
        <v>87392</v>
      </c>
      <c r="B27576" s="215">
        <v>1</v>
      </c>
      <c r="C27576" s="216" t="s">
        <v>87393</v>
      </c>
      <c r="D27576" s="215" t="s">
        <v>87394</v>
      </c>
    </row>
    <row r="27577" spans="1:4">
      <c r="A27577" s="215" t="s">
        <v>87395</v>
      </c>
      <c r="B27577" s="215">
        <v>1</v>
      </c>
      <c r="C27577" s="216" t="s">
        <v>87396</v>
      </c>
      <c r="D27577" s="215" t="s">
        <v>87397</v>
      </c>
    </row>
    <row r="27578" spans="1:4">
      <c r="A27578" s="215" t="s">
        <v>87398</v>
      </c>
      <c r="B27578" s="215">
        <v>1</v>
      </c>
      <c r="C27578" s="216" t="s">
        <v>87399</v>
      </c>
      <c r="D27578" s="215" t="s">
        <v>87400</v>
      </c>
    </row>
    <row r="27579" spans="1:4">
      <c r="A27579" s="215" t="s">
        <v>87401</v>
      </c>
      <c r="B27579" s="215">
        <v>1</v>
      </c>
      <c r="C27579" s="216" t="s">
        <v>87402</v>
      </c>
      <c r="D27579" s="215" t="s">
        <v>87403</v>
      </c>
    </row>
    <row r="27580" spans="1:4">
      <c r="A27580" s="215" t="s">
        <v>87404</v>
      </c>
      <c r="B27580" s="215">
        <v>1</v>
      </c>
      <c r="C27580" s="216" t="s">
        <v>87405</v>
      </c>
      <c r="D27580" s="215" t="s">
        <v>87406</v>
      </c>
    </row>
    <row r="27581" spans="1:4">
      <c r="A27581" s="215" t="s">
        <v>87407</v>
      </c>
      <c r="B27581" s="215">
        <v>1</v>
      </c>
      <c r="C27581" s="216" t="s">
        <v>87408</v>
      </c>
      <c r="D27581" s="215" t="s">
        <v>87409</v>
      </c>
    </row>
    <row r="27582" spans="1:4">
      <c r="A27582" s="215" t="s">
        <v>87410</v>
      </c>
      <c r="B27582" s="215">
        <v>1</v>
      </c>
      <c r="C27582" s="216" t="s">
        <v>87411</v>
      </c>
      <c r="D27582" s="215" t="s">
        <v>87412</v>
      </c>
    </row>
    <row r="27583" spans="1:4">
      <c r="A27583" s="215" t="s">
        <v>87413</v>
      </c>
      <c r="B27583" s="215">
        <v>1</v>
      </c>
      <c r="C27583" s="216" t="s">
        <v>87414</v>
      </c>
      <c r="D27583" s="215" t="s">
        <v>87415</v>
      </c>
    </row>
    <row r="27584" spans="1:4">
      <c r="A27584" s="215" t="s">
        <v>87416</v>
      </c>
      <c r="B27584" s="215">
        <v>2</v>
      </c>
      <c r="C27584" s="216" t="s">
        <v>87417</v>
      </c>
      <c r="D27584" s="215" t="s">
        <v>87418</v>
      </c>
    </row>
    <row r="27585" spans="1:4">
      <c r="A27585" s="215" t="s">
        <v>87419</v>
      </c>
      <c r="B27585" s="215">
        <v>1</v>
      </c>
      <c r="C27585" s="216" t="s">
        <v>87420</v>
      </c>
      <c r="D27585" s="215" t="s">
        <v>87421</v>
      </c>
    </row>
    <row r="27586" spans="1:4">
      <c r="A27586" s="215" t="s">
        <v>87422</v>
      </c>
      <c r="B27586" s="215">
        <v>1</v>
      </c>
      <c r="C27586" s="216" t="s">
        <v>87423</v>
      </c>
      <c r="D27586" s="215" t="s">
        <v>87424</v>
      </c>
    </row>
    <row r="27587" spans="1:4">
      <c r="A27587" s="215" t="s">
        <v>87425</v>
      </c>
      <c r="B27587" s="215">
        <v>1</v>
      </c>
      <c r="C27587" s="216" t="s">
        <v>87426</v>
      </c>
      <c r="D27587" s="215" t="s">
        <v>87427</v>
      </c>
    </row>
    <row r="27588" spans="1:4">
      <c r="A27588" s="215" t="s">
        <v>87428</v>
      </c>
      <c r="B27588" s="215">
        <v>1</v>
      </c>
      <c r="C27588" s="216" t="s">
        <v>87429</v>
      </c>
      <c r="D27588" s="215" t="s">
        <v>87430</v>
      </c>
    </row>
    <row r="27589" spans="1:4">
      <c r="A27589" s="215" t="s">
        <v>87431</v>
      </c>
      <c r="B27589" s="215">
        <v>1</v>
      </c>
      <c r="C27589" s="216" t="s">
        <v>87432</v>
      </c>
      <c r="D27589" s="215" t="s">
        <v>87433</v>
      </c>
    </row>
    <row r="27590" spans="1:4">
      <c r="A27590" s="215" t="s">
        <v>87434</v>
      </c>
      <c r="B27590" s="215">
        <v>1</v>
      </c>
      <c r="C27590" s="216" t="s">
        <v>87435</v>
      </c>
      <c r="D27590" s="215" t="s">
        <v>111545</v>
      </c>
    </row>
    <row r="27591" spans="1:4">
      <c r="A27591" s="215" t="s">
        <v>87436</v>
      </c>
      <c r="B27591" s="215">
        <v>1</v>
      </c>
      <c r="C27591" s="216" t="s">
        <v>87437</v>
      </c>
      <c r="D27591" s="215" t="s">
        <v>87438</v>
      </c>
    </row>
    <row r="27592" spans="1:4">
      <c r="A27592" s="215" t="s">
        <v>87439</v>
      </c>
      <c r="B27592" s="215">
        <v>1</v>
      </c>
      <c r="C27592" s="216" t="s">
        <v>87440</v>
      </c>
      <c r="D27592" s="215" t="s">
        <v>87441</v>
      </c>
    </row>
    <row r="27593" spans="1:4">
      <c r="A27593" s="215" t="s">
        <v>87442</v>
      </c>
      <c r="B27593" s="215">
        <v>1</v>
      </c>
      <c r="C27593" s="216" t="s">
        <v>87443</v>
      </c>
      <c r="D27593" s="215" t="s">
        <v>87444</v>
      </c>
    </row>
    <row r="27594" spans="1:4">
      <c r="A27594" s="215" t="s">
        <v>87445</v>
      </c>
      <c r="B27594" s="215">
        <v>1</v>
      </c>
      <c r="C27594" s="216" t="s">
        <v>87446</v>
      </c>
      <c r="D27594" s="215" t="s">
        <v>87447</v>
      </c>
    </row>
    <row r="27595" spans="1:4">
      <c r="A27595" s="215" t="s">
        <v>87448</v>
      </c>
      <c r="B27595" s="215">
        <v>1</v>
      </c>
      <c r="C27595" s="216" t="s">
        <v>87449</v>
      </c>
      <c r="D27595" s="215" t="s">
        <v>87450</v>
      </c>
    </row>
    <row r="27596" spans="1:4">
      <c r="A27596" s="215" t="s">
        <v>87451</v>
      </c>
      <c r="B27596" s="215">
        <v>1</v>
      </c>
      <c r="C27596" s="216" t="s">
        <v>87452</v>
      </c>
      <c r="D27596" s="215" t="s">
        <v>87453</v>
      </c>
    </row>
    <row r="27597" spans="1:4">
      <c r="A27597" s="215" t="s">
        <v>87454</v>
      </c>
      <c r="B27597" s="215">
        <v>1</v>
      </c>
      <c r="C27597" s="216" t="s">
        <v>87455</v>
      </c>
      <c r="D27597" s="215" t="s">
        <v>87456</v>
      </c>
    </row>
    <row r="27598" spans="1:4">
      <c r="A27598" s="215" t="s">
        <v>87457</v>
      </c>
      <c r="B27598" s="215">
        <v>1</v>
      </c>
      <c r="C27598" s="216" t="s">
        <v>87458</v>
      </c>
      <c r="D27598" s="215" t="s">
        <v>87459</v>
      </c>
    </row>
    <row r="27599" spans="1:4">
      <c r="A27599" s="215" t="s">
        <v>87460</v>
      </c>
      <c r="B27599" s="215">
        <v>1</v>
      </c>
      <c r="C27599" s="216" t="s">
        <v>87461</v>
      </c>
      <c r="D27599" s="215" t="s">
        <v>87462</v>
      </c>
    </row>
    <row r="27600" spans="1:4">
      <c r="A27600" s="215" t="s">
        <v>87463</v>
      </c>
      <c r="B27600" s="215">
        <v>1</v>
      </c>
      <c r="C27600" s="216" t="s">
        <v>87464</v>
      </c>
      <c r="D27600" s="215" t="s">
        <v>87465</v>
      </c>
    </row>
    <row r="27601" spans="1:4">
      <c r="A27601" s="215" t="s">
        <v>87466</v>
      </c>
      <c r="B27601" s="215">
        <v>1</v>
      </c>
      <c r="C27601" s="216" t="s">
        <v>87467</v>
      </c>
      <c r="D27601" s="215" t="s">
        <v>87468</v>
      </c>
    </row>
    <row r="27602" spans="1:4">
      <c r="A27602" s="215" t="s">
        <v>87469</v>
      </c>
      <c r="B27602" s="215">
        <v>1</v>
      </c>
      <c r="C27602" s="216" t="s">
        <v>87470</v>
      </c>
      <c r="D27602" s="215" t="s">
        <v>87471</v>
      </c>
    </row>
    <row r="27603" spans="1:4">
      <c r="A27603" s="215" t="s">
        <v>87472</v>
      </c>
      <c r="B27603" s="215">
        <v>1</v>
      </c>
      <c r="C27603" s="216" t="s">
        <v>87473</v>
      </c>
      <c r="D27603" s="215" t="s">
        <v>87474</v>
      </c>
    </row>
    <row r="27604" spans="1:4">
      <c r="A27604" s="215" t="s">
        <v>87475</v>
      </c>
      <c r="B27604" s="215">
        <v>1</v>
      </c>
      <c r="C27604" s="216" t="s">
        <v>87476</v>
      </c>
      <c r="D27604" s="215" t="s">
        <v>87477</v>
      </c>
    </row>
    <row r="27605" spans="1:4">
      <c r="A27605" s="215" t="s">
        <v>87478</v>
      </c>
      <c r="B27605" s="215">
        <v>1</v>
      </c>
      <c r="C27605" s="216" t="s">
        <v>87479</v>
      </c>
      <c r="D27605" s="215" t="s">
        <v>87480</v>
      </c>
    </row>
    <row r="27606" spans="1:4">
      <c r="A27606" s="215" t="s">
        <v>87481</v>
      </c>
      <c r="B27606" s="215">
        <v>1</v>
      </c>
      <c r="C27606" s="216" t="s">
        <v>87482</v>
      </c>
      <c r="D27606" s="215" t="s">
        <v>87483</v>
      </c>
    </row>
    <row r="27607" spans="1:4">
      <c r="A27607" s="215" t="s">
        <v>87484</v>
      </c>
      <c r="B27607" s="215">
        <v>1</v>
      </c>
      <c r="C27607" s="216" t="s">
        <v>87485</v>
      </c>
      <c r="D27607" s="215" t="s">
        <v>87486</v>
      </c>
    </row>
    <row r="27608" spans="1:4">
      <c r="A27608" s="215" t="s">
        <v>87487</v>
      </c>
      <c r="B27608" s="215">
        <v>1</v>
      </c>
      <c r="C27608" s="216" t="s">
        <v>87488</v>
      </c>
      <c r="D27608" s="215" t="s">
        <v>87489</v>
      </c>
    </row>
    <row r="27609" spans="1:4">
      <c r="A27609" s="215" t="s">
        <v>87490</v>
      </c>
      <c r="B27609" s="215">
        <v>1</v>
      </c>
      <c r="C27609" s="216" t="s">
        <v>87491</v>
      </c>
      <c r="D27609" s="215" t="s">
        <v>87492</v>
      </c>
    </row>
    <row r="27610" spans="1:4">
      <c r="A27610" s="215" t="s">
        <v>87493</v>
      </c>
      <c r="B27610" s="215">
        <v>1</v>
      </c>
      <c r="C27610" s="216" t="s">
        <v>87494</v>
      </c>
      <c r="D27610" s="215" t="s">
        <v>87495</v>
      </c>
    </row>
    <row r="27611" spans="1:4">
      <c r="A27611" s="215" t="s">
        <v>87496</v>
      </c>
      <c r="B27611" s="215">
        <v>1</v>
      </c>
      <c r="C27611" s="216" t="s">
        <v>87497</v>
      </c>
      <c r="D27611" s="215" t="s">
        <v>87498</v>
      </c>
    </row>
    <row r="27612" spans="1:4">
      <c r="A27612" s="215" t="s">
        <v>87499</v>
      </c>
      <c r="B27612" s="215">
        <v>1</v>
      </c>
      <c r="C27612" s="216" t="s">
        <v>87500</v>
      </c>
      <c r="D27612" s="215" t="s">
        <v>87501</v>
      </c>
    </row>
    <row r="27613" spans="1:4">
      <c r="A27613" s="215" t="s">
        <v>87502</v>
      </c>
      <c r="B27613" s="215">
        <v>1</v>
      </c>
      <c r="C27613" s="216" t="s">
        <v>87503</v>
      </c>
      <c r="D27613" s="215" t="s">
        <v>87504</v>
      </c>
    </row>
    <row r="27614" spans="1:4">
      <c r="A27614" s="215" t="s">
        <v>87505</v>
      </c>
      <c r="B27614" s="215">
        <v>1</v>
      </c>
      <c r="C27614" s="216" t="s">
        <v>87506</v>
      </c>
      <c r="D27614" s="215" t="s">
        <v>87507</v>
      </c>
    </row>
    <row r="27615" spans="1:4">
      <c r="A27615" s="215" t="s">
        <v>87508</v>
      </c>
      <c r="B27615" s="215">
        <v>1</v>
      </c>
      <c r="C27615" s="216" t="s">
        <v>87509</v>
      </c>
      <c r="D27615" s="215" t="s">
        <v>87510</v>
      </c>
    </row>
    <row r="27616" spans="1:4">
      <c r="A27616" s="215" t="s">
        <v>87511</v>
      </c>
      <c r="B27616" s="215">
        <v>1</v>
      </c>
      <c r="C27616" s="216" t="s">
        <v>87512</v>
      </c>
      <c r="D27616" s="215" t="s">
        <v>87513</v>
      </c>
    </row>
    <row r="27617" spans="1:4">
      <c r="A27617" s="215" t="s">
        <v>87514</v>
      </c>
      <c r="B27617" s="215">
        <v>1</v>
      </c>
      <c r="C27617" s="216" t="s">
        <v>87515</v>
      </c>
      <c r="D27617" s="215" t="s">
        <v>87516</v>
      </c>
    </row>
    <row r="27618" spans="1:4">
      <c r="A27618" s="215" t="s">
        <v>87517</v>
      </c>
      <c r="B27618" s="215">
        <v>1</v>
      </c>
      <c r="C27618" s="216" t="s">
        <v>87518</v>
      </c>
      <c r="D27618" s="215" t="s">
        <v>87519</v>
      </c>
    </row>
    <row r="27619" spans="1:4">
      <c r="A27619" s="215" t="s">
        <v>87520</v>
      </c>
      <c r="B27619" s="215">
        <v>1</v>
      </c>
      <c r="C27619" s="216" t="s">
        <v>87521</v>
      </c>
      <c r="D27619" s="215" t="s">
        <v>87522</v>
      </c>
    </row>
    <row r="27620" spans="1:4">
      <c r="A27620" s="215" t="s">
        <v>87523</v>
      </c>
      <c r="B27620" s="215">
        <v>1</v>
      </c>
      <c r="C27620" s="216" t="s">
        <v>87524</v>
      </c>
      <c r="D27620" s="215" t="s">
        <v>87525</v>
      </c>
    </row>
    <row r="27621" spans="1:4">
      <c r="A27621" s="215" t="s">
        <v>87526</v>
      </c>
      <c r="B27621" s="215">
        <v>1</v>
      </c>
      <c r="C27621" s="216" t="s">
        <v>87527</v>
      </c>
      <c r="D27621" s="215" t="s">
        <v>87528</v>
      </c>
    </row>
    <row r="27622" spans="1:4">
      <c r="A27622" s="215" t="s">
        <v>87529</v>
      </c>
      <c r="B27622" s="215">
        <v>1</v>
      </c>
      <c r="C27622" s="216" t="s">
        <v>87530</v>
      </c>
      <c r="D27622" s="215" t="s">
        <v>87531</v>
      </c>
    </row>
    <row r="27623" spans="1:4">
      <c r="A27623" s="215" t="s">
        <v>87532</v>
      </c>
      <c r="B27623" s="215">
        <v>1</v>
      </c>
      <c r="C27623" s="216" t="s">
        <v>87533</v>
      </c>
      <c r="D27623" s="215" t="s">
        <v>87534</v>
      </c>
    </row>
    <row r="27624" spans="1:4">
      <c r="A27624" s="215" t="s">
        <v>87535</v>
      </c>
      <c r="B27624" s="215">
        <v>1</v>
      </c>
      <c r="C27624" s="216" t="s">
        <v>87536</v>
      </c>
      <c r="D27624" s="215" t="s">
        <v>87537</v>
      </c>
    </row>
    <row r="27625" spans="1:4">
      <c r="A27625" s="215" t="s">
        <v>87538</v>
      </c>
      <c r="B27625" s="215">
        <v>1</v>
      </c>
      <c r="C27625" s="216" t="s">
        <v>87539</v>
      </c>
      <c r="D27625" s="215" t="s">
        <v>87540</v>
      </c>
    </row>
    <row r="27626" spans="1:4">
      <c r="A27626" s="215" t="s">
        <v>87541</v>
      </c>
      <c r="B27626" s="215">
        <v>1</v>
      </c>
      <c r="C27626" s="216" t="s">
        <v>87542</v>
      </c>
      <c r="D27626" s="215" t="s">
        <v>87543</v>
      </c>
    </row>
    <row r="27627" spans="1:4">
      <c r="A27627" s="215" t="s">
        <v>87544</v>
      </c>
      <c r="B27627" s="215">
        <v>1</v>
      </c>
      <c r="C27627" s="216" t="s">
        <v>87545</v>
      </c>
      <c r="D27627" s="215" t="s">
        <v>87546</v>
      </c>
    </row>
    <row r="27628" spans="1:4">
      <c r="A27628" s="215" t="s">
        <v>87547</v>
      </c>
      <c r="B27628" s="215">
        <v>1</v>
      </c>
      <c r="C27628" s="216" t="s">
        <v>87548</v>
      </c>
      <c r="D27628" s="215" t="s">
        <v>87549</v>
      </c>
    </row>
    <row r="27629" spans="1:4">
      <c r="A27629" s="215" t="s">
        <v>87550</v>
      </c>
      <c r="B27629" s="215">
        <v>1</v>
      </c>
      <c r="C27629" s="216" t="s">
        <v>87551</v>
      </c>
      <c r="D27629" s="215" t="s">
        <v>87552</v>
      </c>
    </row>
    <row r="27630" spans="1:4">
      <c r="A27630" s="215" t="s">
        <v>87553</v>
      </c>
      <c r="B27630" s="215">
        <v>1</v>
      </c>
      <c r="C27630" s="216" t="s">
        <v>87554</v>
      </c>
      <c r="D27630" s="215" t="s">
        <v>87555</v>
      </c>
    </row>
    <row r="27631" spans="1:4">
      <c r="A27631" s="215" t="s">
        <v>87556</v>
      </c>
      <c r="B27631" s="215">
        <v>1</v>
      </c>
      <c r="C27631" s="216" t="s">
        <v>87557</v>
      </c>
      <c r="D27631" s="215" t="s">
        <v>87558</v>
      </c>
    </row>
    <row r="27632" spans="1:4">
      <c r="A27632" s="215" t="s">
        <v>87559</v>
      </c>
      <c r="B27632" s="215">
        <v>1</v>
      </c>
      <c r="C27632" s="216" t="s">
        <v>87560</v>
      </c>
      <c r="D27632" s="215" t="s">
        <v>87561</v>
      </c>
    </row>
    <row r="27633" spans="1:4">
      <c r="A27633" s="215" t="s">
        <v>87562</v>
      </c>
      <c r="B27633" s="215">
        <v>1</v>
      </c>
      <c r="C27633" s="216" t="s">
        <v>87563</v>
      </c>
      <c r="D27633" s="215" t="s">
        <v>87564</v>
      </c>
    </row>
    <row r="27634" spans="1:4">
      <c r="A27634" s="215" t="s">
        <v>87565</v>
      </c>
      <c r="B27634" s="215">
        <v>1</v>
      </c>
      <c r="C27634" s="216" t="s">
        <v>87566</v>
      </c>
      <c r="D27634" s="215" t="s">
        <v>87567</v>
      </c>
    </row>
    <row r="27635" spans="1:4">
      <c r="A27635" s="215" t="s">
        <v>87568</v>
      </c>
      <c r="B27635" s="215">
        <v>1</v>
      </c>
      <c r="C27635" s="216" t="s">
        <v>87569</v>
      </c>
      <c r="D27635" s="215" t="s">
        <v>87570</v>
      </c>
    </row>
    <row r="27636" spans="1:4">
      <c r="A27636" s="215" t="s">
        <v>87571</v>
      </c>
      <c r="B27636" s="215">
        <v>1</v>
      </c>
      <c r="C27636" s="216" t="s">
        <v>87572</v>
      </c>
      <c r="D27636" s="215" t="s">
        <v>86202</v>
      </c>
    </row>
    <row r="27637" spans="1:4">
      <c r="A27637" s="215" t="s">
        <v>87573</v>
      </c>
      <c r="B27637" s="215">
        <v>1</v>
      </c>
      <c r="C27637" s="216" t="s">
        <v>87574</v>
      </c>
      <c r="D27637" s="215" t="s">
        <v>86205</v>
      </c>
    </row>
    <row r="27638" spans="1:4">
      <c r="A27638" s="215" t="s">
        <v>87575</v>
      </c>
      <c r="B27638" s="215">
        <v>1</v>
      </c>
      <c r="C27638" s="216" t="s">
        <v>87576</v>
      </c>
      <c r="D27638" s="215" t="s">
        <v>86208</v>
      </c>
    </row>
    <row r="27639" spans="1:4">
      <c r="A27639" s="215" t="s">
        <v>87577</v>
      </c>
      <c r="B27639" s="215">
        <v>1</v>
      </c>
      <c r="C27639" s="216" t="s">
        <v>87578</v>
      </c>
      <c r="D27639" s="215" t="s">
        <v>87579</v>
      </c>
    </row>
    <row r="27640" spans="1:4">
      <c r="A27640" s="215" t="s">
        <v>87580</v>
      </c>
      <c r="B27640" s="215">
        <v>1</v>
      </c>
      <c r="C27640" s="216" t="s">
        <v>87581</v>
      </c>
      <c r="D27640" s="215" t="s">
        <v>87582</v>
      </c>
    </row>
    <row r="27641" spans="1:4">
      <c r="A27641" s="215" t="s">
        <v>87583</v>
      </c>
      <c r="B27641" s="215">
        <v>1</v>
      </c>
      <c r="C27641" s="216" t="s">
        <v>87584</v>
      </c>
      <c r="D27641" s="215" t="s">
        <v>87585</v>
      </c>
    </row>
    <row r="27642" spans="1:4">
      <c r="A27642" s="215" t="s">
        <v>87586</v>
      </c>
      <c r="B27642" s="215">
        <v>1</v>
      </c>
      <c r="C27642" s="216" t="s">
        <v>87587</v>
      </c>
      <c r="D27642" s="215" t="s">
        <v>87588</v>
      </c>
    </row>
    <row r="27643" spans="1:4">
      <c r="A27643" s="215" t="s">
        <v>87589</v>
      </c>
      <c r="B27643" s="215">
        <v>1</v>
      </c>
      <c r="C27643" s="216" t="s">
        <v>87590</v>
      </c>
      <c r="D27643" s="215" t="s">
        <v>87591</v>
      </c>
    </row>
    <row r="27644" spans="1:4">
      <c r="A27644" s="215" t="s">
        <v>87592</v>
      </c>
      <c r="B27644" s="215">
        <v>1</v>
      </c>
      <c r="C27644" s="216" t="s">
        <v>87593</v>
      </c>
      <c r="D27644" s="215" t="s">
        <v>87594</v>
      </c>
    </row>
    <row r="27645" spans="1:4">
      <c r="A27645" s="215" t="s">
        <v>87595</v>
      </c>
      <c r="B27645" s="215">
        <v>1</v>
      </c>
      <c r="C27645" s="216" t="s">
        <v>87596</v>
      </c>
      <c r="D27645" s="215" t="s">
        <v>87597</v>
      </c>
    </row>
    <row r="27646" spans="1:4">
      <c r="A27646" s="215" t="s">
        <v>87598</v>
      </c>
      <c r="B27646" s="215">
        <v>1</v>
      </c>
      <c r="C27646" s="216" t="s">
        <v>87599</v>
      </c>
      <c r="D27646" s="215" t="s">
        <v>87600</v>
      </c>
    </row>
    <row r="27647" spans="1:4">
      <c r="A27647" s="215" t="s">
        <v>87601</v>
      </c>
      <c r="B27647" s="215">
        <v>1</v>
      </c>
      <c r="C27647" s="216" t="s">
        <v>87602</v>
      </c>
      <c r="D27647" s="215" t="s">
        <v>87603</v>
      </c>
    </row>
    <row r="27648" spans="1:4">
      <c r="A27648" s="215" t="s">
        <v>87604</v>
      </c>
      <c r="B27648" s="215">
        <v>1</v>
      </c>
      <c r="C27648" s="216" t="s">
        <v>87605</v>
      </c>
      <c r="D27648" s="215" t="s">
        <v>87606</v>
      </c>
    </row>
    <row r="27649" spans="1:4">
      <c r="A27649" s="215" t="s">
        <v>87607</v>
      </c>
      <c r="B27649" s="215">
        <v>1</v>
      </c>
      <c r="C27649" s="216" t="s">
        <v>87608</v>
      </c>
      <c r="D27649" s="215" t="s">
        <v>87609</v>
      </c>
    </row>
    <row r="27650" spans="1:4">
      <c r="A27650" s="215" t="s">
        <v>87610</v>
      </c>
      <c r="B27650" s="215">
        <v>1</v>
      </c>
      <c r="C27650" s="216" t="s">
        <v>87611</v>
      </c>
      <c r="D27650" s="215" t="s">
        <v>87612</v>
      </c>
    </row>
    <row r="27651" spans="1:4">
      <c r="A27651" s="215" t="s">
        <v>87613</v>
      </c>
      <c r="B27651" s="215">
        <v>1</v>
      </c>
      <c r="C27651" s="216" t="s">
        <v>87614</v>
      </c>
      <c r="D27651" s="215" t="s">
        <v>86313</v>
      </c>
    </row>
    <row r="27652" spans="1:4">
      <c r="A27652" s="215" t="s">
        <v>87615</v>
      </c>
      <c r="B27652" s="215">
        <v>1</v>
      </c>
      <c r="C27652" s="216" t="s">
        <v>87616</v>
      </c>
      <c r="D27652" s="215" t="s">
        <v>87617</v>
      </c>
    </row>
    <row r="27653" spans="1:4">
      <c r="A27653" s="215" t="s">
        <v>87618</v>
      </c>
      <c r="B27653" s="215">
        <v>1</v>
      </c>
      <c r="C27653" s="216" t="s">
        <v>87619</v>
      </c>
      <c r="D27653" s="215" t="s">
        <v>87620</v>
      </c>
    </row>
    <row r="27654" spans="1:4">
      <c r="A27654" s="215" t="s">
        <v>87621</v>
      </c>
      <c r="B27654" s="215">
        <v>1</v>
      </c>
      <c r="C27654" s="216" t="s">
        <v>87622</v>
      </c>
      <c r="D27654" s="215" t="s">
        <v>87623</v>
      </c>
    </row>
    <row r="27655" spans="1:4">
      <c r="A27655" s="215" t="s">
        <v>87624</v>
      </c>
      <c r="B27655" s="215">
        <v>1</v>
      </c>
      <c r="C27655" s="216" t="s">
        <v>87625</v>
      </c>
      <c r="D27655" s="215" t="s">
        <v>87626</v>
      </c>
    </row>
    <row r="27656" spans="1:4">
      <c r="A27656" s="215" t="s">
        <v>87627</v>
      </c>
      <c r="B27656" s="215">
        <v>1</v>
      </c>
      <c r="C27656" s="216" t="s">
        <v>87628</v>
      </c>
      <c r="D27656" s="215" t="s">
        <v>87629</v>
      </c>
    </row>
    <row r="27657" spans="1:4">
      <c r="A27657" s="215" t="s">
        <v>87630</v>
      </c>
      <c r="B27657" s="215">
        <v>1</v>
      </c>
      <c r="C27657" s="216" t="s">
        <v>87631</v>
      </c>
      <c r="D27657" s="215" t="s">
        <v>87632</v>
      </c>
    </row>
    <row r="27658" spans="1:4">
      <c r="A27658" s="215" t="s">
        <v>87633</v>
      </c>
      <c r="B27658" s="215">
        <v>1</v>
      </c>
      <c r="C27658" s="216" t="s">
        <v>87634</v>
      </c>
      <c r="D27658" s="215" t="s">
        <v>87635</v>
      </c>
    </row>
    <row r="27659" spans="1:4">
      <c r="A27659" s="215" t="s">
        <v>87636</v>
      </c>
      <c r="B27659" s="215">
        <v>1</v>
      </c>
      <c r="C27659" s="216" t="s">
        <v>87637</v>
      </c>
      <c r="D27659" s="215" t="s">
        <v>87638</v>
      </c>
    </row>
    <row r="27660" spans="1:4">
      <c r="A27660" s="215" t="s">
        <v>87639</v>
      </c>
      <c r="B27660" s="215">
        <v>1</v>
      </c>
      <c r="C27660" s="216" t="s">
        <v>87640</v>
      </c>
      <c r="D27660" s="215" t="s">
        <v>87641</v>
      </c>
    </row>
    <row r="27661" spans="1:4">
      <c r="A27661" s="215" t="s">
        <v>87642</v>
      </c>
      <c r="B27661" s="215">
        <v>1</v>
      </c>
      <c r="C27661" s="216" t="s">
        <v>87643</v>
      </c>
      <c r="D27661" s="215" t="s">
        <v>87644</v>
      </c>
    </row>
    <row r="27662" spans="1:4">
      <c r="A27662" s="215" t="s">
        <v>87645</v>
      </c>
      <c r="B27662" s="215">
        <v>1</v>
      </c>
      <c r="C27662" s="216" t="s">
        <v>87646</v>
      </c>
      <c r="D27662" s="215" t="s">
        <v>87647</v>
      </c>
    </row>
    <row r="27663" spans="1:4">
      <c r="A27663" s="215" t="s">
        <v>87648</v>
      </c>
      <c r="B27663" s="215">
        <v>1</v>
      </c>
      <c r="C27663" s="216" t="s">
        <v>87649</v>
      </c>
      <c r="D27663" s="215" t="s">
        <v>87650</v>
      </c>
    </row>
    <row r="27664" spans="1:4">
      <c r="A27664" s="215" t="s">
        <v>87651</v>
      </c>
      <c r="B27664" s="215">
        <v>1</v>
      </c>
      <c r="C27664" s="216" t="s">
        <v>87652</v>
      </c>
      <c r="D27664" s="215" t="s">
        <v>87653</v>
      </c>
    </row>
    <row r="27665" spans="1:4">
      <c r="A27665" s="215" t="s">
        <v>87654</v>
      </c>
      <c r="B27665" s="215">
        <v>1</v>
      </c>
      <c r="C27665" s="216" t="s">
        <v>87655</v>
      </c>
      <c r="D27665" s="215" t="s">
        <v>87656</v>
      </c>
    </row>
    <row r="27666" spans="1:4">
      <c r="A27666" s="215" t="s">
        <v>87657</v>
      </c>
      <c r="B27666" s="215">
        <v>1</v>
      </c>
      <c r="C27666" s="216" t="s">
        <v>87658</v>
      </c>
      <c r="D27666" s="215" t="s">
        <v>87659</v>
      </c>
    </row>
    <row r="27667" spans="1:4">
      <c r="A27667" s="215" t="s">
        <v>87660</v>
      </c>
      <c r="B27667" s="215">
        <v>1</v>
      </c>
      <c r="C27667" s="216" t="s">
        <v>87661</v>
      </c>
      <c r="D27667" s="215" t="s">
        <v>87662</v>
      </c>
    </row>
    <row r="27668" spans="1:4">
      <c r="A27668" s="215" t="s">
        <v>87663</v>
      </c>
      <c r="B27668" s="215">
        <v>1</v>
      </c>
      <c r="C27668" s="216" t="s">
        <v>87664</v>
      </c>
      <c r="D27668" s="215" t="s">
        <v>87665</v>
      </c>
    </row>
    <row r="27669" spans="1:4">
      <c r="A27669" s="215" t="s">
        <v>87666</v>
      </c>
      <c r="B27669" s="215">
        <v>1</v>
      </c>
      <c r="C27669" s="216" t="s">
        <v>87667</v>
      </c>
      <c r="D27669" s="215" t="s">
        <v>87668</v>
      </c>
    </row>
    <row r="27670" spans="1:4">
      <c r="A27670" s="215" t="s">
        <v>87669</v>
      </c>
      <c r="B27670" s="215">
        <v>1</v>
      </c>
      <c r="C27670" s="216" t="s">
        <v>87670</v>
      </c>
      <c r="D27670" s="215" t="s">
        <v>87671</v>
      </c>
    </row>
    <row r="27671" spans="1:4">
      <c r="A27671" s="215" t="s">
        <v>87672</v>
      </c>
      <c r="B27671" s="215">
        <v>1</v>
      </c>
      <c r="C27671" s="216" t="s">
        <v>87673</v>
      </c>
      <c r="D27671" s="215" t="s">
        <v>87674</v>
      </c>
    </row>
    <row r="27672" spans="1:4">
      <c r="A27672" s="215" t="s">
        <v>87675</v>
      </c>
      <c r="B27672" s="215">
        <v>1</v>
      </c>
      <c r="C27672" s="216" t="s">
        <v>87676</v>
      </c>
      <c r="D27672" s="215" t="s">
        <v>87677</v>
      </c>
    </row>
    <row r="27673" spans="1:4">
      <c r="A27673" s="215" t="s">
        <v>87678</v>
      </c>
      <c r="B27673" s="215">
        <v>1</v>
      </c>
      <c r="C27673" s="216" t="s">
        <v>87679</v>
      </c>
      <c r="D27673" s="215" t="s">
        <v>87680</v>
      </c>
    </row>
    <row r="27674" spans="1:4">
      <c r="A27674" s="215" t="s">
        <v>87681</v>
      </c>
      <c r="B27674" s="215">
        <v>1</v>
      </c>
      <c r="C27674" s="216" t="s">
        <v>87682</v>
      </c>
      <c r="D27674" s="215" t="s">
        <v>87683</v>
      </c>
    </row>
    <row r="27675" spans="1:4">
      <c r="A27675" s="215" t="s">
        <v>87684</v>
      </c>
      <c r="B27675" s="215">
        <v>1</v>
      </c>
      <c r="C27675" s="216" t="s">
        <v>87685</v>
      </c>
      <c r="D27675" s="215" t="s">
        <v>87686</v>
      </c>
    </row>
    <row r="27676" spans="1:4">
      <c r="A27676" s="215" t="s">
        <v>87687</v>
      </c>
      <c r="B27676" s="215">
        <v>1</v>
      </c>
      <c r="C27676" s="216" t="s">
        <v>87688</v>
      </c>
      <c r="D27676" s="215" t="s">
        <v>87689</v>
      </c>
    </row>
    <row r="27677" spans="1:4">
      <c r="A27677" s="215" t="s">
        <v>87690</v>
      </c>
      <c r="B27677" s="215">
        <v>1</v>
      </c>
      <c r="C27677" s="216" t="s">
        <v>87691</v>
      </c>
      <c r="D27677" s="215" t="s">
        <v>87692</v>
      </c>
    </row>
    <row r="27678" spans="1:4">
      <c r="A27678" s="215" t="s">
        <v>87693</v>
      </c>
      <c r="B27678" s="215">
        <v>1</v>
      </c>
      <c r="C27678" s="216" t="s">
        <v>87694</v>
      </c>
      <c r="D27678" s="215" t="s">
        <v>87695</v>
      </c>
    </row>
    <row r="27679" spans="1:4">
      <c r="A27679" s="215" t="s">
        <v>87696</v>
      </c>
      <c r="B27679" s="215">
        <v>1</v>
      </c>
      <c r="C27679" s="216" t="s">
        <v>87697</v>
      </c>
      <c r="D27679" s="215" t="s">
        <v>87698</v>
      </c>
    </row>
    <row r="27680" spans="1:4">
      <c r="A27680" s="215" t="s">
        <v>87699</v>
      </c>
      <c r="B27680" s="215">
        <v>1</v>
      </c>
      <c r="C27680" s="216" t="s">
        <v>87700</v>
      </c>
      <c r="D27680" s="215" t="s">
        <v>87701</v>
      </c>
    </row>
    <row r="27681" spans="1:4">
      <c r="A27681" s="215" t="s">
        <v>87702</v>
      </c>
      <c r="B27681" s="215">
        <v>1</v>
      </c>
      <c r="C27681" s="216" t="s">
        <v>87703</v>
      </c>
      <c r="D27681" s="215" t="s">
        <v>87704</v>
      </c>
    </row>
    <row r="27682" spans="1:4">
      <c r="A27682" s="215" t="s">
        <v>87705</v>
      </c>
      <c r="B27682" s="215">
        <v>1</v>
      </c>
      <c r="C27682" s="216" t="s">
        <v>87706</v>
      </c>
      <c r="D27682" s="215" t="s">
        <v>87707</v>
      </c>
    </row>
    <row r="27683" spans="1:4">
      <c r="A27683" s="215" t="s">
        <v>87708</v>
      </c>
      <c r="B27683" s="215">
        <v>1</v>
      </c>
      <c r="C27683" s="216" t="s">
        <v>87709</v>
      </c>
      <c r="D27683" s="215" t="s">
        <v>87710</v>
      </c>
    </row>
    <row r="27684" spans="1:4">
      <c r="A27684" s="215" t="s">
        <v>87711</v>
      </c>
      <c r="B27684" s="215">
        <v>1</v>
      </c>
      <c r="C27684" s="216" t="s">
        <v>87712</v>
      </c>
      <c r="D27684" s="215" t="s">
        <v>87713</v>
      </c>
    </row>
    <row r="27685" spans="1:4">
      <c r="A27685" s="215" t="s">
        <v>87714</v>
      </c>
      <c r="B27685" s="215">
        <v>1</v>
      </c>
      <c r="C27685" s="216" t="s">
        <v>87715</v>
      </c>
      <c r="D27685" s="215" t="s">
        <v>87716</v>
      </c>
    </row>
    <row r="27686" spans="1:4">
      <c r="A27686" s="215" t="s">
        <v>87717</v>
      </c>
      <c r="B27686" s="215">
        <v>1</v>
      </c>
      <c r="C27686" s="216" t="s">
        <v>87718</v>
      </c>
      <c r="D27686" s="215" t="s">
        <v>87719</v>
      </c>
    </row>
    <row r="27687" spans="1:4">
      <c r="A27687" s="215" t="s">
        <v>87720</v>
      </c>
      <c r="B27687" s="215">
        <v>1</v>
      </c>
      <c r="C27687" s="216" t="s">
        <v>87721</v>
      </c>
      <c r="D27687" s="215" t="s">
        <v>87722</v>
      </c>
    </row>
    <row r="27688" spans="1:4">
      <c r="A27688" s="215" t="s">
        <v>87723</v>
      </c>
      <c r="B27688" s="215">
        <v>1</v>
      </c>
      <c r="C27688" s="216" t="s">
        <v>87724</v>
      </c>
      <c r="D27688" s="215" t="s">
        <v>87725</v>
      </c>
    </row>
    <row r="27689" spans="1:4">
      <c r="A27689" s="215" t="s">
        <v>87726</v>
      </c>
      <c r="B27689" s="215">
        <v>1</v>
      </c>
      <c r="C27689" s="216" t="s">
        <v>87727</v>
      </c>
      <c r="D27689" s="215" t="s">
        <v>87728</v>
      </c>
    </row>
    <row r="27690" spans="1:4">
      <c r="A27690" s="215" t="s">
        <v>87729</v>
      </c>
      <c r="B27690" s="215">
        <v>1</v>
      </c>
      <c r="C27690" s="216" t="s">
        <v>87730</v>
      </c>
      <c r="D27690" s="215" t="s">
        <v>87731</v>
      </c>
    </row>
    <row r="27691" spans="1:4">
      <c r="A27691" s="215" t="s">
        <v>87732</v>
      </c>
      <c r="B27691" s="215">
        <v>1</v>
      </c>
      <c r="C27691" s="216" t="s">
        <v>87733</v>
      </c>
      <c r="D27691" s="215" t="s">
        <v>87734</v>
      </c>
    </row>
    <row r="27692" spans="1:4">
      <c r="A27692" s="215" t="s">
        <v>87735</v>
      </c>
      <c r="B27692" s="215">
        <v>1</v>
      </c>
      <c r="C27692" s="216" t="s">
        <v>87736</v>
      </c>
      <c r="D27692" s="215" t="s">
        <v>87737</v>
      </c>
    </row>
    <row r="27693" spans="1:4">
      <c r="A27693" s="215" t="s">
        <v>87738</v>
      </c>
      <c r="B27693" s="215">
        <v>1</v>
      </c>
      <c r="C27693" s="216" t="s">
        <v>87739</v>
      </c>
      <c r="D27693" s="215" t="s">
        <v>87740</v>
      </c>
    </row>
    <row r="27694" spans="1:4">
      <c r="A27694" s="215" t="s">
        <v>87741</v>
      </c>
      <c r="B27694" s="215">
        <v>1</v>
      </c>
      <c r="C27694" s="216" t="s">
        <v>87742</v>
      </c>
      <c r="D27694" s="215" t="s">
        <v>87743</v>
      </c>
    </row>
    <row r="27695" spans="1:4">
      <c r="A27695" s="215" t="s">
        <v>87744</v>
      </c>
      <c r="B27695" s="215">
        <v>1</v>
      </c>
      <c r="C27695" s="216" t="s">
        <v>87745</v>
      </c>
      <c r="D27695" s="215" t="s">
        <v>87746</v>
      </c>
    </row>
    <row r="27696" spans="1:4">
      <c r="A27696" s="215" t="s">
        <v>87747</v>
      </c>
      <c r="B27696" s="215">
        <v>1</v>
      </c>
      <c r="C27696" s="216" t="s">
        <v>87748</v>
      </c>
      <c r="D27696" s="215" t="s">
        <v>87749</v>
      </c>
    </row>
    <row r="27697" spans="1:4">
      <c r="A27697" s="215" t="s">
        <v>87750</v>
      </c>
      <c r="B27697" s="215">
        <v>1</v>
      </c>
      <c r="C27697" s="216" t="s">
        <v>87751</v>
      </c>
      <c r="D27697" s="215" t="s">
        <v>87752</v>
      </c>
    </row>
    <row r="27698" spans="1:4">
      <c r="A27698" s="215" t="s">
        <v>87753</v>
      </c>
      <c r="B27698" s="215">
        <v>1</v>
      </c>
      <c r="C27698" s="216" t="s">
        <v>87754</v>
      </c>
      <c r="D27698" s="215" t="s">
        <v>87755</v>
      </c>
    </row>
    <row r="27699" spans="1:4">
      <c r="A27699" s="215" t="s">
        <v>87756</v>
      </c>
      <c r="B27699" s="215">
        <v>1</v>
      </c>
      <c r="C27699" s="216" t="s">
        <v>87757</v>
      </c>
      <c r="D27699" s="215" t="s">
        <v>87758</v>
      </c>
    </row>
    <row r="27700" spans="1:4">
      <c r="A27700" s="215" t="s">
        <v>87759</v>
      </c>
      <c r="B27700" s="215">
        <v>1</v>
      </c>
      <c r="C27700" s="216" t="s">
        <v>87760</v>
      </c>
      <c r="D27700" s="215" t="s">
        <v>87761</v>
      </c>
    </row>
    <row r="27701" spans="1:4">
      <c r="A27701" s="215" t="s">
        <v>87762</v>
      </c>
      <c r="B27701" s="215">
        <v>1</v>
      </c>
      <c r="C27701" s="216" t="s">
        <v>87763</v>
      </c>
      <c r="D27701" s="215" t="s">
        <v>87764</v>
      </c>
    </row>
    <row r="27702" spans="1:4">
      <c r="A27702" s="215" t="s">
        <v>87765</v>
      </c>
      <c r="B27702" s="215">
        <v>1</v>
      </c>
      <c r="C27702" s="216" t="s">
        <v>87766</v>
      </c>
      <c r="D27702" s="215" t="s">
        <v>87767</v>
      </c>
    </row>
    <row r="27703" spans="1:4">
      <c r="A27703" s="215" t="s">
        <v>87768</v>
      </c>
      <c r="B27703" s="215">
        <v>1</v>
      </c>
      <c r="C27703" s="216" t="s">
        <v>87769</v>
      </c>
      <c r="D27703" s="215" t="s">
        <v>87770</v>
      </c>
    </row>
    <row r="27704" spans="1:4">
      <c r="A27704" s="215" t="s">
        <v>87771</v>
      </c>
      <c r="B27704" s="215">
        <v>1</v>
      </c>
      <c r="C27704" s="216" t="s">
        <v>87772</v>
      </c>
      <c r="D27704" s="215" t="s">
        <v>87773</v>
      </c>
    </row>
    <row r="27705" spans="1:4">
      <c r="A27705" s="215" t="s">
        <v>87774</v>
      </c>
      <c r="B27705" s="215">
        <v>1</v>
      </c>
      <c r="C27705" s="216" t="s">
        <v>87775</v>
      </c>
      <c r="D27705" s="215" t="s">
        <v>86583</v>
      </c>
    </row>
    <row r="27706" spans="1:4">
      <c r="A27706" s="215" t="s">
        <v>87776</v>
      </c>
      <c r="B27706" s="215">
        <v>1</v>
      </c>
      <c r="C27706" s="216" t="s">
        <v>87777</v>
      </c>
      <c r="D27706" s="215" t="s">
        <v>87778</v>
      </c>
    </row>
    <row r="27707" spans="1:4">
      <c r="A27707" s="215" t="s">
        <v>87779</v>
      </c>
      <c r="B27707" s="215">
        <v>1</v>
      </c>
      <c r="C27707" s="216" t="s">
        <v>87780</v>
      </c>
      <c r="D27707" s="215" t="s">
        <v>87781</v>
      </c>
    </row>
    <row r="27708" spans="1:4">
      <c r="A27708" s="215" t="s">
        <v>87782</v>
      </c>
      <c r="B27708" s="215">
        <v>1</v>
      </c>
      <c r="C27708" s="216" t="s">
        <v>87783</v>
      </c>
      <c r="D27708" s="215" t="s">
        <v>87784</v>
      </c>
    </row>
    <row r="27709" spans="1:4">
      <c r="A27709" s="215" t="s">
        <v>87785</v>
      </c>
      <c r="B27709" s="215">
        <v>1</v>
      </c>
      <c r="C27709" s="216" t="s">
        <v>87786</v>
      </c>
      <c r="D27709" s="215" t="s">
        <v>87787</v>
      </c>
    </row>
    <row r="27710" spans="1:4">
      <c r="A27710" s="215" t="s">
        <v>87788</v>
      </c>
      <c r="B27710" s="215">
        <v>1</v>
      </c>
      <c r="C27710" s="216" t="s">
        <v>87789</v>
      </c>
      <c r="D27710" s="215" t="s">
        <v>87790</v>
      </c>
    </row>
    <row r="27711" spans="1:4">
      <c r="A27711" s="215" t="s">
        <v>87791</v>
      </c>
      <c r="B27711" s="215">
        <v>1</v>
      </c>
      <c r="C27711" s="216" t="s">
        <v>87792</v>
      </c>
      <c r="D27711" s="215" t="s">
        <v>87793</v>
      </c>
    </row>
    <row r="27712" spans="1:4">
      <c r="A27712" s="215" t="s">
        <v>87794</v>
      </c>
      <c r="B27712" s="215">
        <v>1</v>
      </c>
      <c r="C27712" s="216" t="s">
        <v>87795</v>
      </c>
      <c r="D27712" s="215" t="s">
        <v>87796</v>
      </c>
    </row>
    <row r="27713" spans="1:4">
      <c r="A27713" s="215" t="s">
        <v>87797</v>
      </c>
      <c r="B27713" s="215">
        <v>1</v>
      </c>
      <c r="C27713" s="216" t="s">
        <v>87798</v>
      </c>
      <c r="D27713" s="215" t="s">
        <v>87799</v>
      </c>
    </row>
    <row r="27714" spans="1:4">
      <c r="A27714" s="215" t="s">
        <v>87800</v>
      </c>
      <c r="B27714" s="215">
        <v>1</v>
      </c>
      <c r="C27714" s="216" t="s">
        <v>87801</v>
      </c>
      <c r="D27714" s="215" t="s">
        <v>87802</v>
      </c>
    </row>
    <row r="27715" spans="1:4">
      <c r="A27715" s="215" t="s">
        <v>87803</v>
      </c>
      <c r="B27715" s="215">
        <v>1</v>
      </c>
      <c r="C27715" s="216" t="s">
        <v>87804</v>
      </c>
      <c r="D27715" s="215" t="s">
        <v>87805</v>
      </c>
    </row>
    <row r="27716" spans="1:4">
      <c r="A27716" s="215" t="s">
        <v>87806</v>
      </c>
      <c r="B27716" s="215">
        <v>1</v>
      </c>
      <c r="C27716" s="216" t="s">
        <v>87807</v>
      </c>
      <c r="D27716" s="215" t="s">
        <v>87808</v>
      </c>
    </row>
    <row r="27717" spans="1:4">
      <c r="A27717" s="215" t="s">
        <v>87809</v>
      </c>
      <c r="B27717" s="215">
        <v>1</v>
      </c>
      <c r="C27717" s="216" t="s">
        <v>87810</v>
      </c>
      <c r="D27717" s="215" t="s">
        <v>87811</v>
      </c>
    </row>
    <row r="27718" spans="1:4">
      <c r="A27718" s="215" t="s">
        <v>87812</v>
      </c>
      <c r="B27718" s="215">
        <v>1</v>
      </c>
      <c r="C27718" s="216" t="s">
        <v>87813</v>
      </c>
      <c r="D27718" s="215" t="s">
        <v>87814</v>
      </c>
    </row>
    <row r="27719" spans="1:4">
      <c r="A27719" s="215" t="s">
        <v>87815</v>
      </c>
      <c r="B27719" s="215">
        <v>1</v>
      </c>
      <c r="C27719" s="216" t="s">
        <v>87816</v>
      </c>
      <c r="D27719" s="215" t="s">
        <v>87817</v>
      </c>
    </row>
    <row r="27720" spans="1:4">
      <c r="A27720" s="215" t="s">
        <v>87818</v>
      </c>
      <c r="B27720" s="215">
        <v>1</v>
      </c>
      <c r="C27720" s="216" t="s">
        <v>87819</v>
      </c>
      <c r="D27720" s="215" t="s">
        <v>87820</v>
      </c>
    </row>
    <row r="27721" spans="1:4">
      <c r="A27721" s="215" t="s">
        <v>87821</v>
      </c>
      <c r="B27721" s="215">
        <v>1</v>
      </c>
      <c r="C27721" s="216" t="s">
        <v>87822</v>
      </c>
      <c r="D27721" s="215" t="s">
        <v>87823</v>
      </c>
    </row>
    <row r="27722" spans="1:4">
      <c r="A27722" s="215" t="s">
        <v>87824</v>
      </c>
      <c r="B27722" s="215">
        <v>1</v>
      </c>
      <c r="C27722" s="216" t="s">
        <v>87825</v>
      </c>
      <c r="D27722" s="215" t="s">
        <v>87826</v>
      </c>
    </row>
    <row r="27723" spans="1:4">
      <c r="A27723" s="215" t="s">
        <v>87827</v>
      </c>
      <c r="B27723" s="215">
        <v>1</v>
      </c>
      <c r="C27723" s="216" t="s">
        <v>87828</v>
      </c>
      <c r="D27723" s="215" t="s">
        <v>87829</v>
      </c>
    </row>
    <row r="27724" spans="1:4">
      <c r="A27724" s="215" t="s">
        <v>87830</v>
      </c>
      <c r="B27724" s="215">
        <v>1</v>
      </c>
      <c r="C27724" s="216" t="s">
        <v>87831</v>
      </c>
      <c r="D27724" s="215" t="s">
        <v>87832</v>
      </c>
    </row>
    <row r="27725" spans="1:4">
      <c r="A27725" s="215" t="s">
        <v>87833</v>
      </c>
      <c r="B27725" s="215">
        <v>1</v>
      </c>
      <c r="C27725" s="216" t="s">
        <v>87834</v>
      </c>
      <c r="D27725" s="215" t="s">
        <v>87835</v>
      </c>
    </row>
    <row r="27726" spans="1:4">
      <c r="A27726" s="215" t="s">
        <v>87836</v>
      </c>
      <c r="B27726" s="215">
        <v>1</v>
      </c>
      <c r="C27726" s="216" t="s">
        <v>87837</v>
      </c>
      <c r="D27726" s="215" t="s">
        <v>87838</v>
      </c>
    </row>
    <row r="27727" spans="1:4">
      <c r="A27727" s="215" t="s">
        <v>87839</v>
      </c>
      <c r="B27727" s="215">
        <v>1</v>
      </c>
      <c r="C27727" s="216" t="s">
        <v>87840</v>
      </c>
      <c r="D27727" s="215" t="s">
        <v>87841</v>
      </c>
    </row>
    <row r="27728" spans="1:4">
      <c r="A27728" s="215" t="s">
        <v>87842</v>
      </c>
      <c r="B27728" s="215">
        <v>1</v>
      </c>
      <c r="C27728" s="216" t="s">
        <v>87843</v>
      </c>
      <c r="D27728" s="215" t="s">
        <v>87844</v>
      </c>
    </row>
    <row r="27729" spans="1:4">
      <c r="A27729" s="215" t="s">
        <v>87845</v>
      </c>
      <c r="B27729" s="215">
        <v>1</v>
      </c>
      <c r="C27729" s="216" t="s">
        <v>87846</v>
      </c>
      <c r="D27729" s="215" t="s">
        <v>87847</v>
      </c>
    </row>
    <row r="27730" spans="1:4">
      <c r="A27730" s="215" t="s">
        <v>87848</v>
      </c>
      <c r="B27730" s="215">
        <v>1</v>
      </c>
      <c r="C27730" s="216" t="s">
        <v>87849</v>
      </c>
      <c r="D27730" s="215" t="s">
        <v>87850</v>
      </c>
    </row>
    <row r="27731" spans="1:4">
      <c r="A27731" s="215" t="s">
        <v>87851</v>
      </c>
      <c r="B27731" s="215">
        <v>1</v>
      </c>
      <c r="C27731" s="216" t="s">
        <v>87852</v>
      </c>
      <c r="D27731" s="215" t="s">
        <v>87853</v>
      </c>
    </row>
    <row r="27732" spans="1:4">
      <c r="A27732" s="215" t="s">
        <v>87854</v>
      </c>
      <c r="B27732" s="215">
        <v>1</v>
      </c>
      <c r="C27732" s="216" t="s">
        <v>87855</v>
      </c>
      <c r="D27732" s="215" t="s">
        <v>87856</v>
      </c>
    </row>
    <row r="27733" spans="1:4">
      <c r="A27733" s="215" t="s">
        <v>87857</v>
      </c>
      <c r="B27733" s="215">
        <v>1</v>
      </c>
      <c r="C27733" s="216" t="s">
        <v>87858</v>
      </c>
      <c r="D27733" s="215" t="s">
        <v>87859</v>
      </c>
    </row>
    <row r="27734" spans="1:4">
      <c r="A27734" s="215" t="s">
        <v>87860</v>
      </c>
      <c r="B27734" s="215">
        <v>1</v>
      </c>
      <c r="C27734" s="216" t="s">
        <v>87861</v>
      </c>
      <c r="D27734" s="215" t="s">
        <v>87862</v>
      </c>
    </row>
    <row r="27735" spans="1:4">
      <c r="A27735" s="215" t="s">
        <v>87863</v>
      </c>
      <c r="B27735" s="215">
        <v>1</v>
      </c>
      <c r="C27735" s="216" t="s">
        <v>87864</v>
      </c>
      <c r="D27735" s="215" t="s">
        <v>86826</v>
      </c>
    </row>
    <row r="27736" spans="1:4">
      <c r="A27736" s="215" t="s">
        <v>87865</v>
      </c>
      <c r="B27736" s="215">
        <v>1</v>
      </c>
      <c r="C27736" s="216" t="s">
        <v>87866</v>
      </c>
      <c r="D27736" s="215" t="s">
        <v>87867</v>
      </c>
    </row>
    <row r="27737" spans="1:4">
      <c r="A27737" s="215" t="s">
        <v>87868</v>
      </c>
      <c r="B27737" s="215">
        <v>1</v>
      </c>
      <c r="C27737" s="216" t="s">
        <v>87869</v>
      </c>
      <c r="D27737" s="215" t="s">
        <v>87870</v>
      </c>
    </row>
    <row r="27738" spans="1:4">
      <c r="A27738" s="215" t="s">
        <v>87871</v>
      </c>
      <c r="B27738" s="215">
        <v>1</v>
      </c>
      <c r="C27738" s="216" t="s">
        <v>87872</v>
      </c>
      <c r="D27738" s="215" t="s">
        <v>87873</v>
      </c>
    </row>
    <row r="27739" spans="1:4">
      <c r="A27739" s="215" t="s">
        <v>87874</v>
      </c>
      <c r="B27739" s="215">
        <v>1</v>
      </c>
      <c r="C27739" s="216" t="s">
        <v>87875</v>
      </c>
      <c r="D27739" s="215" t="s">
        <v>87876</v>
      </c>
    </row>
    <row r="27740" spans="1:4">
      <c r="A27740" s="215" t="s">
        <v>87877</v>
      </c>
      <c r="B27740" s="215">
        <v>1</v>
      </c>
      <c r="C27740" s="216" t="s">
        <v>87878</v>
      </c>
      <c r="D27740" s="215" t="s">
        <v>87879</v>
      </c>
    </row>
    <row r="27741" spans="1:4">
      <c r="A27741" s="215" t="s">
        <v>87880</v>
      </c>
      <c r="B27741" s="215">
        <v>1</v>
      </c>
      <c r="C27741" s="216" t="s">
        <v>87881</v>
      </c>
      <c r="D27741" s="215" t="s">
        <v>87882</v>
      </c>
    </row>
    <row r="27742" spans="1:4">
      <c r="A27742" s="215" t="s">
        <v>87883</v>
      </c>
      <c r="B27742" s="215">
        <v>1</v>
      </c>
      <c r="C27742" s="216" t="s">
        <v>87884</v>
      </c>
      <c r="D27742" s="215" t="s">
        <v>87885</v>
      </c>
    </row>
    <row r="27743" spans="1:4">
      <c r="A27743" s="215" t="s">
        <v>87886</v>
      </c>
      <c r="B27743" s="215">
        <v>1</v>
      </c>
      <c r="C27743" s="216" t="s">
        <v>87887</v>
      </c>
      <c r="D27743" s="215" t="s">
        <v>87888</v>
      </c>
    </row>
    <row r="27744" spans="1:4">
      <c r="A27744" s="215" t="s">
        <v>87889</v>
      </c>
      <c r="B27744" s="215">
        <v>1</v>
      </c>
      <c r="C27744" s="216" t="s">
        <v>87890</v>
      </c>
      <c r="D27744" s="215" t="s">
        <v>87891</v>
      </c>
    </row>
    <row r="27745" spans="1:4">
      <c r="A27745" s="215" t="s">
        <v>87892</v>
      </c>
      <c r="B27745" s="215">
        <v>1</v>
      </c>
      <c r="C27745" s="216" t="s">
        <v>87893</v>
      </c>
      <c r="D27745" s="215" t="s">
        <v>87894</v>
      </c>
    </row>
    <row r="27746" spans="1:4">
      <c r="A27746" s="215" t="s">
        <v>87895</v>
      </c>
      <c r="B27746" s="215">
        <v>1</v>
      </c>
      <c r="C27746" s="216" t="s">
        <v>87896</v>
      </c>
      <c r="D27746" s="215" t="s">
        <v>87897</v>
      </c>
    </row>
    <row r="27747" spans="1:4">
      <c r="A27747" s="215" t="s">
        <v>87898</v>
      </c>
      <c r="B27747" s="215">
        <v>1</v>
      </c>
      <c r="C27747" s="216" t="s">
        <v>87899</v>
      </c>
      <c r="D27747" s="215" t="s">
        <v>87900</v>
      </c>
    </row>
    <row r="27748" spans="1:4">
      <c r="A27748" s="215" t="s">
        <v>87901</v>
      </c>
      <c r="B27748" s="215">
        <v>1</v>
      </c>
      <c r="C27748" s="216" t="s">
        <v>87902</v>
      </c>
      <c r="D27748" s="215" t="s">
        <v>87903</v>
      </c>
    </row>
    <row r="27749" spans="1:4">
      <c r="A27749" s="215" t="s">
        <v>87904</v>
      </c>
      <c r="B27749" s="215">
        <v>1</v>
      </c>
      <c r="C27749" s="216" t="s">
        <v>87905</v>
      </c>
      <c r="D27749" s="215" t="s">
        <v>87906</v>
      </c>
    </row>
    <row r="27750" spans="1:4">
      <c r="A27750" s="215" t="s">
        <v>87907</v>
      </c>
      <c r="B27750" s="215">
        <v>1</v>
      </c>
      <c r="C27750" s="216" t="s">
        <v>87908</v>
      </c>
      <c r="D27750" s="215" t="s">
        <v>87909</v>
      </c>
    </row>
    <row r="27751" spans="1:4">
      <c r="A27751" s="215" t="s">
        <v>87910</v>
      </c>
      <c r="B27751" s="215">
        <v>1</v>
      </c>
      <c r="C27751" s="216" t="s">
        <v>87911</v>
      </c>
      <c r="D27751" s="215" t="s">
        <v>87912</v>
      </c>
    </row>
    <row r="27752" spans="1:4">
      <c r="A27752" s="215" t="s">
        <v>87913</v>
      </c>
      <c r="B27752" s="215">
        <v>1</v>
      </c>
      <c r="C27752" s="216" t="s">
        <v>87914</v>
      </c>
      <c r="D27752" s="215" t="s">
        <v>86928</v>
      </c>
    </row>
    <row r="27753" spans="1:4">
      <c r="A27753" s="215" t="s">
        <v>87915</v>
      </c>
      <c r="B27753" s="215">
        <v>1</v>
      </c>
      <c r="C27753" s="216" t="s">
        <v>87916</v>
      </c>
      <c r="D27753" s="215" t="s">
        <v>86931</v>
      </c>
    </row>
    <row r="27754" spans="1:4">
      <c r="A27754" s="215" t="s">
        <v>87917</v>
      </c>
      <c r="B27754" s="215">
        <v>1</v>
      </c>
      <c r="C27754" s="216" t="s">
        <v>87918</v>
      </c>
      <c r="D27754" s="215" t="s">
        <v>87919</v>
      </c>
    </row>
    <row r="27755" spans="1:4">
      <c r="A27755" s="215" t="s">
        <v>87920</v>
      </c>
      <c r="B27755" s="215">
        <v>1</v>
      </c>
      <c r="C27755" s="216" t="s">
        <v>87921</v>
      </c>
      <c r="D27755" s="215" t="s">
        <v>87922</v>
      </c>
    </row>
    <row r="27756" spans="1:4">
      <c r="A27756" s="215" t="s">
        <v>87923</v>
      </c>
      <c r="B27756" s="215">
        <v>1</v>
      </c>
      <c r="C27756" s="216" t="s">
        <v>87924</v>
      </c>
      <c r="D27756" s="215" t="s">
        <v>87925</v>
      </c>
    </row>
    <row r="27757" spans="1:4">
      <c r="A27757" s="215" t="s">
        <v>87926</v>
      </c>
      <c r="B27757" s="215">
        <v>1</v>
      </c>
      <c r="C27757" s="216" t="s">
        <v>87927</v>
      </c>
      <c r="D27757" s="215" t="s">
        <v>87928</v>
      </c>
    </row>
    <row r="27758" spans="1:4">
      <c r="A27758" s="215" t="s">
        <v>87929</v>
      </c>
      <c r="B27758" s="215">
        <v>1</v>
      </c>
      <c r="C27758" s="216" t="s">
        <v>87930</v>
      </c>
      <c r="D27758" s="215" t="s">
        <v>87931</v>
      </c>
    </row>
    <row r="27759" spans="1:4">
      <c r="A27759" s="215" t="s">
        <v>87932</v>
      </c>
      <c r="B27759" s="215">
        <v>1</v>
      </c>
      <c r="C27759" s="216" t="s">
        <v>87933</v>
      </c>
      <c r="D27759" s="215" t="s">
        <v>87934</v>
      </c>
    </row>
    <row r="27760" spans="1:4">
      <c r="A27760" s="215" t="s">
        <v>87935</v>
      </c>
      <c r="B27760" s="215">
        <v>1</v>
      </c>
      <c r="C27760" s="216" t="s">
        <v>87936</v>
      </c>
      <c r="D27760" s="215" t="s">
        <v>87937</v>
      </c>
    </row>
    <row r="27761" spans="1:4">
      <c r="A27761" s="215" t="s">
        <v>87938</v>
      </c>
      <c r="B27761" s="215">
        <v>1</v>
      </c>
      <c r="C27761" s="216" t="s">
        <v>87939</v>
      </c>
      <c r="D27761" s="215" t="s">
        <v>87940</v>
      </c>
    </row>
    <row r="27762" spans="1:4">
      <c r="A27762" s="215" t="s">
        <v>87941</v>
      </c>
      <c r="B27762" s="215">
        <v>1</v>
      </c>
      <c r="C27762" s="216" t="s">
        <v>87942</v>
      </c>
      <c r="D27762" s="215" t="s">
        <v>87943</v>
      </c>
    </row>
    <row r="27763" spans="1:4">
      <c r="A27763" s="215" t="s">
        <v>87944</v>
      </c>
      <c r="B27763" s="215">
        <v>1</v>
      </c>
      <c r="C27763" s="216" t="s">
        <v>87945</v>
      </c>
      <c r="D27763" s="215" t="s">
        <v>87946</v>
      </c>
    </row>
    <row r="27764" spans="1:4">
      <c r="A27764" s="215" t="s">
        <v>87947</v>
      </c>
      <c r="B27764" s="215">
        <v>1</v>
      </c>
      <c r="C27764" s="216" t="s">
        <v>87948</v>
      </c>
      <c r="D27764" s="215" t="s">
        <v>87949</v>
      </c>
    </row>
    <row r="27765" spans="1:4">
      <c r="A27765" s="215" t="s">
        <v>87950</v>
      </c>
      <c r="B27765" s="215">
        <v>1</v>
      </c>
      <c r="C27765" s="216" t="s">
        <v>87951</v>
      </c>
      <c r="D27765" s="215" t="s">
        <v>87952</v>
      </c>
    </row>
    <row r="27766" spans="1:4">
      <c r="A27766" s="215" t="s">
        <v>87953</v>
      </c>
      <c r="B27766" s="215">
        <v>1</v>
      </c>
      <c r="C27766" s="216" t="s">
        <v>87954</v>
      </c>
      <c r="D27766" s="215" t="s">
        <v>87955</v>
      </c>
    </row>
    <row r="27767" spans="1:4">
      <c r="A27767" s="215" t="s">
        <v>87956</v>
      </c>
      <c r="B27767" s="215">
        <v>1</v>
      </c>
      <c r="C27767" s="216" t="s">
        <v>87957</v>
      </c>
      <c r="D27767" s="215" t="s">
        <v>87958</v>
      </c>
    </row>
    <row r="27768" spans="1:4">
      <c r="A27768" s="215" t="s">
        <v>87959</v>
      </c>
      <c r="B27768" s="215">
        <v>1</v>
      </c>
      <c r="C27768" s="216" t="s">
        <v>87960</v>
      </c>
      <c r="D27768" s="215" t="s">
        <v>87961</v>
      </c>
    </row>
    <row r="27769" spans="1:4">
      <c r="A27769" s="215" t="s">
        <v>87962</v>
      </c>
      <c r="B27769" s="215">
        <v>1</v>
      </c>
      <c r="C27769" s="216" t="s">
        <v>87963</v>
      </c>
      <c r="D27769" s="215" t="s">
        <v>87964</v>
      </c>
    </row>
    <row r="27770" spans="1:4">
      <c r="A27770" s="215" t="s">
        <v>87965</v>
      </c>
      <c r="B27770" s="215">
        <v>1</v>
      </c>
      <c r="C27770" s="216" t="s">
        <v>87966</v>
      </c>
      <c r="D27770" s="215" t="s">
        <v>87967</v>
      </c>
    </row>
    <row r="27771" spans="1:4">
      <c r="A27771" s="215" t="s">
        <v>87968</v>
      </c>
      <c r="B27771" s="215">
        <v>1</v>
      </c>
      <c r="C27771" s="216" t="s">
        <v>87969</v>
      </c>
      <c r="D27771" s="215" t="s">
        <v>87033</v>
      </c>
    </row>
    <row r="27772" spans="1:4">
      <c r="A27772" s="215" t="s">
        <v>87970</v>
      </c>
      <c r="B27772" s="215">
        <v>1</v>
      </c>
      <c r="C27772" s="216" t="s">
        <v>87971</v>
      </c>
      <c r="D27772" s="215" t="s">
        <v>87036</v>
      </c>
    </row>
    <row r="27773" spans="1:4">
      <c r="A27773" s="215" t="s">
        <v>87972</v>
      </c>
      <c r="B27773" s="215">
        <v>1</v>
      </c>
      <c r="C27773" s="216" t="s">
        <v>87973</v>
      </c>
      <c r="D27773" s="215" t="s">
        <v>87974</v>
      </c>
    </row>
    <row r="27774" spans="1:4">
      <c r="A27774" s="215" t="s">
        <v>87975</v>
      </c>
      <c r="B27774" s="215">
        <v>1</v>
      </c>
      <c r="C27774" s="216" t="s">
        <v>87976</v>
      </c>
      <c r="D27774" s="215" t="s">
        <v>87977</v>
      </c>
    </row>
    <row r="27775" spans="1:4">
      <c r="A27775" s="215" t="s">
        <v>87978</v>
      </c>
      <c r="B27775" s="215">
        <v>1</v>
      </c>
      <c r="C27775" s="216" t="s">
        <v>87979</v>
      </c>
      <c r="D27775" s="215" t="s">
        <v>87980</v>
      </c>
    </row>
    <row r="27776" spans="1:4">
      <c r="A27776" s="215" t="s">
        <v>87981</v>
      </c>
      <c r="B27776" s="215">
        <v>1</v>
      </c>
      <c r="C27776" s="216" t="s">
        <v>87982</v>
      </c>
      <c r="D27776" s="215" t="s">
        <v>87983</v>
      </c>
    </row>
    <row r="27777" spans="1:4">
      <c r="A27777" s="215" t="s">
        <v>87984</v>
      </c>
      <c r="B27777" s="215">
        <v>1</v>
      </c>
      <c r="C27777" s="216" t="s">
        <v>87985</v>
      </c>
      <c r="D27777" s="215" t="s">
        <v>87986</v>
      </c>
    </row>
    <row r="27778" spans="1:4">
      <c r="A27778" s="215" t="s">
        <v>87987</v>
      </c>
      <c r="B27778" s="215">
        <v>1</v>
      </c>
      <c r="C27778" s="216" t="s">
        <v>87988</v>
      </c>
      <c r="D27778" s="215" t="s">
        <v>87989</v>
      </c>
    </row>
    <row r="27779" spans="1:4">
      <c r="A27779" s="215" t="s">
        <v>87990</v>
      </c>
      <c r="B27779" s="215">
        <v>1</v>
      </c>
      <c r="C27779" s="216" t="s">
        <v>87991</v>
      </c>
      <c r="D27779" s="215" t="s">
        <v>87992</v>
      </c>
    </row>
    <row r="27780" spans="1:4">
      <c r="A27780" s="215" t="s">
        <v>87993</v>
      </c>
      <c r="B27780" s="215">
        <v>1</v>
      </c>
      <c r="C27780" s="216" t="s">
        <v>87994</v>
      </c>
      <c r="D27780" s="215" t="s">
        <v>87995</v>
      </c>
    </row>
    <row r="27781" spans="1:4">
      <c r="A27781" s="215" t="s">
        <v>87996</v>
      </c>
      <c r="B27781" s="215">
        <v>1</v>
      </c>
      <c r="C27781" s="216" t="s">
        <v>87997</v>
      </c>
      <c r="D27781" s="215" t="s">
        <v>87998</v>
      </c>
    </row>
    <row r="27782" spans="1:4">
      <c r="A27782" s="215" t="s">
        <v>87999</v>
      </c>
      <c r="B27782" s="215">
        <v>1</v>
      </c>
      <c r="C27782" s="216" t="s">
        <v>88000</v>
      </c>
      <c r="D27782" s="215" t="s">
        <v>88001</v>
      </c>
    </row>
    <row r="27783" spans="1:4">
      <c r="A27783" s="215" t="s">
        <v>88002</v>
      </c>
      <c r="B27783" s="215">
        <v>1</v>
      </c>
      <c r="C27783" s="216" t="s">
        <v>88003</v>
      </c>
      <c r="D27783" s="215" t="s">
        <v>88004</v>
      </c>
    </row>
    <row r="27784" spans="1:4">
      <c r="A27784" s="215" t="s">
        <v>88005</v>
      </c>
      <c r="B27784" s="215">
        <v>1</v>
      </c>
      <c r="C27784" s="216" t="s">
        <v>88006</v>
      </c>
      <c r="D27784" s="215" t="s">
        <v>88007</v>
      </c>
    </row>
    <row r="27785" spans="1:4">
      <c r="A27785" s="215" t="s">
        <v>88008</v>
      </c>
      <c r="B27785" s="215">
        <v>1</v>
      </c>
      <c r="C27785" s="216" t="s">
        <v>88009</v>
      </c>
      <c r="D27785" s="215" t="s">
        <v>88010</v>
      </c>
    </row>
    <row r="27786" spans="1:4">
      <c r="A27786" s="215" t="s">
        <v>88011</v>
      </c>
      <c r="B27786" s="215">
        <v>1</v>
      </c>
      <c r="C27786" s="216" t="s">
        <v>88012</v>
      </c>
      <c r="D27786" s="215" t="s">
        <v>88013</v>
      </c>
    </row>
    <row r="27787" spans="1:4">
      <c r="A27787" s="215" t="s">
        <v>88014</v>
      </c>
      <c r="B27787" s="215">
        <v>1</v>
      </c>
      <c r="C27787" s="216" t="s">
        <v>88015</v>
      </c>
      <c r="D27787" s="215" t="s">
        <v>88016</v>
      </c>
    </row>
    <row r="27788" spans="1:4">
      <c r="A27788" s="215" t="s">
        <v>88017</v>
      </c>
      <c r="B27788" s="215">
        <v>1</v>
      </c>
      <c r="C27788" s="216" t="s">
        <v>88018</v>
      </c>
      <c r="D27788" s="215" t="s">
        <v>88019</v>
      </c>
    </row>
    <row r="27789" spans="1:4">
      <c r="A27789" s="215" t="s">
        <v>88020</v>
      </c>
      <c r="B27789" s="215">
        <v>1</v>
      </c>
      <c r="C27789" s="216" t="s">
        <v>88021</v>
      </c>
      <c r="D27789" s="215" t="s">
        <v>88022</v>
      </c>
    </row>
    <row r="27790" spans="1:4">
      <c r="A27790" s="215" t="s">
        <v>88023</v>
      </c>
      <c r="B27790" s="215">
        <v>1</v>
      </c>
      <c r="C27790" s="216" t="s">
        <v>88024</v>
      </c>
      <c r="D27790" s="215" t="s">
        <v>88025</v>
      </c>
    </row>
    <row r="27791" spans="1:4">
      <c r="A27791" s="215" t="s">
        <v>88026</v>
      </c>
      <c r="B27791" s="215">
        <v>1</v>
      </c>
      <c r="C27791" s="216" t="s">
        <v>88027</v>
      </c>
      <c r="D27791" s="215" t="s">
        <v>88028</v>
      </c>
    </row>
    <row r="27792" spans="1:4">
      <c r="A27792" s="215" t="s">
        <v>88029</v>
      </c>
      <c r="B27792" s="215">
        <v>1</v>
      </c>
      <c r="C27792" s="216" t="s">
        <v>88030</v>
      </c>
      <c r="D27792" s="215" t="s">
        <v>88031</v>
      </c>
    </row>
    <row r="27793" spans="1:4">
      <c r="A27793" s="215" t="s">
        <v>88032</v>
      </c>
      <c r="B27793" s="215">
        <v>1</v>
      </c>
      <c r="C27793" s="216" t="s">
        <v>88033</v>
      </c>
      <c r="D27793" s="215" t="s">
        <v>88034</v>
      </c>
    </row>
    <row r="27794" spans="1:4">
      <c r="A27794" s="215" t="s">
        <v>88035</v>
      </c>
      <c r="B27794" s="215">
        <v>1</v>
      </c>
      <c r="C27794" s="216" t="s">
        <v>88036</v>
      </c>
      <c r="D27794" s="215" t="s">
        <v>88037</v>
      </c>
    </row>
    <row r="27795" spans="1:4">
      <c r="A27795" s="215" t="s">
        <v>88038</v>
      </c>
      <c r="B27795" s="215">
        <v>1</v>
      </c>
      <c r="C27795" s="216" t="s">
        <v>88039</v>
      </c>
      <c r="D27795" s="215" t="s">
        <v>88040</v>
      </c>
    </row>
    <row r="27796" spans="1:4">
      <c r="A27796" s="215" t="s">
        <v>88041</v>
      </c>
      <c r="B27796" s="215">
        <v>1</v>
      </c>
      <c r="C27796" s="216" t="s">
        <v>88042</v>
      </c>
      <c r="D27796" s="215" t="s">
        <v>88043</v>
      </c>
    </row>
    <row r="27797" spans="1:4">
      <c r="A27797" s="215" t="s">
        <v>88044</v>
      </c>
      <c r="B27797" s="215">
        <v>1</v>
      </c>
      <c r="C27797" s="216" t="s">
        <v>88045</v>
      </c>
      <c r="D27797" s="215" t="s">
        <v>88046</v>
      </c>
    </row>
    <row r="27798" spans="1:4">
      <c r="A27798" s="215" t="s">
        <v>88047</v>
      </c>
      <c r="B27798" s="215">
        <v>1</v>
      </c>
      <c r="C27798" s="216" t="s">
        <v>88048</v>
      </c>
      <c r="D27798" s="215" t="s">
        <v>88049</v>
      </c>
    </row>
    <row r="27799" spans="1:4">
      <c r="A27799" s="215" t="s">
        <v>88050</v>
      </c>
      <c r="B27799" s="215">
        <v>1</v>
      </c>
      <c r="C27799" s="216" t="s">
        <v>88051</v>
      </c>
      <c r="D27799" s="215" t="s">
        <v>88052</v>
      </c>
    </row>
    <row r="27800" spans="1:4">
      <c r="A27800" s="215" t="s">
        <v>88053</v>
      </c>
      <c r="B27800" s="215">
        <v>1</v>
      </c>
      <c r="C27800" s="216" t="s">
        <v>88054</v>
      </c>
      <c r="D27800" s="215" t="s">
        <v>88055</v>
      </c>
    </row>
    <row r="27801" spans="1:4">
      <c r="A27801" s="215" t="s">
        <v>88056</v>
      </c>
      <c r="B27801" s="215">
        <v>1</v>
      </c>
      <c r="C27801" s="216" t="s">
        <v>88057</v>
      </c>
      <c r="D27801" s="215" t="s">
        <v>88058</v>
      </c>
    </row>
    <row r="27802" spans="1:4">
      <c r="A27802" s="215" t="s">
        <v>88059</v>
      </c>
      <c r="B27802" s="215">
        <v>1</v>
      </c>
      <c r="C27802" s="216" t="s">
        <v>88060</v>
      </c>
      <c r="D27802" s="215" t="s">
        <v>88061</v>
      </c>
    </row>
    <row r="27803" spans="1:4">
      <c r="A27803" s="215" t="s">
        <v>88062</v>
      </c>
      <c r="B27803" s="215">
        <v>1</v>
      </c>
      <c r="C27803" s="216" t="s">
        <v>88063</v>
      </c>
      <c r="D27803" s="215" t="s">
        <v>88064</v>
      </c>
    </row>
    <row r="27804" spans="1:4">
      <c r="A27804" s="215" t="s">
        <v>88065</v>
      </c>
      <c r="B27804" s="215">
        <v>1</v>
      </c>
      <c r="C27804" s="216" t="s">
        <v>88066</v>
      </c>
      <c r="D27804" s="215" t="s">
        <v>88067</v>
      </c>
    </row>
    <row r="27805" spans="1:4">
      <c r="A27805" s="215" t="s">
        <v>88068</v>
      </c>
      <c r="B27805" s="215">
        <v>1</v>
      </c>
      <c r="C27805" s="216" t="s">
        <v>88069</v>
      </c>
      <c r="D27805" s="215" t="s">
        <v>88070</v>
      </c>
    </row>
    <row r="27806" spans="1:4">
      <c r="A27806" s="215" t="s">
        <v>88071</v>
      </c>
      <c r="B27806" s="215">
        <v>1</v>
      </c>
      <c r="C27806" s="216" t="s">
        <v>88072</v>
      </c>
      <c r="D27806" s="215" t="s">
        <v>88073</v>
      </c>
    </row>
    <row r="27807" spans="1:4">
      <c r="A27807" s="215" t="s">
        <v>88074</v>
      </c>
      <c r="B27807" s="215">
        <v>1</v>
      </c>
      <c r="C27807" s="216" t="s">
        <v>88075</v>
      </c>
      <c r="D27807" s="215" t="s">
        <v>88076</v>
      </c>
    </row>
    <row r="27808" spans="1:4">
      <c r="A27808" s="215" t="s">
        <v>88077</v>
      </c>
      <c r="B27808" s="215">
        <v>1</v>
      </c>
      <c r="C27808" s="216" t="s">
        <v>88078</v>
      </c>
      <c r="D27808" s="215" t="s">
        <v>87528</v>
      </c>
    </row>
    <row r="27809" spans="1:4">
      <c r="A27809" s="215" t="s">
        <v>88079</v>
      </c>
      <c r="B27809" s="215">
        <v>1</v>
      </c>
      <c r="C27809" s="216" t="s">
        <v>88080</v>
      </c>
      <c r="D27809" s="215" t="s">
        <v>88081</v>
      </c>
    </row>
    <row r="27810" spans="1:4">
      <c r="A27810" s="215" t="s">
        <v>88082</v>
      </c>
      <c r="B27810" s="215">
        <v>1</v>
      </c>
      <c r="C27810" s="216" t="s">
        <v>88083</v>
      </c>
      <c r="D27810" s="215" t="s">
        <v>88084</v>
      </c>
    </row>
    <row r="27811" spans="1:4">
      <c r="A27811" s="215" t="s">
        <v>88085</v>
      </c>
      <c r="B27811" s="215">
        <v>1</v>
      </c>
      <c r="C27811" s="216" t="s">
        <v>88086</v>
      </c>
      <c r="D27811" s="215" t="s">
        <v>88087</v>
      </c>
    </row>
    <row r="27812" spans="1:4">
      <c r="A27812" s="215" t="s">
        <v>88088</v>
      </c>
      <c r="B27812" s="215">
        <v>1</v>
      </c>
      <c r="C27812" s="216" t="s">
        <v>88089</v>
      </c>
      <c r="D27812" s="215" t="s">
        <v>88090</v>
      </c>
    </row>
    <row r="27813" spans="1:4">
      <c r="A27813" s="215" t="s">
        <v>88091</v>
      </c>
      <c r="B27813" s="215">
        <v>1</v>
      </c>
      <c r="C27813" s="216" t="s">
        <v>88092</v>
      </c>
      <c r="D27813" s="215" t="s">
        <v>88093</v>
      </c>
    </row>
    <row r="27814" spans="1:4">
      <c r="A27814" s="215" t="s">
        <v>88094</v>
      </c>
      <c r="B27814" s="215">
        <v>1</v>
      </c>
      <c r="C27814" s="216" t="s">
        <v>88095</v>
      </c>
      <c r="D27814" s="215" t="s">
        <v>88096</v>
      </c>
    </row>
    <row r="27815" spans="1:4">
      <c r="A27815" s="215" t="s">
        <v>88097</v>
      </c>
      <c r="B27815" s="215">
        <v>1</v>
      </c>
      <c r="C27815" s="216" t="s">
        <v>88098</v>
      </c>
      <c r="D27815" s="215" t="s">
        <v>88099</v>
      </c>
    </row>
    <row r="27816" spans="1:4">
      <c r="A27816" s="215" t="s">
        <v>88100</v>
      </c>
      <c r="B27816" s="215">
        <v>1</v>
      </c>
      <c r="C27816" s="216" t="s">
        <v>88101</v>
      </c>
      <c r="D27816" s="215" t="s">
        <v>87346</v>
      </c>
    </row>
    <row r="27817" spans="1:4">
      <c r="A27817" s="215" t="s">
        <v>88102</v>
      </c>
      <c r="B27817" s="215">
        <v>1</v>
      </c>
      <c r="C27817" s="216" t="s">
        <v>88103</v>
      </c>
      <c r="D27817" s="215" t="s">
        <v>88104</v>
      </c>
    </row>
    <row r="27818" spans="1:4">
      <c r="A27818" s="215" t="s">
        <v>88105</v>
      </c>
      <c r="B27818" s="215">
        <v>1</v>
      </c>
      <c r="C27818" s="216" t="s">
        <v>88106</v>
      </c>
      <c r="D27818" s="215" t="s">
        <v>88107</v>
      </c>
    </row>
    <row r="27819" spans="1:4">
      <c r="A27819" s="215" t="s">
        <v>88108</v>
      </c>
      <c r="B27819" s="215">
        <v>1</v>
      </c>
      <c r="C27819" s="216" t="s">
        <v>88109</v>
      </c>
      <c r="D27819" s="215" t="s">
        <v>88110</v>
      </c>
    </row>
    <row r="27820" spans="1:4">
      <c r="A27820" s="215" t="s">
        <v>88111</v>
      </c>
      <c r="B27820" s="215">
        <v>1</v>
      </c>
      <c r="C27820" s="216" t="s">
        <v>88112</v>
      </c>
      <c r="D27820" s="215" t="s">
        <v>88113</v>
      </c>
    </row>
    <row r="27821" spans="1:4">
      <c r="A27821" s="215" t="s">
        <v>88114</v>
      </c>
      <c r="B27821" s="215">
        <v>1</v>
      </c>
      <c r="C27821" s="216" t="s">
        <v>88115</v>
      </c>
      <c r="D27821" s="215" t="s">
        <v>88116</v>
      </c>
    </row>
    <row r="27822" spans="1:4">
      <c r="A27822" s="215" t="s">
        <v>88117</v>
      </c>
      <c r="B27822" s="215">
        <v>1</v>
      </c>
      <c r="C27822" s="216" t="s">
        <v>88118</v>
      </c>
      <c r="D27822" s="215" t="s">
        <v>87304</v>
      </c>
    </row>
    <row r="27823" spans="1:4">
      <c r="A27823" s="215" t="s">
        <v>88119</v>
      </c>
      <c r="B27823" s="215">
        <v>1</v>
      </c>
      <c r="C27823" s="216" t="s">
        <v>88120</v>
      </c>
      <c r="D27823" s="215" t="s">
        <v>88121</v>
      </c>
    </row>
    <row r="27824" spans="1:4">
      <c r="A27824" s="215" t="s">
        <v>88122</v>
      </c>
      <c r="B27824" s="215">
        <v>1</v>
      </c>
      <c r="C27824" s="216" t="s">
        <v>88123</v>
      </c>
      <c r="D27824" s="215" t="s">
        <v>88124</v>
      </c>
    </row>
    <row r="27825" spans="1:4">
      <c r="A27825" s="215" t="s">
        <v>88125</v>
      </c>
      <c r="B27825" s="215">
        <v>1</v>
      </c>
      <c r="C27825" s="216" t="s">
        <v>88126</v>
      </c>
      <c r="D27825" s="215" t="s">
        <v>88127</v>
      </c>
    </row>
    <row r="27826" spans="1:4">
      <c r="A27826" s="215" t="s">
        <v>88128</v>
      </c>
      <c r="B27826" s="215">
        <v>1</v>
      </c>
      <c r="C27826" s="216" t="s">
        <v>88129</v>
      </c>
      <c r="D27826" s="215" t="s">
        <v>88130</v>
      </c>
    </row>
    <row r="27827" spans="1:4">
      <c r="A27827" s="215" t="s">
        <v>88131</v>
      </c>
      <c r="B27827" s="215">
        <v>1</v>
      </c>
      <c r="C27827" s="216" t="s">
        <v>88132</v>
      </c>
      <c r="D27827" s="215" t="s">
        <v>88133</v>
      </c>
    </row>
    <row r="27828" spans="1:4">
      <c r="A27828" s="215" t="s">
        <v>88134</v>
      </c>
      <c r="B27828" s="215">
        <v>1</v>
      </c>
      <c r="C27828" s="216" t="s">
        <v>88135</v>
      </c>
      <c r="D27828" s="215" t="s">
        <v>88136</v>
      </c>
    </row>
    <row r="27829" spans="1:4">
      <c r="A27829" s="215" t="s">
        <v>88137</v>
      </c>
      <c r="B27829" s="215">
        <v>1</v>
      </c>
      <c r="C27829" s="216" t="s">
        <v>88138</v>
      </c>
      <c r="D27829" s="215" t="s">
        <v>88139</v>
      </c>
    </row>
    <row r="27830" spans="1:4">
      <c r="A27830" s="215" t="s">
        <v>88140</v>
      </c>
      <c r="B27830" s="215">
        <v>1</v>
      </c>
      <c r="C27830" s="216" t="s">
        <v>88141</v>
      </c>
      <c r="D27830" s="215" t="s">
        <v>88142</v>
      </c>
    </row>
    <row r="27831" spans="1:4">
      <c r="A27831" s="215" t="s">
        <v>88143</v>
      </c>
      <c r="B27831" s="215">
        <v>1</v>
      </c>
      <c r="C27831" s="216" t="s">
        <v>88144</v>
      </c>
      <c r="D27831" s="215" t="s">
        <v>88145</v>
      </c>
    </row>
    <row r="27832" spans="1:4">
      <c r="A27832" s="215" t="s">
        <v>88146</v>
      </c>
      <c r="B27832" s="215">
        <v>1</v>
      </c>
      <c r="C27832" s="216" t="s">
        <v>88147</v>
      </c>
      <c r="D27832" s="215" t="s">
        <v>88148</v>
      </c>
    </row>
    <row r="27833" spans="1:4">
      <c r="A27833" s="215" t="s">
        <v>88149</v>
      </c>
      <c r="B27833" s="215">
        <v>1</v>
      </c>
      <c r="C27833" s="216" t="s">
        <v>88150</v>
      </c>
      <c r="D27833" s="215" t="s">
        <v>88151</v>
      </c>
    </row>
    <row r="27834" spans="1:4">
      <c r="A27834" s="215" t="s">
        <v>88152</v>
      </c>
      <c r="B27834" s="215">
        <v>1</v>
      </c>
      <c r="C27834" s="216" t="s">
        <v>88153</v>
      </c>
      <c r="D27834" s="215" t="s">
        <v>88154</v>
      </c>
    </row>
    <row r="27835" spans="1:4">
      <c r="A27835" s="215" t="s">
        <v>88155</v>
      </c>
      <c r="B27835" s="215">
        <v>1</v>
      </c>
      <c r="C27835" s="216" t="s">
        <v>88156</v>
      </c>
      <c r="D27835" s="215" t="s">
        <v>88157</v>
      </c>
    </row>
    <row r="27836" spans="1:4">
      <c r="A27836" s="215" t="s">
        <v>88158</v>
      </c>
      <c r="B27836" s="215">
        <v>1</v>
      </c>
      <c r="C27836" s="216" t="s">
        <v>88159</v>
      </c>
      <c r="D27836" s="215" t="s">
        <v>88160</v>
      </c>
    </row>
    <row r="27837" spans="1:4">
      <c r="A27837" s="215" t="s">
        <v>88161</v>
      </c>
      <c r="B27837" s="215">
        <v>1</v>
      </c>
      <c r="C27837" s="216" t="s">
        <v>88162</v>
      </c>
      <c r="D27837" s="215" t="s">
        <v>88163</v>
      </c>
    </row>
    <row r="27838" spans="1:4">
      <c r="A27838" s="215" t="s">
        <v>88164</v>
      </c>
      <c r="B27838" s="215">
        <v>1</v>
      </c>
      <c r="C27838" s="216" t="s">
        <v>88165</v>
      </c>
      <c r="D27838" s="215" t="s">
        <v>87525</v>
      </c>
    </row>
    <row r="27839" spans="1:4">
      <c r="A27839" s="215" t="s">
        <v>88166</v>
      </c>
      <c r="B27839" s="215">
        <v>1</v>
      </c>
      <c r="C27839" s="216" t="s">
        <v>88167</v>
      </c>
      <c r="D27839" s="215" t="s">
        <v>88168</v>
      </c>
    </row>
    <row r="27840" spans="1:4">
      <c r="A27840" s="215" t="s">
        <v>88169</v>
      </c>
      <c r="B27840" s="215">
        <v>1</v>
      </c>
      <c r="C27840" s="216" t="s">
        <v>88170</v>
      </c>
      <c r="D27840" s="215" t="s">
        <v>88171</v>
      </c>
    </row>
    <row r="27841" spans="1:4">
      <c r="A27841" s="215" t="s">
        <v>88172</v>
      </c>
      <c r="B27841" s="215">
        <v>1</v>
      </c>
      <c r="C27841" s="216" t="s">
        <v>88173</v>
      </c>
      <c r="D27841" s="215" t="s">
        <v>88174</v>
      </c>
    </row>
    <row r="27842" spans="1:4">
      <c r="A27842" s="215" t="s">
        <v>88175</v>
      </c>
      <c r="B27842" s="215">
        <v>1</v>
      </c>
      <c r="C27842" s="216" t="s">
        <v>88176</v>
      </c>
      <c r="D27842" s="215" t="s">
        <v>88177</v>
      </c>
    </row>
    <row r="27843" spans="1:4">
      <c r="A27843" s="215" t="s">
        <v>88178</v>
      </c>
      <c r="B27843" s="215">
        <v>1</v>
      </c>
      <c r="C27843" s="216" t="s">
        <v>88179</v>
      </c>
      <c r="D27843" s="215" t="s">
        <v>88180</v>
      </c>
    </row>
    <row r="27844" spans="1:4">
      <c r="A27844" s="215" t="s">
        <v>88181</v>
      </c>
      <c r="B27844" s="215">
        <v>1</v>
      </c>
      <c r="C27844" s="216" t="s">
        <v>88182</v>
      </c>
      <c r="D27844" s="215" t="s">
        <v>88183</v>
      </c>
    </row>
    <row r="27845" spans="1:4">
      <c r="A27845" s="215" t="s">
        <v>88184</v>
      </c>
      <c r="B27845" s="215">
        <v>1</v>
      </c>
      <c r="C27845" s="216" t="s">
        <v>88185</v>
      </c>
      <c r="D27845" s="215" t="s">
        <v>88186</v>
      </c>
    </row>
    <row r="27846" spans="1:4">
      <c r="A27846" s="215" t="s">
        <v>88187</v>
      </c>
      <c r="B27846" s="215">
        <v>1</v>
      </c>
      <c r="C27846" s="216" t="s">
        <v>88188</v>
      </c>
      <c r="D27846" s="215" t="s">
        <v>87492</v>
      </c>
    </row>
    <row r="27847" spans="1:4">
      <c r="A27847" s="215" t="s">
        <v>88189</v>
      </c>
      <c r="B27847" s="215">
        <v>1</v>
      </c>
      <c r="C27847" s="216" t="s">
        <v>88190</v>
      </c>
      <c r="D27847" s="215" t="s">
        <v>88191</v>
      </c>
    </row>
    <row r="27848" spans="1:4">
      <c r="A27848" s="215" t="s">
        <v>88192</v>
      </c>
      <c r="B27848" s="215">
        <v>1</v>
      </c>
      <c r="C27848" s="216" t="s">
        <v>88193</v>
      </c>
      <c r="D27848" s="215" t="s">
        <v>88194</v>
      </c>
    </row>
    <row r="27849" spans="1:4">
      <c r="A27849" s="215" t="s">
        <v>88195</v>
      </c>
      <c r="B27849" s="215">
        <v>1</v>
      </c>
      <c r="C27849" s="216" t="s">
        <v>88196</v>
      </c>
      <c r="D27849" s="215" t="s">
        <v>88197</v>
      </c>
    </row>
    <row r="27850" spans="1:4">
      <c r="A27850" s="215" t="s">
        <v>88198</v>
      </c>
      <c r="B27850" s="215">
        <v>1</v>
      </c>
      <c r="C27850" s="216" t="s">
        <v>88199</v>
      </c>
      <c r="D27850" s="215" t="s">
        <v>88200</v>
      </c>
    </row>
    <row r="27851" spans="1:4">
      <c r="A27851" s="215" t="s">
        <v>88201</v>
      </c>
      <c r="B27851" s="215">
        <v>1</v>
      </c>
      <c r="C27851" s="216" t="s">
        <v>88202</v>
      </c>
      <c r="D27851" s="215" t="s">
        <v>88203</v>
      </c>
    </row>
    <row r="27852" spans="1:4">
      <c r="A27852" s="215" t="s">
        <v>88204</v>
      </c>
      <c r="B27852" s="215">
        <v>1</v>
      </c>
      <c r="C27852" s="216" t="s">
        <v>88205</v>
      </c>
      <c r="D27852" s="215" t="s">
        <v>88206</v>
      </c>
    </row>
    <row r="27853" spans="1:4">
      <c r="A27853" s="215" t="s">
        <v>88207</v>
      </c>
      <c r="B27853" s="215">
        <v>1</v>
      </c>
      <c r="C27853" s="216" t="s">
        <v>88208</v>
      </c>
      <c r="D27853" s="215" t="s">
        <v>88209</v>
      </c>
    </row>
    <row r="27854" spans="1:4">
      <c r="A27854" s="215" t="s">
        <v>88210</v>
      </c>
      <c r="B27854" s="215">
        <v>1</v>
      </c>
      <c r="C27854" s="216" t="s">
        <v>88211</v>
      </c>
      <c r="D27854" s="215" t="s">
        <v>88212</v>
      </c>
    </row>
    <row r="27855" spans="1:4">
      <c r="A27855" s="215" t="s">
        <v>88213</v>
      </c>
      <c r="B27855" s="215">
        <v>1</v>
      </c>
      <c r="C27855" s="216" t="s">
        <v>88214</v>
      </c>
      <c r="D27855" s="215" t="s">
        <v>88215</v>
      </c>
    </row>
    <row r="27856" spans="1:4">
      <c r="A27856" s="215" t="s">
        <v>88216</v>
      </c>
      <c r="B27856" s="215">
        <v>1</v>
      </c>
      <c r="C27856" s="216" t="s">
        <v>88217</v>
      </c>
      <c r="D27856" s="215" t="s">
        <v>88218</v>
      </c>
    </row>
    <row r="27857" spans="1:4">
      <c r="A27857" s="215" t="s">
        <v>88219</v>
      </c>
      <c r="B27857" s="215">
        <v>1</v>
      </c>
      <c r="C27857" s="216" t="s">
        <v>88220</v>
      </c>
      <c r="D27857" s="215" t="s">
        <v>88221</v>
      </c>
    </row>
    <row r="27858" spans="1:4">
      <c r="A27858" s="215" t="s">
        <v>88222</v>
      </c>
      <c r="B27858" s="215">
        <v>1</v>
      </c>
      <c r="C27858" s="216" t="s">
        <v>88223</v>
      </c>
      <c r="D27858" s="215" t="s">
        <v>88224</v>
      </c>
    </row>
    <row r="27859" spans="1:4">
      <c r="A27859" s="215" t="s">
        <v>88225</v>
      </c>
      <c r="B27859" s="215">
        <v>1</v>
      </c>
      <c r="C27859" s="216" t="s">
        <v>88226</v>
      </c>
      <c r="D27859" s="215" t="s">
        <v>88227</v>
      </c>
    </row>
    <row r="27860" spans="1:4">
      <c r="A27860" s="215" t="s">
        <v>88228</v>
      </c>
      <c r="B27860" s="215">
        <v>1</v>
      </c>
      <c r="C27860" s="216" t="s">
        <v>88229</v>
      </c>
      <c r="D27860" s="215" t="s">
        <v>88230</v>
      </c>
    </row>
    <row r="27861" spans="1:4">
      <c r="A27861" s="215" t="s">
        <v>88231</v>
      </c>
      <c r="B27861" s="215">
        <v>1</v>
      </c>
      <c r="C27861" s="216" t="s">
        <v>88232</v>
      </c>
      <c r="D27861" s="215" t="s">
        <v>88233</v>
      </c>
    </row>
    <row r="27862" spans="1:4">
      <c r="A27862" s="215" t="s">
        <v>88234</v>
      </c>
      <c r="B27862" s="215">
        <v>1</v>
      </c>
      <c r="C27862" s="216" t="s">
        <v>88235</v>
      </c>
      <c r="D27862" s="215" t="s">
        <v>88236</v>
      </c>
    </row>
    <row r="27863" spans="1:4">
      <c r="A27863" s="215" t="s">
        <v>88237</v>
      </c>
      <c r="B27863" s="215">
        <v>1</v>
      </c>
      <c r="C27863" s="216" t="s">
        <v>88238</v>
      </c>
      <c r="D27863" s="215" t="s">
        <v>88239</v>
      </c>
    </row>
    <row r="27864" spans="1:4">
      <c r="A27864" s="215" t="s">
        <v>88240</v>
      </c>
      <c r="B27864" s="215">
        <v>1</v>
      </c>
      <c r="C27864" s="216" t="s">
        <v>88241</v>
      </c>
      <c r="D27864" s="215" t="s">
        <v>88242</v>
      </c>
    </row>
    <row r="27865" spans="1:4">
      <c r="A27865" s="215" t="s">
        <v>88243</v>
      </c>
      <c r="B27865" s="215">
        <v>1</v>
      </c>
      <c r="C27865" s="216" t="s">
        <v>88244</v>
      </c>
      <c r="D27865" s="215" t="s">
        <v>87534</v>
      </c>
    </row>
    <row r="27866" spans="1:4">
      <c r="A27866" s="215" t="s">
        <v>88245</v>
      </c>
      <c r="B27866" s="215">
        <v>1</v>
      </c>
      <c r="C27866" s="216" t="s">
        <v>88246</v>
      </c>
      <c r="D27866" s="215" t="s">
        <v>88247</v>
      </c>
    </row>
    <row r="27867" spans="1:4">
      <c r="A27867" s="215" t="s">
        <v>88248</v>
      </c>
      <c r="B27867" s="215">
        <v>1</v>
      </c>
      <c r="C27867" s="216" t="s">
        <v>88249</v>
      </c>
      <c r="D27867" s="215" t="s">
        <v>88250</v>
      </c>
    </row>
    <row r="27868" spans="1:4">
      <c r="A27868" s="215" t="s">
        <v>88251</v>
      </c>
      <c r="B27868" s="215">
        <v>1</v>
      </c>
      <c r="C27868" s="216" t="s">
        <v>88252</v>
      </c>
      <c r="D27868" s="215" t="s">
        <v>88253</v>
      </c>
    </row>
    <row r="27869" spans="1:4">
      <c r="A27869" s="215" t="s">
        <v>88254</v>
      </c>
      <c r="B27869" s="215">
        <v>1</v>
      </c>
      <c r="C27869" s="216" t="s">
        <v>88255</v>
      </c>
      <c r="D27869" s="215" t="s">
        <v>87546</v>
      </c>
    </row>
    <row r="27870" spans="1:4">
      <c r="A27870" s="215" t="s">
        <v>88256</v>
      </c>
      <c r="B27870" s="215">
        <v>1</v>
      </c>
      <c r="C27870" s="216" t="s">
        <v>88257</v>
      </c>
      <c r="D27870" s="215" t="s">
        <v>88258</v>
      </c>
    </row>
    <row r="27871" spans="1:4">
      <c r="A27871" s="215" t="s">
        <v>88259</v>
      </c>
      <c r="B27871" s="215">
        <v>1</v>
      </c>
      <c r="C27871" s="216" t="s">
        <v>88260</v>
      </c>
      <c r="D27871" s="215" t="s">
        <v>88261</v>
      </c>
    </row>
    <row r="27872" spans="1:4">
      <c r="A27872" s="215" t="s">
        <v>88262</v>
      </c>
      <c r="B27872" s="215">
        <v>1</v>
      </c>
      <c r="C27872" s="216" t="s">
        <v>88263</v>
      </c>
      <c r="D27872" s="215" t="s">
        <v>88264</v>
      </c>
    </row>
    <row r="27873" spans="1:4">
      <c r="A27873" s="215" t="s">
        <v>88265</v>
      </c>
      <c r="B27873" s="215">
        <v>1</v>
      </c>
      <c r="C27873" s="216" t="s">
        <v>88266</v>
      </c>
      <c r="D27873" s="215" t="s">
        <v>88267</v>
      </c>
    </row>
    <row r="27874" spans="1:4">
      <c r="A27874" s="215" t="s">
        <v>88268</v>
      </c>
      <c r="B27874" s="215">
        <v>1</v>
      </c>
      <c r="C27874" s="216" t="s">
        <v>88269</v>
      </c>
      <c r="D27874" s="215" t="s">
        <v>88270</v>
      </c>
    </row>
    <row r="27875" spans="1:4">
      <c r="A27875" s="215" t="s">
        <v>88271</v>
      </c>
      <c r="B27875" s="215">
        <v>1</v>
      </c>
      <c r="C27875" s="216" t="s">
        <v>88272</v>
      </c>
      <c r="D27875" s="215" t="s">
        <v>88273</v>
      </c>
    </row>
    <row r="27876" spans="1:4">
      <c r="A27876" s="215" t="s">
        <v>88274</v>
      </c>
      <c r="B27876" s="215">
        <v>1</v>
      </c>
      <c r="C27876" s="216" t="s">
        <v>88275</v>
      </c>
      <c r="D27876" s="215" t="s">
        <v>88276</v>
      </c>
    </row>
    <row r="27877" spans="1:4">
      <c r="A27877" s="215" t="s">
        <v>88277</v>
      </c>
      <c r="B27877" s="215">
        <v>1</v>
      </c>
      <c r="C27877" s="216" t="s">
        <v>88278</v>
      </c>
      <c r="D27877" s="215" t="s">
        <v>87549</v>
      </c>
    </row>
    <row r="27878" spans="1:4">
      <c r="A27878" s="215" t="s">
        <v>88279</v>
      </c>
      <c r="B27878" s="215">
        <v>1</v>
      </c>
      <c r="C27878" s="216" t="s">
        <v>88280</v>
      </c>
      <c r="D27878" s="215" t="s">
        <v>88281</v>
      </c>
    </row>
    <row r="27879" spans="1:4">
      <c r="A27879" s="215" t="s">
        <v>88282</v>
      </c>
      <c r="B27879" s="215">
        <v>1</v>
      </c>
      <c r="C27879" s="216" t="s">
        <v>88283</v>
      </c>
      <c r="D27879" s="215" t="s">
        <v>88284</v>
      </c>
    </row>
    <row r="27880" spans="1:4">
      <c r="A27880" s="215" t="s">
        <v>88285</v>
      </c>
      <c r="B27880" s="215">
        <v>1</v>
      </c>
      <c r="C27880" s="216" t="s">
        <v>88286</v>
      </c>
      <c r="D27880" s="215" t="s">
        <v>88287</v>
      </c>
    </row>
    <row r="27881" spans="1:4">
      <c r="A27881" s="215" t="s">
        <v>88288</v>
      </c>
      <c r="B27881" s="215">
        <v>1</v>
      </c>
      <c r="C27881" s="216" t="s">
        <v>88289</v>
      </c>
      <c r="D27881" s="215" t="s">
        <v>88290</v>
      </c>
    </row>
    <row r="27882" spans="1:4">
      <c r="A27882" s="215" t="s">
        <v>88291</v>
      </c>
      <c r="B27882" s="215">
        <v>1</v>
      </c>
      <c r="C27882" s="216" t="s">
        <v>88292</v>
      </c>
      <c r="D27882" s="215" t="s">
        <v>88293</v>
      </c>
    </row>
    <row r="27883" spans="1:4">
      <c r="A27883" s="215" t="s">
        <v>88294</v>
      </c>
      <c r="B27883" s="215">
        <v>1</v>
      </c>
      <c r="C27883" s="216" t="s">
        <v>88295</v>
      </c>
      <c r="D27883" s="215" t="s">
        <v>87558</v>
      </c>
    </row>
    <row r="27884" spans="1:4">
      <c r="A27884" s="215" t="s">
        <v>88296</v>
      </c>
      <c r="B27884" s="215">
        <v>1</v>
      </c>
      <c r="C27884" s="216" t="s">
        <v>88297</v>
      </c>
      <c r="D27884" s="215" t="s">
        <v>88298</v>
      </c>
    </row>
    <row r="27885" spans="1:4">
      <c r="A27885" s="215" t="s">
        <v>88299</v>
      </c>
      <c r="B27885" s="215">
        <v>1</v>
      </c>
      <c r="C27885" s="216" t="s">
        <v>88300</v>
      </c>
      <c r="D27885" s="215" t="s">
        <v>87561</v>
      </c>
    </row>
    <row r="27886" spans="1:4">
      <c r="A27886" s="215" t="s">
        <v>88301</v>
      </c>
      <c r="B27886" s="215">
        <v>1</v>
      </c>
      <c r="C27886" s="216" t="s">
        <v>88302</v>
      </c>
      <c r="D27886" s="215" t="s">
        <v>88303</v>
      </c>
    </row>
    <row r="27887" spans="1:4">
      <c r="A27887" s="215" t="s">
        <v>88304</v>
      </c>
      <c r="B27887" s="215">
        <v>1</v>
      </c>
      <c r="C27887" s="216" t="s">
        <v>88305</v>
      </c>
      <c r="D27887" s="215" t="s">
        <v>87564</v>
      </c>
    </row>
    <row r="27888" spans="1:4">
      <c r="A27888" s="215" t="s">
        <v>88306</v>
      </c>
      <c r="B27888" s="215">
        <v>1</v>
      </c>
      <c r="C27888" s="216" t="s">
        <v>88307</v>
      </c>
      <c r="D27888" s="215" t="s">
        <v>88308</v>
      </c>
    </row>
    <row r="27889" spans="1:4">
      <c r="A27889" s="215" t="s">
        <v>88309</v>
      </c>
      <c r="B27889" s="215">
        <v>1</v>
      </c>
      <c r="C27889" s="216" t="s">
        <v>88310</v>
      </c>
      <c r="D27889" s="215" t="s">
        <v>88311</v>
      </c>
    </row>
    <row r="27890" spans="1:4">
      <c r="A27890" s="215" t="s">
        <v>88312</v>
      </c>
      <c r="B27890" s="215">
        <v>1</v>
      </c>
      <c r="C27890" s="216" t="s">
        <v>88313</v>
      </c>
      <c r="D27890" s="215" t="s">
        <v>88314</v>
      </c>
    </row>
    <row r="27891" spans="1:4">
      <c r="A27891" s="215" t="s">
        <v>88315</v>
      </c>
      <c r="B27891" s="215">
        <v>1</v>
      </c>
      <c r="C27891" s="216" t="s">
        <v>88316</v>
      </c>
      <c r="D27891" s="215" t="s">
        <v>88317</v>
      </c>
    </row>
    <row r="27892" spans="1:4">
      <c r="A27892" s="215" t="s">
        <v>88318</v>
      </c>
      <c r="B27892" s="215">
        <v>1</v>
      </c>
      <c r="C27892" s="216" t="s">
        <v>88319</v>
      </c>
      <c r="D27892" s="215" t="s">
        <v>87567</v>
      </c>
    </row>
    <row r="27893" spans="1:4">
      <c r="A27893" s="215" t="s">
        <v>88320</v>
      </c>
      <c r="B27893" s="215">
        <v>1</v>
      </c>
      <c r="C27893" s="216" t="s">
        <v>88321</v>
      </c>
      <c r="D27893" s="215" t="s">
        <v>88322</v>
      </c>
    </row>
    <row r="27894" spans="1:4">
      <c r="A27894" s="215" t="s">
        <v>88323</v>
      </c>
      <c r="B27894" s="215">
        <v>1</v>
      </c>
      <c r="C27894" s="216" t="s">
        <v>88324</v>
      </c>
      <c r="D27894" s="215" t="s">
        <v>88325</v>
      </c>
    </row>
    <row r="27895" spans="1:4">
      <c r="A27895" s="215" t="s">
        <v>88326</v>
      </c>
      <c r="B27895" s="215">
        <v>1</v>
      </c>
      <c r="C27895" s="216" t="s">
        <v>88327</v>
      </c>
      <c r="D27895" s="215" t="s">
        <v>88328</v>
      </c>
    </row>
    <row r="27896" spans="1:4">
      <c r="A27896" s="215" t="s">
        <v>88329</v>
      </c>
      <c r="B27896" s="215">
        <v>1</v>
      </c>
      <c r="C27896" s="216" t="s">
        <v>88330</v>
      </c>
      <c r="D27896" s="215" t="s">
        <v>88331</v>
      </c>
    </row>
    <row r="27897" spans="1:4">
      <c r="A27897" s="215" t="s">
        <v>88332</v>
      </c>
      <c r="B27897" s="215">
        <v>1</v>
      </c>
      <c r="C27897" s="216" t="s">
        <v>88333</v>
      </c>
      <c r="D27897" s="215" t="s">
        <v>88334</v>
      </c>
    </row>
    <row r="27898" spans="1:4">
      <c r="A27898" s="215" t="s">
        <v>88335</v>
      </c>
      <c r="B27898" s="215">
        <v>1</v>
      </c>
      <c r="C27898" s="216" t="s">
        <v>88336</v>
      </c>
      <c r="D27898" s="215" t="s">
        <v>88337</v>
      </c>
    </row>
    <row r="27899" spans="1:4">
      <c r="A27899" s="215" t="s">
        <v>88338</v>
      </c>
      <c r="B27899" s="215">
        <v>1</v>
      </c>
      <c r="C27899" s="216" t="s">
        <v>88339</v>
      </c>
      <c r="D27899" s="215" t="s">
        <v>88340</v>
      </c>
    </row>
    <row r="27900" spans="1:4">
      <c r="A27900" s="215" t="s">
        <v>88341</v>
      </c>
      <c r="B27900" s="215">
        <v>1</v>
      </c>
      <c r="C27900" s="216" t="s">
        <v>88342</v>
      </c>
      <c r="D27900" s="215" t="s">
        <v>88343</v>
      </c>
    </row>
    <row r="27901" spans="1:4">
      <c r="A27901" s="215" t="s">
        <v>88344</v>
      </c>
      <c r="B27901" s="215">
        <v>1</v>
      </c>
      <c r="C27901" s="216" t="s">
        <v>88345</v>
      </c>
      <c r="D27901" s="215" t="s">
        <v>88346</v>
      </c>
    </row>
    <row r="27902" spans="1:4">
      <c r="A27902" s="215" t="s">
        <v>88347</v>
      </c>
      <c r="B27902" s="215">
        <v>1</v>
      </c>
      <c r="C27902" s="216" t="s">
        <v>88348</v>
      </c>
      <c r="D27902" s="215" t="s">
        <v>88349</v>
      </c>
    </row>
    <row r="27903" spans="1:4">
      <c r="A27903" s="215" t="s">
        <v>111546</v>
      </c>
      <c r="B27903" s="215">
        <v>1</v>
      </c>
      <c r="C27903" s="216" t="s">
        <v>111547</v>
      </c>
      <c r="D27903" s="215" t="s">
        <v>87190</v>
      </c>
    </row>
    <row r="27904" spans="1:4">
      <c r="A27904" s="215" t="s">
        <v>88350</v>
      </c>
      <c r="B27904" s="215">
        <v>1</v>
      </c>
      <c r="C27904" s="216" t="s">
        <v>88351</v>
      </c>
      <c r="D27904" s="215" t="s">
        <v>86202</v>
      </c>
    </row>
    <row r="27905" spans="1:4">
      <c r="A27905" s="215" t="s">
        <v>88352</v>
      </c>
      <c r="B27905" s="215">
        <v>1</v>
      </c>
      <c r="C27905" s="216" t="s">
        <v>88353</v>
      </c>
      <c r="D27905" s="215" t="s">
        <v>87579</v>
      </c>
    </row>
    <row r="27906" spans="1:4">
      <c r="A27906" s="215" t="s">
        <v>88354</v>
      </c>
      <c r="B27906" s="215">
        <v>1</v>
      </c>
      <c r="C27906" s="216" t="s">
        <v>88355</v>
      </c>
      <c r="D27906" s="215" t="s">
        <v>88356</v>
      </c>
    </row>
    <row r="27907" spans="1:4">
      <c r="A27907" s="215" t="s">
        <v>88357</v>
      </c>
      <c r="B27907" s="215">
        <v>1</v>
      </c>
      <c r="C27907" s="216" t="s">
        <v>88358</v>
      </c>
      <c r="D27907" s="215" t="s">
        <v>88359</v>
      </c>
    </row>
    <row r="27908" spans="1:4">
      <c r="A27908" s="215" t="s">
        <v>88360</v>
      </c>
      <c r="B27908" s="215">
        <v>1</v>
      </c>
      <c r="C27908" s="216" t="s">
        <v>88361</v>
      </c>
      <c r="D27908" s="215" t="s">
        <v>88362</v>
      </c>
    </row>
    <row r="27909" spans="1:4">
      <c r="A27909" s="215" t="s">
        <v>88363</v>
      </c>
      <c r="B27909" s="215">
        <v>1</v>
      </c>
      <c r="C27909" s="216" t="s">
        <v>88364</v>
      </c>
      <c r="D27909" s="215" t="s">
        <v>88365</v>
      </c>
    </row>
    <row r="27910" spans="1:4">
      <c r="A27910" s="215" t="s">
        <v>88366</v>
      </c>
      <c r="B27910" s="215">
        <v>1</v>
      </c>
      <c r="C27910" s="216" t="s">
        <v>88367</v>
      </c>
      <c r="D27910" s="215" t="s">
        <v>88368</v>
      </c>
    </row>
    <row r="27911" spans="1:4">
      <c r="A27911" s="215" t="s">
        <v>88369</v>
      </c>
      <c r="B27911" s="215">
        <v>1</v>
      </c>
      <c r="C27911" s="216" t="s">
        <v>88370</v>
      </c>
      <c r="D27911" s="215" t="s">
        <v>88371</v>
      </c>
    </row>
    <row r="27912" spans="1:4">
      <c r="A27912" s="215" t="s">
        <v>88372</v>
      </c>
      <c r="B27912" s="215">
        <v>1</v>
      </c>
      <c r="C27912" s="216" t="s">
        <v>88373</v>
      </c>
      <c r="D27912" s="215" t="s">
        <v>88374</v>
      </c>
    </row>
    <row r="27913" spans="1:4">
      <c r="A27913" s="215" t="s">
        <v>88375</v>
      </c>
      <c r="B27913" s="215">
        <v>1</v>
      </c>
      <c r="C27913" s="216" t="s">
        <v>88376</v>
      </c>
      <c r="D27913" s="215" t="s">
        <v>88377</v>
      </c>
    </row>
    <row r="27914" spans="1:4">
      <c r="A27914" s="215" t="s">
        <v>88378</v>
      </c>
      <c r="B27914" s="215">
        <v>1</v>
      </c>
      <c r="C27914" s="216" t="s">
        <v>88379</v>
      </c>
      <c r="D27914" s="215" t="s">
        <v>88380</v>
      </c>
    </row>
    <row r="27915" spans="1:4">
      <c r="A27915" s="215" t="s">
        <v>88381</v>
      </c>
      <c r="B27915" s="215">
        <v>1</v>
      </c>
      <c r="C27915" s="216" t="s">
        <v>88382</v>
      </c>
      <c r="D27915" s="215" t="s">
        <v>88383</v>
      </c>
    </row>
    <row r="27916" spans="1:4">
      <c r="A27916" s="215" t="s">
        <v>88384</v>
      </c>
      <c r="B27916" s="215">
        <v>1</v>
      </c>
      <c r="C27916" s="216" t="s">
        <v>88385</v>
      </c>
      <c r="D27916" s="215" t="s">
        <v>88386</v>
      </c>
    </row>
    <row r="27917" spans="1:4">
      <c r="A27917" s="215" t="s">
        <v>88387</v>
      </c>
      <c r="B27917" s="215">
        <v>1</v>
      </c>
      <c r="C27917" s="216" t="s">
        <v>88388</v>
      </c>
      <c r="D27917" s="215" t="s">
        <v>88389</v>
      </c>
    </row>
    <row r="27918" spans="1:4">
      <c r="A27918" s="215" t="s">
        <v>88390</v>
      </c>
      <c r="B27918" s="215">
        <v>1</v>
      </c>
      <c r="C27918" s="216" t="s">
        <v>88391</v>
      </c>
      <c r="D27918" s="215" t="s">
        <v>88392</v>
      </c>
    </row>
    <row r="27919" spans="1:4">
      <c r="A27919" s="215" t="s">
        <v>88393</v>
      </c>
      <c r="B27919" s="215">
        <v>1</v>
      </c>
      <c r="C27919" s="216" t="s">
        <v>88394</v>
      </c>
      <c r="D27919" s="215" t="s">
        <v>88395</v>
      </c>
    </row>
    <row r="27920" spans="1:4">
      <c r="A27920" s="215" t="s">
        <v>88396</v>
      </c>
      <c r="B27920" s="215">
        <v>1</v>
      </c>
      <c r="C27920" s="216" t="s">
        <v>88397</v>
      </c>
      <c r="D27920" s="215" t="s">
        <v>88398</v>
      </c>
    </row>
    <row r="27921" spans="1:4">
      <c r="A27921" s="215" t="s">
        <v>88399</v>
      </c>
      <c r="B27921" s="215">
        <v>1</v>
      </c>
      <c r="C27921" s="216" t="s">
        <v>88400</v>
      </c>
      <c r="D27921" s="215" t="s">
        <v>88401</v>
      </c>
    </row>
    <row r="27922" spans="1:4">
      <c r="A27922" s="215" t="s">
        <v>88402</v>
      </c>
      <c r="B27922" s="215">
        <v>1</v>
      </c>
      <c r="C27922" s="216" t="s">
        <v>88403</v>
      </c>
      <c r="D27922" s="215" t="s">
        <v>88404</v>
      </c>
    </row>
    <row r="27923" spans="1:4">
      <c r="A27923" s="215" t="s">
        <v>88405</v>
      </c>
      <c r="B27923" s="215">
        <v>1</v>
      </c>
      <c r="C27923" s="216" t="s">
        <v>88406</v>
      </c>
      <c r="D27923" s="215" t="s">
        <v>88407</v>
      </c>
    </row>
    <row r="27924" spans="1:4">
      <c r="A27924" s="215" t="s">
        <v>88408</v>
      </c>
      <c r="B27924" s="215">
        <v>1</v>
      </c>
      <c r="C27924" s="216" t="s">
        <v>88409</v>
      </c>
      <c r="D27924" s="215" t="s">
        <v>88410</v>
      </c>
    </row>
    <row r="27925" spans="1:4">
      <c r="A27925" s="215" t="s">
        <v>88411</v>
      </c>
      <c r="B27925" s="215">
        <v>1</v>
      </c>
      <c r="C27925" s="216" t="s">
        <v>88412</v>
      </c>
      <c r="D27925" s="215" t="s">
        <v>88413</v>
      </c>
    </row>
    <row r="27926" spans="1:4">
      <c r="A27926" s="215" t="s">
        <v>88414</v>
      </c>
      <c r="B27926" s="215">
        <v>1</v>
      </c>
      <c r="C27926" s="216" t="s">
        <v>88415</v>
      </c>
      <c r="D27926" s="215" t="s">
        <v>88416</v>
      </c>
    </row>
    <row r="27927" spans="1:4">
      <c r="A27927" s="215" t="s">
        <v>88417</v>
      </c>
      <c r="B27927" s="215">
        <v>1</v>
      </c>
      <c r="C27927" s="216" t="s">
        <v>88418</v>
      </c>
      <c r="D27927" s="215" t="s">
        <v>88419</v>
      </c>
    </row>
    <row r="27928" spans="1:4">
      <c r="A27928" s="215" t="s">
        <v>88420</v>
      </c>
      <c r="B27928" s="215">
        <v>1</v>
      </c>
      <c r="C27928" s="216" t="s">
        <v>88421</v>
      </c>
      <c r="D27928" s="215" t="s">
        <v>88422</v>
      </c>
    </row>
    <row r="27929" spans="1:4">
      <c r="A27929" s="215" t="s">
        <v>88423</v>
      </c>
      <c r="B27929" s="215">
        <v>1</v>
      </c>
      <c r="C27929" s="216" t="s">
        <v>88424</v>
      </c>
      <c r="D27929" s="215" t="s">
        <v>88425</v>
      </c>
    </row>
    <row r="27930" spans="1:4">
      <c r="A27930" s="215" t="s">
        <v>88426</v>
      </c>
      <c r="B27930" s="215">
        <v>1</v>
      </c>
      <c r="C27930" s="216" t="s">
        <v>88427</v>
      </c>
      <c r="D27930" s="215" t="s">
        <v>88428</v>
      </c>
    </row>
    <row r="27931" spans="1:4">
      <c r="A27931" s="215" t="s">
        <v>88429</v>
      </c>
      <c r="B27931" s="215">
        <v>1</v>
      </c>
      <c r="C27931" s="216" t="s">
        <v>88430</v>
      </c>
      <c r="D27931" s="215" t="s">
        <v>88431</v>
      </c>
    </row>
    <row r="27932" spans="1:4">
      <c r="A27932" s="215" t="s">
        <v>88432</v>
      </c>
      <c r="B27932" s="215">
        <v>2</v>
      </c>
      <c r="C27932" s="216" t="s">
        <v>88433</v>
      </c>
      <c r="D27932" s="215" t="s">
        <v>88434</v>
      </c>
    </row>
    <row r="27933" spans="1:4">
      <c r="A27933" s="215" t="s">
        <v>88435</v>
      </c>
      <c r="B27933" s="215">
        <v>1</v>
      </c>
      <c r="C27933" s="216" t="s">
        <v>88436</v>
      </c>
      <c r="D27933" s="215" t="s">
        <v>88437</v>
      </c>
    </row>
    <row r="27934" spans="1:4">
      <c r="A27934" s="215" t="s">
        <v>88438</v>
      </c>
      <c r="B27934" s="215">
        <v>1</v>
      </c>
      <c r="C27934" s="216" t="s">
        <v>88439</v>
      </c>
      <c r="D27934" s="215" t="s">
        <v>88440</v>
      </c>
    </row>
    <row r="27935" spans="1:4">
      <c r="A27935" s="215" t="s">
        <v>88441</v>
      </c>
      <c r="B27935" s="215">
        <v>1</v>
      </c>
      <c r="C27935" s="216" t="s">
        <v>88442</v>
      </c>
      <c r="D27935" s="215" t="s">
        <v>88443</v>
      </c>
    </row>
    <row r="27936" spans="1:4">
      <c r="A27936" s="215" t="s">
        <v>88444</v>
      </c>
      <c r="B27936" s="215">
        <v>1</v>
      </c>
      <c r="C27936" s="216" t="s">
        <v>88445</v>
      </c>
      <c r="D27936" s="215" t="s">
        <v>88446</v>
      </c>
    </row>
    <row r="27937" spans="1:4">
      <c r="A27937" s="215" t="s">
        <v>88447</v>
      </c>
      <c r="B27937" s="215">
        <v>1</v>
      </c>
      <c r="C27937" s="216" t="s">
        <v>88448</v>
      </c>
      <c r="D27937" s="215" t="s">
        <v>88449</v>
      </c>
    </row>
    <row r="27938" spans="1:4">
      <c r="A27938" s="215" t="s">
        <v>88450</v>
      </c>
      <c r="B27938" s="215">
        <v>1</v>
      </c>
      <c r="C27938" s="216" t="s">
        <v>88451</v>
      </c>
      <c r="D27938" s="215" t="s">
        <v>88452</v>
      </c>
    </row>
    <row r="27939" spans="1:4">
      <c r="A27939" s="215" t="s">
        <v>88453</v>
      </c>
      <c r="B27939" s="215">
        <v>1</v>
      </c>
      <c r="C27939" s="216" t="s">
        <v>88454</v>
      </c>
      <c r="D27939" s="215" t="s">
        <v>88455</v>
      </c>
    </row>
    <row r="27940" spans="1:4">
      <c r="A27940" s="215" t="s">
        <v>88456</v>
      </c>
      <c r="B27940" s="215">
        <v>1</v>
      </c>
      <c r="C27940" s="216" t="s">
        <v>88457</v>
      </c>
      <c r="D27940" s="215" t="s">
        <v>88458</v>
      </c>
    </row>
    <row r="27941" spans="1:4">
      <c r="A27941" s="215" t="s">
        <v>88459</v>
      </c>
      <c r="B27941" s="215">
        <v>1</v>
      </c>
      <c r="C27941" s="216" t="s">
        <v>88460</v>
      </c>
      <c r="D27941" s="215" t="s">
        <v>88461</v>
      </c>
    </row>
    <row r="27942" spans="1:4">
      <c r="A27942" s="215" t="s">
        <v>88462</v>
      </c>
      <c r="B27942" s="215">
        <v>1</v>
      </c>
      <c r="C27942" s="216" t="s">
        <v>88463</v>
      </c>
      <c r="D27942" s="215" t="s">
        <v>88464</v>
      </c>
    </row>
    <row r="27943" spans="1:4">
      <c r="A27943" s="215" t="s">
        <v>88465</v>
      </c>
      <c r="B27943" s="215">
        <v>1</v>
      </c>
      <c r="C27943" s="216" t="s">
        <v>88466</v>
      </c>
      <c r="D27943" s="215" t="s">
        <v>88467</v>
      </c>
    </row>
    <row r="27944" spans="1:4">
      <c r="A27944" s="215" t="s">
        <v>88468</v>
      </c>
      <c r="B27944" s="215">
        <v>1</v>
      </c>
      <c r="C27944" s="216" t="s">
        <v>88469</v>
      </c>
      <c r="D27944" s="215" t="s">
        <v>88470</v>
      </c>
    </row>
    <row r="27945" spans="1:4">
      <c r="A27945" s="215" t="s">
        <v>88471</v>
      </c>
      <c r="B27945" s="215">
        <v>1</v>
      </c>
      <c r="C27945" s="216" t="s">
        <v>88472</v>
      </c>
      <c r="D27945" s="215" t="s">
        <v>88473</v>
      </c>
    </row>
    <row r="27946" spans="1:4">
      <c r="A27946" s="215" t="s">
        <v>88474</v>
      </c>
      <c r="B27946" s="215">
        <v>1</v>
      </c>
      <c r="C27946" s="216" t="s">
        <v>88475</v>
      </c>
      <c r="D27946" s="215" t="s">
        <v>88476</v>
      </c>
    </row>
    <row r="27947" spans="1:4">
      <c r="A27947" s="215" t="s">
        <v>88477</v>
      </c>
      <c r="B27947" s="215">
        <v>1</v>
      </c>
      <c r="C27947" s="216" t="s">
        <v>88478</v>
      </c>
      <c r="D27947" s="215" t="s">
        <v>88479</v>
      </c>
    </row>
    <row r="27948" spans="1:4">
      <c r="A27948" s="215" t="s">
        <v>88480</v>
      </c>
      <c r="B27948" s="215">
        <v>1</v>
      </c>
      <c r="C27948" s="216" t="s">
        <v>88481</v>
      </c>
      <c r="D27948" s="215" t="s">
        <v>88482</v>
      </c>
    </row>
    <row r="27949" spans="1:4">
      <c r="A27949" s="215" t="s">
        <v>88483</v>
      </c>
      <c r="B27949" s="215">
        <v>1</v>
      </c>
      <c r="C27949" s="216" t="s">
        <v>88484</v>
      </c>
      <c r="D27949" s="215" t="s">
        <v>88485</v>
      </c>
    </row>
    <row r="27950" spans="1:4">
      <c r="A27950" s="215" t="s">
        <v>88486</v>
      </c>
      <c r="B27950" s="215">
        <v>1</v>
      </c>
      <c r="C27950" s="216" t="s">
        <v>88487</v>
      </c>
      <c r="D27950" s="215" t="s">
        <v>88236</v>
      </c>
    </row>
    <row r="27951" spans="1:4">
      <c r="A27951" s="215" t="s">
        <v>88488</v>
      </c>
      <c r="B27951" s="215">
        <v>1</v>
      </c>
      <c r="C27951" s="216" t="s">
        <v>88489</v>
      </c>
      <c r="D27951" s="215" t="s">
        <v>88490</v>
      </c>
    </row>
    <row r="27952" spans="1:4">
      <c r="A27952" s="215" t="s">
        <v>88491</v>
      </c>
      <c r="B27952" s="215">
        <v>1</v>
      </c>
      <c r="C27952" s="216" t="s">
        <v>88492</v>
      </c>
      <c r="D27952" s="215" t="s">
        <v>88493</v>
      </c>
    </row>
    <row r="27953" spans="1:4">
      <c r="A27953" s="215" t="s">
        <v>88494</v>
      </c>
      <c r="B27953" s="215">
        <v>1</v>
      </c>
      <c r="C27953" s="216" t="s">
        <v>88495</v>
      </c>
      <c r="D27953" s="215" t="s">
        <v>88496</v>
      </c>
    </row>
    <row r="27954" spans="1:4">
      <c r="A27954" s="215" t="s">
        <v>88497</v>
      </c>
      <c r="B27954" s="215">
        <v>1</v>
      </c>
      <c r="C27954" s="216" t="s">
        <v>88498</v>
      </c>
      <c r="D27954" s="215" t="s">
        <v>88499</v>
      </c>
    </row>
    <row r="27955" spans="1:4">
      <c r="A27955" s="215" t="s">
        <v>88500</v>
      </c>
      <c r="B27955" s="215">
        <v>1</v>
      </c>
      <c r="C27955" s="216" t="s">
        <v>88501</v>
      </c>
      <c r="D27955" s="215" t="s">
        <v>88502</v>
      </c>
    </row>
    <row r="27956" spans="1:4">
      <c r="A27956" s="215" t="s">
        <v>88503</v>
      </c>
      <c r="B27956" s="215">
        <v>1</v>
      </c>
      <c r="C27956" s="216" t="s">
        <v>88504</v>
      </c>
      <c r="D27956" s="215" t="s">
        <v>88505</v>
      </c>
    </row>
    <row r="27957" spans="1:4">
      <c r="A27957" s="215" t="s">
        <v>88506</v>
      </c>
      <c r="B27957" s="215">
        <v>1</v>
      </c>
      <c r="C27957" s="216" t="s">
        <v>88507</v>
      </c>
      <c r="D27957" s="215" t="s">
        <v>88508</v>
      </c>
    </row>
    <row r="27958" spans="1:4">
      <c r="A27958" s="215" t="s">
        <v>88509</v>
      </c>
      <c r="B27958" s="215">
        <v>1</v>
      </c>
      <c r="C27958" s="216" t="s">
        <v>88510</v>
      </c>
      <c r="D27958" s="215" t="s">
        <v>88511</v>
      </c>
    </row>
    <row r="27959" spans="1:4">
      <c r="A27959" s="215" t="s">
        <v>88512</v>
      </c>
      <c r="B27959" s="215">
        <v>1</v>
      </c>
      <c r="C27959" s="216" t="s">
        <v>88513</v>
      </c>
      <c r="D27959" s="215" t="s">
        <v>88514</v>
      </c>
    </row>
    <row r="27960" spans="1:4">
      <c r="A27960" s="215" t="s">
        <v>88515</v>
      </c>
      <c r="B27960" s="215">
        <v>1</v>
      </c>
      <c r="C27960" s="216" t="s">
        <v>88516</v>
      </c>
      <c r="D27960" s="215" t="s">
        <v>88517</v>
      </c>
    </row>
    <row r="27961" spans="1:4">
      <c r="A27961" s="215" t="s">
        <v>88518</v>
      </c>
      <c r="B27961" s="215">
        <v>1</v>
      </c>
      <c r="C27961" s="216" t="s">
        <v>88519</v>
      </c>
      <c r="D27961" s="215" t="s">
        <v>88520</v>
      </c>
    </row>
    <row r="27962" spans="1:4">
      <c r="A27962" s="215" t="s">
        <v>88521</v>
      </c>
      <c r="B27962" s="215">
        <v>1</v>
      </c>
      <c r="C27962" s="216" t="s">
        <v>88522</v>
      </c>
      <c r="D27962" s="215" t="s">
        <v>88523</v>
      </c>
    </row>
    <row r="27963" spans="1:4">
      <c r="A27963" s="215" t="s">
        <v>88524</v>
      </c>
      <c r="B27963" s="215">
        <v>1</v>
      </c>
      <c r="C27963" s="216" t="s">
        <v>88525</v>
      </c>
      <c r="D27963" s="215" t="s">
        <v>88526</v>
      </c>
    </row>
    <row r="27964" spans="1:4">
      <c r="A27964" s="215" t="s">
        <v>88527</v>
      </c>
      <c r="B27964" s="215">
        <v>1</v>
      </c>
      <c r="C27964" s="216" t="s">
        <v>88528</v>
      </c>
      <c r="D27964" s="215" t="s">
        <v>88529</v>
      </c>
    </row>
    <row r="27965" spans="1:4">
      <c r="A27965" s="215" t="s">
        <v>88530</v>
      </c>
      <c r="B27965" s="215">
        <v>1</v>
      </c>
      <c r="C27965" s="216" t="s">
        <v>88531</v>
      </c>
      <c r="D27965" s="215" t="s">
        <v>88532</v>
      </c>
    </row>
    <row r="27966" spans="1:4">
      <c r="A27966" s="215" t="s">
        <v>88533</v>
      </c>
      <c r="B27966" s="215">
        <v>1</v>
      </c>
      <c r="C27966" s="216" t="s">
        <v>88534</v>
      </c>
      <c r="D27966" s="215" t="s">
        <v>88535</v>
      </c>
    </row>
    <row r="27967" spans="1:4">
      <c r="A27967" s="215" t="s">
        <v>88536</v>
      </c>
      <c r="B27967" s="215">
        <v>1</v>
      </c>
      <c r="C27967" s="216" t="s">
        <v>88537</v>
      </c>
      <c r="D27967" s="215" t="s">
        <v>88538</v>
      </c>
    </row>
    <row r="27968" spans="1:4">
      <c r="A27968" s="215" t="s">
        <v>88539</v>
      </c>
      <c r="B27968" s="215">
        <v>1</v>
      </c>
      <c r="C27968" s="216" t="s">
        <v>88540</v>
      </c>
      <c r="D27968" s="215" t="s">
        <v>88541</v>
      </c>
    </row>
    <row r="27969" spans="1:4">
      <c r="A27969" s="215" t="s">
        <v>88542</v>
      </c>
      <c r="B27969" s="215">
        <v>1</v>
      </c>
      <c r="C27969" s="216" t="s">
        <v>88543</v>
      </c>
      <c r="D27969" s="215" t="s">
        <v>88544</v>
      </c>
    </row>
    <row r="27970" spans="1:4">
      <c r="A27970" s="215" t="s">
        <v>88545</v>
      </c>
      <c r="B27970" s="215">
        <v>1</v>
      </c>
      <c r="C27970" s="216" t="s">
        <v>88546</v>
      </c>
      <c r="D27970" s="215" t="s">
        <v>88547</v>
      </c>
    </row>
    <row r="27971" spans="1:4">
      <c r="A27971" s="215" t="s">
        <v>88548</v>
      </c>
      <c r="B27971" s="215">
        <v>1</v>
      </c>
      <c r="C27971" s="216" t="s">
        <v>88549</v>
      </c>
      <c r="D27971" s="215" t="s">
        <v>88550</v>
      </c>
    </row>
    <row r="27972" spans="1:4">
      <c r="A27972" s="215" t="s">
        <v>88551</v>
      </c>
      <c r="B27972" s="215">
        <v>1</v>
      </c>
      <c r="C27972" s="216" t="s">
        <v>88552</v>
      </c>
      <c r="D27972" s="215" t="s">
        <v>88553</v>
      </c>
    </row>
    <row r="27973" spans="1:4">
      <c r="A27973" s="215" t="s">
        <v>88554</v>
      </c>
      <c r="B27973" s="215">
        <v>1</v>
      </c>
      <c r="C27973" s="216" t="s">
        <v>88555</v>
      </c>
      <c r="D27973" s="215" t="s">
        <v>88556</v>
      </c>
    </row>
    <row r="27974" spans="1:4">
      <c r="A27974" s="215" t="s">
        <v>88557</v>
      </c>
      <c r="B27974" s="215">
        <v>1</v>
      </c>
      <c r="C27974" s="216" t="s">
        <v>88558</v>
      </c>
      <c r="D27974" s="215" t="s">
        <v>88559</v>
      </c>
    </row>
    <row r="27975" spans="1:4">
      <c r="A27975" s="215" t="s">
        <v>88560</v>
      </c>
      <c r="B27975" s="215">
        <v>1</v>
      </c>
      <c r="C27975" s="216" t="s">
        <v>88561</v>
      </c>
      <c r="D27975" s="215" t="s">
        <v>88562</v>
      </c>
    </row>
    <row r="27976" spans="1:4">
      <c r="A27976" s="215" t="s">
        <v>88563</v>
      </c>
      <c r="B27976" s="215">
        <v>1</v>
      </c>
      <c r="C27976" s="216" t="s">
        <v>88564</v>
      </c>
      <c r="D27976" s="215" t="s">
        <v>88565</v>
      </c>
    </row>
    <row r="27977" spans="1:4">
      <c r="A27977" s="215" t="s">
        <v>88566</v>
      </c>
      <c r="B27977" s="215">
        <v>1</v>
      </c>
      <c r="C27977" s="216" t="s">
        <v>88567</v>
      </c>
      <c r="D27977" s="215" t="s">
        <v>88568</v>
      </c>
    </row>
    <row r="27978" spans="1:4">
      <c r="A27978" s="215" t="s">
        <v>88569</v>
      </c>
      <c r="B27978" s="215">
        <v>1</v>
      </c>
      <c r="C27978" s="216" t="s">
        <v>88570</v>
      </c>
      <c r="D27978" s="215" t="s">
        <v>88571</v>
      </c>
    </row>
    <row r="27979" spans="1:4">
      <c r="A27979" s="215" t="s">
        <v>88572</v>
      </c>
      <c r="B27979" s="215">
        <v>1</v>
      </c>
      <c r="C27979" s="216" t="s">
        <v>88573</v>
      </c>
      <c r="D27979" s="215" t="s">
        <v>88574</v>
      </c>
    </row>
    <row r="27980" spans="1:4">
      <c r="A27980" s="215" t="s">
        <v>88575</v>
      </c>
      <c r="B27980" s="215">
        <v>1</v>
      </c>
      <c r="C27980" s="216" t="s">
        <v>88576</v>
      </c>
      <c r="D27980" s="215" t="s">
        <v>88577</v>
      </c>
    </row>
    <row r="27981" spans="1:4">
      <c r="A27981" s="215" t="s">
        <v>88578</v>
      </c>
      <c r="B27981" s="215">
        <v>1</v>
      </c>
      <c r="C27981" s="216" t="s">
        <v>88579</v>
      </c>
      <c r="D27981" s="215" t="s">
        <v>88233</v>
      </c>
    </row>
    <row r="27982" spans="1:4">
      <c r="A27982" s="215" t="s">
        <v>88580</v>
      </c>
      <c r="B27982" s="215">
        <v>1</v>
      </c>
      <c r="C27982" s="216" t="s">
        <v>88581</v>
      </c>
      <c r="D27982" s="215" t="s">
        <v>88582</v>
      </c>
    </row>
    <row r="27983" spans="1:4">
      <c r="A27983" s="215" t="s">
        <v>88583</v>
      </c>
      <c r="B27983" s="215">
        <v>1</v>
      </c>
      <c r="C27983" s="216" t="s">
        <v>88584</v>
      </c>
      <c r="D27983" s="215" t="s">
        <v>88585</v>
      </c>
    </row>
    <row r="27984" spans="1:4">
      <c r="A27984" s="215" t="s">
        <v>88586</v>
      </c>
      <c r="B27984" s="215">
        <v>1</v>
      </c>
      <c r="C27984" s="216" t="s">
        <v>88587</v>
      </c>
      <c r="D27984" s="215" t="s">
        <v>88588</v>
      </c>
    </row>
    <row r="27985" spans="1:4">
      <c r="A27985" s="215" t="s">
        <v>88589</v>
      </c>
      <c r="B27985" s="215">
        <v>1</v>
      </c>
      <c r="C27985" s="216" t="s">
        <v>88590</v>
      </c>
      <c r="D27985" s="215" t="s">
        <v>88591</v>
      </c>
    </row>
    <row r="27986" spans="1:4">
      <c r="A27986" s="215" t="s">
        <v>88592</v>
      </c>
      <c r="B27986" s="215">
        <v>1</v>
      </c>
      <c r="C27986" s="216" t="s">
        <v>88593</v>
      </c>
      <c r="D27986" s="215" t="s">
        <v>88594</v>
      </c>
    </row>
    <row r="27987" spans="1:4">
      <c r="A27987" s="215" t="s">
        <v>88595</v>
      </c>
      <c r="B27987" s="215">
        <v>1</v>
      </c>
      <c r="C27987" s="216" t="s">
        <v>88596</v>
      </c>
      <c r="D27987" s="215" t="s">
        <v>88597</v>
      </c>
    </row>
    <row r="27988" spans="1:4">
      <c r="A27988" s="215" t="s">
        <v>88598</v>
      </c>
      <c r="B27988" s="215">
        <v>1</v>
      </c>
      <c r="C27988" s="216" t="s">
        <v>88599</v>
      </c>
      <c r="D27988" s="215" t="s">
        <v>88600</v>
      </c>
    </row>
    <row r="27989" spans="1:4">
      <c r="A27989" s="215" t="s">
        <v>88601</v>
      </c>
      <c r="B27989" s="215">
        <v>1</v>
      </c>
      <c r="C27989" s="216" t="s">
        <v>88602</v>
      </c>
      <c r="D27989" s="215" t="s">
        <v>88603</v>
      </c>
    </row>
    <row r="27990" spans="1:4">
      <c r="A27990" s="215" t="s">
        <v>88604</v>
      </c>
      <c r="B27990" s="215">
        <v>1</v>
      </c>
      <c r="C27990" s="216" t="s">
        <v>88605</v>
      </c>
      <c r="D27990" s="215" t="s">
        <v>88606</v>
      </c>
    </row>
    <row r="27991" spans="1:4">
      <c r="A27991" s="215" t="s">
        <v>88607</v>
      </c>
      <c r="B27991" s="215">
        <v>1</v>
      </c>
      <c r="C27991" s="216" t="s">
        <v>88608</v>
      </c>
      <c r="D27991" s="215" t="s">
        <v>88609</v>
      </c>
    </row>
    <row r="27992" spans="1:4">
      <c r="A27992" s="215" t="s">
        <v>88610</v>
      </c>
      <c r="B27992" s="215">
        <v>1</v>
      </c>
      <c r="C27992" s="216" t="s">
        <v>88611</v>
      </c>
      <c r="D27992" s="215" t="s">
        <v>87838</v>
      </c>
    </row>
    <row r="27993" spans="1:4">
      <c r="A27993" s="215" t="s">
        <v>88612</v>
      </c>
      <c r="B27993" s="215">
        <v>1</v>
      </c>
      <c r="C27993" s="216" t="s">
        <v>88613</v>
      </c>
      <c r="D27993" s="215" t="s">
        <v>88614</v>
      </c>
    </row>
    <row r="27994" spans="1:4">
      <c r="A27994" s="215" t="s">
        <v>88615</v>
      </c>
      <c r="B27994" s="215">
        <v>1</v>
      </c>
      <c r="C27994" s="216" t="s">
        <v>88616</v>
      </c>
      <c r="D27994" s="215" t="s">
        <v>88239</v>
      </c>
    </row>
    <row r="27995" spans="1:4">
      <c r="A27995" s="215" t="s">
        <v>88617</v>
      </c>
      <c r="B27995" s="215">
        <v>1</v>
      </c>
      <c r="C27995" s="216" t="s">
        <v>88618</v>
      </c>
      <c r="D27995" s="215" t="s">
        <v>88619</v>
      </c>
    </row>
    <row r="27996" spans="1:4">
      <c r="A27996" s="215" t="s">
        <v>88620</v>
      </c>
      <c r="B27996" s="215">
        <v>1</v>
      </c>
      <c r="C27996" s="216" t="s">
        <v>88621</v>
      </c>
      <c r="D27996" s="215" t="s">
        <v>88250</v>
      </c>
    </row>
    <row r="27997" spans="1:4">
      <c r="A27997" s="215" t="s">
        <v>88622</v>
      </c>
      <c r="B27997" s="215">
        <v>1</v>
      </c>
      <c r="C27997" s="216" t="s">
        <v>88623</v>
      </c>
      <c r="D27997" s="215" t="s">
        <v>88270</v>
      </c>
    </row>
    <row r="27998" spans="1:4">
      <c r="A27998" s="215" t="s">
        <v>88624</v>
      </c>
      <c r="B27998" s="215">
        <v>1</v>
      </c>
      <c r="C27998" s="216" t="s">
        <v>88625</v>
      </c>
      <c r="D27998" s="215" t="s">
        <v>88261</v>
      </c>
    </row>
    <row r="27999" spans="1:4">
      <c r="A27999" s="215" t="s">
        <v>88626</v>
      </c>
      <c r="B27999" s="215">
        <v>1</v>
      </c>
      <c r="C27999" s="216" t="s">
        <v>88627</v>
      </c>
      <c r="D27999" s="215" t="s">
        <v>88264</v>
      </c>
    </row>
    <row r="28000" spans="1:4">
      <c r="A28000" s="215" t="s">
        <v>88628</v>
      </c>
      <c r="B28000" s="215">
        <v>1</v>
      </c>
      <c r="C28000" s="216" t="s">
        <v>88629</v>
      </c>
      <c r="D28000" s="215" t="s">
        <v>88630</v>
      </c>
    </row>
    <row r="28001" spans="1:4">
      <c r="A28001" s="215" t="s">
        <v>88631</v>
      </c>
      <c r="B28001" s="215">
        <v>1</v>
      </c>
      <c r="C28001" s="216" t="s">
        <v>88632</v>
      </c>
      <c r="D28001" s="215" t="s">
        <v>88633</v>
      </c>
    </row>
    <row r="28002" spans="1:4">
      <c r="A28002" s="215" t="s">
        <v>88634</v>
      </c>
      <c r="B28002" s="215">
        <v>1</v>
      </c>
      <c r="C28002" s="216" t="s">
        <v>88635</v>
      </c>
      <c r="D28002" s="215" t="s">
        <v>88273</v>
      </c>
    </row>
    <row r="28003" spans="1:4">
      <c r="A28003" s="215" t="s">
        <v>88636</v>
      </c>
      <c r="B28003" s="215">
        <v>1</v>
      </c>
      <c r="C28003" s="216" t="s">
        <v>88637</v>
      </c>
      <c r="D28003" s="215" t="s">
        <v>87546</v>
      </c>
    </row>
    <row r="28004" spans="1:4">
      <c r="A28004" s="215" t="s">
        <v>88638</v>
      </c>
      <c r="B28004" s="215">
        <v>1</v>
      </c>
      <c r="C28004" s="216" t="s">
        <v>88639</v>
      </c>
      <c r="D28004" s="215" t="s">
        <v>88276</v>
      </c>
    </row>
    <row r="28005" spans="1:4">
      <c r="A28005" s="215" t="s">
        <v>88640</v>
      </c>
      <c r="B28005" s="215">
        <v>1</v>
      </c>
      <c r="C28005" s="216" t="s">
        <v>88641</v>
      </c>
      <c r="D28005" s="215" t="s">
        <v>88253</v>
      </c>
    </row>
    <row r="28006" spans="1:4">
      <c r="A28006" s="215" t="s">
        <v>88642</v>
      </c>
      <c r="B28006" s="215">
        <v>1</v>
      </c>
      <c r="C28006" s="216" t="s">
        <v>88643</v>
      </c>
      <c r="D28006" s="215" t="s">
        <v>88258</v>
      </c>
    </row>
    <row r="28007" spans="1:4">
      <c r="A28007" s="215" t="s">
        <v>88644</v>
      </c>
      <c r="B28007" s="215">
        <v>1</v>
      </c>
      <c r="C28007" s="216" t="s">
        <v>88645</v>
      </c>
      <c r="D28007" s="215" t="s">
        <v>88646</v>
      </c>
    </row>
    <row r="28008" spans="1:4">
      <c r="A28008" s="215" t="s">
        <v>88647</v>
      </c>
      <c r="B28008" s="215">
        <v>1</v>
      </c>
      <c r="C28008" s="216" t="s">
        <v>88648</v>
      </c>
      <c r="D28008" s="215" t="s">
        <v>88649</v>
      </c>
    </row>
    <row r="28009" spans="1:4">
      <c r="A28009" s="215" t="s">
        <v>88650</v>
      </c>
      <c r="B28009" s="215">
        <v>1</v>
      </c>
      <c r="C28009" s="216" t="s">
        <v>88651</v>
      </c>
      <c r="D28009" s="215" t="s">
        <v>88281</v>
      </c>
    </row>
    <row r="28010" spans="1:4">
      <c r="A28010" s="215" t="s">
        <v>88652</v>
      </c>
      <c r="B28010" s="215">
        <v>1</v>
      </c>
      <c r="C28010" s="216" t="s">
        <v>88653</v>
      </c>
      <c r="D28010" s="215" t="s">
        <v>87549</v>
      </c>
    </row>
    <row r="28011" spans="1:4">
      <c r="A28011" s="215" t="s">
        <v>88654</v>
      </c>
      <c r="B28011" s="215">
        <v>1</v>
      </c>
      <c r="C28011" s="216" t="s">
        <v>88655</v>
      </c>
      <c r="D28011" s="215" t="s">
        <v>88308</v>
      </c>
    </row>
    <row r="28012" spans="1:4">
      <c r="A28012" s="215" t="s">
        <v>88656</v>
      </c>
      <c r="B28012" s="215">
        <v>1</v>
      </c>
      <c r="C28012" s="216" t="s">
        <v>88657</v>
      </c>
      <c r="D28012" s="215" t="s">
        <v>88658</v>
      </c>
    </row>
    <row r="28013" spans="1:4">
      <c r="A28013" s="215" t="s">
        <v>88659</v>
      </c>
      <c r="B28013" s="215">
        <v>1</v>
      </c>
      <c r="C28013" s="216" t="s">
        <v>88660</v>
      </c>
      <c r="D28013" s="215" t="s">
        <v>88287</v>
      </c>
    </row>
    <row r="28014" spans="1:4">
      <c r="A28014" s="215" t="s">
        <v>88661</v>
      </c>
      <c r="B28014" s="215">
        <v>1</v>
      </c>
      <c r="C28014" s="216" t="s">
        <v>88662</v>
      </c>
      <c r="D28014" s="215" t="s">
        <v>88287</v>
      </c>
    </row>
    <row r="28015" spans="1:4">
      <c r="A28015" s="215" t="s">
        <v>88663</v>
      </c>
      <c r="B28015" s="215">
        <v>1</v>
      </c>
      <c r="C28015" s="216" t="s">
        <v>88664</v>
      </c>
      <c r="D28015" s="215" t="s">
        <v>88290</v>
      </c>
    </row>
    <row r="28016" spans="1:4">
      <c r="A28016" s="215" t="s">
        <v>88665</v>
      </c>
      <c r="B28016" s="215">
        <v>1</v>
      </c>
      <c r="C28016" s="216" t="s">
        <v>88666</v>
      </c>
      <c r="D28016" s="215" t="s">
        <v>87567</v>
      </c>
    </row>
    <row r="28017" spans="1:4">
      <c r="A28017" s="215" t="s">
        <v>88667</v>
      </c>
      <c r="B28017" s="215">
        <v>1</v>
      </c>
      <c r="C28017" s="216" t="s">
        <v>88668</v>
      </c>
      <c r="D28017" s="215" t="s">
        <v>88293</v>
      </c>
    </row>
    <row r="28018" spans="1:4">
      <c r="A28018" s="215" t="s">
        <v>88669</v>
      </c>
      <c r="B28018" s="215">
        <v>1</v>
      </c>
      <c r="C28018" s="216" t="s">
        <v>88670</v>
      </c>
      <c r="D28018" s="215" t="s">
        <v>88298</v>
      </c>
    </row>
    <row r="28019" spans="1:4">
      <c r="A28019" s="215" t="s">
        <v>88671</v>
      </c>
      <c r="B28019" s="215">
        <v>1</v>
      </c>
      <c r="C28019" s="216" t="s">
        <v>88672</v>
      </c>
      <c r="D28019" s="215" t="s">
        <v>87558</v>
      </c>
    </row>
    <row r="28020" spans="1:4">
      <c r="A28020" s="215" t="s">
        <v>88673</v>
      </c>
      <c r="B28020" s="215">
        <v>1</v>
      </c>
      <c r="C28020" s="216" t="s">
        <v>88674</v>
      </c>
      <c r="D28020" s="215" t="s">
        <v>88303</v>
      </c>
    </row>
    <row r="28021" spans="1:4">
      <c r="A28021" s="215" t="s">
        <v>88675</v>
      </c>
      <c r="B28021" s="215">
        <v>1</v>
      </c>
      <c r="C28021" s="216" t="s">
        <v>88676</v>
      </c>
      <c r="D28021" s="215" t="s">
        <v>87564</v>
      </c>
    </row>
    <row r="28022" spans="1:4">
      <c r="A28022" s="215" t="s">
        <v>88677</v>
      </c>
      <c r="B28022" s="215">
        <v>1</v>
      </c>
      <c r="C28022" s="216" t="s">
        <v>88678</v>
      </c>
      <c r="D28022" s="215" t="s">
        <v>87561</v>
      </c>
    </row>
    <row r="28023" spans="1:4">
      <c r="A28023" s="215" t="s">
        <v>88679</v>
      </c>
      <c r="B28023" s="215">
        <v>1</v>
      </c>
      <c r="C28023" s="216" t="s">
        <v>88680</v>
      </c>
      <c r="D28023" s="215" t="s">
        <v>88328</v>
      </c>
    </row>
    <row r="28024" spans="1:4">
      <c r="A28024" s="215" t="s">
        <v>88681</v>
      </c>
      <c r="B28024" s="215">
        <v>1</v>
      </c>
      <c r="C28024" s="216" t="s">
        <v>88682</v>
      </c>
      <c r="D28024" s="215" t="s">
        <v>88325</v>
      </c>
    </row>
    <row r="28025" spans="1:4">
      <c r="A28025" s="215" t="s">
        <v>88683</v>
      </c>
      <c r="B28025" s="215">
        <v>1</v>
      </c>
      <c r="C28025" s="216" t="s">
        <v>88684</v>
      </c>
      <c r="D28025" s="215" t="s">
        <v>88311</v>
      </c>
    </row>
    <row r="28026" spans="1:4">
      <c r="A28026" s="215" t="s">
        <v>88685</v>
      </c>
      <c r="B28026" s="215">
        <v>1</v>
      </c>
      <c r="C28026" s="216" t="s">
        <v>88686</v>
      </c>
      <c r="D28026" s="215" t="s">
        <v>88687</v>
      </c>
    </row>
    <row r="28027" spans="1:4">
      <c r="A28027" s="215" t="s">
        <v>88688</v>
      </c>
      <c r="B28027" s="215">
        <v>1</v>
      </c>
      <c r="C28027" s="216" t="s">
        <v>88689</v>
      </c>
      <c r="D28027" s="215" t="s">
        <v>88314</v>
      </c>
    </row>
    <row r="28028" spans="1:4">
      <c r="A28028" s="215" t="s">
        <v>88690</v>
      </c>
      <c r="B28028" s="215">
        <v>1</v>
      </c>
      <c r="C28028" s="216" t="s">
        <v>88691</v>
      </c>
      <c r="D28028" s="215" t="s">
        <v>88317</v>
      </c>
    </row>
    <row r="28029" spans="1:4">
      <c r="A28029" s="215" t="s">
        <v>88692</v>
      </c>
      <c r="B28029" s="215">
        <v>1</v>
      </c>
      <c r="C28029" s="216" t="s">
        <v>88693</v>
      </c>
      <c r="D28029" s="215" t="s">
        <v>88694</v>
      </c>
    </row>
    <row r="28030" spans="1:4">
      <c r="A28030" s="215" t="s">
        <v>88695</v>
      </c>
      <c r="B28030" s="215">
        <v>1</v>
      </c>
      <c r="C28030" s="216" t="s">
        <v>88696</v>
      </c>
      <c r="D28030" s="215" t="s">
        <v>88322</v>
      </c>
    </row>
    <row r="28031" spans="1:4">
      <c r="A28031" s="215" t="s">
        <v>88697</v>
      </c>
      <c r="B28031" s="215">
        <v>1</v>
      </c>
      <c r="C28031" s="216" t="s">
        <v>88698</v>
      </c>
      <c r="D28031" s="215" t="s">
        <v>88699</v>
      </c>
    </row>
    <row r="28032" spans="1:4">
      <c r="A28032" s="215" t="s">
        <v>88700</v>
      </c>
      <c r="B28032" s="215">
        <v>1</v>
      </c>
      <c r="C28032" s="216" t="s">
        <v>88701</v>
      </c>
      <c r="D28032" s="215" t="s">
        <v>88702</v>
      </c>
    </row>
    <row r="28033" spans="1:4">
      <c r="A28033" s="215" t="s">
        <v>88703</v>
      </c>
      <c r="B28033" s="215">
        <v>2</v>
      </c>
      <c r="C28033" s="216" t="s">
        <v>88704</v>
      </c>
      <c r="D28033" s="215" t="s">
        <v>88705</v>
      </c>
    </row>
    <row r="28034" spans="1:4">
      <c r="A28034" s="215" t="s">
        <v>88706</v>
      </c>
      <c r="B28034" s="215">
        <v>1</v>
      </c>
      <c r="C28034" s="216" t="s">
        <v>88707</v>
      </c>
      <c r="D28034" s="215" t="s">
        <v>88708</v>
      </c>
    </row>
    <row r="28035" spans="1:4">
      <c r="A28035" s="215" t="s">
        <v>88709</v>
      </c>
      <c r="B28035" s="215">
        <v>1</v>
      </c>
      <c r="C28035" s="216" t="s">
        <v>88710</v>
      </c>
      <c r="D28035" s="215" t="s">
        <v>88711</v>
      </c>
    </row>
    <row r="28036" spans="1:4">
      <c r="A28036" s="215" t="s">
        <v>88712</v>
      </c>
      <c r="B28036" s="215">
        <v>1</v>
      </c>
      <c r="C28036" s="216" t="s">
        <v>88713</v>
      </c>
      <c r="D28036" s="215" t="s">
        <v>88714</v>
      </c>
    </row>
    <row r="28037" spans="1:4">
      <c r="A28037" s="215" t="s">
        <v>88715</v>
      </c>
      <c r="B28037" s="215">
        <v>1</v>
      </c>
      <c r="C28037" s="216" t="s">
        <v>88716</v>
      </c>
      <c r="D28037" s="215" t="s">
        <v>88717</v>
      </c>
    </row>
    <row r="28038" spans="1:4">
      <c r="A28038" s="215" t="s">
        <v>88718</v>
      </c>
      <c r="B28038" s="215">
        <v>1</v>
      </c>
      <c r="C28038" s="216" t="s">
        <v>88719</v>
      </c>
      <c r="D28038" s="215" t="s">
        <v>88720</v>
      </c>
    </row>
    <row r="28039" spans="1:4">
      <c r="A28039" s="215" t="s">
        <v>88721</v>
      </c>
      <c r="B28039" s="215">
        <v>1</v>
      </c>
      <c r="C28039" s="216" t="s">
        <v>88722</v>
      </c>
      <c r="D28039" s="215" t="s">
        <v>88723</v>
      </c>
    </row>
    <row r="28040" spans="1:4">
      <c r="A28040" s="215" t="s">
        <v>88724</v>
      </c>
      <c r="B28040" s="215">
        <v>1</v>
      </c>
      <c r="C28040" s="216" t="s">
        <v>88725</v>
      </c>
      <c r="D28040" s="215" t="s">
        <v>88726</v>
      </c>
    </row>
    <row r="28041" spans="1:4">
      <c r="A28041" s="215" t="s">
        <v>88727</v>
      </c>
      <c r="B28041" s="215">
        <v>1</v>
      </c>
      <c r="C28041" s="216" t="s">
        <v>88728</v>
      </c>
      <c r="D28041" s="215" t="s">
        <v>88729</v>
      </c>
    </row>
    <row r="28042" spans="1:4">
      <c r="A28042" s="215" t="s">
        <v>88730</v>
      </c>
      <c r="B28042" s="215">
        <v>1</v>
      </c>
      <c r="C28042" s="216" t="s">
        <v>88731</v>
      </c>
      <c r="D28042" s="215" t="s">
        <v>88732</v>
      </c>
    </row>
    <row r="28043" spans="1:4">
      <c r="A28043" s="215" t="s">
        <v>88733</v>
      </c>
      <c r="B28043" s="215">
        <v>1</v>
      </c>
      <c r="C28043" s="216" t="s">
        <v>88734</v>
      </c>
      <c r="D28043" s="215" t="s">
        <v>88735</v>
      </c>
    </row>
    <row r="28044" spans="1:4">
      <c r="A28044" s="215" t="s">
        <v>88736</v>
      </c>
      <c r="B28044" s="215">
        <v>1</v>
      </c>
      <c r="C28044" s="216" t="s">
        <v>88737</v>
      </c>
      <c r="D28044" s="215" t="s">
        <v>88738</v>
      </c>
    </row>
    <row r="28045" spans="1:4">
      <c r="A28045" s="215" t="s">
        <v>88739</v>
      </c>
      <c r="B28045" s="215">
        <v>1</v>
      </c>
      <c r="C28045" s="216" t="s">
        <v>88740</v>
      </c>
      <c r="D28045" s="215" t="s">
        <v>88741</v>
      </c>
    </row>
    <row r="28046" spans="1:4">
      <c r="A28046" s="215" t="s">
        <v>88742</v>
      </c>
      <c r="B28046" s="215">
        <v>1</v>
      </c>
      <c r="C28046" s="216" t="s">
        <v>88743</v>
      </c>
      <c r="D28046" s="215" t="s">
        <v>88744</v>
      </c>
    </row>
    <row r="28047" spans="1:4">
      <c r="A28047" s="215" t="s">
        <v>88745</v>
      </c>
      <c r="B28047" s="215">
        <v>1</v>
      </c>
      <c r="C28047" s="216" t="s">
        <v>88746</v>
      </c>
      <c r="D28047" s="215" t="s">
        <v>88747</v>
      </c>
    </row>
    <row r="28048" spans="1:4">
      <c r="A28048" s="215" t="s">
        <v>88748</v>
      </c>
      <c r="B28048" s="215">
        <v>1</v>
      </c>
      <c r="C28048" s="216" t="s">
        <v>88749</v>
      </c>
      <c r="D28048" s="215" t="s">
        <v>88750</v>
      </c>
    </row>
    <row r="28049" spans="1:4">
      <c r="A28049" s="215" t="s">
        <v>88751</v>
      </c>
      <c r="B28049" s="215">
        <v>1</v>
      </c>
      <c r="C28049" s="216" t="s">
        <v>88752</v>
      </c>
      <c r="D28049" s="215" t="s">
        <v>88753</v>
      </c>
    </row>
    <row r="28050" spans="1:4">
      <c r="A28050" s="215" t="s">
        <v>88754</v>
      </c>
      <c r="B28050" s="215">
        <v>1</v>
      </c>
      <c r="C28050" s="216" t="s">
        <v>88755</v>
      </c>
      <c r="D28050" s="215" t="s">
        <v>88756</v>
      </c>
    </row>
    <row r="28051" spans="1:4">
      <c r="A28051" s="215" t="s">
        <v>88757</v>
      </c>
      <c r="B28051" s="215">
        <v>2</v>
      </c>
      <c r="C28051" s="216" t="s">
        <v>88758</v>
      </c>
      <c r="D28051" s="215" t="s">
        <v>88759</v>
      </c>
    </row>
    <row r="28052" spans="1:4">
      <c r="A28052" s="215" t="s">
        <v>88760</v>
      </c>
      <c r="B28052" s="215">
        <v>1</v>
      </c>
      <c r="C28052" s="216" t="s">
        <v>88761</v>
      </c>
      <c r="D28052" s="215" t="s">
        <v>88762</v>
      </c>
    </row>
    <row r="28053" spans="1:4">
      <c r="A28053" s="215" t="s">
        <v>88763</v>
      </c>
      <c r="B28053" s="215">
        <v>1</v>
      </c>
      <c r="C28053" s="216" t="s">
        <v>88764</v>
      </c>
      <c r="D28053" s="215" t="s">
        <v>88765</v>
      </c>
    </row>
    <row r="28054" spans="1:4">
      <c r="A28054" s="215" t="s">
        <v>111548</v>
      </c>
      <c r="B28054" s="215">
        <v>2</v>
      </c>
      <c r="C28054" s="216" t="s">
        <v>111549</v>
      </c>
      <c r="D28054" s="215" t="s">
        <v>111550</v>
      </c>
    </row>
    <row r="28055" spans="1:4">
      <c r="A28055" s="215" t="s">
        <v>88766</v>
      </c>
      <c r="B28055" s="215">
        <v>1</v>
      </c>
      <c r="C28055" s="216" t="s">
        <v>88767</v>
      </c>
      <c r="D28055" s="215" t="s">
        <v>88768</v>
      </c>
    </row>
    <row r="28056" spans="1:4">
      <c r="A28056" s="215" t="s">
        <v>88769</v>
      </c>
      <c r="B28056" s="215">
        <v>1</v>
      </c>
      <c r="C28056" s="216" t="s">
        <v>88770</v>
      </c>
      <c r="D28056" s="215" t="s">
        <v>88771</v>
      </c>
    </row>
    <row r="28057" spans="1:4">
      <c r="A28057" s="215" t="s">
        <v>88772</v>
      </c>
      <c r="B28057" s="215">
        <v>1</v>
      </c>
      <c r="C28057" s="216" t="s">
        <v>88773</v>
      </c>
      <c r="D28057" s="215" t="s">
        <v>88774</v>
      </c>
    </row>
    <row r="28058" spans="1:4">
      <c r="A28058" s="215" t="s">
        <v>88775</v>
      </c>
      <c r="B28058" s="215">
        <v>1</v>
      </c>
      <c r="C28058" s="216" t="s">
        <v>88776</v>
      </c>
      <c r="D28058" s="215" t="s">
        <v>88777</v>
      </c>
    </row>
    <row r="28059" spans="1:4">
      <c r="A28059" s="215" t="s">
        <v>88778</v>
      </c>
      <c r="B28059" s="215">
        <v>1</v>
      </c>
      <c r="C28059" s="216" t="s">
        <v>88779</v>
      </c>
      <c r="D28059" s="215" t="s">
        <v>88780</v>
      </c>
    </row>
    <row r="28060" spans="1:4">
      <c r="A28060" s="215" t="s">
        <v>88781</v>
      </c>
      <c r="B28060" s="215">
        <v>1</v>
      </c>
      <c r="C28060" s="216" t="s">
        <v>88782</v>
      </c>
      <c r="D28060" s="215" t="s">
        <v>88783</v>
      </c>
    </row>
    <row r="28061" spans="1:4">
      <c r="A28061" s="215" t="s">
        <v>88784</v>
      </c>
      <c r="B28061" s="215">
        <v>1</v>
      </c>
      <c r="C28061" s="216" t="s">
        <v>88785</v>
      </c>
      <c r="D28061" s="215" t="s">
        <v>88786</v>
      </c>
    </row>
    <row r="28062" spans="1:4">
      <c r="A28062" s="215" t="s">
        <v>88787</v>
      </c>
      <c r="B28062" s="215">
        <v>1</v>
      </c>
      <c r="C28062" s="216" t="s">
        <v>88788</v>
      </c>
      <c r="D28062" s="215" t="s">
        <v>88789</v>
      </c>
    </row>
    <row r="28063" spans="1:4">
      <c r="A28063" s="215" t="s">
        <v>88790</v>
      </c>
      <c r="B28063" s="215">
        <v>1</v>
      </c>
      <c r="C28063" s="216" t="s">
        <v>88791</v>
      </c>
      <c r="D28063" s="215" t="s">
        <v>88792</v>
      </c>
    </row>
    <row r="28064" spans="1:4">
      <c r="A28064" s="215" t="s">
        <v>88793</v>
      </c>
      <c r="B28064" s="215">
        <v>1</v>
      </c>
      <c r="C28064" s="216" t="s">
        <v>88794</v>
      </c>
      <c r="D28064" s="215" t="s">
        <v>88795</v>
      </c>
    </row>
    <row r="28065" spans="1:4">
      <c r="A28065" s="215" t="s">
        <v>88796</v>
      </c>
      <c r="B28065" s="215">
        <v>1</v>
      </c>
      <c r="C28065" s="216" t="s">
        <v>88797</v>
      </c>
      <c r="D28065" s="215" t="s">
        <v>88798</v>
      </c>
    </row>
    <row r="28066" spans="1:4">
      <c r="A28066" s="215" t="s">
        <v>88799</v>
      </c>
      <c r="B28066" s="215">
        <v>1</v>
      </c>
      <c r="C28066" s="216" t="s">
        <v>88800</v>
      </c>
      <c r="D28066" s="215" t="s">
        <v>88801</v>
      </c>
    </row>
    <row r="28067" spans="1:4">
      <c r="A28067" s="215" t="s">
        <v>88802</v>
      </c>
      <c r="B28067" s="215">
        <v>1</v>
      </c>
      <c r="C28067" s="216" t="s">
        <v>88803</v>
      </c>
      <c r="D28067" s="215" t="s">
        <v>88804</v>
      </c>
    </row>
    <row r="28068" spans="1:4">
      <c r="A28068" s="215" t="s">
        <v>88805</v>
      </c>
      <c r="B28068" s="215">
        <v>1</v>
      </c>
      <c r="C28068" s="216" t="s">
        <v>88806</v>
      </c>
      <c r="D28068" s="215" t="s">
        <v>88807</v>
      </c>
    </row>
    <row r="28069" spans="1:4">
      <c r="A28069" s="215" t="s">
        <v>88808</v>
      </c>
      <c r="B28069" s="215">
        <v>1</v>
      </c>
      <c r="C28069" s="216" t="s">
        <v>88809</v>
      </c>
      <c r="D28069" s="215" t="s">
        <v>88810</v>
      </c>
    </row>
    <row r="28070" spans="1:4">
      <c r="A28070" s="215" t="s">
        <v>88811</v>
      </c>
      <c r="B28070" s="215">
        <v>1</v>
      </c>
      <c r="C28070" s="216" t="s">
        <v>88812</v>
      </c>
      <c r="D28070" s="215" t="s">
        <v>88813</v>
      </c>
    </row>
    <row r="28071" spans="1:4">
      <c r="A28071" s="215" t="s">
        <v>88814</v>
      </c>
      <c r="B28071" s="215">
        <v>1</v>
      </c>
      <c r="C28071" s="216" t="s">
        <v>88815</v>
      </c>
      <c r="D28071" s="215" t="s">
        <v>88816</v>
      </c>
    </row>
    <row r="28072" spans="1:4">
      <c r="A28072" s="215" t="s">
        <v>88817</v>
      </c>
      <c r="B28072" s="215">
        <v>1</v>
      </c>
      <c r="C28072" s="216" t="s">
        <v>88818</v>
      </c>
      <c r="D28072" s="215" t="s">
        <v>88819</v>
      </c>
    </row>
    <row r="28073" spans="1:4">
      <c r="A28073" s="215" t="s">
        <v>88820</v>
      </c>
      <c r="B28073" s="215">
        <v>1</v>
      </c>
      <c r="C28073" s="216" t="s">
        <v>88821</v>
      </c>
      <c r="D28073" s="215" t="s">
        <v>88822</v>
      </c>
    </row>
    <row r="28074" spans="1:4">
      <c r="A28074" s="215" t="s">
        <v>88823</v>
      </c>
      <c r="B28074" s="215">
        <v>1</v>
      </c>
      <c r="C28074" s="216" t="s">
        <v>88824</v>
      </c>
      <c r="D28074" s="215" t="s">
        <v>88825</v>
      </c>
    </row>
    <row r="28075" spans="1:4">
      <c r="A28075" s="215" t="s">
        <v>88826</v>
      </c>
      <c r="B28075" s="215">
        <v>1</v>
      </c>
      <c r="C28075" s="216" t="s">
        <v>88827</v>
      </c>
      <c r="D28075" s="215" t="s">
        <v>88828</v>
      </c>
    </row>
    <row r="28076" spans="1:4">
      <c r="A28076" s="215" t="s">
        <v>88829</v>
      </c>
      <c r="B28076" s="215">
        <v>1</v>
      </c>
      <c r="C28076" s="216" t="s">
        <v>88830</v>
      </c>
      <c r="D28076" s="215" t="s">
        <v>88831</v>
      </c>
    </row>
    <row r="28077" spans="1:4">
      <c r="A28077" s="215" t="s">
        <v>88832</v>
      </c>
      <c r="B28077" s="215">
        <v>1</v>
      </c>
      <c r="C28077" s="216" t="s">
        <v>88833</v>
      </c>
      <c r="D28077" s="215" t="s">
        <v>88834</v>
      </c>
    </row>
    <row r="28078" spans="1:4">
      <c r="A28078" s="215" t="s">
        <v>88835</v>
      </c>
      <c r="B28078" s="215">
        <v>1</v>
      </c>
      <c r="C28078" s="216" t="s">
        <v>88836</v>
      </c>
      <c r="D28078" s="215" t="s">
        <v>88837</v>
      </c>
    </row>
    <row r="28079" spans="1:4">
      <c r="A28079" s="215" t="s">
        <v>88838</v>
      </c>
      <c r="B28079" s="215">
        <v>1</v>
      </c>
      <c r="C28079" s="216" t="s">
        <v>88839</v>
      </c>
      <c r="D28079" s="215" t="s">
        <v>88840</v>
      </c>
    </row>
    <row r="28080" spans="1:4">
      <c r="A28080" s="215" t="s">
        <v>88841</v>
      </c>
      <c r="B28080" s="215">
        <v>1</v>
      </c>
      <c r="C28080" s="216" t="s">
        <v>88842</v>
      </c>
      <c r="D28080" s="215" t="s">
        <v>88843</v>
      </c>
    </row>
    <row r="28081" spans="1:4">
      <c r="A28081" s="215" t="s">
        <v>88844</v>
      </c>
      <c r="B28081" s="215">
        <v>1</v>
      </c>
      <c r="C28081" s="216" t="s">
        <v>88845</v>
      </c>
      <c r="D28081" s="215" t="s">
        <v>88846</v>
      </c>
    </row>
    <row r="28082" spans="1:4">
      <c r="A28082" s="215" t="s">
        <v>88847</v>
      </c>
      <c r="B28082" s="215">
        <v>1</v>
      </c>
      <c r="C28082" s="216" t="s">
        <v>88848</v>
      </c>
      <c r="D28082" s="215" t="s">
        <v>88849</v>
      </c>
    </row>
    <row r="28083" spans="1:4">
      <c r="A28083" s="215" t="s">
        <v>88850</v>
      </c>
      <c r="B28083" s="215">
        <v>1</v>
      </c>
      <c r="C28083" s="216" t="s">
        <v>88851</v>
      </c>
      <c r="D28083" s="215" t="s">
        <v>88852</v>
      </c>
    </row>
    <row r="28084" spans="1:4">
      <c r="A28084" s="215" t="s">
        <v>88853</v>
      </c>
      <c r="B28084" s="215">
        <v>1</v>
      </c>
      <c r="C28084" s="216" t="s">
        <v>88854</v>
      </c>
      <c r="D28084" s="215" t="s">
        <v>88855</v>
      </c>
    </row>
    <row r="28085" spans="1:4">
      <c r="A28085" s="215" t="s">
        <v>88856</v>
      </c>
      <c r="B28085" s="215">
        <v>1</v>
      </c>
      <c r="C28085" s="216" t="s">
        <v>88857</v>
      </c>
      <c r="D28085" s="215" t="s">
        <v>88858</v>
      </c>
    </row>
    <row r="28086" spans="1:4">
      <c r="A28086" s="215" t="s">
        <v>88859</v>
      </c>
      <c r="B28086" s="215">
        <v>1</v>
      </c>
      <c r="C28086" s="216" t="s">
        <v>88860</v>
      </c>
      <c r="D28086" s="215" t="s">
        <v>88861</v>
      </c>
    </row>
    <row r="28087" spans="1:4">
      <c r="A28087" s="215" t="s">
        <v>88862</v>
      </c>
      <c r="B28087" s="215">
        <v>1</v>
      </c>
      <c r="C28087" s="216" t="s">
        <v>88863</v>
      </c>
      <c r="D28087" s="215" t="s">
        <v>88864</v>
      </c>
    </row>
    <row r="28088" spans="1:4">
      <c r="A28088" s="215" t="s">
        <v>88865</v>
      </c>
      <c r="B28088" s="215">
        <v>1</v>
      </c>
      <c r="C28088" s="216" t="s">
        <v>88866</v>
      </c>
      <c r="D28088" s="215" t="s">
        <v>88867</v>
      </c>
    </row>
    <row r="28089" spans="1:4">
      <c r="A28089" s="215" t="s">
        <v>88868</v>
      </c>
      <c r="B28089" s="215">
        <v>1</v>
      </c>
      <c r="C28089" s="216" t="s">
        <v>88869</v>
      </c>
      <c r="D28089" s="215" t="s">
        <v>88870</v>
      </c>
    </row>
    <row r="28090" spans="1:4">
      <c r="A28090" s="215" t="s">
        <v>88871</v>
      </c>
      <c r="B28090" s="215">
        <v>1</v>
      </c>
      <c r="C28090" s="216" t="s">
        <v>88872</v>
      </c>
      <c r="D28090" s="215" t="s">
        <v>88873</v>
      </c>
    </row>
    <row r="28091" spans="1:4">
      <c r="A28091" s="215" t="s">
        <v>88874</v>
      </c>
      <c r="B28091" s="215">
        <v>1</v>
      </c>
      <c r="C28091" s="216" t="s">
        <v>88875</v>
      </c>
      <c r="D28091" s="215" t="s">
        <v>88876</v>
      </c>
    </row>
    <row r="28092" spans="1:4">
      <c r="A28092" s="215" t="s">
        <v>88877</v>
      </c>
      <c r="B28092" s="215">
        <v>1</v>
      </c>
      <c r="C28092" s="216" t="s">
        <v>88878</v>
      </c>
      <c r="D28092" s="215" t="s">
        <v>88879</v>
      </c>
    </row>
    <row r="28093" spans="1:4">
      <c r="A28093" s="215" t="s">
        <v>88880</v>
      </c>
      <c r="B28093" s="215">
        <v>1</v>
      </c>
      <c r="C28093" s="216" t="s">
        <v>88881</v>
      </c>
      <c r="D28093" s="215" t="s">
        <v>88882</v>
      </c>
    </row>
    <row r="28094" spans="1:4">
      <c r="A28094" s="215" t="s">
        <v>88883</v>
      </c>
      <c r="B28094" s="215">
        <v>1</v>
      </c>
      <c r="C28094" s="216" t="s">
        <v>88884</v>
      </c>
      <c r="D28094" s="215" t="s">
        <v>88885</v>
      </c>
    </row>
    <row r="28095" spans="1:4">
      <c r="A28095" s="215" t="s">
        <v>88886</v>
      </c>
      <c r="B28095" s="215">
        <v>1</v>
      </c>
      <c r="C28095" s="216" t="s">
        <v>88887</v>
      </c>
      <c r="D28095" s="215" t="s">
        <v>88888</v>
      </c>
    </row>
    <row r="28096" spans="1:4">
      <c r="A28096" s="215" t="s">
        <v>88889</v>
      </c>
      <c r="B28096" s="215">
        <v>1</v>
      </c>
      <c r="C28096" s="216" t="s">
        <v>88890</v>
      </c>
      <c r="D28096" s="215" t="s">
        <v>88891</v>
      </c>
    </row>
    <row r="28097" spans="1:4">
      <c r="A28097" s="215" t="s">
        <v>88892</v>
      </c>
      <c r="B28097" s="215">
        <v>1</v>
      </c>
      <c r="C28097" s="216" t="s">
        <v>88893</v>
      </c>
      <c r="D28097" s="215" t="s">
        <v>88894</v>
      </c>
    </row>
    <row r="28098" spans="1:4">
      <c r="A28098" s="215" t="s">
        <v>88895</v>
      </c>
      <c r="B28098" s="215">
        <v>1</v>
      </c>
      <c r="C28098" s="216" t="s">
        <v>88896</v>
      </c>
      <c r="D28098" s="215" t="s">
        <v>88897</v>
      </c>
    </row>
    <row r="28099" spans="1:4">
      <c r="A28099" s="215" t="s">
        <v>88898</v>
      </c>
      <c r="B28099" s="215">
        <v>1</v>
      </c>
      <c r="C28099" s="216" t="s">
        <v>88899</v>
      </c>
      <c r="D28099" s="215" t="s">
        <v>88900</v>
      </c>
    </row>
    <row r="28100" spans="1:4">
      <c r="A28100" s="215" t="s">
        <v>88901</v>
      </c>
      <c r="B28100" s="215">
        <v>1</v>
      </c>
      <c r="C28100" s="216" t="s">
        <v>88902</v>
      </c>
      <c r="D28100" s="215" t="s">
        <v>88903</v>
      </c>
    </row>
    <row r="28101" spans="1:4">
      <c r="A28101" s="215" t="s">
        <v>88904</v>
      </c>
      <c r="B28101" s="215">
        <v>1</v>
      </c>
      <c r="C28101" s="216" t="s">
        <v>88905</v>
      </c>
      <c r="D28101" s="215" t="s">
        <v>88906</v>
      </c>
    </row>
    <row r="28102" spans="1:4">
      <c r="A28102" s="215" t="s">
        <v>88907</v>
      </c>
      <c r="B28102" s="215">
        <v>1</v>
      </c>
      <c r="C28102" s="216" t="s">
        <v>88908</v>
      </c>
      <c r="D28102" s="215" t="s">
        <v>88909</v>
      </c>
    </row>
    <row r="28103" spans="1:4">
      <c r="A28103" s="215" t="s">
        <v>88910</v>
      </c>
      <c r="B28103" s="215">
        <v>1</v>
      </c>
      <c r="C28103" s="216" t="s">
        <v>88911</v>
      </c>
      <c r="D28103" s="215" t="s">
        <v>88912</v>
      </c>
    </row>
    <row r="28104" spans="1:4">
      <c r="A28104" s="215" t="s">
        <v>88913</v>
      </c>
      <c r="B28104" s="215">
        <v>1</v>
      </c>
      <c r="C28104" s="216" t="s">
        <v>88914</v>
      </c>
      <c r="D28104" s="215" t="s">
        <v>88915</v>
      </c>
    </row>
    <row r="28105" spans="1:4">
      <c r="A28105" s="215" t="s">
        <v>88916</v>
      </c>
      <c r="B28105" s="215">
        <v>1</v>
      </c>
      <c r="C28105" s="216" t="s">
        <v>88917</v>
      </c>
      <c r="D28105" s="215" t="s">
        <v>88918</v>
      </c>
    </row>
    <row r="28106" spans="1:4">
      <c r="A28106" s="215" t="s">
        <v>88919</v>
      </c>
      <c r="B28106" s="215">
        <v>1</v>
      </c>
      <c r="C28106" s="216" t="s">
        <v>88920</v>
      </c>
      <c r="D28106" s="215" t="s">
        <v>88921</v>
      </c>
    </row>
    <row r="28107" spans="1:4">
      <c r="A28107" s="215" t="s">
        <v>88922</v>
      </c>
      <c r="B28107" s="215">
        <v>1</v>
      </c>
      <c r="C28107" s="216" t="s">
        <v>88923</v>
      </c>
      <c r="D28107" s="215" t="s">
        <v>88924</v>
      </c>
    </row>
    <row r="28108" spans="1:4">
      <c r="A28108" s="215" t="s">
        <v>88925</v>
      </c>
      <c r="B28108" s="215">
        <v>1</v>
      </c>
      <c r="C28108" s="216" t="s">
        <v>88926</v>
      </c>
      <c r="D28108" s="215" t="s">
        <v>88927</v>
      </c>
    </row>
    <row r="28109" spans="1:4">
      <c r="A28109" s="215" t="s">
        <v>88928</v>
      </c>
      <c r="B28109" s="215">
        <v>1</v>
      </c>
      <c r="C28109" s="216" t="s">
        <v>88929</v>
      </c>
      <c r="D28109" s="215" t="s">
        <v>88930</v>
      </c>
    </row>
    <row r="28110" spans="1:4">
      <c r="A28110" s="215" t="s">
        <v>88931</v>
      </c>
      <c r="B28110" s="215">
        <v>1</v>
      </c>
      <c r="C28110" s="216" t="s">
        <v>88932</v>
      </c>
      <c r="D28110" s="215" t="s">
        <v>88933</v>
      </c>
    </row>
    <row r="28111" spans="1:4">
      <c r="A28111" s="215" t="s">
        <v>88934</v>
      </c>
      <c r="B28111" s="215">
        <v>1</v>
      </c>
      <c r="C28111" s="216" t="s">
        <v>88935</v>
      </c>
      <c r="D28111" s="215" t="s">
        <v>88936</v>
      </c>
    </row>
    <row r="28112" spans="1:4">
      <c r="A28112" s="215" t="s">
        <v>88937</v>
      </c>
      <c r="B28112" s="215">
        <v>1</v>
      </c>
      <c r="C28112" s="216" t="s">
        <v>88938</v>
      </c>
      <c r="D28112" s="215" t="s">
        <v>88939</v>
      </c>
    </row>
    <row r="28113" spans="1:4">
      <c r="A28113" s="215" t="s">
        <v>88940</v>
      </c>
      <c r="B28113" s="215">
        <v>1</v>
      </c>
      <c r="C28113" s="216" t="s">
        <v>88941</v>
      </c>
      <c r="D28113" s="215" t="s">
        <v>88942</v>
      </c>
    </row>
    <row r="28114" spans="1:4">
      <c r="A28114" s="215" t="s">
        <v>88943</v>
      </c>
      <c r="B28114" s="215">
        <v>1</v>
      </c>
      <c r="C28114" s="216" t="s">
        <v>88944</v>
      </c>
      <c r="D28114" s="215" t="s">
        <v>88945</v>
      </c>
    </row>
    <row r="28115" spans="1:4">
      <c r="A28115" s="215" t="s">
        <v>88946</v>
      </c>
      <c r="B28115" s="215">
        <v>1</v>
      </c>
      <c r="C28115" s="216" t="s">
        <v>88947</v>
      </c>
      <c r="D28115" s="215" t="s">
        <v>88948</v>
      </c>
    </row>
    <row r="28116" spans="1:4">
      <c r="A28116" s="215" t="s">
        <v>88949</v>
      </c>
      <c r="B28116" s="215">
        <v>1</v>
      </c>
      <c r="C28116" s="216" t="s">
        <v>88950</v>
      </c>
      <c r="D28116" s="215" t="s">
        <v>88951</v>
      </c>
    </row>
    <row r="28117" spans="1:4">
      <c r="A28117" s="215" t="s">
        <v>88952</v>
      </c>
      <c r="B28117" s="215">
        <v>1</v>
      </c>
      <c r="C28117" s="216" t="s">
        <v>88953</v>
      </c>
      <c r="D28117" s="215" t="s">
        <v>88954</v>
      </c>
    </row>
    <row r="28118" spans="1:4">
      <c r="A28118" s="215" t="s">
        <v>88955</v>
      </c>
      <c r="B28118" s="215">
        <v>1</v>
      </c>
      <c r="C28118" s="216" t="s">
        <v>88956</v>
      </c>
      <c r="D28118" s="215" t="s">
        <v>88957</v>
      </c>
    </row>
    <row r="28119" spans="1:4">
      <c r="A28119" s="215" t="s">
        <v>88958</v>
      </c>
      <c r="B28119" s="215">
        <v>1</v>
      </c>
      <c r="C28119" s="216" t="s">
        <v>88959</v>
      </c>
      <c r="D28119" s="215" t="s">
        <v>88960</v>
      </c>
    </row>
    <row r="28120" spans="1:4">
      <c r="A28120" s="215" t="s">
        <v>88961</v>
      </c>
      <c r="B28120" s="215">
        <v>1</v>
      </c>
      <c r="C28120" s="216" t="s">
        <v>88962</v>
      </c>
      <c r="D28120" s="215" t="s">
        <v>88963</v>
      </c>
    </row>
    <row r="28121" spans="1:4">
      <c r="A28121" s="215" t="s">
        <v>88964</v>
      </c>
      <c r="B28121" s="215">
        <v>1</v>
      </c>
      <c r="C28121" s="216" t="s">
        <v>88965</v>
      </c>
      <c r="D28121" s="215" t="s">
        <v>88966</v>
      </c>
    </row>
    <row r="28122" spans="1:4">
      <c r="A28122" s="215" t="s">
        <v>88967</v>
      </c>
      <c r="B28122" s="215">
        <v>1</v>
      </c>
      <c r="C28122" s="216" t="s">
        <v>88968</v>
      </c>
      <c r="D28122" s="215" t="s">
        <v>88969</v>
      </c>
    </row>
    <row r="28123" spans="1:4">
      <c r="A28123" s="215" t="s">
        <v>88970</v>
      </c>
      <c r="B28123" s="215">
        <v>1</v>
      </c>
      <c r="C28123" s="216" t="s">
        <v>88971</v>
      </c>
      <c r="D28123" s="215" t="s">
        <v>88972</v>
      </c>
    </row>
    <row r="28124" spans="1:4">
      <c r="A28124" s="215" t="s">
        <v>88973</v>
      </c>
      <c r="B28124" s="215">
        <v>1</v>
      </c>
      <c r="C28124" s="216" t="s">
        <v>88974</v>
      </c>
      <c r="D28124" s="215" t="s">
        <v>88975</v>
      </c>
    </row>
    <row r="28125" spans="1:4">
      <c r="A28125" s="215" t="s">
        <v>88976</v>
      </c>
      <c r="B28125" s="215">
        <v>1</v>
      </c>
      <c r="C28125" s="216" t="s">
        <v>88977</v>
      </c>
      <c r="D28125" s="215" t="s">
        <v>88978</v>
      </c>
    </row>
    <row r="28126" spans="1:4">
      <c r="A28126" s="215" t="s">
        <v>88979</v>
      </c>
      <c r="B28126" s="215">
        <v>1</v>
      </c>
      <c r="C28126" s="216" t="s">
        <v>88980</v>
      </c>
      <c r="D28126" s="215" t="s">
        <v>88981</v>
      </c>
    </row>
    <row r="28127" spans="1:4">
      <c r="A28127" s="215" t="s">
        <v>88982</v>
      </c>
      <c r="B28127" s="215">
        <v>1</v>
      </c>
      <c r="C28127" s="216" t="s">
        <v>88983</v>
      </c>
      <c r="D28127" s="215" t="s">
        <v>88984</v>
      </c>
    </row>
    <row r="28128" spans="1:4">
      <c r="A28128" s="215" t="s">
        <v>88985</v>
      </c>
      <c r="B28128" s="215">
        <v>1</v>
      </c>
      <c r="C28128" s="216" t="s">
        <v>88986</v>
      </c>
      <c r="D28128" s="215" t="s">
        <v>88987</v>
      </c>
    </row>
    <row r="28129" spans="1:4">
      <c r="A28129" s="215" t="s">
        <v>88988</v>
      </c>
      <c r="B28129" s="215">
        <v>1</v>
      </c>
      <c r="C28129" s="216" t="s">
        <v>88989</v>
      </c>
      <c r="D28129" s="215" t="s">
        <v>88990</v>
      </c>
    </row>
    <row r="28130" spans="1:4">
      <c r="A28130" s="215" t="s">
        <v>88991</v>
      </c>
      <c r="B28130" s="215">
        <v>1</v>
      </c>
      <c r="C28130" s="216" t="s">
        <v>88992</v>
      </c>
      <c r="D28130" s="215" t="s">
        <v>88993</v>
      </c>
    </row>
    <row r="28131" spans="1:4">
      <c r="A28131" s="215" t="s">
        <v>88994</v>
      </c>
      <c r="B28131" s="215">
        <v>1</v>
      </c>
      <c r="C28131" s="216" t="s">
        <v>88995</v>
      </c>
      <c r="D28131" s="215" t="s">
        <v>88996</v>
      </c>
    </row>
    <row r="28132" spans="1:4">
      <c r="A28132" s="215" t="s">
        <v>88997</v>
      </c>
      <c r="B28132" s="215">
        <v>1</v>
      </c>
      <c r="C28132" s="216" t="s">
        <v>88998</v>
      </c>
      <c r="D28132" s="215" t="s">
        <v>88999</v>
      </c>
    </row>
    <row r="28133" spans="1:4">
      <c r="A28133" s="215" t="s">
        <v>89000</v>
      </c>
      <c r="B28133" s="215">
        <v>1</v>
      </c>
      <c r="C28133" s="216" t="s">
        <v>89001</v>
      </c>
      <c r="D28133" s="215" t="s">
        <v>89002</v>
      </c>
    </row>
    <row r="28134" spans="1:4">
      <c r="A28134" s="215" t="s">
        <v>89003</v>
      </c>
      <c r="B28134" s="215">
        <v>1</v>
      </c>
      <c r="C28134" s="216" t="s">
        <v>89004</v>
      </c>
      <c r="D28134" s="215" t="s">
        <v>89005</v>
      </c>
    </row>
    <row r="28135" spans="1:4">
      <c r="A28135" s="215" t="s">
        <v>89006</v>
      </c>
      <c r="B28135" s="215">
        <v>1</v>
      </c>
      <c r="C28135" s="216" t="s">
        <v>89007</v>
      </c>
      <c r="D28135" s="215" t="s">
        <v>89008</v>
      </c>
    </row>
    <row r="28136" spans="1:4">
      <c r="A28136" s="215" t="s">
        <v>89009</v>
      </c>
      <c r="B28136" s="215">
        <v>1</v>
      </c>
      <c r="C28136" s="216" t="s">
        <v>89010</v>
      </c>
      <c r="D28136" s="215" t="s">
        <v>89011</v>
      </c>
    </row>
    <row r="28137" spans="1:4">
      <c r="A28137" s="215" t="s">
        <v>89012</v>
      </c>
      <c r="B28137" s="215">
        <v>1</v>
      </c>
      <c r="C28137" s="216" t="s">
        <v>89013</v>
      </c>
      <c r="D28137" s="215" t="s">
        <v>89014</v>
      </c>
    </row>
    <row r="28138" spans="1:4">
      <c r="A28138" s="215" t="s">
        <v>89015</v>
      </c>
      <c r="B28138" s="215">
        <v>1</v>
      </c>
      <c r="C28138" s="216" t="s">
        <v>89016</v>
      </c>
      <c r="D28138" s="215" t="s">
        <v>89017</v>
      </c>
    </row>
    <row r="28139" spans="1:4">
      <c r="A28139" s="215" t="s">
        <v>89018</v>
      </c>
      <c r="B28139" s="215">
        <v>1</v>
      </c>
      <c r="C28139" s="216" t="s">
        <v>89019</v>
      </c>
      <c r="D28139" s="215" t="s">
        <v>89020</v>
      </c>
    </row>
    <row r="28140" spans="1:4">
      <c r="A28140" s="215" t="s">
        <v>89021</v>
      </c>
      <c r="B28140" s="215">
        <v>2</v>
      </c>
      <c r="C28140" s="216" t="s">
        <v>89022</v>
      </c>
      <c r="D28140" s="215" t="s">
        <v>89023</v>
      </c>
    </row>
    <row r="28141" spans="1:4">
      <c r="A28141" s="215" t="s">
        <v>89024</v>
      </c>
      <c r="B28141" s="215">
        <v>1</v>
      </c>
      <c r="C28141" s="216" t="s">
        <v>89025</v>
      </c>
      <c r="D28141" s="215" t="s">
        <v>89026</v>
      </c>
    </row>
    <row r="28142" spans="1:4">
      <c r="A28142" s="215" t="s">
        <v>89027</v>
      </c>
      <c r="B28142" s="215">
        <v>1</v>
      </c>
      <c r="C28142" s="216" t="s">
        <v>89028</v>
      </c>
      <c r="D28142" s="215" t="s">
        <v>89029</v>
      </c>
    </row>
    <row r="28143" spans="1:4">
      <c r="A28143" s="215" t="s">
        <v>89030</v>
      </c>
      <c r="B28143" s="215">
        <v>1</v>
      </c>
      <c r="C28143" s="216" t="s">
        <v>89031</v>
      </c>
      <c r="D28143" s="215" t="s">
        <v>89032</v>
      </c>
    </row>
    <row r="28144" spans="1:4">
      <c r="A28144" s="215" t="s">
        <v>89033</v>
      </c>
      <c r="B28144" s="215">
        <v>1</v>
      </c>
      <c r="C28144" s="216" t="s">
        <v>89034</v>
      </c>
      <c r="D28144" s="215" t="s">
        <v>89035</v>
      </c>
    </row>
    <row r="28145" spans="1:4">
      <c r="A28145" s="215" t="s">
        <v>89036</v>
      </c>
      <c r="B28145" s="215">
        <v>1</v>
      </c>
      <c r="C28145" s="216" t="s">
        <v>89037</v>
      </c>
      <c r="D28145" s="215" t="s">
        <v>89038</v>
      </c>
    </row>
    <row r="28146" spans="1:4">
      <c r="A28146" s="215" t="s">
        <v>89039</v>
      </c>
      <c r="B28146" s="215">
        <v>1</v>
      </c>
      <c r="C28146" s="216" t="s">
        <v>89040</v>
      </c>
      <c r="D28146" s="215" t="s">
        <v>89041</v>
      </c>
    </row>
    <row r="28147" spans="1:4">
      <c r="A28147" s="215" t="s">
        <v>89042</v>
      </c>
      <c r="B28147" s="215">
        <v>1</v>
      </c>
      <c r="C28147" s="216" t="s">
        <v>89043</v>
      </c>
      <c r="D28147" s="215" t="s">
        <v>89044</v>
      </c>
    </row>
    <row r="28148" spans="1:4">
      <c r="A28148" s="215" t="s">
        <v>89045</v>
      </c>
      <c r="B28148" s="215">
        <v>1</v>
      </c>
      <c r="C28148" s="216" t="s">
        <v>89046</v>
      </c>
      <c r="D28148" s="215" t="s">
        <v>89047</v>
      </c>
    </row>
    <row r="28149" spans="1:4">
      <c r="A28149" s="215" t="s">
        <v>89048</v>
      </c>
      <c r="B28149" s="215">
        <v>1</v>
      </c>
      <c r="C28149" s="216" t="s">
        <v>89049</v>
      </c>
      <c r="D28149" s="215" t="s">
        <v>89050</v>
      </c>
    </row>
    <row r="28150" spans="1:4">
      <c r="A28150" s="215" t="s">
        <v>89051</v>
      </c>
      <c r="B28150" s="215">
        <v>1</v>
      </c>
      <c r="C28150" s="216" t="s">
        <v>89052</v>
      </c>
      <c r="D28150" s="215" t="s">
        <v>89053</v>
      </c>
    </row>
    <row r="28151" spans="1:4">
      <c r="A28151" s="215" t="s">
        <v>89054</v>
      </c>
      <c r="B28151" s="215">
        <v>2</v>
      </c>
      <c r="C28151" s="216" t="s">
        <v>89055</v>
      </c>
      <c r="D28151" s="215" t="s">
        <v>89056</v>
      </c>
    </row>
    <row r="28152" spans="1:4">
      <c r="A28152" s="215" t="s">
        <v>89057</v>
      </c>
      <c r="B28152" s="215">
        <v>1</v>
      </c>
      <c r="C28152" s="216" t="s">
        <v>89058</v>
      </c>
      <c r="D28152" s="215" t="s">
        <v>89059</v>
      </c>
    </row>
    <row r="28153" spans="1:4">
      <c r="A28153" s="215" t="s">
        <v>89060</v>
      </c>
      <c r="B28153" s="215">
        <v>1</v>
      </c>
      <c r="C28153" s="216" t="s">
        <v>89061</v>
      </c>
      <c r="D28153" s="215" t="s">
        <v>89062</v>
      </c>
    </row>
    <row r="28154" spans="1:4">
      <c r="A28154" s="215" t="s">
        <v>89063</v>
      </c>
      <c r="B28154" s="215">
        <v>1</v>
      </c>
      <c r="C28154" s="216" t="s">
        <v>89064</v>
      </c>
      <c r="D28154" s="215" t="s">
        <v>89065</v>
      </c>
    </row>
    <row r="28155" spans="1:4">
      <c r="A28155" s="215" t="s">
        <v>89066</v>
      </c>
      <c r="B28155" s="215">
        <v>1</v>
      </c>
      <c r="C28155" s="216" t="s">
        <v>89067</v>
      </c>
      <c r="D28155" s="215" t="s">
        <v>89068</v>
      </c>
    </row>
    <row r="28156" spans="1:4">
      <c r="A28156" s="215" t="s">
        <v>89069</v>
      </c>
      <c r="B28156" s="215">
        <v>1</v>
      </c>
      <c r="C28156" s="216" t="s">
        <v>89070</v>
      </c>
      <c r="D28156" s="215" t="s">
        <v>89071</v>
      </c>
    </row>
    <row r="28157" spans="1:4">
      <c r="A28157" s="215" t="s">
        <v>89072</v>
      </c>
      <c r="B28157" s="215">
        <v>1</v>
      </c>
      <c r="C28157" s="216" t="s">
        <v>89073</v>
      </c>
      <c r="D28157" s="215" t="s">
        <v>89074</v>
      </c>
    </row>
    <row r="28158" spans="1:4">
      <c r="A28158" s="215" t="s">
        <v>89075</v>
      </c>
      <c r="B28158" s="215">
        <v>1</v>
      </c>
      <c r="C28158" s="216" t="s">
        <v>89076</v>
      </c>
      <c r="D28158" s="215" t="s">
        <v>89077</v>
      </c>
    </row>
    <row r="28159" spans="1:4">
      <c r="A28159" s="215" t="s">
        <v>89078</v>
      </c>
      <c r="B28159" s="215">
        <v>1</v>
      </c>
      <c r="C28159" s="216" t="s">
        <v>89079</v>
      </c>
      <c r="D28159" s="215" t="s">
        <v>89080</v>
      </c>
    </row>
    <row r="28160" spans="1:4">
      <c r="A28160" s="215" t="s">
        <v>89081</v>
      </c>
      <c r="B28160" s="215">
        <v>1</v>
      </c>
      <c r="C28160" s="216" t="s">
        <v>89082</v>
      </c>
      <c r="D28160" s="215" t="s">
        <v>89083</v>
      </c>
    </row>
    <row r="28161" spans="1:4">
      <c r="A28161" s="215" t="s">
        <v>89084</v>
      </c>
      <c r="B28161" s="215">
        <v>1</v>
      </c>
      <c r="C28161" s="216" t="s">
        <v>89085</v>
      </c>
      <c r="D28161" s="215" t="s">
        <v>89086</v>
      </c>
    </row>
    <row r="28162" spans="1:4">
      <c r="A28162" s="215" t="s">
        <v>89087</v>
      </c>
      <c r="B28162" s="215">
        <v>1</v>
      </c>
      <c r="C28162" s="216" t="s">
        <v>89088</v>
      </c>
      <c r="D28162" s="215" t="s">
        <v>89089</v>
      </c>
    </row>
    <row r="28163" spans="1:4">
      <c r="A28163" s="215" t="s">
        <v>89090</v>
      </c>
      <c r="B28163" s="215">
        <v>1</v>
      </c>
      <c r="C28163" s="216" t="s">
        <v>89091</v>
      </c>
      <c r="D28163" s="215" t="s">
        <v>89092</v>
      </c>
    </row>
    <row r="28164" spans="1:4">
      <c r="A28164" s="215" t="s">
        <v>89093</v>
      </c>
      <c r="B28164" s="215">
        <v>1</v>
      </c>
      <c r="C28164" s="216" t="s">
        <v>89094</v>
      </c>
      <c r="D28164" s="215" t="s">
        <v>89095</v>
      </c>
    </row>
    <row r="28165" spans="1:4">
      <c r="A28165" s="215" t="s">
        <v>89096</v>
      </c>
      <c r="B28165" s="215">
        <v>1</v>
      </c>
      <c r="C28165" s="216" t="s">
        <v>89097</v>
      </c>
      <c r="D28165" s="215" t="s">
        <v>89098</v>
      </c>
    </row>
    <row r="28166" spans="1:4">
      <c r="A28166" s="215" t="s">
        <v>89099</v>
      </c>
      <c r="B28166" s="215">
        <v>1</v>
      </c>
      <c r="C28166" s="216" t="s">
        <v>89100</v>
      </c>
      <c r="D28166" s="215" t="s">
        <v>89101</v>
      </c>
    </row>
    <row r="28167" spans="1:4">
      <c r="A28167" s="215" t="s">
        <v>89102</v>
      </c>
      <c r="B28167" s="215">
        <v>1</v>
      </c>
      <c r="C28167" s="216" t="s">
        <v>89103</v>
      </c>
      <c r="D28167" s="215" t="s">
        <v>89104</v>
      </c>
    </row>
    <row r="28168" spans="1:4">
      <c r="A28168" s="215" t="s">
        <v>89105</v>
      </c>
      <c r="B28168" s="215">
        <v>1</v>
      </c>
      <c r="C28168" s="216" t="s">
        <v>89106</v>
      </c>
      <c r="D28168" s="215" t="s">
        <v>89107</v>
      </c>
    </row>
    <row r="28169" spans="1:4">
      <c r="A28169" s="215" t="s">
        <v>89108</v>
      </c>
      <c r="B28169" s="215">
        <v>1</v>
      </c>
      <c r="C28169" s="216" t="s">
        <v>89109</v>
      </c>
      <c r="D28169" s="215" t="s">
        <v>89110</v>
      </c>
    </row>
    <row r="28170" spans="1:4">
      <c r="A28170" s="215" t="s">
        <v>89111</v>
      </c>
      <c r="B28170" s="215">
        <v>1</v>
      </c>
      <c r="C28170" s="216" t="s">
        <v>89112</v>
      </c>
      <c r="D28170" s="215" t="s">
        <v>89113</v>
      </c>
    </row>
    <row r="28171" spans="1:4">
      <c r="A28171" s="215" t="s">
        <v>89114</v>
      </c>
      <c r="B28171" s="215">
        <v>1</v>
      </c>
      <c r="C28171" s="216" t="s">
        <v>89115</v>
      </c>
      <c r="D28171" s="215" t="s">
        <v>89116</v>
      </c>
    </row>
    <row r="28172" spans="1:4">
      <c r="A28172" s="215" t="s">
        <v>89117</v>
      </c>
      <c r="B28172" s="215">
        <v>1</v>
      </c>
      <c r="C28172" s="216" t="s">
        <v>89118</v>
      </c>
      <c r="D28172" s="215" t="s">
        <v>89119</v>
      </c>
    </row>
    <row r="28173" spans="1:4">
      <c r="A28173" s="215" t="s">
        <v>89120</v>
      </c>
      <c r="B28173" s="215">
        <v>1</v>
      </c>
      <c r="C28173" s="216" t="s">
        <v>89121</v>
      </c>
      <c r="D28173" s="215" t="s">
        <v>89122</v>
      </c>
    </row>
    <row r="28174" spans="1:4">
      <c r="A28174" s="215" t="s">
        <v>89123</v>
      </c>
      <c r="B28174" s="215">
        <v>1</v>
      </c>
      <c r="C28174" s="216" t="s">
        <v>89124</v>
      </c>
      <c r="D28174" s="215" t="s">
        <v>89125</v>
      </c>
    </row>
    <row r="28175" spans="1:4">
      <c r="A28175" s="215" t="s">
        <v>89126</v>
      </c>
      <c r="B28175" s="215">
        <v>1</v>
      </c>
      <c r="C28175" s="216" t="s">
        <v>89127</v>
      </c>
      <c r="D28175" s="215" t="s">
        <v>89128</v>
      </c>
    </row>
    <row r="28176" spans="1:4">
      <c r="A28176" s="215" t="s">
        <v>89129</v>
      </c>
      <c r="B28176" s="215">
        <v>1</v>
      </c>
      <c r="C28176" s="216" t="s">
        <v>89130</v>
      </c>
      <c r="D28176" s="215" t="s">
        <v>89131</v>
      </c>
    </row>
    <row r="28177" spans="1:4">
      <c r="A28177" s="215" t="s">
        <v>89132</v>
      </c>
      <c r="B28177" s="215">
        <v>1</v>
      </c>
      <c r="C28177" s="216" t="s">
        <v>89133</v>
      </c>
      <c r="D28177" s="215" t="s">
        <v>89134</v>
      </c>
    </row>
    <row r="28178" spans="1:4">
      <c r="A28178" s="215" t="s">
        <v>89135</v>
      </c>
      <c r="B28178" s="215">
        <v>1</v>
      </c>
      <c r="C28178" s="216" t="s">
        <v>89136</v>
      </c>
      <c r="D28178" s="215" t="s">
        <v>89137</v>
      </c>
    </row>
    <row r="28179" spans="1:4">
      <c r="A28179" s="215" t="s">
        <v>89138</v>
      </c>
      <c r="B28179" s="215">
        <v>1</v>
      </c>
      <c r="C28179" s="216" t="s">
        <v>89139</v>
      </c>
      <c r="D28179" s="215" t="s">
        <v>89140</v>
      </c>
    </row>
    <row r="28180" spans="1:4">
      <c r="A28180" s="215" t="s">
        <v>89141</v>
      </c>
      <c r="B28180" s="215">
        <v>1</v>
      </c>
      <c r="C28180" s="216" t="s">
        <v>89142</v>
      </c>
      <c r="D28180" s="215" t="s">
        <v>89143</v>
      </c>
    </row>
    <row r="28181" spans="1:4">
      <c r="A28181" s="215" t="s">
        <v>89144</v>
      </c>
      <c r="B28181" s="215">
        <v>1</v>
      </c>
      <c r="C28181" s="216" t="s">
        <v>89145</v>
      </c>
      <c r="D28181" s="215" t="s">
        <v>89146</v>
      </c>
    </row>
    <row r="28182" spans="1:4">
      <c r="A28182" s="215" t="s">
        <v>89147</v>
      </c>
      <c r="B28182" s="215">
        <v>1</v>
      </c>
      <c r="C28182" s="216" t="s">
        <v>89148</v>
      </c>
      <c r="D28182" s="215" t="s">
        <v>89149</v>
      </c>
    </row>
    <row r="28183" spans="1:4">
      <c r="A28183" s="215" t="s">
        <v>89150</v>
      </c>
      <c r="B28183" s="215">
        <v>1</v>
      </c>
      <c r="C28183" s="216" t="s">
        <v>89151</v>
      </c>
      <c r="D28183" s="215" t="s">
        <v>89152</v>
      </c>
    </row>
    <row r="28184" spans="1:4">
      <c r="A28184" s="215" t="s">
        <v>89153</v>
      </c>
      <c r="B28184" s="215">
        <v>1</v>
      </c>
      <c r="C28184" s="216" t="s">
        <v>89154</v>
      </c>
      <c r="D28184" s="215" t="s">
        <v>89155</v>
      </c>
    </row>
    <row r="28185" spans="1:4">
      <c r="A28185" s="215" t="s">
        <v>89156</v>
      </c>
      <c r="B28185" s="215">
        <v>1</v>
      </c>
      <c r="C28185" s="216" t="s">
        <v>89157</v>
      </c>
      <c r="D28185" s="215" t="s">
        <v>89158</v>
      </c>
    </row>
    <row r="28186" spans="1:4">
      <c r="A28186" s="215" t="s">
        <v>89159</v>
      </c>
      <c r="B28186" s="215">
        <v>1</v>
      </c>
      <c r="C28186" s="216" t="s">
        <v>89160</v>
      </c>
      <c r="D28186" s="215" t="s">
        <v>89161</v>
      </c>
    </row>
    <row r="28187" spans="1:4">
      <c r="A28187" s="215" t="s">
        <v>89162</v>
      </c>
      <c r="B28187" s="215">
        <v>1</v>
      </c>
      <c r="C28187" s="216" t="s">
        <v>89163</v>
      </c>
      <c r="D28187" s="215" t="s">
        <v>89164</v>
      </c>
    </row>
    <row r="28188" spans="1:4">
      <c r="A28188" s="215" t="s">
        <v>89165</v>
      </c>
      <c r="B28188" s="215">
        <v>1</v>
      </c>
      <c r="C28188" s="216" t="s">
        <v>89166</v>
      </c>
      <c r="D28188" s="215" t="s">
        <v>89167</v>
      </c>
    </row>
    <row r="28189" spans="1:4">
      <c r="A28189" s="215" t="s">
        <v>89168</v>
      </c>
      <c r="B28189" s="215">
        <v>1</v>
      </c>
      <c r="C28189" s="216" t="s">
        <v>89169</v>
      </c>
      <c r="D28189" s="215" t="s">
        <v>89170</v>
      </c>
    </row>
    <row r="28190" spans="1:4">
      <c r="A28190" s="215" t="s">
        <v>89171</v>
      </c>
      <c r="B28190" s="215">
        <v>1</v>
      </c>
      <c r="C28190" s="216" t="s">
        <v>89172</v>
      </c>
      <c r="D28190" s="215" t="s">
        <v>89173</v>
      </c>
    </row>
    <row r="28191" spans="1:4">
      <c r="A28191" s="215" t="s">
        <v>89174</v>
      </c>
      <c r="B28191" s="215">
        <v>1</v>
      </c>
      <c r="C28191" s="216" t="s">
        <v>89175</v>
      </c>
      <c r="D28191" s="215" t="s">
        <v>89176</v>
      </c>
    </row>
    <row r="28192" spans="1:4">
      <c r="A28192" s="215" t="s">
        <v>89177</v>
      </c>
      <c r="B28192" s="215">
        <v>2</v>
      </c>
      <c r="C28192" s="216" t="s">
        <v>89178</v>
      </c>
      <c r="D28192" s="215" t="s">
        <v>89179</v>
      </c>
    </row>
    <row r="28193" spans="1:4">
      <c r="A28193" s="215" t="s">
        <v>89180</v>
      </c>
      <c r="B28193" s="215">
        <v>1</v>
      </c>
      <c r="C28193" s="216" t="s">
        <v>89181</v>
      </c>
      <c r="D28193" s="215" t="s">
        <v>89182</v>
      </c>
    </row>
    <row r="28194" spans="1:4">
      <c r="A28194" s="215" t="s">
        <v>89183</v>
      </c>
      <c r="B28194" s="215">
        <v>1</v>
      </c>
      <c r="C28194" s="216" t="s">
        <v>89184</v>
      </c>
      <c r="D28194" s="215" t="s">
        <v>89185</v>
      </c>
    </row>
    <row r="28195" spans="1:4">
      <c r="A28195" s="215" t="s">
        <v>89186</v>
      </c>
      <c r="B28195" s="215">
        <v>1</v>
      </c>
      <c r="C28195" s="216" t="s">
        <v>89187</v>
      </c>
      <c r="D28195" s="215" t="s">
        <v>89188</v>
      </c>
    </row>
    <row r="28196" spans="1:4">
      <c r="A28196" s="215" t="s">
        <v>89189</v>
      </c>
      <c r="B28196" s="215">
        <v>1</v>
      </c>
      <c r="C28196" s="216" t="s">
        <v>89190</v>
      </c>
      <c r="D28196" s="215" t="s">
        <v>89191</v>
      </c>
    </row>
    <row r="28197" spans="1:4">
      <c r="A28197" s="215" t="s">
        <v>89192</v>
      </c>
      <c r="B28197" s="215">
        <v>1</v>
      </c>
      <c r="C28197" s="216" t="s">
        <v>89193</v>
      </c>
      <c r="D28197" s="215" t="s">
        <v>89194</v>
      </c>
    </row>
    <row r="28198" spans="1:4">
      <c r="A28198" s="215" t="s">
        <v>89195</v>
      </c>
      <c r="B28198" s="215">
        <v>1</v>
      </c>
      <c r="C28198" s="216" t="s">
        <v>89196</v>
      </c>
      <c r="D28198" s="215" t="s">
        <v>89197</v>
      </c>
    </row>
    <row r="28199" spans="1:4">
      <c r="A28199" s="215" t="s">
        <v>89198</v>
      </c>
      <c r="B28199" s="215">
        <v>1</v>
      </c>
      <c r="C28199" s="216" t="s">
        <v>89199</v>
      </c>
      <c r="D28199" s="215" t="s">
        <v>89200</v>
      </c>
    </row>
    <row r="28200" spans="1:4">
      <c r="A28200" s="215" t="s">
        <v>89201</v>
      </c>
      <c r="B28200" s="215">
        <v>1</v>
      </c>
      <c r="C28200" s="216" t="s">
        <v>89202</v>
      </c>
      <c r="D28200" s="215" t="s">
        <v>89203</v>
      </c>
    </row>
    <row r="28201" spans="1:4">
      <c r="A28201" s="215" t="s">
        <v>89204</v>
      </c>
      <c r="B28201" s="215">
        <v>1</v>
      </c>
      <c r="C28201" s="216" t="s">
        <v>89205</v>
      </c>
      <c r="D28201" s="215" t="s">
        <v>89206</v>
      </c>
    </row>
    <row r="28202" spans="1:4">
      <c r="A28202" s="215" t="s">
        <v>89207</v>
      </c>
      <c r="B28202" s="215">
        <v>1</v>
      </c>
      <c r="C28202" s="216" t="s">
        <v>89208</v>
      </c>
      <c r="D28202" s="215" t="s">
        <v>89209</v>
      </c>
    </row>
    <row r="28203" spans="1:4">
      <c r="A28203" s="215" t="s">
        <v>89210</v>
      </c>
      <c r="B28203" s="215">
        <v>1</v>
      </c>
      <c r="C28203" s="216" t="s">
        <v>89211</v>
      </c>
      <c r="D28203" s="215" t="s">
        <v>89212</v>
      </c>
    </row>
    <row r="28204" spans="1:4">
      <c r="A28204" s="215" t="s">
        <v>89213</v>
      </c>
      <c r="B28204" s="215">
        <v>1</v>
      </c>
      <c r="C28204" s="216" t="s">
        <v>89214</v>
      </c>
      <c r="D28204" s="215" t="s">
        <v>89215</v>
      </c>
    </row>
    <row r="28205" spans="1:4">
      <c r="A28205" s="215" t="s">
        <v>89216</v>
      </c>
      <c r="B28205" s="215">
        <v>1</v>
      </c>
      <c r="C28205" s="216" t="s">
        <v>89217</v>
      </c>
      <c r="D28205" s="215" t="s">
        <v>89218</v>
      </c>
    </row>
    <row r="28206" spans="1:4">
      <c r="A28206" s="215" t="s">
        <v>89219</v>
      </c>
      <c r="B28206" s="215">
        <v>1</v>
      </c>
      <c r="C28206" s="216" t="s">
        <v>89220</v>
      </c>
      <c r="D28206" s="215" t="s">
        <v>89221</v>
      </c>
    </row>
    <row r="28207" spans="1:4">
      <c r="A28207" s="215" t="s">
        <v>89222</v>
      </c>
      <c r="B28207" s="215">
        <v>1</v>
      </c>
      <c r="C28207" s="216" t="s">
        <v>89223</v>
      </c>
      <c r="D28207" s="215" t="s">
        <v>89224</v>
      </c>
    </row>
    <row r="28208" spans="1:4">
      <c r="A28208" s="215" t="s">
        <v>89225</v>
      </c>
      <c r="B28208" s="215">
        <v>1</v>
      </c>
      <c r="C28208" s="216" t="s">
        <v>89226</v>
      </c>
      <c r="D28208" s="215" t="s">
        <v>89227</v>
      </c>
    </row>
    <row r="28209" spans="1:4">
      <c r="A28209" s="215" t="s">
        <v>89228</v>
      </c>
      <c r="B28209" s="215">
        <v>1</v>
      </c>
      <c r="C28209" s="216" t="s">
        <v>89229</v>
      </c>
      <c r="D28209" s="215" t="s">
        <v>89230</v>
      </c>
    </row>
    <row r="28210" spans="1:4">
      <c r="A28210" s="215" t="s">
        <v>89231</v>
      </c>
      <c r="B28210" s="215">
        <v>1</v>
      </c>
      <c r="C28210" s="216" t="s">
        <v>89232</v>
      </c>
      <c r="D28210" s="215" t="s">
        <v>89233</v>
      </c>
    </row>
    <row r="28211" spans="1:4">
      <c r="A28211" s="215" t="s">
        <v>89234</v>
      </c>
      <c r="B28211" s="215">
        <v>1</v>
      </c>
      <c r="C28211" s="216" t="s">
        <v>89235</v>
      </c>
      <c r="D28211" s="215" t="s">
        <v>89236</v>
      </c>
    </row>
    <row r="28212" spans="1:4">
      <c r="A28212" s="215" t="s">
        <v>89237</v>
      </c>
      <c r="B28212" s="215">
        <v>2</v>
      </c>
      <c r="C28212" s="216" t="s">
        <v>89238</v>
      </c>
      <c r="D28212" s="215" t="s">
        <v>89233</v>
      </c>
    </row>
    <row r="28213" spans="1:4">
      <c r="A28213" s="215" t="s">
        <v>89239</v>
      </c>
      <c r="B28213" s="215">
        <v>1</v>
      </c>
      <c r="C28213" s="216" t="s">
        <v>89240</v>
      </c>
      <c r="D28213" s="215" t="s">
        <v>89241</v>
      </c>
    </row>
    <row r="28214" spans="1:4">
      <c r="A28214" s="215" t="s">
        <v>89242</v>
      </c>
      <c r="B28214" s="215">
        <v>1</v>
      </c>
      <c r="C28214" s="216" t="s">
        <v>89243</v>
      </c>
      <c r="D28214" s="215" t="s">
        <v>89244</v>
      </c>
    </row>
    <row r="28215" spans="1:4">
      <c r="A28215" s="215" t="s">
        <v>89245</v>
      </c>
      <c r="B28215" s="215">
        <v>1</v>
      </c>
      <c r="C28215" s="216" t="s">
        <v>89246</v>
      </c>
      <c r="D28215" s="215" t="s">
        <v>89247</v>
      </c>
    </row>
    <row r="28216" spans="1:4">
      <c r="A28216" s="215" t="s">
        <v>89248</v>
      </c>
      <c r="B28216" s="215">
        <v>1</v>
      </c>
      <c r="C28216" s="216" t="s">
        <v>89249</v>
      </c>
      <c r="D28216" s="215" t="s">
        <v>89250</v>
      </c>
    </row>
    <row r="28217" spans="1:4">
      <c r="A28217" s="215" t="s">
        <v>89251</v>
      </c>
      <c r="B28217" s="215">
        <v>1</v>
      </c>
      <c r="C28217" s="216" t="s">
        <v>89252</v>
      </c>
      <c r="D28217" s="215" t="s">
        <v>89253</v>
      </c>
    </row>
    <row r="28218" spans="1:4">
      <c r="A28218" s="215" t="s">
        <v>89254</v>
      </c>
      <c r="B28218" s="215">
        <v>1</v>
      </c>
      <c r="C28218" s="216" t="s">
        <v>89255</v>
      </c>
      <c r="D28218" s="215" t="s">
        <v>89256</v>
      </c>
    </row>
    <row r="28219" spans="1:4">
      <c r="A28219" s="215" t="s">
        <v>89257</v>
      </c>
      <c r="B28219" s="215">
        <v>1</v>
      </c>
      <c r="C28219" s="216" t="s">
        <v>89258</v>
      </c>
      <c r="D28219" s="215" t="s">
        <v>89259</v>
      </c>
    </row>
    <row r="28220" spans="1:4">
      <c r="A28220" s="215" t="s">
        <v>89260</v>
      </c>
      <c r="B28220" s="215">
        <v>1</v>
      </c>
      <c r="C28220" s="216" t="s">
        <v>89261</v>
      </c>
      <c r="D28220" s="215" t="s">
        <v>89262</v>
      </c>
    </row>
    <row r="28221" spans="1:4">
      <c r="A28221" s="215" t="s">
        <v>89263</v>
      </c>
      <c r="B28221" s="215">
        <v>1</v>
      </c>
      <c r="C28221" s="216" t="s">
        <v>89264</v>
      </c>
      <c r="D28221" s="215" t="s">
        <v>89265</v>
      </c>
    </row>
    <row r="28222" spans="1:4">
      <c r="A28222" s="215" t="s">
        <v>89266</v>
      </c>
      <c r="B28222" s="215">
        <v>1</v>
      </c>
      <c r="C28222" s="216" t="s">
        <v>89267</v>
      </c>
      <c r="D28222" s="215" t="s">
        <v>89268</v>
      </c>
    </row>
    <row r="28223" spans="1:4">
      <c r="A28223" s="215" t="s">
        <v>89269</v>
      </c>
      <c r="B28223" s="215">
        <v>1</v>
      </c>
      <c r="C28223" s="216" t="s">
        <v>89270</v>
      </c>
      <c r="D28223" s="215" t="s">
        <v>89271</v>
      </c>
    </row>
    <row r="28224" spans="1:4">
      <c r="A28224" s="215" t="s">
        <v>89272</v>
      </c>
      <c r="B28224" s="215">
        <v>1</v>
      </c>
      <c r="C28224" s="216" t="s">
        <v>89273</v>
      </c>
      <c r="D28224" s="215" t="s">
        <v>89274</v>
      </c>
    </row>
    <row r="28225" spans="1:4">
      <c r="A28225" s="215" t="s">
        <v>89275</v>
      </c>
      <c r="B28225" s="215">
        <v>1</v>
      </c>
      <c r="C28225" s="216" t="s">
        <v>89276</v>
      </c>
      <c r="D28225" s="215" t="s">
        <v>89277</v>
      </c>
    </row>
    <row r="28226" spans="1:4">
      <c r="A28226" s="215" t="s">
        <v>89278</v>
      </c>
      <c r="B28226" s="215">
        <v>1</v>
      </c>
      <c r="C28226" s="216" t="s">
        <v>89279</v>
      </c>
      <c r="D28226" s="215" t="s">
        <v>89280</v>
      </c>
    </row>
    <row r="28227" spans="1:4">
      <c r="A28227" s="215" t="s">
        <v>89281</v>
      </c>
      <c r="B28227" s="215">
        <v>1</v>
      </c>
      <c r="C28227" s="216" t="s">
        <v>89282</v>
      </c>
      <c r="D28227" s="215" t="s">
        <v>89283</v>
      </c>
    </row>
    <row r="28228" spans="1:4">
      <c r="A28228" s="215" t="s">
        <v>89284</v>
      </c>
      <c r="B28228" s="215">
        <v>1</v>
      </c>
      <c r="C28228" s="216" t="s">
        <v>89285</v>
      </c>
      <c r="D28228" s="215" t="s">
        <v>89286</v>
      </c>
    </row>
    <row r="28229" spans="1:4">
      <c r="A28229" s="215" t="s">
        <v>89287</v>
      </c>
      <c r="B28229" s="215">
        <v>1</v>
      </c>
      <c r="C28229" s="216" t="s">
        <v>89288</v>
      </c>
      <c r="D28229" s="215" t="s">
        <v>89289</v>
      </c>
    </row>
    <row r="28230" spans="1:4">
      <c r="A28230" s="215" t="s">
        <v>89290</v>
      </c>
      <c r="B28230" s="215">
        <v>1</v>
      </c>
      <c r="C28230" s="216" t="s">
        <v>89291</v>
      </c>
      <c r="D28230" s="215" t="s">
        <v>89292</v>
      </c>
    </row>
    <row r="28231" spans="1:4">
      <c r="A28231" s="215" t="s">
        <v>89293</v>
      </c>
      <c r="B28231" s="215">
        <v>1</v>
      </c>
      <c r="C28231" s="216" t="s">
        <v>89294</v>
      </c>
      <c r="D28231" s="215" t="s">
        <v>89295</v>
      </c>
    </row>
    <row r="28232" spans="1:4">
      <c r="A28232" s="215" t="s">
        <v>89296</v>
      </c>
      <c r="B28232" s="215">
        <v>1</v>
      </c>
      <c r="C28232" s="216" t="s">
        <v>89297</v>
      </c>
      <c r="D28232" s="215" t="s">
        <v>89298</v>
      </c>
    </row>
    <row r="28233" spans="1:4">
      <c r="A28233" s="215" t="s">
        <v>89299</v>
      </c>
      <c r="B28233" s="215">
        <v>1</v>
      </c>
      <c r="C28233" s="216" t="s">
        <v>89300</v>
      </c>
      <c r="D28233" s="215" t="s">
        <v>89301</v>
      </c>
    </row>
    <row r="28234" spans="1:4">
      <c r="A28234" s="215" t="s">
        <v>89302</v>
      </c>
      <c r="B28234" s="215">
        <v>1</v>
      </c>
      <c r="C28234" s="216" t="s">
        <v>89303</v>
      </c>
      <c r="D28234" s="215" t="s">
        <v>89304</v>
      </c>
    </row>
    <row r="28235" spans="1:4">
      <c r="A28235" s="215" t="s">
        <v>89305</v>
      </c>
      <c r="B28235" s="215">
        <v>1</v>
      </c>
      <c r="C28235" s="216" t="s">
        <v>89306</v>
      </c>
      <c r="D28235" s="215" t="s">
        <v>89307</v>
      </c>
    </row>
    <row r="28236" spans="1:4">
      <c r="A28236" s="215" t="s">
        <v>89308</v>
      </c>
      <c r="B28236" s="215">
        <v>1</v>
      </c>
      <c r="C28236" s="216" t="s">
        <v>89309</v>
      </c>
      <c r="D28236" s="215" t="s">
        <v>89310</v>
      </c>
    </row>
    <row r="28237" spans="1:4">
      <c r="A28237" s="215" t="s">
        <v>89311</v>
      </c>
      <c r="B28237" s="215">
        <v>1</v>
      </c>
      <c r="C28237" s="216" t="s">
        <v>89312</v>
      </c>
      <c r="D28237" s="215" t="s">
        <v>89313</v>
      </c>
    </row>
    <row r="28238" spans="1:4">
      <c r="A28238" s="215" t="s">
        <v>89314</v>
      </c>
      <c r="B28238" s="215">
        <v>1</v>
      </c>
      <c r="C28238" s="216" t="s">
        <v>89315</v>
      </c>
      <c r="D28238" s="215" t="s">
        <v>89316</v>
      </c>
    </row>
    <row r="28239" spans="1:4">
      <c r="A28239" s="215" t="s">
        <v>89317</v>
      </c>
      <c r="B28239" s="215">
        <v>1</v>
      </c>
      <c r="C28239" s="216" t="s">
        <v>89318</v>
      </c>
      <c r="D28239" s="215" t="s">
        <v>89319</v>
      </c>
    </row>
    <row r="28240" spans="1:4">
      <c r="A28240" s="215" t="s">
        <v>89320</v>
      </c>
      <c r="B28240" s="215">
        <v>1</v>
      </c>
      <c r="C28240" s="216" t="s">
        <v>89321</v>
      </c>
      <c r="D28240" s="215" t="s">
        <v>89322</v>
      </c>
    </row>
    <row r="28241" spans="1:4">
      <c r="A28241" s="215" t="s">
        <v>89323</v>
      </c>
      <c r="B28241" s="215">
        <v>1</v>
      </c>
      <c r="C28241" s="216" t="s">
        <v>89324</v>
      </c>
      <c r="D28241" s="215" t="s">
        <v>89325</v>
      </c>
    </row>
    <row r="28242" spans="1:4">
      <c r="A28242" s="215" t="s">
        <v>89326</v>
      </c>
      <c r="B28242" s="215">
        <v>1</v>
      </c>
      <c r="C28242" s="216" t="s">
        <v>89327</v>
      </c>
      <c r="D28242" s="215" t="s">
        <v>89328</v>
      </c>
    </row>
    <row r="28243" spans="1:4">
      <c r="A28243" s="215" t="s">
        <v>89329</v>
      </c>
      <c r="B28243" s="215">
        <v>1</v>
      </c>
      <c r="C28243" s="216" t="s">
        <v>89330</v>
      </c>
      <c r="D28243" s="215" t="s">
        <v>89331</v>
      </c>
    </row>
    <row r="28244" spans="1:4">
      <c r="A28244" s="215" t="s">
        <v>89332</v>
      </c>
      <c r="B28244" s="215">
        <v>1</v>
      </c>
      <c r="C28244" s="216" t="s">
        <v>89333</v>
      </c>
      <c r="D28244" s="215" t="s">
        <v>89334</v>
      </c>
    </row>
    <row r="28245" spans="1:4">
      <c r="A28245" s="215" t="s">
        <v>89335</v>
      </c>
      <c r="B28245" s="215">
        <v>1</v>
      </c>
      <c r="C28245" s="216" t="s">
        <v>89336</v>
      </c>
      <c r="D28245" s="215" t="s">
        <v>89337</v>
      </c>
    </row>
    <row r="28246" spans="1:4">
      <c r="A28246" s="215" t="s">
        <v>89338</v>
      </c>
      <c r="B28246" s="215">
        <v>1</v>
      </c>
      <c r="C28246" s="216" t="s">
        <v>89339</v>
      </c>
      <c r="D28246" s="215" t="s">
        <v>89340</v>
      </c>
    </row>
    <row r="28247" spans="1:4">
      <c r="A28247" s="215" t="s">
        <v>89341</v>
      </c>
      <c r="B28247" s="215">
        <v>1</v>
      </c>
      <c r="C28247" s="216" t="s">
        <v>89342</v>
      </c>
      <c r="D28247" s="215" t="s">
        <v>89343</v>
      </c>
    </row>
    <row r="28248" spans="1:4">
      <c r="A28248" s="215" t="s">
        <v>89344</v>
      </c>
      <c r="B28248" s="215">
        <v>1</v>
      </c>
      <c r="C28248" s="216" t="s">
        <v>89345</v>
      </c>
      <c r="D28248" s="215" t="s">
        <v>89346</v>
      </c>
    </row>
    <row r="28249" spans="1:4">
      <c r="A28249" s="215" t="s">
        <v>89347</v>
      </c>
      <c r="B28249" s="215">
        <v>1</v>
      </c>
      <c r="C28249" s="216" t="s">
        <v>89348</v>
      </c>
      <c r="D28249" s="215" t="s">
        <v>89349</v>
      </c>
    </row>
    <row r="28250" spans="1:4">
      <c r="A28250" s="215" t="s">
        <v>89350</v>
      </c>
      <c r="B28250" s="215">
        <v>1</v>
      </c>
      <c r="C28250" s="216" t="s">
        <v>89351</v>
      </c>
      <c r="D28250" s="215" t="s">
        <v>89352</v>
      </c>
    </row>
    <row r="28251" spans="1:4">
      <c r="A28251" s="215" t="s">
        <v>89353</v>
      </c>
      <c r="B28251" s="215">
        <v>1</v>
      </c>
      <c r="C28251" s="216" t="s">
        <v>89354</v>
      </c>
      <c r="D28251" s="215" t="s">
        <v>89355</v>
      </c>
    </row>
    <row r="28252" spans="1:4">
      <c r="A28252" s="215" t="s">
        <v>89356</v>
      </c>
      <c r="B28252" s="215">
        <v>1</v>
      </c>
      <c r="C28252" s="216" t="s">
        <v>89357</v>
      </c>
      <c r="D28252" s="215" t="s">
        <v>89358</v>
      </c>
    </row>
    <row r="28253" spans="1:4">
      <c r="A28253" s="215" t="s">
        <v>89359</v>
      </c>
      <c r="B28253" s="215">
        <v>1</v>
      </c>
      <c r="C28253" s="216" t="s">
        <v>89360</v>
      </c>
      <c r="D28253" s="215" t="s">
        <v>89361</v>
      </c>
    </row>
    <row r="28254" spans="1:4">
      <c r="A28254" s="215" t="s">
        <v>89362</v>
      </c>
      <c r="B28254" s="215">
        <v>1</v>
      </c>
      <c r="C28254" s="216" t="s">
        <v>89363</v>
      </c>
      <c r="D28254" s="215" t="s">
        <v>89364</v>
      </c>
    </row>
    <row r="28255" spans="1:4">
      <c r="A28255" s="215" t="s">
        <v>89365</v>
      </c>
      <c r="B28255" s="215">
        <v>1</v>
      </c>
      <c r="C28255" s="216" t="s">
        <v>89366</v>
      </c>
      <c r="D28255" s="215" t="s">
        <v>89367</v>
      </c>
    </row>
    <row r="28256" spans="1:4">
      <c r="A28256" s="215" t="s">
        <v>89368</v>
      </c>
      <c r="B28256" s="215">
        <v>1</v>
      </c>
      <c r="C28256" s="216" t="s">
        <v>89369</v>
      </c>
      <c r="D28256" s="215" t="s">
        <v>89370</v>
      </c>
    </row>
    <row r="28257" spans="1:4">
      <c r="A28257" s="215" t="s">
        <v>89371</v>
      </c>
      <c r="B28257" s="215">
        <v>1</v>
      </c>
      <c r="C28257" s="216" t="s">
        <v>89372</v>
      </c>
      <c r="D28257" s="215" t="s">
        <v>89373</v>
      </c>
    </row>
    <row r="28258" spans="1:4">
      <c r="A28258" s="215" t="s">
        <v>89374</v>
      </c>
      <c r="B28258" s="215">
        <v>1</v>
      </c>
      <c r="C28258" s="216" t="s">
        <v>89375</v>
      </c>
      <c r="D28258" s="215" t="s">
        <v>89376</v>
      </c>
    </row>
    <row r="28259" spans="1:4">
      <c r="A28259" s="215" t="s">
        <v>89377</v>
      </c>
      <c r="B28259" s="215">
        <v>1</v>
      </c>
      <c r="C28259" s="216" t="s">
        <v>89378</v>
      </c>
      <c r="D28259" s="215" t="s">
        <v>89379</v>
      </c>
    </row>
    <row r="28260" spans="1:4">
      <c r="A28260" s="215" t="s">
        <v>89380</v>
      </c>
      <c r="B28260" s="215">
        <v>1</v>
      </c>
      <c r="C28260" s="216" t="s">
        <v>89381</v>
      </c>
      <c r="D28260" s="215" t="s">
        <v>89382</v>
      </c>
    </row>
    <row r="28261" spans="1:4">
      <c r="A28261" s="215" t="s">
        <v>89383</v>
      </c>
      <c r="B28261" s="215">
        <v>1</v>
      </c>
      <c r="C28261" s="216" t="s">
        <v>89384</v>
      </c>
      <c r="D28261" s="215" t="s">
        <v>89385</v>
      </c>
    </row>
    <row r="28262" spans="1:4">
      <c r="A28262" s="215" t="s">
        <v>89386</v>
      </c>
      <c r="B28262" s="215">
        <v>1</v>
      </c>
      <c r="C28262" s="216" t="s">
        <v>89387</v>
      </c>
      <c r="D28262" s="215" t="s">
        <v>89388</v>
      </c>
    </row>
    <row r="28263" spans="1:4">
      <c r="A28263" s="215" t="s">
        <v>89389</v>
      </c>
      <c r="B28263" s="215">
        <v>1</v>
      </c>
      <c r="C28263" s="216" t="s">
        <v>89390</v>
      </c>
      <c r="D28263" s="215" t="s">
        <v>89391</v>
      </c>
    </row>
    <row r="28264" spans="1:4">
      <c r="A28264" s="215" t="s">
        <v>89392</v>
      </c>
      <c r="B28264" s="215">
        <v>1</v>
      </c>
      <c r="C28264" s="216" t="s">
        <v>89393</v>
      </c>
      <c r="D28264" s="215" t="s">
        <v>89394</v>
      </c>
    </row>
    <row r="28265" spans="1:4">
      <c r="A28265" s="215" t="s">
        <v>89395</v>
      </c>
      <c r="B28265" s="215">
        <v>1</v>
      </c>
      <c r="C28265" s="216" t="s">
        <v>89396</v>
      </c>
      <c r="D28265" s="215" t="s">
        <v>89397</v>
      </c>
    </row>
    <row r="28266" spans="1:4">
      <c r="A28266" s="215" t="s">
        <v>89398</v>
      </c>
      <c r="B28266" s="215">
        <v>1</v>
      </c>
      <c r="C28266" s="216" t="s">
        <v>89399</v>
      </c>
      <c r="D28266" s="215" t="s">
        <v>89400</v>
      </c>
    </row>
    <row r="28267" spans="1:4">
      <c r="A28267" s="215" t="s">
        <v>89401</v>
      </c>
      <c r="B28267" s="215">
        <v>1</v>
      </c>
      <c r="C28267" s="216" t="s">
        <v>89402</v>
      </c>
      <c r="D28267" s="215" t="s">
        <v>89403</v>
      </c>
    </row>
    <row r="28268" spans="1:4">
      <c r="A28268" s="215" t="s">
        <v>89404</v>
      </c>
      <c r="B28268" s="215">
        <v>1</v>
      </c>
      <c r="C28268" s="216" t="s">
        <v>89405</v>
      </c>
      <c r="D28268" s="215" t="s">
        <v>89406</v>
      </c>
    </row>
    <row r="28269" spans="1:4">
      <c r="A28269" s="215" t="s">
        <v>89407</v>
      </c>
      <c r="B28269" s="215">
        <v>1</v>
      </c>
      <c r="C28269" s="216" t="s">
        <v>89408</v>
      </c>
      <c r="D28269" s="215" t="s">
        <v>89409</v>
      </c>
    </row>
    <row r="28270" spans="1:4">
      <c r="A28270" s="215" t="s">
        <v>89410</v>
      </c>
      <c r="B28270" s="215">
        <v>1</v>
      </c>
      <c r="C28270" s="216" t="s">
        <v>89411</v>
      </c>
      <c r="D28270" s="215" t="s">
        <v>89412</v>
      </c>
    </row>
    <row r="28271" spans="1:4">
      <c r="A28271" s="215" t="s">
        <v>89413</v>
      </c>
      <c r="B28271" s="215">
        <v>1</v>
      </c>
      <c r="C28271" s="216" t="s">
        <v>89414</v>
      </c>
      <c r="D28271" s="215" t="s">
        <v>89415</v>
      </c>
    </row>
    <row r="28272" spans="1:4">
      <c r="A28272" s="215" t="s">
        <v>89416</v>
      </c>
      <c r="B28272" s="215">
        <v>1</v>
      </c>
      <c r="C28272" s="216" t="s">
        <v>89417</v>
      </c>
      <c r="D28272" s="215" t="s">
        <v>89418</v>
      </c>
    </row>
    <row r="28273" spans="1:4">
      <c r="A28273" s="215" t="s">
        <v>89419</v>
      </c>
      <c r="B28273" s="215">
        <v>1</v>
      </c>
      <c r="C28273" s="216" t="s">
        <v>89420</v>
      </c>
      <c r="D28273" s="215" t="s">
        <v>89421</v>
      </c>
    </row>
    <row r="28274" spans="1:4">
      <c r="A28274" s="215" t="s">
        <v>89422</v>
      </c>
      <c r="B28274" s="215">
        <v>1</v>
      </c>
      <c r="C28274" s="216" t="s">
        <v>89423</v>
      </c>
      <c r="D28274" s="215" t="s">
        <v>89424</v>
      </c>
    </row>
    <row r="28275" spans="1:4">
      <c r="A28275" s="215" t="s">
        <v>89425</v>
      </c>
      <c r="B28275" s="215">
        <v>1</v>
      </c>
      <c r="C28275" s="216" t="s">
        <v>89426</v>
      </c>
      <c r="D28275" s="215" t="s">
        <v>89427</v>
      </c>
    </row>
    <row r="28276" spans="1:4">
      <c r="A28276" s="215" t="s">
        <v>89428</v>
      </c>
      <c r="B28276" s="215">
        <v>1</v>
      </c>
      <c r="C28276" s="216" t="s">
        <v>89429</v>
      </c>
      <c r="D28276" s="215" t="s">
        <v>89430</v>
      </c>
    </row>
    <row r="28277" spans="1:4">
      <c r="A28277" s="215" t="s">
        <v>89431</v>
      </c>
      <c r="B28277" s="215">
        <v>1</v>
      </c>
      <c r="C28277" s="216" t="s">
        <v>89432</v>
      </c>
      <c r="D28277" s="215" t="s">
        <v>89433</v>
      </c>
    </row>
    <row r="28278" spans="1:4">
      <c r="A28278" s="215" t="s">
        <v>89434</v>
      </c>
      <c r="B28278" s="215">
        <v>1</v>
      </c>
      <c r="C28278" s="216" t="s">
        <v>89435</v>
      </c>
      <c r="D28278" s="215" t="s">
        <v>89436</v>
      </c>
    </row>
    <row r="28279" spans="1:4">
      <c r="A28279" s="215" t="s">
        <v>89437</v>
      </c>
      <c r="B28279" s="215">
        <v>1</v>
      </c>
      <c r="C28279" s="216" t="s">
        <v>89438</v>
      </c>
      <c r="D28279" s="215" t="s">
        <v>89439</v>
      </c>
    </row>
    <row r="28280" spans="1:4">
      <c r="A28280" s="215" t="s">
        <v>89440</v>
      </c>
      <c r="B28280" s="215">
        <v>1</v>
      </c>
      <c r="C28280" s="216" t="s">
        <v>89441</v>
      </c>
      <c r="D28280" s="215" t="s">
        <v>89442</v>
      </c>
    </row>
    <row r="28281" spans="1:4">
      <c r="A28281" s="215" t="s">
        <v>89443</v>
      </c>
      <c r="B28281" s="215">
        <v>1</v>
      </c>
      <c r="C28281" s="216" t="s">
        <v>89444</v>
      </c>
      <c r="D28281" s="215" t="s">
        <v>89445</v>
      </c>
    </row>
    <row r="28282" spans="1:4">
      <c r="A28282" s="215" t="s">
        <v>89446</v>
      </c>
      <c r="B28282" s="215">
        <v>1</v>
      </c>
      <c r="C28282" s="216" t="s">
        <v>89447</v>
      </c>
      <c r="D28282" s="215" t="s">
        <v>89448</v>
      </c>
    </row>
    <row r="28283" spans="1:4">
      <c r="A28283" s="215" t="s">
        <v>89449</v>
      </c>
      <c r="B28283" s="215">
        <v>1</v>
      </c>
      <c r="C28283" s="216" t="s">
        <v>89450</v>
      </c>
      <c r="D28283" s="215" t="s">
        <v>89451</v>
      </c>
    </row>
    <row r="28284" spans="1:4">
      <c r="A28284" s="215" t="s">
        <v>89452</v>
      </c>
      <c r="B28284" s="215">
        <v>1</v>
      </c>
      <c r="C28284" s="216" t="s">
        <v>89453</v>
      </c>
      <c r="D28284" s="215" t="s">
        <v>89454</v>
      </c>
    </row>
    <row r="28285" spans="1:4">
      <c r="A28285" s="215" t="s">
        <v>89455</v>
      </c>
      <c r="B28285" s="215">
        <v>1</v>
      </c>
      <c r="C28285" s="216" t="s">
        <v>89456</v>
      </c>
      <c r="D28285" s="215" t="s">
        <v>89457</v>
      </c>
    </row>
    <row r="28286" spans="1:4">
      <c r="A28286" s="215" t="s">
        <v>89458</v>
      </c>
      <c r="B28286" s="215">
        <v>1</v>
      </c>
      <c r="C28286" s="216" t="s">
        <v>89459</v>
      </c>
      <c r="D28286" s="215" t="s">
        <v>89460</v>
      </c>
    </row>
    <row r="28287" spans="1:4">
      <c r="A28287" s="215" t="s">
        <v>89461</v>
      </c>
      <c r="B28287" s="215">
        <v>1</v>
      </c>
      <c r="C28287" s="216" t="s">
        <v>89462</v>
      </c>
      <c r="D28287" s="215" t="s">
        <v>89463</v>
      </c>
    </row>
    <row r="28288" spans="1:4">
      <c r="A28288" s="215" t="s">
        <v>89464</v>
      </c>
      <c r="B28288" s="215">
        <v>1</v>
      </c>
      <c r="C28288" s="216" t="s">
        <v>89465</v>
      </c>
      <c r="D28288" s="215" t="s">
        <v>89466</v>
      </c>
    </row>
    <row r="28289" spans="1:4">
      <c r="A28289" s="215" t="s">
        <v>89467</v>
      </c>
      <c r="B28289" s="215">
        <v>1</v>
      </c>
      <c r="C28289" s="216" t="s">
        <v>89468</v>
      </c>
      <c r="D28289" s="215" t="s">
        <v>89469</v>
      </c>
    </row>
    <row r="28290" spans="1:4">
      <c r="A28290" s="215" t="s">
        <v>89470</v>
      </c>
      <c r="B28290" s="215">
        <v>1</v>
      </c>
      <c r="C28290" s="216" t="s">
        <v>89471</v>
      </c>
      <c r="D28290" s="215" t="s">
        <v>89472</v>
      </c>
    </row>
    <row r="28291" spans="1:4">
      <c r="A28291" s="215" t="s">
        <v>89473</v>
      </c>
      <c r="B28291" s="215">
        <v>1</v>
      </c>
      <c r="C28291" s="216" t="s">
        <v>89474</v>
      </c>
      <c r="D28291" s="215" t="s">
        <v>89475</v>
      </c>
    </row>
    <row r="28292" spans="1:4">
      <c r="A28292" s="215" t="s">
        <v>89476</v>
      </c>
      <c r="B28292" s="215">
        <v>1</v>
      </c>
      <c r="C28292" s="216" t="s">
        <v>89477</v>
      </c>
      <c r="D28292" s="215" t="s">
        <v>89478</v>
      </c>
    </row>
    <row r="28293" spans="1:4">
      <c r="A28293" s="215" t="s">
        <v>89479</v>
      </c>
      <c r="B28293" s="215">
        <v>1</v>
      </c>
      <c r="C28293" s="216" t="s">
        <v>89480</v>
      </c>
      <c r="D28293" s="215" t="s">
        <v>89481</v>
      </c>
    </row>
    <row r="28294" spans="1:4">
      <c r="A28294" s="215" t="s">
        <v>89482</v>
      </c>
      <c r="B28294" s="215">
        <v>1</v>
      </c>
      <c r="C28294" s="216" t="s">
        <v>89483</v>
      </c>
      <c r="D28294" s="215" t="s">
        <v>89484</v>
      </c>
    </row>
    <row r="28295" spans="1:4">
      <c r="A28295" s="215" t="s">
        <v>89485</v>
      </c>
      <c r="B28295" s="215">
        <v>1</v>
      </c>
      <c r="C28295" s="216" t="s">
        <v>89486</v>
      </c>
      <c r="D28295" s="215" t="s">
        <v>89487</v>
      </c>
    </row>
    <row r="28296" spans="1:4">
      <c r="A28296" s="215" t="s">
        <v>89488</v>
      </c>
      <c r="B28296" s="215">
        <v>1</v>
      </c>
      <c r="C28296" s="216" t="s">
        <v>89489</v>
      </c>
      <c r="D28296" s="215" t="s">
        <v>89490</v>
      </c>
    </row>
    <row r="28297" spans="1:4">
      <c r="A28297" s="215" t="s">
        <v>89491</v>
      </c>
      <c r="B28297" s="215">
        <v>1</v>
      </c>
      <c r="C28297" s="216" t="s">
        <v>89492</v>
      </c>
      <c r="D28297" s="215" t="s">
        <v>89493</v>
      </c>
    </row>
    <row r="28298" spans="1:4">
      <c r="A28298" s="215" t="s">
        <v>89494</v>
      </c>
      <c r="B28298" s="215">
        <v>1</v>
      </c>
      <c r="C28298" s="216" t="s">
        <v>89495</v>
      </c>
      <c r="D28298" s="215" t="s">
        <v>89496</v>
      </c>
    </row>
    <row r="28299" spans="1:4">
      <c r="A28299" s="215" t="s">
        <v>89497</v>
      </c>
      <c r="B28299" s="215">
        <v>1</v>
      </c>
      <c r="C28299" s="216" t="s">
        <v>89498</v>
      </c>
      <c r="D28299" s="215" t="s">
        <v>89499</v>
      </c>
    </row>
    <row r="28300" spans="1:4">
      <c r="A28300" s="215" t="s">
        <v>89500</v>
      </c>
      <c r="B28300" s="215">
        <v>1</v>
      </c>
      <c r="C28300" s="216" t="s">
        <v>89501</v>
      </c>
      <c r="D28300" s="215" t="s">
        <v>89502</v>
      </c>
    </row>
    <row r="28301" spans="1:4">
      <c r="A28301" s="215" t="s">
        <v>89503</v>
      </c>
      <c r="B28301" s="215">
        <v>1</v>
      </c>
      <c r="C28301" s="216" t="s">
        <v>89504</v>
      </c>
      <c r="D28301" s="215" t="s">
        <v>89505</v>
      </c>
    </row>
    <row r="28302" spans="1:4">
      <c r="A28302" s="215" t="s">
        <v>89506</v>
      </c>
      <c r="B28302" s="215">
        <v>1</v>
      </c>
      <c r="C28302" s="216" t="s">
        <v>89507</v>
      </c>
      <c r="D28302" s="215" t="s">
        <v>89508</v>
      </c>
    </row>
    <row r="28303" spans="1:4">
      <c r="A28303" s="215" t="s">
        <v>89509</v>
      </c>
      <c r="B28303" s="215">
        <v>1</v>
      </c>
      <c r="C28303" s="216" t="s">
        <v>89510</v>
      </c>
      <c r="D28303" s="215" t="s">
        <v>89511</v>
      </c>
    </row>
    <row r="28304" spans="1:4">
      <c r="A28304" s="215" t="s">
        <v>89512</v>
      </c>
      <c r="B28304" s="215">
        <v>1</v>
      </c>
      <c r="C28304" s="216" t="s">
        <v>89513</v>
      </c>
      <c r="D28304" s="215" t="s">
        <v>89514</v>
      </c>
    </row>
    <row r="28305" spans="1:4">
      <c r="A28305" s="215" t="s">
        <v>89515</v>
      </c>
      <c r="B28305" s="215">
        <v>1</v>
      </c>
      <c r="C28305" s="216" t="s">
        <v>89516</v>
      </c>
      <c r="D28305" s="215" t="s">
        <v>89517</v>
      </c>
    </row>
    <row r="28306" spans="1:4">
      <c r="A28306" s="215" t="s">
        <v>89518</v>
      </c>
      <c r="B28306" s="215">
        <v>1</v>
      </c>
      <c r="C28306" s="216" t="s">
        <v>89519</v>
      </c>
      <c r="D28306" s="215" t="s">
        <v>89520</v>
      </c>
    </row>
    <row r="28307" spans="1:4">
      <c r="A28307" s="215" t="s">
        <v>89521</v>
      </c>
      <c r="B28307" s="215">
        <v>1</v>
      </c>
      <c r="C28307" s="216" t="s">
        <v>89522</v>
      </c>
      <c r="D28307" s="215" t="s">
        <v>89523</v>
      </c>
    </row>
    <row r="28308" spans="1:4">
      <c r="A28308" s="215" t="s">
        <v>89524</v>
      </c>
      <c r="B28308" s="215">
        <v>1</v>
      </c>
      <c r="C28308" s="216" t="s">
        <v>89525</v>
      </c>
      <c r="D28308" s="215" t="s">
        <v>89526</v>
      </c>
    </row>
    <row r="28309" spans="1:4">
      <c r="A28309" s="215" t="s">
        <v>89527</v>
      </c>
      <c r="B28309" s="215">
        <v>1</v>
      </c>
      <c r="C28309" s="216" t="s">
        <v>89528</v>
      </c>
      <c r="D28309" s="215" t="s">
        <v>89529</v>
      </c>
    </row>
    <row r="28310" spans="1:4">
      <c r="A28310" s="215" t="s">
        <v>89530</v>
      </c>
      <c r="B28310" s="215">
        <v>1</v>
      </c>
      <c r="C28310" s="216" t="s">
        <v>89531</v>
      </c>
      <c r="D28310" s="215" t="s">
        <v>89532</v>
      </c>
    </row>
    <row r="28311" spans="1:4">
      <c r="A28311" s="215" t="s">
        <v>89533</v>
      </c>
      <c r="B28311" s="215">
        <v>1</v>
      </c>
      <c r="C28311" s="216" t="s">
        <v>89534</v>
      </c>
      <c r="D28311" s="215" t="s">
        <v>89535</v>
      </c>
    </row>
    <row r="28312" spans="1:4">
      <c r="A28312" s="215" t="s">
        <v>89536</v>
      </c>
      <c r="B28312" s="215">
        <v>1</v>
      </c>
      <c r="C28312" s="216" t="s">
        <v>89537</v>
      </c>
      <c r="D28312" s="215" t="s">
        <v>89538</v>
      </c>
    </row>
    <row r="28313" spans="1:4">
      <c r="A28313" s="215" t="s">
        <v>89539</v>
      </c>
      <c r="B28313" s="215">
        <v>1</v>
      </c>
      <c r="C28313" s="216" t="s">
        <v>89540</v>
      </c>
      <c r="D28313" s="215" t="s">
        <v>89541</v>
      </c>
    </row>
    <row r="28314" spans="1:4">
      <c r="A28314" s="215" t="s">
        <v>89542</v>
      </c>
      <c r="B28314" s="215">
        <v>1</v>
      </c>
      <c r="C28314" s="216" t="s">
        <v>89543</v>
      </c>
      <c r="D28314" s="215" t="s">
        <v>89544</v>
      </c>
    </row>
    <row r="28315" spans="1:4">
      <c r="A28315" s="215" t="s">
        <v>89545</v>
      </c>
      <c r="B28315" s="215">
        <v>1</v>
      </c>
      <c r="C28315" s="216" t="s">
        <v>89546</v>
      </c>
      <c r="D28315" s="215" t="s">
        <v>89547</v>
      </c>
    </row>
    <row r="28316" spans="1:4">
      <c r="A28316" s="215" t="s">
        <v>89548</v>
      </c>
      <c r="B28316" s="215">
        <v>1</v>
      </c>
      <c r="C28316" s="216" t="s">
        <v>89549</v>
      </c>
      <c r="D28316" s="215" t="s">
        <v>89550</v>
      </c>
    </row>
    <row r="28317" spans="1:4">
      <c r="A28317" s="215" t="s">
        <v>89551</v>
      </c>
      <c r="B28317" s="215">
        <v>1</v>
      </c>
      <c r="C28317" s="216" t="s">
        <v>89552</v>
      </c>
      <c r="D28317" s="215" t="s">
        <v>89553</v>
      </c>
    </row>
    <row r="28318" spans="1:4">
      <c r="A28318" s="215" t="s">
        <v>89554</v>
      </c>
      <c r="B28318" s="215">
        <v>1</v>
      </c>
      <c r="C28318" s="216" t="s">
        <v>89555</v>
      </c>
      <c r="D28318" s="215" t="s">
        <v>89556</v>
      </c>
    </row>
    <row r="28319" spans="1:4">
      <c r="A28319" s="215" t="s">
        <v>89557</v>
      </c>
      <c r="B28319" s="215">
        <v>1</v>
      </c>
      <c r="C28319" s="216" t="s">
        <v>89558</v>
      </c>
      <c r="D28319" s="215" t="s">
        <v>89559</v>
      </c>
    </row>
    <row r="28320" spans="1:4">
      <c r="A28320" s="215" t="s">
        <v>89560</v>
      </c>
      <c r="B28320" s="215">
        <v>1</v>
      </c>
      <c r="C28320" s="216" t="s">
        <v>89561</v>
      </c>
      <c r="D28320" s="215" t="s">
        <v>89562</v>
      </c>
    </row>
    <row r="28321" spans="1:4">
      <c r="A28321" s="215" t="s">
        <v>89563</v>
      </c>
      <c r="B28321" s="215">
        <v>1</v>
      </c>
      <c r="C28321" s="216" t="s">
        <v>89564</v>
      </c>
      <c r="D28321" s="215" t="s">
        <v>89565</v>
      </c>
    </row>
    <row r="28322" spans="1:4">
      <c r="A28322" s="215" t="s">
        <v>89566</v>
      </c>
      <c r="B28322" s="215">
        <v>1</v>
      </c>
      <c r="C28322" s="216" t="s">
        <v>89567</v>
      </c>
      <c r="D28322" s="215" t="s">
        <v>89568</v>
      </c>
    </row>
    <row r="28323" spans="1:4">
      <c r="A28323" s="215" t="s">
        <v>89569</v>
      </c>
      <c r="B28323" s="215">
        <v>1</v>
      </c>
      <c r="C28323" s="216" t="s">
        <v>89570</v>
      </c>
      <c r="D28323" s="215" t="s">
        <v>89571</v>
      </c>
    </row>
    <row r="28324" spans="1:4">
      <c r="A28324" s="215" t="s">
        <v>89572</v>
      </c>
      <c r="B28324" s="215">
        <v>1</v>
      </c>
      <c r="C28324" s="216" t="s">
        <v>89573</v>
      </c>
      <c r="D28324" s="215" t="s">
        <v>89574</v>
      </c>
    </row>
    <row r="28325" spans="1:4">
      <c r="A28325" s="215" t="s">
        <v>89575</v>
      </c>
      <c r="B28325" s="215">
        <v>1</v>
      </c>
      <c r="C28325" s="216" t="s">
        <v>89576</v>
      </c>
      <c r="D28325" s="215" t="s">
        <v>89577</v>
      </c>
    </row>
    <row r="28326" spans="1:4">
      <c r="A28326" s="215" t="s">
        <v>89578</v>
      </c>
      <c r="B28326" s="215">
        <v>1</v>
      </c>
      <c r="C28326" s="216" t="s">
        <v>89579</v>
      </c>
      <c r="D28326" s="215" t="s">
        <v>89580</v>
      </c>
    </row>
    <row r="28327" spans="1:4">
      <c r="A28327" s="215" t="s">
        <v>89581</v>
      </c>
      <c r="B28327" s="215">
        <v>1</v>
      </c>
      <c r="C28327" s="216" t="s">
        <v>89582</v>
      </c>
      <c r="D28327" s="215" t="s">
        <v>89583</v>
      </c>
    </row>
    <row r="28328" spans="1:4">
      <c r="A28328" s="215" t="s">
        <v>89584</v>
      </c>
      <c r="B28328" s="215">
        <v>1</v>
      </c>
      <c r="C28328" s="216" t="s">
        <v>89585</v>
      </c>
      <c r="D28328" s="215" t="s">
        <v>89586</v>
      </c>
    </row>
    <row r="28329" spans="1:4">
      <c r="A28329" s="215" t="s">
        <v>89587</v>
      </c>
      <c r="B28329" s="215">
        <v>1</v>
      </c>
      <c r="C28329" s="216" t="s">
        <v>89588</v>
      </c>
      <c r="D28329" s="215" t="s">
        <v>89589</v>
      </c>
    </row>
    <row r="28330" spans="1:4">
      <c r="A28330" s="215" t="s">
        <v>89590</v>
      </c>
      <c r="B28330" s="215">
        <v>1</v>
      </c>
      <c r="C28330" s="216" t="s">
        <v>89591</v>
      </c>
      <c r="D28330" s="215" t="s">
        <v>89592</v>
      </c>
    </row>
    <row r="28331" spans="1:4">
      <c r="A28331" s="215" t="s">
        <v>89593</v>
      </c>
      <c r="B28331" s="215">
        <v>1</v>
      </c>
      <c r="C28331" s="216" t="s">
        <v>89594</v>
      </c>
      <c r="D28331" s="215" t="s">
        <v>89595</v>
      </c>
    </row>
    <row r="28332" spans="1:4">
      <c r="A28332" s="215" t="s">
        <v>89596</v>
      </c>
      <c r="B28332" s="215">
        <v>1</v>
      </c>
      <c r="C28332" s="216" t="s">
        <v>89597</v>
      </c>
      <c r="D28332" s="215" t="s">
        <v>89598</v>
      </c>
    </row>
    <row r="28333" spans="1:4">
      <c r="A28333" s="215" t="s">
        <v>89599</v>
      </c>
      <c r="B28333" s="215">
        <v>1</v>
      </c>
      <c r="C28333" s="216" t="s">
        <v>89600</v>
      </c>
      <c r="D28333" s="215" t="s">
        <v>89601</v>
      </c>
    </row>
    <row r="28334" spans="1:4">
      <c r="A28334" s="215" t="s">
        <v>89602</v>
      </c>
      <c r="B28334" s="215">
        <v>1</v>
      </c>
      <c r="C28334" s="216" t="s">
        <v>89603</v>
      </c>
      <c r="D28334" s="215" t="s">
        <v>89604</v>
      </c>
    </row>
    <row r="28335" spans="1:4">
      <c r="A28335" s="215" t="s">
        <v>89605</v>
      </c>
      <c r="B28335" s="215">
        <v>1</v>
      </c>
      <c r="C28335" s="216" t="s">
        <v>89606</v>
      </c>
      <c r="D28335" s="215" t="s">
        <v>89607</v>
      </c>
    </row>
    <row r="28336" spans="1:4">
      <c r="A28336" s="215" t="s">
        <v>89608</v>
      </c>
      <c r="B28336" s="215">
        <v>1</v>
      </c>
      <c r="C28336" s="216" t="s">
        <v>89609</v>
      </c>
      <c r="D28336" s="215" t="s">
        <v>89610</v>
      </c>
    </row>
    <row r="28337" spans="1:4">
      <c r="A28337" s="215" t="s">
        <v>89611</v>
      </c>
      <c r="B28337" s="215">
        <v>1</v>
      </c>
      <c r="C28337" s="216" t="s">
        <v>89612</v>
      </c>
      <c r="D28337" s="215" t="s">
        <v>111551</v>
      </c>
    </row>
    <row r="28338" spans="1:4">
      <c r="A28338" s="215" t="s">
        <v>89613</v>
      </c>
      <c r="B28338" s="215">
        <v>1</v>
      </c>
      <c r="C28338" s="216" t="s">
        <v>89614</v>
      </c>
      <c r="D28338" s="215" t="s">
        <v>89615</v>
      </c>
    </row>
    <row r="28339" spans="1:4">
      <c r="A28339" s="215" t="s">
        <v>89616</v>
      </c>
      <c r="B28339" s="215">
        <v>1</v>
      </c>
      <c r="C28339" s="216" t="s">
        <v>89617</v>
      </c>
      <c r="D28339" s="215" t="s">
        <v>89618</v>
      </c>
    </row>
    <row r="28340" spans="1:4">
      <c r="A28340" s="215" t="s">
        <v>89619</v>
      </c>
      <c r="B28340" s="215">
        <v>1</v>
      </c>
      <c r="C28340" s="216" t="s">
        <v>89620</v>
      </c>
      <c r="D28340" s="215" t="s">
        <v>89621</v>
      </c>
    </row>
    <row r="28341" spans="1:4">
      <c r="A28341" s="215" t="s">
        <v>89622</v>
      </c>
      <c r="B28341" s="215">
        <v>1</v>
      </c>
      <c r="C28341" s="216" t="s">
        <v>89623</v>
      </c>
      <c r="D28341" s="215" t="s">
        <v>89624</v>
      </c>
    </row>
    <row r="28342" spans="1:4">
      <c r="A28342" s="215" t="s">
        <v>89625</v>
      </c>
      <c r="B28342" s="215">
        <v>1</v>
      </c>
      <c r="C28342" s="216" t="s">
        <v>89626</v>
      </c>
      <c r="D28342" s="215" t="s">
        <v>111552</v>
      </c>
    </row>
    <row r="28343" spans="1:4">
      <c r="A28343" s="215" t="s">
        <v>89627</v>
      </c>
      <c r="B28343" s="215">
        <v>1</v>
      </c>
      <c r="C28343" s="216" t="s">
        <v>89628</v>
      </c>
      <c r="D28343" s="215" t="s">
        <v>89629</v>
      </c>
    </row>
    <row r="28344" spans="1:4">
      <c r="A28344" s="215" t="s">
        <v>89630</v>
      </c>
      <c r="B28344" s="215">
        <v>1</v>
      </c>
      <c r="C28344" s="216" t="s">
        <v>89631</v>
      </c>
      <c r="D28344" s="215" t="s">
        <v>89632</v>
      </c>
    </row>
    <row r="28345" spans="1:4">
      <c r="A28345" s="215" t="s">
        <v>89633</v>
      </c>
      <c r="B28345" s="215">
        <v>1</v>
      </c>
      <c r="C28345" s="216" t="s">
        <v>89634</v>
      </c>
      <c r="D28345" s="215" t="s">
        <v>89635</v>
      </c>
    </row>
    <row r="28346" spans="1:4">
      <c r="A28346" s="215" t="s">
        <v>111553</v>
      </c>
      <c r="B28346" s="215">
        <v>1</v>
      </c>
      <c r="C28346" s="216" t="s">
        <v>111554</v>
      </c>
      <c r="D28346" s="215" t="s">
        <v>111555</v>
      </c>
    </row>
    <row r="28347" spans="1:4">
      <c r="A28347" s="215" t="s">
        <v>89636</v>
      </c>
      <c r="B28347" s="215">
        <v>1</v>
      </c>
      <c r="C28347" s="216" t="s">
        <v>89637</v>
      </c>
      <c r="D28347" s="215" t="s">
        <v>89638</v>
      </c>
    </row>
    <row r="28348" spans="1:4">
      <c r="A28348" s="215" t="s">
        <v>89639</v>
      </c>
      <c r="B28348" s="215">
        <v>1</v>
      </c>
      <c r="C28348" s="216" t="s">
        <v>89640</v>
      </c>
      <c r="D28348" s="215" t="s">
        <v>89641</v>
      </c>
    </row>
    <row r="28349" spans="1:4">
      <c r="A28349" s="215" t="s">
        <v>89642</v>
      </c>
      <c r="B28349" s="215">
        <v>1</v>
      </c>
      <c r="C28349" s="216" t="s">
        <v>89643</v>
      </c>
      <c r="D28349" s="215" t="s">
        <v>88771</v>
      </c>
    </row>
    <row r="28350" spans="1:4">
      <c r="A28350" s="215" t="s">
        <v>89644</v>
      </c>
      <c r="B28350" s="215">
        <v>1</v>
      </c>
      <c r="C28350" s="216" t="s">
        <v>89645</v>
      </c>
      <c r="D28350" s="215" t="s">
        <v>89646</v>
      </c>
    </row>
    <row r="28351" spans="1:4">
      <c r="A28351" s="215" t="s">
        <v>89647</v>
      </c>
      <c r="B28351" s="215">
        <v>1</v>
      </c>
      <c r="C28351" s="216" t="s">
        <v>89648</v>
      </c>
      <c r="D28351" s="215" t="s">
        <v>89649</v>
      </c>
    </row>
    <row r="28352" spans="1:4">
      <c r="A28352" s="215" t="s">
        <v>89650</v>
      </c>
      <c r="B28352" s="215">
        <v>1</v>
      </c>
      <c r="C28352" s="216" t="s">
        <v>89651</v>
      </c>
      <c r="D28352" s="215" t="s">
        <v>89652</v>
      </c>
    </row>
    <row r="28353" spans="1:4">
      <c r="A28353" s="215" t="s">
        <v>89653</v>
      </c>
      <c r="B28353" s="215">
        <v>1</v>
      </c>
      <c r="C28353" s="216" t="s">
        <v>89654</v>
      </c>
      <c r="D28353" s="215" t="s">
        <v>89655</v>
      </c>
    </row>
    <row r="28354" spans="1:4">
      <c r="A28354" s="215" t="s">
        <v>89656</v>
      </c>
      <c r="B28354" s="215">
        <v>1</v>
      </c>
      <c r="C28354" s="216" t="s">
        <v>89657</v>
      </c>
      <c r="D28354" s="215" t="s">
        <v>89658</v>
      </c>
    </row>
    <row r="28355" spans="1:4">
      <c r="A28355" s="215" t="s">
        <v>89659</v>
      </c>
      <c r="B28355" s="215">
        <v>1</v>
      </c>
      <c r="C28355" s="216" t="s">
        <v>89660</v>
      </c>
      <c r="D28355" s="215" t="s">
        <v>89661</v>
      </c>
    </row>
    <row r="28356" spans="1:4">
      <c r="A28356" s="215" t="s">
        <v>89662</v>
      </c>
      <c r="B28356" s="215">
        <v>1</v>
      </c>
      <c r="C28356" s="216" t="s">
        <v>89663</v>
      </c>
      <c r="D28356" s="215" t="s">
        <v>89664</v>
      </c>
    </row>
    <row r="28357" spans="1:4">
      <c r="A28357" s="215" t="s">
        <v>89665</v>
      </c>
      <c r="B28357" s="215">
        <v>1</v>
      </c>
      <c r="C28357" s="216" t="s">
        <v>89666</v>
      </c>
      <c r="D28357" s="215" t="s">
        <v>89667</v>
      </c>
    </row>
    <row r="28358" spans="1:4">
      <c r="A28358" s="215" t="s">
        <v>89668</v>
      </c>
      <c r="B28358" s="215">
        <v>1</v>
      </c>
      <c r="C28358" s="216" t="s">
        <v>89669</v>
      </c>
      <c r="D28358" s="215" t="s">
        <v>89670</v>
      </c>
    </row>
    <row r="28359" spans="1:4">
      <c r="A28359" s="215" t="s">
        <v>89671</v>
      </c>
      <c r="B28359" s="215">
        <v>1</v>
      </c>
      <c r="C28359" s="216" t="s">
        <v>89672</v>
      </c>
      <c r="D28359" s="215" t="s">
        <v>89673</v>
      </c>
    </row>
    <row r="28360" spans="1:4">
      <c r="A28360" s="215" t="s">
        <v>89674</v>
      </c>
      <c r="B28360" s="215">
        <v>1</v>
      </c>
      <c r="C28360" s="216" t="s">
        <v>89675</v>
      </c>
      <c r="D28360" s="215" t="s">
        <v>89676</v>
      </c>
    </row>
    <row r="28361" spans="1:4">
      <c r="A28361" s="215" t="s">
        <v>89677</v>
      </c>
      <c r="B28361" s="215">
        <v>1</v>
      </c>
      <c r="C28361" s="216" t="s">
        <v>89678</v>
      </c>
      <c r="D28361" s="215" t="s">
        <v>89679</v>
      </c>
    </row>
    <row r="28362" spans="1:4">
      <c r="A28362" s="215" t="s">
        <v>89680</v>
      </c>
      <c r="B28362" s="215">
        <v>1</v>
      </c>
      <c r="C28362" s="216" t="s">
        <v>89681</v>
      </c>
      <c r="D28362" s="215" t="s">
        <v>111556</v>
      </c>
    </row>
    <row r="28363" spans="1:4">
      <c r="A28363" s="215" t="s">
        <v>89682</v>
      </c>
      <c r="B28363" s="215">
        <v>1</v>
      </c>
      <c r="C28363" s="216" t="s">
        <v>89683</v>
      </c>
      <c r="D28363" s="215" t="s">
        <v>89684</v>
      </c>
    </row>
    <row r="28364" spans="1:4">
      <c r="A28364" s="215" t="s">
        <v>89685</v>
      </c>
      <c r="B28364" s="215">
        <v>1</v>
      </c>
      <c r="C28364" s="216" t="s">
        <v>89686</v>
      </c>
      <c r="D28364" s="215" t="s">
        <v>89687</v>
      </c>
    </row>
    <row r="28365" spans="1:4">
      <c r="A28365" s="215" t="s">
        <v>89688</v>
      </c>
      <c r="B28365" s="215">
        <v>1</v>
      </c>
      <c r="C28365" s="216" t="s">
        <v>89689</v>
      </c>
      <c r="D28365" s="215" t="s">
        <v>89690</v>
      </c>
    </row>
    <row r="28366" spans="1:4">
      <c r="A28366" s="215" t="s">
        <v>89691</v>
      </c>
      <c r="B28366" s="215">
        <v>1</v>
      </c>
      <c r="C28366" s="216" t="s">
        <v>89692</v>
      </c>
      <c r="D28366" s="215" t="s">
        <v>89693</v>
      </c>
    </row>
    <row r="28367" spans="1:4">
      <c r="A28367" s="215" t="s">
        <v>89694</v>
      </c>
      <c r="B28367" s="215">
        <v>1</v>
      </c>
      <c r="C28367" s="216" t="s">
        <v>89695</v>
      </c>
      <c r="D28367" s="215" t="s">
        <v>89696</v>
      </c>
    </row>
    <row r="28368" spans="1:4">
      <c r="A28368" s="215" t="s">
        <v>89697</v>
      </c>
      <c r="B28368" s="215">
        <v>1</v>
      </c>
      <c r="C28368" s="216" t="s">
        <v>89698</v>
      </c>
      <c r="D28368" s="215" t="s">
        <v>89699</v>
      </c>
    </row>
    <row r="28369" spans="1:4">
      <c r="A28369" s="215" t="s">
        <v>89700</v>
      </c>
      <c r="B28369" s="215">
        <v>1</v>
      </c>
      <c r="C28369" s="216" t="s">
        <v>89701</v>
      </c>
      <c r="D28369" s="215" t="s">
        <v>89702</v>
      </c>
    </row>
    <row r="28370" spans="1:4">
      <c r="A28370" s="215" t="s">
        <v>89703</v>
      </c>
      <c r="B28370" s="215">
        <v>1</v>
      </c>
      <c r="C28370" s="216" t="s">
        <v>89704</v>
      </c>
      <c r="D28370" s="215" t="s">
        <v>89705</v>
      </c>
    </row>
    <row r="28371" spans="1:4">
      <c r="A28371" s="215" t="s">
        <v>89706</v>
      </c>
      <c r="B28371" s="215">
        <v>1</v>
      </c>
      <c r="C28371" s="216" t="s">
        <v>89707</v>
      </c>
      <c r="D28371" s="215" t="s">
        <v>89708</v>
      </c>
    </row>
    <row r="28372" spans="1:4">
      <c r="A28372" s="215" t="s">
        <v>89709</v>
      </c>
      <c r="B28372" s="215">
        <v>1</v>
      </c>
      <c r="C28372" s="216" t="s">
        <v>89710</v>
      </c>
      <c r="D28372" s="215" t="s">
        <v>89711</v>
      </c>
    </row>
    <row r="28373" spans="1:4">
      <c r="A28373" s="215" t="s">
        <v>89712</v>
      </c>
      <c r="B28373" s="215">
        <v>1</v>
      </c>
      <c r="C28373" s="216" t="s">
        <v>89713</v>
      </c>
      <c r="D28373" s="215" t="s">
        <v>89714</v>
      </c>
    </row>
    <row r="28374" spans="1:4">
      <c r="A28374" s="215" t="s">
        <v>89715</v>
      </c>
      <c r="B28374" s="215">
        <v>1</v>
      </c>
      <c r="C28374" s="216" t="s">
        <v>89716</v>
      </c>
      <c r="D28374" s="215" t="s">
        <v>89717</v>
      </c>
    </row>
    <row r="28375" spans="1:4">
      <c r="A28375" s="215" t="s">
        <v>89718</v>
      </c>
      <c r="B28375" s="215">
        <v>1</v>
      </c>
      <c r="C28375" s="216" t="s">
        <v>89719</v>
      </c>
      <c r="D28375" s="215" t="s">
        <v>89720</v>
      </c>
    </row>
    <row r="28376" spans="1:4">
      <c r="A28376" s="215" t="s">
        <v>89721</v>
      </c>
      <c r="B28376" s="215">
        <v>1</v>
      </c>
      <c r="C28376" s="216" t="s">
        <v>89722</v>
      </c>
      <c r="D28376" s="215" t="s">
        <v>89723</v>
      </c>
    </row>
    <row r="28377" spans="1:4">
      <c r="A28377" s="215" t="s">
        <v>89724</v>
      </c>
      <c r="B28377" s="215">
        <v>1</v>
      </c>
      <c r="C28377" s="216" t="s">
        <v>89725</v>
      </c>
      <c r="D28377" s="215" t="s">
        <v>89726</v>
      </c>
    </row>
    <row r="28378" spans="1:4">
      <c r="A28378" s="215" t="s">
        <v>89727</v>
      </c>
      <c r="B28378" s="215">
        <v>1</v>
      </c>
      <c r="C28378" s="216" t="s">
        <v>89728</v>
      </c>
      <c r="D28378" s="215" t="s">
        <v>89729</v>
      </c>
    </row>
    <row r="28379" spans="1:4">
      <c r="A28379" s="215" t="s">
        <v>89730</v>
      </c>
      <c r="B28379" s="215">
        <v>1</v>
      </c>
      <c r="C28379" s="216" t="s">
        <v>89731</v>
      </c>
      <c r="D28379" s="215" t="s">
        <v>89732</v>
      </c>
    </row>
    <row r="28380" spans="1:4">
      <c r="A28380" s="215" t="s">
        <v>89733</v>
      </c>
      <c r="B28380" s="215">
        <v>1</v>
      </c>
      <c r="C28380" s="216" t="s">
        <v>89734</v>
      </c>
      <c r="D28380" s="215" t="s">
        <v>89735</v>
      </c>
    </row>
    <row r="28381" spans="1:4">
      <c r="A28381" s="215" t="s">
        <v>89736</v>
      </c>
      <c r="B28381" s="215">
        <v>1</v>
      </c>
      <c r="C28381" s="216" t="s">
        <v>89737</v>
      </c>
      <c r="D28381" s="215" t="s">
        <v>89738</v>
      </c>
    </row>
    <row r="28382" spans="1:4">
      <c r="A28382" s="215" t="s">
        <v>89739</v>
      </c>
      <c r="B28382" s="215">
        <v>1</v>
      </c>
      <c r="C28382" s="216" t="s">
        <v>89740</v>
      </c>
      <c r="D28382" s="215" t="s">
        <v>89741</v>
      </c>
    </row>
    <row r="28383" spans="1:4">
      <c r="A28383" s="215" t="s">
        <v>89742</v>
      </c>
      <c r="B28383" s="215">
        <v>1</v>
      </c>
      <c r="C28383" s="216" t="s">
        <v>89743</v>
      </c>
      <c r="D28383" s="215" t="s">
        <v>89744</v>
      </c>
    </row>
    <row r="28384" spans="1:4">
      <c r="A28384" s="215" t="s">
        <v>89745</v>
      </c>
      <c r="B28384" s="215">
        <v>1</v>
      </c>
      <c r="C28384" s="216" t="s">
        <v>89746</v>
      </c>
      <c r="D28384" s="215" t="s">
        <v>89747</v>
      </c>
    </row>
    <row r="28385" spans="1:4">
      <c r="A28385" s="215" t="s">
        <v>89748</v>
      </c>
      <c r="B28385" s="215">
        <v>1</v>
      </c>
      <c r="C28385" s="216" t="s">
        <v>89749</v>
      </c>
      <c r="D28385" s="215" t="s">
        <v>89750</v>
      </c>
    </row>
    <row r="28386" spans="1:4">
      <c r="A28386" s="215" t="s">
        <v>89751</v>
      </c>
      <c r="B28386" s="215">
        <v>1</v>
      </c>
      <c r="C28386" s="216" t="s">
        <v>89752</v>
      </c>
      <c r="D28386" s="215" t="s">
        <v>89753</v>
      </c>
    </row>
    <row r="28387" spans="1:4">
      <c r="A28387" s="215" t="s">
        <v>89754</v>
      </c>
      <c r="B28387" s="215">
        <v>1</v>
      </c>
      <c r="C28387" s="216" t="s">
        <v>89755</v>
      </c>
      <c r="D28387" s="215" t="s">
        <v>89756</v>
      </c>
    </row>
    <row r="28388" spans="1:4">
      <c r="A28388" s="215" t="s">
        <v>89757</v>
      </c>
      <c r="B28388" s="215">
        <v>1</v>
      </c>
      <c r="C28388" s="216" t="s">
        <v>89758</v>
      </c>
      <c r="D28388" s="215" t="s">
        <v>89759</v>
      </c>
    </row>
    <row r="28389" spans="1:4">
      <c r="A28389" s="215" t="s">
        <v>89760</v>
      </c>
      <c r="B28389" s="215">
        <v>2</v>
      </c>
      <c r="C28389" s="216" t="s">
        <v>89761</v>
      </c>
      <c r="D28389" s="215" t="s">
        <v>89762</v>
      </c>
    </row>
    <row r="28390" spans="1:4">
      <c r="A28390" s="215" t="s">
        <v>89763</v>
      </c>
      <c r="B28390" s="215">
        <v>1</v>
      </c>
      <c r="C28390" s="216" t="s">
        <v>89764</v>
      </c>
      <c r="D28390" s="215" t="s">
        <v>89765</v>
      </c>
    </row>
    <row r="28391" spans="1:4">
      <c r="A28391" s="215" t="s">
        <v>89766</v>
      </c>
      <c r="B28391" s="215">
        <v>1</v>
      </c>
      <c r="C28391" s="216" t="s">
        <v>89767</v>
      </c>
      <c r="D28391" s="215" t="s">
        <v>89768</v>
      </c>
    </row>
    <row r="28392" spans="1:4">
      <c r="A28392" s="215" t="s">
        <v>89769</v>
      </c>
      <c r="B28392" s="215">
        <v>1</v>
      </c>
      <c r="C28392" s="216" t="s">
        <v>89770</v>
      </c>
      <c r="D28392" s="215" t="s">
        <v>89771</v>
      </c>
    </row>
    <row r="28393" spans="1:4">
      <c r="A28393" s="215" t="s">
        <v>89772</v>
      </c>
      <c r="B28393" s="215">
        <v>1</v>
      </c>
      <c r="C28393" s="216" t="s">
        <v>89773</v>
      </c>
      <c r="D28393" s="215" t="s">
        <v>89002</v>
      </c>
    </row>
    <row r="28394" spans="1:4">
      <c r="A28394" s="215" t="s">
        <v>89774</v>
      </c>
      <c r="B28394" s="215">
        <v>1</v>
      </c>
      <c r="C28394" s="216" t="s">
        <v>89775</v>
      </c>
      <c r="D28394" s="215" t="s">
        <v>89776</v>
      </c>
    </row>
    <row r="28395" spans="1:4">
      <c r="A28395" s="215" t="s">
        <v>89777</v>
      </c>
      <c r="B28395" s="215">
        <v>1</v>
      </c>
      <c r="C28395" s="216" t="s">
        <v>89778</v>
      </c>
      <c r="D28395" s="215" t="s">
        <v>89779</v>
      </c>
    </row>
    <row r="28396" spans="1:4">
      <c r="A28396" s="215" t="s">
        <v>89780</v>
      </c>
      <c r="B28396" s="215">
        <v>1</v>
      </c>
      <c r="C28396" s="216" t="s">
        <v>89781</v>
      </c>
      <c r="D28396" s="215" t="s">
        <v>89782</v>
      </c>
    </row>
    <row r="28397" spans="1:4">
      <c r="A28397" s="215" t="s">
        <v>89783</v>
      </c>
      <c r="B28397" s="215">
        <v>1</v>
      </c>
      <c r="C28397" s="216" t="s">
        <v>89784</v>
      </c>
      <c r="D28397" s="215" t="s">
        <v>89785</v>
      </c>
    </row>
    <row r="28398" spans="1:4">
      <c r="A28398" s="215" t="s">
        <v>89786</v>
      </c>
      <c r="B28398" s="215">
        <v>1</v>
      </c>
      <c r="C28398" s="216" t="s">
        <v>89787</v>
      </c>
      <c r="D28398" s="215" t="s">
        <v>89788</v>
      </c>
    </row>
    <row r="28399" spans="1:4">
      <c r="A28399" s="215" t="s">
        <v>89789</v>
      </c>
      <c r="B28399" s="215">
        <v>1</v>
      </c>
      <c r="C28399" s="216" t="s">
        <v>89790</v>
      </c>
      <c r="D28399" s="215" t="s">
        <v>89791</v>
      </c>
    </row>
    <row r="28400" spans="1:4">
      <c r="A28400" s="215" t="s">
        <v>89792</v>
      </c>
      <c r="B28400" s="215">
        <v>1</v>
      </c>
      <c r="C28400" s="216" t="s">
        <v>89793</v>
      </c>
      <c r="D28400" s="215" t="s">
        <v>89794</v>
      </c>
    </row>
    <row r="28401" spans="1:4">
      <c r="A28401" s="215" t="s">
        <v>89795</v>
      </c>
      <c r="B28401" s="215">
        <v>1</v>
      </c>
      <c r="C28401" s="216" t="s">
        <v>89796</v>
      </c>
      <c r="D28401" s="215" t="s">
        <v>89797</v>
      </c>
    </row>
    <row r="28402" spans="1:4">
      <c r="A28402" s="215" t="s">
        <v>89798</v>
      </c>
      <c r="B28402" s="215">
        <v>1</v>
      </c>
      <c r="C28402" s="216" t="s">
        <v>89799</v>
      </c>
      <c r="D28402" s="215" t="s">
        <v>89800</v>
      </c>
    </row>
    <row r="28403" spans="1:4">
      <c r="A28403" s="215" t="s">
        <v>89801</v>
      </c>
      <c r="B28403" s="215">
        <v>1</v>
      </c>
      <c r="C28403" s="216" t="s">
        <v>89802</v>
      </c>
      <c r="D28403" s="215" t="s">
        <v>89803</v>
      </c>
    </row>
    <row r="28404" spans="1:4">
      <c r="A28404" s="215" t="s">
        <v>89804</v>
      </c>
      <c r="B28404" s="215">
        <v>1</v>
      </c>
      <c r="C28404" s="216" t="s">
        <v>89805</v>
      </c>
      <c r="D28404" s="215" t="s">
        <v>89806</v>
      </c>
    </row>
    <row r="28405" spans="1:4">
      <c r="A28405" s="215" t="s">
        <v>89807</v>
      </c>
      <c r="B28405" s="215">
        <v>1</v>
      </c>
      <c r="C28405" s="216" t="s">
        <v>89808</v>
      </c>
      <c r="D28405" s="215" t="s">
        <v>89053</v>
      </c>
    </row>
    <row r="28406" spans="1:4">
      <c r="A28406" s="215" t="s">
        <v>89809</v>
      </c>
      <c r="B28406" s="215">
        <v>1</v>
      </c>
      <c r="C28406" s="216" t="s">
        <v>89810</v>
      </c>
      <c r="D28406" s="215" t="s">
        <v>89811</v>
      </c>
    </row>
    <row r="28407" spans="1:4">
      <c r="A28407" s="215" t="s">
        <v>89812</v>
      </c>
      <c r="B28407" s="215">
        <v>1</v>
      </c>
      <c r="C28407" s="216" t="s">
        <v>89813</v>
      </c>
      <c r="D28407" s="215" t="s">
        <v>89814</v>
      </c>
    </row>
    <row r="28408" spans="1:4">
      <c r="A28408" s="215" t="s">
        <v>89815</v>
      </c>
      <c r="B28408" s="215">
        <v>1</v>
      </c>
      <c r="C28408" s="216" t="s">
        <v>89816</v>
      </c>
      <c r="D28408" s="215" t="s">
        <v>89817</v>
      </c>
    </row>
    <row r="28409" spans="1:4">
      <c r="A28409" s="215" t="s">
        <v>89818</v>
      </c>
      <c r="B28409" s="215">
        <v>1</v>
      </c>
      <c r="C28409" s="216" t="s">
        <v>89819</v>
      </c>
      <c r="D28409" s="215" t="s">
        <v>89820</v>
      </c>
    </row>
    <row r="28410" spans="1:4">
      <c r="A28410" s="215" t="s">
        <v>89821</v>
      </c>
      <c r="B28410" s="215">
        <v>1</v>
      </c>
      <c r="C28410" s="216" t="s">
        <v>89822</v>
      </c>
      <c r="D28410" s="215" t="s">
        <v>89823</v>
      </c>
    </row>
    <row r="28411" spans="1:4">
      <c r="A28411" s="215" t="s">
        <v>89824</v>
      </c>
      <c r="B28411" s="215">
        <v>1</v>
      </c>
      <c r="C28411" s="216" t="s">
        <v>89825</v>
      </c>
      <c r="D28411" s="215" t="s">
        <v>89826</v>
      </c>
    </row>
    <row r="28412" spans="1:4">
      <c r="A28412" s="215" t="s">
        <v>89827</v>
      </c>
      <c r="B28412" s="215">
        <v>1</v>
      </c>
      <c r="C28412" s="216" t="s">
        <v>89828</v>
      </c>
      <c r="D28412" s="215" t="s">
        <v>89829</v>
      </c>
    </row>
    <row r="28413" spans="1:4">
      <c r="A28413" s="215" t="s">
        <v>89830</v>
      </c>
      <c r="B28413" s="215">
        <v>1</v>
      </c>
      <c r="C28413" s="216" t="s">
        <v>89831</v>
      </c>
      <c r="D28413" s="215" t="s">
        <v>89098</v>
      </c>
    </row>
    <row r="28414" spans="1:4">
      <c r="A28414" s="215" t="s">
        <v>89832</v>
      </c>
      <c r="B28414" s="215">
        <v>1</v>
      </c>
      <c r="C28414" s="216" t="s">
        <v>89833</v>
      </c>
      <c r="D28414" s="215" t="s">
        <v>89834</v>
      </c>
    </row>
    <row r="28415" spans="1:4">
      <c r="A28415" s="215" t="s">
        <v>89835</v>
      </c>
      <c r="B28415" s="215">
        <v>1</v>
      </c>
      <c r="C28415" s="216" t="s">
        <v>89836</v>
      </c>
      <c r="D28415" s="215" t="s">
        <v>89837</v>
      </c>
    </row>
    <row r="28416" spans="1:4">
      <c r="A28416" s="215" t="s">
        <v>89838</v>
      </c>
      <c r="B28416" s="215">
        <v>1</v>
      </c>
      <c r="C28416" s="216" t="s">
        <v>89839</v>
      </c>
      <c r="D28416" s="215" t="s">
        <v>89840</v>
      </c>
    </row>
    <row r="28417" spans="1:4">
      <c r="A28417" s="215" t="s">
        <v>89841</v>
      </c>
      <c r="B28417" s="215">
        <v>1</v>
      </c>
      <c r="C28417" s="216" t="s">
        <v>89842</v>
      </c>
      <c r="D28417" s="215" t="s">
        <v>89843</v>
      </c>
    </row>
    <row r="28418" spans="1:4">
      <c r="A28418" s="215" t="s">
        <v>89844</v>
      </c>
      <c r="B28418" s="215">
        <v>1</v>
      </c>
      <c r="C28418" s="216" t="s">
        <v>89845</v>
      </c>
      <c r="D28418" s="215" t="s">
        <v>89846</v>
      </c>
    </row>
    <row r="28419" spans="1:4">
      <c r="A28419" s="215" t="s">
        <v>89847</v>
      </c>
      <c r="B28419" s="215">
        <v>1</v>
      </c>
      <c r="C28419" s="216" t="s">
        <v>89848</v>
      </c>
      <c r="D28419" s="215" t="s">
        <v>89849</v>
      </c>
    </row>
    <row r="28420" spans="1:4">
      <c r="A28420" s="215" t="s">
        <v>89850</v>
      </c>
      <c r="B28420" s="215">
        <v>1</v>
      </c>
      <c r="C28420" s="216" t="s">
        <v>89851</v>
      </c>
      <c r="D28420" s="215" t="s">
        <v>89852</v>
      </c>
    </row>
    <row r="28421" spans="1:4">
      <c r="A28421" s="215" t="s">
        <v>89853</v>
      </c>
      <c r="B28421" s="215">
        <v>1</v>
      </c>
      <c r="C28421" s="216" t="s">
        <v>89854</v>
      </c>
      <c r="D28421" s="215" t="s">
        <v>89855</v>
      </c>
    </row>
    <row r="28422" spans="1:4">
      <c r="A28422" s="215" t="s">
        <v>89856</v>
      </c>
      <c r="B28422" s="215">
        <v>1</v>
      </c>
      <c r="C28422" s="216" t="s">
        <v>89857</v>
      </c>
      <c r="D28422" s="215" t="s">
        <v>89858</v>
      </c>
    </row>
    <row r="28423" spans="1:4">
      <c r="A28423" s="215" t="s">
        <v>89859</v>
      </c>
      <c r="B28423" s="215">
        <v>1</v>
      </c>
      <c r="C28423" s="216" t="s">
        <v>89860</v>
      </c>
      <c r="D28423" s="215" t="s">
        <v>89861</v>
      </c>
    </row>
    <row r="28424" spans="1:4">
      <c r="A28424" s="215" t="s">
        <v>89862</v>
      </c>
      <c r="B28424" s="215">
        <v>1</v>
      </c>
      <c r="C28424" s="216" t="s">
        <v>89863</v>
      </c>
      <c r="D28424" s="215" t="s">
        <v>89864</v>
      </c>
    </row>
    <row r="28425" spans="1:4">
      <c r="A28425" s="215" t="s">
        <v>89865</v>
      </c>
      <c r="B28425" s="215">
        <v>1</v>
      </c>
      <c r="C28425" s="216" t="s">
        <v>89866</v>
      </c>
      <c r="D28425" s="215" t="s">
        <v>89867</v>
      </c>
    </row>
    <row r="28426" spans="1:4">
      <c r="A28426" s="215" t="s">
        <v>89868</v>
      </c>
      <c r="B28426" s="215">
        <v>1</v>
      </c>
      <c r="C28426" s="216" t="s">
        <v>89869</v>
      </c>
      <c r="D28426" s="215" t="s">
        <v>89870</v>
      </c>
    </row>
    <row r="28427" spans="1:4">
      <c r="A28427" s="215" t="s">
        <v>89871</v>
      </c>
      <c r="B28427" s="215">
        <v>1</v>
      </c>
      <c r="C28427" s="216" t="s">
        <v>89872</v>
      </c>
      <c r="D28427" s="215" t="s">
        <v>89873</v>
      </c>
    </row>
    <row r="28428" spans="1:4">
      <c r="A28428" s="215" t="s">
        <v>89874</v>
      </c>
      <c r="B28428" s="215">
        <v>1</v>
      </c>
      <c r="C28428" s="216" t="s">
        <v>89875</v>
      </c>
      <c r="D28428" s="215" t="s">
        <v>89876</v>
      </c>
    </row>
    <row r="28429" spans="1:4">
      <c r="A28429" s="215" t="s">
        <v>89877</v>
      </c>
      <c r="B28429" s="215">
        <v>1</v>
      </c>
      <c r="C28429" s="216" t="s">
        <v>89878</v>
      </c>
      <c r="D28429" s="215" t="s">
        <v>89879</v>
      </c>
    </row>
    <row r="28430" spans="1:4">
      <c r="A28430" s="215" t="s">
        <v>89880</v>
      </c>
      <c r="B28430" s="215">
        <v>1</v>
      </c>
      <c r="C28430" s="216" t="s">
        <v>89881</v>
      </c>
      <c r="D28430" s="215" t="s">
        <v>89882</v>
      </c>
    </row>
    <row r="28431" spans="1:4">
      <c r="A28431" s="215" t="s">
        <v>89883</v>
      </c>
      <c r="B28431" s="215">
        <v>1</v>
      </c>
      <c r="C28431" s="216" t="s">
        <v>89884</v>
      </c>
      <c r="D28431" s="215" t="s">
        <v>89885</v>
      </c>
    </row>
    <row r="28432" spans="1:4">
      <c r="A28432" s="215" t="s">
        <v>89886</v>
      </c>
      <c r="B28432" s="215">
        <v>1</v>
      </c>
      <c r="C28432" s="216" t="s">
        <v>89887</v>
      </c>
      <c r="D28432" s="215" t="s">
        <v>89888</v>
      </c>
    </row>
    <row r="28433" spans="1:4">
      <c r="A28433" s="215" t="s">
        <v>89889</v>
      </c>
      <c r="B28433" s="215">
        <v>1</v>
      </c>
      <c r="C28433" s="216" t="s">
        <v>89890</v>
      </c>
      <c r="D28433" s="215" t="s">
        <v>89215</v>
      </c>
    </row>
    <row r="28434" spans="1:4">
      <c r="A28434" s="215" t="s">
        <v>89891</v>
      </c>
      <c r="B28434" s="215">
        <v>1</v>
      </c>
      <c r="C28434" s="216" t="s">
        <v>89892</v>
      </c>
      <c r="D28434" s="215" t="s">
        <v>89893</v>
      </c>
    </row>
    <row r="28435" spans="1:4">
      <c r="A28435" s="215" t="s">
        <v>89894</v>
      </c>
      <c r="B28435" s="215">
        <v>1</v>
      </c>
      <c r="C28435" s="216" t="s">
        <v>89895</v>
      </c>
      <c r="D28435" s="215" t="s">
        <v>89896</v>
      </c>
    </row>
    <row r="28436" spans="1:4">
      <c r="A28436" s="215" t="s">
        <v>89897</v>
      </c>
      <c r="B28436" s="215">
        <v>1</v>
      </c>
      <c r="C28436" s="216" t="s">
        <v>89898</v>
      </c>
      <c r="D28436" s="215" t="s">
        <v>89899</v>
      </c>
    </row>
    <row r="28437" spans="1:4">
      <c r="A28437" s="215" t="s">
        <v>89900</v>
      </c>
      <c r="B28437" s="215">
        <v>1</v>
      </c>
      <c r="C28437" s="216" t="s">
        <v>89901</v>
      </c>
      <c r="D28437" s="215" t="s">
        <v>89902</v>
      </c>
    </row>
    <row r="28438" spans="1:4">
      <c r="A28438" s="215" t="s">
        <v>89903</v>
      </c>
      <c r="B28438" s="215">
        <v>2</v>
      </c>
      <c r="C28438" s="216" t="s">
        <v>89904</v>
      </c>
      <c r="D28438" s="215" t="s">
        <v>89233</v>
      </c>
    </row>
    <row r="28439" spans="1:4">
      <c r="A28439" s="215" t="s">
        <v>89905</v>
      </c>
      <c r="B28439" s="215">
        <v>1</v>
      </c>
      <c r="C28439" s="216" t="s">
        <v>89906</v>
      </c>
      <c r="D28439" s="215" t="s">
        <v>89907</v>
      </c>
    </row>
    <row r="28440" spans="1:4">
      <c r="A28440" s="215" t="s">
        <v>89908</v>
      </c>
      <c r="B28440" s="215">
        <v>1</v>
      </c>
      <c r="C28440" s="216" t="s">
        <v>89909</v>
      </c>
      <c r="D28440" s="215" t="s">
        <v>89910</v>
      </c>
    </row>
    <row r="28441" spans="1:4">
      <c r="A28441" s="215" t="s">
        <v>89911</v>
      </c>
      <c r="B28441" s="215">
        <v>1</v>
      </c>
      <c r="C28441" s="216" t="s">
        <v>89912</v>
      </c>
      <c r="D28441" s="215" t="s">
        <v>89913</v>
      </c>
    </row>
    <row r="28442" spans="1:4">
      <c r="A28442" s="215" t="s">
        <v>89914</v>
      </c>
      <c r="B28442" s="215">
        <v>1</v>
      </c>
      <c r="C28442" s="216" t="s">
        <v>89915</v>
      </c>
      <c r="D28442" s="215" t="s">
        <v>89916</v>
      </c>
    </row>
    <row r="28443" spans="1:4">
      <c r="A28443" s="215" t="s">
        <v>89917</v>
      </c>
      <c r="B28443" s="215">
        <v>1</v>
      </c>
      <c r="C28443" s="216" t="s">
        <v>89918</v>
      </c>
      <c r="D28443" s="215" t="s">
        <v>89919</v>
      </c>
    </row>
    <row r="28444" spans="1:4">
      <c r="A28444" s="215" t="s">
        <v>89920</v>
      </c>
      <c r="B28444" s="215">
        <v>1</v>
      </c>
      <c r="C28444" s="216" t="s">
        <v>89921</v>
      </c>
      <c r="D28444" s="215" t="s">
        <v>89922</v>
      </c>
    </row>
    <row r="28445" spans="1:4">
      <c r="A28445" s="215" t="s">
        <v>89923</v>
      </c>
      <c r="B28445" s="215">
        <v>1</v>
      </c>
      <c r="C28445" s="216" t="s">
        <v>89924</v>
      </c>
      <c r="D28445" s="215" t="s">
        <v>89925</v>
      </c>
    </row>
    <row r="28446" spans="1:4">
      <c r="A28446" s="215" t="s">
        <v>89926</v>
      </c>
      <c r="B28446" s="215">
        <v>1</v>
      </c>
      <c r="C28446" s="216" t="s">
        <v>89927</v>
      </c>
      <c r="D28446" s="215" t="s">
        <v>89928</v>
      </c>
    </row>
    <row r="28447" spans="1:4">
      <c r="A28447" s="215" t="s">
        <v>89929</v>
      </c>
      <c r="B28447" s="215">
        <v>1</v>
      </c>
      <c r="C28447" s="216" t="s">
        <v>89930</v>
      </c>
      <c r="D28447" s="215" t="s">
        <v>89931</v>
      </c>
    </row>
    <row r="28448" spans="1:4">
      <c r="A28448" s="215" t="s">
        <v>89932</v>
      </c>
      <c r="B28448" s="215">
        <v>1</v>
      </c>
      <c r="C28448" s="216" t="s">
        <v>89933</v>
      </c>
      <c r="D28448" s="215" t="s">
        <v>89934</v>
      </c>
    </row>
    <row r="28449" spans="1:4">
      <c r="A28449" s="215" t="s">
        <v>89935</v>
      </c>
      <c r="B28449" s="215">
        <v>1</v>
      </c>
      <c r="C28449" s="216" t="s">
        <v>89936</v>
      </c>
      <c r="D28449" s="215" t="s">
        <v>89937</v>
      </c>
    </row>
    <row r="28450" spans="1:4">
      <c r="A28450" s="215" t="s">
        <v>89938</v>
      </c>
      <c r="B28450" s="215">
        <v>1</v>
      </c>
      <c r="C28450" s="216" t="s">
        <v>89939</v>
      </c>
      <c r="D28450" s="215" t="s">
        <v>89940</v>
      </c>
    </row>
    <row r="28451" spans="1:4">
      <c r="A28451" s="215" t="s">
        <v>89941</v>
      </c>
      <c r="B28451" s="215">
        <v>1</v>
      </c>
      <c r="C28451" s="216" t="s">
        <v>89942</v>
      </c>
      <c r="D28451" s="215" t="s">
        <v>89943</v>
      </c>
    </row>
    <row r="28452" spans="1:4">
      <c r="A28452" s="215" t="s">
        <v>89944</v>
      </c>
      <c r="B28452" s="215">
        <v>1</v>
      </c>
      <c r="C28452" s="216" t="s">
        <v>89945</v>
      </c>
      <c r="D28452" s="215" t="s">
        <v>89946</v>
      </c>
    </row>
    <row r="28453" spans="1:4">
      <c r="A28453" s="215" t="s">
        <v>89947</v>
      </c>
      <c r="B28453" s="215">
        <v>1</v>
      </c>
      <c r="C28453" s="216" t="s">
        <v>89948</v>
      </c>
      <c r="D28453" s="215" t="s">
        <v>89949</v>
      </c>
    </row>
    <row r="28454" spans="1:4">
      <c r="A28454" s="215" t="s">
        <v>89950</v>
      </c>
      <c r="B28454" s="215">
        <v>1</v>
      </c>
      <c r="C28454" s="216" t="s">
        <v>89951</v>
      </c>
      <c r="D28454" s="215" t="s">
        <v>89952</v>
      </c>
    </row>
    <row r="28455" spans="1:4">
      <c r="A28455" s="215" t="s">
        <v>89953</v>
      </c>
      <c r="B28455" s="215">
        <v>1</v>
      </c>
      <c r="C28455" s="216" t="s">
        <v>89954</v>
      </c>
      <c r="D28455" s="215" t="s">
        <v>89955</v>
      </c>
    </row>
    <row r="28456" spans="1:4">
      <c r="A28456" s="215" t="s">
        <v>89956</v>
      </c>
      <c r="B28456" s="215">
        <v>1</v>
      </c>
      <c r="C28456" s="216" t="s">
        <v>89957</v>
      </c>
      <c r="D28456" s="215" t="s">
        <v>89958</v>
      </c>
    </row>
    <row r="28457" spans="1:4">
      <c r="A28457" s="215" t="s">
        <v>89959</v>
      </c>
      <c r="B28457" s="215">
        <v>1</v>
      </c>
      <c r="C28457" s="216" t="s">
        <v>89960</v>
      </c>
      <c r="D28457" s="215" t="s">
        <v>89961</v>
      </c>
    </row>
    <row r="28458" spans="1:4">
      <c r="A28458" s="215" t="s">
        <v>89962</v>
      </c>
      <c r="B28458" s="215">
        <v>1</v>
      </c>
      <c r="C28458" s="216" t="s">
        <v>89963</v>
      </c>
      <c r="D28458" s="215" t="s">
        <v>89964</v>
      </c>
    </row>
    <row r="28459" spans="1:4">
      <c r="A28459" s="215" t="s">
        <v>89965</v>
      </c>
      <c r="B28459" s="215">
        <v>1</v>
      </c>
      <c r="C28459" s="216" t="s">
        <v>89966</v>
      </c>
      <c r="D28459" s="215" t="s">
        <v>89967</v>
      </c>
    </row>
    <row r="28460" spans="1:4">
      <c r="A28460" s="215" t="s">
        <v>89968</v>
      </c>
      <c r="B28460" s="215">
        <v>1</v>
      </c>
      <c r="C28460" s="216" t="s">
        <v>89969</v>
      </c>
      <c r="D28460" s="215" t="s">
        <v>89970</v>
      </c>
    </row>
    <row r="28461" spans="1:4">
      <c r="A28461" s="215" t="s">
        <v>89971</v>
      </c>
      <c r="B28461" s="215">
        <v>1</v>
      </c>
      <c r="C28461" s="216" t="s">
        <v>89972</v>
      </c>
      <c r="D28461" s="215" t="s">
        <v>89973</v>
      </c>
    </row>
    <row r="28462" spans="1:4">
      <c r="A28462" s="215" t="s">
        <v>89974</v>
      </c>
      <c r="B28462" s="215">
        <v>1</v>
      </c>
      <c r="C28462" s="216" t="s">
        <v>89975</v>
      </c>
      <c r="D28462" s="215" t="s">
        <v>89976</v>
      </c>
    </row>
    <row r="28463" spans="1:4">
      <c r="A28463" s="215" t="s">
        <v>89977</v>
      </c>
      <c r="B28463" s="215">
        <v>1</v>
      </c>
      <c r="C28463" s="216" t="s">
        <v>89978</v>
      </c>
      <c r="D28463" s="215" t="s">
        <v>89403</v>
      </c>
    </row>
    <row r="28464" spans="1:4">
      <c r="A28464" s="215" t="s">
        <v>89979</v>
      </c>
      <c r="B28464" s="215">
        <v>1</v>
      </c>
      <c r="C28464" s="216" t="s">
        <v>89980</v>
      </c>
      <c r="D28464" s="215" t="s">
        <v>89981</v>
      </c>
    </row>
    <row r="28465" spans="1:4">
      <c r="A28465" s="215" t="s">
        <v>89982</v>
      </c>
      <c r="B28465" s="215">
        <v>1</v>
      </c>
      <c r="C28465" s="216" t="s">
        <v>89983</v>
      </c>
      <c r="D28465" s="215" t="s">
        <v>89984</v>
      </c>
    </row>
    <row r="28466" spans="1:4">
      <c r="A28466" s="215" t="s">
        <v>89985</v>
      </c>
      <c r="B28466" s="215">
        <v>1</v>
      </c>
      <c r="C28466" s="216" t="s">
        <v>89986</v>
      </c>
      <c r="D28466" s="215" t="s">
        <v>89987</v>
      </c>
    </row>
    <row r="28467" spans="1:4">
      <c r="A28467" s="215" t="s">
        <v>89988</v>
      </c>
      <c r="B28467" s="215">
        <v>1</v>
      </c>
      <c r="C28467" s="216" t="s">
        <v>89989</v>
      </c>
      <c r="D28467" s="215" t="s">
        <v>89990</v>
      </c>
    </row>
    <row r="28468" spans="1:4">
      <c r="A28468" s="215" t="s">
        <v>89991</v>
      </c>
      <c r="B28468" s="215">
        <v>1</v>
      </c>
      <c r="C28468" s="216" t="s">
        <v>89992</v>
      </c>
      <c r="D28468" s="215" t="s">
        <v>89993</v>
      </c>
    </row>
    <row r="28469" spans="1:4">
      <c r="A28469" s="215" t="s">
        <v>89994</v>
      </c>
      <c r="B28469" s="215">
        <v>1</v>
      </c>
      <c r="C28469" s="216" t="s">
        <v>89995</v>
      </c>
      <c r="D28469" s="215" t="s">
        <v>89996</v>
      </c>
    </row>
    <row r="28470" spans="1:4">
      <c r="A28470" s="215" t="s">
        <v>89997</v>
      </c>
      <c r="B28470" s="215">
        <v>1</v>
      </c>
      <c r="C28470" s="216" t="s">
        <v>89998</v>
      </c>
      <c r="D28470" s="215" t="s">
        <v>89999</v>
      </c>
    </row>
    <row r="28471" spans="1:4">
      <c r="A28471" s="215" t="s">
        <v>90000</v>
      </c>
      <c r="B28471" s="215">
        <v>1</v>
      </c>
      <c r="C28471" s="216" t="s">
        <v>90001</v>
      </c>
      <c r="D28471" s="215" t="s">
        <v>90002</v>
      </c>
    </row>
    <row r="28472" spans="1:4">
      <c r="A28472" s="215" t="s">
        <v>90003</v>
      </c>
      <c r="B28472" s="215">
        <v>1</v>
      </c>
      <c r="C28472" s="216" t="s">
        <v>90004</v>
      </c>
      <c r="D28472" s="215" t="s">
        <v>90005</v>
      </c>
    </row>
    <row r="28473" spans="1:4">
      <c r="A28473" s="215" t="s">
        <v>90006</v>
      </c>
      <c r="B28473" s="215">
        <v>1</v>
      </c>
      <c r="C28473" s="216" t="s">
        <v>90007</v>
      </c>
      <c r="D28473" s="215" t="s">
        <v>90008</v>
      </c>
    </row>
    <row r="28474" spans="1:4">
      <c r="A28474" s="215" t="s">
        <v>90009</v>
      </c>
      <c r="B28474" s="215">
        <v>1</v>
      </c>
      <c r="C28474" s="216" t="s">
        <v>90010</v>
      </c>
      <c r="D28474" s="215" t="s">
        <v>90011</v>
      </c>
    </row>
    <row r="28475" spans="1:4">
      <c r="A28475" s="215" t="s">
        <v>90012</v>
      </c>
      <c r="B28475" s="215">
        <v>1</v>
      </c>
      <c r="C28475" s="216" t="s">
        <v>90013</v>
      </c>
      <c r="D28475" s="215" t="s">
        <v>90014</v>
      </c>
    </row>
    <row r="28476" spans="1:4">
      <c r="A28476" s="215" t="s">
        <v>90015</v>
      </c>
      <c r="B28476" s="215">
        <v>1</v>
      </c>
      <c r="C28476" s="216" t="s">
        <v>90016</v>
      </c>
      <c r="D28476" s="215" t="s">
        <v>90017</v>
      </c>
    </row>
    <row r="28477" spans="1:4">
      <c r="A28477" s="215" t="s">
        <v>90018</v>
      </c>
      <c r="B28477" s="215">
        <v>1</v>
      </c>
      <c r="C28477" s="216" t="s">
        <v>90019</v>
      </c>
      <c r="D28477" s="215" t="s">
        <v>89520</v>
      </c>
    </row>
    <row r="28478" spans="1:4">
      <c r="A28478" s="215" t="s">
        <v>90020</v>
      </c>
      <c r="B28478" s="215">
        <v>1</v>
      </c>
      <c r="C28478" s="216" t="s">
        <v>90021</v>
      </c>
      <c r="D28478" s="215" t="s">
        <v>89514</v>
      </c>
    </row>
    <row r="28479" spans="1:4">
      <c r="A28479" s="215" t="s">
        <v>90022</v>
      </c>
      <c r="B28479" s="215">
        <v>1</v>
      </c>
      <c r="C28479" s="216" t="s">
        <v>90023</v>
      </c>
      <c r="D28479" s="215" t="s">
        <v>90024</v>
      </c>
    </row>
    <row r="28480" spans="1:4">
      <c r="A28480" s="215" t="s">
        <v>90025</v>
      </c>
      <c r="B28480" s="215">
        <v>1</v>
      </c>
      <c r="C28480" s="216" t="s">
        <v>90026</v>
      </c>
      <c r="D28480" s="215" t="s">
        <v>90027</v>
      </c>
    </row>
    <row r="28481" spans="1:4">
      <c r="A28481" s="215" t="s">
        <v>90028</v>
      </c>
      <c r="B28481" s="215">
        <v>1</v>
      </c>
      <c r="C28481" s="216" t="s">
        <v>90029</v>
      </c>
      <c r="D28481" s="215" t="s">
        <v>90030</v>
      </c>
    </row>
    <row r="28482" spans="1:4">
      <c r="A28482" s="215" t="s">
        <v>90031</v>
      </c>
      <c r="B28482" s="215">
        <v>1</v>
      </c>
      <c r="C28482" s="216" t="s">
        <v>90032</v>
      </c>
      <c r="D28482" s="215" t="s">
        <v>90033</v>
      </c>
    </row>
    <row r="28483" spans="1:4">
      <c r="A28483" s="215" t="s">
        <v>90034</v>
      </c>
      <c r="B28483" s="215">
        <v>1</v>
      </c>
      <c r="C28483" s="216" t="s">
        <v>90035</v>
      </c>
      <c r="D28483" s="215" t="s">
        <v>90036</v>
      </c>
    </row>
    <row r="28484" spans="1:4">
      <c r="A28484" s="215" t="s">
        <v>90037</v>
      </c>
      <c r="B28484" s="215">
        <v>1</v>
      </c>
      <c r="C28484" s="216" t="s">
        <v>90038</v>
      </c>
      <c r="D28484" s="215" t="s">
        <v>90039</v>
      </c>
    </row>
    <row r="28485" spans="1:4">
      <c r="A28485" s="215" t="s">
        <v>90040</v>
      </c>
      <c r="B28485" s="215">
        <v>1</v>
      </c>
      <c r="C28485" s="216" t="s">
        <v>90041</v>
      </c>
      <c r="D28485" s="215" t="s">
        <v>90042</v>
      </c>
    </row>
    <row r="28486" spans="1:4">
      <c r="A28486" s="215" t="s">
        <v>90043</v>
      </c>
      <c r="B28486" s="215">
        <v>1</v>
      </c>
      <c r="C28486" s="216" t="s">
        <v>90044</v>
      </c>
      <c r="D28486" s="215" t="s">
        <v>90045</v>
      </c>
    </row>
    <row r="28487" spans="1:4">
      <c r="A28487" s="215" t="s">
        <v>90046</v>
      </c>
      <c r="B28487" s="215">
        <v>1</v>
      </c>
      <c r="C28487" s="216" t="s">
        <v>90047</v>
      </c>
      <c r="D28487" s="215" t="s">
        <v>90048</v>
      </c>
    </row>
    <row r="28488" spans="1:4">
      <c r="A28488" s="215" t="s">
        <v>90049</v>
      </c>
      <c r="B28488" s="215">
        <v>1</v>
      </c>
      <c r="C28488" s="216" t="s">
        <v>90050</v>
      </c>
      <c r="D28488" s="215" t="s">
        <v>90051</v>
      </c>
    </row>
    <row r="28489" spans="1:4">
      <c r="A28489" s="215" t="s">
        <v>90052</v>
      </c>
      <c r="B28489" s="215">
        <v>1</v>
      </c>
      <c r="C28489" s="216" t="s">
        <v>90053</v>
      </c>
      <c r="D28489" s="215" t="s">
        <v>90054</v>
      </c>
    </row>
    <row r="28490" spans="1:4">
      <c r="A28490" s="215" t="s">
        <v>90055</v>
      </c>
      <c r="B28490" s="215">
        <v>1</v>
      </c>
      <c r="C28490" s="216" t="s">
        <v>90056</v>
      </c>
      <c r="D28490" s="215" t="s">
        <v>111557</v>
      </c>
    </row>
    <row r="28491" spans="1:4">
      <c r="A28491" s="215" t="s">
        <v>90057</v>
      </c>
      <c r="B28491" s="215">
        <v>1</v>
      </c>
      <c r="C28491" s="216" t="s">
        <v>90058</v>
      </c>
      <c r="D28491" s="215" t="s">
        <v>90059</v>
      </c>
    </row>
    <row r="28492" spans="1:4">
      <c r="A28492" s="215" t="s">
        <v>90060</v>
      </c>
      <c r="B28492" s="215">
        <v>1</v>
      </c>
      <c r="C28492" s="216" t="s">
        <v>90061</v>
      </c>
      <c r="D28492" s="215" t="s">
        <v>90062</v>
      </c>
    </row>
    <row r="28493" spans="1:4">
      <c r="A28493" s="215" t="s">
        <v>90063</v>
      </c>
      <c r="B28493" s="215">
        <v>1</v>
      </c>
      <c r="C28493" s="216" t="s">
        <v>90064</v>
      </c>
      <c r="D28493" s="215" t="s">
        <v>90065</v>
      </c>
    </row>
    <row r="28494" spans="1:4">
      <c r="A28494" s="215" t="s">
        <v>90066</v>
      </c>
      <c r="B28494" s="215">
        <v>1</v>
      </c>
      <c r="C28494" s="216" t="s">
        <v>90067</v>
      </c>
      <c r="D28494" s="215" t="s">
        <v>90068</v>
      </c>
    </row>
    <row r="28495" spans="1:4">
      <c r="A28495" s="215" t="s">
        <v>90069</v>
      </c>
      <c r="B28495" s="215">
        <v>1</v>
      </c>
      <c r="C28495" s="216" t="s">
        <v>90070</v>
      </c>
      <c r="D28495" s="215" t="s">
        <v>89624</v>
      </c>
    </row>
    <row r="28496" spans="1:4">
      <c r="A28496" s="215" t="s">
        <v>90071</v>
      </c>
      <c r="B28496" s="215">
        <v>1</v>
      </c>
      <c r="C28496" s="216" t="s">
        <v>90072</v>
      </c>
      <c r="D28496" s="215" t="s">
        <v>90073</v>
      </c>
    </row>
    <row r="28497" spans="1:4">
      <c r="A28497" s="215" t="s">
        <v>90074</v>
      </c>
      <c r="B28497" s="215">
        <v>1</v>
      </c>
      <c r="C28497" s="216" t="s">
        <v>90075</v>
      </c>
      <c r="D28497" s="215" t="s">
        <v>90076</v>
      </c>
    </row>
    <row r="28498" spans="1:4">
      <c r="A28498" s="215" t="s">
        <v>90077</v>
      </c>
      <c r="B28498" s="215">
        <v>1</v>
      </c>
      <c r="C28498" s="216" t="s">
        <v>90078</v>
      </c>
      <c r="D28498" s="215" t="s">
        <v>90079</v>
      </c>
    </row>
    <row r="28499" spans="1:4">
      <c r="A28499" s="215" t="s">
        <v>90080</v>
      </c>
      <c r="B28499" s="215">
        <v>1</v>
      </c>
      <c r="C28499" s="216" t="s">
        <v>90081</v>
      </c>
      <c r="D28499" s="215" t="s">
        <v>90082</v>
      </c>
    </row>
    <row r="28500" spans="1:4">
      <c r="A28500" s="215" t="s">
        <v>90083</v>
      </c>
      <c r="B28500" s="215">
        <v>1</v>
      </c>
      <c r="C28500" s="216" t="s">
        <v>90084</v>
      </c>
      <c r="D28500" s="215" t="s">
        <v>90085</v>
      </c>
    </row>
    <row r="28501" spans="1:4">
      <c r="A28501" s="215" t="s">
        <v>90086</v>
      </c>
      <c r="B28501" s="215">
        <v>1</v>
      </c>
      <c r="C28501" s="216" t="s">
        <v>90087</v>
      </c>
      <c r="D28501" s="215" t="s">
        <v>90088</v>
      </c>
    </row>
    <row r="28502" spans="1:4">
      <c r="A28502" s="215" t="s">
        <v>90089</v>
      </c>
      <c r="B28502" s="215">
        <v>1</v>
      </c>
      <c r="C28502" s="216" t="s">
        <v>90090</v>
      </c>
      <c r="D28502" s="215" t="s">
        <v>90091</v>
      </c>
    </row>
    <row r="28503" spans="1:4">
      <c r="A28503" s="215" t="s">
        <v>90092</v>
      </c>
      <c r="B28503" s="215">
        <v>1</v>
      </c>
      <c r="C28503" s="216" t="s">
        <v>90093</v>
      </c>
      <c r="D28503" s="215" t="s">
        <v>90094</v>
      </c>
    </row>
    <row r="28504" spans="1:4">
      <c r="A28504" s="215" t="s">
        <v>90095</v>
      </c>
      <c r="B28504" s="215">
        <v>1</v>
      </c>
      <c r="C28504" s="216" t="s">
        <v>90096</v>
      </c>
      <c r="D28504" s="215" t="s">
        <v>89638</v>
      </c>
    </row>
    <row r="28505" spans="1:4">
      <c r="A28505" s="215" t="s">
        <v>90097</v>
      </c>
      <c r="B28505" s="215">
        <v>1</v>
      </c>
      <c r="C28505" s="216" t="s">
        <v>90098</v>
      </c>
      <c r="D28505" s="215" t="s">
        <v>90099</v>
      </c>
    </row>
    <row r="28506" spans="1:4">
      <c r="A28506" s="215" t="s">
        <v>90100</v>
      </c>
      <c r="B28506" s="215">
        <v>1</v>
      </c>
      <c r="C28506" s="216" t="s">
        <v>90101</v>
      </c>
      <c r="D28506" s="215" t="s">
        <v>90102</v>
      </c>
    </row>
    <row r="28507" spans="1:4">
      <c r="A28507" s="215" t="s">
        <v>90103</v>
      </c>
      <c r="B28507" s="215">
        <v>1</v>
      </c>
      <c r="C28507" s="216" t="s">
        <v>90104</v>
      </c>
      <c r="D28507" s="215" t="s">
        <v>90105</v>
      </c>
    </row>
    <row r="28508" spans="1:4">
      <c r="A28508" s="215" t="s">
        <v>90106</v>
      </c>
      <c r="B28508" s="215">
        <v>1</v>
      </c>
      <c r="C28508" s="216" t="s">
        <v>90107</v>
      </c>
      <c r="D28508" s="215" t="s">
        <v>90108</v>
      </c>
    </row>
    <row r="28509" spans="1:4">
      <c r="A28509" s="215" t="s">
        <v>90109</v>
      </c>
      <c r="B28509" s="215">
        <v>1</v>
      </c>
      <c r="C28509" s="216" t="s">
        <v>90110</v>
      </c>
      <c r="D28509" s="215" t="s">
        <v>90111</v>
      </c>
    </row>
    <row r="28510" spans="1:4">
      <c r="A28510" s="215" t="s">
        <v>90112</v>
      </c>
      <c r="B28510" s="215">
        <v>2</v>
      </c>
      <c r="C28510" s="216" t="s">
        <v>90113</v>
      </c>
      <c r="D28510" s="215" t="s">
        <v>90114</v>
      </c>
    </row>
    <row r="28511" spans="1:4">
      <c r="A28511" s="215" t="s">
        <v>90115</v>
      </c>
      <c r="B28511" s="215">
        <v>1</v>
      </c>
      <c r="C28511" s="216" t="s">
        <v>90116</v>
      </c>
      <c r="D28511" s="215" t="s">
        <v>90117</v>
      </c>
    </row>
    <row r="28512" spans="1:4">
      <c r="A28512" s="215" t="s">
        <v>90118</v>
      </c>
      <c r="B28512" s="215">
        <v>1</v>
      </c>
      <c r="C28512" s="216" t="s">
        <v>90119</v>
      </c>
      <c r="D28512" s="215" t="s">
        <v>89955</v>
      </c>
    </row>
    <row r="28513" spans="1:4">
      <c r="A28513" s="215" t="s">
        <v>90120</v>
      </c>
      <c r="B28513" s="215">
        <v>1</v>
      </c>
      <c r="C28513" s="216" t="s">
        <v>90121</v>
      </c>
      <c r="D28513" s="215" t="s">
        <v>90122</v>
      </c>
    </row>
    <row r="28514" spans="1:4">
      <c r="A28514" s="215" t="s">
        <v>90123</v>
      </c>
      <c r="B28514" s="215">
        <v>1</v>
      </c>
      <c r="C28514" s="216" t="s">
        <v>90124</v>
      </c>
      <c r="D28514" s="215" t="s">
        <v>90125</v>
      </c>
    </row>
    <row r="28515" spans="1:4">
      <c r="A28515" s="215" t="s">
        <v>90126</v>
      </c>
      <c r="B28515" s="215">
        <v>1</v>
      </c>
      <c r="C28515" s="216" t="s">
        <v>90127</v>
      </c>
      <c r="D28515" s="215" t="s">
        <v>90128</v>
      </c>
    </row>
    <row r="28516" spans="1:4">
      <c r="A28516" s="215" t="s">
        <v>90129</v>
      </c>
      <c r="B28516" s="215">
        <v>1</v>
      </c>
      <c r="C28516" s="216" t="s">
        <v>90130</v>
      </c>
      <c r="D28516" s="215" t="s">
        <v>90131</v>
      </c>
    </row>
    <row r="28517" spans="1:4">
      <c r="A28517" s="215" t="s">
        <v>90132</v>
      </c>
      <c r="B28517" s="215">
        <v>1</v>
      </c>
      <c r="C28517" s="216" t="s">
        <v>90133</v>
      </c>
      <c r="D28517" s="215" t="s">
        <v>90134</v>
      </c>
    </row>
    <row r="28518" spans="1:4">
      <c r="A28518" s="215" t="s">
        <v>90135</v>
      </c>
      <c r="B28518" s="215">
        <v>1</v>
      </c>
      <c r="C28518" s="216" t="s">
        <v>90136</v>
      </c>
      <c r="D28518" s="215" t="s">
        <v>90137</v>
      </c>
    </row>
    <row r="28519" spans="1:4">
      <c r="A28519" s="215" t="s">
        <v>90138</v>
      </c>
      <c r="B28519" s="215">
        <v>1</v>
      </c>
      <c r="C28519" s="216" t="s">
        <v>90139</v>
      </c>
      <c r="D28519" s="215" t="s">
        <v>90140</v>
      </c>
    </row>
    <row r="28520" spans="1:4">
      <c r="A28520" s="215" t="s">
        <v>90141</v>
      </c>
      <c r="B28520" s="215">
        <v>1</v>
      </c>
      <c r="C28520" s="216" t="s">
        <v>90142</v>
      </c>
      <c r="D28520" s="215" t="s">
        <v>90143</v>
      </c>
    </row>
    <row r="28521" spans="1:4">
      <c r="A28521" s="215" t="s">
        <v>90144</v>
      </c>
      <c r="B28521" s="215">
        <v>1</v>
      </c>
      <c r="C28521" s="216" t="s">
        <v>90145</v>
      </c>
      <c r="D28521" s="215" t="s">
        <v>90146</v>
      </c>
    </row>
    <row r="28522" spans="1:4">
      <c r="A28522" s="215" t="s">
        <v>90147</v>
      </c>
      <c r="B28522" s="215">
        <v>1</v>
      </c>
      <c r="C28522" s="216" t="s">
        <v>90148</v>
      </c>
      <c r="D28522" s="215" t="s">
        <v>90149</v>
      </c>
    </row>
    <row r="28523" spans="1:4">
      <c r="A28523" s="215" t="s">
        <v>90150</v>
      </c>
      <c r="B28523" s="215">
        <v>1</v>
      </c>
      <c r="C28523" s="216" t="s">
        <v>90151</v>
      </c>
      <c r="D28523" s="215" t="s">
        <v>111558</v>
      </c>
    </row>
    <row r="28524" spans="1:4">
      <c r="A28524" s="215" t="s">
        <v>90152</v>
      </c>
      <c r="B28524" s="215">
        <v>1</v>
      </c>
      <c r="C28524" s="216" t="s">
        <v>90153</v>
      </c>
      <c r="D28524" s="215" t="s">
        <v>90154</v>
      </c>
    </row>
    <row r="28525" spans="1:4">
      <c r="A28525" s="215" t="s">
        <v>90155</v>
      </c>
      <c r="B28525" s="215">
        <v>1</v>
      </c>
      <c r="C28525" s="216" t="s">
        <v>90156</v>
      </c>
      <c r="D28525" s="215" t="s">
        <v>90157</v>
      </c>
    </row>
    <row r="28526" spans="1:4">
      <c r="A28526" s="215" t="s">
        <v>90158</v>
      </c>
      <c r="B28526" s="215">
        <v>1</v>
      </c>
      <c r="C28526" s="216" t="s">
        <v>90159</v>
      </c>
      <c r="D28526" s="215" t="s">
        <v>90160</v>
      </c>
    </row>
    <row r="28527" spans="1:4">
      <c r="A28527" s="215" t="s">
        <v>90161</v>
      </c>
      <c r="B28527" s="215">
        <v>1</v>
      </c>
      <c r="C28527" s="216" t="s">
        <v>90162</v>
      </c>
      <c r="D28527" s="215" t="s">
        <v>111559</v>
      </c>
    </row>
    <row r="28528" spans="1:4">
      <c r="A28528" s="215" t="s">
        <v>90163</v>
      </c>
      <c r="B28528" s="215">
        <v>1</v>
      </c>
      <c r="C28528" s="216" t="s">
        <v>90164</v>
      </c>
      <c r="D28528" s="215" t="s">
        <v>90165</v>
      </c>
    </row>
    <row r="28529" spans="1:4">
      <c r="A28529" s="215" t="s">
        <v>90166</v>
      </c>
      <c r="B28529" s="215">
        <v>1</v>
      </c>
      <c r="C28529" s="216" t="s">
        <v>90167</v>
      </c>
      <c r="D28529" s="215" t="s">
        <v>90168</v>
      </c>
    </row>
    <row r="28530" spans="1:4">
      <c r="A28530" s="215" t="s">
        <v>90169</v>
      </c>
      <c r="B28530" s="215">
        <v>1</v>
      </c>
      <c r="C28530" s="216" t="s">
        <v>90170</v>
      </c>
      <c r="D28530" s="215" t="s">
        <v>90171</v>
      </c>
    </row>
    <row r="28531" spans="1:4">
      <c r="A28531" s="215" t="s">
        <v>90172</v>
      </c>
      <c r="B28531" s="215">
        <v>1</v>
      </c>
      <c r="C28531" s="216" t="s">
        <v>90173</v>
      </c>
      <c r="D28531" s="215" t="s">
        <v>90174</v>
      </c>
    </row>
    <row r="28532" spans="1:4">
      <c r="A28532" s="215" t="s">
        <v>90175</v>
      </c>
      <c r="B28532" s="215">
        <v>1</v>
      </c>
      <c r="C28532" s="216" t="s">
        <v>90176</v>
      </c>
      <c r="D28532" s="215" t="s">
        <v>90177</v>
      </c>
    </row>
    <row r="28533" spans="1:4">
      <c r="A28533" s="215" t="s">
        <v>90178</v>
      </c>
      <c r="B28533" s="215">
        <v>1</v>
      </c>
      <c r="C28533" s="216" t="s">
        <v>90179</v>
      </c>
      <c r="D28533" s="215" t="s">
        <v>90180</v>
      </c>
    </row>
    <row r="28534" spans="1:4">
      <c r="A28534" s="215" t="s">
        <v>90181</v>
      </c>
      <c r="B28534" s="215">
        <v>1</v>
      </c>
      <c r="C28534" s="216" t="s">
        <v>90182</v>
      </c>
      <c r="D28534" s="215" t="s">
        <v>90183</v>
      </c>
    </row>
    <row r="28535" spans="1:4">
      <c r="A28535" s="215" t="s">
        <v>90184</v>
      </c>
      <c r="B28535" s="215">
        <v>1</v>
      </c>
      <c r="C28535" s="216" t="s">
        <v>90185</v>
      </c>
      <c r="D28535" s="215" t="s">
        <v>90186</v>
      </c>
    </row>
    <row r="28536" spans="1:4">
      <c r="A28536" s="215" t="s">
        <v>90187</v>
      </c>
      <c r="B28536" s="215">
        <v>1</v>
      </c>
      <c r="C28536" s="216" t="s">
        <v>90188</v>
      </c>
      <c r="D28536" s="215" t="s">
        <v>90189</v>
      </c>
    </row>
    <row r="28537" spans="1:4">
      <c r="A28537" s="215" t="s">
        <v>90190</v>
      </c>
      <c r="B28537" s="215">
        <v>1</v>
      </c>
      <c r="C28537" s="216" t="s">
        <v>90191</v>
      </c>
      <c r="D28537" s="215" t="s">
        <v>90192</v>
      </c>
    </row>
    <row r="28538" spans="1:4">
      <c r="A28538" s="215" t="s">
        <v>90193</v>
      </c>
      <c r="B28538" s="215">
        <v>1</v>
      </c>
      <c r="C28538" s="216" t="s">
        <v>90194</v>
      </c>
      <c r="D28538" s="215" t="s">
        <v>90195</v>
      </c>
    </row>
    <row r="28539" spans="1:4">
      <c r="A28539" s="215" t="s">
        <v>90196</v>
      </c>
      <c r="B28539" s="215">
        <v>1</v>
      </c>
      <c r="C28539" s="216" t="s">
        <v>90197</v>
      </c>
      <c r="D28539" s="215" t="s">
        <v>90198</v>
      </c>
    </row>
    <row r="28540" spans="1:4">
      <c r="A28540" s="215" t="s">
        <v>90199</v>
      </c>
      <c r="B28540" s="215">
        <v>1</v>
      </c>
      <c r="C28540" s="216" t="s">
        <v>90200</v>
      </c>
      <c r="D28540" s="215" t="s">
        <v>90201</v>
      </c>
    </row>
    <row r="28541" spans="1:4">
      <c r="A28541" s="215" t="s">
        <v>90202</v>
      </c>
      <c r="B28541" s="215">
        <v>1</v>
      </c>
      <c r="C28541" s="216" t="s">
        <v>90203</v>
      </c>
      <c r="D28541" s="215" t="s">
        <v>90204</v>
      </c>
    </row>
    <row r="28542" spans="1:4">
      <c r="A28542" s="215" t="s">
        <v>90205</v>
      </c>
      <c r="B28542" s="215">
        <v>1</v>
      </c>
      <c r="C28542" s="216" t="s">
        <v>90206</v>
      </c>
      <c r="D28542" s="215" t="s">
        <v>90207</v>
      </c>
    </row>
    <row r="28543" spans="1:4">
      <c r="A28543" s="215" t="s">
        <v>90208</v>
      </c>
      <c r="B28543" s="215">
        <v>1</v>
      </c>
      <c r="C28543" s="216" t="s">
        <v>90209</v>
      </c>
      <c r="D28543" s="215" t="s">
        <v>90210</v>
      </c>
    </row>
    <row r="28544" spans="1:4">
      <c r="A28544" s="215" t="s">
        <v>90211</v>
      </c>
      <c r="B28544" s="215">
        <v>1</v>
      </c>
      <c r="C28544" s="216" t="s">
        <v>90212</v>
      </c>
      <c r="D28544" s="215" t="s">
        <v>90213</v>
      </c>
    </row>
    <row r="28545" spans="1:4">
      <c r="A28545" s="215" t="s">
        <v>90214</v>
      </c>
      <c r="B28545" s="215">
        <v>1</v>
      </c>
      <c r="C28545" s="216" t="s">
        <v>90215</v>
      </c>
      <c r="D28545" s="215" t="s">
        <v>90216</v>
      </c>
    </row>
    <row r="28546" spans="1:4">
      <c r="A28546" s="215" t="s">
        <v>90217</v>
      </c>
      <c r="B28546" s="215">
        <v>1</v>
      </c>
      <c r="C28546" s="216" t="s">
        <v>90218</v>
      </c>
      <c r="D28546" s="215" t="s">
        <v>90219</v>
      </c>
    </row>
    <row r="28547" spans="1:4">
      <c r="A28547" s="215" t="s">
        <v>90220</v>
      </c>
      <c r="B28547" s="215">
        <v>1</v>
      </c>
      <c r="C28547" s="216" t="s">
        <v>90221</v>
      </c>
      <c r="D28547" s="215" t="s">
        <v>90222</v>
      </c>
    </row>
    <row r="28548" spans="1:4">
      <c r="A28548" s="215" t="s">
        <v>90223</v>
      </c>
      <c r="B28548" s="215">
        <v>2</v>
      </c>
      <c r="C28548" s="216" t="s">
        <v>90224</v>
      </c>
      <c r="D28548" s="215" t="s">
        <v>90225</v>
      </c>
    </row>
    <row r="28549" spans="1:4">
      <c r="A28549" s="215" t="s">
        <v>90226</v>
      </c>
      <c r="B28549" s="215">
        <v>2</v>
      </c>
      <c r="C28549" s="216" t="s">
        <v>90227</v>
      </c>
      <c r="D28549" s="215" t="s">
        <v>90228</v>
      </c>
    </row>
    <row r="28550" spans="1:4">
      <c r="A28550" s="215" t="s">
        <v>90229</v>
      </c>
      <c r="B28550" s="215">
        <v>2</v>
      </c>
      <c r="C28550" s="216" t="s">
        <v>90230</v>
      </c>
      <c r="D28550" s="215" t="s">
        <v>90231</v>
      </c>
    </row>
    <row r="28551" spans="1:4">
      <c r="A28551" s="215" t="s">
        <v>90232</v>
      </c>
      <c r="B28551" s="215">
        <v>1</v>
      </c>
      <c r="C28551" s="216" t="s">
        <v>90233</v>
      </c>
      <c r="D28551" s="215" t="s">
        <v>90234</v>
      </c>
    </row>
    <row r="28552" spans="1:4">
      <c r="A28552" s="215" t="s">
        <v>90235</v>
      </c>
      <c r="B28552" s="215">
        <v>1</v>
      </c>
      <c r="C28552" s="216" t="s">
        <v>90236</v>
      </c>
      <c r="D28552" s="215" t="s">
        <v>90237</v>
      </c>
    </row>
    <row r="28553" spans="1:4">
      <c r="A28553" s="215" t="s">
        <v>90238</v>
      </c>
      <c r="B28553" s="215">
        <v>1</v>
      </c>
      <c r="C28553" s="216" t="s">
        <v>90239</v>
      </c>
      <c r="D28553" s="215" t="s">
        <v>90240</v>
      </c>
    </row>
    <row r="28554" spans="1:4">
      <c r="A28554" s="215" t="s">
        <v>90241</v>
      </c>
      <c r="B28554" s="215">
        <v>2</v>
      </c>
      <c r="C28554" s="216" t="s">
        <v>90242</v>
      </c>
      <c r="D28554" s="215" t="s">
        <v>90243</v>
      </c>
    </row>
    <row r="28555" spans="1:4">
      <c r="A28555" s="215" t="s">
        <v>90244</v>
      </c>
      <c r="B28555" s="215">
        <v>1</v>
      </c>
      <c r="C28555" s="216" t="s">
        <v>90245</v>
      </c>
      <c r="D28555" s="215" t="s">
        <v>90246</v>
      </c>
    </row>
    <row r="28556" spans="1:4">
      <c r="A28556" s="215" t="s">
        <v>90247</v>
      </c>
      <c r="B28556" s="215">
        <v>1</v>
      </c>
      <c r="C28556" s="216" t="s">
        <v>90248</v>
      </c>
      <c r="D28556" s="215" t="s">
        <v>90249</v>
      </c>
    </row>
    <row r="28557" spans="1:4">
      <c r="A28557" s="215" t="s">
        <v>90250</v>
      </c>
      <c r="B28557" s="215">
        <v>2</v>
      </c>
      <c r="C28557" s="216" t="s">
        <v>90251</v>
      </c>
      <c r="D28557" s="215" t="s">
        <v>90252</v>
      </c>
    </row>
    <row r="28558" spans="1:4">
      <c r="A28558" s="215" t="s">
        <v>90253</v>
      </c>
      <c r="B28558" s="215">
        <v>1</v>
      </c>
      <c r="C28558" s="216" t="s">
        <v>90254</v>
      </c>
      <c r="D28558" s="215" t="s">
        <v>90255</v>
      </c>
    </row>
    <row r="28559" spans="1:4">
      <c r="A28559" s="215" t="s">
        <v>90256</v>
      </c>
      <c r="B28559" s="215">
        <v>1</v>
      </c>
      <c r="C28559" s="216" t="s">
        <v>90257</v>
      </c>
      <c r="D28559" s="215" t="s">
        <v>90258</v>
      </c>
    </row>
    <row r="28560" spans="1:4">
      <c r="A28560" s="215" t="s">
        <v>90259</v>
      </c>
      <c r="B28560" s="215">
        <v>2</v>
      </c>
      <c r="C28560" s="216" t="s">
        <v>90260</v>
      </c>
      <c r="D28560" s="215" t="s">
        <v>90261</v>
      </c>
    </row>
    <row r="28561" spans="1:4">
      <c r="A28561" s="215" t="s">
        <v>90262</v>
      </c>
      <c r="B28561" s="215">
        <v>1</v>
      </c>
      <c r="C28561" s="216" t="s">
        <v>90263</v>
      </c>
      <c r="D28561" s="215" t="s">
        <v>90264</v>
      </c>
    </row>
    <row r="28562" spans="1:4">
      <c r="A28562" s="215" t="s">
        <v>90265</v>
      </c>
      <c r="B28562" s="215">
        <v>1</v>
      </c>
      <c r="C28562" s="216" t="s">
        <v>90266</v>
      </c>
      <c r="D28562" s="215" t="s">
        <v>90267</v>
      </c>
    </row>
    <row r="28563" spans="1:4">
      <c r="A28563" s="215" t="s">
        <v>90268</v>
      </c>
      <c r="B28563" s="215">
        <v>1</v>
      </c>
      <c r="C28563" s="216" t="s">
        <v>90269</v>
      </c>
      <c r="D28563" s="215" t="s">
        <v>90085</v>
      </c>
    </row>
    <row r="28564" spans="1:4">
      <c r="A28564" s="215" t="s">
        <v>90270</v>
      </c>
      <c r="B28564" s="215">
        <v>1</v>
      </c>
      <c r="C28564" s="216" t="s">
        <v>90271</v>
      </c>
      <c r="D28564" s="215" t="s">
        <v>90272</v>
      </c>
    </row>
    <row r="28565" spans="1:4">
      <c r="A28565" s="215" t="s">
        <v>90273</v>
      </c>
      <c r="B28565" s="215">
        <v>1</v>
      </c>
      <c r="C28565" s="216" t="s">
        <v>90274</v>
      </c>
      <c r="D28565" s="215" t="s">
        <v>90275</v>
      </c>
    </row>
    <row r="28566" spans="1:4">
      <c r="A28566" s="215" t="s">
        <v>90276</v>
      </c>
      <c r="B28566" s="215">
        <v>1</v>
      </c>
      <c r="C28566" s="216" t="s">
        <v>90277</v>
      </c>
      <c r="D28566" s="215" t="s">
        <v>90278</v>
      </c>
    </row>
    <row r="28567" spans="1:4">
      <c r="A28567" s="215" t="s">
        <v>90279</v>
      </c>
      <c r="B28567" s="215">
        <v>1</v>
      </c>
      <c r="C28567" s="216" t="s">
        <v>90280</v>
      </c>
      <c r="D28567" s="215" t="s">
        <v>90281</v>
      </c>
    </row>
    <row r="28568" spans="1:4">
      <c r="A28568" s="215" t="s">
        <v>90282</v>
      </c>
      <c r="B28568" s="215">
        <v>1</v>
      </c>
      <c r="C28568" s="216" t="s">
        <v>90283</v>
      </c>
      <c r="D28568" s="215" t="s">
        <v>90091</v>
      </c>
    </row>
    <row r="28569" spans="1:4">
      <c r="A28569" s="215" t="s">
        <v>90284</v>
      </c>
      <c r="B28569" s="215">
        <v>1</v>
      </c>
      <c r="C28569" s="216" t="s">
        <v>90285</v>
      </c>
      <c r="D28569" s="215" t="s">
        <v>90286</v>
      </c>
    </row>
    <row r="28570" spans="1:4">
      <c r="A28570" s="215" t="s">
        <v>90287</v>
      </c>
      <c r="B28570" s="215">
        <v>1</v>
      </c>
      <c r="C28570" s="216" t="s">
        <v>90288</v>
      </c>
      <c r="D28570" s="215" t="s">
        <v>90289</v>
      </c>
    </row>
    <row r="28571" spans="1:4">
      <c r="A28571" s="215" t="s">
        <v>90290</v>
      </c>
      <c r="B28571" s="215">
        <v>1</v>
      </c>
      <c r="C28571" s="216" t="s">
        <v>90291</v>
      </c>
      <c r="D28571" s="215" t="s">
        <v>90094</v>
      </c>
    </row>
    <row r="28572" spans="1:4">
      <c r="A28572" s="215" t="s">
        <v>90292</v>
      </c>
      <c r="B28572" s="215">
        <v>1</v>
      </c>
      <c r="C28572" s="216" t="s">
        <v>90293</v>
      </c>
      <c r="D28572" s="215" t="s">
        <v>89638</v>
      </c>
    </row>
    <row r="28573" spans="1:4">
      <c r="A28573" s="215" t="s">
        <v>90294</v>
      </c>
      <c r="B28573" s="215">
        <v>1</v>
      </c>
      <c r="C28573" s="216" t="s">
        <v>90295</v>
      </c>
      <c r="D28573" s="215" t="s">
        <v>90102</v>
      </c>
    </row>
    <row r="28574" spans="1:4">
      <c r="A28574" s="215" t="s">
        <v>90296</v>
      </c>
      <c r="B28574" s="215">
        <v>1</v>
      </c>
      <c r="C28574" s="216" t="s">
        <v>90297</v>
      </c>
      <c r="D28574" s="215" t="s">
        <v>90298</v>
      </c>
    </row>
    <row r="28575" spans="1:4">
      <c r="A28575" s="215" t="s">
        <v>90299</v>
      </c>
      <c r="B28575" s="215">
        <v>1</v>
      </c>
      <c r="C28575" s="216" t="s">
        <v>90300</v>
      </c>
      <c r="D28575" s="215" t="s">
        <v>90105</v>
      </c>
    </row>
    <row r="28576" spans="1:4">
      <c r="A28576" s="215" t="s">
        <v>90301</v>
      </c>
      <c r="B28576" s="215">
        <v>1</v>
      </c>
      <c r="C28576" s="216" t="s">
        <v>90302</v>
      </c>
      <c r="D28576" s="215" t="s">
        <v>90099</v>
      </c>
    </row>
    <row r="28577" spans="1:4">
      <c r="A28577" s="215" t="s">
        <v>90303</v>
      </c>
      <c r="B28577" s="215">
        <v>1</v>
      </c>
      <c r="C28577" s="216" t="s">
        <v>90304</v>
      </c>
      <c r="D28577" s="215" t="s">
        <v>90305</v>
      </c>
    </row>
    <row r="28578" spans="1:4">
      <c r="A28578" s="215" t="s">
        <v>90306</v>
      </c>
      <c r="B28578" s="215">
        <v>1</v>
      </c>
      <c r="C28578" s="216" t="s">
        <v>90307</v>
      </c>
      <c r="D28578" s="215" t="s">
        <v>90308</v>
      </c>
    </row>
    <row r="28579" spans="1:4">
      <c r="A28579" s="215" t="s">
        <v>90309</v>
      </c>
      <c r="B28579" s="215">
        <v>1</v>
      </c>
      <c r="C28579" s="216" t="s">
        <v>90310</v>
      </c>
      <c r="D28579" s="215" t="s">
        <v>90311</v>
      </c>
    </row>
    <row r="28580" spans="1:4">
      <c r="A28580" s="215" t="s">
        <v>90312</v>
      </c>
      <c r="B28580" s="215">
        <v>1</v>
      </c>
      <c r="C28580" s="216" t="s">
        <v>90313</v>
      </c>
      <c r="D28580" s="215" t="s">
        <v>90314</v>
      </c>
    </row>
    <row r="28581" spans="1:4">
      <c r="A28581" s="215" t="s">
        <v>90315</v>
      </c>
      <c r="B28581" s="215">
        <v>1</v>
      </c>
      <c r="C28581" s="216" t="s">
        <v>90316</v>
      </c>
      <c r="D28581" s="215" t="s">
        <v>90317</v>
      </c>
    </row>
    <row r="28582" spans="1:4">
      <c r="A28582" s="215" t="s">
        <v>90318</v>
      </c>
      <c r="B28582" s="215">
        <v>1</v>
      </c>
      <c r="C28582" s="216" t="s">
        <v>90319</v>
      </c>
      <c r="D28582" s="215" t="s">
        <v>90320</v>
      </c>
    </row>
    <row r="28583" spans="1:4">
      <c r="A28583" s="215" t="s">
        <v>90321</v>
      </c>
      <c r="B28583" s="215">
        <v>1</v>
      </c>
      <c r="C28583" s="216" t="s">
        <v>90322</v>
      </c>
      <c r="D28583" s="215" t="s">
        <v>90323</v>
      </c>
    </row>
    <row r="28584" spans="1:4">
      <c r="A28584" s="215" t="s">
        <v>90324</v>
      </c>
      <c r="B28584" s="215">
        <v>1</v>
      </c>
      <c r="C28584" s="216" t="s">
        <v>90325</v>
      </c>
      <c r="D28584" s="215" t="s">
        <v>90326</v>
      </c>
    </row>
    <row r="28585" spans="1:4">
      <c r="A28585" s="215" t="s">
        <v>90327</v>
      </c>
      <c r="B28585" s="215">
        <v>1</v>
      </c>
      <c r="C28585" s="216" t="s">
        <v>90328</v>
      </c>
      <c r="D28585" s="215" t="s">
        <v>90329</v>
      </c>
    </row>
    <row r="28586" spans="1:4">
      <c r="A28586" s="215" t="s">
        <v>90330</v>
      </c>
      <c r="B28586" s="215">
        <v>1</v>
      </c>
      <c r="C28586" s="216" t="s">
        <v>90331</v>
      </c>
      <c r="D28586" s="215" t="s">
        <v>90332</v>
      </c>
    </row>
    <row r="28587" spans="1:4">
      <c r="A28587" s="215" t="s">
        <v>90333</v>
      </c>
      <c r="B28587" s="215">
        <v>1</v>
      </c>
      <c r="C28587" s="216" t="s">
        <v>90334</v>
      </c>
      <c r="D28587" s="215" t="s">
        <v>90335</v>
      </c>
    </row>
    <row r="28588" spans="1:4">
      <c r="A28588" s="215" t="s">
        <v>90336</v>
      </c>
      <c r="B28588" s="215">
        <v>1</v>
      </c>
      <c r="C28588" s="216" t="s">
        <v>90337</v>
      </c>
      <c r="D28588" s="215" t="s">
        <v>90338</v>
      </c>
    </row>
    <row r="28589" spans="1:4">
      <c r="A28589" s="215" t="s">
        <v>90339</v>
      </c>
      <c r="B28589" s="215">
        <v>1</v>
      </c>
      <c r="C28589" s="216" t="s">
        <v>90340</v>
      </c>
      <c r="D28589" s="215" t="s">
        <v>90341</v>
      </c>
    </row>
    <row r="28590" spans="1:4">
      <c r="A28590" s="215" t="s">
        <v>90342</v>
      </c>
      <c r="B28590" s="215">
        <v>1</v>
      </c>
      <c r="C28590" s="216" t="s">
        <v>90343</v>
      </c>
      <c r="D28590" s="215" t="s">
        <v>90344</v>
      </c>
    </row>
    <row r="28591" spans="1:4">
      <c r="A28591" s="215" t="s">
        <v>90345</v>
      </c>
      <c r="B28591" s="215">
        <v>1</v>
      </c>
      <c r="C28591" s="216" t="s">
        <v>90346</v>
      </c>
      <c r="D28591" s="215" t="s">
        <v>90347</v>
      </c>
    </row>
    <row r="28592" spans="1:4">
      <c r="A28592" s="215" t="s">
        <v>90348</v>
      </c>
      <c r="B28592" s="215">
        <v>1</v>
      </c>
      <c r="C28592" s="216" t="s">
        <v>90349</v>
      </c>
      <c r="D28592" s="215" t="s">
        <v>90350</v>
      </c>
    </row>
    <row r="28593" spans="1:4">
      <c r="A28593" s="215" t="s">
        <v>90351</v>
      </c>
      <c r="B28593" s="215">
        <v>1</v>
      </c>
      <c r="C28593" s="216" t="s">
        <v>90352</v>
      </c>
      <c r="D28593" s="215" t="s">
        <v>90353</v>
      </c>
    </row>
    <row r="28594" spans="1:4">
      <c r="A28594" s="215" t="s">
        <v>90354</v>
      </c>
      <c r="B28594" s="215">
        <v>1</v>
      </c>
      <c r="C28594" s="216" t="s">
        <v>90355</v>
      </c>
      <c r="D28594" s="215" t="s">
        <v>90356</v>
      </c>
    </row>
    <row r="28595" spans="1:4">
      <c r="A28595" s="215" t="s">
        <v>90357</v>
      </c>
      <c r="B28595" s="215">
        <v>2</v>
      </c>
      <c r="C28595" s="216" t="s">
        <v>90358</v>
      </c>
      <c r="D28595" s="215" t="s">
        <v>90359</v>
      </c>
    </row>
    <row r="28596" spans="1:4">
      <c r="A28596" s="215" t="s">
        <v>90360</v>
      </c>
      <c r="B28596" s="215">
        <v>1</v>
      </c>
      <c r="C28596" s="216" t="s">
        <v>90361</v>
      </c>
      <c r="D28596" s="215" t="s">
        <v>90362</v>
      </c>
    </row>
    <row r="28597" spans="1:4">
      <c r="A28597" s="215" t="s">
        <v>90363</v>
      </c>
      <c r="B28597" s="215">
        <v>1</v>
      </c>
      <c r="C28597" s="216" t="s">
        <v>90364</v>
      </c>
      <c r="D28597" s="215" t="s">
        <v>90365</v>
      </c>
    </row>
    <row r="28598" spans="1:4">
      <c r="A28598" s="215" t="s">
        <v>90366</v>
      </c>
      <c r="B28598" s="215">
        <v>1</v>
      </c>
      <c r="C28598" s="216" t="s">
        <v>90367</v>
      </c>
      <c r="D28598" s="215" t="s">
        <v>90368</v>
      </c>
    </row>
    <row r="28599" spans="1:4">
      <c r="A28599" s="215" t="s">
        <v>90369</v>
      </c>
      <c r="B28599" s="215">
        <v>1</v>
      </c>
      <c r="C28599" s="216" t="s">
        <v>90370</v>
      </c>
      <c r="D28599" s="215" t="s">
        <v>90371</v>
      </c>
    </row>
    <row r="28600" spans="1:4">
      <c r="A28600" s="215" t="s">
        <v>90372</v>
      </c>
      <c r="B28600" s="215">
        <v>1</v>
      </c>
      <c r="C28600" s="216" t="s">
        <v>90373</v>
      </c>
      <c r="D28600" s="215" t="s">
        <v>90374</v>
      </c>
    </row>
    <row r="28601" spans="1:4">
      <c r="A28601" s="215" t="s">
        <v>90375</v>
      </c>
      <c r="B28601" s="215">
        <v>1</v>
      </c>
      <c r="C28601" s="216" t="s">
        <v>90376</v>
      </c>
      <c r="D28601" s="215" t="s">
        <v>90377</v>
      </c>
    </row>
    <row r="28602" spans="1:4">
      <c r="A28602" s="215" t="s">
        <v>90378</v>
      </c>
      <c r="B28602" s="215">
        <v>1</v>
      </c>
      <c r="C28602" s="216" t="s">
        <v>90379</v>
      </c>
      <c r="D28602" s="215" t="s">
        <v>90380</v>
      </c>
    </row>
    <row r="28603" spans="1:4">
      <c r="A28603" s="215" t="s">
        <v>90381</v>
      </c>
      <c r="B28603" s="215">
        <v>1</v>
      </c>
      <c r="C28603" s="216" t="s">
        <v>90382</v>
      </c>
      <c r="D28603" s="215" t="s">
        <v>90383</v>
      </c>
    </row>
    <row r="28604" spans="1:4">
      <c r="A28604" s="215" t="s">
        <v>90384</v>
      </c>
      <c r="B28604" s="215">
        <v>1</v>
      </c>
      <c r="C28604" s="216" t="s">
        <v>90385</v>
      </c>
      <c r="D28604" s="215" t="s">
        <v>90386</v>
      </c>
    </row>
    <row r="28605" spans="1:4">
      <c r="A28605" s="215" t="s">
        <v>90387</v>
      </c>
      <c r="B28605" s="215">
        <v>1</v>
      </c>
      <c r="C28605" s="216" t="s">
        <v>90388</v>
      </c>
      <c r="D28605" s="215" t="s">
        <v>90389</v>
      </c>
    </row>
    <row r="28606" spans="1:4">
      <c r="A28606" s="215" t="s">
        <v>90390</v>
      </c>
      <c r="B28606" s="215">
        <v>1</v>
      </c>
      <c r="C28606" s="216" t="s">
        <v>90391</v>
      </c>
      <c r="D28606" s="215" t="s">
        <v>90392</v>
      </c>
    </row>
    <row r="28607" spans="1:4">
      <c r="A28607" s="215" t="s">
        <v>90393</v>
      </c>
      <c r="B28607" s="215">
        <v>1</v>
      </c>
      <c r="C28607" s="216" t="s">
        <v>90394</v>
      </c>
      <c r="D28607" s="215" t="s">
        <v>90395</v>
      </c>
    </row>
    <row r="28608" spans="1:4">
      <c r="A28608" s="215" t="s">
        <v>90396</v>
      </c>
      <c r="B28608" s="215">
        <v>1</v>
      </c>
      <c r="C28608" s="216" t="s">
        <v>90397</v>
      </c>
      <c r="D28608" s="215" t="s">
        <v>90398</v>
      </c>
    </row>
    <row r="28609" spans="1:4">
      <c r="A28609" s="215" t="s">
        <v>90399</v>
      </c>
      <c r="B28609" s="215">
        <v>1</v>
      </c>
      <c r="C28609" s="216" t="s">
        <v>90400</v>
      </c>
      <c r="D28609" s="215" t="s">
        <v>90401</v>
      </c>
    </row>
    <row r="28610" spans="1:4">
      <c r="A28610" s="215" t="s">
        <v>90402</v>
      </c>
      <c r="B28610" s="215">
        <v>1</v>
      </c>
      <c r="C28610" s="216" t="s">
        <v>90403</v>
      </c>
      <c r="D28610" s="215" t="s">
        <v>90404</v>
      </c>
    </row>
    <row r="28611" spans="1:4">
      <c r="A28611" s="215" t="s">
        <v>90405</v>
      </c>
      <c r="B28611" s="215">
        <v>1</v>
      </c>
      <c r="C28611" s="216" t="s">
        <v>90406</v>
      </c>
      <c r="D28611" s="215" t="s">
        <v>90407</v>
      </c>
    </row>
    <row r="28612" spans="1:4">
      <c r="A28612" s="215" t="s">
        <v>90408</v>
      </c>
      <c r="B28612" s="215">
        <v>1</v>
      </c>
      <c r="C28612" s="216" t="s">
        <v>90409</v>
      </c>
      <c r="D28612" s="215" t="s">
        <v>90410</v>
      </c>
    </row>
    <row r="28613" spans="1:4">
      <c r="A28613" s="215" t="s">
        <v>90411</v>
      </c>
      <c r="B28613" s="215">
        <v>1</v>
      </c>
      <c r="C28613" s="216" t="s">
        <v>90412</v>
      </c>
      <c r="D28613" s="215" t="s">
        <v>90413</v>
      </c>
    </row>
    <row r="28614" spans="1:4">
      <c r="A28614" s="215" t="s">
        <v>90414</v>
      </c>
      <c r="B28614" s="215">
        <v>1</v>
      </c>
      <c r="C28614" s="216" t="s">
        <v>90415</v>
      </c>
      <c r="D28614" s="215" t="s">
        <v>90416</v>
      </c>
    </row>
    <row r="28615" spans="1:4">
      <c r="A28615" s="215" t="s">
        <v>90417</v>
      </c>
      <c r="B28615" s="215">
        <v>1</v>
      </c>
      <c r="C28615" s="216" t="s">
        <v>90418</v>
      </c>
      <c r="D28615" s="215" t="s">
        <v>90419</v>
      </c>
    </row>
    <row r="28616" spans="1:4">
      <c r="A28616" s="215" t="s">
        <v>90420</v>
      </c>
      <c r="B28616" s="215">
        <v>1</v>
      </c>
      <c r="C28616" s="216" t="s">
        <v>90421</v>
      </c>
      <c r="D28616" s="215" t="s">
        <v>90422</v>
      </c>
    </row>
    <row r="28617" spans="1:4">
      <c r="A28617" s="215" t="s">
        <v>90423</v>
      </c>
      <c r="B28617" s="215">
        <v>1</v>
      </c>
      <c r="C28617" s="216" t="s">
        <v>90424</v>
      </c>
      <c r="D28617" s="215" t="s">
        <v>90425</v>
      </c>
    </row>
    <row r="28618" spans="1:4">
      <c r="A28618" s="215" t="s">
        <v>90426</v>
      </c>
      <c r="B28618" s="215">
        <v>1</v>
      </c>
      <c r="C28618" s="216" t="s">
        <v>90427</v>
      </c>
      <c r="D28618" s="215" t="s">
        <v>90428</v>
      </c>
    </row>
    <row r="28619" spans="1:4">
      <c r="A28619" s="215" t="s">
        <v>90429</v>
      </c>
      <c r="B28619" s="215">
        <v>1</v>
      </c>
      <c r="C28619" s="216" t="s">
        <v>90430</v>
      </c>
      <c r="D28619" s="215" t="s">
        <v>90431</v>
      </c>
    </row>
    <row r="28620" spans="1:4">
      <c r="A28620" s="215" t="s">
        <v>90432</v>
      </c>
      <c r="B28620" s="215">
        <v>1</v>
      </c>
      <c r="C28620" s="216" t="s">
        <v>90433</v>
      </c>
      <c r="D28620" s="215" t="s">
        <v>90434</v>
      </c>
    </row>
    <row r="28621" spans="1:4">
      <c r="A28621" s="215" t="s">
        <v>90435</v>
      </c>
      <c r="B28621" s="215">
        <v>1</v>
      </c>
      <c r="C28621" s="216" t="s">
        <v>90436</v>
      </c>
      <c r="D28621" s="215" t="s">
        <v>90437</v>
      </c>
    </row>
    <row r="28622" spans="1:4">
      <c r="A28622" s="215" t="s">
        <v>90438</v>
      </c>
      <c r="B28622" s="215">
        <v>1</v>
      </c>
      <c r="C28622" s="216" t="s">
        <v>90439</v>
      </c>
      <c r="D28622" s="215" t="s">
        <v>90440</v>
      </c>
    </row>
    <row r="28623" spans="1:4">
      <c r="A28623" s="215" t="s">
        <v>90441</v>
      </c>
      <c r="B28623" s="215">
        <v>1</v>
      </c>
      <c r="C28623" s="216" t="s">
        <v>90442</v>
      </c>
      <c r="D28623" s="215" t="s">
        <v>90443</v>
      </c>
    </row>
    <row r="28624" spans="1:4">
      <c r="A28624" s="215" t="s">
        <v>90444</v>
      </c>
      <c r="B28624" s="215">
        <v>1</v>
      </c>
      <c r="C28624" s="216" t="s">
        <v>90445</v>
      </c>
      <c r="D28624" s="215" t="s">
        <v>90446</v>
      </c>
    </row>
    <row r="28625" spans="1:4">
      <c r="A28625" s="215" t="s">
        <v>90447</v>
      </c>
      <c r="B28625" s="215">
        <v>1</v>
      </c>
      <c r="C28625" s="216" t="s">
        <v>90448</v>
      </c>
      <c r="D28625" s="215" t="s">
        <v>90449</v>
      </c>
    </row>
    <row r="28626" spans="1:4">
      <c r="A28626" s="215" t="s">
        <v>90450</v>
      </c>
      <c r="B28626" s="215">
        <v>1</v>
      </c>
      <c r="C28626" s="216" t="s">
        <v>90451</v>
      </c>
      <c r="D28626" s="215" t="s">
        <v>90452</v>
      </c>
    </row>
    <row r="28627" spans="1:4">
      <c r="A28627" s="215" t="s">
        <v>90453</v>
      </c>
      <c r="B28627" s="215">
        <v>1</v>
      </c>
      <c r="C28627" s="216" t="s">
        <v>90454</v>
      </c>
      <c r="D28627" s="215" t="s">
        <v>90455</v>
      </c>
    </row>
    <row r="28628" spans="1:4">
      <c r="A28628" s="215" t="s">
        <v>90456</v>
      </c>
      <c r="B28628" s="215">
        <v>1</v>
      </c>
      <c r="C28628" s="216" t="s">
        <v>90457</v>
      </c>
      <c r="D28628" s="215" t="s">
        <v>90458</v>
      </c>
    </row>
    <row r="28629" spans="1:4">
      <c r="A28629" s="215" t="s">
        <v>90459</v>
      </c>
      <c r="B28629" s="215">
        <v>1</v>
      </c>
      <c r="C28629" s="216" t="s">
        <v>90460</v>
      </c>
      <c r="D28629" s="215" t="s">
        <v>90461</v>
      </c>
    </row>
    <row r="28630" spans="1:4">
      <c r="A28630" s="215" t="s">
        <v>90462</v>
      </c>
      <c r="B28630" s="215">
        <v>1</v>
      </c>
      <c r="C28630" s="216" t="s">
        <v>90463</v>
      </c>
      <c r="D28630" s="215" t="s">
        <v>90464</v>
      </c>
    </row>
    <row r="28631" spans="1:4">
      <c r="A28631" s="215" t="s">
        <v>90465</v>
      </c>
      <c r="B28631" s="215">
        <v>1</v>
      </c>
      <c r="C28631" s="216" t="s">
        <v>90466</v>
      </c>
      <c r="D28631" s="215" t="s">
        <v>90467</v>
      </c>
    </row>
    <row r="28632" spans="1:4">
      <c r="A28632" s="215" t="s">
        <v>90468</v>
      </c>
      <c r="B28632" s="215">
        <v>1</v>
      </c>
      <c r="C28632" s="216" t="s">
        <v>90469</v>
      </c>
      <c r="D28632" s="215" t="s">
        <v>90470</v>
      </c>
    </row>
    <row r="28633" spans="1:4">
      <c r="A28633" s="215" t="s">
        <v>90471</v>
      </c>
      <c r="B28633" s="215">
        <v>1</v>
      </c>
      <c r="C28633" s="216" t="s">
        <v>90472</v>
      </c>
      <c r="D28633" s="215" t="s">
        <v>90473</v>
      </c>
    </row>
    <row r="28634" spans="1:4">
      <c r="A28634" s="215" t="s">
        <v>90474</v>
      </c>
      <c r="B28634" s="215">
        <v>1</v>
      </c>
      <c r="C28634" s="216" t="s">
        <v>90475</v>
      </c>
      <c r="D28634" s="215" t="s">
        <v>90476</v>
      </c>
    </row>
    <row r="28635" spans="1:4">
      <c r="A28635" s="215" t="s">
        <v>90477</v>
      </c>
      <c r="B28635" s="215">
        <v>1</v>
      </c>
      <c r="C28635" s="216" t="s">
        <v>90478</v>
      </c>
      <c r="D28635" s="215" t="s">
        <v>90479</v>
      </c>
    </row>
    <row r="28636" spans="1:4">
      <c r="A28636" s="215" t="s">
        <v>90480</v>
      </c>
      <c r="B28636" s="215">
        <v>1</v>
      </c>
      <c r="C28636" s="216" t="s">
        <v>90481</v>
      </c>
      <c r="D28636" s="215" t="s">
        <v>90482</v>
      </c>
    </row>
    <row r="28637" spans="1:4">
      <c r="A28637" s="215" t="s">
        <v>90483</v>
      </c>
      <c r="B28637" s="215">
        <v>1</v>
      </c>
      <c r="C28637" s="216" t="s">
        <v>90484</v>
      </c>
      <c r="D28637" s="215" t="s">
        <v>90485</v>
      </c>
    </row>
    <row r="28638" spans="1:4">
      <c r="A28638" s="215" t="s">
        <v>90486</v>
      </c>
      <c r="B28638" s="215">
        <v>1</v>
      </c>
      <c r="C28638" s="216" t="s">
        <v>90487</v>
      </c>
      <c r="D28638" s="215" t="s">
        <v>90488</v>
      </c>
    </row>
    <row r="28639" spans="1:4">
      <c r="A28639" s="215" t="s">
        <v>90489</v>
      </c>
      <c r="B28639" s="215">
        <v>1</v>
      </c>
      <c r="C28639" s="216" t="s">
        <v>90490</v>
      </c>
      <c r="D28639" s="215" t="s">
        <v>90491</v>
      </c>
    </row>
    <row r="28640" spans="1:4">
      <c r="A28640" s="215" t="s">
        <v>90492</v>
      </c>
      <c r="B28640" s="215">
        <v>1</v>
      </c>
      <c r="C28640" s="216" t="s">
        <v>90493</v>
      </c>
      <c r="D28640" s="215" t="s">
        <v>90494</v>
      </c>
    </row>
    <row r="28641" spans="1:4">
      <c r="A28641" s="215" t="s">
        <v>90495</v>
      </c>
      <c r="B28641" s="215">
        <v>1</v>
      </c>
      <c r="C28641" s="216" t="s">
        <v>90496</v>
      </c>
      <c r="D28641" s="215" t="s">
        <v>90497</v>
      </c>
    </row>
    <row r="28642" spans="1:4">
      <c r="A28642" s="215" t="s">
        <v>90498</v>
      </c>
      <c r="B28642" s="215">
        <v>1</v>
      </c>
      <c r="C28642" s="216" t="s">
        <v>90499</v>
      </c>
      <c r="D28642" s="215" t="s">
        <v>90500</v>
      </c>
    </row>
    <row r="28643" spans="1:4">
      <c r="A28643" s="215" t="s">
        <v>90501</v>
      </c>
      <c r="B28643" s="215">
        <v>1</v>
      </c>
      <c r="C28643" s="216" t="s">
        <v>90502</v>
      </c>
      <c r="D28643" s="215" t="s">
        <v>90503</v>
      </c>
    </row>
    <row r="28644" spans="1:4">
      <c r="A28644" s="215" t="s">
        <v>90504</v>
      </c>
      <c r="B28644" s="215">
        <v>1</v>
      </c>
      <c r="C28644" s="216" t="s">
        <v>90505</v>
      </c>
      <c r="D28644" s="215" t="s">
        <v>90506</v>
      </c>
    </row>
    <row r="28645" spans="1:4">
      <c r="A28645" s="215" t="s">
        <v>90507</v>
      </c>
      <c r="B28645" s="215">
        <v>1</v>
      </c>
      <c r="C28645" s="216" t="s">
        <v>90508</v>
      </c>
      <c r="D28645" s="215" t="s">
        <v>90509</v>
      </c>
    </row>
    <row r="28646" spans="1:4">
      <c r="A28646" s="215" t="s">
        <v>90510</v>
      </c>
      <c r="B28646" s="215">
        <v>1</v>
      </c>
      <c r="C28646" s="216" t="s">
        <v>90511</v>
      </c>
      <c r="D28646" s="215" t="s">
        <v>90512</v>
      </c>
    </row>
    <row r="28647" spans="1:4">
      <c r="A28647" s="215" t="s">
        <v>90513</v>
      </c>
      <c r="B28647" s="215">
        <v>1</v>
      </c>
      <c r="C28647" s="216" t="s">
        <v>90514</v>
      </c>
      <c r="D28647" s="215" t="s">
        <v>90515</v>
      </c>
    </row>
    <row r="28648" spans="1:4">
      <c r="A28648" s="215" t="s">
        <v>90516</v>
      </c>
      <c r="B28648" s="215">
        <v>1</v>
      </c>
      <c r="C28648" s="216" t="s">
        <v>90517</v>
      </c>
      <c r="D28648" s="215" t="s">
        <v>90518</v>
      </c>
    </row>
    <row r="28649" spans="1:4">
      <c r="A28649" s="215" t="s">
        <v>90519</v>
      </c>
      <c r="B28649" s="215">
        <v>1</v>
      </c>
      <c r="C28649" s="216" t="s">
        <v>90520</v>
      </c>
      <c r="D28649" s="215" t="s">
        <v>90521</v>
      </c>
    </row>
    <row r="28650" spans="1:4">
      <c r="A28650" s="215" t="s">
        <v>90522</v>
      </c>
      <c r="B28650" s="215">
        <v>1</v>
      </c>
      <c r="C28650" s="216" t="s">
        <v>90523</v>
      </c>
      <c r="D28650" s="215" t="s">
        <v>90524</v>
      </c>
    </row>
    <row r="28651" spans="1:4">
      <c r="A28651" s="215" t="s">
        <v>90525</v>
      </c>
      <c r="B28651" s="215">
        <v>1</v>
      </c>
      <c r="C28651" s="216" t="s">
        <v>90526</v>
      </c>
      <c r="D28651" s="215" t="s">
        <v>90527</v>
      </c>
    </row>
    <row r="28652" spans="1:4">
      <c r="A28652" s="215" t="s">
        <v>90528</v>
      </c>
      <c r="B28652" s="215">
        <v>1</v>
      </c>
      <c r="C28652" s="216" t="s">
        <v>90529</v>
      </c>
      <c r="D28652" s="215" t="s">
        <v>90530</v>
      </c>
    </row>
    <row r="28653" spans="1:4">
      <c r="A28653" s="215" t="s">
        <v>90531</v>
      </c>
      <c r="B28653" s="215">
        <v>1</v>
      </c>
      <c r="C28653" s="216" t="s">
        <v>90532</v>
      </c>
      <c r="D28653" s="215" t="s">
        <v>90533</v>
      </c>
    </row>
    <row r="28654" spans="1:4">
      <c r="A28654" s="215" t="s">
        <v>90534</v>
      </c>
      <c r="B28654" s="215">
        <v>1</v>
      </c>
      <c r="C28654" s="216" t="s">
        <v>90535</v>
      </c>
      <c r="D28654" s="215" t="s">
        <v>90536</v>
      </c>
    </row>
    <row r="28655" spans="1:4">
      <c r="A28655" s="215" t="s">
        <v>90537</v>
      </c>
      <c r="B28655" s="215">
        <v>1</v>
      </c>
      <c r="C28655" s="216" t="s">
        <v>90538</v>
      </c>
      <c r="D28655" s="215" t="s">
        <v>90539</v>
      </c>
    </row>
    <row r="28656" spans="1:4">
      <c r="A28656" s="215" t="s">
        <v>90540</v>
      </c>
      <c r="B28656" s="215">
        <v>1</v>
      </c>
      <c r="C28656" s="216" t="s">
        <v>90541</v>
      </c>
      <c r="D28656" s="215" t="s">
        <v>90542</v>
      </c>
    </row>
    <row r="28657" spans="1:4">
      <c r="A28657" s="215" t="s">
        <v>90543</v>
      </c>
      <c r="B28657" s="215">
        <v>1</v>
      </c>
      <c r="C28657" s="216" t="s">
        <v>90544</v>
      </c>
      <c r="D28657" s="215" t="s">
        <v>90545</v>
      </c>
    </row>
    <row r="28658" spans="1:4">
      <c r="A28658" s="215" t="s">
        <v>90546</v>
      </c>
      <c r="B28658" s="215">
        <v>1</v>
      </c>
      <c r="C28658" s="216" t="s">
        <v>90547</v>
      </c>
      <c r="D28658" s="215" t="s">
        <v>90548</v>
      </c>
    </row>
    <row r="28659" spans="1:4">
      <c r="A28659" s="215" t="s">
        <v>90549</v>
      </c>
      <c r="B28659" s="215">
        <v>1</v>
      </c>
      <c r="C28659" s="216" t="s">
        <v>90550</v>
      </c>
      <c r="D28659" s="215" t="s">
        <v>90551</v>
      </c>
    </row>
    <row r="28660" spans="1:4">
      <c r="A28660" s="215" t="s">
        <v>90552</v>
      </c>
      <c r="B28660" s="215">
        <v>1</v>
      </c>
      <c r="C28660" s="216" t="s">
        <v>90553</v>
      </c>
      <c r="D28660" s="215" t="s">
        <v>90554</v>
      </c>
    </row>
    <row r="28661" spans="1:4">
      <c r="A28661" s="215" t="s">
        <v>90555</v>
      </c>
      <c r="B28661" s="215">
        <v>1</v>
      </c>
      <c r="C28661" s="216" t="s">
        <v>90556</v>
      </c>
      <c r="D28661" s="215" t="s">
        <v>90557</v>
      </c>
    </row>
    <row r="28662" spans="1:4">
      <c r="A28662" s="215" t="s">
        <v>90558</v>
      </c>
      <c r="B28662" s="215">
        <v>1</v>
      </c>
      <c r="C28662" s="216" t="s">
        <v>90559</v>
      </c>
      <c r="D28662" s="215" t="s">
        <v>90560</v>
      </c>
    </row>
    <row r="28663" spans="1:4">
      <c r="A28663" s="215" t="s">
        <v>90561</v>
      </c>
      <c r="B28663" s="215">
        <v>1</v>
      </c>
      <c r="C28663" s="216" t="s">
        <v>90562</v>
      </c>
      <c r="D28663" s="215" t="s">
        <v>90563</v>
      </c>
    </row>
    <row r="28664" spans="1:4">
      <c r="A28664" s="215" t="s">
        <v>90564</v>
      </c>
      <c r="B28664" s="215">
        <v>1</v>
      </c>
      <c r="C28664" s="216" t="s">
        <v>90565</v>
      </c>
      <c r="D28664" s="215" t="s">
        <v>90566</v>
      </c>
    </row>
    <row r="28665" spans="1:4">
      <c r="A28665" s="215" t="s">
        <v>90567</v>
      </c>
      <c r="B28665" s="215">
        <v>1</v>
      </c>
      <c r="C28665" s="216" t="s">
        <v>90568</v>
      </c>
      <c r="D28665" s="215" t="s">
        <v>90569</v>
      </c>
    </row>
    <row r="28666" spans="1:4">
      <c r="A28666" s="215" t="s">
        <v>90570</v>
      </c>
      <c r="B28666" s="215">
        <v>1</v>
      </c>
      <c r="C28666" s="216" t="s">
        <v>90571</v>
      </c>
      <c r="D28666" s="215" t="s">
        <v>90572</v>
      </c>
    </row>
    <row r="28667" spans="1:4">
      <c r="A28667" s="215" t="s">
        <v>90573</v>
      </c>
      <c r="B28667" s="215">
        <v>1</v>
      </c>
      <c r="C28667" s="216" t="s">
        <v>90574</v>
      </c>
      <c r="D28667" s="215" t="s">
        <v>90575</v>
      </c>
    </row>
    <row r="28668" spans="1:4">
      <c r="A28668" s="215" t="s">
        <v>90576</v>
      </c>
      <c r="B28668" s="215">
        <v>1</v>
      </c>
      <c r="C28668" s="216" t="s">
        <v>90577</v>
      </c>
      <c r="D28668" s="215" t="s">
        <v>90578</v>
      </c>
    </row>
    <row r="28669" spans="1:4">
      <c r="A28669" s="215" t="s">
        <v>90579</v>
      </c>
      <c r="B28669" s="215">
        <v>1</v>
      </c>
      <c r="C28669" s="216" t="s">
        <v>90580</v>
      </c>
      <c r="D28669" s="215" t="s">
        <v>90581</v>
      </c>
    </row>
    <row r="28670" spans="1:4">
      <c r="A28670" s="215" t="s">
        <v>90582</v>
      </c>
      <c r="B28670" s="215">
        <v>1</v>
      </c>
      <c r="C28670" s="216" t="s">
        <v>90583</v>
      </c>
      <c r="D28670" s="215" t="s">
        <v>90584</v>
      </c>
    </row>
    <row r="28671" spans="1:4">
      <c r="A28671" s="215" t="s">
        <v>90585</v>
      </c>
      <c r="B28671" s="215">
        <v>1</v>
      </c>
      <c r="C28671" s="216" t="s">
        <v>90586</v>
      </c>
      <c r="D28671" s="215" t="s">
        <v>90587</v>
      </c>
    </row>
    <row r="28672" spans="1:4">
      <c r="A28672" s="215" t="s">
        <v>90588</v>
      </c>
      <c r="B28672" s="215">
        <v>1</v>
      </c>
      <c r="C28672" s="216" t="s">
        <v>90589</v>
      </c>
      <c r="D28672" s="215" t="s">
        <v>90590</v>
      </c>
    </row>
    <row r="28673" spans="1:4">
      <c r="A28673" s="215" t="s">
        <v>90591</v>
      </c>
      <c r="B28673" s="215">
        <v>1</v>
      </c>
      <c r="C28673" s="216" t="s">
        <v>90592</v>
      </c>
      <c r="D28673" s="215" t="s">
        <v>90593</v>
      </c>
    </row>
    <row r="28674" spans="1:4">
      <c r="A28674" s="215" t="s">
        <v>90594</v>
      </c>
      <c r="B28674" s="215">
        <v>1</v>
      </c>
      <c r="C28674" s="216" t="s">
        <v>90595</v>
      </c>
      <c r="D28674" s="215" t="s">
        <v>90596</v>
      </c>
    </row>
    <row r="28675" spans="1:4">
      <c r="A28675" s="215" t="s">
        <v>90597</v>
      </c>
      <c r="B28675" s="215">
        <v>1</v>
      </c>
      <c r="C28675" s="216" t="s">
        <v>90598</v>
      </c>
      <c r="D28675" s="215" t="s">
        <v>90599</v>
      </c>
    </row>
    <row r="28676" spans="1:4">
      <c r="A28676" s="215" t="s">
        <v>90600</v>
      </c>
      <c r="B28676" s="215">
        <v>1</v>
      </c>
      <c r="C28676" s="216" t="s">
        <v>90601</v>
      </c>
      <c r="D28676" s="215" t="s">
        <v>90602</v>
      </c>
    </row>
    <row r="28677" spans="1:4">
      <c r="A28677" s="215" t="s">
        <v>90603</v>
      </c>
      <c r="B28677" s="215">
        <v>1</v>
      </c>
      <c r="C28677" s="216" t="s">
        <v>90604</v>
      </c>
      <c r="D28677" s="215" t="s">
        <v>90605</v>
      </c>
    </row>
    <row r="28678" spans="1:4">
      <c r="A28678" s="215" t="s">
        <v>90606</v>
      </c>
      <c r="B28678" s="215">
        <v>1</v>
      </c>
      <c r="C28678" s="216" t="s">
        <v>90607</v>
      </c>
      <c r="D28678" s="215" t="s">
        <v>90608</v>
      </c>
    </row>
    <row r="28679" spans="1:4">
      <c r="A28679" s="215" t="s">
        <v>90609</v>
      </c>
      <c r="B28679" s="215">
        <v>1</v>
      </c>
      <c r="C28679" s="216" t="s">
        <v>90610</v>
      </c>
      <c r="D28679" s="215" t="s">
        <v>90611</v>
      </c>
    </row>
    <row r="28680" spans="1:4">
      <c r="A28680" s="215" t="s">
        <v>90612</v>
      </c>
      <c r="B28680" s="215">
        <v>1</v>
      </c>
      <c r="C28680" s="216" t="s">
        <v>90613</v>
      </c>
      <c r="D28680" s="215" t="s">
        <v>90614</v>
      </c>
    </row>
    <row r="28681" spans="1:4">
      <c r="A28681" s="215" t="s">
        <v>90615</v>
      </c>
      <c r="B28681" s="215">
        <v>1</v>
      </c>
      <c r="C28681" s="216" t="s">
        <v>90616</v>
      </c>
      <c r="D28681" s="215" t="s">
        <v>90617</v>
      </c>
    </row>
    <row r="28682" spans="1:4">
      <c r="A28682" s="215" t="s">
        <v>90618</v>
      </c>
      <c r="B28682" s="215">
        <v>1</v>
      </c>
      <c r="C28682" s="216" t="s">
        <v>90619</v>
      </c>
      <c r="D28682" s="215" t="s">
        <v>90620</v>
      </c>
    </row>
    <row r="28683" spans="1:4">
      <c r="A28683" s="215" t="s">
        <v>90621</v>
      </c>
      <c r="B28683" s="215">
        <v>1</v>
      </c>
      <c r="C28683" s="216" t="s">
        <v>90622</v>
      </c>
      <c r="D28683" s="215" t="s">
        <v>90623</v>
      </c>
    </row>
    <row r="28684" spans="1:4">
      <c r="A28684" s="215" t="s">
        <v>90624</v>
      </c>
      <c r="B28684" s="215">
        <v>1</v>
      </c>
      <c r="C28684" s="216" t="s">
        <v>90625</v>
      </c>
      <c r="D28684" s="215" t="s">
        <v>90626</v>
      </c>
    </row>
    <row r="28685" spans="1:4">
      <c r="A28685" s="215" t="s">
        <v>90627</v>
      </c>
      <c r="B28685" s="215">
        <v>1</v>
      </c>
      <c r="C28685" s="216" t="s">
        <v>90628</v>
      </c>
      <c r="D28685" s="215" t="s">
        <v>90629</v>
      </c>
    </row>
    <row r="28686" spans="1:4">
      <c r="A28686" s="215" t="s">
        <v>90630</v>
      </c>
      <c r="B28686" s="215">
        <v>1</v>
      </c>
      <c r="C28686" s="216" t="s">
        <v>90631</v>
      </c>
      <c r="D28686" s="215" t="s">
        <v>90632</v>
      </c>
    </row>
    <row r="28687" spans="1:4">
      <c r="A28687" s="215" t="s">
        <v>90633</v>
      </c>
      <c r="B28687" s="215">
        <v>1</v>
      </c>
      <c r="C28687" s="216" t="s">
        <v>90634</v>
      </c>
      <c r="D28687" s="215" t="s">
        <v>90635</v>
      </c>
    </row>
    <row r="28688" spans="1:4">
      <c r="A28688" s="215" t="s">
        <v>90636</v>
      </c>
      <c r="B28688" s="215">
        <v>1</v>
      </c>
      <c r="C28688" s="216" t="s">
        <v>90637</v>
      </c>
      <c r="D28688" s="215" t="s">
        <v>90638</v>
      </c>
    </row>
    <row r="28689" spans="1:4">
      <c r="A28689" s="215" t="s">
        <v>90639</v>
      </c>
      <c r="B28689" s="215">
        <v>1</v>
      </c>
      <c r="C28689" s="216" t="s">
        <v>90640</v>
      </c>
      <c r="D28689" s="215" t="s">
        <v>90641</v>
      </c>
    </row>
    <row r="28690" spans="1:4">
      <c r="A28690" s="215" t="s">
        <v>90642</v>
      </c>
      <c r="B28690" s="215">
        <v>1</v>
      </c>
      <c r="C28690" s="216" t="s">
        <v>90643</v>
      </c>
      <c r="D28690" s="215" t="s">
        <v>90644</v>
      </c>
    </row>
    <row r="28691" spans="1:4">
      <c r="A28691" s="215" t="s">
        <v>90645</v>
      </c>
      <c r="B28691" s="215">
        <v>1</v>
      </c>
      <c r="C28691" s="216" t="s">
        <v>90646</v>
      </c>
      <c r="D28691" s="215" t="s">
        <v>90647</v>
      </c>
    </row>
    <row r="28692" spans="1:4">
      <c r="A28692" s="215" t="s">
        <v>90648</v>
      </c>
      <c r="B28692" s="215">
        <v>1</v>
      </c>
      <c r="C28692" s="216" t="s">
        <v>90649</v>
      </c>
      <c r="D28692" s="215" t="s">
        <v>90650</v>
      </c>
    </row>
    <row r="28693" spans="1:4">
      <c r="A28693" s="215" t="s">
        <v>90651</v>
      </c>
      <c r="B28693" s="215">
        <v>1</v>
      </c>
      <c r="C28693" s="216" t="s">
        <v>90652</v>
      </c>
      <c r="D28693" s="215" t="s">
        <v>90653</v>
      </c>
    </row>
    <row r="28694" spans="1:4">
      <c r="A28694" s="215" t="s">
        <v>90654</v>
      </c>
      <c r="B28694" s="215">
        <v>1</v>
      </c>
      <c r="C28694" s="216" t="s">
        <v>90655</v>
      </c>
      <c r="D28694" s="215" t="s">
        <v>90656</v>
      </c>
    </row>
    <row r="28695" spans="1:4">
      <c r="A28695" s="215" t="s">
        <v>90657</v>
      </c>
      <c r="B28695" s="215">
        <v>1</v>
      </c>
      <c r="C28695" s="216" t="s">
        <v>90658</v>
      </c>
      <c r="D28695" s="215" t="s">
        <v>90659</v>
      </c>
    </row>
    <row r="28696" spans="1:4">
      <c r="A28696" s="215" t="s">
        <v>90660</v>
      </c>
      <c r="B28696" s="215">
        <v>1</v>
      </c>
      <c r="C28696" s="216" t="s">
        <v>90661</v>
      </c>
      <c r="D28696" s="215" t="s">
        <v>90662</v>
      </c>
    </row>
    <row r="28697" spans="1:4">
      <c r="A28697" s="215" t="s">
        <v>90663</v>
      </c>
      <c r="B28697" s="215">
        <v>1</v>
      </c>
      <c r="C28697" s="216" t="s">
        <v>90664</v>
      </c>
      <c r="D28697" s="215" t="s">
        <v>90665</v>
      </c>
    </row>
    <row r="28698" spans="1:4">
      <c r="A28698" s="215" t="s">
        <v>90666</v>
      </c>
      <c r="B28698" s="215">
        <v>1</v>
      </c>
      <c r="C28698" s="216" t="s">
        <v>90667</v>
      </c>
      <c r="D28698" s="215" t="s">
        <v>90668</v>
      </c>
    </row>
    <row r="28699" spans="1:4">
      <c r="A28699" s="215" t="s">
        <v>90669</v>
      </c>
      <c r="B28699" s="215">
        <v>1</v>
      </c>
      <c r="C28699" s="216" t="s">
        <v>90670</v>
      </c>
      <c r="D28699" s="215" t="s">
        <v>90671</v>
      </c>
    </row>
    <row r="28700" spans="1:4">
      <c r="A28700" s="215" t="s">
        <v>90672</v>
      </c>
      <c r="B28700" s="215">
        <v>1</v>
      </c>
      <c r="C28700" s="216" t="s">
        <v>90673</v>
      </c>
      <c r="D28700" s="215" t="s">
        <v>90674</v>
      </c>
    </row>
    <row r="28701" spans="1:4">
      <c r="A28701" s="215" t="s">
        <v>90675</v>
      </c>
      <c r="B28701" s="215">
        <v>1</v>
      </c>
      <c r="C28701" s="216" t="s">
        <v>90676</v>
      </c>
      <c r="D28701" s="215" t="s">
        <v>90677</v>
      </c>
    </row>
    <row r="28702" spans="1:4">
      <c r="A28702" s="215" t="s">
        <v>90678</v>
      </c>
      <c r="B28702" s="215">
        <v>1</v>
      </c>
      <c r="C28702" s="216" t="s">
        <v>90679</v>
      </c>
      <c r="D28702" s="215" t="s">
        <v>90680</v>
      </c>
    </row>
    <row r="28703" spans="1:4">
      <c r="A28703" s="215" t="s">
        <v>90681</v>
      </c>
      <c r="B28703" s="215">
        <v>1</v>
      </c>
      <c r="C28703" s="216" t="s">
        <v>90682</v>
      </c>
      <c r="D28703" s="215" t="s">
        <v>90683</v>
      </c>
    </row>
    <row r="28704" spans="1:4">
      <c r="A28704" s="215" t="s">
        <v>90684</v>
      </c>
      <c r="B28704" s="215">
        <v>1</v>
      </c>
      <c r="C28704" s="216" t="s">
        <v>90685</v>
      </c>
      <c r="D28704" s="215" t="s">
        <v>90686</v>
      </c>
    </row>
    <row r="28705" spans="1:4">
      <c r="A28705" s="215" t="s">
        <v>90687</v>
      </c>
      <c r="B28705" s="215">
        <v>1</v>
      </c>
      <c r="C28705" s="216" t="s">
        <v>90688</v>
      </c>
      <c r="D28705" s="215" t="s">
        <v>90689</v>
      </c>
    </row>
    <row r="28706" spans="1:4">
      <c r="A28706" s="215" t="s">
        <v>90690</v>
      </c>
      <c r="B28706" s="215">
        <v>1</v>
      </c>
      <c r="C28706" s="216" t="s">
        <v>90691</v>
      </c>
      <c r="D28706" s="215" t="s">
        <v>90692</v>
      </c>
    </row>
    <row r="28707" spans="1:4">
      <c r="A28707" s="215" t="s">
        <v>90693</v>
      </c>
      <c r="B28707" s="215">
        <v>1</v>
      </c>
      <c r="C28707" s="216" t="s">
        <v>90694</v>
      </c>
      <c r="D28707" s="215" t="s">
        <v>90695</v>
      </c>
    </row>
    <row r="28708" spans="1:4">
      <c r="A28708" s="215" t="s">
        <v>90696</v>
      </c>
      <c r="B28708" s="215">
        <v>1</v>
      </c>
      <c r="C28708" s="216" t="s">
        <v>90697</v>
      </c>
      <c r="D28708" s="215" t="s">
        <v>90698</v>
      </c>
    </row>
    <row r="28709" spans="1:4">
      <c r="A28709" s="215" t="s">
        <v>90699</v>
      </c>
      <c r="B28709" s="215">
        <v>1</v>
      </c>
      <c r="C28709" s="216" t="s">
        <v>90700</v>
      </c>
      <c r="D28709" s="215" t="s">
        <v>90701</v>
      </c>
    </row>
    <row r="28710" spans="1:4">
      <c r="A28710" s="215" t="s">
        <v>90702</v>
      </c>
      <c r="B28710" s="215">
        <v>1</v>
      </c>
      <c r="C28710" s="216" t="s">
        <v>90703</v>
      </c>
      <c r="D28710" s="215" t="s">
        <v>90704</v>
      </c>
    </row>
    <row r="28711" spans="1:4">
      <c r="A28711" s="215" t="s">
        <v>90705</v>
      </c>
      <c r="B28711" s="215">
        <v>1</v>
      </c>
      <c r="C28711" s="216" t="s">
        <v>90706</v>
      </c>
      <c r="D28711" s="215" t="s">
        <v>90707</v>
      </c>
    </row>
    <row r="28712" spans="1:4">
      <c r="A28712" s="215" t="s">
        <v>90708</v>
      </c>
      <c r="B28712" s="215">
        <v>2</v>
      </c>
      <c r="C28712" s="216" t="s">
        <v>90709</v>
      </c>
      <c r="D28712" s="215" t="s">
        <v>90710</v>
      </c>
    </row>
    <row r="28713" spans="1:4">
      <c r="A28713" s="215" t="s">
        <v>90711</v>
      </c>
      <c r="B28713" s="215">
        <v>1</v>
      </c>
      <c r="C28713" s="216" t="s">
        <v>90712</v>
      </c>
      <c r="D28713" s="215" t="s">
        <v>90713</v>
      </c>
    </row>
    <row r="28714" spans="1:4">
      <c r="A28714" s="215" t="s">
        <v>90714</v>
      </c>
      <c r="B28714" s="215">
        <v>1</v>
      </c>
      <c r="C28714" s="216" t="s">
        <v>90715</v>
      </c>
      <c r="D28714" s="215" t="s">
        <v>90716</v>
      </c>
    </row>
    <row r="28715" spans="1:4">
      <c r="A28715" s="215" t="s">
        <v>90717</v>
      </c>
      <c r="B28715" s="215">
        <v>1</v>
      </c>
      <c r="C28715" s="216" t="s">
        <v>90718</v>
      </c>
      <c r="D28715" s="215" t="s">
        <v>90719</v>
      </c>
    </row>
    <row r="28716" spans="1:4">
      <c r="A28716" s="215" t="s">
        <v>90720</v>
      </c>
      <c r="B28716" s="215">
        <v>1</v>
      </c>
      <c r="C28716" s="216" t="s">
        <v>90721</v>
      </c>
      <c r="D28716" s="215" t="s">
        <v>90722</v>
      </c>
    </row>
    <row r="28717" spans="1:4">
      <c r="A28717" s="215" t="s">
        <v>90723</v>
      </c>
      <c r="B28717" s="215">
        <v>1</v>
      </c>
      <c r="C28717" s="216" t="s">
        <v>90724</v>
      </c>
      <c r="D28717" s="215" t="s">
        <v>90725</v>
      </c>
    </row>
    <row r="28718" spans="1:4">
      <c r="A28718" s="215" t="s">
        <v>90726</v>
      </c>
      <c r="B28718" s="215">
        <v>1</v>
      </c>
      <c r="C28718" s="216" t="s">
        <v>90727</v>
      </c>
      <c r="D28718" s="215" t="s">
        <v>90728</v>
      </c>
    </row>
    <row r="28719" spans="1:4">
      <c r="A28719" s="215" t="s">
        <v>90729</v>
      </c>
      <c r="B28719" s="215">
        <v>1</v>
      </c>
      <c r="C28719" s="216" t="s">
        <v>90730</v>
      </c>
      <c r="D28719" s="215" t="s">
        <v>90731</v>
      </c>
    </row>
    <row r="28720" spans="1:4">
      <c r="A28720" s="215" t="s">
        <v>90732</v>
      </c>
      <c r="B28720" s="215">
        <v>1</v>
      </c>
      <c r="C28720" s="216" t="s">
        <v>90733</v>
      </c>
      <c r="D28720" s="215" t="s">
        <v>90734</v>
      </c>
    </row>
    <row r="28721" spans="1:4">
      <c r="A28721" s="215" t="s">
        <v>90735</v>
      </c>
      <c r="B28721" s="215">
        <v>1</v>
      </c>
      <c r="C28721" s="216" t="s">
        <v>90736</v>
      </c>
      <c r="D28721" s="215" t="s">
        <v>90737</v>
      </c>
    </row>
    <row r="28722" spans="1:4">
      <c r="A28722" s="215" t="s">
        <v>90738</v>
      </c>
      <c r="B28722" s="215">
        <v>1</v>
      </c>
      <c r="C28722" s="216" t="s">
        <v>90739</v>
      </c>
      <c r="D28722" s="215" t="s">
        <v>90740</v>
      </c>
    </row>
    <row r="28723" spans="1:4">
      <c r="A28723" s="215" t="s">
        <v>90741</v>
      </c>
      <c r="B28723" s="215">
        <v>1</v>
      </c>
      <c r="C28723" s="216" t="s">
        <v>90742</v>
      </c>
      <c r="D28723" s="215" t="s">
        <v>90743</v>
      </c>
    </row>
    <row r="28724" spans="1:4">
      <c r="A28724" s="215" t="s">
        <v>90744</v>
      </c>
      <c r="B28724" s="215">
        <v>1</v>
      </c>
      <c r="C28724" s="216" t="s">
        <v>90745</v>
      </c>
      <c r="D28724" s="215" t="s">
        <v>90746</v>
      </c>
    </row>
    <row r="28725" spans="1:4">
      <c r="A28725" s="215" t="s">
        <v>90747</v>
      </c>
      <c r="B28725" s="215">
        <v>1</v>
      </c>
      <c r="C28725" s="216" t="s">
        <v>90748</v>
      </c>
      <c r="D28725" s="215" t="s">
        <v>90749</v>
      </c>
    </row>
    <row r="28726" spans="1:4">
      <c r="A28726" s="215" t="s">
        <v>90750</v>
      </c>
      <c r="B28726" s="215">
        <v>1</v>
      </c>
      <c r="C28726" s="216" t="s">
        <v>90751</v>
      </c>
      <c r="D28726" s="215" t="s">
        <v>90752</v>
      </c>
    </row>
    <row r="28727" spans="1:4">
      <c r="A28727" s="215" t="s">
        <v>90753</v>
      </c>
      <c r="B28727" s="215">
        <v>1</v>
      </c>
      <c r="C28727" s="216" t="s">
        <v>90754</v>
      </c>
      <c r="D28727" s="215" t="s">
        <v>90755</v>
      </c>
    </row>
    <row r="28728" spans="1:4">
      <c r="A28728" s="215" t="s">
        <v>90756</v>
      </c>
      <c r="B28728" s="215">
        <v>1</v>
      </c>
      <c r="C28728" s="216" t="s">
        <v>90757</v>
      </c>
      <c r="D28728" s="215" t="s">
        <v>90758</v>
      </c>
    </row>
    <row r="28729" spans="1:4">
      <c r="A28729" s="215" t="s">
        <v>90759</v>
      </c>
      <c r="B28729" s="215">
        <v>1</v>
      </c>
      <c r="C28729" s="216" t="s">
        <v>90760</v>
      </c>
      <c r="D28729" s="215" t="s">
        <v>90761</v>
      </c>
    </row>
    <row r="28730" spans="1:4">
      <c r="A28730" s="215" t="s">
        <v>90762</v>
      </c>
      <c r="B28730" s="215">
        <v>1</v>
      </c>
      <c r="C28730" s="216" t="s">
        <v>90763</v>
      </c>
      <c r="D28730" s="215" t="s">
        <v>90764</v>
      </c>
    </row>
    <row r="28731" spans="1:4">
      <c r="A28731" s="215" t="s">
        <v>90765</v>
      </c>
      <c r="B28731" s="215">
        <v>2</v>
      </c>
      <c r="C28731" s="216" t="s">
        <v>90766</v>
      </c>
      <c r="D28731" s="215" t="s">
        <v>90767</v>
      </c>
    </row>
    <row r="28732" spans="1:4">
      <c r="A28732" s="215" t="s">
        <v>90768</v>
      </c>
      <c r="B28732" s="215">
        <v>1</v>
      </c>
      <c r="C28732" s="216" t="s">
        <v>90769</v>
      </c>
      <c r="D28732" s="215" t="s">
        <v>90770</v>
      </c>
    </row>
    <row r="28733" spans="1:4">
      <c r="A28733" s="215" t="s">
        <v>90771</v>
      </c>
      <c r="B28733" s="215">
        <v>1</v>
      </c>
      <c r="C28733" s="216" t="s">
        <v>90772</v>
      </c>
      <c r="D28733" s="215" t="s">
        <v>90773</v>
      </c>
    </row>
    <row r="28734" spans="1:4">
      <c r="A28734" s="215" t="s">
        <v>90774</v>
      </c>
      <c r="B28734" s="215">
        <v>1</v>
      </c>
      <c r="C28734" s="216" t="s">
        <v>90775</v>
      </c>
      <c r="D28734" s="215" t="s">
        <v>90776</v>
      </c>
    </row>
    <row r="28735" spans="1:4">
      <c r="A28735" s="215" t="s">
        <v>90777</v>
      </c>
      <c r="B28735" s="215">
        <v>1</v>
      </c>
      <c r="C28735" s="216" t="s">
        <v>90778</v>
      </c>
      <c r="D28735" s="215" t="s">
        <v>90779</v>
      </c>
    </row>
    <row r="28736" spans="1:4">
      <c r="A28736" s="215" t="s">
        <v>90780</v>
      </c>
      <c r="B28736" s="215">
        <v>1</v>
      </c>
      <c r="C28736" s="216" t="s">
        <v>90781</v>
      </c>
      <c r="D28736" s="215" t="s">
        <v>90782</v>
      </c>
    </row>
    <row r="28737" spans="1:4">
      <c r="A28737" s="215" t="s">
        <v>90783</v>
      </c>
      <c r="B28737" s="215">
        <v>1</v>
      </c>
      <c r="C28737" s="216" t="s">
        <v>90784</v>
      </c>
      <c r="D28737" s="215" t="s">
        <v>90785</v>
      </c>
    </row>
    <row r="28738" spans="1:4">
      <c r="A28738" s="215" t="s">
        <v>90786</v>
      </c>
      <c r="B28738" s="215">
        <v>1</v>
      </c>
      <c r="C28738" s="216" t="s">
        <v>90787</v>
      </c>
      <c r="D28738" s="215" t="s">
        <v>90788</v>
      </c>
    </row>
    <row r="28739" spans="1:4">
      <c r="A28739" s="215" t="s">
        <v>90789</v>
      </c>
      <c r="B28739" s="215">
        <v>1</v>
      </c>
      <c r="C28739" s="216" t="s">
        <v>90790</v>
      </c>
      <c r="D28739" s="215" t="s">
        <v>90791</v>
      </c>
    </row>
    <row r="28740" spans="1:4">
      <c r="A28740" s="215" t="s">
        <v>90792</v>
      </c>
      <c r="B28740" s="215">
        <v>1</v>
      </c>
      <c r="C28740" s="216" t="s">
        <v>90793</v>
      </c>
      <c r="D28740" s="215" t="s">
        <v>90794</v>
      </c>
    </row>
    <row r="28741" spans="1:4">
      <c r="A28741" s="215" t="s">
        <v>90795</v>
      </c>
      <c r="B28741" s="215">
        <v>1</v>
      </c>
      <c r="C28741" s="216" t="s">
        <v>90796</v>
      </c>
      <c r="D28741" s="215" t="s">
        <v>90797</v>
      </c>
    </row>
    <row r="28742" spans="1:4">
      <c r="A28742" s="215" t="s">
        <v>90798</v>
      </c>
      <c r="B28742" s="215">
        <v>1</v>
      </c>
      <c r="C28742" s="216" t="s">
        <v>90799</v>
      </c>
      <c r="D28742" s="215" t="s">
        <v>90800</v>
      </c>
    </row>
    <row r="28743" spans="1:4">
      <c r="A28743" s="215" t="s">
        <v>90801</v>
      </c>
      <c r="B28743" s="215">
        <v>1</v>
      </c>
      <c r="C28743" s="216" t="s">
        <v>90802</v>
      </c>
      <c r="D28743" s="215" t="s">
        <v>90803</v>
      </c>
    </row>
    <row r="28744" spans="1:4">
      <c r="A28744" s="215" t="s">
        <v>90804</v>
      </c>
      <c r="B28744" s="215">
        <v>1</v>
      </c>
      <c r="C28744" s="216" t="s">
        <v>90805</v>
      </c>
      <c r="D28744" s="215" t="s">
        <v>90806</v>
      </c>
    </row>
    <row r="28745" spans="1:4">
      <c r="A28745" s="215" t="s">
        <v>90807</v>
      </c>
      <c r="B28745" s="215">
        <v>1</v>
      </c>
      <c r="C28745" s="216" t="s">
        <v>90808</v>
      </c>
      <c r="D28745" s="215" t="s">
        <v>90809</v>
      </c>
    </row>
    <row r="28746" spans="1:4">
      <c r="A28746" s="215" t="s">
        <v>90810</v>
      </c>
      <c r="B28746" s="215">
        <v>1</v>
      </c>
      <c r="C28746" s="216" t="s">
        <v>90811</v>
      </c>
      <c r="D28746" s="215" t="s">
        <v>90812</v>
      </c>
    </row>
    <row r="28747" spans="1:4">
      <c r="A28747" s="215" t="s">
        <v>90813</v>
      </c>
      <c r="B28747" s="215">
        <v>1</v>
      </c>
      <c r="C28747" s="216" t="s">
        <v>90814</v>
      </c>
      <c r="D28747" s="215" t="s">
        <v>90815</v>
      </c>
    </row>
    <row r="28748" spans="1:4">
      <c r="A28748" s="215" t="s">
        <v>90816</v>
      </c>
      <c r="B28748" s="215">
        <v>1</v>
      </c>
      <c r="C28748" s="216" t="s">
        <v>90817</v>
      </c>
      <c r="D28748" s="215" t="s">
        <v>90818</v>
      </c>
    </row>
    <row r="28749" spans="1:4">
      <c r="A28749" s="215" t="s">
        <v>90819</v>
      </c>
      <c r="B28749" s="215">
        <v>1</v>
      </c>
      <c r="C28749" s="216" t="s">
        <v>90820</v>
      </c>
      <c r="D28749" s="215" t="s">
        <v>90821</v>
      </c>
    </row>
    <row r="28750" spans="1:4">
      <c r="A28750" s="215" t="s">
        <v>90822</v>
      </c>
      <c r="B28750" s="215">
        <v>1</v>
      </c>
      <c r="C28750" s="216" t="s">
        <v>90823</v>
      </c>
      <c r="D28750" s="215" t="s">
        <v>90824</v>
      </c>
    </row>
    <row r="28751" spans="1:4">
      <c r="A28751" s="215" t="s">
        <v>90825</v>
      </c>
      <c r="B28751" s="215">
        <v>1</v>
      </c>
      <c r="C28751" s="216" t="s">
        <v>90826</v>
      </c>
      <c r="D28751" s="215" t="s">
        <v>90827</v>
      </c>
    </row>
    <row r="28752" spans="1:4">
      <c r="A28752" s="215" t="s">
        <v>90828</v>
      </c>
      <c r="B28752" s="215">
        <v>1</v>
      </c>
      <c r="C28752" s="216" t="s">
        <v>90829</v>
      </c>
      <c r="D28752" s="215" t="s">
        <v>90830</v>
      </c>
    </row>
    <row r="28753" spans="1:4">
      <c r="A28753" s="215" t="s">
        <v>90831</v>
      </c>
      <c r="B28753" s="215">
        <v>1</v>
      </c>
      <c r="C28753" s="216" t="s">
        <v>90832</v>
      </c>
      <c r="D28753" s="215" t="s">
        <v>90833</v>
      </c>
    </row>
    <row r="28754" spans="1:4">
      <c r="A28754" s="215" t="s">
        <v>90834</v>
      </c>
      <c r="B28754" s="215">
        <v>1</v>
      </c>
      <c r="C28754" s="216" t="s">
        <v>90835</v>
      </c>
      <c r="D28754" s="215" t="s">
        <v>90836</v>
      </c>
    </row>
    <row r="28755" spans="1:4">
      <c r="A28755" s="215" t="s">
        <v>90837</v>
      </c>
      <c r="B28755" s="215">
        <v>1</v>
      </c>
      <c r="C28755" s="216" t="s">
        <v>90838</v>
      </c>
      <c r="D28755" s="215" t="s">
        <v>90839</v>
      </c>
    </row>
    <row r="28756" spans="1:4">
      <c r="A28756" s="215" t="s">
        <v>90840</v>
      </c>
      <c r="B28756" s="215">
        <v>1</v>
      </c>
      <c r="C28756" s="216" t="s">
        <v>90841</v>
      </c>
      <c r="D28756" s="215" t="s">
        <v>90842</v>
      </c>
    </row>
    <row r="28757" spans="1:4">
      <c r="A28757" s="215" t="s">
        <v>90843</v>
      </c>
      <c r="B28757" s="215">
        <v>1</v>
      </c>
      <c r="C28757" s="216" t="s">
        <v>90844</v>
      </c>
      <c r="D28757" s="215" t="s">
        <v>90845</v>
      </c>
    </row>
    <row r="28758" spans="1:4">
      <c r="A28758" s="215" t="s">
        <v>90846</v>
      </c>
      <c r="B28758" s="215">
        <v>1</v>
      </c>
      <c r="C28758" s="216" t="s">
        <v>90847</v>
      </c>
      <c r="D28758" s="215" t="s">
        <v>90848</v>
      </c>
    </row>
    <row r="28759" spans="1:4">
      <c r="A28759" s="215" t="s">
        <v>90849</v>
      </c>
      <c r="B28759" s="215">
        <v>1</v>
      </c>
      <c r="C28759" s="216" t="s">
        <v>90850</v>
      </c>
      <c r="D28759" s="215" t="s">
        <v>90851</v>
      </c>
    </row>
    <row r="28760" spans="1:4">
      <c r="A28760" s="215" t="s">
        <v>90852</v>
      </c>
      <c r="B28760" s="215">
        <v>1</v>
      </c>
      <c r="C28760" s="216" t="s">
        <v>90853</v>
      </c>
      <c r="D28760" s="215" t="s">
        <v>90854</v>
      </c>
    </row>
    <row r="28761" spans="1:4">
      <c r="A28761" s="215" t="s">
        <v>90855</v>
      </c>
      <c r="B28761" s="215">
        <v>1</v>
      </c>
      <c r="C28761" s="216" t="s">
        <v>90856</v>
      </c>
      <c r="D28761" s="215" t="s">
        <v>90857</v>
      </c>
    </row>
    <row r="28762" spans="1:4">
      <c r="A28762" s="215" t="s">
        <v>90858</v>
      </c>
      <c r="B28762" s="215">
        <v>1</v>
      </c>
      <c r="C28762" s="216" t="s">
        <v>90859</v>
      </c>
      <c r="D28762" s="215" t="s">
        <v>90860</v>
      </c>
    </row>
    <row r="28763" spans="1:4">
      <c r="A28763" s="215" t="s">
        <v>90861</v>
      </c>
      <c r="B28763" s="215">
        <v>1</v>
      </c>
      <c r="C28763" s="216" t="s">
        <v>90862</v>
      </c>
      <c r="D28763" s="215" t="s">
        <v>90863</v>
      </c>
    </row>
    <row r="28764" spans="1:4">
      <c r="A28764" s="215" t="s">
        <v>90864</v>
      </c>
      <c r="B28764" s="215">
        <v>2</v>
      </c>
      <c r="C28764" s="216" t="s">
        <v>90865</v>
      </c>
      <c r="D28764" s="215" t="s">
        <v>90866</v>
      </c>
    </row>
    <row r="28765" spans="1:4">
      <c r="A28765" s="215" t="s">
        <v>90867</v>
      </c>
      <c r="B28765" s="215">
        <v>1</v>
      </c>
      <c r="C28765" s="216" t="s">
        <v>90868</v>
      </c>
      <c r="D28765" s="215" t="s">
        <v>90869</v>
      </c>
    </row>
    <row r="28766" spans="1:4">
      <c r="A28766" s="215" t="s">
        <v>90870</v>
      </c>
      <c r="B28766" s="215">
        <v>1</v>
      </c>
      <c r="C28766" s="216" t="s">
        <v>90871</v>
      </c>
      <c r="D28766" s="215" t="s">
        <v>90872</v>
      </c>
    </row>
    <row r="28767" spans="1:4">
      <c r="A28767" s="215" t="s">
        <v>90873</v>
      </c>
      <c r="B28767" s="215">
        <v>1</v>
      </c>
      <c r="C28767" s="216" t="s">
        <v>90874</v>
      </c>
      <c r="D28767" s="215" t="s">
        <v>90875</v>
      </c>
    </row>
    <row r="28768" spans="1:4">
      <c r="A28768" s="215" t="s">
        <v>90876</v>
      </c>
      <c r="B28768" s="215">
        <v>1</v>
      </c>
      <c r="C28768" s="216" t="s">
        <v>90877</v>
      </c>
      <c r="D28768" s="215" t="s">
        <v>90878</v>
      </c>
    </row>
    <row r="28769" spans="1:4">
      <c r="A28769" s="215" t="s">
        <v>90879</v>
      </c>
      <c r="B28769" s="215">
        <v>1</v>
      </c>
      <c r="C28769" s="216" t="s">
        <v>90880</v>
      </c>
      <c r="D28769" s="215" t="s">
        <v>90881</v>
      </c>
    </row>
    <row r="28770" spans="1:4">
      <c r="A28770" s="215" t="s">
        <v>90882</v>
      </c>
      <c r="B28770" s="215">
        <v>1</v>
      </c>
      <c r="C28770" s="216" t="s">
        <v>90883</v>
      </c>
      <c r="D28770" s="215" t="s">
        <v>90884</v>
      </c>
    </row>
    <row r="28771" spans="1:4">
      <c r="A28771" s="215" t="s">
        <v>90885</v>
      </c>
      <c r="B28771" s="215">
        <v>1</v>
      </c>
      <c r="C28771" s="216" t="s">
        <v>90886</v>
      </c>
      <c r="D28771" s="215" t="s">
        <v>90887</v>
      </c>
    </row>
    <row r="28772" spans="1:4">
      <c r="A28772" s="215" t="s">
        <v>90888</v>
      </c>
      <c r="B28772" s="215">
        <v>1</v>
      </c>
      <c r="C28772" s="216" t="s">
        <v>90889</v>
      </c>
      <c r="D28772" s="215" t="s">
        <v>90890</v>
      </c>
    </row>
    <row r="28773" spans="1:4">
      <c r="A28773" s="215" t="s">
        <v>90891</v>
      </c>
      <c r="B28773" s="215">
        <v>1</v>
      </c>
      <c r="C28773" s="216" t="s">
        <v>90892</v>
      </c>
      <c r="D28773" s="215" t="s">
        <v>90893</v>
      </c>
    </row>
    <row r="28774" spans="1:4">
      <c r="A28774" s="215" t="s">
        <v>90894</v>
      </c>
      <c r="B28774" s="215">
        <v>1</v>
      </c>
      <c r="C28774" s="216" t="s">
        <v>90895</v>
      </c>
      <c r="D28774" s="215" t="s">
        <v>90896</v>
      </c>
    </row>
    <row r="28775" spans="1:4">
      <c r="A28775" s="215" t="s">
        <v>90897</v>
      </c>
      <c r="B28775" s="215">
        <v>1</v>
      </c>
      <c r="C28775" s="216" t="s">
        <v>90898</v>
      </c>
      <c r="D28775" s="215" t="s">
        <v>90899</v>
      </c>
    </row>
    <row r="28776" spans="1:4">
      <c r="A28776" s="215" t="s">
        <v>90900</v>
      </c>
      <c r="B28776" s="215">
        <v>1</v>
      </c>
      <c r="C28776" s="216" t="s">
        <v>90901</v>
      </c>
      <c r="D28776" s="215" t="s">
        <v>90902</v>
      </c>
    </row>
    <row r="28777" spans="1:4">
      <c r="A28777" s="215" t="s">
        <v>90903</v>
      </c>
      <c r="B28777" s="215">
        <v>1</v>
      </c>
      <c r="C28777" s="216" t="s">
        <v>90904</v>
      </c>
      <c r="D28777" s="215" t="s">
        <v>90905</v>
      </c>
    </row>
    <row r="28778" spans="1:4">
      <c r="A28778" s="215" t="s">
        <v>90906</v>
      </c>
      <c r="B28778" s="215">
        <v>1</v>
      </c>
      <c r="C28778" s="216" t="s">
        <v>90907</v>
      </c>
      <c r="D28778" s="215" t="s">
        <v>90908</v>
      </c>
    </row>
    <row r="28779" spans="1:4">
      <c r="A28779" s="215" t="s">
        <v>90909</v>
      </c>
      <c r="B28779" s="215">
        <v>1</v>
      </c>
      <c r="C28779" s="216" t="s">
        <v>90910</v>
      </c>
      <c r="D28779" s="215" t="s">
        <v>90911</v>
      </c>
    </row>
    <row r="28780" spans="1:4">
      <c r="A28780" s="215" t="s">
        <v>90912</v>
      </c>
      <c r="B28780" s="215">
        <v>1</v>
      </c>
      <c r="C28780" s="216" t="s">
        <v>90913</v>
      </c>
      <c r="D28780" s="215" t="s">
        <v>90914</v>
      </c>
    </row>
    <row r="28781" spans="1:4">
      <c r="A28781" s="215" t="s">
        <v>90915</v>
      </c>
      <c r="B28781" s="215">
        <v>1</v>
      </c>
      <c r="C28781" s="216" t="s">
        <v>90916</v>
      </c>
      <c r="D28781" s="215" t="s">
        <v>90917</v>
      </c>
    </row>
    <row r="28782" spans="1:4">
      <c r="A28782" s="215" t="s">
        <v>90918</v>
      </c>
      <c r="B28782" s="215">
        <v>1</v>
      </c>
      <c r="C28782" s="216" t="s">
        <v>90919</v>
      </c>
      <c r="D28782" s="215" t="s">
        <v>90920</v>
      </c>
    </row>
    <row r="28783" spans="1:4">
      <c r="A28783" s="215" t="s">
        <v>90921</v>
      </c>
      <c r="B28783" s="215">
        <v>1</v>
      </c>
      <c r="C28783" s="216" t="s">
        <v>90922</v>
      </c>
      <c r="D28783" s="215" t="s">
        <v>90923</v>
      </c>
    </row>
    <row r="28784" spans="1:4">
      <c r="A28784" s="215" t="s">
        <v>90924</v>
      </c>
      <c r="B28784" s="215">
        <v>1</v>
      </c>
      <c r="C28784" s="216" t="s">
        <v>90925</v>
      </c>
      <c r="D28784" s="215" t="s">
        <v>90926</v>
      </c>
    </row>
    <row r="28785" spans="1:4">
      <c r="A28785" s="215" t="s">
        <v>90927</v>
      </c>
      <c r="B28785" s="215">
        <v>1</v>
      </c>
      <c r="C28785" s="216" t="s">
        <v>90928</v>
      </c>
      <c r="D28785" s="215" t="s">
        <v>90929</v>
      </c>
    </row>
    <row r="28786" spans="1:4">
      <c r="A28786" s="215" t="s">
        <v>90930</v>
      </c>
      <c r="B28786" s="215">
        <v>1</v>
      </c>
      <c r="C28786" s="216" t="s">
        <v>90931</v>
      </c>
      <c r="D28786" s="215" t="s">
        <v>90932</v>
      </c>
    </row>
    <row r="28787" spans="1:4">
      <c r="A28787" s="215" t="s">
        <v>90933</v>
      </c>
      <c r="B28787" s="215">
        <v>1</v>
      </c>
      <c r="C28787" s="216" t="s">
        <v>90934</v>
      </c>
      <c r="D28787" s="215" t="s">
        <v>90935</v>
      </c>
    </row>
    <row r="28788" spans="1:4">
      <c r="A28788" s="215" t="s">
        <v>90936</v>
      </c>
      <c r="B28788" s="215">
        <v>1</v>
      </c>
      <c r="C28788" s="216" t="s">
        <v>90937</v>
      </c>
      <c r="D28788" s="215" t="s">
        <v>90938</v>
      </c>
    </row>
    <row r="28789" spans="1:4">
      <c r="A28789" s="215" t="s">
        <v>90939</v>
      </c>
      <c r="B28789" s="215">
        <v>1</v>
      </c>
      <c r="C28789" s="216" t="s">
        <v>90940</v>
      </c>
      <c r="D28789" s="215" t="s">
        <v>90941</v>
      </c>
    </row>
    <row r="28790" spans="1:4">
      <c r="A28790" s="215" t="s">
        <v>90942</v>
      </c>
      <c r="B28790" s="215">
        <v>1</v>
      </c>
      <c r="C28790" s="216" t="s">
        <v>90943</v>
      </c>
      <c r="D28790" s="215" t="s">
        <v>90944</v>
      </c>
    </row>
    <row r="28791" spans="1:4">
      <c r="A28791" s="215" t="s">
        <v>90945</v>
      </c>
      <c r="B28791" s="215">
        <v>1</v>
      </c>
      <c r="C28791" s="216" t="s">
        <v>90946</v>
      </c>
      <c r="D28791" s="215" t="s">
        <v>90947</v>
      </c>
    </row>
    <row r="28792" spans="1:4">
      <c r="A28792" s="215" t="s">
        <v>90948</v>
      </c>
      <c r="B28792" s="215">
        <v>1</v>
      </c>
      <c r="C28792" s="216" t="s">
        <v>90949</v>
      </c>
      <c r="D28792" s="215" t="s">
        <v>90950</v>
      </c>
    </row>
    <row r="28793" spans="1:4">
      <c r="A28793" s="215" t="s">
        <v>90951</v>
      </c>
      <c r="B28793" s="215">
        <v>1</v>
      </c>
      <c r="C28793" s="216" t="s">
        <v>90952</v>
      </c>
      <c r="D28793" s="215" t="s">
        <v>90953</v>
      </c>
    </row>
    <row r="28794" spans="1:4">
      <c r="A28794" s="215" t="s">
        <v>90954</v>
      </c>
      <c r="B28794" s="215">
        <v>1</v>
      </c>
      <c r="C28794" s="216" t="s">
        <v>90955</v>
      </c>
      <c r="D28794" s="215" t="s">
        <v>90956</v>
      </c>
    </row>
    <row r="28795" spans="1:4">
      <c r="A28795" s="215" t="s">
        <v>90957</v>
      </c>
      <c r="B28795" s="215">
        <v>1</v>
      </c>
      <c r="C28795" s="216" t="s">
        <v>90958</v>
      </c>
      <c r="D28795" s="215" t="s">
        <v>90959</v>
      </c>
    </row>
    <row r="28796" spans="1:4">
      <c r="A28796" s="215" t="s">
        <v>90960</v>
      </c>
      <c r="B28796" s="215">
        <v>1</v>
      </c>
      <c r="C28796" s="216" t="s">
        <v>90961</v>
      </c>
      <c r="D28796" s="215" t="s">
        <v>90962</v>
      </c>
    </row>
    <row r="28797" spans="1:4">
      <c r="A28797" s="215" t="s">
        <v>90963</v>
      </c>
      <c r="B28797" s="215">
        <v>1</v>
      </c>
      <c r="C28797" s="216" t="s">
        <v>90964</v>
      </c>
      <c r="D28797" s="215" t="s">
        <v>90965</v>
      </c>
    </row>
    <row r="28798" spans="1:4">
      <c r="A28798" s="215" t="s">
        <v>90966</v>
      </c>
      <c r="B28798" s="215">
        <v>1</v>
      </c>
      <c r="C28798" s="216" t="s">
        <v>90967</v>
      </c>
      <c r="D28798" s="215" t="s">
        <v>90968</v>
      </c>
    </row>
    <row r="28799" spans="1:4">
      <c r="A28799" s="215" t="s">
        <v>90969</v>
      </c>
      <c r="B28799" s="215">
        <v>1</v>
      </c>
      <c r="C28799" s="216" t="s">
        <v>90970</v>
      </c>
      <c r="D28799" s="215" t="s">
        <v>90971</v>
      </c>
    </row>
    <row r="28800" spans="1:4">
      <c r="A28800" s="215" t="s">
        <v>90972</v>
      </c>
      <c r="B28800" s="215">
        <v>1</v>
      </c>
      <c r="C28800" s="216" t="s">
        <v>90973</v>
      </c>
      <c r="D28800" s="215" t="s">
        <v>90974</v>
      </c>
    </row>
    <row r="28801" spans="1:4">
      <c r="A28801" s="215" t="s">
        <v>90975</v>
      </c>
      <c r="B28801" s="215">
        <v>1</v>
      </c>
      <c r="C28801" s="216" t="s">
        <v>90976</v>
      </c>
      <c r="D28801" s="215" t="s">
        <v>90977</v>
      </c>
    </row>
    <row r="28802" spans="1:4">
      <c r="A28802" s="215" t="s">
        <v>90978</v>
      </c>
      <c r="B28802" s="215">
        <v>1</v>
      </c>
      <c r="C28802" s="216" t="s">
        <v>90979</v>
      </c>
      <c r="D28802" s="215" t="s">
        <v>90980</v>
      </c>
    </row>
    <row r="28803" spans="1:4">
      <c r="A28803" s="215" t="s">
        <v>90981</v>
      </c>
      <c r="B28803" s="215">
        <v>1</v>
      </c>
      <c r="C28803" s="216" t="s">
        <v>90982</v>
      </c>
      <c r="D28803" s="215" t="s">
        <v>90983</v>
      </c>
    </row>
    <row r="28804" spans="1:4">
      <c r="A28804" s="215" t="s">
        <v>90984</v>
      </c>
      <c r="B28804" s="215">
        <v>2</v>
      </c>
      <c r="C28804" s="216" t="s">
        <v>90985</v>
      </c>
      <c r="D28804" s="215" t="s">
        <v>90986</v>
      </c>
    </row>
    <row r="28805" spans="1:4">
      <c r="A28805" s="215" t="s">
        <v>90987</v>
      </c>
      <c r="B28805" s="215">
        <v>1</v>
      </c>
      <c r="C28805" s="216" t="s">
        <v>90988</v>
      </c>
      <c r="D28805" s="215" t="s">
        <v>90989</v>
      </c>
    </row>
    <row r="28806" spans="1:4">
      <c r="A28806" s="215" t="s">
        <v>90990</v>
      </c>
      <c r="B28806" s="215">
        <v>1</v>
      </c>
      <c r="C28806" s="216" t="s">
        <v>90991</v>
      </c>
      <c r="D28806" s="215" t="s">
        <v>90992</v>
      </c>
    </row>
    <row r="28807" spans="1:4">
      <c r="A28807" s="215" t="s">
        <v>90993</v>
      </c>
      <c r="B28807" s="215">
        <v>1</v>
      </c>
      <c r="C28807" s="216" t="s">
        <v>90994</v>
      </c>
      <c r="D28807" s="215" t="s">
        <v>90995</v>
      </c>
    </row>
    <row r="28808" spans="1:4">
      <c r="A28808" s="215" t="s">
        <v>90996</v>
      </c>
      <c r="B28808" s="215">
        <v>1</v>
      </c>
      <c r="C28808" s="216" t="s">
        <v>90997</v>
      </c>
      <c r="D28808" s="215" t="s">
        <v>90998</v>
      </c>
    </row>
    <row r="28809" spans="1:4">
      <c r="A28809" s="215" t="s">
        <v>90999</v>
      </c>
      <c r="B28809" s="215">
        <v>1</v>
      </c>
      <c r="C28809" s="216" t="s">
        <v>91000</v>
      </c>
      <c r="D28809" s="215" t="s">
        <v>91001</v>
      </c>
    </row>
    <row r="28810" spans="1:4">
      <c r="A28810" s="215" t="s">
        <v>91002</v>
      </c>
      <c r="B28810" s="215">
        <v>1</v>
      </c>
      <c r="C28810" s="216" t="s">
        <v>91003</v>
      </c>
      <c r="D28810" s="215" t="s">
        <v>91004</v>
      </c>
    </row>
    <row r="28811" spans="1:4">
      <c r="A28811" s="215" t="s">
        <v>91005</v>
      </c>
      <c r="B28811" s="215">
        <v>1</v>
      </c>
      <c r="C28811" s="216" t="s">
        <v>91006</v>
      </c>
      <c r="D28811" s="215" t="s">
        <v>91007</v>
      </c>
    </row>
    <row r="28812" spans="1:4">
      <c r="A28812" s="215" t="s">
        <v>91008</v>
      </c>
      <c r="B28812" s="215">
        <v>1</v>
      </c>
      <c r="C28812" s="216" t="s">
        <v>91009</v>
      </c>
      <c r="D28812" s="215" t="s">
        <v>91010</v>
      </c>
    </row>
    <row r="28813" spans="1:4">
      <c r="A28813" s="215" t="s">
        <v>91011</v>
      </c>
      <c r="B28813" s="215">
        <v>1</v>
      </c>
      <c r="C28813" s="216" t="s">
        <v>91012</v>
      </c>
      <c r="D28813" s="215" t="s">
        <v>91013</v>
      </c>
    </row>
    <row r="28814" spans="1:4">
      <c r="A28814" s="215" t="s">
        <v>91014</v>
      </c>
      <c r="B28814" s="215">
        <v>1</v>
      </c>
      <c r="C28814" s="216" t="s">
        <v>91015</v>
      </c>
      <c r="D28814" s="215" t="s">
        <v>91016</v>
      </c>
    </row>
    <row r="28815" spans="1:4">
      <c r="A28815" s="215" t="s">
        <v>91017</v>
      </c>
      <c r="B28815" s="215">
        <v>1</v>
      </c>
      <c r="C28815" s="216" t="s">
        <v>91018</v>
      </c>
      <c r="D28815" s="215" t="s">
        <v>91019</v>
      </c>
    </row>
    <row r="28816" spans="1:4">
      <c r="A28816" s="215" t="s">
        <v>91020</v>
      </c>
      <c r="B28816" s="215">
        <v>1</v>
      </c>
      <c r="C28816" s="216" t="s">
        <v>91021</v>
      </c>
      <c r="D28816" s="215" t="s">
        <v>91022</v>
      </c>
    </row>
    <row r="28817" spans="1:4">
      <c r="A28817" s="215" t="s">
        <v>91023</v>
      </c>
      <c r="B28817" s="215">
        <v>1</v>
      </c>
      <c r="C28817" s="216" t="s">
        <v>91024</v>
      </c>
      <c r="D28817" s="215" t="s">
        <v>91025</v>
      </c>
    </row>
    <row r="28818" spans="1:4">
      <c r="A28818" s="215" t="s">
        <v>91026</v>
      </c>
      <c r="B28818" s="215">
        <v>1</v>
      </c>
      <c r="C28818" s="216" t="s">
        <v>91027</v>
      </c>
      <c r="D28818" s="215" t="s">
        <v>91028</v>
      </c>
    </row>
    <row r="28819" spans="1:4">
      <c r="A28819" s="215" t="s">
        <v>91029</v>
      </c>
      <c r="B28819" s="215">
        <v>1</v>
      </c>
      <c r="C28819" s="216" t="s">
        <v>91030</v>
      </c>
      <c r="D28819" s="215" t="s">
        <v>91031</v>
      </c>
    </row>
    <row r="28820" spans="1:4">
      <c r="A28820" s="215" t="s">
        <v>91032</v>
      </c>
      <c r="B28820" s="215">
        <v>1</v>
      </c>
      <c r="C28820" s="216" t="s">
        <v>91033</v>
      </c>
      <c r="D28820" s="215" t="s">
        <v>91034</v>
      </c>
    </row>
    <row r="28821" spans="1:4">
      <c r="A28821" s="215" t="s">
        <v>91035</v>
      </c>
      <c r="B28821" s="215">
        <v>1</v>
      </c>
      <c r="C28821" s="216" t="s">
        <v>91036</v>
      </c>
      <c r="D28821" s="215" t="s">
        <v>91037</v>
      </c>
    </row>
    <row r="28822" spans="1:4">
      <c r="A28822" s="215" t="s">
        <v>91038</v>
      </c>
      <c r="B28822" s="215">
        <v>1</v>
      </c>
      <c r="C28822" s="216" t="s">
        <v>91039</v>
      </c>
      <c r="D28822" s="215" t="s">
        <v>91040</v>
      </c>
    </row>
    <row r="28823" spans="1:4">
      <c r="A28823" s="215" t="s">
        <v>91041</v>
      </c>
      <c r="B28823" s="215">
        <v>1</v>
      </c>
      <c r="C28823" s="216" t="s">
        <v>91042</v>
      </c>
      <c r="D28823" s="215" t="s">
        <v>91043</v>
      </c>
    </row>
    <row r="28824" spans="1:4">
      <c r="A28824" s="215" t="s">
        <v>91044</v>
      </c>
      <c r="B28824" s="215">
        <v>1</v>
      </c>
      <c r="C28824" s="216" t="s">
        <v>91045</v>
      </c>
      <c r="D28824" s="215" t="s">
        <v>91046</v>
      </c>
    </row>
    <row r="28825" spans="1:4">
      <c r="A28825" s="215" t="s">
        <v>91047</v>
      </c>
      <c r="B28825" s="215">
        <v>1</v>
      </c>
      <c r="C28825" s="216" t="s">
        <v>91048</v>
      </c>
      <c r="D28825" s="215" t="s">
        <v>91049</v>
      </c>
    </row>
    <row r="28826" spans="1:4">
      <c r="A28826" s="215" t="s">
        <v>91050</v>
      </c>
      <c r="B28826" s="215">
        <v>1</v>
      </c>
      <c r="C28826" s="216" t="s">
        <v>91051</v>
      </c>
      <c r="D28826" s="215" t="s">
        <v>91052</v>
      </c>
    </row>
    <row r="28827" spans="1:4">
      <c r="A28827" s="215" t="s">
        <v>91053</v>
      </c>
      <c r="B28827" s="215">
        <v>1</v>
      </c>
      <c r="C28827" s="216" t="s">
        <v>91054</v>
      </c>
      <c r="D28827" s="215" t="s">
        <v>91055</v>
      </c>
    </row>
    <row r="28828" spans="1:4">
      <c r="A28828" s="215" t="s">
        <v>91056</v>
      </c>
      <c r="B28828" s="215">
        <v>1</v>
      </c>
      <c r="C28828" s="216" t="s">
        <v>91057</v>
      </c>
      <c r="D28828" s="215" t="s">
        <v>91058</v>
      </c>
    </row>
    <row r="28829" spans="1:4">
      <c r="A28829" s="215" t="s">
        <v>91059</v>
      </c>
      <c r="B28829" s="215">
        <v>1</v>
      </c>
      <c r="C28829" s="216" t="s">
        <v>91060</v>
      </c>
      <c r="D28829" s="215" t="s">
        <v>91061</v>
      </c>
    </row>
    <row r="28830" spans="1:4">
      <c r="A28830" s="215" t="s">
        <v>91062</v>
      </c>
      <c r="B28830" s="215">
        <v>1</v>
      </c>
      <c r="C28830" s="216" t="s">
        <v>91063</v>
      </c>
      <c r="D28830" s="215" t="s">
        <v>90692</v>
      </c>
    </row>
    <row r="28831" spans="1:4">
      <c r="A28831" s="215" t="s">
        <v>91064</v>
      </c>
      <c r="B28831" s="215">
        <v>1</v>
      </c>
      <c r="C28831" s="216" t="s">
        <v>91065</v>
      </c>
      <c r="D28831" s="215" t="s">
        <v>91066</v>
      </c>
    </row>
    <row r="28832" spans="1:4">
      <c r="A28832" s="215" t="s">
        <v>91067</v>
      </c>
      <c r="B28832" s="215">
        <v>1</v>
      </c>
      <c r="C28832" s="216" t="s">
        <v>91068</v>
      </c>
      <c r="D28832" s="215" t="s">
        <v>91069</v>
      </c>
    </row>
    <row r="28833" spans="1:4">
      <c r="A28833" s="215" t="s">
        <v>91070</v>
      </c>
      <c r="B28833" s="215">
        <v>1</v>
      </c>
      <c r="C28833" s="216" t="s">
        <v>91071</v>
      </c>
      <c r="D28833" s="215" t="s">
        <v>90701</v>
      </c>
    </row>
    <row r="28834" spans="1:4">
      <c r="A28834" s="215" t="s">
        <v>91072</v>
      </c>
      <c r="B28834" s="215">
        <v>1</v>
      </c>
      <c r="C28834" s="216" t="s">
        <v>91073</v>
      </c>
      <c r="D28834" s="215" t="s">
        <v>91074</v>
      </c>
    </row>
    <row r="28835" spans="1:4">
      <c r="A28835" s="215" t="s">
        <v>91075</v>
      </c>
      <c r="B28835" s="215">
        <v>1</v>
      </c>
      <c r="C28835" s="216" t="s">
        <v>91076</v>
      </c>
      <c r="D28835" s="215" t="s">
        <v>91077</v>
      </c>
    </row>
    <row r="28836" spans="1:4">
      <c r="A28836" s="215" t="s">
        <v>91078</v>
      </c>
      <c r="B28836" s="215">
        <v>1</v>
      </c>
      <c r="C28836" s="216" t="s">
        <v>91079</v>
      </c>
      <c r="D28836" s="215" t="s">
        <v>91080</v>
      </c>
    </row>
    <row r="28837" spans="1:4">
      <c r="A28837" s="215" t="s">
        <v>91081</v>
      </c>
      <c r="B28837" s="215">
        <v>1</v>
      </c>
      <c r="C28837" s="216" t="s">
        <v>91082</v>
      </c>
      <c r="D28837" s="215" t="s">
        <v>91083</v>
      </c>
    </row>
    <row r="28838" spans="1:4">
      <c r="A28838" s="215" t="s">
        <v>91084</v>
      </c>
      <c r="B28838" s="215">
        <v>1</v>
      </c>
      <c r="C28838" s="216" t="s">
        <v>91085</v>
      </c>
      <c r="D28838" s="215" t="s">
        <v>90743</v>
      </c>
    </row>
    <row r="28839" spans="1:4">
      <c r="A28839" s="215" t="s">
        <v>91086</v>
      </c>
      <c r="B28839" s="215">
        <v>1</v>
      </c>
      <c r="C28839" s="216" t="s">
        <v>91087</v>
      </c>
      <c r="D28839" s="215" t="s">
        <v>91088</v>
      </c>
    </row>
    <row r="28840" spans="1:4">
      <c r="A28840" s="215" t="s">
        <v>91089</v>
      </c>
      <c r="B28840" s="215">
        <v>1</v>
      </c>
      <c r="C28840" s="216" t="s">
        <v>91090</v>
      </c>
      <c r="D28840" s="215" t="s">
        <v>91091</v>
      </c>
    </row>
    <row r="28841" spans="1:4">
      <c r="A28841" s="215" t="s">
        <v>91092</v>
      </c>
      <c r="B28841" s="215">
        <v>1</v>
      </c>
      <c r="C28841" s="216" t="s">
        <v>91093</v>
      </c>
      <c r="D28841" s="215" t="s">
        <v>91094</v>
      </c>
    </row>
    <row r="28842" spans="1:4">
      <c r="A28842" s="215" t="s">
        <v>91095</v>
      </c>
      <c r="B28842" s="215">
        <v>1</v>
      </c>
      <c r="C28842" s="216" t="s">
        <v>91096</v>
      </c>
      <c r="D28842" s="215" t="s">
        <v>90761</v>
      </c>
    </row>
    <row r="28843" spans="1:4">
      <c r="A28843" s="215" t="s">
        <v>91097</v>
      </c>
      <c r="B28843" s="215">
        <v>1</v>
      </c>
      <c r="C28843" s="216" t="s">
        <v>91098</v>
      </c>
      <c r="D28843" s="215" t="s">
        <v>91099</v>
      </c>
    </row>
    <row r="28844" spans="1:4">
      <c r="A28844" s="215" t="s">
        <v>91100</v>
      </c>
      <c r="B28844" s="215">
        <v>1</v>
      </c>
      <c r="C28844" s="216" t="s">
        <v>91101</v>
      </c>
      <c r="D28844" s="215" t="s">
        <v>91102</v>
      </c>
    </row>
    <row r="28845" spans="1:4">
      <c r="A28845" s="215" t="s">
        <v>91103</v>
      </c>
      <c r="B28845" s="215">
        <v>1</v>
      </c>
      <c r="C28845" s="216" t="s">
        <v>91104</v>
      </c>
      <c r="D28845" s="215" t="s">
        <v>91105</v>
      </c>
    </row>
    <row r="28846" spans="1:4">
      <c r="A28846" s="215" t="s">
        <v>91106</v>
      </c>
      <c r="B28846" s="215">
        <v>1</v>
      </c>
      <c r="C28846" s="216" t="s">
        <v>91107</v>
      </c>
      <c r="D28846" s="215" t="s">
        <v>91108</v>
      </c>
    </row>
    <row r="28847" spans="1:4">
      <c r="A28847" s="215" t="s">
        <v>91109</v>
      </c>
      <c r="B28847" s="215">
        <v>1</v>
      </c>
      <c r="C28847" s="216" t="s">
        <v>91110</v>
      </c>
      <c r="D28847" s="215" t="s">
        <v>91111</v>
      </c>
    </row>
    <row r="28848" spans="1:4">
      <c r="A28848" s="215" t="s">
        <v>91112</v>
      </c>
      <c r="B28848" s="215">
        <v>1</v>
      </c>
      <c r="C28848" s="216" t="s">
        <v>91113</v>
      </c>
      <c r="D28848" s="215" t="s">
        <v>91114</v>
      </c>
    </row>
    <row r="28849" spans="1:4">
      <c r="A28849" s="215" t="s">
        <v>91115</v>
      </c>
      <c r="B28849" s="215">
        <v>1</v>
      </c>
      <c r="C28849" s="216" t="s">
        <v>91116</v>
      </c>
      <c r="D28849" s="215" t="s">
        <v>90800</v>
      </c>
    </row>
    <row r="28850" spans="1:4">
      <c r="A28850" s="215" t="s">
        <v>91117</v>
      </c>
      <c r="B28850" s="215">
        <v>1</v>
      </c>
      <c r="C28850" s="216" t="s">
        <v>91118</v>
      </c>
      <c r="D28850" s="215" t="s">
        <v>91119</v>
      </c>
    </row>
    <row r="28851" spans="1:4">
      <c r="A28851" s="215" t="s">
        <v>91120</v>
      </c>
      <c r="B28851" s="215">
        <v>1</v>
      </c>
      <c r="C28851" s="216" t="s">
        <v>91121</v>
      </c>
      <c r="D28851" s="215" t="s">
        <v>91122</v>
      </c>
    </row>
    <row r="28852" spans="1:4">
      <c r="A28852" s="215" t="s">
        <v>91123</v>
      </c>
      <c r="B28852" s="215">
        <v>2</v>
      </c>
      <c r="C28852" s="216" t="s">
        <v>91124</v>
      </c>
      <c r="D28852" s="215" t="s">
        <v>90812</v>
      </c>
    </row>
    <row r="28853" spans="1:4">
      <c r="A28853" s="215" t="s">
        <v>91125</v>
      </c>
      <c r="B28853" s="215">
        <v>2</v>
      </c>
      <c r="C28853" s="216" t="s">
        <v>91126</v>
      </c>
      <c r="D28853" s="215" t="s">
        <v>90809</v>
      </c>
    </row>
    <row r="28854" spans="1:4">
      <c r="A28854" s="215" t="s">
        <v>91127</v>
      </c>
      <c r="B28854" s="215">
        <v>1</v>
      </c>
      <c r="C28854" s="216" t="s">
        <v>91128</v>
      </c>
      <c r="D28854" s="215" t="s">
        <v>91129</v>
      </c>
    </row>
    <row r="28855" spans="1:4">
      <c r="A28855" s="215" t="s">
        <v>91130</v>
      </c>
      <c r="B28855" s="215">
        <v>1</v>
      </c>
      <c r="C28855" s="216" t="s">
        <v>91131</v>
      </c>
      <c r="D28855" s="215" t="s">
        <v>91132</v>
      </c>
    </row>
    <row r="28856" spans="1:4">
      <c r="A28856" s="215" t="s">
        <v>91133</v>
      </c>
      <c r="B28856" s="215">
        <v>1</v>
      </c>
      <c r="C28856" s="216" t="s">
        <v>91134</v>
      </c>
      <c r="D28856" s="215" t="s">
        <v>91135</v>
      </c>
    </row>
    <row r="28857" spans="1:4">
      <c r="A28857" s="215" t="s">
        <v>91136</v>
      </c>
      <c r="B28857" s="215">
        <v>1</v>
      </c>
      <c r="C28857" s="216" t="s">
        <v>91137</v>
      </c>
      <c r="D28857" s="215" t="s">
        <v>91138</v>
      </c>
    </row>
    <row r="28858" spans="1:4">
      <c r="A28858" s="215" t="s">
        <v>91139</v>
      </c>
      <c r="B28858" s="215">
        <v>1</v>
      </c>
      <c r="C28858" s="216" t="s">
        <v>91140</v>
      </c>
      <c r="D28858" s="215" t="s">
        <v>91141</v>
      </c>
    </row>
    <row r="28859" spans="1:4">
      <c r="A28859" s="215" t="s">
        <v>91142</v>
      </c>
      <c r="B28859" s="215">
        <v>1</v>
      </c>
      <c r="C28859" s="216" t="s">
        <v>91143</v>
      </c>
      <c r="D28859" s="215" t="s">
        <v>91144</v>
      </c>
    </row>
    <row r="28860" spans="1:4">
      <c r="A28860" s="215" t="s">
        <v>91145</v>
      </c>
      <c r="B28860" s="215">
        <v>1</v>
      </c>
      <c r="C28860" s="216" t="s">
        <v>91146</v>
      </c>
      <c r="D28860" s="215" t="s">
        <v>91147</v>
      </c>
    </row>
    <row r="28861" spans="1:4">
      <c r="A28861" s="215" t="s">
        <v>91148</v>
      </c>
      <c r="B28861" s="215">
        <v>1</v>
      </c>
      <c r="C28861" s="216" t="s">
        <v>91149</v>
      </c>
      <c r="D28861" s="215" t="s">
        <v>91150</v>
      </c>
    </row>
    <row r="28862" spans="1:4">
      <c r="A28862" s="215" t="s">
        <v>91151</v>
      </c>
      <c r="B28862" s="215">
        <v>1</v>
      </c>
      <c r="C28862" s="216" t="s">
        <v>91152</v>
      </c>
      <c r="D28862" s="215" t="s">
        <v>91153</v>
      </c>
    </row>
    <row r="28863" spans="1:4">
      <c r="A28863" s="215" t="s">
        <v>91154</v>
      </c>
      <c r="B28863" s="215">
        <v>1</v>
      </c>
      <c r="C28863" s="216" t="s">
        <v>91155</v>
      </c>
      <c r="D28863" s="215" t="s">
        <v>91156</v>
      </c>
    </row>
    <row r="28864" spans="1:4">
      <c r="A28864" s="215" t="s">
        <v>91157</v>
      </c>
      <c r="B28864" s="215">
        <v>1</v>
      </c>
      <c r="C28864" s="216" t="s">
        <v>91158</v>
      </c>
      <c r="D28864" s="215" t="s">
        <v>91159</v>
      </c>
    </row>
    <row r="28865" spans="1:4">
      <c r="A28865" s="215" t="s">
        <v>91160</v>
      </c>
      <c r="B28865" s="215">
        <v>1</v>
      </c>
      <c r="C28865" s="216" t="s">
        <v>91161</v>
      </c>
      <c r="D28865" s="215" t="s">
        <v>91162</v>
      </c>
    </row>
    <row r="28866" spans="1:4">
      <c r="A28866" s="215" t="s">
        <v>91163</v>
      </c>
      <c r="B28866" s="215">
        <v>1</v>
      </c>
      <c r="C28866" s="216" t="s">
        <v>91164</v>
      </c>
      <c r="D28866" s="215" t="s">
        <v>91165</v>
      </c>
    </row>
    <row r="28867" spans="1:4">
      <c r="A28867" s="215" t="s">
        <v>91166</v>
      </c>
      <c r="B28867" s="215">
        <v>1</v>
      </c>
      <c r="C28867" s="216" t="s">
        <v>91167</v>
      </c>
      <c r="D28867" s="215" t="s">
        <v>91168</v>
      </c>
    </row>
    <row r="28868" spans="1:4">
      <c r="A28868" s="215" t="s">
        <v>91169</v>
      </c>
      <c r="B28868" s="215">
        <v>1</v>
      </c>
      <c r="C28868" s="216" t="s">
        <v>91170</v>
      </c>
      <c r="D28868" s="215" t="s">
        <v>91171</v>
      </c>
    </row>
    <row r="28869" spans="1:4">
      <c r="A28869" s="215" t="s">
        <v>91172</v>
      </c>
      <c r="B28869" s="215">
        <v>1</v>
      </c>
      <c r="C28869" s="216" t="s">
        <v>91173</v>
      </c>
      <c r="D28869" s="215" t="s">
        <v>90914</v>
      </c>
    </row>
    <row r="28870" spans="1:4">
      <c r="A28870" s="215" t="s">
        <v>91174</v>
      </c>
      <c r="B28870" s="215">
        <v>1</v>
      </c>
      <c r="C28870" s="216" t="s">
        <v>91175</v>
      </c>
      <c r="D28870" s="215" t="s">
        <v>91176</v>
      </c>
    </row>
    <row r="28871" spans="1:4">
      <c r="A28871" s="215" t="s">
        <v>91177</v>
      </c>
      <c r="B28871" s="215">
        <v>1</v>
      </c>
      <c r="C28871" s="216" t="s">
        <v>91178</v>
      </c>
      <c r="D28871" s="215" t="s">
        <v>91179</v>
      </c>
    </row>
    <row r="28872" spans="1:4">
      <c r="A28872" s="215" t="s">
        <v>91180</v>
      </c>
      <c r="B28872" s="215">
        <v>1</v>
      </c>
      <c r="C28872" s="216" t="s">
        <v>91181</v>
      </c>
      <c r="D28872" s="215" t="s">
        <v>91182</v>
      </c>
    </row>
    <row r="28873" spans="1:4">
      <c r="A28873" s="215" t="s">
        <v>91183</v>
      </c>
      <c r="B28873" s="215">
        <v>1</v>
      </c>
      <c r="C28873" s="216" t="s">
        <v>91184</v>
      </c>
      <c r="D28873" s="215" t="s">
        <v>91185</v>
      </c>
    </row>
    <row r="28874" spans="1:4">
      <c r="A28874" s="215" t="s">
        <v>91186</v>
      </c>
      <c r="B28874" s="215">
        <v>1</v>
      </c>
      <c r="C28874" s="216" t="s">
        <v>91187</v>
      </c>
      <c r="D28874" s="215" t="s">
        <v>91188</v>
      </c>
    </row>
    <row r="28875" spans="1:4">
      <c r="A28875" s="215" t="s">
        <v>91189</v>
      </c>
      <c r="B28875" s="215">
        <v>1</v>
      </c>
      <c r="C28875" s="216" t="s">
        <v>91190</v>
      </c>
      <c r="D28875" s="215" t="s">
        <v>91191</v>
      </c>
    </row>
    <row r="28876" spans="1:4">
      <c r="A28876" s="215" t="s">
        <v>91192</v>
      </c>
      <c r="B28876" s="215">
        <v>1</v>
      </c>
      <c r="C28876" s="216" t="s">
        <v>91193</v>
      </c>
      <c r="D28876" s="215" t="s">
        <v>91194</v>
      </c>
    </row>
    <row r="28877" spans="1:4">
      <c r="A28877" s="215" t="s">
        <v>91195</v>
      </c>
      <c r="B28877" s="215">
        <v>1</v>
      </c>
      <c r="C28877" s="216" t="s">
        <v>91196</v>
      </c>
      <c r="D28877" s="215" t="s">
        <v>91197</v>
      </c>
    </row>
    <row r="28878" spans="1:4">
      <c r="A28878" s="215" t="s">
        <v>91198</v>
      </c>
      <c r="B28878" s="215">
        <v>1</v>
      </c>
      <c r="C28878" s="216" t="s">
        <v>91199</v>
      </c>
      <c r="D28878" s="215" t="s">
        <v>90968</v>
      </c>
    </row>
    <row r="28879" spans="1:4">
      <c r="A28879" s="215" t="s">
        <v>91200</v>
      </c>
      <c r="B28879" s="215">
        <v>1</v>
      </c>
      <c r="C28879" s="216" t="s">
        <v>91201</v>
      </c>
      <c r="D28879" s="215" t="s">
        <v>91202</v>
      </c>
    </row>
    <row r="28880" spans="1:4">
      <c r="A28880" s="215" t="s">
        <v>91203</v>
      </c>
      <c r="B28880" s="215">
        <v>1</v>
      </c>
      <c r="C28880" s="216" t="s">
        <v>91204</v>
      </c>
      <c r="D28880" s="215" t="s">
        <v>91205</v>
      </c>
    </row>
    <row r="28881" spans="1:4">
      <c r="A28881" s="215" t="s">
        <v>91206</v>
      </c>
      <c r="B28881" s="215">
        <v>1</v>
      </c>
      <c r="C28881" s="216" t="s">
        <v>91207</v>
      </c>
      <c r="D28881" s="215" t="s">
        <v>91208</v>
      </c>
    </row>
    <row r="28882" spans="1:4">
      <c r="A28882" s="215" t="s">
        <v>91209</v>
      </c>
      <c r="B28882" s="215">
        <v>1</v>
      </c>
      <c r="C28882" s="216" t="s">
        <v>91210</v>
      </c>
      <c r="D28882" s="215" t="s">
        <v>91211</v>
      </c>
    </row>
    <row r="28883" spans="1:4">
      <c r="A28883" s="215" t="s">
        <v>91212</v>
      </c>
      <c r="B28883" s="215">
        <v>1</v>
      </c>
      <c r="C28883" s="216" t="s">
        <v>91213</v>
      </c>
      <c r="D28883" s="215" t="s">
        <v>91214</v>
      </c>
    </row>
    <row r="28884" spans="1:4">
      <c r="A28884" s="215" t="s">
        <v>91215</v>
      </c>
      <c r="B28884" s="215">
        <v>1</v>
      </c>
      <c r="C28884" s="216" t="s">
        <v>91216</v>
      </c>
      <c r="D28884" s="215" t="s">
        <v>91217</v>
      </c>
    </row>
    <row r="28885" spans="1:4">
      <c r="A28885" s="215" t="s">
        <v>91218</v>
      </c>
      <c r="B28885" s="215">
        <v>1</v>
      </c>
      <c r="C28885" s="216" t="s">
        <v>91219</v>
      </c>
      <c r="D28885" s="215" t="s">
        <v>91220</v>
      </c>
    </row>
    <row r="28886" spans="1:4">
      <c r="A28886" s="215" t="s">
        <v>91221</v>
      </c>
      <c r="B28886" s="215">
        <v>1</v>
      </c>
      <c r="C28886" s="216" t="s">
        <v>91222</v>
      </c>
      <c r="D28886" s="215" t="s">
        <v>91223</v>
      </c>
    </row>
    <row r="28887" spans="1:4">
      <c r="A28887" s="215" t="s">
        <v>91224</v>
      </c>
      <c r="B28887" s="215">
        <v>2</v>
      </c>
      <c r="C28887" s="216" t="s">
        <v>91225</v>
      </c>
      <c r="D28887" s="215" t="s">
        <v>91226</v>
      </c>
    </row>
    <row r="28888" spans="1:4">
      <c r="A28888" s="215" t="s">
        <v>91227</v>
      </c>
      <c r="B28888" s="215">
        <v>1</v>
      </c>
      <c r="C28888" s="216" t="s">
        <v>91228</v>
      </c>
      <c r="D28888" s="215" t="s">
        <v>91229</v>
      </c>
    </row>
    <row r="28889" spans="1:4">
      <c r="A28889" s="215" t="s">
        <v>91230</v>
      </c>
      <c r="B28889" s="215">
        <v>1</v>
      </c>
      <c r="C28889" s="216" t="s">
        <v>91231</v>
      </c>
      <c r="D28889" s="215" t="s">
        <v>91028</v>
      </c>
    </row>
    <row r="28890" spans="1:4">
      <c r="A28890" s="215" t="s">
        <v>91232</v>
      </c>
      <c r="B28890" s="215">
        <v>1</v>
      </c>
      <c r="C28890" s="216" t="s">
        <v>91233</v>
      </c>
      <c r="D28890" s="215" t="s">
        <v>91234</v>
      </c>
    </row>
    <row r="28891" spans="1:4">
      <c r="A28891" s="215" t="s">
        <v>91235</v>
      </c>
      <c r="B28891" s="215">
        <v>1</v>
      </c>
      <c r="C28891" s="216" t="s">
        <v>91236</v>
      </c>
      <c r="D28891" s="215" t="s">
        <v>91237</v>
      </c>
    </row>
    <row r="28892" spans="1:4">
      <c r="A28892" s="215" t="s">
        <v>91238</v>
      </c>
      <c r="B28892" s="215">
        <v>1</v>
      </c>
      <c r="C28892" s="216" t="s">
        <v>91239</v>
      </c>
      <c r="D28892" s="215" t="s">
        <v>91240</v>
      </c>
    </row>
    <row r="28893" spans="1:4">
      <c r="A28893" s="215" t="s">
        <v>91241</v>
      </c>
      <c r="B28893" s="215">
        <v>1</v>
      </c>
      <c r="C28893" s="216" t="s">
        <v>91242</v>
      </c>
      <c r="D28893" s="215" t="s">
        <v>91243</v>
      </c>
    </row>
    <row r="28894" spans="1:4">
      <c r="A28894" s="215" t="s">
        <v>91244</v>
      </c>
      <c r="B28894" s="215">
        <v>1</v>
      </c>
      <c r="C28894" s="216" t="s">
        <v>91245</v>
      </c>
      <c r="D28894" s="215" t="s">
        <v>91246</v>
      </c>
    </row>
    <row r="28895" spans="1:4">
      <c r="A28895" s="215" t="s">
        <v>91247</v>
      </c>
      <c r="B28895" s="215">
        <v>2</v>
      </c>
      <c r="C28895" s="216" t="s">
        <v>91248</v>
      </c>
      <c r="D28895" s="215" t="s">
        <v>91249</v>
      </c>
    </row>
    <row r="28896" spans="1:4">
      <c r="A28896" s="215" t="s">
        <v>91250</v>
      </c>
      <c r="B28896" s="215">
        <v>2</v>
      </c>
      <c r="C28896" s="216" t="s">
        <v>91251</v>
      </c>
      <c r="D28896" s="215" t="s">
        <v>91252</v>
      </c>
    </row>
    <row r="28897" spans="1:4">
      <c r="A28897" s="215" t="s">
        <v>91253</v>
      </c>
      <c r="B28897" s="215">
        <v>2</v>
      </c>
      <c r="C28897" s="216" t="s">
        <v>91254</v>
      </c>
      <c r="D28897" s="215" t="s">
        <v>91255</v>
      </c>
    </row>
    <row r="28898" spans="1:4">
      <c r="A28898" s="215" t="s">
        <v>91256</v>
      </c>
      <c r="B28898" s="215">
        <v>1</v>
      </c>
      <c r="C28898" s="216" t="s">
        <v>91257</v>
      </c>
      <c r="D28898" s="215" t="s">
        <v>91258</v>
      </c>
    </row>
    <row r="28899" spans="1:4">
      <c r="A28899" s="215" t="s">
        <v>91259</v>
      </c>
      <c r="B28899" s="215">
        <v>2</v>
      </c>
      <c r="C28899" s="216" t="s">
        <v>91260</v>
      </c>
      <c r="D28899" s="215" t="s">
        <v>91261</v>
      </c>
    </row>
    <row r="28900" spans="1:4">
      <c r="A28900" s="215" t="s">
        <v>91262</v>
      </c>
      <c r="B28900" s="215">
        <v>1</v>
      </c>
      <c r="C28900" s="216" t="s">
        <v>91263</v>
      </c>
      <c r="D28900" s="215" t="s">
        <v>91264</v>
      </c>
    </row>
    <row r="28901" spans="1:4">
      <c r="A28901" s="215" t="s">
        <v>91265</v>
      </c>
      <c r="B28901" s="215">
        <v>1</v>
      </c>
      <c r="C28901" s="216" t="s">
        <v>91266</v>
      </c>
      <c r="D28901" s="215" t="s">
        <v>91267</v>
      </c>
    </row>
    <row r="28902" spans="1:4">
      <c r="A28902" s="215" t="s">
        <v>91268</v>
      </c>
      <c r="B28902" s="215">
        <v>1</v>
      </c>
      <c r="C28902" s="216" t="s">
        <v>91269</v>
      </c>
      <c r="D28902" s="215" t="s">
        <v>91270</v>
      </c>
    </row>
    <row r="28903" spans="1:4">
      <c r="A28903" s="215" t="s">
        <v>91271</v>
      </c>
      <c r="B28903" s="215">
        <v>1</v>
      </c>
      <c r="C28903" s="216" t="s">
        <v>91272</v>
      </c>
      <c r="D28903" s="215" t="s">
        <v>91273</v>
      </c>
    </row>
    <row r="28904" spans="1:4">
      <c r="A28904" s="215" t="s">
        <v>91274</v>
      </c>
      <c r="B28904" s="215">
        <v>1</v>
      </c>
      <c r="C28904" s="216" t="s">
        <v>91275</v>
      </c>
      <c r="D28904" s="215" t="s">
        <v>91276</v>
      </c>
    </row>
    <row r="28905" spans="1:4">
      <c r="A28905" s="215" t="s">
        <v>91277</v>
      </c>
      <c r="B28905" s="215">
        <v>1</v>
      </c>
      <c r="C28905" s="216" t="s">
        <v>91278</v>
      </c>
      <c r="D28905" s="215" t="s">
        <v>91176</v>
      </c>
    </row>
    <row r="28906" spans="1:4">
      <c r="A28906" s="215" t="s">
        <v>91279</v>
      </c>
      <c r="B28906" s="215">
        <v>1</v>
      </c>
      <c r="C28906" s="216" t="s">
        <v>91280</v>
      </c>
      <c r="D28906" s="215" t="s">
        <v>90914</v>
      </c>
    </row>
    <row r="28907" spans="1:4">
      <c r="A28907" s="215" t="s">
        <v>91281</v>
      </c>
      <c r="B28907" s="215">
        <v>1</v>
      </c>
      <c r="C28907" s="216" t="s">
        <v>91282</v>
      </c>
      <c r="D28907" s="215" t="s">
        <v>91283</v>
      </c>
    </row>
    <row r="28908" spans="1:4">
      <c r="A28908" s="215" t="s">
        <v>91284</v>
      </c>
      <c r="B28908" s="215">
        <v>1</v>
      </c>
      <c r="C28908" s="216" t="s">
        <v>91285</v>
      </c>
      <c r="D28908" s="215" t="s">
        <v>91286</v>
      </c>
    </row>
    <row r="28909" spans="1:4">
      <c r="A28909" s="215" t="s">
        <v>91287</v>
      </c>
      <c r="B28909" s="215">
        <v>1</v>
      </c>
      <c r="C28909" s="216" t="s">
        <v>91288</v>
      </c>
      <c r="D28909" s="215" t="s">
        <v>91289</v>
      </c>
    </row>
    <row r="28910" spans="1:4">
      <c r="A28910" s="215" t="s">
        <v>91290</v>
      </c>
      <c r="B28910" s="215">
        <v>1</v>
      </c>
      <c r="C28910" s="216" t="s">
        <v>91291</v>
      </c>
      <c r="D28910" s="215" t="s">
        <v>91289</v>
      </c>
    </row>
    <row r="28911" spans="1:4">
      <c r="A28911" s="215" t="s">
        <v>91292</v>
      </c>
      <c r="B28911" s="215">
        <v>1</v>
      </c>
      <c r="C28911" s="216" t="s">
        <v>91293</v>
      </c>
      <c r="D28911" s="215" t="s">
        <v>91294</v>
      </c>
    </row>
    <row r="28912" spans="1:4">
      <c r="A28912" s="215" t="s">
        <v>91295</v>
      </c>
      <c r="B28912" s="215">
        <v>1</v>
      </c>
      <c r="C28912" s="216" t="s">
        <v>91296</v>
      </c>
      <c r="D28912" s="215" t="s">
        <v>91297</v>
      </c>
    </row>
    <row r="28913" spans="1:4">
      <c r="A28913" s="215" t="s">
        <v>91298</v>
      </c>
      <c r="B28913" s="215">
        <v>1</v>
      </c>
      <c r="C28913" s="216" t="s">
        <v>91299</v>
      </c>
      <c r="D28913" s="215" t="s">
        <v>91300</v>
      </c>
    </row>
    <row r="28914" spans="1:4">
      <c r="A28914" s="215" t="s">
        <v>91301</v>
      </c>
      <c r="B28914" s="215">
        <v>1</v>
      </c>
      <c r="C28914" s="216" t="s">
        <v>91302</v>
      </c>
      <c r="D28914" s="215" t="s">
        <v>91303</v>
      </c>
    </row>
    <row r="28915" spans="1:4">
      <c r="A28915" s="215" t="s">
        <v>91304</v>
      </c>
      <c r="B28915" s="215">
        <v>1</v>
      </c>
      <c r="C28915" s="216" t="s">
        <v>91305</v>
      </c>
      <c r="D28915" s="215" t="s">
        <v>91306</v>
      </c>
    </row>
    <row r="28916" spans="1:4">
      <c r="A28916" s="215" t="s">
        <v>91307</v>
      </c>
      <c r="B28916" s="215">
        <v>2</v>
      </c>
      <c r="C28916" s="216" t="s">
        <v>91308</v>
      </c>
      <c r="D28916" s="215" t="s">
        <v>91309</v>
      </c>
    </row>
    <row r="28917" spans="1:4">
      <c r="A28917" s="215" t="s">
        <v>91310</v>
      </c>
      <c r="B28917" s="215">
        <v>1</v>
      </c>
      <c r="C28917" s="216" t="s">
        <v>91311</v>
      </c>
      <c r="D28917" s="215" t="s">
        <v>91312</v>
      </c>
    </row>
    <row r="28918" spans="1:4">
      <c r="A28918" s="215" t="s">
        <v>91313</v>
      </c>
      <c r="B28918" s="215">
        <v>2</v>
      </c>
      <c r="C28918" s="216" t="s">
        <v>91314</v>
      </c>
      <c r="D28918" s="215" t="s">
        <v>91315</v>
      </c>
    </row>
    <row r="28919" spans="1:4">
      <c r="A28919" s="215" t="s">
        <v>91316</v>
      </c>
      <c r="B28919" s="215">
        <v>1</v>
      </c>
      <c r="C28919" s="216" t="s">
        <v>91317</v>
      </c>
      <c r="D28919" s="215" t="s">
        <v>91318</v>
      </c>
    </row>
    <row r="28920" spans="1:4">
      <c r="A28920" s="215" t="s">
        <v>91319</v>
      </c>
      <c r="B28920" s="215">
        <v>1</v>
      </c>
      <c r="C28920" s="216" t="s">
        <v>91320</v>
      </c>
      <c r="D28920" s="215" t="s">
        <v>91321</v>
      </c>
    </row>
    <row r="28921" spans="1:4">
      <c r="A28921" s="215" t="s">
        <v>91322</v>
      </c>
      <c r="B28921" s="215">
        <v>1</v>
      </c>
      <c r="C28921" s="216" t="s">
        <v>91323</v>
      </c>
      <c r="D28921" s="215" t="s">
        <v>91324</v>
      </c>
    </row>
    <row r="28922" spans="1:4">
      <c r="A28922" s="215" t="s">
        <v>91325</v>
      </c>
      <c r="B28922" s="215">
        <v>1</v>
      </c>
      <c r="C28922" s="216" t="s">
        <v>91326</v>
      </c>
      <c r="D28922" s="215" t="s">
        <v>91327</v>
      </c>
    </row>
    <row r="28923" spans="1:4">
      <c r="A28923" s="215" t="s">
        <v>91328</v>
      </c>
      <c r="B28923" s="215">
        <v>1</v>
      </c>
      <c r="C28923" s="216" t="s">
        <v>91329</v>
      </c>
      <c r="D28923" s="215" t="s">
        <v>91330</v>
      </c>
    </row>
    <row r="28924" spans="1:4">
      <c r="A28924" s="215" t="s">
        <v>91331</v>
      </c>
      <c r="B28924" s="215">
        <v>2</v>
      </c>
      <c r="C28924" s="216" t="s">
        <v>91332</v>
      </c>
      <c r="D28924" s="215" t="s">
        <v>91333</v>
      </c>
    </row>
    <row r="28925" spans="1:4">
      <c r="A28925" s="215" t="s">
        <v>91334</v>
      </c>
      <c r="B28925" s="215">
        <v>1</v>
      </c>
      <c r="C28925" s="216" t="s">
        <v>91335</v>
      </c>
      <c r="D28925" s="215" t="s">
        <v>91336</v>
      </c>
    </row>
    <row r="28926" spans="1:4">
      <c r="A28926" s="215" t="s">
        <v>91337</v>
      </c>
      <c r="B28926" s="215">
        <v>1</v>
      </c>
      <c r="C28926" s="216" t="s">
        <v>91338</v>
      </c>
      <c r="D28926" s="215" t="s">
        <v>91339</v>
      </c>
    </row>
    <row r="28927" spans="1:4">
      <c r="A28927" s="215" t="s">
        <v>91340</v>
      </c>
      <c r="B28927" s="215">
        <v>1</v>
      </c>
      <c r="C28927" s="216" t="s">
        <v>91341</v>
      </c>
      <c r="D28927" s="215" t="s">
        <v>91342</v>
      </c>
    </row>
    <row r="28928" spans="1:4">
      <c r="A28928" s="215" t="s">
        <v>91343</v>
      </c>
      <c r="B28928" s="215">
        <v>1</v>
      </c>
      <c r="C28928" s="216" t="s">
        <v>91344</v>
      </c>
      <c r="D28928" s="215" t="s">
        <v>91345</v>
      </c>
    </row>
    <row r="28929" spans="1:4">
      <c r="A28929" s="215" t="s">
        <v>91346</v>
      </c>
      <c r="B28929" s="215">
        <v>1</v>
      </c>
      <c r="C28929" s="216" t="s">
        <v>91347</v>
      </c>
      <c r="D28929" s="215" t="s">
        <v>91348</v>
      </c>
    </row>
    <row r="28930" spans="1:4">
      <c r="A28930" s="215" t="s">
        <v>91349</v>
      </c>
      <c r="B28930" s="215">
        <v>1</v>
      </c>
      <c r="C28930" s="216" t="s">
        <v>91350</v>
      </c>
      <c r="D28930" s="215" t="s">
        <v>91351</v>
      </c>
    </row>
    <row r="28931" spans="1:4">
      <c r="A28931" s="215" t="s">
        <v>91352</v>
      </c>
      <c r="B28931" s="215">
        <v>1</v>
      </c>
      <c r="C28931" s="216" t="s">
        <v>91353</v>
      </c>
      <c r="D28931" s="215" t="s">
        <v>91354</v>
      </c>
    </row>
    <row r="28932" spans="1:4">
      <c r="A28932" s="215" t="s">
        <v>91355</v>
      </c>
      <c r="B28932" s="215">
        <v>1</v>
      </c>
      <c r="C28932" s="216" t="s">
        <v>91356</v>
      </c>
      <c r="D28932" s="215" t="s">
        <v>91357</v>
      </c>
    </row>
    <row r="28933" spans="1:4">
      <c r="A28933" s="215" t="s">
        <v>91358</v>
      </c>
      <c r="B28933" s="215">
        <v>1</v>
      </c>
      <c r="C28933" s="216" t="s">
        <v>91359</v>
      </c>
      <c r="D28933" s="215" t="s">
        <v>91360</v>
      </c>
    </row>
    <row r="28934" spans="1:4">
      <c r="A28934" s="215" t="s">
        <v>91361</v>
      </c>
      <c r="B28934" s="215">
        <v>1</v>
      </c>
      <c r="C28934" s="216" t="s">
        <v>91362</v>
      </c>
      <c r="D28934" s="215" t="s">
        <v>91363</v>
      </c>
    </row>
    <row r="28935" spans="1:4">
      <c r="A28935" s="215" t="s">
        <v>91364</v>
      </c>
      <c r="B28935" s="215">
        <v>1</v>
      </c>
      <c r="C28935" s="216" t="s">
        <v>91365</v>
      </c>
      <c r="D28935" s="215" t="s">
        <v>91366</v>
      </c>
    </row>
    <row r="28936" spans="1:4">
      <c r="A28936" s="215" t="s">
        <v>91367</v>
      </c>
      <c r="B28936" s="215">
        <v>1</v>
      </c>
      <c r="C28936" s="216" t="s">
        <v>91368</v>
      </c>
      <c r="D28936" s="215" t="s">
        <v>91369</v>
      </c>
    </row>
    <row r="28937" spans="1:4">
      <c r="A28937" s="215" t="s">
        <v>91370</v>
      </c>
      <c r="B28937" s="215">
        <v>1</v>
      </c>
      <c r="C28937" s="216" t="s">
        <v>91371</v>
      </c>
      <c r="D28937" s="215" t="s">
        <v>91372</v>
      </c>
    </row>
    <row r="28938" spans="1:4">
      <c r="A28938" s="215" t="s">
        <v>91373</v>
      </c>
      <c r="B28938" s="215">
        <v>1</v>
      </c>
      <c r="C28938" s="216" t="s">
        <v>91374</v>
      </c>
      <c r="D28938" s="215" t="s">
        <v>91375</v>
      </c>
    </row>
    <row r="28939" spans="1:4">
      <c r="A28939" s="215" t="s">
        <v>91376</v>
      </c>
      <c r="B28939" s="215">
        <v>1</v>
      </c>
      <c r="C28939" s="216" t="s">
        <v>91377</v>
      </c>
      <c r="D28939" s="215" t="s">
        <v>91378</v>
      </c>
    </row>
    <row r="28940" spans="1:4">
      <c r="A28940" s="215" t="s">
        <v>91379</v>
      </c>
      <c r="B28940" s="215">
        <v>1</v>
      </c>
      <c r="C28940" s="216" t="s">
        <v>91380</v>
      </c>
      <c r="D28940" s="215" t="s">
        <v>91381</v>
      </c>
    </row>
    <row r="28941" spans="1:4">
      <c r="A28941" s="215" t="s">
        <v>91382</v>
      </c>
      <c r="B28941" s="215">
        <v>1</v>
      </c>
      <c r="C28941" s="216" t="s">
        <v>91383</v>
      </c>
      <c r="D28941" s="215" t="s">
        <v>91384</v>
      </c>
    </row>
    <row r="28942" spans="1:4">
      <c r="A28942" s="215" t="s">
        <v>91385</v>
      </c>
      <c r="B28942" s="215">
        <v>1</v>
      </c>
      <c r="C28942" s="216" t="s">
        <v>91386</v>
      </c>
      <c r="D28942" s="215" t="s">
        <v>91387</v>
      </c>
    </row>
    <row r="28943" spans="1:4">
      <c r="A28943" s="215" t="s">
        <v>91388</v>
      </c>
      <c r="B28943" s="215">
        <v>1</v>
      </c>
      <c r="C28943" s="216" t="s">
        <v>91389</v>
      </c>
      <c r="D28943" s="215" t="s">
        <v>91390</v>
      </c>
    </row>
    <row r="28944" spans="1:4">
      <c r="A28944" s="215" t="s">
        <v>91391</v>
      </c>
      <c r="B28944" s="215">
        <v>1</v>
      </c>
      <c r="C28944" s="216" t="s">
        <v>91392</v>
      </c>
      <c r="D28944" s="215" t="s">
        <v>91393</v>
      </c>
    </row>
    <row r="28945" spans="1:4">
      <c r="A28945" s="215" t="s">
        <v>91394</v>
      </c>
      <c r="B28945" s="215">
        <v>1</v>
      </c>
      <c r="C28945" s="216" t="s">
        <v>91395</v>
      </c>
      <c r="D28945" s="215" t="s">
        <v>91396</v>
      </c>
    </row>
    <row r="28946" spans="1:4">
      <c r="A28946" s="215" t="s">
        <v>91397</v>
      </c>
      <c r="B28946" s="215">
        <v>1</v>
      </c>
      <c r="C28946" s="216" t="s">
        <v>91398</v>
      </c>
      <c r="D28946" s="215" t="s">
        <v>91399</v>
      </c>
    </row>
    <row r="28947" spans="1:4">
      <c r="A28947" s="215" t="s">
        <v>91400</v>
      </c>
      <c r="B28947" s="215">
        <v>1</v>
      </c>
      <c r="C28947" s="216" t="s">
        <v>91401</v>
      </c>
      <c r="D28947" s="215" t="s">
        <v>91402</v>
      </c>
    </row>
    <row r="28948" spans="1:4">
      <c r="A28948" s="215" t="s">
        <v>91403</v>
      </c>
      <c r="B28948" s="215">
        <v>1</v>
      </c>
      <c r="C28948" s="216" t="s">
        <v>91404</v>
      </c>
      <c r="D28948" s="215" t="s">
        <v>91405</v>
      </c>
    </row>
    <row r="28949" spans="1:4">
      <c r="A28949" s="215" t="s">
        <v>91406</v>
      </c>
      <c r="B28949" s="215">
        <v>1</v>
      </c>
      <c r="C28949" s="216" t="s">
        <v>91407</v>
      </c>
      <c r="D28949" s="215" t="s">
        <v>91408</v>
      </c>
    </row>
    <row r="28950" spans="1:4">
      <c r="A28950" s="215" t="s">
        <v>91409</v>
      </c>
      <c r="B28950" s="215">
        <v>1</v>
      </c>
      <c r="C28950" s="216" t="s">
        <v>91410</v>
      </c>
      <c r="D28950" s="215" t="s">
        <v>91411</v>
      </c>
    </row>
    <row r="28951" spans="1:4">
      <c r="A28951" s="215" t="s">
        <v>91412</v>
      </c>
      <c r="B28951" s="215">
        <v>1</v>
      </c>
      <c r="C28951" s="216" t="s">
        <v>91413</v>
      </c>
      <c r="D28951" s="215" t="s">
        <v>91414</v>
      </c>
    </row>
    <row r="28952" spans="1:4">
      <c r="A28952" s="215" t="s">
        <v>91415</v>
      </c>
      <c r="B28952" s="215">
        <v>2</v>
      </c>
      <c r="C28952" s="216" t="s">
        <v>91416</v>
      </c>
      <c r="D28952" s="215" t="s">
        <v>91417</v>
      </c>
    </row>
    <row r="28953" spans="1:4">
      <c r="A28953" s="215" t="s">
        <v>91418</v>
      </c>
      <c r="B28953" s="215">
        <v>1</v>
      </c>
      <c r="C28953" s="216" t="s">
        <v>91419</v>
      </c>
      <c r="D28953" s="215" t="s">
        <v>91420</v>
      </c>
    </row>
    <row r="28954" spans="1:4">
      <c r="A28954" s="215" t="s">
        <v>91421</v>
      </c>
      <c r="B28954" s="215">
        <v>1</v>
      </c>
      <c r="C28954" s="216" t="s">
        <v>91422</v>
      </c>
      <c r="D28954" s="215" t="s">
        <v>91423</v>
      </c>
    </row>
    <row r="28955" spans="1:4">
      <c r="A28955" s="215" t="s">
        <v>91424</v>
      </c>
      <c r="B28955" s="215">
        <v>1</v>
      </c>
      <c r="C28955" s="216" t="s">
        <v>91425</v>
      </c>
      <c r="D28955" s="215" t="s">
        <v>91426</v>
      </c>
    </row>
    <row r="28956" spans="1:4">
      <c r="A28956" s="215" t="s">
        <v>91427</v>
      </c>
      <c r="B28956" s="215">
        <v>1</v>
      </c>
      <c r="C28956" s="216" t="s">
        <v>91428</v>
      </c>
      <c r="D28956" s="215" t="s">
        <v>91429</v>
      </c>
    </row>
    <row r="28957" spans="1:4">
      <c r="A28957" s="215" t="s">
        <v>91430</v>
      </c>
      <c r="B28957" s="215">
        <v>1</v>
      </c>
      <c r="C28957" s="216" t="s">
        <v>91431</v>
      </c>
      <c r="D28957" s="215" t="s">
        <v>91432</v>
      </c>
    </row>
    <row r="28958" spans="1:4">
      <c r="A28958" s="215" t="s">
        <v>91433</v>
      </c>
      <c r="B28958" s="215">
        <v>1</v>
      </c>
      <c r="C28958" s="216" t="s">
        <v>91434</v>
      </c>
      <c r="D28958" s="215" t="s">
        <v>91435</v>
      </c>
    </row>
    <row r="28959" spans="1:4">
      <c r="A28959" s="215" t="s">
        <v>91436</v>
      </c>
      <c r="B28959" s="215">
        <v>1</v>
      </c>
      <c r="C28959" s="216" t="s">
        <v>91437</v>
      </c>
      <c r="D28959" s="215" t="s">
        <v>91438</v>
      </c>
    </row>
    <row r="28960" spans="1:4">
      <c r="A28960" s="215" t="s">
        <v>91439</v>
      </c>
      <c r="B28960" s="215">
        <v>1</v>
      </c>
      <c r="C28960" s="216" t="s">
        <v>91440</v>
      </c>
      <c r="D28960" s="215" t="s">
        <v>91441</v>
      </c>
    </row>
    <row r="28961" spans="1:4">
      <c r="A28961" s="215" t="s">
        <v>91442</v>
      </c>
      <c r="B28961" s="215">
        <v>1</v>
      </c>
      <c r="C28961" s="216" t="s">
        <v>91443</v>
      </c>
      <c r="D28961" s="215" t="s">
        <v>91444</v>
      </c>
    </row>
    <row r="28962" spans="1:4">
      <c r="A28962" s="215" t="s">
        <v>91445</v>
      </c>
      <c r="B28962" s="215">
        <v>1</v>
      </c>
      <c r="C28962" s="216" t="s">
        <v>91446</v>
      </c>
      <c r="D28962" s="215" t="s">
        <v>91447</v>
      </c>
    </row>
    <row r="28963" spans="1:4">
      <c r="A28963" s="215" t="s">
        <v>91448</v>
      </c>
      <c r="B28963" s="215">
        <v>1</v>
      </c>
      <c r="C28963" s="216" t="s">
        <v>91449</v>
      </c>
      <c r="D28963" s="215" t="s">
        <v>91450</v>
      </c>
    </row>
    <row r="28964" spans="1:4">
      <c r="A28964" s="215" t="s">
        <v>91451</v>
      </c>
      <c r="B28964" s="215">
        <v>1</v>
      </c>
      <c r="C28964" s="216" t="s">
        <v>91452</v>
      </c>
      <c r="D28964" s="215" t="s">
        <v>91453</v>
      </c>
    </row>
    <row r="28965" spans="1:4">
      <c r="A28965" s="215" t="s">
        <v>91454</v>
      </c>
      <c r="B28965" s="215">
        <v>1</v>
      </c>
      <c r="C28965" s="216" t="s">
        <v>91455</v>
      </c>
      <c r="D28965" s="215" t="s">
        <v>91456</v>
      </c>
    </row>
    <row r="28966" spans="1:4">
      <c r="A28966" s="215" t="s">
        <v>91457</v>
      </c>
      <c r="B28966" s="215">
        <v>1</v>
      </c>
      <c r="C28966" s="216" t="s">
        <v>91458</v>
      </c>
      <c r="D28966" s="215" t="s">
        <v>91459</v>
      </c>
    </row>
    <row r="28967" spans="1:4">
      <c r="A28967" s="215" t="s">
        <v>91460</v>
      </c>
      <c r="B28967" s="215">
        <v>1</v>
      </c>
      <c r="C28967" s="216" t="s">
        <v>91461</v>
      </c>
      <c r="D28967" s="215" t="s">
        <v>91462</v>
      </c>
    </row>
    <row r="28968" spans="1:4">
      <c r="A28968" s="215" t="s">
        <v>91463</v>
      </c>
      <c r="B28968" s="215">
        <v>1</v>
      </c>
      <c r="C28968" s="216" t="s">
        <v>91464</v>
      </c>
      <c r="D28968" s="215" t="s">
        <v>91465</v>
      </c>
    </row>
    <row r="28969" spans="1:4">
      <c r="A28969" s="215" t="s">
        <v>91466</v>
      </c>
      <c r="B28969" s="215">
        <v>1</v>
      </c>
      <c r="C28969" s="216" t="s">
        <v>91467</v>
      </c>
      <c r="D28969" s="215" t="s">
        <v>91468</v>
      </c>
    </row>
    <row r="28970" spans="1:4">
      <c r="A28970" s="215" t="s">
        <v>91469</v>
      </c>
      <c r="B28970" s="215">
        <v>1</v>
      </c>
      <c r="C28970" s="216" t="s">
        <v>91470</v>
      </c>
      <c r="D28970" s="215" t="s">
        <v>91471</v>
      </c>
    </row>
    <row r="28971" spans="1:4">
      <c r="A28971" s="215" t="s">
        <v>91472</v>
      </c>
      <c r="B28971" s="215">
        <v>1</v>
      </c>
      <c r="C28971" s="216" t="s">
        <v>91473</v>
      </c>
      <c r="D28971" s="215" t="s">
        <v>91474</v>
      </c>
    </row>
    <row r="28972" spans="1:4">
      <c r="A28972" s="215" t="s">
        <v>91475</v>
      </c>
      <c r="B28972" s="215">
        <v>1</v>
      </c>
      <c r="C28972" s="216" t="s">
        <v>91476</v>
      </c>
      <c r="D28972" s="215" t="s">
        <v>91477</v>
      </c>
    </row>
    <row r="28973" spans="1:4">
      <c r="A28973" s="215" t="s">
        <v>91478</v>
      </c>
      <c r="B28973" s="215">
        <v>2</v>
      </c>
      <c r="C28973" s="216" t="s">
        <v>91479</v>
      </c>
      <c r="D28973" s="215" t="s">
        <v>91480</v>
      </c>
    </row>
    <row r="28974" spans="1:4">
      <c r="A28974" s="215" t="s">
        <v>91481</v>
      </c>
      <c r="B28974" s="215">
        <v>1</v>
      </c>
      <c r="C28974" s="216" t="s">
        <v>91482</v>
      </c>
      <c r="D28974" s="215" t="s">
        <v>91483</v>
      </c>
    </row>
    <row r="28975" spans="1:4">
      <c r="A28975" s="215" t="s">
        <v>91484</v>
      </c>
      <c r="B28975" s="215">
        <v>1</v>
      </c>
      <c r="C28975" s="216" t="s">
        <v>91485</v>
      </c>
      <c r="D28975" s="215" t="s">
        <v>91486</v>
      </c>
    </row>
    <row r="28976" spans="1:4">
      <c r="A28976" s="215" t="s">
        <v>91487</v>
      </c>
      <c r="B28976" s="215">
        <v>1</v>
      </c>
      <c r="C28976" s="216" t="s">
        <v>91488</v>
      </c>
      <c r="D28976" s="215" t="s">
        <v>91489</v>
      </c>
    </row>
    <row r="28977" spans="1:4">
      <c r="A28977" s="215" t="s">
        <v>91490</v>
      </c>
      <c r="B28977" s="215">
        <v>1</v>
      </c>
      <c r="C28977" s="216" t="s">
        <v>91491</v>
      </c>
      <c r="D28977" s="215" t="s">
        <v>91492</v>
      </c>
    </row>
    <row r="28978" spans="1:4">
      <c r="A28978" s="215" t="s">
        <v>91493</v>
      </c>
      <c r="B28978" s="215">
        <v>1</v>
      </c>
      <c r="C28978" s="216" t="s">
        <v>91494</v>
      </c>
      <c r="D28978" s="215" t="s">
        <v>91495</v>
      </c>
    </row>
    <row r="28979" spans="1:4">
      <c r="A28979" s="215" t="s">
        <v>91496</v>
      </c>
      <c r="B28979" s="215">
        <v>1</v>
      </c>
      <c r="C28979" s="216" t="s">
        <v>91497</v>
      </c>
      <c r="D28979" s="215" t="s">
        <v>91498</v>
      </c>
    </row>
    <row r="28980" spans="1:4">
      <c r="A28980" s="215" t="s">
        <v>91499</v>
      </c>
      <c r="B28980" s="215">
        <v>1</v>
      </c>
      <c r="C28980" s="216" t="s">
        <v>91500</v>
      </c>
      <c r="D28980" s="215" t="s">
        <v>91501</v>
      </c>
    </row>
    <row r="28981" spans="1:4">
      <c r="A28981" s="215" t="s">
        <v>91502</v>
      </c>
      <c r="B28981" s="215">
        <v>1</v>
      </c>
      <c r="C28981" s="216" t="s">
        <v>91503</v>
      </c>
      <c r="D28981" s="215" t="s">
        <v>91504</v>
      </c>
    </row>
    <row r="28982" spans="1:4">
      <c r="A28982" s="215" t="s">
        <v>91505</v>
      </c>
      <c r="B28982" s="215">
        <v>1</v>
      </c>
      <c r="C28982" s="216" t="s">
        <v>91506</v>
      </c>
      <c r="D28982" s="215" t="s">
        <v>91507</v>
      </c>
    </row>
    <row r="28983" spans="1:4">
      <c r="A28983" s="215" t="s">
        <v>91508</v>
      </c>
      <c r="B28983" s="215">
        <v>1</v>
      </c>
      <c r="C28983" s="216" t="s">
        <v>91509</v>
      </c>
      <c r="D28983" s="215" t="s">
        <v>91510</v>
      </c>
    </row>
    <row r="28984" spans="1:4">
      <c r="A28984" s="215" t="s">
        <v>91511</v>
      </c>
      <c r="B28984" s="215">
        <v>1</v>
      </c>
      <c r="C28984" s="216" t="s">
        <v>91512</v>
      </c>
      <c r="D28984" s="215" t="s">
        <v>91513</v>
      </c>
    </row>
    <row r="28985" spans="1:4">
      <c r="A28985" s="215" t="s">
        <v>91514</v>
      </c>
      <c r="B28985" s="215">
        <v>1</v>
      </c>
      <c r="C28985" s="216" t="s">
        <v>91515</v>
      </c>
      <c r="D28985" s="215" t="s">
        <v>91516</v>
      </c>
    </row>
    <row r="28986" spans="1:4">
      <c r="A28986" s="215" t="s">
        <v>91517</v>
      </c>
      <c r="B28986" s="215">
        <v>1</v>
      </c>
      <c r="C28986" s="216" t="s">
        <v>91518</v>
      </c>
      <c r="D28986" s="215" t="s">
        <v>91519</v>
      </c>
    </row>
    <row r="28987" spans="1:4">
      <c r="A28987" s="215" t="s">
        <v>91520</v>
      </c>
      <c r="B28987" s="215">
        <v>1</v>
      </c>
      <c r="C28987" s="216" t="s">
        <v>91521</v>
      </c>
      <c r="D28987" s="215" t="s">
        <v>91522</v>
      </c>
    </row>
    <row r="28988" spans="1:4">
      <c r="A28988" s="215" t="s">
        <v>91523</v>
      </c>
      <c r="B28988" s="215">
        <v>1</v>
      </c>
      <c r="C28988" s="216" t="s">
        <v>91524</v>
      </c>
      <c r="D28988" s="215" t="s">
        <v>91525</v>
      </c>
    </row>
    <row r="28989" spans="1:4">
      <c r="A28989" s="215" t="s">
        <v>91526</v>
      </c>
      <c r="B28989" s="215">
        <v>1</v>
      </c>
      <c r="C28989" s="216" t="s">
        <v>91527</v>
      </c>
      <c r="D28989" s="215" t="s">
        <v>91528</v>
      </c>
    </row>
    <row r="28990" spans="1:4">
      <c r="A28990" s="215" t="s">
        <v>91529</v>
      </c>
      <c r="B28990" s="215">
        <v>1</v>
      </c>
      <c r="C28990" s="216" t="s">
        <v>91530</v>
      </c>
      <c r="D28990" s="215" t="s">
        <v>91531</v>
      </c>
    </row>
    <row r="28991" spans="1:4">
      <c r="A28991" s="215" t="s">
        <v>91532</v>
      </c>
      <c r="B28991" s="215">
        <v>1</v>
      </c>
      <c r="C28991" s="216" t="s">
        <v>91533</v>
      </c>
      <c r="D28991" s="215" t="s">
        <v>91534</v>
      </c>
    </row>
    <row r="28992" spans="1:4">
      <c r="A28992" s="215" t="s">
        <v>91535</v>
      </c>
      <c r="B28992" s="215">
        <v>1</v>
      </c>
      <c r="C28992" s="216" t="s">
        <v>91536</v>
      </c>
      <c r="D28992" s="215" t="s">
        <v>91537</v>
      </c>
    </row>
    <row r="28993" spans="1:4">
      <c r="A28993" s="215" t="s">
        <v>91538</v>
      </c>
      <c r="B28993" s="215">
        <v>1</v>
      </c>
      <c r="C28993" s="216" t="s">
        <v>91539</v>
      </c>
      <c r="D28993" s="215" t="s">
        <v>91540</v>
      </c>
    </row>
    <row r="28994" spans="1:4">
      <c r="A28994" s="215" t="s">
        <v>91541</v>
      </c>
      <c r="B28994" s="215">
        <v>1</v>
      </c>
      <c r="C28994" s="216" t="s">
        <v>91542</v>
      </c>
      <c r="D28994" s="215" t="s">
        <v>91543</v>
      </c>
    </row>
    <row r="28995" spans="1:4">
      <c r="A28995" s="215" t="s">
        <v>91544</v>
      </c>
      <c r="B28995" s="215">
        <v>1</v>
      </c>
      <c r="C28995" s="216" t="s">
        <v>91545</v>
      </c>
      <c r="D28995" s="215" t="s">
        <v>91546</v>
      </c>
    </row>
    <row r="28996" spans="1:4">
      <c r="A28996" s="215" t="s">
        <v>91547</v>
      </c>
      <c r="B28996" s="215">
        <v>1</v>
      </c>
      <c r="C28996" s="216" t="s">
        <v>91548</v>
      </c>
      <c r="D28996" s="215" t="s">
        <v>91549</v>
      </c>
    </row>
    <row r="28997" spans="1:4">
      <c r="A28997" s="215" t="s">
        <v>91550</v>
      </c>
      <c r="B28997" s="215">
        <v>1</v>
      </c>
      <c r="C28997" s="216" t="s">
        <v>91551</v>
      </c>
      <c r="D28997" s="215" t="s">
        <v>91552</v>
      </c>
    </row>
    <row r="28998" spans="1:4">
      <c r="A28998" s="215" t="s">
        <v>91553</v>
      </c>
      <c r="B28998" s="215">
        <v>1</v>
      </c>
      <c r="C28998" s="216" t="s">
        <v>91554</v>
      </c>
      <c r="D28998" s="215" t="s">
        <v>91555</v>
      </c>
    </row>
    <row r="28999" spans="1:4">
      <c r="A28999" s="215" t="s">
        <v>91556</v>
      </c>
      <c r="B28999" s="215">
        <v>1</v>
      </c>
      <c r="C28999" s="216" t="s">
        <v>91557</v>
      </c>
      <c r="D28999" s="215" t="s">
        <v>91558</v>
      </c>
    </row>
    <row r="29000" spans="1:4">
      <c r="A29000" s="215" t="s">
        <v>91559</v>
      </c>
      <c r="B29000" s="215">
        <v>1</v>
      </c>
      <c r="C29000" s="216" t="s">
        <v>91560</v>
      </c>
      <c r="D29000" s="215" t="s">
        <v>91561</v>
      </c>
    </row>
    <row r="29001" spans="1:4">
      <c r="A29001" s="215" t="s">
        <v>91562</v>
      </c>
      <c r="B29001" s="215">
        <v>1</v>
      </c>
      <c r="C29001" s="216" t="s">
        <v>91563</v>
      </c>
      <c r="D29001" s="215" t="s">
        <v>91564</v>
      </c>
    </row>
    <row r="29002" spans="1:4">
      <c r="A29002" s="215" t="s">
        <v>91565</v>
      </c>
      <c r="B29002" s="215">
        <v>1</v>
      </c>
      <c r="C29002" s="216" t="s">
        <v>91566</v>
      </c>
      <c r="D29002" s="215" t="s">
        <v>91567</v>
      </c>
    </row>
    <row r="29003" spans="1:4">
      <c r="A29003" s="215" t="s">
        <v>91568</v>
      </c>
      <c r="B29003" s="215">
        <v>1</v>
      </c>
      <c r="C29003" s="216" t="s">
        <v>91569</v>
      </c>
      <c r="D29003" s="215" t="s">
        <v>91570</v>
      </c>
    </row>
    <row r="29004" spans="1:4">
      <c r="A29004" s="215" t="s">
        <v>91571</v>
      </c>
      <c r="B29004" s="215">
        <v>1</v>
      </c>
      <c r="C29004" s="216" t="s">
        <v>91572</v>
      </c>
      <c r="D29004" s="215" t="s">
        <v>91573</v>
      </c>
    </row>
    <row r="29005" spans="1:4">
      <c r="A29005" s="215" t="s">
        <v>91574</v>
      </c>
      <c r="B29005" s="215">
        <v>1</v>
      </c>
      <c r="C29005" s="216" t="s">
        <v>91575</v>
      </c>
      <c r="D29005" s="215" t="s">
        <v>91576</v>
      </c>
    </row>
    <row r="29006" spans="1:4">
      <c r="A29006" s="215" t="s">
        <v>91577</v>
      </c>
      <c r="B29006" s="215">
        <v>1</v>
      </c>
      <c r="C29006" s="216" t="s">
        <v>91578</v>
      </c>
      <c r="D29006" s="215" t="s">
        <v>91579</v>
      </c>
    </row>
    <row r="29007" spans="1:4">
      <c r="A29007" s="215" t="s">
        <v>91580</v>
      </c>
      <c r="B29007" s="215">
        <v>1</v>
      </c>
      <c r="C29007" s="216" t="s">
        <v>91581</v>
      </c>
      <c r="D29007" s="215" t="s">
        <v>91582</v>
      </c>
    </row>
    <row r="29008" spans="1:4">
      <c r="A29008" s="215" t="s">
        <v>91583</v>
      </c>
      <c r="B29008" s="215">
        <v>1</v>
      </c>
      <c r="C29008" s="216" t="s">
        <v>91584</v>
      </c>
      <c r="D29008" s="215" t="s">
        <v>91585</v>
      </c>
    </row>
    <row r="29009" spans="1:4">
      <c r="A29009" s="215" t="s">
        <v>91586</v>
      </c>
      <c r="B29009" s="215">
        <v>1</v>
      </c>
      <c r="C29009" s="216" t="s">
        <v>91587</v>
      </c>
      <c r="D29009" s="215" t="s">
        <v>91588</v>
      </c>
    </row>
    <row r="29010" spans="1:4">
      <c r="A29010" s="215" t="s">
        <v>91589</v>
      </c>
      <c r="B29010" s="215">
        <v>1</v>
      </c>
      <c r="C29010" s="216" t="s">
        <v>91590</v>
      </c>
      <c r="D29010" s="215" t="s">
        <v>91591</v>
      </c>
    </row>
    <row r="29011" spans="1:4">
      <c r="A29011" s="215" t="s">
        <v>91592</v>
      </c>
      <c r="B29011" s="215">
        <v>1</v>
      </c>
      <c r="C29011" s="216" t="s">
        <v>91593</v>
      </c>
      <c r="D29011" s="215" t="s">
        <v>91594</v>
      </c>
    </row>
    <row r="29012" spans="1:4">
      <c r="A29012" s="215" t="s">
        <v>91595</v>
      </c>
      <c r="B29012" s="215">
        <v>1</v>
      </c>
      <c r="C29012" s="216" t="s">
        <v>91596</v>
      </c>
      <c r="D29012" s="215" t="s">
        <v>91597</v>
      </c>
    </row>
    <row r="29013" spans="1:4">
      <c r="A29013" s="215" t="s">
        <v>91598</v>
      </c>
      <c r="B29013" s="215">
        <v>1</v>
      </c>
      <c r="C29013" s="216" t="s">
        <v>91599</v>
      </c>
      <c r="D29013" s="215" t="s">
        <v>91600</v>
      </c>
    </row>
    <row r="29014" spans="1:4">
      <c r="A29014" s="215" t="s">
        <v>91601</v>
      </c>
      <c r="B29014" s="215">
        <v>1</v>
      </c>
      <c r="C29014" s="216" t="s">
        <v>91602</v>
      </c>
      <c r="D29014" s="215" t="s">
        <v>91603</v>
      </c>
    </row>
    <row r="29015" spans="1:4">
      <c r="A29015" s="215" t="s">
        <v>91604</v>
      </c>
      <c r="B29015" s="215">
        <v>1</v>
      </c>
      <c r="C29015" s="216" t="s">
        <v>91605</v>
      </c>
      <c r="D29015" s="215" t="s">
        <v>91606</v>
      </c>
    </row>
    <row r="29016" spans="1:4">
      <c r="A29016" s="215" t="s">
        <v>91607</v>
      </c>
      <c r="B29016" s="215">
        <v>1</v>
      </c>
      <c r="C29016" s="216" t="s">
        <v>91608</v>
      </c>
      <c r="D29016" s="215" t="s">
        <v>91609</v>
      </c>
    </row>
    <row r="29017" spans="1:4">
      <c r="A29017" s="215" t="s">
        <v>91610</v>
      </c>
      <c r="B29017" s="215">
        <v>1</v>
      </c>
      <c r="C29017" s="216" t="s">
        <v>91611</v>
      </c>
      <c r="D29017" s="215" t="s">
        <v>91612</v>
      </c>
    </row>
    <row r="29018" spans="1:4">
      <c r="A29018" s="215" t="s">
        <v>91613</v>
      </c>
      <c r="B29018" s="215">
        <v>1</v>
      </c>
      <c r="C29018" s="216" t="s">
        <v>91614</v>
      </c>
      <c r="D29018" s="215" t="s">
        <v>91615</v>
      </c>
    </row>
    <row r="29019" spans="1:4">
      <c r="A29019" s="215" t="s">
        <v>91616</v>
      </c>
      <c r="B29019" s="215">
        <v>1</v>
      </c>
      <c r="C29019" s="216" t="s">
        <v>91617</v>
      </c>
      <c r="D29019" s="215" t="s">
        <v>91618</v>
      </c>
    </row>
    <row r="29020" spans="1:4">
      <c r="A29020" s="215" t="s">
        <v>91619</v>
      </c>
      <c r="B29020" s="215">
        <v>1</v>
      </c>
      <c r="C29020" s="216" t="s">
        <v>91620</v>
      </c>
      <c r="D29020" s="215" t="s">
        <v>91621</v>
      </c>
    </row>
    <row r="29021" spans="1:4">
      <c r="A29021" s="215" t="s">
        <v>91622</v>
      </c>
      <c r="B29021" s="215">
        <v>1</v>
      </c>
      <c r="C29021" s="216" t="s">
        <v>91623</v>
      </c>
      <c r="D29021" s="215" t="s">
        <v>91624</v>
      </c>
    </row>
    <row r="29022" spans="1:4">
      <c r="A29022" s="215" t="s">
        <v>91625</v>
      </c>
      <c r="B29022" s="215">
        <v>1</v>
      </c>
      <c r="C29022" s="216" t="s">
        <v>91626</v>
      </c>
      <c r="D29022" s="215" t="s">
        <v>91627</v>
      </c>
    </row>
    <row r="29023" spans="1:4">
      <c r="A29023" s="215" t="s">
        <v>91628</v>
      </c>
      <c r="B29023" s="215">
        <v>1</v>
      </c>
      <c r="C29023" s="216" t="s">
        <v>91629</v>
      </c>
      <c r="D29023" s="215" t="s">
        <v>91630</v>
      </c>
    </row>
    <row r="29024" spans="1:4">
      <c r="A29024" s="215" t="s">
        <v>91631</v>
      </c>
      <c r="B29024" s="215">
        <v>1</v>
      </c>
      <c r="C29024" s="216" t="s">
        <v>91632</v>
      </c>
      <c r="D29024" s="215" t="s">
        <v>91633</v>
      </c>
    </row>
    <row r="29025" spans="1:4">
      <c r="A29025" s="215" t="s">
        <v>91634</v>
      </c>
      <c r="B29025" s="215">
        <v>1</v>
      </c>
      <c r="C29025" s="216" t="s">
        <v>91635</v>
      </c>
      <c r="D29025" s="215" t="s">
        <v>91636</v>
      </c>
    </row>
    <row r="29026" spans="1:4">
      <c r="A29026" s="215" t="s">
        <v>91637</v>
      </c>
      <c r="B29026" s="215">
        <v>1</v>
      </c>
      <c r="C29026" s="216" t="s">
        <v>91638</v>
      </c>
      <c r="D29026" s="215" t="s">
        <v>91639</v>
      </c>
    </row>
    <row r="29027" spans="1:4">
      <c r="A29027" s="215" t="s">
        <v>91640</v>
      </c>
      <c r="B29027" s="215">
        <v>1</v>
      </c>
      <c r="C29027" s="216" t="s">
        <v>91641</v>
      </c>
      <c r="D29027" s="215" t="s">
        <v>91642</v>
      </c>
    </row>
    <row r="29028" spans="1:4">
      <c r="A29028" s="215" t="s">
        <v>91643</v>
      </c>
      <c r="B29028" s="215">
        <v>1</v>
      </c>
      <c r="C29028" s="216" t="s">
        <v>91644</v>
      </c>
      <c r="D29028" s="215" t="s">
        <v>91645</v>
      </c>
    </row>
    <row r="29029" spans="1:4">
      <c r="A29029" s="215" t="s">
        <v>91646</v>
      </c>
      <c r="B29029" s="215">
        <v>1</v>
      </c>
      <c r="C29029" s="216" t="s">
        <v>91647</v>
      </c>
      <c r="D29029" s="215" t="s">
        <v>91648</v>
      </c>
    </row>
    <row r="29030" spans="1:4">
      <c r="A29030" s="215" t="s">
        <v>91649</v>
      </c>
      <c r="B29030" s="215">
        <v>1</v>
      </c>
      <c r="C29030" s="216" t="s">
        <v>91650</v>
      </c>
      <c r="D29030" s="215" t="s">
        <v>91651</v>
      </c>
    </row>
    <row r="29031" spans="1:4">
      <c r="A29031" s="215" t="s">
        <v>91652</v>
      </c>
      <c r="B29031" s="215">
        <v>1</v>
      </c>
      <c r="C29031" s="216" t="s">
        <v>91653</v>
      </c>
      <c r="D29031" s="215" t="s">
        <v>111560</v>
      </c>
    </row>
    <row r="29032" spans="1:4">
      <c r="A29032" s="215" t="s">
        <v>91654</v>
      </c>
      <c r="B29032" s="215">
        <v>1</v>
      </c>
      <c r="C29032" s="216" t="s">
        <v>91655</v>
      </c>
      <c r="D29032" s="215" t="s">
        <v>91656</v>
      </c>
    </row>
    <row r="29033" spans="1:4">
      <c r="A29033" s="215" t="s">
        <v>91657</v>
      </c>
      <c r="B29033" s="215">
        <v>1</v>
      </c>
      <c r="C29033" s="216" t="s">
        <v>91658</v>
      </c>
      <c r="D29033" s="215" t="s">
        <v>91659</v>
      </c>
    </row>
    <row r="29034" spans="1:4">
      <c r="A29034" s="215" t="s">
        <v>91660</v>
      </c>
      <c r="B29034" s="215">
        <v>1</v>
      </c>
      <c r="C29034" s="216" t="s">
        <v>91661</v>
      </c>
      <c r="D29034" s="215" t="s">
        <v>111561</v>
      </c>
    </row>
    <row r="29035" spans="1:4">
      <c r="A29035" s="215" t="s">
        <v>91662</v>
      </c>
      <c r="B29035" s="215">
        <v>1</v>
      </c>
      <c r="C29035" s="216" t="s">
        <v>91663</v>
      </c>
      <c r="D29035" s="215" t="s">
        <v>91664</v>
      </c>
    </row>
    <row r="29036" spans="1:4">
      <c r="A29036" s="215" t="s">
        <v>91665</v>
      </c>
      <c r="B29036" s="215">
        <v>1</v>
      </c>
      <c r="C29036" s="216" t="s">
        <v>91666</v>
      </c>
      <c r="D29036" s="215" t="s">
        <v>91667</v>
      </c>
    </row>
    <row r="29037" spans="1:4">
      <c r="A29037" s="215" t="s">
        <v>91668</v>
      </c>
      <c r="B29037" s="215">
        <v>1</v>
      </c>
      <c r="C29037" s="216" t="s">
        <v>91669</v>
      </c>
      <c r="D29037" s="215" t="s">
        <v>91670</v>
      </c>
    </row>
    <row r="29038" spans="1:4">
      <c r="A29038" s="215" t="s">
        <v>91671</v>
      </c>
      <c r="B29038" s="215">
        <v>1</v>
      </c>
      <c r="C29038" s="216" t="s">
        <v>91672</v>
      </c>
      <c r="D29038" s="215" t="s">
        <v>91673</v>
      </c>
    </row>
    <row r="29039" spans="1:4">
      <c r="A29039" s="215" t="s">
        <v>91674</v>
      </c>
      <c r="B29039" s="215">
        <v>1</v>
      </c>
      <c r="C29039" s="216" t="s">
        <v>91675</v>
      </c>
      <c r="D29039" s="215" t="s">
        <v>91676</v>
      </c>
    </row>
    <row r="29040" spans="1:4">
      <c r="A29040" s="215" t="s">
        <v>91677</v>
      </c>
      <c r="B29040" s="215">
        <v>1</v>
      </c>
      <c r="C29040" s="216" t="s">
        <v>91678</v>
      </c>
      <c r="D29040" s="215" t="s">
        <v>91679</v>
      </c>
    </row>
    <row r="29041" spans="1:4">
      <c r="A29041" s="215" t="s">
        <v>91680</v>
      </c>
      <c r="B29041" s="215">
        <v>1</v>
      </c>
      <c r="C29041" s="216" t="s">
        <v>91681</v>
      </c>
      <c r="D29041" s="215" t="s">
        <v>91682</v>
      </c>
    </row>
    <row r="29042" spans="1:4">
      <c r="A29042" s="215" t="s">
        <v>91683</v>
      </c>
      <c r="B29042" s="215">
        <v>1</v>
      </c>
      <c r="C29042" s="216" t="s">
        <v>91684</v>
      </c>
      <c r="D29042" s="215" t="s">
        <v>91685</v>
      </c>
    </row>
    <row r="29043" spans="1:4">
      <c r="A29043" s="215" t="s">
        <v>91686</v>
      </c>
      <c r="B29043" s="215">
        <v>1</v>
      </c>
      <c r="C29043" s="216" t="s">
        <v>91687</v>
      </c>
      <c r="D29043" s="215" t="s">
        <v>91688</v>
      </c>
    </row>
    <row r="29044" spans="1:4">
      <c r="A29044" s="215" t="s">
        <v>91689</v>
      </c>
      <c r="B29044" s="215">
        <v>1</v>
      </c>
      <c r="C29044" s="216" t="s">
        <v>91690</v>
      </c>
      <c r="D29044" s="215" t="s">
        <v>91691</v>
      </c>
    </row>
    <row r="29045" spans="1:4">
      <c r="A29045" s="215" t="s">
        <v>91692</v>
      </c>
      <c r="B29045" s="215">
        <v>1</v>
      </c>
      <c r="C29045" s="216" t="s">
        <v>91693</v>
      </c>
      <c r="D29045" s="215" t="s">
        <v>91694</v>
      </c>
    </row>
    <row r="29046" spans="1:4">
      <c r="A29046" s="215" t="s">
        <v>91695</v>
      </c>
      <c r="B29046" s="215">
        <v>1</v>
      </c>
      <c r="C29046" s="216" t="s">
        <v>91696</v>
      </c>
      <c r="D29046" s="215" t="s">
        <v>91697</v>
      </c>
    </row>
    <row r="29047" spans="1:4">
      <c r="A29047" s="215" t="s">
        <v>91698</v>
      </c>
      <c r="B29047" s="215">
        <v>1</v>
      </c>
      <c r="C29047" s="216" t="s">
        <v>91699</v>
      </c>
      <c r="D29047" s="215" t="s">
        <v>111562</v>
      </c>
    </row>
    <row r="29048" spans="1:4">
      <c r="A29048" s="215" t="s">
        <v>91700</v>
      </c>
      <c r="B29048" s="215">
        <v>1</v>
      </c>
      <c r="C29048" s="216" t="s">
        <v>91701</v>
      </c>
      <c r="D29048" s="215" t="s">
        <v>91702</v>
      </c>
    </row>
    <row r="29049" spans="1:4">
      <c r="A29049" s="215" t="s">
        <v>91703</v>
      </c>
      <c r="B29049" s="215">
        <v>1</v>
      </c>
      <c r="C29049" s="216" t="s">
        <v>91704</v>
      </c>
      <c r="D29049" s="215" t="s">
        <v>91705</v>
      </c>
    </row>
    <row r="29050" spans="1:4">
      <c r="A29050" s="215" t="s">
        <v>91706</v>
      </c>
      <c r="B29050" s="215">
        <v>1</v>
      </c>
      <c r="C29050" s="216" t="s">
        <v>91707</v>
      </c>
      <c r="D29050" s="215" t="s">
        <v>91708</v>
      </c>
    </row>
    <row r="29051" spans="1:4">
      <c r="A29051" s="215" t="s">
        <v>91709</v>
      </c>
      <c r="B29051" s="215">
        <v>1</v>
      </c>
      <c r="C29051" s="216" t="s">
        <v>91710</v>
      </c>
      <c r="D29051" s="215" t="s">
        <v>91711</v>
      </c>
    </row>
    <row r="29052" spans="1:4">
      <c r="A29052" s="215" t="s">
        <v>91712</v>
      </c>
      <c r="B29052" s="215">
        <v>1</v>
      </c>
      <c r="C29052" s="216" t="s">
        <v>91713</v>
      </c>
      <c r="D29052" s="215" t="s">
        <v>91714</v>
      </c>
    </row>
    <row r="29053" spans="1:4">
      <c r="A29053" s="215" t="s">
        <v>91715</v>
      </c>
      <c r="B29053" s="215">
        <v>1</v>
      </c>
      <c r="C29053" s="216" t="s">
        <v>91716</v>
      </c>
      <c r="D29053" s="215" t="s">
        <v>91717</v>
      </c>
    </row>
    <row r="29054" spans="1:4">
      <c r="A29054" s="215" t="s">
        <v>91718</v>
      </c>
      <c r="B29054" s="215">
        <v>1</v>
      </c>
      <c r="C29054" s="216" t="s">
        <v>91719</v>
      </c>
      <c r="D29054" s="215" t="s">
        <v>91720</v>
      </c>
    </row>
    <row r="29055" spans="1:4">
      <c r="A29055" s="215" t="s">
        <v>91721</v>
      </c>
      <c r="B29055" s="215">
        <v>1</v>
      </c>
      <c r="C29055" s="216" t="s">
        <v>91722</v>
      </c>
      <c r="D29055" s="215" t="s">
        <v>91723</v>
      </c>
    </row>
    <row r="29056" spans="1:4">
      <c r="A29056" s="215" t="s">
        <v>91724</v>
      </c>
      <c r="B29056" s="215">
        <v>1</v>
      </c>
      <c r="C29056" s="216" t="s">
        <v>91725</v>
      </c>
      <c r="D29056" s="215" t="s">
        <v>91726</v>
      </c>
    </row>
    <row r="29057" spans="1:4">
      <c r="A29057" s="215" t="s">
        <v>91727</v>
      </c>
      <c r="B29057" s="215">
        <v>1</v>
      </c>
      <c r="C29057" s="216" t="s">
        <v>91728</v>
      </c>
      <c r="D29057" s="215" t="s">
        <v>91729</v>
      </c>
    </row>
    <row r="29058" spans="1:4">
      <c r="A29058" s="215" t="s">
        <v>91730</v>
      </c>
      <c r="B29058" s="215">
        <v>1</v>
      </c>
      <c r="C29058" s="216" t="s">
        <v>91731</v>
      </c>
      <c r="D29058" s="215" t="s">
        <v>91732</v>
      </c>
    </row>
    <row r="29059" spans="1:4">
      <c r="A29059" s="215" t="s">
        <v>91733</v>
      </c>
      <c r="B29059" s="215">
        <v>1</v>
      </c>
      <c r="C29059" s="216" t="s">
        <v>91734</v>
      </c>
      <c r="D29059" s="215" t="s">
        <v>91735</v>
      </c>
    </row>
    <row r="29060" spans="1:4">
      <c r="A29060" s="215" t="s">
        <v>91736</v>
      </c>
      <c r="B29060" s="215">
        <v>1</v>
      </c>
      <c r="C29060" s="216" t="s">
        <v>91737</v>
      </c>
      <c r="D29060" s="215" t="s">
        <v>91738</v>
      </c>
    </row>
    <row r="29061" spans="1:4">
      <c r="A29061" s="215" t="s">
        <v>91739</v>
      </c>
      <c r="B29061" s="215">
        <v>1</v>
      </c>
      <c r="C29061" s="216" t="s">
        <v>91740</v>
      </c>
      <c r="D29061" s="215" t="s">
        <v>91741</v>
      </c>
    </row>
    <row r="29062" spans="1:4">
      <c r="A29062" s="215" t="s">
        <v>91742</v>
      </c>
      <c r="B29062" s="215">
        <v>1</v>
      </c>
      <c r="C29062" s="216" t="s">
        <v>91743</v>
      </c>
      <c r="D29062" s="215" t="s">
        <v>91744</v>
      </c>
    </row>
    <row r="29063" spans="1:4">
      <c r="A29063" s="215" t="s">
        <v>91745</v>
      </c>
      <c r="B29063" s="215">
        <v>1</v>
      </c>
      <c r="C29063" s="216" t="s">
        <v>91746</v>
      </c>
      <c r="D29063" s="215" t="s">
        <v>91747</v>
      </c>
    </row>
    <row r="29064" spans="1:4">
      <c r="A29064" s="215" t="s">
        <v>91748</v>
      </c>
      <c r="B29064" s="215">
        <v>1</v>
      </c>
      <c r="C29064" s="216" t="s">
        <v>91749</v>
      </c>
      <c r="D29064" s="215" t="s">
        <v>91750</v>
      </c>
    </row>
    <row r="29065" spans="1:4">
      <c r="A29065" s="215" t="s">
        <v>91751</v>
      </c>
      <c r="B29065" s="215">
        <v>1</v>
      </c>
      <c r="C29065" s="216" t="s">
        <v>91752</v>
      </c>
      <c r="D29065" s="215" t="s">
        <v>91753</v>
      </c>
    </row>
    <row r="29066" spans="1:4">
      <c r="A29066" s="215" t="s">
        <v>91754</v>
      </c>
      <c r="B29066" s="215">
        <v>1</v>
      </c>
      <c r="C29066" s="216" t="s">
        <v>91755</v>
      </c>
      <c r="D29066" s="215" t="s">
        <v>91756</v>
      </c>
    </row>
    <row r="29067" spans="1:4">
      <c r="A29067" s="215" t="s">
        <v>91757</v>
      </c>
      <c r="B29067" s="215">
        <v>1</v>
      </c>
      <c r="C29067" s="216" t="s">
        <v>91758</v>
      </c>
      <c r="D29067" s="215" t="s">
        <v>91759</v>
      </c>
    </row>
    <row r="29068" spans="1:4">
      <c r="A29068" s="215" t="s">
        <v>91760</v>
      </c>
      <c r="B29068" s="215">
        <v>1</v>
      </c>
      <c r="C29068" s="216" t="s">
        <v>91761</v>
      </c>
      <c r="D29068" s="215" t="s">
        <v>91762</v>
      </c>
    </row>
    <row r="29069" spans="1:4">
      <c r="A29069" s="215" t="s">
        <v>91763</v>
      </c>
      <c r="B29069" s="215">
        <v>1</v>
      </c>
      <c r="C29069" s="216" t="s">
        <v>91764</v>
      </c>
      <c r="D29069" s="215" t="s">
        <v>91765</v>
      </c>
    </row>
    <row r="29070" spans="1:4">
      <c r="A29070" s="215" t="s">
        <v>91766</v>
      </c>
      <c r="B29070" s="215">
        <v>1</v>
      </c>
      <c r="C29070" s="216" t="s">
        <v>91767</v>
      </c>
      <c r="D29070" s="215" t="s">
        <v>91768</v>
      </c>
    </row>
    <row r="29071" spans="1:4">
      <c r="A29071" s="215" t="s">
        <v>91769</v>
      </c>
      <c r="B29071" s="215">
        <v>1</v>
      </c>
      <c r="C29071" s="216" t="s">
        <v>91770</v>
      </c>
      <c r="D29071" s="215" t="s">
        <v>91771</v>
      </c>
    </row>
    <row r="29072" spans="1:4">
      <c r="A29072" s="215" t="s">
        <v>91772</v>
      </c>
      <c r="B29072" s="215">
        <v>1</v>
      </c>
      <c r="C29072" s="216" t="s">
        <v>91773</v>
      </c>
      <c r="D29072" s="215" t="s">
        <v>91774</v>
      </c>
    </row>
    <row r="29073" spans="1:4">
      <c r="A29073" s="215" t="s">
        <v>91775</v>
      </c>
      <c r="B29073" s="215">
        <v>1</v>
      </c>
      <c r="C29073" s="216" t="s">
        <v>91776</v>
      </c>
      <c r="D29073" s="215" t="s">
        <v>91777</v>
      </c>
    </row>
    <row r="29074" spans="1:4">
      <c r="A29074" s="215" t="s">
        <v>91778</v>
      </c>
      <c r="B29074" s="215">
        <v>1</v>
      </c>
      <c r="C29074" s="216" t="s">
        <v>91779</v>
      </c>
      <c r="D29074" s="215" t="s">
        <v>91780</v>
      </c>
    </row>
    <row r="29075" spans="1:4">
      <c r="A29075" s="215" t="s">
        <v>91781</v>
      </c>
      <c r="B29075" s="215">
        <v>1</v>
      </c>
      <c r="C29075" s="216" t="s">
        <v>91782</v>
      </c>
      <c r="D29075" s="215" t="s">
        <v>91783</v>
      </c>
    </row>
    <row r="29076" spans="1:4">
      <c r="A29076" s="215" t="s">
        <v>91784</v>
      </c>
      <c r="B29076" s="215">
        <v>1</v>
      </c>
      <c r="C29076" s="216" t="s">
        <v>91785</v>
      </c>
      <c r="D29076" s="215" t="s">
        <v>91786</v>
      </c>
    </row>
    <row r="29077" spans="1:4">
      <c r="A29077" s="215" t="s">
        <v>91787</v>
      </c>
      <c r="B29077" s="215">
        <v>1</v>
      </c>
      <c r="C29077" s="216" t="s">
        <v>91788</v>
      </c>
      <c r="D29077" s="215" t="s">
        <v>91789</v>
      </c>
    </row>
    <row r="29078" spans="1:4">
      <c r="A29078" s="215" t="s">
        <v>91790</v>
      </c>
      <c r="B29078" s="215">
        <v>1</v>
      </c>
      <c r="C29078" s="216" t="s">
        <v>91791</v>
      </c>
      <c r="D29078" s="215" t="s">
        <v>91792</v>
      </c>
    </row>
    <row r="29079" spans="1:4">
      <c r="A29079" s="215" t="s">
        <v>91793</v>
      </c>
      <c r="B29079" s="215">
        <v>1</v>
      </c>
      <c r="C29079" s="216" t="s">
        <v>91794</v>
      </c>
      <c r="D29079" s="215" t="s">
        <v>91795</v>
      </c>
    </row>
    <row r="29080" spans="1:4">
      <c r="A29080" s="215" t="s">
        <v>91796</v>
      </c>
      <c r="B29080" s="215">
        <v>1</v>
      </c>
      <c r="C29080" s="216" t="s">
        <v>91797</v>
      </c>
      <c r="D29080" s="215" t="s">
        <v>91798</v>
      </c>
    </row>
    <row r="29081" spans="1:4">
      <c r="A29081" s="215" t="s">
        <v>91799</v>
      </c>
      <c r="B29081" s="215">
        <v>1</v>
      </c>
      <c r="C29081" s="216" t="s">
        <v>91800</v>
      </c>
      <c r="D29081" s="215" t="s">
        <v>91801</v>
      </c>
    </row>
    <row r="29082" spans="1:4">
      <c r="A29082" s="215" t="s">
        <v>91802</v>
      </c>
      <c r="B29082" s="215">
        <v>1</v>
      </c>
      <c r="C29082" s="216" t="s">
        <v>91803</v>
      </c>
      <c r="D29082" s="215" t="s">
        <v>91804</v>
      </c>
    </row>
    <row r="29083" spans="1:4">
      <c r="A29083" s="215" t="s">
        <v>91805</v>
      </c>
      <c r="B29083" s="215">
        <v>1</v>
      </c>
      <c r="C29083" s="216" t="s">
        <v>91806</v>
      </c>
      <c r="D29083" s="215" t="s">
        <v>91807</v>
      </c>
    </row>
    <row r="29084" spans="1:4">
      <c r="A29084" s="215" t="s">
        <v>91808</v>
      </c>
      <c r="B29084" s="215">
        <v>2</v>
      </c>
      <c r="C29084" s="216" t="s">
        <v>91809</v>
      </c>
      <c r="D29084" s="215" t="s">
        <v>91333</v>
      </c>
    </row>
    <row r="29085" spans="1:4">
      <c r="A29085" s="215" t="s">
        <v>91810</v>
      </c>
      <c r="B29085" s="215">
        <v>1</v>
      </c>
      <c r="C29085" s="216" t="s">
        <v>91811</v>
      </c>
      <c r="D29085" s="215" t="s">
        <v>91812</v>
      </c>
    </row>
    <row r="29086" spans="1:4">
      <c r="A29086" s="215" t="s">
        <v>91813</v>
      </c>
      <c r="B29086" s="215">
        <v>1</v>
      </c>
      <c r="C29086" s="216" t="s">
        <v>91814</v>
      </c>
      <c r="D29086" s="215" t="s">
        <v>91342</v>
      </c>
    </row>
    <row r="29087" spans="1:4">
      <c r="A29087" s="215" t="s">
        <v>91815</v>
      </c>
      <c r="B29087" s="215">
        <v>1</v>
      </c>
      <c r="C29087" s="216" t="s">
        <v>91816</v>
      </c>
      <c r="D29087" s="215" t="s">
        <v>91817</v>
      </c>
    </row>
    <row r="29088" spans="1:4">
      <c r="A29088" s="215" t="s">
        <v>91818</v>
      </c>
      <c r="B29088" s="215">
        <v>1</v>
      </c>
      <c r="C29088" s="216" t="s">
        <v>91819</v>
      </c>
      <c r="D29088" s="215" t="s">
        <v>91820</v>
      </c>
    </row>
    <row r="29089" spans="1:4">
      <c r="A29089" s="215" t="s">
        <v>91821</v>
      </c>
      <c r="B29089" s="215">
        <v>1</v>
      </c>
      <c r="C29089" s="216" t="s">
        <v>91822</v>
      </c>
      <c r="D29089" s="215" t="s">
        <v>91823</v>
      </c>
    </row>
    <row r="29090" spans="1:4">
      <c r="A29090" s="215" t="s">
        <v>91824</v>
      </c>
      <c r="B29090" s="215">
        <v>1</v>
      </c>
      <c r="C29090" s="216" t="s">
        <v>91825</v>
      </c>
      <c r="D29090" s="215" t="s">
        <v>91826</v>
      </c>
    </row>
    <row r="29091" spans="1:4">
      <c r="A29091" s="215" t="s">
        <v>91827</v>
      </c>
      <c r="B29091" s="215">
        <v>1</v>
      </c>
      <c r="C29091" s="216" t="s">
        <v>91828</v>
      </c>
      <c r="D29091" s="215" t="s">
        <v>91829</v>
      </c>
    </row>
    <row r="29092" spans="1:4">
      <c r="A29092" s="215" t="s">
        <v>91830</v>
      </c>
      <c r="B29092" s="215">
        <v>1</v>
      </c>
      <c r="C29092" s="216" t="s">
        <v>91831</v>
      </c>
      <c r="D29092" s="215" t="s">
        <v>91832</v>
      </c>
    </row>
    <row r="29093" spans="1:4">
      <c r="A29093" s="215" t="s">
        <v>91833</v>
      </c>
      <c r="B29093" s="215">
        <v>1</v>
      </c>
      <c r="C29093" s="216" t="s">
        <v>91834</v>
      </c>
      <c r="D29093" s="215" t="s">
        <v>91835</v>
      </c>
    </row>
    <row r="29094" spans="1:4">
      <c r="A29094" s="215" t="s">
        <v>91836</v>
      </c>
      <c r="B29094" s="215">
        <v>1</v>
      </c>
      <c r="C29094" s="216" t="s">
        <v>91837</v>
      </c>
      <c r="D29094" s="215" t="s">
        <v>91405</v>
      </c>
    </row>
    <row r="29095" spans="1:4">
      <c r="A29095" s="215" t="s">
        <v>91838</v>
      </c>
      <c r="B29095" s="215">
        <v>1</v>
      </c>
      <c r="C29095" s="216" t="s">
        <v>91839</v>
      </c>
      <c r="D29095" s="215" t="s">
        <v>91840</v>
      </c>
    </row>
    <row r="29096" spans="1:4">
      <c r="A29096" s="215" t="s">
        <v>91841</v>
      </c>
      <c r="B29096" s="215">
        <v>1</v>
      </c>
      <c r="C29096" s="216" t="s">
        <v>91842</v>
      </c>
      <c r="D29096" s="215" t="s">
        <v>91843</v>
      </c>
    </row>
    <row r="29097" spans="1:4">
      <c r="A29097" s="215" t="s">
        <v>91844</v>
      </c>
      <c r="B29097" s="215">
        <v>1</v>
      </c>
      <c r="C29097" s="216" t="s">
        <v>91845</v>
      </c>
      <c r="D29097" s="215" t="s">
        <v>91846</v>
      </c>
    </row>
    <row r="29098" spans="1:4">
      <c r="A29098" s="215" t="s">
        <v>91847</v>
      </c>
      <c r="B29098" s="215">
        <v>1</v>
      </c>
      <c r="C29098" s="216" t="s">
        <v>91848</v>
      </c>
      <c r="D29098" s="215" t="s">
        <v>91849</v>
      </c>
    </row>
    <row r="29099" spans="1:4">
      <c r="A29099" s="215" t="s">
        <v>91850</v>
      </c>
      <c r="B29099" s="215">
        <v>1</v>
      </c>
      <c r="C29099" s="216" t="s">
        <v>91851</v>
      </c>
      <c r="D29099" s="215" t="s">
        <v>91852</v>
      </c>
    </row>
    <row r="29100" spans="1:4">
      <c r="A29100" s="215" t="s">
        <v>91853</v>
      </c>
      <c r="B29100" s="215">
        <v>1</v>
      </c>
      <c r="C29100" s="216" t="s">
        <v>91854</v>
      </c>
      <c r="D29100" s="215" t="s">
        <v>91855</v>
      </c>
    </row>
    <row r="29101" spans="1:4">
      <c r="A29101" s="215" t="s">
        <v>91856</v>
      </c>
      <c r="B29101" s="215">
        <v>1</v>
      </c>
      <c r="C29101" s="216" t="s">
        <v>91857</v>
      </c>
      <c r="D29101" s="215" t="s">
        <v>91858</v>
      </c>
    </row>
    <row r="29102" spans="1:4">
      <c r="A29102" s="215" t="s">
        <v>91859</v>
      </c>
      <c r="B29102" s="215">
        <v>1</v>
      </c>
      <c r="C29102" s="216" t="s">
        <v>91860</v>
      </c>
      <c r="D29102" s="215" t="s">
        <v>91861</v>
      </c>
    </row>
    <row r="29103" spans="1:4">
      <c r="A29103" s="215" t="s">
        <v>91862</v>
      </c>
      <c r="B29103" s="215">
        <v>1</v>
      </c>
      <c r="C29103" s="216" t="s">
        <v>91863</v>
      </c>
      <c r="D29103" s="215" t="s">
        <v>91864</v>
      </c>
    </row>
    <row r="29104" spans="1:4">
      <c r="A29104" s="215" t="s">
        <v>91865</v>
      </c>
      <c r="B29104" s="215">
        <v>1</v>
      </c>
      <c r="C29104" s="216" t="s">
        <v>91866</v>
      </c>
      <c r="D29104" s="215" t="s">
        <v>91867</v>
      </c>
    </row>
    <row r="29105" spans="1:4">
      <c r="A29105" s="215" t="s">
        <v>91868</v>
      </c>
      <c r="B29105" s="215">
        <v>2</v>
      </c>
      <c r="C29105" s="216" t="s">
        <v>91869</v>
      </c>
      <c r="D29105" s="215" t="s">
        <v>91480</v>
      </c>
    </row>
    <row r="29106" spans="1:4">
      <c r="A29106" s="215" t="s">
        <v>91870</v>
      </c>
      <c r="B29106" s="215">
        <v>1</v>
      </c>
      <c r="C29106" s="216" t="s">
        <v>91871</v>
      </c>
      <c r="D29106" s="215" t="s">
        <v>91872</v>
      </c>
    </row>
    <row r="29107" spans="1:4">
      <c r="A29107" s="215" t="s">
        <v>91873</v>
      </c>
      <c r="B29107" s="215">
        <v>1</v>
      </c>
      <c r="C29107" s="216" t="s">
        <v>91874</v>
      </c>
      <c r="D29107" s="215" t="s">
        <v>91875</v>
      </c>
    </row>
    <row r="29108" spans="1:4">
      <c r="A29108" s="215" t="s">
        <v>91876</v>
      </c>
      <c r="B29108" s="215">
        <v>1</v>
      </c>
      <c r="C29108" s="216" t="s">
        <v>91877</v>
      </c>
      <c r="D29108" s="215" t="s">
        <v>91513</v>
      </c>
    </row>
    <row r="29109" spans="1:4">
      <c r="A29109" s="215" t="s">
        <v>91878</v>
      </c>
      <c r="B29109" s="215">
        <v>1</v>
      </c>
      <c r="C29109" s="216" t="s">
        <v>91879</v>
      </c>
      <c r="D29109" s="215" t="s">
        <v>91516</v>
      </c>
    </row>
    <row r="29110" spans="1:4">
      <c r="A29110" s="215" t="s">
        <v>91880</v>
      </c>
      <c r="B29110" s="215">
        <v>1</v>
      </c>
      <c r="C29110" s="216" t="s">
        <v>91881</v>
      </c>
      <c r="D29110" s="215" t="s">
        <v>91519</v>
      </c>
    </row>
    <row r="29111" spans="1:4">
      <c r="A29111" s="215" t="s">
        <v>91882</v>
      </c>
      <c r="B29111" s="215">
        <v>1</v>
      </c>
      <c r="C29111" s="216" t="s">
        <v>91883</v>
      </c>
      <c r="D29111" s="215" t="s">
        <v>91884</v>
      </c>
    </row>
    <row r="29112" spans="1:4">
      <c r="A29112" s="215" t="s">
        <v>91885</v>
      </c>
      <c r="B29112" s="215">
        <v>1</v>
      </c>
      <c r="C29112" s="216" t="s">
        <v>91886</v>
      </c>
      <c r="D29112" s="215" t="s">
        <v>91887</v>
      </c>
    </row>
    <row r="29113" spans="1:4">
      <c r="A29113" s="215" t="s">
        <v>91888</v>
      </c>
      <c r="B29113" s="215">
        <v>1</v>
      </c>
      <c r="C29113" s="216" t="s">
        <v>91889</v>
      </c>
      <c r="D29113" s="215" t="s">
        <v>91890</v>
      </c>
    </row>
    <row r="29114" spans="1:4">
      <c r="A29114" s="215" t="s">
        <v>91891</v>
      </c>
      <c r="B29114" s="215">
        <v>1</v>
      </c>
      <c r="C29114" s="216" t="s">
        <v>91892</v>
      </c>
      <c r="D29114" s="215" t="s">
        <v>91893</v>
      </c>
    </row>
    <row r="29115" spans="1:4">
      <c r="A29115" s="215" t="s">
        <v>91894</v>
      </c>
      <c r="B29115" s="215">
        <v>1</v>
      </c>
      <c r="C29115" s="216" t="s">
        <v>91895</v>
      </c>
      <c r="D29115" s="215" t="s">
        <v>91896</v>
      </c>
    </row>
    <row r="29116" spans="1:4">
      <c r="A29116" s="215" t="s">
        <v>91897</v>
      </c>
      <c r="B29116" s="215">
        <v>1</v>
      </c>
      <c r="C29116" s="216" t="s">
        <v>91898</v>
      </c>
      <c r="D29116" s="215" t="s">
        <v>91899</v>
      </c>
    </row>
    <row r="29117" spans="1:4">
      <c r="A29117" s="215" t="s">
        <v>91900</v>
      </c>
      <c r="B29117" s="215">
        <v>1</v>
      </c>
      <c r="C29117" s="216" t="s">
        <v>91901</v>
      </c>
      <c r="D29117" s="215" t="s">
        <v>91902</v>
      </c>
    </row>
    <row r="29118" spans="1:4">
      <c r="A29118" s="215" t="s">
        <v>91903</v>
      </c>
      <c r="B29118" s="215">
        <v>1</v>
      </c>
      <c r="C29118" s="216" t="s">
        <v>91904</v>
      </c>
      <c r="D29118" s="215" t="s">
        <v>91905</v>
      </c>
    </row>
    <row r="29119" spans="1:4">
      <c r="A29119" s="215" t="s">
        <v>91906</v>
      </c>
      <c r="B29119" s="215">
        <v>1</v>
      </c>
      <c r="C29119" s="216" t="s">
        <v>91907</v>
      </c>
      <c r="D29119" s="215" t="s">
        <v>91908</v>
      </c>
    </row>
    <row r="29120" spans="1:4">
      <c r="A29120" s="215" t="s">
        <v>91909</v>
      </c>
      <c r="B29120" s="215">
        <v>1</v>
      </c>
      <c r="C29120" s="216" t="s">
        <v>91910</v>
      </c>
      <c r="D29120" s="215" t="s">
        <v>91911</v>
      </c>
    </row>
    <row r="29121" spans="1:4">
      <c r="A29121" s="215" t="s">
        <v>91912</v>
      </c>
      <c r="B29121" s="215">
        <v>1</v>
      </c>
      <c r="C29121" s="216" t="s">
        <v>91913</v>
      </c>
      <c r="D29121" s="215" t="s">
        <v>91609</v>
      </c>
    </row>
    <row r="29122" spans="1:4">
      <c r="A29122" s="215" t="s">
        <v>91914</v>
      </c>
      <c r="B29122" s="215">
        <v>1</v>
      </c>
      <c r="C29122" s="216" t="s">
        <v>91915</v>
      </c>
      <c r="D29122" s="215" t="s">
        <v>91916</v>
      </c>
    </row>
    <row r="29123" spans="1:4">
      <c r="A29123" s="215" t="s">
        <v>91917</v>
      </c>
      <c r="B29123" s="215">
        <v>1</v>
      </c>
      <c r="C29123" s="216" t="s">
        <v>91918</v>
      </c>
      <c r="D29123" s="215" t="s">
        <v>91919</v>
      </c>
    </row>
    <row r="29124" spans="1:4">
      <c r="A29124" s="215" t="s">
        <v>91920</v>
      </c>
      <c r="B29124" s="215">
        <v>1</v>
      </c>
      <c r="C29124" s="216" t="s">
        <v>91921</v>
      </c>
      <c r="D29124" s="215" t="s">
        <v>91922</v>
      </c>
    </row>
    <row r="29125" spans="1:4">
      <c r="A29125" s="215" t="s">
        <v>91923</v>
      </c>
      <c r="B29125" s="215">
        <v>1</v>
      </c>
      <c r="C29125" s="216" t="s">
        <v>91924</v>
      </c>
      <c r="D29125" s="215" t="s">
        <v>91925</v>
      </c>
    </row>
    <row r="29126" spans="1:4">
      <c r="A29126" s="215" t="s">
        <v>91926</v>
      </c>
      <c r="B29126" s="215">
        <v>1</v>
      </c>
      <c r="C29126" s="216" t="s">
        <v>91927</v>
      </c>
      <c r="D29126" s="215" t="s">
        <v>91928</v>
      </c>
    </row>
    <row r="29127" spans="1:4">
      <c r="A29127" s="215" t="s">
        <v>91929</v>
      </c>
      <c r="B29127" s="215">
        <v>1</v>
      </c>
      <c r="C29127" s="216" t="s">
        <v>91930</v>
      </c>
      <c r="D29127" s="215" t="s">
        <v>91639</v>
      </c>
    </row>
    <row r="29128" spans="1:4">
      <c r="A29128" s="215" t="s">
        <v>91931</v>
      </c>
      <c r="B29128" s="215">
        <v>1</v>
      </c>
      <c r="C29128" s="216" t="s">
        <v>91932</v>
      </c>
      <c r="D29128" s="215" t="s">
        <v>91642</v>
      </c>
    </row>
    <row r="29129" spans="1:4">
      <c r="A29129" s="215" t="s">
        <v>91933</v>
      </c>
      <c r="B29129" s="215">
        <v>1</v>
      </c>
      <c r="C29129" s="216" t="s">
        <v>91934</v>
      </c>
      <c r="D29129" s="215" t="s">
        <v>91645</v>
      </c>
    </row>
    <row r="29130" spans="1:4">
      <c r="A29130" s="215" t="s">
        <v>91935</v>
      </c>
      <c r="B29130" s="215">
        <v>1</v>
      </c>
      <c r="C29130" s="216" t="s">
        <v>91936</v>
      </c>
      <c r="D29130" s="215" t="s">
        <v>91937</v>
      </c>
    </row>
    <row r="29131" spans="1:4">
      <c r="A29131" s="215" t="s">
        <v>91938</v>
      </c>
      <c r="B29131" s="215">
        <v>1</v>
      </c>
      <c r="C29131" s="216" t="s">
        <v>91939</v>
      </c>
      <c r="D29131" s="215" t="s">
        <v>91940</v>
      </c>
    </row>
    <row r="29132" spans="1:4">
      <c r="A29132" s="215" t="s">
        <v>91941</v>
      </c>
      <c r="B29132" s="215">
        <v>1</v>
      </c>
      <c r="C29132" s="216" t="s">
        <v>91942</v>
      </c>
      <c r="D29132" s="215" t="s">
        <v>91943</v>
      </c>
    </row>
    <row r="29133" spans="1:4">
      <c r="A29133" s="215" t="s">
        <v>91944</v>
      </c>
      <c r="B29133" s="215">
        <v>1</v>
      </c>
      <c r="C29133" s="216" t="s">
        <v>91945</v>
      </c>
      <c r="D29133" s="215" t="s">
        <v>91946</v>
      </c>
    </row>
    <row r="29134" spans="1:4">
      <c r="A29134" s="215" t="s">
        <v>91947</v>
      </c>
      <c r="B29134" s="215">
        <v>1</v>
      </c>
      <c r="C29134" s="216" t="s">
        <v>91948</v>
      </c>
      <c r="D29134" s="215" t="s">
        <v>91949</v>
      </c>
    </row>
    <row r="29135" spans="1:4">
      <c r="A29135" s="215" t="s">
        <v>91950</v>
      </c>
      <c r="B29135" s="215">
        <v>1</v>
      </c>
      <c r="C29135" s="216" t="s">
        <v>91951</v>
      </c>
      <c r="D29135" s="215" t="s">
        <v>91952</v>
      </c>
    </row>
    <row r="29136" spans="1:4">
      <c r="A29136" s="215" t="s">
        <v>91953</v>
      </c>
      <c r="B29136" s="215">
        <v>1</v>
      </c>
      <c r="C29136" s="216" t="s">
        <v>91954</v>
      </c>
      <c r="D29136" s="215" t="s">
        <v>91955</v>
      </c>
    </row>
    <row r="29137" spans="1:4">
      <c r="A29137" s="215" t="s">
        <v>91956</v>
      </c>
      <c r="B29137" s="215">
        <v>1</v>
      </c>
      <c r="C29137" s="216" t="s">
        <v>91957</v>
      </c>
      <c r="D29137" s="215" t="s">
        <v>91958</v>
      </c>
    </row>
    <row r="29138" spans="1:4">
      <c r="A29138" s="215" t="s">
        <v>91959</v>
      </c>
      <c r="B29138" s="215">
        <v>1</v>
      </c>
      <c r="C29138" s="216" t="s">
        <v>91960</v>
      </c>
      <c r="D29138" s="215" t="s">
        <v>91705</v>
      </c>
    </row>
    <row r="29139" spans="1:4">
      <c r="A29139" s="215" t="s">
        <v>91961</v>
      </c>
      <c r="B29139" s="215">
        <v>1</v>
      </c>
      <c r="C29139" s="216" t="s">
        <v>91962</v>
      </c>
      <c r="D29139" s="215" t="s">
        <v>91963</v>
      </c>
    </row>
    <row r="29140" spans="1:4">
      <c r="A29140" s="215" t="s">
        <v>91964</v>
      </c>
      <c r="B29140" s="215">
        <v>1</v>
      </c>
      <c r="C29140" s="216" t="s">
        <v>91965</v>
      </c>
      <c r="D29140" s="215" t="s">
        <v>91966</v>
      </c>
    </row>
    <row r="29141" spans="1:4">
      <c r="A29141" s="215" t="s">
        <v>91967</v>
      </c>
      <c r="B29141" s="215">
        <v>1</v>
      </c>
      <c r="C29141" s="216" t="s">
        <v>91968</v>
      </c>
      <c r="D29141" s="215" t="s">
        <v>91969</v>
      </c>
    </row>
    <row r="29142" spans="1:4">
      <c r="A29142" s="215" t="s">
        <v>91970</v>
      </c>
      <c r="B29142" s="215">
        <v>1</v>
      </c>
      <c r="C29142" s="216" t="s">
        <v>91971</v>
      </c>
      <c r="D29142" s="215" t="s">
        <v>91972</v>
      </c>
    </row>
    <row r="29143" spans="1:4">
      <c r="A29143" s="215" t="s">
        <v>91973</v>
      </c>
      <c r="B29143" s="215">
        <v>1</v>
      </c>
      <c r="C29143" s="216" t="s">
        <v>91974</v>
      </c>
      <c r="D29143" s="215" t="s">
        <v>91975</v>
      </c>
    </row>
    <row r="29144" spans="1:4">
      <c r="A29144" s="215" t="s">
        <v>91976</v>
      </c>
      <c r="B29144" s="215">
        <v>1</v>
      </c>
      <c r="C29144" s="216" t="s">
        <v>91977</v>
      </c>
      <c r="D29144" s="215" t="s">
        <v>91978</v>
      </c>
    </row>
    <row r="29145" spans="1:4">
      <c r="A29145" s="215" t="s">
        <v>91979</v>
      </c>
      <c r="B29145" s="215">
        <v>1</v>
      </c>
      <c r="C29145" s="216" t="s">
        <v>91980</v>
      </c>
      <c r="D29145" s="215" t="s">
        <v>91981</v>
      </c>
    </row>
    <row r="29146" spans="1:4">
      <c r="A29146" s="215" t="s">
        <v>91982</v>
      </c>
      <c r="B29146" s="215">
        <v>1</v>
      </c>
      <c r="C29146" s="216" t="s">
        <v>91983</v>
      </c>
      <c r="D29146" s="215" t="s">
        <v>91984</v>
      </c>
    </row>
    <row r="29147" spans="1:4">
      <c r="A29147" s="215" t="s">
        <v>91985</v>
      </c>
      <c r="B29147" s="215">
        <v>1</v>
      </c>
      <c r="C29147" s="216" t="s">
        <v>91986</v>
      </c>
      <c r="D29147" s="215" t="s">
        <v>91987</v>
      </c>
    </row>
    <row r="29148" spans="1:4">
      <c r="A29148" s="215" t="s">
        <v>91988</v>
      </c>
      <c r="B29148" s="215">
        <v>1</v>
      </c>
      <c r="C29148" s="216" t="s">
        <v>91989</v>
      </c>
      <c r="D29148" s="215" t="s">
        <v>91990</v>
      </c>
    </row>
    <row r="29149" spans="1:4">
      <c r="A29149" s="215" t="s">
        <v>91991</v>
      </c>
      <c r="B29149" s="215">
        <v>1</v>
      </c>
      <c r="C29149" s="216" t="s">
        <v>91992</v>
      </c>
      <c r="D29149" s="215" t="s">
        <v>91993</v>
      </c>
    </row>
    <row r="29150" spans="1:4">
      <c r="A29150" s="215" t="s">
        <v>91994</v>
      </c>
      <c r="B29150" s="215">
        <v>1</v>
      </c>
      <c r="C29150" s="216" t="s">
        <v>91995</v>
      </c>
      <c r="D29150" s="215" t="s">
        <v>91996</v>
      </c>
    </row>
    <row r="29151" spans="1:4">
      <c r="A29151" s="215" t="s">
        <v>91997</v>
      </c>
      <c r="B29151" s="215">
        <v>1</v>
      </c>
      <c r="C29151" s="216" t="s">
        <v>91998</v>
      </c>
      <c r="D29151" s="215" t="s">
        <v>91999</v>
      </c>
    </row>
    <row r="29152" spans="1:4">
      <c r="A29152" s="215" t="s">
        <v>92000</v>
      </c>
      <c r="B29152" s="215">
        <v>1</v>
      </c>
      <c r="C29152" s="216" t="s">
        <v>92001</v>
      </c>
      <c r="D29152" s="215" t="s">
        <v>92002</v>
      </c>
    </row>
    <row r="29153" spans="1:4">
      <c r="A29153" s="215" t="s">
        <v>92003</v>
      </c>
      <c r="B29153" s="215">
        <v>1</v>
      </c>
      <c r="C29153" s="216" t="s">
        <v>92004</v>
      </c>
      <c r="D29153" s="215" t="s">
        <v>92005</v>
      </c>
    </row>
    <row r="29154" spans="1:4">
      <c r="A29154" s="215" t="s">
        <v>92006</v>
      </c>
      <c r="B29154" s="215">
        <v>1</v>
      </c>
      <c r="C29154" s="216" t="s">
        <v>92007</v>
      </c>
      <c r="D29154" s="215" t="s">
        <v>92008</v>
      </c>
    </row>
    <row r="29155" spans="1:4">
      <c r="A29155" s="215" t="s">
        <v>92009</v>
      </c>
      <c r="B29155" s="215">
        <v>1</v>
      </c>
      <c r="C29155" s="216" t="s">
        <v>92010</v>
      </c>
      <c r="D29155" s="215" t="s">
        <v>92011</v>
      </c>
    </row>
    <row r="29156" spans="1:4">
      <c r="A29156" s="215" t="s">
        <v>92012</v>
      </c>
      <c r="B29156" s="215">
        <v>1</v>
      </c>
      <c r="C29156" s="216" t="s">
        <v>92013</v>
      </c>
      <c r="D29156" s="215" t="s">
        <v>92014</v>
      </c>
    </row>
    <row r="29157" spans="1:4">
      <c r="A29157" s="215" t="s">
        <v>92015</v>
      </c>
      <c r="B29157" s="215">
        <v>1</v>
      </c>
      <c r="C29157" s="216" t="s">
        <v>92016</v>
      </c>
      <c r="D29157" s="215" t="s">
        <v>92017</v>
      </c>
    </row>
    <row r="29158" spans="1:4">
      <c r="A29158" s="215" t="s">
        <v>92018</v>
      </c>
      <c r="B29158" s="215">
        <v>1</v>
      </c>
      <c r="C29158" s="216" t="s">
        <v>92019</v>
      </c>
      <c r="D29158" s="215" t="s">
        <v>91801</v>
      </c>
    </row>
    <row r="29159" spans="1:4">
      <c r="A29159" s="215" t="s">
        <v>92020</v>
      </c>
      <c r="B29159" s="215">
        <v>1</v>
      </c>
      <c r="C29159" s="216" t="s">
        <v>92021</v>
      </c>
      <c r="D29159" s="215" t="s">
        <v>92022</v>
      </c>
    </row>
    <row r="29160" spans="1:4">
      <c r="A29160" s="215" t="s">
        <v>92023</v>
      </c>
      <c r="B29160" s="215">
        <v>1</v>
      </c>
      <c r="C29160" s="216" t="s">
        <v>92024</v>
      </c>
      <c r="D29160" s="215" t="s">
        <v>92025</v>
      </c>
    </row>
    <row r="29161" spans="1:4">
      <c r="A29161" s="215" t="s">
        <v>92026</v>
      </c>
      <c r="B29161" s="215">
        <v>1</v>
      </c>
      <c r="C29161" s="216" t="s">
        <v>92027</v>
      </c>
      <c r="D29161" s="215" t="s">
        <v>92028</v>
      </c>
    </row>
    <row r="29162" spans="1:4">
      <c r="A29162" s="215" t="s">
        <v>92029</v>
      </c>
      <c r="B29162" s="215">
        <v>1</v>
      </c>
      <c r="C29162" s="216" t="s">
        <v>92030</v>
      </c>
      <c r="D29162" s="215" t="s">
        <v>92031</v>
      </c>
    </row>
    <row r="29163" spans="1:4">
      <c r="A29163" s="215" t="s">
        <v>92032</v>
      </c>
      <c r="B29163" s="215">
        <v>1</v>
      </c>
      <c r="C29163" s="216" t="s">
        <v>92033</v>
      </c>
      <c r="D29163" s="215" t="s">
        <v>92034</v>
      </c>
    </row>
    <row r="29164" spans="1:4">
      <c r="A29164" s="215" t="s">
        <v>92035</v>
      </c>
      <c r="B29164" s="215">
        <v>1</v>
      </c>
      <c r="C29164" s="216" t="s">
        <v>92036</v>
      </c>
      <c r="D29164" s="215" t="s">
        <v>92037</v>
      </c>
    </row>
    <row r="29165" spans="1:4">
      <c r="A29165" s="215" t="s">
        <v>92038</v>
      </c>
      <c r="B29165" s="215">
        <v>1</v>
      </c>
      <c r="C29165" s="216" t="s">
        <v>92039</v>
      </c>
      <c r="D29165" s="215" t="s">
        <v>92040</v>
      </c>
    </row>
    <row r="29166" spans="1:4">
      <c r="A29166" s="215" t="s">
        <v>92041</v>
      </c>
      <c r="B29166" s="215">
        <v>1</v>
      </c>
      <c r="C29166" s="216" t="s">
        <v>92042</v>
      </c>
      <c r="D29166" s="215" t="s">
        <v>92043</v>
      </c>
    </row>
    <row r="29167" spans="1:4">
      <c r="A29167" s="215" t="s">
        <v>92044</v>
      </c>
      <c r="B29167" s="215">
        <v>1</v>
      </c>
      <c r="C29167" s="216" t="s">
        <v>92045</v>
      </c>
      <c r="D29167" s="215" t="s">
        <v>92046</v>
      </c>
    </row>
    <row r="29168" spans="1:4">
      <c r="A29168" s="215" t="s">
        <v>92047</v>
      </c>
      <c r="B29168" s="215">
        <v>1</v>
      </c>
      <c r="C29168" s="216" t="s">
        <v>92048</v>
      </c>
      <c r="D29168" s="215" t="s">
        <v>92049</v>
      </c>
    </row>
    <row r="29169" spans="1:4">
      <c r="A29169" s="215" t="s">
        <v>92050</v>
      </c>
      <c r="B29169" s="215">
        <v>1</v>
      </c>
      <c r="C29169" s="216" t="s">
        <v>92051</v>
      </c>
      <c r="D29169" s="215" t="s">
        <v>92052</v>
      </c>
    </row>
    <row r="29170" spans="1:4">
      <c r="A29170" s="215" t="s">
        <v>92053</v>
      </c>
      <c r="B29170" s="215">
        <v>1</v>
      </c>
      <c r="C29170" s="216" t="s">
        <v>92054</v>
      </c>
      <c r="D29170" s="215" t="s">
        <v>92055</v>
      </c>
    </row>
    <row r="29171" spans="1:4">
      <c r="A29171" s="215" t="s">
        <v>92056</v>
      </c>
      <c r="B29171" s="215">
        <v>1</v>
      </c>
      <c r="C29171" s="216" t="s">
        <v>92057</v>
      </c>
      <c r="D29171" s="215" t="s">
        <v>92058</v>
      </c>
    </row>
    <row r="29172" spans="1:4">
      <c r="A29172" s="215" t="s">
        <v>92059</v>
      </c>
      <c r="B29172" s="215">
        <v>1</v>
      </c>
      <c r="C29172" s="216" t="s">
        <v>92060</v>
      </c>
      <c r="D29172" s="215" t="s">
        <v>92061</v>
      </c>
    </row>
    <row r="29173" spans="1:4">
      <c r="A29173" s="215" t="s">
        <v>92062</v>
      </c>
      <c r="B29173" s="215">
        <v>1</v>
      </c>
      <c r="C29173" s="216" t="s">
        <v>92063</v>
      </c>
      <c r="D29173" s="215" t="s">
        <v>92064</v>
      </c>
    </row>
    <row r="29174" spans="1:4">
      <c r="A29174" s="215" t="s">
        <v>92065</v>
      </c>
      <c r="B29174" s="215">
        <v>1</v>
      </c>
      <c r="C29174" s="216" t="s">
        <v>92066</v>
      </c>
      <c r="D29174" s="215" t="s">
        <v>92067</v>
      </c>
    </row>
    <row r="29175" spans="1:4">
      <c r="A29175" s="215" t="s">
        <v>92068</v>
      </c>
      <c r="B29175" s="215">
        <v>1</v>
      </c>
      <c r="C29175" s="216" t="s">
        <v>92069</v>
      </c>
      <c r="D29175" s="215" t="s">
        <v>92070</v>
      </c>
    </row>
    <row r="29176" spans="1:4">
      <c r="A29176" s="215" t="s">
        <v>92071</v>
      </c>
      <c r="B29176" s="215">
        <v>1</v>
      </c>
      <c r="C29176" s="216" t="s">
        <v>92072</v>
      </c>
      <c r="D29176" s="215" t="s">
        <v>92073</v>
      </c>
    </row>
    <row r="29177" spans="1:4">
      <c r="A29177" s="215" t="s">
        <v>92074</v>
      </c>
      <c r="B29177" s="215">
        <v>1</v>
      </c>
      <c r="C29177" s="216" t="s">
        <v>92075</v>
      </c>
      <c r="D29177" s="215" t="s">
        <v>92076</v>
      </c>
    </row>
    <row r="29178" spans="1:4">
      <c r="A29178" s="215" t="s">
        <v>92077</v>
      </c>
      <c r="B29178" s="215">
        <v>1</v>
      </c>
      <c r="C29178" s="216" t="s">
        <v>92078</v>
      </c>
      <c r="D29178" s="215" t="s">
        <v>92079</v>
      </c>
    </row>
    <row r="29179" spans="1:4">
      <c r="A29179" s="215" t="s">
        <v>92080</v>
      </c>
      <c r="B29179" s="215">
        <v>1</v>
      </c>
      <c r="C29179" s="216" t="s">
        <v>92081</v>
      </c>
      <c r="D29179" s="215" t="s">
        <v>92082</v>
      </c>
    </row>
    <row r="29180" spans="1:4">
      <c r="A29180" s="215" t="s">
        <v>92083</v>
      </c>
      <c r="B29180" s="215">
        <v>1</v>
      </c>
      <c r="C29180" s="216" t="s">
        <v>92084</v>
      </c>
      <c r="D29180" s="215" t="s">
        <v>92085</v>
      </c>
    </row>
    <row r="29181" spans="1:4">
      <c r="A29181" s="215" t="s">
        <v>92086</v>
      </c>
      <c r="B29181" s="215">
        <v>1</v>
      </c>
      <c r="C29181" s="216" t="s">
        <v>92087</v>
      </c>
      <c r="D29181" s="215" t="s">
        <v>92088</v>
      </c>
    </row>
    <row r="29182" spans="1:4">
      <c r="A29182" s="215" t="s">
        <v>92089</v>
      </c>
      <c r="B29182" s="215">
        <v>1</v>
      </c>
      <c r="C29182" s="216" t="s">
        <v>92090</v>
      </c>
      <c r="D29182" s="215" t="s">
        <v>91987</v>
      </c>
    </row>
    <row r="29183" spans="1:4">
      <c r="A29183" s="215" t="s">
        <v>92091</v>
      </c>
      <c r="B29183" s="215">
        <v>1</v>
      </c>
      <c r="C29183" s="216" t="s">
        <v>92092</v>
      </c>
      <c r="D29183" s="215" t="s">
        <v>92093</v>
      </c>
    </row>
    <row r="29184" spans="1:4">
      <c r="A29184" s="215" t="s">
        <v>92094</v>
      </c>
      <c r="B29184" s="215">
        <v>1</v>
      </c>
      <c r="C29184" s="216" t="s">
        <v>92095</v>
      </c>
      <c r="D29184" s="215" t="s">
        <v>91990</v>
      </c>
    </row>
    <row r="29185" spans="1:4">
      <c r="A29185" s="215" t="s">
        <v>92096</v>
      </c>
      <c r="B29185" s="215">
        <v>1</v>
      </c>
      <c r="C29185" s="216" t="s">
        <v>92097</v>
      </c>
      <c r="D29185" s="215" t="s">
        <v>91993</v>
      </c>
    </row>
    <row r="29186" spans="1:4">
      <c r="A29186" s="215" t="s">
        <v>92098</v>
      </c>
      <c r="B29186" s="215">
        <v>1</v>
      </c>
      <c r="C29186" s="216" t="s">
        <v>92099</v>
      </c>
      <c r="D29186" s="215" t="s">
        <v>92100</v>
      </c>
    </row>
    <row r="29187" spans="1:4">
      <c r="A29187" s="215" t="s">
        <v>92101</v>
      </c>
      <c r="B29187" s="215">
        <v>1</v>
      </c>
      <c r="C29187" s="216" t="s">
        <v>92102</v>
      </c>
      <c r="D29187" s="215" t="s">
        <v>91996</v>
      </c>
    </row>
    <row r="29188" spans="1:4">
      <c r="A29188" s="215" t="s">
        <v>92103</v>
      </c>
      <c r="B29188" s="215">
        <v>1</v>
      </c>
      <c r="C29188" s="216" t="s">
        <v>92104</v>
      </c>
      <c r="D29188" s="215" t="s">
        <v>92105</v>
      </c>
    </row>
    <row r="29189" spans="1:4">
      <c r="A29189" s="215" t="s">
        <v>92106</v>
      </c>
      <c r="B29189" s="215">
        <v>1</v>
      </c>
      <c r="C29189" s="216" t="s">
        <v>92107</v>
      </c>
      <c r="D29189" s="215" t="s">
        <v>92108</v>
      </c>
    </row>
    <row r="29190" spans="1:4">
      <c r="A29190" s="215" t="s">
        <v>92109</v>
      </c>
      <c r="B29190" s="215">
        <v>1</v>
      </c>
      <c r="C29190" s="216" t="s">
        <v>92110</v>
      </c>
      <c r="D29190" s="215" t="s">
        <v>92111</v>
      </c>
    </row>
    <row r="29191" spans="1:4">
      <c r="A29191" s="215" t="s">
        <v>92112</v>
      </c>
      <c r="B29191" s="215">
        <v>1</v>
      </c>
      <c r="C29191" s="216" t="s">
        <v>92113</v>
      </c>
      <c r="D29191" s="215" t="s">
        <v>92114</v>
      </c>
    </row>
    <row r="29192" spans="1:4">
      <c r="A29192" s="215" t="s">
        <v>92115</v>
      </c>
      <c r="B29192" s="215">
        <v>1</v>
      </c>
      <c r="C29192" s="216" t="s">
        <v>92116</v>
      </c>
      <c r="D29192" s="215" t="s">
        <v>92117</v>
      </c>
    </row>
    <row r="29193" spans="1:4">
      <c r="A29193" s="215" t="s">
        <v>92118</v>
      </c>
      <c r="B29193" s="215">
        <v>1</v>
      </c>
      <c r="C29193" s="216" t="s">
        <v>92119</v>
      </c>
      <c r="D29193" s="215" t="s">
        <v>92120</v>
      </c>
    </row>
    <row r="29194" spans="1:4">
      <c r="A29194" s="215" t="s">
        <v>92121</v>
      </c>
      <c r="B29194" s="215">
        <v>1</v>
      </c>
      <c r="C29194" s="216" t="s">
        <v>92122</v>
      </c>
      <c r="D29194" s="215" t="s">
        <v>92123</v>
      </c>
    </row>
    <row r="29195" spans="1:4">
      <c r="A29195" s="215" t="s">
        <v>92124</v>
      </c>
      <c r="B29195" s="215">
        <v>1</v>
      </c>
      <c r="C29195" s="216" t="s">
        <v>92125</v>
      </c>
      <c r="D29195" s="215" t="s">
        <v>92126</v>
      </c>
    </row>
    <row r="29196" spans="1:4">
      <c r="A29196" s="215" t="s">
        <v>92127</v>
      </c>
      <c r="B29196" s="215">
        <v>1</v>
      </c>
      <c r="C29196" s="216" t="s">
        <v>92128</v>
      </c>
      <c r="D29196" s="215" t="s">
        <v>92129</v>
      </c>
    </row>
    <row r="29197" spans="1:4">
      <c r="A29197" s="215" t="s">
        <v>92130</v>
      </c>
      <c r="B29197" s="215">
        <v>1</v>
      </c>
      <c r="C29197" s="216" t="s">
        <v>92131</v>
      </c>
      <c r="D29197" s="215" t="s">
        <v>92132</v>
      </c>
    </row>
    <row r="29198" spans="1:4">
      <c r="A29198" s="215" t="s">
        <v>92133</v>
      </c>
      <c r="B29198" s="215">
        <v>1</v>
      </c>
      <c r="C29198" s="216" t="s">
        <v>92134</v>
      </c>
      <c r="D29198" s="215" t="s">
        <v>92135</v>
      </c>
    </row>
    <row r="29199" spans="1:4">
      <c r="A29199" s="215" t="s">
        <v>92136</v>
      </c>
      <c r="B29199" s="215">
        <v>1</v>
      </c>
      <c r="C29199" s="216" t="s">
        <v>92137</v>
      </c>
      <c r="D29199" s="215" t="s">
        <v>92138</v>
      </c>
    </row>
    <row r="29200" spans="1:4">
      <c r="A29200" s="215" t="s">
        <v>92139</v>
      </c>
      <c r="B29200" s="215">
        <v>1</v>
      </c>
      <c r="C29200" s="216" t="s">
        <v>92140</v>
      </c>
      <c r="D29200" s="215" t="s">
        <v>92141</v>
      </c>
    </row>
    <row r="29201" spans="1:4">
      <c r="A29201" s="215" t="s">
        <v>92142</v>
      </c>
      <c r="B29201" s="215">
        <v>1</v>
      </c>
      <c r="C29201" s="216" t="s">
        <v>92143</v>
      </c>
      <c r="D29201" s="215" t="s">
        <v>92144</v>
      </c>
    </row>
    <row r="29202" spans="1:4">
      <c r="A29202" s="215" t="s">
        <v>92145</v>
      </c>
      <c r="B29202" s="215">
        <v>1</v>
      </c>
      <c r="C29202" s="216" t="s">
        <v>92146</v>
      </c>
      <c r="D29202" s="215" t="s">
        <v>92147</v>
      </c>
    </row>
    <row r="29203" spans="1:4">
      <c r="A29203" s="215" t="s">
        <v>92148</v>
      </c>
      <c r="B29203" s="215">
        <v>1</v>
      </c>
      <c r="C29203" s="216" t="s">
        <v>92149</v>
      </c>
      <c r="D29203" s="215" t="s">
        <v>92150</v>
      </c>
    </row>
    <row r="29204" spans="1:4">
      <c r="A29204" s="215" t="s">
        <v>92151</v>
      </c>
      <c r="B29204" s="215">
        <v>1</v>
      </c>
      <c r="C29204" s="216" t="s">
        <v>92152</v>
      </c>
      <c r="D29204" s="215" t="s">
        <v>92153</v>
      </c>
    </row>
    <row r="29205" spans="1:4">
      <c r="A29205" s="215" t="s">
        <v>92154</v>
      </c>
      <c r="B29205" s="215">
        <v>1</v>
      </c>
      <c r="C29205" s="216" t="s">
        <v>92155</v>
      </c>
      <c r="D29205" s="215" t="s">
        <v>92156</v>
      </c>
    </row>
    <row r="29206" spans="1:4">
      <c r="A29206" s="215" t="s">
        <v>92157</v>
      </c>
      <c r="B29206" s="215">
        <v>1</v>
      </c>
      <c r="C29206" s="216" t="s">
        <v>92158</v>
      </c>
      <c r="D29206" s="215" t="s">
        <v>92159</v>
      </c>
    </row>
    <row r="29207" spans="1:4">
      <c r="A29207" s="215" t="s">
        <v>92160</v>
      </c>
      <c r="B29207" s="215">
        <v>1</v>
      </c>
      <c r="C29207" s="216" t="s">
        <v>92161</v>
      </c>
      <c r="D29207" s="215" t="s">
        <v>92162</v>
      </c>
    </row>
    <row r="29208" spans="1:4">
      <c r="A29208" s="215" t="s">
        <v>92163</v>
      </c>
      <c r="B29208" s="215">
        <v>1</v>
      </c>
      <c r="C29208" s="216" t="s">
        <v>92164</v>
      </c>
      <c r="D29208" s="215" t="s">
        <v>92165</v>
      </c>
    </row>
    <row r="29209" spans="1:4">
      <c r="A29209" s="215" t="s">
        <v>92166</v>
      </c>
      <c r="B29209" s="215">
        <v>1</v>
      </c>
      <c r="C29209" s="216" t="s">
        <v>92167</v>
      </c>
      <c r="D29209" s="215" t="s">
        <v>92168</v>
      </c>
    </row>
    <row r="29210" spans="1:4">
      <c r="A29210" s="215" t="s">
        <v>92169</v>
      </c>
      <c r="B29210" s="215">
        <v>1</v>
      </c>
      <c r="C29210" s="216" t="s">
        <v>92170</v>
      </c>
      <c r="D29210" s="215" t="s">
        <v>92171</v>
      </c>
    </row>
    <row r="29211" spans="1:4">
      <c r="A29211" s="215" t="s">
        <v>92172</v>
      </c>
      <c r="B29211" s="215">
        <v>1</v>
      </c>
      <c r="C29211" s="216" t="s">
        <v>92173</v>
      </c>
      <c r="D29211" s="215" t="s">
        <v>92174</v>
      </c>
    </row>
    <row r="29212" spans="1:4">
      <c r="A29212" s="215" t="s">
        <v>92175</v>
      </c>
      <c r="B29212" s="215">
        <v>1</v>
      </c>
      <c r="C29212" s="216" t="s">
        <v>92176</v>
      </c>
      <c r="D29212" s="215" t="s">
        <v>92177</v>
      </c>
    </row>
    <row r="29213" spans="1:4">
      <c r="A29213" s="215" t="s">
        <v>92178</v>
      </c>
      <c r="B29213" s="215">
        <v>1</v>
      </c>
      <c r="C29213" s="216" t="s">
        <v>92179</v>
      </c>
      <c r="D29213" s="215" t="s">
        <v>92180</v>
      </c>
    </row>
    <row r="29214" spans="1:4">
      <c r="A29214" s="215" t="s">
        <v>92181</v>
      </c>
      <c r="B29214" s="215">
        <v>1</v>
      </c>
      <c r="C29214" s="216" t="s">
        <v>92182</v>
      </c>
      <c r="D29214" s="215" t="s">
        <v>92183</v>
      </c>
    </row>
    <row r="29215" spans="1:4">
      <c r="A29215" s="215" t="s">
        <v>92184</v>
      </c>
      <c r="B29215" s="215">
        <v>1</v>
      </c>
      <c r="C29215" s="216" t="s">
        <v>92185</v>
      </c>
      <c r="D29215" s="215" t="s">
        <v>92186</v>
      </c>
    </row>
    <row r="29216" spans="1:4">
      <c r="A29216" s="215" t="s">
        <v>92187</v>
      </c>
      <c r="B29216" s="215">
        <v>1</v>
      </c>
      <c r="C29216" s="216" t="s">
        <v>92188</v>
      </c>
      <c r="D29216" s="215" t="s">
        <v>92189</v>
      </c>
    </row>
    <row r="29217" spans="1:4">
      <c r="A29217" s="215" t="s">
        <v>92190</v>
      </c>
      <c r="B29217" s="215">
        <v>1</v>
      </c>
      <c r="C29217" s="216" t="s">
        <v>92191</v>
      </c>
      <c r="D29217" s="215" t="s">
        <v>92192</v>
      </c>
    </row>
    <row r="29218" spans="1:4">
      <c r="A29218" s="215" t="s">
        <v>92193</v>
      </c>
      <c r="B29218" s="215">
        <v>1</v>
      </c>
      <c r="C29218" s="216" t="s">
        <v>92194</v>
      </c>
      <c r="D29218" s="215" t="s">
        <v>92195</v>
      </c>
    </row>
    <row r="29219" spans="1:4">
      <c r="A29219" s="215" t="s">
        <v>92196</v>
      </c>
      <c r="B29219" s="215">
        <v>1</v>
      </c>
      <c r="C29219" s="216" t="s">
        <v>92197</v>
      </c>
      <c r="D29219" s="215" t="s">
        <v>92198</v>
      </c>
    </row>
    <row r="29220" spans="1:4">
      <c r="A29220" s="215" t="s">
        <v>92199</v>
      </c>
      <c r="B29220" s="215">
        <v>1</v>
      </c>
      <c r="C29220" s="216" t="s">
        <v>92200</v>
      </c>
      <c r="D29220" s="215" t="s">
        <v>92201</v>
      </c>
    </row>
    <row r="29221" spans="1:4">
      <c r="A29221" s="215" t="s">
        <v>92202</v>
      </c>
      <c r="B29221" s="215">
        <v>1</v>
      </c>
      <c r="C29221" s="216" t="s">
        <v>92203</v>
      </c>
      <c r="D29221" s="215" t="s">
        <v>92204</v>
      </c>
    </row>
    <row r="29222" spans="1:4">
      <c r="A29222" s="215" t="s">
        <v>92205</v>
      </c>
      <c r="B29222" s="215">
        <v>1</v>
      </c>
      <c r="C29222" s="216" t="s">
        <v>92206</v>
      </c>
      <c r="D29222" s="215" t="s">
        <v>92207</v>
      </c>
    </row>
    <row r="29223" spans="1:4">
      <c r="A29223" s="215" t="s">
        <v>92208</v>
      </c>
      <c r="B29223" s="215">
        <v>1</v>
      </c>
      <c r="C29223" s="216" t="s">
        <v>92209</v>
      </c>
      <c r="D29223" s="215" t="s">
        <v>92210</v>
      </c>
    </row>
    <row r="29224" spans="1:4">
      <c r="A29224" s="215" t="s">
        <v>92211</v>
      </c>
      <c r="B29224" s="215">
        <v>1</v>
      </c>
      <c r="C29224" s="216" t="s">
        <v>92212</v>
      </c>
      <c r="D29224" s="215" t="s">
        <v>92213</v>
      </c>
    </row>
    <row r="29225" spans="1:4">
      <c r="A29225" s="215" t="s">
        <v>92214</v>
      </c>
      <c r="B29225" s="215">
        <v>1</v>
      </c>
      <c r="C29225" s="216" t="s">
        <v>92215</v>
      </c>
      <c r="D29225" s="215" t="s">
        <v>92216</v>
      </c>
    </row>
    <row r="29226" spans="1:4">
      <c r="A29226" s="215" t="s">
        <v>92217</v>
      </c>
      <c r="B29226" s="215">
        <v>1</v>
      </c>
      <c r="C29226" s="216" t="s">
        <v>92218</v>
      </c>
      <c r="D29226" s="215" t="s">
        <v>92219</v>
      </c>
    </row>
    <row r="29227" spans="1:4">
      <c r="A29227" s="215" t="s">
        <v>92220</v>
      </c>
      <c r="B29227" s="215">
        <v>1</v>
      </c>
      <c r="C29227" s="216" t="s">
        <v>92221</v>
      </c>
      <c r="D29227" s="215" t="s">
        <v>92222</v>
      </c>
    </row>
    <row r="29228" spans="1:4">
      <c r="A29228" s="215" t="s">
        <v>92223</v>
      </c>
      <c r="B29228" s="215">
        <v>2</v>
      </c>
      <c r="C29228" s="216" t="s">
        <v>92224</v>
      </c>
      <c r="D29228" s="215" t="s">
        <v>92225</v>
      </c>
    </row>
    <row r="29229" spans="1:4">
      <c r="A29229" s="215" t="s">
        <v>92226</v>
      </c>
      <c r="B29229" s="215">
        <v>1</v>
      </c>
      <c r="C29229" s="216" t="s">
        <v>92227</v>
      </c>
      <c r="D29229" s="215" t="s">
        <v>92228</v>
      </c>
    </row>
    <row r="29230" spans="1:4">
      <c r="A29230" s="215" t="s">
        <v>92229</v>
      </c>
      <c r="B29230" s="215">
        <v>1</v>
      </c>
      <c r="C29230" s="216" t="s">
        <v>92230</v>
      </c>
      <c r="D29230" s="215" t="s">
        <v>92231</v>
      </c>
    </row>
    <row r="29231" spans="1:4">
      <c r="A29231" s="215" t="s">
        <v>92232</v>
      </c>
      <c r="B29231" s="215">
        <v>1</v>
      </c>
      <c r="C29231" s="216" t="s">
        <v>92233</v>
      </c>
      <c r="D29231" s="215" t="s">
        <v>92234</v>
      </c>
    </row>
    <row r="29232" spans="1:4">
      <c r="A29232" s="215" t="s">
        <v>92235</v>
      </c>
      <c r="B29232" s="215">
        <v>1</v>
      </c>
      <c r="C29232" s="216" t="s">
        <v>92236</v>
      </c>
      <c r="D29232" s="215" t="s">
        <v>92237</v>
      </c>
    </row>
    <row r="29233" spans="1:4">
      <c r="A29233" s="215" t="s">
        <v>92238</v>
      </c>
      <c r="B29233" s="215">
        <v>1</v>
      </c>
      <c r="C29233" s="216" t="s">
        <v>92239</v>
      </c>
      <c r="D29233" s="215" t="s">
        <v>92240</v>
      </c>
    </row>
    <row r="29234" spans="1:4">
      <c r="A29234" s="215" t="s">
        <v>92241</v>
      </c>
      <c r="B29234" s="215">
        <v>1</v>
      </c>
      <c r="C29234" s="216" t="s">
        <v>92242</v>
      </c>
      <c r="D29234" s="215" t="s">
        <v>92243</v>
      </c>
    </row>
    <row r="29235" spans="1:4">
      <c r="A29235" s="215" t="s">
        <v>92244</v>
      </c>
      <c r="B29235" s="215">
        <v>1</v>
      </c>
      <c r="C29235" s="216" t="s">
        <v>92245</v>
      </c>
      <c r="D29235" s="215" t="s">
        <v>92246</v>
      </c>
    </row>
    <row r="29236" spans="1:4">
      <c r="A29236" s="215" t="s">
        <v>92247</v>
      </c>
      <c r="B29236" s="215">
        <v>1</v>
      </c>
      <c r="C29236" s="216" t="s">
        <v>92248</v>
      </c>
      <c r="D29236" s="215" t="s">
        <v>92249</v>
      </c>
    </row>
    <row r="29237" spans="1:4">
      <c r="A29237" s="215" t="s">
        <v>92250</v>
      </c>
      <c r="B29237" s="215">
        <v>1</v>
      </c>
      <c r="C29237" s="216" t="s">
        <v>92251</v>
      </c>
      <c r="D29237" s="215" t="s">
        <v>92252</v>
      </c>
    </row>
    <row r="29238" spans="1:4">
      <c r="A29238" s="215" t="s">
        <v>92253</v>
      </c>
      <c r="B29238" s="215">
        <v>1</v>
      </c>
      <c r="C29238" s="216" t="s">
        <v>92254</v>
      </c>
      <c r="D29238" s="215" t="s">
        <v>92255</v>
      </c>
    </row>
    <row r="29239" spans="1:4">
      <c r="A29239" s="215" t="s">
        <v>92256</v>
      </c>
      <c r="B29239" s="215">
        <v>1</v>
      </c>
      <c r="C29239" s="216" t="s">
        <v>92257</v>
      </c>
      <c r="D29239" s="215" t="s">
        <v>92258</v>
      </c>
    </row>
    <row r="29240" spans="1:4">
      <c r="A29240" s="215" t="s">
        <v>92259</v>
      </c>
      <c r="B29240" s="215">
        <v>1</v>
      </c>
      <c r="C29240" s="216" t="s">
        <v>92260</v>
      </c>
      <c r="D29240" s="215" t="s">
        <v>92261</v>
      </c>
    </row>
    <row r="29241" spans="1:4">
      <c r="A29241" s="215" t="s">
        <v>92262</v>
      </c>
      <c r="B29241" s="215">
        <v>1</v>
      </c>
      <c r="C29241" s="216" t="s">
        <v>92263</v>
      </c>
      <c r="D29241" s="215" t="s">
        <v>92264</v>
      </c>
    </row>
    <row r="29242" spans="1:4">
      <c r="A29242" s="215" t="s">
        <v>92265</v>
      </c>
      <c r="B29242" s="215">
        <v>1</v>
      </c>
      <c r="C29242" s="216" t="s">
        <v>92266</v>
      </c>
      <c r="D29242" s="215" t="s">
        <v>92267</v>
      </c>
    </row>
    <row r="29243" spans="1:4">
      <c r="A29243" s="215" t="s">
        <v>92268</v>
      </c>
      <c r="B29243" s="215">
        <v>1</v>
      </c>
      <c r="C29243" s="216" t="s">
        <v>92269</v>
      </c>
      <c r="D29243" s="215" t="s">
        <v>92270</v>
      </c>
    </row>
    <row r="29244" spans="1:4">
      <c r="A29244" s="215" t="s">
        <v>92271</v>
      </c>
      <c r="B29244" s="215">
        <v>1</v>
      </c>
      <c r="C29244" s="216" t="s">
        <v>92272</v>
      </c>
      <c r="D29244" s="215" t="s">
        <v>92273</v>
      </c>
    </row>
    <row r="29245" spans="1:4">
      <c r="A29245" s="215" t="s">
        <v>92274</v>
      </c>
      <c r="B29245" s="215">
        <v>1</v>
      </c>
      <c r="C29245" s="216" t="s">
        <v>92275</v>
      </c>
      <c r="D29245" s="215" t="s">
        <v>92276</v>
      </c>
    </row>
    <row r="29246" spans="1:4">
      <c r="A29246" s="215" t="s">
        <v>92277</v>
      </c>
      <c r="B29246" s="215">
        <v>1</v>
      </c>
      <c r="C29246" s="216" t="s">
        <v>92278</v>
      </c>
      <c r="D29246" s="215" t="s">
        <v>92279</v>
      </c>
    </row>
    <row r="29247" spans="1:4">
      <c r="A29247" s="215" t="s">
        <v>92280</v>
      </c>
      <c r="B29247" s="215">
        <v>1</v>
      </c>
      <c r="C29247" s="216" t="s">
        <v>92281</v>
      </c>
      <c r="D29247" s="215" t="s">
        <v>92282</v>
      </c>
    </row>
    <row r="29248" spans="1:4">
      <c r="A29248" s="215" t="s">
        <v>92283</v>
      </c>
      <c r="B29248" s="215">
        <v>1</v>
      </c>
      <c r="C29248" s="216" t="s">
        <v>92284</v>
      </c>
      <c r="D29248" s="215" t="s">
        <v>92285</v>
      </c>
    </row>
    <row r="29249" spans="1:4">
      <c r="A29249" s="215" t="s">
        <v>92286</v>
      </c>
      <c r="B29249" s="215">
        <v>1</v>
      </c>
      <c r="C29249" s="216" t="s">
        <v>92287</v>
      </c>
      <c r="D29249" s="215" t="s">
        <v>92288</v>
      </c>
    </row>
    <row r="29250" spans="1:4">
      <c r="A29250" s="215" t="s">
        <v>92289</v>
      </c>
      <c r="B29250" s="215">
        <v>1</v>
      </c>
      <c r="C29250" s="216" t="s">
        <v>92290</v>
      </c>
      <c r="D29250" s="215" t="s">
        <v>92291</v>
      </c>
    </row>
    <row r="29251" spans="1:4">
      <c r="A29251" s="215" t="s">
        <v>92292</v>
      </c>
      <c r="B29251" s="215">
        <v>1</v>
      </c>
      <c r="C29251" s="216" t="s">
        <v>92293</v>
      </c>
      <c r="D29251" s="215" t="s">
        <v>92294</v>
      </c>
    </row>
    <row r="29252" spans="1:4">
      <c r="A29252" s="215" t="s">
        <v>92295</v>
      </c>
      <c r="B29252" s="215">
        <v>1</v>
      </c>
      <c r="C29252" s="216" t="s">
        <v>92296</v>
      </c>
      <c r="D29252" s="215" t="s">
        <v>92297</v>
      </c>
    </row>
    <row r="29253" spans="1:4">
      <c r="A29253" s="215" t="s">
        <v>92298</v>
      </c>
      <c r="B29253" s="215">
        <v>1</v>
      </c>
      <c r="C29253" s="216" t="s">
        <v>92299</v>
      </c>
      <c r="D29253" s="215" t="s">
        <v>92300</v>
      </c>
    </row>
    <row r="29254" spans="1:4">
      <c r="A29254" s="215" t="s">
        <v>92301</v>
      </c>
      <c r="B29254" s="215">
        <v>1</v>
      </c>
      <c r="C29254" s="216" t="s">
        <v>92302</v>
      </c>
      <c r="D29254" s="215" t="s">
        <v>92303</v>
      </c>
    </row>
    <row r="29255" spans="1:4">
      <c r="A29255" s="215" t="s">
        <v>92304</v>
      </c>
      <c r="B29255" s="215">
        <v>1</v>
      </c>
      <c r="C29255" s="216" t="s">
        <v>92305</v>
      </c>
      <c r="D29255" s="215" t="s">
        <v>92306</v>
      </c>
    </row>
    <row r="29256" spans="1:4">
      <c r="A29256" s="215" t="s">
        <v>92307</v>
      </c>
      <c r="B29256" s="215">
        <v>1</v>
      </c>
      <c r="C29256" s="216" t="s">
        <v>92308</v>
      </c>
      <c r="D29256" s="215" t="s">
        <v>92309</v>
      </c>
    </row>
    <row r="29257" spans="1:4">
      <c r="A29257" s="215" t="s">
        <v>92310</v>
      </c>
      <c r="B29257" s="215">
        <v>1</v>
      </c>
      <c r="C29257" s="216" t="s">
        <v>92311</v>
      </c>
      <c r="D29257" s="215" t="s">
        <v>92312</v>
      </c>
    </row>
    <row r="29258" spans="1:4">
      <c r="A29258" s="215" t="s">
        <v>92313</v>
      </c>
      <c r="B29258" s="215">
        <v>1</v>
      </c>
      <c r="C29258" s="216" t="s">
        <v>92314</v>
      </c>
      <c r="D29258" s="215" t="s">
        <v>92315</v>
      </c>
    </row>
    <row r="29259" spans="1:4">
      <c r="A29259" s="215" t="s">
        <v>92316</v>
      </c>
      <c r="B29259" s="215">
        <v>1</v>
      </c>
      <c r="C29259" s="216" t="s">
        <v>92317</v>
      </c>
      <c r="D29259" s="215" t="s">
        <v>92318</v>
      </c>
    </row>
    <row r="29260" spans="1:4">
      <c r="A29260" s="215" t="s">
        <v>92319</v>
      </c>
      <c r="B29260" s="215">
        <v>1</v>
      </c>
      <c r="C29260" s="216" t="s">
        <v>92320</v>
      </c>
      <c r="D29260" s="215" t="s">
        <v>92321</v>
      </c>
    </row>
    <row r="29261" spans="1:4">
      <c r="A29261" s="215" t="s">
        <v>92322</v>
      </c>
      <c r="B29261" s="215">
        <v>1</v>
      </c>
      <c r="C29261" s="216" t="s">
        <v>92323</v>
      </c>
      <c r="D29261" s="215" t="s">
        <v>92324</v>
      </c>
    </row>
    <row r="29262" spans="1:4">
      <c r="A29262" s="215" t="s">
        <v>92325</v>
      </c>
      <c r="B29262" s="215">
        <v>1</v>
      </c>
      <c r="C29262" s="216" t="s">
        <v>92326</v>
      </c>
      <c r="D29262" s="215" t="s">
        <v>92327</v>
      </c>
    </row>
    <row r="29263" spans="1:4">
      <c r="A29263" s="215" t="s">
        <v>92328</v>
      </c>
      <c r="B29263" s="215">
        <v>1</v>
      </c>
      <c r="C29263" s="216" t="s">
        <v>92329</v>
      </c>
      <c r="D29263" s="215" t="s">
        <v>92330</v>
      </c>
    </row>
    <row r="29264" spans="1:4">
      <c r="A29264" s="215" t="s">
        <v>92331</v>
      </c>
      <c r="B29264" s="215">
        <v>1</v>
      </c>
      <c r="C29264" s="216" t="s">
        <v>92332</v>
      </c>
      <c r="D29264" s="215" t="s">
        <v>92333</v>
      </c>
    </row>
    <row r="29265" spans="1:4">
      <c r="A29265" s="215" t="s">
        <v>92334</v>
      </c>
      <c r="B29265" s="215">
        <v>1</v>
      </c>
      <c r="C29265" s="216" t="s">
        <v>92335</v>
      </c>
      <c r="D29265" s="215" t="s">
        <v>92336</v>
      </c>
    </row>
    <row r="29266" spans="1:4">
      <c r="A29266" s="215" t="s">
        <v>92337</v>
      </c>
      <c r="B29266" s="215">
        <v>1</v>
      </c>
      <c r="C29266" s="216" t="s">
        <v>92338</v>
      </c>
      <c r="D29266" s="215" t="s">
        <v>92339</v>
      </c>
    </row>
    <row r="29267" spans="1:4">
      <c r="A29267" s="215" t="s">
        <v>92340</v>
      </c>
      <c r="B29267" s="215">
        <v>1</v>
      </c>
      <c r="C29267" s="216" t="s">
        <v>92341</v>
      </c>
      <c r="D29267" s="215" t="s">
        <v>92342</v>
      </c>
    </row>
    <row r="29268" spans="1:4">
      <c r="A29268" s="215" t="s">
        <v>92343</v>
      </c>
      <c r="B29268" s="215">
        <v>1</v>
      </c>
      <c r="C29268" s="216" t="s">
        <v>92344</v>
      </c>
      <c r="D29268" s="215" t="s">
        <v>92345</v>
      </c>
    </row>
    <row r="29269" spans="1:4">
      <c r="A29269" s="215" t="s">
        <v>92346</v>
      </c>
      <c r="B29269" s="215">
        <v>1</v>
      </c>
      <c r="C29269" s="216" t="s">
        <v>92347</v>
      </c>
      <c r="D29269" s="215" t="s">
        <v>92348</v>
      </c>
    </row>
    <row r="29270" spans="1:4">
      <c r="A29270" s="215" t="s">
        <v>92349</v>
      </c>
      <c r="B29270" s="215">
        <v>1</v>
      </c>
      <c r="C29270" s="216" t="s">
        <v>92350</v>
      </c>
      <c r="D29270" s="215" t="s">
        <v>92351</v>
      </c>
    </row>
    <row r="29271" spans="1:4">
      <c r="A29271" s="215" t="s">
        <v>92352</v>
      </c>
      <c r="B29271" s="215">
        <v>1</v>
      </c>
      <c r="C29271" s="216" t="s">
        <v>92353</v>
      </c>
      <c r="D29271" s="215" t="s">
        <v>92354</v>
      </c>
    </row>
    <row r="29272" spans="1:4">
      <c r="A29272" s="215" t="s">
        <v>92355</v>
      </c>
      <c r="B29272" s="215">
        <v>1</v>
      </c>
      <c r="C29272" s="216" t="s">
        <v>92356</v>
      </c>
      <c r="D29272" s="215" t="s">
        <v>92357</v>
      </c>
    </row>
    <row r="29273" spans="1:4">
      <c r="A29273" s="215" t="s">
        <v>92358</v>
      </c>
      <c r="B29273" s="215">
        <v>1</v>
      </c>
      <c r="C29273" s="216" t="s">
        <v>92359</v>
      </c>
      <c r="D29273" s="215" t="s">
        <v>92360</v>
      </c>
    </row>
    <row r="29274" spans="1:4">
      <c r="A29274" s="215" t="s">
        <v>92361</v>
      </c>
      <c r="B29274" s="215">
        <v>1</v>
      </c>
      <c r="C29274" s="216" t="s">
        <v>92362</v>
      </c>
      <c r="D29274" s="215" t="s">
        <v>92363</v>
      </c>
    </row>
    <row r="29275" spans="1:4">
      <c r="A29275" s="215" t="s">
        <v>92364</v>
      </c>
      <c r="B29275" s="215">
        <v>1</v>
      </c>
      <c r="C29275" s="216" t="s">
        <v>92365</v>
      </c>
      <c r="D29275" s="215" t="s">
        <v>92366</v>
      </c>
    </row>
    <row r="29276" spans="1:4">
      <c r="A29276" s="215" t="s">
        <v>92367</v>
      </c>
      <c r="B29276" s="215">
        <v>1</v>
      </c>
      <c r="C29276" s="216" t="s">
        <v>92368</v>
      </c>
      <c r="D29276" s="215" t="s">
        <v>92369</v>
      </c>
    </row>
    <row r="29277" spans="1:4">
      <c r="A29277" s="215" t="s">
        <v>92370</v>
      </c>
      <c r="B29277" s="215">
        <v>1</v>
      </c>
      <c r="C29277" s="216" t="s">
        <v>92371</v>
      </c>
      <c r="D29277" s="215" t="s">
        <v>92372</v>
      </c>
    </row>
    <row r="29278" spans="1:4">
      <c r="A29278" s="215" t="s">
        <v>92373</v>
      </c>
      <c r="B29278" s="215">
        <v>1</v>
      </c>
      <c r="C29278" s="216" t="s">
        <v>92374</v>
      </c>
      <c r="D29278" s="215" t="s">
        <v>92375</v>
      </c>
    </row>
    <row r="29279" spans="1:4">
      <c r="A29279" s="215" t="s">
        <v>92376</v>
      </c>
      <c r="B29279" s="215">
        <v>1</v>
      </c>
      <c r="C29279" s="216" t="s">
        <v>92377</v>
      </c>
      <c r="D29279" s="215" t="s">
        <v>92378</v>
      </c>
    </row>
    <row r="29280" spans="1:4">
      <c r="A29280" s="215" t="s">
        <v>92379</v>
      </c>
      <c r="B29280" s="215">
        <v>1</v>
      </c>
      <c r="C29280" s="216" t="s">
        <v>92380</v>
      </c>
      <c r="D29280" s="215" t="s">
        <v>92381</v>
      </c>
    </row>
    <row r="29281" spans="1:4">
      <c r="A29281" s="215" t="s">
        <v>92382</v>
      </c>
      <c r="B29281" s="215">
        <v>1</v>
      </c>
      <c r="C29281" s="216" t="s">
        <v>92383</v>
      </c>
      <c r="D29281" s="215" t="s">
        <v>92384</v>
      </c>
    </row>
    <row r="29282" spans="1:4">
      <c r="A29282" s="215" t="s">
        <v>92385</v>
      </c>
      <c r="B29282" s="215">
        <v>1</v>
      </c>
      <c r="C29282" s="216" t="s">
        <v>92386</v>
      </c>
      <c r="D29282" s="215" t="s">
        <v>92387</v>
      </c>
    </row>
    <row r="29283" spans="1:4">
      <c r="A29283" s="215" t="s">
        <v>92388</v>
      </c>
      <c r="B29283" s="215">
        <v>1</v>
      </c>
      <c r="C29283" s="216" t="s">
        <v>92389</v>
      </c>
      <c r="D29283" s="215" t="s">
        <v>92390</v>
      </c>
    </row>
    <row r="29284" spans="1:4">
      <c r="A29284" s="215" t="s">
        <v>92391</v>
      </c>
      <c r="B29284" s="215">
        <v>1</v>
      </c>
      <c r="C29284" s="216" t="s">
        <v>92392</v>
      </c>
      <c r="D29284" s="215" t="s">
        <v>92393</v>
      </c>
    </row>
    <row r="29285" spans="1:4">
      <c r="A29285" s="215" t="s">
        <v>92394</v>
      </c>
      <c r="B29285" s="215">
        <v>1</v>
      </c>
      <c r="C29285" s="216" t="s">
        <v>92395</v>
      </c>
      <c r="D29285" s="215" t="s">
        <v>92396</v>
      </c>
    </row>
    <row r="29286" spans="1:4">
      <c r="A29286" s="215" t="s">
        <v>92397</v>
      </c>
      <c r="B29286" s="215">
        <v>1</v>
      </c>
      <c r="C29286" s="216" t="s">
        <v>92398</v>
      </c>
      <c r="D29286" s="215" t="s">
        <v>92399</v>
      </c>
    </row>
    <row r="29287" spans="1:4">
      <c r="A29287" s="215" t="s">
        <v>92400</v>
      </c>
      <c r="B29287" s="215">
        <v>1</v>
      </c>
      <c r="C29287" s="216" t="s">
        <v>92401</v>
      </c>
      <c r="D29287" s="215" t="s">
        <v>92402</v>
      </c>
    </row>
    <row r="29288" spans="1:4">
      <c r="A29288" s="215" t="s">
        <v>92403</v>
      </c>
      <c r="B29288" s="215">
        <v>1</v>
      </c>
      <c r="C29288" s="216" t="s">
        <v>92404</v>
      </c>
      <c r="D29288" s="215" t="s">
        <v>92405</v>
      </c>
    </row>
    <row r="29289" spans="1:4">
      <c r="A29289" s="215" t="s">
        <v>92406</v>
      </c>
      <c r="B29289" s="215">
        <v>1</v>
      </c>
      <c r="C29289" s="216" t="s">
        <v>92407</v>
      </c>
      <c r="D29289" s="215" t="s">
        <v>92408</v>
      </c>
    </row>
    <row r="29290" spans="1:4">
      <c r="A29290" s="215" t="s">
        <v>92409</v>
      </c>
      <c r="B29290" s="215">
        <v>1</v>
      </c>
      <c r="C29290" s="216" t="s">
        <v>92410</v>
      </c>
      <c r="D29290" s="215" t="s">
        <v>92411</v>
      </c>
    </row>
    <row r="29291" spans="1:4">
      <c r="A29291" s="215" t="s">
        <v>92412</v>
      </c>
      <c r="B29291" s="215">
        <v>1</v>
      </c>
      <c r="C29291" s="216" t="s">
        <v>92413</v>
      </c>
      <c r="D29291" s="215" t="s">
        <v>92414</v>
      </c>
    </row>
    <row r="29292" spans="1:4">
      <c r="A29292" s="215" t="s">
        <v>92415</v>
      </c>
      <c r="B29292" s="215">
        <v>1</v>
      </c>
      <c r="C29292" s="216" t="s">
        <v>92416</v>
      </c>
      <c r="D29292" s="215" t="s">
        <v>92417</v>
      </c>
    </row>
    <row r="29293" spans="1:4">
      <c r="A29293" s="215" t="s">
        <v>92418</v>
      </c>
      <c r="B29293" s="215">
        <v>1</v>
      </c>
      <c r="C29293" s="216" t="s">
        <v>92419</v>
      </c>
      <c r="D29293" s="215" t="s">
        <v>92420</v>
      </c>
    </row>
    <row r="29294" spans="1:4">
      <c r="A29294" s="215" t="s">
        <v>92421</v>
      </c>
      <c r="B29294" s="215">
        <v>1</v>
      </c>
      <c r="C29294" s="216" t="s">
        <v>92422</v>
      </c>
      <c r="D29294" s="215" t="s">
        <v>92423</v>
      </c>
    </row>
    <row r="29295" spans="1:4">
      <c r="A29295" s="215" t="s">
        <v>92424</v>
      </c>
      <c r="B29295" s="215">
        <v>1</v>
      </c>
      <c r="C29295" s="216" t="s">
        <v>92425</v>
      </c>
      <c r="D29295" s="215" t="s">
        <v>92426</v>
      </c>
    </row>
    <row r="29296" spans="1:4">
      <c r="A29296" s="215" t="s">
        <v>92427</v>
      </c>
      <c r="B29296" s="215">
        <v>1</v>
      </c>
      <c r="C29296" s="216" t="s">
        <v>92428</v>
      </c>
      <c r="D29296" s="215" t="s">
        <v>92429</v>
      </c>
    </row>
    <row r="29297" spans="1:4">
      <c r="A29297" s="215" t="s">
        <v>92430</v>
      </c>
      <c r="B29297" s="215">
        <v>1</v>
      </c>
      <c r="C29297" s="216" t="s">
        <v>92431</v>
      </c>
      <c r="D29297" s="215" t="s">
        <v>92432</v>
      </c>
    </row>
    <row r="29298" spans="1:4">
      <c r="A29298" s="215" t="s">
        <v>92433</v>
      </c>
      <c r="B29298" s="215">
        <v>1</v>
      </c>
      <c r="C29298" s="216" t="s">
        <v>92434</v>
      </c>
      <c r="D29298" s="215" t="s">
        <v>92435</v>
      </c>
    </row>
    <row r="29299" spans="1:4">
      <c r="A29299" s="215" t="s">
        <v>92436</v>
      </c>
      <c r="B29299" s="215">
        <v>1</v>
      </c>
      <c r="C29299" s="216" t="s">
        <v>92437</v>
      </c>
      <c r="D29299" s="215" t="s">
        <v>92438</v>
      </c>
    </row>
    <row r="29300" spans="1:4">
      <c r="A29300" s="215" t="s">
        <v>92439</v>
      </c>
      <c r="B29300" s="215">
        <v>1</v>
      </c>
      <c r="C29300" s="216" t="s">
        <v>92440</v>
      </c>
      <c r="D29300" s="215" t="s">
        <v>92441</v>
      </c>
    </row>
    <row r="29301" spans="1:4">
      <c r="A29301" s="215" t="s">
        <v>92442</v>
      </c>
      <c r="B29301" s="215">
        <v>1</v>
      </c>
      <c r="C29301" s="216" t="s">
        <v>92443</v>
      </c>
      <c r="D29301" s="215" t="s">
        <v>92444</v>
      </c>
    </row>
    <row r="29302" spans="1:4">
      <c r="A29302" s="215" t="s">
        <v>92445</v>
      </c>
      <c r="B29302" s="215">
        <v>1</v>
      </c>
      <c r="C29302" s="216" t="s">
        <v>92446</v>
      </c>
      <c r="D29302" s="215" t="s">
        <v>92447</v>
      </c>
    </row>
    <row r="29303" spans="1:4">
      <c r="A29303" s="215" t="s">
        <v>92448</v>
      </c>
      <c r="B29303" s="215">
        <v>1</v>
      </c>
      <c r="C29303" s="216" t="s">
        <v>92449</v>
      </c>
      <c r="D29303" s="215" t="s">
        <v>92450</v>
      </c>
    </row>
    <row r="29304" spans="1:4">
      <c r="A29304" s="215" t="s">
        <v>92451</v>
      </c>
      <c r="B29304" s="215">
        <v>1</v>
      </c>
      <c r="C29304" s="216" t="s">
        <v>92452</v>
      </c>
      <c r="D29304" s="215" t="s">
        <v>92453</v>
      </c>
    </row>
    <row r="29305" spans="1:4">
      <c r="A29305" s="215" t="s">
        <v>92454</v>
      </c>
      <c r="B29305" s="215">
        <v>1</v>
      </c>
      <c r="C29305" s="216" t="s">
        <v>92455</v>
      </c>
      <c r="D29305" s="215" t="s">
        <v>92456</v>
      </c>
    </row>
    <row r="29306" spans="1:4">
      <c r="A29306" s="215" t="s">
        <v>92457</v>
      </c>
      <c r="B29306" s="215">
        <v>1</v>
      </c>
      <c r="C29306" s="216" t="s">
        <v>92458</v>
      </c>
      <c r="D29306" s="215" t="s">
        <v>92459</v>
      </c>
    </row>
    <row r="29307" spans="1:4">
      <c r="A29307" s="215" t="s">
        <v>92460</v>
      </c>
      <c r="B29307" s="215">
        <v>1</v>
      </c>
      <c r="C29307" s="216" t="s">
        <v>92461</v>
      </c>
      <c r="D29307" s="215" t="s">
        <v>92462</v>
      </c>
    </row>
    <row r="29308" spans="1:4">
      <c r="A29308" s="215" t="s">
        <v>92463</v>
      </c>
      <c r="B29308" s="215">
        <v>1</v>
      </c>
      <c r="C29308" s="216" t="s">
        <v>92464</v>
      </c>
      <c r="D29308" s="215" t="s">
        <v>92465</v>
      </c>
    </row>
    <row r="29309" spans="1:4">
      <c r="A29309" s="215" t="s">
        <v>92466</v>
      </c>
      <c r="B29309" s="215">
        <v>1</v>
      </c>
      <c r="C29309" s="216" t="s">
        <v>92467</v>
      </c>
      <c r="D29309" s="215" t="s">
        <v>92468</v>
      </c>
    </row>
    <row r="29310" spans="1:4">
      <c r="A29310" s="215" t="s">
        <v>92469</v>
      </c>
      <c r="B29310" s="215">
        <v>1</v>
      </c>
      <c r="C29310" s="216" t="s">
        <v>92470</v>
      </c>
      <c r="D29310" s="215" t="s">
        <v>92471</v>
      </c>
    </row>
    <row r="29311" spans="1:4">
      <c r="A29311" s="215" t="s">
        <v>92472</v>
      </c>
      <c r="B29311" s="215">
        <v>1</v>
      </c>
      <c r="C29311" s="216" t="s">
        <v>92473</v>
      </c>
      <c r="D29311" s="215" t="s">
        <v>92474</v>
      </c>
    </row>
    <row r="29312" spans="1:4">
      <c r="A29312" s="215" t="s">
        <v>92475</v>
      </c>
      <c r="B29312" s="215">
        <v>1</v>
      </c>
      <c r="C29312" s="216" t="s">
        <v>92476</v>
      </c>
      <c r="D29312" s="215" t="s">
        <v>92477</v>
      </c>
    </row>
    <row r="29313" spans="1:4">
      <c r="A29313" s="215" t="s">
        <v>92478</v>
      </c>
      <c r="B29313" s="215">
        <v>1</v>
      </c>
      <c r="C29313" s="216" t="s">
        <v>92479</v>
      </c>
      <c r="D29313" s="215" t="s">
        <v>92480</v>
      </c>
    </row>
    <row r="29314" spans="1:4">
      <c r="A29314" s="215" t="s">
        <v>92481</v>
      </c>
      <c r="B29314" s="215">
        <v>1</v>
      </c>
      <c r="C29314" s="216" t="s">
        <v>92482</v>
      </c>
      <c r="D29314" s="215" t="s">
        <v>92483</v>
      </c>
    </row>
    <row r="29315" spans="1:4">
      <c r="A29315" s="215" t="s">
        <v>92484</v>
      </c>
      <c r="B29315" s="215">
        <v>1</v>
      </c>
      <c r="C29315" s="216" t="s">
        <v>92485</v>
      </c>
      <c r="D29315" s="215" t="s">
        <v>92486</v>
      </c>
    </row>
    <row r="29316" spans="1:4">
      <c r="A29316" s="215" t="s">
        <v>92487</v>
      </c>
      <c r="B29316" s="215">
        <v>1</v>
      </c>
      <c r="C29316" s="216" t="s">
        <v>92488</v>
      </c>
      <c r="D29316" s="215" t="s">
        <v>92489</v>
      </c>
    </row>
    <row r="29317" spans="1:4">
      <c r="A29317" s="215" t="s">
        <v>92490</v>
      </c>
      <c r="B29317" s="215">
        <v>1</v>
      </c>
      <c r="C29317" s="216" t="s">
        <v>92491</v>
      </c>
      <c r="D29317" s="215" t="s">
        <v>92492</v>
      </c>
    </row>
    <row r="29318" spans="1:4">
      <c r="A29318" s="215" t="s">
        <v>92493</v>
      </c>
      <c r="B29318" s="215">
        <v>1</v>
      </c>
      <c r="C29318" s="216" t="s">
        <v>92494</v>
      </c>
      <c r="D29318" s="215" t="s">
        <v>92495</v>
      </c>
    </row>
    <row r="29319" spans="1:4">
      <c r="A29319" s="215" t="s">
        <v>92496</v>
      </c>
      <c r="B29319" s="215">
        <v>1</v>
      </c>
      <c r="C29319" s="216" t="s">
        <v>92497</v>
      </c>
      <c r="D29319" s="215" t="s">
        <v>92498</v>
      </c>
    </row>
    <row r="29320" spans="1:4">
      <c r="A29320" s="215" t="s">
        <v>92499</v>
      </c>
      <c r="B29320" s="215">
        <v>1</v>
      </c>
      <c r="C29320" s="216" t="s">
        <v>92500</v>
      </c>
      <c r="D29320" s="215" t="s">
        <v>92501</v>
      </c>
    </row>
    <row r="29321" spans="1:4">
      <c r="A29321" s="215" t="s">
        <v>92502</v>
      </c>
      <c r="B29321" s="215">
        <v>1</v>
      </c>
      <c r="C29321" s="216" t="s">
        <v>92503</v>
      </c>
      <c r="D29321" s="215" t="s">
        <v>92504</v>
      </c>
    </row>
    <row r="29322" spans="1:4">
      <c r="A29322" s="215" t="s">
        <v>92505</v>
      </c>
      <c r="B29322" s="215">
        <v>1</v>
      </c>
      <c r="C29322" s="216" t="s">
        <v>92506</v>
      </c>
      <c r="D29322" s="215" t="s">
        <v>92507</v>
      </c>
    </row>
    <row r="29323" spans="1:4">
      <c r="A29323" s="215" t="s">
        <v>92508</v>
      </c>
      <c r="B29323" s="215">
        <v>1</v>
      </c>
      <c r="C29323" s="216" t="s">
        <v>92509</v>
      </c>
      <c r="D29323" s="215" t="s">
        <v>92510</v>
      </c>
    </row>
    <row r="29324" spans="1:4">
      <c r="A29324" s="215" t="s">
        <v>92511</v>
      </c>
      <c r="B29324" s="215">
        <v>1</v>
      </c>
      <c r="C29324" s="216" t="s">
        <v>92512</v>
      </c>
      <c r="D29324" s="215" t="s">
        <v>92513</v>
      </c>
    </row>
    <row r="29325" spans="1:4">
      <c r="A29325" s="215" t="s">
        <v>92514</v>
      </c>
      <c r="B29325" s="215">
        <v>1</v>
      </c>
      <c r="C29325" s="216" t="s">
        <v>92515</v>
      </c>
      <c r="D29325" s="215" t="s">
        <v>92516</v>
      </c>
    </row>
    <row r="29326" spans="1:4">
      <c r="A29326" s="215" t="s">
        <v>92517</v>
      </c>
      <c r="B29326" s="215">
        <v>1</v>
      </c>
      <c r="C29326" s="216" t="s">
        <v>92518</v>
      </c>
      <c r="D29326" s="215" t="s">
        <v>92519</v>
      </c>
    </row>
    <row r="29327" spans="1:4">
      <c r="A29327" s="215" t="s">
        <v>92520</v>
      </c>
      <c r="B29327" s="215">
        <v>1</v>
      </c>
      <c r="C29327" s="216" t="s">
        <v>92521</v>
      </c>
      <c r="D29327" s="215" t="s">
        <v>92522</v>
      </c>
    </row>
    <row r="29328" spans="1:4">
      <c r="A29328" s="215" t="s">
        <v>92523</v>
      </c>
      <c r="B29328" s="215">
        <v>1</v>
      </c>
      <c r="C29328" s="216" t="s">
        <v>92524</v>
      </c>
      <c r="D29328" s="215" t="s">
        <v>92525</v>
      </c>
    </row>
    <row r="29329" spans="1:4">
      <c r="A29329" s="215" t="s">
        <v>92526</v>
      </c>
      <c r="B29329" s="215">
        <v>1</v>
      </c>
      <c r="C29329" s="216" t="s">
        <v>92527</v>
      </c>
      <c r="D29329" s="215" t="s">
        <v>92528</v>
      </c>
    </row>
    <row r="29330" spans="1:4">
      <c r="A29330" s="215" t="s">
        <v>92529</v>
      </c>
      <c r="B29330" s="215">
        <v>1</v>
      </c>
      <c r="C29330" s="216" t="s">
        <v>92530</v>
      </c>
      <c r="D29330" s="215" t="s">
        <v>92531</v>
      </c>
    </row>
    <row r="29331" spans="1:4">
      <c r="A29331" s="215" t="s">
        <v>92532</v>
      </c>
      <c r="B29331" s="215">
        <v>1</v>
      </c>
      <c r="C29331" s="216" t="s">
        <v>92533</v>
      </c>
      <c r="D29331" s="215" t="s">
        <v>92534</v>
      </c>
    </row>
    <row r="29332" spans="1:4">
      <c r="A29332" s="215" t="s">
        <v>92535</v>
      </c>
      <c r="B29332" s="215">
        <v>1</v>
      </c>
      <c r="C29332" s="216" t="s">
        <v>92536</v>
      </c>
      <c r="D29332" s="215" t="s">
        <v>92537</v>
      </c>
    </row>
    <row r="29333" spans="1:4">
      <c r="A29333" s="215" t="s">
        <v>92538</v>
      </c>
      <c r="B29333" s="215">
        <v>1</v>
      </c>
      <c r="C29333" s="216" t="s">
        <v>92539</v>
      </c>
      <c r="D29333" s="215" t="s">
        <v>92540</v>
      </c>
    </row>
    <row r="29334" spans="1:4">
      <c r="A29334" s="215" t="s">
        <v>92541</v>
      </c>
      <c r="B29334" s="215">
        <v>1</v>
      </c>
      <c r="C29334" s="216" t="s">
        <v>92542</v>
      </c>
      <c r="D29334" s="215" t="s">
        <v>92543</v>
      </c>
    </row>
    <row r="29335" spans="1:4">
      <c r="A29335" s="215" t="s">
        <v>92544</v>
      </c>
      <c r="B29335" s="215">
        <v>1</v>
      </c>
      <c r="C29335" s="216" t="s">
        <v>92545</v>
      </c>
      <c r="D29335" s="215" t="s">
        <v>92546</v>
      </c>
    </row>
    <row r="29336" spans="1:4">
      <c r="A29336" s="215" t="s">
        <v>92547</v>
      </c>
      <c r="B29336" s="215">
        <v>1</v>
      </c>
      <c r="C29336" s="216" t="s">
        <v>92548</v>
      </c>
      <c r="D29336" s="215" t="s">
        <v>92549</v>
      </c>
    </row>
    <row r="29337" spans="1:4">
      <c r="A29337" s="215" t="s">
        <v>92550</v>
      </c>
      <c r="B29337" s="215">
        <v>1</v>
      </c>
      <c r="C29337" s="216" t="s">
        <v>92551</v>
      </c>
      <c r="D29337" s="215" t="s">
        <v>92552</v>
      </c>
    </row>
    <row r="29338" spans="1:4">
      <c r="A29338" s="215" t="s">
        <v>92553</v>
      </c>
      <c r="B29338" s="215">
        <v>1</v>
      </c>
      <c r="C29338" s="216" t="s">
        <v>92554</v>
      </c>
      <c r="D29338" s="215" t="s">
        <v>92555</v>
      </c>
    </row>
    <row r="29339" spans="1:4">
      <c r="A29339" s="215" t="s">
        <v>92556</v>
      </c>
      <c r="B29339" s="215">
        <v>1</v>
      </c>
      <c r="C29339" s="216" t="s">
        <v>92557</v>
      </c>
      <c r="D29339" s="215" t="s">
        <v>92558</v>
      </c>
    </row>
    <row r="29340" spans="1:4">
      <c r="A29340" s="215" t="s">
        <v>92559</v>
      </c>
      <c r="B29340" s="215">
        <v>1</v>
      </c>
      <c r="C29340" s="216" t="s">
        <v>92560</v>
      </c>
      <c r="D29340" s="215" t="s">
        <v>92561</v>
      </c>
    </row>
    <row r="29341" spans="1:4">
      <c r="A29341" s="215" t="s">
        <v>92562</v>
      </c>
      <c r="B29341" s="215">
        <v>1</v>
      </c>
      <c r="C29341" s="216" t="s">
        <v>92563</v>
      </c>
      <c r="D29341" s="215" t="s">
        <v>92564</v>
      </c>
    </row>
    <row r="29342" spans="1:4">
      <c r="A29342" s="215" t="s">
        <v>92565</v>
      </c>
      <c r="B29342" s="215">
        <v>1</v>
      </c>
      <c r="C29342" s="216" t="s">
        <v>92566</v>
      </c>
      <c r="D29342" s="215" t="s">
        <v>92567</v>
      </c>
    </row>
    <row r="29343" spans="1:4">
      <c r="A29343" s="215" t="s">
        <v>92568</v>
      </c>
      <c r="B29343" s="215">
        <v>1</v>
      </c>
      <c r="C29343" s="216" t="s">
        <v>92569</v>
      </c>
      <c r="D29343" s="215" t="s">
        <v>92570</v>
      </c>
    </row>
    <row r="29344" spans="1:4">
      <c r="A29344" s="215" t="s">
        <v>92571</v>
      </c>
      <c r="B29344" s="215">
        <v>1</v>
      </c>
      <c r="C29344" s="216" t="s">
        <v>92572</v>
      </c>
      <c r="D29344" s="215" t="s">
        <v>92573</v>
      </c>
    </row>
    <row r="29345" spans="1:4">
      <c r="A29345" s="215" t="s">
        <v>92574</v>
      </c>
      <c r="B29345" s="215">
        <v>1</v>
      </c>
      <c r="C29345" s="216" t="s">
        <v>92575</v>
      </c>
      <c r="D29345" s="215" t="s">
        <v>92576</v>
      </c>
    </row>
    <row r="29346" spans="1:4">
      <c r="A29346" s="215" t="s">
        <v>92577</v>
      </c>
      <c r="B29346" s="215">
        <v>1</v>
      </c>
      <c r="C29346" s="216" t="s">
        <v>92578</v>
      </c>
      <c r="D29346" s="215" t="s">
        <v>92579</v>
      </c>
    </row>
    <row r="29347" spans="1:4">
      <c r="A29347" s="215" t="s">
        <v>92580</v>
      </c>
      <c r="B29347" s="215">
        <v>1</v>
      </c>
      <c r="C29347" s="216" t="s">
        <v>92581</v>
      </c>
      <c r="D29347" s="215" t="s">
        <v>92582</v>
      </c>
    </row>
    <row r="29348" spans="1:4">
      <c r="A29348" s="215" t="s">
        <v>92583</v>
      </c>
      <c r="B29348" s="215">
        <v>1</v>
      </c>
      <c r="C29348" s="216" t="s">
        <v>92584</v>
      </c>
      <c r="D29348" s="215" t="s">
        <v>92585</v>
      </c>
    </row>
    <row r="29349" spans="1:4">
      <c r="A29349" s="215" t="s">
        <v>92586</v>
      </c>
      <c r="B29349" s="215">
        <v>1</v>
      </c>
      <c r="C29349" s="216" t="s">
        <v>92587</v>
      </c>
      <c r="D29349" s="215" t="s">
        <v>92588</v>
      </c>
    </row>
    <row r="29350" spans="1:4">
      <c r="A29350" s="215" t="s">
        <v>92589</v>
      </c>
      <c r="B29350" s="215">
        <v>1</v>
      </c>
      <c r="C29350" s="216" t="s">
        <v>92590</v>
      </c>
      <c r="D29350" s="215" t="s">
        <v>92591</v>
      </c>
    </row>
    <row r="29351" spans="1:4">
      <c r="A29351" s="215" t="s">
        <v>92592</v>
      </c>
      <c r="B29351" s="215">
        <v>1</v>
      </c>
      <c r="C29351" s="216" t="s">
        <v>92593</v>
      </c>
      <c r="D29351" s="215" t="s">
        <v>92594</v>
      </c>
    </row>
    <row r="29352" spans="1:4">
      <c r="A29352" s="215" t="s">
        <v>92595</v>
      </c>
      <c r="B29352" s="215">
        <v>1</v>
      </c>
      <c r="C29352" s="216" t="s">
        <v>92596</v>
      </c>
      <c r="D29352" s="215" t="s">
        <v>92597</v>
      </c>
    </row>
    <row r="29353" spans="1:4">
      <c r="A29353" s="215" t="s">
        <v>92598</v>
      </c>
      <c r="B29353" s="215">
        <v>1</v>
      </c>
      <c r="C29353" s="216" t="s">
        <v>92599</v>
      </c>
      <c r="D29353" s="215" t="s">
        <v>92600</v>
      </c>
    </row>
    <row r="29354" spans="1:4">
      <c r="A29354" s="215" t="s">
        <v>92601</v>
      </c>
      <c r="B29354" s="215">
        <v>1</v>
      </c>
      <c r="C29354" s="216" t="s">
        <v>92602</v>
      </c>
      <c r="D29354" s="215" t="s">
        <v>92603</v>
      </c>
    </row>
    <row r="29355" spans="1:4">
      <c r="A29355" s="215" t="s">
        <v>92604</v>
      </c>
      <c r="B29355" s="215">
        <v>1</v>
      </c>
      <c r="C29355" s="216" t="s">
        <v>92605</v>
      </c>
      <c r="D29355" s="215" t="s">
        <v>92606</v>
      </c>
    </row>
    <row r="29356" spans="1:4">
      <c r="A29356" s="215" t="s">
        <v>92607</v>
      </c>
      <c r="B29356" s="215">
        <v>1</v>
      </c>
      <c r="C29356" s="216" t="s">
        <v>92608</v>
      </c>
      <c r="D29356" s="215" t="s">
        <v>92609</v>
      </c>
    </row>
    <row r="29357" spans="1:4">
      <c r="A29357" s="215" t="s">
        <v>92610</v>
      </c>
      <c r="B29357" s="215">
        <v>1</v>
      </c>
      <c r="C29357" s="216" t="s">
        <v>92611</v>
      </c>
      <c r="D29357" s="215" t="s">
        <v>92612</v>
      </c>
    </row>
    <row r="29358" spans="1:4">
      <c r="A29358" s="215" t="s">
        <v>92613</v>
      </c>
      <c r="B29358" s="215">
        <v>1</v>
      </c>
      <c r="C29358" s="216" t="s">
        <v>92614</v>
      </c>
      <c r="D29358" s="215" t="s">
        <v>92615</v>
      </c>
    </row>
    <row r="29359" spans="1:4">
      <c r="A29359" s="215" t="s">
        <v>92616</v>
      </c>
      <c r="B29359" s="215">
        <v>1</v>
      </c>
      <c r="C29359" s="216" t="s">
        <v>92617</v>
      </c>
      <c r="D29359" s="215" t="s">
        <v>92618</v>
      </c>
    </row>
    <row r="29360" spans="1:4">
      <c r="A29360" s="215" t="s">
        <v>92619</v>
      </c>
      <c r="B29360" s="215">
        <v>1</v>
      </c>
      <c r="C29360" s="216" t="s">
        <v>92620</v>
      </c>
      <c r="D29360" s="215" t="s">
        <v>92621</v>
      </c>
    </row>
    <row r="29361" spans="1:4">
      <c r="A29361" s="215" t="s">
        <v>92622</v>
      </c>
      <c r="B29361" s="215">
        <v>1</v>
      </c>
      <c r="C29361" s="216" t="s">
        <v>92623</v>
      </c>
      <c r="D29361" s="215" t="s">
        <v>92624</v>
      </c>
    </row>
    <row r="29362" spans="1:4">
      <c r="A29362" s="215" t="s">
        <v>92625</v>
      </c>
      <c r="B29362" s="215">
        <v>1</v>
      </c>
      <c r="C29362" s="216" t="s">
        <v>92626</v>
      </c>
      <c r="D29362" s="215" t="s">
        <v>92627</v>
      </c>
    </row>
    <row r="29363" spans="1:4">
      <c r="A29363" s="215" t="s">
        <v>92628</v>
      </c>
      <c r="B29363" s="215">
        <v>1</v>
      </c>
      <c r="C29363" s="216" t="s">
        <v>92629</v>
      </c>
      <c r="D29363" s="215" t="s">
        <v>92630</v>
      </c>
    </row>
    <row r="29364" spans="1:4">
      <c r="A29364" s="215" t="s">
        <v>92631</v>
      </c>
      <c r="B29364" s="215">
        <v>1</v>
      </c>
      <c r="C29364" s="216" t="s">
        <v>92632</v>
      </c>
      <c r="D29364" s="215" t="s">
        <v>92633</v>
      </c>
    </row>
    <row r="29365" spans="1:4">
      <c r="A29365" s="215" t="s">
        <v>92634</v>
      </c>
      <c r="B29365" s="215">
        <v>1</v>
      </c>
      <c r="C29365" s="216" t="s">
        <v>92635</v>
      </c>
      <c r="D29365" s="215" t="s">
        <v>92636</v>
      </c>
    </row>
    <row r="29366" spans="1:4">
      <c r="A29366" s="215" t="s">
        <v>92637</v>
      </c>
      <c r="B29366" s="215">
        <v>1</v>
      </c>
      <c r="C29366" s="216" t="s">
        <v>92638</v>
      </c>
      <c r="D29366" s="215" t="s">
        <v>92639</v>
      </c>
    </row>
    <row r="29367" spans="1:4">
      <c r="A29367" s="215" t="s">
        <v>92640</v>
      </c>
      <c r="B29367" s="215">
        <v>1</v>
      </c>
      <c r="C29367" s="216" t="s">
        <v>92641</v>
      </c>
      <c r="D29367" s="215" t="s">
        <v>92642</v>
      </c>
    </row>
    <row r="29368" spans="1:4">
      <c r="A29368" s="215" t="s">
        <v>92643</v>
      </c>
      <c r="B29368" s="215">
        <v>1</v>
      </c>
      <c r="C29368" s="216" t="s">
        <v>92644</v>
      </c>
      <c r="D29368" s="215" t="s">
        <v>92645</v>
      </c>
    </row>
    <row r="29369" spans="1:4">
      <c r="A29369" s="215" t="s">
        <v>92646</v>
      </c>
      <c r="B29369" s="215">
        <v>1</v>
      </c>
      <c r="C29369" s="216" t="s">
        <v>92647</v>
      </c>
      <c r="D29369" s="215" t="s">
        <v>92648</v>
      </c>
    </row>
    <row r="29370" spans="1:4">
      <c r="A29370" s="215" t="s">
        <v>92649</v>
      </c>
      <c r="B29370" s="215">
        <v>1</v>
      </c>
      <c r="C29370" s="216" t="s">
        <v>92650</v>
      </c>
      <c r="D29370" s="215" t="s">
        <v>92651</v>
      </c>
    </row>
    <row r="29371" spans="1:4">
      <c r="A29371" s="215" t="s">
        <v>92652</v>
      </c>
      <c r="B29371" s="215">
        <v>1</v>
      </c>
      <c r="C29371" s="216" t="s">
        <v>92653</v>
      </c>
      <c r="D29371" s="215" t="s">
        <v>92654</v>
      </c>
    </row>
    <row r="29372" spans="1:4">
      <c r="A29372" s="215" t="s">
        <v>92655</v>
      </c>
      <c r="B29372" s="215">
        <v>1</v>
      </c>
      <c r="C29372" s="216" t="s">
        <v>92656</v>
      </c>
      <c r="D29372" s="215" t="s">
        <v>92657</v>
      </c>
    </row>
    <row r="29373" spans="1:4">
      <c r="A29373" s="215" t="s">
        <v>92658</v>
      </c>
      <c r="B29373" s="215">
        <v>1</v>
      </c>
      <c r="C29373" s="216" t="s">
        <v>92659</v>
      </c>
      <c r="D29373" s="215" t="s">
        <v>92660</v>
      </c>
    </row>
    <row r="29374" spans="1:4">
      <c r="A29374" s="215" t="s">
        <v>92661</v>
      </c>
      <c r="B29374" s="215">
        <v>1</v>
      </c>
      <c r="C29374" s="216" t="s">
        <v>92662</v>
      </c>
      <c r="D29374" s="215" t="s">
        <v>92663</v>
      </c>
    </row>
    <row r="29375" spans="1:4">
      <c r="A29375" s="215" t="s">
        <v>92664</v>
      </c>
      <c r="B29375" s="215">
        <v>1</v>
      </c>
      <c r="C29375" s="216" t="s">
        <v>92665</v>
      </c>
      <c r="D29375" s="215" t="s">
        <v>92666</v>
      </c>
    </row>
    <row r="29376" spans="1:4">
      <c r="A29376" s="215" t="s">
        <v>92667</v>
      </c>
      <c r="B29376" s="215">
        <v>1</v>
      </c>
      <c r="C29376" s="216" t="s">
        <v>92668</v>
      </c>
      <c r="D29376" s="215" t="s">
        <v>92669</v>
      </c>
    </row>
    <row r="29377" spans="1:4">
      <c r="A29377" s="215" t="s">
        <v>92670</v>
      </c>
      <c r="B29377" s="215">
        <v>1</v>
      </c>
      <c r="C29377" s="216" t="s">
        <v>92671</v>
      </c>
      <c r="D29377" s="215" t="s">
        <v>92672</v>
      </c>
    </row>
    <row r="29378" spans="1:4">
      <c r="A29378" s="215" t="s">
        <v>92673</v>
      </c>
      <c r="B29378" s="215">
        <v>1</v>
      </c>
      <c r="C29378" s="216" t="s">
        <v>92674</v>
      </c>
      <c r="D29378" s="215" t="s">
        <v>92675</v>
      </c>
    </row>
    <row r="29379" spans="1:4">
      <c r="A29379" s="215" t="s">
        <v>92676</v>
      </c>
      <c r="B29379" s="215">
        <v>1</v>
      </c>
      <c r="C29379" s="216" t="s">
        <v>92677</v>
      </c>
      <c r="D29379" s="215" t="s">
        <v>92678</v>
      </c>
    </row>
    <row r="29380" spans="1:4">
      <c r="A29380" s="215" t="s">
        <v>92679</v>
      </c>
      <c r="B29380" s="215">
        <v>1</v>
      </c>
      <c r="C29380" s="216" t="s">
        <v>92680</v>
      </c>
      <c r="D29380" s="215" t="s">
        <v>92681</v>
      </c>
    </row>
    <row r="29381" spans="1:4">
      <c r="A29381" s="215" t="s">
        <v>92682</v>
      </c>
      <c r="B29381" s="215">
        <v>1</v>
      </c>
      <c r="C29381" s="216" t="s">
        <v>92683</v>
      </c>
      <c r="D29381" s="215" t="s">
        <v>92684</v>
      </c>
    </row>
    <row r="29382" spans="1:4">
      <c r="A29382" s="215" t="s">
        <v>92685</v>
      </c>
      <c r="B29382" s="215">
        <v>1</v>
      </c>
      <c r="C29382" s="216" t="s">
        <v>92686</v>
      </c>
      <c r="D29382" s="215" t="s">
        <v>92687</v>
      </c>
    </row>
    <row r="29383" spans="1:4">
      <c r="A29383" s="215" t="s">
        <v>92688</v>
      </c>
      <c r="B29383" s="215">
        <v>1</v>
      </c>
      <c r="C29383" s="216" t="s">
        <v>92689</v>
      </c>
      <c r="D29383" s="215" t="s">
        <v>92690</v>
      </c>
    </row>
    <row r="29384" spans="1:4">
      <c r="A29384" s="215" t="s">
        <v>92691</v>
      </c>
      <c r="B29384" s="215">
        <v>1</v>
      </c>
      <c r="C29384" s="216" t="s">
        <v>92692</v>
      </c>
      <c r="D29384" s="215" t="s">
        <v>92693</v>
      </c>
    </row>
    <row r="29385" spans="1:4">
      <c r="A29385" s="215" t="s">
        <v>92694</v>
      </c>
      <c r="B29385" s="215">
        <v>1</v>
      </c>
      <c r="C29385" s="216" t="s">
        <v>92695</v>
      </c>
      <c r="D29385" s="215" t="s">
        <v>92696</v>
      </c>
    </row>
    <row r="29386" spans="1:4">
      <c r="A29386" s="215" t="s">
        <v>92697</v>
      </c>
      <c r="B29386" s="215">
        <v>1</v>
      </c>
      <c r="C29386" s="216" t="s">
        <v>92698</v>
      </c>
      <c r="D29386" s="215" t="s">
        <v>92699</v>
      </c>
    </row>
    <row r="29387" spans="1:4">
      <c r="A29387" s="215" t="s">
        <v>92700</v>
      </c>
      <c r="B29387" s="215">
        <v>1</v>
      </c>
      <c r="C29387" s="216" t="s">
        <v>92701</v>
      </c>
      <c r="D29387" s="215" t="s">
        <v>92702</v>
      </c>
    </row>
    <row r="29388" spans="1:4">
      <c r="A29388" s="215" t="s">
        <v>92703</v>
      </c>
      <c r="B29388" s="215">
        <v>1</v>
      </c>
      <c r="C29388" s="216" t="s">
        <v>92704</v>
      </c>
      <c r="D29388" s="215" t="s">
        <v>92705</v>
      </c>
    </row>
    <row r="29389" spans="1:4">
      <c r="A29389" s="215" t="s">
        <v>92706</v>
      </c>
      <c r="B29389" s="215">
        <v>1</v>
      </c>
      <c r="C29389" s="216" t="s">
        <v>92707</v>
      </c>
      <c r="D29389" s="215" t="s">
        <v>92708</v>
      </c>
    </row>
    <row r="29390" spans="1:4">
      <c r="A29390" s="215" t="s">
        <v>92709</v>
      </c>
      <c r="B29390" s="215">
        <v>1</v>
      </c>
      <c r="C29390" s="216" t="s">
        <v>92710</v>
      </c>
      <c r="D29390" s="215" t="s">
        <v>92711</v>
      </c>
    </row>
    <row r="29391" spans="1:4">
      <c r="A29391" s="215" t="s">
        <v>92712</v>
      </c>
      <c r="B29391" s="215">
        <v>1</v>
      </c>
      <c r="C29391" s="216" t="s">
        <v>92713</v>
      </c>
      <c r="D29391" s="215" t="s">
        <v>92714</v>
      </c>
    </row>
    <row r="29392" spans="1:4">
      <c r="A29392" s="215" t="s">
        <v>92715</v>
      </c>
      <c r="B29392" s="215">
        <v>1</v>
      </c>
      <c r="C29392" s="216" t="s">
        <v>92716</v>
      </c>
      <c r="D29392" s="215" t="s">
        <v>92717</v>
      </c>
    </row>
    <row r="29393" spans="1:4">
      <c r="A29393" s="215" t="s">
        <v>92718</v>
      </c>
      <c r="B29393" s="215">
        <v>1</v>
      </c>
      <c r="C29393" s="216" t="s">
        <v>92719</v>
      </c>
      <c r="D29393" s="215" t="s">
        <v>92720</v>
      </c>
    </row>
    <row r="29394" spans="1:4">
      <c r="A29394" s="215" t="s">
        <v>92721</v>
      </c>
      <c r="B29394" s="215">
        <v>1</v>
      </c>
      <c r="C29394" s="216" t="s">
        <v>92722</v>
      </c>
      <c r="D29394" s="215" t="s">
        <v>92723</v>
      </c>
    </row>
    <row r="29395" spans="1:4">
      <c r="A29395" s="215" t="s">
        <v>92724</v>
      </c>
      <c r="B29395" s="215">
        <v>1</v>
      </c>
      <c r="C29395" s="216" t="s">
        <v>92725</v>
      </c>
      <c r="D29395" s="215" t="s">
        <v>92726</v>
      </c>
    </row>
    <row r="29396" spans="1:4">
      <c r="A29396" s="215" t="s">
        <v>92727</v>
      </c>
      <c r="B29396" s="215">
        <v>1</v>
      </c>
      <c r="C29396" s="216" t="s">
        <v>92728</v>
      </c>
      <c r="D29396" s="215" t="s">
        <v>92729</v>
      </c>
    </row>
    <row r="29397" spans="1:4">
      <c r="A29397" s="215" t="s">
        <v>92730</v>
      </c>
      <c r="B29397" s="215">
        <v>1</v>
      </c>
      <c r="C29397" s="216" t="s">
        <v>92731</v>
      </c>
      <c r="D29397" s="215" t="s">
        <v>92732</v>
      </c>
    </row>
    <row r="29398" spans="1:4">
      <c r="A29398" s="215" t="s">
        <v>92733</v>
      </c>
      <c r="B29398" s="215">
        <v>1</v>
      </c>
      <c r="C29398" s="216" t="s">
        <v>92734</v>
      </c>
      <c r="D29398" s="215" t="s">
        <v>92735</v>
      </c>
    </row>
    <row r="29399" spans="1:4">
      <c r="A29399" s="215" t="s">
        <v>92736</v>
      </c>
      <c r="B29399" s="215">
        <v>1</v>
      </c>
      <c r="C29399" s="216" t="s">
        <v>92737</v>
      </c>
      <c r="D29399" s="215" t="s">
        <v>92738</v>
      </c>
    </row>
    <row r="29400" spans="1:4">
      <c r="A29400" s="215" t="s">
        <v>92739</v>
      </c>
      <c r="B29400" s="215">
        <v>1</v>
      </c>
      <c r="C29400" s="216" t="s">
        <v>92740</v>
      </c>
      <c r="D29400" s="215" t="s">
        <v>92741</v>
      </c>
    </row>
    <row r="29401" spans="1:4">
      <c r="A29401" s="215" t="s">
        <v>92742</v>
      </c>
      <c r="B29401" s="215">
        <v>1</v>
      </c>
      <c r="C29401" s="216" t="s">
        <v>92743</v>
      </c>
      <c r="D29401" s="215" t="s">
        <v>92744</v>
      </c>
    </row>
    <row r="29402" spans="1:4">
      <c r="A29402" s="215" t="s">
        <v>92745</v>
      </c>
      <c r="B29402" s="215">
        <v>1</v>
      </c>
      <c r="C29402" s="216" t="s">
        <v>92746</v>
      </c>
      <c r="D29402" s="215" t="s">
        <v>92747</v>
      </c>
    </row>
    <row r="29403" spans="1:4">
      <c r="A29403" s="215" t="s">
        <v>92748</v>
      </c>
      <c r="B29403" s="215">
        <v>1</v>
      </c>
      <c r="C29403" s="216" t="s">
        <v>92749</v>
      </c>
      <c r="D29403" s="215" t="s">
        <v>92750</v>
      </c>
    </row>
    <row r="29404" spans="1:4">
      <c r="A29404" s="215" t="s">
        <v>92751</v>
      </c>
      <c r="B29404" s="215">
        <v>1</v>
      </c>
      <c r="C29404" s="216" t="s">
        <v>92752</v>
      </c>
      <c r="D29404" s="215" t="s">
        <v>92753</v>
      </c>
    </row>
    <row r="29405" spans="1:4">
      <c r="A29405" s="215" t="s">
        <v>92754</v>
      </c>
      <c r="B29405" s="215">
        <v>1</v>
      </c>
      <c r="C29405" s="216" t="s">
        <v>92755</v>
      </c>
      <c r="D29405" s="215" t="s">
        <v>92756</v>
      </c>
    </row>
    <row r="29406" spans="1:4">
      <c r="A29406" s="215" t="s">
        <v>92757</v>
      </c>
      <c r="B29406" s="215">
        <v>1</v>
      </c>
      <c r="C29406" s="216" t="s">
        <v>92758</v>
      </c>
      <c r="D29406" s="215" t="s">
        <v>92759</v>
      </c>
    </row>
    <row r="29407" spans="1:4">
      <c r="A29407" s="215" t="s">
        <v>92760</v>
      </c>
      <c r="B29407" s="215">
        <v>1</v>
      </c>
      <c r="C29407" s="216" t="s">
        <v>92761</v>
      </c>
      <c r="D29407" s="215" t="s">
        <v>92762</v>
      </c>
    </row>
    <row r="29408" spans="1:4">
      <c r="A29408" s="215" t="s">
        <v>92763</v>
      </c>
      <c r="B29408" s="215">
        <v>1</v>
      </c>
      <c r="C29408" s="216" t="s">
        <v>92764</v>
      </c>
      <c r="D29408" s="215" t="s">
        <v>92765</v>
      </c>
    </row>
    <row r="29409" spans="1:4">
      <c r="A29409" s="215" t="s">
        <v>92766</v>
      </c>
      <c r="B29409" s="215">
        <v>1</v>
      </c>
      <c r="C29409" s="216" t="s">
        <v>92767</v>
      </c>
      <c r="D29409" s="215" t="s">
        <v>92768</v>
      </c>
    </row>
    <row r="29410" spans="1:4">
      <c r="A29410" s="215" t="s">
        <v>92769</v>
      </c>
      <c r="B29410" s="215">
        <v>1</v>
      </c>
      <c r="C29410" s="216" t="s">
        <v>92770</v>
      </c>
      <c r="D29410" s="215" t="s">
        <v>92771</v>
      </c>
    </row>
    <row r="29411" spans="1:4">
      <c r="A29411" s="215" t="s">
        <v>92772</v>
      </c>
      <c r="B29411" s="215">
        <v>1</v>
      </c>
      <c r="C29411" s="216" t="s">
        <v>92773</v>
      </c>
      <c r="D29411" s="215" t="s">
        <v>92774</v>
      </c>
    </row>
    <row r="29412" spans="1:4">
      <c r="A29412" s="215" t="s">
        <v>92775</v>
      </c>
      <c r="B29412" s="215">
        <v>1</v>
      </c>
      <c r="C29412" s="216" t="s">
        <v>92776</v>
      </c>
      <c r="D29412" s="215" t="s">
        <v>92777</v>
      </c>
    </row>
    <row r="29413" spans="1:4">
      <c r="A29413" s="215" t="s">
        <v>92778</v>
      </c>
      <c r="B29413" s="215">
        <v>1</v>
      </c>
      <c r="C29413" s="216" t="s">
        <v>92779</v>
      </c>
      <c r="D29413" s="215" t="s">
        <v>92780</v>
      </c>
    </row>
    <row r="29414" spans="1:4">
      <c r="A29414" s="215" t="s">
        <v>92781</v>
      </c>
      <c r="B29414" s="215">
        <v>1</v>
      </c>
      <c r="C29414" s="216" t="s">
        <v>92782</v>
      </c>
      <c r="D29414" s="215" t="s">
        <v>92783</v>
      </c>
    </row>
    <row r="29415" spans="1:4">
      <c r="A29415" s="215" t="s">
        <v>92784</v>
      </c>
      <c r="B29415" s="215">
        <v>1</v>
      </c>
      <c r="C29415" s="216" t="s">
        <v>92785</v>
      </c>
      <c r="D29415" s="215" t="s">
        <v>92786</v>
      </c>
    </row>
    <row r="29416" spans="1:4">
      <c r="A29416" s="215" t="s">
        <v>92787</v>
      </c>
      <c r="B29416" s="215">
        <v>1</v>
      </c>
      <c r="C29416" s="216" t="s">
        <v>92788</v>
      </c>
      <c r="D29416" s="215" t="s">
        <v>92789</v>
      </c>
    </row>
    <row r="29417" spans="1:4">
      <c r="A29417" s="215" t="s">
        <v>92790</v>
      </c>
      <c r="B29417" s="215">
        <v>1</v>
      </c>
      <c r="C29417" s="216" t="s">
        <v>92791</v>
      </c>
      <c r="D29417" s="215" t="s">
        <v>92792</v>
      </c>
    </row>
    <row r="29418" spans="1:4">
      <c r="A29418" s="215" t="s">
        <v>92793</v>
      </c>
      <c r="B29418" s="215">
        <v>1</v>
      </c>
      <c r="C29418" s="216" t="s">
        <v>92794</v>
      </c>
      <c r="D29418" s="215" t="s">
        <v>92795</v>
      </c>
    </row>
    <row r="29419" spans="1:4">
      <c r="A29419" s="215" t="s">
        <v>92796</v>
      </c>
      <c r="B29419" s="215">
        <v>1</v>
      </c>
      <c r="C29419" s="216" t="s">
        <v>92797</v>
      </c>
      <c r="D29419" s="215" t="s">
        <v>92798</v>
      </c>
    </row>
    <row r="29420" spans="1:4">
      <c r="A29420" s="215" t="s">
        <v>92799</v>
      </c>
      <c r="B29420" s="215">
        <v>1</v>
      </c>
      <c r="C29420" s="216" t="s">
        <v>92800</v>
      </c>
      <c r="D29420" s="215" t="s">
        <v>92801</v>
      </c>
    </row>
    <row r="29421" spans="1:4">
      <c r="A29421" s="215" t="s">
        <v>92802</v>
      </c>
      <c r="B29421" s="215">
        <v>1</v>
      </c>
      <c r="C29421" s="216" t="s">
        <v>92803</v>
      </c>
      <c r="D29421" s="215" t="s">
        <v>92804</v>
      </c>
    </row>
    <row r="29422" spans="1:4">
      <c r="A29422" s="215" t="s">
        <v>92805</v>
      </c>
      <c r="B29422" s="215">
        <v>1</v>
      </c>
      <c r="C29422" s="216" t="s">
        <v>92806</v>
      </c>
      <c r="D29422" s="215" t="s">
        <v>92807</v>
      </c>
    </row>
    <row r="29423" spans="1:4">
      <c r="A29423" s="215" t="s">
        <v>92808</v>
      </c>
      <c r="B29423" s="215">
        <v>1</v>
      </c>
      <c r="C29423" s="216" t="s">
        <v>92809</v>
      </c>
      <c r="D29423" s="215" t="s">
        <v>92810</v>
      </c>
    </row>
    <row r="29424" spans="1:4">
      <c r="A29424" s="215" t="s">
        <v>92811</v>
      </c>
      <c r="B29424" s="215">
        <v>1</v>
      </c>
      <c r="C29424" s="216" t="s">
        <v>92812</v>
      </c>
      <c r="D29424" s="215" t="s">
        <v>92813</v>
      </c>
    </row>
    <row r="29425" spans="1:4">
      <c r="A29425" s="215" t="s">
        <v>92814</v>
      </c>
      <c r="B29425" s="215">
        <v>1</v>
      </c>
      <c r="C29425" s="216" t="s">
        <v>92815</v>
      </c>
      <c r="D29425" s="215" t="s">
        <v>92816</v>
      </c>
    </row>
    <row r="29426" spans="1:4">
      <c r="A29426" s="215" t="s">
        <v>92817</v>
      </c>
      <c r="B29426" s="215">
        <v>1</v>
      </c>
      <c r="C29426" s="216" t="s">
        <v>92818</v>
      </c>
      <c r="D29426" s="215" t="s">
        <v>92819</v>
      </c>
    </row>
    <row r="29427" spans="1:4">
      <c r="A29427" s="215" t="s">
        <v>92820</v>
      </c>
      <c r="B29427" s="215">
        <v>1</v>
      </c>
      <c r="C29427" s="216" t="s">
        <v>92821</v>
      </c>
      <c r="D29427" s="215" t="s">
        <v>92822</v>
      </c>
    </row>
    <row r="29428" spans="1:4">
      <c r="A29428" s="215" t="s">
        <v>92823</v>
      </c>
      <c r="B29428" s="215">
        <v>1</v>
      </c>
      <c r="C29428" s="216" t="s">
        <v>92824</v>
      </c>
      <c r="D29428" s="215" t="s">
        <v>92825</v>
      </c>
    </row>
    <row r="29429" spans="1:4">
      <c r="A29429" s="215" t="s">
        <v>92826</v>
      </c>
      <c r="B29429" s="215">
        <v>1</v>
      </c>
      <c r="C29429" s="216" t="s">
        <v>92827</v>
      </c>
      <c r="D29429" s="215" t="s">
        <v>92828</v>
      </c>
    </row>
    <row r="29430" spans="1:4">
      <c r="A29430" s="215" t="s">
        <v>92829</v>
      </c>
      <c r="B29430" s="215">
        <v>1</v>
      </c>
      <c r="C29430" s="216" t="s">
        <v>92830</v>
      </c>
      <c r="D29430" s="215" t="s">
        <v>92831</v>
      </c>
    </row>
    <row r="29431" spans="1:4">
      <c r="A29431" s="215" t="s">
        <v>92832</v>
      </c>
      <c r="B29431" s="215">
        <v>1</v>
      </c>
      <c r="C29431" s="216" t="s">
        <v>92833</v>
      </c>
      <c r="D29431" s="215" t="s">
        <v>92834</v>
      </c>
    </row>
    <row r="29432" spans="1:4">
      <c r="A29432" s="215" t="s">
        <v>92835</v>
      </c>
      <c r="B29432" s="215">
        <v>1</v>
      </c>
      <c r="C29432" s="216" t="s">
        <v>92836</v>
      </c>
      <c r="D29432" s="215" t="s">
        <v>92837</v>
      </c>
    </row>
    <row r="29433" spans="1:4">
      <c r="A29433" s="215" t="s">
        <v>92838</v>
      </c>
      <c r="B29433" s="215">
        <v>1</v>
      </c>
      <c r="C29433" s="216" t="s">
        <v>92839</v>
      </c>
      <c r="D29433" s="215" t="s">
        <v>92840</v>
      </c>
    </row>
    <row r="29434" spans="1:4">
      <c r="A29434" s="215" t="s">
        <v>92841</v>
      </c>
      <c r="B29434" s="215">
        <v>1</v>
      </c>
      <c r="C29434" s="216" t="s">
        <v>92842</v>
      </c>
      <c r="D29434" s="215" t="s">
        <v>92843</v>
      </c>
    </row>
    <row r="29435" spans="1:4">
      <c r="A29435" s="215" t="s">
        <v>92844</v>
      </c>
      <c r="B29435" s="215">
        <v>1</v>
      </c>
      <c r="C29435" s="216" t="s">
        <v>92845</v>
      </c>
      <c r="D29435" s="215" t="s">
        <v>92846</v>
      </c>
    </row>
    <row r="29436" spans="1:4">
      <c r="A29436" s="215" t="s">
        <v>92847</v>
      </c>
      <c r="B29436" s="215">
        <v>1</v>
      </c>
      <c r="C29436" s="216" t="s">
        <v>92848</v>
      </c>
      <c r="D29436" s="215" t="s">
        <v>92849</v>
      </c>
    </row>
    <row r="29437" spans="1:4">
      <c r="A29437" s="215" t="s">
        <v>92850</v>
      </c>
      <c r="B29437" s="215">
        <v>1</v>
      </c>
      <c r="C29437" s="216" t="s">
        <v>92851</v>
      </c>
      <c r="D29437" s="215" t="s">
        <v>92852</v>
      </c>
    </row>
    <row r="29438" spans="1:4">
      <c r="A29438" s="215" t="s">
        <v>92853</v>
      </c>
      <c r="B29438" s="215">
        <v>1</v>
      </c>
      <c r="C29438" s="216" t="s">
        <v>92854</v>
      </c>
      <c r="D29438" s="215" t="s">
        <v>92855</v>
      </c>
    </row>
    <row r="29439" spans="1:4">
      <c r="A29439" s="215" t="s">
        <v>92856</v>
      </c>
      <c r="B29439" s="215">
        <v>1</v>
      </c>
      <c r="C29439" s="216" t="s">
        <v>92857</v>
      </c>
      <c r="D29439" s="215" t="s">
        <v>92858</v>
      </c>
    </row>
    <row r="29440" spans="1:4">
      <c r="A29440" s="215" t="s">
        <v>92859</v>
      </c>
      <c r="B29440" s="215">
        <v>1</v>
      </c>
      <c r="C29440" s="216" t="s">
        <v>92860</v>
      </c>
      <c r="D29440" s="215" t="s">
        <v>92861</v>
      </c>
    </row>
    <row r="29441" spans="1:4">
      <c r="A29441" s="215" t="s">
        <v>92862</v>
      </c>
      <c r="B29441" s="215">
        <v>1</v>
      </c>
      <c r="C29441" s="216" t="s">
        <v>92863</v>
      </c>
      <c r="D29441" s="215" t="s">
        <v>92864</v>
      </c>
    </row>
    <row r="29442" spans="1:4">
      <c r="A29442" s="215" t="s">
        <v>92865</v>
      </c>
      <c r="B29442" s="215">
        <v>1</v>
      </c>
      <c r="C29442" s="216" t="s">
        <v>92866</v>
      </c>
      <c r="D29442" s="215" t="s">
        <v>92867</v>
      </c>
    </row>
    <row r="29443" spans="1:4">
      <c r="A29443" s="215" t="s">
        <v>92868</v>
      </c>
      <c r="B29443" s="215">
        <v>1</v>
      </c>
      <c r="C29443" s="216" t="s">
        <v>92869</v>
      </c>
      <c r="D29443" s="215" t="s">
        <v>92870</v>
      </c>
    </row>
    <row r="29444" spans="1:4">
      <c r="A29444" s="215" t="s">
        <v>92871</v>
      </c>
      <c r="B29444" s="215">
        <v>1</v>
      </c>
      <c r="C29444" s="216" t="s">
        <v>92872</v>
      </c>
      <c r="D29444" s="215" t="s">
        <v>92873</v>
      </c>
    </row>
    <row r="29445" spans="1:4">
      <c r="A29445" s="215" t="s">
        <v>92874</v>
      </c>
      <c r="B29445" s="215">
        <v>1</v>
      </c>
      <c r="C29445" s="216" t="s">
        <v>92875</v>
      </c>
      <c r="D29445" s="215" t="s">
        <v>92876</v>
      </c>
    </row>
    <row r="29446" spans="1:4">
      <c r="A29446" s="215" t="s">
        <v>92877</v>
      </c>
      <c r="B29446" s="215">
        <v>1</v>
      </c>
      <c r="C29446" s="216" t="s">
        <v>92878</v>
      </c>
      <c r="D29446" s="215" t="s">
        <v>92879</v>
      </c>
    </row>
    <row r="29447" spans="1:4">
      <c r="A29447" s="215" t="s">
        <v>92880</v>
      </c>
      <c r="B29447" s="215">
        <v>1</v>
      </c>
      <c r="C29447" s="216" t="s">
        <v>92881</v>
      </c>
      <c r="D29447" s="215" t="s">
        <v>92882</v>
      </c>
    </row>
    <row r="29448" spans="1:4">
      <c r="A29448" s="215" t="s">
        <v>92883</v>
      </c>
      <c r="B29448" s="215">
        <v>1</v>
      </c>
      <c r="C29448" s="216" t="s">
        <v>92884</v>
      </c>
      <c r="D29448" s="215" t="s">
        <v>92885</v>
      </c>
    </row>
    <row r="29449" spans="1:4">
      <c r="A29449" s="215" t="s">
        <v>92886</v>
      </c>
      <c r="B29449" s="215">
        <v>1</v>
      </c>
      <c r="C29449" s="216" t="s">
        <v>92887</v>
      </c>
      <c r="D29449" s="215" t="s">
        <v>92888</v>
      </c>
    </row>
    <row r="29450" spans="1:4">
      <c r="A29450" s="215" t="s">
        <v>92889</v>
      </c>
      <c r="B29450" s="215">
        <v>1</v>
      </c>
      <c r="C29450" s="216" t="s">
        <v>92890</v>
      </c>
      <c r="D29450" s="215" t="s">
        <v>92891</v>
      </c>
    </row>
    <row r="29451" spans="1:4">
      <c r="A29451" s="215" t="s">
        <v>92892</v>
      </c>
      <c r="B29451" s="215">
        <v>1</v>
      </c>
      <c r="C29451" s="216" t="s">
        <v>92893</v>
      </c>
      <c r="D29451" s="215" t="s">
        <v>92894</v>
      </c>
    </row>
    <row r="29452" spans="1:4">
      <c r="A29452" s="215" t="s">
        <v>92895</v>
      </c>
      <c r="B29452" s="215">
        <v>1</v>
      </c>
      <c r="C29452" s="216" t="s">
        <v>92896</v>
      </c>
      <c r="D29452" s="215" t="s">
        <v>92897</v>
      </c>
    </row>
    <row r="29453" spans="1:4">
      <c r="A29453" s="215" t="s">
        <v>92898</v>
      </c>
      <c r="B29453" s="215">
        <v>1</v>
      </c>
      <c r="C29453" s="216" t="s">
        <v>92899</v>
      </c>
      <c r="D29453" s="215" t="s">
        <v>92900</v>
      </c>
    </row>
    <row r="29454" spans="1:4">
      <c r="A29454" s="215" t="s">
        <v>92901</v>
      </c>
      <c r="B29454" s="215">
        <v>1</v>
      </c>
      <c r="C29454" s="216" t="s">
        <v>92902</v>
      </c>
      <c r="D29454" s="215" t="s">
        <v>92903</v>
      </c>
    </row>
    <row r="29455" spans="1:4">
      <c r="A29455" s="215" t="s">
        <v>92904</v>
      </c>
      <c r="B29455" s="215">
        <v>1</v>
      </c>
      <c r="C29455" s="216" t="s">
        <v>92905</v>
      </c>
      <c r="D29455" s="215" t="s">
        <v>92906</v>
      </c>
    </row>
    <row r="29456" spans="1:4">
      <c r="A29456" s="215" t="s">
        <v>92907</v>
      </c>
      <c r="B29456" s="215">
        <v>1</v>
      </c>
      <c r="C29456" s="216" t="s">
        <v>92908</v>
      </c>
      <c r="D29456" s="215" t="s">
        <v>92909</v>
      </c>
    </row>
    <row r="29457" spans="1:4">
      <c r="A29457" s="215" t="s">
        <v>92910</v>
      </c>
      <c r="B29457" s="215">
        <v>1</v>
      </c>
      <c r="C29457" s="216" t="s">
        <v>92911</v>
      </c>
      <c r="D29457" s="215" t="s">
        <v>92912</v>
      </c>
    </row>
    <row r="29458" spans="1:4">
      <c r="A29458" s="215" t="s">
        <v>92913</v>
      </c>
      <c r="B29458" s="215">
        <v>1</v>
      </c>
      <c r="C29458" s="216" t="s">
        <v>92914</v>
      </c>
      <c r="D29458" s="215" t="s">
        <v>92915</v>
      </c>
    </row>
    <row r="29459" spans="1:4">
      <c r="A29459" s="215" t="s">
        <v>92916</v>
      </c>
      <c r="B29459" s="215">
        <v>1</v>
      </c>
      <c r="C29459" s="216" t="s">
        <v>92917</v>
      </c>
      <c r="D29459" s="215" t="s">
        <v>92918</v>
      </c>
    </row>
    <row r="29460" spans="1:4">
      <c r="A29460" s="215" t="s">
        <v>92919</v>
      </c>
      <c r="B29460" s="215">
        <v>1</v>
      </c>
      <c r="C29460" s="216" t="s">
        <v>92920</v>
      </c>
      <c r="D29460" s="215" t="s">
        <v>92921</v>
      </c>
    </row>
    <row r="29461" spans="1:4">
      <c r="A29461" s="215" t="s">
        <v>92922</v>
      </c>
      <c r="B29461" s="215">
        <v>1</v>
      </c>
      <c r="C29461" s="216" t="s">
        <v>92923</v>
      </c>
      <c r="D29461" s="215" t="s">
        <v>92924</v>
      </c>
    </row>
    <row r="29462" spans="1:4">
      <c r="A29462" s="215" t="s">
        <v>92925</v>
      </c>
      <c r="B29462" s="215">
        <v>1</v>
      </c>
      <c r="C29462" s="216" t="s">
        <v>92926</v>
      </c>
      <c r="D29462" s="215" t="s">
        <v>92927</v>
      </c>
    </row>
    <row r="29463" spans="1:4">
      <c r="A29463" s="215" t="s">
        <v>92928</v>
      </c>
      <c r="B29463" s="215">
        <v>1</v>
      </c>
      <c r="C29463" s="216" t="s">
        <v>92929</v>
      </c>
      <c r="D29463" s="215" t="s">
        <v>92930</v>
      </c>
    </row>
    <row r="29464" spans="1:4">
      <c r="A29464" s="215" t="s">
        <v>92931</v>
      </c>
      <c r="B29464" s="215">
        <v>1</v>
      </c>
      <c r="C29464" s="216" t="s">
        <v>92932</v>
      </c>
      <c r="D29464" s="215" t="s">
        <v>92933</v>
      </c>
    </row>
    <row r="29465" spans="1:4">
      <c r="A29465" s="215" t="s">
        <v>92934</v>
      </c>
      <c r="B29465" s="215">
        <v>1</v>
      </c>
      <c r="C29465" s="216" t="s">
        <v>92935</v>
      </c>
      <c r="D29465" s="215" t="s">
        <v>92936</v>
      </c>
    </row>
    <row r="29466" spans="1:4">
      <c r="A29466" s="215" t="s">
        <v>92937</v>
      </c>
      <c r="B29466" s="215">
        <v>1</v>
      </c>
      <c r="C29466" s="216" t="s">
        <v>92938</v>
      </c>
      <c r="D29466" s="215" t="s">
        <v>92939</v>
      </c>
    </row>
    <row r="29467" spans="1:4">
      <c r="A29467" s="215" t="s">
        <v>92940</v>
      </c>
      <c r="B29467" s="215">
        <v>1</v>
      </c>
      <c r="C29467" s="216" t="s">
        <v>92941</v>
      </c>
      <c r="D29467" s="215" t="s">
        <v>92942</v>
      </c>
    </row>
    <row r="29468" spans="1:4">
      <c r="A29468" s="215" t="s">
        <v>92943</v>
      </c>
      <c r="B29468" s="215">
        <v>1</v>
      </c>
      <c r="C29468" s="216" t="s">
        <v>92944</v>
      </c>
      <c r="D29468" s="215" t="s">
        <v>92945</v>
      </c>
    </row>
    <row r="29469" spans="1:4">
      <c r="A29469" s="215" t="s">
        <v>92946</v>
      </c>
      <c r="B29469" s="215">
        <v>1</v>
      </c>
      <c r="C29469" s="216" t="s">
        <v>92947</v>
      </c>
      <c r="D29469" s="215" t="s">
        <v>92948</v>
      </c>
    </row>
    <row r="29470" spans="1:4">
      <c r="A29470" s="215" t="s">
        <v>92949</v>
      </c>
      <c r="B29470" s="215">
        <v>1</v>
      </c>
      <c r="C29470" s="216" t="s">
        <v>92950</v>
      </c>
      <c r="D29470" s="215" t="s">
        <v>92951</v>
      </c>
    </row>
    <row r="29471" spans="1:4">
      <c r="A29471" s="215" t="s">
        <v>92952</v>
      </c>
      <c r="B29471" s="215">
        <v>1</v>
      </c>
      <c r="C29471" s="216" t="s">
        <v>92953</v>
      </c>
      <c r="D29471" s="215" t="s">
        <v>92954</v>
      </c>
    </row>
    <row r="29472" spans="1:4">
      <c r="A29472" s="215" t="s">
        <v>92955</v>
      </c>
      <c r="B29472" s="215">
        <v>1</v>
      </c>
      <c r="C29472" s="216" t="s">
        <v>92956</v>
      </c>
      <c r="D29472" s="215" t="s">
        <v>92957</v>
      </c>
    </row>
    <row r="29473" spans="1:4">
      <c r="A29473" s="215" t="s">
        <v>92958</v>
      </c>
      <c r="B29473" s="215">
        <v>1</v>
      </c>
      <c r="C29473" s="216" t="s">
        <v>92959</v>
      </c>
      <c r="D29473" s="215" t="s">
        <v>92960</v>
      </c>
    </row>
    <row r="29474" spans="1:4">
      <c r="A29474" s="215" t="s">
        <v>92961</v>
      </c>
      <c r="B29474" s="215">
        <v>1</v>
      </c>
      <c r="C29474" s="216" t="s">
        <v>92962</v>
      </c>
      <c r="D29474" s="215" t="s">
        <v>92963</v>
      </c>
    </row>
    <row r="29475" spans="1:4">
      <c r="A29475" s="215" t="s">
        <v>92964</v>
      </c>
      <c r="B29475" s="215">
        <v>1</v>
      </c>
      <c r="C29475" s="216" t="s">
        <v>92965</v>
      </c>
      <c r="D29475" s="215" t="s">
        <v>92966</v>
      </c>
    </row>
    <row r="29476" spans="1:4">
      <c r="A29476" s="215" t="s">
        <v>92967</v>
      </c>
      <c r="B29476" s="215">
        <v>1</v>
      </c>
      <c r="C29476" s="216" t="s">
        <v>92968</v>
      </c>
      <c r="D29476" s="215" t="s">
        <v>92969</v>
      </c>
    </row>
    <row r="29477" spans="1:4">
      <c r="A29477" s="215" t="s">
        <v>92970</v>
      </c>
      <c r="B29477" s="215">
        <v>1</v>
      </c>
      <c r="C29477" s="216" t="s">
        <v>92971</v>
      </c>
      <c r="D29477" s="215" t="s">
        <v>92972</v>
      </c>
    </row>
    <row r="29478" spans="1:4">
      <c r="A29478" s="215" t="s">
        <v>92973</v>
      </c>
      <c r="B29478" s="215">
        <v>1</v>
      </c>
      <c r="C29478" s="216" t="s">
        <v>92974</v>
      </c>
      <c r="D29478" s="215" t="s">
        <v>92975</v>
      </c>
    </row>
    <row r="29479" spans="1:4">
      <c r="A29479" s="215" t="s">
        <v>92976</v>
      </c>
      <c r="B29479" s="215">
        <v>1</v>
      </c>
      <c r="C29479" s="216" t="s">
        <v>92977</v>
      </c>
      <c r="D29479" s="215" t="s">
        <v>92978</v>
      </c>
    </row>
    <row r="29480" spans="1:4">
      <c r="A29480" s="215" t="s">
        <v>92979</v>
      </c>
      <c r="B29480" s="215">
        <v>1</v>
      </c>
      <c r="C29480" s="216" t="s">
        <v>92980</v>
      </c>
      <c r="D29480" s="215" t="s">
        <v>92981</v>
      </c>
    </row>
    <row r="29481" spans="1:4">
      <c r="A29481" s="215" t="s">
        <v>92982</v>
      </c>
      <c r="B29481" s="215">
        <v>1</v>
      </c>
      <c r="C29481" s="216" t="s">
        <v>92983</v>
      </c>
      <c r="D29481" s="215" t="s">
        <v>92984</v>
      </c>
    </row>
    <row r="29482" spans="1:4">
      <c r="A29482" s="215" t="s">
        <v>92985</v>
      </c>
      <c r="B29482" s="215">
        <v>1</v>
      </c>
      <c r="C29482" s="216" t="s">
        <v>92986</v>
      </c>
      <c r="D29482" s="215" t="s">
        <v>92156</v>
      </c>
    </row>
    <row r="29483" spans="1:4">
      <c r="A29483" s="215" t="s">
        <v>92987</v>
      </c>
      <c r="B29483" s="215">
        <v>1</v>
      </c>
      <c r="C29483" s="216" t="s">
        <v>92988</v>
      </c>
      <c r="D29483" s="215" t="s">
        <v>92989</v>
      </c>
    </row>
    <row r="29484" spans="1:4">
      <c r="A29484" s="215" t="s">
        <v>92990</v>
      </c>
      <c r="B29484" s="215">
        <v>1</v>
      </c>
      <c r="C29484" s="216" t="s">
        <v>92991</v>
      </c>
      <c r="D29484" s="215" t="s">
        <v>92992</v>
      </c>
    </row>
    <row r="29485" spans="1:4">
      <c r="A29485" s="215" t="s">
        <v>92993</v>
      </c>
      <c r="B29485" s="215">
        <v>1</v>
      </c>
      <c r="C29485" s="216" t="s">
        <v>92994</v>
      </c>
      <c r="D29485" s="215" t="s">
        <v>92995</v>
      </c>
    </row>
    <row r="29486" spans="1:4">
      <c r="A29486" s="215" t="s">
        <v>92996</v>
      </c>
      <c r="B29486" s="215">
        <v>1</v>
      </c>
      <c r="C29486" s="216" t="s">
        <v>92997</v>
      </c>
      <c r="D29486" s="215" t="s">
        <v>92998</v>
      </c>
    </row>
    <row r="29487" spans="1:4">
      <c r="A29487" s="215" t="s">
        <v>92999</v>
      </c>
      <c r="B29487" s="215">
        <v>1</v>
      </c>
      <c r="C29487" s="216" t="s">
        <v>93000</v>
      </c>
      <c r="D29487" s="215" t="s">
        <v>93001</v>
      </c>
    </row>
    <row r="29488" spans="1:4">
      <c r="A29488" s="215" t="s">
        <v>93002</v>
      </c>
      <c r="B29488" s="215">
        <v>1</v>
      </c>
      <c r="C29488" s="216" t="s">
        <v>93003</v>
      </c>
      <c r="D29488" s="215" t="s">
        <v>93004</v>
      </c>
    </row>
    <row r="29489" spans="1:4">
      <c r="A29489" s="215" t="s">
        <v>93005</v>
      </c>
      <c r="B29489" s="215">
        <v>1</v>
      </c>
      <c r="C29489" s="216" t="s">
        <v>93006</v>
      </c>
      <c r="D29489" s="215" t="s">
        <v>93007</v>
      </c>
    </row>
    <row r="29490" spans="1:4">
      <c r="A29490" s="215" t="s">
        <v>93008</v>
      </c>
      <c r="B29490" s="215">
        <v>1</v>
      </c>
      <c r="C29490" s="216" t="s">
        <v>93009</v>
      </c>
      <c r="D29490" s="215" t="s">
        <v>93010</v>
      </c>
    </row>
    <row r="29491" spans="1:4">
      <c r="A29491" s="215" t="s">
        <v>93011</v>
      </c>
      <c r="B29491" s="215">
        <v>1</v>
      </c>
      <c r="C29491" s="216" t="s">
        <v>93012</v>
      </c>
      <c r="D29491" s="215" t="s">
        <v>93013</v>
      </c>
    </row>
    <row r="29492" spans="1:4">
      <c r="A29492" s="215" t="s">
        <v>93014</v>
      </c>
      <c r="B29492" s="215">
        <v>1</v>
      </c>
      <c r="C29492" s="216" t="s">
        <v>93015</v>
      </c>
      <c r="D29492" s="215" t="s">
        <v>93016</v>
      </c>
    </row>
    <row r="29493" spans="1:4">
      <c r="A29493" s="215" t="s">
        <v>93017</v>
      </c>
      <c r="B29493" s="215">
        <v>1</v>
      </c>
      <c r="C29493" s="216" t="s">
        <v>93018</v>
      </c>
      <c r="D29493" s="215" t="s">
        <v>93019</v>
      </c>
    </row>
    <row r="29494" spans="1:4">
      <c r="A29494" s="215" t="s">
        <v>93020</v>
      </c>
      <c r="B29494" s="215">
        <v>1</v>
      </c>
      <c r="C29494" s="216" t="s">
        <v>93021</v>
      </c>
      <c r="D29494" s="215" t="s">
        <v>92222</v>
      </c>
    </row>
    <row r="29495" spans="1:4">
      <c r="A29495" s="215" t="s">
        <v>93022</v>
      </c>
      <c r="B29495" s="215">
        <v>1</v>
      </c>
      <c r="C29495" s="216" t="s">
        <v>93023</v>
      </c>
      <c r="D29495" s="215" t="s">
        <v>93024</v>
      </c>
    </row>
    <row r="29496" spans="1:4">
      <c r="A29496" s="215" t="s">
        <v>93025</v>
      </c>
      <c r="B29496" s="215">
        <v>1</v>
      </c>
      <c r="C29496" s="216" t="s">
        <v>93026</v>
      </c>
      <c r="D29496" s="215" t="s">
        <v>93027</v>
      </c>
    </row>
    <row r="29497" spans="1:4">
      <c r="A29497" s="215" t="s">
        <v>93028</v>
      </c>
      <c r="B29497" s="215">
        <v>1</v>
      </c>
      <c r="C29497" s="216" t="s">
        <v>93029</v>
      </c>
      <c r="D29497" s="215" t="s">
        <v>93030</v>
      </c>
    </row>
    <row r="29498" spans="1:4">
      <c r="A29498" s="215" t="s">
        <v>93031</v>
      </c>
      <c r="B29498" s="215">
        <v>1</v>
      </c>
      <c r="C29498" s="216" t="s">
        <v>93032</v>
      </c>
      <c r="D29498" s="215" t="s">
        <v>93033</v>
      </c>
    </row>
    <row r="29499" spans="1:4">
      <c r="A29499" s="215" t="s">
        <v>93034</v>
      </c>
      <c r="B29499" s="215">
        <v>1</v>
      </c>
      <c r="C29499" s="216" t="s">
        <v>93035</v>
      </c>
      <c r="D29499" s="215" t="s">
        <v>93036</v>
      </c>
    </row>
    <row r="29500" spans="1:4">
      <c r="A29500" s="215" t="s">
        <v>93037</v>
      </c>
      <c r="B29500" s="215">
        <v>1</v>
      </c>
      <c r="C29500" s="216" t="s">
        <v>93038</v>
      </c>
      <c r="D29500" s="215" t="s">
        <v>93039</v>
      </c>
    </row>
    <row r="29501" spans="1:4">
      <c r="A29501" s="215" t="s">
        <v>93040</v>
      </c>
      <c r="B29501" s="215">
        <v>1</v>
      </c>
      <c r="C29501" s="216" t="s">
        <v>93041</v>
      </c>
      <c r="D29501" s="215" t="s">
        <v>93042</v>
      </c>
    </row>
    <row r="29502" spans="1:4">
      <c r="A29502" s="215" t="s">
        <v>93043</v>
      </c>
      <c r="B29502" s="215">
        <v>1</v>
      </c>
      <c r="C29502" s="216" t="s">
        <v>93044</v>
      </c>
      <c r="D29502" s="215" t="s">
        <v>93045</v>
      </c>
    </row>
    <row r="29503" spans="1:4">
      <c r="A29503" s="215" t="s">
        <v>93046</v>
      </c>
      <c r="B29503" s="215">
        <v>1</v>
      </c>
      <c r="C29503" s="216" t="s">
        <v>93047</v>
      </c>
      <c r="D29503" s="215" t="s">
        <v>93048</v>
      </c>
    </row>
    <row r="29504" spans="1:4">
      <c r="A29504" s="215" t="s">
        <v>93049</v>
      </c>
      <c r="B29504" s="215">
        <v>1</v>
      </c>
      <c r="C29504" s="216" t="s">
        <v>93050</v>
      </c>
      <c r="D29504" s="215" t="s">
        <v>93051</v>
      </c>
    </row>
    <row r="29505" spans="1:4">
      <c r="A29505" s="215" t="s">
        <v>93052</v>
      </c>
      <c r="B29505" s="215">
        <v>1</v>
      </c>
      <c r="C29505" s="216" t="s">
        <v>93053</v>
      </c>
      <c r="D29505" s="215" t="s">
        <v>93054</v>
      </c>
    </row>
    <row r="29506" spans="1:4">
      <c r="A29506" s="215" t="s">
        <v>93055</v>
      </c>
      <c r="B29506" s="215">
        <v>1</v>
      </c>
      <c r="C29506" s="216" t="s">
        <v>93056</v>
      </c>
      <c r="D29506" s="215" t="s">
        <v>93057</v>
      </c>
    </row>
    <row r="29507" spans="1:4">
      <c r="A29507" s="215" t="s">
        <v>93058</v>
      </c>
      <c r="B29507" s="215">
        <v>1</v>
      </c>
      <c r="C29507" s="216" t="s">
        <v>93059</v>
      </c>
      <c r="D29507" s="215" t="s">
        <v>93060</v>
      </c>
    </row>
    <row r="29508" spans="1:4">
      <c r="A29508" s="215" t="s">
        <v>93061</v>
      </c>
      <c r="B29508" s="215">
        <v>1</v>
      </c>
      <c r="C29508" s="216" t="s">
        <v>93062</v>
      </c>
      <c r="D29508" s="215" t="s">
        <v>93063</v>
      </c>
    </row>
    <row r="29509" spans="1:4">
      <c r="A29509" s="215" t="s">
        <v>93064</v>
      </c>
      <c r="B29509" s="215">
        <v>1</v>
      </c>
      <c r="C29509" s="216" t="s">
        <v>93065</v>
      </c>
      <c r="D29509" s="215" t="s">
        <v>93066</v>
      </c>
    </row>
    <row r="29510" spans="1:4">
      <c r="A29510" s="215" t="s">
        <v>93067</v>
      </c>
      <c r="B29510" s="215">
        <v>1</v>
      </c>
      <c r="C29510" s="216" t="s">
        <v>93068</v>
      </c>
      <c r="D29510" s="215" t="s">
        <v>93069</v>
      </c>
    </row>
    <row r="29511" spans="1:4">
      <c r="A29511" s="215" t="s">
        <v>93070</v>
      </c>
      <c r="B29511" s="215">
        <v>1</v>
      </c>
      <c r="C29511" s="216" t="s">
        <v>93071</v>
      </c>
      <c r="D29511" s="215" t="s">
        <v>93072</v>
      </c>
    </row>
    <row r="29512" spans="1:4">
      <c r="A29512" s="215" t="s">
        <v>93073</v>
      </c>
      <c r="B29512" s="215">
        <v>1</v>
      </c>
      <c r="C29512" s="216" t="s">
        <v>93074</v>
      </c>
      <c r="D29512" s="215" t="s">
        <v>93075</v>
      </c>
    </row>
    <row r="29513" spans="1:4">
      <c r="A29513" s="215" t="s">
        <v>93076</v>
      </c>
      <c r="B29513" s="215">
        <v>1</v>
      </c>
      <c r="C29513" s="216" t="s">
        <v>93077</v>
      </c>
      <c r="D29513" s="215" t="s">
        <v>93078</v>
      </c>
    </row>
    <row r="29514" spans="1:4">
      <c r="A29514" s="215" t="s">
        <v>93079</v>
      </c>
      <c r="B29514" s="215">
        <v>1</v>
      </c>
      <c r="C29514" s="216" t="s">
        <v>93080</v>
      </c>
      <c r="D29514" s="215" t="s">
        <v>93081</v>
      </c>
    </row>
    <row r="29515" spans="1:4">
      <c r="A29515" s="215" t="s">
        <v>93082</v>
      </c>
      <c r="B29515" s="215">
        <v>1</v>
      </c>
      <c r="C29515" s="216" t="s">
        <v>93083</v>
      </c>
      <c r="D29515" s="215" t="s">
        <v>93084</v>
      </c>
    </row>
    <row r="29516" spans="1:4">
      <c r="A29516" s="215" t="s">
        <v>93085</v>
      </c>
      <c r="B29516" s="215">
        <v>1</v>
      </c>
      <c r="C29516" s="216" t="s">
        <v>93086</v>
      </c>
      <c r="D29516" s="215" t="s">
        <v>93087</v>
      </c>
    </row>
    <row r="29517" spans="1:4">
      <c r="A29517" s="215" t="s">
        <v>93088</v>
      </c>
      <c r="B29517" s="215">
        <v>1</v>
      </c>
      <c r="C29517" s="216" t="s">
        <v>93089</v>
      </c>
      <c r="D29517" s="215" t="s">
        <v>93090</v>
      </c>
    </row>
    <row r="29518" spans="1:4">
      <c r="A29518" s="215" t="s">
        <v>93091</v>
      </c>
      <c r="B29518" s="215">
        <v>1</v>
      </c>
      <c r="C29518" s="216" t="s">
        <v>93092</v>
      </c>
      <c r="D29518" s="215" t="s">
        <v>93093</v>
      </c>
    </row>
    <row r="29519" spans="1:4">
      <c r="A29519" s="215" t="s">
        <v>93094</v>
      </c>
      <c r="B29519" s="215">
        <v>1</v>
      </c>
      <c r="C29519" s="216" t="s">
        <v>93095</v>
      </c>
      <c r="D29519" s="215" t="s">
        <v>93096</v>
      </c>
    </row>
    <row r="29520" spans="1:4">
      <c r="A29520" s="215" t="s">
        <v>93097</v>
      </c>
      <c r="B29520" s="215">
        <v>1</v>
      </c>
      <c r="C29520" s="216" t="s">
        <v>93098</v>
      </c>
      <c r="D29520" s="215" t="s">
        <v>93099</v>
      </c>
    </row>
    <row r="29521" spans="1:4">
      <c r="A29521" s="215" t="s">
        <v>93100</v>
      </c>
      <c r="B29521" s="215">
        <v>1</v>
      </c>
      <c r="C29521" s="216" t="s">
        <v>93101</v>
      </c>
      <c r="D29521" s="215" t="s">
        <v>93102</v>
      </c>
    </row>
    <row r="29522" spans="1:4">
      <c r="A29522" s="215" t="s">
        <v>93103</v>
      </c>
      <c r="B29522" s="215">
        <v>1</v>
      </c>
      <c r="C29522" s="216" t="s">
        <v>93104</v>
      </c>
      <c r="D29522" s="215" t="s">
        <v>93105</v>
      </c>
    </row>
    <row r="29523" spans="1:4">
      <c r="A29523" s="215" t="s">
        <v>93106</v>
      </c>
      <c r="B29523" s="215">
        <v>1</v>
      </c>
      <c r="C29523" s="216" t="s">
        <v>93107</v>
      </c>
      <c r="D29523" s="215" t="s">
        <v>93108</v>
      </c>
    </row>
    <row r="29524" spans="1:4">
      <c r="A29524" s="215" t="s">
        <v>93109</v>
      </c>
      <c r="B29524" s="215">
        <v>1</v>
      </c>
      <c r="C29524" s="216" t="s">
        <v>93110</v>
      </c>
      <c r="D29524" s="215" t="s">
        <v>93111</v>
      </c>
    </row>
    <row r="29525" spans="1:4">
      <c r="A29525" s="215" t="s">
        <v>93112</v>
      </c>
      <c r="B29525" s="215">
        <v>1</v>
      </c>
      <c r="C29525" s="216" t="s">
        <v>93113</v>
      </c>
      <c r="D29525" s="215" t="s">
        <v>93114</v>
      </c>
    </row>
    <row r="29526" spans="1:4">
      <c r="A29526" s="215" t="s">
        <v>93115</v>
      </c>
      <c r="B29526" s="215">
        <v>1</v>
      </c>
      <c r="C29526" s="216" t="s">
        <v>93116</v>
      </c>
      <c r="D29526" s="215" t="s">
        <v>92411</v>
      </c>
    </row>
    <row r="29527" spans="1:4">
      <c r="A29527" s="215" t="s">
        <v>93117</v>
      </c>
      <c r="B29527" s="215">
        <v>1</v>
      </c>
      <c r="C29527" s="216" t="s">
        <v>93118</v>
      </c>
      <c r="D29527" s="215" t="s">
        <v>93119</v>
      </c>
    </row>
    <row r="29528" spans="1:4">
      <c r="A29528" s="215" t="s">
        <v>93120</v>
      </c>
      <c r="B29528" s="215">
        <v>1</v>
      </c>
      <c r="C29528" s="216" t="s">
        <v>93121</v>
      </c>
      <c r="D29528" s="215" t="s">
        <v>93122</v>
      </c>
    </row>
    <row r="29529" spans="1:4">
      <c r="A29529" s="215" t="s">
        <v>93123</v>
      </c>
      <c r="B29529" s="215">
        <v>1</v>
      </c>
      <c r="C29529" s="216" t="s">
        <v>93124</v>
      </c>
      <c r="D29529" s="215" t="s">
        <v>93125</v>
      </c>
    </row>
    <row r="29530" spans="1:4">
      <c r="A29530" s="215" t="s">
        <v>93126</v>
      </c>
      <c r="B29530" s="215">
        <v>1</v>
      </c>
      <c r="C29530" s="216" t="s">
        <v>93127</v>
      </c>
      <c r="D29530" s="215" t="s">
        <v>93128</v>
      </c>
    </row>
    <row r="29531" spans="1:4">
      <c r="A29531" s="215" t="s">
        <v>93129</v>
      </c>
      <c r="B29531" s="215">
        <v>1</v>
      </c>
      <c r="C29531" s="216" t="s">
        <v>93130</v>
      </c>
      <c r="D29531" s="215" t="s">
        <v>93131</v>
      </c>
    </row>
    <row r="29532" spans="1:4">
      <c r="A29532" s="215" t="s">
        <v>93132</v>
      </c>
      <c r="B29532" s="215">
        <v>1</v>
      </c>
      <c r="C29532" s="216" t="s">
        <v>93133</v>
      </c>
      <c r="D29532" s="215" t="s">
        <v>93134</v>
      </c>
    </row>
    <row r="29533" spans="1:4">
      <c r="A29533" s="215" t="s">
        <v>93135</v>
      </c>
      <c r="B29533" s="215">
        <v>1</v>
      </c>
      <c r="C29533" s="216" t="s">
        <v>93136</v>
      </c>
      <c r="D29533" s="215" t="s">
        <v>111563</v>
      </c>
    </row>
    <row r="29534" spans="1:4">
      <c r="A29534" s="215" t="s">
        <v>93137</v>
      </c>
      <c r="B29534" s="215">
        <v>1</v>
      </c>
      <c r="C29534" s="216" t="s">
        <v>93138</v>
      </c>
      <c r="D29534" s="215" t="s">
        <v>93139</v>
      </c>
    </row>
    <row r="29535" spans="1:4">
      <c r="A29535" s="215" t="s">
        <v>93140</v>
      </c>
      <c r="B29535" s="215">
        <v>1</v>
      </c>
      <c r="C29535" s="216" t="s">
        <v>93141</v>
      </c>
      <c r="D29535" s="215" t="s">
        <v>93142</v>
      </c>
    </row>
    <row r="29536" spans="1:4">
      <c r="A29536" s="215" t="s">
        <v>93143</v>
      </c>
      <c r="B29536" s="215">
        <v>1</v>
      </c>
      <c r="C29536" s="216" t="s">
        <v>93144</v>
      </c>
      <c r="D29536" s="215" t="s">
        <v>93145</v>
      </c>
    </row>
    <row r="29537" spans="1:4">
      <c r="A29537" s="215" t="s">
        <v>93146</v>
      </c>
      <c r="B29537" s="215">
        <v>1</v>
      </c>
      <c r="C29537" s="216" t="s">
        <v>93147</v>
      </c>
      <c r="D29537" s="215" t="s">
        <v>93148</v>
      </c>
    </row>
    <row r="29538" spans="1:4">
      <c r="A29538" s="215" t="s">
        <v>93149</v>
      </c>
      <c r="B29538" s="215">
        <v>1</v>
      </c>
      <c r="C29538" s="216" t="s">
        <v>93150</v>
      </c>
      <c r="D29538" s="215" t="s">
        <v>93151</v>
      </c>
    </row>
    <row r="29539" spans="1:4">
      <c r="A29539" s="215" t="s">
        <v>93152</v>
      </c>
      <c r="B29539" s="215">
        <v>1</v>
      </c>
      <c r="C29539" s="216" t="s">
        <v>93153</v>
      </c>
      <c r="D29539" s="215" t="s">
        <v>93154</v>
      </c>
    </row>
    <row r="29540" spans="1:4">
      <c r="A29540" s="215" t="s">
        <v>93155</v>
      </c>
      <c r="B29540" s="215">
        <v>1</v>
      </c>
      <c r="C29540" s="216" t="s">
        <v>93156</v>
      </c>
      <c r="D29540" s="215" t="s">
        <v>93157</v>
      </c>
    </row>
    <row r="29541" spans="1:4">
      <c r="A29541" s="215" t="s">
        <v>93158</v>
      </c>
      <c r="B29541" s="215">
        <v>1</v>
      </c>
      <c r="C29541" s="216" t="s">
        <v>93159</v>
      </c>
      <c r="D29541" s="215" t="s">
        <v>93160</v>
      </c>
    </row>
    <row r="29542" spans="1:4">
      <c r="A29542" s="215" t="s">
        <v>93161</v>
      </c>
      <c r="B29542" s="215">
        <v>1</v>
      </c>
      <c r="C29542" s="216" t="s">
        <v>93162</v>
      </c>
      <c r="D29542" s="215" t="s">
        <v>93163</v>
      </c>
    </row>
    <row r="29543" spans="1:4">
      <c r="A29543" s="215" t="s">
        <v>93164</v>
      </c>
      <c r="B29543" s="215">
        <v>2</v>
      </c>
      <c r="C29543" s="216" t="s">
        <v>93165</v>
      </c>
      <c r="D29543" s="215" t="s">
        <v>93166</v>
      </c>
    </row>
    <row r="29544" spans="1:4">
      <c r="A29544" s="215" t="s">
        <v>93167</v>
      </c>
      <c r="B29544" s="215">
        <v>1</v>
      </c>
      <c r="C29544" s="216" t="s">
        <v>93168</v>
      </c>
      <c r="D29544" s="215" t="s">
        <v>93169</v>
      </c>
    </row>
    <row r="29545" spans="1:4">
      <c r="A29545" s="215" t="s">
        <v>93170</v>
      </c>
      <c r="B29545" s="215">
        <v>1</v>
      </c>
      <c r="C29545" s="216" t="s">
        <v>93171</v>
      </c>
      <c r="D29545" s="215" t="s">
        <v>93172</v>
      </c>
    </row>
    <row r="29546" spans="1:4">
      <c r="A29546" s="215" t="s">
        <v>93173</v>
      </c>
      <c r="B29546" s="215">
        <v>1</v>
      </c>
      <c r="C29546" s="216" t="s">
        <v>93174</v>
      </c>
      <c r="D29546" s="215" t="s">
        <v>93175</v>
      </c>
    </row>
    <row r="29547" spans="1:4">
      <c r="A29547" s="215" t="s">
        <v>93176</v>
      </c>
      <c r="B29547" s="215">
        <v>1</v>
      </c>
      <c r="C29547" s="216" t="s">
        <v>93177</v>
      </c>
      <c r="D29547" s="215" t="s">
        <v>93178</v>
      </c>
    </row>
    <row r="29548" spans="1:4">
      <c r="A29548" s="215" t="s">
        <v>93179</v>
      </c>
      <c r="B29548" s="215">
        <v>1</v>
      </c>
      <c r="C29548" s="216" t="s">
        <v>93180</v>
      </c>
      <c r="D29548" s="215" t="s">
        <v>92585</v>
      </c>
    </row>
    <row r="29549" spans="1:4">
      <c r="A29549" s="215" t="s">
        <v>93181</v>
      </c>
      <c r="B29549" s="215">
        <v>1</v>
      </c>
      <c r="C29549" s="216" t="s">
        <v>93182</v>
      </c>
      <c r="D29549" s="215" t="s">
        <v>93183</v>
      </c>
    </row>
    <row r="29550" spans="1:4">
      <c r="A29550" s="215" t="s">
        <v>93184</v>
      </c>
      <c r="B29550" s="215">
        <v>1</v>
      </c>
      <c r="C29550" s="216" t="s">
        <v>93185</v>
      </c>
      <c r="D29550" s="215" t="s">
        <v>93186</v>
      </c>
    </row>
    <row r="29551" spans="1:4">
      <c r="A29551" s="215" t="s">
        <v>93187</v>
      </c>
      <c r="B29551" s="215">
        <v>1</v>
      </c>
      <c r="C29551" s="216" t="s">
        <v>93188</v>
      </c>
      <c r="D29551" s="215" t="s">
        <v>93189</v>
      </c>
    </row>
    <row r="29552" spans="1:4">
      <c r="A29552" s="215" t="s">
        <v>93190</v>
      </c>
      <c r="B29552" s="215">
        <v>1</v>
      </c>
      <c r="C29552" s="216" t="s">
        <v>93191</v>
      </c>
      <c r="D29552" s="215" t="s">
        <v>93192</v>
      </c>
    </row>
    <row r="29553" spans="1:4">
      <c r="A29553" s="215" t="s">
        <v>93193</v>
      </c>
      <c r="B29553" s="215">
        <v>1</v>
      </c>
      <c r="C29553" s="216" t="s">
        <v>93194</v>
      </c>
      <c r="D29553" s="215" t="s">
        <v>93195</v>
      </c>
    </row>
    <row r="29554" spans="1:4">
      <c r="A29554" s="215" t="s">
        <v>93196</v>
      </c>
      <c r="B29554" s="215">
        <v>1</v>
      </c>
      <c r="C29554" s="216" t="s">
        <v>93197</v>
      </c>
      <c r="D29554" s="215" t="s">
        <v>93198</v>
      </c>
    </row>
    <row r="29555" spans="1:4">
      <c r="A29555" s="215" t="s">
        <v>93199</v>
      </c>
      <c r="B29555" s="215">
        <v>1</v>
      </c>
      <c r="C29555" s="216" t="s">
        <v>93200</v>
      </c>
      <c r="D29555" s="215" t="s">
        <v>93201</v>
      </c>
    </row>
    <row r="29556" spans="1:4">
      <c r="A29556" s="215" t="s">
        <v>93202</v>
      </c>
      <c r="B29556" s="215">
        <v>1</v>
      </c>
      <c r="C29556" s="216" t="s">
        <v>93203</v>
      </c>
      <c r="D29556" s="215" t="s">
        <v>93204</v>
      </c>
    </row>
    <row r="29557" spans="1:4">
      <c r="A29557" s="215" t="s">
        <v>93205</v>
      </c>
      <c r="B29557" s="215">
        <v>1</v>
      </c>
      <c r="C29557" s="216" t="s">
        <v>93206</v>
      </c>
      <c r="D29557" s="215" t="s">
        <v>93207</v>
      </c>
    </row>
    <row r="29558" spans="1:4">
      <c r="A29558" s="215" t="s">
        <v>93208</v>
      </c>
      <c r="B29558" s="215">
        <v>1</v>
      </c>
      <c r="C29558" s="216" t="s">
        <v>93209</v>
      </c>
      <c r="D29558" s="215" t="s">
        <v>93210</v>
      </c>
    </row>
    <row r="29559" spans="1:4">
      <c r="A29559" s="215" t="s">
        <v>93211</v>
      </c>
      <c r="B29559" s="215">
        <v>1</v>
      </c>
      <c r="C29559" s="216" t="s">
        <v>93212</v>
      </c>
      <c r="D29559" s="215" t="s">
        <v>93213</v>
      </c>
    </row>
    <row r="29560" spans="1:4">
      <c r="A29560" s="215" t="s">
        <v>93214</v>
      </c>
      <c r="B29560" s="215">
        <v>1</v>
      </c>
      <c r="C29560" s="216" t="s">
        <v>93215</v>
      </c>
      <c r="D29560" s="215" t="s">
        <v>93216</v>
      </c>
    </row>
    <row r="29561" spans="1:4">
      <c r="A29561" s="215" t="s">
        <v>93217</v>
      </c>
      <c r="B29561" s="215">
        <v>1</v>
      </c>
      <c r="C29561" s="216" t="s">
        <v>93218</v>
      </c>
      <c r="D29561" s="215" t="s">
        <v>93219</v>
      </c>
    </row>
    <row r="29562" spans="1:4">
      <c r="A29562" s="215" t="s">
        <v>93220</v>
      </c>
      <c r="B29562" s="215">
        <v>1</v>
      </c>
      <c r="C29562" s="216" t="s">
        <v>93221</v>
      </c>
      <c r="D29562" s="215" t="s">
        <v>93222</v>
      </c>
    </row>
    <row r="29563" spans="1:4">
      <c r="A29563" s="215" t="s">
        <v>93223</v>
      </c>
      <c r="B29563" s="215">
        <v>1</v>
      </c>
      <c r="C29563" s="216" t="s">
        <v>93224</v>
      </c>
      <c r="D29563" s="215" t="s">
        <v>93225</v>
      </c>
    </row>
    <row r="29564" spans="1:4">
      <c r="A29564" s="215" t="s">
        <v>93226</v>
      </c>
      <c r="B29564" s="215">
        <v>1</v>
      </c>
      <c r="C29564" s="216" t="s">
        <v>93227</v>
      </c>
      <c r="D29564" s="215" t="s">
        <v>93228</v>
      </c>
    </row>
    <row r="29565" spans="1:4">
      <c r="A29565" s="215" t="s">
        <v>93229</v>
      </c>
      <c r="B29565" s="215">
        <v>1</v>
      </c>
      <c r="C29565" s="216" t="s">
        <v>93230</v>
      </c>
      <c r="D29565" s="215" t="s">
        <v>93231</v>
      </c>
    </row>
    <row r="29566" spans="1:4">
      <c r="A29566" s="215" t="s">
        <v>93232</v>
      </c>
      <c r="B29566" s="215">
        <v>1</v>
      </c>
      <c r="C29566" s="216" t="s">
        <v>93233</v>
      </c>
      <c r="D29566" s="215" t="s">
        <v>93234</v>
      </c>
    </row>
    <row r="29567" spans="1:4">
      <c r="A29567" s="215" t="s">
        <v>93235</v>
      </c>
      <c r="B29567" s="215">
        <v>1</v>
      </c>
      <c r="C29567" s="216" t="s">
        <v>93236</v>
      </c>
      <c r="D29567" s="215" t="s">
        <v>93237</v>
      </c>
    </row>
    <row r="29568" spans="1:4">
      <c r="A29568" s="215" t="s">
        <v>93238</v>
      </c>
      <c r="B29568" s="215">
        <v>1</v>
      </c>
      <c r="C29568" s="216" t="s">
        <v>93239</v>
      </c>
      <c r="D29568" s="215" t="s">
        <v>93240</v>
      </c>
    </row>
    <row r="29569" spans="1:4">
      <c r="A29569" s="215" t="s">
        <v>93241</v>
      </c>
      <c r="B29569" s="215">
        <v>1</v>
      </c>
      <c r="C29569" s="216" t="s">
        <v>93242</v>
      </c>
      <c r="D29569" s="215" t="s">
        <v>93243</v>
      </c>
    </row>
    <row r="29570" spans="1:4">
      <c r="A29570" s="215" t="s">
        <v>93244</v>
      </c>
      <c r="B29570" s="215">
        <v>1</v>
      </c>
      <c r="C29570" s="216" t="s">
        <v>93245</v>
      </c>
      <c r="D29570" s="215" t="s">
        <v>93246</v>
      </c>
    </row>
    <row r="29571" spans="1:4">
      <c r="A29571" s="215" t="s">
        <v>93247</v>
      </c>
      <c r="B29571" s="215">
        <v>1</v>
      </c>
      <c r="C29571" s="216" t="s">
        <v>93248</v>
      </c>
      <c r="D29571" s="215" t="s">
        <v>93249</v>
      </c>
    </row>
    <row r="29572" spans="1:4">
      <c r="A29572" s="215" t="s">
        <v>93250</v>
      </c>
      <c r="B29572" s="215">
        <v>1</v>
      </c>
      <c r="C29572" s="216" t="s">
        <v>93251</v>
      </c>
      <c r="D29572" s="215" t="s">
        <v>93252</v>
      </c>
    </row>
    <row r="29573" spans="1:4">
      <c r="A29573" s="215" t="s">
        <v>93253</v>
      </c>
      <c r="B29573" s="215">
        <v>1</v>
      </c>
      <c r="C29573" s="216" t="s">
        <v>93254</v>
      </c>
      <c r="D29573" s="215" t="s">
        <v>93255</v>
      </c>
    </row>
    <row r="29574" spans="1:4">
      <c r="A29574" s="215" t="s">
        <v>93256</v>
      </c>
      <c r="B29574" s="215">
        <v>1</v>
      </c>
      <c r="C29574" s="216" t="s">
        <v>93257</v>
      </c>
      <c r="D29574" s="215" t="s">
        <v>93258</v>
      </c>
    </row>
    <row r="29575" spans="1:4">
      <c r="A29575" s="215" t="s">
        <v>93259</v>
      </c>
      <c r="B29575" s="215">
        <v>1</v>
      </c>
      <c r="C29575" s="216" t="s">
        <v>93260</v>
      </c>
      <c r="D29575" s="215" t="s">
        <v>93261</v>
      </c>
    </row>
    <row r="29576" spans="1:4">
      <c r="A29576" s="215" t="s">
        <v>93262</v>
      </c>
      <c r="B29576" s="215">
        <v>1</v>
      </c>
      <c r="C29576" s="216" t="s">
        <v>93263</v>
      </c>
      <c r="D29576" s="215" t="s">
        <v>93264</v>
      </c>
    </row>
    <row r="29577" spans="1:4">
      <c r="A29577" s="215" t="s">
        <v>93265</v>
      </c>
      <c r="B29577" s="215">
        <v>1</v>
      </c>
      <c r="C29577" s="216" t="s">
        <v>93266</v>
      </c>
      <c r="D29577" s="215" t="s">
        <v>92765</v>
      </c>
    </row>
    <row r="29578" spans="1:4">
      <c r="A29578" s="215" t="s">
        <v>93267</v>
      </c>
      <c r="B29578" s="215">
        <v>1</v>
      </c>
      <c r="C29578" s="216" t="s">
        <v>93268</v>
      </c>
      <c r="D29578" s="215" t="s">
        <v>92783</v>
      </c>
    </row>
    <row r="29579" spans="1:4">
      <c r="A29579" s="215" t="s">
        <v>93269</v>
      </c>
      <c r="B29579" s="215">
        <v>1</v>
      </c>
      <c r="C29579" s="216" t="s">
        <v>93270</v>
      </c>
      <c r="D29579" s="215" t="s">
        <v>93271</v>
      </c>
    </row>
    <row r="29580" spans="1:4">
      <c r="A29580" s="215" t="s">
        <v>93272</v>
      </c>
      <c r="B29580" s="215">
        <v>1</v>
      </c>
      <c r="C29580" s="216" t="s">
        <v>93273</v>
      </c>
      <c r="D29580" s="215" t="s">
        <v>93274</v>
      </c>
    </row>
    <row r="29581" spans="1:4">
      <c r="A29581" s="215" t="s">
        <v>93275</v>
      </c>
      <c r="B29581" s="215">
        <v>1</v>
      </c>
      <c r="C29581" s="216" t="s">
        <v>93276</v>
      </c>
      <c r="D29581" s="215" t="s">
        <v>93277</v>
      </c>
    </row>
    <row r="29582" spans="1:4">
      <c r="A29582" s="215" t="s">
        <v>93278</v>
      </c>
      <c r="B29582" s="215">
        <v>1</v>
      </c>
      <c r="C29582" s="216" t="s">
        <v>93279</v>
      </c>
      <c r="D29582" s="215" t="s">
        <v>93280</v>
      </c>
    </row>
    <row r="29583" spans="1:4">
      <c r="A29583" s="215" t="s">
        <v>93281</v>
      </c>
      <c r="B29583" s="215">
        <v>1</v>
      </c>
      <c r="C29583" s="216" t="s">
        <v>93282</v>
      </c>
      <c r="D29583" s="215" t="s">
        <v>93283</v>
      </c>
    </row>
    <row r="29584" spans="1:4">
      <c r="A29584" s="215" t="s">
        <v>93284</v>
      </c>
      <c r="B29584" s="215">
        <v>1</v>
      </c>
      <c r="C29584" s="216" t="s">
        <v>93285</v>
      </c>
      <c r="D29584" s="215" t="s">
        <v>93286</v>
      </c>
    </row>
    <row r="29585" spans="1:4">
      <c r="A29585" s="215" t="s">
        <v>93287</v>
      </c>
      <c r="B29585" s="215">
        <v>1</v>
      </c>
      <c r="C29585" s="216" t="s">
        <v>93288</v>
      </c>
      <c r="D29585" s="215" t="s">
        <v>92840</v>
      </c>
    </row>
    <row r="29586" spans="1:4">
      <c r="A29586" s="215" t="s">
        <v>93289</v>
      </c>
      <c r="B29586" s="215">
        <v>1</v>
      </c>
      <c r="C29586" s="216" t="s">
        <v>93290</v>
      </c>
      <c r="D29586" s="215" t="s">
        <v>93291</v>
      </c>
    </row>
    <row r="29587" spans="1:4">
      <c r="A29587" s="215" t="s">
        <v>93292</v>
      </c>
      <c r="B29587" s="215">
        <v>1</v>
      </c>
      <c r="C29587" s="216" t="s">
        <v>93293</v>
      </c>
      <c r="D29587" s="215" t="s">
        <v>93294</v>
      </c>
    </row>
    <row r="29588" spans="1:4">
      <c r="A29588" s="215" t="s">
        <v>93295</v>
      </c>
      <c r="B29588" s="215">
        <v>1</v>
      </c>
      <c r="C29588" s="216" t="s">
        <v>93296</v>
      </c>
      <c r="D29588" s="215" t="s">
        <v>93297</v>
      </c>
    </row>
    <row r="29589" spans="1:4">
      <c r="A29589" s="215" t="s">
        <v>93298</v>
      </c>
      <c r="B29589" s="215">
        <v>1</v>
      </c>
      <c r="C29589" s="216" t="s">
        <v>93299</v>
      </c>
      <c r="D29589" s="215" t="s">
        <v>93300</v>
      </c>
    </row>
    <row r="29590" spans="1:4">
      <c r="A29590" s="215" t="s">
        <v>93301</v>
      </c>
      <c r="B29590" s="215">
        <v>1</v>
      </c>
      <c r="C29590" s="216" t="s">
        <v>93302</v>
      </c>
      <c r="D29590" s="215" t="s">
        <v>93303</v>
      </c>
    </row>
    <row r="29591" spans="1:4">
      <c r="A29591" s="215" t="s">
        <v>93304</v>
      </c>
      <c r="B29591" s="215">
        <v>1</v>
      </c>
      <c r="C29591" s="216" t="s">
        <v>93305</v>
      </c>
      <c r="D29591" s="215" t="s">
        <v>93306</v>
      </c>
    </row>
    <row r="29592" spans="1:4">
      <c r="A29592" s="215" t="s">
        <v>93307</v>
      </c>
      <c r="B29592" s="215">
        <v>1</v>
      </c>
      <c r="C29592" s="216" t="s">
        <v>10171</v>
      </c>
      <c r="D29592" s="215" t="s">
        <v>93308</v>
      </c>
    </row>
    <row r="29593" spans="1:4">
      <c r="A29593" s="215" t="s">
        <v>93309</v>
      </c>
      <c r="B29593" s="215">
        <v>1</v>
      </c>
      <c r="C29593" s="216" t="s">
        <v>93310</v>
      </c>
      <c r="D29593" s="215" t="s">
        <v>93311</v>
      </c>
    </row>
    <row r="29594" spans="1:4">
      <c r="A29594" s="215" t="s">
        <v>93312</v>
      </c>
      <c r="B29594" s="215">
        <v>1</v>
      </c>
      <c r="C29594" s="216" t="s">
        <v>93313</v>
      </c>
      <c r="D29594" s="215" t="s">
        <v>93314</v>
      </c>
    </row>
    <row r="29595" spans="1:4">
      <c r="A29595" s="215" t="s">
        <v>93315</v>
      </c>
      <c r="B29595" s="215">
        <v>1</v>
      </c>
      <c r="C29595" s="216" t="s">
        <v>93316</v>
      </c>
      <c r="D29595" s="215" t="s">
        <v>93317</v>
      </c>
    </row>
    <row r="29596" spans="1:4">
      <c r="A29596" s="215" t="s">
        <v>93318</v>
      </c>
      <c r="B29596" s="215">
        <v>1</v>
      </c>
      <c r="C29596" s="216" t="s">
        <v>93319</v>
      </c>
      <c r="D29596" s="215" t="s">
        <v>93320</v>
      </c>
    </row>
    <row r="29597" spans="1:4">
      <c r="A29597" s="215" t="s">
        <v>93321</v>
      </c>
      <c r="B29597" s="215">
        <v>1</v>
      </c>
      <c r="C29597" s="216" t="s">
        <v>93322</v>
      </c>
      <c r="D29597" s="215" t="s">
        <v>92918</v>
      </c>
    </row>
    <row r="29598" spans="1:4">
      <c r="A29598" s="215" t="s">
        <v>93323</v>
      </c>
      <c r="B29598" s="215">
        <v>1</v>
      </c>
      <c r="C29598" s="216" t="s">
        <v>93324</v>
      </c>
      <c r="D29598" s="215" t="s">
        <v>93325</v>
      </c>
    </row>
    <row r="29599" spans="1:4">
      <c r="A29599" s="215" t="s">
        <v>93326</v>
      </c>
      <c r="B29599" s="215">
        <v>1</v>
      </c>
      <c r="C29599" s="216" t="s">
        <v>93327</v>
      </c>
      <c r="D29599" s="215" t="s">
        <v>93328</v>
      </c>
    </row>
    <row r="29600" spans="1:4">
      <c r="A29600" s="215" t="s">
        <v>93329</v>
      </c>
      <c r="B29600" s="215">
        <v>1</v>
      </c>
      <c r="C29600" s="216" t="s">
        <v>93330</v>
      </c>
      <c r="D29600" s="215" t="s">
        <v>93331</v>
      </c>
    </row>
    <row r="29601" spans="1:4">
      <c r="A29601" s="215" t="s">
        <v>93332</v>
      </c>
      <c r="B29601" s="215">
        <v>1</v>
      </c>
      <c r="C29601" s="216" t="s">
        <v>93333</v>
      </c>
      <c r="D29601" s="215" t="s">
        <v>93334</v>
      </c>
    </row>
    <row r="29602" spans="1:4">
      <c r="A29602" s="215" t="s">
        <v>93335</v>
      </c>
      <c r="B29602" s="215">
        <v>1</v>
      </c>
      <c r="C29602" s="216" t="s">
        <v>93336</v>
      </c>
      <c r="D29602" s="215" t="s">
        <v>93337</v>
      </c>
    </row>
    <row r="29603" spans="1:4">
      <c r="A29603" s="215" t="s">
        <v>93338</v>
      </c>
      <c r="B29603" s="215">
        <v>1</v>
      </c>
      <c r="C29603" s="216" t="s">
        <v>93339</v>
      </c>
      <c r="D29603" s="215" t="s">
        <v>93340</v>
      </c>
    </row>
    <row r="29604" spans="1:4">
      <c r="A29604" s="215" t="s">
        <v>93341</v>
      </c>
      <c r="B29604" s="215">
        <v>1</v>
      </c>
      <c r="C29604" s="216" t="s">
        <v>93342</v>
      </c>
      <c r="D29604" s="215" t="s">
        <v>93343</v>
      </c>
    </row>
    <row r="29605" spans="1:4">
      <c r="A29605" s="215" t="s">
        <v>93344</v>
      </c>
      <c r="B29605" s="215">
        <v>1</v>
      </c>
      <c r="C29605" s="216" t="s">
        <v>93345</v>
      </c>
      <c r="D29605" s="215" t="s">
        <v>92969</v>
      </c>
    </row>
    <row r="29606" spans="1:4">
      <c r="A29606" s="215" t="s">
        <v>93346</v>
      </c>
      <c r="B29606" s="215">
        <v>1</v>
      </c>
      <c r="C29606" s="216" t="s">
        <v>93347</v>
      </c>
      <c r="D29606" s="215" t="s">
        <v>93348</v>
      </c>
    </row>
    <row r="29607" spans="1:4">
      <c r="A29607" s="215" t="s">
        <v>93349</v>
      </c>
      <c r="B29607" s="215">
        <v>1</v>
      </c>
      <c r="C29607" s="216" t="s">
        <v>93350</v>
      </c>
      <c r="D29607" s="215" t="s">
        <v>93351</v>
      </c>
    </row>
    <row r="29608" spans="1:4">
      <c r="A29608" s="215" t="s">
        <v>93352</v>
      </c>
      <c r="B29608" s="215">
        <v>1</v>
      </c>
      <c r="C29608" s="216" t="s">
        <v>93353</v>
      </c>
      <c r="D29608" s="215" t="s">
        <v>93354</v>
      </c>
    </row>
    <row r="29609" spans="1:4">
      <c r="A29609" s="215" t="s">
        <v>93355</v>
      </c>
      <c r="B29609" s="215">
        <v>1</v>
      </c>
      <c r="C29609" s="216" t="s">
        <v>93356</v>
      </c>
      <c r="D29609" s="215" t="s">
        <v>93357</v>
      </c>
    </row>
    <row r="29610" spans="1:4">
      <c r="A29610" s="215" t="s">
        <v>93358</v>
      </c>
      <c r="B29610" s="215">
        <v>1</v>
      </c>
      <c r="C29610" s="216" t="s">
        <v>93359</v>
      </c>
      <c r="D29610" s="215" t="s">
        <v>93360</v>
      </c>
    </row>
    <row r="29611" spans="1:4">
      <c r="A29611" s="215" t="s">
        <v>93361</v>
      </c>
      <c r="B29611" s="215">
        <v>1</v>
      </c>
      <c r="C29611" s="216" t="s">
        <v>93362</v>
      </c>
      <c r="D29611" s="215" t="s">
        <v>93363</v>
      </c>
    </row>
    <row r="29612" spans="1:4">
      <c r="A29612" s="215" t="s">
        <v>93364</v>
      </c>
      <c r="B29612" s="215">
        <v>1</v>
      </c>
      <c r="C29612" s="216" t="s">
        <v>93365</v>
      </c>
      <c r="D29612" s="215" t="s">
        <v>93366</v>
      </c>
    </row>
    <row r="29613" spans="1:4">
      <c r="A29613" s="215" t="s">
        <v>93367</v>
      </c>
      <c r="B29613" s="215">
        <v>1</v>
      </c>
      <c r="C29613" s="216" t="s">
        <v>93368</v>
      </c>
      <c r="D29613" s="215" t="s">
        <v>93369</v>
      </c>
    </row>
    <row r="29614" spans="1:4">
      <c r="A29614" s="215" t="s">
        <v>93370</v>
      </c>
      <c r="B29614" s="215">
        <v>1</v>
      </c>
      <c r="C29614" s="216" t="s">
        <v>93371</v>
      </c>
      <c r="D29614" s="215" t="s">
        <v>93372</v>
      </c>
    </row>
    <row r="29615" spans="1:4">
      <c r="A29615" s="215" t="s">
        <v>93373</v>
      </c>
      <c r="B29615" s="215">
        <v>1</v>
      </c>
      <c r="C29615" s="216" t="s">
        <v>93374</v>
      </c>
      <c r="D29615" s="215" t="s">
        <v>93375</v>
      </c>
    </row>
    <row r="29616" spans="1:4">
      <c r="A29616" s="215" t="s">
        <v>93376</v>
      </c>
      <c r="B29616" s="215">
        <v>2</v>
      </c>
      <c r="C29616" s="216" t="s">
        <v>93377</v>
      </c>
      <c r="D29616" s="215" t="s">
        <v>93378</v>
      </c>
    </row>
    <row r="29617" spans="1:4">
      <c r="A29617" s="215" t="s">
        <v>93379</v>
      </c>
      <c r="B29617" s="215">
        <v>1</v>
      </c>
      <c r="C29617" s="216" t="s">
        <v>93380</v>
      </c>
      <c r="D29617" s="215" t="s">
        <v>93381</v>
      </c>
    </row>
    <row r="29618" spans="1:4">
      <c r="A29618" s="215" t="s">
        <v>93382</v>
      </c>
      <c r="B29618" s="215">
        <v>1</v>
      </c>
      <c r="C29618" s="216" t="s">
        <v>93383</v>
      </c>
      <c r="D29618" s="215" t="s">
        <v>93384</v>
      </c>
    </row>
    <row r="29619" spans="1:4">
      <c r="A29619" s="215" t="s">
        <v>93385</v>
      </c>
      <c r="B29619" s="215">
        <v>1</v>
      </c>
      <c r="C29619" s="216" t="s">
        <v>93386</v>
      </c>
      <c r="D29619" s="215" t="s">
        <v>93387</v>
      </c>
    </row>
    <row r="29620" spans="1:4">
      <c r="A29620" s="215" t="s">
        <v>93388</v>
      </c>
      <c r="B29620" s="215">
        <v>1</v>
      </c>
      <c r="C29620" s="216" t="s">
        <v>93389</v>
      </c>
      <c r="D29620" s="215" t="s">
        <v>93390</v>
      </c>
    </row>
    <row r="29621" spans="1:4">
      <c r="A29621" s="215" t="s">
        <v>93391</v>
      </c>
      <c r="B29621" s="215">
        <v>2</v>
      </c>
      <c r="C29621" s="216" t="s">
        <v>93392</v>
      </c>
      <c r="D29621" s="215" t="s">
        <v>93393</v>
      </c>
    </row>
    <row r="29622" spans="1:4">
      <c r="A29622" s="215" t="s">
        <v>93394</v>
      </c>
      <c r="B29622" s="215">
        <v>1</v>
      </c>
      <c r="C29622" s="216" t="s">
        <v>93395</v>
      </c>
      <c r="D29622" s="215" t="s">
        <v>93396</v>
      </c>
    </row>
    <row r="29623" spans="1:4">
      <c r="A29623" s="215" t="s">
        <v>93397</v>
      </c>
      <c r="B29623" s="215">
        <v>1</v>
      </c>
      <c r="C29623" s="216" t="s">
        <v>93398</v>
      </c>
      <c r="D29623" s="215" t="s">
        <v>93399</v>
      </c>
    </row>
    <row r="29624" spans="1:4">
      <c r="A29624" s="215" t="s">
        <v>93400</v>
      </c>
      <c r="B29624" s="215">
        <v>2</v>
      </c>
      <c r="C29624" s="216" t="s">
        <v>93401</v>
      </c>
      <c r="D29624" s="215" t="s">
        <v>93402</v>
      </c>
    </row>
    <row r="29625" spans="1:4">
      <c r="A29625" s="215" t="s">
        <v>93403</v>
      </c>
      <c r="B29625" s="215">
        <v>1</v>
      </c>
      <c r="C29625" s="216" t="s">
        <v>93404</v>
      </c>
      <c r="D29625" s="215" t="s">
        <v>93405</v>
      </c>
    </row>
    <row r="29626" spans="1:4">
      <c r="A29626" s="215" t="s">
        <v>93406</v>
      </c>
      <c r="B29626" s="215">
        <v>1</v>
      </c>
      <c r="C29626" s="216" t="s">
        <v>93407</v>
      </c>
      <c r="D29626" s="215" t="s">
        <v>93408</v>
      </c>
    </row>
    <row r="29627" spans="1:4">
      <c r="A29627" s="215" t="s">
        <v>93409</v>
      </c>
      <c r="B29627" s="215">
        <v>1</v>
      </c>
      <c r="C29627" s="216" t="s">
        <v>93410</v>
      </c>
      <c r="D29627" s="215" t="s">
        <v>93411</v>
      </c>
    </row>
    <row r="29628" spans="1:4">
      <c r="A29628" s="215" t="s">
        <v>93412</v>
      </c>
      <c r="B29628" s="215">
        <v>1</v>
      </c>
      <c r="C29628" s="216" t="s">
        <v>93413</v>
      </c>
      <c r="D29628" s="215" t="s">
        <v>93414</v>
      </c>
    </row>
    <row r="29629" spans="1:4">
      <c r="A29629" s="215" t="s">
        <v>93415</v>
      </c>
      <c r="B29629" s="215">
        <v>2</v>
      </c>
      <c r="C29629" s="216" t="s">
        <v>93416</v>
      </c>
      <c r="D29629" s="215" t="s">
        <v>93417</v>
      </c>
    </row>
    <row r="29630" spans="1:4">
      <c r="A29630" s="215" t="s">
        <v>93418</v>
      </c>
      <c r="B29630" s="215">
        <v>2</v>
      </c>
      <c r="C29630" s="216" t="s">
        <v>93419</v>
      </c>
      <c r="D29630" s="215" t="s">
        <v>93420</v>
      </c>
    </row>
    <row r="29631" spans="1:4">
      <c r="A29631" s="215" t="s">
        <v>93421</v>
      </c>
      <c r="B29631" s="215">
        <v>1</v>
      </c>
      <c r="C29631" s="216" t="s">
        <v>93422</v>
      </c>
      <c r="D29631" s="215" t="s">
        <v>93423</v>
      </c>
    </row>
    <row r="29632" spans="1:4">
      <c r="A29632" s="215" t="s">
        <v>93424</v>
      </c>
      <c r="B29632" s="215">
        <v>1</v>
      </c>
      <c r="C29632" s="216" t="s">
        <v>93425</v>
      </c>
      <c r="D29632" s="215" t="s">
        <v>93426</v>
      </c>
    </row>
    <row r="29633" spans="1:4">
      <c r="A29633" s="215" t="s">
        <v>93427</v>
      </c>
      <c r="B29633" s="215">
        <v>1</v>
      </c>
      <c r="C29633" s="216" t="s">
        <v>93428</v>
      </c>
      <c r="D29633" s="215" t="s">
        <v>93429</v>
      </c>
    </row>
    <row r="29634" spans="1:4">
      <c r="A29634" s="215" t="s">
        <v>93430</v>
      </c>
      <c r="B29634" s="215">
        <v>1</v>
      </c>
      <c r="C29634" s="216" t="s">
        <v>93431</v>
      </c>
      <c r="D29634" s="215" t="s">
        <v>93432</v>
      </c>
    </row>
    <row r="29635" spans="1:4">
      <c r="A29635" s="215" t="s">
        <v>93433</v>
      </c>
      <c r="B29635" s="215">
        <v>1</v>
      </c>
      <c r="C29635" s="216" t="s">
        <v>93434</v>
      </c>
      <c r="D29635" s="215" t="s">
        <v>93435</v>
      </c>
    </row>
    <row r="29636" spans="1:4">
      <c r="A29636" s="215" t="s">
        <v>93436</v>
      </c>
      <c r="B29636" s="215">
        <v>1</v>
      </c>
      <c r="C29636" s="216" t="s">
        <v>93437</v>
      </c>
      <c r="D29636" s="215" t="s">
        <v>93438</v>
      </c>
    </row>
    <row r="29637" spans="1:4">
      <c r="A29637" s="215" t="s">
        <v>93439</v>
      </c>
      <c r="B29637" s="215">
        <v>1</v>
      </c>
      <c r="C29637" s="216" t="s">
        <v>93440</v>
      </c>
      <c r="D29637" s="215" t="s">
        <v>93441</v>
      </c>
    </row>
    <row r="29638" spans="1:4">
      <c r="A29638" s="215" t="s">
        <v>93442</v>
      </c>
      <c r="B29638" s="215">
        <v>1</v>
      </c>
      <c r="C29638" s="216" t="s">
        <v>93443</v>
      </c>
      <c r="D29638" s="215" t="s">
        <v>93444</v>
      </c>
    </row>
    <row r="29639" spans="1:4">
      <c r="A29639" s="215" t="s">
        <v>93445</v>
      </c>
      <c r="B29639" s="215">
        <v>1</v>
      </c>
      <c r="C29639" s="216" t="s">
        <v>93446</v>
      </c>
      <c r="D29639" s="215" t="s">
        <v>93447</v>
      </c>
    </row>
    <row r="29640" spans="1:4">
      <c r="A29640" s="215" t="s">
        <v>93448</v>
      </c>
      <c r="B29640" s="215">
        <v>1</v>
      </c>
      <c r="C29640" s="216" t="s">
        <v>93449</v>
      </c>
      <c r="D29640" s="215" t="s">
        <v>93450</v>
      </c>
    </row>
    <row r="29641" spans="1:4">
      <c r="A29641" s="215" t="s">
        <v>93451</v>
      </c>
      <c r="B29641" s="215">
        <v>1</v>
      </c>
      <c r="C29641" s="216" t="s">
        <v>93452</v>
      </c>
      <c r="D29641" s="215" t="s">
        <v>93453</v>
      </c>
    </row>
    <row r="29642" spans="1:4">
      <c r="A29642" s="215" t="s">
        <v>93454</v>
      </c>
      <c r="B29642" s="215">
        <v>1</v>
      </c>
      <c r="C29642" s="216" t="s">
        <v>93455</v>
      </c>
      <c r="D29642" s="215" t="s">
        <v>93456</v>
      </c>
    </row>
    <row r="29643" spans="1:4">
      <c r="A29643" s="215" t="s">
        <v>93457</v>
      </c>
      <c r="B29643" s="215">
        <v>1</v>
      </c>
      <c r="C29643" s="216" t="s">
        <v>93458</v>
      </c>
      <c r="D29643" s="215" t="s">
        <v>93459</v>
      </c>
    </row>
    <row r="29644" spans="1:4">
      <c r="A29644" s="215" t="s">
        <v>93460</v>
      </c>
      <c r="B29644" s="215">
        <v>1</v>
      </c>
      <c r="C29644" s="216" t="s">
        <v>93461</v>
      </c>
      <c r="D29644" s="215" t="s">
        <v>93462</v>
      </c>
    </row>
    <row r="29645" spans="1:4">
      <c r="A29645" s="215" t="s">
        <v>93463</v>
      </c>
      <c r="B29645" s="215">
        <v>2</v>
      </c>
      <c r="C29645" s="216" t="s">
        <v>93464</v>
      </c>
      <c r="D29645" s="215" t="s">
        <v>93465</v>
      </c>
    </row>
    <row r="29646" spans="1:4">
      <c r="A29646" s="215" t="s">
        <v>93466</v>
      </c>
      <c r="B29646" s="215">
        <v>1</v>
      </c>
      <c r="C29646" s="216" t="s">
        <v>93467</v>
      </c>
      <c r="D29646" s="215" t="s">
        <v>93468</v>
      </c>
    </row>
    <row r="29647" spans="1:4">
      <c r="A29647" s="215" t="s">
        <v>93469</v>
      </c>
      <c r="B29647" s="215">
        <v>1</v>
      </c>
      <c r="C29647" s="216" t="s">
        <v>93470</v>
      </c>
      <c r="D29647" s="215" t="s">
        <v>93471</v>
      </c>
    </row>
    <row r="29648" spans="1:4">
      <c r="A29648" s="215" t="s">
        <v>93472</v>
      </c>
      <c r="B29648" s="215">
        <v>1</v>
      </c>
      <c r="C29648" s="216" t="s">
        <v>93473</v>
      </c>
      <c r="D29648" s="215" t="s">
        <v>93474</v>
      </c>
    </row>
    <row r="29649" spans="1:4">
      <c r="A29649" s="215" t="s">
        <v>93475</v>
      </c>
      <c r="B29649" s="215">
        <v>1</v>
      </c>
      <c r="C29649" s="216" t="s">
        <v>93476</v>
      </c>
      <c r="D29649" s="215" t="s">
        <v>93477</v>
      </c>
    </row>
    <row r="29650" spans="1:4">
      <c r="A29650" s="215" t="s">
        <v>93478</v>
      </c>
      <c r="B29650" s="215">
        <v>1</v>
      </c>
      <c r="C29650" s="216" t="s">
        <v>93479</v>
      </c>
      <c r="D29650" s="215" t="s">
        <v>93480</v>
      </c>
    </row>
    <row r="29651" spans="1:4">
      <c r="A29651" s="215" t="s">
        <v>93481</v>
      </c>
      <c r="B29651" s="215">
        <v>1</v>
      </c>
      <c r="C29651" s="216" t="s">
        <v>93482</v>
      </c>
      <c r="D29651" s="215" t="s">
        <v>93483</v>
      </c>
    </row>
    <row r="29652" spans="1:4">
      <c r="A29652" s="215" t="s">
        <v>93484</v>
      </c>
      <c r="B29652" s="215">
        <v>1</v>
      </c>
      <c r="C29652" s="216" t="s">
        <v>93485</v>
      </c>
      <c r="D29652" s="215" t="s">
        <v>93486</v>
      </c>
    </row>
    <row r="29653" spans="1:4">
      <c r="A29653" s="215" t="s">
        <v>93487</v>
      </c>
      <c r="B29653" s="215">
        <v>2</v>
      </c>
      <c r="C29653" s="216" t="s">
        <v>93488</v>
      </c>
      <c r="D29653" s="215" t="s">
        <v>93489</v>
      </c>
    </row>
    <row r="29654" spans="1:4">
      <c r="A29654" s="215" t="s">
        <v>93490</v>
      </c>
      <c r="B29654" s="215">
        <v>1</v>
      </c>
      <c r="C29654" s="216" t="s">
        <v>93491</v>
      </c>
      <c r="D29654" s="215" t="s">
        <v>93492</v>
      </c>
    </row>
    <row r="29655" spans="1:4">
      <c r="A29655" s="215" t="s">
        <v>93493</v>
      </c>
      <c r="B29655" s="215">
        <v>1</v>
      </c>
      <c r="C29655" s="216" t="s">
        <v>93494</v>
      </c>
      <c r="D29655" s="215" t="s">
        <v>93495</v>
      </c>
    </row>
    <row r="29656" spans="1:4">
      <c r="A29656" s="215" t="s">
        <v>93496</v>
      </c>
      <c r="B29656" s="215">
        <v>1</v>
      </c>
      <c r="C29656" s="216" t="s">
        <v>93497</v>
      </c>
      <c r="D29656" s="215" t="s">
        <v>93498</v>
      </c>
    </row>
    <row r="29657" spans="1:4">
      <c r="A29657" s="215" t="s">
        <v>93499</v>
      </c>
      <c r="B29657" s="215">
        <v>1</v>
      </c>
      <c r="C29657" s="216" t="s">
        <v>93500</v>
      </c>
      <c r="D29657" s="215" t="s">
        <v>93501</v>
      </c>
    </row>
    <row r="29658" spans="1:4">
      <c r="A29658" s="215" t="s">
        <v>93502</v>
      </c>
      <c r="B29658" s="215">
        <v>1</v>
      </c>
      <c r="C29658" s="216" t="s">
        <v>93503</v>
      </c>
      <c r="D29658" s="215" t="s">
        <v>93504</v>
      </c>
    </row>
    <row r="29659" spans="1:4">
      <c r="A29659" s="215" t="s">
        <v>93505</v>
      </c>
      <c r="B29659" s="215">
        <v>2</v>
      </c>
      <c r="C29659" s="216" t="s">
        <v>93506</v>
      </c>
      <c r="D29659" s="215" t="s">
        <v>93507</v>
      </c>
    </row>
    <row r="29660" spans="1:4">
      <c r="A29660" s="215" t="s">
        <v>93508</v>
      </c>
      <c r="B29660" s="215">
        <v>1</v>
      </c>
      <c r="C29660" s="216" t="s">
        <v>93509</v>
      </c>
      <c r="D29660" s="215" t="s">
        <v>93510</v>
      </c>
    </row>
    <row r="29661" spans="1:4">
      <c r="A29661" s="215" t="s">
        <v>93511</v>
      </c>
      <c r="B29661" s="215">
        <v>2</v>
      </c>
      <c r="C29661" s="216" t="s">
        <v>93512</v>
      </c>
      <c r="D29661" s="215" t="s">
        <v>93513</v>
      </c>
    </row>
    <row r="29662" spans="1:4">
      <c r="A29662" s="215" t="s">
        <v>93514</v>
      </c>
      <c r="B29662" s="215">
        <v>1</v>
      </c>
      <c r="C29662" s="216" t="s">
        <v>93515</v>
      </c>
      <c r="D29662" s="215" t="s">
        <v>93516</v>
      </c>
    </row>
    <row r="29663" spans="1:4">
      <c r="A29663" s="215" t="s">
        <v>93517</v>
      </c>
      <c r="B29663" s="215">
        <v>1</v>
      </c>
      <c r="C29663" s="216" t="s">
        <v>93518</v>
      </c>
      <c r="D29663" s="215" t="s">
        <v>93519</v>
      </c>
    </row>
    <row r="29664" spans="1:4">
      <c r="A29664" s="215" t="s">
        <v>93520</v>
      </c>
      <c r="B29664" s="215">
        <v>1</v>
      </c>
      <c r="C29664" s="216" t="s">
        <v>93521</v>
      </c>
      <c r="D29664" s="215" t="s">
        <v>93522</v>
      </c>
    </row>
    <row r="29665" spans="1:4">
      <c r="A29665" s="215" t="s">
        <v>93523</v>
      </c>
      <c r="B29665" s="215">
        <v>1</v>
      </c>
      <c r="C29665" s="216" t="s">
        <v>58209</v>
      </c>
      <c r="D29665" s="215" t="s">
        <v>93524</v>
      </c>
    </row>
    <row r="29666" spans="1:4">
      <c r="A29666" s="215" t="s">
        <v>93525</v>
      </c>
      <c r="B29666" s="215">
        <v>1</v>
      </c>
      <c r="C29666" s="216" t="s">
        <v>93526</v>
      </c>
      <c r="D29666" s="215" t="s">
        <v>93527</v>
      </c>
    </row>
    <row r="29667" spans="1:4">
      <c r="A29667" s="215" t="s">
        <v>93528</v>
      </c>
      <c r="B29667" s="215">
        <v>1</v>
      </c>
      <c r="C29667" s="216" t="s">
        <v>93529</v>
      </c>
      <c r="D29667" s="215" t="s">
        <v>93354</v>
      </c>
    </row>
    <row r="29668" spans="1:4">
      <c r="A29668" s="215" t="s">
        <v>93530</v>
      </c>
      <c r="B29668" s="215">
        <v>1</v>
      </c>
      <c r="C29668" s="216" t="s">
        <v>93531</v>
      </c>
      <c r="D29668" s="215" t="s">
        <v>93532</v>
      </c>
    </row>
    <row r="29669" spans="1:4">
      <c r="A29669" s="215" t="s">
        <v>93533</v>
      </c>
      <c r="B29669" s="215">
        <v>1</v>
      </c>
      <c r="C29669" s="216" t="s">
        <v>93534</v>
      </c>
      <c r="D29669" s="215" t="s">
        <v>93535</v>
      </c>
    </row>
    <row r="29670" spans="1:4">
      <c r="A29670" s="215" t="s">
        <v>93536</v>
      </c>
      <c r="B29670" s="215">
        <v>1</v>
      </c>
      <c r="C29670" s="216" t="s">
        <v>93537</v>
      </c>
      <c r="D29670" s="215" t="s">
        <v>93357</v>
      </c>
    </row>
    <row r="29671" spans="1:4">
      <c r="A29671" s="215" t="s">
        <v>93538</v>
      </c>
      <c r="B29671" s="215">
        <v>1</v>
      </c>
      <c r="C29671" s="216" t="s">
        <v>93539</v>
      </c>
      <c r="D29671" s="215" t="s">
        <v>93540</v>
      </c>
    </row>
    <row r="29672" spans="1:4">
      <c r="A29672" s="215" t="s">
        <v>93541</v>
      </c>
      <c r="B29672" s="215">
        <v>1</v>
      </c>
      <c r="C29672" s="216" t="s">
        <v>93542</v>
      </c>
      <c r="D29672" s="215" t="s">
        <v>93543</v>
      </c>
    </row>
    <row r="29673" spans="1:4">
      <c r="A29673" s="215" t="s">
        <v>93544</v>
      </c>
      <c r="B29673" s="215">
        <v>1</v>
      </c>
      <c r="C29673" s="216" t="s">
        <v>111564</v>
      </c>
      <c r="D29673" s="215" t="s">
        <v>93545</v>
      </c>
    </row>
    <row r="29674" spans="1:4">
      <c r="A29674" s="215" t="s">
        <v>93546</v>
      </c>
      <c r="B29674" s="215">
        <v>2</v>
      </c>
      <c r="C29674" s="216" t="s">
        <v>111565</v>
      </c>
      <c r="D29674" s="215" t="s">
        <v>93360</v>
      </c>
    </row>
    <row r="29675" spans="1:4">
      <c r="A29675" s="215" t="s">
        <v>93547</v>
      </c>
      <c r="B29675" s="215">
        <v>1</v>
      </c>
      <c r="C29675" s="216" t="s">
        <v>93548</v>
      </c>
      <c r="D29675" s="215" t="s">
        <v>93549</v>
      </c>
    </row>
    <row r="29676" spans="1:4">
      <c r="A29676" s="215" t="s">
        <v>93550</v>
      </c>
      <c r="B29676" s="215">
        <v>1</v>
      </c>
      <c r="C29676" s="216" t="s">
        <v>23540</v>
      </c>
      <c r="D29676" s="215" t="s">
        <v>93551</v>
      </c>
    </row>
    <row r="29677" spans="1:4">
      <c r="A29677" s="215" t="s">
        <v>93552</v>
      </c>
      <c r="B29677" s="215">
        <v>2</v>
      </c>
      <c r="C29677" s="216" t="s">
        <v>93553</v>
      </c>
      <c r="D29677" s="215" t="s">
        <v>93554</v>
      </c>
    </row>
    <row r="29678" spans="1:4">
      <c r="A29678" s="215" t="s">
        <v>93555</v>
      </c>
      <c r="B29678" s="215">
        <v>1</v>
      </c>
      <c r="C29678" s="216" t="s">
        <v>93556</v>
      </c>
      <c r="D29678" s="215" t="s">
        <v>93557</v>
      </c>
    </row>
    <row r="29679" spans="1:4">
      <c r="A29679" s="215" t="s">
        <v>93558</v>
      </c>
      <c r="B29679" s="215">
        <v>1</v>
      </c>
      <c r="C29679" s="216" t="s">
        <v>93559</v>
      </c>
      <c r="D29679" s="215" t="s">
        <v>93560</v>
      </c>
    </row>
    <row r="29680" spans="1:4">
      <c r="A29680" s="215" t="s">
        <v>93561</v>
      </c>
      <c r="B29680" s="215">
        <v>1</v>
      </c>
      <c r="C29680" s="216" t="s">
        <v>93562</v>
      </c>
      <c r="D29680" s="215" t="s">
        <v>93563</v>
      </c>
    </row>
    <row r="29681" spans="1:4">
      <c r="A29681" s="215" t="s">
        <v>93564</v>
      </c>
      <c r="B29681" s="215">
        <v>1</v>
      </c>
      <c r="C29681" s="216" t="s">
        <v>93565</v>
      </c>
      <c r="D29681" s="215" t="s">
        <v>93566</v>
      </c>
    </row>
    <row r="29682" spans="1:4">
      <c r="A29682" s="215" t="s">
        <v>93567</v>
      </c>
      <c r="B29682" s="215">
        <v>1</v>
      </c>
      <c r="C29682" s="216" t="s">
        <v>93568</v>
      </c>
      <c r="D29682" s="215" t="s">
        <v>93569</v>
      </c>
    </row>
    <row r="29683" spans="1:4">
      <c r="A29683" s="215" t="s">
        <v>93570</v>
      </c>
      <c r="B29683" s="215">
        <v>1</v>
      </c>
      <c r="C29683" s="216" t="s">
        <v>93571</v>
      </c>
      <c r="D29683" s="215" t="s">
        <v>93572</v>
      </c>
    </row>
    <row r="29684" spans="1:4">
      <c r="A29684" s="215" t="s">
        <v>93573</v>
      </c>
      <c r="B29684" s="215">
        <v>1</v>
      </c>
      <c r="C29684" s="216" t="s">
        <v>93574</v>
      </c>
      <c r="D29684" s="215" t="s">
        <v>92156</v>
      </c>
    </row>
    <row r="29685" spans="1:4">
      <c r="A29685" s="215" t="s">
        <v>93575</v>
      </c>
      <c r="B29685" s="215">
        <v>1</v>
      </c>
      <c r="C29685" s="216" t="s">
        <v>93576</v>
      </c>
      <c r="D29685" s="215" t="s">
        <v>93577</v>
      </c>
    </row>
    <row r="29686" spans="1:4">
      <c r="A29686" s="215" t="s">
        <v>93578</v>
      </c>
      <c r="B29686" s="215">
        <v>1</v>
      </c>
      <c r="C29686" s="216" t="s">
        <v>93579</v>
      </c>
      <c r="D29686" s="215" t="s">
        <v>93580</v>
      </c>
    </row>
    <row r="29687" spans="1:4">
      <c r="A29687" s="215" t="s">
        <v>93581</v>
      </c>
      <c r="B29687" s="215">
        <v>2</v>
      </c>
      <c r="C29687" s="216" t="s">
        <v>93582</v>
      </c>
      <c r="D29687" s="215" t="s">
        <v>93580</v>
      </c>
    </row>
    <row r="29688" spans="1:4">
      <c r="A29688" s="215" t="s">
        <v>93583</v>
      </c>
      <c r="B29688" s="215">
        <v>1</v>
      </c>
      <c r="C29688" s="216" t="s">
        <v>93584</v>
      </c>
      <c r="D29688" s="215" t="s">
        <v>93585</v>
      </c>
    </row>
    <row r="29689" spans="1:4">
      <c r="A29689" s="215" t="s">
        <v>93586</v>
      </c>
      <c r="B29689" s="215">
        <v>1</v>
      </c>
      <c r="C29689" s="216" t="s">
        <v>93587</v>
      </c>
      <c r="D29689" s="215" t="s">
        <v>93588</v>
      </c>
    </row>
    <row r="29690" spans="1:4">
      <c r="A29690" s="215" t="s">
        <v>93589</v>
      </c>
      <c r="B29690" s="215">
        <v>2</v>
      </c>
      <c r="C29690" s="216" t="s">
        <v>93590</v>
      </c>
      <c r="D29690" s="215" t="s">
        <v>93435</v>
      </c>
    </row>
    <row r="29691" spans="1:4">
      <c r="A29691" s="215" t="s">
        <v>93591</v>
      </c>
      <c r="B29691" s="215">
        <v>2</v>
      </c>
      <c r="C29691" s="216" t="s">
        <v>93592</v>
      </c>
      <c r="D29691" s="215" t="s">
        <v>93593</v>
      </c>
    </row>
    <row r="29692" spans="1:4">
      <c r="A29692" s="215" t="s">
        <v>93594</v>
      </c>
      <c r="B29692" s="215">
        <v>1</v>
      </c>
      <c r="C29692" s="216" t="s">
        <v>93595</v>
      </c>
      <c r="D29692" s="215" t="s">
        <v>93596</v>
      </c>
    </row>
    <row r="29693" spans="1:4">
      <c r="A29693" s="215" t="s">
        <v>93597</v>
      </c>
      <c r="B29693" s="215">
        <v>1</v>
      </c>
      <c r="C29693" s="216" t="s">
        <v>93598</v>
      </c>
      <c r="D29693" s="215" t="s">
        <v>93599</v>
      </c>
    </row>
    <row r="29694" spans="1:4">
      <c r="A29694" s="215" t="s">
        <v>93600</v>
      </c>
      <c r="B29694" s="215">
        <v>1</v>
      </c>
      <c r="C29694" s="216" t="s">
        <v>93601</v>
      </c>
      <c r="D29694" s="215" t="s">
        <v>93602</v>
      </c>
    </row>
    <row r="29695" spans="1:4">
      <c r="A29695" s="215" t="s">
        <v>93603</v>
      </c>
      <c r="B29695" s="215">
        <v>1</v>
      </c>
      <c r="C29695" s="216" t="s">
        <v>93604</v>
      </c>
      <c r="D29695" s="215" t="s">
        <v>93605</v>
      </c>
    </row>
    <row r="29696" spans="1:4">
      <c r="A29696" s="215" t="s">
        <v>93606</v>
      </c>
      <c r="B29696" s="215">
        <v>1</v>
      </c>
      <c r="C29696" s="216" t="s">
        <v>93607</v>
      </c>
      <c r="D29696" s="215" t="s">
        <v>93608</v>
      </c>
    </row>
    <row r="29697" spans="1:4">
      <c r="A29697" s="215" t="s">
        <v>93609</v>
      </c>
      <c r="B29697" s="215">
        <v>1</v>
      </c>
      <c r="C29697" s="216" t="s">
        <v>93610</v>
      </c>
      <c r="D29697" s="215" t="s">
        <v>93611</v>
      </c>
    </row>
    <row r="29698" spans="1:4">
      <c r="A29698" s="215" t="s">
        <v>93612</v>
      </c>
      <c r="B29698" s="215">
        <v>1</v>
      </c>
      <c r="C29698" s="216" t="s">
        <v>93613</v>
      </c>
      <c r="D29698" s="215" t="s">
        <v>93614</v>
      </c>
    </row>
    <row r="29699" spans="1:4">
      <c r="A29699" s="215" t="s">
        <v>93615</v>
      </c>
      <c r="B29699" s="215">
        <v>1</v>
      </c>
      <c r="C29699" s="216" t="s">
        <v>93616</v>
      </c>
      <c r="D29699" s="215" t="s">
        <v>93617</v>
      </c>
    </row>
    <row r="29700" spans="1:4">
      <c r="A29700" s="215" t="s">
        <v>93618</v>
      </c>
      <c r="B29700" s="215">
        <v>1</v>
      </c>
      <c r="C29700" s="216" t="s">
        <v>93619</v>
      </c>
      <c r="D29700" s="215" t="s">
        <v>93620</v>
      </c>
    </row>
    <row r="29701" spans="1:4">
      <c r="A29701" s="215" t="s">
        <v>93621</v>
      </c>
      <c r="B29701" s="215">
        <v>1</v>
      </c>
      <c r="C29701" s="216" t="s">
        <v>93622</v>
      </c>
      <c r="D29701" s="215" t="s">
        <v>93623</v>
      </c>
    </row>
    <row r="29702" spans="1:4">
      <c r="A29702" s="215" t="s">
        <v>93624</v>
      </c>
      <c r="B29702" s="215">
        <v>1</v>
      </c>
      <c r="C29702" s="216" t="s">
        <v>93625</v>
      </c>
      <c r="D29702" s="215" t="s">
        <v>93626</v>
      </c>
    </row>
    <row r="29703" spans="1:4">
      <c r="A29703" s="215" t="s">
        <v>93627</v>
      </c>
      <c r="B29703" s="215">
        <v>1</v>
      </c>
      <c r="C29703" s="216" t="s">
        <v>93628</v>
      </c>
      <c r="D29703" s="215" t="s">
        <v>93629</v>
      </c>
    </row>
    <row r="29704" spans="1:4">
      <c r="A29704" s="215" t="s">
        <v>93630</v>
      </c>
      <c r="B29704" s="215">
        <v>1</v>
      </c>
      <c r="C29704" s="216" t="s">
        <v>93631</v>
      </c>
      <c r="D29704" s="215" t="s">
        <v>93632</v>
      </c>
    </row>
    <row r="29705" spans="1:4">
      <c r="A29705" s="215" t="s">
        <v>93633</v>
      </c>
      <c r="B29705" s="215">
        <v>1</v>
      </c>
      <c r="C29705" s="216" t="s">
        <v>93634</v>
      </c>
      <c r="D29705" s="215" t="s">
        <v>93635</v>
      </c>
    </row>
    <row r="29706" spans="1:4">
      <c r="A29706" s="215" t="s">
        <v>93636</v>
      </c>
      <c r="B29706" s="215">
        <v>1</v>
      </c>
      <c r="C29706" s="216" t="s">
        <v>93637</v>
      </c>
      <c r="D29706" s="215" t="s">
        <v>93638</v>
      </c>
    </row>
    <row r="29707" spans="1:4">
      <c r="A29707" s="215" t="s">
        <v>93639</v>
      </c>
      <c r="B29707" s="215">
        <v>1</v>
      </c>
      <c r="C29707" s="216" t="s">
        <v>93640</v>
      </c>
      <c r="D29707" s="215" t="s">
        <v>93641</v>
      </c>
    </row>
    <row r="29708" spans="1:4">
      <c r="A29708" s="215" t="s">
        <v>93642</v>
      </c>
      <c r="B29708" s="215">
        <v>1</v>
      </c>
      <c r="C29708" s="216" t="s">
        <v>93643</v>
      </c>
      <c r="D29708" s="215" t="s">
        <v>93644</v>
      </c>
    </row>
    <row r="29709" spans="1:4">
      <c r="A29709" s="215" t="s">
        <v>93645</v>
      </c>
      <c r="B29709" s="215">
        <v>1</v>
      </c>
      <c r="C29709" s="216" t="s">
        <v>93646</v>
      </c>
      <c r="D29709" s="215" t="s">
        <v>93647</v>
      </c>
    </row>
    <row r="29710" spans="1:4">
      <c r="A29710" s="215" t="s">
        <v>93648</v>
      </c>
      <c r="B29710" s="215">
        <v>1</v>
      </c>
      <c r="C29710" s="216" t="s">
        <v>93649</v>
      </c>
      <c r="D29710" s="215" t="s">
        <v>93650</v>
      </c>
    </row>
    <row r="29711" spans="1:4">
      <c r="A29711" s="215" t="s">
        <v>93651</v>
      </c>
      <c r="B29711" s="215">
        <v>1</v>
      </c>
      <c r="C29711" s="216" t="s">
        <v>93652</v>
      </c>
      <c r="D29711" s="215" t="s">
        <v>93653</v>
      </c>
    </row>
    <row r="29712" spans="1:4">
      <c r="A29712" s="215" t="s">
        <v>93654</v>
      </c>
      <c r="B29712" s="215">
        <v>1</v>
      </c>
      <c r="C29712" s="216" t="s">
        <v>93655</v>
      </c>
      <c r="D29712" s="215" t="s">
        <v>93656</v>
      </c>
    </row>
    <row r="29713" spans="1:4">
      <c r="A29713" s="215" t="s">
        <v>93657</v>
      </c>
      <c r="B29713" s="215">
        <v>1</v>
      </c>
      <c r="C29713" s="216" t="s">
        <v>93658</v>
      </c>
      <c r="D29713" s="215" t="s">
        <v>93659</v>
      </c>
    </row>
    <row r="29714" spans="1:4">
      <c r="A29714" s="215" t="s">
        <v>93660</v>
      </c>
      <c r="B29714" s="215">
        <v>1</v>
      </c>
      <c r="C29714" s="216" t="s">
        <v>93661</v>
      </c>
      <c r="D29714" s="215" t="s">
        <v>93662</v>
      </c>
    </row>
    <row r="29715" spans="1:4">
      <c r="A29715" s="215" t="s">
        <v>93663</v>
      </c>
      <c r="B29715" s="215">
        <v>1</v>
      </c>
      <c r="C29715" s="216" t="s">
        <v>93664</v>
      </c>
      <c r="D29715" s="215" t="s">
        <v>93665</v>
      </c>
    </row>
    <row r="29716" spans="1:4">
      <c r="A29716" s="215" t="s">
        <v>93666</v>
      </c>
      <c r="B29716" s="215">
        <v>1</v>
      </c>
      <c r="C29716" s="216" t="s">
        <v>93667</v>
      </c>
      <c r="D29716" s="215" t="s">
        <v>93668</v>
      </c>
    </row>
    <row r="29717" spans="1:4">
      <c r="A29717" s="215" t="s">
        <v>93669</v>
      </c>
      <c r="B29717" s="215">
        <v>1</v>
      </c>
      <c r="C29717" s="216" t="s">
        <v>93670</v>
      </c>
      <c r="D29717" s="215" t="s">
        <v>93671</v>
      </c>
    </row>
    <row r="29718" spans="1:4">
      <c r="A29718" s="215" t="s">
        <v>93672</v>
      </c>
      <c r="B29718" s="215">
        <v>1</v>
      </c>
      <c r="C29718" s="216" t="s">
        <v>93673</v>
      </c>
      <c r="D29718" s="215" t="s">
        <v>93674</v>
      </c>
    </row>
    <row r="29719" spans="1:4">
      <c r="A29719" s="215" t="s">
        <v>93675</v>
      </c>
      <c r="B29719" s="215">
        <v>1</v>
      </c>
      <c r="C29719" s="216" t="s">
        <v>93676</v>
      </c>
      <c r="D29719" s="215" t="s">
        <v>93677</v>
      </c>
    </row>
    <row r="29720" spans="1:4">
      <c r="A29720" s="215" t="s">
        <v>93678</v>
      </c>
      <c r="B29720" s="215">
        <v>1</v>
      </c>
      <c r="C29720" s="216" t="s">
        <v>93679</v>
      </c>
      <c r="D29720" s="215" t="s">
        <v>93680</v>
      </c>
    </row>
    <row r="29721" spans="1:4">
      <c r="A29721" s="215" t="s">
        <v>93681</v>
      </c>
      <c r="B29721" s="215">
        <v>1</v>
      </c>
      <c r="C29721" s="216" t="s">
        <v>93682</v>
      </c>
      <c r="D29721" s="215" t="s">
        <v>93683</v>
      </c>
    </row>
    <row r="29722" spans="1:4">
      <c r="A29722" s="215" t="s">
        <v>93684</v>
      </c>
      <c r="B29722" s="215">
        <v>1</v>
      </c>
      <c r="C29722" s="216" t="s">
        <v>93685</v>
      </c>
      <c r="D29722" s="215" t="s">
        <v>93686</v>
      </c>
    </row>
    <row r="29723" spans="1:4">
      <c r="A29723" s="215" t="s">
        <v>93687</v>
      </c>
      <c r="B29723" s="215">
        <v>1</v>
      </c>
      <c r="C29723" s="216" t="s">
        <v>93688</v>
      </c>
      <c r="D29723" s="215" t="s">
        <v>93689</v>
      </c>
    </row>
    <row r="29724" spans="1:4">
      <c r="A29724" s="215" t="s">
        <v>93690</v>
      </c>
      <c r="B29724" s="215">
        <v>1</v>
      </c>
      <c r="C29724" s="216" t="s">
        <v>93691</v>
      </c>
      <c r="D29724" s="215" t="s">
        <v>93692</v>
      </c>
    </row>
    <row r="29725" spans="1:4">
      <c r="A29725" s="215" t="s">
        <v>93693</v>
      </c>
      <c r="B29725" s="215">
        <v>1</v>
      </c>
      <c r="C29725" s="216" t="s">
        <v>93694</v>
      </c>
      <c r="D29725" s="215" t="s">
        <v>93695</v>
      </c>
    </row>
    <row r="29726" spans="1:4">
      <c r="A29726" s="215" t="s">
        <v>93696</v>
      </c>
      <c r="B29726" s="215">
        <v>1</v>
      </c>
      <c r="C29726" s="216" t="s">
        <v>93697</v>
      </c>
      <c r="D29726" s="215" t="s">
        <v>93698</v>
      </c>
    </row>
    <row r="29727" spans="1:4">
      <c r="A29727" s="215" t="s">
        <v>93699</v>
      </c>
      <c r="B29727" s="215">
        <v>1</v>
      </c>
      <c r="C29727" s="216" t="s">
        <v>93700</v>
      </c>
      <c r="D29727" s="215" t="s">
        <v>93701</v>
      </c>
    </row>
    <row r="29728" spans="1:4">
      <c r="A29728" s="215" t="s">
        <v>93702</v>
      </c>
      <c r="B29728" s="215">
        <v>1</v>
      </c>
      <c r="C29728" s="216" t="s">
        <v>93703</v>
      </c>
      <c r="D29728" s="215" t="s">
        <v>93704</v>
      </c>
    </row>
    <row r="29729" spans="1:4">
      <c r="A29729" s="215" t="s">
        <v>93705</v>
      </c>
      <c r="B29729" s="215">
        <v>1</v>
      </c>
      <c r="C29729" s="216" t="s">
        <v>93706</v>
      </c>
      <c r="D29729" s="215" t="s">
        <v>93707</v>
      </c>
    </row>
    <row r="29730" spans="1:4">
      <c r="A29730" s="215" t="s">
        <v>93708</v>
      </c>
      <c r="B29730" s="215">
        <v>1</v>
      </c>
      <c r="C29730" s="216" t="s">
        <v>93709</v>
      </c>
      <c r="D29730" s="215" t="s">
        <v>93710</v>
      </c>
    </row>
    <row r="29731" spans="1:4">
      <c r="A29731" s="215" t="s">
        <v>93711</v>
      </c>
      <c r="B29731" s="215">
        <v>1</v>
      </c>
      <c r="C29731" s="216" t="s">
        <v>93712</v>
      </c>
      <c r="D29731" s="215" t="s">
        <v>93713</v>
      </c>
    </row>
    <row r="29732" spans="1:4">
      <c r="A29732" s="215" t="s">
        <v>93714</v>
      </c>
      <c r="B29732" s="215">
        <v>1</v>
      </c>
      <c r="C29732" s="216" t="s">
        <v>93715</v>
      </c>
      <c r="D29732" s="215" t="s">
        <v>93716</v>
      </c>
    </row>
    <row r="29733" spans="1:4">
      <c r="A29733" s="215" t="s">
        <v>93717</v>
      </c>
      <c r="B29733" s="215">
        <v>1</v>
      </c>
      <c r="C29733" s="216" t="s">
        <v>93718</v>
      </c>
      <c r="D29733" s="215" t="s">
        <v>93719</v>
      </c>
    </row>
    <row r="29734" spans="1:4">
      <c r="A29734" s="215" t="s">
        <v>93720</v>
      </c>
      <c r="B29734" s="215">
        <v>1</v>
      </c>
      <c r="C29734" s="216" t="s">
        <v>93721</v>
      </c>
      <c r="D29734" s="215" t="s">
        <v>93722</v>
      </c>
    </row>
    <row r="29735" spans="1:4">
      <c r="A29735" s="215" t="s">
        <v>93723</v>
      </c>
      <c r="B29735" s="215">
        <v>1</v>
      </c>
      <c r="C29735" s="216" t="s">
        <v>93724</v>
      </c>
      <c r="D29735" s="215" t="s">
        <v>93725</v>
      </c>
    </row>
    <row r="29736" spans="1:4">
      <c r="A29736" s="215" t="s">
        <v>93726</v>
      </c>
      <c r="B29736" s="215">
        <v>1</v>
      </c>
      <c r="C29736" s="216" t="s">
        <v>93727</v>
      </c>
      <c r="D29736" s="215" t="s">
        <v>93728</v>
      </c>
    </row>
    <row r="29737" spans="1:4">
      <c r="A29737" s="215" t="s">
        <v>93729</v>
      </c>
      <c r="B29737" s="215">
        <v>1</v>
      </c>
      <c r="C29737" s="216" t="s">
        <v>93730</v>
      </c>
      <c r="D29737" s="215" t="s">
        <v>93731</v>
      </c>
    </row>
    <row r="29738" spans="1:4">
      <c r="A29738" s="215" t="s">
        <v>93732</v>
      </c>
      <c r="B29738" s="215">
        <v>1</v>
      </c>
      <c r="C29738" s="216" t="s">
        <v>93733</v>
      </c>
      <c r="D29738" s="215" t="s">
        <v>93734</v>
      </c>
    </row>
    <row r="29739" spans="1:4">
      <c r="A29739" s="215" t="s">
        <v>93735</v>
      </c>
      <c r="B29739" s="215">
        <v>1</v>
      </c>
      <c r="C29739" s="216" t="s">
        <v>93736</v>
      </c>
      <c r="D29739" s="215" t="s">
        <v>93737</v>
      </c>
    </row>
    <row r="29740" spans="1:4">
      <c r="A29740" s="215" t="s">
        <v>93738</v>
      </c>
      <c r="B29740" s="215">
        <v>1</v>
      </c>
      <c r="C29740" s="216" t="s">
        <v>93739</v>
      </c>
      <c r="D29740" s="215" t="s">
        <v>93740</v>
      </c>
    </row>
    <row r="29741" spans="1:4">
      <c r="A29741" s="215" t="s">
        <v>93741</v>
      </c>
      <c r="B29741" s="215">
        <v>1</v>
      </c>
      <c r="C29741" s="216" t="s">
        <v>93742</v>
      </c>
      <c r="D29741" s="215" t="s">
        <v>93743</v>
      </c>
    </row>
    <row r="29742" spans="1:4">
      <c r="A29742" s="215" t="s">
        <v>93744</v>
      </c>
      <c r="B29742" s="215">
        <v>1</v>
      </c>
      <c r="C29742" s="216" t="s">
        <v>93745</v>
      </c>
      <c r="D29742" s="215" t="s">
        <v>93746</v>
      </c>
    </row>
    <row r="29743" spans="1:4">
      <c r="A29743" s="215" t="s">
        <v>93747</v>
      </c>
      <c r="B29743" s="215">
        <v>1</v>
      </c>
      <c r="C29743" s="216" t="s">
        <v>93748</v>
      </c>
      <c r="D29743" s="215" t="s">
        <v>93749</v>
      </c>
    </row>
    <row r="29744" spans="1:4">
      <c r="A29744" s="215" t="s">
        <v>93750</v>
      </c>
      <c r="B29744" s="215">
        <v>1</v>
      </c>
      <c r="C29744" s="216" t="s">
        <v>93751</v>
      </c>
      <c r="D29744" s="215" t="s">
        <v>93752</v>
      </c>
    </row>
    <row r="29745" spans="1:4">
      <c r="A29745" s="215" t="s">
        <v>93753</v>
      </c>
      <c r="B29745" s="215">
        <v>1</v>
      </c>
      <c r="C29745" s="216" t="s">
        <v>93754</v>
      </c>
      <c r="D29745" s="215" t="s">
        <v>93755</v>
      </c>
    </row>
    <row r="29746" spans="1:4">
      <c r="A29746" s="215" t="s">
        <v>93756</v>
      </c>
      <c r="B29746" s="215">
        <v>1</v>
      </c>
      <c r="C29746" s="216" t="s">
        <v>93757</v>
      </c>
      <c r="D29746" s="215" t="s">
        <v>93758</v>
      </c>
    </row>
    <row r="29747" spans="1:4">
      <c r="A29747" s="215" t="s">
        <v>93759</v>
      </c>
      <c r="B29747" s="215">
        <v>1</v>
      </c>
      <c r="C29747" s="216" t="s">
        <v>93760</v>
      </c>
      <c r="D29747" s="215" t="s">
        <v>93761</v>
      </c>
    </row>
    <row r="29748" spans="1:4">
      <c r="A29748" s="215" t="s">
        <v>93762</v>
      </c>
      <c r="B29748" s="215">
        <v>2</v>
      </c>
      <c r="C29748" s="216" t="s">
        <v>93763</v>
      </c>
      <c r="D29748" s="215" t="s">
        <v>93764</v>
      </c>
    </row>
    <row r="29749" spans="1:4">
      <c r="A29749" s="215" t="s">
        <v>93765</v>
      </c>
      <c r="B29749" s="215">
        <v>1</v>
      </c>
      <c r="C29749" s="216" t="s">
        <v>93766</v>
      </c>
      <c r="D29749" s="215" t="s">
        <v>93767</v>
      </c>
    </row>
    <row r="29750" spans="1:4">
      <c r="A29750" s="215" t="s">
        <v>93768</v>
      </c>
      <c r="B29750" s="215">
        <v>1</v>
      </c>
      <c r="C29750" s="216" t="s">
        <v>93769</v>
      </c>
      <c r="D29750" s="215" t="s">
        <v>93770</v>
      </c>
    </row>
    <row r="29751" spans="1:4">
      <c r="A29751" s="215" t="s">
        <v>93771</v>
      </c>
      <c r="B29751" s="215">
        <v>1</v>
      </c>
      <c r="C29751" s="216" t="s">
        <v>93772</v>
      </c>
      <c r="D29751" s="215" t="s">
        <v>93773</v>
      </c>
    </row>
    <row r="29752" spans="1:4">
      <c r="A29752" s="215" t="s">
        <v>93774</v>
      </c>
      <c r="B29752" s="215">
        <v>1</v>
      </c>
      <c r="C29752" s="216" t="s">
        <v>93775</v>
      </c>
      <c r="D29752" s="215" t="s">
        <v>93776</v>
      </c>
    </row>
    <row r="29753" spans="1:4">
      <c r="A29753" s="215" t="s">
        <v>93777</v>
      </c>
      <c r="B29753" s="215">
        <v>1</v>
      </c>
      <c r="C29753" s="216" t="s">
        <v>93778</v>
      </c>
      <c r="D29753" s="215" t="s">
        <v>93779</v>
      </c>
    </row>
    <row r="29754" spans="1:4">
      <c r="A29754" s="215" t="s">
        <v>93780</v>
      </c>
      <c r="B29754" s="215">
        <v>1</v>
      </c>
      <c r="C29754" s="216" t="s">
        <v>93781</v>
      </c>
      <c r="D29754" s="215" t="s">
        <v>93782</v>
      </c>
    </row>
    <row r="29755" spans="1:4">
      <c r="A29755" s="215" t="s">
        <v>93783</v>
      </c>
      <c r="B29755" s="215">
        <v>1</v>
      </c>
      <c r="C29755" s="216" t="s">
        <v>93784</v>
      </c>
      <c r="D29755" s="215" t="s">
        <v>93785</v>
      </c>
    </row>
    <row r="29756" spans="1:4">
      <c r="A29756" s="215" t="s">
        <v>93786</v>
      </c>
      <c r="B29756" s="215">
        <v>1</v>
      </c>
      <c r="C29756" s="216" t="s">
        <v>93787</v>
      </c>
      <c r="D29756" s="215" t="s">
        <v>93788</v>
      </c>
    </row>
    <row r="29757" spans="1:4">
      <c r="A29757" s="215" t="s">
        <v>93789</v>
      </c>
      <c r="B29757" s="215">
        <v>1</v>
      </c>
      <c r="C29757" s="216" t="s">
        <v>93790</v>
      </c>
      <c r="D29757" s="215" t="s">
        <v>93791</v>
      </c>
    </row>
    <row r="29758" spans="1:4">
      <c r="A29758" s="215" t="s">
        <v>93792</v>
      </c>
      <c r="B29758" s="215">
        <v>1</v>
      </c>
      <c r="C29758" s="216" t="s">
        <v>93793</v>
      </c>
      <c r="D29758" s="215" t="s">
        <v>93794</v>
      </c>
    </row>
    <row r="29759" spans="1:4">
      <c r="A29759" s="215" t="s">
        <v>93795</v>
      </c>
      <c r="B29759" s="215">
        <v>1</v>
      </c>
      <c r="C29759" s="216" t="s">
        <v>93796</v>
      </c>
      <c r="D29759" s="215" t="s">
        <v>93797</v>
      </c>
    </row>
    <row r="29760" spans="1:4">
      <c r="A29760" s="215" t="s">
        <v>93798</v>
      </c>
      <c r="B29760" s="215">
        <v>1</v>
      </c>
      <c r="C29760" s="216" t="s">
        <v>93799</v>
      </c>
      <c r="D29760" s="215" t="s">
        <v>93800</v>
      </c>
    </row>
    <row r="29761" spans="1:4">
      <c r="A29761" s="215" t="s">
        <v>93801</v>
      </c>
      <c r="B29761" s="215">
        <v>1</v>
      </c>
      <c r="C29761" s="216" t="s">
        <v>93802</v>
      </c>
      <c r="D29761" s="215" t="s">
        <v>93803</v>
      </c>
    </row>
    <row r="29762" spans="1:4">
      <c r="A29762" s="215" t="s">
        <v>93804</v>
      </c>
      <c r="B29762" s="215">
        <v>2</v>
      </c>
      <c r="C29762" s="216" t="s">
        <v>93805</v>
      </c>
      <c r="D29762" s="215" t="s">
        <v>93806</v>
      </c>
    </row>
    <row r="29763" spans="1:4">
      <c r="A29763" s="215" t="s">
        <v>93807</v>
      </c>
      <c r="B29763" s="215">
        <v>1</v>
      </c>
      <c r="C29763" s="216" t="s">
        <v>93808</v>
      </c>
      <c r="D29763" s="215" t="s">
        <v>93809</v>
      </c>
    </row>
    <row r="29764" spans="1:4">
      <c r="A29764" s="215" t="s">
        <v>93810</v>
      </c>
      <c r="B29764" s="215">
        <v>1</v>
      </c>
      <c r="C29764" s="216" t="s">
        <v>93811</v>
      </c>
      <c r="D29764" s="215" t="s">
        <v>93812</v>
      </c>
    </row>
    <row r="29765" spans="1:4">
      <c r="A29765" s="215" t="s">
        <v>93813</v>
      </c>
      <c r="B29765" s="215">
        <v>1</v>
      </c>
      <c r="C29765" s="216" t="s">
        <v>93814</v>
      </c>
      <c r="D29765" s="215" t="s">
        <v>93815</v>
      </c>
    </row>
    <row r="29766" spans="1:4">
      <c r="A29766" s="215" t="s">
        <v>93816</v>
      </c>
      <c r="B29766" s="215">
        <v>1</v>
      </c>
      <c r="C29766" s="216" t="s">
        <v>93817</v>
      </c>
      <c r="D29766" s="215" t="s">
        <v>93818</v>
      </c>
    </row>
    <row r="29767" spans="1:4">
      <c r="A29767" s="215" t="s">
        <v>93819</v>
      </c>
      <c r="B29767" s="215">
        <v>1</v>
      </c>
      <c r="C29767" s="216" t="s">
        <v>93820</v>
      </c>
      <c r="D29767" s="215" t="s">
        <v>93821</v>
      </c>
    </row>
    <row r="29768" spans="1:4">
      <c r="A29768" s="215" t="s">
        <v>93822</v>
      </c>
      <c r="B29768" s="215">
        <v>1</v>
      </c>
      <c r="C29768" s="216" t="s">
        <v>93823</v>
      </c>
      <c r="D29768" s="215" t="s">
        <v>93824</v>
      </c>
    </row>
    <row r="29769" spans="1:4">
      <c r="A29769" s="215" t="s">
        <v>93825</v>
      </c>
      <c r="B29769" s="215">
        <v>1</v>
      </c>
      <c r="C29769" s="216" t="s">
        <v>93826</v>
      </c>
      <c r="D29769" s="215" t="s">
        <v>93827</v>
      </c>
    </row>
    <row r="29770" spans="1:4">
      <c r="A29770" s="215" t="s">
        <v>93828</v>
      </c>
      <c r="B29770" s="215">
        <v>1</v>
      </c>
      <c r="C29770" s="216" t="s">
        <v>93829</v>
      </c>
      <c r="D29770" s="215" t="s">
        <v>93830</v>
      </c>
    </row>
    <row r="29771" spans="1:4">
      <c r="A29771" s="215" t="s">
        <v>93831</v>
      </c>
      <c r="B29771" s="215">
        <v>2</v>
      </c>
      <c r="C29771" s="216" t="s">
        <v>93832</v>
      </c>
      <c r="D29771" s="215" t="s">
        <v>93833</v>
      </c>
    </row>
    <row r="29772" spans="1:4">
      <c r="A29772" s="215" t="s">
        <v>93834</v>
      </c>
      <c r="B29772" s="215">
        <v>1</v>
      </c>
      <c r="C29772" s="216" t="s">
        <v>93835</v>
      </c>
      <c r="D29772" s="215" t="s">
        <v>93836</v>
      </c>
    </row>
    <row r="29773" spans="1:4">
      <c r="A29773" s="215" t="s">
        <v>93837</v>
      </c>
      <c r="B29773" s="215">
        <v>1</v>
      </c>
      <c r="C29773" s="216" t="s">
        <v>93838</v>
      </c>
      <c r="D29773" s="215" t="s">
        <v>93839</v>
      </c>
    </row>
    <row r="29774" spans="1:4">
      <c r="A29774" s="215" t="s">
        <v>93840</v>
      </c>
      <c r="B29774" s="215">
        <v>1</v>
      </c>
      <c r="C29774" s="216" t="s">
        <v>93841</v>
      </c>
      <c r="D29774" s="215" t="s">
        <v>93842</v>
      </c>
    </row>
    <row r="29775" spans="1:4">
      <c r="A29775" s="215" t="s">
        <v>93843</v>
      </c>
      <c r="B29775" s="215">
        <v>1</v>
      </c>
      <c r="C29775" s="216" t="s">
        <v>93844</v>
      </c>
      <c r="D29775" s="215" t="s">
        <v>93845</v>
      </c>
    </row>
    <row r="29776" spans="1:4">
      <c r="A29776" s="215" t="s">
        <v>93846</v>
      </c>
      <c r="B29776" s="215">
        <v>1</v>
      </c>
      <c r="C29776" s="216" t="s">
        <v>93847</v>
      </c>
      <c r="D29776" s="215" t="s">
        <v>93848</v>
      </c>
    </row>
    <row r="29777" spans="1:4">
      <c r="A29777" s="215" t="s">
        <v>93849</v>
      </c>
      <c r="B29777" s="215">
        <v>1</v>
      </c>
      <c r="C29777" s="216" t="s">
        <v>93850</v>
      </c>
      <c r="D29777" s="215" t="s">
        <v>93851</v>
      </c>
    </row>
    <row r="29778" spans="1:4">
      <c r="A29778" s="215" t="s">
        <v>93852</v>
      </c>
      <c r="B29778" s="215">
        <v>1</v>
      </c>
      <c r="C29778" s="216" t="s">
        <v>93853</v>
      </c>
      <c r="D29778" s="215" t="s">
        <v>93854</v>
      </c>
    </row>
    <row r="29779" spans="1:4">
      <c r="A29779" s="215" t="s">
        <v>93855</v>
      </c>
      <c r="B29779" s="215">
        <v>1</v>
      </c>
      <c r="C29779" s="216" t="s">
        <v>93856</v>
      </c>
      <c r="D29779" s="215" t="s">
        <v>93857</v>
      </c>
    </row>
    <row r="29780" spans="1:4">
      <c r="A29780" s="215" t="s">
        <v>93858</v>
      </c>
      <c r="B29780" s="215">
        <v>1</v>
      </c>
      <c r="C29780" s="216" t="s">
        <v>93859</v>
      </c>
      <c r="D29780" s="215" t="s">
        <v>93860</v>
      </c>
    </row>
    <row r="29781" spans="1:4">
      <c r="A29781" s="215" t="s">
        <v>93861</v>
      </c>
      <c r="B29781" s="215">
        <v>1</v>
      </c>
      <c r="C29781" s="216" t="s">
        <v>93862</v>
      </c>
      <c r="D29781" s="215" t="s">
        <v>93863</v>
      </c>
    </row>
    <row r="29782" spans="1:4">
      <c r="A29782" s="215" t="s">
        <v>93864</v>
      </c>
      <c r="B29782" s="215">
        <v>1</v>
      </c>
      <c r="C29782" s="216" t="s">
        <v>93865</v>
      </c>
      <c r="D29782" s="215" t="s">
        <v>93866</v>
      </c>
    </row>
    <row r="29783" spans="1:4">
      <c r="A29783" s="215" t="s">
        <v>93867</v>
      </c>
      <c r="B29783" s="215">
        <v>1</v>
      </c>
      <c r="C29783" s="216" t="s">
        <v>93868</v>
      </c>
      <c r="D29783" s="215" t="s">
        <v>93869</v>
      </c>
    </row>
    <row r="29784" spans="1:4">
      <c r="A29784" s="215" t="s">
        <v>93870</v>
      </c>
      <c r="B29784" s="215">
        <v>1</v>
      </c>
      <c r="C29784" s="216" t="s">
        <v>93871</v>
      </c>
      <c r="D29784" s="215" t="s">
        <v>93872</v>
      </c>
    </row>
    <row r="29785" spans="1:4">
      <c r="A29785" s="215" t="s">
        <v>93873</v>
      </c>
      <c r="B29785" s="215">
        <v>1</v>
      </c>
      <c r="C29785" s="216" t="s">
        <v>93874</v>
      </c>
      <c r="D29785" s="215" t="s">
        <v>93875</v>
      </c>
    </row>
    <row r="29786" spans="1:4">
      <c r="A29786" s="215" t="s">
        <v>93876</v>
      </c>
      <c r="B29786" s="215">
        <v>1</v>
      </c>
      <c r="C29786" s="216" t="s">
        <v>93877</v>
      </c>
      <c r="D29786" s="215" t="s">
        <v>93878</v>
      </c>
    </row>
    <row r="29787" spans="1:4">
      <c r="A29787" s="215" t="s">
        <v>93879</v>
      </c>
      <c r="B29787" s="215">
        <v>1</v>
      </c>
      <c r="C29787" s="216" t="s">
        <v>93880</v>
      </c>
      <c r="D29787" s="215" t="s">
        <v>93881</v>
      </c>
    </row>
    <row r="29788" spans="1:4">
      <c r="A29788" s="215" t="s">
        <v>93882</v>
      </c>
      <c r="B29788" s="215">
        <v>1</v>
      </c>
      <c r="C29788" s="216" t="s">
        <v>93883</v>
      </c>
      <c r="D29788" s="215" t="s">
        <v>93884</v>
      </c>
    </row>
    <row r="29789" spans="1:4">
      <c r="A29789" s="215" t="s">
        <v>93885</v>
      </c>
      <c r="B29789" s="215">
        <v>1</v>
      </c>
      <c r="C29789" s="216" t="s">
        <v>93886</v>
      </c>
      <c r="D29789" s="215" t="s">
        <v>93887</v>
      </c>
    </row>
    <row r="29790" spans="1:4">
      <c r="A29790" s="215" t="s">
        <v>93888</v>
      </c>
      <c r="B29790" s="215">
        <v>1</v>
      </c>
      <c r="C29790" s="216" t="s">
        <v>93889</v>
      </c>
      <c r="D29790" s="215" t="s">
        <v>93890</v>
      </c>
    </row>
    <row r="29791" spans="1:4">
      <c r="A29791" s="215" t="s">
        <v>93891</v>
      </c>
      <c r="B29791" s="215">
        <v>1</v>
      </c>
      <c r="C29791" s="216" t="s">
        <v>93892</v>
      </c>
      <c r="D29791" s="215" t="s">
        <v>93893</v>
      </c>
    </row>
    <row r="29792" spans="1:4">
      <c r="A29792" s="215" t="s">
        <v>93894</v>
      </c>
      <c r="B29792" s="215">
        <v>1</v>
      </c>
      <c r="C29792" s="216" t="s">
        <v>93895</v>
      </c>
      <c r="D29792" s="215" t="s">
        <v>93896</v>
      </c>
    </row>
    <row r="29793" spans="1:4">
      <c r="A29793" s="215" t="s">
        <v>93897</v>
      </c>
      <c r="B29793" s="215">
        <v>1</v>
      </c>
      <c r="C29793" s="216" t="s">
        <v>93898</v>
      </c>
      <c r="D29793" s="215" t="s">
        <v>93899</v>
      </c>
    </row>
    <row r="29794" spans="1:4">
      <c r="A29794" s="215" t="s">
        <v>93900</v>
      </c>
      <c r="B29794" s="215">
        <v>1</v>
      </c>
      <c r="C29794" s="216" t="s">
        <v>93901</v>
      </c>
      <c r="D29794" s="215" t="s">
        <v>93902</v>
      </c>
    </row>
    <row r="29795" spans="1:4">
      <c r="A29795" s="215" t="s">
        <v>93903</v>
      </c>
      <c r="B29795" s="215">
        <v>1</v>
      </c>
      <c r="C29795" s="216" t="s">
        <v>93904</v>
      </c>
      <c r="D29795" s="215" t="s">
        <v>93905</v>
      </c>
    </row>
    <row r="29796" spans="1:4">
      <c r="A29796" s="215" t="s">
        <v>93906</v>
      </c>
      <c r="B29796" s="215">
        <v>1</v>
      </c>
      <c r="C29796" s="216" t="s">
        <v>93907</v>
      </c>
      <c r="D29796" s="215" t="s">
        <v>93908</v>
      </c>
    </row>
    <row r="29797" spans="1:4">
      <c r="A29797" s="215" t="s">
        <v>93909</v>
      </c>
      <c r="B29797" s="215">
        <v>1</v>
      </c>
      <c r="C29797" s="216" t="s">
        <v>93910</v>
      </c>
      <c r="D29797" s="215" t="s">
        <v>93911</v>
      </c>
    </row>
    <row r="29798" spans="1:4">
      <c r="A29798" s="215" t="s">
        <v>93912</v>
      </c>
      <c r="B29798" s="215">
        <v>1</v>
      </c>
      <c r="C29798" s="216" t="s">
        <v>93913</v>
      </c>
      <c r="D29798" s="215" t="s">
        <v>93914</v>
      </c>
    </row>
    <row r="29799" spans="1:4">
      <c r="A29799" s="215" t="s">
        <v>93915</v>
      </c>
      <c r="B29799" s="215">
        <v>1</v>
      </c>
      <c r="C29799" s="216" t="s">
        <v>93916</v>
      </c>
      <c r="D29799" s="215" t="s">
        <v>93917</v>
      </c>
    </row>
    <row r="29800" spans="1:4">
      <c r="A29800" s="215" t="s">
        <v>93918</v>
      </c>
      <c r="B29800" s="215">
        <v>1</v>
      </c>
      <c r="C29800" s="216" t="s">
        <v>93919</v>
      </c>
      <c r="D29800" s="215" t="s">
        <v>93920</v>
      </c>
    </row>
    <row r="29801" spans="1:4">
      <c r="A29801" s="215" t="s">
        <v>93921</v>
      </c>
      <c r="B29801" s="215">
        <v>1</v>
      </c>
      <c r="C29801" s="216" t="s">
        <v>93922</v>
      </c>
      <c r="D29801" s="215" t="s">
        <v>93923</v>
      </c>
    </row>
    <row r="29802" spans="1:4">
      <c r="A29802" s="215" t="s">
        <v>93924</v>
      </c>
      <c r="B29802" s="215">
        <v>1</v>
      </c>
      <c r="C29802" s="216" t="s">
        <v>93925</v>
      </c>
      <c r="D29802" s="215" t="s">
        <v>93926</v>
      </c>
    </row>
    <row r="29803" spans="1:4">
      <c r="A29803" s="215" t="s">
        <v>93927</v>
      </c>
      <c r="B29803" s="215">
        <v>1</v>
      </c>
      <c r="C29803" s="216" t="s">
        <v>93928</v>
      </c>
      <c r="D29803" s="215" t="s">
        <v>93929</v>
      </c>
    </row>
    <row r="29804" spans="1:4">
      <c r="A29804" s="215" t="s">
        <v>93930</v>
      </c>
      <c r="B29804" s="215">
        <v>1</v>
      </c>
      <c r="C29804" s="216" t="s">
        <v>93931</v>
      </c>
      <c r="D29804" s="215" t="s">
        <v>93932</v>
      </c>
    </row>
    <row r="29805" spans="1:4">
      <c r="A29805" s="215" t="s">
        <v>93933</v>
      </c>
      <c r="B29805" s="215">
        <v>1</v>
      </c>
      <c r="C29805" s="216" t="s">
        <v>93934</v>
      </c>
      <c r="D29805" s="215" t="s">
        <v>93935</v>
      </c>
    </row>
    <row r="29806" spans="1:4">
      <c r="A29806" s="215" t="s">
        <v>93936</v>
      </c>
      <c r="B29806" s="215">
        <v>1</v>
      </c>
      <c r="C29806" s="216" t="s">
        <v>93937</v>
      </c>
      <c r="D29806" s="215" t="s">
        <v>93938</v>
      </c>
    </row>
    <row r="29807" spans="1:4">
      <c r="A29807" s="215" t="s">
        <v>93939</v>
      </c>
      <c r="B29807" s="215">
        <v>1</v>
      </c>
      <c r="C29807" s="216" t="s">
        <v>93940</v>
      </c>
      <c r="D29807" s="215" t="s">
        <v>93941</v>
      </c>
    </row>
    <row r="29808" spans="1:4">
      <c r="A29808" s="215" t="s">
        <v>93942</v>
      </c>
      <c r="B29808" s="215">
        <v>1</v>
      </c>
      <c r="C29808" s="216" t="s">
        <v>93943</v>
      </c>
      <c r="D29808" s="215" t="s">
        <v>93944</v>
      </c>
    </row>
    <row r="29809" spans="1:4">
      <c r="A29809" s="215" t="s">
        <v>93945</v>
      </c>
      <c r="B29809" s="215">
        <v>1</v>
      </c>
      <c r="C29809" s="216" t="s">
        <v>93946</v>
      </c>
      <c r="D29809" s="215" t="s">
        <v>93947</v>
      </c>
    </row>
    <row r="29810" spans="1:4">
      <c r="A29810" s="215" t="s">
        <v>93948</v>
      </c>
      <c r="B29810" s="215">
        <v>1</v>
      </c>
      <c r="C29810" s="216" t="s">
        <v>93949</v>
      </c>
      <c r="D29810" s="215" t="s">
        <v>93950</v>
      </c>
    </row>
    <row r="29811" spans="1:4">
      <c r="A29811" s="215" t="s">
        <v>93951</v>
      </c>
      <c r="B29811" s="215">
        <v>1</v>
      </c>
      <c r="C29811" s="216" t="s">
        <v>93952</v>
      </c>
      <c r="D29811" s="215" t="s">
        <v>93953</v>
      </c>
    </row>
    <row r="29812" spans="1:4">
      <c r="A29812" s="215" t="s">
        <v>93954</v>
      </c>
      <c r="B29812" s="215">
        <v>1</v>
      </c>
      <c r="C29812" s="216" t="s">
        <v>93955</v>
      </c>
      <c r="D29812" s="215" t="s">
        <v>93956</v>
      </c>
    </row>
    <row r="29813" spans="1:4">
      <c r="A29813" s="215" t="s">
        <v>93957</v>
      </c>
      <c r="B29813" s="215">
        <v>1</v>
      </c>
      <c r="C29813" s="216" t="s">
        <v>93958</v>
      </c>
      <c r="D29813" s="215" t="s">
        <v>93959</v>
      </c>
    </row>
    <row r="29814" spans="1:4">
      <c r="A29814" s="215" t="s">
        <v>93960</v>
      </c>
      <c r="B29814" s="215">
        <v>1</v>
      </c>
      <c r="C29814" s="216" t="s">
        <v>93961</v>
      </c>
      <c r="D29814" s="215" t="s">
        <v>93962</v>
      </c>
    </row>
    <row r="29815" spans="1:4">
      <c r="A29815" s="215" t="s">
        <v>93963</v>
      </c>
      <c r="B29815" s="215">
        <v>1</v>
      </c>
      <c r="C29815" s="216" t="s">
        <v>93964</v>
      </c>
      <c r="D29815" s="215" t="s">
        <v>93965</v>
      </c>
    </row>
    <row r="29816" spans="1:4">
      <c r="A29816" s="215" t="s">
        <v>93966</v>
      </c>
      <c r="B29816" s="215">
        <v>1</v>
      </c>
      <c r="C29816" s="216" t="s">
        <v>93967</v>
      </c>
      <c r="D29816" s="215" t="s">
        <v>93968</v>
      </c>
    </row>
    <row r="29817" spans="1:4">
      <c r="A29817" s="215" t="s">
        <v>93969</v>
      </c>
      <c r="B29817" s="215">
        <v>1</v>
      </c>
      <c r="C29817" s="216" t="s">
        <v>93970</v>
      </c>
      <c r="D29817" s="215" t="s">
        <v>93971</v>
      </c>
    </row>
    <row r="29818" spans="1:4">
      <c r="A29818" s="215" t="s">
        <v>93972</v>
      </c>
      <c r="B29818" s="215">
        <v>1</v>
      </c>
      <c r="C29818" s="216" t="s">
        <v>93973</v>
      </c>
      <c r="D29818" s="215" t="s">
        <v>93974</v>
      </c>
    </row>
    <row r="29819" spans="1:4">
      <c r="A29819" s="215" t="s">
        <v>93975</v>
      </c>
      <c r="B29819" s="215">
        <v>1</v>
      </c>
      <c r="C29819" s="216" t="s">
        <v>93976</v>
      </c>
      <c r="D29819" s="215" t="s">
        <v>93977</v>
      </c>
    </row>
    <row r="29820" spans="1:4">
      <c r="A29820" s="215" t="s">
        <v>93978</v>
      </c>
      <c r="B29820" s="215">
        <v>1</v>
      </c>
      <c r="C29820" s="216" t="s">
        <v>93979</v>
      </c>
      <c r="D29820" s="215" t="s">
        <v>93980</v>
      </c>
    </row>
    <row r="29821" spans="1:4">
      <c r="A29821" s="215" t="s">
        <v>93981</v>
      </c>
      <c r="B29821" s="215">
        <v>1</v>
      </c>
      <c r="C29821" s="216" t="s">
        <v>93982</v>
      </c>
      <c r="D29821" s="215" t="s">
        <v>93983</v>
      </c>
    </row>
    <row r="29822" spans="1:4">
      <c r="A29822" s="215" t="s">
        <v>93984</v>
      </c>
      <c r="B29822" s="215">
        <v>1</v>
      </c>
      <c r="C29822" s="216" t="s">
        <v>93985</v>
      </c>
      <c r="D29822" s="215" t="s">
        <v>93986</v>
      </c>
    </row>
    <row r="29823" spans="1:4">
      <c r="A29823" s="215" t="s">
        <v>93987</v>
      </c>
      <c r="B29823" s="215">
        <v>1</v>
      </c>
      <c r="C29823" s="216" t="s">
        <v>93988</v>
      </c>
      <c r="D29823" s="215" t="s">
        <v>93989</v>
      </c>
    </row>
    <row r="29824" spans="1:4">
      <c r="A29824" s="215" t="s">
        <v>93990</v>
      </c>
      <c r="B29824" s="215">
        <v>1</v>
      </c>
      <c r="C29824" s="216" t="s">
        <v>93991</v>
      </c>
      <c r="D29824" s="215" t="s">
        <v>93992</v>
      </c>
    </row>
    <row r="29825" spans="1:4">
      <c r="A29825" s="215" t="s">
        <v>93993</v>
      </c>
      <c r="B29825" s="215">
        <v>1</v>
      </c>
      <c r="C29825" s="216" t="s">
        <v>93994</v>
      </c>
      <c r="D29825" s="215" t="s">
        <v>93995</v>
      </c>
    </row>
    <row r="29826" spans="1:4">
      <c r="A29826" s="215" t="s">
        <v>93996</v>
      </c>
      <c r="B29826" s="215">
        <v>1</v>
      </c>
      <c r="C29826" s="216" t="s">
        <v>93997</v>
      </c>
      <c r="D29826" s="215" t="s">
        <v>93998</v>
      </c>
    </row>
    <row r="29827" spans="1:4">
      <c r="A29827" s="215" t="s">
        <v>93999</v>
      </c>
      <c r="B29827" s="215">
        <v>1</v>
      </c>
      <c r="C29827" s="216" t="s">
        <v>94000</v>
      </c>
      <c r="D29827" s="215" t="s">
        <v>94001</v>
      </c>
    </row>
    <row r="29828" spans="1:4">
      <c r="A29828" s="215" t="s">
        <v>94002</v>
      </c>
      <c r="B29828" s="215">
        <v>1</v>
      </c>
      <c r="C29828" s="216" t="s">
        <v>94003</v>
      </c>
      <c r="D29828" s="215" t="s">
        <v>94004</v>
      </c>
    </row>
    <row r="29829" spans="1:4">
      <c r="A29829" s="215" t="s">
        <v>94005</v>
      </c>
      <c r="B29829" s="215">
        <v>1</v>
      </c>
      <c r="C29829" s="216" t="s">
        <v>94006</v>
      </c>
      <c r="D29829" s="215" t="s">
        <v>94007</v>
      </c>
    </row>
    <row r="29830" spans="1:4">
      <c r="A29830" s="215" t="s">
        <v>94008</v>
      </c>
      <c r="B29830" s="215">
        <v>1</v>
      </c>
      <c r="C29830" s="216" t="s">
        <v>94009</v>
      </c>
      <c r="D29830" s="215" t="s">
        <v>94010</v>
      </c>
    </row>
    <row r="29831" spans="1:4">
      <c r="A29831" s="215" t="s">
        <v>94011</v>
      </c>
      <c r="B29831" s="215">
        <v>1</v>
      </c>
      <c r="C29831" s="216" t="s">
        <v>94012</v>
      </c>
      <c r="D29831" s="215" t="s">
        <v>94013</v>
      </c>
    </row>
    <row r="29832" spans="1:4">
      <c r="A29832" s="215" t="s">
        <v>94014</v>
      </c>
      <c r="B29832" s="215">
        <v>1</v>
      </c>
      <c r="C29832" s="216" t="s">
        <v>94015</v>
      </c>
      <c r="D29832" s="215" t="s">
        <v>94016</v>
      </c>
    </row>
    <row r="29833" spans="1:4">
      <c r="A29833" s="215" t="s">
        <v>94017</v>
      </c>
      <c r="B29833" s="215">
        <v>1</v>
      </c>
      <c r="C29833" s="216" t="s">
        <v>94018</v>
      </c>
      <c r="D29833" s="215" t="s">
        <v>94019</v>
      </c>
    </row>
    <row r="29834" spans="1:4">
      <c r="A29834" s="215" t="s">
        <v>94020</v>
      </c>
      <c r="B29834" s="215">
        <v>1</v>
      </c>
      <c r="C29834" s="216" t="s">
        <v>94021</v>
      </c>
      <c r="D29834" s="215" t="s">
        <v>94022</v>
      </c>
    </row>
    <row r="29835" spans="1:4">
      <c r="A29835" s="215" t="s">
        <v>94023</v>
      </c>
      <c r="B29835" s="215">
        <v>1</v>
      </c>
      <c r="C29835" s="216" t="s">
        <v>94024</v>
      </c>
      <c r="D29835" s="215" t="s">
        <v>94025</v>
      </c>
    </row>
    <row r="29836" spans="1:4">
      <c r="A29836" s="215" t="s">
        <v>94026</v>
      </c>
      <c r="B29836" s="215">
        <v>1</v>
      </c>
      <c r="C29836" s="216" t="s">
        <v>94027</v>
      </c>
      <c r="D29836" s="215" t="s">
        <v>94028</v>
      </c>
    </row>
    <row r="29837" spans="1:4">
      <c r="A29837" s="215" t="s">
        <v>94029</v>
      </c>
      <c r="B29837" s="215">
        <v>1</v>
      </c>
      <c r="C29837" s="216" t="s">
        <v>94030</v>
      </c>
      <c r="D29837" s="215" t="s">
        <v>94031</v>
      </c>
    </row>
    <row r="29838" spans="1:4">
      <c r="A29838" s="215" t="s">
        <v>94032</v>
      </c>
      <c r="B29838" s="215">
        <v>1</v>
      </c>
      <c r="C29838" s="216" t="s">
        <v>94033</v>
      </c>
      <c r="D29838" s="215" t="s">
        <v>94034</v>
      </c>
    </row>
    <row r="29839" spans="1:4">
      <c r="A29839" s="215" t="s">
        <v>94035</v>
      </c>
      <c r="B29839" s="215">
        <v>1</v>
      </c>
      <c r="C29839" s="216" t="s">
        <v>94036</v>
      </c>
      <c r="D29839" s="215" t="s">
        <v>94037</v>
      </c>
    </row>
    <row r="29840" spans="1:4">
      <c r="A29840" s="215" t="s">
        <v>94038</v>
      </c>
      <c r="B29840" s="215">
        <v>1</v>
      </c>
      <c r="C29840" s="216" t="s">
        <v>94039</v>
      </c>
      <c r="D29840" s="215" t="s">
        <v>94040</v>
      </c>
    </row>
    <row r="29841" spans="1:4">
      <c r="A29841" s="215" t="s">
        <v>94041</v>
      </c>
      <c r="B29841" s="215">
        <v>1</v>
      </c>
      <c r="C29841" s="216" t="s">
        <v>94042</v>
      </c>
      <c r="D29841" s="215" t="s">
        <v>94043</v>
      </c>
    </row>
    <row r="29842" spans="1:4">
      <c r="A29842" s="215" t="s">
        <v>94044</v>
      </c>
      <c r="B29842" s="215">
        <v>1</v>
      </c>
      <c r="C29842" s="216" t="s">
        <v>94045</v>
      </c>
      <c r="D29842" s="215" t="s">
        <v>94046</v>
      </c>
    </row>
    <row r="29843" spans="1:4">
      <c r="A29843" s="215" t="s">
        <v>94047</v>
      </c>
      <c r="B29843" s="215">
        <v>1</v>
      </c>
      <c r="C29843" s="216" t="s">
        <v>94048</v>
      </c>
      <c r="D29843" s="215" t="s">
        <v>94049</v>
      </c>
    </row>
    <row r="29844" spans="1:4">
      <c r="A29844" s="215" t="s">
        <v>94050</v>
      </c>
      <c r="B29844" s="215">
        <v>1</v>
      </c>
      <c r="C29844" s="216" t="s">
        <v>94051</v>
      </c>
      <c r="D29844" s="215" t="s">
        <v>94052</v>
      </c>
    </row>
    <row r="29845" spans="1:4">
      <c r="A29845" s="215" t="s">
        <v>94053</v>
      </c>
      <c r="B29845" s="215">
        <v>1</v>
      </c>
      <c r="C29845" s="216" t="s">
        <v>94054</v>
      </c>
      <c r="D29845" s="215" t="s">
        <v>94055</v>
      </c>
    </row>
    <row r="29846" spans="1:4">
      <c r="A29846" s="215" t="s">
        <v>94056</v>
      </c>
      <c r="B29846" s="215">
        <v>1</v>
      </c>
      <c r="C29846" s="216" t="s">
        <v>94057</v>
      </c>
      <c r="D29846" s="215" t="s">
        <v>94058</v>
      </c>
    </row>
    <row r="29847" spans="1:4">
      <c r="A29847" s="215" t="s">
        <v>94059</v>
      </c>
      <c r="B29847" s="215">
        <v>1</v>
      </c>
      <c r="C29847" s="216" t="s">
        <v>94060</v>
      </c>
      <c r="D29847" s="215" t="s">
        <v>94061</v>
      </c>
    </row>
    <row r="29848" spans="1:4">
      <c r="A29848" s="215" t="s">
        <v>94062</v>
      </c>
      <c r="B29848" s="215">
        <v>1</v>
      </c>
      <c r="C29848" s="216" t="s">
        <v>94063</v>
      </c>
      <c r="D29848" s="215" t="s">
        <v>94064</v>
      </c>
    </row>
    <row r="29849" spans="1:4">
      <c r="A29849" s="215" t="s">
        <v>94065</v>
      </c>
      <c r="B29849" s="215">
        <v>1</v>
      </c>
      <c r="C29849" s="216" t="s">
        <v>94066</v>
      </c>
      <c r="D29849" s="215" t="s">
        <v>94067</v>
      </c>
    </row>
    <row r="29850" spans="1:4">
      <c r="A29850" s="215" t="s">
        <v>94068</v>
      </c>
      <c r="B29850" s="215">
        <v>1</v>
      </c>
      <c r="C29850" s="216" t="s">
        <v>94069</v>
      </c>
      <c r="D29850" s="215" t="s">
        <v>94070</v>
      </c>
    </row>
    <row r="29851" spans="1:4">
      <c r="A29851" s="215" t="s">
        <v>94071</v>
      </c>
      <c r="B29851" s="215">
        <v>1</v>
      </c>
      <c r="C29851" s="216" t="s">
        <v>94072</v>
      </c>
      <c r="D29851" s="215" t="s">
        <v>94073</v>
      </c>
    </row>
    <row r="29852" spans="1:4">
      <c r="A29852" s="215" t="s">
        <v>94074</v>
      </c>
      <c r="B29852" s="215">
        <v>1</v>
      </c>
      <c r="C29852" s="216" t="s">
        <v>94075</v>
      </c>
      <c r="D29852" s="215" t="s">
        <v>94076</v>
      </c>
    </row>
    <row r="29853" spans="1:4">
      <c r="A29853" s="215" t="s">
        <v>94077</v>
      </c>
      <c r="B29853" s="215">
        <v>1</v>
      </c>
      <c r="C29853" s="216" t="s">
        <v>94078</v>
      </c>
      <c r="D29853" s="215" t="s">
        <v>94079</v>
      </c>
    </row>
    <row r="29854" spans="1:4">
      <c r="A29854" s="215" t="s">
        <v>94080</v>
      </c>
      <c r="B29854" s="215">
        <v>1</v>
      </c>
      <c r="C29854" s="216" t="s">
        <v>94081</v>
      </c>
      <c r="D29854" s="215" t="s">
        <v>94082</v>
      </c>
    </row>
    <row r="29855" spans="1:4">
      <c r="A29855" s="215" t="s">
        <v>94083</v>
      </c>
      <c r="B29855" s="215">
        <v>1</v>
      </c>
      <c r="C29855" s="216" t="s">
        <v>94084</v>
      </c>
      <c r="D29855" s="215" t="s">
        <v>94085</v>
      </c>
    </row>
    <row r="29856" spans="1:4">
      <c r="A29856" s="215" t="s">
        <v>94086</v>
      </c>
      <c r="B29856" s="215">
        <v>1</v>
      </c>
      <c r="C29856" s="216" t="s">
        <v>94087</v>
      </c>
      <c r="D29856" s="215" t="s">
        <v>94088</v>
      </c>
    </row>
    <row r="29857" spans="1:4">
      <c r="A29857" s="215" t="s">
        <v>94089</v>
      </c>
      <c r="B29857" s="215">
        <v>1</v>
      </c>
      <c r="C29857" s="216" t="s">
        <v>94090</v>
      </c>
      <c r="D29857" s="215" t="s">
        <v>94091</v>
      </c>
    </row>
    <row r="29858" spans="1:4">
      <c r="A29858" s="215" t="s">
        <v>94092</v>
      </c>
      <c r="B29858" s="215">
        <v>1</v>
      </c>
      <c r="C29858" s="216" t="s">
        <v>94093</v>
      </c>
      <c r="D29858" s="215" t="s">
        <v>94094</v>
      </c>
    </row>
    <row r="29859" spans="1:4">
      <c r="A29859" s="215" t="s">
        <v>94095</v>
      </c>
      <c r="B29859" s="215">
        <v>1</v>
      </c>
      <c r="C29859" s="216" t="s">
        <v>94096</v>
      </c>
      <c r="D29859" s="215" t="s">
        <v>94097</v>
      </c>
    </row>
    <row r="29860" spans="1:4">
      <c r="A29860" s="215" t="s">
        <v>94098</v>
      </c>
      <c r="B29860" s="215">
        <v>1</v>
      </c>
      <c r="C29860" s="216" t="s">
        <v>94099</v>
      </c>
      <c r="D29860" s="215" t="s">
        <v>94100</v>
      </c>
    </row>
    <row r="29861" spans="1:4">
      <c r="A29861" s="215" t="s">
        <v>94101</v>
      </c>
      <c r="B29861" s="215">
        <v>1</v>
      </c>
      <c r="C29861" s="216" t="s">
        <v>94102</v>
      </c>
      <c r="D29861" s="215" t="s">
        <v>94103</v>
      </c>
    </row>
    <row r="29862" spans="1:4">
      <c r="A29862" s="215" t="s">
        <v>94104</v>
      </c>
      <c r="B29862" s="215">
        <v>1</v>
      </c>
      <c r="C29862" s="216" t="s">
        <v>94105</v>
      </c>
      <c r="D29862" s="215" t="s">
        <v>94106</v>
      </c>
    </row>
    <row r="29863" spans="1:4">
      <c r="A29863" s="215" t="s">
        <v>94107</v>
      </c>
      <c r="B29863" s="215">
        <v>1</v>
      </c>
      <c r="C29863" s="216" t="s">
        <v>94108</v>
      </c>
      <c r="D29863" s="215" t="s">
        <v>94109</v>
      </c>
    </row>
    <row r="29864" spans="1:4">
      <c r="A29864" s="215" t="s">
        <v>94110</v>
      </c>
      <c r="B29864" s="215">
        <v>1</v>
      </c>
      <c r="C29864" s="216" t="s">
        <v>94111</v>
      </c>
      <c r="D29864" s="215" t="s">
        <v>94112</v>
      </c>
    </row>
    <row r="29865" spans="1:4">
      <c r="A29865" s="215" t="s">
        <v>94113</v>
      </c>
      <c r="B29865" s="215">
        <v>1</v>
      </c>
      <c r="C29865" s="216" t="s">
        <v>94114</v>
      </c>
      <c r="D29865" s="215" t="s">
        <v>94115</v>
      </c>
    </row>
    <row r="29866" spans="1:4">
      <c r="A29866" s="215" t="s">
        <v>94116</v>
      </c>
      <c r="B29866" s="215">
        <v>1</v>
      </c>
      <c r="C29866" s="216" t="s">
        <v>94117</v>
      </c>
      <c r="D29866" s="215" t="s">
        <v>94118</v>
      </c>
    </row>
    <row r="29867" spans="1:4">
      <c r="A29867" s="215" t="s">
        <v>94119</v>
      </c>
      <c r="B29867" s="215">
        <v>1</v>
      </c>
      <c r="C29867" s="216" t="s">
        <v>94120</v>
      </c>
      <c r="D29867" s="215" t="s">
        <v>94121</v>
      </c>
    </row>
    <row r="29868" spans="1:4">
      <c r="A29868" s="215" t="s">
        <v>94122</v>
      </c>
      <c r="B29868" s="215">
        <v>1</v>
      </c>
      <c r="C29868" s="216" t="s">
        <v>94123</v>
      </c>
      <c r="D29868" s="215" t="s">
        <v>94124</v>
      </c>
    </row>
    <row r="29869" spans="1:4">
      <c r="A29869" s="215" t="s">
        <v>94125</v>
      </c>
      <c r="B29869" s="215">
        <v>1</v>
      </c>
      <c r="C29869" s="216" t="s">
        <v>94126</v>
      </c>
      <c r="D29869" s="215" t="s">
        <v>94127</v>
      </c>
    </row>
    <row r="29870" spans="1:4">
      <c r="A29870" s="215" t="s">
        <v>94128</v>
      </c>
      <c r="B29870" s="215">
        <v>1</v>
      </c>
      <c r="C29870" s="216" t="s">
        <v>94129</v>
      </c>
      <c r="D29870" s="215" t="s">
        <v>94130</v>
      </c>
    </row>
    <row r="29871" spans="1:4">
      <c r="A29871" s="215" t="s">
        <v>94131</v>
      </c>
      <c r="B29871" s="215">
        <v>1</v>
      </c>
      <c r="C29871" s="216" t="s">
        <v>94132</v>
      </c>
      <c r="D29871" s="215" t="s">
        <v>94133</v>
      </c>
    </row>
    <row r="29872" spans="1:4">
      <c r="A29872" s="215" t="s">
        <v>94134</v>
      </c>
      <c r="B29872" s="215">
        <v>1</v>
      </c>
      <c r="C29872" s="216" t="s">
        <v>94135</v>
      </c>
      <c r="D29872" s="215" t="s">
        <v>94136</v>
      </c>
    </row>
    <row r="29873" spans="1:4">
      <c r="A29873" s="215" t="s">
        <v>94137</v>
      </c>
      <c r="B29873" s="215">
        <v>1</v>
      </c>
      <c r="C29873" s="216" t="s">
        <v>94138</v>
      </c>
      <c r="D29873" s="215" t="s">
        <v>94139</v>
      </c>
    </row>
    <row r="29874" spans="1:4">
      <c r="A29874" s="215" t="s">
        <v>94140</v>
      </c>
      <c r="B29874" s="215">
        <v>1</v>
      </c>
      <c r="C29874" s="216" t="s">
        <v>94141</v>
      </c>
      <c r="D29874" s="215" t="s">
        <v>94142</v>
      </c>
    </row>
    <row r="29875" spans="1:4">
      <c r="A29875" s="215" t="s">
        <v>94143</v>
      </c>
      <c r="B29875" s="215">
        <v>1</v>
      </c>
      <c r="C29875" s="216" t="s">
        <v>94144</v>
      </c>
      <c r="D29875" s="215" t="s">
        <v>94145</v>
      </c>
    </row>
    <row r="29876" spans="1:4">
      <c r="A29876" s="215" t="s">
        <v>94146</v>
      </c>
      <c r="B29876" s="215">
        <v>1</v>
      </c>
      <c r="C29876" s="216" t="s">
        <v>94147</v>
      </c>
      <c r="D29876" s="215" t="s">
        <v>94148</v>
      </c>
    </row>
    <row r="29877" spans="1:4">
      <c r="A29877" s="215" t="s">
        <v>94149</v>
      </c>
      <c r="B29877" s="215">
        <v>1</v>
      </c>
      <c r="C29877" s="216" t="s">
        <v>94150</v>
      </c>
      <c r="D29877" s="215" t="s">
        <v>94151</v>
      </c>
    </row>
    <row r="29878" spans="1:4">
      <c r="A29878" s="215" t="s">
        <v>94152</v>
      </c>
      <c r="B29878" s="215">
        <v>1</v>
      </c>
      <c r="C29878" s="216" t="s">
        <v>94153</v>
      </c>
      <c r="D29878" s="215" t="s">
        <v>94154</v>
      </c>
    </row>
    <row r="29879" spans="1:4">
      <c r="A29879" s="215" t="s">
        <v>94155</v>
      </c>
      <c r="B29879" s="215">
        <v>1</v>
      </c>
      <c r="C29879" s="216" t="s">
        <v>94156</v>
      </c>
      <c r="D29879" s="215" t="s">
        <v>94157</v>
      </c>
    </row>
    <row r="29880" spans="1:4">
      <c r="A29880" s="215" t="s">
        <v>94158</v>
      </c>
      <c r="B29880" s="215">
        <v>1</v>
      </c>
      <c r="C29880" s="216" t="s">
        <v>94159</v>
      </c>
      <c r="D29880" s="215" t="s">
        <v>94160</v>
      </c>
    </row>
    <row r="29881" spans="1:4">
      <c r="A29881" s="215" t="s">
        <v>94161</v>
      </c>
      <c r="B29881" s="215">
        <v>1</v>
      </c>
      <c r="C29881" s="216" t="s">
        <v>94162</v>
      </c>
      <c r="D29881" s="215" t="s">
        <v>94163</v>
      </c>
    </row>
    <row r="29882" spans="1:4">
      <c r="A29882" s="215" t="s">
        <v>94164</v>
      </c>
      <c r="B29882" s="215">
        <v>1</v>
      </c>
      <c r="C29882" s="216" t="s">
        <v>94165</v>
      </c>
      <c r="D29882" s="215" t="s">
        <v>94166</v>
      </c>
    </row>
    <row r="29883" spans="1:4">
      <c r="A29883" s="215" t="s">
        <v>94167</v>
      </c>
      <c r="B29883" s="215">
        <v>1</v>
      </c>
      <c r="C29883" s="216" t="s">
        <v>94168</v>
      </c>
      <c r="D29883" s="215" t="s">
        <v>94169</v>
      </c>
    </row>
    <row r="29884" spans="1:4">
      <c r="A29884" s="215" t="s">
        <v>94170</v>
      </c>
      <c r="B29884" s="215">
        <v>1</v>
      </c>
      <c r="C29884" s="216" t="s">
        <v>94171</v>
      </c>
      <c r="D29884" s="215" t="s">
        <v>94172</v>
      </c>
    </row>
    <row r="29885" spans="1:4">
      <c r="A29885" s="215" t="s">
        <v>94173</v>
      </c>
      <c r="B29885" s="215">
        <v>1</v>
      </c>
      <c r="C29885" s="216" t="s">
        <v>94174</v>
      </c>
      <c r="D29885" s="215" t="s">
        <v>94175</v>
      </c>
    </row>
    <row r="29886" spans="1:4">
      <c r="A29886" s="215" t="s">
        <v>94176</v>
      </c>
      <c r="B29886" s="215">
        <v>1</v>
      </c>
      <c r="C29886" s="216" t="s">
        <v>94177</v>
      </c>
      <c r="D29886" s="215" t="s">
        <v>94178</v>
      </c>
    </row>
    <row r="29887" spans="1:4">
      <c r="A29887" s="215" t="s">
        <v>94179</v>
      </c>
      <c r="B29887" s="215">
        <v>1</v>
      </c>
      <c r="C29887" s="216" t="s">
        <v>94180</v>
      </c>
      <c r="D29887" s="215" t="s">
        <v>94181</v>
      </c>
    </row>
    <row r="29888" spans="1:4">
      <c r="A29888" s="215" t="s">
        <v>94182</v>
      </c>
      <c r="B29888" s="215">
        <v>1</v>
      </c>
      <c r="C29888" s="216" t="s">
        <v>94183</v>
      </c>
      <c r="D29888" s="215" t="s">
        <v>94184</v>
      </c>
    </row>
    <row r="29889" spans="1:4">
      <c r="A29889" s="215" t="s">
        <v>94185</v>
      </c>
      <c r="B29889" s="215">
        <v>1</v>
      </c>
      <c r="C29889" s="216" t="s">
        <v>94186</v>
      </c>
      <c r="D29889" s="215" t="s">
        <v>94187</v>
      </c>
    </row>
    <row r="29890" spans="1:4">
      <c r="A29890" s="215" t="s">
        <v>94188</v>
      </c>
      <c r="B29890" s="215">
        <v>1</v>
      </c>
      <c r="C29890" s="216" t="s">
        <v>94189</v>
      </c>
      <c r="D29890" s="215" t="s">
        <v>94190</v>
      </c>
    </row>
    <row r="29891" spans="1:4">
      <c r="A29891" s="215" t="s">
        <v>94191</v>
      </c>
      <c r="B29891" s="215">
        <v>1</v>
      </c>
      <c r="C29891" s="216" t="s">
        <v>94192</v>
      </c>
      <c r="D29891" s="215" t="s">
        <v>94193</v>
      </c>
    </row>
    <row r="29892" spans="1:4">
      <c r="A29892" s="215" t="s">
        <v>94194</v>
      </c>
      <c r="B29892" s="215">
        <v>1</v>
      </c>
      <c r="C29892" s="216" t="s">
        <v>94195</v>
      </c>
      <c r="D29892" s="215" t="s">
        <v>94196</v>
      </c>
    </row>
    <row r="29893" spans="1:4">
      <c r="A29893" s="215" t="s">
        <v>94197</v>
      </c>
      <c r="B29893" s="215">
        <v>1</v>
      </c>
      <c r="C29893" s="216" t="s">
        <v>94198</v>
      </c>
      <c r="D29893" s="215" t="s">
        <v>94199</v>
      </c>
    </row>
    <row r="29894" spans="1:4">
      <c r="A29894" s="215" t="s">
        <v>94200</v>
      </c>
      <c r="B29894" s="215">
        <v>1</v>
      </c>
      <c r="C29894" s="216" t="s">
        <v>94201</v>
      </c>
      <c r="D29894" s="215" t="s">
        <v>94202</v>
      </c>
    </row>
    <row r="29895" spans="1:4">
      <c r="A29895" s="215" t="s">
        <v>94203</v>
      </c>
      <c r="B29895" s="215">
        <v>1</v>
      </c>
      <c r="C29895" s="216" t="s">
        <v>94204</v>
      </c>
      <c r="D29895" s="215" t="s">
        <v>94205</v>
      </c>
    </row>
    <row r="29896" spans="1:4">
      <c r="A29896" s="215" t="s">
        <v>94206</v>
      </c>
      <c r="B29896" s="215">
        <v>1</v>
      </c>
      <c r="C29896" s="216" t="s">
        <v>94207</v>
      </c>
      <c r="D29896" s="215" t="s">
        <v>94208</v>
      </c>
    </row>
    <row r="29897" spans="1:4">
      <c r="A29897" s="215" t="s">
        <v>94209</v>
      </c>
      <c r="B29897" s="215">
        <v>1</v>
      </c>
      <c r="C29897" s="216" t="s">
        <v>94210</v>
      </c>
      <c r="D29897" s="215" t="s">
        <v>94211</v>
      </c>
    </row>
    <row r="29898" spans="1:4">
      <c r="A29898" s="215" t="s">
        <v>94212</v>
      </c>
      <c r="B29898" s="215">
        <v>1</v>
      </c>
      <c r="C29898" s="216" t="s">
        <v>94213</v>
      </c>
      <c r="D29898" s="215" t="s">
        <v>94214</v>
      </c>
    </row>
    <row r="29899" spans="1:4">
      <c r="A29899" s="215" t="s">
        <v>94215</v>
      </c>
      <c r="B29899" s="215">
        <v>1</v>
      </c>
      <c r="C29899" s="216" t="s">
        <v>94216</v>
      </c>
      <c r="D29899" s="215" t="s">
        <v>94217</v>
      </c>
    </row>
    <row r="29900" spans="1:4">
      <c r="A29900" s="215" t="s">
        <v>94218</v>
      </c>
      <c r="B29900" s="215">
        <v>1</v>
      </c>
      <c r="C29900" s="216" t="s">
        <v>94219</v>
      </c>
      <c r="D29900" s="215" t="s">
        <v>94220</v>
      </c>
    </row>
    <row r="29901" spans="1:4">
      <c r="A29901" s="215" t="s">
        <v>94221</v>
      </c>
      <c r="B29901" s="215">
        <v>1</v>
      </c>
      <c r="C29901" s="216" t="s">
        <v>94222</v>
      </c>
      <c r="D29901" s="215" t="s">
        <v>94223</v>
      </c>
    </row>
    <row r="29902" spans="1:4">
      <c r="A29902" s="215" t="s">
        <v>94224</v>
      </c>
      <c r="B29902" s="215">
        <v>1</v>
      </c>
      <c r="C29902" s="216" t="s">
        <v>94225</v>
      </c>
      <c r="D29902" s="215" t="s">
        <v>94226</v>
      </c>
    </row>
    <row r="29903" spans="1:4">
      <c r="A29903" s="215" t="s">
        <v>94227</v>
      </c>
      <c r="B29903" s="215">
        <v>1</v>
      </c>
      <c r="C29903" s="216" t="s">
        <v>94228</v>
      </c>
      <c r="D29903" s="215" t="s">
        <v>94229</v>
      </c>
    </row>
    <row r="29904" spans="1:4">
      <c r="A29904" s="215" t="s">
        <v>94230</v>
      </c>
      <c r="B29904" s="215">
        <v>1</v>
      </c>
      <c r="C29904" s="216" t="s">
        <v>94231</v>
      </c>
      <c r="D29904" s="215" t="s">
        <v>94232</v>
      </c>
    </row>
    <row r="29905" spans="1:4">
      <c r="A29905" s="215" t="s">
        <v>94233</v>
      </c>
      <c r="B29905" s="215">
        <v>1</v>
      </c>
      <c r="C29905" s="216" t="s">
        <v>94234</v>
      </c>
      <c r="D29905" s="215" t="s">
        <v>94235</v>
      </c>
    </row>
    <row r="29906" spans="1:4">
      <c r="A29906" s="215" t="s">
        <v>94236</v>
      </c>
      <c r="B29906" s="215">
        <v>1</v>
      </c>
      <c r="C29906" s="216" t="s">
        <v>94237</v>
      </c>
      <c r="D29906" s="215" t="s">
        <v>94238</v>
      </c>
    </row>
    <row r="29907" spans="1:4">
      <c r="A29907" s="215" t="s">
        <v>94239</v>
      </c>
      <c r="B29907" s="215">
        <v>1</v>
      </c>
      <c r="C29907" s="216" t="s">
        <v>94240</v>
      </c>
      <c r="D29907" s="215" t="s">
        <v>94241</v>
      </c>
    </row>
    <row r="29908" spans="1:4">
      <c r="A29908" s="215" t="s">
        <v>94242</v>
      </c>
      <c r="B29908" s="215">
        <v>1</v>
      </c>
      <c r="C29908" s="216" t="s">
        <v>94243</v>
      </c>
      <c r="D29908" s="215" t="s">
        <v>94244</v>
      </c>
    </row>
    <row r="29909" spans="1:4">
      <c r="A29909" s="215" t="s">
        <v>94245</v>
      </c>
      <c r="B29909" s="215">
        <v>1</v>
      </c>
      <c r="C29909" s="216" t="s">
        <v>94246</v>
      </c>
      <c r="D29909" s="215" t="s">
        <v>94247</v>
      </c>
    </row>
    <row r="29910" spans="1:4">
      <c r="A29910" s="215" t="s">
        <v>94248</v>
      </c>
      <c r="B29910" s="215">
        <v>1</v>
      </c>
      <c r="C29910" s="216" t="s">
        <v>94249</v>
      </c>
      <c r="D29910" s="215" t="s">
        <v>94250</v>
      </c>
    </row>
    <row r="29911" spans="1:4">
      <c r="A29911" s="215" t="s">
        <v>94251</v>
      </c>
      <c r="B29911" s="215">
        <v>1</v>
      </c>
      <c r="C29911" s="216" t="s">
        <v>94252</v>
      </c>
      <c r="D29911" s="215" t="s">
        <v>94253</v>
      </c>
    </row>
    <row r="29912" spans="1:4">
      <c r="A29912" s="215" t="s">
        <v>94254</v>
      </c>
      <c r="B29912" s="215">
        <v>1</v>
      </c>
      <c r="C29912" s="216" t="s">
        <v>94255</v>
      </c>
      <c r="D29912" s="215" t="s">
        <v>94256</v>
      </c>
    </row>
    <row r="29913" spans="1:4">
      <c r="A29913" s="215" t="s">
        <v>94257</v>
      </c>
      <c r="B29913" s="215">
        <v>1</v>
      </c>
      <c r="C29913" s="216" t="s">
        <v>94258</v>
      </c>
      <c r="D29913" s="215" t="s">
        <v>94259</v>
      </c>
    </row>
    <row r="29914" spans="1:4">
      <c r="A29914" s="215" t="s">
        <v>94260</v>
      </c>
      <c r="B29914" s="215">
        <v>1</v>
      </c>
      <c r="C29914" s="216" t="s">
        <v>94261</v>
      </c>
      <c r="D29914" s="215" t="s">
        <v>94262</v>
      </c>
    </row>
    <row r="29915" spans="1:4">
      <c r="A29915" s="215" t="s">
        <v>94263</v>
      </c>
      <c r="B29915" s="215">
        <v>1</v>
      </c>
      <c r="C29915" s="216" t="s">
        <v>94264</v>
      </c>
      <c r="D29915" s="215" t="s">
        <v>94265</v>
      </c>
    </row>
    <row r="29916" spans="1:4">
      <c r="A29916" s="215" t="s">
        <v>94266</v>
      </c>
      <c r="B29916" s="215">
        <v>1</v>
      </c>
      <c r="C29916" s="216" t="s">
        <v>94267</v>
      </c>
      <c r="D29916" s="215" t="s">
        <v>94268</v>
      </c>
    </row>
    <row r="29917" spans="1:4">
      <c r="A29917" s="215" t="s">
        <v>94269</v>
      </c>
      <c r="B29917" s="215">
        <v>1</v>
      </c>
      <c r="C29917" s="216" t="s">
        <v>94270</v>
      </c>
      <c r="D29917" s="215" t="s">
        <v>94271</v>
      </c>
    </row>
    <row r="29918" spans="1:4">
      <c r="A29918" s="215" t="s">
        <v>94272</v>
      </c>
      <c r="B29918" s="215">
        <v>1</v>
      </c>
      <c r="C29918" s="216" t="s">
        <v>94273</v>
      </c>
      <c r="D29918" s="215" t="s">
        <v>94274</v>
      </c>
    </row>
    <row r="29919" spans="1:4">
      <c r="A29919" s="215" t="s">
        <v>94275</v>
      </c>
      <c r="B29919" s="215">
        <v>1</v>
      </c>
      <c r="C29919" s="216" t="s">
        <v>94276</v>
      </c>
      <c r="D29919" s="215" t="s">
        <v>94277</v>
      </c>
    </row>
    <row r="29920" spans="1:4">
      <c r="A29920" s="215" t="s">
        <v>94278</v>
      </c>
      <c r="B29920" s="215">
        <v>1</v>
      </c>
      <c r="C29920" s="216" t="s">
        <v>94279</v>
      </c>
      <c r="D29920" s="215" t="s">
        <v>94280</v>
      </c>
    </row>
    <row r="29921" spans="1:4">
      <c r="A29921" s="215" t="s">
        <v>94281</v>
      </c>
      <c r="B29921" s="215">
        <v>1</v>
      </c>
      <c r="C29921" s="216" t="s">
        <v>94282</v>
      </c>
      <c r="D29921" s="215" t="s">
        <v>94283</v>
      </c>
    </row>
    <row r="29922" spans="1:4">
      <c r="A29922" s="215" t="s">
        <v>94284</v>
      </c>
      <c r="B29922" s="215">
        <v>1</v>
      </c>
      <c r="C29922" s="216" t="s">
        <v>94285</v>
      </c>
      <c r="D29922" s="215" t="s">
        <v>94286</v>
      </c>
    </row>
    <row r="29923" spans="1:4">
      <c r="A29923" s="215" t="s">
        <v>94287</v>
      </c>
      <c r="B29923" s="215">
        <v>1</v>
      </c>
      <c r="C29923" s="216" t="s">
        <v>94288</v>
      </c>
      <c r="D29923" s="215" t="s">
        <v>94289</v>
      </c>
    </row>
    <row r="29924" spans="1:4">
      <c r="A29924" s="215" t="s">
        <v>94290</v>
      </c>
      <c r="B29924" s="215">
        <v>1</v>
      </c>
      <c r="C29924" s="216" t="s">
        <v>94291</v>
      </c>
      <c r="D29924" s="215" t="s">
        <v>94292</v>
      </c>
    </row>
    <row r="29925" spans="1:4">
      <c r="A29925" s="215" t="s">
        <v>94293</v>
      </c>
      <c r="B29925" s="215">
        <v>1</v>
      </c>
      <c r="C29925" s="216" t="s">
        <v>94294</v>
      </c>
      <c r="D29925" s="215" t="s">
        <v>94295</v>
      </c>
    </row>
    <row r="29926" spans="1:4">
      <c r="A29926" s="215" t="s">
        <v>94296</v>
      </c>
      <c r="B29926" s="215">
        <v>1</v>
      </c>
      <c r="C29926" s="216" t="s">
        <v>94297</v>
      </c>
      <c r="D29926" s="215" t="s">
        <v>94298</v>
      </c>
    </row>
    <row r="29927" spans="1:4">
      <c r="A29927" s="215" t="s">
        <v>94299</v>
      </c>
      <c r="B29927" s="215">
        <v>1</v>
      </c>
      <c r="C29927" s="216" t="s">
        <v>94300</v>
      </c>
      <c r="D29927" s="215" t="s">
        <v>94301</v>
      </c>
    </row>
    <row r="29928" spans="1:4">
      <c r="A29928" s="215" t="s">
        <v>94302</v>
      </c>
      <c r="B29928" s="215">
        <v>1</v>
      </c>
      <c r="C29928" s="216" t="s">
        <v>94303</v>
      </c>
      <c r="D29928" s="215" t="s">
        <v>94304</v>
      </c>
    </row>
    <row r="29929" spans="1:4">
      <c r="A29929" s="215" t="s">
        <v>94305</v>
      </c>
      <c r="B29929" s="215">
        <v>1</v>
      </c>
      <c r="C29929" s="216" t="s">
        <v>94306</v>
      </c>
      <c r="D29929" s="215" t="s">
        <v>94307</v>
      </c>
    </row>
    <row r="29930" spans="1:4">
      <c r="A29930" s="215" t="s">
        <v>94308</v>
      </c>
      <c r="B29930" s="215">
        <v>1</v>
      </c>
      <c r="C29930" s="216" t="s">
        <v>94309</v>
      </c>
      <c r="D29930" s="215" t="s">
        <v>94310</v>
      </c>
    </row>
    <row r="29931" spans="1:4">
      <c r="A29931" s="215" t="s">
        <v>94311</v>
      </c>
      <c r="B29931" s="215">
        <v>1</v>
      </c>
      <c r="C29931" s="216" t="s">
        <v>94312</v>
      </c>
      <c r="D29931" s="215" t="s">
        <v>94313</v>
      </c>
    </row>
    <row r="29932" spans="1:4">
      <c r="A29932" s="215" t="s">
        <v>94314</v>
      </c>
      <c r="B29932" s="215">
        <v>1</v>
      </c>
      <c r="C29932" s="216" t="s">
        <v>94315</v>
      </c>
      <c r="D29932" s="215" t="s">
        <v>94316</v>
      </c>
    </row>
    <row r="29933" spans="1:4">
      <c r="A29933" s="215" t="s">
        <v>94317</v>
      </c>
      <c r="B29933" s="215">
        <v>1</v>
      </c>
      <c r="C29933" s="216" t="s">
        <v>94318</v>
      </c>
      <c r="D29933" s="215" t="s">
        <v>94319</v>
      </c>
    </row>
    <row r="29934" spans="1:4">
      <c r="A29934" s="215" t="s">
        <v>94320</v>
      </c>
      <c r="B29934" s="215">
        <v>1</v>
      </c>
      <c r="C29934" s="216" t="s">
        <v>94321</v>
      </c>
      <c r="D29934" s="215" t="s">
        <v>94322</v>
      </c>
    </row>
    <row r="29935" spans="1:4">
      <c r="A29935" s="215" t="s">
        <v>94323</v>
      </c>
      <c r="B29935" s="215">
        <v>1</v>
      </c>
      <c r="C29935" s="216" t="s">
        <v>94324</v>
      </c>
      <c r="D29935" s="215" t="s">
        <v>93740</v>
      </c>
    </row>
    <row r="29936" spans="1:4">
      <c r="A29936" s="215" t="s">
        <v>94325</v>
      </c>
      <c r="B29936" s="215">
        <v>1</v>
      </c>
      <c r="C29936" s="216" t="s">
        <v>94326</v>
      </c>
      <c r="D29936" s="215" t="s">
        <v>93743</v>
      </c>
    </row>
    <row r="29937" spans="1:4">
      <c r="A29937" s="215" t="s">
        <v>94327</v>
      </c>
      <c r="B29937" s="215">
        <v>1</v>
      </c>
      <c r="C29937" s="216" t="s">
        <v>94328</v>
      </c>
      <c r="D29937" s="215" t="s">
        <v>93746</v>
      </c>
    </row>
    <row r="29938" spans="1:4">
      <c r="A29938" s="215" t="s">
        <v>94330</v>
      </c>
      <c r="B29938" s="215">
        <v>1</v>
      </c>
      <c r="C29938" s="216" t="s">
        <v>94331</v>
      </c>
      <c r="D29938" s="215" t="s">
        <v>94332</v>
      </c>
    </row>
    <row r="29939" spans="1:4">
      <c r="A29939" s="215" t="s">
        <v>94333</v>
      </c>
      <c r="B29939" s="215">
        <v>1</v>
      </c>
      <c r="C29939" s="216" t="s">
        <v>94334</v>
      </c>
      <c r="D29939" s="215" t="s">
        <v>94335</v>
      </c>
    </row>
    <row r="29940" spans="1:4">
      <c r="A29940" s="215" t="s">
        <v>94336</v>
      </c>
      <c r="B29940" s="215">
        <v>1</v>
      </c>
      <c r="C29940" s="216" t="s">
        <v>94337</v>
      </c>
      <c r="D29940" s="215" t="s">
        <v>94338</v>
      </c>
    </row>
    <row r="29941" spans="1:4">
      <c r="A29941" s="215" t="s">
        <v>94339</v>
      </c>
      <c r="B29941" s="215">
        <v>1</v>
      </c>
      <c r="C29941" s="216" t="s">
        <v>94340</v>
      </c>
      <c r="D29941" s="215" t="s">
        <v>94341</v>
      </c>
    </row>
    <row r="29942" spans="1:4">
      <c r="A29942" s="215" t="s">
        <v>94342</v>
      </c>
      <c r="B29942" s="215">
        <v>2</v>
      </c>
      <c r="C29942" s="216" t="s">
        <v>94343</v>
      </c>
      <c r="D29942" s="215" t="s">
        <v>93806</v>
      </c>
    </row>
    <row r="29943" spans="1:4">
      <c r="A29943" s="215" t="s">
        <v>94344</v>
      </c>
      <c r="B29943" s="215">
        <v>1</v>
      </c>
      <c r="C29943" s="216" t="s">
        <v>94345</v>
      </c>
      <c r="D29943" s="215" t="s">
        <v>94346</v>
      </c>
    </row>
    <row r="29944" spans="1:4">
      <c r="A29944" s="215" t="s">
        <v>94347</v>
      </c>
      <c r="B29944" s="215">
        <v>1</v>
      </c>
      <c r="C29944" s="216" t="s">
        <v>94348</v>
      </c>
      <c r="D29944" s="215" t="s">
        <v>94349</v>
      </c>
    </row>
    <row r="29945" spans="1:4">
      <c r="A29945" s="215" t="s">
        <v>94350</v>
      </c>
      <c r="B29945" s="215">
        <v>1</v>
      </c>
      <c r="C29945" s="216" t="s">
        <v>94351</v>
      </c>
      <c r="D29945" s="215" t="s">
        <v>94352</v>
      </c>
    </row>
    <row r="29946" spans="1:4">
      <c r="A29946" s="215" t="s">
        <v>94353</v>
      </c>
      <c r="B29946" s="215">
        <v>1</v>
      </c>
      <c r="C29946" s="216" t="s">
        <v>94354</v>
      </c>
      <c r="D29946" s="215" t="s">
        <v>94355</v>
      </c>
    </row>
    <row r="29947" spans="1:4">
      <c r="A29947" s="215" t="s">
        <v>94356</v>
      </c>
      <c r="B29947" s="215">
        <v>1</v>
      </c>
      <c r="C29947" s="216" t="s">
        <v>94357</v>
      </c>
      <c r="D29947" s="215" t="s">
        <v>94358</v>
      </c>
    </row>
    <row r="29948" spans="1:4">
      <c r="A29948" s="215" t="s">
        <v>94359</v>
      </c>
      <c r="B29948" s="215">
        <v>1</v>
      </c>
      <c r="C29948" s="216" t="s">
        <v>94360</v>
      </c>
      <c r="D29948" s="215" t="s">
        <v>93842</v>
      </c>
    </row>
    <row r="29949" spans="1:4">
      <c r="A29949" s="215" t="s">
        <v>94361</v>
      </c>
      <c r="B29949" s="215">
        <v>1</v>
      </c>
      <c r="C29949" s="216" t="s">
        <v>94362</v>
      </c>
      <c r="D29949" s="215" t="s">
        <v>94363</v>
      </c>
    </row>
    <row r="29950" spans="1:4">
      <c r="A29950" s="215" t="s">
        <v>94364</v>
      </c>
      <c r="B29950" s="215">
        <v>1</v>
      </c>
      <c r="C29950" s="216" t="s">
        <v>94365</v>
      </c>
      <c r="D29950" s="215" t="s">
        <v>94366</v>
      </c>
    </row>
    <row r="29951" spans="1:4">
      <c r="A29951" s="215" t="s">
        <v>94367</v>
      </c>
      <c r="B29951" s="215">
        <v>1</v>
      </c>
      <c r="C29951" s="216" t="s">
        <v>94368</v>
      </c>
      <c r="D29951" s="215" t="s">
        <v>94369</v>
      </c>
    </row>
    <row r="29952" spans="1:4">
      <c r="A29952" s="215" t="s">
        <v>94370</v>
      </c>
      <c r="B29952" s="215">
        <v>1</v>
      </c>
      <c r="C29952" s="216" t="s">
        <v>94371</v>
      </c>
      <c r="D29952" s="215" t="s">
        <v>94372</v>
      </c>
    </row>
    <row r="29953" spans="1:4">
      <c r="A29953" s="215" t="s">
        <v>94373</v>
      </c>
      <c r="B29953" s="215">
        <v>1</v>
      </c>
      <c r="C29953" s="216" t="s">
        <v>94374</v>
      </c>
      <c r="D29953" s="215" t="s">
        <v>94375</v>
      </c>
    </row>
    <row r="29954" spans="1:4">
      <c r="A29954" s="215" t="s">
        <v>94376</v>
      </c>
      <c r="B29954" s="215">
        <v>1</v>
      </c>
      <c r="C29954" s="216" t="s">
        <v>94377</v>
      </c>
      <c r="D29954" s="215" t="s">
        <v>94378</v>
      </c>
    </row>
    <row r="29955" spans="1:4">
      <c r="A29955" s="215" t="s">
        <v>94379</v>
      </c>
      <c r="B29955" s="215">
        <v>1</v>
      </c>
      <c r="C29955" s="216" t="s">
        <v>94380</v>
      </c>
      <c r="D29955" s="215" t="s">
        <v>93878</v>
      </c>
    </row>
    <row r="29956" spans="1:4">
      <c r="A29956" s="215" t="s">
        <v>94381</v>
      </c>
      <c r="B29956" s="215">
        <v>1</v>
      </c>
      <c r="C29956" s="216" t="s">
        <v>94382</v>
      </c>
      <c r="D29956" s="215" t="s">
        <v>94383</v>
      </c>
    </row>
    <row r="29957" spans="1:4">
      <c r="A29957" s="215" t="s">
        <v>94384</v>
      </c>
      <c r="B29957" s="215">
        <v>1</v>
      </c>
      <c r="C29957" s="216" t="s">
        <v>94385</v>
      </c>
      <c r="D29957" s="215" t="s">
        <v>94386</v>
      </c>
    </row>
    <row r="29958" spans="1:4">
      <c r="A29958" s="215" t="s">
        <v>94387</v>
      </c>
      <c r="B29958" s="215">
        <v>1</v>
      </c>
      <c r="C29958" s="216" t="s">
        <v>94388</v>
      </c>
      <c r="D29958" s="215" t="s">
        <v>94389</v>
      </c>
    </row>
    <row r="29959" spans="1:4">
      <c r="A29959" s="215" t="s">
        <v>94390</v>
      </c>
      <c r="B29959" s="215">
        <v>1</v>
      </c>
      <c r="C29959" s="216" t="s">
        <v>94391</v>
      </c>
      <c r="D29959" s="215" t="s">
        <v>94392</v>
      </c>
    </row>
    <row r="29960" spans="1:4">
      <c r="A29960" s="215" t="s">
        <v>94393</v>
      </c>
      <c r="B29960" s="215">
        <v>1</v>
      </c>
      <c r="C29960" s="216" t="s">
        <v>94394</v>
      </c>
      <c r="D29960" s="215" t="s">
        <v>94395</v>
      </c>
    </row>
    <row r="29961" spans="1:4">
      <c r="A29961" s="215" t="s">
        <v>94396</v>
      </c>
      <c r="B29961" s="215">
        <v>1</v>
      </c>
      <c r="C29961" s="216" t="s">
        <v>94397</v>
      </c>
      <c r="D29961" s="215" t="s">
        <v>94398</v>
      </c>
    </row>
    <row r="29962" spans="1:4">
      <c r="A29962" s="215" t="s">
        <v>94399</v>
      </c>
      <c r="B29962" s="215">
        <v>1</v>
      </c>
      <c r="C29962" s="216" t="s">
        <v>94400</v>
      </c>
      <c r="D29962" s="215" t="s">
        <v>94401</v>
      </c>
    </row>
    <row r="29963" spans="1:4">
      <c r="A29963" s="215" t="s">
        <v>94402</v>
      </c>
      <c r="B29963" s="215">
        <v>1</v>
      </c>
      <c r="C29963" s="216" t="s">
        <v>94403</v>
      </c>
      <c r="D29963" s="215" t="s">
        <v>94404</v>
      </c>
    </row>
    <row r="29964" spans="1:4">
      <c r="A29964" s="215" t="s">
        <v>94405</v>
      </c>
      <c r="B29964" s="215">
        <v>1</v>
      </c>
      <c r="C29964" s="216" t="s">
        <v>94406</v>
      </c>
      <c r="D29964" s="215" t="s">
        <v>94407</v>
      </c>
    </row>
    <row r="29965" spans="1:4">
      <c r="A29965" s="215" t="s">
        <v>94408</v>
      </c>
      <c r="B29965" s="215">
        <v>1</v>
      </c>
      <c r="C29965" s="216" t="s">
        <v>94409</v>
      </c>
      <c r="D29965" s="215" t="s">
        <v>93935</v>
      </c>
    </row>
    <row r="29966" spans="1:4">
      <c r="A29966" s="215" t="s">
        <v>94410</v>
      </c>
      <c r="B29966" s="215">
        <v>1</v>
      </c>
      <c r="C29966" s="216" t="s">
        <v>94411</v>
      </c>
      <c r="D29966" s="215" t="s">
        <v>94412</v>
      </c>
    </row>
    <row r="29967" spans="1:4">
      <c r="A29967" s="215" t="s">
        <v>94413</v>
      </c>
      <c r="B29967" s="215">
        <v>1</v>
      </c>
      <c r="C29967" s="216" t="s">
        <v>94414</v>
      </c>
      <c r="D29967" s="215" t="s">
        <v>94415</v>
      </c>
    </row>
    <row r="29968" spans="1:4">
      <c r="A29968" s="215" t="s">
        <v>94416</v>
      </c>
      <c r="B29968" s="215">
        <v>1</v>
      </c>
      <c r="C29968" s="216" t="s">
        <v>94417</v>
      </c>
      <c r="D29968" s="215" t="s">
        <v>94418</v>
      </c>
    </row>
    <row r="29969" spans="1:4">
      <c r="A29969" s="215" t="s">
        <v>94419</v>
      </c>
      <c r="B29969" s="215">
        <v>1</v>
      </c>
      <c r="C29969" s="216" t="s">
        <v>94420</v>
      </c>
      <c r="D29969" s="215" t="s">
        <v>94421</v>
      </c>
    </row>
    <row r="29970" spans="1:4">
      <c r="A29970" s="215" t="s">
        <v>94422</v>
      </c>
      <c r="B29970" s="215">
        <v>1</v>
      </c>
      <c r="C29970" s="216" t="s">
        <v>94423</v>
      </c>
      <c r="D29970" s="215" t="s">
        <v>94424</v>
      </c>
    </row>
    <row r="29971" spans="1:4">
      <c r="A29971" s="215" t="s">
        <v>94425</v>
      </c>
      <c r="B29971" s="215">
        <v>1</v>
      </c>
      <c r="C29971" s="216" t="s">
        <v>94426</v>
      </c>
      <c r="D29971" s="215" t="s">
        <v>94427</v>
      </c>
    </row>
    <row r="29972" spans="1:4">
      <c r="A29972" s="215" t="s">
        <v>94428</v>
      </c>
      <c r="B29972" s="215">
        <v>1</v>
      </c>
      <c r="C29972" s="216" t="s">
        <v>94429</v>
      </c>
      <c r="D29972" s="215" t="s">
        <v>94430</v>
      </c>
    </row>
    <row r="29973" spans="1:4">
      <c r="A29973" s="215" t="s">
        <v>94431</v>
      </c>
      <c r="B29973" s="215">
        <v>1</v>
      </c>
      <c r="C29973" s="216" t="s">
        <v>94432</v>
      </c>
      <c r="D29973" s="215" t="s">
        <v>94433</v>
      </c>
    </row>
    <row r="29974" spans="1:4">
      <c r="A29974" s="215" t="s">
        <v>94434</v>
      </c>
      <c r="B29974" s="215">
        <v>1</v>
      </c>
      <c r="C29974" s="216" t="s">
        <v>94435</v>
      </c>
      <c r="D29974" s="215" t="s">
        <v>94436</v>
      </c>
    </row>
    <row r="29975" spans="1:4">
      <c r="A29975" s="215" t="s">
        <v>94437</v>
      </c>
      <c r="B29975" s="215">
        <v>1</v>
      </c>
      <c r="C29975" s="216" t="s">
        <v>94438</v>
      </c>
      <c r="D29975" s="215" t="s">
        <v>94439</v>
      </c>
    </row>
    <row r="29976" spans="1:4">
      <c r="A29976" s="215" t="s">
        <v>94440</v>
      </c>
      <c r="B29976" s="215">
        <v>1</v>
      </c>
      <c r="C29976" s="216" t="s">
        <v>94441</v>
      </c>
      <c r="D29976" s="215" t="s">
        <v>94442</v>
      </c>
    </row>
    <row r="29977" spans="1:4">
      <c r="A29977" s="215" t="s">
        <v>94443</v>
      </c>
      <c r="B29977" s="215">
        <v>1</v>
      </c>
      <c r="C29977" s="216" t="s">
        <v>94444</v>
      </c>
      <c r="D29977" s="215" t="s">
        <v>94445</v>
      </c>
    </row>
    <row r="29978" spans="1:4">
      <c r="A29978" s="215" t="s">
        <v>94446</v>
      </c>
      <c r="B29978" s="215">
        <v>1</v>
      </c>
      <c r="C29978" s="216" t="s">
        <v>94447</v>
      </c>
      <c r="D29978" s="215" t="s">
        <v>94448</v>
      </c>
    </row>
    <row r="29979" spans="1:4">
      <c r="A29979" s="215" t="s">
        <v>94449</v>
      </c>
      <c r="B29979" s="215">
        <v>1</v>
      </c>
      <c r="C29979" s="216" t="s">
        <v>94450</v>
      </c>
      <c r="D29979" s="215" t="s">
        <v>94451</v>
      </c>
    </row>
    <row r="29980" spans="1:4">
      <c r="A29980" s="215" t="s">
        <v>94452</v>
      </c>
      <c r="B29980" s="215">
        <v>1</v>
      </c>
      <c r="C29980" s="216" t="s">
        <v>94453</v>
      </c>
      <c r="D29980" s="215" t="s">
        <v>94454</v>
      </c>
    </row>
    <row r="29981" spans="1:4">
      <c r="A29981" s="215" t="s">
        <v>94455</v>
      </c>
      <c r="B29981" s="215">
        <v>1</v>
      </c>
      <c r="C29981" s="216" t="s">
        <v>94456</v>
      </c>
      <c r="D29981" s="215" t="s">
        <v>94457</v>
      </c>
    </row>
    <row r="29982" spans="1:4">
      <c r="A29982" s="215" t="s">
        <v>94458</v>
      </c>
      <c r="B29982" s="215">
        <v>1</v>
      </c>
      <c r="C29982" s="216" t="s">
        <v>94459</v>
      </c>
      <c r="D29982" s="215" t="s">
        <v>94016</v>
      </c>
    </row>
    <row r="29983" spans="1:4">
      <c r="A29983" s="215" t="s">
        <v>94460</v>
      </c>
      <c r="B29983" s="215">
        <v>1</v>
      </c>
      <c r="C29983" s="216" t="s">
        <v>94461</v>
      </c>
      <c r="D29983" s="215" t="s">
        <v>94462</v>
      </c>
    </row>
    <row r="29984" spans="1:4">
      <c r="A29984" s="215" t="s">
        <v>94463</v>
      </c>
      <c r="B29984" s="215">
        <v>1</v>
      </c>
      <c r="C29984" s="216" t="s">
        <v>94464</v>
      </c>
      <c r="D29984" s="215" t="s">
        <v>94465</v>
      </c>
    </row>
    <row r="29985" spans="1:4">
      <c r="A29985" s="215" t="s">
        <v>94466</v>
      </c>
      <c r="B29985" s="215">
        <v>1</v>
      </c>
      <c r="C29985" s="216" t="s">
        <v>94467</v>
      </c>
      <c r="D29985" s="215" t="s">
        <v>94468</v>
      </c>
    </row>
    <row r="29986" spans="1:4">
      <c r="A29986" s="215" t="s">
        <v>94469</v>
      </c>
      <c r="B29986" s="215">
        <v>1</v>
      </c>
      <c r="C29986" s="216" t="s">
        <v>94470</v>
      </c>
      <c r="D29986" s="215" t="s">
        <v>94471</v>
      </c>
    </row>
    <row r="29987" spans="1:4">
      <c r="A29987" s="215" t="s">
        <v>94472</v>
      </c>
      <c r="B29987" s="215">
        <v>1</v>
      </c>
      <c r="C29987" s="216" t="s">
        <v>94473</v>
      </c>
      <c r="D29987" s="215" t="s">
        <v>94474</v>
      </c>
    </row>
    <row r="29988" spans="1:4">
      <c r="A29988" s="215" t="s">
        <v>94475</v>
      </c>
      <c r="B29988" s="215">
        <v>1</v>
      </c>
      <c r="C29988" s="216" t="s">
        <v>94476</v>
      </c>
      <c r="D29988" s="215" t="s">
        <v>94477</v>
      </c>
    </row>
    <row r="29989" spans="1:4">
      <c r="A29989" s="215" t="s">
        <v>94478</v>
      </c>
      <c r="B29989" s="215">
        <v>1</v>
      </c>
      <c r="C29989" s="216" t="s">
        <v>94479</v>
      </c>
      <c r="D29989" s="215" t="s">
        <v>94049</v>
      </c>
    </row>
    <row r="29990" spans="1:4">
      <c r="A29990" s="215" t="s">
        <v>94480</v>
      </c>
      <c r="B29990" s="215">
        <v>1</v>
      </c>
      <c r="C29990" s="216" t="s">
        <v>94481</v>
      </c>
      <c r="D29990" s="215" t="s">
        <v>94482</v>
      </c>
    </row>
    <row r="29991" spans="1:4">
      <c r="A29991" s="215" t="s">
        <v>94483</v>
      </c>
      <c r="B29991" s="215">
        <v>1</v>
      </c>
      <c r="C29991" s="216" t="s">
        <v>94484</v>
      </c>
      <c r="D29991" s="215" t="s">
        <v>94485</v>
      </c>
    </row>
    <row r="29992" spans="1:4">
      <c r="A29992" s="215" t="s">
        <v>94486</v>
      </c>
      <c r="B29992" s="215">
        <v>1</v>
      </c>
      <c r="C29992" s="216" t="s">
        <v>94487</v>
      </c>
      <c r="D29992" s="215" t="s">
        <v>94073</v>
      </c>
    </row>
    <row r="29993" spans="1:4">
      <c r="A29993" s="215" t="s">
        <v>94488</v>
      </c>
      <c r="B29993" s="215">
        <v>1</v>
      </c>
      <c r="C29993" s="216" t="s">
        <v>94489</v>
      </c>
      <c r="D29993" s="215" t="s">
        <v>94490</v>
      </c>
    </row>
    <row r="29994" spans="1:4">
      <c r="A29994" s="215" t="s">
        <v>94491</v>
      </c>
      <c r="B29994" s="215">
        <v>1</v>
      </c>
      <c r="C29994" s="216" t="s">
        <v>94492</v>
      </c>
      <c r="D29994" s="215" t="s">
        <v>94493</v>
      </c>
    </row>
    <row r="29995" spans="1:4">
      <c r="A29995" s="215" t="s">
        <v>94494</v>
      </c>
      <c r="B29995" s="215">
        <v>1</v>
      </c>
      <c r="C29995" s="216" t="s">
        <v>94495</v>
      </c>
      <c r="D29995" s="215" t="s">
        <v>94496</v>
      </c>
    </row>
    <row r="29996" spans="1:4">
      <c r="A29996" s="215" t="s">
        <v>94497</v>
      </c>
      <c r="B29996" s="215">
        <v>1</v>
      </c>
      <c r="C29996" s="216" t="s">
        <v>94498</v>
      </c>
      <c r="D29996" s="215" t="s">
        <v>94499</v>
      </c>
    </row>
    <row r="29997" spans="1:4">
      <c r="A29997" s="215" t="s">
        <v>94500</v>
      </c>
      <c r="B29997" s="215">
        <v>1</v>
      </c>
      <c r="C29997" s="216" t="s">
        <v>94501</v>
      </c>
      <c r="D29997" s="215" t="s">
        <v>94502</v>
      </c>
    </row>
    <row r="29998" spans="1:4">
      <c r="A29998" s="215" t="s">
        <v>94503</v>
      </c>
      <c r="B29998" s="215">
        <v>1</v>
      </c>
      <c r="C29998" s="216" t="s">
        <v>94504</v>
      </c>
      <c r="D29998" s="215" t="s">
        <v>94505</v>
      </c>
    </row>
    <row r="29999" spans="1:4">
      <c r="A29999" s="215" t="s">
        <v>94506</v>
      </c>
      <c r="B29999" s="215">
        <v>1</v>
      </c>
      <c r="C29999" s="216" t="s">
        <v>94507</v>
      </c>
      <c r="D29999" s="215" t="s">
        <v>94508</v>
      </c>
    </row>
    <row r="30000" spans="1:4">
      <c r="A30000" s="215" t="s">
        <v>94509</v>
      </c>
      <c r="B30000" s="215">
        <v>1</v>
      </c>
      <c r="C30000" s="216" t="s">
        <v>94510</v>
      </c>
      <c r="D30000" s="215" t="s">
        <v>94511</v>
      </c>
    </row>
    <row r="30001" spans="1:4">
      <c r="A30001" s="215" t="s">
        <v>94512</v>
      </c>
      <c r="B30001" s="215">
        <v>1</v>
      </c>
      <c r="C30001" s="216" t="s">
        <v>94513</v>
      </c>
      <c r="D30001" s="215" t="s">
        <v>94514</v>
      </c>
    </row>
    <row r="30002" spans="1:4">
      <c r="A30002" s="215" t="s">
        <v>94515</v>
      </c>
      <c r="B30002" s="215">
        <v>1</v>
      </c>
      <c r="C30002" s="216" t="s">
        <v>94516</v>
      </c>
      <c r="D30002" s="215" t="s">
        <v>94517</v>
      </c>
    </row>
    <row r="30003" spans="1:4">
      <c r="A30003" s="215" t="s">
        <v>94518</v>
      </c>
      <c r="B30003" s="215">
        <v>1</v>
      </c>
      <c r="C30003" s="216" t="s">
        <v>94519</v>
      </c>
      <c r="D30003" s="215" t="s">
        <v>94520</v>
      </c>
    </row>
    <row r="30004" spans="1:4">
      <c r="A30004" s="215" t="s">
        <v>94521</v>
      </c>
      <c r="B30004" s="215">
        <v>1</v>
      </c>
      <c r="C30004" s="216" t="s">
        <v>94522</v>
      </c>
      <c r="D30004" s="215" t="s">
        <v>94523</v>
      </c>
    </row>
    <row r="30005" spans="1:4">
      <c r="A30005" s="215" t="s">
        <v>94524</v>
      </c>
      <c r="B30005" s="215">
        <v>1</v>
      </c>
      <c r="C30005" s="216" t="s">
        <v>94525</v>
      </c>
      <c r="D30005" s="215" t="s">
        <v>94526</v>
      </c>
    </row>
    <row r="30006" spans="1:4">
      <c r="A30006" s="215" t="s">
        <v>94527</v>
      </c>
      <c r="B30006" s="215">
        <v>1</v>
      </c>
      <c r="C30006" s="216" t="s">
        <v>94528</v>
      </c>
      <c r="D30006" s="215" t="s">
        <v>94529</v>
      </c>
    </row>
    <row r="30007" spans="1:4">
      <c r="A30007" s="215" t="s">
        <v>94530</v>
      </c>
      <c r="B30007" s="215">
        <v>1</v>
      </c>
      <c r="C30007" s="216" t="s">
        <v>94531</v>
      </c>
      <c r="D30007" s="215" t="s">
        <v>94532</v>
      </c>
    </row>
    <row r="30008" spans="1:4">
      <c r="A30008" s="215" t="s">
        <v>94533</v>
      </c>
      <c r="B30008" s="215">
        <v>1</v>
      </c>
      <c r="C30008" s="216" t="s">
        <v>94534</v>
      </c>
      <c r="D30008" s="215" t="s">
        <v>94535</v>
      </c>
    </row>
    <row r="30009" spans="1:4">
      <c r="A30009" s="215" t="s">
        <v>94536</v>
      </c>
      <c r="B30009" s="215">
        <v>1</v>
      </c>
      <c r="C30009" s="216" t="s">
        <v>94537</v>
      </c>
      <c r="D30009" s="215" t="s">
        <v>94538</v>
      </c>
    </row>
    <row r="30010" spans="1:4">
      <c r="A30010" s="215" t="s">
        <v>94539</v>
      </c>
      <c r="B30010" s="215">
        <v>1</v>
      </c>
      <c r="C30010" s="216" t="s">
        <v>94540</v>
      </c>
      <c r="D30010" s="215" t="s">
        <v>94541</v>
      </c>
    </row>
    <row r="30011" spans="1:4">
      <c r="A30011" s="215" t="s">
        <v>94542</v>
      </c>
      <c r="B30011" s="215">
        <v>1</v>
      </c>
      <c r="C30011" s="216" t="s">
        <v>94543</v>
      </c>
      <c r="D30011" s="215" t="s">
        <v>94544</v>
      </c>
    </row>
    <row r="30012" spans="1:4">
      <c r="A30012" s="215" t="s">
        <v>94545</v>
      </c>
      <c r="B30012" s="215">
        <v>1</v>
      </c>
      <c r="C30012" s="216" t="s">
        <v>94546</v>
      </c>
      <c r="D30012" s="215" t="s">
        <v>94547</v>
      </c>
    </row>
    <row r="30013" spans="1:4">
      <c r="A30013" s="215" t="s">
        <v>94548</v>
      </c>
      <c r="B30013" s="215">
        <v>1</v>
      </c>
      <c r="C30013" s="216" t="s">
        <v>94549</v>
      </c>
      <c r="D30013" s="215" t="s">
        <v>94202</v>
      </c>
    </row>
    <row r="30014" spans="1:4">
      <c r="A30014" s="215" t="s">
        <v>94550</v>
      </c>
      <c r="B30014" s="215">
        <v>1</v>
      </c>
      <c r="C30014" s="216" t="s">
        <v>94551</v>
      </c>
      <c r="D30014" s="215" t="s">
        <v>94552</v>
      </c>
    </row>
    <row r="30015" spans="1:4">
      <c r="A30015" s="215" t="s">
        <v>94553</v>
      </c>
      <c r="B30015" s="215">
        <v>1</v>
      </c>
      <c r="C30015" s="216" t="s">
        <v>94554</v>
      </c>
      <c r="D30015" s="215" t="s">
        <v>94555</v>
      </c>
    </row>
    <row r="30016" spans="1:4">
      <c r="A30016" s="215" t="s">
        <v>94556</v>
      </c>
      <c r="B30016" s="215">
        <v>1</v>
      </c>
      <c r="C30016" s="216" t="s">
        <v>94557</v>
      </c>
      <c r="D30016" s="215" t="s">
        <v>94558</v>
      </c>
    </row>
    <row r="30017" spans="1:4">
      <c r="A30017" s="215" t="s">
        <v>94559</v>
      </c>
      <c r="B30017" s="215">
        <v>1</v>
      </c>
      <c r="C30017" s="216" t="s">
        <v>94560</v>
      </c>
      <c r="D30017" s="215" t="s">
        <v>94561</v>
      </c>
    </row>
    <row r="30018" spans="1:4">
      <c r="A30018" s="215" t="s">
        <v>94562</v>
      </c>
      <c r="B30018" s="215">
        <v>1</v>
      </c>
      <c r="C30018" s="216" t="s">
        <v>94563</v>
      </c>
      <c r="D30018" s="215" t="s">
        <v>94564</v>
      </c>
    </row>
    <row r="30019" spans="1:4">
      <c r="A30019" s="215" t="s">
        <v>94565</v>
      </c>
      <c r="B30019" s="215">
        <v>1</v>
      </c>
      <c r="C30019" s="216" t="s">
        <v>94566</v>
      </c>
      <c r="D30019" s="215" t="s">
        <v>94567</v>
      </c>
    </row>
    <row r="30020" spans="1:4">
      <c r="A30020" s="215" t="s">
        <v>94568</v>
      </c>
      <c r="B30020" s="215">
        <v>1</v>
      </c>
      <c r="C30020" s="216" t="s">
        <v>94569</v>
      </c>
      <c r="D30020" s="215" t="s">
        <v>94570</v>
      </c>
    </row>
    <row r="30021" spans="1:4">
      <c r="A30021" s="215" t="s">
        <v>94571</v>
      </c>
      <c r="B30021" s="215">
        <v>1</v>
      </c>
      <c r="C30021" s="216" t="s">
        <v>94572</v>
      </c>
      <c r="D30021" s="215" t="s">
        <v>94573</v>
      </c>
    </row>
    <row r="30022" spans="1:4">
      <c r="A30022" s="215" t="s">
        <v>94574</v>
      </c>
      <c r="B30022" s="215">
        <v>1</v>
      </c>
      <c r="C30022" s="216" t="s">
        <v>94575</v>
      </c>
      <c r="D30022" s="215" t="s">
        <v>94576</v>
      </c>
    </row>
    <row r="30023" spans="1:4">
      <c r="A30023" s="215" t="s">
        <v>94577</v>
      </c>
      <c r="B30023" s="215">
        <v>1</v>
      </c>
      <c r="C30023" s="216" t="s">
        <v>94578</v>
      </c>
      <c r="D30023" s="215" t="s">
        <v>94579</v>
      </c>
    </row>
    <row r="30024" spans="1:4">
      <c r="A30024" s="215" t="s">
        <v>94580</v>
      </c>
      <c r="B30024" s="215">
        <v>1</v>
      </c>
      <c r="C30024" s="216" t="s">
        <v>94581</v>
      </c>
      <c r="D30024" s="215" t="s">
        <v>94582</v>
      </c>
    </row>
    <row r="30025" spans="1:4">
      <c r="A30025" s="215" t="s">
        <v>111566</v>
      </c>
      <c r="B30025" s="215">
        <v>1</v>
      </c>
      <c r="C30025" s="216" t="s">
        <v>94329</v>
      </c>
      <c r="D30025" s="215" t="s">
        <v>111567</v>
      </c>
    </row>
    <row r="30026" spans="1:4">
      <c r="A30026" s="215" t="s">
        <v>94583</v>
      </c>
      <c r="B30026" s="215">
        <v>1</v>
      </c>
      <c r="C30026" s="216" t="s">
        <v>94584</v>
      </c>
      <c r="D30026" s="215" t="s">
        <v>94585</v>
      </c>
    </row>
    <row r="30027" spans="1:4">
      <c r="A30027" s="215" t="s">
        <v>94586</v>
      </c>
      <c r="B30027" s="215">
        <v>1</v>
      </c>
      <c r="C30027" s="216" t="s">
        <v>94587</v>
      </c>
      <c r="D30027" s="215" t="s">
        <v>94588</v>
      </c>
    </row>
    <row r="30028" spans="1:4">
      <c r="A30028" s="215" t="s">
        <v>94589</v>
      </c>
      <c r="B30028" s="215">
        <v>1</v>
      </c>
      <c r="C30028" s="216" t="s">
        <v>94590</v>
      </c>
      <c r="D30028" s="215" t="s">
        <v>94259</v>
      </c>
    </row>
    <row r="30029" spans="1:4">
      <c r="A30029" s="215" t="s">
        <v>94591</v>
      </c>
      <c r="B30029" s="215">
        <v>1</v>
      </c>
      <c r="C30029" s="216" t="s">
        <v>94592</v>
      </c>
      <c r="D30029" s="215" t="s">
        <v>94593</v>
      </c>
    </row>
    <row r="30030" spans="1:4">
      <c r="A30030" s="215" t="s">
        <v>94594</v>
      </c>
      <c r="B30030" s="215">
        <v>1</v>
      </c>
      <c r="C30030" s="216" t="s">
        <v>94595</v>
      </c>
      <c r="D30030" s="215" t="s">
        <v>94596</v>
      </c>
    </row>
    <row r="30031" spans="1:4">
      <c r="A30031" s="215" t="s">
        <v>94597</v>
      </c>
      <c r="B30031" s="215">
        <v>1</v>
      </c>
      <c r="C30031" s="216" t="s">
        <v>94598</v>
      </c>
      <c r="D30031" s="215" t="s">
        <v>94599</v>
      </c>
    </row>
    <row r="30032" spans="1:4">
      <c r="A30032" s="215" t="s">
        <v>94600</v>
      </c>
      <c r="B30032" s="215">
        <v>1</v>
      </c>
      <c r="C30032" s="216" t="s">
        <v>94601</v>
      </c>
      <c r="D30032" s="215" t="s">
        <v>94602</v>
      </c>
    </row>
    <row r="30033" spans="1:4">
      <c r="A30033" s="215" t="s">
        <v>94603</v>
      </c>
      <c r="B30033" s="215">
        <v>1</v>
      </c>
      <c r="C30033" s="216" t="s">
        <v>94604</v>
      </c>
      <c r="D30033" s="215" t="s">
        <v>94605</v>
      </c>
    </row>
    <row r="30034" spans="1:4">
      <c r="A30034" s="215" t="s">
        <v>94606</v>
      </c>
      <c r="B30034" s="215">
        <v>1</v>
      </c>
      <c r="C30034" s="216" t="s">
        <v>94607</v>
      </c>
      <c r="D30034" s="215" t="s">
        <v>94608</v>
      </c>
    </row>
    <row r="30035" spans="1:4">
      <c r="A30035" s="215" t="s">
        <v>94609</v>
      </c>
      <c r="B30035" s="215">
        <v>1</v>
      </c>
      <c r="C30035" s="216" t="s">
        <v>94610</v>
      </c>
      <c r="D30035" s="215" t="s">
        <v>94611</v>
      </c>
    </row>
    <row r="30036" spans="1:4">
      <c r="A30036" s="215" t="s">
        <v>94612</v>
      </c>
      <c r="B30036" s="215">
        <v>1</v>
      </c>
      <c r="C30036" s="216" t="s">
        <v>94613</v>
      </c>
      <c r="D30036" s="215" t="s">
        <v>94614</v>
      </c>
    </row>
    <row r="30037" spans="1:4">
      <c r="A30037" s="215" t="s">
        <v>94615</v>
      </c>
      <c r="B30037" s="215">
        <v>1</v>
      </c>
      <c r="C30037" s="216" t="s">
        <v>94616</v>
      </c>
      <c r="D30037" s="215" t="s">
        <v>94617</v>
      </c>
    </row>
    <row r="30038" spans="1:4">
      <c r="A30038" s="215" t="s">
        <v>94618</v>
      </c>
      <c r="B30038" s="215">
        <v>1</v>
      </c>
      <c r="C30038" s="216" t="s">
        <v>94619</v>
      </c>
      <c r="D30038" s="215" t="s">
        <v>94620</v>
      </c>
    </row>
    <row r="30039" spans="1:4">
      <c r="A30039" s="215" t="s">
        <v>94621</v>
      </c>
      <c r="B30039" s="215">
        <v>1</v>
      </c>
      <c r="C30039" s="216" t="s">
        <v>94622</v>
      </c>
      <c r="D30039" s="215" t="s">
        <v>94623</v>
      </c>
    </row>
    <row r="30040" spans="1:4">
      <c r="A30040" s="215" t="s">
        <v>94624</v>
      </c>
      <c r="B30040" s="215">
        <v>1</v>
      </c>
      <c r="C30040" s="216" t="s">
        <v>94625</v>
      </c>
      <c r="D30040" s="215" t="s">
        <v>111568</v>
      </c>
    </row>
    <row r="30041" spans="1:4">
      <c r="A30041" s="215" t="s">
        <v>94626</v>
      </c>
      <c r="B30041" s="215">
        <v>1</v>
      </c>
      <c r="C30041" s="216" t="s">
        <v>94627</v>
      </c>
      <c r="D30041" s="215" t="s">
        <v>94628</v>
      </c>
    </row>
    <row r="30042" spans="1:4">
      <c r="A30042" s="215" t="s">
        <v>94629</v>
      </c>
      <c r="B30042" s="215">
        <v>1</v>
      </c>
      <c r="C30042" s="216" t="s">
        <v>94630</v>
      </c>
      <c r="D30042" s="215" t="s">
        <v>94631</v>
      </c>
    </row>
    <row r="30043" spans="1:4">
      <c r="A30043" s="215" t="s">
        <v>94632</v>
      </c>
      <c r="B30043" s="215">
        <v>1</v>
      </c>
      <c r="C30043" s="216" t="s">
        <v>94633</v>
      </c>
      <c r="D30043" s="215" t="s">
        <v>94474</v>
      </c>
    </row>
    <row r="30044" spans="1:4">
      <c r="A30044" s="215" t="s">
        <v>94634</v>
      </c>
      <c r="B30044" s="215">
        <v>1</v>
      </c>
      <c r="C30044" s="216" t="s">
        <v>94635</v>
      </c>
      <c r="D30044" s="215" t="s">
        <v>94636</v>
      </c>
    </row>
    <row r="30045" spans="1:4">
      <c r="A30045" s="215" t="s">
        <v>94637</v>
      </c>
      <c r="B30045" s="215">
        <v>2</v>
      </c>
      <c r="C30045" s="216" t="s">
        <v>94638</v>
      </c>
      <c r="D30045" s="215" t="s">
        <v>94639</v>
      </c>
    </row>
    <row r="30046" spans="1:4">
      <c r="A30046" s="215" t="s">
        <v>94640</v>
      </c>
      <c r="B30046" s="215">
        <v>1</v>
      </c>
      <c r="C30046" s="216" t="s">
        <v>94641</v>
      </c>
      <c r="D30046" s="215" t="s">
        <v>94642</v>
      </c>
    </row>
    <row r="30047" spans="1:4">
      <c r="A30047" s="215" t="s">
        <v>94643</v>
      </c>
      <c r="B30047" s="215">
        <v>1</v>
      </c>
      <c r="C30047" s="216" t="s">
        <v>94644</v>
      </c>
      <c r="D30047" s="215" t="s">
        <v>94645</v>
      </c>
    </row>
    <row r="30048" spans="1:4">
      <c r="A30048" s="215" t="s">
        <v>94646</v>
      </c>
      <c r="B30048" s="215">
        <v>1</v>
      </c>
      <c r="C30048" s="216" t="s">
        <v>94647</v>
      </c>
      <c r="D30048" s="215" t="s">
        <v>94648</v>
      </c>
    </row>
    <row r="30049" spans="1:4">
      <c r="A30049" s="215" t="s">
        <v>94649</v>
      </c>
      <c r="B30049" s="215">
        <v>1</v>
      </c>
      <c r="C30049" s="216" t="s">
        <v>94650</v>
      </c>
      <c r="D30049" s="215" t="s">
        <v>94651</v>
      </c>
    </row>
    <row r="30050" spans="1:4">
      <c r="A30050" s="215" t="s">
        <v>94652</v>
      </c>
      <c r="B30050" s="215">
        <v>1</v>
      </c>
      <c r="C30050" s="216" t="s">
        <v>94653</v>
      </c>
      <c r="D30050" s="215" t="s">
        <v>94654</v>
      </c>
    </row>
    <row r="30051" spans="1:4">
      <c r="A30051" s="215" t="s">
        <v>94655</v>
      </c>
      <c r="B30051" s="215">
        <v>1</v>
      </c>
      <c r="C30051" s="216" t="s">
        <v>94656</v>
      </c>
      <c r="D30051" s="215" t="s">
        <v>94657</v>
      </c>
    </row>
    <row r="30052" spans="1:4">
      <c r="A30052" s="215" t="s">
        <v>94658</v>
      </c>
      <c r="B30052" s="215">
        <v>1</v>
      </c>
      <c r="C30052" s="216" t="s">
        <v>94659</v>
      </c>
      <c r="D30052" s="215" t="s">
        <v>94660</v>
      </c>
    </row>
    <row r="30053" spans="1:4">
      <c r="A30053" s="215" t="s">
        <v>94661</v>
      </c>
      <c r="B30053" s="215">
        <v>1</v>
      </c>
      <c r="C30053" s="216" t="s">
        <v>94662</v>
      </c>
      <c r="D30053" s="215" t="s">
        <v>94579</v>
      </c>
    </row>
    <row r="30054" spans="1:4">
      <c r="A30054" s="215" t="s">
        <v>94663</v>
      </c>
      <c r="B30054" s="215">
        <v>2</v>
      </c>
      <c r="C30054" s="216" t="s">
        <v>94664</v>
      </c>
      <c r="D30054" s="215" t="s">
        <v>94665</v>
      </c>
    </row>
    <row r="30055" spans="1:4">
      <c r="A30055" s="215" t="s">
        <v>94666</v>
      </c>
      <c r="B30055" s="215">
        <v>1</v>
      </c>
      <c r="C30055" s="216" t="s">
        <v>94667</v>
      </c>
      <c r="D30055" s="215" t="s">
        <v>94668</v>
      </c>
    </row>
    <row r="30056" spans="1:4">
      <c r="A30056" s="215" t="s">
        <v>94669</v>
      </c>
      <c r="B30056" s="215">
        <v>1</v>
      </c>
      <c r="C30056" s="216" t="s">
        <v>94670</v>
      </c>
      <c r="D30056" s="215" t="s">
        <v>94671</v>
      </c>
    </row>
    <row r="30057" spans="1:4">
      <c r="A30057" s="215" t="s">
        <v>94672</v>
      </c>
      <c r="B30057" s="215">
        <v>1</v>
      </c>
      <c r="C30057" s="216" t="s">
        <v>94673</v>
      </c>
      <c r="D30057" s="215" t="s">
        <v>94674</v>
      </c>
    </row>
    <row r="30058" spans="1:4">
      <c r="A30058" s="215" t="s">
        <v>94675</v>
      </c>
      <c r="B30058" s="215">
        <v>1</v>
      </c>
      <c r="C30058" s="216" t="s">
        <v>94676</v>
      </c>
      <c r="D30058" s="215" t="s">
        <v>94677</v>
      </c>
    </row>
    <row r="30059" spans="1:4">
      <c r="A30059" s="215" t="s">
        <v>94678</v>
      </c>
      <c r="B30059" s="215">
        <v>1</v>
      </c>
      <c r="C30059" s="216" t="s">
        <v>94679</v>
      </c>
      <c r="D30059" s="215" t="s">
        <v>94680</v>
      </c>
    </row>
    <row r="30060" spans="1:4">
      <c r="A30060" s="215" t="s">
        <v>94681</v>
      </c>
      <c r="B30060" s="215">
        <v>1</v>
      </c>
      <c r="C30060" s="216" t="s">
        <v>94682</v>
      </c>
      <c r="D30060" s="215" t="s">
        <v>94683</v>
      </c>
    </row>
    <row r="30061" spans="1:4">
      <c r="A30061" s="215" t="s">
        <v>94684</v>
      </c>
      <c r="B30061" s="215">
        <v>1</v>
      </c>
      <c r="C30061" s="216" t="s">
        <v>94685</v>
      </c>
      <c r="D30061" s="215" t="s">
        <v>94686</v>
      </c>
    </row>
    <row r="30062" spans="1:4">
      <c r="A30062" s="215" t="s">
        <v>94687</v>
      </c>
      <c r="B30062" s="215">
        <v>1</v>
      </c>
      <c r="C30062" s="216" t="s">
        <v>94688</v>
      </c>
      <c r="D30062" s="215" t="s">
        <v>94689</v>
      </c>
    </row>
    <row r="30063" spans="1:4">
      <c r="A30063" s="215" t="s">
        <v>94690</v>
      </c>
      <c r="B30063" s="215">
        <v>1</v>
      </c>
      <c r="C30063" s="216" t="s">
        <v>94691</v>
      </c>
      <c r="D30063" s="215" t="s">
        <v>94692</v>
      </c>
    </row>
    <row r="30064" spans="1:4">
      <c r="A30064" s="215" t="s">
        <v>94693</v>
      </c>
      <c r="B30064" s="215">
        <v>1</v>
      </c>
      <c r="C30064" s="216" t="s">
        <v>94694</v>
      </c>
      <c r="D30064" s="215" t="s">
        <v>94695</v>
      </c>
    </row>
    <row r="30065" spans="1:4">
      <c r="A30065" s="215" t="s">
        <v>94696</v>
      </c>
      <c r="B30065" s="215">
        <v>1</v>
      </c>
      <c r="C30065" s="216" t="s">
        <v>94697</v>
      </c>
      <c r="D30065" s="215" t="s">
        <v>94698</v>
      </c>
    </row>
    <row r="30066" spans="1:4">
      <c r="A30066" s="215" t="s">
        <v>94699</v>
      </c>
      <c r="B30066" s="215">
        <v>1</v>
      </c>
      <c r="C30066" s="216" t="s">
        <v>94700</v>
      </c>
      <c r="D30066" s="215" t="s">
        <v>94701</v>
      </c>
    </row>
    <row r="30067" spans="1:4">
      <c r="A30067" s="215" t="s">
        <v>94702</v>
      </c>
      <c r="B30067" s="215">
        <v>1</v>
      </c>
      <c r="C30067" s="216" t="s">
        <v>94703</v>
      </c>
      <c r="D30067" s="215" t="s">
        <v>94704</v>
      </c>
    </row>
    <row r="30068" spans="1:4">
      <c r="A30068" s="215" t="s">
        <v>94705</v>
      </c>
      <c r="B30068" s="215">
        <v>1</v>
      </c>
      <c r="C30068" s="216" t="s">
        <v>94706</v>
      </c>
      <c r="D30068" s="215" t="s">
        <v>94707</v>
      </c>
    </row>
    <row r="30069" spans="1:4">
      <c r="A30069" s="215" t="s">
        <v>94708</v>
      </c>
      <c r="B30069" s="215">
        <v>1</v>
      </c>
      <c r="C30069" s="216" t="s">
        <v>94709</v>
      </c>
      <c r="D30069" s="215" t="s">
        <v>94582</v>
      </c>
    </row>
    <row r="30070" spans="1:4">
      <c r="A30070" s="215" t="s">
        <v>94710</v>
      </c>
      <c r="B30070" s="215">
        <v>1</v>
      </c>
      <c r="C30070" s="216" t="s">
        <v>94711</v>
      </c>
      <c r="D30070" s="215" t="s">
        <v>94712</v>
      </c>
    </row>
    <row r="30071" spans="1:4">
      <c r="A30071" s="215" t="s">
        <v>94713</v>
      </c>
      <c r="B30071" s="215">
        <v>1</v>
      </c>
      <c r="C30071" s="216" t="s">
        <v>94714</v>
      </c>
      <c r="D30071" s="215" t="s">
        <v>94715</v>
      </c>
    </row>
    <row r="30072" spans="1:4">
      <c r="A30072" s="215" t="s">
        <v>94716</v>
      </c>
      <c r="B30072" s="215">
        <v>1</v>
      </c>
      <c r="C30072" s="216" t="s">
        <v>94717</v>
      </c>
      <c r="D30072" s="215" t="s">
        <v>94585</v>
      </c>
    </row>
    <row r="30073" spans="1:4">
      <c r="A30073" s="215" t="s">
        <v>94718</v>
      </c>
      <c r="B30073" s="215">
        <v>1</v>
      </c>
      <c r="C30073" s="216" t="s">
        <v>94719</v>
      </c>
      <c r="D30073" s="215" t="s">
        <v>94588</v>
      </c>
    </row>
    <row r="30074" spans="1:4">
      <c r="A30074" s="215" t="s">
        <v>94720</v>
      </c>
      <c r="B30074" s="215">
        <v>1</v>
      </c>
      <c r="C30074" s="216" t="s">
        <v>94721</v>
      </c>
      <c r="D30074" s="215" t="s">
        <v>94259</v>
      </c>
    </row>
    <row r="30075" spans="1:4">
      <c r="A30075" s="215" t="s">
        <v>94722</v>
      </c>
      <c r="B30075" s="215">
        <v>1</v>
      </c>
      <c r="C30075" s="216" t="s">
        <v>94723</v>
      </c>
      <c r="D30075" s="215" t="s">
        <v>94593</v>
      </c>
    </row>
    <row r="30076" spans="1:4">
      <c r="A30076" s="215" t="s">
        <v>94724</v>
      </c>
      <c r="B30076" s="215">
        <v>1</v>
      </c>
      <c r="C30076" s="216" t="s">
        <v>94725</v>
      </c>
      <c r="D30076" s="215" t="s">
        <v>94596</v>
      </c>
    </row>
    <row r="30077" spans="1:4">
      <c r="A30077" s="215" t="s">
        <v>94726</v>
      </c>
      <c r="B30077" s="215">
        <v>1</v>
      </c>
      <c r="C30077" s="216" t="s">
        <v>94727</v>
      </c>
      <c r="D30077" s="215" t="s">
        <v>94599</v>
      </c>
    </row>
    <row r="30078" spans="1:4">
      <c r="A30078" s="215" t="s">
        <v>94728</v>
      </c>
      <c r="B30078" s="215">
        <v>1</v>
      </c>
      <c r="C30078" s="216" t="s">
        <v>94729</v>
      </c>
      <c r="D30078" s="215" t="s">
        <v>94602</v>
      </c>
    </row>
    <row r="30079" spans="1:4">
      <c r="A30079" s="215" t="s">
        <v>94730</v>
      </c>
      <c r="B30079" s="215">
        <v>1</v>
      </c>
      <c r="C30079" s="216" t="s">
        <v>94731</v>
      </c>
      <c r="D30079" s="215" t="s">
        <v>94605</v>
      </c>
    </row>
    <row r="30080" spans="1:4">
      <c r="A30080" s="215" t="s">
        <v>94732</v>
      </c>
      <c r="B30080" s="215">
        <v>1</v>
      </c>
      <c r="C30080" s="216" t="s">
        <v>94733</v>
      </c>
      <c r="D30080" s="215" t="s">
        <v>94734</v>
      </c>
    </row>
    <row r="30081" spans="1:4">
      <c r="A30081" s="215" t="s">
        <v>94735</v>
      </c>
      <c r="B30081" s="215">
        <v>1</v>
      </c>
      <c r="C30081" s="216" t="s">
        <v>94736</v>
      </c>
      <c r="D30081" s="215" t="s">
        <v>94737</v>
      </c>
    </row>
    <row r="30082" spans="1:4">
      <c r="A30082" s="215" t="s">
        <v>94738</v>
      </c>
      <c r="B30082" s="215">
        <v>1</v>
      </c>
      <c r="C30082" s="216" t="s">
        <v>94739</v>
      </c>
      <c r="D30082" s="215" t="s">
        <v>94740</v>
      </c>
    </row>
    <row r="30083" spans="1:4">
      <c r="A30083" s="215" t="s">
        <v>94741</v>
      </c>
      <c r="B30083" s="215">
        <v>1</v>
      </c>
      <c r="C30083" s="216" t="s">
        <v>94742</v>
      </c>
      <c r="D30083" s="215" t="s">
        <v>94743</v>
      </c>
    </row>
    <row r="30084" spans="1:4">
      <c r="A30084" s="215" t="s">
        <v>94744</v>
      </c>
      <c r="B30084" s="215">
        <v>1</v>
      </c>
      <c r="C30084" s="216" t="s">
        <v>94745</v>
      </c>
      <c r="D30084" s="215" t="s">
        <v>94746</v>
      </c>
    </row>
    <row r="30085" spans="1:4">
      <c r="A30085" s="215" t="s">
        <v>94747</v>
      </c>
      <c r="B30085" s="215">
        <v>1</v>
      </c>
      <c r="C30085" s="216" t="s">
        <v>94748</v>
      </c>
      <c r="D30085" s="215" t="s">
        <v>94749</v>
      </c>
    </row>
    <row r="30086" spans="1:4">
      <c r="A30086" s="215" t="s">
        <v>94750</v>
      </c>
      <c r="B30086" s="215">
        <v>1</v>
      </c>
      <c r="C30086" s="216" t="s">
        <v>94751</v>
      </c>
      <c r="D30086" s="215" t="s">
        <v>94752</v>
      </c>
    </row>
    <row r="30087" spans="1:4">
      <c r="A30087" s="215" t="s">
        <v>94753</v>
      </c>
      <c r="B30087" s="215">
        <v>1</v>
      </c>
      <c r="C30087" s="216" t="s">
        <v>94754</v>
      </c>
      <c r="D30087" s="215" t="s">
        <v>94755</v>
      </c>
    </row>
    <row r="30088" spans="1:4">
      <c r="A30088" s="215" t="s">
        <v>94756</v>
      </c>
      <c r="B30088" s="215">
        <v>1</v>
      </c>
      <c r="C30088" s="216" t="s">
        <v>94757</v>
      </c>
      <c r="D30088" s="215" t="s">
        <v>94758</v>
      </c>
    </row>
    <row r="30089" spans="1:4">
      <c r="A30089" s="215" t="s">
        <v>94759</v>
      </c>
      <c r="B30089" s="215">
        <v>1</v>
      </c>
      <c r="C30089" s="216" t="s">
        <v>94760</v>
      </c>
      <c r="D30089" s="215" t="s">
        <v>94761</v>
      </c>
    </row>
    <row r="30090" spans="1:4">
      <c r="A30090" s="215" t="s">
        <v>94762</v>
      </c>
      <c r="B30090" s="215">
        <v>2</v>
      </c>
      <c r="C30090" s="216" t="s">
        <v>94763</v>
      </c>
      <c r="D30090" s="215" t="s">
        <v>94764</v>
      </c>
    </row>
    <row r="30091" spans="1:4">
      <c r="A30091" s="215" t="s">
        <v>94765</v>
      </c>
      <c r="B30091" s="215">
        <v>2</v>
      </c>
      <c r="C30091" s="216" t="s">
        <v>94766</v>
      </c>
      <c r="D30091" s="215" t="s">
        <v>94767</v>
      </c>
    </row>
    <row r="30092" spans="1:4">
      <c r="A30092" s="215" t="s">
        <v>94768</v>
      </c>
      <c r="B30092" s="215">
        <v>2</v>
      </c>
      <c r="C30092" s="216" t="s">
        <v>94769</v>
      </c>
      <c r="D30092" s="215" t="s">
        <v>94770</v>
      </c>
    </row>
    <row r="30093" spans="1:4">
      <c r="A30093" s="215" t="s">
        <v>94771</v>
      </c>
      <c r="B30093" s="215">
        <v>2</v>
      </c>
      <c r="C30093" s="216" t="s">
        <v>94772</v>
      </c>
      <c r="D30093" s="215" t="s">
        <v>94773</v>
      </c>
    </row>
    <row r="30094" spans="1:4">
      <c r="A30094" s="215" t="s">
        <v>94774</v>
      </c>
      <c r="B30094" s="215">
        <v>2</v>
      </c>
      <c r="C30094" s="216" t="s">
        <v>94775</v>
      </c>
      <c r="D30094" s="215" t="s">
        <v>94776</v>
      </c>
    </row>
    <row r="30095" spans="1:4">
      <c r="A30095" s="215" t="s">
        <v>94777</v>
      </c>
      <c r="B30095" s="215">
        <v>2</v>
      </c>
      <c r="C30095" s="216" t="s">
        <v>94778</v>
      </c>
      <c r="D30095" s="215" t="s">
        <v>94623</v>
      </c>
    </row>
    <row r="30096" spans="1:4">
      <c r="A30096" s="215" t="s">
        <v>94779</v>
      </c>
      <c r="B30096" s="215">
        <v>2</v>
      </c>
      <c r="C30096" s="216" t="s">
        <v>94780</v>
      </c>
      <c r="D30096" s="215" t="s">
        <v>94781</v>
      </c>
    </row>
    <row r="30097" spans="1:4">
      <c r="A30097" s="215" t="s">
        <v>94782</v>
      </c>
      <c r="B30097" s="215">
        <v>1</v>
      </c>
      <c r="C30097" s="216" t="s">
        <v>94783</v>
      </c>
      <c r="D30097" s="215" t="s">
        <v>94784</v>
      </c>
    </row>
    <row r="30098" spans="1:4">
      <c r="A30098" s="215" t="s">
        <v>94785</v>
      </c>
      <c r="B30098" s="215">
        <v>1</v>
      </c>
      <c r="C30098" s="216" t="s">
        <v>94786</v>
      </c>
      <c r="D30098" s="215" t="s">
        <v>94787</v>
      </c>
    </row>
    <row r="30099" spans="1:4">
      <c r="A30099" s="215" t="s">
        <v>94788</v>
      </c>
      <c r="B30099" s="215">
        <v>1</v>
      </c>
      <c r="C30099" s="216" t="s">
        <v>94789</v>
      </c>
      <c r="D30099" s="215" t="s">
        <v>94790</v>
      </c>
    </row>
    <row r="30100" spans="1:4">
      <c r="A30100" s="215" t="s">
        <v>94791</v>
      </c>
      <c r="B30100" s="215">
        <v>1</v>
      </c>
      <c r="C30100" s="216" t="s">
        <v>94792</v>
      </c>
      <c r="D30100" s="215" t="s">
        <v>94793</v>
      </c>
    </row>
    <row r="30101" spans="1:4">
      <c r="A30101" s="215" t="s">
        <v>94794</v>
      </c>
      <c r="B30101" s="215">
        <v>1</v>
      </c>
      <c r="C30101" s="216" t="s">
        <v>94795</v>
      </c>
      <c r="D30101" s="215" t="s">
        <v>94796</v>
      </c>
    </row>
    <row r="30102" spans="1:4">
      <c r="A30102" s="215" t="s">
        <v>94797</v>
      </c>
      <c r="B30102" s="215">
        <v>1</v>
      </c>
      <c r="C30102" s="216" t="s">
        <v>94798</v>
      </c>
      <c r="D30102" s="215" t="s">
        <v>94799</v>
      </c>
    </row>
    <row r="30103" spans="1:4">
      <c r="A30103" s="215" t="s">
        <v>94800</v>
      </c>
      <c r="B30103" s="215">
        <v>1</v>
      </c>
      <c r="C30103" s="216" t="s">
        <v>94801</v>
      </c>
      <c r="D30103" s="215" t="s">
        <v>94802</v>
      </c>
    </row>
    <row r="30104" spans="1:4">
      <c r="A30104" s="215" t="s">
        <v>94803</v>
      </c>
      <c r="B30104" s="215">
        <v>1</v>
      </c>
      <c r="C30104" s="216" t="s">
        <v>94804</v>
      </c>
      <c r="D30104" s="215" t="s">
        <v>94805</v>
      </c>
    </row>
    <row r="30105" spans="1:4">
      <c r="A30105" s="215" t="s">
        <v>94806</v>
      </c>
      <c r="B30105" s="215">
        <v>1</v>
      </c>
      <c r="C30105" s="216" t="s">
        <v>94807</v>
      </c>
      <c r="D30105" s="215" t="s">
        <v>94808</v>
      </c>
    </row>
    <row r="30106" spans="1:4">
      <c r="A30106" s="215" t="s">
        <v>94809</v>
      </c>
      <c r="B30106" s="215">
        <v>1</v>
      </c>
      <c r="C30106" s="216" t="s">
        <v>94810</v>
      </c>
      <c r="D30106" s="215" t="s">
        <v>94811</v>
      </c>
    </row>
    <row r="30107" spans="1:4">
      <c r="A30107" s="215" t="s">
        <v>94812</v>
      </c>
      <c r="B30107" s="215">
        <v>1</v>
      </c>
      <c r="C30107" s="216" t="s">
        <v>94813</v>
      </c>
      <c r="D30107" s="215" t="s">
        <v>94814</v>
      </c>
    </row>
    <row r="30108" spans="1:4">
      <c r="A30108" s="215" t="s">
        <v>94815</v>
      </c>
      <c r="B30108" s="215">
        <v>1</v>
      </c>
      <c r="C30108" s="216" t="s">
        <v>94816</v>
      </c>
      <c r="D30108" s="215" t="s">
        <v>94817</v>
      </c>
    </row>
    <row r="30109" spans="1:4">
      <c r="A30109" s="215" t="s">
        <v>94818</v>
      </c>
      <c r="B30109" s="215">
        <v>1</v>
      </c>
      <c r="C30109" s="216" t="s">
        <v>94819</v>
      </c>
      <c r="D30109" s="215" t="s">
        <v>94820</v>
      </c>
    </row>
    <row r="30110" spans="1:4">
      <c r="A30110" s="215" t="s">
        <v>94821</v>
      </c>
      <c r="B30110" s="215">
        <v>1</v>
      </c>
      <c r="C30110" s="216" t="s">
        <v>94822</v>
      </c>
      <c r="D30110" s="215" t="s">
        <v>94823</v>
      </c>
    </row>
    <row r="30111" spans="1:4">
      <c r="A30111" s="215" t="s">
        <v>94824</v>
      </c>
      <c r="B30111" s="215">
        <v>1</v>
      </c>
      <c r="C30111" s="216" t="s">
        <v>94825</v>
      </c>
      <c r="D30111" s="215" t="s">
        <v>94826</v>
      </c>
    </row>
    <row r="30112" spans="1:4">
      <c r="A30112" s="215" t="s">
        <v>94827</v>
      </c>
      <c r="B30112" s="215">
        <v>1</v>
      </c>
      <c r="C30112" s="216" t="s">
        <v>94828</v>
      </c>
      <c r="D30112" s="215" t="s">
        <v>94829</v>
      </c>
    </row>
    <row r="30113" spans="1:4">
      <c r="A30113" s="215" t="s">
        <v>94830</v>
      </c>
      <c r="B30113" s="215">
        <v>1</v>
      </c>
      <c r="C30113" s="216" t="s">
        <v>94831</v>
      </c>
      <c r="D30113" s="215" t="s">
        <v>94832</v>
      </c>
    </row>
    <row r="30114" spans="1:4">
      <c r="A30114" s="215" t="s">
        <v>94833</v>
      </c>
      <c r="B30114" s="215">
        <v>1</v>
      </c>
      <c r="C30114" s="216" t="s">
        <v>94834</v>
      </c>
      <c r="D30114" s="215" t="s">
        <v>94835</v>
      </c>
    </row>
    <row r="30115" spans="1:4">
      <c r="A30115" s="215" t="s">
        <v>94836</v>
      </c>
      <c r="B30115" s="215">
        <v>1</v>
      </c>
      <c r="C30115" s="216" t="s">
        <v>94837</v>
      </c>
      <c r="D30115" s="215" t="s">
        <v>94838</v>
      </c>
    </row>
    <row r="30116" spans="1:4">
      <c r="A30116" s="215" t="s">
        <v>94839</v>
      </c>
      <c r="B30116" s="215">
        <v>1</v>
      </c>
      <c r="C30116" s="216" t="s">
        <v>94840</v>
      </c>
      <c r="D30116" s="215" t="s">
        <v>94841</v>
      </c>
    </row>
    <row r="30117" spans="1:4">
      <c r="A30117" s="215" t="s">
        <v>94842</v>
      </c>
      <c r="B30117" s="215">
        <v>1</v>
      </c>
      <c r="C30117" s="216" t="s">
        <v>94843</v>
      </c>
      <c r="D30117" s="215" t="s">
        <v>94844</v>
      </c>
    </row>
    <row r="30118" spans="1:4">
      <c r="A30118" s="215" t="s">
        <v>94845</v>
      </c>
      <c r="B30118" s="215">
        <v>1</v>
      </c>
      <c r="C30118" s="216" t="s">
        <v>94846</v>
      </c>
      <c r="D30118" s="215" t="s">
        <v>94847</v>
      </c>
    </row>
    <row r="30119" spans="1:4">
      <c r="A30119" s="215" t="s">
        <v>94848</v>
      </c>
      <c r="B30119" s="215">
        <v>1</v>
      </c>
      <c r="C30119" s="216" t="s">
        <v>94849</v>
      </c>
      <c r="D30119" s="215" t="s">
        <v>94850</v>
      </c>
    </row>
    <row r="30120" spans="1:4">
      <c r="A30120" s="215" t="s">
        <v>94851</v>
      </c>
      <c r="B30120" s="215">
        <v>1</v>
      </c>
      <c r="C30120" s="216" t="s">
        <v>94852</v>
      </c>
      <c r="D30120" s="215" t="s">
        <v>94853</v>
      </c>
    </row>
    <row r="30121" spans="1:4">
      <c r="A30121" s="215" t="s">
        <v>94854</v>
      </c>
      <c r="B30121" s="215">
        <v>1</v>
      </c>
      <c r="C30121" s="216" t="s">
        <v>94855</v>
      </c>
      <c r="D30121" s="215" t="s">
        <v>94856</v>
      </c>
    </row>
    <row r="30122" spans="1:4">
      <c r="A30122" s="215" t="s">
        <v>94857</v>
      </c>
      <c r="B30122" s="215">
        <v>1</v>
      </c>
      <c r="C30122" s="216" t="s">
        <v>94858</v>
      </c>
      <c r="D30122" s="215" t="s">
        <v>94859</v>
      </c>
    </row>
    <row r="30123" spans="1:4">
      <c r="A30123" s="215" t="s">
        <v>94860</v>
      </c>
      <c r="B30123" s="215">
        <v>1</v>
      </c>
      <c r="C30123" s="216" t="s">
        <v>94861</v>
      </c>
      <c r="D30123" s="215" t="s">
        <v>94862</v>
      </c>
    </row>
    <row r="30124" spans="1:4">
      <c r="A30124" s="215" t="s">
        <v>94863</v>
      </c>
      <c r="B30124" s="215">
        <v>1</v>
      </c>
      <c r="C30124" s="216" t="s">
        <v>94864</v>
      </c>
      <c r="D30124" s="215" t="s">
        <v>94865</v>
      </c>
    </row>
    <row r="30125" spans="1:4">
      <c r="A30125" s="215" t="s">
        <v>94866</v>
      </c>
      <c r="B30125" s="215">
        <v>1</v>
      </c>
      <c r="C30125" s="216" t="s">
        <v>94867</v>
      </c>
      <c r="D30125" s="215" t="s">
        <v>94868</v>
      </c>
    </row>
    <row r="30126" spans="1:4">
      <c r="A30126" s="215" t="s">
        <v>94869</v>
      </c>
      <c r="B30126" s="215">
        <v>1</v>
      </c>
      <c r="C30126" s="216" t="s">
        <v>94870</v>
      </c>
      <c r="D30126" s="215" t="s">
        <v>94871</v>
      </c>
    </row>
    <row r="30127" spans="1:4">
      <c r="A30127" s="215" t="s">
        <v>94872</v>
      </c>
      <c r="B30127" s="215">
        <v>1</v>
      </c>
      <c r="C30127" s="216" t="s">
        <v>94873</v>
      </c>
      <c r="D30127" s="215" t="s">
        <v>111569</v>
      </c>
    </row>
    <row r="30128" spans="1:4">
      <c r="A30128" s="215" t="s">
        <v>94874</v>
      </c>
      <c r="B30128" s="215">
        <v>1</v>
      </c>
      <c r="C30128" s="216" t="s">
        <v>94875</v>
      </c>
      <c r="D30128" s="215" t="s">
        <v>94876</v>
      </c>
    </row>
    <row r="30129" spans="1:4">
      <c r="A30129" s="215" t="s">
        <v>94877</v>
      </c>
      <c r="B30129" s="215">
        <v>1</v>
      </c>
      <c r="C30129" s="216" t="s">
        <v>94878</v>
      </c>
      <c r="D30129" s="215" t="s">
        <v>94879</v>
      </c>
    </row>
    <row r="30130" spans="1:4">
      <c r="A30130" s="215" t="s">
        <v>94880</v>
      </c>
      <c r="B30130" s="215">
        <v>1</v>
      </c>
      <c r="C30130" s="216" t="s">
        <v>94881</v>
      </c>
      <c r="D30130" s="215" t="s">
        <v>94882</v>
      </c>
    </row>
    <row r="30131" spans="1:4">
      <c r="A30131" s="215" t="s">
        <v>94883</v>
      </c>
      <c r="B30131" s="215">
        <v>1</v>
      </c>
      <c r="C30131" s="216" t="s">
        <v>94884</v>
      </c>
      <c r="D30131" s="215" t="s">
        <v>94885</v>
      </c>
    </row>
    <row r="30132" spans="1:4">
      <c r="A30132" s="215" t="s">
        <v>94886</v>
      </c>
      <c r="B30132" s="215">
        <v>1</v>
      </c>
      <c r="C30132" s="216" t="s">
        <v>94887</v>
      </c>
      <c r="D30132" s="215" t="s">
        <v>94888</v>
      </c>
    </row>
    <row r="30133" spans="1:4">
      <c r="A30133" s="215" t="s">
        <v>94889</v>
      </c>
      <c r="B30133" s="215">
        <v>1</v>
      </c>
      <c r="C30133" s="216" t="s">
        <v>94890</v>
      </c>
      <c r="D30133" s="215" t="s">
        <v>94891</v>
      </c>
    </row>
    <row r="30134" spans="1:4">
      <c r="A30134" s="215" t="s">
        <v>94892</v>
      </c>
      <c r="B30134" s="215">
        <v>1</v>
      </c>
      <c r="C30134" s="216" t="s">
        <v>94893</v>
      </c>
      <c r="D30134" s="215" t="s">
        <v>94894</v>
      </c>
    </row>
    <row r="30135" spans="1:4">
      <c r="A30135" s="215" t="s">
        <v>94895</v>
      </c>
      <c r="B30135" s="215">
        <v>1</v>
      </c>
      <c r="C30135" s="216" t="s">
        <v>94896</v>
      </c>
      <c r="D30135" s="215" t="s">
        <v>94897</v>
      </c>
    </row>
    <row r="30136" spans="1:4">
      <c r="A30136" s="215" t="s">
        <v>94898</v>
      </c>
      <c r="B30136" s="215">
        <v>1</v>
      </c>
      <c r="C30136" s="216" t="s">
        <v>94899</v>
      </c>
      <c r="D30136" s="215" t="s">
        <v>94900</v>
      </c>
    </row>
    <row r="30137" spans="1:4">
      <c r="A30137" s="215" t="s">
        <v>94901</v>
      </c>
      <c r="B30137" s="215">
        <v>1</v>
      </c>
      <c r="C30137" s="216" t="s">
        <v>94902</v>
      </c>
      <c r="D30137" s="215" t="s">
        <v>94903</v>
      </c>
    </row>
    <row r="30138" spans="1:4">
      <c r="A30138" s="215" t="s">
        <v>94904</v>
      </c>
      <c r="B30138" s="215">
        <v>1</v>
      </c>
      <c r="C30138" s="216" t="s">
        <v>94905</v>
      </c>
      <c r="D30138" s="215" t="s">
        <v>94906</v>
      </c>
    </row>
    <row r="30139" spans="1:4">
      <c r="A30139" s="215" t="s">
        <v>94907</v>
      </c>
      <c r="B30139" s="215">
        <v>1</v>
      </c>
      <c r="C30139" s="216" t="s">
        <v>94908</v>
      </c>
      <c r="D30139" s="215" t="s">
        <v>94909</v>
      </c>
    </row>
    <row r="30140" spans="1:4">
      <c r="A30140" s="215" t="s">
        <v>94910</v>
      </c>
      <c r="B30140" s="215">
        <v>1</v>
      </c>
      <c r="C30140" s="216" t="s">
        <v>94911</v>
      </c>
      <c r="D30140" s="215" t="s">
        <v>94912</v>
      </c>
    </row>
    <row r="30141" spans="1:4">
      <c r="A30141" s="215" t="s">
        <v>94913</v>
      </c>
      <c r="B30141" s="215">
        <v>1</v>
      </c>
      <c r="C30141" s="216" t="s">
        <v>94914</v>
      </c>
      <c r="D30141" s="215" t="s">
        <v>94915</v>
      </c>
    </row>
    <row r="30142" spans="1:4">
      <c r="A30142" s="215" t="s">
        <v>94916</v>
      </c>
      <c r="B30142" s="215">
        <v>1</v>
      </c>
      <c r="C30142" s="216" t="s">
        <v>94917</v>
      </c>
      <c r="D30142" s="215" t="s">
        <v>94918</v>
      </c>
    </row>
    <row r="30143" spans="1:4">
      <c r="A30143" s="215" t="s">
        <v>94919</v>
      </c>
      <c r="B30143" s="215">
        <v>1</v>
      </c>
      <c r="C30143" s="216" t="s">
        <v>94920</v>
      </c>
      <c r="D30143" s="215" t="s">
        <v>94921</v>
      </c>
    </row>
    <row r="30144" spans="1:4">
      <c r="A30144" s="215" t="s">
        <v>94922</v>
      </c>
      <c r="B30144" s="215">
        <v>1</v>
      </c>
      <c r="C30144" s="216" t="s">
        <v>94923</v>
      </c>
      <c r="D30144" s="215" t="s">
        <v>94924</v>
      </c>
    </row>
    <row r="30145" spans="1:4">
      <c r="A30145" s="215" t="s">
        <v>94925</v>
      </c>
      <c r="B30145" s="215">
        <v>1</v>
      </c>
      <c r="C30145" s="216" t="s">
        <v>94926</v>
      </c>
      <c r="D30145" s="215" t="s">
        <v>94927</v>
      </c>
    </row>
    <row r="30146" spans="1:4">
      <c r="A30146" s="215" t="s">
        <v>94928</v>
      </c>
      <c r="B30146" s="215">
        <v>1</v>
      </c>
      <c r="C30146" s="216" t="s">
        <v>94929</v>
      </c>
      <c r="D30146" s="215" t="s">
        <v>94930</v>
      </c>
    </row>
    <row r="30147" spans="1:4">
      <c r="A30147" s="215" t="s">
        <v>94931</v>
      </c>
      <c r="B30147" s="215">
        <v>1</v>
      </c>
      <c r="C30147" s="216" t="s">
        <v>94932</v>
      </c>
      <c r="D30147" s="215" t="s">
        <v>94933</v>
      </c>
    </row>
    <row r="30148" spans="1:4">
      <c r="A30148" s="215" t="s">
        <v>94934</v>
      </c>
      <c r="B30148" s="215">
        <v>1</v>
      </c>
      <c r="C30148" s="216" t="s">
        <v>94935</v>
      </c>
      <c r="D30148" s="215" t="s">
        <v>94936</v>
      </c>
    </row>
    <row r="30149" spans="1:4">
      <c r="A30149" s="215" t="s">
        <v>94937</v>
      </c>
      <c r="B30149" s="215">
        <v>1</v>
      </c>
      <c r="C30149" s="216" t="s">
        <v>94938</v>
      </c>
      <c r="D30149" s="215" t="s">
        <v>94939</v>
      </c>
    </row>
    <row r="30150" spans="1:4">
      <c r="A30150" s="215" t="s">
        <v>94940</v>
      </c>
      <c r="B30150" s="215">
        <v>1</v>
      </c>
      <c r="C30150" s="216" t="s">
        <v>94941</v>
      </c>
      <c r="D30150" s="215" t="s">
        <v>94942</v>
      </c>
    </row>
    <row r="30151" spans="1:4">
      <c r="A30151" s="215" t="s">
        <v>94943</v>
      </c>
      <c r="B30151" s="215">
        <v>1</v>
      </c>
      <c r="C30151" s="216" t="s">
        <v>94944</v>
      </c>
      <c r="D30151" s="215" t="s">
        <v>94945</v>
      </c>
    </row>
    <row r="30152" spans="1:4">
      <c r="A30152" s="215" t="s">
        <v>94946</v>
      </c>
      <c r="B30152" s="215">
        <v>1</v>
      </c>
      <c r="C30152" s="216" t="s">
        <v>94947</v>
      </c>
      <c r="D30152" s="215" t="s">
        <v>94948</v>
      </c>
    </row>
    <row r="30153" spans="1:4">
      <c r="A30153" s="215" t="s">
        <v>94949</v>
      </c>
      <c r="B30153" s="215">
        <v>1</v>
      </c>
      <c r="C30153" s="216" t="s">
        <v>94950</v>
      </c>
      <c r="D30153" s="215" t="s">
        <v>94951</v>
      </c>
    </row>
    <row r="30154" spans="1:4">
      <c r="A30154" s="215" t="s">
        <v>94952</v>
      </c>
      <c r="B30154" s="215">
        <v>1</v>
      </c>
      <c r="C30154" s="216" t="s">
        <v>94953</v>
      </c>
      <c r="D30154" s="215" t="s">
        <v>94954</v>
      </c>
    </row>
    <row r="30155" spans="1:4">
      <c r="A30155" s="215" t="s">
        <v>94955</v>
      </c>
      <c r="B30155" s="215">
        <v>1</v>
      </c>
      <c r="C30155" s="216" t="s">
        <v>94956</v>
      </c>
      <c r="D30155" s="215" t="s">
        <v>94957</v>
      </c>
    </row>
    <row r="30156" spans="1:4">
      <c r="A30156" s="215" t="s">
        <v>94958</v>
      </c>
      <c r="B30156" s="215">
        <v>1</v>
      </c>
      <c r="C30156" s="216" t="s">
        <v>94959</v>
      </c>
      <c r="D30156" s="215" t="s">
        <v>94960</v>
      </c>
    </row>
    <row r="30157" spans="1:4">
      <c r="A30157" s="215" t="s">
        <v>94961</v>
      </c>
      <c r="B30157" s="215">
        <v>1</v>
      </c>
      <c r="C30157" s="216" t="s">
        <v>94962</v>
      </c>
      <c r="D30157" s="215" t="s">
        <v>94963</v>
      </c>
    </row>
    <row r="30158" spans="1:4">
      <c r="A30158" s="215" t="s">
        <v>94964</v>
      </c>
      <c r="B30158" s="215">
        <v>1</v>
      </c>
      <c r="C30158" s="216" t="s">
        <v>94965</v>
      </c>
      <c r="D30158" s="215" t="s">
        <v>94966</v>
      </c>
    </row>
    <row r="30159" spans="1:4">
      <c r="A30159" s="215" t="s">
        <v>94967</v>
      </c>
      <c r="B30159" s="215">
        <v>1</v>
      </c>
      <c r="C30159" s="216" t="s">
        <v>94968</v>
      </c>
      <c r="D30159" s="215" t="s">
        <v>94969</v>
      </c>
    </row>
    <row r="30160" spans="1:4">
      <c r="A30160" s="215" t="s">
        <v>94970</v>
      </c>
      <c r="B30160" s="215">
        <v>1</v>
      </c>
      <c r="C30160" s="216" t="s">
        <v>94971</v>
      </c>
      <c r="D30160" s="215" t="s">
        <v>94972</v>
      </c>
    </row>
    <row r="30161" spans="1:4">
      <c r="A30161" s="215" t="s">
        <v>94973</v>
      </c>
      <c r="B30161" s="215">
        <v>1</v>
      </c>
      <c r="C30161" s="216" t="s">
        <v>94974</v>
      </c>
      <c r="D30161" s="215" t="s">
        <v>94975</v>
      </c>
    </row>
    <row r="30162" spans="1:4">
      <c r="A30162" s="215" t="s">
        <v>94976</v>
      </c>
      <c r="B30162" s="215">
        <v>1</v>
      </c>
      <c r="C30162" s="216" t="s">
        <v>94977</v>
      </c>
      <c r="D30162" s="215" t="s">
        <v>94978</v>
      </c>
    </row>
    <row r="30163" spans="1:4">
      <c r="A30163" s="215" t="s">
        <v>94979</v>
      </c>
      <c r="B30163" s="215">
        <v>1</v>
      </c>
      <c r="C30163" s="216" t="s">
        <v>94980</v>
      </c>
      <c r="D30163" s="215" t="s">
        <v>94981</v>
      </c>
    </row>
    <row r="30164" spans="1:4">
      <c r="A30164" s="215" t="s">
        <v>94982</v>
      </c>
      <c r="B30164" s="215">
        <v>1</v>
      </c>
      <c r="C30164" s="216" t="s">
        <v>94983</v>
      </c>
      <c r="D30164" s="215" t="s">
        <v>94984</v>
      </c>
    </row>
    <row r="30165" spans="1:4">
      <c r="A30165" s="215" t="s">
        <v>94985</v>
      </c>
      <c r="B30165" s="215">
        <v>1</v>
      </c>
      <c r="C30165" s="216" t="s">
        <v>94986</v>
      </c>
      <c r="D30165" s="215" t="s">
        <v>94987</v>
      </c>
    </row>
    <row r="30166" spans="1:4">
      <c r="A30166" s="215" t="s">
        <v>94988</v>
      </c>
      <c r="B30166" s="215">
        <v>1</v>
      </c>
      <c r="C30166" s="216" t="s">
        <v>94989</v>
      </c>
      <c r="D30166" s="215" t="s">
        <v>94990</v>
      </c>
    </row>
    <row r="30167" spans="1:4">
      <c r="A30167" s="215" t="s">
        <v>94991</v>
      </c>
      <c r="B30167" s="215">
        <v>1</v>
      </c>
      <c r="C30167" s="216" t="s">
        <v>94992</v>
      </c>
      <c r="D30167" s="215" t="s">
        <v>94993</v>
      </c>
    </row>
    <row r="30168" spans="1:4">
      <c r="A30168" s="215" t="s">
        <v>94994</v>
      </c>
      <c r="B30168" s="215">
        <v>1</v>
      </c>
      <c r="C30168" s="216" t="s">
        <v>94995</v>
      </c>
      <c r="D30168" s="215" t="s">
        <v>94996</v>
      </c>
    </row>
    <row r="30169" spans="1:4">
      <c r="A30169" s="215" t="s">
        <v>94997</v>
      </c>
      <c r="B30169" s="215">
        <v>1</v>
      </c>
      <c r="C30169" s="216" t="s">
        <v>94998</v>
      </c>
      <c r="D30169" s="215" t="s">
        <v>94999</v>
      </c>
    </row>
    <row r="30170" spans="1:4">
      <c r="A30170" s="215" t="s">
        <v>95000</v>
      </c>
      <c r="B30170" s="215">
        <v>1</v>
      </c>
      <c r="C30170" s="216" t="s">
        <v>95001</v>
      </c>
      <c r="D30170" s="215" t="s">
        <v>95002</v>
      </c>
    </row>
    <row r="30171" spans="1:4">
      <c r="A30171" s="215" t="s">
        <v>95003</v>
      </c>
      <c r="B30171" s="215">
        <v>1</v>
      </c>
      <c r="C30171" s="216" t="s">
        <v>95004</v>
      </c>
      <c r="D30171" s="215" t="s">
        <v>95005</v>
      </c>
    </row>
    <row r="30172" spans="1:4">
      <c r="A30172" s="215" t="s">
        <v>95006</v>
      </c>
      <c r="B30172" s="215">
        <v>1</v>
      </c>
      <c r="C30172" s="216" t="s">
        <v>95007</v>
      </c>
      <c r="D30172" s="215" t="s">
        <v>95008</v>
      </c>
    </row>
    <row r="30173" spans="1:4">
      <c r="A30173" s="215" t="s">
        <v>95009</v>
      </c>
      <c r="B30173" s="215">
        <v>1</v>
      </c>
      <c r="C30173" s="216" t="s">
        <v>95010</v>
      </c>
      <c r="D30173" s="215" t="s">
        <v>95011</v>
      </c>
    </row>
    <row r="30174" spans="1:4">
      <c r="A30174" s="215" t="s">
        <v>95012</v>
      </c>
      <c r="B30174" s="215">
        <v>1</v>
      </c>
      <c r="C30174" s="216" t="s">
        <v>95013</v>
      </c>
      <c r="D30174" s="215" t="s">
        <v>95014</v>
      </c>
    </row>
    <row r="30175" spans="1:4">
      <c r="A30175" s="215" t="s">
        <v>95015</v>
      </c>
      <c r="B30175" s="215">
        <v>1</v>
      </c>
      <c r="C30175" s="216" t="s">
        <v>95016</v>
      </c>
      <c r="D30175" s="215" t="s">
        <v>95017</v>
      </c>
    </row>
    <row r="30176" spans="1:4">
      <c r="A30176" s="215" t="s">
        <v>95018</v>
      </c>
      <c r="B30176" s="215">
        <v>1</v>
      </c>
      <c r="C30176" s="216" t="s">
        <v>95019</v>
      </c>
      <c r="D30176" s="215" t="s">
        <v>95020</v>
      </c>
    </row>
    <row r="30177" spans="1:4">
      <c r="A30177" s="215" t="s">
        <v>95021</v>
      </c>
      <c r="B30177" s="215">
        <v>1</v>
      </c>
      <c r="C30177" s="216" t="s">
        <v>95022</v>
      </c>
      <c r="D30177" s="215" t="s">
        <v>95023</v>
      </c>
    </row>
    <row r="30178" spans="1:4">
      <c r="A30178" s="215" t="s">
        <v>95024</v>
      </c>
      <c r="B30178" s="215">
        <v>1</v>
      </c>
      <c r="C30178" s="216" t="s">
        <v>95025</v>
      </c>
      <c r="D30178" s="215" t="s">
        <v>95026</v>
      </c>
    </row>
    <row r="30179" spans="1:4">
      <c r="A30179" s="215" t="s">
        <v>95027</v>
      </c>
      <c r="B30179" s="215">
        <v>1</v>
      </c>
      <c r="C30179" s="216" t="s">
        <v>95028</v>
      </c>
      <c r="D30179" s="215" t="s">
        <v>95029</v>
      </c>
    </row>
    <row r="30180" spans="1:4">
      <c r="A30180" s="215" t="s">
        <v>95030</v>
      </c>
      <c r="B30180" s="215">
        <v>1</v>
      </c>
      <c r="C30180" s="216" t="s">
        <v>95031</v>
      </c>
      <c r="D30180" s="215" t="s">
        <v>95032</v>
      </c>
    </row>
    <row r="30181" spans="1:4">
      <c r="A30181" s="215" t="s">
        <v>95033</v>
      </c>
      <c r="B30181" s="215">
        <v>1</v>
      </c>
      <c r="C30181" s="216" t="s">
        <v>95034</v>
      </c>
      <c r="D30181" s="215" t="s">
        <v>95035</v>
      </c>
    </row>
    <row r="30182" spans="1:4">
      <c r="A30182" s="215" t="s">
        <v>95036</v>
      </c>
      <c r="B30182" s="215">
        <v>1</v>
      </c>
      <c r="C30182" s="216" t="s">
        <v>95037</v>
      </c>
      <c r="D30182" s="215" t="s">
        <v>95038</v>
      </c>
    </row>
    <row r="30183" spans="1:4">
      <c r="A30183" s="215" t="s">
        <v>95039</v>
      </c>
      <c r="B30183" s="215">
        <v>1</v>
      </c>
      <c r="C30183" s="216" t="s">
        <v>95040</v>
      </c>
      <c r="D30183" s="215" t="s">
        <v>95041</v>
      </c>
    </row>
    <row r="30184" spans="1:4">
      <c r="A30184" s="215" t="s">
        <v>95042</v>
      </c>
      <c r="B30184" s="215">
        <v>1</v>
      </c>
      <c r="C30184" s="216" t="s">
        <v>95043</v>
      </c>
      <c r="D30184" s="215" t="s">
        <v>95044</v>
      </c>
    </row>
    <row r="30185" spans="1:4">
      <c r="A30185" s="215" t="s">
        <v>95045</v>
      </c>
      <c r="B30185" s="215">
        <v>1</v>
      </c>
      <c r="C30185" s="216" t="s">
        <v>95046</v>
      </c>
      <c r="D30185" s="215" t="s">
        <v>95047</v>
      </c>
    </row>
    <row r="30186" spans="1:4">
      <c r="A30186" s="215" t="s">
        <v>95048</v>
      </c>
      <c r="B30186" s="215">
        <v>1</v>
      </c>
      <c r="C30186" s="216" t="s">
        <v>95049</v>
      </c>
      <c r="D30186" s="215" t="s">
        <v>95050</v>
      </c>
    </row>
    <row r="30187" spans="1:4">
      <c r="A30187" s="215" t="s">
        <v>95051</v>
      </c>
      <c r="B30187" s="215">
        <v>1</v>
      </c>
      <c r="C30187" s="216" t="s">
        <v>95052</v>
      </c>
      <c r="D30187" s="215" t="s">
        <v>95053</v>
      </c>
    </row>
    <row r="30188" spans="1:4">
      <c r="A30188" s="215" t="s">
        <v>95054</v>
      </c>
      <c r="B30188" s="215">
        <v>1</v>
      </c>
      <c r="C30188" s="216" t="s">
        <v>95055</v>
      </c>
      <c r="D30188" s="215" t="s">
        <v>95056</v>
      </c>
    </row>
    <row r="30189" spans="1:4">
      <c r="A30189" s="215" t="s">
        <v>95057</v>
      </c>
      <c r="B30189" s="215">
        <v>1</v>
      </c>
      <c r="C30189" s="216" t="s">
        <v>95058</v>
      </c>
      <c r="D30189" s="215" t="s">
        <v>95059</v>
      </c>
    </row>
    <row r="30190" spans="1:4">
      <c r="A30190" s="215" t="s">
        <v>95060</v>
      </c>
      <c r="B30190" s="215">
        <v>1</v>
      </c>
      <c r="C30190" s="216" t="s">
        <v>95061</v>
      </c>
      <c r="D30190" s="215" t="s">
        <v>95062</v>
      </c>
    </row>
    <row r="30191" spans="1:4">
      <c r="A30191" s="215" t="s">
        <v>95063</v>
      </c>
      <c r="B30191" s="215">
        <v>1</v>
      </c>
      <c r="C30191" s="216" t="s">
        <v>95064</v>
      </c>
      <c r="D30191" s="215" t="s">
        <v>95065</v>
      </c>
    </row>
    <row r="30192" spans="1:4">
      <c r="A30192" s="215" t="s">
        <v>95066</v>
      </c>
      <c r="B30192" s="215">
        <v>1</v>
      </c>
      <c r="C30192" s="216" t="s">
        <v>95067</v>
      </c>
      <c r="D30192" s="215" t="s">
        <v>95068</v>
      </c>
    </row>
    <row r="30193" spans="1:4">
      <c r="A30193" s="215" t="s">
        <v>95069</v>
      </c>
      <c r="B30193" s="215">
        <v>1</v>
      </c>
      <c r="C30193" s="216" t="s">
        <v>95070</v>
      </c>
      <c r="D30193" s="215" t="s">
        <v>95071</v>
      </c>
    </row>
    <row r="30194" spans="1:4">
      <c r="A30194" s="215" t="s">
        <v>95072</v>
      </c>
      <c r="B30194" s="215">
        <v>1</v>
      </c>
      <c r="C30194" s="216" t="s">
        <v>95073</v>
      </c>
      <c r="D30194" s="215" t="s">
        <v>95074</v>
      </c>
    </row>
    <row r="30195" spans="1:4">
      <c r="A30195" s="215" t="s">
        <v>95075</v>
      </c>
      <c r="B30195" s="215">
        <v>1</v>
      </c>
      <c r="C30195" s="216" t="s">
        <v>95076</v>
      </c>
      <c r="D30195" s="215" t="s">
        <v>95077</v>
      </c>
    </row>
    <row r="30196" spans="1:4">
      <c r="A30196" s="215" t="s">
        <v>95078</v>
      </c>
      <c r="B30196" s="215">
        <v>1</v>
      </c>
      <c r="C30196" s="216" t="s">
        <v>95079</v>
      </c>
      <c r="D30196" s="215" t="s">
        <v>95080</v>
      </c>
    </row>
    <row r="30197" spans="1:4">
      <c r="A30197" s="215" t="s">
        <v>95081</v>
      </c>
      <c r="B30197" s="215">
        <v>1</v>
      </c>
      <c r="C30197" s="216" t="s">
        <v>95082</v>
      </c>
      <c r="D30197" s="215" t="s">
        <v>95083</v>
      </c>
    </row>
    <row r="30198" spans="1:4">
      <c r="A30198" s="215" t="s">
        <v>95084</v>
      </c>
      <c r="B30198" s="215">
        <v>1</v>
      </c>
      <c r="C30198" s="216" t="s">
        <v>95085</v>
      </c>
      <c r="D30198" s="215" t="s">
        <v>95086</v>
      </c>
    </row>
    <row r="30199" spans="1:4">
      <c r="A30199" s="215" t="s">
        <v>95087</v>
      </c>
      <c r="B30199" s="215">
        <v>1</v>
      </c>
      <c r="C30199" s="216" t="s">
        <v>95088</v>
      </c>
      <c r="D30199" s="215" t="s">
        <v>95089</v>
      </c>
    </row>
    <row r="30200" spans="1:4">
      <c r="A30200" s="215" t="s">
        <v>95090</v>
      </c>
      <c r="B30200" s="215">
        <v>1</v>
      </c>
      <c r="C30200" s="216" t="s">
        <v>95091</v>
      </c>
      <c r="D30200" s="215" t="s">
        <v>95092</v>
      </c>
    </row>
    <row r="30201" spans="1:4">
      <c r="A30201" s="215" t="s">
        <v>95093</v>
      </c>
      <c r="B30201" s="215">
        <v>1</v>
      </c>
      <c r="C30201" s="216" t="s">
        <v>95094</v>
      </c>
      <c r="D30201" s="215" t="s">
        <v>95095</v>
      </c>
    </row>
    <row r="30202" spans="1:4">
      <c r="A30202" s="215" t="s">
        <v>95096</v>
      </c>
      <c r="B30202" s="215">
        <v>1</v>
      </c>
      <c r="C30202" s="216" t="s">
        <v>95097</v>
      </c>
      <c r="D30202" s="215" t="s">
        <v>95098</v>
      </c>
    </row>
    <row r="30203" spans="1:4">
      <c r="A30203" s="215" t="s">
        <v>95099</v>
      </c>
      <c r="B30203" s="215">
        <v>1</v>
      </c>
      <c r="C30203" s="216" t="s">
        <v>95100</v>
      </c>
      <c r="D30203" s="215" t="s">
        <v>95101</v>
      </c>
    </row>
    <row r="30204" spans="1:4">
      <c r="A30204" s="215" t="s">
        <v>95102</v>
      </c>
      <c r="B30204" s="215">
        <v>1</v>
      </c>
      <c r="C30204" s="216" t="s">
        <v>95103</v>
      </c>
      <c r="D30204" s="215" t="s">
        <v>95104</v>
      </c>
    </row>
    <row r="30205" spans="1:4">
      <c r="A30205" s="215" t="s">
        <v>95105</v>
      </c>
      <c r="B30205" s="215">
        <v>1</v>
      </c>
      <c r="C30205" s="216" t="s">
        <v>95106</v>
      </c>
      <c r="D30205" s="215" t="s">
        <v>95107</v>
      </c>
    </row>
    <row r="30206" spans="1:4">
      <c r="A30206" s="215" t="s">
        <v>95108</v>
      </c>
      <c r="B30206" s="215">
        <v>1</v>
      </c>
      <c r="C30206" s="216" t="s">
        <v>95109</v>
      </c>
      <c r="D30206" s="215" t="s">
        <v>95110</v>
      </c>
    </row>
    <row r="30207" spans="1:4">
      <c r="A30207" s="215" t="s">
        <v>95111</v>
      </c>
      <c r="B30207" s="215">
        <v>1</v>
      </c>
      <c r="C30207" s="216" t="s">
        <v>95112</v>
      </c>
      <c r="D30207" s="215" t="s">
        <v>95113</v>
      </c>
    </row>
    <row r="30208" spans="1:4">
      <c r="A30208" s="215" t="s">
        <v>95114</v>
      </c>
      <c r="B30208" s="215">
        <v>1</v>
      </c>
      <c r="C30208" s="216" t="s">
        <v>95115</v>
      </c>
      <c r="D30208" s="215" t="s">
        <v>95116</v>
      </c>
    </row>
    <row r="30209" spans="1:4">
      <c r="A30209" s="215" t="s">
        <v>95117</v>
      </c>
      <c r="B30209" s="215">
        <v>1</v>
      </c>
      <c r="C30209" s="216" t="s">
        <v>95118</v>
      </c>
      <c r="D30209" s="215" t="s">
        <v>95119</v>
      </c>
    </row>
    <row r="30210" spans="1:4">
      <c r="A30210" s="215" t="s">
        <v>95120</v>
      </c>
      <c r="B30210" s="215">
        <v>1</v>
      </c>
      <c r="C30210" s="216" t="s">
        <v>95121</v>
      </c>
      <c r="D30210" s="215" t="s">
        <v>95122</v>
      </c>
    </row>
    <row r="30211" spans="1:4">
      <c r="A30211" s="215" t="s">
        <v>95123</v>
      </c>
      <c r="B30211" s="215">
        <v>1</v>
      </c>
      <c r="C30211" s="216" t="s">
        <v>95124</v>
      </c>
      <c r="D30211" s="215" t="s">
        <v>95125</v>
      </c>
    </row>
    <row r="30212" spans="1:4">
      <c r="A30212" s="215" t="s">
        <v>95126</v>
      </c>
      <c r="B30212" s="215">
        <v>1</v>
      </c>
      <c r="C30212" s="216" t="s">
        <v>95127</v>
      </c>
      <c r="D30212" s="215" t="s">
        <v>95128</v>
      </c>
    </row>
    <row r="30213" spans="1:4">
      <c r="A30213" s="215" t="s">
        <v>95129</v>
      </c>
      <c r="B30213" s="215">
        <v>1</v>
      </c>
      <c r="C30213" s="216" t="s">
        <v>95130</v>
      </c>
      <c r="D30213" s="215" t="s">
        <v>95131</v>
      </c>
    </row>
    <row r="30214" spans="1:4">
      <c r="A30214" s="215" t="s">
        <v>95132</v>
      </c>
      <c r="B30214" s="215">
        <v>1</v>
      </c>
      <c r="C30214" s="216" t="s">
        <v>95133</v>
      </c>
      <c r="D30214" s="215" t="s">
        <v>95134</v>
      </c>
    </row>
    <row r="30215" spans="1:4">
      <c r="A30215" s="215" t="s">
        <v>95135</v>
      </c>
      <c r="B30215" s="215">
        <v>1</v>
      </c>
      <c r="C30215" s="216" t="s">
        <v>95136</v>
      </c>
      <c r="D30215" s="215" t="s">
        <v>95137</v>
      </c>
    </row>
    <row r="30216" spans="1:4">
      <c r="A30216" s="215" t="s">
        <v>95138</v>
      </c>
      <c r="B30216" s="215">
        <v>1</v>
      </c>
      <c r="C30216" s="216" t="s">
        <v>95139</v>
      </c>
      <c r="D30216" s="215" t="s">
        <v>95140</v>
      </c>
    </row>
    <row r="30217" spans="1:4">
      <c r="A30217" s="215" t="s">
        <v>95141</v>
      </c>
      <c r="B30217" s="215">
        <v>1</v>
      </c>
      <c r="C30217" s="216" t="s">
        <v>95142</v>
      </c>
      <c r="D30217" s="215" t="s">
        <v>95143</v>
      </c>
    </row>
    <row r="30218" spans="1:4">
      <c r="A30218" s="215" t="s">
        <v>95144</v>
      </c>
      <c r="B30218" s="215">
        <v>1</v>
      </c>
      <c r="C30218" s="216" t="s">
        <v>95145</v>
      </c>
      <c r="D30218" s="215" t="s">
        <v>95146</v>
      </c>
    </row>
    <row r="30219" spans="1:4">
      <c r="A30219" s="215" t="s">
        <v>95147</v>
      </c>
      <c r="B30219" s="215">
        <v>1</v>
      </c>
      <c r="C30219" s="216" t="s">
        <v>95148</v>
      </c>
      <c r="D30219" s="215" t="s">
        <v>95149</v>
      </c>
    </row>
    <row r="30220" spans="1:4">
      <c r="A30220" s="215" t="s">
        <v>95150</v>
      </c>
      <c r="B30220" s="215">
        <v>1</v>
      </c>
      <c r="C30220" s="216" t="s">
        <v>95151</v>
      </c>
      <c r="D30220" s="215" t="s">
        <v>95152</v>
      </c>
    </row>
    <row r="30221" spans="1:4">
      <c r="A30221" s="215" t="s">
        <v>95153</v>
      </c>
      <c r="B30221" s="215">
        <v>1</v>
      </c>
      <c r="C30221" s="216" t="s">
        <v>95154</v>
      </c>
      <c r="D30221" s="215" t="s">
        <v>95155</v>
      </c>
    </row>
    <row r="30222" spans="1:4">
      <c r="A30222" s="215" t="s">
        <v>95156</v>
      </c>
      <c r="B30222" s="215">
        <v>1</v>
      </c>
      <c r="C30222" s="216" t="s">
        <v>95157</v>
      </c>
      <c r="D30222" s="215" t="s">
        <v>95158</v>
      </c>
    </row>
    <row r="30223" spans="1:4">
      <c r="A30223" s="215" t="s">
        <v>95159</v>
      </c>
      <c r="B30223" s="215">
        <v>1</v>
      </c>
      <c r="C30223" s="216" t="s">
        <v>95160</v>
      </c>
      <c r="D30223" s="215" t="s">
        <v>95161</v>
      </c>
    </row>
    <row r="30224" spans="1:4">
      <c r="A30224" s="215" t="s">
        <v>95162</v>
      </c>
      <c r="B30224" s="215">
        <v>1</v>
      </c>
      <c r="C30224" s="216" t="s">
        <v>95163</v>
      </c>
      <c r="D30224" s="215" t="s">
        <v>95164</v>
      </c>
    </row>
    <row r="30225" spans="1:4">
      <c r="A30225" s="215" t="s">
        <v>95165</v>
      </c>
      <c r="B30225" s="215">
        <v>1</v>
      </c>
      <c r="C30225" s="216" t="s">
        <v>95166</v>
      </c>
      <c r="D30225" s="215" t="s">
        <v>95167</v>
      </c>
    </row>
    <row r="30226" spans="1:4">
      <c r="A30226" s="215" t="s">
        <v>95168</v>
      </c>
      <c r="B30226" s="215">
        <v>1</v>
      </c>
      <c r="C30226" s="216" t="s">
        <v>95169</v>
      </c>
      <c r="D30226" s="215" t="s">
        <v>95170</v>
      </c>
    </row>
    <row r="30227" spans="1:4">
      <c r="A30227" s="215" t="s">
        <v>95171</v>
      </c>
      <c r="B30227" s="215">
        <v>1</v>
      </c>
      <c r="C30227" s="216" t="s">
        <v>95172</v>
      </c>
      <c r="D30227" s="215" t="s">
        <v>95173</v>
      </c>
    </row>
    <row r="30228" spans="1:4">
      <c r="A30228" s="215" t="s">
        <v>95174</v>
      </c>
      <c r="B30228" s="215">
        <v>1</v>
      </c>
      <c r="C30228" s="216" t="s">
        <v>95175</v>
      </c>
      <c r="D30228" s="215" t="s">
        <v>95176</v>
      </c>
    </row>
    <row r="30229" spans="1:4">
      <c r="A30229" s="215" t="s">
        <v>95177</v>
      </c>
      <c r="B30229" s="215">
        <v>1</v>
      </c>
      <c r="C30229" s="216" t="s">
        <v>95178</v>
      </c>
      <c r="D30229" s="215" t="s">
        <v>95179</v>
      </c>
    </row>
    <row r="30230" spans="1:4">
      <c r="A30230" s="215" t="s">
        <v>95180</v>
      </c>
      <c r="B30230" s="215">
        <v>1</v>
      </c>
      <c r="C30230" s="216" t="s">
        <v>95181</v>
      </c>
      <c r="D30230" s="215" t="s">
        <v>95182</v>
      </c>
    </row>
    <row r="30231" spans="1:4">
      <c r="A30231" s="215" t="s">
        <v>95183</v>
      </c>
      <c r="B30231" s="215">
        <v>1</v>
      </c>
      <c r="C30231" s="216" t="s">
        <v>95184</v>
      </c>
      <c r="D30231" s="215" t="s">
        <v>95185</v>
      </c>
    </row>
    <row r="30232" spans="1:4">
      <c r="A30232" s="215" t="s">
        <v>95186</v>
      </c>
      <c r="B30232" s="215">
        <v>1</v>
      </c>
      <c r="C30232" s="216" t="s">
        <v>95187</v>
      </c>
      <c r="D30232" s="215" t="s">
        <v>95188</v>
      </c>
    </row>
    <row r="30233" spans="1:4">
      <c r="A30233" s="215" t="s">
        <v>95189</v>
      </c>
      <c r="B30233" s="215">
        <v>1</v>
      </c>
      <c r="C30233" s="216" t="s">
        <v>95190</v>
      </c>
      <c r="D30233" s="215" t="s">
        <v>95191</v>
      </c>
    </row>
    <row r="30234" spans="1:4">
      <c r="A30234" s="215" t="s">
        <v>95192</v>
      </c>
      <c r="B30234" s="215">
        <v>1</v>
      </c>
      <c r="C30234" s="216" t="s">
        <v>95193</v>
      </c>
      <c r="D30234" s="215" t="s">
        <v>95194</v>
      </c>
    </row>
    <row r="30235" spans="1:4">
      <c r="A30235" s="215" t="s">
        <v>95195</v>
      </c>
      <c r="B30235" s="215">
        <v>1</v>
      </c>
      <c r="C30235" s="216" t="s">
        <v>95196</v>
      </c>
      <c r="D30235" s="215" t="s">
        <v>95197</v>
      </c>
    </row>
    <row r="30236" spans="1:4">
      <c r="A30236" s="215" t="s">
        <v>95198</v>
      </c>
      <c r="B30236" s="215">
        <v>1</v>
      </c>
      <c r="C30236" s="216" t="s">
        <v>95199</v>
      </c>
      <c r="D30236" s="215" t="s">
        <v>95200</v>
      </c>
    </row>
    <row r="30237" spans="1:4">
      <c r="A30237" s="215" t="s">
        <v>95201</v>
      </c>
      <c r="B30237" s="215">
        <v>1</v>
      </c>
      <c r="C30237" s="216" t="s">
        <v>95202</v>
      </c>
      <c r="D30237" s="215" t="s">
        <v>95203</v>
      </c>
    </row>
    <row r="30238" spans="1:4">
      <c r="A30238" s="215" t="s">
        <v>95204</v>
      </c>
      <c r="B30238" s="215">
        <v>1</v>
      </c>
      <c r="C30238" s="216" t="s">
        <v>95205</v>
      </c>
      <c r="D30238" s="215" t="s">
        <v>95206</v>
      </c>
    </row>
    <row r="30239" spans="1:4">
      <c r="A30239" s="215" t="s">
        <v>95207</v>
      </c>
      <c r="B30239" s="215">
        <v>1</v>
      </c>
      <c r="C30239" s="216" t="s">
        <v>95208</v>
      </c>
      <c r="D30239" s="215" t="s">
        <v>95209</v>
      </c>
    </row>
    <row r="30240" spans="1:4">
      <c r="A30240" s="215" t="s">
        <v>95210</v>
      </c>
      <c r="B30240" s="215">
        <v>1</v>
      </c>
      <c r="C30240" s="216" t="s">
        <v>95211</v>
      </c>
      <c r="D30240" s="215" t="s">
        <v>95212</v>
      </c>
    </row>
    <row r="30241" spans="1:4">
      <c r="A30241" s="215" t="s">
        <v>95213</v>
      </c>
      <c r="B30241" s="215">
        <v>1</v>
      </c>
      <c r="C30241" s="216" t="s">
        <v>95214</v>
      </c>
      <c r="D30241" s="215" t="s">
        <v>95215</v>
      </c>
    </row>
    <row r="30242" spans="1:4">
      <c r="A30242" s="215" t="s">
        <v>95216</v>
      </c>
      <c r="B30242" s="215">
        <v>1</v>
      </c>
      <c r="C30242" s="216" t="s">
        <v>95217</v>
      </c>
      <c r="D30242" s="215" t="s">
        <v>95218</v>
      </c>
    </row>
    <row r="30243" spans="1:4">
      <c r="A30243" s="215" t="s">
        <v>95219</v>
      </c>
      <c r="B30243" s="215">
        <v>1</v>
      </c>
      <c r="C30243" s="216" t="s">
        <v>95220</v>
      </c>
      <c r="D30243" s="215" t="s">
        <v>95221</v>
      </c>
    </row>
    <row r="30244" spans="1:4">
      <c r="A30244" s="215" t="s">
        <v>95222</v>
      </c>
      <c r="B30244" s="215">
        <v>1</v>
      </c>
      <c r="C30244" s="216" t="s">
        <v>95223</v>
      </c>
      <c r="D30244" s="215" t="s">
        <v>95224</v>
      </c>
    </row>
    <row r="30245" spans="1:4">
      <c r="A30245" s="215" t="s">
        <v>95225</v>
      </c>
      <c r="B30245" s="215">
        <v>1</v>
      </c>
      <c r="C30245" s="216" t="s">
        <v>95226</v>
      </c>
      <c r="D30245" s="215" t="s">
        <v>95227</v>
      </c>
    </row>
    <row r="30246" spans="1:4">
      <c r="A30246" s="215" t="s">
        <v>95228</v>
      </c>
      <c r="B30246" s="215">
        <v>1</v>
      </c>
      <c r="C30246" s="216" t="s">
        <v>95229</v>
      </c>
      <c r="D30246" s="215" t="s">
        <v>95230</v>
      </c>
    </row>
    <row r="30247" spans="1:4">
      <c r="A30247" s="215" t="s">
        <v>95231</v>
      </c>
      <c r="B30247" s="215">
        <v>1</v>
      </c>
      <c r="C30247" s="216" t="s">
        <v>95232</v>
      </c>
      <c r="D30247" s="215" t="s">
        <v>95233</v>
      </c>
    </row>
    <row r="30248" spans="1:4">
      <c r="A30248" s="215" t="s">
        <v>95234</v>
      </c>
      <c r="B30248" s="215">
        <v>1</v>
      </c>
      <c r="C30248" s="216" t="s">
        <v>95235</v>
      </c>
      <c r="D30248" s="215" t="s">
        <v>95236</v>
      </c>
    </row>
    <row r="30249" spans="1:4">
      <c r="A30249" s="215" t="s">
        <v>95237</v>
      </c>
      <c r="B30249" s="215">
        <v>1</v>
      </c>
      <c r="C30249" s="216" t="s">
        <v>95238</v>
      </c>
      <c r="D30249" s="215" t="s">
        <v>95239</v>
      </c>
    </row>
    <row r="30250" spans="1:4">
      <c r="A30250" s="215" t="s">
        <v>95240</v>
      </c>
      <c r="B30250" s="215">
        <v>1</v>
      </c>
      <c r="C30250" s="216" t="s">
        <v>95241</v>
      </c>
      <c r="D30250" s="215" t="s">
        <v>95242</v>
      </c>
    </row>
    <row r="30251" spans="1:4">
      <c r="A30251" s="215" t="s">
        <v>95243</v>
      </c>
      <c r="B30251" s="215">
        <v>1</v>
      </c>
      <c r="C30251" s="216" t="s">
        <v>95244</v>
      </c>
      <c r="D30251" s="215" t="s">
        <v>95245</v>
      </c>
    </row>
    <row r="30252" spans="1:4">
      <c r="A30252" s="215" t="s">
        <v>95246</v>
      </c>
      <c r="B30252" s="215">
        <v>1</v>
      </c>
      <c r="C30252" s="216" t="s">
        <v>95247</v>
      </c>
      <c r="D30252" s="215" t="s">
        <v>95248</v>
      </c>
    </row>
    <row r="30253" spans="1:4">
      <c r="A30253" s="215" t="s">
        <v>95249</v>
      </c>
      <c r="B30253" s="215">
        <v>1</v>
      </c>
      <c r="C30253" s="216" t="s">
        <v>95250</v>
      </c>
      <c r="D30253" s="215" t="s">
        <v>95251</v>
      </c>
    </row>
    <row r="30254" spans="1:4">
      <c r="A30254" s="215" t="s">
        <v>95252</v>
      </c>
      <c r="B30254" s="215">
        <v>1</v>
      </c>
      <c r="C30254" s="216" t="s">
        <v>111570</v>
      </c>
      <c r="D30254" s="215" t="s">
        <v>95253</v>
      </c>
    </row>
    <row r="30255" spans="1:4">
      <c r="A30255" s="215" t="s">
        <v>95254</v>
      </c>
      <c r="B30255" s="215">
        <v>1</v>
      </c>
      <c r="C30255" s="216" t="s">
        <v>95255</v>
      </c>
      <c r="D30255" s="215" t="s">
        <v>95256</v>
      </c>
    </row>
    <row r="30256" spans="1:4">
      <c r="A30256" s="215" t="s">
        <v>95257</v>
      </c>
      <c r="B30256" s="215">
        <v>1</v>
      </c>
      <c r="C30256" s="216" t="s">
        <v>95258</v>
      </c>
      <c r="D30256" s="215" t="s">
        <v>95259</v>
      </c>
    </row>
    <row r="30257" spans="1:4">
      <c r="A30257" s="215" t="s">
        <v>95260</v>
      </c>
      <c r="B30257" s="215">
        <v>1</v>
      </c>
      <c r="C30257" s="216" t="s">
        <v>95261</v>
      </c>
      <c r="D30257" s="215" t="s">
        <v>95262</v>
      </c>
    </row>
    <row r="30258" spans="1:4">
      <c r="A30258" s="215" t="s">
        <v>95263</v>
      </c>
      <c r="B30258" s="215">
        <v>1</v>
      </c>
      <c r="C30258" s="216" t="s">
        <v>95264</v>
      </c>
      <c r="D30258" s="215" t="s">
        <v>95265</v>
      </c>
    </row>
    <row r="30259" spans="1:4">
      <c r="A30259" s="215" t="s">
        <v>95266</v>
      </c>
      <c r="B30259" s="215">
        <v>1</v>
      </c>
      <c r="C30259" s="216" t="s">
        <v>95267</v>
      </c>
      <c r="D30259" s="215" t="s">
        <v>95268</v>
      </c>
    </row>
    <row r="30260" spans="1:4">
      <c r="A30260" s="215" t="s">
        <v>95269</v>
      </c>
      <c r="B30260" s="215">
        <v>1</v>
      </c>
      <c r="C30260" s="216" t="s">
        <v>95270</v>
      </c>
      <c r="D30260" s="215" t="s">
        <v>95271</v>
      </c>
    </row>
    <row r="30261" spans="1:4">
      <c r="A30261" s="215" t="s">
        <v>95272</v>
      </c>
      <c r="B30261" s="215">
        <v>1</v>
      </c>
      <c r="C30261" s="216" t="s">
        <v>95273</v>
      </c>
      <c r="D30261" s="215" t="s">
        <v>95274</v>
      </c>
    </row>
    <row r="30262" spans="1:4">
      <c r="A30262" s="215" t="s">
        <v>95275</v>
      </c>
      <c r="B30262" s="215">
        <v>1</v>
      </c>
      <c r="C30262" s="216" t="s">
        <v>95276</v>
      </c>
      <c r="D30262" s="215" t="s">
        <v>95277</v>
      </c>
    </row>
    <row r="30263" spans="1:4">
      <c r="A30263" s="215" t="s">
        <v>95278</v>
      </c>
      <c r="B30263" s="215">
        <v>1</v>
      </c>
      <c r="C30263" s="216" t="s">
        <v>95279</v>
      </c>
      <c r="D30263" s="215" t="s">
        <v>95280</v>
      </c>
    </row>
    <row r="30264" spans="1:4">
      <c r="A30264" s="215" t="s">
        <v>95281</v>
      </c>
      <c r="B30264" s="215">
        <v>1</v>
      </c>
      <c r="C30264" s="216" t="s">
        <v>95282</v>
      </c>
      <c r="D30264" s="215" t="s">
        <v>95283</v>
      </c>
    </row>
    <row r="30265" spans="1:4">
      <c r="A30265" s="215" t="s">
        <v>95284</v>
      </c>
      <c r="B30265" s="215">
        <v>1</v>
      </c>
      <c r="C30265" s="216" t="s">
        <v>95285</v>
      </c>
      <c r="D30265" s="215" t="s">
        <v>95286</v>
      </c>
    </row>
    <row r="30266" spans="1:4">
      <c r="A30266" s="215" t="s">
        <v>95287</v>
      </c>
      <c r="B30266" s="215">
        <v>1</v>
      </c>
      <c r="C30266" s="216" t="s">
        <v>95288</v>
      </c>
      <c r="D30266" s="215" t="s">
        <v>95289</v>
      </c>
    </row>
    <row r="30267" spans="1:4">
      <c r="A30267" s="215" t="s">
        <v>95290</v>
      </c>
      <c r="B30267" s="215">
        <v>1</v>
      </c>
      <c r="C30267" s="216" t="s">
        <v>95291</v>
      </c>
      <c r="D30267" s="215" t="s">
        <v>95292</v>
      </c>
    </row>
    <row r="30268" spans="1:4">
      <c r="A30268" s="215" t="s">
        <v>95293</v>
      </c>
      <c r="B30268" s="215">
        <v>1</v>
      </c>
      <c r="C30268" s="216" t="s">
        <v>95294</v>
      </c>
      <c r="D30268" s="215" t="s">
        <v>95295</v>
      </c>
    </row>
    <row r="30269" spans="1:4">
      <c r="A30269" s="215" t="s">
        <v>95296</v>
      </c>
      <c r="B30269" s="215">
        <v>1</v>
      </c>
      <c r="C30269" s="216" t="s">
        <v>95297</v>
      </c>
      <c r="D30269" s="215" t="s">
        <v>95298</v>
      </c>
    </row>
    <row r="30270" spans="1:4">
      <c r="A30270" s="215" t="s">
        <v>95299</v>
      </c>
      <c r="B30270" s="215">
        <v>1</v>
      </c>
      <c r="C30270" s="216" t="s">
        <v>95300</v>
      </c>
      <c r="D30270" s="215" t="s">
        <v>95301</v>
      </c>
    </row>
    <row r="30271" spans="1:4">
      <c r="A30271" s="215" t="s">
        <v>95302</v>
      </c>
      <c r="B30271" s="215">
        <v>1</v>
      </c>
      <c r="C30271" s="216" t="s">
        <v>95303</v>
      </c>
      <c r="D30271" s="215" t="s">
        <v>95304</v>
      </c>
    </row>
    <row r="30272" spans="1:4">
      <c r="A30272" s="215" t="s">
        <v>95305</v>
      </c>
      <c r="B30272" s="215">
        <v>1</v>
      </c>
      <c r="C30272" s="216" t="s">
        <v>95306</v>
      </c>
      <c r="D30272" s="215" t="s">
        <v>95307</v>
      </c>
    </row>
    <row r="30273" spans="1:4">
      <c r="A30273" s="215" t="s">
        <v>95308</v>
      </c>
      <c r="B30273" s="215">
        <v>1</v>
      </c>
      <c r="C30273" s="216" t="s">
        <v>95309</v>
      </c>
      <c r="D30273" s="215" t="s">
        <v>95310</v>
      </c>
    </row>
    <row r="30274" spans="1:4">
      <c r="A30274" s="215" t="s">
        <v>95311</v>
      </c>
      <c r="B30274" s="215">
        <v>1</v>
      </c>
      <c r="C30274" s="216" t="s">
        <v>95312</v>
      </c>
      <c r="D30274" s="215" t="s">
        <v>95313</v>
      </c>
    </row>
    <row r="30275" spans="1:4">
      <c r="A30275" s="215" t="s">
        <v>95314</v>
      </c>
      <c r="B30275" s="215">
        <v>1</v>
      </c>
      <c r="C30275" s="216" t="s">
        <v>95315</v>
      </c>
      <c r="D30275" s="215" t="s">
        <v>95316</v>
      </c>
    </row>
    <row r="30276" spans="1:4">
      <c r="A30276" s="215" t="s">
        <v>95317</v>
      </c>
      <c r="B30276" s="215">
        <v>1</v>
      </c>
      <c r="C30276" s="216" t="s">
        <v>95318</v>
      </c>
      <c r="D30276" s="215" t="s">
        <v>95319</v>
      </c>
    </row>
    <row r="30277" spans="1:4">
      <c r="A30277" s="215" t="s">
        <v>95320</v>
      </c>
      <c r="B30277" s="215">
        <v>1</v>
      </c>
      <c r="C30277" s="216" t="s">
        <v>95321</v>
      </c>
      <c r="D30277" s="215" t="s">
        <v>95322</v>
      </c>
    </row>
    <row r="30278" spans="1:4">
      <c r="A30278" s="215" t="s">
        <v>95323</v>
      </c>
      <c r="B30278" s="215">
        <v>1</v>
      </c>
      <c r="C30278" s="216" t="s">
        <v>95324</v>
      </c>
      <c r="D30278" s="215" t="s">
        <v>95325</v>
      </c>
    </row>
    <row r="30279" spans="1:4">
      <c r="A30279" s="215" t="s">
        <v>95326</v>
      </c>
      <c r="B30279" s="215">
        <v>1</v>
      </c>
      <c r="C30279" s="216" t="s">
        <v>95327</v>
      </c>
      <c r="D30279" s="215" t="s">
        <v>95328</v>
      </c>
    </row>
    <row r="30280" spans="1:4">
      <c r="A30280" s="215" t="s">
        <v>95329</v>
      </c>
      <c r="B30280" s="215">
        <v>1</v>
      </c>
      <c r="C30280" s="216" t="s">
        <v>95330</v>
      </c>
      <c r="D30280" s="215" t="s">
        <v>95331</v>
      </c>
    </row>
    <row r="30281" spans="1:4">
      <c r="A30281" s="215" t="s">
        <v>95332</v>
      </c>
      <c r="B30281" s="215">
        <v>1</v>
      </c>
      <c r="C30281" s="216" t="s">
        <v>95333</v>
      </c>
      <c r="D30281" s="215" t="s">
        <v>95334</v>
      </c>
    </row>
    <row r="30282" spans="1:4">
      <c r="A30282" s="215" t="s">
        <v>95335</v>
      </c>
      <c r="B30282" s="215">
        <v>1</v>
      </c>
      <c r="C30282" s="216" t="s">
        <v>95336</v>
      </c>
      <c r="D30282" s="215" t="s">
        <v>95337</v>
      </c>
    </row>
    <row r="30283" spans="1:4">
      <c r="A30283" s="215" t="s">
        <v>95338</v>
      </c>
      <c r="B30283" s="215">
        <v>1</v>
      </c>
      <c r="C30283" s="216" t="s">
        <v>95339</v>
      </c>
      <c r="D30283" s="215" t="s">
        <v>95340</v>
      </c>
    </row>
    <row r="30284" spans="1:4">
      <c r="A30284" s="215" t="s">
        <v>95341</v>
      </c>
      <c r="B30284" s="215">
        <v>1</v>
      </c>
      <c r="C30284" s="216" t="s">
        <v>95342</v>
      </c>
      <c r="D30284" s="215" t="s">
        <v>95343</v>
      </c>
    </row>
    <row r="30285" spans="1:4">
      <c r="A30285" s="215" t="s">
        <v>95344</v>
      </c>
      <c r="B30285" s="215">
        <v>1</v>
      </c>
      <c r="C30285" s="216" t="s">
        <v>95345</v>
      </c>
      <c r="D30285" s="215" t="s">
        <v>95346</v>
      </c>
    </row>
    <row r="30286" spans="1:4">
      <c r="A30286" s="215" t="s">
        <v>95347</v>
      </c>
      <c r="B30286" s="215">
        <v>1</v>
      </c>
      <c r="C30286" s="216" t="s">
        <v>95348</v>
      </c>
      <c r="D30286" s="215" t="s">
        <v>95349</v>
      </c>
    </row>
    <row r="30287" spans="1:4">
      <c r="A30287" s="215" t="s">
        <v>95350</v>
      </c>
      <c r="B30287" s="215">
        <v>1</v>
      </c>
      <c r="C30287" s="216" t="s">
        <v>95351</v>
      </c>
      <c r="D30287" s="215" t="s">
        <v>95352</v>
      </c>
    </row>
    <row r="30288" spans="1:4">
      <c r="A30288" s="215" t="s">
        <v>95353</v>
      </c>
      <c r="B30288" s="215">
        <v>1</v>
      </c>
      <c r="C30288" s="216" t="s">
        <v>95354</v>
      </c>
      <c r="D30288" s="215" t="s">
        <v>95355</v>
      </c>
    </row>
    <row r="30289" spans="1:4">
      <c r="A30289" s="215" t="s">
        <v>95356</v>
      </c>
      <c r="B30289" s="215">
        <v>1</v>
      </c>
      <c r="C30289" s="216" t="s">
        <v>95357</v>
      </c>
      <c r="D30289" s="215" t="s">
        <v>95358</v>
      </c>
    </row>
    <row r="30290" spans="1:4">
      <c r="A30290" s="215" t="s">
        <v>95359</v>
      </c>
      <c r="B30290" s="215">
        <v>1</v>
      </c>
      <c r="C30290" s="216" t="s">
        <v>95360</v>
      </c>
      <c r="D30290" s="215" t="s">
        <v>95361</v>
      </c>
    </row>
    <row r="30291" spans="1:4">
      <c r="A30291" s="215" t="s">
        <v>95362</v>
      </c>
      <c r="B30291" s="215">
        <v>1</v>
      </c>
      <c r="C30291" s="216" t="s">
        <v>95363</v>
      </c>
      <c r="D30291" s="215" t="s">
        <v>95364</v>
      </c>
    </row>
    <row r="30292" spans="1:4">
      <c r="A30292" s="215" t="s">
        <v>95365</v>
      </c>
      <c r="B30292" s="215">
        <v>1</v>
      </c>
      <c r="C30292" s="216" t="s">
        <v>95366</v>
      </c>
      <c r="D30292" s="215" t="s">
        <v>95367</v>
      </c>
    </row>
    <row r="30293" spans="1:4">
      <c r="A30293" s="215" t="s">
        <v>95368</v>
      </c>
      <c r="B30293" s="215">
        <v>1</v>
      </c>
      <c r="C30293" s="216" t="s">
        <v>95369</v>
      </c>
      <c r="D30293" s="215" t="s">
        <v>95370</v>
      </c>
    </row>
    <row r="30294" spans="1:4">
      <c r="A30294" s="215" t="s">
        <v>95371</v>
      </c>
      <c r="B30294" s="215">
        <v>1</v>
      </c>
      <c r="C30294" s="216" t="s">
        <v>95372</v>
      </c>
      <c r="D30294" s="215" t="s">
        <v>95373</v>
      </c>
    </row>
    <row r="30295" spans="1:4">
      <c r="A30295" s="215" t="s">
        <v>95374</v>
      </c>
      <c r="B30295" s="215">
        <v>1</v>
      </c>
      <c r="C30295" s="216" t="s">
        <v>95375</v>
      </c>
      <c r="D30295" s="215" t="s">
        <v>95376</v>
      </c>
    </row>
    <row r="30296" spans="1:4">
      <c r="A30296" s="215" t="s">
        <v>95377</v>
      </c>
      <c r="B30296" s="215">
        <v>1</v>
      </c>
      <c r="C30296" s="216" t="s">
        <v>95378</v>
      </c>
      <c r="D30296" s="215" t="s">
        <v>95379</v>
      </c>
    </row>
    <row r="30297" spans="1:4">
      <c r="A30297" s="215" t="s">
        <v>95380</v>
      </c>
      <c r="B30297" s="215">
        <v>1</v>
      </c>
      <c r="C30297" s="216" t="s">
        <v>95381</v>
      </c>
      <c r="D30297" s="215" t="s">
        <v>95382</v>
      </c>
    </row>
    <row r="30298" spans="1:4">
      <c r="A30298" s="215" t="s">
        <v>95383</v>
      </c>
      <c r="B30298" s="215">
        <v>1</v>
      </c>
      <c r="C30298" s="216" t="s">
        <v>95384</v>
      </c>
      <c r="D30298" s="215" t="s">
        <v>95385</v>
      </c>
    </row>
    <row r="30299" spans="1:4">
      <c r="A30299" s="215" t="s">
        <v>95386</v>
      </c>
      <c r="B30299" s="215">
        <v>1</v>
      </c>
      <c r="C30299" s="216" t="s">
        <v>95387</v>
      </c>
      <c r="D30299" s="215" t="s">
        <v>95388</v>
      </c>
    </row>
    <row r="30300" spans="1:4">
      <c r="A30300" s="215" t="s">
        <v>95389</v>
      </c>
      <c r="B30300" s="215">
        <v>1</v>
      </c>
      <c r="C30300" s="216" t="s">
        <v>95390</v>
      </c>
      <c r="D30300" s="215" t="s">
        <v>95391</v>
      </c>
    </row>
    <row r="30301" spans="1:4">
      <c r="A30301" s="215" t="s">
        <v>95392</v>
      </c>
      <c r="B30301" s="215">
        <v>1</v>
      </c>
      <c r="C30301" s="216" t="s">
        <v>95393</v>
      </c>
      <c r="D30301" s="215" t="s">
        <v>95394</v>
      </c>
    </row>
    <row r="30302" spans="1:4">
      <c r="A30302" s="215" t="s">
        <v>95395</v>
      </c>
      <c r="B30302" s="215">
        <v>1</v>
      </c>
      <c r="C30302" s="216" t="s">
        <v>95396</v>
      </c>
      <c r="D30302" s="215" t="s">
        <v>95397</v>
      </c>
    </row>
    <row r="30303" spans="1:4">
      <c r="A30303" s="215" t="s">
        <v>95398</v>
      </c>
      <c r="B30303" s="215">
        <v>1</v>
      </c>
      <c r="C30303" s="216" t="s">
        <v>95399</v>
      </c>
      <c r="D30303" s="215" t="s">
        <v>95400</v>
      </c>
    </row>
    <row r="30304" spans="1:4">
      <c r="A30304" s="215" t="s">
        <v>95401</v>
      </c>
      <c r="B30304" s="215">
        <v>1</v>
      </c>
      <c r="C30304" s="216" t="s">
        <v>95402</v>
      </c>
      <c r="D30304" s="215" t="s">
        <v>95403</v>
      </c>
    </row>
    <row r="30305" spans="1:4">
      <c r="A30305" s="215" t="s">
        <v>95404</v>
      </c>
      <c r="B30305" s="215">
        <v>1</v>
      </c>
      <c r="C30305" s="216" t="s">
        <v>95405</v>
      </c>
      <c r="D30305" s="215" t="s">
        <v>95406</v>
      </c>
    </row>
    <row r="30306" spans="1:4">
      <c r="A30306" s="215" t="s">
        <v>95407</v>
      </c>
      <c r="B30306" s="215">
        <v>1</v>
      </c>
      <c r="C30306" s="216" t="s">
        <v>95408</v>
      </c>
      <c r="D30306" s="215" t="s">
        <v>95409</v>
      </c>
    </row>
    <row r="30307" spans="1:4">
      <c r="A30307" s="215" t="s">
        <v>95410</v>
      </c>
      <c r="B30307" s="215">
        <v>1</v>
      </c>
      <c r="C30307" s="216" t="s">
        <v>95411</v>
      </c>
      <c r="D30307" s="215" t="s">
        <v>95412</v>
      </c>
    </row>
    <row r="30308" spans="1:4">
      <c r="A30308" s="215" t="s">
        <v>95413</v>
      </c>
      <c r="B30308" s="215">
        <v>1</v>
      </c>
      <c r="C30308" s="216" t="s">
        <v>95414</v>
      </c>
      <c r="D30308" s="215" t="s">
        <v>95415</v>
      </c>
    </row>
    <row r="30309" spans="1:4">
      <c r="A30309" s="215" t="s">
        <v>95416</v>
      </c>
      <c r="B30309" s="215">
        <v>1</v>
      </c>
      <c r="C30309" s="216" t="s">
        <v>95417</v>
      </c>
      <c r="D30309" s="215" t="s">
        <v>95418</v>
      </c>
    </row>
    <row r="30310" spans="1:4">
      <c r="A30310" s="215" t="s">
        <v>95419</v>
      </c>
      <c r="B30310" s="215">
        <v>1</v>
      </c>
      <c r="C30310" s="216" t="s">
        <v>95420</v>
      </c>
      <c r="D30310" s="215" t="s">
        <v>95421</v>
      </c>
    </row>
    <row r="30311" spans="1:4">
      <c r="A30311" s="215" t="s">
        <v>95422</v>
      </c>
      <c r="B30311" s="215">
        <v>1</v>
      </c>
      <c r="C30311" s="216" t="s">
        <v>95423</v>
      </c>
      <c r="D30311" s="215" t="s">
        <v>95424</v>
      </c>
    </row>
    <row r="30312" spans="1:4">
      <c r="A30312" s="215" t="s">
        <v>95425</v>
      </c>
      <c r="B30312" s="215">
        <v>1</v>
      </c>
      <c r="C30312" s="216" t="s">
        <v>95426</v>
      </c>
      <c r="D30312" s="215" t="s">
        <v>95427</v>
      </c>
    </row>
    <row r="30313" spans="1:4">
      <c r="A30313" s="215" t="s">
        <v>95428</v>
      </c>
      <c r="B30313" s="215">
        <v>1</v>
      </c>
      <c r="C30313" s="216" t="s">
        <v>95429</v>
      </c>
      <c r="D30313" s="215" t="s">
        <v>95430</v>
      </c>
    </row>
    <row r="30314" spans="1:4">
      <c r="A30314" s="215" t="s">
        <v>95431</v>
      </c>
      <c r="B30314" s="215">
        <v>1</v>
      </c>
      <c r="C30314" s="216" t="s">
        <v>95432</v>
      </c>
      <c r="D30314" s="215" t="s">
        <v>95433</v>
      </c>
    </row>
    <row r="30315" spans="1:4">
      <c r="A30315" s="215" t="s">
        <v>95434</v>
      </c>
      <c r="B30315" s="215">
        <v>1</v>
      </c>
      <c r="C30315" s="216" t="s">
        <v>95435</v>
      </c>
      <c r="D30315" s="215" t="s">
        <v>95436</v>
      </c>
    </row>
    <row r="30316" spans="1:4">
      <c r="A30316" s="215" t="s">
        <v>95437</v>
      </c>
      <c r="B30316" s="215">
        <v>1</v>
      </c>
      <c r="C30316" s="216" t="s">
        <v>95438</v>
      </c>
      <c r="D30316" s="215" t="s">
        <v>95439</v>
      </c>
    </row>
    <row r="30317" spans="1:4">
      <c r="A30317" s="215" t="s">
        <v>95440</v>
      </c>
      <c r="B30317" s="215">
        <v>1</v>
      </c>
      <c r="C30317" s="216" t="s">
        <v>95441</v>
      </c>
      <c r="D30317" s="215" t="s">
        <v>95442</v>
      </c>
    </row>
    <row r="30318" spans="1:4">
      <c r="A30318" s="215" t="s">
        <v>95443</v>
      </c>
      <c r="B30318" s="215">
        <v>1</v>
      </c>
      <c r="C30318" s="216" t="s">
        <v>95444</v>
      </c>
      <c r="D30318" s="215" t="s">
        <v>95445</v>
      </c>
    </row>
    <row r="30319" spans="1:4">
      <c r="A30319" s="215" t="s">
        <v>95446</v>
      </c>
      <c r="B30319" s="215">
        <v>1</v>
      </c>
      <c r="C30319" s="216" t="s">
        <v>95447</v>
      </c>
      <c r="D30319" s="215" t="s">
        <v>95448</v>
      </c>
    </row>
    <row r="30320" spans="1:4">
      <c r="A30320" s="215" t="s">
        <v>95449</v>
      </c>
      <c r="B30320" s="215">
        <v>1</v>
      </c>
      <c r="C30320" s="216" t="s">
        <v>95450</v>
      </c>
      <c r="D30320" s="215" t="s">
        <v>95451</v>
      </c>
    </row>
    <row r="30321" spans="1:4">
      <c r="A30321" s="215" t="s">
        <v>95452</v>
      </c>
      <c r="B30321" s="215">
        <v>1</v>
      </c>
      <c r="C30321" s="216" t="s">
        <v>95453</v>
      </c>
      <c r="D30321" s="215" t="s">
        <v>95454</v>
      </c>
    </row>
    <row r="30322" spans="1:4">
      <c r="A30322" s="215" t="s">
        <v>95455</v>
      </c>
      <c r="B30322" s="215">
        <v>1</v>
      </c>
      <c r="C30322" s="216" t="s">
        <v>95456</v>
      </c>
      <c r="D30322" s="215" t="s">
        <v>95457</v>
      </c>
    </row>
    <row r="30323" spans="1:4">
      <c r="A30323" s="215" t="s">
        <v>95458</v>
      </c>
      <c r="B30323" s="215">
        <v>1</v>
      </c>
      <c r="C30323" s="216" t="s">
        <v>95459</v>
      </c>
      <c r="D30323" s="215" t="s">
        <v>95460</v>
      </c>
    </row>
    <row r="30324" spans="1:4">
      <c r="A30324" s="215" t="s">
        <v>95461</v>
      </c>
      <c r="B30324" s="215">
        <v>1</v>
      </c>
      <c r="C30324" s="216" t="s">
        <v>95462</v>
      </c>
      <c r="D30324" s="215" t="s">
        <v>95463</v>
      </c>
    </row>
    <row r="30325" spans="1:4">
      <c r="A30325" s="215" t="s">
        <v>95464</v>
      </c>
      <c r="B30325" s="215">
        <v>1</v>
      </c>
      <c r="C30325" s="216" t="s">
        <v>95465</v>
      </c>
      <c r="D30325" s="215" t="s">
        <v>95466</v>
      </c>
    </row>
    <row r="30326" spans="1:4">
      <c r="A30326" s="215" t="s">
        <v>95467</v>
      </c>
      <c r="B30326" s="215">
        <v>1</v>
      </c>
      <c r="C30326" s="216" t="s">
        <v>95468</v>
      </c>
      <c r="D30326" s="215" t="s">
        <v>95469</v>
      </c>
    </row>
    <row r="30327" spans="1:4">
      <c r="A30327" s="215" t="s">
        <v>95470</v>
      </c>
      <c r="B30327" s="215">
        <v>1</v>
      </c>
      <c r="C30327" s="216" t="s">
        <v>95471</v>
      </c>
      <c r="D30327" s="215" t="s">
        <v>95472</v>
      </c>
    </row>
    <row r="30328" spans="1:4">
      <c r="A30328" s="215" t="s">
        <v>95473</v>
      </c>
      <c r="B30328" s="215">
        <v>1</v>
      </c>
      <c r="C30328" s="216" t="s">
        <v>95474</v>
      </c>
      <c r="D30328" s="215" t="s">
        <v>95475</v>
      </c>
    </row>
    <row r="30329" spans="1:4">
      <c r="A30329" s="215" t="s">
        <v>95476</v>
      </c>
      <c r="B30329" s="215">
        <v>1</v>
      </c>
      <c r="C30329" s="216" t="s">
        <v>95477</v>
      </c>
      <c r="D30329" s="215" t="s">
        <v>95478</v>
      </c>
    </row>
    <row r="30330" spans="1:4">
      <c r="A30330" s="215" t="s">
        <v>95479</v>
      </c>
      <c r="B30330" s="215">
        <v>1</v>
      </c>
      <c r="C30330" s="216" t="s">
        <v>95480</v>
      </c>
      <c r="D30330" s="215" t="s">
        <v>95481</v>
      </c>
    </row>
    <row r="30331" spans="1:4">
      <c r="A30331" s="215" t="s">
        <v>95482</v>
      </c>
      <c r="B30331" s="215">
        <v>1</v>
      </c>
      <c r="C30331" s="216" t="s">
        <v>95483</v>
      </c>
      <c r="D30331" s="215" t="s">
        <v>95484</v>
      </c>
    </row>
    <row r="30332" spans="1:4">
      <c r="A30332" s="215" t="s">
        <v>95485</v>
      </c>
      <c r="B30332" s="215">
        <v>1</v>
      </c>
      <c r="C30332" s="216" t="s">
        <v>95486</v>
      </c>
      <c r="D30332" s="215" t="s">
        <v>95487</v>
      </c>
    </row>
    <row r="30333" spans="1:4">
      <c r="A30333" s="215" t="s">
        <v>95488</v>
      </c>
      <c r="B30333" s="215">
        <v>1</v>
      </c>
      <c r="C30333" s="216" t="s">
        <v>95489</v>
      </c>
      <c r="D30333" s="215" t="s">
        <v>95490</v>
      </c>
    </row>
    <row r="30334" spans="1:4">
      <c r="A30334" s="215" t="s">
        <v>95491</v>
      </c>
      <c r="B30334" s="215">
        <v>1</v>
      </c>
      <c r="C30334" s="216" t="s">
        <v>95492</v>
      </c>
      <c r="D30334" s="215" t="s">
        <v>95493</v>
      </c>
    </row>
    <row r="30335" spans="1:4">
      <c r="A30335" s="215" t="s">
        <v>95494</v>
      </c>
      <c r="B30335" s="215">
        <v>1</v>
      </c>
      <c r="C30335" s="216" t="s">
        <v>95495</v>
      </c>
      <c r="D30335" s="215" t="s">
        <v>95496</v>
      </c>
    </row>
    <row r="30336" spans="1:4">
      <c r="A30336" s="215" t="s">
        <v>95497</v>
      </c>
      <c r="B30336" s="215">
        <v>1</v>
      </c>
      <c r="C30336" s="216" t="s">
        <v>95498</v>
      </c>
      <c r="D30336" s="215" t="s">
        <v>95499</v>
      </c>
    </row>
    <row r="30337" spans="1:4">
      <c r="A30337" s="215" t="s">
        <v>95500</v>
      </c>
      <c r="B30337" s="215">
        <v>1</v>
      </c>
      <c r="C30337" s="216" t="s">
        <v>95501</v>
      </c>
      <c r="D30337" s="215" t="s">
        <v>95502</v>
      </c>
    </row>
    <row r="30338" spans="1:4">
      <c r="A30338" s="215" t="s">
        <v>95503</v>
      </c>
      <c r="B30338" s="215">
        <v>1</v>
      </c>
      <c r="C30338" s="216" t="s">
        <v>95504</v>
      </c>
      <c r="D30338" s="215" t="s">
        <v>95505</v>
      </c>
    </row>
    <row r="30339" spans="1:4">
      <c r="A30339" s="215" t="s">
        <v>95506</v>
      </c>
      <c r="B30339" s="215">
        <v>1</v>
      </c>
      <c r="C30339" s="216" t="s">
        <v>95507</v>
      </c>
      <c r="D30339" s="215" t="s">
        <v>95508</v>
      </c>
    </row>
    <row r="30340" spans="1:4">
      <c r="A30340" s="215" t="s">
        <v>95509</v>
      </c>
      <c r="B30340" s="215">
        <v>1</v>
      </c>
      <c r="C30340" s="216" t="s">
        <v>95510</v>
      </c>
      <c r="D30340" s="215" t="s">
        <v>95511</v>
      </c>
    </row>
    <row r="30341" spans="1:4">
      <c r="A30341" s="215" t="s">
        <v>95512</v>
      </c>
      <c r="B30341" s="215">
        <v>1</v>
      </c>
      <c r="C30341" s="216" t="s">
        <v>95513</v>
      </c>
      <c r="D30341" s="215" t="s">
        <v>95514</v>
      </c>
    </row>
    <row r="30342" spans="1:4">
      <c r="A30342" s="215" t="s">
        <v>95515</v>
      </c>
      <c r="B30342" s="215">
        <v>1</v>
      </c>
      <c r="C30342" s="216" t="s">
        <v>95516</v>
      </c>
      <c r="D30342" s="215" t="s">
        <v>95517</v>
      </c>
    </row>
    <row r="30343" spans="1:4">
      <c r="A30343" s="215" t="s">
        <v>95518</v>
      </c>
      <c r="B30343" s="215">
        <v>1</v>
      </c>
      <c r="C30343" s="216" t="s">
        <v>95519</v>
      </c>
      <c r="D30343" s="215" t="s">
        <v>95520</v>
      </c>
    </row>
    <row r="30344" spans="1:4">
      <c r="A30344" s="215" t="s">
        <v>95521</v>
      </c>
      <c r="B30344" s="215">
        <v>1</v>
      </c>
      <c r="C30344" s="216" t="s">
        <v>95522</v>
      </c>
      <c r="D30344" s="215" t="s">
        <v>95523</v>
      </c>
    </row>
    <row r="30345" spans="1:4">
      <c r="A30345" s="215" t="s">
        <v>95524</v>
      </c>
      <c r="B30345" s="215">
        <v>1</v>
      </c>
      <c r="C30345" s="216" t="s">
        <v>95525</v>
      </c>
      <c r="D30345" s="215" t="s">
        <v>95526</v>
      </c>
    </row>
    <row r="30346" spans="1:4">
      <c r="A30346" s="215" t="s">
        <v>95527</v>
      </c>
      <c r="B30346" s="215">
        <v>1</v>
      </c>
      <c r="C30346" s="216" t="s">
        <v>95528</v>
      </c>
      <c r="D30346" s="215" t="s">
        <v>95529</v>
      </c>
    </row>
    <row r="30347" spans="1:4">
      <c r="A30347" s="215" t="s">
        <v>95530</v>
      </c>
      <c r="B30347" s="215">
        <v>1</v>
      </c>
      <c r="C30347" s="216" t="s">
        <v>95531</v>
      </c>
      <c r="D30347" s="215" t="s">
        <v>95532</v>
      </c>
    </row>
    <row r="30348" spans="1:4">
      <c r="A30348" s="215" t="s">
        <v>95533</v>
      </c>
      <c r="B30348" s="215">
        <v>1</v>
      </c>
      <c r="C30348" s="216" t="s">
        <v>95534</v>
      </c>
      <c r="D30348" s="215" t="s">
        <v>95535</v>
      </c>
    </row>
    <row r="30349" spans="1:4">
      <c r="A30349" s="215" t="s">
        <v>95536</v>
      </c>
      <c r="B30349" s="215">
        <v>1</v>
      </c>
      <c r="C30349" s="216" t="s">
        <v>95537</v>
      </c>
      <c r="D30349" s="215" t="s">
        <v>95538</v>
      </c>
    </row>
    <row r="30350" spans="1:4">
      <c r="A30350" s="215" t="s">
        <v>95539</v>
      </c>
      <c r="B30350" s="215">
        <v>1</v>
      </c>
      <c r="C30350" s="216" t="s">
        <v>95540</v>
      </c>
      <c r="D30350" s="215" t="s">
        <v>95541</v>
      </c>
    </row>
    <row r="30351" spans="1:4">
      <c r="A30351" s="215" t="s">
        <v>95542</v>
      </c>
      <c r="B30351" s="215">
        <v>1</v>
      </c>
      <c r="C30351" s="216" t="s">
        <v>95543</v>
      </c>
      <c r="D30351" s="215" t="s">
        <v>95544</v>
      </c>
    </row>
    <row r="30352" spans="1:4">
      <c r="A30352" s="215" t="s">
        <v>95545</v>
      </c>
      <c r="B30352" s="215">
        <v>1</v>
      </c>
      <c r="C30352" s="216" t="s">
        <v>95546</v>
      </c>
      <c r="D30352" s="215" t="s">
        <v>95547</v>
      </c>
    </row>
    <row r="30353" spans="1:4">
      <c r="A30353" s="215" t="s">
        <v>95548</v>
      </c>
      <c r="B30353" s="215">
        <v>1</v>
      </c>
      <c r="C30353" s="216" t="s">
        <v>95549</v>
      </c>
      <c r="D30353" s="215" t="s">
        <v>95550</v>
      </c>
    </row>
    <row r="30354" spans="1:4">
      <c r="A30354" s="215" t="s">
        <v>95551</v>
      </c>
      <c r="B30354" s="215">
        <v>1</v>
      </c>
      <c r="C30354" s="216" t="s">
        <v>95552</v>
      </c>
      <c r="D30354" s="215" t="s">
        <v>95553</v>
      </c>
    </row>
    <row r="30355" spans="1:4">
      <c r="A30355" s="215" t="s">
        <v>95554</v>
      </c>
      <c r="B30355" s="215">
        <v>1</v>
      </c>
      <c r="C30355" s="216" t="s">
        <v>95555</v>
      </c>
      <c r="D30355" s="215" t="s">
        <v>95556</v>
      </c>
    </row>
    <row r="30356" spans="1:4">
      <c r="A30356" s="215" t="s">
        <v>95557</v>
      </c>
      <c r="B30356" s="215">
        <v>1</v>
      </c>
      <c r="C30356" s="216" t="s">
        <v>95558</v>
      </c>
      <c r="D30356" s="215" t="s">
        <v>95559</v>
      </c>
    </row>
    <row r="30357" spans="1:4">
      <c r="A30357" s="215" t="s">
        <v>95560</v>
      </c>
      <c r="B30357" s="215">
        <v>1</v>
      </c>
      <c r="C30357" s="216" t="s">
        <v>95561</v>
      </c>
      <c r="D30357" s="215" t="s">
        <v>95562</v>
      </c>
    </row>
    <row r="30358" spans="1:4">
      <c r="A30358" s="215" t="s">
        <v>95563</v>
      </c>
      <c r="B30358" s="215">
        <v>1</v>
      </c>
      <c r="C30358" s="216" t="s">
        <v>95564</v>
      </c>
      <c r="D30358" s="215" t="s">
        <v>95565</v>
      </c>
    </row>
    <row r="30359" spans="1:4">
      <c r="A30359" s="215" t="s">
        <v>95566</v>
      </c>
      <c r="B30359" s="215">
        <v>1</v>
      </c>
      <c r="C30359" s="216" t="s">
        <v>95567</v>
      </c>
      <c r="D30359" s="215" t="s">
        <v>95568</v>
      </c>
    </row>
    <row r="30360" spans="1:4">
      <c r="A30360" s="215" t="s">
        <v>95569</v>
      </c>
      <c r="B30360" s="215">
        <v>1</v>
      </c>
      <c r="C30360" s="216" t="s">
        <v>95570</v>
      </c>
      <c r="D30360" s="215" t="s">
        <v>95571</v>
      </c>
    </row>
    <row r="30361" spans="1:4">
      <c r="A30361" s="215" t="s">
        <v>95572</v>
      </c>
      <c r="B30361" s="215">
        <v>1</v>
      </c>
      <c r="C30361" s="216" t="s">
        <v>95573</v>
      </c>
      <c r="D30361" s="215" t="s">
        <v>95574</v>
      </c>
    </row>
    <row r="30362" spans="1:4">
      <c r="A30362" s="215" t="s">
        <v>95575</v>
      </c>
      <c r="B30362" s="215">
        <v>1</v>
      </c>
      <c r="C30362" s="216" t="s">
        <v>95576</v>
      </c>
      <c r="D30362" s="215" t="s">
        <v>95577</v>
      </c>
    </row>
    <row r="30363" spans="1:4">
      <c r="A30363" s="215" t="s">
        <v>95578</v>
      </c>
      <c r="B30363" s="215">
        <v>1</v>
      </c>
      <c r="C30363" s="216" t="s">
        <v>95579</v>
      </c>
      <c r="D30363" s="215" t="s">
        <v>95580</v>
      </c>
    </row>
    <row r="30364" spans="1:4">
      <c r="A30364" s="215" t="s">
        <v>95581</v>
      </c>
      <c r="B30364" s="215">
        <v>1</v>
      </c>
      <c r="C30364" s="216" t="s">
        <v>95582</v>
      </c>
      <c r="D30364" s="215" t="s">
        <v>95583</v>
      </c>
    </row>
    <row r="30365" spans="1:4">
      <c r="A30365" s="215" t="s">
        <v>95584</v>
      </c>
      <c r="B30365" s="215">
        <v>1</v>
      </c>
      <c r="C30365" s="216" t="s">
        <v>95585</v>
      </c>
      <c r="D30365" s="215" t="s">
        <v>95586</v>
      </c>
    </row>
    <row r="30366" spans="1:4">
      <c r="A30366" s="215" t="s">
        <v>95587</v>
      </c>
      <c r="B30366" s="215">
        <v>1</v>
      </c>
      <c r="C30366" s="216" t="s">
        <v>95588</v>
      </c>
      <c r="D30366" s="215" t="s">
        <v>95589</v>
      </c>
    </row>
    <row r="30367" spans="1:4">
      <c r="A30367" s="215" t="s">
        <v>95590</v>
      </c>
      <c r="B30367" s="215">
        <v>1</v>
      </c>
      <c r="C30367" s="216" t="s">
        <v>95591</v>
      </c>
      <c r="D30367" s="215" t="s">
        <v>95592</v>
      </c>
    </row>
    <row r="30368" spans="1:4">
      <c r="A30368" s="215" t="s">
        <v>95593</v>
      </c>
      <c r="B30368" s="215">
        <v>1</v>
      </c>
      <c r="C30368" s="216" t="s">
        <v>95594</v>
      </c>
      <c r="D30368" s="215" t="s">
        <v>95595</v>
      </c>
    </row>
    <row r="30369" spans="1:4">
      <c r="A30369" s="215" t="s">
        <v>95596</v>
      </c>
      <c r="B30369" s="215">
        <v>1</v>
      </c>
      <c r="C30369" s="216" t="s">
        <v>95597</v>
      </c>
      <c r="D30369" s="215" t="s">
        <v>95598</v>
      </c>
    </row>
    <row r="30370" spans="1:4">
      <c r="A30370" s="215" t="s">
        <v>95599</v>
      </c>
      <c r="B30370" s="215">
        <v>1</v>
      </c>
      <c r="C30370" s="216" t="s">
        <v>95600</v>
      </c>
      <c r="D30370" s="215" t="s">
        <v>95601</v>
      </c>
    </row>
    <row r="30371" spans="1:4">
      <c r="A30371" s="215" t="s">
        <v>95602</v>
      </c>
      <c r="B30371" s="215">
        <v>1</v>
      </c>
      <c r="C30371" s="216" t="s">
        <v>95603</v>
      </c>
      <c r="D30371" s="215" t="s">
        <v>95604</v>
      </c>
    </row>
    <row r="30372" spans="1:4">
      <c r="A30372" s="215" t="s">
        <v>95605</v>
      </c>
      <c r="B30372" s="215">
        <v>1</v>
      </c>
      <c r="C30372" s="216" t="s">
        <v>95606</v>
      </c>
      <c r="D30372" s="215" t="s">
        <v>95607</v>
      </c>
    </row>
    <row r="30373" spans="1:4">
      <c r="A30373" s="215" t="s">
        <v>95608</v>
      </c>
      <c r="B30373" s="215">
        <v>1</v>
      </c>
      <c r="C30373" s="216" t="s">
        <v>95609</v>
      </c>
      <c r="D30373" s="215" t="s">
        <v>95610</v>
      </c>
    </row>
    <row r="30374" spans="1:4">
      <c r="A30374" s="215" t="s">
        <v>111571</v>
      </c>
      <c r="B30374" s="215">
        <v>1</v>
      </c>
      <c r="C30374" s="216" t="s">
        <v>111572</v>
      </c>
      <c r="D30374" s="215" t="s">
        <v>111573</v>
      </c>
    </row>
    <row r="30375" spans="1:4">
      <c r="A30375" s="215" t="s">
        <v>95611</v>
      </c>
      <c r="B30375" s="215">
        <v>1</v>
      </c>
      <c r="C30375" s="216" t="s">
        <v>95612</v>
      </c>
      <c r="D30375" s="215" t="s">
        <v>95613</v>
      </c>
    </row>
    <row r="30376" spans="1:4">
      <c r="A30376" s="215" t="s">
        <v>95614</v>
      </c>
      <c r="B30376" s="215">
        <v>1</v>
      </c>
      <c r="C30376" s="216" t="s">
        <v>95615</v>
      </c>
      <c r="D30376" s="215" t="s">
        <v>95616</v>
      </c>
    </row>
    <row r="30377" spans="1:4">
      <c r="A30377" s="215" t="s">
        <v>95617</v>
      </c>
      <c r="B30377" s="215">
        <v>1</v>
      </c>
      <c r="C30377" s="216" t="s">
        <v>95618</v>
      </c>
      <c r="D30377" s="215" t="s">
        <v>95619</v>
      </c>
    </row>
    <row r="30378" spans="1:4">
      <c r="A30378" s="215" t="s">
        <v>95620</v>
      </c>
      <c r="B30378" s="215">
        <v>1</v>
      </c>
      <c r="C30378" s="216" t="s">
        <v>95621</v>
      </c>
      <c r="D30378" s="215" t="s">
        <v>95622</v>
      </c>
    </row>
    <row r="30379" spans="1:4">
      <c r="A30379" s="215" t="s">
        <v>95623</v>
      </c>
      <c r="B30379" s="215">
        <v>1</v>
      </c>
      <c r="C30379" s="216" t="s">
        <v>95624</v>
      </c>
      <c r="D30379" s="215" t="s">
        <v>95625</v>
      </c>
    </row>
    <row r="30380" spans="1:4">
      <c r="A30380" s="215" t="s">
        <v>95626</v>
      </c>
      <c r="B30380" s="215">
        <v>1</v>
      </c>
      <c r="C30380" s="216" t="s">
        <v>95627</v>
      </c>
      <c r="D30380" s="215" t="s">
        <v>95628</v>
      </c>
    </row>
    <row r="30381" spans="1:4">
      <c r="A30381" s="215" t="s">
        <v>95629</v>
      </c>
      <c r="B30381" s="215">
        <v>1</v>
      </c>
      <c r="C30381" s="216" t="s">
        <v>95630</v>
      </c>
      <c r="D30381" s="215" t="s">
        <v>95631</v>
      </c>
    </row>
    <row r="30382" spans="1:4">
      <c r="A30382" s="215" t="s">
        <v>95632</v>
      </c>
      <c r="B30382" s="215">
        <v>1</v>
      </c>
      <c r="C30382" s="216" t="s">
        <v>95633</v>
      </c>
      <c r="D30382" s="215" t="s">
        <v>95634</v>
      </c>
    </row>
    <row r="30383" spans="1:4">
      <c r="A30383" s="215" t="s">
        <v>95635</v>
      </c>
      <c r="B30383" s="215">
        <v>1</v>
      </c>
      <c r="C30383" s="216" t="s">
        <v>95636</v>
      </c>
      <c r="D30383" s="215" t="s">
        <v>95637</v>
      </c>
    </row>
    <row r="30384" spans="1:4">
      <c r="A30384" s="215" t="s">
        <v>95638</v>
      </c>
      <c r="B30384" s="215">
        <v>1</v>
      </c>
      <c r="C30384" s="216" t="s">
        <v>95639</v>
      </c>
      <c r="D30384" s="215" t="s">
        <v>95640</v>
      </c>
    </row>
    <row r="30385" spans="1:4">
      <c r="A30385" s="215" t="s">
        <v>95641</v>
      </c>
      <c r="B30385" s="215">
        <v>1</v>
      </c>
      <c r="C30385" s="216" t="s">
        <v>95642</v>
      </c>
      <c r="D30385" s="215" t="s">
        <v>95643</v>
      </c>
    </row>
    <row r="30386" spans="1:4">
      <c r="A30386" s="215" t="s">
        <v>95644</v>
      </c>
      <c r="B30386" s="215">
        <v>1</v>
      </c>
      <c r="C30386" s="216" t="s">
        <v>95645</v>
      </c>
      <c r="D30386" s="215" t="s">
        <v>95646</v>
      </c>
    </row>
    <row r="30387" spans="1:4">
      <c r="A30387" s="215" t="s">
        <v>95647</v>
      </c>
      <c r="B30387" s="215">
        <v>1</v>
      </c>
      <c r="C30387" s="216" t="s">
        <v>95648</v>
      </c>
      <c r="D30387" s="215" t="s">
        <v>95649</v>
      </c>
    </row>
    <row r="30388" spans="1:4">
      <c r="A30388" s="215" t="s">
        <v>95650</v>
      </c>
      <c r="B30388" s="215">
        <v>1</v>
      </c>
      <c r="C30388" s="216" t="s">
        <v>95651</v>
      </c>
      <c r="D30388" s="215" t="s">
        <v>95652</v>
      </c>
    </row>
    <row r="30389" spans="1:4">
      <c r="A30389" s="215" t="s">
        <v>95653</v>
      </c>
      <c r="B30389" s="215">
        <v>1</v>
      </c>
      <c r="C30389" s="216" t="s">
        <v>95654</v>
      </c>
      <c r="D30389" s="215" t="s">
        <v>95655</v>
      </c>
    </row>
    <row r="30390" spans="1:4">
      <c r="A30390" s="215" t="s">
        <v>95656</v>
      </c>
      <c r="B30390" s="215">
        <v>1</v>
      </c>
      <c r="C30390" s="216" t="s">
        <v>95657</v>
      </c>
      <c r="D30390" s="215" t="s">
        <v>95658</v>
      </c>
    </row>
    <row r="30391" spans="1:4">
      <c r="A30391" s="215" t="s">
        <v>95659</v>
      </c>
      <c r="B30391" s="215">
        <v>1</v>
      </c>
      <c r="C30391" s="216" t="s">
        <v>95660</v>
      </c>
      <c r="D30391" s="215" t="s">
        <v>95661</v>
      </c>
    </row>
    <row r="30392" spans="1:4">
      <c r="A30392" s="215" t="s">
        <v>95662</v>
      </c>
      <c r="B30392" s="215">
        <v>1</v>
      </c>
      <c r="C30392" s="216" t="s">
        <v>95663</v>
      </c>
      <c r="D30392" s="215" t="s">
        <v>95664</v>
      </c>
    </row>
    <row r="30393" spans="1:4">
      <c r="A30393" s="215" t="s">
        <v>95665</v>
      </c>
      <c r="B30393" s="215">
        <v>1</v>
      </c>
      <c r="C30393" s="216" t="s">
        <v>95666</v>
      </c>
      <c r="D30393" s="215" t="s">
        <v>95667</v>
      </c>
    </row>
    <row r="30394" spans="1:4">
      <c r="A30394" s="215" t="s">
        <v>95668</v>
      </c>
      <c r="B30394" s="215">
        <v>1</v>
      </c>
      <c r="C30394" s="216" t="s">
        <v>95669</v>
      </c>
      <c r="D30394" s="215" t="s">
        <v>95670</v>
      </c>
    </row>
    <row r="30395" spans="1:4">
      <c r="A30395" s="215" t="s">
        <v>95671</v>
      </c>
      <c r="B30395" s="215">
        <v>1</v>
      </c>
      <c r="C30395" s="216" t="s">
        <v>95672</v>
      </c>
      <c r="D30395" s="215" t="s">
        <v>95673</v>
      </c>
    </row>
    <row r="30396" spans="1:4">
      <c r="A30396" s="215" t="s">
        <v>95674</v>
      </c>
      <c r="B30396" s="215">
        <v>1</v>
      </c>
      <c r="C30396" s="216" t="s">
        <v>95675</v>
      </c>
      <c r="D30396" s="215" t="s">
        <v>95676</v>
      </c>
    </row>
    <row r="30397" spans="1:4">
      <c r="A30397" s="215" t="s">
        <v>95677</v>
      </c>
      <c r="B30397" s="215">
        <v>1</v>
      </c>
      <c r="C30397" s="216" t="s">
        <v>95678</v>
      </c>
      <c r="D30397" s="215" t="s">
        <v>95679</v>
      </c>
    </row>
    <row r="30398" spans="1:4">
      <c r="A30398" s="215" t="s">
        <v>95680</v>
      </c>
      <c r="B30398" s="215">
        <v>1</v>
      </c>
      <c r="C30398" s="216" t="s">
        <v>95681</v>
      </c>
      <c r="D30398" s="215" t="s">
        <v>95682</v>
      </c>
    </row>
    <row r="30399" spans="1:4">
      <c r="A30399" s="215" t="s">
        <v>95683</v>
      </c>
      <c r="B30399" s="215">
        <v>1</v>
      </c>
      <c r="C30399" s="216" t="s">
        <v>95684</v>
      </c>
      <c r="D30399" s="215" t="s">
        <v>95685</v>
      </c>
    </row>
    <row r="30400" spans="1:4">
      <c r="A30400" s="215" t="s">
        <v>95686</v>
      </c>
      <c r="B30400" s="215">
        <v>1</v>
      </c>
      <c r="C30400" s="216" t="s">
        <v>95687</v>
      </c>
      <c r="D30400" s="215" t="s">
        <v>95688</v>
      </c>
    </row>
    <row r="30401" spans="1:4">
      <c r="A30401" s="215" t="s">
        <v>95689</v>
      </c>
      <c r="B30401" s="215">
        <v>1</v>
      </c>
      <c r="C30401" s="216" t="s">
        <v>95690</v>
      </c>
      <c r="D30401" s="215" t="s">
        <v>95691</v>
      </c>
    </row>
    <row r="30402" spans="1:4">
      <c r="A30402" s="215" t="s">
        <v>95692</v>
      </c>
      <c r="B30402" s="215">
        <v>1</v>
      </c>
      <c r="C30402" s="216" t="s">
        <v>95693</v>
      </c>
      <c r="D30402" s="215" t="s">
        <v>95694</v>
      </c>
    </row>
    <row r="30403" spans="1:4">
      <c r="A30403" s="215" t="s">
        <v>95695</v>
      </c>
      <c r="B30403" s="215">
        <v>1</v>
      </c>
      <c r="C30403" s="216" t="s">
        <v>95696</v>
      </c>
      <c r="D30403" s="215" t="s">
        <v>95697</v>
      </c>
    </row>
    <row r="30404" spans="1:4">
      <c r="A30404" s="215" t="s">
        <v>95698</v>
      </c>
      <c r="B30404" s="215">
        <v>1</v>
      </c>
      <c r="C30404" s="216" t="s">
        <v>95699</v>
      </c>
      <c r="D30404" s="215" t="s">
        <v>95700</v>
      </c>
    </row>
    <row r="30405" spans="1:4">
      <c r="A30405" s="215" t="s">
        <v>95701</v>
      </c>
      <c r="B30405" s="215">
        <v>1</v>
      </c>
      <c r="C30405" s="216" t="s">
        <v>95702</v>
      </c>
      <c r="D30405" s="215" t="s">
        <v>95703</v>
      </c>
    </row>
    <row r="30406" spans="1:4">
      <c r="A30406" s="215" t="s">
        <v>95704</v>
      </c>
      <c r="B30406" s="215">
        <v>1</v>
      </c>
      <c r="C30406" s="216" t="s">
        <v>95705</v>
      </c>
      <c r="D30406" s="215" t="s">
        <v>95706</v>
      </c>
    </row>
    <row r="30407" spans="1:4">
      <c r="A30407" s="215" t="s">
        <v>95707</v>
      </c>
      <c r="B30407" s="215">
        <v>1</v>
      </c>
      <c r="C30407" s="216" t="s">
        <v>95708</v>
      </c>
      <c r="D30407" s="215" t="s">
        <v>95709</v>
      </c>
    </row>
    <row r="30408" spans="1:4">
      <c r="A30408" s="215" t="s">
        <v>95710</v>
      </c>
      <c r="B30408" s="215">
        <v>1</v>
      </c>
      <c r="C30408" s="216" t="s">
        <v>95711</v>
      </c>
      <c r="D30408" s="215" t="s">
        <v>95712</v>
      </c>
    </row>
    <row r="30409" spans="1:4">
      <c r="A30409" s="215" t="s">
        <v>95713</v>
      </c>
      <c r="B30409" s="215">
        <v>1</v>
      </c>
      <c r="C30409" s="216" t="s">
        <v>95714</v>
      </c>
      <c r="D30409" s="215" t="s">
        <v>95715</v>
      </c>
    </row>
    <row r="30410" spans="1:4">
      <c r="A30410" s="215" t="s">
        <v>95716</v>
      </c>
      <c r="B30410" s="215">
        <v>1</v>
      </c>
      <c r="C30410" s="216" t="s">
        <v>95717</v>
      </c>
      <c r="D30410" s="215" t="s">
        <v>95718</v>
      </c>
    </row>
    <row r="30411" spans="1:4">
      <c r="A30411" s="215" t="s">
        <v>95719</v>
      </c>
      <c r="B30411" s="215">
        <v>1</v>
      </c>
      <c r="C30411" s="216" t="s">
        <v>95720</v>
      </c>
      <c r="D30411" s="215" t="s">
        <v>95721</v>
      </c>
    </row>
    <row r="30412" spans="1:4">
      <c r="A30412" s="215" t="s">
        <v>95722</v>
      </c>
      <c r="B30412" s="215">
        <v>1</v>
      </c>
      <c r="C30412" s="216" t="s">
        <v>95723</v>
      </c>
      <c r="D30412" s="215" t="s">
        <v>95724</v>
      </c>
    </row>
    <row r="30413" spans="1:4">
      <c r="A30413" s="215" t="s">
        <v>95725</v>
      </c>
      <c r="B30413" s="215">
        <v>1</v>
      </c>
      <c r="C30413" s="216" t="s">
        <v>95726</v>
      </c>
      <c r="D30413" s="215" t="s">
        <v>95727</v>
      </c>
    </row>
    <row r="30414" spans="1:4">
      <c r="A30414" s="215" t="s">
        <v>95728</v>
      </c>
      <c r="B30414" s="215">
        <v>1</v>
      </c>
      <c r="C30414" s="216" t="s">
        <v>95729</v>
      </c>
      <c r="D30414" s="215" t="s">
        <v>95730</v>
      </c>
    </row>
    <row r="30415" spans="1:4">
      <c r="A30415" s="215" t="s">
        <v>95731</v>
      </c>
      <c r="B30415" s="215">
        <v>1</v>
      </c>
      <c r="C30415" s="216" t="s">
        <v>95732</v>
      </c>
      <c r="D30415" s="215" t="s">
        <v>95733</v>
      </c>
    </row>
    <row r="30416" spans="1:4">
      <c r="A30416" s="215" t="s">
        <v>95734</v>
      </c>
      <c r="B30416" s="215">
        <v>1</v>
      </c>
      <c r="C30416" s="216" t="s">
        <v>95735</v>
      </c>
      <c r="D30416" s="215" t="s">
        <v>95736</v>
      </c>
    </row>
    <row r="30417" spans="1:4">
      <c r="A30417" s="215" t="s">
        <v>95737</v>
      </c>
      <c r="B30417" s="215">
        <v>1</v>
      </c>
      <c r="C30417" s="216" t="s">
        <v>95738</v>
      </c>
      <c r="D30417" s="215" t="s">
        <v>95739</v>
      </c>
    </row>
    <row r="30418" spans="1:4">
      <c r="A30418" s="215" t="s">
        <v>95740</v>
      </c>
      <c r="B30418" s="215">
        <v>1</v>
      </c>
      <c r="C30418" s="216" t="s">
        <v>95741</v>
      </c>
      <c r="D30418" s="215" t="s">
        <v>95742</v>
      </c>
    </row>
    <row r="30419" spans="1:4">
      <c r="A30419" s="215" t="s">
        <v>95743</v>
      </c>
      <c r="B30419" s="215">
        <v>1</v>
      </c>
      <c r="C30419" s="216" t="s">
        <v>95744</v>
      </c>
      <c r="D30419" s="215" t="s">
        <v>95745</v>
      </c>
    </row>
    <row r="30420" spans="1:4">
      <c r="A30420" s="215" t="s">
        <v>95746</v>
      </c>
      <c r="B30420" s="215">
        <v>1</v>
      </c>
      <c r="C30420" s="216" t="s">
        <v>95747</v>
      </c>
      <c r="D30420" s="215" t="s">
        <v>95748</v>
      </c>
    </row>
    <row r="30421" spans="1:4">
      <c r="A30421" s="215" t="s">
        <v>95749</v>
      </c>
      <c r="B30421" s="215">
        <v>1</v>
      </c>
      <c r="C30421" s="216" t="s">
        <v>95750</v>
      </c>
      <c r="D30421" s="215" t="s">
        <v>95751</v>
      </c>
    </row>
    <row r="30422" spans="1:4">
      <c r="A30422" s="215" t="s">
        <v>95752</v>
      </c>
      <c r="B30422" s="215">
        <v>1</v>
      </c>
      <c r="C30422" s="216" t="s">
        <v>95753</v>
      </c>
      <c r="D30422" s="215" t="s">
        <v>95754</v>
      </c>
    </row>
    <row r="30423" spans="1:4">
      <c r="A30423" s="215" t="s">
        <v>95755</v>
      </c>
      <c r="B30423" s="215">
        <v>1</v>
      </c>
      <c r="C30423" s="216" t="s">
        <v>95756</v>
      </c>
      <c r="D30423" s="215" t="s">
        <v>95757</v>
      </c>
    </row>
    <row r="30424" spans="1:4">
      <c r="A30424" s="215" t="s">
        <v>95758</v>
      </c>
      <c r="B30424" s="215">
        <v>1</v>
      </c>
      <c r="C30424" s="216" t="s">
        <v>95759</v>
      </c>
      <c r="D30424" s="215" t="s">
        <v>95760</v>
      </c>
    </row>
    <row r="30425" spans="1:4">
      <c r="A30425" s="215" t="s">
        <v>95761</v>
      </c>
      <c r="B30425" s="215">
        <v>1</v>
      </c>
      <c r="C30425" s="216" t="s">
        <v>95762</v>
      </c>
      <c r="D30425" s="215" t="s">
        <v>95763</v>
      </c>
    </row>
    <row r="30426" spans="1:4">
      <c r="A30426" s="215" t="s">
        <v>95764</v>
      </c>
      <c r="B30426" s="215">
        <v>1</v>
      </c>
      <c r="C30426" s="216" t="s">
        <v>95765</v>
      </c>
      <c r="D30426" s="215" t="s">
        <v>95766</v>
      </c>
    </row>
    <row r="30427" spans="1:4">
      <c r="A30427" s="215" t="s">
        <v>95767</v>
      </c>
      <c r="B30427" s="215">
        <v>1</v>
      </c>
      <c r="C30427" s="216" t="s">
        <v>95768</v>
      </c>
      <c r="D30427" s="215" t="s">
        <v>95769</v>
      </c>
    </row>
    <row r="30428" spans="1:4">
      <c r="A30428" s="215" t="s">
        <v>95770</v>
      </c>
      <c r="B30428" s="215">
        <v>1</v>
      </c>
      <c r="C30428" s="216" t="s">
        <v>95771</v>
      </c>
      <c r="D30428" s="215" t="s">
        <v>95772</v>
      </c>
    </row>
    <row r="30429" spans="1:4">
      <c r="A30429" s="215" t="s">
        <v>95773</v>
      </c>
      <c r="B30429" s="215">
        <v>1</v>
      </c>
      <c r="C30429" s="216" t="s">
        <v>95774</v>
      </c>
      <c r="D30429" s="215" t="s">
        <v>95775</v>
      </c>
    </row>
    <row r="30430" spans="1:4">
      <c r="A30430" s="215" t="s">
        <v>95776</v>
      </c>
      <c r="B30430" s="215">
        <v>1</v>
      </c>
      <c r="C30430" s="216" t="s">
        <v>95777</v>
      </c>
      <c r="D30430" s="215" t="s">
        <v>95778</v>
      </c>
    </row>
    <row r="30431" spans="1:4">
      <c r="A30431" s="215" t="s">
        <v>95779</v>
      </c>
      <c r="B30431" s="215">
        <v>1</v>
      </c>
      <c r="C30431" s="216" t="s">
        <v>95780</v>
      </c>
      <c r="D30431" s="215" t="s">
        <v>95781</v>
      </c>
    </row>
    <row r="30432" spans="1:4">
      <c r="A30432" s="215" t="s">
        <v>95782</v>
      </c>
      <c r="B30432" s="215">
        <v>1</v>
      </c>
      <c r="C30432" s="216" t="s">
        <v>95783</v>
      </c>
      <c r="D30432" s="215" t="s">
        <v>95784</v>
      </c>
    </row>
    <row r="30433" spans="1:4">
      <c r="A30433" s="215" t="s">
        <v>95785</v>
      </c>
      <c r="B30433" s="215">
        <v>1</v>
      </c>
      <c r="C30433" s="216" t="s">
        <v>95786</v>
      </c>
      <c r="D30433" s="215" t="s">
        <v>95787</v>
      </c>
    </row>
    <row r="30434" spans="1:4">
      <c r="A30434" s="215" t="s">
        <v>95788</v>
      </c>
      <c r="B30434" s="215">
        <v>1</v>
      </c>
      <c r="C30434" s="216" t="s">
        <v>95789</v>
      </c>
      <c r="D30434" s="215" t="s">
        <v>95790</v>
      </c>
    </row>
    <row r="30435" spans="1:4">
      <c r="A30435" s="215" t="s">
        <v>95791</v>
      </c>
      <c r="B30435" s="215">
        <v>1</v>
      </c>
      <c r="C30435" s="216" t="s">
        <v>95792</v>
      </c>
      <c r="D30435" s="215" t="s">
        <v>95793</v>
      </c>
    </row>
    <row r="30436" spans="1:4">
      <c r="A30436" s="215" t="s">
        <v>95794</v>
      </c>
      <c r="B30436" s="215">
        <v>1</v>
      </c>
      <c r="C30436" s="216" t="s">
        <v>95795</v>
      </c>
      <c r="D30436" s="215" t="s">
        <v>95796</v>
      </c>
    </row>
    <row r="30437" spans="1:4">
      <c r="A30437" s="215" t="s">
        <v>95797</v>
      </c>
      <c r="B30437" s="215">
        <v>1</v>
      </c>
      <c r="C30437" s="216" t="s">
        <v>95798</v>
      </c>
      <c r="D30437" s="215" t="s">
        <v>95799</v>
      </c>
    </row>
    <row r="30438" spans="1:4">
      <c r="A30438" s="215" t="s">
        <v>95800</v>
      </c>
      <c r="B30438" s="215">
        <v>1</v>
      </c>
      <c r="C30438" s="216" t="s">
        <v>95801</v>
      </c>
      <c r="D30438" s="215" t="s">
        <v>95802</v>
      </c>
    </row>
    <row r="30439" spans="1:4">
      <c r="A30439" s="215" t="s">
        <v>95803</v>
      </c>
      <c r="B30439" s="215">
        <v>1</v>
      </c>
      <c r="C30439" s="216" t="s">
        <v>95804</v>
      </c>
      <c r="D30439" s="215" t="s">
        <v>95805</v>
      </c>
    </row>
    <row r="30440" spans="1:4">
      <c r="A30440" s="215" t="s">
        <v>95806</v>
      </c>
      <c r="B30440" s="215">
        <v>1</v>
      </c>
      <c r="C30440" s="216" t="s">
        <v>95807</v>
      </c>
      <c r="D30440" s="215" t="s">
        <v>95808</v>
      </c>
    </row>
    <row r="30441" spans="1:4">
      <c r="A30441" s="215" t="s">
        <v>95809</v>
      </c>
      <c r="B30441" s="215">
        <v>1</v>
      </c>
      <c r="C30441" s="216" t="s">
        <v>95810</v>
      </c>
      <c r="D30441" s="215" t="s">
        <v>95811</v>
      </c>
    </row>
    <row r="30442" spans="1:4">
      <c r="A30442" s="215" t="s">
        <v>95812</v>
      </c>
      <c r="B30442" s="215">
        <v>1</v>
      </c>
      <c r="C30442" s="216" t="s">
        <v>95813</v>
      </c>
      <c r="D30442" s="215" t="s">
        <v>95814</v>
      </c>
    </row>
    <row r="30443" spans="1:4">
      <c r="A30443" s="215" t="s">
        <v>95815</v>
      </c>
      <c r="B30443" s="215">
        <v>1</v>
      </c>
      <c r="C30443" s="216" t="s">
        <v>95816</v>
      </c>
      <c r="D30443" s="215" t="s">
        <v>95817</v>
      </c>
    </row>
    <row r="30444" spans="1:4">
      <c r="A30444" s="215" t="s">
        <v>95818</v>
      </c>
      <c r="B30444" s="215">
        <v>1</v>
      </c>
      <c r="C30444" s="216" t="s">
        <v>95819</v>
      </c>
      <c r="D30444" s="215" t="s">
        <v>95820</v>
      </c>
    </row>
    <row r="30445" spans="1:4">
      <c r="A30445" s="215" t="s">
        <v>95821</v>
      </c>
      <c r="B30445" s="215">
        <v>1</v>
      </c>
      <c r="C30445" s="216" t="s">
        <v>95822</v>
      </c>
      <c r="D30445" s="215" t="s">
        <v>95823</v>
      </c>
    </row>
    <row r="30446" spans="1:4">
      <c r="A30446" s="215" t="s">
        <v>95824</v>
      </c>
      <c r="B30446" s="215">
        <v>1</v>
      </c>
      <c r="C30446" s="216" t="s">
        <v>95825</v>
      </c>
      <c r="D30446" s="215" t="s">
        <v>95826</v>
      </c>
    </row>
    <row r="30447" spans="1:4">
      <c r="A30447" s="215" t="s">
        <v>95827</v>
      </c>
      <c r="B30447" s="215">
        <v>1</v>
      </c>
      <c r="C30447" s="216" t="s">
        <v>95828</v>
      </c>
      <c r="D30447" s="215" t="s">
        <v>95829</v>
      </c>
    </row>
    <row r="30448" spans="1:4">
      <c r="A30448" s="215" t="s">
        <v>95830</v>
      </c>
      <c r="B30448" s="215">
        <v>1</v>
      </c>
      <c r="C30448" s="216" t="s">
        <v>95831</v>
      </c>
      <c r="D30448" s="215" t="s">
        <v>95832</v>
      </c>
    </row>
    <row r="30449" spans="1:4">
      <c r="A30449" s="215" t="s">
        <v>95833</v>
      </c>
      <c r="B30449" s="215">
        <v>1</v>
      </c>
      <c r="C30449" s="216" t="s">
        <v>95834</v>
      </c>
      <c r="D30449" s="215" t="s">
        <v>95835</v>
      </c>
    </row>
    <row r="30450" spans="1:4">
      <c r="A30450" s="215" t="s">
        <v>95836</v>
      </c>
      <c r="B30450" s="215">
        <v>1</v>
      </c>
      <c r="C30450" s="216" t="s">
        <v>95837</v>
      </c>
      <c r="D30450" s="215" t="s">
        <v>95838</v>
      </c>
    </row>
    <row r="30451" spans="1:4">
      <c r="A30451" s="215" t="s">
        <v>95839</v>
      </c>
      <c r="B30451" s="215">
        <v>1</v>
      </c>
      <c r="C30451" s="216" t="s">
        <v>95840</v>
      </c>
      <c r="D30451" s="215" t="s">
        <v>95841</v>
      </c>
    </row>
    <row r="30452" spans="1:4">
      <c r="A30452" s="215" t="s">
        <v>95842</v>
      </c>
      <c r="B30452" s="215">
        <v>1</v>
      </c>
      <c r="C30452" s="216" t="s">
        <v>95843</v>
      </c>
      <c r="D30452" s="215" t="s">
        <v>95844</v>
      </c>
    </row>
    <row r="30453" spans="1:4">
      <c r="A30453" s="215" t="s">
        <v>95845</v>
      </c>
      <c r="B30453" s="215">
        <v>1</v>
      </c>
      <c r="C30453" s="216" t="s">
        <v>95846</v>
      </c>
      <c r="D30453" s="215" t="s">
        <v>95847</v>
      </c>
    </row>
    <row r="30454" spans="1:4">
      <c r="A30454" s="215" t="s">
        <v>95848</v>
      </c>
      <c r="B30454" s="215">
        <v>1</v>
      </c>
      <c r="C30454" s="216" t="s">
        <v>95849</v>
      </c>
      <c r="D30454" s="215" t="s">
        <v>95850</v>
      </c>
    </row>
    <row r="30455" spans="1:4">
      <c r="A30455" s="215" t="s">
        <v>95851</v>
      </c>
      <c r="B30455" s="215">
        <v>1</v>
      </c>
      <c r="C30455" s="216" t="s">
        <v>95852</v>
      </c>
      <c r="D30455" s="215" t="s">
        <v>95853</v>
      </c>
    </row>
    <row r="30456" spans="1:4">
      <c r="A30456" s="215" t="s">
        <v>95854</v>
      </c>
      <c r="B30456" s="215">
        <v>1</v>
      </c>
      <c r="C30456" s="216" t="s">
        <v>95855</v>
      </c>
      <c r="D30456" s="215" t="s">
        <v>95856</v>
      </c>
    </row>
    <row r="30457" spans="1:4">
      <c r="A30457" s="215" t="s">
        <v>95857</v>
      </c>
      <c r="B30457" s="215">
        <v>1</v>
      </c>
      <c r="C30457" s="216" t="s">
        <v>95858</v>
      </c>
      <c r="D30457" s="215" t="s">
        <v>95859</v>
      </c>
    </row>
    <row r="30458" spans="1:4">
      <c r="A30458" s="215" t="s">
        <v>95860</v>
      </c>
      <c r="B30458" s="215">
        <v>1</v>
      </c>
      <c r="C30458" s="216" t="s">
        <v>95861</v>
      </c>
      <c r="D30458" s="215" t="s">
        <v>95862</v>
      </c>
    </row>
    <row r="30459" spans="1:4">
      <c r="A30459" s="215" t="s">
        <v>95863</v>
      </c>
      <c r="B30459" s="215">
        <v>1</v>
      </c>
      <c r="C30459" s="216" t="s">
        <v>95864</v>
      </c>
      <c r="D30459" s="215" t="s">
        <v>95865</v>
      </c>
    </row>
    <row r="30460" spans="1:4">
      <c r="A30460" s="215" t="s">
        <v>95866</v>
      </c>
      <c r="B30460" s="215">
        <v>1</v>
      </c>
      <c r="C30460" s="216" t="s">
        <v>95867</v>
      </c>
      <c r="D30460" s="215" t="s">
        <v>95868</v>
      </c>
    </row>
    <row r="30461" spans="1:4">
      <c r="A30461" s="215" t="s">
        <v>95869</v>
      </c>
      <c r="B30461" s="215">
        <v>1</v>
      </c>
      <c r="C30461" s="216" t="s">
        <v>95870</v>
      </c>
      <c r="D30461" s="215" t="s">
        <v>95871</v>
      </c>
    </row>
    <row r="30462" spans="1:4">
      <c r="A30462" s="215" t="s">
        <v>95872</v>
      </c>
      <c r="B30462" s="215">
        <v>1</v>
      </c>
      <c r="C30462" s="216" t="s">
        <v>95873</v>
      </c>
      <c r="D30462" s="215" t="s">
        <v>95874</v>
      </c>
    </row>
    <row r="30463" spans="1:4">
      <c r="A30463" s="215" t="s">
        <v>95875</v>
      </c>
      <c r="B30463" s="215">
        <v>1</v>
      </c>
      <c r="C30463" s="216" t="s">
        <v>95876</v>
      </c>
      <c r="D30463" s="215" t="s">
        <v>95877</v>
      </c>
    </row>
    <row r="30464" spans="1:4">
      <c r="A30464" s="215" t="s">
        <v>95878</v>
      </c>
      <c r="B30464" s="215">
        <v>1</v>
      </c>
      <c r="C30464" s="216" t="s">
        <v>95879</v>
      </c>
      <c r="D30464" s="215" t="s">
        <v>95880</v>
      </c>
    </row>
    <row r="30465" spans="1:4">
      <c r="A30465" s="215" t="s">
        <v>95881</v>
      </c>
      <c r="B30465" s="215">
        <v>1</v>
      </c>
      <c r="C30465" s="216" t="s">
        <v>95882</v>
      </c>
      <c r="D30465" s="215" t="s">
        <v>95883</v>
      </c>
    </row>
    <row r="30466" spans="1:4">
      <c r="A30466" s="215" t="s">
        <v>95884</v>
      </c>
      <c r="B30466" s="215">
        <v>1</v>
      </c>
      <c r="C30466" s="216" t="s">
        <v>95885</v>
      </c>
      <c r="D30466" s="215" t="s">
        <v>95886</v>
      </c>
    </row>
    <row r="30467" spans="1:4">
      <c r="A30467" s="215" t="s">
        <v>95887</v>
      </c>
      <c r="B30467" s="215">
        <v>1</v>
      </c>
      <c r="C30467" s="216" t="s">
        <v>95888</v>
      </c>
      <c r="D30467" s="215" t="s">
        <v>95889</v>
      </c>
    </row>
    <row r="30468" spans="1:4">
      <c r="A30468" s="215" t="s">
        <v>95890</v>
      </c>
      <c r="B30468" s="215">
        <v>1</v>
      </c>
      <c r="C30468" s="216" t="s">
        <v>95891</v>
      </c>
      <c r="D30468" s="215" t="s">
        <v>95892</v>
      </c>
    </row>
    <row r="30469" spans="1:4">
      <c r="A30469" s="215" t="s">
        <v>95893</v>
      </c>
      <c r="B30469" s="215">
        <v>1</v>
      </c>
      <c r="C30469" s="216" t="s">
        <v>95894</v>
      </c>
      <c r="D30469" s="215" t="s">
        <v>95895</v>
      </c>
    </row>
    <row r="30470" spans="1:4">
      <c r="A30470" s="215" t="s">
        <v>95896</v>
      </c>
      <c r="B30470" s="215">
        <v>1</v>
      </c>
      <c r="C30470" s="216" t="s">
        <v>95897</v>
      </c>
      <c r="D30470" s="215" t="s">
        <v>95898</v>
      </c>
    </row>
    <row r="30471" spans="1:4">
      <c r="A30471" s="215" t="s">
        <v>95899</v>
      </c>
      <c r="B30471" s="215">
        <v>1</v>
      </c>
      <c r="C30471" s="216" t="s">
        <v>95900</v>
      </c>
      <c r="D30471" s="215" t="s">
        <v>95901</v>
      </c>
    </row>
    <row r="30472" spans="1:4">
      <c r="A30472" s="215" t="s">
        <v>95902</v>
      </c>
      <c r="B30472" s="215">
        <v>1</v>
      </c>
      <c r="C30472" s="216" t="s">
        <v>95903</v>
      </c>
      <c r="D30472" s="215" t="s">
        <v>95904</v>
      </c>
    </row>
    <row r="30473" spans="1:4">
      <c r="A30473" s="215" t="s">
        <v>95905</v>
      </c>
      <c r="B30473" s="215">
        <v>1</v>
      </c>
      <c r="C30473" s="216" t="s">
        <v>95906</v>
      </c>
      <c r="D30473" s="215" t="s">
        <v>95907</v>
      </c>
    </row>
    <row r="30474" spans="1:4">
      <c r="A30474" s="215" t="s">
        <v>95908</v>
      </c>
      <c r="B30474" s="215">
        <v>1</v>
      </c>
      <c r="C30474" s="216" t="s">
        <v>95909</v>
      </c>
      <c r="D30474" s="215" t="s">
        <v>95910</v>
      </c>
    </row>
    <row r="30475" spans="1:4">
      <c r="A30475" s="215" t="s">
        <v>95911</v>
      </c>
      <c r="B30475" s="215">
        <v>1</v>
      </c>
      <c r="C30475" s="216" t="s">
        <v>95912</v>
      </c>
      <c r="D30475" s="215" t="s">
        <v>95913</v>
      </c>
    </row>
    <row r="30476" spans="1:4">
      <c r="A30476" s="215" t="s">
        <v>95914</v>
      </c>
      <c r="B30476" s="215">
        <v>1</v>
      </c>
      <c r="C30476" s="216" t="s">
        <v>95915</v>
      </c>
      <c r="D30476" s="215" t="s">
        <v>95916</v>
      </c>
    </row>
    <row r="30477" spans="1:4">
      <c r="A30477" s="215" t="s">
        <v>95917</v>
      </c>
      <c r="B30477" s="215">
        <v>1</v>
      </c>
      <c r="C30477" s="216" t="s">
        <v>95918</v>
      </c>
      <c r="D30477" s="215" t="s">
        <v>95919</v>
      </c>
    </row>
    <row r="30478" spans="1:4">
      <c r="A30478" s="215" t="s">
        <v>95920</v>
      </c>
      <c r="B30478" s="215">
        <v>1</v>
      </c>
      <c r="C30478" s="216" t="s">
        <v>95921</v>
      </c>
      <c r="D30478" s="215" t="s">
        <v>95922</v>
      </c>
    </row>
    <row r="30479" spans="1:4">
      <c r="A30479" s="215" t="s">
        <v>95923</v>
      </c>
      <c r="B30479" s="215">
        <v>1</v>
      </c>
      <c r="C30479" s="216" t="s">
        <v>95924</v>
      </c>
      <c r="D30479" s="215" t="s">
        <v>95925</v>
      </c>
    </row>
    <row r="30480" spans="1:4">
      <c r="A30480" s="215" t="s">
        <v>95926</v>
      </c>
      <c r="B30480" s="215">
        <v>1</v>
      </c>
      <c r="C30480" s="216" t="s">
        <v>95927</v>
      </c>
      <c r="D30480" s="215" t="s">
        <v>95928</v>
      </c>
    </row>
    <row r="30481" spans="1:4">
      <c r="A30481" s="215" t="s">
        <v>95929</v>
      </c>
      <c r="B30481" s="215">
        <v>1</v>
      </c>
      <c r="C30481" s="216" t="s">
        <v>95930</v>
      </c>
      <c r="D30481" s="215" t="s">
        <v>95931</v>
      </c>
    </row>
    <row r="30482" spans="1:4">
      <c r="A30482" s="215" t="s">
        <v>95932</v>
      </c>
      <c r="B30482" s="215">
        <v>1</v>
      </c>
      <c r="C30482" s="216" t="s">
        <v>95933</v>
      </c>
      <c r="D30482" s="215" t="s">
        <v>95934</v>
      </c>
    </row>
    <row r="30483" spans="1:4">
      <c r="A30483" s="215" t="s">
        <v>95935</v>
      </c>
      <c r="B30483" s="215">
        <v>1</v>
      </c>
      <c r="C30483" s="216" t="s">
        <v>95936</v>
      </c>
      <c r="D30483" s="215" t="s">
        <v>95937</v>
      </c>
    </row>
    <row r="30484" spans="1:4">
      <c r="A30484" s="215" t="s">
        <v>95938</v>
      </c>
      <c r="B30484" s="215">
        <v>1</v>
      </c>
      <c r="C30484" s="216" t="s">
        <v>95939</v>
      </c>
      <c r="D30484" s="215" t="s">
        <v>95940</v>
      </c>
    </row>
    <row r="30485" spans="1:4">
      <c r="A30485" s="215" t="s">
        <v>95941</v>
      </c>
      <c r="B30485" s="215">
        <v>1</v>
      </c>
      <c r="C30485" s="216" t="s">
        <v>95942</v>
      </c>
      <c r="D30485" s="215" t="s">
        <v>95943</v>
      </c>
    </row>
    <row r="30486" spans="1:4">
      <c r="A30486" s="215" t="s">
        <v>95944</v>
      </c>
      <c r="B30486" s="215">
        <v>1</v>
      </c>
      <c r="C30486" s="216" t="s">
        <v>95945</v>
      </c>
      <c r="D30486" s="215" t="s">
        <v>95946</v>
      </c>
    </row>
    <row r="30487" spans="1:4">
      <c r="A30487" s="215" t="s">
        <v>95947</v>
      </c>
      <c r="B30487" s="215">
        <v>1</v>
      </c>
      <c r="C30487" s="216" t="s">
        <v>95948</v>
      </c>
      <c r="D30487" s="215" t="s">
        <v>95949</v>
      </c>
    </row>
    <row r="30488" spans="1:4">
      <c r="A30488" s="215" t="s">
        <v>95950</v>
      </c>
      <c r="B30488" s="215">
        <v>1</v>
      </c>
      <c r="C30488" s="216" t="s">
        <v>95951</v>
      </c>
      <c r="D30488" s="215" t="s">
        <v>95952</v>
      </c>
    </row>
    <row r="30489" spans="1:4">
      <c r="A30489" s="215" t="s">
        <v>95953</v>
      </c>
      <c r="B30489" s="215">
        <v>1</v>
      </c>
      <c r="C30489" s="216" t="s">
        <v>95954</v>
      </c>
      <c r="D30489" s="215" t="s">
        <v>95955</v>
      </c>
    </row>
    <row r="30490" spans="1:4">
      <c r="A30490" s="215" t="s">
        <v>95956</v>
      </c>
      <c r="B30490" s="215">
        <v>1</v>
      </c>
      <c r="C30490" s="216" t="s">
        <v>95957</v>
      </c>
      <c r="D30490" s="215" t="s">
        <v>95958</v>
      </c>
    </row>
    <row r="30491" spans="1:4">
      <c r="A30491" s="215" t="s">
        <v>95959</v>
      </c>
      <c r="B30491" s="215">
        <v>1</v>
      </c>
      <c r="C30491" s="216" t="s">
        <v>95960</v>
      </c>
      <c r="D30491" s="215" t="s">
        <v>95961</v>
      </c>
    </row>
    <row r="30492" spans="1:4">
      <c r="A30492" s="215" t="s">
        <v>95962</v>
      </c>
      <c r="B30492" s="215">
        <v>1</v>
      </c>
      <c r="C30492" s="216" t="s">
        <v>95963</v>
      </c>
      <c r="D30492" s="215" t="s">
        <v>95964</v>
      </c>
    </row>
    <row r="30493" spans="1:4">
      <c r="A30493" s="215" t="s">
        <v>95965</v>
      </c>
      <c r="B30493" s="215">
        <v>1</v>
      </c>
      <c r="C30493" s="216" t="s">
        <v>95966</v>
      </c>
      <c r="D30493" s="215" t="s">
        <v>95967</v>
      </c>
    </row>
    <row r="30494" spans="1:4">
      <c r="A30494" s="215" t="s">
        <v>95968</v>
      </c>
      <c r="B30494" s="215">
        <v>1</v>
      </c>
      <c r="C30494" s="216" t="s">
        <v>95969</v>
      </c>
      <c r="D30494" s="215" t="s">
        <v>95970</v>
      </c>
    </row>
    <row r="30495" spans="1:4">
      <c r="A30495" s="215" t="s">
        <v>95971</v>
      </c>
      <c r="B30495" s="215">
        <v>1</v>
      </c>
      <c r="C30495" s="216" t="s">
        <v>95972</v>
      </c>
      <c r="D30495" s="215" t="s">
        <v>95973</v>
      </c>
    </row>
    <row r="30496" spans="1:4">
      <c r="A30496" s="215" t="s">
        <v>95974</v>
      </c>
      <c r="B30496" s="215">
        <v>1</v>
      </c>
      <c r="C30496" s="216" t="s">
        <v>95975</v>
      </c>
      <c r="D30496" s="215" t="s">
        <v>95976</v>
      </c>
    </row>
    <row r="30497" spans="1:4">
      <c r="A30497" s="215" t="s">
        <v>95977</v>
      </c>
      <c r="B30497" s="215">
        <v>1</v>
      </c>
      <c r="C30497" s="216" t="s">
        <v>95978</v>
      </c>
      <c r="D30497" s="215" t="s">
        <v>95979</v>
      </c>
    </row>
    <row r="30498" spans="1:4">
      <c r="A30498" s="215" t="s">
        <v>95980</v>
      </c>
      <c r="B30498" s="215">
        <v>1</v>
      </c>
      <c r="C30498" s="216" t="s">
        <v>95981</v>
      </c>
      <c r="D30498" s="215" t="s">
        <v>95982</v>
      </c>
    </row>
    <row r="30499" spans="1:4">
      <c r="A30499" s="215" t="s">
        <v>95983</v>
      </c>
      <c r="B30499" s="215">
        <v>1</v>
      </c>
      <c r="C30499" s="216" t="s">
        <v>95984</v>
      </c>
      <c r="D30499" s="215" t="s">
        <v>95985</v>
      </c>
    </row>
    <row r="30500" spans="1:4">
      <c r="A30500" s="215" t="s">
        <v>95986</v>
      </c>
      <c r="B30500" s="215">
        <v>1</v>
      </c>
      <c r="C30500" s="216" t="s">
        <v>95987</v>
      </c>
      <c r="D30500" s="215" t="s">
        <v>95988</v>
      </c>
    </row>
    <row r="30501" spans="1:4">
      <c r="A30501" s="215" t="s">
        <v>95989</v>
      </c>
      <c r="B30501" s="215">
        <v>1</v>
      </c>
      <c r="C30501" s="216" t="s">
        <v>95990</v>
      </c>
      <c r="D30501" s="215" t="s">
        <v>95991</v>
      </c>
    </row>
    <row r="30502" spans="1:4">
      <c r="A30502" s="215" t="s">
        <v>95992</v>
      </c>
      <c r="B30502" s="215">
        <v>1</v>
      </c>
      <c r="C30502" s="216" t="s">
        <v>95993</v>
      </c>
      <c r="D30502" s="215" t="s">
        <v>95994</v>
      </c>
    </row>
    <row r="30503" spans="1:4">
      <c r="A30503" s="215" t="s">
        <v>95995</v>
      </c>
      <c r="B30503" s="215">
        <v>1</v>
      </c>
      <c r="C30503" s="216" t="s">
        <v>95996</v>
      </c>
      <c r="D30503" s="215" t="s">
        <v>95997</v>
      </c>
    </row>
    <row r="30504" spans="1:4">
      <c r="A30504" s="215" t="s">
        <v>95998</v>
      </c>
      <c r="B30504" s="215">
        <v>1</v>
      </c>
      <c r="C30504" s="216" t="s">
        <v>95999</v>
      </c>
      <c r="D30504" s="215" t="s">
        <v>96000</v>
      </c>
    </row>
    <row r="30505" spans="1:4">
      <c r="A30505" s="215" t="s">
        <v>96001</v>
      </c>
      <c r="B30505" s="215">
        <v>1</v>
      </c>
      <c r="C30505" s="216" t="s">
        <v>96002</v>
      </c>
      <c r="D30505" s="215" t="s">
        <v>96003</v>
      </c>
    </row>
    <row r="30506" spans="1:4">
      <c r="A30506" s="215" t="s">
        <v>96004</v>
      </c>
      <c r="B30506" s="215">
        <v>1</v>
      </c>
      <c r="C30506" s="216" t="s">
        <v>96005</v>
      </c>
      <c r="D30506" s="215" t="s">
        <v>96006</v>
      </c>
    </row>
    <row r="30507" spans="1:4">
      <c r="A30507" s="215" t="s">
        <v>96007</v>
      </c>
      <c r="B30507" s="215">
        <v>1</v>
      </c>
      <c r="C30507" s="216" t="s">
        <v>96008</v>
      </c>
      <c r="D30507" s="215" t="s">
        <v>96009</v>
      </c>
    </row>
    <row r="30508" spans="1:4">
      <c r="A30508" s="215" t="s">
        <v>96010</v>
      </c>
      <c r="B30508" s="215">
        <v>1</v>
      </c>
      <c r="C30508" s="216" t="s">
        <v>96011</v>
      </c>
      <c r="D30508" s="215" t="s">
        <v>96012</v>
      </c>
    </row>
    <row r="30509" spans="1:4">
      <c r="A30509" s="215" t="s">
        <v>96013</v>
      </c>
      <c r="B30509" s="215">
        <v>1</v>
      </c>
      <c r="C30509" s="216" t="s">
        <v>96014</v>
      </c>
      <c r="D30509" s="215" t="s">
        <v>96015</v>
      </c>
    </row>
    <row r="30510" spans="1:4">
      <c r="A30510" s="215" t="s">
        <v>96016</v>
      </c>
      <c r="B30510" s="215">
        <v>1</v>
      </c>
      <c r="C30510" s="216" t="s">
        <v>96017</v>
      </c>
      <c r="D30510" s="215" t="s">
        <v>96018</v>
      </c>
    </row>
    <row r="30511" spans="1:4">
      <c r="A30511" s="215" t="s">
        <v>96019</v>
      </c>
      <c r="B30511" s="215">
        <v>1</v>
      </c>
      <c r="C30511" s="216" t="s">
        <v>96020</v>
      </c>
      <c r="D30511" s="215" t="s">
        <v>96021</v>
      </c>
    </row>
    <row r="30512" spans="1:4">
      <c r="A30512" s="215" t="s">
        <v>96022</v>
      </c>
      <c r="B30512" s="215">
        <v>1</v>
      </c>
      <c r="C30512" s="216" t="s">
        <v>96023</v>
      </c>
      <c r="D30512" s="215" t="s">
        <v>96024</v>
      </c>
    </row>
    <row r="30513" spans="1:4">
      <c r="A30513" s="215" t="s">
        <v>96025</v>
      </c>
      <c r="B30513" s="215">
        <v>1</v>
      </c>
      <c r="C30513" s="216" t="s">
        <v>96026</v>
      </c>
      <c r="D30513" s="215" t="s">
        <v>96027</v>
      </c>
    </row>
    <row r="30514" spans="1:4">
      <c r="A30514" s="215" t="s">
        <v>96028</v>
      </c>
      <c r="B30514" s="215">
        <v>1</v>
      </c>
      <c r="C30514" s="216" t="s">
        <v>96029</v>
      </c>
      <c r="D30514" s="215" t="s">
        <v>96030</v>
      </c>
    </row>
    <row r="30515" spans="1:4">
      <c r="A30515" s="215" t="s">
        <v>96031</v>
      </c>
      <c r="B30515" s="215">
        <v>1</v>
      </c>
      <c r="C30515" s="216" t="s">
        <v>96032</v>
      </c>
      <c r="D30515" s="215" t="s">
        <v>96033</v>
      </c>
    </row>
    <row r="30516" spans="1:4">
      <c r="A30516" s="215" t="s">
        <v>96034</v>
      </c>
      <c r="B30516" s="215">
        <v>1</v>
      </c>
      <c r="C30516" s="216" t="s">
        <v>96035</v>
      </c>
      <c r="D30516" s="215" t="s">
        <v>96036</v>
      </c>
    </row>
    <row r="30517" spans="1:4">
      <c r="A30517" s="215" t="s">
        <v>96037</v>
      </c>
      <c r="B30517" s="215">
        <v>1</v>
      </c>
      <c r="C30517" s="216" t="s">
        <v>96038</v>
      </c>
      <c r="D30517" s="215" t="s">
        <v>96039</v>
      </c>
    </row>
    <row r="30518" spans="1:4">
      <c r="A30518" s="215" t="s">
        <v>96040</v>
      </c>
      <c r="B30518" s="215">
        <v>1</v>
      </c>
      <c r="C30518" s="216" t="s">
        <v>96041</v>
      </c>
      <c r="D30518" s="215" t="s">
        <v>96042</v>
      </c>
    </row>
    <row r="30519" spans="1:4">
      <c r="A30519" s="215" t="s">
        <v>96043</v>
      </c>
      <c r="B30519" s="215">
        <v>1</v>
      </c>
      <c r="C30519" s="216" t="s">
        <v>96044</v>
      </c>
      <c r="D30519" s="215" t="s">
        <v>96045</v>
      </c>
    </row>
    <row r="30520" spans="1:4">
      <c r="A30520" s="215" t="s">
        <v>96046</v>
      </c>
      <c r="B30520" s="215">
        <v>2</v>
      </c>
      <c r="C30520" s="216" t="s">
        <v>96047</v>
      </c>
      <c r="D30520" s="215" t="s">
        <v>96048</v>
      </c>
    </row>
    <row r="30521" spans="1:4">
      <c r="A30521" s="215" t="s">
        <v>96049</v>
      </c>
      <c r="B30521" s="215">
        <v>1</v>
      </c>
      <c r="C30521" s="216" t="s">
        <v>96050</v>
      </c>
      <c r="D30521" s="215" t="s">
        <v>96051</v>
      </c>
    </row>
    <row r="30522" spans="1:4">
      <c r="A30522" s="215" t="s">
        <v>96052</v>
      </c>
      <c r="B30522" s="215">
        <v>1</v>
      </c>
      <c r="C30522" s="216" t="s">
        <v>96053</v>
      </c>
      <c r="D30522" s="215" t="s">
        <v>96054</v>
      </c>
    </row>
    <row r="30523" spans="1:4">
      <c r="A30523" s="215" t="s">
        <v>96055</v>
      </c>
      <c r="B30523" s="215">
        <v>1</v>
      </c>
      <c r="C30523" s="216" t="s">
        <v>96056</v>
      </c>
      <c r="D30523" s="215" t="s">
        <v>96057</v>
      </c>
    </row>
    <row r="30524" spans="1:4">
      <c r="A30524" s="215" t="s">
        <v>96058</v>
      </c>
      <c r="B30524" s="215">
        <v>1</v>
      </c>
      <c r="C30524" s="216" t="s">
        <v>96059</v>
      </c>
      <c r="D30524" s="215" t="s">
        <v>96060</v>
      </c>
    </row>
    <row r="30525" spans="1:4">
      <c r="A30525" s="215" t="s">
        <v>96061</v>
      </c>
      <c r="B30525" s="215">
        <v>1</v>
      </c>
      <c r="C30525" s="216" t="s">
        <v>96062</v>
      </c>
      <c r="D30525" s="215" t="s">
        <v>96063</v>
      </c>
    </row>
    <row r="30526" spans="1:4">
      <c r="A30526" s="215" t="s">
        <v>96064</v>
      </c>
      <c r="B30526" s="215">
        <v>1</v>
      </c>
      <c r="C30526" s="216" t="s">
        <v>96065</v>
      </c>
      <c r="D30526" s="215" t="s">
        <v>96066</v>
      </c>
    </row>
    <row r="30527" spans="1:4">
      <c r="A30527" s="215" t="s">
        <v>96067</v>
      </c>
      <c r="B30527" s="215">
        <v>1</v>
      </c>
      <c r="C30527" s="216" t="s">
        <v>96068</v>
      </c>
      <c r="D30527" s="215" t="s">
        <v>96069</v>
      </c>
    </row>
    <row r="30528" spans="1:4">
      <c r="A30528" s="215" t="s">
        <v>96070</v>
      </c>
      <c r="B30528" s="215">
        <v>1</v>
      </c>
      <c r="C30528" s="216" t="s">
        <v>96071</v>
      </c>
      <c r="D30528" s="215" t="s">
        <v>96072</v>
      </c>
    </row>
    <row r="30529" spans="1:4">
      <c r="A30529" s="215" t="s">
        <v>96073</v>
      </c>
      <c r="B30529" s="215">
        <v>1</v>
      </c>
      <c r="C30529" s="216" t="s">
        <v>96074</v>
      </c>
      <c r="D30529" s="215" t="s">
        <v>96075</v>
      </c>
    </row>
    <row r="30530" spans="1:4">
      <c r="A30530" s="215" t="s">
        <v>96076</v>
      </c>
      <c r="B30530" s="215">
        <v>1</v>
      </c>
      <c r="C30530" s="216" t="s">
        <v>96077</v>
      </c>
      <c r="D30530" s="215" t="s">
        <v>96078</v>
      </c>
    </row>
    <row r="30531" spans="1:4">
      <c r="A30531" s="215" t="s">
        <v>96079</v>
      </c>
      <c r="B30531" s="215">
        <v>1</v>
      </c>
      <c r="C30531" s="216" t="s">
        <v>96080</v>
      </c>
      <c r="D30531" s="215" t="s">
        <v>96081</v>
      </c>
    </row>
    <row r="30532" spans="1:4">
      <c r="A30532" s="215" t="s">
        <v>96082</v>
      </c>
      <c r="B30532" s="215">
        <v>1</v>
      </c>
      <c r="C30532" s="216" t="s">
        <v>96083</v>
      </c>
      <c r="D30532" s="215" t="s">
        <v>96084</v>
      </c>
    </row>
    <row r="30533" spans="1:4">
      <c r="A30533" s="215" t="s">
        <v>96085</v>
      </c>
      <c r="B30533" s="215">
        <v>1</v>
      </c>
      <c r="C30533" s="216" t="s">
        <v>96086</v>
      </c>
      <c r="D30533" s="215" t="s">
        <v>96087</v>
      </c>
    </row>
    <row r="30534" spans="1:4">
      <c r="A30534" s="215" t="s">
        <v>96088</v>
      </c>
      <c r="B30534" s="215">
        <v>1</v>
      </c>
      <c r="C30534" s="216" t="s">
        <v>96089</v>
      </c>
      <c r="D30534" s="215" t="s">
        <v>96090</v>
      </c>
    </row>
    <row r="30535" spans="1:4">
      <c r="A30535" s="215" t="s">
        <v>96091</v>
      </c>
      <c r="B30535" s="215">
        <v>1</v>
      </c>
      <c r="C30535" s="216" t="s">
        <v>96092</v>
      </c>
      <c r="D30535" s="215" t="s">
        <v>96093</v>
      </c>
    </row>
    <row r="30536" spans="1:4">
      <c r="A30536" s="215" t="s">
        <v>96094</v>
      </c>
      <c r="B30536" s="215">
        <v>1</v>
      </c>
      <c r="C30536" s="216" t="s">
        <v>96095</v>
      </c>
      <c r="D30536" s="215" t="s">
        <v>96096</v>
      </c>
    </row>
    <row r="30537" spans="1:4">
      <c r="A30537" s="215" t="s">
        <v>96097</v>
      </c>
      <c r="B30537" s="215">
        <v>1</v>
      </c>
      <c r="C30537" s="216" t="s">
        <v>96098</v>
      </c>
      <c r="D30537" s="215" t="s">
        <v>96099</v>
      </c>
    </row>
    <row r="30538" spans="1:4">
      <c r="A30538" s="215" t="s">
        <v>96100</v>
      </c>
      <c r="B30538" s="215">
        <v>1</v>
      </c>
      <c r="C30538" s="216" t="s">
        <v>96101</v>
      </c>
      <c r="D30538" s="215" t="s">
        <v>96102</v>
      </c>
    </row>
    <row r="30539" spans="1:4">
      <c r="A30539" s="215" t="s">
        <v>96103</v>
      </c>
      <c r="B30539" s="215">
        <v>1</v>
      </c>
      <c r="C30539" s="216" t="s">
        <v>96104</v>
      </c>
      <c r="D30539" s="215" t="s">
        <v>96105</v>
      </c>
    </row>
    <row r="30540" spans="1:4">
      <c r="A30540" s="215" t="s">
        <v>96106</v>
      </c>
      <c r="B30540" s="215">
        <v>1</v>
      </c>
      <c r="C30540" s="216" t="s">
        <v>96107</v>
      </c>
      <c r="D30540" s="215" t="s">
        <v>96108</v>
      </c>
    </row>
    <row r="30541" spans="1:4">
      <c r="A30541" s="215" t="s">
        <v>96109</v>
      </c>
      <c r="B30541" s="215">
        <v>1</v>
      </c>
      <c r="C30541" s="216" t="s">
        <v>96110</v>
      </c>
      <c r="D30541" s="215" t="s">
        <v>96111</v>
      </c>
    </row>
    <row r="30542" spans="1:4">
      <c r="A30542" s="215" t="s">
        <v>96112</v>
      </c>
      <c r="B30542" s="215">
        <v>1</v>
      </c>
      <c r="C30542" s="216" t="s">
        <v>96113</v>
      </c>
      <c r="D30542" s="215" t="s">
        <v>96114</v>
      </c>
    </row>
    <row r="30543" spans="1:4">
      <c r="A30543" s="215" t="s">
        <v>96115</v>
      </c>
      <c r="B30543" s="215">
        <v>1</v>
      </c>
      <c r="C30543" s="216" t="s">
        <v>96116</v>
      </c>
      <c r="D30543" s="215" t="s">
        <v>96117</v>
      </c>
    </row>
    <row r="30544" spans="1:4">
      <c r="A30544" s="215" t="s">
        <v>96118</v>
      </c>
      <c r="B30544" s="215">
        <v>1</v>
      </c>
      <c r="C30544" s="216" t="s">
        <v>96119</v>
      </c>
      <c r="D30544" s="215" t="s">
        <v>96120</v>
      </c>
    </row>
    <row r="30545" spans="1:4">
      <c r="A30545" s="215" t="s">
        <v>96121</v>
      </c>
      <c r="B30545" s="215">
        <v>1</v>
      </c>
      <c r="C30545" s="216" t="s">
        <v>96122</v>
      </c>
      <c r="D30545" s="215" t="s">
        <v>96123</v>
      </c>
    </row>
    <row r="30546" spans="1:4">
      <c r="A30546" s="215" t="s">
        <v>96124</v>
      </c>
      <c r="B30546" s="215">
        <v>1</v>
      </c>
      <c r="C30546" s="216" t="s">
        <v>96125</v>
      </c>
      <c r="D30546" s="215" t="s">
        <v>96126</v>
      </c>
    </row>
    <row r="30547" spans="1:4">
      <c r="A30547" s="215" t="s">
        <v>96127</v>
      </c>
      <c r="B30547" s="215">
        <v>1</v>
      </c>
      <c r="C30547" s="216" t="s">
        <v>96128</v>
      </c>
      <c r="D30547" s="215" t="s">
        <v>96129</v>
      </c>
    </row>
    <row r="30548" spans="1:4">
      <c r="A30548" s="215" t="s">
        <v>96130</v>
      </c>
      <c r="B30548" s="215">
        <v>1</v>
      </c>
      <c r="C30548" s="216" t="s">
        <v>96131</v>
      </c>
      <c r="D30548" s="215" t="s">
        <v>96132</v>
      </c>
    </row>
    <row r="30549" spans="1:4">
      <c r="A30549" s="215" t="s">
        <v>96133</v>
      </c>
      <c r="B30549" s="215">
        <v>1</v>
      </c>
      <c r="C30549" s="216" t="s">
        <v>96134</v>
      </c>
      <c r="D30549" s="215" t="s">
        <v>96135</v>
      </c>
    </row>
    <row r="30550" spans="1:4">
      <c r="A30550" s="215" t="s">
        <v>96136</v>
      </c>
      <c r="B30550" s="215">
        <v>1</v>
      </c>
      <c r="C30550" s="216" t="s">
        <v>96137</v>
      </c>
      <c r="D30550" s="215" t="s">
        <v>96138</v>
      </c>
    </row>
    <row r="30551" spans="1:4">
      <c r="A30551" s="215" t="s">
        <v>96139</v>
      </c>
      <c r="B30551" s="215">
        <v>1</v>
      </c>
      <c r="C30551" s="216" t="s">
        <v>96140</v>
      </c>
      <c r="D30551" s="215" t="s">
        <v>96141</v>
      </c>
    </row>
    <row r="30552" spans="1:4">
      <c r="A30552" s="215" t="s">
        <v>96142</v>
      </c>
      <c r="B30552" s="215">
        <v>1</v>
      </c>
      <c r="C30552" s="216" t="s">
        <v>96143</v>
      </c>
      <c r="D30552" s="215" t="s">
        <v>96144</v>
      </c>
    </row>
    <row r="30553" spans="1:4">
      <c r="A30553" s="215" t="s">
        <v>96145</v>
      </c>
      <c r="B30553" s="215">
        <v>1</v>
      </c>
      <c r="C30553" s="216" t="s">
        <v>96146</v>
      </c>
      <c r="D30553" s="215" t="s">
        <v>96147</v>
      </c>
    </row>
    <row r="30554" spans="1:4">
      <c r="A30554" s="215" t="s">
        <v>96148</v>
      </c>
      <c r="B30554" s="215">
        <v>1</v>
      </c>
      <c r="C30554" s="216" t="s">
        <v>96149</v>
      </c>
      <c r="D30554" s="215" t="s">
        <v>96150</v>
      </c>
    </row>
    <row r="30555" spans="1:4">
      <c r="A30555" s="215" t="s">
        <v>96151</v>
      </c>
      <c r="B30555" s="215">
        <v>1</v>
      </c>
      <c r="C30555" s="216" t="s">
        <v>96152</v>
      </c>
      <c r="D30555" s="215" t="s">
        <v>96153</v>
      </c>
    </row>
    <row r="30556" spans="1:4">
      <c r="A30556" s="215" t="s">
        <v>96154</v>
      </c>
      <c r="B30556" s="215">
        <v>1</v>
      </c>
      <c r="C30556" s="216" t="s">
        <v>96155</v>
      </c>
      <c r="D30556" s="215" t="s">
        <v>96156</v>
      </c>
    </row>
    <row r="30557" spans="1:4">
      <c r="A30557" s="215" t="s">
        <v>96157</v>
      </c>
      <c r="B30557" s="215">
        <v>1</v>
      </c>
      <c r="C30557" s="216" t="s">
        <v>96158</v>
      </c>
      <c r="D30557" s="215" t="s">
        <v>96159</v>
      </c>
    </row>
    <row r="30558" spans="1:4">
      <c r="A30558" s="215" t="s">
        <v>96160</v>
      </c>
      <c r="B30558" s="215">
        <v>1</v>
      </c>
      <c r="C30558" s="216" t="s">
        <v>96161</v>
      </c>
      <c r="D30558" s="215" t="s">
        <v>96162</v>
      </c>
    </row>
    <row r="30559" spans="1:4">
      <c r="A30559" s="215" t="s">
        <v>96163</v>
      </c>
      <c r="B30559" s="215">
        <v>1</v>
      </c>
      <c r="C30559" s="216" t="s">
        <v>96164</v>
      </c>
      <c r="D30559" s="215" t="s">
        <v>96165</v>
      </c>
    </row>
    <row r="30560" spans="1:4">
      <c r="A30560" s="215" t="s">
        <v>96166</v>
      </c>
      <c r="B30560" s="215">
        <v>1</v>
      </c>
      <c r="C30560" s="216" t="s">
        <v>96167</v>
      </c>
      <c r="D30560" s="215" t="s">
        <v>96168</v>
      </c>
    </row>
    <row r="30561" spans="1:4">
      <c r="A30561" s="215" t="s">
        <v>96169</v>
      </c>
      <c r="B30561" s="215">
        <v>1</v>
      </c>
      <c r="C30561" s="216" t="s">
        <v>96170</v>
      </c>
      <c r="D30561" s="215" t="s">
        <v>96171</v>
      </c>
    </row>
    <row r="30562" spans="1:4">
      <c r="A30562" s="215" t="s">
        <v>96172</v>
      </c>
      <c r="B30562" s="215">
        <v>1</v>
      </c>
      <c r="C30562" s="216" t="s">
        <v>96173</v>
      </c>
      <c r="D30562" s="215" t="s">
        <v>96174</v>
      </c>
    </row>
    <row r="30563" spans="1:4">
      <c r="A30563" s="215" t="s">
        <v>96175</v>
      </c>
      <c r="B30563" s="215">
        <v>1</v>
      </c>
      <c r="C30563" s="216" t="s">
        <v>96176</v>
      </c>
      <c r="D30563" s="215" t="s">
        <v>96177</v>
      </c>
    </row>
    <row r="30564" spans="1:4">
      <c r="A30564" s="215" t="s">
        <v>96178</v>
      </c>
      <c r="B30564" s="215">
        <v>1</v>
      </c>
      <c r="C30564" s="216" t="s">
        <v>96179</v>
      </c>
      <c r="D30564" s="215" t="s">
        <v>96180</v>
      </c>
    </row>
    <row r="30565" spans="1:4">
      <c r="A30565" s="215" t="s">
        <v>96181</v>
      </c>
      <c r="B30565" s="215">
        <v>1</v>
      </c>
      <c r="C30565" s="216" t="s">
        <v>96182</v>
      </c>
      <c r="D30565" s="215" t="s">
        <v>96183</v>
      </c>
    </row>
    <row r="30566" spans="1:4">
      <c r="A30566" s="215" t="s">
        <v>96184</v>
      </c>
      <c r="B30566" s="215">
        <v>1</v>
      </c>
      <c r="C30566" s="216" t="s">
        <v>96185</v>
      </c>
      <c r="D30566" s="215" t="s">
        <v>96186</v>
      </c>
    </row>
    <row r="30567" spans="1:4">
      <c r="A30567" s="215" t="s">
        <v>96187</v>
      </c>
      <c r="B30567" s="215">
        <v>1</v>
      </c>
      <c r="C30567" s="216" t="s">
        <v>96188</v>
      </c>
      <c r="D30567" s="215" t="s">
        <v>96189</v>
      </c>
    </row>
    <row r="30568" spans="1:4">
      <c r="A30568" s="215" t="s">
        <v>96190</v>
      </c>
      <c r="B30568" s="215">
        <v>1</v>
      </c>
      <c r="C30568" s="216" t="s">
        <v>96191</v>
      </c>
      <c r="D30568" s="215" t="s">
        <v>96192</v>
      </c>
    </row>
    <row r="30569" spans="1:4">
      <c r="A30569" s="215" t="s">
        <v>96193</v>
      </c>
      <c r="B30569" s="215">
        <v>1</v>
      </c>
      <c r="C30569" s="216" t="s">
        <v>96194</v>
      </c>
      <c r="D30569" s="215" t="s">
        <v>96195</v>
      </c>
    </row>
    <row r="30570" spans="1:4">
      <c r="A30570" s="215" t="s">
        <v>96196</v>
      </c>
      <c r="B30570" s="215">
        <v>1</v>
      </c>
      <c r="C30570" s="216" t="s">
        <v>96197</v>
      </c>
      <c r="D30570" s="215" t="s">
        <v>96198</v>
      </c>
    </row>
    <row r="30571" spans="1:4">
      <c r="A30571" s="215" t="s">
        <v>96199</v>
      </c>
      <c r="B30571" s="215">
        <v>1</v>
      </c>
      <c r="C30571" s="216" t="s">
        <v>96200</v>
      </c>
      <c r="D30571" s="215" t="s">
        <v>96201</v>
      </c>
    </row>
    <row r="30572" spans="1:4">
      <c r="A30572" s="215" t="s">
        <v>96202</v>
      </c>
      <c r="B30572" s="215">
        <v>1</v>
      </c>
      <c r="C30572" s="216" t="s">
        <v>96203</v>
      </c>
      <c r="D30572" s="215" t="s">
        <v>96204</v>
      </c>
    </row>
    <row r="30573" spans="1:4">
      <c r="A30573" s="215" t="s">
        <v>96205</v>
      </c>
      <c r="B30573" s="215">
        <v>1</v>
      </c>
      <c r="C30573" s="216" t="s">
        <v>96206</v>
      </c>
      <c r="D30573" s="215" t="s">
        <v>96207</v>
      </c>
    </row>
    <row r="30574" spans="1:4">
      <c r="A30574" s="215" t="s">
        <v>96208</v>
      </c>
      <c r="B30574" s="215">
        <v>1</v>
      </c>
      <c r="C30574" s="216" t="s">
        <v>96209</v>
      </c>
      <c r="D30574" s="215" t="s">
        <v>96210</v>
      </c>
    </row>
    <row r="30575" spans="1:4">
      <c r="A30575" s="215" t="s">
        <v>96211</v>
      </c>
      <c r="B30575" s="215">
        <v>1</v>
      </c>
      <c r="C30575" s="216" t="s">
        <v>96212</v>
      </c>
      <c r="D30575" s="215" t="s">
        <v>96213</v>
      </c>
    </row>
    <row r="30576" spans="1:4">
      <c r="A30576" s="215" t="s">
        <v>96214</v>
      </c>
      <c r="B30576" s="215">
        <v>1</v>
      </c>
      <c r="C30576" s="216" t="s">
        <v>96215</v>
      </c>
      <c r="D30576" s="215" t="s">
        <v>96216</v>
      </c>
    </row>
    <row r="30577" spans="1:4">
      <c r="A30577" s="215" t="s">
        <v>96217</v>
      </c>
      <c r="B30577" s="215">
        <v>1</v>
      </c>
      <c r="C30577" s="216" t="s">
        <v>96218</v>
      </c>
      <c r="D30577" s="215" t="s">
        <v>96219</v>
      </c>
    </row>
    <row r="30578" spans="1:4">
      <c r="A30578" s="215" t="s">
        <v>96220</v>
      </c>
      <c r="B30578" s="215">
        <v>1</v>
      </c>
      <c r="C30578" s="216" t="s">
        <v>96221</v>
      </c>
      <c r="D30578" s="215" t="s">
        <v>96222</v>
      </c>
    </row>
    <row r="30579" spans="1:4">
      <c r="A30579" s="215" t="s">
        <v>96223</v>
      </c>
      <c r="B30579" s="215">
        <v>1</v>
      </c>
      <c r="C30579" s="216" t="s">
        <v>96224</v>
      </c>
      <c r="D30579" s="215" t="s">
        <v>96225</v>
      </c>
    </row>
    <row r="30580" spans="1:4">
      <c r="A30580" s="215" t="s">
        <v>96226</v>
      </c>
      <c r="B30580" s="215">
        <v>1</v>
      </c>
      <c r="C30580" s="216" t="s">
        <v>96227</v>
      </c>
      <c r="D30580" s="215" t="s">
        <v>96228</v>
      </c>
    </row>
    <row r="30581" spans="1:4">
      <c r="A30581" s="215" t="s">
        <v>96229</v>
      </c>
      <c r="B30581" s="215">
        <v>1</v>
      </c>
      <c r="C30581" s="216" t="s">
        <v>96230</v>
      </c>
      <c r="D30581" s="215" t="s">
        <v>96231</v>
      </c>
    </row>
    <row r="30582" spans="1:4">
      <c r="A30582" s="215" t="s">
        <v>96232</v>
      </c>
      <c r="B30582" s="215">
        <v>1</v>
      </c>
      <c r="C30582" s="216" t="s">
        <v>96233</v>
      </c>
      <c r="D30582" s="215" t="s">
        <v>96234</v>
      </c>
    </row>
    <row r="30583" spans="1:4">
      <c r="A30583" s="215" t="s">
        <v>96235</v>
      </c>
      <c r="B30583" s="215">
        <v>1</v>
      </c>
      <c r="C30583" s="216" t="s">
        <v>96236</v>
      </c>
      <c r="D30583" s="215" t="s">
        <v>96237</v>
      </c>
    </row>
    <row r="30584" spans="1:4">
      <c r="A30584" s="215" t="s">
        <v>96238</v>
      </c>
      <c r="B30584" s="215">
        <v>1</v>
      </c>
      <c r="C30584" s="216" t="s">
        <v>96239</v>
      </c>
      <c r="D30584" s="215" t="s">
        <v>96240</v>
      </c>
    </row>
    <row r="30585" spans="1:4">
      <c r="A30585" s="215" t="s">
        <v>96241</v>
      </c>
      <c r="B30585" s="215">
        <v>1</v>
      </c>
      <c r="C30585" s="216" t="s">
        <v>96242</v>
      </c>
      <c r="D30585" s="215" t="s">
        <v>96243</v>
      </c>
    </row>
    <row r="30586" spans="1:4">
      <c r="A30586" s="215" t="s">
        <v>96244</v>
      </c>
      <c r="B30586" s="215">
        <v>1</v>
      </c>
      <c r="C30586" s="216" t="s">
        <v>96245</v>
      </c>
      <c r="D30586" s="215" t="s">
        <v>96246</v>
      </c>
    </row>
    <row r="30587" spans="1:4">
      <c r="A30587" s="215" t="s">
        <v>96247</v>
      </c>
      <c r="B30587" s="215">
        <v>1</v>
      </c>
      <c r="C30587" s="216" t="s">
        <v>96248</v>
      </c>
      <c r="D30587" s="215" t="s">
        <v>96249</v>
      </c>
    </row>
    <row r="30588" spans="1:4">
      <c r="A30588" s="215" t="s">
        <v>96250</v>
      </c>
      <c r="B30588" s="215">
        <v>1</v>
      </c>
      <c r="C30588" s="216" t="s">
        <v>96251</v>
      </c>
      <c r="D30588" s="215" t="s">
        <v>96252</v>
      </c>
    </row>
    <row r="30589" spans="1:4">
      <c r="A30589" s="215" t="s">
        <v>96253</v>
      </c>
      <c r="B30589" s="215">
        <v>1</v>
      </c>
      <c r="C30589" s="216" t="s">
        <v>96254</v>
      </c>
      <c r="D30589" s="215" t="s">
        <v>96255</v>
      </c>
    </row>
    <row r="30590" spans="1:4">
      <c r="A30590" s="215" t="s">
        <v>96256</v>
      </c>
      <c r="B30590" s="215">
        <v>1</v>
      </c>
      <c r="C30590" s="216" t="s">
        <v>96257</v>
      </c>
      <c r="D30590" s="215" t="s">
        <v>96258</v>
      </c>
    </row>
    <row r="30591" spans="1:4">
      <c r="A30591" s="215" t="s">
        <v>96259</v>
      </c>
      <c r="B30591" s="215">
        <v>1</v>
      </c>
      <c r="C30591" s="216" t="s">
        <v>96260</v>
      </c>
      <c r="D30591" s="215" t="s">
        <v>96261</v>
      </c>
    </row>
    <row r="30592" spans="1:4">
      <c r="A30592" s="215" t="s">
        <v>96262</v>
      </c>
      <c r="B30592" s="215">
        <v>1</v>
      </c>
      <c r="C30592" s="216" t="s">
        <v>96263</v>
      </c>
      <c r="D30592" s="215" t="s">
        <v>96264</v>
      </c>
    </row>
    <row r="30593" spans="1:4">
      <c r="A30593" s="215" t="s">
        <v>96265</v>
      </c>
      <c r="B30593" s="215">
        <v>1</v>
      </c>
      <c r="C30593" s="216" t="s">
        <v>96266</v>
      </c>
      <c r="D30593" s="215" t="s">
        <v>96267</v>
      </c>
    </row>
    <row r="30594" spans="1:4">
      <c r="A30594" s="215" t="s">
        <v>96268</v>
      </c>
      <c r="B30594" s="215">
        <v>1</v>
      </c>
      <c r="C30594" s="216" t="s">
        <v>96269</v>
      </c>
      <c r="D30594" s="215" t="s">
        <v>96270</v>
      </c>
    </row>
    <row r="30595" spans="1:4">
      <c r="A30595" s="215" t="s">
        <v>96271</v>
      </c>
      <c r="B30595" s="215">
        <v>1</v>
      </c>
      <c r="C30595" s="216" t="s">
        <v>96272</v>
      </c>
      <c r="D30595" s="215" t="s">
        <v>96273</v>
      </c>
    </row>
    <row r="30596" spans="1:4">
      <c r="A30596" s="215" t="s">
        <v>96274</v>
      </c>
      <c r="B30596" s="215">
        <v>1</v>
      </c>
      <c r="C30596" s="216" t="s">
        <v>96275</v>
      </c>
      <c r="D30596" s="215" t="s">
        <v>96276</v>
      </c>
    </row>
    <row r="30597" spans="1:4">
      <c r="A30597" s="215" t="s">
        <v>96277</v>
      </c>
      <c r="B30597" s="215">
        <v>1</v>
      </c>
      <c r="C30597" s="216" t="s">
        <v>96278</v>
      </c>
      <c r="D30597" s="215" t="s">
        <v>96279</v>
      </c>
    </row>
    <row r="30598" spans="1:4">
      <c r="A30598" s="215" t="s">
        <v>96280</v>
      </c>
      <c r="B30598" s="215">
        <v>1</v>
      </c>
      <c r="C30598" s="216" t="s">
        <v>96281</v>
      </c>
      <c r="D30598" s="215" t="s">
        <v>96282</v>
      </c>
    </row>
    <row r="30599" spans="1:4">
      <c r="A30599" s="215" t="s">
        <v>96283</v>
      </c>
      <c r="B30599" s="215">
        <v>1</v>
      </c>
      <c r="C30599" s="216" t="s">
        <v>96284</v>
      </c>
      <c r="D30599" s="215" t="s">
        <v>96285</v>
      </c>
    </row>
    <row r="30600" spans="1:4">
      <c r="A30600" s="215" t="s">
        <v>96286</v>
      </c>
      <c r="B30600" s="215">
        <v>1</v>
      </c>
      <c r="C30600" s="216" t="s">
        <v>96287</v>
      </c>
      <c r="D30600" s="215" t="s">
        <v>96288</v>
      </c>
    </row>
    <row r="30601" spans="1:4">
      <c r="A30601" s="215" t="s">
        <v>96289</v>
      </c>
      <c r="B30601" s="215">
        <v>1</v>
      </c>
      <c r="C30601" s="216" t="s">
        <v>96290</v>
      </c>
      <c r="D30601" s="215" t="s">
        <v>96291</v>
      </c>
    </row>
    <row r="30602" spans="1:4">
      <c r="A30602" s="215" t="s">
        <v>96292</v>
      </c>
      <c r="B30602" s="215">
        <v>1</v>
      </c>
      <c r="C30602" s="216" t="s">
        <v>96293</v>
      </c>
      <c r="D30602" s="215" t="s">
        <v>96294</v>
      </c>
    </row>
    <row r="30603" spans="1:4">
      <c r="A30603" s="215" t="s">
        <v>96295</v>
      </c>
      <c r="B30603" s="215">
        <v>1</v>
      </c>
      <c r="C30603" s="216" t="s">
        <v>96296</v>
      </c>
      <c r="D30603" s="215" t="s">
        <v>96297</v>
      </c>
    </row>
    <row r="30604" spans="1:4">
      <c r="A30604" s="215" t="s">
        <v>96298</v>
      </c>
      <c r="B30604" s="215">
        <v>1</v>
      </c>
      <c r="C30604" s="216" t="s">
        <v>96299</v>
      </c>
      <c r="D30604" s="215" t="s">
        <v>96300</v>
      </c>
    </row>
    <row r="30605" spans="1:4">
      <c r="A30605" s="215" t="s">
        <v>96301</v>
      </c>
      <c r="B30605" s="215">
        <v>1</v>
      </c>
      <c r="C30605" s="216" t="s">
        <v>96302</v>
      </c>
      <c r="D30605" s="215" t="s">
        <v>96303</v>
      </c>
    </row>
    <row r="30606" spans="1:4">
      <c r="A30606" s="215" t="s">
        <v>96304</v>
      </c>
      <c r="B30606" s="215">
        <v>1</v>
      </c>
      <c r="C30606" s="216" t="s">
        <v>96305</v>
      </c>
      <c r="D30606" s="215" t="s">
        <v>96306</v>
      </c>
    </row>
    <row r="30607" spans="1:4">
      <c r="A30607" s="215" t="s">
        <v>96307</v>
      </c>
      <c r="B30607" s="215">
        <v>1</v>
      </c>
      <c r="C30607" s="216" t="s">
        <v>96308</v>
      </c>
      <c r="D30607" s="215" t="s">
        <v>96309</v>
      </c>
    </row>
    <row r="30608" spans="1:4">
      <c r="A30608" s="215" t="s">
        <v>96310</v>
      </c>
      <c r="B30608" s="215">
        <v>1</v>
      </c>
      <c r="C30608" s="216" t="s">
        <v>96311</v>
      </c>
      <c r="D30608" s="215" t="s">
        <v>96312</v>
      </c>
    </row>
    <row r="30609" spans="1:4">
      <c r="A30609" s="215" t="s">
        <v>96313</v>
      </c>
      <c r="B30609" s="215">
        <v>1</v>
      </c>
      <c r="C30609" s="216" t="s">
        <v>96314</v>
      </c>
      <c r="D30609" s="215" t="s">
        <v>96315</v>
      </c>
    </row>
    <row r="30610" spans="1:4">
      <c r="A30610" s="215" t="s">
        <v>96316</v>
      </c>
      <c r="B30610" s="215">
        <v>1</v>
      </c>
      <c r="C30610" s="216" t="s">
        <v>96317</v>
      </c>
      <c r="D30610" s="215" t="s">
        <v>96318</v>
      </c>
    </row>
    <row r="30611" spans="1:4">
      <c r="A30611" s="215" t="s">
        <v>96319</v>
      </c>
      <c r="B30611" s="215">
        <v>1</v>
      </c>
      <c r="C30611" s="216" t="s">
        <v>96320</v>
      </c>
      <c r="D30611" s="215" t="s">
        <v>96321</v>
      </c>
    </row>
    <row r="30612" spans="1:4">
      <c r="A30612" s="215" t="s">
        <v>96322</v>
      </c>
      <c r="B30612" s="215">
        <v>1</v>
      </c>
      <c r="C30612" s="216" t="s">
        <v>96323</v>
      </c>
      <c r="D30612" s="215" t="s">
        <v>96324</v>
      </c>
    </row>
    <row r="30613" spans="1:4">
      <c r="A30613" s="215" t="s">
        <v>96325</v>
      </c>
      <c r="B30613" s="215">
        <v>1</v>
      </c>
      <c r="C30613" s="216" t="s">
        <v>96326</v>
      </c>
      <c r="D30613" s="215" t="s">
        <v>96327</v>
      </c>
    </row>
    <row r="30614" spans="1:4">
      <c r="A30614" s="215" t="s">
        <v>96328</v>
      </c>
      <c r="B30614" s="215">
        <v>1</v>
      </c>
      <c r="C30614" s="216" t="s">
        <v>96329</v>
      </c>
      <c r="D30614" s="215" t="s">
        <v>96330</v>
      </c>
    </row>
    <row r="30615" spans="1:4">
      <c r="A30615" s="215" t="s">
        <v>96331</v>
      </c>
      <c r="B30615" s="215">
        <v>1</v>
      </c>
      <c r="C30615" s="216" t="s">
        <v>96332</v>
      </c>
      <c r="D30615" s="215" t="s">
        <v>96333</v>
      </c>
    </row>
    <row r="30616" spans="1:4">
      <c r="A30616" s="215" t="s">
        <v>96334</v>
      </c>
      <c r="B30616" s="215">
        <v>1</v>
      </c>
      <c r="C30616" s="216" t="s">
        <v>96335</v>
      </c>
      <c r="D30616" s="215" t="s">
        <v>96336</v>
      </c>
    </row>
    <row r="30617" spans="1:4">
      <c r="A30617" s="215" t="s">
        <v>96337</v>
      </c>
      <c r="B30617" s="215">
        <v>1</v>
      </c>
      <c r="C30617" s="216" t="s">
        <v>96338</v>
      </c>
      <c r="D30617" s="215" t="s">
        <v>96339</v>
      </c>
    </row>
    <row r="30618" spans="1:4">
      <c r="A30618" s="215" t="s">
        <v>96340</v>
      </c>
      <c r="B30618" s="215">
        <v>1</v>
      </c>
      <c r="C30618" s="216" t="s">
        <v>96341</v>
      </c>
      <c r="D30618" s="215" t="s">
        <v>96342</v>
      </c>
    </row>
    <row r="30619" spans="1:4">
      <c r="A30619" s="215" t="s">
        <v>96343</v>
      </c>
      <c r="B30619" s="215">
        <v>1</v>
      </c>
      <c r="C30619" s="216" t="s">
        <v>96344</v>
      </c>
      <c r="D30619" s="215" t="s">
        <v>96345</v>
      </c>
    </row>
    <row r="30620" spans="1:4">
      <c r="A30620" s="215" t="s">
        <v>96346</v>
      </c>
      <c r="B30620" s="215">
        <v>1</v>
      </c>
      <c r="C30620" s="216" t="s">
        <v>96347</v>
      </c>
      <c r="D30620" s="215" t="s">
        <v>96348</v>
      </c>
    </row>
    <row r="30621" spans="1:4">
      <c r="A30621" s="215" t="s">
        <v>96349</v>
      </c>
      <c r="B30621" s="215">
        <v>1</v>
      </c>
      <c r="C30621" s="216" t="s">
        <v>96350</v>
      </c>
      <c r="D30621" s="215" t="s">
        <v>96351</v>
      </c>
    </row>
    <row r="30622" spans="1:4">
      <c r="A30622" s="215" t="s">
        <v>96352</v>
      </c>
      <c r="B30622" s="215">
        <v>1</v>
      </c>
      <c r="C30622" s="216" t="s">
        <v>96353</v>
      </c>
      <c r="D30622" s="215" t="s">
        <v>96354</v>
      </c>
    </row>
    <row r="30623" spans="1:4">
      <c r="A30623" s="215" t="s">
        <v>96355</v>
      </c>
      <c r="B30623" s="215">
        <v>1</v>
      </c>
      <c r="C30623" s="216" t="s">
        <v>96356</v>
      </c>
      <c r="D30623" s="215" t="s">
        <v>96357</v>
      </c>
    </row>
    <row r="30624" spans="1:4">
      <c r="A30624" s="215" t="s">
        <v>96358</v>
      </c>
      <c r="B30624" s="215">
        <v>1</v>
      </c>
      <c r="C30624" s="216" t="s">
        <v>96359</v>
      </c>
      <c r="D30624" s="215" t="s">
        <v>96360</v>
      </c>
    </row>
    <row r="30625" spans="1:4">
      <c r="A30625" s="215" t="s">
        <v>96361</v>
      </c>
      <c r="B30625" s="215">
        <v>1</v>
      </c>
      <c r="C30625" s="216" t="s">
        <v>96362</v>
      </c>
      <c r="D30625" s="215" t="s">
        <v>96363</v>
      </c>
    </row>
    <row r="30626" spans="1:4">
      <c r="A30626" s="215" t="s">
        <v>96364</v>
      </c>
      <c r="B30626" s="215">
        <v>1</v>
      </c>
      <c r="C30626" s="216" t="s">
        <v>96365</v>
      </c>
      <c r="D30626" s="215" t="s">
        <v>96366</v>
      </c>
    </row>
    <row r="30627" spans="1:4">
      <c r="A30627" s="215" t="s">
        <v>96367</v>
      </c>
      <c r="B30627" s="215">
        <v>1</v>
      </c>
      <c r="C30627" s="216" t="s">
        <v>96368</v>
      </c>
      <c r="D30627" s="215" t="s">
        <v>96369</v>
      </c>
    </row>
    <row r="30628" spans="1:4">
      <c r="A30628" s="215" t="s">
        <v>96370</v>
      </c>
      <c r="B30628" s="215">
        <v>1</v>
      </c>
      <c r="C30628" s="216" t="s">
        <v>96371</v>
      </c>
      <c r="D30628" s="215" t="s">
        <v>96372</v>
      </c>
    </row>
    <row r="30629" spans="1:4">
      <c r="A30629" s="215" t="s">
        <v>96373</v>
      </c>
      <c r="B30629" s="215">
        <v>1</v>
      </c>
      <c r="C30629" s="216" t="s">
        <v>96374</v>
      </c>
      <c r="D30629" s="215" t="s">
        <v>96375</v>
      </c>
    </row>
    <row r="30630" spans="1:4">
      <c r="A30630" s="215" t="s">
        <v>96376</v>
      </c>
      <c r="B30630" s="215">
        <v>1</v>
      </c>
      <c r="C30630" s="216" t="s">
        <v>96377</v>
      </c>
      <c r="D30630" s="215" t="s">
        <v>96378</v>
      </c>
    </row>
    <row r="30631" spans="1:4">
      <c r="A30631" s="215" t="s">
        <v>96379</v>
      </c>
      <c r="B30631" s="215">
        <v>1</v>
      </c>
      <c r="C30631" s="216" t="s">
        <v>96380</v>
      </c>
      <c r="D30631" s="215" t="s">
        <v>96381</v>
      </c>
    </row>
    <row r="30632" spans="1:4">
      <c r="A30632" s="215" t="s">
        <v>96382</v>
      </c>
      <c r="B30632" s="215">
        <v>1</v>
      </c>
      <c r="C30632" s="216" t="s">
        <v>96383</v>
      </c>
      <c r="D30632" s="215" t="s">
        <v>96384</v>
      </c>
    </row>
    <row r="30633" spans="1:4">
      <c r="A30633" s="215" t="s">
        <v>96385</v>
      </c>
      <c r="B30633" s="215">
        <v>1</v>
      </c>
      <c r="C30633" s="216" t="s">
        <v>96386</v>
      </c>
      <c r="D30633" s="215" t="s">
        <v>96387</v>
      </c>
    </row>
    <row r="30634" spans="1:4">
      <c r="A30634" s="215" t="s">
        <v>96388</v>
      </c>
      <c r="B30634" s="215">
        <v>1</v>
      </c>
      <c r="C30634" s="216" t="s">
        <v>96389</v>
      </c>
      <c r="D30634" s="215" t="s">
        <v>96390</v>
      </c>
    </row>
    <row r="30635" spans="1:4">
      <c r="A30635" s="215" t="s">
        <v>96391</v>
      </c>
      <c r="B30635" s="215">
        <v>1</v>
      </c>
      <c r="C30635" s="216" t="s">
        <v>96392</v>
      </c>
      <c r="D30635" s="215" t="s">
        <v>96393</v>
      </c>
    </row>
    <row r="30636" spans="1:4">
      <c r="A30636" s="215" t="s">
        <v>96394</v>
      </c>
      <c r="B30636" s="215">
        <v>1</v>
      </c>
      <c r="C30636" s="216" t="s">
        <v>96395</v>
      </c>
      <c r="D30636" s="215" t="s">
        <v>96396</v>
      </c>
    </row>
    <row r="30637" spans="1:4">
      <c r="A30637" s="215" t="s">
        <v>96397</v>
      </c>
      <c r="B30637" s="215">
        <v>1</v>
      </c>
      <c r="C30637" s="216" t="s">
        <v>96398</v>
      </c>
      <c r="D30637" s="215" t="s">
        <v>96399</v>
      </c>
    </row>
    <row r="30638" spans="1:4">
      <c r="A30638" s="215" t="s">
        <v>96400</v>
      </c>
      <c r="B30638" s="215">
        <v>1</v>
      </c>
      <c r="C30638" s="216" t="s">
        <v>96401</v>
      </c>
      <c r="D30638" s="215" t="s">
        <v>96402</v>
      </c>
    </row>
    <row r="30639" spans="1:4">
      <c r="A30639" s="215" t="s">
        <v>96403</v>
      </c>
      <c r="B30639" s="215">
        <v>1</v>
      </c>
      <c r="C30639" s="216" t="s">
        <v>96404</v>
      </c>
      <c r="D30639" s="215" t="s">
        <v>96405</v>
      </c>
    </row>
    <row r="30640" spans="1:4">
      <c r="A30640" s="215" t="s">
        <v>96406</v>
      </c>
      <c r="B30640" s="215">
        <v>1</v>
      </c>
      <c r="C30640" s="216" t="s">
        <v>96407</v>
      </c>
      <c r="D30640" s="215" t="s">
        <v>96408</v>
      </c>
    </row>
    <row r="30641" spans="1:4">
      <c r="A30641" s="215" t="s">
        <v>96409</v>
      </c>
      <c r="B30641" s="215">
        <v>1</v>
      </c>
      <c r="C30641" s="216" t="s">
        <v>96410</v>
      </c>
      <c r="D30641" s="215" t="s">
        <v>96411</v>
      </c>
    </row>
    <row r="30642" spans="1:4">
      <c r="A30642" s="215" t="s">
        <v>96412</v>
      </c>
      <c r="B30642" s="215">
        <v>1</v>
      </c>
      <c r="C30642" s="216" t="s">
        <v>96413</v>
      </c>
      <c r="D30642" s="215" t="s">
        <v>96414</v>
      </c>
    </row>
    <row r="30643" spans="1:4">
      <c r="A30643" s="215" t="s">
        <v>96415</v>
      </c>
      <c r="B30643" s="215">
        <v>1</v>
      </c>
      <c r="C30643" s="216" t="s">
        <v>96416</v>
      </c>
      <c r="D30643" s="215" t="s">
        <v>111574</v>
      </c>
    </row>
    <row r="30644" spans="1:4">
      <c r="A30644" s="215" t="s">
        <v>96417</v>
      </c>
      <c r="B30644" s="215">
        <v>1</v>
      </c>
      <c r="C30644" s="216" t="s">
        <v>96418</v>
      </c>
      <c r="D30644" s="215" t="s">
        <v>96419</v>
      </c>
    </row>
    <row r="30645" spans="1:4">
      <c r="A30645" s="215" t="s">
        <v>96420</v>
      </c>
      <c r="B30645" s="215">
        <v>1</v>
      </c>
      <c r="C30645" s="216" t="s">
        <v>96421</v>
      </c>
      <c r="D30645" s="215" t="s">
        <v>96422</v>
      </c>
    </row>
    <row r="30646" spans="1:4">
      <c r="A30646" s="215" t="s">
        <v>96423</v>
      </c>
      <c r="B30646" s="215">
        <v>1</v>
      </c>
      <c r="C30646" s="216" t="s">
        <v>96424</v>
      </c>
      <c r="D30646" s="215" t="s">
        <v>96425</v>
      </c>
    </row>
    <row r="30647" spans="1:4">
      <c r="A30647" s="215" t="s">
        <v>96426</v>
      </c>
      <c r="B30647" s="215">
        <v>1</v>
      </c>
      <c r="C30647" s="216" t="s">
        <v>96427</v>
      </c>
      <c r="D30647" s="215" t="s">
        <v>96428</v>
      </c>
    </row>
    <row r="30648" spans="1:4">
      <c r="A30648" s="215" t="s">
        <v>96429</v>
      </c>
      <c r="B30648" s="215">
        <v>1</v>
      </c>
      <c r="C30648" s="216" t="s">
        <v>96430</v>
      </c>
      <c r="D30648" s="215" t="s">
        <v>96431</v>
      </c>
    </row>
    <row r="30649" spans="1:4">
      <c r="A30649" s="215" t="s">
        <v>96432</v>
      </c>
      <c r="B30649" s="215">
        <v>1</v>
      </c>
      <c r="C30649" s="216" t="s">
        <v>96433</v>
      </c>
      <c r="D30649" s="215" t="s">
        <v>96434</v>
      </c>
    </row>
    <row r="30650" spans="1:4">
      <c r="A30650" s="215" t="s">
        <v>96435</v>
      </c>
      <c r="B30650" s="215">
        <v>1</v>
      </c>
      <c r="C30650" s="216" t="s">
        <v>96436</v>
      </c>
      <c r="D30650" s="215" t="s">
        <v>96437</v>
      </c>
    </row>
    <row r="30651" spans="1:4">
      <c r="A30651" s="215" t="s">
        <v>96438</v>
      </c>
      <c r="B30651" s="215">
        <v>1</v>
      </c>
      <c r="C30651" s="216" t="s">
        <v>96439</v>
      </c>
      <c r="D30651" s="215" t="s">
        <v>96440</v>
      </c>
    </row>
    <row r="30652" spans="1:4">
      <c r="A30652" s="215" t="s">
        <v>96441</v>
      </c>
      <c r="B30652" s="215">
        <v>1</v>
      </c>
      <c r="C30652" s="216" t="s">
        <v>96442</v>
      </c>
      <c r="D30652" s="215" t="s">
        <v>96443</v>
      </c>
    </row>
    <row r="30653" spans="1:4">
      <c r="A30653" s="215" t="s">
        <v>96444</v>
      </c>
      <c r="B30653" s="215">
        <v>1</v>
      </c>
      <c r="C30653" s="216" t="s">
        <v>96445</v>
      </c>
      <c r="D30653" s="215" t="s">
        <v>96446</v>
      </c>
    </row>
    <row r="30654" spans="1:4">
      <c r="A30654" s="215" t="s">
        <v>96447</v>
      </c>
      <c r="B30654" s="215">
        <v>1</v>
      </c>
      <c r="C30654" s="216" t="s">
        <v>96448</v>
      </c>
      <c r="D30654" s="215" t="s">
        <v>96449</v>
      </c>
    </row>
    <row r="30655" spans="1:4">
      <c r="A30655" s="215" t="s">
        <v>96450</v>
      </c>
      <c r="B30655" s="215">
        <v>1</v>
      </c>
      <c r="C30655" s="216" t="s">
        <v>96451</v>
      </c>
      <c r="D30655" s="215" t="s">
        <v>96452</v>
      </c>
    </row>
    <row r="30656" spans="1:4">
      <c r="A30656" s="215" t="s">
        <v>96453</v>
      </c>
      <c r="B30656" s="215">
        <v>1</v>
      </c>
      <c r="C30656" s="216" t="s">
        <v>96454</v>
      </c>
      <c r="D30656" s="215" t="s">
        <v>96455</v>
      </c>
    </row>
    <row r="30657" spans="1:4">
      <c r="A30657" s="215" t="s">
        <v>96456</v>
      </c>
      <c r="B30657" s="215">
        <v>1</v>
      </c>
      <c r="C30657" s="216" t="s">
        <v>96457</v>
      </c>
      <c r="D30657" s="215" t="s">
        <v>96458</v>
      </c>
    </row>
    <row r="30658" spans="1:4">
      <c r="A30658" s="215" t="s">
        <v>96459</v>
      </c>
      <c r="B30658" s="215">
        <v>1</v>
      </c>
      <c r="C30658" s="216" t="s">
        <v>96460</v>
      </c>
      <c r="D30658" s="215" t="s">
        <v>96461</v>
      </c>
    </row>
    <row r="30659" spans="1:4">
      <c r="A30659" s="215" t="s">
        <v>96462</v>
      </c>
      <c r="B30659" s="215">
        <v>1</v>
      </c>
      <c r="C30659" s="216" t="s">
        <v>96463</v>
      </c>
      <c r="D30659" s="215" t="s">
        <v>96464</v>
      </c>
    </row>
    <row r="30660" spans="1:4">
      <c r="A30660" s="215" t="s">
        <v>96465</v>
      </c>
      <c r="B30660" s="215">
        <v>1</v>
      </c>
      <c r="C30660" s="216" t="s">
        <v>96466</v>
      </c>
      <c r="D30660" s="215" t="s">
        <v>96467</v>
      </c>
    </row>
    <row r="30661" spans="1:4">
      <c r="A30661" s="215" t="s">
        <v>96468</v>
      </c>
      <c r="B30661" s="215">
        <v>1</v>
      </c>
      <c r="C30661" s="216" t="s">
        <v>96469</v>
      </c>
      <c r="D30661" s="215" t="s">
        <v>96470</v>
      </c>
    </row>
    <row r="30662" spans="1:4">
      <c r="A30662" s="215" t="s">
        <v>96471</v>
      </c>
      <c r="B30662" s="215">
        <v>1</v>
      </c>
      <c r="C30662" s="216" t="s">
        <v>96472</v>
      </c>
      <c r="D30662" s="215" t="s">
        <v>96473</v>
      </c>
    </row>
    <row r="30663" spans="1:4">
      <c r="A30663" s="215" t="s">
        <v>96474</v>
      </c>
      <c r="B30663" s="215">
        <v>1</v>
      </c>
      <c r="C30663" s="216" t="s">
        <v>96475</v>
      </c>
      <c r="D30663" s="215" t="s">
        <v>96476</v>
      </c>
    </row>
    <row r="30664" spans="1:4">
      <c r="A30664" s="215" t="s">
        <v>96477</v>
      </c>
      <c r="B30664" s="215">
        <v>1</v>
      </c>
      <c r="C30664" s="216" t="s">
        <v>111575</v>
      </c>
      <c r="D30664" s="215" t="s">
        <v>96478</v>
      </c>
    </row>
    <row r="30665" spans="1:4">
      <c r="A30665" s="215" t="s">
        <v>96479</v>
      </c>
      <c r="B30665" s="215">
        <v>1</v>
      </c>
      <c r="C30665" s="216" t="s">
        <v>96480</v>
      </c>
      <c r="D30665" s="215" t="s">
        <v>96481</v>
      </c>
    </row>
    <row r="30666" spans="1:4">
      <c r="A30666" s="215" t="s">
        <v>96482</v>
      </c>
      <c r="B30666" s="215">
        <v>1</v>
      </c>
      <c r="C30666" s="216" t="s">
        <v>96483</v>
      </c>
      <c r="D30666" s="215" t="s">
        <v>96484</v>
      </c>
    </row>
    <row r="30667" spans="1:4">
      <c r="A30667" s="215" t="s">
        <v>96485</v>
      </c>
      <c r="B30667" s="215">
        <v>1</v>
      </c>
      <c r="C30667" s="216" t="s">
        <v>96486</v>
      </c>
      <c r="D30667" s="215" t="s">
        <v>96487</v>
      </c>
    </row>
    <row r="30668" spans="1:4">
      <c r="A30668" s="215" t="s">
        <v>96488</v>
      </c>
      <c r="B30668" s="215">
        <v>1</v>
      </c>
      <c r="C30668" s="216" t="s">
        <v>96489</v>
      </c>
      <c r="D30668" s="215" t="s">
        <v>96490</v>
      </c>
    </row>
    <row r="30669" spans="1:4">
      <c r="A30669" s="215" t="s">
        <v>96491</v>
      </c>
      <c r="B30669" s="215">
        <v>1</v>
      </c>
      <c r="C30669" s="216" t="s">
        <v>96492</v>
      </c>
      <c r="D30669" s="215" t="s">
        <v>96493</v>
      </c>
    </row>
    <row r="30670" spans="1:4">
      <c r="A30670" s="215" t="s">
        <v>96494</v>
      </c>
      <c r="B30670" s="215">
        <v>1</v>
      </c>
      <c r="C30670" s="216" t="s">
        <v>96495</v>
      </c>
      <c r="D30670" s="215" t="s">
        <v>96496</v>
      </c>
    </row>
    <row r="30671" spans="1:4">
      <c r="A30671" s="215" t="s">
        <v>96497</v>
      </c>
      <c r="B30671" s="215">
        <v>1</v>
      </c>
      <c r="C30671" s="216" t="s">
        <v>96498</v>
      </c>
      <c r="D30671" s="215" t="s">
        <v>96499</v>
      </c>
    </row>
    <row r="30672" spans="1:4">
      <c r="A30672" s="215" t="s">
        <v>96500</v>
      </c>
      <c r="B30672" s="215">
        <v>1</v>
      </c>
      <c r="C30672" s="216" t="s">
        <v>96501</v>
      </c>
      <c r="D30672" s="215" t="s">
        <v>96502</v>
      </c>
    </row>
    <row r="30673" spans="1:4">
      <c r="A30673" s="215" t="s">
        <v>96503</v>
      </c>
      <c r="B30673" s="215">
        <v>1</v>
      </c>
      <c r="C30673" s="216" t="s">
        <v>96504</v>
      </c>
      <c r="D30673" s="215" t="s">
        <v>96505</v>
      </c>
    </row>
    <row r="30674" spans="1:4">
      <c r="A30674" s="215" t="s">
        <v>96506</v>
      </c>
      <c r="B30674" s="215">
        <v>1</v>
      </c>
      <c r="C30674" s="216" t="s">
        <v>96507</v>
      </c>
      <c r="D30674" s="215" t="s">
        <v>96508</v>
      </c>
    </row>
    <row r="30675" spans="1:4">
      <c r="A30675" s="215" t="s">
        <v>96509</v>
      </c>
      <c r="B30675" s="215">
        <v>1</v>
      </c>
      <c r="C30675" s="216" t="s">
        <v>96510</v>
      </c>
      <c r="D30675" s="215" t="s">
        <v>96511</v>
      </c>
    </row>
    <row r="30676" spans="1:4">
      <c r="A30676" s="215" t="s">
        <v>96512</v>
      </c>
      <c r="B30676" s="215">
        <v>1</v>
      </c>
      <c r="C30676" s="216" t="s">
        <v>96513</v>
      </c>
      <c r="D30676" s="215" t="s">
        <v>111576</v>
      </c>
    </row>
    <row r="30677" spans="1:4">
      <c r="A30677" s="215" t="s">
        <v>96514</v>
      </c>
      <c r="B30677" s="215">
        <v>1</v>
      </c>
      <c r="C30677" s="216" t="s">
        <v>96515</v>
      </c>
      <c r="D30677" s="215" t="s">
        <v>96516</v>
      </c>
    </row>
    <row r="30678" spans="1:4">
      <c r="A30678" s="215" t="s">
        <v>96517</v>
      </c>
      <c r="B30678" s="215">
        <v>1</v>
      </c>
      <c r="C30678" s="216" t="s">
        <v>96518</v>
      </c>
      <c r="D30678" s="215" t="s">
        <v>96519</v>
      </c>
    </row>
    <row r="30679" spans="1:4">
      <c r="A30679" s="215" t="s">
        <v>96520</v>
      </c>
      <c r="B30679" s="215">
        <v>1</v>
      </c>
      <c r="C30679" s="216" t="s">
        <v>96521</v>
      </c>
      <c r="D30679" s="215" t="s">
        <v>96522</v>
      </c>
    </row>
    <row r="30680" spans="1:4">
      <c r="A30680" s="215" t="s">
        <v>96523</v>
      </c>
      <c r="B30680" s="215">
        <v>1</v>
      </c>
      <c r="C30680" s="216" t="s">
        <v>96524</v>
      </c>
      <c r="D30680" s="215" t="s">
        <v>96525</v>
      </c>
    </row>
    <row r="30681" spans="1:4">
      <c r="A30681" s="215" t="s">
        <v>96526</v>
      </c>
      <c r="B30681" s="215">
        <v>1</v>
      </c>
      <c r="C30681" s="216" t="s">
        <v>96527</v>
      </c>
      <c r="D30681" s="215" t="s">
        <v>96528</v>
      </c>
    </row>
    <row r="30682" spans="1:4">
      <c r="A30682" s="215" t="s">
        <v>96529</v>
      </c>
      <c r="B30682" s="215">
        <v>1</v>
      </c>
      <c r="C30682" s="216" t="s">
        <v>96530</v>
      </c>
      <c r="D30682" s="215" t="s">
        <v>96531</v>
      </c>
    </row>
    <row r="30683" spans="1:4">
      <c r="A30683" s="215" t="s">
        <v>96532</v>
      </c>
      <c r="B30683" s="215">
        <v>1</v>
      </c>
      <c r="C30683" s="216" t="s">
        <v>111577</v>
      </c>
      <c r="D30683" s="215" t="s">
        <v>96533</v>
      </c>
    </row>
    <row r="30684" spans="1:4">
      <c r="A30684" s="215" t="s">
        <v>96534</v>
      </c>
      <c r="B30684" s="215">
        <v>1</v>
      </c>
      <c r="C30684" s="216" t="s">
        <v>111578</v>
      </c>
      <c r="D30684" s="215" t="s">
        <v>96535</v>
      </c>
    </row>
    <row r="30685" spans="1:4">
      <c r="A30685" s="215" t="s">
        <v>96536</v>
      </c>
      <c r="B30685" s="215">
        <v>1</v>
      </c>
      <c r="C30685" s="216" t="s">
        <v>111579</v>
      </c>
      <c r="D30685" s="215" t="s">
        <v>96537</v>
      </c>
    </row>
    <row r="30686" spans="1:4">
      <c r="A30686" s="215" t="s">
        <v>96538</v>
      </c>
      <c r="B30686" s="215">
        <v>2</v>
      </c>
      <c r="C30686" s="216" t="s">
        <v>111580</v>
      </c>
      <c r="D30686" s="215" t="s">
        <v>96539</v>
      </c>
    </row>
    <row r="30687" spans="1:4">
      <c r="A30687" s="215" t="s">
        <v>96540</v>
      </c>
      <c r="B30687" s="215">
        <v>1</v>
      </c>
      <c r="C30687" s="216" t="s">
        <v>111581</v>
      </c>
      <c r="D30687" s="215" t="s">
        <v>96541</v>
      </c>
    </row>
    <row r="30688" spans="1:4">
      <c r="A30688" s="215" t="s">
        <v>96542</v>
      </c>
      <c r="B30688" s="215">
        <v>1</v>
      </c>
      <c r="C30688" s="216" t="s">
        <v>111582</v>
      </c>
      <c r="D30688" s="215" t="s">
        <v>96543</v>
      </c>
    </row>
    <row r="30689" spans="1:4">
      <c r="A30689" s="215" t="s">
        <v>96544</v>
      </c>
      <c r="B30689" s="215">
        <v>1</v>
      </c>
      <c r="C30689" s="216" t="s">
        <v>111583</v>
      </c>
      <c r="D30689" s="215" t="s">
        <v>96545</v>
      </c>
    </row>
    <row r="30690" spans="1:4">
      <c r="A30690" s="215" t="s">
        <v>96546</v>
      </c>
      <c r="B30690" s="215">
        <v>1</v>
      </c>
      <c r="C30690" s="216" t="s">
        <v>111584</v>
      </c>
      <c r="D30690" s="215" t="s">
        <v>96547</v>
      </c>
    </row>
    <row r="30691" spans="1:4">
      <c r="A30691" s="215" t="s">
        <v>96548</v>
      </c>
      <c r="B30691" s="215">
        <v>1</v>
      </c>
      <c r="C30691" s="216" t="s">
        <v>96549</v>
      </c>
      <c r="D30691" s="215" t="s">
        <v>96550</v>
      </c>
    </row>
    <row r="30692" spans="1:4">
      <c r="A30692" s="215" t="s">
        <v>96551</v>
      </c>
      <c r="B30692" s="215">
        <v>1</v>
      </c>
      <c r="C30692" s="216" t="s">
        <v>96552</v>
      </c>
      <c r="D30692" s="215" t="s">
        <v>96553</v>
      </c>
    </row>
    <row r="30693" spans="1:4">
      <c r="A30693" s="215" t="s">
        <v>96554</v>
      </c>
      <c r="B30693" s="215">
        <v>1</v>
      </c>
      <c r="C30693" s="216" t="s">
        <v>96555</v>
      </c>
      <c r="D30693" s="215" t="s">
        <v>96556</v>
      </c>
    </row>
    <row r="30694" spans="1:4">
      <c r="A30694" s="215" t="s">
        <v>96557</v>
      </c>
      <c r="B30694" s="215">
        <v>1</v>
      </c>
      <c r="C30694" s="216" t="s">
        <v>96558</v>
      </c>
      <c r="D30694" s="215" t="s">
        <v>96559</v>
      </c>
    </row>
    <row r="30695" spans="1:4">
      <c r="A30695" s="215" t="s">
        <v>96560</v>
      </c>
      <c r="B30695" s="215">
        <v>1</v>
      </c>
      <c r="C30695" s="216" t="s">
        <v>96561</v>
      </c>
      <c r="D30695" s="215" t="s">
        <v>96562</v>
      </c>
    </row>
    <row r="30696" spans="1:4">
      <c r="A30696" s="215" t="s">
        <v>96563</v>
      </c>
      <c r="B30696" s="215">
        <v>1</v>
      </c>
      <c r="C30696" s="216" t="s">
        <v>96564</v>
      </c>
      <c r="D30696" s="215" t="s">
        <v>96565</v>
      </c>
    </row>
    <row r="30697" spans="1:4">
      <c r="A30697" s="215" t="s">
        <v>96566</v>
      </c>
      <c r="B30697" s="215">
        <v>1</v>
      </c>
      <c r="C30697" s="216" t="s">
        <v>96567</v>
      </c>
      <c r="D30697" s="215" t="s">
        <v>96568</v>
      </c>
    </row>
    <row r="30698" spans="1:4">
      <c r="A30698" s="215" t="s">
        <v>96569</v>
      </c>
      <c r="B30698" s="215">
        <v>2</v>
      </c>
      <c r="C30698" s="216" t="s">
        <v>96570</v>
      </c>
      <c r="D30698" s="215" t="s">
        <v>96571</v>
      </c>
    </row>
    <row r="30699" spans="1:4">
      <c r="A30699" s="215" t="s">
        <v>96572</v>
      </c>
      <c r="B30699" s="215">
        <v>1</v>
      </c>
      <c r="C30699" s="216" t="s">
        <v>96573</v>
      </c>
      <c r="D30699" s="215" t="s">
        <v>96574</v>
      </c>
    </row>
    <row r="30700" spans="1:4">
      <c r="A30700" s="215" t="s">
        <v>96575</v>
      </c>
      <c r="B30700" s="215">
        <v>1</v>
      </c>
      <c r="C30700" s="216" t="s">
        <v>96576</v>
      </c>
      <c r="D30700" s="215" t="s">
        <v>96577</v>
      </c>
    </row>
    <row r="30701" spans="1:4">
      <c r="A30701" s="215" t="s">
        <v>96578</v>
      </c>
      <c r="B30701" s="215">
        <v>1</v>
      </c>
      <c r="C30701" s="216" t="s">
        <v>96579</v>
      </c>
      <c r="D30701" s="215" t="s">
        <v>96580</v>
      </c>
    </row>
    <row r="30702" spans="1:4">
      <c r="A30702" s="215" t="s">
        <v>96581</v>
      </c>
      <c r="B30702" s="215">
        <v>1</v>
      </c>
      <c r="C30702" s="216" t="s">
        <v>96582</v>
      </c>
      <c r="D30702" s="215" t="s">
        <v>96583</v>
      </c>
    </row>
    <row r="30703" spans="1:4">
      <c r="A30703" s="215" t="s">
        <v>96584</v>
      </c>
      <c r="B30703" s="215">
        <v>1</v>
      </c>
      <c r="C30703" s="216" t="s">
        <v>96585</v>
      </c>
      <c r="D30703" s="215" t="s">
        <v>96586</v>
      </c>
    </row>
    <row r="30704" spans="1:4">
      <c r="A30704" s="215" t="s">
        <v>96587</v>
      </c>
      <c r="B30704" s="215">
        <v>1</v>
      </c>
      <c r="C30704" s="216" t="s">
        <v>96588</v>
      </c>
      <c r="D30704" s="215" t="s">
        <v>96589</v>
      </c>
    </row>
    <row r="30705" spans="1:4">
      <c r="A30705" s="215" t="s">
        <v>96590</v>
      </c>
      <c r="B30705" s="215">
        <v>1</v>
      </c>
      <c r="C30705" s="216" t="s">
        <v>96591</v>
      </c>
      <c r="D30705" s="215" t="s">
        <v>96592</v>
      </c>
    </row>
    <row r="30706" spans="1:4">
      <c r="A30706" s="215" t="s">
        <v>96593</v>
      </c>
      <c r="B30706" s="215">
        <v>1</v>
      </c>
      <c r="C30706" s="216" t="s">
        <v>96594</v>
      </c>
      <c r="D30706" s="215" t="s">
        <v>96595</v>
      </c>
    </row>
    <row r="30707" spans="1:4">
      <c r="A30707" s="215" t="s">
        <v>96596</v>
      </c>
      <c r="B30707" s="215">
        <v>1</v>
      </c>
      <c r="C30707" s="216" t="s">
        <v>96597</v>
      </c>
      <c r="D30707" s="215" t="s">
        <v>96598</v>
      </c>
    </row>
    <row r="30708" spans="1:4">
      <c r="A30708" s="215" t="s">
        <v>96599</v>
      </c>
      <c r="B30708" s="215">
        <v>1</v>
      </c>
      <c r="C30708" s="216" t="s">
        <v>96600</v>
      </c>
      <c r="D30708" s="215" t="s">
        <v>96601</v>
      </c>
    </row>
    <row r="30709" spans="1:4">
      <c r="A30709" s="215" t="s">
        <v>96602</v>
      </c>
      <c r="B30709" s="215">
        <v>1</v>
      </c>
      <c r="C30709" s="216" t="s">
        <v>96603</v>
      </c>
      <c r="D30709" s="215" t="s">
        <v>96604</v>
      </c>
    </row>
    <row r="30710" spans="1:4">
      <c r="A30710" s="215" t="s">
        <v>96605</v>
      </c>
      <c r="B30710" s="215">
        <v>1</v>
      </c>
      <c r="C30710" s="216" t="s">
        <v>96606</v>
      </c>
      <c r="D30710" s="215" t="s">
        <v>96607</v>
      </c>
    </row>
    <row r="30711" spans="1:4">
      <c r="A30711" s="215" t="s">
        <v>96608</v>
      </c>
      <c r="B30711" s="215">
        <v>1</v>
      </c>
      <c r="C30711" s="216" t="s">
        <v>96609</v>
      </c>
      <c r="D30711" s="215" t="s">
        <v>96610</v>
      </c>
    </row>
    <row r="30712" spans="1:4">
      <c r="A30712" s="215" t="s">
        <v>96611</v>
      </c>
      <c r="B30712" s="215">
        <v>1</v>
      </c>
      <c r="C30712" s="216" t="s">
        <v>96612</v>
      </c>
      <c r="D30712" s="215" t="s">
        <v>96613</v>
      </c>
    </row>
    <row r="30713" spans="1:4">
      <c r="A30713" s="215" t="s">
        <v>96614</v>
      </c>
      <c r="B30713" s="215">
        <v>1</v>
      </c>
      <c r="C30713" s="216" t="s">
        <v>96615</v>
      </c>
      <c r="D30713" s="215" t="s">
        <v>96616</v>
      </c>
    </row>
    <row r="30714" spans="1:4">
      <c r="A30714" s="215" t="s">
        <v>96617</v>
      </c>
      <c r="B30714" s="215">
        <v>1</v>
      </c>
      <c r="C30714" s="216" t="s">
        <v>96618</v>
      </c>
      <c r="D30714" s="215" t="s">
        <v>96619</v>
      </c>
    </row>
    <row r="30715" spans="1:4">
      <c r="A30715" s="215" t="s">
        <v>96620</v>
      </c>
      <c r="B30715" s="215">
        <v>1</v>
      </c>
      <c r="C30715" s="216" t="s">
        <v>96621</v>
      </c>
      <c r="D30715" s="215" t="s">
        <v>96622</v>
      </c>
    </row>
    <row r="30716" spans="1:4">
      <c r="A30716" s="215" t="s">
        <v>96623</v>
      </c>
      <c r="B30716" s="215">
        <v>1</v>
      </c>
      <c r="C30716" s="216" t="s">
        <v>96624</v>
      </c>
      <c r="D30716" s="215" t="s">
        <v>96625</v>
      </c>
    </row>
    <row r="30717" spans="1:4">
      <c r="A30717" s="215" t="s">
        <v>96626</v>
      </c>
      <c r="B30717" s="215">
        <v>1</v>
      </c>
      <c r="C30717" s="216" t="s">
        <v>96627</v>
      </c>
      <c r="D30717" s="215" t="s">
        <v>96628</v>
      </c>
    </row>
    <row r="30718" spans="1:4">
      <c r="A30718" s="215" t="s">
        <v>96629</v>
      </c>
      <c r="B30718" s="215">
        <v>1</v>
      </c>
      <c r="C30718" s="216" t="s">
        <v>96630</v>
      </c>
      <c r="D30718" s="215" t="s">
        <v>96631</v>
      </c>
    </row>
    <row r="30719" spans="1:4">
      <c r="A30719" s="215" t="s">
        <v>96632</v>
      </c>
      <c r="B30719" s="215">
        <v>1</v>
      </c>
      <c r="C30719" s="216" t="s">
        <v>96633</v>
      </c>
      <c r="D30719" s="215" t="s">
        <v>96634</v>
      </c>
    </row>
    <row r="30720" spans="1:4">
      <c r="A30720" s="215" t="s">
        <v>96635</v>
      </c>
      <c r="B30720" s="215">
        <v>1</v>
      </c>
      <c r="C30720" s="216" t="s">
        <v>96636</v>
      </c>
      <c r="D30720" s="215" t="s">
        <v>96637</v>
      </c>
    </row>
    <row r="30721" spans="1:4">
      <c r="A30721" s="215" t="s">
        <v>96638</v>
      </c>
      <c r="B30721" s="215">
        <v>1</v>
      </c>
      <c r="C30721" s="216" t="s">
        <v>96639</v>
      </c>
      <c r="D30721" s="215" t="s">
        <v>96640</v>
      </c>
    </row>
    <row r="30722" spans="1:4">
      <c r="A30722" s="215" t="s">
        <v>96641</v>
      </c>
      <c r="B30722" s="215">
        <v>1</v>
      </c>
      <c r="C30722" s="216" t="s">
        <v>96642</v>
      </c>
      <c r="D30722" s="215" t="s">
        <v>96643</v>
      </c>
    </row>
    <row r="30723" spans="1:4">
      <c r="A30723" s="215" t="s">
        <v>96644</v>
      </c>
      <c r="B30723" s="215">
        <v>1</v>
      </c>
      <c r="C30723" s="216" t="s">
        <v>96645</v>
      </c>
      <c r="D30723" s="215" t="s">
        <v>96646</v>
      </c>
    </row>
    <row r="30724" spans="1:4">
      <c r="A30724" s="215" t="s">
        <v>96647</v>
      </c>
      <c r="B30724" s="215">
        <v>1</v>
      </c>
      <c r="C30724" s="216" t="s">
        <v>96648</v>
      </c>
      <c r="D30724" s="215" t="s">
        <v>96649</v>
      </c>
    </row>
    <row r="30725" spans="1:4">
      <c r="A30725" s="215" t="s">
        <v>96650</v>
      </c>
      <c r="B30725" s="215">
        <v>1</v>
      </c>
      <c r="C30725" s="216" t="s">
        <v>96651</v>
      </c>
      <c r="D30725" s="215" t="s">
        <v>96652</v>
      </c>
    </row>
    <row r="30726" spans="1:4">
      <c r="A30726" s="215" t="s">
        <v>96653</v>
      </c>
      <c r="B30726" s="215">
        <v>1</v>
      </c>
      <c r="C30726" s="216" t="s">
        <v>96654</v>
      </c>
      <c r="D30726" s="215" t="s">
        <v>96655</v>
      </c>
    </row>
    <row r="30727" spans="1:4">
      <c r="A30727" s="215" t="s">
        <v>96656</v>
      </c>
      <c r="B30727" s="215">
        <v>1</v>
      </c>
      <c r="C30727" s="216" t="s">
        <v>96657</v>
      </c>
      <c r="D30727" s="215" t="s">
        <v>96658</v>
      </c>
    </row>
    <row r="30728" spans="1:4">
      <c r="A30728" s="215" t="s">
        <v>96659</v>
      </c>
      <c r="B30728" s="215">
        <v>1</v>
      </c>
      <c r="C30728" s="216" t="s">
        <v>96660</v>
      </c>
      <c r="D30728" s="215" t="s">
        <v>96661</v>
      </c>
    </row>
    <row r="30729" spans="1:4">
      <c r="A30729" s="215" t="s">
        <v>96662</v>
      </c>
      <c r="B30729" s="215">
        <v>1</v>
      </c>
      <c r="C30729" s="216" t="s">
        <v>96663</v>
      </c>
      <c r="D30729" s="215" t="s">
        <v>96664</v>
      </c>
    </row>
    <row r="30730" spans="1:4">
      <c r="A30730" s="215" t="s">
        <v>96665</v>
      </c>
      <c r="B30730" s="215">
        <v>1</v>
      </c>
      <c r="C30730" s="216" t="s">
        <v>96666</v>
      </c>
      <c r="D30730" s="215" t="s">
        <v>96667</v>
      </c>
    </row>
    <row r="30731" spans="1:4">
      <c r="A30731" s="215" t="s">
        <v>96668</v>
      </c>
      <c r="B30731" s="215">
        <v>1</v>
      </c>
      <c r="C30731" s="216" t="s">
        <v>96669</v>
      </c>
      <c r="D30731" s="215" t="s">
        <v>96670</v>
      </c>
    </row>
    <row r="30732" spans="1:4">
      <c r="A30732" s="215" t="s">
        <v>96671</v>
      </c>
      <c r="B30732" s="215">
        <v>1</v>
      </c>
      <c r="C30732" s="216" t="s">
        <v>96672</v>
      </c>
      <c r="D30732" s="215" t="s">
        <v>96673</v>
      </c>
    </row>
    <row r="30733" spans="1:4">
      <c r="A30733" s="215" t="s">
        <v>96674</v>
      </c>
      <c r="B30733" s="215">
        <v>1</v>
      </c>
      <c r="C30733" s="216" t="s">
        <v>96675</v>
      </c>
      <c r="D30733" s="215" t="s">
        <v>96676</v>
      </c>
    </row>
    <row r="30734" spans="1:4">
      <c r="A30734" s="215" t="s">
        <v>96677</v>
      </c>
      <c r="B30734" s="215">
        <v>1</v>
      </c>
      <c r="C30734" s="216" t="s">
        <v>96678</v>
      </c>
      <c r="D30734" s="215" t="s">
        <v>96679</v>
      </c>
    </row>
    <row r="30735" spans="1:4">
      <c r="A30735" s="215" t="s">
        <v>96680</v>
      </c>
      <c r="B30735" s="215">
        <v>1</v>
      </c>
      <c r="C30735" s="216" t="s">
        <v>96681</v>
      </c>
      <c r="D30735" s="215" t="s">
        <v>96682</v>
      </c>
    </row>
    <row r="30736" spans="1:4">
      <c r="A30736" s="215" t="s">
        <v>96683</v>
      </c>
      <c r="B30736" s="215">
        <v>1</v>
      </c>
      <c r="C30736" s="216" t="s">
        <v>96684</v>
      </c>
      <c r="D30736" s="215" t="s">
        <v>96685</v>
      </c>
    </row>
    <row r="30737" spans="1:4">
      <c r="A30737" s="215" t="s">
        <v>96686</v>
      </c>
      <c r="B30737" s="215">
        <v>1</v>
      </c>
      <c r="C30737" s="216" t="s">
        <v>96687</v>
      </c>
      <c r="D30737" s="215" t="s">
        <v>96688</v>
      </c>
    </row>
    <row r="30738" spans="1:4">
      <c r="A30738" s="215" t="s">
        <v>96689</v>
      </c>
      <c r="B30738" s="215">
        <v>1</v>
      </c>
      <c r="C30738" s="216" t="s">
        <v>96690</v>
      </c>
      <c r="D30738" s="215" t="s">
        <v>96691</v>
      </c>
    </row>
    <row r="30739" spans="1:4">
      <c r="A30739" s="215" t="s">
        <v>96692</v>
      </c>
      <c r="B30739" s="215">
        <v>1</v>
      </c>
      <c r="C30739" s="216" t="s">
        <v>96693</v>
      </c>
      <c r="D30739" s="215" t="s">
        <v>96694</v>
      </c>
    </row>
    <row r="30740" spans="1:4">
      <c r="A30740" s="215" t="s">
        <v>96695</v>
      </c>
      <c r="B30740" s="215">
        <v>1</v>
      </c>
      <c r="C30740" s="216" t="s">
        <v>96696</v>
      </c>
      <c r="D30740" s="215" t="s">
        <v>96697</v>
      </c>
    </row>
    <row r="30741" spans="1:4">
      <c r="A30741" s="215" t="s">
        <v>96698</v>
      </c>
      <c r="B30741" s="215">
        <v>1</v>
      </c>
      <c r="C30741" s="216" t="s">
        <v>96699</v>
      </c>
      <c r="D30741" s="215" t="s">
        <v>96700</v>
      </c>
    </row>
    <row r="30742" spans="1:4">
      <c r="A30742" s="215" t="s">
        <v>96701</v>
      </c>
      <c r="B30742" s="215">
        <v>1</v>
      </c>
      <c r="C30742" s="216" t="s">
        <v>96702</v>
      </c>
      <c r="D30742" s="215" t="s">
        <v>96703</v>
      </c>
    </row>
    <row r="30743" spans="1:4">
      <c r="A30743" s="215" t="s">
        <v>96704</v>
      </c>
      <c r="B30743" s="215">
        <v>1</v>
      </c>
      <c r="C30743" s="216" t="s">
        <v>96705</v>
      </c>
      <c r="D30743" s="215" t="s">
        <v>96706</v>
      </c>
    </row>
    <row r="30744" spans="1:4">
      <c r="A30744" s="215" t="s">
        <v>96707</v>
      </c>
      <c r="B30744" s="215">
        <v>1</v>
      </c>
      <c r="C30744" s="216" t="s">
        <v>96708</v>
      </c>
      <c r="D30744" s="215" t="s">
        <v>96709</v>
      </c>
    </row>
    <row r="30745" spans="1:4">
      <c r="A30745" s="215" t="s">
        <v>96710</v>
      </c>
      <c r="B30745" s="215">
        <v>1</v>
      </c>
      <c r="C30745" s="216" t="s">
        <v>96711</v>
      </c>
      <c r="D30745" s="215" t="s">
        <v>96712</v>
      </c>
    </row>
    <row r="30746" spans="1:4">
      <c r="A30746" s="215" t="s">
        <v>96713</v>
      </c>
      <c r="B30746" s="215">
        <v>1</v>
      </c>
      <c r="C30746" s="216" t="s">
        <v>96714</v>
      </c>
      <c r="D30746" s="215" t="s">
        <v>96715</v>
      </c>
    </row>
    <row r="30747" spans="1:4">
      <c r="A30747" s="215" t="s">
        <v>96716</v>
      </c>
      <c r="B30747" s="215">
        <v>1</v>
      </c>
      <c r="C30747" s="216" t="s">
        <v>96717</v>
      </c>
      <c r="D30747" s="215" t="s">
        <v>96718</v>
      </c>
    </row>
    <row r="30748" spans="1:4">
      <c r="A30748" s="215" t="s">
        <v>96719</v>
      </c>
      <c r="B30748" s="215">
        <v>1</v>
      </c>
      <c r="C30748" s="216" t="s">
        <v>96720</v>
      </c>
      <c r="D30748" s="215" t="s">
        <v>96721</v>
      </c>
    </row>
    <row r="30749" spans="1:4">
      <c r="A30749" s="215" t="s">
        <v>96722</v>
      </c>
      <c r="B30749" s="215">
        <v>1</v>
      </c>
      <c r="C30749" s="216" t="s">
        <v>96723</v>
      </c>
      <c r="D30749" s="215" t="s">
        <v>96724</v>
      </c>
    </row>
    <row r="30750" spans="1:4">
      <c r="A30750" s="215" t="s">
        <v>96725</v>
      </c>
      <c r="B30750" s="215">
        <v>1</v>
      </c>
      <c r="C30750" s="216" t="s">
        <v>96726</v>
      </c>
      <c r="D30750" s="215" t="s">
        <v>96727</v>
      </c>
    </row>
    <row r="30751" spans="1:4">
      <c r="A30751" s="215" t="s">
        <v>96728</v>
      </c>
      <c r="B30751" s="215">
        <v>1</v>
      </c>
      <c r="C30751" s="216" t="s">
        <v>96729</v>
      </c>
      <c r="D30751" s="215" t="s">
        <v>96730</v>
      </c>
    </row>
    <row r="30752" spans="1:4">
      <c r="A30752" s="215" t="s">
        <v>96731</v>
      </c>
      <c r="B30752" s="215">
        <v>1</v>
      </c>
      <c r="C30752" s="216" t="s">
        <v>96732</v>
      </c>
      <c r="D30752" s="215" t="s">
        <v>96733</v>
      </c>
    </row>
    <row r="30753" spans="1:4">
      <c r="A30753" s="215" t="s">
        <v>96734</v>
      </c>
      <c r="B30753" s="215">
        <v>1</v>
      </c>
      <c r="C30753" s="216" t="s">
        <v>96735</v>
      </c>
      <c r="D30753" s="215" t="s">
        <v>96736</v>
      </c>
    </row>
    <row r="30754" spans="1:4">
      <c r="A30754" s="215" t="s">
        <v>96737</v>
      </c>
      <c r="B30754" s="215">
        <v>1</v>
      </c>
      <c r="C30754" s="216" t="s">
        <v>96738</v>
      </c>
      <c r="D30754" s="215" t="s">
        <v>96739</v>
      </c>
    </row>
    <row r="30755" spans="1:4">
      <c r="A30755" s="215" t="s">
        <v>96740</v>
      </c>
      <c r="B30755" s="215">
        <v>1</v>
      </c>
      <c r="C30755" s="216" t="s">
        <v>96741</v>
      </c>
      <c r="D30755" s="215" t="s">
        <v>96742</v>
      </c>
    </row>
    <row r="30756" spans="1:4">
      <c r="A30756" s="215" t="s">
        <v>96743</v>
      </c>
      <c r="B30756" s="215">
        <v>1</v>
      </c>
      <c r="C30756" s="216" t="s">
        <v>96744</v>
      </c>
      <c r="D30756" s="215" t="s">
        <v>96745</v>
      </c>
    </row>
    <row r="30757" spans="1:4">
      <c r="A30757" s="215" t="s">
        <v>96746</v>
      </c>
      <c r="B30757" s="215">
        <v>1</v>
      </c>
      <c r="C30757" s="216" t="s">
        <v>96747</v>
      </c>
      <c r="D30757" s="215" t="s">
        <v>96748</v>
      </c>
    </row>
    <row r="30758" spans="1:4">
      <c r="A30758" s="215" t="s">
        <v>96749</v>
      </c>
      <c r="B30758" s="215">
        <v>1</v>
      </c>
      <c r="C30758" s="216" t="s">
        <v>96750</v>
      </c>
      <c r="D30758" s="215" t="s">
        <v>96751</v>
      </c>
    </row>
    <row r="30759" spans="1:4">
      <c r="A30759" s="215" t="s">
        <v>96752</v>
      </c>
      <c r="B30759" s="215">
        <v>1</v>
      </c>
      <c r="C30759" s="216" t="s">
        <v>96753</v>
      </c>
      <c r="D30759" s="215" t="s">
        <v>96754</v>
      </c>
    </row>
    <row r="30760" spans="1:4">
      <c r="A30760" s="215" t="s">
        <v>96755</v>
      </c>
      <c r="B30760" s="215">
        <v>1</v>
      </c>
      <c r="C30760" s="216" t="s">
        <v>96756</v>
      </c>
      <c r="D30760" s="215" t="s">
        <v>96757</v>
      </c>
    </row>
    <row r="30761" spans="1:4">
      <c r="A30761" s="215" t="s">
        <v>96758</v>
      </c>
      <c r="B30761" s="215">
        <v>1</v>
      </c>
      <c r="C30761" s="216" t="s">
        <v>96759</v>
      </c>
      <c r="D30761" s="215" t="s">
        <v>96760</v>
      </c>
    </row>
    <row r="30762" spans="1:4">
      <c r="A30762" s="215" t="s">
        <v>96761</v>
      </c>
      <c r="B30762" s="215">
        <v>1</v>
      </c>
      <c r="C30762" s="216" t="s">
        <v>96762</v>
      </c>
      <c r="D30762" s="215" t="s">
        <v>96763</v>
      </c>
    </row>
    <row r="30763" spans="1:4">
      <c r="A30763" s="215" t="s">
        <v>96764</v>
      </c>
      <c r="B30763" s="215">
        <v>1</v>
      </c>
      <c r="C30763" s="216" t="s">
        <v>96765</v>
      </c>
      <c r="D30763" s="215" t="s">
        <v>96766</v>
      </c>
    </row>
    <row r="30764" spans="1:4">
      <c r="A30764" s="215" t="s">
        <v>96767</v>
      </c>
      <c r="B30764" s="215">
        <v>1</v>
      </c>
      <c r="C30764" s="216" t="s">
        <v>96768</v>
      </c>
      <c r="D30764" s="215" t="s">
        <v>96769</v>
      </c>
    </row>
    <row r="30765" spans="1:4">
      <c r="A30765" s="215" t="s">
        <v>96770</v>
      </c>
      <c r="B30765" s="215">
        <v>1</v>
      </c>
      <c r="C30765" s="216" t="s">
        <v>96771</v>
      </c>
      <c r="D30765" s="215" t="s">
        <v>96772</v>
      </c>
    </row>
    <row r="30766" spans="1:4">
      <c r="A30766" s="215" t="s">
        <v>96773</v>
      </c>
      <c r="B30766" s="215">
        <v>1</v>
      </c>
      <c r="C30766" s="216" t="s">
        <v>15749</v>
      </c>
      <c r="D30766" s="215" t="s">
        <v>96774</v>
      </c>
    </row>
    <row r="30767" spans="1:4">
      <c r="A30767" s="215" t="s">
        <v>96775</v>
      </c>
      <c r="B30767" s="215">
        <v>1</v>
      </c>
      <c r="C30767" s="216" t="s">
        <v>96776</v>
      </c>
      <c r="D30767" s="215" t="s">
        <v>96777</v>
      </c>
    </row>
    <row r="30768" spans="1:4">
      <c r="A30768" s="215" t="s">
        <v>96778</v>
      </c>
      <c r="B30768" s="215">
        <v>1</v>
      </c>
      <c r="C30768" s="216" t="s">
        <v>96779</v>
      </c>
      <c r="D30768" s="215" t="s">
        <v>96780</v>
      </c>
    </row>
    <row r="30769" spans="1:4">
      <c r="A30769" s="215" t="s">
        <v>96781</v>
      </c>
      <c r="B30769" s="215">
        <v>1</v>
      </c>
      <c r="C30769" s="216" t="s">
        <v>96782</v>
      </c>
      <c r="D30769" s="215" t="s">
        <v>96783</v>
      </c>
    </row>
    <row r="30770" spans="1:4">
      <c r="A30770" s="215" t="s">
        <v>96784</v>
      </c>
      <c r="B30770" s="215">
        <v>1</v>
      </c>
      <c r="C30770" s="216" t="s">
        <v>96785</v>
      </c>
      <c r="D30770" s="215" t="s">
        <v>96786</v>
      </c>
    </row>
    <row r="30771" spans="1:4">
      <c r="A30771" s="215" t="s">
        <v>96787</v>
      </c>
      <c r="B30771" s="215">
        <v>1</v>
      </c>
      <c r="C30771" s="216" t="s">
        <v>96788</v>
      </c>
      <c r="D30771" s="215" t="s">
        <v>96789</v>
      </c>
    </row>
    <row r="30772" spans="1:4">
      <c r="A30772" s="215" t="s">
        <v>96790</v>
      </c>
      <c r="B30772" s="215">
        <v>1</v>
      </c>
      <c r="C30772" s="216" t="s">
        <v>96791</v>
      </c>
      <c r="D30772" s="215" t="s">
        <v>96792</v>
      </c>
    </row>
    <row r="30773" spans="1:4">
      <c r="A30773" s="215" t="s">
        <v>96793</v>
      </c>
      <c r="B30773" s="215">
        <v>2</v>
      </c>
      <c r="C30773" s="216" t="s">
        <v>96794</v>
      </c>
      <c r="D30773" s="215" t="s">
        <v>96795</v>
      </c>
    </row>
    <row r="30774" spans="1:4">
      <c r="A30774" s="215" t="s">
        <v>96796</v>
      </c>
      <c r="B30774" s="215">
        <v>1</v>
      </c>
      <c r="C30774" s="216" t="s">
        <v>96797</v>
      </c>
      <c r="D30774" s="215" t="s">
        <v>96798</v>
      </c>
    </row>
    <row r="30775" spans="1:4">
      <c r="A30775" s="215" t="s">
        <v>96799</v>
      </c>
      <c r="B30775" s="215">
        <v>1</v>
      </c>
      <c r="C30775" s="216" t="s">
        <v>96800</v>
      </c>
      <c r="D30775" s="215" t="s">
        <v>96801</v>
      </c>
    </row>
    <row r="30776" spans="1:4">
      <c r="A30776" s="215" t="s">
        <v>96802</v>
      </c>
      <c r="B30776" s="215">
        <v>1</v>
      </c>
      <c r="C30776" s="216" t="s">
        <v>96803</v>
      </c>
      <c r="D30776" s="215" t="s">
        <v>96804</v>
      </c>
    </row>
    <row r="30777" spans="1:4">
      <c r="A30777" s="215" t="s">
        <v>96805</v>
      </c>
      <c r="B30777" s="215">
        <v>1</v>
      </c>
      <c r="C30777" s="216" t="s">
        <v>96806</v>
      </c>
      <c r="D30777" s="215" t="s">
        <v>96807</v>
      </c>
    </row>
    <row r="30778" spans="1:4">
      <c r="A30778" s="215" t="s">
        <v>96808</v>
      </c>
      <c r="B30778" s="215">
        <v>1</v>
      </c>
      <c r="C30778" s="216" t="s">
        <v>96809</v>
      </c>
      <c r="D30778" s="215" t="s">
        <v>96810</v>
      </c>
    </row>
    <row r="30779" spans="1:4">
      <c r="A30779" s="215" t="s">
        <v>96811</v>
      </c>
      <c r="B30779" s="215">
        <v>1</v>
      </c>
      <c r="C30779" s="216" t="s">
        <v>96812</v>
      </c>
      <c r="D30779" s="215" t="s">
        <v>96813</v>
      </c>
    </row>
    <row r="30780" spans="1:4">
      <c r="A30780" s="215" t="s">
        <v>96814</v>
      </c>
      <c r="B30780" s="215">
        <v>1</v>
      </c>
      <c r="C30780" s="216" t="s">
        <v>96815</v>
      </c>
      <c r="D30780" s="215" t="s">
        <v>96816</v>
      </c>
    </row>
    <row r="30781" spans="1:4">
      <c r="A30781" s="215" t="s">
        <v>96817</v>
      </c>
      <c r="B30781" s="215">
        <v>1</v>
      </c>
      <c r="C30781" s="216" t="s">
        <v>96818</v>
      </c>
      <c r="D30781" s="215" t="s">
        <v>96819</v>
      </c>
    </row>
    <row r="30782" spans="1:4">
      <c r="A30782" s="215" t="s">
        <v>96820</v>
      </c>
      <c r="B30782" s="215">
        <v>1</v>
      </c>
      <c r="C30782" s="216" t="s">
        <v>96821</v>
      </c>
      <c r="D30782" s="215" t="s">
        <v>96822</v>
      </c>
    </row>
    <row r="30783" spans="1:4">
      <c r="A30783" s="215" t="s">
        <v>96823</v>
      </c>
      <c r="B30783" s="215">
        <v>1</v>
      </c>
      <c r="C30783" s="216" t="s">
        <v>96824</v>
      </c>
      <c r="D30783" s="215" t="s">
        <v>96825</v>
      </c>
    </row>
    <row r="30784" spans="1:4">
      <c r="A30784" s="215" t="s">
        <v>96826</v>
      </c>
      <c r="B30784" s="215">
        <v>1</v>
      </c>
      <c r="C30784" s="216" t="s">
        <v>96827</v>
      </c>
      <c r="D30784" s="215" t="s">
        <v>96828</v>
      </c>
    </row>
    <row r="30785" spans="1:4">
      <c r="A30785" s="215" t="s">
        <v>96829</v>
      </c>
      <c r="B30785" s="215">
        <v>1</v>
      </c>
      <c r="C30785" s="216" t="s">
        <v>96830</v>
      </c>
      <c r="D30785" s="215" t="s">
        <v>96831</v>
      </c>
    </row>
    <row r="30786" spans="1:4">
      <c r="A30786" s="215" t="s">
        <v>96832</v>
      </c>
      <c r="B30786" s="215">
        <v>1</v>
      </c>
      <c r="C30786" s="216" t="s">
        <v>96833</v>
      </c>
      <c r="D30786" s="215" t="s">
        <v>96834</v>
      </c>
    </row>
    <row r="30787" spans="1:4">
      <c r="A30787" s="215" t="s">
        <v>96837</v>
      </c>
      <c r="B30787" s="215">
        <v>1</v>
      </c>
      <c r="C30787" s="216" t="s">
        <v>96838</v>
      </c>
      <c r="D30787" s="215" t="s">
        <v>96839</v>
      </c>
    </row>
    <row r="30788" spans="1:4">
      <c r="A30788" s="215" t="s">
        <v>96840</v>
      </c>
      <c r="B30788" s="215">
        <v>1</v>
      </c>
      <c r="C30788" s="216" t="s">
        <v>111585</v>
      </c>
      <c r="D30788" s="215" t="s">
        <v>96841</v>
      </c>
    </row>
    <row r="30789" spans="1:4">
      <c r="A30789" s="215" t="s">
        <v>111586</v>
      </c>
      <c r="B30789" s="215">
        <v>1</v>
      </c>
      <c r="C30789" s="216" t="s">
        <v>96835</v>
      </c>
      <c r="D30789" s="215" t="s">
        <v>96836</v>
      </c>
    </row>
    <row r="30790" spans="1:4">
      <c r="A30790" s="215" t="s">
        <v>96842</v>
      </c>
      <c r="B30790" s="215">
        <v>1</v>
      </c>
      <c r="C30790" s="216" t="s">
        <v>96843</v>
      </c>
      <c r="D30790" s="215" t="s">
        <v>96844</v>
      </c>
    </row>
    <row r="30791" spans="1:4">
      <c r="A30791" s="215" t="s">
        <v>96845</v>
      </c>
      <c r="B30791" s="215">
        <v>1</v>
      </c>
      <c r="C30791" s="216" t="s">
        <v>96846</v>
      </c>
      <c r="D30791" s="215" t="s">
        <v>96847</v>
      </c>
    </row>
    <row r="30792" spans="1:4">
      <c r="A30792" s="215" t="s">
        <v>96848</v>
      </c>
      <c r="B30792" s="215">
        <v>1</v>
      </c>
      <c r="C30792" s="216" t="s">
        <v>96849</v>
      </c>
      <c r="D30792" s="215" t="s">
        <v>96850</v>
      </c>
    </row>
    <row r="30793" spans="1:4">
      <c r="A30793" s="215" t="s">
        <v>96851</v>
      </c>
      <c r="B30793" s="215">
        <v>1</v>
      </c>
      <c r="C30793" s="216" t="s">
        <v>96852</v>
      </c>
      <c r="D30793" s="215" t="s">
        <v>96853</v>
      </c>
    </row>
    <row r="30794" spans="1:4">
      <c r="A30794" s="215" t="s">
        <v>96854</v>
      </c>
      <c r="B30794" s="215">
        <v>1</v>
      </c>
      <c r="C30794" s="216" t="s">
        <v>96855</v>
      </c>
      <c r="D30794" s="215" t="s">
        <v>96856</v>
      </c>
    </row>
    <row r="30795" spans="1:4">
      <c r="A30795" s="215" t="s">
        <v>96857</v>
      </c>
      <c r="B30795" s="215">
        <v>1</v>
      </c>
      <c r="C30795" s="216" t="s">
        <v>96858</v>
      </c>
      <c r="D30795" s="215" t="s">
        <v>96859</v>
      </c>
    </row>
    <row r="30796" spans="1:4">
      <c r="A30796" s="215" t="s">
        <v>96860</v>
      </c>
      <c r="B30796" s="215">
        <v>1</v>
      </c>
      <c r="C30796" s="216" t="s">
        <v>96861</v>
      </c>
      <c r="D30796" s="215" t="s">
        <v>96862</v>
      </c>
    </row>
    <row r="30797" spans="1:4">
      <c r="A30797" s="215" t="s">
        <v>96863</v>
      </c>
      <c r="B30797" s="215">
        <v>1</v>
      </c>
      <c r="C30797" s="216" t="s">
        <v>96864</v>
      </c>
      <c r="D30797" s="215" t="s">
        <v>96865</v>
      </c>
    </row>
    <row r="30798" spans="1:4">
      <c r="A30798" s="215" t="s">
        <v>96866</v>
      </c>
      <c r="B30798" s="215">
        <v>1</v>
      </c>
      <c r="C30798" s="216" t="s">
        <v>96867</v>
      </c>
      <c r="D30798" s="215" t="s">
        <v>96868</v>
      </c>
    </row>
    <row r="30799" spans="1:4">
      <c r="A30799" s="215" t="s">
        <v>96869</v>
      </c>
      <c r="B30799" s="215">
        <v>1</v>
      </c>
      <c r="C30799" s="216" t="s">
        <v>96870</v>
      </c>
      <c r="D30799" s="215" t="s">
        <v>96871</v>
      </c>
    </row>
    <row r="30800" spans="1:4">
      <c r="A30800" s="215" t="s">
        <v>96872</v>
      </c>
      <c r="B30800" s="215">
        <v>1</v>
      </c>
      <c r="C30800" s="216" t="s">
        <v>96873</v>
      </c>
      <c r="D30800" s="215" t="s">
        <v>96874</v>
      </c>
    </row>
    <row r="30801" spans="1:4">
      <c r="A30801" s="215" t="s">
        <v>96875</v>
      </c>
      <c r="B30801" s="215">
        <v>1</v>
      </c>
      <c r="C30801" s="216" t="s">
        <v>96876</v>
      </c>
      <c r="D30801" s="215" t="s">
        <v>96877</v>
      </c>
    </row>
    <row r="30802" spans="1:4">
      <c r="A30802" s="215" t="s">
        <v>96878</v>
      </c>
      <c r="B30802" s="215">
        <v>1</v>
      </c>
      <c r="C30802" s="216" t="s">
        <v>96879</v>
      </c>
      <c r="D30802" s="215" t="s">
        <v>96880</v>
      </c>
    </row>
    <row r="30803" spans="1:4">
      <c r="A30803" s="215" t="s">
        <v>96881</v>
      </c>
      <c r="B30803" s="215">
        <v>1</v>
      </c>
      <c r="C30803" s="216" t="s">
        <v>96882</v>
      </c>
      <c r="D30803" s="215" t="s">
        <v>96883</v>
      </c>
    </row>
    <row r="30804" spans="1:4">
      <c r="A30804" s="215" t="s">
        <v>96884</v>
      </c>
      <c r="B30804" s="215">
        <v>1</v>
      </c>
      <c r="C30804" s="216" t="s">
        <v>96885</v>
      </c>
      <c r="D30804" s="215" t="s">
        <v>96886</v>
      </c>
    </row>
    <row r="30805" spans="1:4">
      <c r="A30805" s="215" t="s">
        <v>96887</v>
      </c>
      <c r="B30805" s="215">
        <v>1</v>
      </c>
      <c r="C30805" s="216" t="s">
        <v>96888</v>
      </c>
      <c r="D30805" s="215" t="s">
        <v>96889</v>
      </c>
    </row>
    <row r="30806" spans="1:4">
      <c r="A30806" s="215" t="s">
        <v>111587</v>
      </c>
      <c r="B30806" s="215">
        <v>1</v>
      </c>
      <c r="C30806" s="216" t="s">
        <v>111588</v>
      </c>
      <c r="D30806" s="215" t="s">
        <v>111589</v>
      </c>
    </row>
    <row r="30807" spans="1:4">
      <c r="A30807" s="215" t="s">
        <v>96890</v>
      </c>
      <c r="B30807" s="215">
        <v>1</v>
      </c>
      <c r="C30807" s="216" t="s">
        <v>96891</v>
      </c>
      <c r="D30807" s="215" t="s">
        <v>96892</v>
      </c>
    </row>
    <row r="30808" spans="1:4">
      <c r="A30808" s="215" t="s">
        <v>96893</v>
      </c>
      <c r="B30808" s="215">
        <v>1</v>
      </c>
      <c r="C30808" s="216" t="s">
        <v>96894</v>
      </c>
      <c r="D30808" s="215" t="s">
        <v>96895</v>
      </c>
    </row>
    <row r="30809" spans="1:4">
      <c r="A30809" s="215" t="s">
        <v>96896</v>
      </c>
      <c r="B30809" s="215">
        <v>1</v>
      </c>
      <c r="C30809" s="216" t="s">
        <v>96897</v>
      </c>
      <c r="D30809" s="215" t="s">
        <v>96898</v>
      </c>
    </row>
    <row r="30810" spans="1:4">
      <c r="A30810" s="215" t="s">
        <v>96899</v>
      </c>
      <c r="B30810" s="215">
        <v>1</v>
      </c>
      <c r="C30810" s="216" t="s">
        <v>96900</v>
      </c>
      <c r="D30810" s="215" t="s">
        <v>96901</v>
      </c>
    </row>
    <row r="30811" spans="1:4">
      <c r="A30811" s="215" t="s">
        <v>96902</v>
      </c>
      <c r="B30811" s="215">
        <v>1</v>
      </c>
      <c r="C30811" s="216" t="s">
        <v>96903</v>
      </c>
      <c r="D30811" s="215" t="s">
        <v>96904</v>
      </c>
    </row>
    <row r="30812" spans="1:4">
      <c r="A30812" s="215" t="s">
        <v>96905</v>
      </c>
      <c r="B30812" s="215">
        <v>1</v>
      </c>
      <c r="C30812" s="216" t="s">
        <v>96906</v>
      </c>
      <c r="D30812" s="215" t="s">
        <v>96907</v>
      </c>
    </row>
    <row r="30813" spans="1:4">
      <c r="A30813" s="215" t="s">
        <v>96908</v>
      </c>
      <c r="B30813" s="215">
        <v>1</v>
      </c>
      <c r="C30813" s="216" t="s">
        <v>96909</v>
      </c>
      <c r="D30813" s="215" t="s">
        <v>94787</v>
      </c>
    </row>
    <row r="30814" spans="1:4">
      <c r="A30814" s="215" t="s">
        <v>96910</v>
      </c>
      <c r="B30814" s="215">
        <v>1</v>
      </c>
      <c r="C30814" s="216" t="s">
        <v>96911</v>
      </c>
      <c r="D30814" s="215" t="s">
        <v>96912</v>
      </c>
    </row>
    <row r="30815" spans="1:4">
      <c r="A30815" s="215" t="s">
        <v>96913</v>
      </c>
      <c r="B30815" s="215">
        <v>1</v>
      </c>
      <c r="C30815" s="216" t="s">
        <v>96914</v>
      </c>
      <c r="D30815" s="215" t="s">
        <v>94793</v>
      </c>
    </row>
    <row r="30816" spans="1:4">
      <c r="A30816" s="215" t="s">
        <v>96915</v>
      </c>
      <c r="B30816" s="215">
        <v>1</v>
      </c>
      <c r="C30816" s="216" t="s">
        <v>96916</v>
      </c>
      <c r="D30816" s="215" t="s">
        <v>96917</v>
      </c>
    </row>
    <row r="30817" spans="1:4">
      <c r="A30817" s="215" t="s">
        <v>96918</v>
      </c>
      <c r="B30817" s="215">
        <v>1</v>
      </c>
      <c r="C30817" s="216" t="s">
        <v>96919</v>
      </c>
      <c r="D30817" s="215" t="s">
        <v>96920</v>
      </c>
    </row>
    <row r="30818" spans="1:4">
      <c r="A30818" s="215" t="s">
        <v>96921</v>
      </c>
      <c r="B30818" s="215">
        <v>1</v>
      </c>
      <c r="C30818" s="216" t="s">
        <v>96922</v>
      </c>
      <c r="D30818" s="215" t="s">
        <v>96923</v>
      </c>
    </row>
    <row r="30819" spans="1:4">
      <c r="A30819" s="215" t="s">
        <v>96924</v>
      </c>
      <c r="B30819" s="215">
        <v>1</v>
      </c>
      <c r="C30819" s="216" t="s">
        <v>96925</v>
      </c>
      <c r="D30819" s="215" t="s">
        <v>96926</v>
      </c>
    </row>
    <row r="30820" spans="1:4">
      <c r="A30820" s="215" t="s">
        <v>96927</v>
      </c>
      <c r="B30820" s="215">
        <v>1</v>
      </c>
      <c r="C30820" s="216" t="s">
        <v>96928</v>
      </c>
      <c r="D30820" s="215" t="s">
        <v>96929</v>
      </c>
    </row>
    <row r="30821" spans="1:4">
      <c r="A30821" s="215" t="s">
        <v>96930</v>
      </c>
      <c r="B30821" s="215">
        <v>1</v>
      </c>
      <c r="C30821" s="216" t="s">
        <v>96931</v>
      </c>
      <c r="D30821" s="215" t="s">
        <v>96932</v>
      </c>
    </row>
    <row r="30822" spans="1:4">
      <c r="A30822" s="215" t="s">
        <v>96933</v>
      </c>
      <c r="B30822" s="215">
        <v>1</v>
      </c>
      <c r="C30822" s="216" t="s">
        <v>96934</v>
      </c>
      <c r="D30822" s="215" t="s">
        <v>96935</v>
      </c>
    </row>
    <row r="30823" spans="1:4">
      <c r="A30823" s="215" t="s">
        <v>96936</v>
      </c>
      <c r="B30823" s="215">
        <v>1</v>
      </c>
      <c r="C30823" s="216" t="s">
        <v>96937</v>
      </c>
      <c r="D30823" s="215" t="s">
        <v>96938</v>
      </c>
    </row>
    <row r="30824" spans="1:4">
      <c r="A30824" s="215" t="s">
        <v>96939</v>
      </c>
      <c r="B30824" s="215">
        <v>1</v>
      </c>
      <c r="C30824" s="216" t="s">
        <v>96940</v>
      </c>
      <c r="D30824" s="215" t="s">
        <v>96941</v>
      </c>
    </row>
    <row r="30825" spans="1:4">
      <c r="A30825" s="215" t="s">
        <v>96942</v>
      </c>
      <c r="B30825" s="215">
        <v>1</v>
      </c>
      <c r="C30825" s="216" t="s">
        <v>96943</v>
      </c>
      <c r="D30825" s="215" t="s">
        <v>96944</v>
      </c>
    </row>
    <row r="30826" spans="1:4">
      <c r="A30826" s="215" t="s">
        <v>96945</v>
      </c>
      <c r="B30826" s="215">
        <v>1</v>
      </c>
      <c r="C30826" s="216" t="s">
        <v>96946</v>
      </c>
      <c r="D30826" s="215" t="s">
        <v>96947</v>
      </c>
    </row>
    <row r="30827" spans="1:4">
      <c r="A30827" s="215" t="s">
        <v>96948</v>
      </c>
      <c r="B30827" s="215">
        <v>1</v>
      </c>
      <c r="C30827" s="216" t="s">
        <v>96949</v>
      </c>
      <c r="D30827" s="215" t="s">
        <v>96950</v>
      </c>
    </row>
    <row r="30828" spans="1:4">
      <c r="A30828" s="215" t="s">
        <v>96951</v>
      </c>
      <c r="B30828" s="215">
        <v>1</v>
      </c>
      <c r="C30828" s="216" t="s">
        <v>96952</v>
      </c>
      <c r="D30828" s="215" t="s">
        <v>96953</v>
      </c>
    </row>
    <row r="30829" spans="1:4">
      <c r="A30829" s="215" t="s">
        <v>96954</v>
      </c>
      <c r="B30829" s="215">
        <v>1</v>
      </c>
      <c r="C30829" s="216" t="s">
        <v>96955</v>
      </c>
      <c r="D30829" s="215" t="s">
        <v>96956</v>
      </c>
    </row>
    <row r="30830" spans="1:4">
      <c r="A30830" s="215" t="s">
        <v>96957</v>
      </c>
      <c r="B30830" s="215">
        <v>1</v>
      </c>
      <c r="C30830" s="216" t="s">
        <v>96958</v>
      </c>
      <c r="D30830" s="215" t="s">
        <v>96959</v>
      </c>
    </row>
    <row r="30831" spans="1:4">
      <c r="A30831" s="215" t="s">
        <v>96960</v>
      </c>
      <c r="B30831" s="215">
        <v>1</v>
      </c>
      <c r="C30831" s="216" t="s">
        <v>96961</v>
      </c>
      <c r="D30831" s="215" t="s">
        <v>96962</v>
      </c>
    </row>
    <row r="30832" spans="1:4">
      <c r="A30832" s="215" t="s">
        <v>96963</v>
      </c>
      <c r="B30832" s="215">
        <v>1</v>
      </c>
      <c r="C30832" s="216" t="s">
        <v>96964</v>
      </c>
      <c r="D30832" s="215" t="s">
        <v>96965</v>
      </c>
    </row>
    <row r="30833" spans="1:4">
      <c r="A30833" s="215" t="s">
        <v>96966</v>
      </c>
      <c r="B30833" s="215">
        <v>1</v>
      </c>
      <c r="C30833" s="216" t="s">
        <v>96967</v>
      </c>
      <c r="D30833" s="215" t="s">
        <v>96968</v>
      </c>
    </row>
    <row r="30834" spans="1:4">
      <c r="A30834" s="215" t="s">
        <v>96969</v>
      </c>
      <c r="B30834" s="215">
        <v>1</v>
      </c>
      <c r="C30834" s="216" t="s">
        <v>96970</v>
      </c>
      <c r="D30834" s="215" t="s">
        <v>96971</v>
      </c>
    </row>
    <row r="30835" spans="1:4">
      <c r="A30835" s="215" t="s">
        <v>96972</v>
      </c>
      <c r="B30835" s="215">
        <v>1</v>
      </c>
      <c r="C30835" s="216" t="s">
        <v>96973</v>
      </c>
      <c r="D30835" s="215" t="s">
        <v>96974</v>
      </c>
    </row>
    <row r="30836" spans="1:4">
      <c r="A30836" s="215" t="s">
        <v>96975</v>
      </c>
      <c r="B30836" s="215">
        <v>1</v>
      </c>
      <c r="C30836" s="216" t="s">
        <v>96976</v>
      </c>
      <c r="D30836" s="215" t="s">
        <v>96977</v>
      </c>
    </row>
    <row r="30837" spans="1:4">
      <c r="A30837" s="215" t="s">
        <v>96978</v>
      </c>
      <c r="B30837" s="215">
        <v>1</v>
      </c>
      <c r="C30837" s="216" t="s">
        <v>96979</v>
      </c>
      <c r="D30837" s="215" t="s">
        <v>96980</v>
      </c>
    </row>
    <row r="30838" spans="1:4">
      <c r="A30838" s="215" t="s">
        <v>96981</v>
      </c>
      <c r="B30838" s="215">
        <v>1</v>
      </c>
      <c r="C30838" s="216" t="s">
        <v>96982</v>
      </c>
      <c r="D30838" s="215" t="s">
        <v>96983</v>
      </c>
    </row>
    <row r="30839" spans="1:4">
      <c r="A30839" s="215" t="s">
        <v>96984</v>
      </c>
      <c r="B30839" s="215">
        <v>1</v>
      </c>
      <c r="C30839" s="216" t="s">
        <v>96985</v>
      </c>
      <c r="D30839" s="215" t="s">
        <v>96986</v>
      </c>
    </row>
    <row r="30840" spans="1:4">
      <c r="A30840" s="215" t="s">
        <v>96987</v>
      </c>
      <c r="B30840" s="215">
        <v>1</v>
      </c>
      <c r="C30840" s="216" t="s">
        <v>96988</v>
      </c>
      <c r="D30840" s="215" t="s">
        <v>96989</v>
      </c>
    </row>
    <row r="30841" spans="1:4">
      <c r="A30841" s="215" t="s">
        <v>96990</v>
      </c>
      <c r="B30841" s="215">
        <v>1</v>
      </c>
      <c r="C30841" s="216" t="s">
        <v>96991</v>
      </c>
      <c r="D30841" s="215" t="s">
        <v>96992</v>
      </c>
    </row>
    <row r="30842" spans="1:4">
      <c r="A30842" s="215" t="s">
        <v>96993</v>
      </c>
      <c r="B30842" s="215">
        <v>1</v>
      </c>
      <c r="C30842" s="216" t="s">
        <v>96994</v>
      </c>
      <c r="D30842" s="215" t="s">
        <v>96995</v>
      </c>
    </row>
    <row r="30843" spans="1:4">
      <c r="A30843" s="215" t="s">
        <v>96996</v>
      </c>
      <c r="B30843" s="215">
        <v>1</v>
      </c>
      <c r="C30843" s="216" t="s">
        <v>96997</v>
      </c>
      <c r="D30843" s="215" t="s">
        <v>96998</v>
      </c>
    </row>
    <row r="30844" spans="1:4">
      <c r="A30844" s="215" t="s">
        <v>96999</v>
      </c>
      <c r="B30844" s="215">
        <v>1</v>
      </c>
      <c r="C30844" s="216" t="s">
        <v>97000</v>
      </c>
      <c r="D30844" s="215" t="s">
        <v>97001</v>
      </c>
    </row>
    <row r="30845" spans="1:4">
      <c r="A30845" s="215" t="s">
        <v>97002</v>
      </c>
      <c r="B30845" s="215">
        <v>1</v>
      </c>
      <c r="C30845" s="216" t="s">
        <v>97003</v>
      </c>
      <c r="D30845" s="215" t="s">
        <v>97004</v>
      </c>
    </row>
    <row r="30846" spans="1:4">
      <c r="A30846" s="215" t="s">
        <v>97005</v>
      </c>
      <c r="B30846" s="215">
        <v>1</v>
      </c>
      <c r="C30846" s="216" t="s">
        <v>97006</v>
      </c>
      <c r="D30846" s="215" t="s">
        <v>97007</v>
      </c>
    </row>
    <row r="30847" spans="1:4">
      <c r="A30847" s="215" t="s">
        <v>97008</v>
      </c>
      <c r="B30847" s="215">
        <v>1</v>
      </c>
      <c r="C30847" s="216" t="s">
        <v>97009</v>
      </c>
      <c r="D30847" s="215" t="s">
        <v>97010</v>
      </c>
    </row>
    <row r="30848" spans="1:4">
      <c r="A30848" s="215" t="s">
        <v>97011</v>
      </c>
      <c r="B30848" s="215">
        <v>1</v>
      </c>
      <c r="C30848" s="216" t="s">
        <v>97012</v>
      </c>
      <c r="D30848" s="215" t="s">
        <v>97013</v>
      </c>
    </row>
    <row r="30849" spans="1:4">
      <c r="A30849" s="215" t="s">
        <v>97014</v>
      </c>
      <c r="B30849" s="215">
        <v>1</v>
      </c>
      <c r="C30849" s="216" t="s">
        <v>97015</v>
      </c>
      <c r="D30849" s="215" t="s">
        <v>97016</v>
      </c>
    </row>
    <row r="30850" spans="1:4">
      <c r="A30850" s="215" t="s">
        <v>97017</v>
      </c>
      <c r="B30850" s="215">
        <v>1</v>
      </c>
      <c r="C30850" s="216" t="s">
        <v>97018</v>
      </c>
      <c r="D30850" s="215" t="s">
        <v>97019</v>
      </c>
    </row>
    <row r="30851" spans="1:4">
      <c r="A30851" s="215" t="s">
        <v>97020</v>
      </c>
      <c r="B30851" s="215">
        <v>1</v>
      </c>
      <c r="C30851" s="216" t="s">
        <v>97021</v>
      </c>
      <c r="D30851" s="215" t="s">
        <v>97022</v>
      </c>
    </row>
    <row r="30852" spans="1:4">
      <c r="A30852" s="215" t="s">
        <v>97023</v>
      </c>
      <c r="B30852" s="215">
        <v>1</v>
      </c>
      <c r="C30852" s="216" t="s">
        <v>97024</v>
      </c>
      <c r="D30852" s="215" t="s">
        <v>97025</v>
      </c>
    </row>
    <row r="30853" spans="1:4">
      <c r="A30853" s="215" t="s">
        <v>97026</v>
      </c>
      <c r="B30853" s="215">
        <v>1</v>
      </c>
      <c r="C30853" s="216" t="s">
        <v>97027</v>
      </c>
      <c r="D30853" s="215" t="s">
        <v>97028</v>
      </c>
    </row>
    <row r="30854" spans="1:4">
      <c r="A30854" s="215" t="s">
        <v>97029</v>
      </c>
      <c r="B30854" s="215">
        <v>1</v>
      </c>
      <c r="C30854" s="216" t="s">
        <v>97030</v>
      </c>
      <c r="D30854" s="215" t="s">
        <v>97031</v>
      </c>
    </row>
    <row r="30855" spans="1:4">
      <c r="A30855" s="215" t="s">
        <v>97032</v>
      </c>
      <c r="B30855" s="215">
        <v>1</v>
      </c>
      <c r="C30855" s="216" t="s">
        <v>97033</v>
      </c>
      <c r="D30855" s="215" t="s">
        <v>97034</v>
      </c>
    </row>
    <row r="30856" spans="1:4">
      <c r="A30856" s="215" t="s">
        <v>97035</v>
      </c>
      <c r="B30856" s="215">
        <v>1</v>
      </c>
      <c r="C30856" s="216" t="s">
        <v>97036</v>
      </c>
      <c r="D30856" s="215" t="s">
        <v>97037</v>
      </c>
    </row>
    <row r="30857" spans="1:4">
      <c r="A30857" s="215" t="s">
        <v>97038</v>
      </c>
      <c r="B30857" s="215">
        <v>1</v>
      </c>
      <c r="C30857" s="216" t="s">
        <v>97039</v>
      </c>
      <c r="D30857" s="215" t="s">
        <v>97040</v>
      </c>
    </row>
    <row r="30858" spans="1:4">
      <c r="A30858" s="215" t="s">
        <v>97041</v>
      </c>
      <c r="B30858" s="215">
        <v>1</v>
      </c>
      <c r="C30858" s="216" t="s">
        <v>97042</v>
      </c>
      <c r="D30858" s="215" t="s">
        <v>97043</v>
      </c>
    </row>
    <row r="30859" spans="1:4">
      <c r="A30859" s="215" t="s">
        <v>97044</v>
      </c>
      <c r="B30859" s="215">
        <v>1</v>
      </c>
      <c r="C30859" s="216" t="s">
        <v>97045</v>
      </c>
      <c r="D30859" s="215" t="s">
        <v>97046</v>
      </c>
    </row>
    <row r="30860" spans="1:4">
      <c r="A30860" s="215" t="s">
        <v>97047</v>
      </c>
      <c r="B30860" s="215">
        <v>1</v>
      </c>
      <c r="C30860" s="216" t="s">
        <v>97048</v>
      </c>
      <c r="D30860" s="215" t="s">
        <v>97049</v>
      </c>
    </row>
    <row r="30861" spans="1:4">
      <c r="A30861" s="215" t="s">
        <v>97050</v>
      </c>
      <c r="B30861" s="215">
        <v>1</v>
      </c>
      <c r="C30861" s="216" t="s">
        <v>97051</v>
      </c>
      <c r="D30861" s="215" t="s">
        <v>97052</v>
      </c>
    </row>
    <row r="30862" spans="1:4">
      <c r="A30862" s="215" t="s">
        <v>97053</v>
      </c>
      <c r="B30862" s="215">
        <v>1</v>
      </c>
      <c r="C30862" s="216" t="s">
        <v>97054</v>
      </c>
      <c r="D30862" s="215" t="s">
        <v>97055</v>
      </c>
    </row>
    <row r="30863" spans="1:4">
      <c r="A30863" s="215" t="s">
        <v>97056</v>
      </c>
      <c r="B30863" s="215">
        <v>1</v>
      </c>
      <c r="C30863" s="216" t="s">
        <v>97057</v>
      </c>
      <c r="D30863" s="215" t="s">
        <v>97058</v>
      </c>
    </row>
    <row r="30864" spans="1:4">
      <c r="A30864" s="215" t="s">
        <v>97059</v>
      </c>
      <c r="B30864" s="215">
        <v>1</v>
      </c>
      <c r="C30864" s="216" t="s">
        <v>97060</v>
      </c>
      <c r="D30864" s="215" t="s">
        <v>97061</v>
      </c>
    </row>
    <row r="30865" spans="1:4">
      <c r="A30865" s="215" t="s">
        <v>97062</v>
      </c>
      <c r="B30865" s="215">
        <v>1</v>
      </c>
      <c r="C30865" s="216" t="s">
        <v>97063</v>
      </c>
      <c r="D30865" s="215" t="s">
        <v>97064</v>
      </c>
    </row>
    <row r="30866" spans="1:4">
      <c r="A30866" s="215" t="s">
        <v>97065</v>
      </c>
      <c r="B30866" s="215">
        <v>1</v>
      </c>
      <c r="C30866" s="216" t="s">
        <v>97066</v>
      </c>
      <c r="D30866" s="215" t="s">
        <v>97067</v>
      </c>
    </row>
    <row r="30867" spans="1:4">
      <c r="A30867" s="215" t="s">
        <v>97068</v>
      </c>
      <c r="B30867" s="215">
        <v>1</v>
      </c>
      <c r="C30867" s="216" t="s">
        <v>97069</v>
      </c>
      <c r="D30867" s="215" t="s">
        <v>97070</v>
      </c>
    </row>
    <row r="30868" spans="1:4">
      <c r="A30868" s="215" t="s">
        <v>97071</v>
      </c>
      <c r="B30868" s="215">
        <v>1</v>
      </c>
      <c r="C30868" s="216" t="s">
        <v>97072</v>
      </c>
      <c r="D30868" s="215" t="s">
        <v>97073</v>
      </c>
    </row>
    <row r="30869" spans="1:4">
      <c r="A30869" s="215" t="s">
        <v>97074</v>
      </c>
      <c r="B30869" s="215">
        <v>1</v>
      </c>
      <c r="C30869" s="216" t="s">
        <v>97075</v>
      </c>
      <c r="D30869" s="215" t="s">
        <v>97076</v>
      </c>
    </row>
    <row r="30870" spans="1:4">
      <c r="A30870" s="215" t="s">
        <v>97077</v>
      </c>
      <c r="B30870" s="215">
        <v>1</v>
      </c>
      <c r="C30870" s="216" t="s">
        <v>97078</v>
      </c>
      <c r="D30870" s="215" t="s">
        <v>97079</v>
      </c>
    </row>
    <row r="30871" spans="1:4">
      <c r="A30871" s="215" t="s">
        <v>97080</v>
      </c>
      <c r="B30871" s="215">
        <v>1</v>
      </c>
      <c r="C30871" s="216" t="s">
        <v>97081</v>
      </c>
      <c r="D30871" s="215" t="s">
        <v>97082</v>
      </c>
    </row>
    <row r="30872" spans="1:4">
      <c r="A30872" s="215" t="s">
        <v>97083</v>
      </c>
      <c r="B30872" s="215">
        <v>1</v>
      </c>
      <c r="C30872" s="216" t="s">
        <v>97084</v>
      </c>
      <c r="D30872" s="215" t="s">
        <v>97085</v>
      </c>
    </row>
    <row r="30873" spans="1:4">
      <c r="A30873" s="215" t="s">
        <v>97086</v>
      </c>
      <c r="B30873" s="215">
        <v>1</v>
      </c>
      <c r="C30873" s="216" t="s">
        <v>97087</v>
      </c>
      <c r="D30873" s="215" t="s">
        <v>97088</v>
      </c>
    </row>
    <row r="30874" spans="1:4">
      <c r="A30874" s="215" t="s">
        <v>97089</v>
      </c>
      <c r="B30874" s="215">
        <v>1</v>
      </c>
      <c r="C30874" s="216" t="s">
        <v>97090</v>
      </c>
      <c r="D30874" s="215" t="s">
        <v>97091</v>
      </c>
    </row>
    <row r="30875" spans="1:4">
      <c r="A30875" s="215" t="s">
        <v>97092</v>
      </c>
      <c r="B30875" s="215">
        <v>1</v>
      </c>
      <c r="C30875" s="216" t="s">
        <v>97093</v>
      </c>
      <c r="D30875" s="215" t="s">
        <v>97094</v>
      </c>
    </row>
    <row r="30876" spans="1:4">
      <c r="A30876" s="215" t="s">
        <v>97095</v>
      </c>
      <c r="B30876" s="215">
        <v>1</v>
      </c>
      <c r="C30876" s="216" t="s">
        <v>97096</v>
      </c>
      <c r="D30876" s="215" t="s">
        <v>97097</v>
      </c>
    </row>
    <row r="30877" spans="1:4">
      <c r="A30877" s="215" t="s">
        <v>97098</v>
      </c>
      <c r="B30877" s="215">
        <v>1</v>
      </c>
      <c r="C30877" s="216" t="s">
        <v>97099</v>
      </c>
      <c r="D30877" s="215" t="s">
        <v>97100</v>
      </c>
    </row>
    <row r="30878" spans="1:4">
      <c r="A30878" s="215" t="s">
        <v>97101</v>
      </c>
      <c r="B30878" s="215">
        <v>1</v>
      </c>
      <c r="C30878" s="216" t="s">
        <v>97102</v>
      </c>
      <c r="D30878" s="215" t="s">
        <v>97103</v>
      </c>
    </row>
    <row r="30879" spans="1:4">
      <c r="A30879" s="215" t="s">
        <v>111590</v>
      </c>
      <c r="B30879" s="215">
        <v>1</v>
      </c>
      <c r="C30879" s="216" t="s">
        <v>111591</v>
      </c>
      <c r="D30879" s="215" t="s">
        <v>96977</v>
      </c>
    </row>
    <row r="30880" spans="1:4">
      <c r="A30880" s="215" t="s">
        <v>97104</v>
      </c>
      <c r="B30880" s="215">
        <v>1</v>
      </c>
      <c r="C30880" s="216" t="s">
        <v>97105</v>
      </c>
      <c r="D30880" s="215" t="s">
        <v>97106</v>
      </c>
    </row>
    <row r="30881" spans="1:4">
      <c r="A30881" s="215" t="s">
        <v>97107</v>
      </c>
      <c r="B30881" s="215">
        <v>1</v>
      </c>
      <c r="C30881" s="216" t="s">
        <v>97108</v>
      </c>
      <c r="D30881" s="215" t="s">
        <v>97109</v>
      </c>
    </row>
    <row r="30882" spans="1:4">
      <c r="A30882" s="215" t="s">
        <v>97110</v>
      </c>
      <c r="B30882" s="215">
        <v>1</v>
      </c>
      <c r="C30882" s="216" t="s">
        <v>111592</v>
      </c>
      <c r="D30882" s="215" t="s">
        <v>97111</v>
      </c>
    </row>
    <row r="30883" spans="1:4">
      <c r="A30883" s="215" t="s">
        <v>97112</v>
      </c>
      <c r="B30883" s="215">
        <v>1</v>
      </c>
      <c r="C30883" s="216" t="s">
        <v>97113</v>
      </c>
      <c r="D30883" s="215" t="s">
        <v>97114</v>
      </c>
    </row>
    <row r="30884" spans="1:4">
      <c r="A30884" s="215" t="s">
        <v>97115</v>
      </c>
      <c r="B30884" s="215">
        <v>1</v>
      </c>
      <c r="C30884" s="216" t="s">
        <v>97116</v>
      </c>
      <c r="D30884" s="215" t="s">
        <v>97117</v>
      </c>
    </row>
    <row r="30885" spans="1:4">
      <c r="A30885" s="215" t="s">
        <v>97118</v>
      </c>
      <c r="B30885" s="215">
        <v>1</v>
      </c>
      <c r="C30885" s="216" t="s">
        <v>111593</v>
      </c>
      <c r="D30885" s="215" t="s">
        <v>97119</v>
      </c>
    </row>
    <row r="30886" spans="1:4">
      <c r="A30886" s="215" t="s">
        <v>97120</v>
      </c>
      <c r="B30886" s="215">
        <v>1</v>
      </c>
      <c r="C30886" s="216" t="s">
        <v>97121</v>
      </c>
      <c r="D30886" s="215" t="s">
        <v>97122</v>
      </c>
    </row>
    <row r="30887" spans="1:4">
      <c r="A30887" s="215" t="s">
        <v>97123</v>
      </c>
      <c r="B30887" s="215">
        <v>1</v>
      </c>
      <c r="C30887" s="216" t="s">
        <v>97124</v>
      </c>
      <c r="D30887" s="215" t="s">
        <v>97125</v>
      </c>
    </row>
    <row r="30888" spans="1:4">
      <c r="A30888" s="215" t="s">
        <v>97126</v>
      </c>
      <c r="B30888" s="215">
        <v>1</v>
      </c>
      <c r="C30888" s="216" t="s">
        <v>111594</v>
      </c>
      <c r="D30888" s="215" t="s">
        <v>97127</v>
      </c>
    </row>
    <row r="30889" spans="1:4">
      <c r="A30889" s="215" t="s">
        <v>97128</v>
      </c>
      <c r="B30889" s="215">
        <v>1</v>
      </c>
      <c r="C30889" s="216" t="s">
        <v>97129</v>
      </c>
      <c r="D30889" s="215" t="s">
        <v>97130</v>
      </c>
    </row>
    <row r="30890" spans="1:4">
      <c r="A30890" s="215" t="s">
        <v>97131</v>
      </c>
      <c r="B30890" s="215">
        <v>1</v>
      </c>
      <c r="C30890" s="216" t="s">
        <v>97132</v>
      </c>
      <c r="D30890" s="215" t="s">
        <v>97133</v>
      </c>
    </row>
    <row r="30891" spans="1:4">
      <c r="A30891" s="215" t="s">
        <v>97134</v>
      </c>
      <c r="B30891" s="215">
        <v>1</v>
      </c>
      <c r="C30891" s="216" t="s">
        <v>97135</v>
      </c>
      <c r="D30891" s="215" t="s">
        <v>97136</v>
      </c>
    </row>
    <row r="30892" spans="1:4">
      <c r="A30892" s="215" t="s">
        <v>97137</v>
      </c>
      <c r="B30892" s="215">
        <v>1</v>
      </c>
      <c r="C30892" s="216" t="s">
        <v>97138</v>
      </c>
      <c r="D30892" s="215" t="s">
        <v>97139</v>
      </c>
    </row>
    <row r="30893" spans="1:4">
      <c r="A30893" s="215" t="s">
        <v>97140</v>
      </c>
      <c r="B30893" s="215">
        <v>1</v>
      </c>
      <c r="C30893" s="216" t="s">
        <v>97141</v>
      </c>
      <c r="D30893" s="215" t="s">
        <v>95251</v>
      </c>
    </row>
    <row r="30894" spans="1:4">
      <c r="A30894" s="215" t="s">
        <v>97142</v>
      </c>
      <c r="B30894" s="215">
        <v>1</v>
      </c>
      <c r="C30894" s="216" t="s">
        <v>97143</v>
      </c>
      <c r="D30894" s="215" t="s">
        <v>97144</v>
      </c>
    </row>
    <row r="30895" spans="1:4">
      <c r="A30895" s="215" t="s">
        <v>97145</v>
      </c>
      <c r="B30895" s="215">
        <v>1</v>
      </c>
      <c r="C30895" s="216" t="s">
        <v>97146</v>
      </c>
      <c r="D30895" s="215" t="s">
        <v>97147</v>
      </c>
    </row>
    <row r="30896" spans="1:4">
      <c r="A30896" s="215" t="s">
        <v>97148</v>
      </c>
      <c r="B30896" s="215">
        <v>1</v>
      </c>
      <c r="C30896" s="216" t="s">
        <v>97149</v>
      </c>
      <c r="D30896" s="215" t="s">
        <v>97150</v>
      </c>
    </row>
    <row r="30897" spans="1:4">
      <c r="A30897" s="215" t="s">
        <v>97151</v>
      </c>
      <c r="B30897" s="215">
        <v>1</v>
      </c>
      <c r="C30897" s="216" t="s">
        <v>97152</v>
      </c>
      <c r="D30897" s="215" t="s">
        <v>97153</v>
      </c>
    </row>
    <row r="30898" spans="1:4">
      <c r="A30898" s="215" t="s">
        <v>97154</v>
      </c>
      <c r="B30898" s="215">
        <v>1</v>
      </c>
      <c r="C30898" s="216" t="s">
        <v>97155</v>
      </c>
      <c r="D30898" s="215" t="s">
        <v>95265</v>
      </c>
    </row>
    <row r="30899" spans="1:4">
      <c r="A30899" s="215" t="s">
        <v>97156</v>
      </c>
      <c r="B30899" s="215">
        <v>1</v>
      </c>
      <c r="C30899" s="216" t="s">
        <v>97157</v>
      </c>
      <c r="D30899" s="215" t="s">
        <v>97158</v>
      </c>
    </row>
    <row r="30900" spans="1:4">
      <c r="A30900" s="215" t="s">
        <v>97159</v>
      </c>
      <c r="B30900" s="215">
        <v>1</v>
      </c>
      <c r="C30900" s="216" t="s">
        <v>97160</v>
      </c>
      <c r="D30900" s="215" t="s">
        <v>97161</v>
      </c>
    </row>
    <row r="30901" spans="1:4">
      <c r="A30901" s="215" t="s">
        <v>97162</v>
      </c>
      <c r="B30901" s="215">
        <v>1</v>
      </c>
      <c r="C30901" s="216" t="s">
        <v>97163</v>
      </c>
      <c r="D30901" s="215" t="s">
        <v>97164</v>
      </c>
    </row>
    <row r="30902" spans="1:4">
      <c r="A30902" s="215" t="s">
        <v>97165</v>
      </c>
      <c r="B30902" s="215">
        <v>1</v>
      </c>
      <c r="C30902" s="216" t="s">
        <v>97166</v>
      </c>
      <c r="D30902" s="215" t="s">
        <v>97167</v>
      </c>
    </row>
    <row r="30903" spans="1:4">
      <c r="A30903" s="215" t="s">
        <v>97168</v>
      </c>
      <c r="B30903" s="215">
        <v>1</v>
      </c>
      <c r="C30903" s="216" t="s">
        <v>97169</v>
      </c>
      <c r="D30903" s="215" t="s">
        <v>97170</v>
      </c>
    </row>
    <row r="30904" spans="1:4">
      <c r="A30904" s="215" t="s">
        <v>97171</v>
      </c>
      <c r="B30904" s="215">
        <v>1</v>
      </c>
      <c r="C30904" s="216" t="s">
        <v>97172</v>
      </c>
      <c r="D30904" s="215" t="s">
        <v>97173</v>
      </c>
    </row>
    <row r="30905" spans="1:4">
      <c r="A30905" s="215" t="s">
        <v>97174</v>
      </c>
      <c r="B30905" s="215">
        <v>1</v>
      </c>
      <c r="C30905" s="216" t="s">
        <v>97175</v>
      </c>
      <c r="D30905" s="215" t="s">
        <v>95352</v>
      </c>
    </row>
    <row r="30906" spans="1:4">
      <c r="A30906" s="215" t="s">
        <v>97176</v>
      </c>
      <c r="B30906" s="215">
        <v>1</v>
      </c>
      <c r="C30906" s="216" t="s">
        <v>97177</v>
      </c>
      <c r="D30906" s="215" t="s">
        <v>97178</v>
      </c>
    </row>
    <row r="30907" spans="1:4">
      <c r="A30907" s="215" t="s">
        <v>97179</v>
      </c>
      <c r="B30907" s="215">
        <v>1</v>
      </c>
      <c r="C30907" s="216" t="s">
        <v>97180</v>
      </c>
      <c r="D30907" s="215" t="s">
        <v>97181</v>
      </c>
    </row>
    <row r="30908" spans="1:4">
      <c r="A30908" s="215" t="s">
        <v>97182</v>
      </c>
      <c r="B30908" s="215">
        <v>1</v>
      </c>
      <c r="C30908" s="216" t="s">
        <v>97183</v>
      </c>
      <c r="D30908" s="215" t="s">
        <v>97184</v>
      </c>
    </row>
    <row r="30909" spans="1:4">
      <c r="A30909" s="215" t="s">
        <v>97185</v>
      </c>
      <c r="B30909" s="215">
        <v>1</v>
      </c>
      <c r="C30909" s="216" t="s">
        <v>97186</v>
      </c>
      <c r="D30909" s="215" t="s">
        <v>97187</v>
      </c>
    </row>
    <row r="30910" spans="1:4">
      <c r="A30910" s="215" t="s">
        <v>97188</v>
      </c>
      <c r="B30910" s="215">
        <v>1</v>
      </c>
      <c r="C30910" s="216" t="s">
        <v>97189</v>
      </c>
      <c r="D30910" s="215" t="s">
        <v>97190</v>
      </c>
    </row>
    <row r="30911" spans="1:4">
      <c r="A30911" s="215" t="s">
        <v>97191</v>
      </c>
      <c r="B30911" s="215">
        <v>1</v>
      </c>
      <c r="C30911" s="216" t="s">
        <v>97192</v>
      </c>
      <c r="D30911" s="215" t="s">
        <v>97193</v>
      </c>
    </row>
    <row r="30912" spans="1:4">
      <c r="A30912" s="215" t="s">
        <v>97194</v>
      </c>
      <c r="B30912" s="215">
        <v>1</v>
      </c>
      <c r="C30912" s="216" t="s">
        <v>97195</v>
      </c>
      <c r="D30912" s="215" t="s">
        <v>97196</v>
      </c>
    </row>
    <row r="30913" spans="1:4">
      <c r="A30913" s="215" t="s">
        <v>97197</v>
      </c>
      <c r="B30913" s="215">
        <v>1</v>
      </c>
      <c r="C30913" s="216" t="s">
        <v>97198</v>
      </c>
      <c r="D30913" s="215" t="s">
        <v>97199</v>
      </c>
    </row>
    <row r="30914" spans="1:4">
      <c r="A30914" s="215" t="s">
        <v>97200</v>
      </c>
      <c r="B30914" s="215">
        <v>1</v>
      </c>
      <c r="C30914" s="216" t="s">
        <v>97201</v>
      </c>
      <c r="D30914" s="215" t="s">
        <v>97202</v>
      </c>
    </row>
    <row r="30915" spans="1:4">
      <c r="A30915" s="215" t="s">
        <v>97203</v>
      </c>
      <c r="B30915" s="215">
        <v>1</v>
      </c>
      <c r="C30915" s="216" t="s">
        <v>97204</v>
      </c>
      <c r="D30915" s="215" t="s">
        <v>97205</v>
      </c>
    </row>
    <row r="30916" spans="1:4">
      <c r="A30916" s="215" t="s">
        <v>97206</v>
      </c>
      <c r="B30916" s="215">
        <v>1</v>
      </c>
      <c r="C30916" s="216" t="s">
        <v>97207</v>
      </c>
      <c r="D30916" s="215" t="s">
        <v>97208</v>
      </c>
    </row>
    <row r="30917" spans="1:4">
      <c r="A30917" s="215" t="s">
        <v>97209</v>
      </c>
      <c r="B30917" s="215">
        <v>1</v>
      </c>
      <c r="C30917" s="216" t="s">
        <v>97210</v>
      </c>
      <c r="D30917" s="215" t="s">
        <v>97211</v>
      </c>
    </row>
    <row r="30918" spans="1:4">
      <c r="A30918" s="215" t="s">
        <v>97212</v>
      </c>
      <c r="B30918" s="215">
        <v>1</v>
      </c>
      <c r="C30918" s="216" t="s">
        <v>97213</v>
      </c>
      <c r="D30918" s="215" t="s">
        <v>97214</v>
      </c>
    </row>
    <row r="30919" spans="1:4">
      <c r="A30919" s="215" t="s">
        <v>97215</v>
      </c>
      <c r="B30919" s="215">
        <v>1</v>
      </c>
      <c r="C30919" s="216" t="s">
        <v>97216</v>
      </c>
      <c r="D30919" s="215" t="s">
        <v>97217</v>
      </c>
    </row>
    <row r="30920" spans="1:4">
      <c r="A30920" s="215" t="s">
        <v>97218</v>
      </c>
      <c r="B30920" s="215">
        <v>1</v>
      </c>
      <c r="C30920" s="216" t="s">
        <v>97219</v>
      </c>
      <c r="D30920" s="215" t="s">
        <v>97220</v>
      </c>
    </row>
    <row r="30921" spans="1:4">
      <c r="A30921" s="215" t="s">
        <v>97221</v>
      </c>
      <c r="B30921" s="215">
        <v>1</v>
      </c>
      <c r="C30921" s="216" t="s">
        <v>97222</v>
      </c>
      <c r="D30921" s="215" t="s">
        <v>97223</v>
      </c>
    </row>
    <row r="30922" spans="1:4">
      <c r="A30922" s="215" t="s">
        <v>97224</v>
      </c>
      <c r="B30922" s="215">
        <v>1</v>
      </c>
      <c r="C30922" s="216" t="s">
        <v>97225</v>
      </c>
      <c r="D30922" s="215" t="s">
        <v>97226</v>
      </c>
    </row>
    <row r="30923" spans="1:4">
      <c r="A30923" s="215" t="s">
        <v>97227</v>
      </c>
      <c r="B30923" s="215">
        <v>1</v>
      </c>
      <c r="C30923" s="216" t="s">
        <v>97228</v>
      </c>
      <c r="D30923" s="215" t="s">
        <v>97229</v>
      </c>
    </row>
    <row r="30924" spans="1:4">
      <c r="A30924" s="215" t="s">
        <v>97230</v>
      </c>
      <c r="B30924" s="215">
        <v>1</v>
      </c>
      <c r="C30924" s="216" t="s">
        <v>97231</v>
      </c>
      <c r="D30924" s="215" t="s">
        <v>95436</v>
      </c>
    </row>
    <row r="30925" spans="1:4">
      <c r="A30925" s="215" t="s">
        <v>97232</v>
      </c>
      <c r="B30925" s="215">
        <v>1</v>
      </c>
      <c r="C30925" s="216" t="s">
        <v>97233</v>
      </c>
      <c r="D30925" s="215" t="s">
        <v>97234</v>
      </c>
    </row>
    <row r="30926" spans="1:4">
      <c r="A30926" s="215" t="s">
        <v>97235</v>
      </c>
      <c r="B30926" s="215">
        <v>1</v>
      </c>
      <c r="C30926" s="216" t="s">
        <v>97236</v>
      </c>
      <c r="D30926" s="215" t="s">
        <v>97237</v>
      </c>
    </row>
    <row r="30927" spans="1:4">
      <c r="A30927" s="215" t="s">
        <v>97238</v>
      </c>
      <c r="B30927" s="215">
        <v>1</v>
      </c>
      <c r="C30927" s="216" t="s">
        <v>97239</v>
      </c>
      <c r="D30927" s="215" t="s">
        <v>95463</v>
      </c>
    </row>
    <row r="30928" spans="1:4">
      <c r="A30928" s="215" t="s">
        <v>97240</v>
      </c>
      <c r="B30928" s="215">
        <v>1</v>
      </c>
      <c r="C30928" s="216" t="s">
        <v>97241</v>
      </c>
      <c r="D30928" s="215" t="s">
        <v>97242</v>
      </c>
    </row>
    <row r="30929" spans="1:4">
      <c r="A30929" s="215" t="s">
        <v>97243</v>
      </c>
      <c r="B30929" s="215">
        <v>1</v>
      </c>
      <c r="C30929" s="216" t="s">
        <v>97244</v>
      </c>
      <c r="D30929" s="215" t="s">
        <v>97245</v>
      </c>
    </row>
    <row r="30930" spans="1:4">
      <c r="A30930" s="215" t="s">
        <v>97246</v>
      </c>
      <c r="B30930" s="215">
        <v>1</v>
      </c>
      <c r="C30930" s="216" t="s">
        <v>97247</v>
      </c>
      <c r="D30930" s="215" t="s">
        <v>97248</v>
      </c>
    </row>
    <row r="30931" spans="1:4">
      <c r="A30931" s="215" t="s">
        <v>97249</v>
      </c>
      <c r="B30931" s="215">
        <v>1</v>
      </c>
      <c r="C30931" s="216" t="s">
        <v>97250</v>
      </c>
      <c r="D30931" s="215" t="s">
        <v>97251</v>
      </c>
    </row>
    <row r="30932" spans="1:4">
      <c r="A30932" s="215" t="s">
        <v>97252</v>
      </c>
      <c r="B30932" s="215">
        <v>1</v>
      </c>
      <c r="C30932" s="216" t="s">
        <v>97253</v>
      </c>
      <c r="D30932" s="215" t="s">
        <v>97254</v>
      </c>
    </row>
    <row r="30933" spans="1:4">
      <c r="A30933" s="215" t="s">
        <v>97255</v>
      </c>
      <c r="B30933" s="215">
        <v>1</v>
      </c>
      <c r="C30933" s="216" t="s">
        <v>97256</v>
      </c>
      <c r="D30933" s="215" t="s">
        <v>97257</v>
      </c>
    </row>
    <row r="30934" spans="1:4">
      <c r="A30934" s="215" t="s">
        <v>97258</v>
      </c>
      <c r="B30934" s="215">
        <v>1</v>
      </c>
      <c r="C30934" s="216" t="s">
        <v>97259</v>
      </c>
      <c r="D30934" s="215" t="s">
        <v>97260</v>
      </c>
    </row>
    <row r="30935" spans="1:4">
      <c r="A30935" s="215" t="s">
        <v>97261</v>
      </c>
      <c r="B30935" s="215">
        <v>1</v>
      </c>
      <c r="C30935" s="216" t="s">
        <v>97262</v>
      </c>
      <c r="D30935" s="215" t="s">
        <v>97263</v>
      </c>
    </row>
    <row r="30936" spans="1:4">
      <c r="A30936" s="215" t="s">
        <v>97264</v>
      </c>
      <c r="B30936" s="215">
        <v>1</v>
      </c>
      <c r="C30936" s="216" t="s">
        <v>97265</v>
      </c>
      <c r="D30936" s="215" t="s">
        <v>97266</v>
      </c>
    </row>
    <row r="30937" spans="1:4">
      <c r="A30937" s="215" t="s">
        <v>97267</v>
      </c>
      <c r="B30937" s="215">
        <v>1</v>
      </c>
      <c r="C30937" s="216" t="s">
        <v>97268</v>
      </c>
      <c r="D30937" s="215" t="s">
        <v>97269</v>
      </c>
    </row>
    <row r="30938" spans="1:4">
      <c r="A30938" s="215" t="s">
        <v>97270</v>
      </c>
      <c r="B30938" s="215">
        <v>1</v>
      </c>
      <c r="C30938" s="216" t="s">
        <v>97271</v>
      </c>
      <c r="D30938" s="215" t="s">
        <v>97272</v>
      </c>
    </row>
    <row r="30939" spans="1:4">
      <c r="A30939" s="215" t="s">
        <v>97273</v>
      </c>
      <c r="B30939" s="215">
        <v>1</v>
      </c>
      <c r="C30939" s="216" t="s">
        <v>97274</v>
      </c>
      <c r="D30939" s="215" t="s">
        <v>97275</v>
      </c>
    </row>
    <row r="30940" spans="1:4">
      <c r="A30940" s="215" t="s">
        <v>97276</v>
      </c>
      <c r="B30940" s="215">
        <v>1</v>
      </c>
      <c r="C30940" s="216" t="s">
        <v>97277</v>
      </c>
      <c r="D30940" s="215" t="s">
        <v>97278</v>
      </c>
    </row>
    <row r="30941" spans="1:4">
      <c r="A30941" s="215" t="s">
        <v>97279</v>
      </c>
      <c r="B30941" s="215">
        <v>1</v>
      </c>
      <c r="C30941" s="216" t="s">
        <v>97280</v>
      </c>
      <c r="D30941" s="215" t="s">
        <v>97281</v>
      </c>
    </row>
    <row r="30942" spans="1:4">
      <c r="A30942" s="215" t="s">
        <v>97282</v>
      </c>
      <c r="B30942" s="215">
        <v>1</v>
      </c>
      <c r="C30942" s="216" t="s">
        <v>97283</v>
      </c>
      <c r="D30942" s="215" t="s">
        <v>97284</v>
      </c>
    </row>
    <row r="30943" spans="1:4">
      <c r="A30943" s="215" t="s">
        <v>97285</v>
      </c>
      <c r="B30943" s="215">
        <v>1</v>
      </c>
      <c r="C30943" s="216" t="s">
        <v>97286</v>
      </c>
      <c r="D30943" s="215" t="s">
        <v>97287</v>
      </c>
    </row>
    <row r="30944" spans="1:4">
      <c r="A30944" s="215" t="s">
        <v>97288</v>
      </c>
      <c r="B30944" s="215">
        <v>1</v>
      </c>
      <c r="C30944" s="216" t="s">
        <v>97289</v>
      </c>
      <c r="D30944" s="215" t="s">
        <v>97290</v>
      </c>
    </row>
    <row r="30945" spans="1:4">
      <c r="A30945" s="215" t="s">
        <v>97291</v>
      </c>
      <c r="B30945" s="215">
        <v>1</v>
      </c>
      <c r="C30945" s="216" t="s">
        <v>97292</v>
      </c>
      <c r="D30945" s="215" t="s">
        <v>97293</v>
      </c>
    </row>
    <row r="30946" spans="1:4">
      <c r="A30946" s="215" t="s">
        <v>97294</v>
      </c>
      <c r="B30946" s="215">
        <v>1</v>
      </c>
      <c r="C30946" s="216" t="s">
        <v>97295</v>
      </c>
      <c r="D30946" s="215" t="s">
        <v>97296</v>
      </c>
    </row>
    <row r="30947" spans="1:4">
      <c r="A30947" s="215" t="s">
        <v>97297</v>
      </c>
      <c r="B30947" s="215">
        <v>1</v>
      </c>
      <c r="C30947" s="216" t="s">
        <v>97298</v>
      </c>
      <c r="D30947" s="215" t="s">
        <v>97299</v>
      </c>
    </row>
    <row r="30948" spans="1:4">
      <c r="A30948" s="215" t="s">
        <v>97300</v>
      </c>
      <c r="B30948" s="215">
        <v>1</v>
      </c>
      <c r="C30948" s="216" t="s">
        <v>97301</v>
      </c>
      <c r="D30948" s="215" t="s">
        <v>97302</v>
      </c>
    </row>
    <row r="30949" spans="1:4">
      <c r="A30949" s="215" t="s">
        <v>97303</v>
      </c>
      <c r="B30949" s="215">
        <v>1</v>
      </c>
      <c r="C30949" s="216" t="s">
        <v>97304</v>
      </c>
      <c r="D30949" s="215" t="s">
        <v>97305</v>
      </c>
    </row>
    <row r="30950" spans="1:4">
      <c r="A30950" s="215" t="s">
        <v>97306</v>
      </c>
      <c r="B30950" s="215">
        <v>1</v>
      </c>
      <c r="C30950" s="216" t="s">
        <v>97307</v>
      </c>
      <c r="D30950" s="215" t="s">
        <v>97308</v>
      </c>
    </row>
    <row r="30951" spans="1:4">
      <c r="A30951" s="215" t="s">
        <v>97309</v>
      </c>
      <c r="B30951" s="215">
        <v>1</v>
      </c>
      <c r="C30951" s="216" t="s">
        <v>97310</v>
      </c>
      <c r="D30951" s="215" t="s">
        <v>97311</v>
      </c>
    </row>
    <row r="30952" spans="1:4">
      <c r="A30952" s="215" t="s">
        <v>97312</v>
      </c>
      <c r="B30952" s="215">
        <v>1</v>
      </c>
      <c r="C30952" s="216" t="s">
        <v>97313</v>
      </c>
      <c r="D30952" s="215" t="s">
        <v>97314</v>
      </c>
    </row>
    <row r="30953" spans="1:4">
      <c r="A30953" s="215" t="s">
        <v>97315</v>
      </c>
      <c r="B30953" s="215">
        <v>1</v>
      </c>
      <c r="C30953" s="216" t="s">
        <v>97316</v>
      </c>
      <c r="D30953" s="215" t="s">
        <v>97317</v>
      </c>
    </row>
    <row r="30954" spans="1:4">
      <c r="A30954" s="215" t="s">
        <v>97318</v>
      </c>
      <c r="B30954" s="215">
        <v>1</v>
      </c>
      <c r="C30954" s="216" t="s">
        <v>97319</v>
      </c>
      <c r="D30954" s="215" t="s">
        <v>97320</v>
      </c>
    </row>
    <row r="30955" spans="1:4">
      <c r="A30955" s="215" t="s">
        <v>97321</v>
      </c>
      <c r="B30955" s="215">
        <v>1</v>
      </c>
      <c r="C30955" s="216" t="s">
        <v>97322</v>
      </c>
      <c r="D30955" s="215" t="s">
        <v>97323</v>
      </c>
    </row>
    <row r="30956" spans="1:4">
      <c r="A30956" s="215" t="s">
        <v>97324</v>
      </c>
      <c r="B30956" s="215">
        <v>1</v>
      </c>
      <c r="C30956" s="216" t="s">
        <v>97325</v>
      </c>
      <c r="D30956" s="215" t="s">
        <v>97326</v>
      </c>
    </row>
    <row r="30957" spans="1:4">
      <c r="A30957" s="215" t="s">
        <v>97327</v>
      </c>
      <c r="B30957" s="215">
        <v>1</v>
      </c>
      <c r="C30957" s="216" t="s">
        <v>97328</v>
      </c>
      <c r="D30957" s="215" t="s">
        <v>97329</v>
      </c>
    </row>
    <row r="30958" spans="1:4">
      <c r="A30958" s="215" t="s">
        <v>111595</v>
      </c>
      <c r="B30958" s="215">
        <v>2</v>
      </c>
      <c r="C30958" s="216" t="s">
        <v>111596</v>
      </c>
      <c r="D30958" s="215" t="s">
        <v>111597</v>
      </c>
    </row>
    <row r="30959" spans="1:4">
      <c r="A30959" s="215" t="s">
        <v>97330</v>
      </c>
      <c r="B30959" s="215">
        <v>1</v>
      </c>
      <c r="C30959" s="216" t="s">
        <v>97331</v>
      </c>
      <c r="D30959" s="215" t="s">
        <v>97332</v>
      </c>
    </row>
    <row r="30960" spans="1:4">
      <c r="A30960" s="215" t="s">
        <v>97333</v>
      </c>
      <c r="B30960" s="215">
        <v>1</v>
      </c>
      <c r="C30960" s="216" t="s">
        <v>97334</v>
      </c>
      <c r="D30960" s="215" t="s">
        <v>97335</v>
      </c>
    </row>
    <row r="30961" spans="1:4">
      <c r="A30961" s="215" t="s">
        <v>97336</v>
      </c>
      <c r="B30961" s="215">
        <v>1</v>
      </c>
      <c r="C30961" s="216" t="s">
        <v>97337</v>
      </c>
      <c r="D30961" s="215" t="s">
        <v>97338</v>
      </c>
    </row>
    <row r="30962" spans="1:4">
      <c r="A30962" s="215" t="s">
        <v>97339</v>
      </c>
      <c r="B30962" s="215">
        <v>1</v>
      </c>
      <c r="C30962" s="216" t="s">
        <v>97340</v>
      </c>
      <c r="D30962" s="215" t="s">
        <v>97341</v>
      </c>
    </row>
    <row r="30963" spans="1:4">
      <c r="A30963" s="215" t="s">
        <v>97342</v>
      </c>
      <c r="B30963" s="215">
        <v>1</v>
      </c>
      <c r="C30963" s="216" t="s">
        <v>97343</v>
      </c>
      <c r="D30963" s="215" t="s">
        <v>97344</v>
      </c>
    </row>
    <row r="30964" spans="1:4">
      <c r="A30964" s="215" t="s">
        <v>97345</v>
      </c>
      <c r="B30964" s="215">
        <v>1</v>
      </c>
      <c r="C30964" s="216" t="s">
        <v>97346</v>
      </c>
      <c r="D30964" s="215" t="s">
        <v>97347</v>
      </c>
    </row>
    <row r="30965" spans="1:4">
      <c r="A30965" s="215" t="s">
        <v>97348</v>
      </c>
      <c r="B30965" s="215">
        <v>1</v>
      </c>
      <c r="C30965" s="216" t="s">
        <v>97349</v>
      </c>
      <c r="D30965" s="215" t="s">
        <v>97350</v>
      </c>
    </row>
    <row r="30966" spans="1:4">
      <c r="A30966" s="215" t="s">
        <v>97351</v>
      </c>
      <c r="B30966" s="215">
        <v>1</v>
      </c>
      <c r="C30966" s="216" t="s">
        <v>97352</v>
      </c>
      <c r="D30966" s="215" t="s">
        <v>97353</v>
      </c>
    </row>
    <row r="30967" spans="1:4">
      <c r="A30967" s="215" t="s">
        <v>97354</v>
      </c>
      <c r="B30967" s="215">
        <v>1</v>
      </c>
      <c r="C30967" s="216" t="s">
        <v>97355</v>
      </c>
      <c r="D30967" s="215" t="s">
        <v>97356</v>
      </c>
    </row>
    <row r="30968" spans="1:4">
      <c r="A30968" s="215" t="s">
        <v>97357</v>
      </c>
      <c r="B30968" s="215">
        <v>1</v>
      </c>
      <c r="C30968" s="216" t="s">
        <v>97358</v>
      </c>
      <c r="D30968" s="215" t="s">
        <v>97359</v>
      </c>
    </row>
    <row r="30969" spans="1:4">
      <c r="A30969" s="215" t="s">
        <v>97360</v>
      </c>
      <c r="B30969" s="215">
        <v>1</v>
      </c>
      <c r="C30969" s="216" t="s">
        <v>97361</v>
      </c>
      <c r="D30969" s="215" t="s">
        <v>97362</v>
      </c>
    </row>
    <row r="30970" spans="1:4">
      <c r="A30970" s="215" t="s">
        <v>97363</v>
      </c>
      <c r="B30970" s="215">
        <v>1</v>
      </c>
      <c r="C30970" s="216" t="s">
        <v>97364</v>
      </c>
      <c r="D30970" s="215" t="s">
        <v>97365</v>
      </c>
    </row>
    <row r="30971" spans="1:4">
      <c r="A30971" s="215" t="s">
        <v>97366</v>
      </c>
      <c r="B30971" s="215">
        <v>1</v>
      </c>
      <c r="C30971" s="216" t="s">
        <v>97367</v>
      </c>
      <c r="D30971" s="215" t="s">
        <v>97368</v>
      </c>
    </row>
    <row r="30972" spans="1:4">
      <c r="A30972" s="215" t="s">
        <v>97369</v>
      </c>
      <c r="B30972" s="215">
        <v>1</v>
      </c>
      <c r="C30972" s="216" t="s">
        <v>97370</v>
      </c>
      <c r="D30972" s="215" t="s">
        <v>97371</v>
      </c>
    </row>
    <row r="30973" spans="1:4">
      <c r="A30973" s="215" t="s">
        <v>97372</v>
      </c>
      <c r="B30973" s="215">
        <v>1</v>
      </c>
      <c r="C30973" s="216" t="s">
        <v>97373</v>
      </c>
      <c r="D30973" s="215" t="s">
        <v>97374</v>
      </c>
    </row>
    <row r="30974" spans="1:4">
      <c r="A30974" s="215" t="s">
        <v>97375</v>
      </c>
      <c r="B30974" s="215">
        <v>1</v>
      </c>
      <c r="C30974" s="216" t="s">
        <v>97376</v>
      </c>
      <c r="D30974" s="215" t="s">
        <v>97377</v>
      </c>
    </row>
    <row r="30975" spans="1:4">
      <c r="A30975" s="215" t="s">
        <v>97378</v>
      </c>
      <c r="B30975" s="215">
        <v>1</v>
      </c>
      <c r="C30975" s="216" t="s">
        <v>97379</v>
      </c>
      <c r="D30975" s="215" t="s">
        <v>97380</v>
      </c>
    </row>
    <row r="30976" spans="1:4">
      <c r="A30976" s="215" t="s">
        <v>97381</v>
      </c>
      <c r="B30976" s="215">
        <v>1</v>
      </c>
      <c r="C30976" s="216" t="s">
        <v>97382</v>
      </c>
      <c r="D30976" s="215" t="s">
        <v>97383</v>
      </c>
    </row>
    <row r="30977" spans="1:4">
      <c r="A30977" s="215" t="s">
        <v>97384</v>
      </c>
      <c r="B30977" s="215">
        <v>1</v>
      </c>
      <c r="C30977" s="216" t="s">
        <v>97385</v>
      </c>
      <c r="D30977" s="215" t="s">
        <v>97386</v>
      </c>
    </row>
    <row r="30978" spans="1:4">
      <c r="A30978" s="215" t="s">
        <v>97387</v>
      </c>
      <c r="B30978" s="215">
        <v>1</v>
      </c>
      <c r="C30978" s="216" t="s">
        <v>97388</v>
      </c>
      <c r="D30978" s="215" t="s">
        <v>97389</v>
      </c>
    </row>
    <row r="30979" spans="1:4">
      <c r="A30979" s="215" t="s">
        <v>97390</v>
      </c>
      <c r="B30979" s="215">
        <v>1</v>
      </c>
      <c r="C30979" s="216" t="s">
        <v>97391</v>
      </c>
      <c r="D30979" s="215" t="s">
        <v>97392</v>
      </c>
    </row>
    <row r="30980" spans="1:4">
      <c r="A30980" s="215" t="s">
        <v>97393</v>
      </c>
      <c r="B30980" s="215">
        <v>1</v>
      </c>
      <c r="C30980" s="216" t="s">
        <v>97394</v>
      </c>
      <c r="D30980" s="215" t="s">
        <v>97395</v>
      </c>
    </row>
    <row r="30981" spans="1:4">
      <c r="A30981" s="215" t="s">
        <v>97396</v>
      </c>
      <c r="B30981" s="215">
        <v>1</v>
      </c>
      <c r="C30981" s="216" t="s">
        <v>97397</v>
      </c>
      <c r="D30981" s="215" t="s">
        <v>97398</v>
      </c>
    </row>
    <row r="30982" spans="1:4">
      <c r="A30982" s="215" t="s">
        <v>97399</v>
      </c>
      <c r="B30982" s="215">
        <v>1</v>
      </c>
      <c r="C30982" s="216" t="s">
        <v>97400</v>
      </c>
      <c r="D30982" s="215" t="s">
        <v>97401</v>
      </c>
    </row>
    <row r="30983" spans="1:4">
      <c r="A30983" s="215" t="s">
        <v>97402</v>
      </c>
      <c r="B30983" s="215">
        <v>1</v>
      </c>
      <c r="C30983" s="216" t="s">
        <v>97403</v>
      </c>
      <c r="D30983" s="215" t="s">
        <v>95856</v>
      </c>
    </row>
    <row r="30984" spans="1:4">
      <c r="A30984" s="215" t="s">
        <v>97404</v>
      </c>
      <c r="B30984" s="215">
        <v>1</v>
      </c>
      <c r="C30984" s="216" t="s">
        <v>97405</v>
      </c>
      <c r="D30984" s="215" t="s">
        <v>95889</v>
      </c>
    </row>
    <row r="30985" spans="1:4">
      <c r="A30985" s="215" t="s">
        <v>97406</v>
      </c>
      <c r="B30985" s="215">
        <v>1</v>
      </c>
      <c r="C30985" s="216" t="s">
        <v>97407</v>
      </c>
      <c r="D30985" s="215" t="s">
        <v>97408</v>
      </c>
    </row>
    <row r="30986" spans="1:4">
      <c r="A30986" s="215" t="s">
        <v>97409</v>
      </c>
      <c r="B30986" s="215">
        <v>1</v>
      </c>
      <c r="C30986" s="216" t="s">
        <v>97410</v>
      </c>
      <c r="D30986" s="215" t="s">
        <v>97411</v>
      </c>
    </row>
    <row r="30987" spans="1:4">
      <c r="A30987" s="215" t="s">
        <v>97412</v>
      </c>
      <c r="B30987" s="215">
        <v>1</v>
      </c>
      <c r="C30987" s="216" t="s">
        <v>97413</v>
      </c>
      <c r="D30987" s="215" t="s">
        <v>97414</v>
      </c>
    </row>
    <row r="30988" spans="1:4">
      <c r="A30988" s="215" t="s">
        <v>97415</v>
      </c>
      <c r="B30988" s="215">
        <v>1</v>
      </c>
      <c r="C30988" s="216" t="s">
        <v>97416</v>
      </c>
      <c r="D30988" s="215" t="s">
        <v>97417</v>
      </c>
    </row>
    <row r="30989" spans="1:4">
      <c r="A30989" s="215" t="s">
        <v>97418</v>
      </c>
      <c r="B30989" s="215">
        <v>1</v>
      </c>
      <c r="C30989" s="216" t="s">
        <v>97419</v>
      </c>
      <c r="D30989" s="215" t="s">
        <v>97420</v>
      </c>
    </row>
    <row r="30990" spans="1:4">
      <c r="A30990" s="215" t="s">
        <v>97421</v>
      </c>
      <c r="B30990" s="215">
        <v>1</v>
      </c>
      <c r="C30990" s="216" t="s">
        <v>97422</v>
      </c>
      <c r="D30990" s="215" t="s">
        <v>97423</v>
      </c>
    </row>
    <row r="30991" spans="1:4">
      <c r="A30991" s="215" t="s">
        <v>97424</v>
      </c>
      <c r="B30991" s="215">
        <v>1</v>
      </c>
      <c r="C30991" s="216" t="s">
        <v>97425</v>
      </c>
      <c r="D30991" s="215" t="s">
        <v>97426</v>
      </c>
    </row>
    <row r="30992" spans="1:4">
      <c r="A30992" s="215" t="s">
        <v>97427</v>
      </c>
      <c r="B30992" s="215">
        <v>1</v>
      </c>
      <c r="C30992" s="216" t="s">
        <v>97428</v>
      </c>
      <c r="D30992" s="215" t="s">
        <v>97429</v>
      </c>
    </row>
    <row r="30993" spans="1:4">
      <c r="A30993" s="215" t="s">
        <v>97430</v>
      </c>
      <c r="B30993" s="215">
        <v>1</v>
      </c>
      <c r="C30993" s="216" t="s">
        <v>97431</v>
      </c>
      <c r="D30993" s="215" t="s">
        <v>97432</v>
      </c>
    </row>
    <row r="30994" spans="1:4">
      <c r="A30994" s="215" t="s">
        <v>97433</v>
      </c>
      <c r="B30994" s="215">
        <v>1</v>
      </c>
      <c r="C30994" s="216" t="s">
        <v>97434</v>
      </c>
      <c r="D30994" s="215" t="s">
        <v>97435</v>
      </c>
    </row>
    <row r="30995" spans="1:4">
      <c r="A30995" s="215" t="s">
        <v>97436</v>
      </c>
      <c r="B30995" s="215">
        <v>1</v>
      </c>
      <c r="C30995" s="216" t="s">
        <v>97437</v>
      </c>
      <c r="D30995" s="215" t="s">
        <v>97438</v>
      </c>
    </row>
    <row r="30996" spans="1:4">
      <c r="A30996" s="215" t="s">
        <v>97439</v>
      </c>
      <c r="B30996" s="215">
        <v>1</v>
      </c>
      <c r="C30996" s="216" t="s">
        <v>97440</v>
      </c>
      <c r="D30996" s="215" t="s">
        <v>95940</v>
      </c>
    </row>
    <row r="30997" spans="1:4">
      <c r="A30997" s="215" t="s">
        <v>97441</v>
      </c>
      <c r="B30997" s="215">
        <v>1</v>
      </c>
      <c r="C30997" s="216" t="s">
        <v>97442</v>
      </c>
      <c r="D30997" s="215" t="s">
        <v>97443</v>
      </c>
    </row>
    <row r="30998" spans="1:4">
      <c r="A30998" s="215" t="s">
        <v>97444</v>
      </c>
      <c r="B30998" s="215">
        <v>1</v>
      </c>
      <c r="C30998" s="216" t="s">
        <v>97445</v>
      </c>
      <c r="D30998" s="215" t="s">
        <v>97446</v>
      </c>
    </row>
    <row r="30999" spans="1:4">
      <c r="A30999" s="215" t="s">
        <v>97447</v>
      </c>
      <c r="B30999" s="215">
        <v>1</v>
      </c>
      <c r="C30999" s="216" t="s">
        <v>97448</v>
      </c>
      <c r="D30999" s="215" t="s">
        <v>97449</v>
      </c>
    </row>
    <row r="31000" spans="1:4">
      <c r="A31000" s="215" t="s">
        <v>97450</v>
      </c>
      <c r="B31000" s="215">
        <v>1</v>
      </c>
      <c r="C31000" s="216" t="s">
        <v>97451</v>
      </c>
      <c r="D31000" s="215" t="s">
        <v>97452</v>
      </c>
    </row>
    <row r="31001" spans="1:4">
      <c r="A31001" s="215" t="s">
        <v>97453</v>
      </c>
      <c r="B31001" s="215">
        <v>1</v>
      </c>
      <c r="C31001" s="216" t="s">
        <v>97454</v>
      </c>
      <c r="D31001" s="215" t="s">
        <v>97455</v>
      </c>
    </row>
    <row r="31002" spans="1:4">
      <c r="A31002" s="215" t="s">
        <v>97456</v>
      </c>
      <c r="B31002" s="215">
        <v>1</v>
      </c>
      <c r="C31002" s="216" t="s">
        <v>97457</v>
      </c>
      <c r="D31002" s="215" t="s">
        <v>97458</v>
      </c>
    </row>
    <row r="31003" spans="1:4">
      <c r="A31003" s="215" t="s">
        <v>97459</v>
      </c>
      <c r="B31003" s="215">
        <v>1</v>
      </c>
      <c r="C31003" s="216" t="s">
        <v>97460</v>
      </c>
      <c r="D31003" s="215" t="s">
        <v>97461</v>
      </c>
    </row>
    <row r="31004" spans="1:4">
      <c r="A31004" s="215" t="s">
        <v>97462</v>
      </c>
      <c r="B31004" s="215">
        <v>1</v>
      </c>
      <c r="C31004" s="216" t="s">
        <v>97463</v>
      </c>
      <c r="D31004" s="215" t="s">
        <v>97464</v>
      </c>
    </row>
    <row r="31005" spans="1:4">
      <c r="A31005" s="215" t="s">
        <v>97465</v>
      </c>
      <c r="B31005" s="215">
        <v>1</v>
      </c>
      <c r="C31005" s="216" t="s">
        <v>97466</v>
      </c>
      <c r="D31005" s="215" t="s">
        <v>97467</v>
      </c>
    </row>
    <row r="31006" spans="1:4">
      <c r="A31006" s="215" t="s">
        <v>97468</v>
      </c>
      <c r="B31006" s="215">
        <v>1</v>
      </c>
      <c r="C31006" s="216" t="s">
        <v>97469</v>
      </c>
      <c r="D31006" s="215" t="s">
        <v>97470</v>
      </c>
    </row>
    <row r="31007" spans="1:4">
      <c r="A31007" s="215" t="s">
        <v>97471</v>
      </c>
      <c r="B31007" s="215">
        <v>1</v>
      </c>
      <c r="C31007" s="216" t="s">
        <v>97472</v>
      </c>
      <c r="D31007" s="215" t="s">
        <v>97473</v>
      </c>
    </row>
    <row r="31008" spans="1:4">
      <c r="A31008" s="215" t="s">
        <v>97474</v>
      </c>
      <c r="B31008" s="215">
        <v>1</v>
      </c>
      <c r="C31008" s="216" t="s">
        <v>97475</v>
      </c>
      <c r="D31008" s="215" t="s">
        <v>97476</v>
      </c>
    </row>
    <row r="31009" spans="1:4">
      <c r="A31009" s="215" t="s">
        <v>97477</v>
      </c>
      <c r="B31009" s="215">
        <v>1</v>
      </c>
      <c r="C31009" s="216" t="s">
        <v>97478</v>
      </c>
      <c r="D31009" s="215" t="s">
        <v>97479</v>
      </c>
    </row>
    <row r="31010" spans="1:4">
      <c r="A31010" s="215" t="s">
        <v>97480</v>
      </c>
      <c r="B31010" s="215">
        <v>1</v>
      </c>
      <c r="C31010" s="216" t="s">
        <v>97481</v>
      </c>
      <c r="D31010" s="215" t="s">
        <v>97482</v>
      </c>
    </row>
    <row r="31011" spans="1:4">
      <c r="A31011" s="215" t="s">
        <v>97483</v>
      </c>
      <c r="B31011" s="215">
        <v>1</v>
      </c>
      <c r="C31011" s="216" t="s">
        <v>111598</v>
      </c>
      <c r="D31011" s="215" t="s">
        <v>96051</v>
      </c>
    </row>
    <row r="31012" spans="1:4">
      <c r="A31012" s="215" t="s">
        <v>97484</v>
      </c>
      <c r="B31012" s="215">
        <v>1</v>
      </c>
      <c r="C31012" s="216" t="s">
        <v>111599</v>
      </c>
      <c r="D31012" s="215" t="s">
        <v>97485</v>
      </c>
    </row>
    <row r="31013" spans="1:4">
      <c r="A31013" s="215" t="s">
        <v>97486</v>
      </c>
      <c r="B31013" s="215">
        <v>1</v>
      </c>
      <c r="C31013" s="216" t="s">
        <v>97487</v>
      </c>
      <c r="D31013" s="215" t="s">
        <v>97488</v>
      </c>
    </row>
    <row r="31014" spans="1:4">
      <c r="A31014" s="215" t="s">
        <v>97489</v>
      </c>
      <c r="B31014" s="215">
        <v>1</v>
      </c>
      <c r="C31014" s="216" t="s">
        <v>97490</v>
      </c>
      <c r="D31014" s="215" t="s">
        <v>97491</v>
      </c>
    </row>
    <row r="31015" spans="1:4">
      <c r="A31015" s="215" t="s">
        <v>97492</v>
      </c>
      <c r="B31015" s="215">
        <v>1</v>
      </c>
      <c r="C31015" s="216" t="s">
        <v>97493</v>
      </c>
      <c r="D31015" s="215" t="s">
        <v>97494</v>
      </c>
    </row>
    <row r="31016" spans="1:4">
      <c r="A31016" s="215" t="s">
        <v>97495</v>
      </c>
      <c r="B31016" s="215">
        <v>1</v>
      </c>
      <c r="C31016" s="216" t="s">
        <v>97496</v>
      </c>
      <c r="D31016" s="215" t="s">
        <v>97497</v>
      </c>
    </row>
    <row r="31017" spans="1:4">
      <c r="A31017" s="215" t="s">
        <v>97498</v>
      </c>
      <c r="B31017" s="215">
        <v>1</v>
      </c>
      <c r="C31017" s="216" t="s">
        <v>97499</v>
      </c>
      <c r="D31017" s="215" t="s">
        <v>97500</v>
      </c>
    </row>
    <row r="31018" spans="1:4">
      <c r="A31018" s="215" t="s">
        <v>97501</v>
      </c>
      <c r="B31018" s="215">
        <v>1</v>
      </c>
      <c r="C31018" s="216" t="s">
        <v>97502</v>
      </c>
      <c r="D31018" s="215" t="s">
        <v>97503</v>
      </c>
    </row>
    <row r="31019" spans="1:4">
      <c r="A31019" s="215" t="s">
        <v>97504</v>
      </c>
      <c r="B31019" s="215">
        <v>1</v>
      </c>
      <c r="C31019" s="216" t="s">
        <v>97505</v>
      </c>
      <c r="D31019" s="215" t="s">
        <v>97506</v>
      </c>
    </row>
    <row r="31020" spans="1:4">
      <c r="A31020" s="215" t="s">
        <v>97507</v>
      </c>
      <c r="B31020" s="215">
        <v>1</v>
      </c>
      <c r="C31020" s="216" t="s">
        <v>97508</v>
      </c>
      <c r="D31020" s="215" t="s">
        <v>97509</v>
      </c>
    </row>
    <row r="31021" spans="1:4">
      <c r="A31021" s="215" t="s">
        <v>97510</v>
      </c>
      <c r="B31021" s="215">
        <v>1</v>
      </c>
      <c r="C31021" s="216" t="s">
        <v>97511</v>
      </c>
      <c r="D31021" s="215" t="s">
        <v>97512</v>
      </c>
    </row>
    <row r="31022" spans="1:4">
      <c r="A31022" s="215" t="s">
        <v>97513</v>
      </c>
      <c r="B31022" s="215">
        <v>1</v>
      </c>
      <c r="C31022" s="216" t="s">
        <v>97514</v>
      </c>
      <c r="D31022" s="215" t="s">
        <v>97515</v>
      </c>
    </row>
    <row r="31023" spans="1:4">
      <c r="A31023" s="215" t="s">
        <v>97516</v>
      </c>
      <c r="B31023" s="215">
        <v>1</v>
      </c>
      <c r="C31023" s="216" t="s">
        <v>97517</v>
      </c>
      <c r="D31023" s="215" t="s">
        <v>97518</v>
      </c>
    </row>
    <row r="31024" spans="1:4">
      <c r="A31024" s="215" t="s">
        <v>97519</v>
      </c>
      <c r="B31024" s="215">
        <v>1</v>
      </c>
      <c r="C31024" s="216" t="s">
        <v>97520</v>
      </c>
      <c r="D31024" s="215" t="s">
        <v>97521</v>
      </c>
    </row>
    <row r="31025" spans="1:4">
      <c r="A31025" s="215" t="s">
        <v>97522</v>
      </c>
      <c r="B31025" s="215">
        <v>1</v>
      </c>
      <c r="C31025" s="216" t="s">
        <v>97523</v>
      </c>
      <c r="D31025" s="215" t="s">
        <v>97524</v>
      </c>
    </row>
    <row r="31026" spans="1:4">
      <c r="A31026" s="215" t="s">
        <v>97525</v>
      </c>
      <c r="B31026" s="215">
        <v>1</v>
      </c>
      <c r="C31026" s="216" t="s">
        <v>97526</v>
      </c>
      <c r="D31026" s="215" t="s">
        <v>97527</v>
      </c>
    </row>
    <row r="31027" spans="1:4">
      <c r="A31027" s="215" t="s">
        <v>97528</v>
      </c>
      <c r="B31027" s="215">
        <v>1</v>
      </c>
      <c r="C31027" s="216" t="s">
        <v>97529</v>
      </c>
      <c r="D31027" s="215" t="s">
        <v>97530</v>
      </c>
    </row>
    <row r="31028" spans="1:4">
      <c r="A31028" s="215" t="s">
        <v>97531</v>
      </c>
      <c r="B31028" s="215">
        <v>1</v>
      </c>
      <c r="C31028" s="216" t="s">
        <v>97532</v>
      </c>
      <c r="D31028" s="215" t="s">
        <v>97533</v>
      </c>
    </row>
    <row r="31029" spans="1:4">
      <c r="A31029" s="215" t="s">
        <v>97534</v>
      </c>
      <c r="B31029" s="215">
        <v>1</v>
      </c>
      <c r="C31029" s="216" t="s">
        <v>97535</v>
      </c>
      <c r="D31029" s="215" t="s">
        <v>97536</v>
      </c>
    </row>
    <row r="31030" spans="1:4">
      <c r="A31030" s="215" t="s">
        <v>97537</v>
      </c>
      <c r="B31030" s="215">
        <v>1</v>
      </c>
      <c r="C31030" s="216" t="s">
        <v>97538</v>
      </c>
      <c r="D31030" s="215" t="s">
        <v>97539</v>
      </c>
    </row>
    <row r="31031" spans="1:4">
      <c r="A31031" s="215" t="s">
        <v>97540</v>
      </c>
      <c r="B31031" s="215">
        <v>1</v>
      </c>
      <c r="C31031" s="216" t="s">
        <v>97541</v>
      </c>
      <c r="D31031" s="215" t="s">
        <v>97542</v>
      </c>
    </row>
    <row r="31032" spans="1:4">
      <c r="A31032" s="215" t="s">
        <v>97543</v>
      </c>
      <c r="B31032" s="215">
        <v>1</v>
      </c>
      <c r="C31032" s="216" t="s">
        <v>97544</v>
      </c>
      <c r="D31032" s="215" t="s">
        <v>97545</v>
      </c>
    </row>
    <row r="31033" spans="1:4">
      <c r="A31033" s="215" t="s">
        <v>97546</v>
      </c>
      <c r="B31033" s="215">
        <v>1</v>
      </c>
      <c r="C31033" s="216" t="s">
        <v>97547</v>
      </c>
      <c r="D31033" s="215" t="s">
        <v>97548</v>
      </c>
    </row>
    <row r="31034" spans="1:4">
      <c r="A31034" s="215" t="s">
        <v>97549</v>
      </c>
      <c r="B31034" s="215">
        <v>1</v>
      </c>
      <c r="C31034" s="216" t="s">
        <v>97550</v>
      </c>
      <c r="D31034" s="215" t="s">
        <v>97551</v>
      </c>
    </row>
    <row r="31035" spans="1:4">
      <c r="A31035" s="215" t="s">
        <v>97552</v>
      </c>
      <c r="B31035" s="215">
        <v>1</v>
      </c>
      <c r="C31035" s="216" t="s">
        <v>97553</v>
      </c>
      <c r="D31035" s="215" t="s">
        <v>97554</v>
      </c>
    </row>
    <row r="31036" spans="1:4">
      <c r="A31036" s="215" t="s">
        <v>97555</v>
      </c>
      <c r="B31036" s="215">
        <v>1</v>
      </c>
      <c r="C31036" s="216" t="s">
        <v>97556</v>
      </c>
      <c r="D31036" s="215" t="s">
        <v>97557</v>
      </c>
    </row>
    <row r="31037" spans="1:4">
      <c r="A31037" s="215" t="s">
        <v>97558</v>
      </c>
      <c r="B31037" s="215">
        <v>1</v>
      </c>
      <c r="C31037" s="216" t="s">
        <v>97559</v>
      </c>
      <c r="D31037" s="215" t="s">
        <v>97560</v>
      </c>
    </row>
    <row r="31038" spans="1:4">
      <c r="A31038" s="215" t="s">
        <v>97561</v>
      </c>
      <c r="B31038" s="215">
        <v>1</v>
      </c>
      <c r="C31038" s="216" t="s">
        <v>97562</v>
      </c>
      <c r="D31038" s="215" t="s">
        <v>97563</v>
      </c>
    </row>
    <row r="31039" spans="1:4">
      <c r="A31039" s="215" t="s">
        <v>97564</v>
      </c>
      <c r="B31039" s="215">
        <v>1</v>
      </c>
      <c r="C31039" s="216" t="s">
        <v>97565</v>
      </c>
      <c r="D31039" s="215" t="s">
        <v>97566</v>
      </c>
    </row>
    <row r="31040" spans="1:4">
      <c r="A31040" s="215" t="s">
        <v>97567</v>
      </c>
      <c r="B31040" s="215">
        <v>1</v>
      </c>
      <c r="C31040" s="216" t="s">
        <v>97568</v>
      </c>
      <c r="D31040" s="215" t="s">
        <v>97569</v>
      </c>
    </row>
    <row r="31041" spans="1:4">
      <c r="A31041" s="215" t="s">
        <v>97570</v>
      </c>
      <c r="B31041" s="215">
        <v>1</v>
      </c>
      <c r="C31041" s="216" t="s">
        <v>97571</v>
      </c>
      <c r="D31041" s="215" t="s">
        <v>97572</v>
      </c>
    </row>
    <row r="31042" spans="1:4">
      <c r="A31042" s="215" t="s">
        <v>97573</v>
      </c>
      <c r="B31042" s="215">
        <v>1</v>
      </c>
      <c r="C31042" s="216" t="s">
        <v>97574</v>
      </c>
      <c r="D31042" s="215" t="s">
        <v>97575</v>
      </c>
    </row>
    <row r="31043" spans="1:4">
      <c r="A31043" s="215" t="s">
        <v>97576</v>
      </c>
      <c r="B31043" s="215">
        <v>1</v>
      </c>
      <c r="C31043" s="216" t="s">
        <v>97577</v>
      </c>
      <c r="D31043" s="215" t="s">
        <v>97578</v>
      </c>
    </row>
    <row r="31044" spans="1:4">
      <c r="A31044" s="215" t="s">
        <v>97579</v>
      </c>
      <c r="B31044" s="215">
        <v>1</v>
      </c>
      <c r="C31044" s="216" t="s">
        <v>97580</v>
      </c>
      <c r="D31044" s="215" t="s">
        <v>97581</v>
      </c>
    </row>
    <row r="31045" spans="1:4">
      <c r="A31045" s="215" t="s">
        <v>97582</v>
      </c>
      <c r="B31045" s="215">
        <v>1</v>
      </c>
      <c r="C31045" s="216" t="s">
        <v>97583</v>
      </c>
      <c r="D31045" s="215" t="s">
        <v>97584</v>
      </c>
    </row>
    <row r="31046" spans="1:4">
      <c r="A31046" s="215" t="s">
        <v>97585</v>
      </c>
      <c r="B31046" s="215">
        <v>1</v>
      </c>
      <c r="C31046" s="216" t="s">
        <v>97586</v>
      </c>
      <c r="D31046" s="215" t="s">
        <v>97587</v>
      </c>
    </row>
    <row r="31047" spans="1:4">
      <c r="A31047" s="215" t="s">
        <v>97588</v>
      </c>
      <c r="B31047" s="215">
        <v>1</v>
      </c>
      <c r="C31047" s="216" t="s">
        <v>97589</v>
      </c>
      <c r="D31047" s="215" t="s">
        <v>97590</v>
      </c>
    </row>
    <row r="31048" spans="1:4">
      <c r="A31048" s="215" t="s">
        <v>97591</v>
      </c>
      <c r="B31048" s="215">
        <v>1</v>
      </c>
      <c r="C31048" s="216" t="s">
        <v>97592</v>
      </c>
      <c r="D31048" s="215" t="s">
        <v>97593</v>
      </c>
    </row>
    <row r="31049" spans="1:4">
      <c r="A31049" s="215" t="s">
        <v>97594</v>
      </c>
      <c r="B31049" s="215">
        <v>1</v>
      </c>
      <c r="C31049" s="216" t="s">
        <v>97595</v>
      </c>
      <c r="D31049" s="215" t="s">
        <v>97596</v>
      </c>
    </row>
    <row r="31050" spans="1:4">
      <c r="A31050" s="215" t="s">
        <v>97597</v>
      </c>
      <c r="B31050" s="215">
        <v>1</v>
      </c>
      <c r="C31050" s="216" t="s">
        <v>97598</v>
      </c>
      <c r="D31050" s="215" t="s">
        <v>97599</v>
      </c>
    </row>
    <row r="31051" spans="1:4">
      <c r="A31051" s="215" t="s">
        <v>97600</v>
      </c>
      <c r="B31051" s="215">
        <v>1</v>
      </c>
      <c r="C31051" s="216" t="s">
        <v>97601</v>
      </c>
      <c r="D31051" s="215" t="s">
        <v>97602</v>
      </c>
    </row>
    <row r="31052" spans="1:4">
      <c r="A31052" s="215" t="s">
        <v>97603</v>
      </c>
      <c r="B31052" s="215">
        <v>1</v>
      </c>
      <c r="C31052" s="216" t="s">
        <v>97604</v>
      </c>
      <c r="D31052" s="215" t="s">
        <v>97605</v>
      </c>
    </row>
    <row r="31053" spans="1:4">
      <c r="A31053" s="215" t="s">
        <v>97606</v>
      </c>
      <c r="B31053" s="215">
        <v>1</v>
      </c>
      <c r="C31053" s="216" t="s">
        <v>97607</v>
      </c>
      <c r="D31053" s="215" t="s">
        <v>96309</v>
      </c>
    </row>
    <row r="31054" spans="1:4">
      <c r="A31054" s="215" t="s">
        <v>97608</v>
      </c>
      <c r="B31054" s="215">
        <v>1</v>
      </c>
      <c r="C31054" s="216" t="s">
        <v>97609</v>
      </c>
      <c r="D31054" s="215" t="s">
        <v>97610</v>
      </c>
    </row>
    <row r="31055" spans="1:4">
      <c r="A31055" s="215" t="s">
        <v>97611</v>
      </c>
      <c r="B31055" s="215">
        <v>1</v>
      </c>
      <c r="C31055" s="216" t="s">
        <v>97612</v>
      </c>
      <c r="D31055" s="215" t="s">
        <v>97613</v>
      </c>
    </row>
    <row r="31056" spans="1:4">
      <c r="A31056" s="215" t="s">
        <v>97614</v>
      </c>
      <c r="B31056" s="215">
        <v>1</v>
      </c>
      <c r="C31056" s="216" t="s">
        <v>97615</v>
      </c>
      <c r="D31056" s="215" t="s">
        <v>97616</v>
      </c>
    </row>
    <row r="31057" spans="1:4">
      <c r="A31057" s="215" t="s">
        <v>97617</v>
      </c>
      <c r="B31057" s="215">
        <v>1</v>
      </c>
      <c r="C31057" s="216" t="s">
        <v>97618</v>
      </c>
      <c r="D31057" s="215" t="s">
        <v>97619</v>
      </c>
    </row>
    <row r="31058" spans="1:4">
      <c r="A31058" s="215" t="s">
        <v>97620</v>
      </c>
      <c r="B31058" s="215">
        <v>1</v>
      </c>
      <c r="C31058" s="216" t="s">
        <v>97621</v>
      </c>
      <c r="D31058" s="215" t="s">
        <v>97622</v>
      </c>
    </row>
    <row r="31059" spans="1:4">
      <c r="A31059" s="215" t="s">
        <v>97623</v>
      </c>
      <c r="B31059" s="215">
        <v>1</v>
      </c>
      <c r="C31059" s="216" t="s">
        <v>97624</v>
      </c>
      <c r="D31059" s="215" t="s">
        <v>97625</v>
      </c>
    </row>
    <row r="31060" spans="1:4">
      <c r="A31060" s="215" t="s">
        <v>97626</v>
      </c>
      <c r="B31060" s="215">
        <v>1</v>
      </c>
      <c r="C31060" s="216" t="s">
        <v>97627</v>
      </c>
      <c r="D31060" s="215" t="s">
        <v>97628</v>
      </c>
    </row>
    <row r="31061" spans="1:4">
      <c r="A31061" s="215" t="s">
        <v>97629</v>
      </c>
      <c r="B31061" s="215">
        <v>1</v>
      </c>
      <c r="C31061" s="216" t="s">
        <v>97630</v>
      </c>
      <c r="D31061" s="215" t="s">
        <v>97631</v>
      </c>
    </row>
    <row r="31062" spans="1:4">
      <c r="A31062" s="215" t="s">
        <v>97632</v>
      </c>
      <c r="B31062" s="215">
        <v>1</v>
      </c>
      <c r="C31062" s="216" t="s">
        <v>97633</v>
      </c>
      <c r="D31062" s="215" t="s">
        <v>97634</v>
      </c>
    </row>
    <row r="31063" spans="1:4">
      <c r="A31063" s="215" t="s">
        <v>97635</v>
      </c>
      <c r="B31063" s="215">
        <v>1</v>
      </c>
      <c r="C31063" s="216" t="s">
        <v>97636</v>
      </c>
      <c r="D31063" s="215" t="s">
        <v>97637</v>
      </c>
    </row>
    <row r="31064" spans="1:4">
      <c r="A31064" s="215" t="s">
        <v>97638</v>
      </c>
      <c r="B31064" s="215">
        <v>1</v>
      </c>
      <c r="C31064" s="216" t="s">
        <v>97639</v>
      </c>
      <c r="D31064" s="215" t="s">
        <v>97640</v>
      </c>
    </row>
    <row r="31065" spans="1:4">
      <c r="A31065" s="215" t="s">
        <v>97641</v>
      </c>
      <c r="B31065" s="215">
        <v>1</v>
      </c>
      <c r="C31065" s="216" t="s">
        <v>97642</v>
      </c>
      <c r="D31065" s="215" t="s">
        <v>97643</v>
      </c>
    </row>
    <row r="31066" spans="1:4">
      <c r="A31066" s="215" t="s">
        <v>97644</v>
      </c>
      <c r="B31066" s="215">
        <v>1</v>
      </c>
      <c r="C31066" s="216" t="s">
        <v>97645</v>
      </c>
      <c r="D31066" s="215" t="s">
        <v>97646</v>
      </c>
    </row>
    <row r="31067" spans="1:4">
      <c r="A31067" s="215" t="s">
        <v>97647</v>
      </c>
      <c r="B31067" s="215">
        <v>1</v>
      </c>
      <c r="C31067" s="216" t="s">
        <v>97648</v>
      </c>
      <c r="D31067" s="215" t="s">
        <v>97649</v>
      </c>
    </row>
    <row r="31068" spans="1:4">
      <c r="A31068" s="215" t="s">
        <v>97650</v>
      </c>
      <c r="B31068" s="215">
        <v>1</v>
      </c>
      <c r="C31068" s="216" t="s">
        <v>97651</v>
      </c>
      <c r="D31068" s="215" t="s">
        <v>96414</v>
      </c>
    </row>
    <row r="31069" spans="1:4">
      <c r="A31069" s="215" t="s">
        <v>97652</v>
      </c>
      <c r="B31069" s="215">
        <v>1</v>
      </c>
      <c r="C31069" s="216" t="s">
        <v>97653</v>
      </c>
      <c r="D31069" s="215" t="s">
        <v>97654</v>
      </c>
    </row>
    <row r="31070" spans="1:4">
      <c r="A31070" s="215" t="s">
        <v>97655</v>
      </c>
      <c r="B31070" s="215">
        <v>1</v>
      </c>
      <c r="C31070" s="216" t="s">
        <v>97656</v>
      </c>
      <c r="D31070" s="215" t="s">
        <v>97657</v>
      </c>
    </row>
    <row r="31071" spans="1:4">
      <c r="A31071" s="215" t="s">
        <v>97658</v>
      </c>
      <c r="B31071" s="215">
        <v>1</v>
      </c>
      <c r="C31071" s="216" t="s">
        <v>97659</v>
      </c>
      <c r="D31071" s="215" t="s">
        <v>97660</v>
      </c>
    </row>
    <row r="31072" spans="1:4">
      <c r="A31072" s="215" t="s">
        <v>97661</v>
      </c>
      <c r="B31072" s="215">
        <v>1</v>
      </c>
      <c r="C31072" s="216" t="s">
        <v>97662</v>
      </c>
      <c r="D31072" s="215" t="s">
        <v>97663</v>
      </c>
    </row>
    <row r="31073" spans="1:4">
      <c r="A31073" s="215" t="s">
        <v>97664</v>
      </c>
      <c r="B31073" s="215">
        <v>1</v>
      </c>
      <c r="C31073" s="216" t="s">
        <v>97665</v>
      </c>
      <c r="D31073" s="215" t="s">
        <v>97666</v>
      </c>
    </row>
    <row r="31074" spans="1:4">
      <c r="A31074" s="215" t="s">
        <v>97667</v>
      </c>
      <c r="B31074" s="215">
        <v>1</v>
      </c>
      <c r="C31074" s="216" t="s">
        <v>97668</v>
      </c>
      <c r="D31074" s="215" t="s">
        <v>97669</v>
      </c>
    </row>
    <row r="31075" spans="1:4">
      <c r="A31075" s="215" t="s">
        <v>97670</v>
      </c>
      <c r="B31075" s="215">
        <v>1</v>
      </c>
      <c r="C31075" s="216" t="s">
        <v>97671</v>
      </c>
      <c r="D31075" s="215" t="s">
        <v>97672</v>
      </c>
    </row>
    <row r="31076" spans="1:4">
      <c r="A31076" s="215" t="s">
        <v>97673</v>
      </c>
      <c r="B31076" s="215">
        <v>1</v>
      </c>
      <c r="C31076" s="216" t="s">
        <v>97674</v>
      </c>
      <c r="D31076" s="215" t="s">
        <v>97675</v>
      </c>
    </row>
    <row r="31077" spans="1:4">
      <c r="A31077" s="215" t="s">
        <v>97676</v>
      </c>
      <c r="B31077" s="215">
        <v>1</v>
      </c>
      <c r="C31077" s="216" t="s">
        <v>97677</v>
      </c>
      <c r="D31077" s="215" t="s">
        <v>97678</v>
      </c>
    </row>
    <row r="31078" spans="1:4">
      <c r="A31078" s="215" t="s">
        <v>97679</v>
      </c>
      <c r="B31078" s="215">
        <v>1</v>
      </c>
      <c r="C31078" s="216" t="s">
        <v>97680</v>
      </c>
      <c r="D31078" s="215" t="s">
        <v>97681</v>
      </c>
    </row>
    <row r="31079" spans="1:4">
      <c r="A31079" s="215" t="s">
        <v>97682</v>
      </c>
      <c r="B31079" s="215">
        <v>1</v>
      </c>
      <c r="C31079" s="216" t="s">
        <v>97683</v>
      </c>
      <c r="D31079" s="215" t="s">
        <v>97684</v>
      </c>
    </row>
    <row r="31080" spans="1:4">
      <c r="A31080" s="215" t="s">
        <v>97685</v>
      </c>
      <c r="B31080" s="215">
        <v>1</v>
      </c>
      <c r="C31080" s="216" t="s">
        <v>97686</v>
      </c>
      <c r="D31080" s="215" t="s">
        <v>97687</v>
      </c>
    </row>
    <row r="31081" spans="1:4">
      <c r="A31081" s="215" t="s">
        <v>97688</v>
      </c>
      <c r="B31081" s="215">
        <v>1</v>
      </c>
      <c r="C31081" s="216" t="s">
        <v>97689</v>
      </c>
      <c r="D31081" s="215" t="s">
        <v>97690</v>
      </c>
    </row>
    <row r="31082" spans="1:4">
      <c r="A31082" s="215" t="s">
        <v>97691</v>
      </c>
      <c r="B31082" s="215">
        <v>1</v>
      </c>
      <c r="C31082" s="216" t="s">
        <v>97692</v>
      </c>
      <c r="D31082" s="215" t="s">
        <v>97693</v>
      </c>
    </row>
    <row r="31083" spans="1:4">
      <c r="A31083" s="215" t="s">
        <v>97694</v>
      </c>
      <c r="B31083" s="215">
        <v>1</v>
      </c>
      <c r="C31083" s="216" t="s">
        <v>97695</v>
      </c>
      <c r="D31083" s="215" t="s">
        <v>97696</v>
      </c>
    </row>
    <row r="31084" spans="1:4">
      <c r="A31084" s="215" t="s">
        <v>97697</v>
      </c>
      <c r="B31084" s="215">
        <v>1</v>
      </c>
      <c r="C31084" s="216" t="s">
        <v>97698</v>
      </c>
      <c r="D31084" s="215" t="s">
        <v>111600</v>
      </c>
    </row>
    <row r="31085" spans="1:4">
      <c r="A31085" s="215" t="s">
        <v>97699</v>
      </c>
      <c r="B31085" s="215">
        <v>1</v>
      </c>
      <c r="C31085" s="216" t="s">
        <v>97700</v>
      </c>
      <c r="D31085" s="215" t="s">
        <v>97701</v>
      </c>
    </row>
    <row r="31086" spans="1:4">
      <c r="A31086" s="215" t="s">
        <v>97702</v>
      </c>
      <c r="B31086" s="215">
        <v>1</v>
      </c>
      <c r="C31086" s="216" t="s">
        <v>97703</v>
      </c>
      <c r="D31086" s="215" t="s">
        <v>97704</v>
      </c>
    </row>
    <row r="31087" spans="1:4">
      <c r="A31087" s="215" t="s">
        <v>97705</v>
      </c>
      <c r="B31087" s="215">
        <v>2</v>
      </c>
      <c r="C31087" s="216" t="s">
        <v>97706</v>
      </c>
      <c r="D31087" s="215" t="s">
        <v>96528</v>
      </c>
    </row>
    <row r="31088" spans="1:4">
      <c r="A31088" s="215" t="s">
        <v>97707</v>
      </c>
      <c r="B31088" s="215">
        <v>1</v>
      </c>
      <c r="C31088" s="216" t="s">
        <v>111601</v>
      </c>
      <c r="D31088" s="215" t="s">
        <v>97708</v>
      </c>
    </row>
    <row r="31089" spans="1:4">
      <c r="A31089" s="215" t="s">
        <v>97709</v>
      </c>
      <c r="B31089" s="215">
        <v>2</v>
      </c>
      <c r="C31089" s="216" t="s">
        <v>111602</v>
      </c>
      <c r="D31089" s="215" t="s">
        <v>96539</v>
      </c>
    </row>
    <row r="31090" spans="1:4">
      <c r="A31090" s="215" t="s">
        <v>97710</v>
      </c>
      <c r="B31090" s="215">
        <v>1</v>
      </c>
      <c r="C31090" s="216" t="s">
        <v>111603</v>
      </c>
      <c r="D31090" s="215" t="s">
        <v>97711</v>
      </c>
    </row>
    <row r="31091" spans="1:4">
      <c r="A31091" s="215" t="s">
        <v>97712</v>
      </c>
      <c r="B31091" s="215">
        <v>1</v>
      </c>
      <c r="C31091" s="216" t="s">
        <v>111604</v>
      </c>
      <c r="D31091" s="215" t="s">
        <v>97713</v>
      </c>
    </row>
    <row r="31092" spans="1:4">
      <c r="A31092" s="215" t="s">
        <v>97714</v>
      </c>
      <c r="B31092" s="215">
        <v>1</v>
      </c>
      <c r="C31092" s="216" t="s">
        <v>97715</v>
      </c>
      <c r="D31092" s="215" t="s">
        <v>97716</v>
      </c>
    </row>
    <row r="31093" spans="1:4">
      <c r="A31093" s="215" t="s">
        <v>97717</v>
      </c>
      <c r="B31093" s="215">
        <v>1</v>
      </c>
      <c r="C31093" s="216" t="s">
        <v>97718</v>
      </c>
      <c r="D31093" s="215" t="s">
        <v>97719</v>
      </c>
    </row>
    <row r="31094" spans="1:4">
      <c r="A31094" s="215" t="s">
        <v>97720</v>
      </c>
      <c r="B31094" s="215">
        <v>1</v>
      </c>
      <c r="C31094" s="216" t="s">
        <v>97721</v>
      </c>
      <c r="D31094" s="215" t="s">
        <v>97722</v>
      </c>
    </row>
    <row r="31095" spans="1:4">
      <c r="A31095" s="215" t="s">
        <v>97723</v>
      </c>
      <c r="B31095" s="215">
        <v>1</v>
      </c>
      <c r="C31095" s="216" t="s">
        <v>97724</v>
      </c>
      <c r="D31095" s="215" t="s">
        <v>97725</v>
      </c>
    </row>
    <row r="31096" spans="1:4">
      <c r="A31096" s="215" t="s">
        <v>97726</v>
      </c>
      <c r="B31096" s="215">
        <v>1</v>
      </c>
      <c r="C31096" s="216" t="s">
        <v>97727</v>
      </c>
      <c r="D31096" s="215" t="s">
        <v>97728</v>
      </c>
    </row>
    <row r="31097" spans="1:4">
      <c r="A31097" s="215" t="s">
        <v>97729</v>
      </c>
      <c r="B31097" s="215">
        <v>1</v>
      </c>
      <c r="C31097" s="216" t="s">
        <v>97730</v>
      </c>
      <c r="D31097" s="215" t="s">
        <v>97731</v>
      </c>
    </row>
    <row r="31098" spans="1:4">
      <c r="A31098" s="215" t="s">
        <v>97732</v>
      </c>
      <c r="B31098" s="215">
        <v>1</v>
      </c>
      <c r="C31098" s="216" t="s">
        <v>97733</v>
      </c>
      <c r="D31098" s="215" t="s">
        <v>97734</v>
      </c>
    </row>
    <row r="31099" spans="1:4">
      <c r="A31099" s="215" t="s">
        <v>97735</v>
      </c>
      <c r="B31099" s="215">
        <v>1</v>
      </c>
      <c r="C31099" s="216" t="s">
        <v>97736</v>
      </c>
      <c r="D31099" s="215" t="s">
        <v>97737</v>
      </c>
    </row>
    <row r="31100" spans="1:4">
      <c r="A31100" s="215" t="s">
        <v>97738</v>
      </c>
      <c r="B31100" s="215">
        <v>1</v>
      </c>
      <c r="C31100" s="216" t="s">
        <v>97739</v>
      </c>
      <c r="D31100" s="215" t="s">
        <v>97740</v>
      </c>
    </row>
    <row r="31101" spans="1:4">
      <c r="A31101" s="215" t="s">
        <v>97741</v>
      </c>
      <c r="B31101" s="215">
        <v>1</v>
      </c>
      <c r="C31101" s="216" t="s">
        <v>97742</v>
      </c>
      <c r="D31101" s="215" t="s">
        <v>97743</v>
      </c>
    </row>
    <row r="31102" spans="1:4">
      <c r="A31102" s="215" t="s">
        <v>97744</v>
      </c>
      <c r="B31102" s="215">
        <v>2</v>
      </c>
      <c r="C31102" s="216" t="s">
        <v>97745</v>
      </c>
      <c r="D31102" s="215" t="s">
        <v>97746</v>
      </c>
    </row>
    <row r="31103" spans="1:4">
      <c r="A31103" s="215" t="s">
        <v>97747</v>
      </c>
      <c r="B31103" s="215">
        <v>1</v>
      </c>
      <c r="C31103" s="216" t="s">
        <v>97748</v>
      </c>
      <c r="D31103" s="215" t="s">
        <v>97749</v>
      </c>
    </row>
    <row r="31104" spans="1:4">
      <c r="A31104" s="215" t="s">
        <v>97750</v>
      </c>
      <c r="B31104" s="215">
        <v>1</v>
      </c>
      <c r="C31104" s="216" t="s">
        <v>97751</v>
      </c>
      <c r="D31104" s="215" t="s">
        <v>97752</v>
      </c>
    </row>
    <row r="31105" spans="1:4">
      <c r="A31105" s="215" t="s">
        <v>97753</v>
      </c>
      <c r="B31105" s="215">
        <v>1</v>
      </c>
      <c r="C31105" s="216" t="s">
        <v>97754</v>
      </c>
      <c r="D31105" s="215" t="s">
        <v>97755</v>
      </c>
    </row>
    <row r="31106" spans="1:4">
      <c r="A31106" s="215" t="s">
        <v>97756</v>
      </c>
      <c r="B31106" s="215">
        <v>1</v>
      </c>
      <c r="C31106" s="216" t="s">
        <v>97757</v>
      </c>
      <c r="D31106" s="215" t="s">
        <v>97758</v>
      </c>
    </row>
    <row r="31107" spans="1:4">
      <c r="A31107" s="215" t="s">
        <v>97759</v>
      </c>
      <c r="B31107" s="215">
        <v>1</v>
      </c>
      <c r="C31107" s="216" t="s">
        <v>97760</v>
      </c>
      <c r="D31107" s="215" t="s">
        <v>97761</v>
      </c>
    </row>
    <row r="31108" spans="1:4">
      <c r="A31108" s="215" t="s">
        <v>97762</v>
      </c>
      <c r="B31108" s="215">
        <v>1</v>
      </c>
      <c r="C31108" s="216" t="s">
        <v>97763</v>
      </c>
      <c r="D31108" s="215" t="s">
        <v>97764</v>
      </c>
    </row>
    <row r="31109" spans="1:4">
      <c r="A31109" s="215" t="s">
        <v>97765</v>
      </c>
      <c r="B31109" s="215">
        <v>1</v>
      </c>
      <c r="C31109" s="216" t="s">
        <v>97766</v>
      </c>
      <c r="D31109" s="215" t="s">
        <v>97767</v>
      </c>
    </row>
    <row r="31110" spans="1:4">
      <c r="A31110" s="215" t="s">
        <v>97768</v>
      </c>
      <c r="B31110" s="215">
        <v>1</v>
      </c>
      <c r="C31110" s="216" t="s">
        <v>97769</v>
      </c>
      <c r="D31110" s="215" t="s">
        <v>97770</v>
      </c>
    </row>
    <row r="31111" spans="1:4">
      <c r="A31111" s="215" t="s">
        <v>97771</v>
      </c>
      <c r="B31111" s="215">
        <v>1</v>
      </c>
      <c r="C31111" s="216" t="s">
        <v>97772</v>
      </c>
      <c r="D31111" s="215" t="s">
        <v>97773</v>
      </c>
    </row>
    <row r="31112" spans="1:4">
      <c r="A31112" s="215" t="s">
        <v>97774</v>
      </c>
      <c r="B31112" s="215">
        <v>1</v>
      </c>
      <c r="C31112" s="216" t="s">
        <v>97775</v>
      </c>
      <c r="D31112" s="215" t="s">
        <v>97776</v>
      </c>
    </row>
    <row r="31113" spans="1:4">
      <c r="A31113" s="215" t="s">
        <v>97777</v>
      </c>
      <c r="B31113" s="215">
        <v>1</v>
      </c>
      <c r="C31113" s="216" t="s">
        <v>97778</v>
      </c>
      <c r="D31113" s="215" t="s">
        <v>97779</v>
      </c>
    </row>
    <row r="31114" spans="1:4">
      <c r="A31114" s="215" t="s">
        <v>97780</v>
      </c>
      <c r="B31114" s="215">
        <v>1</v>
      </c>
      <c r="C31114" s="216" t="s">
        <v>97781</v>
      </c>
      <c r="D31114" s="215" t="s">
        <v>97782</v>
      </c>
    </row>
    <row r="31115" spans="1:4">
      <c r="A31115" s="215" t="s">
        <v>97783</v>
      </c>
      <c r="B31115" s="215">
        <v>1</v>
      </c>
      <c r="C31115" s="216" t="s">
        <v>97784</v>
      </c>
      <c r="D31115" s="215" t="s">
        <v>97785</v>
      </c>
    </row>
    <row r="31116" spans="1:4">
      <c r="A31116" s="215" t="s">
        <v>97786</v>
      </c>
      <c r="B31116" s="215">
        <v>1</v>
      </c>
      <c r="C31116" s="216" t="s">
        <v>97787</v>
      </c>
      <c r="D31116" s="215" t="s">
        <v>97788</v>
      </c>
    </row>
    <row r="31117" spans="1:4">
      <c r="A31117" s="215" t="s">
        <v>97789</v>
      </c>
      <c r="B31117" s="215">
        <v>1</v>
      </c>
      <c r="C31117" s="216" t="s">
        <v>97790</v>
      </c>
      <c r="D31117" s="215" t="s">
        <v>97791</v>
      </c>
    </row>
    <row r="31118" spans="1:4">
      <c r="A31118" s="215" t="s">
        <v>97792</v>
      </c>
      <c r="B31118" s="215">
        <v>1</v>
      </c>
      <c r="C31118" s="216" t="s">
        <v>97793</v>
      </c>
      <c r="D31118" s="215" t="s">
        <v>97794</v>
      </c>
    </row>
    <row r="31119" spans="1:4">
      <c r="A31119" s="215" t="s">
        <v>97795</v>
      </c>
      <c r="B31119" s="215">
        <v>1</v>
      </c>
      <c r="C31119" s="216" t="s">
        <v>97796</v>
      </c>
      <c r="D31119" s="215" t="s">
        <v>96724</v>
      </c>
    </row>
    <row r="31120" spans="1:4">
      <c r="A31120" s="215" t="s">
        <v>97797</v>
      </c>
      <c r="B31120" s="215">
        <v>1</v>
      </c>
      <c r="C31120" s="216" t="s">
        <v>97798</v>
      </c>
      <c r="D31120" s="215" t="s">
        <v>97799</v>
      </c>
    </row>
    <row r="31121" spans="1:4">
      <c r="A31121" s="215" t="s">
        <v>97800</v>
      </c>
      <c r="B31121" s="215">
        <v>1</v>
      </c>
      <c r="C31121" s="216" t="s">
        <v>97801</v>
      </c>
      <c r="D31121" s="215" t="s">
        <v>97802</v>
      </c>
    </row>
    <row r="31122" spans="1:4">
      <c r="A31122" s="215" t="s">
        <v>97803</v>
      </c>
      <c r="B31122" s="215">
        <v>1</v>
      </c>
      <c r="C31122" s="216" t="s">
        <v>97804</v>
      </c>
      <c r="D31122" s="215" t="s">
        <v>97805</v>
      </c>
    </row>
    <row r="31123" spans="1:4">
      <c r="A31123" s="215" t="s">
        <v>97806</v>
      </c>
      <c r="B31123" s="215">
        <v>1</v>
      </c>
      <c r="C31123" s="216" t="s">
        <v>97807</v>
      </c>
      <c r="D31123" s="215" t="s">
        <v>97808</v>
      </c>
    </row>
    <row r="31124" spans="1:4">
      <c r="A31124" s="215" t="s">
        <v>97809</v>
      </c>
      <c r="B31124" s="215">
        <v>1</v>
      </c>
      <c r="C31124" s="216" t="s">
        <v>97810</v>
      </c>
      <c r="D31124" s="215" t="s">
        <v>97811</v>
      </c>
    </row>
    <row r="31125" spans="1:4">
      <c r="A31125" s="215" t="s">
        <v>97812</v>
      </c>
      <c r="B31125" s="215">
        <v>1</v>
      </c>
      <c r="C31125" s="216" t="s">
        <v>16423</v>
      </c>
      <c r="D31125" s="215" t="s">
        <v>97813</v>
      </c>
    </row>
    <row r="31126" spans="1:4">
      <c r="A31126" s="215" t="s">
        <v>97814</v>
      </c>
      <c r="B31126" s="215">
        <v>1</v>
      </c>
      <c r="C31126" s="216" t="s">
        <v>97815</v>
      </c>
      <c r="D31126" s="215" t="s">
        <v>97816</v>
      </c>
    </row>
    <row r="31127" spans="1:4">
      <c r="A31127" s="215" t="s">
        <v>97817</v>
      </c>
      <c r="B31127" s="215">
        <v>1</v>
      </c>
      <c r="C31127" s="216" t="s">
        <v>97818</v>
      </c>
      <c r="D31127" s="215" t="s">
        <v>97819</v>
      </c>
    </row>
    <row r="31128" spans="1:4">
      <c r="A31128" s="215" t="s">
        <v>97820</v>
      </c>
      <c r="B31128" s="215">
        <v>1</v>
      </c>
      <c r="C31128" s="216" t="s">
        <v>97821</v>
      </c>
      <c r="D31128" s="215" t="s">
        <v>97822</v>
      </c>
    </row>
    <row r="31129" spans="1:4">
      <c r="A31129" s="215" t="s">
        <v>97823</v>
      </c>
      <c r="B31129" s="215">
        <v>1</v>
      </c>
      <c r="C31129" s="216" t="s">
        <v>97824</v>
      </c>
      <c r="D31129" s="215" t="s">
        <v>97825</v>
      </c>
    </row>
    <row r="31130" spans="1:4">
      <c r="A31130" s="215" t="s">
        <v>97826</v>
      </c>
      <c r="B31130" s="215">
        <v>1</v>
      </c>
      <c r="C31130" s="216" t="s">
        <v>97827</v>
      </c>
      <c r="D31130" s="215" t="s">
        <v>97828</v>
      </c>
    </row>
    <row r="31131" spans="1:4">
      <c r="A31131" s="215" t="s">
        <v>97829</v>
      </c>
      <c r="B31131" s="215">
        <v>1</v>
      </c>
      <c r="C31131" s="216" t="s">
        <v>97830</v>
      </c>
      <c r="D31131" s="215" t="s">
        <v>97831</v>
      </c>
    </row>
    <row r="31132" spans="1:4">
      <c r="A31132" s="215" t="s">
        <v>97832</v>
      </c>
      <c r="B31132" s="215">
        <v>1</v>
      </c>
      <c r="C31132" s="216" t="s">
        <v>97833</v>
      </c>
      <c r="D31132" s="215" t="s">
        <v>97834</v>
      </c>
    </row>
    <row r="31133" spans="1:4">
      <c r="A31133" s="215" t="s">
        <v>97835</v>
      </c>
      <c r="B31133" s="215">
        <v>1</v>
      </c>
      <c r="C31133" s="216" t="s">
        <v>97836</v>
      </c>
      <c r="D31133" s="215" t="s">
        <v>97837</v>
      </c>
    </row>
    <row r="31134" spans="1:4">
      <c r="A31134" s="215" t="s">
        <v>97838</v>
      </c>
      <c r="B31134" s="215">
        <v>1</v>
      </c>
      <c r="C31134" s="216" t="s">
        <v>97839</v>
      </c>
      <c r="D31134" s="215" t="s">
        <v>97840</v>
      </c>
    </row>
    <row r="31135" spans="1:4">
      <c r="A31135" s="215" t="s">
        <v>97841</v>
      </c>
      <c r="B31135" s="215">
        <v>1</v>
      </c>
      <c r="C31135" s="216" t="s">
        <v>97842</v>
      </c>
      <c r="D31135" s="215" t="s">
        <v>96839</v>
      </c>
    </row>
    <row r="31136" spans="1:4">
      <c r="A31136" s="215" t="s">
        <v>97843</v>
      </c>
      <c r="B31136" s="215">
        <v>1</v>
      </c>
      <c r="C31136" s="216" t="s">
        <v>97844</v>
      </c>
      <c r="D31136" s="215" t="s">
        <v>97845</v>
      </c>
    </row>
    <row r="31137" spans="1:4">
      <c r="A31137" s="215" t="s">
        <v>97846</v>
      </c>
      <c r="B31137" s="215">
        <v>1</v>
      </c>
      <c r="C31137" s="216" t="s">
        <v>97847</v>
      </c>
      <c r="D31137" s="215" t="s">
        <v>97848</v>
      </c>
    </row>
    <row r="31138" spans="1:4">
      <c r="A31138" s="215" t="s">
        <v>97849</v>
      </c>
      <c r="B31138" s="215">
        <v>1</v>
      </c>
      <c r="C31138" s="216" t="s">
        <v>97850</v>
      </c>
      <c r="D31138" s="215" t="s">
        <v>97851</v>
      </c>
    </row>
    <row r="31139" spans="1:4">
      <c r="A31139" s="215" t="s">
        <v>97852</v>
      </c>
      <c r="B31139" s="215">
        <v>1</v>
      </c>
      <c r="C31139" s="216" t="s">
        <v>97853</v>
      </c>
      <c r="D31139" s="215" t="s">
        <v>97854</v>
      </c>
    </row>
    <row r="31140" spans="1:4">
      <c r="A31140" s="215" t="s">
        <v>97855</v>
      </c>
      <c r="B31140" s="215">
        <v>1</v>
      </c>
      <c r="C31140" s="216" t="s">
        <v>97856</v>
      </c>
      <c r="D31140" s="215" t="s">
        <v>97857</v>
      </c>
    </row>
    <row r="31141" spans="1:4">
      <c r="A31141" s="215" t="s">
        <v>97858</v>
      </c>
      <c r="B31141" s="215">
        <v>1</v>
      </c>
      <c r="C31141" s="216" t="s">
        <v>97859</v>
      </c>
      <c r="D31141" s="215" t="s">
        <v>97860</v>
      </c>
    </row>
    <row r="31142" spans="1:4">
      <c r="A31142" s="215" t="s">
        <v>97861</v>
      </c>
      <c r="B31142" s="215">
        <v>1</v>
      </c>
      <c r="C31142" s="216" t="s">
        <v>97862</v>
      </c>
      <c r="D31142" s="215" t="s">
        <v>96886</v>
      </c>
    </row>
    <row r="31143" spans="1:4">
      <c r="A31143" s="215" t="s">
        <v>97863</v>
      </c>
      <c r="B31143" s="215">
        <v>1</v>
      </c>
      <c r="C31143" s="216" t="s">
        <v>97864</v>
      </c>
      <c r="D31143" s="215" t="s">
        <v>97865</v>
      </c>
    </row>
    <row r="31144" spans="1:4">
      <c r="A31144" s="215" t="s">
        <v>97866</v>
      </c>
      <c r="B31144" s="215">
        <v>1</v>
      </c>
      <c r="C31144" s="216" t="s">
        <v>97867</v>
      </c>
      <c r="D31144" s="215" t="s">
        <v>97868</v>
      </c>
    </row>
    <row r="31145" spans="1:4">
      <c r="A31145" s="215" t="s">
        <v>97869</v>
      </c>
      <c r="B31145" s="215">
        <v>1</v>
      </c>
      <c r="C31145" s="216" t="s">
        <v>97870</v>
      </c>
      <c r="D31145" s="215" t="s">
        <v>97871</v>
      </c>
    </row>
    <row r="31146" spans="1:4">
      <c r="A31146" s="215" t="s">
        <v>97872</v>
      </c>
      <c r="B31146" s="215">
        <v>1</v>
      </c>
      <c r="C31146" s="216" t="s">
        <v>97873</v>
      </c>
      <c r="D31146" s="215" t="s">
        <v>96889</v>
      </c>
    </row>
    <row r="31147" spans="1:4">
      <c r="A31147" s="215" t="s">
        <v>97874</v>
      </c>
      <c r="B31147" s="215">
        <v>1</v>
      </c>
      <c r="C31147" s="216" t="s">
        <v>97875</v>
      </c>
      <c r="D31147" s="215" t="s">
        <v>97876</v>
      </c>
    </row>
    <row r="31148" spans="1:4">
      <c r="A31148" s="215" t="s">
        <v>97877</v>
      </c>
      <c r="B31148" s="215">
        <v>1</v>
      </c>
      <c r="C31148" s="216" t="s">
        <v>97878</v>
      </c>
      <c r="D31148" s="215" t="s">
        <v>97879</v>
      </c>
    </row>
    <row r="31149" spans="1:4">
      <c r="A31149" s="215" t="s">
        <v>97880</v>
      </c>
      <c r="B31149" s="215">
        <v>1</v>
      </c>
      <c r="C31149" s="216" t="s">
        <v>97881</v>
      </c>
      <c r="D31149" s="215" t="s">
        <v>97882</v>
      </c>
    </row>
    <row r="31150" spans="1:4">
      <c r="A31150" s="215" t="s">
        <v>97883</v>
      </c>
      <c r="B31150" s="215">
        <v>1</v>
      </c>
      <c r="C31150" s="216" t="s">
        <v>97884</v>
      </c>
      <c r="D31150" s="215" t="s">
        <v>97885</v>
      </c>
    </row>
    <row r="31151" spans="1:4">
      <c r="A31151" s="215" t="s">
        <v>97886</v>
      </c>
      <c r="B31151" s="215">
        <v>1</v>
      </c>
      <c r="C31151" s="216" t="s">
        <v>97887</v>
      </c>
      <c r="D31151" s="215" t="s">
        <v>97888</v>
      </c>
    </row>
    <row r="31152" spans="1:4">
      <c r="A31152" s="215" t="s">
        <v>97889</v>
      </c>
      <c r="B31152" s="215">
        <v>1</v>
      </c>
      <c r="C31152" s="216" t="s">
        <v>97890</v>
      </c>
      <c r="D31152" s="215" t="s">
        <v>97891</v>
      </c>
    </row>
    <row r="31153" spans="1:4">
      <c r="A31153" s="215" t="s">
        <v>97892</v>
      </c>
      <c r="B31153" s="215">
        <v>1</v>
      </c>
      <c r="C31153" s="216" t="s">
        <v>97893</v>
      </c>
      <c r="D31153" s="215" t="s">
        <v>96892</v>
      </c>
    </row>
    <row r="31154" spans="1:4">
      <c r="A31154" s="215" t="s">
        <v>97894</v>
      </c>
      <c r="B31154" s="215">
        <v>1</v>
      </c>
      <c r="C31154" s="216" t="s">
        <v>97895</v>
      </c>
      <c r="D31154" s="215" t="s">
        <v>97896</v>
      </c>
    </row>
    <row r="31155" spans="1:4">
      <c r="A31155" s="215" t="s">
        <v>97897</v>
      </c>
      <c r="B31155" s="215">
        <v>1</v>
      </c>
      <c r="C31155" s="216" t="s">
        <v>97898</v>
      </c>
      <c r="D31155" s="215" t="s">
        <v>97899</v>
      </c>
    </row>
    <row r="31156" spans="1:4">
      <c r="A31156" s="215" t="s">
        <v>97900</v>
      </c>
      <c r="B31156" s="215">
        <v>1</v>
      </c>
      <c r="C31156" s="216" t="s">
        <v>97901</v>
      </c>
      <c r="D31156" s="215" t="s">
        <v>97902</v>
      </c>
    </row>
    <row r="31157" spans="1:4">
      <c r="A31157" s="215" t="s">
        <v>97903</v>
      </c>
      <c r="B31157" s="215">
        <v>1</v>
      </c>
      <c r="C31157" s="216" t="s">
        <v>97904</v>
      </c>
      <c r="D31157" s="215" t="s">
        <v>97905</v>
      </c>
    </row>
    <row r="31158" spans="1:4">
      <c r="A31158" s="215" t="s">
        <v>97906</v>
      </c>
      <c r="B31158" s="215">
        <v>1</v>
      </c>
      <c r="C31158" s="216" t="s">
        <v>97907</v>
      </c>
      <c r="D31158" s="215" t="s">
        <v>97908</v>
      </c>
    </row>
    <row r="31159" spans="1:4">
      <c r="A31159" s="215" t="s">
        <v>97909</v>
      </c>
      <c r="B31159" s="215">
        <v>1</v>
      </c>
      <c r="C31159" s="216" t="s">
        <v>97910</v>
      </c>
      <c r="D31159" s="215" t="s">
        <v>97911</v>
      </c>
    </row>
    <row r="31160" spans="1:4">
      <c r="A31160" s="215" t="s">
        <v>97912</v>
      </c>
      <c r="B31160" s="215">
        <v>1</v>
      </c>
      <c r="C31160" s="216" t="s">
        <v>97913</v>
      </c>
      <c r="D31160" s="215" t="s">
        <v>97914</v>
      </c>
    </row>
    <row r="31161" spans="1:4">
      <c r="A31161" s="215" t="s">
        <v>97915</v>
      </c>
      <c r="B31161" s="215">
        <v>1</v>
      </c>
      <c r="C31161" s="216" t="s">
        <v>97916</v>
      </c>
      <c r="D31161" s="215" t="s">
        <v>97917</v>
      </c>
    </row>
    <row r="31162" spans="1:4">
      <c r="A31162" s="215" t="s">
        <v>97918</v>
      </c>
      <c r="B31162" s="215">
        <v>1</v>
      </c>
      <c r="C31162" s="216" t="s">
        <v>97919</v>
      </c>
      <c r="D31162" s="215" t="s">
        <v>97920</v>
      </c>
    </row>
    <row r="31163" spans="1:4">
      <c r="A31163" s="215" t="s">
        <v>97921</v>
      </c>
      <c r="B31163" s="215">
        <v>1</v>
      </c>
      <c r="C31163" s="216" t="s">
        <v>97922</v>
      </c>
      <c r="D31163" s="215" t="s">
        <v>97923</v>
      </c>
    </row>
    <row r="31164" spans="1:4">
      <c r="A31164" s="215" t="s">
        <v>97924</v>
      </c>
      <c r="B31164" s="215">
        <v>1</v>
      </c>
      <c r="C31164" s="216" t="s">
        <v>97925</v>
      </c>
      <c r="D31164" s="215" t="s">
        <v>97926</v>
      </c>
    </row>
    <row r="31165" spans="1:4">
      <c r="A31165" s="215" t="s">
        <v>97927</v>
      </c>
      <c r="B31165" s="215">
        <v>1</v>
      </c>
      <c r="C31165" s="216" t="s">
        <v>97928</v>
      </c>
      <c r="D31165" s="215" t="s">
        <v>97929</v>
      </c>
    </row>
    <row r="31166" spans="1:4">
      <c r="A31166" s="215" t="s">
        <v>97930</v>
      </c>
      <c r="B31166" s="215">
        <v>1</v>
      </c>
      <c r="C31166" s="216" t="s">
        <v>97931</v>
      </c>
      <c r="D31166" s="215" t="s">
        <v>97932</v>
      </c>
    </row>
    <row r="31167" spans="1:4">
      <c r="A31167" s="215" t="s">
        <v>97933</v>
      </c>
      <c r="B31167" s="215">
        <v>1</v>
      </c>
      <c r="C31167" s="216" t="s">
        <v>97934</v>
      </c>
      <c r="D31167" s="215" t="s">
        <v>97935</v>
      </c>
    </row>
    <row r="31168" spans="1:4">
      <c r="A31168" s="215" t="s">
        <v>97936</v>
      </c>
      <c r="B31168" s="215">
        <v>1</v>
      </c>
      <c r="C31168" s="216" t="s">
        <v>97937</v>
      </c>
      <c r="D31168" s="215" t="s">
        <v>97938</v>
      </c>
    </row>
    <row r="31169" spans="1:4">
      <c r="A31169" s="215" t="s">
        <v>97939</v>
      </c>
      <c r="B31169" s="215">
        <v>1</v>
      </c>
      <c r="C31169" s="216" t="s">
        <v>111605</v>
      </c>
      <c r="D31169" s="215" t="s">
        <v>97940</v>
      </c>
    </row>
    <row r="31170" spans="1:4">
      <c r="A31170" s="215" t="s">
        <v>97941</v>
      </c>
      <c r="B31170" s="215">
        <v>1</v>
      </c>
      <c r="C31170" s="216" t="s">
        <v>97942</v>
      </c>
      <c r="D31170" s="215" t="s">
        <v>97943</v>
      </c>
    </row>
    <row r="31171" spans="1:4">
      <c r="A31171" s="215" t="s">
        <v>97944</v>
      </c>
      <c r="B31171" s="215">
        <v>1</v>
      </c>
      <c r="C31171" s="216" t="s">
        <v>97945</v>
      </c>
      <c r="D31171" s="215" t="s">
        <v>97946</v>
      </c>
    </row>
    <row r="31172" spans="1:4">
      <c r="A31172" s="215" t="s">
        <v>97947</v>
      </c>
      <c r="B31172" s="215">
        <v>1</v>
      </c>
      <c r="C31172" s="216" t="s">
        <v>97948</v>
      </c>
      <c r="D31172" s="215" t="s">
        <v>97949</v>
      </c>
    </row>
    <row r="31173" spans="1:4">
      <c r="A31173" s="215" t="s">
        <v>97950</v>
      </c>
      <c r="B31173" s="215">
        <v>1</v>
      </c>
      <c r="C31173" s="216" t="s">
        <v>97951</v>
      </c>
      <c r="D31173" s="215" t="s">
        <v>97952</v>
      </c>
    </row>
    <row r="31174" spans="1:4">
      <c r="A31174" s="215" t="s">
        <v>97953</v>
      </c>
      <c r="B31174" s="215">
        <v>1</v>
      </c>
      <c r="C31174" s="216" t="s">
        <v>111606</v>
      </c>
      <c r="D31174" s="215" t="s">
        <v>97954</v>
      </c>
    </row>
    <row r="31175" spans="1:4">
      <c r="A31175" s="215" t="s">
        <v>97955</v>
      </c>
      <c r="B31175" s="215">
        <v>1</v>
      </c>
      <c r="C31175" s="216" t="s">
        <v>111607</v>
      </c>
      <c r="D31175" s="215" t="s">
        <v>97956</v>
      </c>
    </row>
    <row r="31176" spans="1:4">
      <c r="A31176" s="215" t="s">
        <v>97957</v>
      </c>
      <c r="B31176" s="215">
        <v>1</v>
      </c>
      <c r="C31176" s="216" t="s">
        <v>97958</v>
      </c>
      <c r="D31176" s="215" t="s">
        <v>97959</v>
      </c>
    </row>
    <row r="31177" spans="1:4">
      <c r="A31177" s="215" t="s">
        <v>97960</v>
      </c>
      <c r="B31177" s="215">
        <v>1</v>
      </c>
      <c r="C31177" s="216" t="s">
        <v>97961</v>
      </c>
      <c r="D31177" s="215" t="s">
        <v>96938</v>
      </c>
    </row>
    <row r="31178" spans="1:4">
      <c r="A31178" s="215" t="s">
        <v>97962</v>
      </c>
      <c r="B31178" s="215">
        <v>1</v>
      </c>
      <c r="C31178" s="216" t="s">
        <v>97963</v>
      </c>
      <c r="D31178" s="215" t="s">
        <v>97964</v>
      </c>
    </row>
    <row r="31179" spans="1:4">
      <c r="A31179" s="215" t="s">
        <v>97965</v>
      </c>
      <c r="B31179" s="215">
        <v>1</v>
      </c>
      <c r="C31179" s="216" t="s">
        <v>97966</v>
      </c>
      <c r="D31179" s="215" t="s">
        <v>97967</v>
      </c>
    </row>
    <row r="31180" spans="1:4">
      <c r="A31180" s="215" t="s">
        <v>97968</v>
      </c>
      <c r="B31180" s="215">
        <v>1</v>
      </c>
      <c r="C31180" s="216" t="s">
        <v>97969</v>
      </c>
      <c r="D31180" s="215" t="s">
        <v>97970</v>
      </c>
    </row>
    <row r="31181" spans="1:4">
      <c r="A31181" s="215" t="s">
        <v>97971</v>
      </c>
      <c r="B31181" s="215">
        <v>1</v>
      </c>
      <c r="C31181" s="216" t="s">
        <v>97972</v>
      </c>
      <c r="D31181" s="215" t="s">
        <v>97973</v>
      </c>
    </row>
    <row r="31182" spans="1:4">
      <c r="A31182" s="215" t="s">
        <v>97974</v>
      </c>
      <c r="B31182" s="215">
        <v>1</v>
      </c>
      <c r="C31182" s="216" t="s">
        <v>97975</v>
      </c>
      <c r="D31182" s="215" t="s">
        <v>97976</v>
      </c>
    </row>
    <row r="31183" spans="1:4">
      <c r="A31183" s="215" t="s">
        <v>97977</v>
      </c>
      <c r="B31183" s="215">
        <v>1</v>
      </c>
      <c r="C31183" s="216" t="s">
        <v>97978</v>
      </c>
      <c r="D31183" s="215" t="s">
        <v>97979</v>
      </c>
    </row>
    <row r="31184" spans="1:4">
      <c r="A31184" s="215" t="s">
        <v>97980</v>
      </c>
      <c r="B31184" s="215">
        <v>1</v>
      </c>
      <c r="C31184" s="216" t="s">
        <v>97981</v>
      </c>
      <c r="D31184" s="215" t="s">
        <v>97982</v>
      </c>
    </row>
    <row r="31185" spans="1:4">
      <c r="A31185" s="215" t="s">
        <v>97983</v>
      </c>
      <c r="B31185" s="215">
        <v>1</v>
      </c>
      <c r="C31185" s="216" t="s">
        <v>97984</v>
      </c>
      <c r="D31185" s="215" t="s">
        <v>97985</v>
      </c>
    </row>
    <row r="31186" spans="1:4">
      <c r="A31186" s="215" t="s">
        <v>97986</v>
      </c>
      <c r="B31186" s="215">
        <v>1</v>
      </c>
      <c r="C31186" s="216" t="s">
        <v>97987</v>
      </c>
      <c r="D31186" s="215" t="s">
        <v>97988</v>
      </c>
    </row>
    <row r="31187" spans="1:4">
      <c r="A31187" s="215" t="s">
        <v>97989</v>
      </c>
      <c r="B31187" s="215">
        <v>1</v>
      </c>
      <c r="C31187" s="216" t="s">
        <v>97990</v>
      </c>
      <c r="D31187" s="215" t="s">
        <v>97991</v>
      </c>
    </row>
    <row r="31188" spans="1:4">
      <c r="A31188" s="215" t="s">
        <v>97992</v>
      </c>
      <c r="B31188" s="215">
        <v>1</v>
      </c>
      <c r="C31188" s="216" t="s">
        <v>97993</v>
      </c>
      <c r="D31188" s="215" t="s">
        <v>97994</v>
      </c>
    </row>
    <row r="31189" spans="1:4">
      <c r="A31189" s="215" t="s">
        <v>97995</v>
      </c>
      <c r="B31189" s="215">
        <v>1</v>
      </c>
      <c r="C31189" s="216" t="s">
        <v>97996</v>
      </c>
      <c r="D31189" s="215" t="s">
        <v>97997</v>
      </c>
    </row>
    <row r="31190" spans="1:4">
      <c r="A31190" s="215" t="s">
        <v>97998</v>
      </c>
      <c r="B31190" s="215">
        <v>1</v>
      </c>
      <c r="C31190" s="216" t="s">
        <v>97999</v>
      </c>
      <c r="D31190" s="215" t="s">
        <v>98000</v>
      </c>
    </row>
    <row r="31191" spans="1:4">
      <c r="A31191" s="215" t="s">
        <v>98001</v>
      </c>
      <c r="B31191" s="215">
        <v>1</v>
      </c>
      <c r="C31191" s="216" t="s">
        <v>98002</v>
      </c>
      <c r="D31191" s="215" t="s">
        <v>98003</v>
      </c>
    </row>
    <row r="31192" spans="1:4">
      <c r="A31192" s="215" t="s">
        <v>98004</v>
      </c>
      <c r="B31192" s="215">
        <v>1</v>
      </c>
      <c r="C31192" s="216" t="s">
        <v>98005</v>
      </c>
      <c r="D31192" s="215" t="s">
        <v>98006</v>
      </c>
    </row>
    <row r="31193" spans="1:4">
      <c r="A31193" s="215" t="s">
        <v>98007</v>
      </c>
      <c r="B31193" s="215">
        <v>1</v>
      </c>
      <c r="C31193" s="216" t="s">
        <v>98008</v>
      </c>
      <c r="D31193" s="215" t="s">
        <v>98009</v>
      </c>
    </row>
    <row r="31194" spans="1:4">
      <c r="A31194" s="215" t="s">
        <v>98010</v>
      </c>
      <c r="B31194" s="215">
        <v>1</v>
      </c>
      <c r="C31194" s="216" t="s">
        <v>98011</v>
      </c>
      <c r="D31194" s="215" t="s">
        <v>98012</v>
      </c>
    </row>
    <row r="31195" spans="1:4">
      <c r="A31195" s="215" t="s">
        <v>98013</v>
      </c>
      <c r="B31195" s="215">
        <v>1</v>
      </c>
      <c r="C31195" s="216" t="s">
        <v>98014</v>
      </c>
      <c r="D31195" s="215" t="s">
        <v>98015</v>
      </c>
    </row>
    <row r="31196" spans="1:4">
      <c r="A31196" s="215" t="s">
        <v>98016</v>
      </c>
      <c r="B31196" s="215">
        <v>1</v>
      </c>
      <c r="C31196" s="216" t="s">
        <v>98017</v>
      </c>
      <c r="D31196" s="215" t="s">
        <v>98018</v>
      </c>
    </row>
    <row r="31197" spans="1:4">
      <c r="A31197" s="215" t="s">
        <v>98019</v>
      </c>
      <c r="B31197" s="215">
        <v>1</v>
      </c>
      <c r="C31197" s="216" t="s">
        <v>98020</v>
      </c>
      <c r="D31197" s="215" t="s">
        <v>98021</v>
      </c>
    </row>
    <row r="31198" spans="1:4">
      <c r="A31198" s="215" t="s">
        <v>98022</v>
      </c>
      <c r="B31198" s="215">
        <v>1</v>
      </c>
      <c r="C31198" s="216" t="s">
        <v>98023</v>
      </c>
      <c r="D31198" s="215" t="s">
        <v>98024</v>
      </c>
    </row>
    <row r="31199" spans="1:4">
      <c r="A31199" s="215" t="s">
        <v>98025</v>
      </c>
      <c r="B31199" s="215">
        <v>1</v>
      </c>
      <c r="C31199" s="216" t="s">
        <v>98026</v>
      </c>
      <c r="D31199" s="215" t="s">
        <v>98027</v>
      </c>
    </row>
    <row r="31200" spans="1:4">
      <c r="A31200" s="215" t="s">
        <v>98028</v>
      </c>
      <c r="B31200" s="215">
        <v>1</v>
      </c>
      <c r="C31200" s="216" t="s">
        <v>98029</v>
      </c>
      <c r="D31200" s="215" t="s">
        <v>98030</v>
      </c>
    </row>
    <row r="31201" spans="1:4">
      <c r="A31201" s="215" t="s">
        <v>98031</v>
      </c>
      <c r="B31201" s="215">
        <v>1</v>
      </c>
      <c r="C31201" s="216" t="s">
        <v>98032</v>
      </c>
      <c r="D31201" s="215" t="s">
        <v>98033</v>
      </c>
    </row>
    <row r="31202" spans="1:4">
      <c r="A31202" s="215" t="s">
        <v>98034</v>
      </c>
      <c r="B31202" s="215">
        <v>1</v>
      </c>
      <c r="C31202" s="216" t="s">
        <v>98035</v>
      </c>
      <c r="D31202" s="215" t="s">
        <v>98036</v>
      </c>
    </row>
    <row r="31203" spans="1:4">
      <c r="A31203" s="215" t="s">
        <v>98037</v>
      </c>
      <c r="B31203" s="215">
        <v>1</v>
      </c>
      <c r="C31203" s="216" t="s">
        <v>98038</v>
      </c>
      <c r="D31203" s="215" t="s">
        <v>98039</v>
      </c>
    </row>
    <row r="31204" spans="1:4">
      <c r="A31204" s="215" t="s">
        <v>98040</v>
      </c>
      <c r="B31204" s="215">
        <v>1</v>
      </c>
      <c r="C31204" s="216" t="s">
        <v>98041</v>
      </c>
      <c r="D31204" s="215" t="s">
        <v>98042</v>
      </c>
    </row>
    <row r="31205" spans="1:4">
      <c r="A31205" s="215" t="s">
        <v>98043</v>
      </c>
      <c r="B31205" s="215">
        <v>1</v>
      </c>
      <c r="C31205" s="216" t="s">
        <v>98044</v>
      </c>
      <c r="D31205" s="215" t="s">
        <v>98045</v>
      </c>
    </row>
    <row r="31206" spans="1:4">
      <c r="A31206" s="215" t="s">
        <v>98046</v>
      </c>
      <c r="B31206" s="215">
        <v>1</v>
      </c>
      <c r="C31206" s="216" t="s">
        <v>98047</v>
      </c>
      <c r="D31206" s="215" t="s">
        <v>98048</v>
      </c>
    </row>
    <row r="31207" spans="1:4">
      <c r="A31207" s="215" t="s">
        <v>98049</v>
      </c>
      <c r="B31207" s="215">
        <v>1</v>
      </c>
      <c r="C31207" s="216" t="s">
        <v>98050</v>
      </c>
      <c r="D31207" s="215" t="s">
        <v>98051</v>
      </c>
    </row>
    <row r="31208" spans="1:4">
      <c r="A31208" s="215" t="s">
        <v>98052</v>
      </c>
      <c r="B31208" s="215">
        <v>1</v>
      </c>
      <c r="C31208" s="216" t="s">
        <v>98053</v>
      </c>
      <c r="D31208" s="215" t="s">
        <v>98054</v>
      </c>
    </row>
    <row r="31209" spans="1:4">
      <c r="A31209" s="215" t="s">
        <v>98055</v>
      </c>
      <c r="B31209" s="215">
        <v>1</v>
      </c>
      <c r="C31209" s="216" t="s">
        <v>98056</v>
      </c>
      <c r="D31209" s="215" t="s">
        <v>98057</v>
      </c>
    </row>
    <row r="31210" spans="1:4">
      <c r="A31210" s="215" t="s">
        <v>98058</v>
      </c>
      <c r="B31210" s="215">
        <v>1</v>
      </c>
      <c r="C31210" s="216" t="s">
        <v>98059</v>
      </c>
      <c r="D31210" s="215" t="s">
        <v>98060</v>
      </c>
    </row>
    <row r="31211" spans="1:4">
      <c r="A31211" s="215" t="s">
        <v>98061</v>
      </c>
      <c r="B31211" s="215">
        <v>1</v>
      </c>
      <c r="C31211" s="216" t="s">
        <v>98062</v>
      </c>
      <c r="D31211" s="215" t="s">
        <v>98063</v>
      </c>
    </row>
    <row r="31212" spans="1:4">
      <c r="A31212" s="215" t="s">
        <v>98064</v>
      </c>
      <c r="B31212" s="215">
        <v>1</v>
      </c>
      <c r="C31212" s="216" t="s">
        <v>98065</v>
      </c>
      <c r="D31212" s="215" t="s">
        <v>98066</v>
      </c>
    </row>
    <row r="31213" spans="1:4">
      <c r="A31213" s="215" t="s">
        <v>98067</v>
      </c>
      <c r="B31213" s="215">
        <v>1</v>
      </c>
      <c r="C31213" s="216" t="s">
        <v>98068</v>
      </c>
      <c r="D31213" s="215" t="s">
        <v>98069</v>
      </c>
    </row>
    <row r="31214" spans="1:4">
      <c r="A31214" s="215" t="s">
        <v>98070</v>
      </c>
      <c r="B31214" s="215">
        <v>1</v>
      </c>
      <c r="C31214" s="216" t="s">
        <v>98071</v>
      </c>
      <c r="D31214" s="215" t="s">
        <v>98072</v>
      </c>
    </row>
    <row r="31215" spans="1:4">
      <c r="A31215" s="215" t="s">
        <v>98073</v>
      </c>
      <c r="B31215" s="215">
        <v>1</v>
      </c>
      <c r="C31215" s="216" t="s">
        <v>98074</v>
      </c>
      <c r="D31215" s="215" t="s">
        <v>98075</v>
      </c>
    </row>
    <row r="31216" spans="1:4">
      <c r="A31216" s="215" t="s">
        <v>98076</v>
      </c>
      <c r="B31216" s="215">
        <v>1</v>
      </c>
      <c r="C31216" s="216" t="s">
        <v>98077</v>
      </c>
      <c r="D31216" s="215" t="s">
        <v>98078</v>
      </c>
    </row>
    <row r="31217" spans="1:4">
      <c r="A31217" s="215" t="s">
        <v>98079</v>
      </c>
      <c r="B31217" s="215">
        <v>1</v>
      </c>
      <c r="C31217" s="216" t="s">
        <v>98080</v>
      </c>
      <c r="D31217" s="215" t="s">
        <v>98081</v>
      </c>
    </row>
    <row r="31218" spans="1:4">
      <c r="A31218" s="215" t="s">
        <v>98082</v>
      </c>
      <c r="B31218" s="215">
        <v>1</v>
      </c>
      <c r="C31218" s="216" t="s">
        <v>98083</v>
      </c>
      <c r="D31218" s="215" t="s">
        <v>98084</v>
      </c>
    </row>
    <row r="31219" spans="1:4">
      <c r="A31219" s="215" t="s">
        <v>98085</v>
      </c>
      <c r="B31219" s="215">
        <v>1</v>
      </c>
      <c r="C31219" s="216" t="s">
        <v>98086</v>
      </c>
      <c r="D31219" s="215" t="s">
        <v>98087</v>
      </c>
    </row>
    <row r="31220" spans="1:4">
      <c r="A31220" s="215" t="s">
        <v>98088</v>
      </c>
      <c r="B31220" s="215">
        <v>1</v>
      </c>
      <c r="C31220" s="216" t="s">
        <v>98089</v>
      </c>
      <c r="D31220" s="215" t="s">
        <v>98090</v>
      </c>
    </row>
    <row r="31221" spans="1:4">
      <c r="A31221" s="215" t="s">
        <v>98091</v>
      </c>
      <c r="B31221" s="215">
        <v>1</v>
      </c>
      <c r="C31221" s="216" t="s">
        <v>98092</v>
      </c>
      <c r="D31221" s="215" t="s">
        <v>98093</v>
      </c>
    </row>
    <row r="31222" spans="1:4">
      <c r="A31222" s="215" t="s">
        <v>98094</v>
      </c>
      <c r="B31222" s="215">
        <v>1</v>
      </c>
      <c r="C31222" s="216" t="s">
        <v>98095</v>
      </c>
      <c r="D31222" s="215" t="s">
        <v>98096</v>
      </c>
    </row>
    <row r="31223" spans="1:4">
      <c r="A31223" s="215" t="s">
        <v>98097</v>
      </c>
      <c r="B31223" s="215">
        <v>1</v>
      </c>
      <c r="C31223" s="216" t="s">
        <v>98098</v>
      </c>
      <c r="D31223" s="215" t="s">
        <v>98099</v>
      </c>
    </row>
    <row r="31224" spans="1:4">
      <c r="A31224" s="215" t="s">
        <v>98100</v>
      </c>
      <c r="B31224" s="215">
        <v>1</v>
      </c>
      <c r="C31224" s="216" t="s">
        <v>98101</v>
      </c>
      <c r="D31224" s="215" t="s">
        <v>98102</v>
      </c>
    </row>
    <row r="31225" spans="1:4">
      <c r="A31225" s="215" t="s">
        <v>98103</v>
      </c>
      <c r="B31225" s="215">
        <v>1</v>
      </c>
      <c r="C31225" s="216" t="s">
        <v>98104</v>
      </c>
      <c r="D31225" s="215" t="s">
        <v>98105</v>
      </c>
    </row>
    <row r="31226" spans="1:4">
      <c r="A31226" s="215" t="s">
        <v>98106</v>
      </c>
      <c r="B31226" s="215">
        <v>1</v>
      </c>
      <c r="C31226" s="216" t="s">
        <v>98107</v>
      </c>
      <c r="D31226" s="215" t="s">
        <v>98108</v>
      </c>
    </row>
    <row r="31227" spans="1:4">
      <c r="A31227" s="215" t="s">
        <v>98109</v>
      </c>
      <c r="B31227" s="215">
        <v>1</v>
      </c>
      <c r="C31227" s="216" t="s">
        <v>98110</v>
      </c>
      <c r="D31227" s="215" t="s">
        <v>98111</v>
      </c>
    </row>
    <row r="31228" spans="1:4">
      <c r="A31228" s="215" t="s">
        <v>98112</v>
      </c>
      <c r="B31228" s="215">
        <v>1</v>
      </c>
      <c r="C31228" s="216" t="s">
        <v>98113</v>
      </c>
      <c r="D31228" s="215" t="s">
        <v>98114</v>
      </c>
    </row>
    <row r="31229" spans="1:4">
      <c r="A31229" s="215" t="s">
        <v>98115</v>
      </c>
      <c r="B31229" s="215">
        <v>1</v>
      </c>
      <c r="C31229" s="216" t="s">
        <v>98116</v>
      </c>
      <c r="D31229" s="215" t="s">
        <v>98117</v>
      </c>
    </row>
    <row r="31230" spans="1:4">
      <c r="A31230" s="215" t="s">
        <v>98118</v>
      </c>
      <c r="B31230" s="215">
        <v>1</v>
      </c>
      <c r="C31230" s="216" t="s">
        <v>98119</v>
      </c>
      <c r="D31230" s="215" t="s">
        <v>98120</v>
      </c>
    </row>
    <row r="31231" spans="1:4">
      <c r="A31231" s="215" t="s">
        <v>98121</v>
      </c>
      <c r="B31231" s="215">
        <v>1</v>
      </c>
      <c r="C31231" s="216" t="s">
        <v>98122</v>
      </c>
      <c r="D31231" s="215" t="s">
        <v>98123</v>
      </c>
    </row>
    <row r="31232" spans="1:4">
      <c r="A31232" s="215" t="s">
        <v>98124</v>
      </c>
      <c r="B31232" s="215">
        <v>1</v>
      </c>
      <c r="C31232" s="216" t="s">
        <v>98125</v>
      </c>
      <c r="D31232" s="215" t="s">
        <v>98126</v>
      </c>
    </row>
    <row r="31233" spans="1:4">
      <c r="A31233" s="215" t="s">
        <v>98127</v>
      </c>
      <c r="B31233" s="215">
        <v>1</v>
      </c>
      <c r="C31233" s="216" t="s">
        <v>98128</v>
      </c>
      <c r="D31233" s="215" t="s">
        <v>98129</v>
      </c>
    </row>
    <row r="31234" spans="1:4">
      <c r="A31234" s="215" t="s">
        <v>98130</v>
      </c>
      <c r="B31234" s="215">
        <v>1</v>
      </c>
      <c r="C31234" s="216" t="s">
        <v>98131</v>
      </c>
      <c r="D31234" s="215" t="s">
        <v>98132</v>
      </c>
    </row>
    <row r="31235" spans="1:4">
      <c r="A31235" s="215" t="s">
        <v>98133</v>
      </c>
      <c r="B31235" s="215">
        <v>1</v>
      </c>
      <c r="C31235" s="216" t="s">
        <v>98134</v>
      </c>
      <c r="D31235" s="215" t="s">
        <v>98135</v>
      </c>
    </row>
    <row r="31236" spans="1:4">
      <c r="A31236" s="215" t="s">
        <v>98136</v>
      </c>
      <c r="B31236" s="215">
        <v>1</v>
      </c>
      <c r="C31236" s="216" t="s">
        <v>98137</v>
      </c>
      <c r="D31236" s="215" t="s">
        <v>98138</v>
      </c>
    </row>
    <row r="31237" spans="1:4">
      <c r="A31237" s="215" t="s">
        <v>98139</v>
      </c>
      <c r="B31237" s="215">
        <v>1</v>
      </c>
      <c r="C31237" s="216" t="s">
        <v>98140</v>
      </c>
      <c r="D31237" s="215" t="s">
        <v>98141</v>
      </c>
    </row>
    <row r="31238" spans="1:4">
      <c r="A31238" s="215" t="s">
        <v>98142</v>
      </c>
      <c r="B31238" s="215">
        <v>1</v>
      </c>
      <c r="C31238" s="216" t="s">
        <v>98143</v>
      </c>
      <c r="D31238" s="215" t="s">
        <v>98144</v>
      </c>
    </row>
    <row r="31239" spans="1:4">
      <c r="A31239" s="215" t="s">
        <v>98145</v>
      </c>
      <c r="B31239" s="215">
        <v>1</v>
      </c>
      <c r="C31239" s="216" t="s">
        <v>98146</v>
      </c>
      <c r="D31239" s="215" t="s">
        <v>98147</v>
      </c>
    </row>
    <row r="31240" spans="1:4">
      <c r="A31240" s="215" t="s">
        <v>98148</v>
      </c>
      <c r="B31240" s="215">
        <v>1</v>
      </c>
      <c r="C31240" s="216" t="s">
        <v>98149</v>
      </c>
      <c r="D31240" s="215" t="s">
        <v>98150</v>
      </c>
    </row>
    <row r="31241" spans="1:4">
      <c r="A31241" s="215" t="s">
        <v>98151</v>
      </c>
      <c r="B31241" s="215">
        <v>1</v>
      </c>
      <c r="C31241" s="216" t="s">
        <v>98152</v>
      </c>
      <c r="D31241" s="215" t="s">
        <v>98153</v>
      </c>
    </row>
    <row r="31242" spans="1:4">
      <c r="A31242" s="215" t="s">
        <v>98154</v>
      </c>
      <c r="B31242" s="215">
        <v>1</v>
      </c>
      <c r="C31242" s="216" t="s">
        <v>98155</v>
      </c>
      <c r="D31242" s="215" t="s">
        <v>98156</v>
      </c>
    </row>
    <row r="31243" spans="1:4">
      <c r="A31243" s="215" t="s">
        <v>98157</v>
      </c>
      <c r="B31243" s="215">
        <v>1</v>
      </c>
      <c r="C31243" s="216" t="s">
        <v>98158</v>
      </c>
      <c r="D31243" s="215" t="s">
        <v>98159</v>
      </c>
    </row>
    <row r="31244" spans="1:4">
      <c r="A31244" s="215" t="s">
        <v>98160</v>
      </c>
      <c r="B31244" s="215">
        <v>1</v>
      </c>
      <c r="C31244" s="216" t="s">
        <v>98161</v>
      </c>
      <c r="D31244" s="215" t="s">
        <v>98162</v>
      </c>
    </row>
    <row r="31245" spans="1:4">
      <c r="A31245" s="215" t="s">
        <v>98163</v>
      </c>
      <c r="B31245" s="215">
        <v>1</v>
      </c>
      <c r="C31245" s="216" t="s">
        <v>98164</v>
      </c>
      <c r="D31245" s="215" t="s">
        <v>98165</v>
      </c>
    </row>
    <row r="31246" spans="1:4">
      <c r="A31246" s="215" t="s">
        <v>98166</v>
      </c>
      <c r="B31246" s="215">
        <v>1</v>
      </c>
      <c r="C31246" s="216" t="s">
        <v>98167</v>
      </c>
      <c r="D31246" s="215" t="s">
        <v>98168</v>
      </c>
    </row>
    <row r="31247" spans="1:4">
      <c r="A31247" s="215" t="s">
        <v>98169</v>
      </c>
      <c r="B31247" s="215">
        <v>1</v>
      </c>
      <c r="C31247" s="216" t="s">
        <v>98170</v>
      </c>
      <c r="D31247" s="215" t="s">
        <v>98171</v>
      </c>
    </row>
    <row r="31248" spans="1:4">
      <c r="A31248" s="215" t="s">
        <v>98172</v>
      </c>
      <c r="B31248" s="215">
        <v>1</v>
      </c>
      <c r="C31248" s="216" t="s">
        <v>98173</v>
      </c>
      <c r="D31248" s="215" t="s">
        <v>98174</v>
      </c>
    </row>
    <row r="31249" spans="1:4">
      <c r="A31249" s="215" t="s">
        <v>98175</v>
      </c>
      <c r="B31249" s="215">
        <v>1</v>
      </c>
      <c r="C31249" s="216" t="s">
        <v>98176</v>
      </c>
      <c r="D31249" s="215" t="s">
        <v>98177</v>
      </c>
    </row>
    <row r="31250" spans="1:4">
      <c r="A31250" s="215" t="s">
        <v>98178</v>
      </c>
      <c r="B31250" s="215">
        <v>1</v>
      </c>
      <c r="C31250" s="216" t="s">
        <v>98179</v>
      </c>
      <c r="D31250" s="215" t="s">
        <v>98180</v>
      </c>
    </row>
    <row r="31251" spans="1:4">
      <c r="A31251" s="215" t="s">
        <v>98181</v>
      </c>
      <c r="B31251" s="215">
        <v>1</v>
      </c>
      <c r="C31251" s="216" t="s">
        <v>98182</v>
      </c>
      <c r="D31251" s="215" t="s">
        <v>98183</v>
      </c>
    </row>
    <row r="31252" spans="1:4">
      <c r="A31252" s="215" t="s">
        <v>98184</v>
      </c>
      <c r="B31252" s="215">
        <v>1</v>
      </c>
      <c r="C31252" s="216" t="s">
        <v>98185</v>
      </c>
      <c r="D31252" s="215" t="s">
        <v>98186</v>
      </c>
    </row>
    <row r="31253" spans="1:4">
      <c r="A31253" s="215" t="s">
        <v>98187</v>
      </c>
      <c r="B31253" s="215">
        <v>1</v>
      </c>
      <c r="C31253" s="216" t="s">
        <v>98188</v>
      </c>
      <c r="D31253" s="215" t="s">
        <v>98189</v>
      </c>
    </row>
    <row r="31254" spans="1:4">
      <c r="A31254" s="215" t="s">
        <v>98190</v>
      </c>
      <c r="B31254" s="215">
        <v>1</v>
      </c>
      <c r="C31254" s="216" t="s">
        <v>98191</v>
      </c>
      <c r="D31254" s="215" t="s">
        <v>98192</v>
      </c>
    </row>
    <row r="31255" spans="1:4">
      <c r="A31255" s="215" t="s">
        <v>98193</v>
      </c>
      <c r="B31255" s="215">
        <v>1</v>
      </c>
      <c r="C31255" s="216" t="s">
        <v>98194</v>
      </c>
      <c r="D31255" s="215" t="s">
        <v>98195</v>
      </c>
    </row>
    <row r="31256" spans="1:4">
      <c r="A31256" s="215" t="s">
        <v>98196</v>
      </c>
      <c r="B31256" s="215">
        <v>1</v>
      </c>
      <c r="C31256" s="216" t="s">
        <v>98197</v>
      </c>
      <c r="D31256" s="215" t="s">
        <v>98198</v>
      </c>
    </row>
    <row r="31257" spans="1:4">
      <c r="A31257" s="215" t="s">
        <v>98199</v>
      </c>
      <c r="B31257" s="215">
        <v>1</v>
      </c>
      <c r="C31257" s="216" t="s">
        <v>98200</v>
      </c>
      <c r="D31257" s="215" t="s">
        <v>98201</v>
      </c>
    </row>
    <row r="31258" spans="1:4">
      <c r="A31258" s="215" t="s">
        <v>98202</v>
      </c>
      <c r="B31258" s="215">
        <v>1</v>
      </c>
      <c r="C31258" s="216" t="s">
        <v>98203</v>
      </c>
      <c r="D31258" s="215" t="s">
        <v>98204</v>
      </c>
    </row>
    <row r="31259" spans="1:4">
      <c r="A31259" s="215" t="s">
        <v>98205</v>
      </c>
      <c r="B31259" s="215">
        <v>1</v>
      </c>
      <c r="C31259" s="216" t="s">
        <v>98206</v>
      </c>
      <c r="D31259" s="215" t="s">
        <v>98207</v>
      </c>
    </row>
    <row r="31260" spans="1:4">
      <c r="A31260" s="215" t="s">
        <v>98208</v>
      </c>
      <c r="B31260" s="215">
        <v>1</v>
      </c>
      <c r="C31260" s="216" t="s">
        <v>98209</v>
      </c>
      <c r="D31260" s="215" t="s">
        <v>98210</v>
      </c>
    </row>
    <row r="31261" spans="1:4">
      <c r="A31261" s="215" t="s">
        <v>98211</v>
      </c>
      <c r="B31261" s="215">
        <v>1</v>
      </c>
      <c r="C31261" s="216" t="s">
        <v>98212</v>
      </c>
      <c r="D31261" s="215" t="s">
        <v>98213</v>
      </c>
    </row>
    <row r="31262" spans="1:4">
      <c r="A31262" s="215" t="s">
        <v>98214</v>
      </c>
      <c r="B31262" s="215">
        <v>1</v>
      </c>
      <c r="C31262" s="216" t="s">
        <v>98215</v>
      </c>
      <c r="D31262" s="215" t="s">
        <v>98216</v>
      </c>
    </row>
    <row r="31263" spans="1:4">
      <c r="A31263" s="215" t="s">
        <v>98217</v>
      </c>
      <c r="B31263" s="215">
        <v>2</v>
      </c>
      <c r="C31263" s="216" t="s">
        <v>98218</v>
      </c>
      <c r="D31263" s="215" t="s">
        <v>98219</v>
      </c>
    </row>
    <row r="31264" spans="1:4">
      <c r="A31264" s="215" t="s">
        <v>98220</v>
      </c>
      <c r="B31264" s="215">
        <v>1</v>
      </c>
      <c r="C31264" s="216" t="s">
        <v>98221</v>
      </c>
      <c r="D31264" s="215" t="s">
        <v>98222</v>
      </c>
    </row>
    <row r="31265" spans="1:4">
      <c r="A31265" s="215" t="s">
        <v>98223</v>
      </c>
      <c r="B31265" s="215">
        <v>1</v>
      </c>
      <c r="C31265" s="216" t="s">
        <v>98224</v>
      </c>
      <c r="D31265" s="215" t="s">
        <v>98225</v>
      </c>
    </row>
    <row r="31266" spans="1:4">
      <c r="A31266" s="215" t="s">
        <v>98226</v>
      </c>
      <c r="B31266" s="215">
        <v>1</v>
      </c>
      <c r="C31266" s="216" t="s">
        <v>98227</v>
      </c>
      <c r="D31266" s="215" t="s">
        <v>98228</v>
      </c>
    </row>
    <row r="31267" spans="1:4">
      <c r="A31267" s="215" t="s">
        <v>98229</v>
      </c>
      <c r="B31267" s="215">
        <v>1</v>
      </c>
      <c r="C31267" s="216" t="s">
        <v>98230</v>
      </c>
      <c r="D31267" s="215" t="s">
        <v>98231</v>
      </c>
    </row>
    <row r="31268" spans="1:4">
      <c r="A31268" s="215" t="s">
        <v>98232</v>
      </c>
      <c r="B31268" s="215">
        <v>1</v>
      </c>
      <c r="C31268" s="216" t="s">
        <v>98233</v>
      </c>
      <c r="D31268" s="215" t="s">
        <v>98234</v>
      </c>
    </row>
    <row r="31269" spans="1:4">
      <c r="A31269" s="215" t="s">
        <v>98235</v>
      </c>
      <c r="B31269" s="215">
        <v>1</v>
      </c>
      <c r="C31269" s="216" t="s">
        <v>98236</v>
      </c>
      <c r="D31269" s="215" t="s">
        <v>98237</v>
      </c>
    </row>
    <row r="31270" spans="1:4">
      <c r="A31270" s="215" t="s">
        <v>98238</v>
      </c>
      <c r="B31270" s="215">
        <v>1</v>
      </c>
      <c r="C31270" s="216" t="s">
        <v>98239</v>
      </c>
      <c r="D31270" s="215" t="s">
        <v>98240</v>
      </c>
    </row>
    <row r="31271" spans="1:4">
      <c r="A31271" s="215" t="s">
        <v>98241</v>
      </c>
      <c r="B31271" s="215">
        <v>1</v>
      </c>
      <c r="C31271" s="216" t="s">
        <v>98242</v>
      </c>
      <c r="D31271" s="215" t="s">
        <v>98243</v>
      </c>
    </row>
    <row r="31272" spans="1:4">
      <c r="A31272" s="215" t="s">
        <v>98244</v>
      </c>
      <c r="B31272" s="215">
        <v>1</v>
      </c>
      <c r="C31272" s="216" t="s">
        <v>98245</v>
      </c>
      <c r="D31272" s="215" t="s">
        <v>98246</v>
      </c>
    </row>
    <row r="31273" spans="1:4">
      <c r="A31273" s="215" t="s">
        <v>98247</v>
      </c>
      <c r="B31273" s="215">
        <v>1</v>
      </c>
      <c r="C31273" s="216" t="s">
        <v>98248</v>
      </c>
      <c r="D31273" s="215" t="s">
        <v>98249</v>
      </c>
    </row>
    <row r="31274" spans="1:4">
      <c r="A31274" s="215" t="s">
        <v>98250</v>
      </c>
      <c r="B31274" s="215">
        <v>1</v>
      </c>
      <c r="C31274" s="216" t="s">
        <v>98251</v>
      </c>
      <c r="D31274" s="215" t="s">
        <v>98252</v>
      </c>
    </row>
    <row r="31275" spans="1:4">
      <c r="A31275" s="215" t="s">
        <v>98253</v>
      </c>
      <c r="B31275" s="215">
        <v>1</v>
      </c>
      <c r="C31275" s="216" t="s">
        <v>98254</v>
      </c>
      <c r="D31275" s="215" t="s">
        <v>98255</v>
      </c>
    </row>
    <row r="31276" spans="1:4">
      <c r="A31276" s="215" t="s">
        <v>98256</v>
      </c>
      <c r="B31276" s="215">
        <v>1</v>
      </c>
      <c r="C31276" s="216" t="s">
        <v>98257</v>
      </c>
      <c r="D31276" s="215" t="s">
        <v>98258</v>
      </c>
    </row>
    <row r="31277" spans="1:4">
      <c r="A31277" s="215" t="s">
        <v>98259</v>
      </c>
      <c r="B31277" s="215">
        <v>1</v>
      </c>
      <c r="C31277" s="216" t="s">
        <v>98260</v>
      </c>
      <c r="D31277" s="215" t="s">
        <v>98261</v>
      </c>
    </row>
    <row r="31278" spans="1:4">
      <c r="A31278" s="215" t="s">
        <v>98262</v>
      </c>
      <c r="B31278" s="215">
        <v>1</v>
      </c>
      <c r="C31278" s="216" t="s">
        <v>98263</v>
      </c>
      <c r="D31278" s="215" t="s">
        <v>97845</v>
      </c>
    </row>
    <row r="31279" spans="1:4">
      <c r="A31279" s="215" t="s">
        <v>98264</v>
      </c>
      <c r="B31279" s="215">
        <v>1</v>
      </c>
      <c r="C31279" s="216" t="s">
        <v>98265</v>
      </c>
      <c r="D31279" s="215" t="s">
        <v>98266</v>
      </c>
    </row>
    <row r="31280" spans="1:4">
      <c r="A31280" s="215" t="s">
        <v>98267</v>
      </c>
      <c r="B31280" s="215">
        <v>1</v>
      </c>
      <c r="C31280" s="216" t="s">
        <v>111608</v>
      </c>
      <c r="D31280" s="215" t="s">
        <v>98268</v>
      </c>
    </row>
    <row r="31281" spans="1:4">
      <c r="A31281" s="215" t="s">
        <v>98269</v>
      </c>
      <c r="B31281" s="215">
        <v>1</v>
      </c>
      <c r="C31281" s="216" t="s">
        <v>98270</v>
      </c>
      <c r="D31281" s="215" t="s">
        <v>97860</v>
      </c>
    </row>
    <row r="31282" spans="1:4">
      <c r="A31282" s="215" t="s">
        <v>98271</v>
      </c>
      <c r="B31282" s="215">
        <v>1</v>
      </c>
      <c r="C31282" s="216" t="s">
        <v>98272</v>
      </c>
      <c r="D31282" s="215" t="s">
        <v>98273</v>
      </c>
    </row>
    <row r="31283" spans="1:4">
      <c r="A31283" s="215" t="s">
        <v>98274</v>
      </c>
      <c r="B31283" s="215">
        <v>1</v>
      </c>
      <c r="C31283" s="216" t="s">
        <v>98275</v>
      </c>
      <c r="D31283" s="215" t="s">
        <v>96886</v>
      </c>
    </row>
    <row r="31284" spans="1:4">
      <c r="A31284" s="215" t="s">
        <v>98276</v>
      </c>
      <c r="B31284" s="215">
        <v>1</v>
      </c>
      <c r="C31284" s="216" t="s">
        <v>98277</v>
      </c>
      <c r="D31284" s="215" t="s">
        <v>97865</v>
      </c>
    </row>
    <row r="31285" spans="1:4">
      <c r="A31285" s="215" t="s">
        <v>98278</v>
      </c>
      <c r="B31285" s="215">
        <v>1</v>
      </c>
      <c r="C31285" s="216" t="s">
        <v>98279</v>
      </c>
      <c r="D31285" s="215" t="s">
        <v>98280</v>
      </c>
    </row>
    <row r="31286" spans="1:4">
      <c r="A31286" s="215" t="s">
        <v>98281</v>
      </c>
      <c r="B31286" s="215">
        <v>1</v>
      </c>
      <c r="C31286" s="216" t="s">
        <v>98282</v>
      </c>
      <c r="D31286" s="215" t="s">
        <v>97868</v>
      </c>
    </row>
    <row r="31287" spans="1:4">
      <c r="A31287" s="215" t="s">
        <v>98283</v>
      </c>
      <c r="B31287" s="215">
        <v>1</v>
      </c>
      <c r="C31287" s="216" t="s">
        <v>98284</v>
      </c>
      <c r="D31287" s="215" t="s">
        <v>98285</v>
      </c>
    </row>
    <row r="31288" spans="1:4">
      <c r="A31288" s="215" t="s">
        <v>98286</v>
      </c>
      <c r="B31288" s="215">
        <v>1</v>
      </c>
      <c r="C31288" s="216" t="s">
        <v>98287</v>
      </c>
      <c r="D31288" s="215" t="s">
        <v>98288</v>
      </c>
    </row>
    <row r="31289" spans="1:4">
      <c r="A31289" s="215" t="s">
        <v>98289</v>
      </c>
      <c r="B31289" s="215">
        <v>1</v>
      </c>
      <c r="C31289" s="216" t="s">
        <v>26997</v>
      </c>
      <c r="D31289" s="215" t="s">
        <v>98290</v>
      </c>
    </row>
    <row r="31290" spans="1:4">
      <c r="A31290" s="215" t="s">
        <v>98291</v>
      </c>
      <c r="B31290" s="215">
        <v>1</v>
      </c>
      <c r="C31290" s="216" t="s">
        <v>98292</v>
      </c>
      <c r="D31290" s="215" t="s">
        <v>97876</v>
      </c>
    </row>
    <row r="31291" spans="1:4">
      <c r="A31291" s="215" t="s">
        <v>98293</v>
      </c>
      <c r="B31291" s="215">
        <v>1</v>
      </c>
      <c r="C31291" s="216" t="s">
        <v>98294</v>
      </c>
      <c r="D31291" s="215" t="s">
        <v>97879</v>
      </c>
    </row>
    <row r="31292" spans="1:4">
      <c r="A31292" s="215" t="s">
        <v>98295</v>
      </c>
      <c r="B31292" s="215">
        <v>1</v>
      </c>
      <c r="C31292" s="216" t="s">
        <v>98296</v>
      </c>
      <c r="D31292" s="215" t="s">
        <v>98297</v>
      </c>
    </row>
    <row r="31293" spans="1:4">
      <c r="A31293" s="215" t="s">
        <v>98298</v>
      </c>
      <c r="B31293" s="215">
        <v>1</v>
      </c>
      <c r="C31293" s="216" t="s">
        <v>98299</v>
      </c>
      <c r="D31293" s="215" t="s">
        <v>98300</v>
      </c>
    </row>
    <row r="31294" spans="1:4">
      <c r="A31294" s="215" t="s">
        <v>98301</v>
      </c>
      <c r="B31294" s="215">
        <v>1</v>
      </c>
      <c r="C31294" s="216" t="s">
        <v>98302</v>
      </c>
      <c r="D31294" s="215" t="s">
        <v>98303</v>
      </c>
    </row>
    <row r="31295" spans="1:4">
      <c r="A31295" s="215" t="s">
        <v>98304</v>
      </c>
      <c r="B31295" s="215">
        <v>1</v>
      </c>
      <c r="C31295" s="216" t="s">
        <v>98305</v>
      </c>
      <c r="D31295" s="215" t="s">
        <v>98306</v>
      </c>
    </row>
    <row r="31296" spans="1:4">
      <c r="A31296" s="215" t="s">
        <v>98307</v>
      </c>
      <c r="B31296" s="215">
        <v>1</v>
      </c>
      <c r="C31296" s="216" t="s">
        <v>98308</v>
      </c>
      <c r="D31296" s="215" t="s">
        <v>98309</v>
      </c>
    </row>
    <row r="31297" spans="1:4">
      <c r="A31297" s="215" t="s">
        <v>98310</v>
      </c>
      <c r="B31297" s="215">
        <v>1</v>
      </c>
      <c r="C31297" s="216" t="s">
        <v>98311</v>
      </c>
      <c r="D31297" s="215" t="s">
        <v>98312</v>
      </c>
    </row>
    <row r="31298" spans="1:4">
      <c r="A31298" s="215" t="s">
        <v>98313</v>
      </c>
      <c r="B31298" s="215">
        <v>1</v>
      </c>
      <c r="C31298" s="216" t="s">
        <v>98314</v>
      </c>
      <c r="D31298" s="215" t="s">
        <v>98315</v>
      </c>
    </row>
    <row r="31299" spans="1:4">
      <c r="A31299" s="215" t="s">
        <v>98316</v>
      </c>
      <c r="B31299" s="215">
        <v>1</v>
      </c>
      <c r="C31299" s="216" t="s">
        <v>98317</v>
      </c>
      <c r="D31299" s="215" t="s">
        <v>98318</v>
      </c>
    </row>
    <row r="31300" spans="1:4">
      <c r="A31300" s="215" t="s">
        <v>98319</v>
      </c>
      <c r="B31300" s="215">
        <v>1</v>
      </c>
      <c r="C31300" s="216" t="s">
        <v>98320</v>
      </c>
      <c r="D31300" s="215" t="s">
        <v>98321</v>
      </c>
    </row>
    <row r="31301" spans="1:4">
      <c r="A31301" s="215" t="s">
        <v>98322</v>
      </c>
      <c r="B31301" s="215">
        <v>1</v>
      </c>
      <c r="C31301" s="216" t="s">
        <v>98323</v>
      </c>
      <c r="D31301" s="215" t="s">
        <v>97888</v>
      </c>
    </row>
    <row r="31302" spans="1:4">
      <c r="A31302" s="215" t="s">
        <v>98324</v>
      </c>
      <c r="B31302" s="215">
        <v>1</v>
      </c>
      <c r="C31302" s="216" t="s">
        <v>98325</v>
      </c>
      <c r="D31302" s="215" t="s">
        <v>97885</v>
      </c>
    </row>
    <row r="31303" spans="1:4">
      <c r="A31303" s="215" t="s">
        <v>98326</v>
      </c>
      <c r="B31303" s="215">
        <v>1</v>
      </c>
      <c r="C31303" s="216" t="s">
        <v>98327</v>
      </c>
      <c r="D31303" s="215" t="s">
        <v>97896</v>
      </c>
    </row>
    <row r="31304" spans="1:4">
      <c r="A31304" s="215" t="s">
        <v>98328</v>
      </c>
      <c r="B31304" s="215">
        <v>1</v>
      </c>
      <c r="C31304" s="216" t="s">
        <v>98329</v>
      </c>
      <c r="D31304" s="215" t="s">
        <v>98330</v>
      </c>
    </row>
    <row r="31305" spans="1:4">
      <c r="A31305" s="215" t="s">
        <v>98331</v>
      </c>
      <c r="B31305" s="215">
        <v>1</v>
      </c>
      <c r="C31305" s="216" t="s">
        <v>98332</v>
      </c>
      <c r="D31305" s="215" t="s">
        <v>98333</v>
      </c>
    </row>
    <row r="31306" spans="1:4">
      <c r="A31306" s="215" t="s">
        <v>98334</v>
      </c>
      <c r="B31306" s="215">
        <v>1</v>
      </c>
      <c r="C31306" s="216" t="s">
        <v>98335</v>
      </c>
      <c r="D31306" s="215" t="s">
        <v>96892</v>
      </c>
    </row>
    <row r="31307" spans="1:4">
      <c r="A31307" s="215" t="s">
        <v>98336</v>
      </c>
      <c r="B31307" s="215">
        <v>1</v>
      </c>
      <c r="C31307" s="216" t="s">
        <v>111609</v>
      </c>
      <c r="D31307" s="215" t="s">
        <v>97899</v>
      </c>
    </row>
    <row r="31308" spans="1:4">
      <c r="A31308" s="215" t="s">
        <v>98337</v>
      </c>
      <c r="B31308" s="215">
        <v>1</v>
      </c>
      <c r="C31308" s="216" t="s">
        <v>98338</v>
      </c>
      <c r="D31308" s="215" t="s">
        <v>98339</v>
      </c>
    </row>
    <row r="31309" spans="1:4">
      <c r="A31309" s="215" t="s">
        <v>98340</v>
      </c>
      <c r="B31309" s="215">
        <v>1</v>
      </c>
      <c r="C31309" s="216" t="s">
        <v>98341</v>
      </c>
      <c r="D31309" s="215" t="s">
        <v>97902</v>
      </c>
    </row>
    <row r="31310" spans="1:4">
      <c r="A31310" s="215" t="s">
        <v>98342</v>
      </c>
      <c r="B31310" s="215">
        <v>1</v>
      </c>
      <c r="C31310" s="216" t="s">
        <v>98343</v>
      </c>
      <c r="D31310" s="215" t="s">
        <v>98344</v>
      </c>
    </row>
    <row r="31311" spans="1:4">
      <c r="A31311" s="215" t="s">
        <v>98345</v>
      </c>
      <c r="B31311" s="215">
        <v>1</v>
      </c>
      <c r="C31311" s="216" t="s">
        <v>98346</v>
      </c>
      <c r="D31311" s="215" t="s">
        <v>98347</v>
      </c>
    </row>
    <row r="31312" spans="1:4">
      <c r="A31312" s="215" t="s">
        <v>98348</v>
      </c>
      <c r="B31312" s="215">
        <v>1</v>
      </c>
      <c r="C31312" s="216" t="s">
        <v>98349</v>
      </c>
      <c r="D31312" s="215" t="s">
        <v>98344</v>
      </c>
    </row>
    <row r="31313" spans="1:4">
      <c r="A31313" s="215" t="s">
        <v>98350</v>
      </c>
      <c r="B31313" s="215">
        <v>1</v>
      </c>
      <c r="C31313" s="216" t="s">
        <v>98351</v>
      </c>
      <c r="D31313" s="215" t="s">
        <v>98352</v>
      </c>
    </row>
    <row r="31314" spans="1:4">
      <c r="A31314" s="215" t="s">
        <v>98353</v>
      </c>
      <c r="B31314" s="215">
        <v>1</v>
      </c>
      <c r="C31314" s="216" t="s">
        <v>98354</v>
      </c>
      <c r="D31314" s="215" t="s">
        <v>97908</v>
      </c>
    </row>
    <row r="31315" spans="1:4">
      <c r="A31315" s="215" t="s">
        <v>98355</v>
      </c>
      <c r="B31315" s="215">
        <v>1</v>
      </c>
      <c r="C31315" s="216" t="s">
        <v>98356</v>
      </c>
      <c r="D31315" s="215" t="s">
        <v>97905</v>
      </c>
    </row>
    <row r="31316" spans="1:4">
      <c r="A31316" s="215" t="s">
        <v>98357</v>
      </c>
      <c r="B31316" s="215">
        <v>1</v>
      </c>
      <c r="C31316" s="216" t="s">
        <v>98358</v>
      </c>
      <c r="D31316" s="215" t="s">
        <v>97911</v>
      </c>
    </row>
    <row r="31317" spans="1:4">
      <c r="A31317" s="215" t="s">
        <v>98359</v>
      </c>
      <c r="B31317" s="215">
        <v>1</v>
      </c>
      <c r="C31317" s="216" t="s">
        <v>98360</v>
      </c>
      <c r="D31317" s="215" t="s">
        <v>97914</v>
      </c>
    </row>
    <row r="31318" spans="1:4">
      <c r="A31318" s="215" t="s">
        <v>98361</v>
      </c>
      <c r="B31318" s="215">
        <v>1</v>
      </c>
      <c r="C31318" s="216" t="s">
        <v>98362</v>
      </c>
      <c r="D31318" s="215" t="s">
        <v>98363</v>
      </c>
    </row>
    <row r="31319" spans="1:4">
      <c r="A31319" s="215" t="s">
        <v>98364</v>
      </c>
      <c r="B31319" s="215">
        <v>1</v>
      </c>
      <c r="C31319" s="216" t="s">
        <v>98365</v>
      </c>
      <c r="D31319" s="215" t="s">
        <v>98366</v>
      </c>
    </row>
    <row r="31320" spans="1:4">
      <c r="A31320" s="215" t="s">
        <v>98367</v>
      </c>
      <c r="B31320" s="215">
        <v>1</v>
      </c>
      <c r="C31320" s="216" t="s">
        <v>98368</v>
      </c>
      <c r="D31320" s="215" t="s">
        <v>98369</v>
      </c>
    </row>
    <row r="31321" spans="1:4">
      <c r="A31321" s="215" t="s">
        <v>98370</v>
      </c>
      <c r="B31321" s="215">
        <v>1</v>
      </c>
      <c r="C31321" s="216" t="s">
        <v>98371</v>
      </c>
      <c r="D31321" s="215" t="s">
        <v>97917</v>
      </c>
    </row>
    <row r="31322" spans="1:4">
      <c r="A31322" s="215" t="s">
        <v>98372</v>
      </c>
      <c r="B31322" s="215">
        <v>1</v>
      </c>
      <c r="C31322" s="216" t="s">
        <v>98373</v>
      </c>
      <c r="D31322" s="215" t="s">
        <v>98374</v>
      </c>
    </row>
    <row r="31323" spans="1:4">
      <c r="A31323" s="215" t="s">
        <v>98375</v>
      </c>
      <c r="B31323" s="215">
        <v>1</v>
      </c>
      <c r="C31323" s="216" t="s">
        <v>98376</v>
      </c>
      <c r="D31323" s="215" t="s">
        <v>97923</v>
      </c>
    </row>
    <row r="31324" spans="1:4">
      <c r="A31324" s="215" t="s">
        <v>98377</v>
      </c>
      <c r="B31324" s="215">
        <v>1</v>
      </c>
      <c r="C31324" s="216" t="s">
        <v>98378</v>
      </c>
      <c r="D31324" s="215" t="s">
        <v>97926</v>
      </c>
    </row>
    <row r="31325" spans="1:4">
      <c r="A31325" s="215" t="s">
        <v>98379</v>
      </c>
      <c r="B31325" s="215">
        <v>1</v>
      </c>
      <c r="C31325" s="216" t="s">
        <v>98380</v>
      </c>
      <c r="D31325" s="215" t="s">
        <v>98381</v>
      </c>
    </row>
    <row r="31326" spans="1:4">
      <c r="A31326" s="215" t="s">
        <v>98382</v>
      </c>
      <c r="B31326" s="215">
        <v>1</v>
      </c>
      <c r="C31326" s="216" t="s">
        <v>98383</v>
      </c>
      <c r="D31326" s="215" t="s">
        <v>98384</v>
      </c>
    </row>
    <row r="31327" spans="1:4">
      <c r="A31327" s="215" t="s">
        <v>98385</v>
      </c>
      <c r="B31327" s="215">
        <v>1</v>
      </c>
      <c r="C31327" s="216" t="s">
        <v>98386</v>
      </c>
      <c r="D31327" s="215" t="s">
        <v>98387</v>
      </c>
    </row>
    <row r="31328" spans="1:4">
      <c r="A31328" s="215" t="s">
        <v>98388</v>
      </c>
      <c r="B31328" s="215">
        <v>1</v>
      </c>
      <c r="C31328" s="216" t="s">
        <v>98389</v>
      </c>
      <c r="D31328" s="215" t="s">
        <v>98390</v>
      </c>
    </row>
    <row r="31329" spans="1:4">
      <c r="A31329" s="215" t="s">
        <v>98391</v>
      </c>
      <c r="B31329" s="215">
        <v>1</v>
      </c>
      <c r="C31329" s="216" t="s">
        <v>98392</v>
      </c>
      <c r="D31329" s="215" t="s">
        <v>98393</v>
      </c>
    </row>
    <row r="31330" spans="1:4">
      <c r="A31330" s="215" t="s">
        <v>98394</v>
      </c>
      <c r="B31330" s="215">
        <v>1</v>
      </c>
      <c r="C31330" s="216" t="s">
        <v>98395</v>
      </c>
      <c r="D31330" s="215" t="s">
        <v>98396</v>
      </c>
    </row>
    <row r="31331" spans="1:4">
      <c r="A31331" s="215" t="s">
        <v>98397</v>
      </c>
      <c r="B31331" s="215">
        <v>1</v>
      </c>
      <c r="C31331" s="216" t="s">
        <v>98398</v>
      </c>
      <c r="D31331" s="215" t="s">
        <v>98399</v>
      </c>
    </row>
    <row r="31332" spans="1:4">
      <c r="A31332" s="215" t="s">
        <v>98400</v>
      </c>
      <c r="B31332" s="215">
        <v>1</v>
      </c>
      <c r="C31332" s="216" t="s">
        <v>98401</v>
      </c>
      <c r="D31332" s="215" t="s">
        <v>98402</v>
      </c>
    </row>
    <row r="31333" spans="1:4">
      <c r="A31333" s="215" t="s">
        <v>98403</v>
      </c>
      <c r="B31333" s="215">
        <v>1</v>
      </c>
      <c r="C31333" s="216" t="s">
        <v>98404</v>
      </c>
      <c r="D31333" s="215" t="s">
        <v>98405</v>
      </c>
    </row>
    <row r="31334" spans="1:4">
      <c r="A31334" s="215" t="s">
        <v>98406</v>
      </c>
      <c r="B31334" s="215">
        <v>1</v>
      </c>
      <c r="C31334" s="216" t="s">
        <v>98407</v>
      </c>
      <c r="D31334" s="215" t="s">
        <v>98408</v>
      </c>
    </row>
    <row r="31335" spans="1:4">
      <c r="A31335" s="215" t="s">
        <v>98409</v>
      </c>
      <c r="B31335" s="215">
        <v>1</v>
      </c>
      <c r="C31335" s="216" t="s">
        <v>98410</v>
      </c>
      <c r="D31335" s="215" t="s">
        <v>98411</v>
      </c>
    </row>
    <row r="31336" spans="1:4">
      <c r="A31336" s="215" t="s">
        <v>98412</v>
      </c>
      <c r="B31336" s="215">
        <v>1</v>
      </c>
      <c r="C31336" s="216" t="s">
        <v>98413</v>
      </c>
      <c r="D31336" s="215" t="s">
        <v>98414</v>
      </c>
    </row>
    <row r="31337" spans="1:4">
      <c r="A31337" s="215" t="s">
        <v>98415</v>
      </c>
      <c r="B31337" s="215">
        <v>1</v>
      </c>
      <c r="C31337" s="216" t="s">
        <v>98416</v>
      </c>
      <c r="D31337" s="215" t="s">
        <v>98417</v>
      </c>
    </row>
    <row r="31338" spans="1:4">
      <c r="A31338" s="215" t="s">
        <v>98418</v>
      </c>
      <c r="B31338" s="215">
        <v>1</v>
      </c>
      <c r="C31338" s="216" t="s">
        <v>98419</v>
      </c>
      <c r="D31338" s="215" t="s">
        <v>97935</v>
      </c>
    </row>
    <row r="31339" spans="1:4">
      <c r="A31339" s="215" t="s">
        <v>98420</v>
      </c>
      <c r="B31339" s="215">
        <v>1</v>
      </c>
      <c r="C31339" s="216" t="s">
        <v>98421</v>
      </c>
      <c r="D31339" s="215" t="s">
        <v>98422</v>
      </c>
    </row>
    <row r="31340" spans="1:4">
      <c r="A31340" s="215" t="s">
        <v>98423</v>
      </c>
      <c r="B31340" s="215">
        <v>1</v>
      </c>
      <c r="C31340" s="216" t="s">
        <v>98424</v>
      </c>
      <c r="D31340" s="215" t="s">
        <v>98425</v>
      </c>
    </row>
    <row r="31341" spans="1:4">
      <c r="A31341" s="215" t="s">
        <v>98426</v>
      </c>
      <c r="B31341" s="215">
        <v>1</v>
      </c>
      <c r="C31341" s="216" t="s">
        <v>98427</v>
      </c>
      <c r="D31341" s="215" t="s">
        <v>98428</v>
      </c>
    </row>
    <row r="31342" spans="1:4">
      <c r="A31342" s="215" t="s">
        <v>98429</v>
      </c>
      <c r="B31342" s="215">
        <v>1</v>
      </c>
      <c r="C31342" s="216" t="s">
        <v>98430</v>
      </c>
      <c r="D31342" s="215" t="s">
        <v>98431</v>
      </c>
    </row>
    <row r="31343" spans="1:4">
      <c r="A31343" s="215" t="s">
        <v>98432</v>
      </c>
      <c r="B31343" s="215">
        <v>1</v>
      </c>
      <c r="C31343" s="216" t="s">
        <v>98433</v>
      </c>
      <c r="D31343" s="215" t="s">
        <v>98434</v>
      </c>
    </row>
    <row r="31344" spans="1:4">
      <c r="A31344" s="215" t="s">
        <v>98435</v>
      </c>
      <c r="B31344" s="215">
        <v>1</v>
      </c>
      <c r="C31344" s="216" t="s">
        <v>98436</v>
      </c>
      <c r="D31344" s="215" t="s">
        <v>98437</v>
      </c>
    </row>
    <row r="31345" spans="1:4">
      <c r="A31345" s="215" t="s">
        <v>98438</v>
      </c>
      <c r="B31345" s="215">
        <v>1</v>
      </c>
      <c r="C31345" s="216" t="s">
        <v>98439</v>
      </c>
      <c r="D31345" s="215" t="s">
        <v>98440</v>
      </c>
    </row>
    <row r="31346" spans="1:4">
      <c r="A31346" s="215" t="s">
        <v>98441</v>
      </c>
      <c r="B31346" s="215">
        <v>1</v>
      </c>
      <c r="C31346" s="216" t="s">
        <v>98442</v>
      </c>
      <c r="D31346" s="215" t="s">
        <v>98443</v>
      </c>
    </row>
    <row r="31347" spans="1:4">
      <c r="A31347" s="215" t="s">
        <v>98444</v>
      </c>
      <c r="B31347" s="215">
        <v>1</v>
      </c>
      <c r="C31347" s="216" t="s">
        <v>98445</v>
      </c>
      <c r="D31347" s="215" t="s">
        <v>98446</v>
      </c>
    </row>
    <row r="31348" spans="1:4">
      <c r="A31348" s="215" t="s">
        <v>98447</v>
      </c>
      <c r="B31348" s="215">
        <v>1</v>
      </c>
      <c r="C31348" s="216" t="s">
        <v>98448</v>
      </c>
      <c r="D31348" s="215" t="s">
        <v>98449</v>
      </c>
    </row>
    <row r="31349" spans="1:4">
      <c r="A31349" s="215" t="s">
        <v>98450</v>
      </c>
      <c r="B31349" s="215">
        <v>1</v>
      </c>
      <c r="C31349" s="216" t="s">
        <v>98451</v>
      </c>
      <c r="D31349" s="215" t="s">
        <v>98452</v>
      </c>
    </row>
    <row r="31350" spans="1:4">
      <c r="A31350" s="215" t="s">
        <v>98453</v>
      </c>
      <c r="B31350" s="215">
        <v>1</v>
      </c>
      <c r="C31350" s="216" t="s">
        <v>98454</v>
      </c>
      <c r="D31350" s="215" t="s">
        <v>98455</v>
      </c>
    </row>
    <row r="31351" spans="1:4">
      <c r="A31351" s="215" t="s">
        <v>98456</v>
      </c>
      <c r="B31351" s="215">
        <v>1</v>
      </c>
      <c r="C31351" s="216" t="s">
        <v>98457</v>
      </c>
      <c r="D31351" s="215" t="s">
        <v>98458</v>
      </c>
    </row>
    <row r="31352" spans="1:4">
      <c r="A31352" s="215" t="s">
        <v>98459</v>
      </c>
      <c r="B31352" s="215">
        <v>1</v>
      </c>
      <c r="C31352" s="216" t="s">
        <v>98460</v>
      </c>
      <c r="D31352" s="215" t="s">
        <v>98461</v>
      </c>
    </row>
    <row r="31353" spans="1:4">
      <c r="A31353" s="215" t="s">
        <v>98462</v>
      </c>
      <c r="B31353" s="215">
        <v>1</v>
      </c>
      <c r="C31353" s="216" t="s">
        <v>98463</v>
      </c>
      <c r="D31353" s="215" t="s">
        <v>98464</v>
      </c>
    </row>
    <row r="31354" spans="1:4">
      <c r="A31354" s="215" t="s">
        <v>98465</v>
      </c>
      <c r="B31354" s="215">
        <v>1</v>
      </c>
      <c r="C31354" s="216" t="s">
        <v>98466</v>
      </c>
      <c r="D31354" s="215" t="s">
        <v>98467</v>
      </c>
    </row>
    <row r="31355" spans="1:4">
      <c r="A31355" s="215" t="s">
        <v>98468</v>
      </c>
      <c r="B31355" s="215">
        <v>1</v>
      </c>
      <c r="C31355" s="216" t="s">
        <v>98469</v>
      </c>
      <c r="D31355" s="215" t="s">
        <v>98470</v>
      </c>
    </row>
    <row r="31356" spans="1:4">
      <c r="A31356" s="215" t="s">
        <v>98471</v>
      </c>
      <c r="B31356" s="215">
        <v>1</v>
      </c>
      <c r="C31356" s="216" t="s">
        <v>98472</v>
      </c>
      <c r="D31356" s="215" t="s">
        <v>98473</v>
      </c>
    </row>
    <row r="31357" spans="1:4">
      <c r="A31357" s="215" t="s">
        <v>98474</v>
      </c>
      <c r="B31357" s="215">
        <v>1</v>
      </c>
      <c r="C31357" s="216" t="s">
        <v>98475</v>
      </c>
      <c r="D31357" s="215" t="s">
        <v>98476</v>
      </c>
    </row>
    <row r="31358" spans="1:4">
      <c r="A31358" s="215" t="s">
        <v>98477</v>
      </c>
      <c r="B31358" s="215">
        <v>1</v>
      </c>
      <c r="C31358" s="216" t="s">
        <v>98478</v>
      </c>
      <c r="D31358" s="215" t="s">
        <v>98479</v>
      </c>
    </row>
    <row r="31359" spans="1:4">
      <c r="A31359" s="215" t="s">
        <v>98480</v>
      </c>
      <c r="B31359" s="215">
        <v>1</v>
      </c>
      <c r="C31359" s="216" t="s">
        <v>98481</v>
      </c>
      <c r="D31359" s="215" t="s">
        <v>98482</v>
      </c>
    </row>
    <row r="31360" spans="1:4">
      <c r="A31360" s="215" t="s">
        <v>98483</v>
      </c>
      <c r="B31360" s="215">
        <v>1</v>
      </c>
      <c r="C31360" s="216" t="s">
        <v>98484</v>
      </c>
      <c r="D31360" s="215" t="s">
        <v>98485</v>
      </c>
    </row>
    <row r="31361" spans="1:4">
      <c r="A31361" s="215" t="s">
        <v>98486</v>
      </c>
      <c r="B31361" s="215">
        <v>1</v>
      </c>
      <c r="C31361" s="216" t="s">
        <v>98487</v>
      </c>
      <c r="D31361" s="215" t="s">
        <v>98488</v>
      </c>
    </row>
    <row r="31362" spans="1:4">
      <c r="A31362" s="215" t="s">
        <v>98489</v>
      </c>
      <c r="B31362" s="215">
        <v>1</v>
      </c>
      <c r="C31362" s="216" t="s">
        <v>98490</v>
      </c>
      <c r="D31362" s="215" t="s">
        <v>98491</v>
      </c>
    </row>
    <row r="31363" spans="1:4">
      <c r="A31363" s="215" t="s">
        <v>98492</v>
      </c>
      <c r="B31363" s="215">
        <v>1</v>
      </c>
      <c r="C31363" s="216" t="s">
        <v>98493</v>
      </c>
      <c r="D31363" s="215" t="s">
        <v>98494</v>
      </c>
    </row>
    <row r="31364" spans="1:4">
      <c r="A31364" s="215" t="s">
        <v>98495</v>
      </c>
      <c r="B31364" s="215">
        <v>1</v>
      </c>
      <c r="C31364" s="216" t="s">
        <v>98496</v>
      </c>
      <c r="D31364" s="215" t="s">
        <v>98497</v>
      </c>
    </row>
    <row r="31365" spans="1:4">
      <c r="A31365" s="215" t="s">
        <v>98498</v>
      </c>
      <c r="B31365" s="215">
        <v>1</v>
      </c>
      <c r="C31365" s="216" t="s">
        <v>98499</v>
      </c>
      <c r="D31365" s="215" t="s">
        <v>98500</v>
      </c>
    </row>
    <row r="31366" spans="1:4">
      <c r="A31366" s="215" t="s">
        <v>98501</v>
      </c>
      <c r="B31366" s="215">
        <v>1</v>
      </c>
      <c r="C31366" s="216" t="s">
        <v>98502</v>
      </c>
      <c r="D31366" s="215" t="s">
        <v>98503</v>
      </c>
    </row>
    <row r="31367" spans="1:4">
      <c r="A31367" s="215" t="s">
        <v>98504</v>
      </c>
      <c r="B31367" s="215">
        <v>1</v>
      </c>
      <c r="C31367" s="216" t="s">
        <v>98505</v>
      </c>
      <c r="D31367" s="215" t="s">
        <v>98506</v>
      </c>
    </row>
    <row r="31368" spans="1:4">
      <c r="A31368" s="215" t="s">
        <v>98507</v>
      </c>
      <c r="B31368" s="215">
        <v>1</v>
      </c>
      <c r="C31368" s="216" t="s">
        <v>98508</v>
      </c>
      <c r="D31368" s="215" t="s">
        <v>98509</v>
      </c>
    </row>
    <row r="31369" spans="1:4">
      <c r="A31369" s="215" t="s">
        <v>98510</v>
      </c>
      <c r="B31369" s="215">
        <v>1</v>
      </c>
      <c r="C31369" s="216" t="s">
        <v>98511</v>
      </c>
      <c r="D31369" s="215" t="s">
        <v>98512</v>
      </c>
    </row>
    <row r="31370" spans="1:4">
      <c r="A31370" s="215" t="s">
        <v>98513</v>
      </c>
      <c r="B31370" s="215">
        <v>1</v>
      </c>
      <c r="C31370" s="216" t="s">
        <v>98514</v>
      </c>
      <c r="D31370" s="215" t="s">
        <v>98515</v>
      </c>
    </row>
    <row r="31371" spans="1:4">
      <c r="A31371" s="215" t="s">
        <v>98516</v>
      </c>
      <c r="B31371" s="215">
        <v>1</v>
      </c>
      <c r="C31371" s="216" t="s">
        <v>98517</v>
      </c>
      <c r="D31371" s="215" t="s">
        <v>98518</v>
      </c>
    </row>
    <row r="31372" spans="1:4">
      <c r="A31372" s="215" t="s">
        <v>98519</v>
      </c>
      <c r="B31372" s="215">
        <v>1</v>
      </c>
      <c r="C31372" s="216" t="s">
        <v>98520</v>
      </c>
      <c r="D31372" s="215" t="s">
        <v>98521</v>
      </c>
    </row>
    <row r="31373" spans="1:4">
      <c r="A31373" s="215" t="s">
        <v>98522</v>
      </c>
      <c r="B31373" s="215">
        <v>1</v>
      </c>
      <c r="C31373" s="216" t="s">
        <v>98523</v>
      </c>
      <c r="D31373" s="215" t="s">
        <v>98524</v>
      </c>
    </row>
    <row r="31374" spans="1:4">
      <c r="A31374" s="215" t="s">
        <v>98525</v>
      </c>
      <c r="B31374" s="215">
        <v>1</v>
      </c>
      <c r="C31374" s="216" t="s">
        <v>98526</v>
      </c>
      <c r="D31374" s="215" t="s">
        <v>98527</v>
      </c>
    </row>
    <row r="31375" spans="1:4">
      <c r="A31375" s="215" t="s">
        <v>98528</v>
      </c>
      <c r="B31375" s="215">
        <v>1</v>
      </c>
      <c r="C31375" s="216" t="s">
        <v>98529</v>
      </c>
      <c r="D31375" s="215" t="s">
        <v>98530</v>
      </c>
    </row>
    <row r="31376" spans="1:4">
      <c r="A31376" s="215" t="s">
        <v>98531</v>
      </c>
      <c r="B31376" s="215">
        <v>1</v>
      </c>
      <c r="C31376" s="216" t="s">
        <v>98532</v>
      </c>
      <c r="D31376" s="215" t="s">
        <v>98533</v>
      </c>
    </row>
    <row r="31377" spans="1:4">
      <c r="A31377" s="215" t="s">
        <v>98534</v>
      </c>
      <c r="B31377" s="215">
        <v>1</v>
      </c>
      <c r="C31377" s="216" t="s">
        <v>98535</v>
      </c>
      <c r="D31377" s="215" t="s">
        <v>98536</v>
      </c>
    </row>
    <row r="31378" spans="1:4">
      <c r="A31378" s="215" t="s">
        <v>98537</v>
      </c>
      <c r="B31378" s="215">
        <v>1</v>
      </c>
      <c r="C31378" s="216" t="s">
        <v>98538</v>
      </c>
      <c r="D31378" s="215" t="s">
        <v>98539</v>
      </c>
    </row>
    <row r="31379" spans="1:4">
      <c r="A31379" s="215" t="s">
        <v>98540</v>
      </c>
      <c r="B31379" s="215">
        <v>1</v>
      </c>
      <c r="C31379" s="216" t="s">
        <v>98541</v>
      </c>
      <c r="D31379" s="215" t="s">
        <v>98542</v>
      </c>
    </row>
    <row r="31380" spans="1:4">
      <c r="A31380" s="215" t="s">
        <v>111610</v>
      </c>
      <c r="B31380" s="215">
        <v>1</v>
      </c>
      <c r="C31380" s="216" t="s">
        <v>111611</v>
      </c>
      <c r="D31380" s="215" t="s">
        <v>111612</v>
      </c>
    </row>
    <row r="31381" spans="1:4">
      <c r="A31381" s="215" t="s">
        <v>98543</v>
      </c>
      <c r="B31381" s="215">
        <v>1</v>
      </c>
      <c r="C31381" s="216" t="s">
        <v>98544</v>
      </c>
      <c r="D31381" s="215" t="s">
        <v>98545</v>
      </c>
    </row>
    <row r="31382" spans="1:4">
      <c r="A31382" s="215" t="s">
        <v>98546</v>
      </c>
      <c r="B31382" s="215">
        <v>1</v>
      </c>
      <c r="C31382" s="216" t="s">
        <v>98547</v>
      </c>
      <c r="D31382" s="215" t="s">
        <v>98548</v>
      </c>
    </row>
    <row r="31383" spans="1:4">
      <c r="A31383" s="215" t="s">
        <v>98549</v>
      </c>
      <c r="B31383" s="215">
        <v>1</v>
      </c>
      <c r="C31383" s="216" t="s">
        <v>98550</v>
      </c>
      <c r="D31383" s="215" t="s">
        <v>98551</v>
      </c>
    </row>
    <row r="31384" spans="1:4">
      <c r="A31384" s="215" t="s">
        <v>98552</v>
      </c>
      <c r="B31384" s="215">
        <v>1</v>
      </c>
      <c r="C31384" s="216" t="s">
        <v>98553</v>
      </c>
      <c r="D31384" s="215" t="s">
        <v>98554</v>
      </c>
    </row>
    <row r="31385" spans="1:4">
      <c r="A31385" s="215" t="s">
        <v>98555</v>
      </c>
      <c r="B31385" s="215">
        <v>1</v>
      </c>
      <c r="C31385" s="216" t="s">
        <v>98556</v>
      </c>
      <c r="D31385" s="215" t="s">
        <v>98557</v>
      </c>
    </row>
    <row r="31386" spans="1:4">
      <c r="A31386" s="215" t="s">
        <v>98558</v>
      </c>
      <c r="B31386" s="215">
        <v>1</v>
      </c>
      <c r="C31386" s="216" t="s">
        <v>98559</v>
      </c>
      <c r="D31386" s="215" t="s">
        <v>98560</v>
      </c>
    </row>
    <row r="31387" spans="1:4">
      <c r="A31387" s="215" t="s">
        <v>98561</v>
      </c>
      <c r="B31387" s="215">
        <v>1</v>
      </c>
      <c r="C31387" s="216" t="s">
        <v>98562</v>
      </c>
      <c r="D31387" s="215" t="s">
        <v>98563</v>
      </c>
    </row>
    <row r="31388" spans="1:4">
      <c r="A31388" s="215" t="s">
        <v>98564</v>
      </c>
      <c r="B31388" s="215">
        <v>1</v>
      </c>
      <c r="C31388" s="216" t="s">
        <v>98565</v>
      </c>
      <c r="D31388" s="215" t="s">
        <v>98566</v>
      </c>
    </row>
    <row r="31389" spans="1:4">
      <c r="A31389" s="215" t="s">
        <v>98567</v>
      </c>
      <c r="B31389" s="215">
        <v>1</v>
      </c>
      <c r="C31389" s="216" t="s">
        <v>98568</v>
      </c>
      <c r="D31389" s="215" t="s">
        <v>98569</v>
      </c>
    </row>
    <row r="31390" spans="1:4">
      <c r="A31390" s="215" t="s">
        <v>98570</v>
      </c>
      <c r="B31390" s="215">
        <v>1</v>
      </c>
      <c r="C31390" s="216" t="s">
        <v>98571</v>
      </c>
      <c r="D31390" s="215" t="s">
        <v>98572</v>
      </c>
    </row>
    <row r="31391" spans="1:4">
      <c r="A31391" s="215" t="s">
        <v>98573</v>
      </c>
      <c r="B31391" s="215">
        <v>1</v>
      </c>
      <c r="C31391" s="216" t="s">
        <v>98574</v>
      </c>
      <c r="D31391" s="215" t="s">
        <v>98575</v>
      </c>
    </row>
    <row r="31392" spans="1:4">
      <c r="A31392" s="215" t="s">
        <v>98576</v>
      </c>
      <c r="B31392" s="215">
        <v>1</v>
      </c>
      <c r="C31392" s="216" t="s">
        <v>98577</v>
      </c>
      <c r="D31392" s="215" t="s">
        <v>98578</v>
      </c>
    </row>
    <row r="31393" spans="1:4">
      <c r="A31393" s="215" t="s">
        <v>98579</v>
      </c>
      <c r="B31393" s="215">
        <v>1</v>
      </c>
      <c r="C31393" s="216" t="s">
        <v>98580</v>
      </c>
      <c r="D31393" s="215" t="s">
        <v>98581</v>
      </c>
    </row>
    <row r="31394" spans="1:4">
      <c r="A31394" s="215" t="s">
        <v>98582</v>
      </c>
      <c r="B31394" s="215">
        <v>1</v>
      </c>
      <c r="C31394" s="216" t="s">
        <v>98583</v>
      </c>
      <c r="D31394" s="215" t="s">
        <v>98584</v>
      </c>
    </row>
    <row r="31395" spans="1:4">
      <c r="A31395" s="215" t="s">
        <v>98585</v>
      </c>
      <c r="B31395" s="215">
        <v>1</v>
      </c>
      <c r="C31395" s="216" t="s">
        <v>98586</v>
      </c>
      <c r="D31395" s="215" t="s">
        <v>98587</v>
      </c>
    </row>
    <row r="31396" spans="1:4">
      <c r="A31396" s="215" t="s">
        <v>98588</v>
      </c>
      <c r="B31396" s="215">
        <v>1</v>
      </c>
      <c r="C31396" s="216" t="s">
        <v>98589</v>
      </c>
      <c r="D31396" s="215" t="s">
        <v>98590</v>
      </c>
    </row>
    <row r="31397" spans="1:4">
      <c r="A31397" s="215" t="s">
        <v>98591</v>
      </c>
      <c r="B31397" s="215">
        <v>1</v>
      </c>
      <c r="C31397" s="216" t="s">
        <v>98592</v>
      </c>
      <c r="D31397" s="215" t="s">
        <v>98593</v>
      </c>
    </row>
    <row r="31398" spans="1:4">
      <c r="A31398" s="215" t="s">
        <v>98594</v>
      </c>
      <c r="B31398" s="215">
        <v>1</v>
      </c>
      <c r="C31398" s="216" t="s">
        <v>98595</v>
      </c>
      <c r="D31398" s="215" t="s">
        <v>98596</v>
      </c>
    </row>
    <row r="31399" spans="1:4">
      <c r="A31399" s="215" t="s">
        <v>98597</v>
      </c>
      <c r="B31399" s="215">
        <v>1</v>
      </c>
      <c r="C31399" s="216" t="s">
        <v>98598</v>
      </c>
      <c r="D31399" s="215" t="s">
        <v>98599</v>
      </c>
    </row>
    <row r="31400" spans="1:4">
      <c r="A31400" s="215" t="s">
        <v>98600</v>
      </c>
      <c r="B31400" s="215">
        <v>1</v>
      </c>
      <c r="C31400" s="216" t="s">
        <v>98601</v>
      </c>
      <c r="D31400" s="215" t="s">
        <v>98602</v>
      </c>
    </row>
    <row r="31401" spans="1:4">
      <c r="A31401" s="215" t="s">
        <v>98603</v>
      </c>
      <c r="B31401" s="215">
        <v>1</v>
      </c>
      <c r="C31401" s="216" t="s">
        <v>98604</v>
      </c>
      <c r="D31401" s="215" t="s">
        <v>98605</v>
      </c>
    </row>
    <row r="31402" spans="1:4">
      <c r="A31402" s="215" t="s">
        <v>98606</v>
      </c>
      <c r="B31402" s="215">
        <v>1</v>
      </c>
      <c r="C31402" s="216" t="s">
        <v>98607</v>
      </c>
      <c r="D31402" s="215" t="s">
        <v>98608</v>
      </c>
    </row>
    <row r="31403" spans="1:4">
      <c r="A31403" s="215" t="s">
        <v>98609</v>
      </c>
      <c r="B31403" s="215">
        <v>1</v>
      </c>
      <c r="C31403" s="216" t="s">
        <v>98610</v>
      </c>
      <c r="D31403" s="215" t="s">
        <v>98611</v>
      </c>
    </row>
    <row r="31404" spans="1:4">
      <c r="A31404" s="215" t="s">
        <v>98612</v>
      </c>
      <c r="B31404" s="215">
        <v>1</v>
      </c>
      <c r="C31404" s="216" t="s">
        <v>98613</v>
      </c>
      <c r="D31404" s="215" t="s">
        <v>98614</v>
      </c>
    </row>
    <row r="31405" spans="1:4">
      <c r="A31405" s="215" t="s">
        <v>98615</v>
      </c>
      <c r="B31405" s="215">
        <v>1</v>
      </c>
      <c r="C31405" s="216" t="s">
        <v>98616</v>
      </c>
      <c r="D31405" s="215" t="s">
        <v>98617</v>
      </c>
    </row>
    <row r="31406" spans="1:4">
      <c r="A31406" s="215" t="s">
        <v>98618</v>
      </c>
      <c r="B31406" s="215">
        <v>1</v>
      </c>
      <c r="C31406" s="216" t="s">
        <v>98619</v>
      </c>
      <c r="D31406" s="215" t="s">
        <v>98620</v>
      </c>
    </row>
    <row r="31407" spans="1:4">
      <c r="A31407" s="215" t="s">
        <v>98621</v>
      </c>
      <c r="B31407" s="215">
        <v>1</v>
      </c>
      <c r="C31407" s="216" t="s">
        <v>98622</v>
      </c>
      <c r="D31407" s="215" t="s">
        <v>98623</v>
      </c>
    </row>
    <row r="31408" spans="1:4">
      <c r="A31408" s="215" t="s">
        <v>98624</v>
      </c>
      <c r="B31408" s="215">
        <v>1</v>
      </c>
      <c r="C31408" s="216" t="s">
        <v>98625</v>
      </c>
      <c r="D31408" s="215" t="s">
        <v>98626</v>
      </c>
    </row>
    <row r="31409" spans="1:4">
      <c r="A31409" s="215" t="s">
        <v>98627</v>
      </c>
      <c r="B31409" s="215">
        <v>1</v>
      </c>
      <c r="C31409" s="216" t="s">
        <v>98628</v>
      </c>
      <c r="D31409" s="215" t="s">
        <v>98629</v>
      </c>
    </row>
    <row r="31410" spans="1:4">
      <c r="A31410" s="215" t="s">
        <v>98630</v>
      </c>
      <c r="B31410" s="215">
        <v>1</v>
      </c>
      <c r="C31410" s="216" t="s">
        <v>98631</v>
      </c>
      <c r="D31410" s="215" t="s">
        <v>98632</v>
      </c>
    </row>
    <row r="31411" spans="1:4">
      <c r="A31411" s="215" t="s">
        <v>98633</v>
      </c>
      <c r="B31411" s="215">
        <v>1</v>
      </c>
      <c r="C31411" s="216" t="s">
        <v>98634</v>
      </c>
      <c r="D31411" s="215" t="s">
        <v>98635</v>
      </c>
    </row>
    <row r="31412" spans="1:4">
      <c r="A31412" s="215" t="s">
        <v>98636</v>
      </c>
      <c r="B31412" s="215">
        <v>1</v>
      </c>
      <c r="C31412" s="216" t="s">
        <v>98637</v>
      </c>
      <c r="D31412" s="215" t="s">
        <v>98638</v>
      </c>
    </row>
    <row r="31413" spans="1:4">
      <c r="A31413" s="215" t="s">
        <v>98639</v>
      </c>
      <c r="B31413" s="215">
        <v>1</v>
      </c>
      <c r="C31413" s="216" t="s">
        <v>98640</v>
      </c>
      <c r="D31413" s="215" t="s">
        <v>98641</v>
      </c>
    </row>
    <row r="31414" spans="1:4">
      <c r="A31414" s="215" t="s">
        <v>98642</v>
      </c>
      <c r="B31414" s="215">
        <v>1</v>
      </c>
      <c r="C31414" s="216" t="s">
        <v>98643</v>
      </c>
      <c r="D31414" s="215" t="s">
        <v>98644</v>
      </c>
    </row>
    <row r="31415" spans="1:4">
      <c r="A31415" s="215" t="s">
        <v>98645</v>
      </c>
      <c r="B31415" s="215">
        <v>1</v>
      </c>
      <c r="C31415" s="216" t="s">
        <v>98646</v>
      </c>
      <c r="D31415" s="215" t="s">
        <v>98647</v>
      </c>
    </row>
    <row r="31416" spans="1:4">
      <c r="A31416" s="215" t="s">
        <v>98648</v>
      </c>
      <c r="B31416" s="215">
        <v>1</v>
      </c>
      <c r="C31416" s="216" t="s">
        <v>98649</v>
      </c>
      <c r="D31416" s="215" t="s">
        <v>98650</v>
      </c>
    </row>
    <row r="31417" spans="1:4">
      <c r="A31417" s="215" t="s">
        <v>98651</v>
      </c>
      <c r="B31417" s="215">
        <v>1</v>
      </c>
      <c r="C31417" s="216" t="s">
        <v>98652</v>
      </c>
      <c r="D31417" s="215" t="s">
        <v>98653</v>
      </c>
    </row>
    <row r="31418" spans="1:4">
      <c r="A31418" s="215" t="s">
        <v>98654</v>
      </c>
      <c r="B31418" s="215">
        <v>1</v>
      </c>
      <c r="C31418" s="216" t="s">
        <v>98655</v>
      </c>
      <c r="D31418" s="215" t="s">
        <v>98656</v>
      </c>
    </row>
    <row r="31419" spans="1:4">
      <c r="A31419" s="215" t="s">
        <v>98657</v>
      </c>
      <c r="B31419" s="215">
        <v>1</v>
      </c>
      <c r="C31419" s="216" t="s">
        <v>98658</v>
      </c>
      <c r="D31419" s="215" t="s">
        <v>98659</v>
      </c>
    </row>
    <row r="31420" spans="1:4">
      <c r="A31420" s="215" t="s">
        <v>98660</v>
      </c>
      <c r="B31420" s="215">
        <v>1</v>
      </c>
      <c r="C31420" s="216" t="s">
        <v>98661</v>
      </c>
      <c r="D31420" s="215" t="s">
        <v>98662</v>
      </c>
    </row>
    <row r="31421" spans="1:4">
      <c r="A31421" s="215" t="s">
        <v>98663</v>
      </c>
      <c r="B31421" s="215">
        <v>1</v>
      </c>
      <c r="C31421" s="216" t="s">
        <v>98664</v>
      </c>
      <c r="D31421" s="215" t="s">
        <v>98665</v>
      </c>
    </row>
    <row r="31422" spans="1:4">
      <c r="A31422" s="215" t="s">
        <v>98666</v>
      </c>
      <c r="B31422" s="215">
        <v>1</v>
      </c>
      <c r="C31422" s="216" t="s">
        <v>98667</v>
      </c>
      <c r="D31422" s="215" t="s">
        <v>98668</v>
      </c>
    </row>
    <row r="31423" spans="1:4">
      <c r="A31423" s="215" t="s">
        <v>98669</v>
      </c>
      <c r="B31423" s="215">
        <v>1</v>
      </c>
      <c r="C31423" s="216" t="s">
        <v>98670</v>
      </c>
      <c r="D31423" s="215" t="s">
        <v>98671</v>
      </c>
    </row>
    <row r="31424" spans="1:4">
      <c r="A31424" s="215" t="s">
        <v>98672</v>
      </c>
      <c r="B31424" s="215">
        <v>1</v>
      </c>
      <c r="C31424" s="216" t="s">
        <v>98673</v>
      </c>
      <c r="D31424" s="215" t="s">
        <v>98674</v>
      </c>
    </row>
    <row r="31425" spans="1:4">
      <c r="A31425" s="215" t="s">
        <v>98675</v>
      </c>
      <c r="B31425" s="215">
        <v>1</v>
      </c>
      <c r="C31425" s="216" t="s">
        <v>98676</v>
      </c>
      <c r="D31425" s="215" t="s">
        <v>98677</v>
      </c>
    </row>
    <row r="31426" spans="1:4">
      <c r="A31426" s="215" t="s">
        <v>98678</v>
      </c>
      <c r="B31426" s="215">
        <v>1</v>
      </c>
      <c r="C31426" s="216" t="s">
        <v>98679</v>
      </c>
      <c r="D31426" s="215" t="s">
        <v>98680</v>
      </c>
    </row>
    <row r="31427" spans="1:4">
      <c r="A31427" s="215" t="s">
        <v>98681</v>
      </c>
      <c r="B31427" s="215">
        <v>1</v>
      </c>
      <c r="C31427" s="216" t="s">
        <v>98682</v>
      </c>
      <c r="D31427" s="215" t="s">
        <v>98683</v>
      </c>
    </row>
    <row r="31428" spans="1:4">
      <c r="A31428" s="215" t="s">
        <v>98684</v>
      </c>
      <c r="B31428" s="215">
        <v>1</v>
      </c>
      <c r="C31428" s="216" t="s">
        <v>98685</v>
      </c>
      <c r="D31428" s="215" t="s">
        <v>98686</v>
      </c>
    </row>
    <row r="31429" spans="1:4">
      <c r="A31429" s="215" t="s">
        <v>98687</v>
      </c>
      <c r="B31429" s="215">
        <v>1</v>
      </c>
      <c r="C31429" s="216" t="s">
        <v>98688</v>
      </c>
      <c r="D31429" s="215" t="s">
        <v>98689</v>
      </c>
    </row>
    <row r="31430" spans="1:4">
      <c r="A31430" s="215" t="s">
        <v>98690</v>
      </c>
      <c r="B31430" s="215">
        <v>1</v>
      </c>
      <c r="C31430" s="216" t="s">
        <v>98691</v>
      </c>
      <c r="D31430" s="215" t="s">
        <v>98692</v>
      </c>
    </row>
    <row r="31431" spans="1:4">
      <c r="A31431" s="215" t="s">
        <v>98693</v>
      </c>
      <c r="B31431" s="215">
        <v>1</v>
      </c>
      <c r="C31431" s="216" t="s">
        <v>98694</v>
      </c>
      <c r="D31431" s="215" t="s">
        <v>98695</v>
      </c>
    </row>
    <row r="31432" spans="1:4">
      <c r="A31432" s="215" t="s">
        <v>98696</v>
      </c>
      <c r="B31432" s="215">
        <v>1</v>
      </c>
      <c r="C31432" s="216" t="s">
        <v>98697</v>
      </c>
      <c r="D31432" s="215" t="s">
        <v>98698</v>
      </c>
    </row>
    <row r="31433" spans="1:4">
      <c r="A31433" s="215" t="s">
        <v>98699</v>
      </c>
      <c r="B31433" s="215">
        <v>1</v>
      </c>
      <c r="C31433" s="216" t="s">
        <v>98700</v>
      </c>
      <c r="D31433" s="215" t="s">
        <v>98701</v>
      </c>
    </row>
    <row r="31434" spans="1:4">
      <c r="A31434" s="215" t="s">
        <v>98702</v>
      </c>
      <c r="B31434" s="215">
        <v>1</v>
      </c>
      <c r="C31434" s="216" t="s">
        <v>98703</v>
      </c>
      <c r="D31434" s="215" t="s">
        <v>98704</v>
      </c>
    </row>
    <row r="31435" spans="1:4">
      <c r="A31435" s="215" t="s">
        <v>98705</v>
      </c>
      <c r="B31435" s="215">
        <v>1</v>
      </c>
      <c r="C31435" s="216" t="s">
        <v>98706</v>
      </c>
      <c r="D31435" s="215" t="s">
        <v>98707</v>
      </c>
    </row>
    <row r="31436" spans="1:4">
      <c r="A31436" s="215" t="s">
        <v>98708</v>
      </c>
      <c r="B31436" s="215">
        <v>1</v>
      </c>
      <c r="C31436" s="216" t="s">
        <v>98709</v>
      </c>
      <c r="D31436" s="215" t="s">
        <v>99111</v>
      </c>
    </row>
    <row r="31437" spans="1:4">
      <c r="A31437" s="215" t="s">
        <v>98710</v>
      </c>
      <c r="B31437" s="215">
        <v>1</v>
      </c>
      <c r="C31437" s="216" t="s">
        <v>98711</v>
      </c>
      <c r="D31437" s="215" t="s">
        <v>98712</v>
      </c>
    </row>
    <row r="31438" spans="1:4">
      <c r="A31438" s="215" t="s">
        <v>98713</v>
      </c>
      <c r="B31438" s="215">
        <v>1</v>
      </c>
      <c r="C31438" s="216" t="s">
        <v>98714</v>
      </c>
      <c r="D31438" s="215" t="s">
        <v>98715</v>
      </c>
    </row>
    <row r="31439" spans="1:4">
      <c r="A31439" s="215" t="s">
        <v>98716</v>
      </c>
      <c r="B31439" s="215">
        <v>1</v>
      </c>
      <c r="C31439" s="216" t="s">
        <v>98717</v>
      </c>
      <c r="D31439" s="215" t="s">
        <v>98718</v>
      </c>
    </row>
    <row r="31440" spans="1:4">
      <c r="A31440" s="215" t="s">
        <v>98719</v>
      </c>
      <c r="B31440" s="215">
        <v>1</v>
      </c>
      <c r="C31440" s="216" t="s">
        <v>98720</v>
      </c>
      <c r="D31440" s="215" t="s">
        <v>98721</v>
      </c>
    </row>
    <row r="31441" spans="1:4">
      <c r="A31441" s="215" t="s">
        <v>98722</v>
      </c>
      <c r="B31441" s="215">
        <v>1</v>
      </c>
      <c r="C31441" s="216" t="s">
        <v>98723</v>
      </c>
      <c r="D31441" s="215" t="s">
        <v>98724</v>
      </c>
    </row>
    <row r="31442" spans="1:4">
      <c r="A31442" s="215" t="s">
        <v>98725</v>
      </c>
      <c r="B31442" s="215">
        <v>1</v>
      </c>
      <c r="C31442" s="216" t="s">
        <v>98726</v>
      </c>
      <c r="D31442" s="215" t="s">
        <v>98727</v>
      </c>
    </row>
    <row r="31443" spans="1:4">
      <c r="A31443" s="215" t="s">
        <v>98728</v>
      </c>
      <c r="B31443" s="215">
        <v>1</v>
      </c>
      <c r="C31443" s="216" t="s">
        <v>98729</v>
      </c>
      <c r="D31443" s="215" t="s">
        <v>98730</v>
      </c>
    </row>
    <row r="31444" spans="1:4">
      <c r="A31444" s="215" t="s">
        <v>98731</v>
      </c>
      <c r="B31444" s="215">
        <v>1</v>
      </c>
      <c r="C31444" s="216" t="s">
        <v>98732</v>
      </c>
      <c r="D31444" s="215" t="s">
        <v>98733</v>
      </c>
    </row>
    <row r="31445" spans="1:4">
      <c r="A31445" s="215" t="s">
        <v>98734</v>
      </c>
      <c r="B31445" s="215">
        <v>1</v>
      </c>
      <c r="C31445" s="216" t="s">
        <v>98735</v>
      </c>
      <c r="D31445" s="215" t="s">
        <v>98736</v>
      </c>
    </row>
    <row r="31446" spans="1:4">
      <c r="A31446" s="215" t="s">
        <v>98737</v>
      </c>
      <c r="B31446" s="215">
        <v>1</v>
      </c>
      <c r="C31446" s="216" t="s">
        <v>98738</v>
      </c>
      <c r="D31446" s="215" t="s">
        <v>98739</v>
      </c>
    </row>
    <row r="31447" spans="1:4">
      <c r="A31447" s="215" t="s">
        <v>98740</v>
      </c>
      <c r="B31447" s="215">
        <v>2</v>
      </c>
      <c r="C31447" s="216" t="s">
        <v>98741</v>
      </c>
      <c r="D31447" s="215" t="s">
        <v>98742</v>
      </c>
    </row>
    <row r="31448" spans="1:4">
      <c r="A31448" s="215" t="s">
        <v>98743</v>
      </c>
      <c r="B31448" s="215">
        <v>1</v>
      </c>
      <c r="C31448" s="216" t="s">
        <v>98744</v>
      </c>
      <c r="D31448" s="215" t="s">
        <v>98745</v>
      </c>
    </row>
    <row r="31449" spans="1:4">
      <c r="A31449" s="215" t="s">
        <v>98746</v>
      </c>
      <c r="B31449" s="215">
        <v>1</v>
      </c>
      <c r="C31449" s="216" t="s">
        <v>98747</v>
      </c>
      <c r="D31449" s="215" t="s">
        <v>98748</v>
      </c>
    </row>
    <row r="31450" spans="1:4">
      <c r="A31450" s="215" t="s">
        <v>98749</v>
      </c>
      <c r="B31450" s="215">
        <v>2</v>
      </c>
      <c r="C31450" s="216" t="s">
        <v>98750</v>
      </c>
      <c r="D31450" s="215" t="s">
        <v>98751</v>
      </c>
    </row>
    <row r="31451" spans="1:4">
      <c r="A31451" s="215" t="s">
        <v>98752</v>
      </c>
      <c r="B31451" s="215">
        <v>2</v>
      </c>
      <c r="C31451" s="216" t="s">
        <v>111613</v>
      </c>
      <c r="D31451" s="215" t="s">
        <v>98753</v>
      </c>
    </row>
    <row r="31452" spans="1:4">
      <c r="A31452" s="215" t="s">
        <v>111614</v>
      </c>
      <c r="B31452" s="215">
        <v>1</v>
      </c>
      <c r="C31452" s="216" t="s">
        <v>111615</v>
      </c>
      <c r="D31452" s="215" t="s">
        <v>111616</v>
      </c>
    </row>
    <row r="31453" spans="1:4">
      <c r="A31453" s="215" t="s">
        <v>98754</v>
      </c>
      <c r="B31453" s="215">
        <v>1</v>
      </c>
      <c r="C31453" s="216" t="s">
        <v>98755</v>
      </c>
      <c r="D31453" s="215" t="s">
        <v>98756</v>
      </c>
    </row>
    <row r="31454" spans="1:4">
      <c r="A31454" s="215" t="s">
        <v>98757</v>
      </c>
      <c r="B31454" s="215">
        <v>1</v>
      </c>
      <c r="C31454" s="216" t="s">
        <v>98758</v>
      </c>
      <c r="D31454" s="215" t="s">
        <v>98759</v>
      </c>
    </row>
    <row r="31455" spans="1:4">
      <c r="A31455" s="215" t="s">
        <v>98760</v>
      </c>
      <c r="B31455" s="215">
        <v>1</v>
      </c>
      <c r="C31455" s="216" t="s">
        <v>98761</v>
      </c>
      <c r="D31455" s="215" t="s">
        <v>98762</v>
      </c>
    </row>
    <row r="31456" spans="1:4">
      <c r="A31456" s="215" t="s">
        <v>98763</v>
      </c>
      <c r="B31456" s="215">
        <v>1</v>
      </c>
      <c r="C31456" s="216" t="s">
        <v>98764</v>
      </c>
      <c r="D31456" s="215" t="s">
        <v>98765</v>
      </c>
    </row>
    <row r="31457" spans="1:4">
      <c r="A31457" s="215" t="s">
        <v>98766</v>
      </c>
      <c r="B31457" s="215">
        <v>1</v>
      </c>
      <c r="C31457" s="216" t="s">
        <v>98767</v>
      </c>
      <c r="D31457" s="215" t="s">
        <v>98768</v>
      </c>
    </row>
    <row r="31458" spans="1:4">
      <c r="A31458" s="215" t="s">
        <v>98769</v>
      </c>
      <c r="B31458" s="215">
        <v>1</v>
      </c>
      <c r="C31458" s="216" t="s">
        <v>98770</v>
      </c>
      <c r="D31458" s="215" t="s">
        <v>98771</v>
      </c>
    </row>
    <row r="31459" spans="1:4">
      <c r="A31459" s="215" t="s">
        <v>98772</v>
      </c>
      <c r="B31459" s="215">
        <v>1</v>
      </c>
      <c r="C31459" s="216" t="s">
        <v>98773</v>
      </c>
      <c r="D31459" s="215" t="s">
        <v>98774</v>
      </c>
    </row>
    <row r="31460" spans="1:4">
      <c r="A31460" s="215" t="s">
        <v>98775</v>
      </c>
      <c r="B31460" s="215">
        <v>1</v>
      </c>
      <c r="C31460" s="216" t="s">
        <v>98776</v>
      </c>
      <c r="D31460" s="215" t="s">
        <v>98777</v>
      </c>
    </row>
    <row r="31461" spans="1:4">
      <c r="A31461" s="215" t="s">
        <v>98778</v>
      </c>
      <c r="B31461" s="215">
        <v>1</v>
      </c>
      <c r="C31461" s="216" t="s">
        <v>98779</v>
      </c>
      <c r="D31461" s="215" t="s">
        <v>98780</v>
      </c>
    </row>
    <row r="31462" spans="1:4">
      <c r="A31462" s="215" t="s">
        <v>98781</v>
      </c>
      <c r="B31462" s="215">
        <v>1</v>
      </c>
      <c r="C31462" s="216" t="s">
        <v>98782</v>
      </c>
      <c r="D31462" s="215" t="s">
        <v>98783</v>
      </c>
    </row>
    <row r="31463" spans="1:4">
      <c r="A31463" s="215" t="s">
        <v>98784</v>
      </c>
      <c r="B31463" s="215">
        <v>1</v>
      </c>
      <c r="C31463" s="216" t="s">
        <v>98785</v>
      </c>
      <c r="D31463" s="215" t="s">
        <v>98786</v>
      </c>
    </row>
    <row r="31464" spans="1:4">
      <c r="A31464" s="215" t="s">
        <v>98787</v>
      </c>
      <c r="B31464" s="215">
        <v>1</v>
      </c>
      <c r="C31464" s="216" t="s">
        <v>98788</v>
      </c>
      <c r="D31464" s="215" t="s">
        <v>98789</v>
      </c>
    </row>
    <row r="31465" spans="1:4">
      <c r="A31465" s="215" t="s">
        <v>98790</v>
      </c>
      <c r="B31465" s="215">
        <v>1</v>
      </c>
      <c r="C31465" s="216" t="s">
        <v>98791</v>
      </c>
      <c r="D31465" s="215" t="s">
        <v>98792</v>
      </c>
    </row>
    <row r="31466" spans="1:4">
      <c r="A31466" s="215" t="s">
        <v>98793</v>
      </c>
      <c r="B31466" s="215">
        <v>1</v>
      </c>
      <c r="C31466" s="216" t="s">
        <v>98794</v>
      </c>
      <c r="D31466" s="215" t="s">
        <v>98795</v>
      </c>
    </row>
    <row r="31467" spans="1:4">
      <c r="A31467" s="215" t="s">
        <v>98796</v>
      </c>
      <c r="B31467" s="215">
        <v>1</v>
      </c>
      <c r="C31467" s="216" t="s">
        <v>98797</v>
      </c>
      <c r="D31467" s="215" t="s">
        <v>98798</v>
      </c>
    </row>
    <row r="31468" spans="1:4">
      <c r="A31468" s="215" t="s">
        <v>98799</v>
      </c>
      <c r="B31468" s="215">
        <v>1</v>
      </c>
      <c r="C31468" s="216" t="s">
        <v>98800</v>
      </c>
      <c r="D31468" s="215" t="s">
        <v>98801</v>
      </c>
    </row>
    <row r="31469" spans="1:4">
      <c r="A31469" s="215" t="s">
        <v>98802</v>
      </c>
      <c r="B31469" s="215">
        <v>1</v>
      </c>
      <c r="C31469" s="216" t="s">
        <v>98803</v>
      </c>
      <c r="D31469" s="215" t="s">
        <v>98804</v>
      </c>
    </row>
    <row r="31470" spans="1:4">
      <c r="A31470" s="215" t="s">
        <v>98805</v>
      </c>
      <c r="B31470" s="215">
        <v>1</v>
      </c>
      <c r="C31470" s="216" t="s">
        <v>98806</v>
      </c>
      <c r="D31470" s="215" t="s">
        <v>98807</v>
      </c>
    </row>
    <row r="31471" spans="1:4">
      <c r="A31471" s="215" t="s">
        <v>98808</v>
      </c>
      <c r="B31471" s="215">
        <v>1</v>
      </c>
      <c r="C31471" s="216" t="s">
        <v>98809</v>
      </c>
      <c r="D31471" s="215" t="s">
        <v>98810</v>
      </c>
    </row>
    <row r="31472" spans="1:4">
      <c r="A31472" s="215" t="s">
        <v>98811</v>
      </c>
      <c r="B31472" s="215">
        <v>1</v>
      </c>
      <c r="C31472" s="216" t="s">
        <v>98812</v>
      </c>
      <c r="D31472" s="215" t="s">
        <v>98813</v>
      </c>
    </row>
    <row r="31473" spans="1:4">
      <c r="A31473" s="215" t="s">
        <v>98814</v>
      </c>
      <c r="B31473" s="215">
        <v>1</v>
      </c>
      <c r="C31473" s="216" t="s">
        <v>98815</v>
      </c>
      <c r="D31473" s="215" t="s">
        <v>98816</v>
      </c>
    </row>
    <row r="31474" spans="1:4">
      <c r="A31474" s="215" t="s">
        <v>98817</v>
      </c>
      <c r="B31474" s="215">
        <v>1</v>
      </c>
      <c r="C31474" s="216" t="s">
        <v>98818</v>
      </c>
      <c r="D31474" s="215" t="s">
        <v>98819</v>
      </c>
    </row>
    <row r="31475" spans="1:4">
      <c r="A31475" s="215" t="s">
        <v>98820</v>
      </c>
      <c r="B31475" s="215">
        <v>1</v>
      </c>
      <c r="C31475" s="216" t="s">
        <v>98821</v>
      </c>
      <c r="D31475" s="215" t="s">
        <v>98822</v>
      </c>
    </row>
    <row r="31476" spans="1:4">
      <c r="A31476" s="215" t="s">
        <v>98823</v>
      </c>
      <c r="B31476" s="215">
        <v>1</v>
      </c>
      <c r="C31476" s="216" t="s">
        <v>98824</v>
      </c>
      <c r="D31476" s="215" t="s">
        <v>98825</v>
      </c>
    </row>
    <row r="31477" spans="1:4">
      <c r="A31477" s="215" t="s">
        <v>98826</v>
      </c>
      <c r="B31477" s="215">
        <v>1</v>
      </c>
      <c r="C31477" s="216" t="s">
        <v>98827</v>
      </c>
      <c r="D31477" s="215" t="s">
        <v>98828</v>
      </c>
    </row>
    <row r="31478" spans="1:4">
      <c r="A31478" s="215" t="s">
        <v>98829</v>
      </c>
      <c r="B31478" s="215">
        <v>1</v>
      </c>
      <c r="C31478" s="216" t="s">
        <v>98830</v>
      </c>
      <c r="D31478" s="215" t="s">
        <v>98831</v>
      </c>
    </row>
    <row r="31479" spans="1:4">
      <c r="A31479" s="215" t="s">
        <v>98832</v>
      </c>
      <c r="B31479" s="215">
        <v>1</v>
      </c>
      <c r="C31479" s="216" t="s">
        <v>98833</v>
      </c>
      <c r="D31479" s="215" t="s">
        <v>98834</v>
      </c>
    </row>
    <row r="31480" spans="1:4">
      <c r="A31480" s="215" t="s">
        <v>98835</v>
      </c>
      <c r="B31480" s="215">
        <v>1</v>
      </c>
      <c r="C31480" s="216" t="s">
        <v>98836</v>
      </c>
      <c r="D31480" s="215" t="s">
        <v>98837</v>
      </c>
    </row>
    <row r="31481" spans="1:4">
      <c r="A31481" s="215" t="s">
        <v>98838</v>
      </c>
      <c r="B31481" s="215">
        <v>1</v>
      </c>
      <c r="C31481" s="216" t="s">
        <v>98839</v>
      </c>
      <c r="D31481" s="215" t="s">
        <v>98840</v>
      </c>
    </row>
    <row r="31482" spans="1:4">
      <c r="A31482" s="215" t="s">
        <v>98841</v>
      </c>
      <c r="B31482" s="215">
        <v>2</v>
      </c>
      <c r="C31482" s="216" t="s">
        <v>98842</v>
      </c>
      <c r="D31482" s="215" t="s">
        <v>98843</v>
      </c>
    </row>
    <row r="31483" spans="1:4">
      <c r="A31483" s="215" t="s">
        <v>98844</v>
      </c>
      <c r="B31483" s="215">
        <v>2</v>
      </c>
      <c r="C31483" s="216" t="s">
        <v>98845</v>
      </c>
      <c r="D31483" s="215" t="s">
        <v>98846</v>
      </c>
    </row>
    <row r="31484" spans="1:4">
      <c r="A31484" s="215" t="s">
        <v>98847</v>
      </c>
      <c r="B31484" s="215">
        <v>1</v>
      </c>
      <c r="C31484" s="216" t="s">
        <v>98848</v>
      </c>
      <c r="D31484" s="215" t="s">
        <v>98849</v>
      </c>
    </row>
    <row r="31485" spans="1:4">
      <c r="A31485" s="215" t="s">
        <v>98850</v>
      </c>
      <c r="B31485" s="215">
        <v>2</v>
      </c>
      <c r="C31485" s="216" t="s">
        <v>98851</v>
      </c>
      <c r="D31485" s="215" t="s">
        <v>98852</v>
      </c>
    </row>
    <row r="31486" spans="1:4">
      <c r="A31486" s="215" t="s">
        <v>98853</v>
      </c>
      <c r="B31486" s="215">
        <v>1</v>
      </c>
      <c r="C31486" s="216" t="s">
        <v>98854</v>
      </c>
      <c r="D31486" s="215" t="s">
        <v>98855</v>
      </c>
    </row>
    <row r="31487" spans="1:4">
      <c r="A31487" s="215" t="s">
        <v>98856</v>
      </c>
      <c r="B31487" s="215">
        <v>1</v>
      </c>
      <c r="C31487" s="216" t="s">
        <v>98857</v>
      </c>
      <c r="D31487" s="215" t="s">
        <v>98858</v>
      </c>
    </row>
    <row r="31488" spans="1:4">
      <c r="A31488" s="215" t="s">
        <v>98859</v>
      </c>
      <c r="B31488" s="215">
        <v>1</v>
      </c>
      <c r="C31488" s="216" t="s">
        <v>98860</v>
      </c>
      <c r="D31488" s="215" t="s">
        <v>98861</v>
      </c>
    </row>
    <row r="31489" spans="1:4">
      <c r="A31489" s="215" t="s">
        <v>98862</v>
      </c>
      <c r="B31489" s="215">
        <v>1</v>
      </c>
      <c r="C31489" s="216" t="s">
        <v>98863</v>
      </c>
      <c r="D31489" s="215" t="s">
        <v>98864</v>
      </c>
    </row>
    <row r="31490" spans="1:4">
      <c r="A31490" s="215" t="s">
        <v>98865</v>
      </c>
      <c r="B31490" s="215">
        <v>1</v>
      </c>
      <c r="C31490" s="216" t="s">
        <v>98866</v>
      </c>
      <c r="D31490" s="215" t="s">
        <v>98867</v>
      </c>
    </row>
    <row r="31491" spans="1:4">
      <c r="A31491" s="215" t="s">
        <v>98868</v>
      </c>
      <c r="B31491" s="215">
        <v>1</v>
      </c>
      <c r="C31491" s="216" t="s">
        <v>98869</v>
      </c>
      <c r="D31491" s="215" t="s">
        <v>98870</v>
      </c>
    </row>
    <row r="31492" spans="1:4">
      <c r="A31492" s="215" t="s">
        <v>98871</v>
      </c>
      <c r="B31492" s="215">
        <v>1</v>
      </c>
      <c r="C31492" s="216" t="s">
        <v>98872</v>
      </c>
      <c r="D31492" s="215" t="s">
        <v>98873</v>
      </c>
    </row>
    <row r="31493" spans="1:4">
      <c r="A31493" s="215" t="s">
        <v>98874</v>
      </c>
      <c r="B31493" s="215">
        <v>1</v>
      </c>
      <c r="C31493" s="216" t="s">
        <v>98875</v>
      </c>
      <c r="D31493" s="215" t="s">
        <v>98876</v>
      </c>
    </row>
    <row r="31494" spans="1:4">
      <c r="A31494" s="215" t="s">
        <v>98877</v>
      </c>
      <c r="B31494" s="215">
        <v>2</v>
      </c>
      <c r="C31494" s="216" t="s">
        <v>98878</v>
      </c>
      <c r="D31494" s="215" t="s">
        <v>98879</v>
      </c>
    </row>
    <row r="31495" spans="1:4">
      <c r="A31495" s="215" t="s">
        <v>98880</v>
      </c>
      <c r="B31495" s="215">
        <v>1</v>
      </c>
      <c r="C31495" s="216" t="s">
        <v>98881</v>
      </c>
      <c r="D31495" s="215" t="s">
        <v>98882</v>
      </c>
    </row>
    <row r="31496" spans="1:4">
      <c r="A31496" s="215" t="s">
        <v>98883</v>
      </c>
      <c r="B31496" s="215">
        <v>1</v>
      </c>
      <c r="C31496" s="216" t="s">
        <v>98884</v>
      </c>
      <c r="D31496" s="215" t="s">
        <v>98885</v>
      </c>
    </row>
    <row r="31497" spans="1:4">
      <c r="A31497" s="215" t="s">
        <v>98886</v>
      </c>
      <c r="B31497" s="215">
        <v>1</v>
      </c>
      <c r="C31497" s="216" t="s">
        <v>98887</v>
      </c>
      <c r="D31497" s="215" t="s">
        <v>98888</v>
      </c>
    </row>
    <row r="31498" spans="1:4">
      <c r="A31498" s="215" t="s">
        <v>98889</v>
      </c>
      <c r="B31498" s="215">
        <v>1</v>
      </c>
      <c r="C31498" s="216" t="s">
        <v>98890</v>
      </c>
      <c r="D31498" s="215" t="s">
        <v>98891</v>
      </c>
    </row>
    <row r="31499" spans="1:4">
      <c r="A31499" s="215" t="s">
        <v>98892</v>
      </c>
      <c r="B31499" s="215">
        <v>1</v>
      </c>
      <c r="C31499" s="216" t="s">
        <v>98893</v>
      </c>
      <c r="D31499" s="215" t="s">
        <v>98894</v>
      </c>
    </row>
    <row r="31500" spans="1:4">
      <c r="A31500" s="215" t="s">
        <v>98895</v>
      </c>
      <c r="B31500" s="215">
        <v>1</v>
      </c>
      <c r="C31500" s="216" t="s">
        <v>98896</v>
      </c>
      <c r="D31500" s="215" t="s">
        <v>98897</v>
      </c>
    </row>
    <row r="31501" spans="1:4">
      <c r="A31501" s="215" t="s">
        <v>98898</v>
      </c>
      <c r="B31501" s="215">
        <v>1</v>
      </c>
      <c r="C31501" s="216" t="s">
        <v>98899</v>
      </c>
      <c r="D31501" s="215" t="s">
        <v>98900</v>
      </c>
    </row>
    <row r="31502" spans="1:4">
      <c r="A31502" s="215" t="s">
        <v>98901</v>
      </c>
      <c r="B31502" s="215">
        <v>1</v>
      </c>
      <c r="C31502" s="216" t="s">
        <v>98902</v>
      </c>
      <c r="D31502" s="215" t="s">
        <v>98903</v>
      </c>
    </row>
    <row r="31503" spans="1:4">
      <c r="A31503" s="215" t="s">
        <v>98904</v>
      </c>
      <c r="B31503" s="215">
        <v>1</v>
      </c>
      <c r="C31503" s="216" t="s">
        <v>98905</v>
      </c>
      <c r="D31503" s="215" t="s">
        <v>98906</v>
      </c>
    </row>
    <row r="31504" spans="1:4">
      <c r="A31504" s="215" t="s">
        <v>98907</v>
      </c>
      <c r="B31504" s="215">
        <v>1</v>
      </c>
      <c r="C31504" s="216" t="s">
        <v>98908</v>
      </c>
      <c r="D31504" s="215" t="s">
        <v>98909</v>
      </c>
    </row>
    <row r="31505" spans="1:4">
      <c r="A31505" s="215" t="s">
        <v>98910</v>
      </c>
      <c r="B31505" s="215">
        <v>1</v>
      </c>
      <c r="C31505" s="216" t="s">
        <v>98911</v>
      </c>
      <c r="D31505" s="215" t="s">
        <v>98912</v>
      </c>
    </row>
    <row r="31506" spans="1:4">
      <c r="A31506" s="215" t="s">
        <v>98913</v>
      </c>
      <c r="B31506" s="215">
        <v>1</v>
      </c>
      <c r="C31506" s="216" t="s">
        <v>98914</v>
      </c>
      <c r="D31506" s="215" t="s">
        <v>98915</v>
      </c>
    </row>
    <row r="31507" spans="1:4">
      <c r="A31507" s="215" t="s">
        <v>98916</v>
      </c>
      <c r="B31507" s="215">
        <v>1</v>
      </c>
      <c r="C31507" s="216" t="s">
        <v>98917</v>
      </c>
      <c r="D31507" s="215" t="s">
        <v>98918</v>
      </c>
    </row>
    <row r="31508" spans="1:4">
      <c r="A31508" s="215" t="s">
        <v>98919</v>
      </c>
      <c r="B31508" s="215">
        <v>2</v>
      </c>
      <c r="C31508" s="216" t="s">
        <v>98920</v>
      </c>
      <c r="D31508" s="215" t="s">
        <v>98921</v>
      </c>
    </row>
    <row r="31509" spans="1:4">
      <c r="A31509" s="215" t="s">
        <v>98922</v>
      </c>
      <c r="B31509" s="215">
        <v>1</v>
      </c>
      <c r="C31509" s="216" t="s">
        <v>98923</v>
      </c>
      <c r="D31509" s="215" t="s">
        <v>98924</v>
      </c>
    </row>
    <row r="31510" spans="1:4">
      <c r="A31510" s="215" t="s">
        <v>98925</v>
      </c>
      <c r="B31510" s="215">
        <v>1</v>
      </c>
      <c r="C31510" s="216" t="s">
        <v>98926</v>
      </c>
      <c r="D31510" s="215" t="s">
        <v>98927</v>
      </c>
    </row>
    <row r="31511" spans="1:4">
      <c r="A31511" s="215" t="s">
        <v>98928</v>
      </c>
      <c r="B31511" s="215">
        <v>1</v>
      </c>
      <c r="C31511" s="216" t="s">
        <v>98929</v>
      </c>
      <c r="D31511" s="215" t="s">
        <v>98930</v>
      </c>
    </row>
    <row r="31512" spans="1:4">
      <c r="A31512" s="215" t="s">
        <v>98931</v>
      </c>
      <c r="B31512" s="215">
        <v>1</v>
      </c>
      <c r="C31512" s="216" t="s">
        <v>98932</v>
      </c>
      <c r="D31512" s="215" t="s">
        <v>98933</v>
      </c>
    </row>
    <row r="31513" spans="1:4">
      <c r="A31513" s="215" t="s">
        <v>98934</v>
      </c>
      <c r="B31513" s="215">
        <v>1</v>
      </c>
      <c r="C31513" s="216" t="s">
        <v>98935</v>
      </c>
      <c r="D31513" s="215" t="s">
        <v>98936</v>
      </c>
    </row>
    <row r="31514" spans="1:4">
      <c r="A31514" s="215" t="s">
        <v>98937</v>
      </c>
      <c r="B31514" s="215">
        <v>1</v>
      </c>
      <c r="C31514" s="216" t="s">
        <v>98938</v>
      </c>
      <c r="D31514" s="215" t="s">
        <v>98939</v>
      </c>
    </row>
    <row r="31515" spans="1:4">
      <c r="A31515" s="215" t="s">
        <v>98940</v>
      </c>
      <c r="B31515" s="215">
        <v>1</v>
      </c>
      <c r="C31515" s="216" t="s">
        <v>98941</v>
      </c>
      <c r="D31515" s="215" t="s">
        <v>98942</v>
      </c>
    </row>
    <row r="31516" spans="1:4">
      <c r="A31516" s="215" t="s">
        <v>98943</v>
      </c>
      <c r="B31516" s="215">
        <v>1</v>
      </c>
      <c r="C31516" s="216" t="s">
        <v>98944</v>
      </c>
      <c r="D31516" s="215" t="s">
        <v>98945</v>
      </c>
    </row>
    <row r="31517" spans="1:4">
      <c r="A31517" s="215" t="s">
        <v>98946</v>
      </c>
      <c r="B31517" s="215">
        <v>1</v>
      </c>
      <c r="C31517" s="216" t="s">
        <v>98947</v>
      </c>
      <c r="D31517" s="215" t="s">
        <v>98948</v>
      </c>
    </row>
    <row r="31518" spans="1:4">
      <c r="A31518" s="215" t="s">
        <v>98949</v>
      </c>
      <c r="B31518" s="215">
        <v>1</v>
      </c>
      <c r="C31518" s="216" t="s">
        <v>98950</v>
      </c>
      <c r="D31518" s="215" t="s">
        <v>98951</v>
      </c>
    </row>
    <row r="31519" spans="1:4">
      <c r="A31519" s="215" t="s">
        <v>98952</v>
      </c>
      <c r="B31519" s="215">
        <v>1</v>
      </c>
      <c r="C31519" s="216" t="s">
        <v>98953</v>
      </c>
      <c r="D31519" s="215" t="s">
        <v>98954</v>
      </c>
    </row>
    <row r="31520" spans="1:4">
      <c r="A31520" s="215" t="s">
        <v>98955</v>
      </c>
      <c r="B31520" s="215">
        <v>1</v>
      </c>
      <c r="C31520" s="216" t="s">
        <v>98956</v>
      </c>
      <c r="D31520" s="215" t="s">
        <v>98957</v>
      </c>
    </row>
    <row r="31521" spans="1:4">
      <c r="A31521" s="215" t="s">
        <v>98958</v>
      </c>
      <c r="B31521" s="215">
        <v>1</v>
      </c>
      <c r="C31521" s="216" t="s">
        <v>98959</v>
      </c>
      <c r="D31521" s="215" t="s">
        <v>98960</v>
      </c>
    </row>
    <row r="31522" spans="1:4">
      <c r="A31522" s="215" t="s">
        <v>98961</v>
      </c>
      <c r="B31522" s="215">
        <v>1</v>
      </c>
      <c r="C31522" s="216" t="s">
        <v>98962</v>
      </c>
      <c r="D31522" s="215" t="s">
        <v>98963</v>
      </c>
    </row>
    <row r="31523" spans="1:4">
      <c r="A31523" s="215" t="s">
        <v>98964</v>
      </c>
      <c r="B31523" s="215">
        <v>1</v>
      </c>
      <c r="C31523" s="216" t="s">
        <v>98965</v>
      </c>
      <c r="D31523" s="215" t="s">
        <v>98966</v>
      </c>
    </row>
    <row r="31524" spans="1:4">
      <c r="A31524" s="215" t="s">
        <v>98967</v>
      </c>
      <c r="B31524" s="215">
        <v>1</v>
      </c>
      <c r="C31524" s="216" t="s">
        <v>98968</v>
      </c>
      <c r="D31524" s="215" t="s">
        <v>98969</v>
      </c>
    </row>
    <row r="31525" spans="1:4">
      <c r="A31525" s="215" t="s">
        <v>98970</v>
      </c>
      <c r="B31525" s="215">
        <v>1</v>
      </c>
      <c r="C31525" s="216" t="s">
        <v>98971</v>
      </c>
      <c r="D31525" s="215" t="s">
        <v>98972</v>
      </c>
    </row>
    <row r="31526" spans="1:4">
      <c r="A31526" s="215" t="s">
        <v>98973</v>
      </c>
      <c r="B31526" s="215">
        <v>1</v>
      </c>
      <c r="C31526" s="216" t="s">
        <v>98974</v>
      </c>
      <c r="D31526" s="215" t="s">
        <v>98975</v>
      </c>
    </row>
    <row r="31527" spans="1:4">
      <c r="A31527" s="215" t="s">
        <v>98976</v>
      </c>
      <c r="B31527" s="215">
        <v>1</v>
      </c>
      <c r="C31527" s="216" t="s">
        <v>98977</v>
      </c>
      <c r="D31527" s="215" t="s">
        <v>98978</v>
      </c>
    </row>
    <row r="31528" spans="1:4">
      <c r="A31528" s="215" t="s">
        <v>98979</v>
      </c>
      <c r="B31528" s="215">
        <v>1</v>
      </c>
      <c r="C31528" s="216" t="s">
        <v>98980</v>
      </c>
      <c r="D31528" s="215" t="s">
        <v>98981</v>
      </c>
    </row>
    <row r="31529" spans="1:4">
      <c r="A31529" s="215" t="s">
        <v>98982</v>
      </c>
      <c r="B31529" s="215">
        <v>1</v>
      </c>
      <c r="C31529" s="216" t="s">
        <v>98983</v>
      </c>
      <c r="D31529" s="215" t="s">
        <v>98984</v>
      </c>
    </row>
    <row r="31530" spans="1:4">
      <c r="A31530" s="215" t="s">
        <v>98985</v>
      </c>
      <c r="B31530" s="215">
        <v>1</v>
      </c>
      <c r="C31530" s="216" t="s">
        <v>98986</v>
      </c>
      <c r="D31530" s="215" t="s">
        <v>98987</v>
      </c>
    </row>
    <row r="31531" spans="1:4">
      <c r="A31531" s="215" t="s">
        <v>98988</v>
      </c>
      <c r="B31531" s="215">
        <v>1</v>
      </c>
      <c r="C31531" s="216" t="s">
        <v>98989</v>
      </c>
      <c r="D31531" s="215" t="s">
        <v>98990</v>
      </c>
    </row>
    <row r="31532" spans="1:4">
      <c r="A31532" s="215" t="s">
        <v>98991</v>
      </c>
      <c r="B31532" s="215">
        <v>1</v>
      </c>
      <c r="C31532" s="216" t="s">
        <v>98992</v>
      </c>
      <c r="D31532" s="215" t="s">
        <v>98993</v>
      </c>
    </row>
    <row r="31533" spans="1:4">
      <c r="A31533" s="215" t="s">
        <v>98994</v>
      </c>
      <c r="B31533" s="215">
        <v>1</v>
      </c>
      <c r="C31533" s="216" t="s">
        <v>98995</v>
      </c>
      <c r="D31533" s="215" t="s">
        <v>98996</v>
      </c>
    </row>
    <row r="31534" spans="1:4">
      <c r="A31534" s="215" t="s">
        <v>98997</v>
      </c>
      <c r="B31534" s="215">
        <v>1</v>
      </c>
      <c r="C31534" s="216" t="s">
        <v>98998</v>
      </c>
      <c r="D31534" s="215" t="s">
        <v>98999</v>
      </c>
    </row>
    <row r="31535" spans="1:4">
      <c r="A31535" s="215" t="s">
        <v>99000</v>
      </c>
      <c r="B31535" s="215">
        <v>1</v>
      </c>
      <c r="C31535" s="216" t="s">
        <v>99001</v>
      </c>
      <c r="D31535" s="215" t="s">
        <v>99002</v>
      </c>
    </row>
    <row r="31536" spans="1:4">
      <c r="A31536" s="215" t="s">
        <v>99003</v>
      </c>
      <c r="B31536" s="215">
        <v>1</v>
      </c>
      <c r="C31536" s="216" t="s">
        <v>99004</v>
      </c>
      <c r="D31536" s="215" t="s">
        <v>99005</v>
      </c>
    </row>
    <row r="31537" spans="1:4">
      <c r="A31537" s="215" t="s">
        <v>99006</v>
      </c>
      <c r="B31537" s="215">
        <v>1</v>
      </c>
      <c r="C31537" s="216" t="s">
        <v>99007</v>
      </c>
      <c r="D31537" s="215" t="s">
        <v>99008</v>
      </c>
    </row>
    <row r="31538" spans="1:4">
      <c r="A31538" s="215" t="s">
        <v>99009</v>
      </c>
      <c r="B31538" s="215">
        <v>1</v>
      </c>
      <c r="C31538" s="216" t="s">
        <v>99010</v>
      </c>
      <c r="D31538" s="215" t="s">
        <v>99011</v>
      </c>
    </row>
    <row r="31539" spans="1:4">
      <c r="A31539" s="215" t="s">
        <v>99012</v>
      </c>
      <c r="B31539" s="215">
        <v>1</v>
      </c>
      <c r="C31539" s="216" t="s">
        <v>99013</v>
      </c>
      <c r="D31539" s="215" t="s">
        <v>99014</v>
      </c>
    </row>
    <row r="31540" spans="1:4">
      <c r="A31540" s="215" t="s">
        <v>99015</v>
      </c>
      <c r="B31540" s="215">
        <v>1</v>
      </c>
      <c r="C31540" s="216" t="s">
        <v>99016</v>
      </c>
      <c r="D31540" s="215" t="s">
        <v>99017</v>
      </c>
    </row>
    <row r="31541" spans="1:4">
      <c r="A31541" s="215" t="s">
        <v>99018</v>
      </c>
      <c r="B31541" s="215">
        <v>1</v>
      </c>
      <c r="C31541" s="216" t="s">
        <v>99019</v>
      </c>
      <c r="D31541" s="215" t="s">
        <v>99020</v>
      </c>
    </row>
    <row r="31542" spans="1:4">
      <c r="A31542" s="215" t="s">
        <v>99021</v>
      </c>
      <c r="B31542" s="215">
        <v>1</v>
      </c>
      <c r="C31542" s="216" t="s">
        <v>99022</v>
      </c>
      <c r="D31542" s="215" t="s">
        <v>99023</v>
      </c>
    </row>
    <row r="31543" spans="1:4">
      <c r="A31543" s="215" t="s">
        <v>99024</v>
      </c>
      <c r="B31543" s="215">
        <v>1</v>
      </c>
      <c r="C31543" s="216" t="s">
        <v>99025</v>
      </c>
      <c r="D31543" s="215" t="s">
        <v>99026</v>
      </c>
    </row>
    <row r="31544" spans="1:4">
      <c r="A31544" s="215" t="s">
        <v>99027</v>
      </c>
      <c r="B31544" s="215">
        <v>1</v>
      </c>
      <c r="C31544" s="216" t="s">
        <v>99028</v>
      </c>
      <c r="D31544" s="215" t="s">
        <v>99029</v>
      </c>
    </row>
    <row r="31545" spans="1:4">
      <c r="A31545" s="215" t="s">
        <v>99030</v>
      </c>
      <c r="B31545" s="215">
        <v>1</v>
      </c>
      <c r="C31545" s="216" t="s">
        <v>99031</v>
      </c>
      <c r="D31545" s="215" t="s">
        <v>99032</v>
      </c>
    </row>
    <row r="31546" spans="1:4">
      <c r="A31546" s="215" t="s">
        <v>99033</v>
      </c>
      <c r="B31546" s="215">
        <v>1</v>
      </c>
      <c r="C31546" s="216" t="s">
        <v>99034</v>
      </c>
      <c r="D31546" s="215" t="s">
        <v>99035</v>
      </c>
    </row>
    <row r="31547" spans="1:4">
      <c r="A31547" s="215" t="s">
        <v>99036</v>
      </c>
      <c r="B31547" s="215">
        <v>1</v>
      </c>
      <c r="C31547" s="216" t="s">
        <v>99037</v>
      </c>
      <c r="D31547" s="215" t="s">
        <v>99038</v>
      </c>
    </row>
    <row r="31548" spans="1:4">
      <c r="A31548" s="215" t="s">
        <v>99039</v>
      </c>
      <c r="B31548" s="215">
        <v>1</v>
      </c>
      <c r="C31548" s="216" t="s">
        <v>99040</v>
      </c>
      <c r="D31548" s="215" t="s">
        <v>99041</v>
      </c>
    </row>
    <row r="31549" spans="1:4">
      <c r="A31549" s="215" t="s">
        <v>99042</v>
      </c>
      <c r="B31549" s="215">
        <v>1</v>
      </c>
      <c r="C31549" s="216" t="s">
        <v>99043</v>
      </c>
      <c r="D31549" s="215" t="s">
        <v>99044</v>
      </c>
    </row>
    <row r="31550" spans="1:4">
      <c r="A31550" s="215" t="s">
        <v>99045</v>
      </c>
      <c r="B31550" s="215">
        <v>1</v>
      </c>
      <c r="C31550" s="216" t="s">
        <v>99046</v>
      </c>
      <c r="D31550" s="215" t="s">
        <v>99047</v>
      </c>
    </row>
    <row r="31551" spans="1:4">
      <c r="A31551" s="215" t="s">
        <v>99048</v>
      </c>
      <c r="B31551" s="215">
        <v>1</v>
      </c>
      <c r="C31551" s="216" t="s">
        <v>99049</v>
      </c>
      <c r="D31551" s="215" t="s">
        <v>99050</v>
      </c>
    </row>
    <row r="31552" spans="1:4">
      <c r="A31552" s="215" t="s">
        <v>99051</v>
      </c>
      <c r="B31552" s="215">
        <v>1</v>
      </c>
      <c r="C31552" s="216" t="s">
        <v>99052</v>
      </c>
      <c r="D31552" s="215" t="s">
        <v>98602</v>
      </c>
    </row>
    <row r="31553" spans="1:4">
      <c r="A31553" s="215" t="s">
        <v>99053</v>
      </c>
      <c r="B31553" s="215">
        <v>1</v>
      </c>
      <c r="C31553" s="216" t="s">
        <v>99054</v>
      </c>
      <c r="D31553" s="215" t="s">
        <v>99055</v>
      </c>
    </row>
    <row r="31554" spans="1:4">
      <c r="A31554" s="215" t="s">
        <v>99056</v>
      </c>
      <c r="B31554" s="215">
        <v>1</v>
      </c>
      <c r="C31554" s="216" t="s">
        <v>99057</v>
      </c>
      <c r="D31554" s="215" t="s">
        <v>99058</v>
      </c>
    </row>
    <row r="31555" spans="1:4">
      <c r="A31555" s="215" t="s">
        <v>99059</v>
      </c>
      <c r="B31555" s="215">
        <v>1</v>
      </c>
      <c r="C31555" s="216" t="s">
        <v>99060</v>
      </c>
      <c r="D31555" s="215" t="s">
        <v>99061</v>
      </c>
    </row>
    <row r="31556" spans="1:4">
      <c r="A31556" s="215" t="s">
        <v>99062</v>
      </c>
      <c r="B31556" s="215">
        <v>1</v>
      </c>
      <c r="C31556" s="216" t="s">
        <v>99063</v>
      </c>
      <c r="D31556" s="215" t="s">
        <v>99064</v>
      </c>
    </row>
    <row r="31557" spans="1:4">
      <c r="A31557" s="215" t="s">
        <v>99065</v>
      </c>
      <c r="B31557" s="215">
        <v>1</v>
      </c>
      <c r="C31557" s="216" t="s">
        <v>99066</v>
      </c>
      <c r="D31557" s="215" t="s">
        <v>99067</v>
      </c>
    </row>
    <row r="31558" spans="1:4">
      <c r="A31558" s="215" t="s">
        <v>99068</v>
      </c>
      <c r="B31558" s="215">
        <v>1</v>
      </c>
      <c r="C31558" s="216" t="s">
        <v>99069</v>
      </c>
      <c r="D31558" s="215" t="s">
        <v>99070</v>
      </c>
    </row>
    <row r="31559" spans="1:4">
      <c r="A31559" s="215" t="s">
        <v>99071</v>
      </c>
      <c r="B31559" s="215">
        <v>1</v>
      </c>
      <c r="C31559" s="216" t="s">
        <v>99072</v>
      </c>
      <c r="D31559" s="215" t="s">
        <v>99073</v>
      </c>
    </row>
    <row r="31560" spans="1:4">
      <c r="A31560" s="215" t="s">
        <v>99074</v>
      </c>
      <c r="B31560" s="215">
        <v>1</v>
      </c>
      <c r="C31560" s="216" t="s">
        <v>99075</v>
      </c>
      <c r="D31560" s="215" t="s">
        <v>99076</v>
      </c>
    </row>
    <row r="31561" spans="1:4">
      <c r="A31561" s="215" t="s">
        <v>99077</v>
      </c>
      <c r="B31561" s="215">
        <v>1</v>
      </c>
      <c r="C31561" s="216" t="s">
        <v>99078</v>
      </c>
      <c r="D31561" s="215" t="s">
        <v>99079</v>
      </c>
    </row>
    <row r="31562" spans="1:4">
      <c r="A31562" s="215" t="s">
        <v>99080</v>
      </c>
      <c r="B31562" s="215">
        <v>1</v>
      </c>
      <c r="C31562" s="216" t="s">
        <v>99081</v>
      </c>
      <c r="D31562" s="215" t="s">
        <v>99082</v>
      </c>
    </row>
    <row r="31563" spans="1:4">
      <c r="A31563" s="215" t="s">
        <v>99083</v>
      </c>
      <c r="B31563" s="215">
        <v>1</v>
      </c>
      <c r="C31563" s="216" t="s">
        <v>99084</v>
      </c>
      <c r="D31563" s="215" t="s">
        <v>99085</v>
      </c>
    </row>
    <row r="31564" spans="1:4">
      <c r="A31564" s="215" t="s">
        <v>99086</v>
      </c>
      <c r="B31564" s="215">
        <v>1</v>
      </c>
      <c r="C31564" s="216" t="s">
        <v>99087</v>
      </c>
      <c r="D31564" s="215" t="s">
        <v>99088</v>
      </c>
    </row>
    <row r="31565" spans="1:4">
      <c r="A31565" s="215" t="s">
        <v>99089</v>
      </c>
      <c r="B31565" s="215">
        <v>1</v>
      </c>
      <c r="C31565" s="216" t="s">
        <v>99090</v>
      </c>
      <c r="D31565" s="215" t="s">
        <v>99091</v>
      </c>
    </row>
    <row r="31566" spans="1:4">
      <c r="A31566" s="215" t="s">
        <v>99092</v>
      </c>
      <c r="B31566" s="215">
        <v>1</v>
      </c>
      <c r="C31566" s="216" t="s">
        <v>99093</v>
      </c>
      <c r="D31566" s="215" t="s">
        <v>99094</v>
      </c>
    </row>
    <row r="31567" spans="1:4">
      <c r="A31567" s="215" t="s">
        <v>99095</v>
      </c>
      <c r="B31567" s="215">
        <v>1</v>
      </c>
      <c r="C31567" s="216" t="s">
        <v>99096</v>
      </c>
      <c r="D31567" s="215" t="s">
        <v>99097</v>
      </c>
    </row>
    <row r="31568" spans="1:4">
      <c r="A31568" s="215" t="s">
        <v>99098</v>
      </c>
      <c r="B31568" s="215">
        <v>1</v>
      </c>
      <c r="C31568" s="216" t="s">
        <v>99099</v>
      </c>
      <c r="D31568" s="215" t="s">
        <v>99100</v>
      </c>
    </row>
    <row r="31569" spans="1:4">
      <c r="A31569" s="215" t="s">
        <v>99101</v>
      </c>
      <c r="B31569" s="215">
        <v>1</v>
      </c>
      <c r="C31569" s="216" t="s">
        <v>99102</v>
      </c>
      <c r="D31569" s="215" t="s">
        <v>99103</v>
      </c>
    </row>
    <row r="31570" spans="1:4">
      <c r="A31570" s="215" t="s">
        <v>99104</v>
      </c>
      <c r="B31570" s="215">
        <v>1</v>
      </c>
      <c r="C31570" s="216" t="s">
        <v>99105</v>
      </c>
      <c r="D31570" s="215" t="s">
        <v>99106</v>
      </c>
    </row>
    <row r="31571" spans="1:4">
      <c r="A31571" s="215" t="s">
        <v>99107</v>
      </c>
      <c r="B31571" s="215">
        <v>1</v>
      </c>
      <c r="C31571" s="216" t="s">
        <v>99108</v>
      </c>
      <c r="D31571" s="215" t="s">
        <v>98707</v>
      </c>
    </row>
    <row r="31572" spans="1:4">
      <c r="A31572" s="215" t="s">
        <v>99109</v>
      </c>
      <c r="B31572" s="215">
        <v>1</v>
      </c>
      <c r="C31572" s="216" t="s">
        <v>99110</v>
      </c>
      <c r="D31572" s="215" t="s">
        <v>99111</v>
      </c>
    </row>
    <row r="31573" spans="1:4">
      <c r="A31573" s="215" t="s">
        <v>99112</v>
      </c>
      <c r="B31573" s="215">
        <v>1</v>
      </c>
      <c r="C31573" s="216" t="s">
        <v>99113</v>
      </c>
      <c r="D31573" s="215" t="s">
        <v>99114</v>
      </c>
    </row>
    <row r="31574" spans="1:4">
      <c r="A31574" s="215" t="s">
        <v>99115</v>
      </c>
      <c r="B31574" s="215">
        <v>1</v>
      </c>
      <c r="C31574" s="216" t="s">
        <v>99116</v>
      </c>
      <c r="D31574" s="215" t="s">
        <v>99117</v>
      </c>
    </row>
    <row r="31575" spans="1:4">
      <c r="A31575" s="215" t="s">
        <v>99118</v>
      </c>
      <c r="B31575" s="215">
        <v>1</v>
      </c>
      <c r="C31575" s="216" t="s">
        <v>99119</v>
      </c>
      <c r="D31575" s="215" t="s">
        <v>99120</v>
      </c>
    </row>
    <row r="31576" spans="1:4">
      <c r="A31576" s="215" t="s">
        <v>99121</v>
      </c>
      <c r="B31576" s="215">
        <v>1</v>
      </c>
      <c r="C31576" s="216" t="s">
        <v>99122</v>
      </c>
      <c r="D31576" s="215" t="s">
        <v>99123</v>
      </c>
    </row>
    <row r="31577" spans="1:4">
      <c r="A31577" s="215" t="s">
        <v>99124</v>
      </c>
      <c r="B31577" s="215">
        <v>1</v>
      </c>
      <c r="C31577" s="216" t="s">
        <v>99125</v>
      </c>
      <c r="D31577" s="215" t="s">
        <v>98730</v>
      </c>
    </row>
    <row r="31578" spans="1:4">
      <c r="A31578" s="215" t="s">
        <v>99126</v>
      </c>
      <c r="B31578" s="215">
        <v>1</v>
      </c>
      <c r="C31578" s="216" t="s">
        <v>99127</v>
      </c>
      <c r="D31578" s="215" t="s">
        <v>98739</v>
      </c>
    </row>
    <row r="31579" spans="1:4">
      <c r="A31579" s="215" t="s">
        <v>99128</v>
      </c>
      <c r="B31579" s="215">
        <v>2</v>
      </c>
      <c r="C31579" s="216" t="s">
        <v>99129</v>
      </c>
      <c r="D31579" s="215" t="s">
        <v>98751</v>
      </c>
    </row>
    <row r="31580" spans="1:4">
      <c r="A31580" s="215" t="s">
        <v>99130</v>
      </c>
      <c r="B31580" s="215">
        <v>1</v>
      </c>
      <c r="C31580" s="216" t="s">
        <v>99131</v>
      </c>
      <c r="D31580" s="215" t="s">
        <v>98674</v>
      </c>
    </row>
    <row r="31581" spans="1:4">
      <c r="A31581" s="215" t="s">
        <v>99132</v>
      </c>
      <c r="B31581" s="215">
        <v>1</v>
      </c>
      <c r="C31581" s="216" t="s">
        <v>99133</v>
      </c>
      <c r="D31581" s="215" t="s">
        <v>99134</v>
      </c>
    </row>
    <row r="31582" spans="1:4">
      <c r="A31582" s="215" t="s">
        <v>99135</v>
      </c>
      <c r="B31582" s="215">
        <v>1</v>
      </c>
      <c r="C31582" s="216" t="s">
        <v>99136</v>
      </c>
      <c r="D31582" s="215" t="s">
        <v>99137</v>
      </c>
    </row>
    <row r="31583" spans="1:4">
      <c r="A31583" s="215" t="s">
        <v>99138</v>
      </c>
      <c r="B31583" s="215">
        <v>1</v>
      </c>
      <c r="C31583" s="216" t="s">
        <v>99139</v>
      </c>
      <c r="D31583" s="215" t="s">
        <v>99140</v>
      </c>
    </row>
    <row r="31584" spans="1:4">
      <c r="A31584" s="215" t="s">
        <v>99141</v>
      </c>
      <c r="B31584" s="215">
        <v>1</v>
      </c>
      <c r="C31584" s="216" t="s">
        <v>99142</v>
      </c>
      <c r="D31584" s="215" t="s">
        <v>99143</v>
      </c>
    </row>
    <row r="31585" spans="1:4">
      <c r="A31585" s="215" t="s">
        <v>99144</v>
      </c>
      <c r="B31585" s="215">
        <v>1</v>
      </c>
      <c r="C31585" s="216" t="s">
        <v>99145</v>
      </c>
      <c r="D31585" s="215" t="s">
        <v>99146</v>
      </c>
    </row>
    <row r="31586" spans="1:4">
      <c r="A31586" s="215" t="s">
        <v>99147</v>
      </c>
      <c r="B31586" s="215">
        <v>1</v>
      </c>
      <c r="C31586" s="216" t="s">
        <v>99148</v>
      </c>
      <c r="D31586" s="215" t="s">
        <v>99149</v>
      </c>
    </row>
    <row r="31587" spans="1:4">
      <c r="A31587" s="215" t="s">
        <v>99150</v>
      </c>
      <c r="B31587" s="215">
        <v>1</v>
      </c>
      <c r="C31587" s="216" t="s">
        <v>99151</v>
      </c>
      <c r="D31587" s="215" t="s">
        <v>99152</v>
      </c>
    </row>
    <row r="31588" spans="1:4">
      <c r="A31588" s="215" t="s">
        <v>99153</v>
      </c>
      <c r="B31588" s="215">
        <v>1</v>
      </c>
      <c r="C31588" s="216" t="s">
        <v>99154</v>
      </c>
      <c r="D31588" s="215" t="s">
        <v>99155</v>
      </c>
    </row>
    <row r="31589" spans="1:4">
      <c r="A31589" s="215" t="s">
        <v>99156</v>
      </c>
      <c r="B31589" s="215">
        <v>1</v>
      </c>
      <c r="C31589" s="216" t="s">
        <v>99157</v>
      </c>
      <c r="D31589" s="215" t="s">
        <v>99158</v>
      </c>
    </row>
    <row r="31590" spans="1:4">
      <c r="A31590" s="215" t="s">
        <v>99159</v>
      </c>
      <c r="B31590" s="215">
        <v>1</v>
      </c>
      <c r="C31590" s="216" t="s">
        <v>99160</v>
      </c>
      <c r="D31590" s="215" t="s">
        <v>99161</v>
      </c>
    </row>
    <row r="31591" spans="1:4">
      <c r="A31591" s="215" t="s">
        <v>99162</v>
      </c>
      <c r="B31591" s="215">
        <v>1</v>
      </c>
      <c r="C31591" s="216" t="s">
        <v>99163</v>
      </c>
      <c r="D31591" s="215" t="s">
        <v>99164</v>
      </c>
    </row>
    <row r="31592" spans="1:4">
      <c r="A31592" s="215" t="s">
        <v>99165</v>
      </c>
      <c r="B31592" s="215">
        <v>1</v>
      </c>
      <c r="C31592" s="216" t="s">
        <v>99166</v>
      </c>
      <c r="D31592" s="215" t="s">
        <v>99167</v>
      </c>
    </row>
    <row r="31593" spans="1:4">
      <c r="A31593" s="215" t="s">
        <v>99168</v>
      </c>
      <c r="B31593" s="215">
        <v>1</v>
      </c>
      <c r="C31593" s="216" t="s">
        <v>99169</v>
      </c>
      <c r="D31593" s="215" t="s">
        <v>99170</v>
      </c>
    </row>
    <row r="31594" spans="1:4">
      <c r="A31594" s="215" t="s">
        <v>99171</v>
      </c>
      <c r="B31594" s="215">
        <v>1</v>
      </c>
      <c r="C31594" s="216" t="s">
        <v>99172</v>
      </c>
      <c r="D31594" s="215" t="s">
        <v>99173</v>
      </c>
    </row>
    <row r="31595" spans="1:4">
      <c r="A31595" s="215" t="s">
        <v>99174</v>
      </c>
      <c r="B31595" s="215">
        <v>1</v>
      </c>
      <c r="C31595" s="216" t="s">
        <v>99175</v>
      </c>
      <c r="D31595" s="215" t="s">
        <v>99176</v>
      </c>
    </row>
    <row r="31596" spans="1:4">
      <c r="A31596" s="215" t="s">
        <v>99177</v>
      </c>
      <c r="B31596" s="215">
        <v>1</v>
      </c>
      <c r="C31596" s="216" t="s">
        <v>99178</v>
      </c>
      <c r="D31596" s="215" t="s">
        <v>99179</v>
      </c>
    </row>
    <row r="31597" spans="1:4">
      <c r="A31597" s="215" t="s">
        <v>99180</v>
      </c>
      <c r="B31597" s="215">
        <v>1</v>
      </c>
      <c r="C31597" s="216" t="s">
        <v>99181</v>
      </c>
      <c r="D31597" s="215" t="s">
        <v>99182</v>
      </c>
    </row>
    <row r="31598" spans="1:4">
      <c r="A31598" s="215" t="s">
        <v>99183</v>
      </c>
      <c r="B31598" s="215">
        <v>1</v>
      </c>
      <c r="C31598" s="216" t="s">
        <v>99184</v>
      </c>
      <c r="D31598" s="215" t="s">
        <v>99185</v>
      </c>
    </row>
    <row r="31599" spans="1:4">
      <c r="A31599" s="215" t="s">
        <v>99186</v>
      </c>
      <c r="B31599" s="215">
        <v>1</v>
      </c>
      <c r="C31599" s="216" t="s">
        <v>99187</v>
      </c>
      <c r="D31599" s="215" t="s">
        <v>99188</v>
      </c>
    </row>
    <row r="31600" spans="1:4">
      <c r="A31600" s="215" t="s">
        <v>99189</v>
      </c>
      <c r="B31600" s="215">
        <v>1</v>
      </c>
      <c r="C31600" s="216" t="s">
        <v>99190</v>
      </c>
      <c r="D31600" s="215" t="s">
        <v>99191</v>
      </c>
    </row>
    <row r="31601" spans="1:4">
      <c r="A31601" s="215" t="s">
        <v>99192</v>
      </c>
      <c r="B31601" s="215">
        <v>1</v>
      </c>
      <c r="C31601" s="216" t="s">
        <v>99193</v>
      </c>
      <c r="D31601" s="215" t="s">
        <v>99194</v>
      </c>
    </row>
    <row r="31602" spans="1:4">
      <c r="A31602" s="215" t="s">
        <v>99195</v>
      </c>
      <c r="B31602" s="215">
        <v>1</v>
      </c>
      <c r="C31602" s="216" t="s">
        <v>99196</v>
      </c>
      <c r="D31602" s="215" t="s">
        <v>98906</v>
      </c>
    </row>
    <row r="31603" spans="1:4">
      <c r="A31603" s="215" t="s">
        <v>99197</v>
      </c>
      <c r="B31603" s="215">
        <v>1</v>
      </c>
      <c r="C31603" s="216" t="s">
        <v>99198</v>
      </c>
      <c r="D31603" s="215" t="s">
        <v>99199</v>
      </c>
    </row>
    <row r="31604" spans="1:4">
      <c r="A31604" s="215" t="s">
        <v>99200</v>
      </c>
      <c r="B31604" s="215">
        <v>1</v>
      </c>
      <c r="C31604" s="216" t="s">
        <v>99201</v>
      </c>
      <c r="D31604" s="215" t="s">
        <v>99202</v>
      </c>
    </row>
    <row r="31605" spans="1:4">
      <c r="A31605" s="215" t="s">
        <v>99203</v>
      </c>
      <c r="B31605" s="215">
        <v>1</v>
      </c>
      <c r="C31605" s="216" t="s">
        <v>99204</v>
      </c>
      <c r="D31605" s="215" t="s">
        <v>98912</v>
      </c>
    </row>
    <row r="31606" spans="1:4">
      <c r="A31606" s="215" t="s">
        <v>99205</v>
      </c>
      <c r="B31606" s="215">
        <v>1</v>
      </c>
      <c r="C31606" s="216" t="s">
        <v>99206</v>
      </c>
      <c r="D31606" s="215" t="s">
        <v>99207</v>
      </c>
    </row>
    <row r="31607" spans="1:4">
      <c r="A31607" s="215" t="s">
        <v>99208</v>
      </c>
      <c r="B31607" s="215">
        <v>1</v>
      </c>
      <c r="C31607" s="216" t="s">
        <v>99209</v>
      </c>
      <c r="D31607" s="215" t="s">
        <v>99210</v>
      </c>
    </row>
    <row r="31608" spans="1:4">
      <c r="A31608" s="215" t="s">
        <v>99211</v>
      </c>
      <c r="B31608" s="215">
        <v>1</v>
      </c>
      <c r="C31608" s="216" t="s">
        <v>99212</v>
      </c>
      <c r="D31608" s="215" t="s">
        <v>99213</v>
      </c>
    </row>
    <row r="31609" spans="1:4">
      <c r="A31609" s="215" t="s">
        <v>99214</v>
      </c>
      <c r="B31609" s="215">
        <v>1</v>
      </c>
      <c r="C31609" s="216" t="s">
        <v>99215</v>
      </c>
      <c r="D31609" s="215" t="s">
        <v>99216</v>
      </c>
    </row>
    <row r="31610" spans="1:4">
      <c r="A31610" s="215" t="s">
        <v>99217</v>
      </c>
      <c r="B31610" s="215">
        <v>1</v>
      </c>
      <c r="C31610" s="216" t="s">
        <v>99218</v>
      </c>
      <c r="D31610" s="215" t="s">
        <v>99219</v>
      </c>
    </row>
    <row r="31611" spans="1:4">
      <c r="A31611" s="215" t="s">
        <v>99220</v>
      </c>
      <c r="B31611" s="215">
        <v>1</v>
      </c>
      <c r="C31611" s="216" t="s">
        <v>99221</v>
      </c>
      <c r="D31611" s="215" t="s">
        <v>99222</v>
      </c>
    </row>
    <row r="31612" spans="1:4">
      <c r="A31612" s="215" t="s">
        <v>99223</v>
      </c>
      <c r="B31612" s="215">
        <v>1</v>
      </c>
      <c r="C31612" s="216" t="s">
        <v>99224</v>
      </c>
      <c r="D31612" s="215" t="s">
        <v>99225</v>
      </c>
    </row>
    <row r="31613" spans="1:4">
      <c r="A31613" s="215" t="s">
        <v>99226</v>
      </c>
      <c r="B31613" s="215">
        <v>1</v>
      </c>
      <c r="C31613" s="216" t="s">
        <v>99227</v>
      </c>
      <c r="D31613" s="215" t="s">
        <v>99228</v>
      </c>
    </row>
    <row r="31614" spans="1:4">
      <c r="A31614" s="215" t="s">
        <v>99229</v>
      </c>
      <c r="B31614" s="215">
        <v>1</v>
      </c>
      <c r="C31614" s="216" t="s">
        <v>99230</v>
      </c>
      <c r="D31614" s="215" t="s">
        <v>99231</v>
      </c>
    </row>
    <row r="31615" spans="1:4">
      <c r="A31615" s="215" t="s">
        <v>99232</v>
      </c>
      <c r="B31615" s="215">
        <v>1</v>
      </c>
      <c r="C31615" s="216" t="s">
        <v>99233</v>
      </c>
      <c r="D31615" s="215" t="s">
        <v>99234</v>
      </c>
    </row>
    <row r="31616" spans="1:4">
      <c r="A31616" s="215" t="s">
        <v>99235</v>
      </c>
      <c r="B31616" s="215">
        <v>1</v>
      </c>
      <c r="C31616" s="216" t="s">
        <v>99236</v>
      </c>
      <c r="D31616" s="215" t="s">
        <v>99237</v>
      </c>
    </row>
    <row r="31617" spans="1:4">
      <c r="A31617" s="215" t="s">
        <v>99238</v>
      </c>
      <c r="B31617" s="215">
        <v>1</v>
      </c>
      <c r="C31617" s="216" t="s">
        <v>99239</v>
      </c>
      <c r="D31617" s="215" t="s">
        <v>99240</v>
      </c>
    </row>
    <row r="31618" spans="1:4">
      <c r="A31618" s="215" t="s">
        <v>99241</v>
      </c>
      <c r="B31618" s="215">
        <v>1</v>
      </c>
      <c r="C31618" s="216" t="s">
        <v>99242</v>
      </c>
      <c r="D31618" s="215" t="s">
        <v>99243</v>
      </c>
    </row>
    <row r="31619" spans="1:4">
      <c r="A31619" s="215" t="s">
        <v>99244</v>
      </c>
      <c r="B31619" s="215">
        <v>1</v>
      </c>
      <c r="C31619" s="216" t="s">
        <v>99245</v>
      </c>
      <c r="D31619" s="215" t="s">
        <v>99246</v>
      </c>
    </row>
    <row r="31620" spans="1:4">
      <c r="A31620" s="215" t="s">
        <v>99247</v>
      </c>
      <c r="B31620" s="215">
        <v>1</v>
      </c>
      <c r="C31620" s="216" t="s">
        <v>99248</v>
      </c>
      <c r="D31620" s="215" t="s">
        <v>99249</v>
      </c>
    </row>
    <row r="31621" spans="1:4">
      <c r="A31621" s="215" t="s">
        <v>99250</v>
      </c>
      <c r="B31621" s="215">
        <v>1</v>
      </c>
      <c r="C31621" s="216" t="s">
        <v>99251</v>
      </c>
      <c r="D31621" s="215" t="s">
        <v>99252</v>
      </c>
    </row>
    <row r="31622" spans="1:4">
      <c r="A31622" s="215" t="s">
        <v>99253</v>
      </c>
      <c r="B31622" s="215">
        <v>1</v>
      </c>
      <c r="C31622" s="216" t="s">
        <v>99254</v>
      </c>
      <c r="D31622" s="215" t="s">
        <v>99255</v>
      </c>
    </row>
    <row r="31623" spans="1:4">
      <c r="A31623" s="215" t="s">
        <v>99256</v>
      </c>
      <c r="B31623" s="215">
        <v>1</v>
      </c>
      <c r="C31623" s="216" t="s">
        <v>99257</v>
      </c>
      <c r="D31623" s="215" t="s">
        <v>99258</v>
      </c>
    </row>
    <row r="31624" spans="1:4">
      <c r="A31624" s="215" t="s">
        <v>99259</v>
      </c>
      <c r="B31624" s="215">
        <v>1</v>
      </c>
      <c r="C31624" s="216" t="s">
        <v>99260</v>
      </c>
      <c r="D31624" s="215" t="s">
        <v>99261</v>
      </c>
    </row>
    <row r="31625" spans="1:4">
      <c r="A31625" s="215" t="s">
        <v>99262</v>
      </c>
      <c r="B31625" s="215">
        <v>1</v>
      </c>
      <c r="C31625" s="216" t="s">
        <v>99263</v>
      </c>
      <c r="D31625" s="215" t="s">
        <v>99264</v>
      </c>
    </row>
    <row r="31626" spans="1:4">
      <c r="A31626" s="215" t="s">
        <v>99265</v>
      </c>
      <c r="B31626" s="215">
        <v>1</v>
      </c>
      <c r="C31626" s="216" t="s">
        <v>99266</v>
      </c>
      <c r="D31626" s="215" t="s">
        <v>99267</v>
      </c>
    </row>
    <row r="31627" spans="1:4">
      <c r="A31627" s="215" t="s">
        <v>111617</v>
      </c>
      <c r="B31627" s="215">
        <v>1</v>
      </c>
      <c r="C31627" s="216" t="s">
        <v>111618</v>
      </c>
      <c r="D31627" s="215" t="s">
        <v>111619</v>
      </c>
    </row>
    <row r="31628" spans="1:4">
      <c r="A31628" s="215" t="s">
        <v>99268</v>
      </c>
      <c r="B31628" s="215">
        <v>1</v>
      </c>
      <c r="C31628" s="216" t="s">
        <v>99269</v>
      </c>
      <c r="D31628" s="215" t="s">
        <v>99270</v>
      </c>
    </row>
    <row r="31629" spans="1:4">
      <c r="A31629" s="215" t="s">
        <v>99271</v>
      </c>
      <c r="B31629" s="215">
        <v>1</v>
      </c>
      <c r="C31629" s="216" t="s">
        <v>99272</v>
      </c>
      <c r="D31629" s="215" t="s">
        <v>99273</v>
      </c>
    </row>
    <row r="31630" spans="1:4">
      <c r="A31630" s="215" t="s">
        <v>99274</v>
      </c>
      <c r="B31630" s="215">
        <v>1</v>
      </c>
      <c r="C31630" s="216" t="s">
        <v>99275</v>
      </c>
      <c r="D31630" s="215" t="s">
        <v>99276</v>
      </c>
    </row>
    <row r="31631" spans="1:4">
      <c r="A31631" s="215" t="s">
        <v>99277</v>
      </c>
      <c r="B31631" s="215">
        <v>1</v>
      </c>
      <c r="C31631" s="216" t="s">
        <v>99278</v>
      </c>
      <c r="D31631" s="215" t="s">
        <v>99279</v>
      </c>
    </row>
    <row r="31632" spans="1:4">
      <c r="A31632" s="215" t="s">
        <v>99280</v>
      </c>
      <c r="B31632" s="215">
        <v>1</v>
      </c>
      <c r="C31632" s="216" t="s">
        <v>99281</v>
      </c>
      <c r="D31632" s="215" t="s">
        <v>99282</v>
      </c>
    </row>
    <row r="31633" spans="1:4">
      <c r="A31633" s="215" t="s">
        <v>99283</v>
      </c>
      <c r="B31633" s="215">
        <v>1</v>
      </c>
      <c r="C31633" s="216" t="s">
        <v>99284</v>
      </c>
      <c r="D31633" s="215" t="s">
        <v>99285</v>
      </c>
    </row>
    <row r="31634" spans="1:4">
      <c r="A31634" s="215" t="s">
        <v>99286</v>
      </c>
      <c r="B31634" s="215">
        <v>1</v>
      </c>
      <c r="C31634" s="216" t="s">
        <v>99287</v>
      </c>
      <c r="D31634" s="215" t="s">
        <v>99288</v>
      </c>
    </row>
    <row r="31635" spans="1:4">
      <c r="A31635" s="215" t="s">
        <v>99289</v>
      </c>
      <c r="B31635" s="215">
        <v>1</v>
      </c>
      <c r="C31635" s="216" t="s">
        <v>99290</v>
      </c>
      <c r="D31635" s="215" t="s">
        <v>99291</v>
      </c>
    </row>
    <row r="31636" spans="1:4">
      <c r="A31636" s="215" t="s">
        <v>99292</v>
      </c>
      <c r="B31636" s="215">
        <v>1</v>
      </c>
      <c r="C31636" s="216" t="s">
        <v>99293</v>
      </c>
      <c r="D31636" s="215" t="s">
        <v>99294</v>
      </c>
    </row>
    <row r="31637" spans="1:4">
      <c r="A31637" s="215" t="s">
        <v>99295</v>
      </c>
      <c r="B31637" s="215">
        <v>1</v>
      </c>
      <c r="C31637" s="216" t="s">
        <v>99296</v>
      </c>
      <c r="D31637" s="215" t="s">
        <v>99297</v>
      </c>
    </row>
    <row r="31638" spans="1:4">
      <c r="A31638" s="215" t="s">
        <v>99298</v>
      </c>
      <c r="B31638" s="215">
        <v>1</v>
      </c>
      <c r="C31638" s="216" t="s">
        <v>111620</v>
      </c>
      <c r="D31638" s="215" t="s">
        <v>99299</v>
      </c>
    </row>
    <row r="31639" spans="1:4">
      <c r="A31639" s="215" t="s">
        <v>99300</v>
      </c>
      <c r="B31639" s="215">
        <v>1</v>
      </c>
      <c r="C31639" s="216" t="s">
        <v>99301</v>
      </c>
      <c r="D31639" s="215" t="s">
        <v>99302</v>
      </c>
    </row>
    <row r="31640" spans="1:4">
      <c r="A31640" s="215" t="s">
        <v>99303</v>
      </c>
      <c r="B31640" s="215">
        <v>1</v>
      </c>
      <c r="C31640" s="216" t="s">
        <v>99304</v>
      </c>
      <c r="D31640" s="215" t="s">
        <v>99305</v>
      </c>
    </row>
    <row r="31641" spans="1:4">
      <c r="A31641" s="215" t="s">
        <v>99306</v>
      </c>
      <c r="B31641" s="215">
        <v>1</v>
      </c>
      <c r="C31641" s="216" t="s">
        <v>99307</v>
      </c>
      <c r="D31641" s="215" t="s">
        <v>99308</v>
      </c>
    </row>
    <row r="31642" spans="1:4">
      <c r="A31642" s="215" t="s">
        <v>99309</v>
      </c>
      <c r="B31642" s="215">
        <v>1</v>
      </c>
      <c r="C31642" s="216" t="s">
        <v>99310</v>
      </c>
      <c r="D31642" s="215" t="s">
        <v>99311</v>
      </c>
    </row>
    <row r="31643" spans="1:4">
      <c r="A31643" s="215" t="s">
        <v>99312</v>
      </c>
      <c r="B31643" s="215">
        <v>1</v>
      </c>
      <c r="C31643" s="216" t="s">
        <v>99313</v>
      </c>
      <c r="D31643" s="215" t="s">
        <v>99261</v>
      </c>
    </row>
    <row r="31644" spans="1:4">
      <c r="A31644" s="215" t="s">
        <v>99314</v>
      </c>
      <c r="B31644" s="215">
        <v>1</v>
      </c>
      <c r="C31644" s="216" t="s">
        <v>99315</v>
      </c>
      <c r="D31644" s="215" t="s">
        <v>99316</v>
      </c>
    </row>
    <row r="31645" spans="1:4">
      <c r="A31645" s="215" t="s">
        <v>99317</v>
      </c>
      <c r="B31645" s="215">
        <v>1</v>
      </c>
      <c r="C31645" s="216" t="s">
        <v>99318</v>
      </c>
      <c r="D31645" s="215" t="s">
        <v>99319</v>
      </c>
    </row>
    <row r="31646" spans="1:4">
      <c r="A31646" s="215" t="s">
        <v>99320</v>
      </c>
      <c r="B31646" s="215">
        <v>1</v>
      </c>
      <c r="C31646" s="216" t="s">
        <v>99321</v>
      </c>
      <c r="D31646" s="215" t="s">
        <v>99322</v>
      </c>
    </row>
    <row r="31647" spans="1:4">
      <c r="A31647" s="215" t="s">
        <v>99323</v>
      </c>
      <c r="B31647" s="215">
        <v>1</v>
      </c>
      <c r="C31647" s="216" t="s">
        <v>99324</v>
      </c>
      <c r="D31647" s="215" t="s">
        <v>99325</v>
      </c>
    </row>
    <row r="31648" spans="1:4">
      <c r="A31648" s="215" t="s">
        <v>99326</v>
      </c>
      <c r="B31648" s="215">
        <v>1</v>
      </c>
      <c r="C31648" s="216" t="s">
        <v>99327</v>
      </c>
      <c r="D31648" s="215" t="s">
        <v>99267</v>
      </c>
    </row>
    <row r="31649" spans="1:4">
      <c r="A31649" s="215" t="s">
        <v>99328</v>
      </c>
      <c r="B31649" s="215">
        <v>1</v>
      </c>
      <c r="C31649" s="216" t="s">
        <v>99329</v>
      </c>
      <c r="D31649" s="215" t="s">
        <v>99330</v>
      </c>
    </row>
    <row r="31650" spans="1:4">
      <c r="A31650" s="215" t="s">
        <v>99331</v>
      </c>
      <c r="B31650" s="215">
        <v>1</v>
      </c>
      <c r="C31650" s="216" t="s">
        <v>99332</v>
      </c>
      <c r="D31650" s="215" t="s">
        <v>99333</v>
      </c>
    </row>
    <row r="31651" spans="1:4">
      <c r="A31651" s="215" t="s">
        <v>99334</v>
      </c>
      <c r="B31651" s="215">
        <v>1</v>
      </c>
      <c r="C31651" s="216" t="s">
        <v>99335</v>
      </c>
      <c r="D31651" s="215" t="s">
        <v>99336</v>
      </c>
    </row>
    <row r="31652" spans="1:4">
      <c r="A31652" s="215" t="s">
        <v>99337</v>
      </c>
      <c r="B31652" s="215">
        <v>1</v>
      </c>
      <c r="C31652" s="216" t="s">
        <v>99338</v>
      </c>
      <c r="D31652" s="215" t="s">
        <v>99339</v>
      </c>
    </row>
    <row r="31653" spans="1:4">
      <c r="A31653" s="215" t="s">
        <v>99340</v>
      </c>
      <c r="B31653" s="215">
        <v>1</v>
      </c>
      <c r="C31653" s="216" t="s">
        <v>99341</v>
      </c>
      <c r="D31653" s="215" t="s">
        <v>99342</v>
      </c>
    </row>
    <row r="31654" spans="1:4">
      <c r="A31654" s="215" t="s">
        <v>99343</v>
      </c>
      <c r="B31654" s="215">
        <v>1</v>
      </c>
      <c r="C31654" s="216" t="s">
        <v>99344</v>
      </c>
      <c r="D31654" s="215" t="s">
        <v>99345</v>
      </c>
    </row>
    <row r="31655" spans="1:4">
      <c r="A31655" s="215" t="s">
        <v>99346</v>
      </c>
      <c r="B31655" s="215">
        <v>1</v>
      </c>
      <c r="C31655" s="216" t="s">
        <v>99347</v>
      </c>
      <c r="D31655" s="215" t="s">
        <v>99348</v>
      </c>
    </row>
    <row r="31656" spans="1:4">
      <c r="A31656" s="215" t="s">
        <v>99349</v>
      </c>
      <c r="B31656" s="215">
        <v>1</v>
      </c>
      <c r="C31656" s="216" t="s">
        <v>99350</v>
      </c>
      <c r="D31656" s="215" t="s">
        <v>99351</v>
      </c>
    </row>
    <row r="31657" spans="1:4">
      <c r="A31657" s="215" t="s">
        <v>99352</v>
      </c>
      <c r="B31657" s="215">
        <v>1</v>
      </c>
      <c r="C31657" s="216" t="s">
        <v>99353</v>
      </c>
      <c r="D31657" s="215" t="s">
        <v>99354</v>
      </c>
    </row>
    <row r="31658" spans="1:4">
      <c r="A31658" s="215" t="s">
        <v>99355</v>
      </c>
      <c r="B31658" s="215">
        <v>1</v>
      </c>
      <c r="C31658" s="216" t="s">
        <v>99356</v>
      </c>
      <c r="D31658" s="215" t="s">
        <v>99357</v>
      </c>
    </row>
    <row r="31659" spans="1:4">
      <c r="A31659" s="215" t="s">
        <v>99358</v>
      </c>
      <c r="B31659" s="215">
        <v>1</v>
      </c>
      <c r="C31659" s="216" t="s">
        <v>99359</v>
      </c>
      <c r="D31659" s="215" t="s">
        <v>99360</v>
      </c>
    </row>
    <row r="31660" spans="1:4">
      <c r="A31660" s="215" t="s">
        <v>99361</v>
      </c>
      <c r="B31660" s="215">
        <v>1</v>
      </c>
      <c r="C31660" s="216" t="s">
        <v>99362</v>
      </c>
      <c r="D31660" s="215" t="s">
        <v>99363</v>
      </c>
    </row>
    <row r="31661" spans="1:4">
      <c r="A31661" s="215" t="s">
        <v>99364</v>
      </c>
      <c r="B31661" s="215">
        <v>1</v>
      </c>
      <c r="C31661" s="216" t="s">
        <v>99365</v>
      </c>
      <c r="D31661" s="215" t="s">
        <v>99366</v>
      </c>
    </row>
    <row r="31662" spans="1:4">
      <c r="A31662" s="215" t="s">
        <v>99367</v>
      </c>
      <c r="B31662" s="215">
        <v>1</v>
      </c>
      <c r="C31662" s="216" t="s">
        <v>99368</v>
      </c>
      <c r="D31662" s="215" t="s">
        <v>99369</v>
      </c>
    </row>
    <row r="31663" spans="1:4">
      <c r="A31663" s="215" t="s">
        <v>99370</v>
      </c>
      <c r="B31663" s="215">
        <v>1</v>
      </c>
      <c r="C31663" s="216" t="s">
        <v>99371</v>
      </c>
      <c r="D31663" s="215" t="s">
        <v>99372</v>
      </c>
    </row>
    <row r="31664" spans="1:4">
      <c r="A31664" s="215" t="s">
        <v>99373</v>
      </c>
      <c r="B31664" s="215">
        <v>1</v>
      </c>
      <c r="C31664" s="216" t="s">
        <v>99374</v>
      </c>
      <c r="D31664" s="215" t="s">
        <v>99375</v>
      </c>
    </row>
    <row r="31665" spans="1:4">
      <c r="A31665" s="215" t="s">
        <v>99376</v>
      </c>
      <c r="B31665" s="215">
        <v>1</v>
      </c>
      <c r="C31665" s="216" t="s">
        <v>99377</v>
      </c>
      <c r="D31665" s="215" t="s">
        <v>99378</v>
      </c>
    </row>
    <row r="31666" spans="1:4">
      <c r="A31666" s="215" t="s">
        <v>99379</v>
      </c>
      <c r="B31666" s="215">
        <v>1</v>
      </c>
      <c r="C31666" s="216" t="s">
        <v>99380</v>
      </c>
      <c r="D31666" s="215" t="s">
        <v>99381</v>
      </c>
    </row>
    <row r="31667" spans="1:4">
      <c r="A31667" s="215" t="s">
        <v>99382</v>
      </c>
      <c r="B31667" s="215">
        <v>2</v>
      </c>
      <c r="C31667" s="216" t="s">
        <v>99383</v>
      </c>
      <c r="D31667" s="215" t="s">
        <v>99384</v>
      </c>
    </row>
    <row r="31668" spans="1:4">
      <c r="A31668" s="215" t="s">
        <v>99385</v>
      </c>
      <c r="B31668" s="215">
        <v>1</v>
      </c>
      <c r="C31668" s="216" t="s">
        <v>99386</v>
      </c>
      <c r="D31668" s="215" t="s">
        <v>99387</v>
      </c>
    </row>
    <row r="31669" spans="1:4">
      <c r="A31669" s="215" t="s">
        <v>99388</v>
      </c>
      <c r="B31669" s="215">
        <v>2</v>
      </c>
      <c r="C31669" s="216" t="s">
        <v>99389</v>
      </c>
      <c r="D31669" s="215" t="s">
        <v>99390</v>
      </c>
    </row>
    <row r="31670" spans="1:4">
      <c r="A31670" s="215" t="s">
        <v>99391</v>
      </c>
      <c r="B31670" s="215">
        <v>1</v>
      </c>
      <c r="C31670" s="216" t="s">
        <v>99392</v>
      </c>
      <c r="D31670" s="215" t="s">
        <v>99393</v>
      </c>
    </row>
    <row r="31671" spans="1:4">
      <c r="A31671" s="215" t="s">
        <v>99394</v>
      </c>
      <c r="B31671" s="215">
        <v>2</v>
      </c>
      <c r="C31671" s="216" t="s">
        <v>99395</v>
      </c>
      <c r="D31671" s="215" t="s">
        <v>99396</v>
      </c>
    </row>
    <row r="31672" spans="1:4">
      <c r="A31672" s="215" t="s">
        <v>99397</v>
      </c>
      <c r="B31672" s="215">
        <v>1</v>
      </c>
      <c r="C31672" s="216" t="s">
        <v>99398</v>
      </c>
      <c r="D31672" s="215" t="s">
        <v>99399</v>
      </c>
    </row>
    <row r="31673" spans="1:4">
      <c r="A31673" s="215" t="s">
        <v>99400</v>
      </c>
      <c r="B31673" s="215">
        <v>1</v>
      </c>
      <c r="C31673" s="216" t="s">
        <v>99401</v>
      </c>
      <c r="D31673" s="215" t="s">
        <v>99402</v>
      </c>
    </row>
    <row r="31674" spans="1:4">
      <c r="A31674" s="215" t="s">
        <v>99403</v>
      </c>
      <c r="B31674" s="215">
        <v>1</v>
      </c>
      <c r="C31674" s="216" t="s">
        <v>99404</v>
      </c>
      <c r="D31674" s="215" t="s">
        <v>99405</v>
      </c>
    </row>
    <row r="31675" spans="1:4">
      <c r="A31675" s="215" t="s">
        <v>99406</v>
      </c>
      <c r="B31675" s="215">
        <v>1</v>
      </c>
      <c r="C31675" s="216" t="s">
        <v>99407</v>
      </c>
      <c r="D31675" s="215" t="s">
        <v>99273</v>
      </c>
    </row>
    <row r="31676" spans="1:4">
      <c r="A31676" s="215" t="s">
        <v>99408</v>
      </c>
      <c r="B31676" s="215">
        <v>1</v>
      </c>
      <c r="C31676" s="216" t="s">
        <v>99409</v>
      </c>
      <c r="D31676" s="215" t="s">
        <v>99270</v>
      </c>
    </row>
    <row r="31677" spans="1:4">
      <c r="A31677" s="215" t="s">
        <v>99410</v>
      </c>
      <c r="B31677" s="215">
        <v>1</v>
      </c>
      <c r="C31677" s="216" t="s">
        <v>99411</v>
      </c>
      <c r="D31677" s="215" t="s">
        <v>99412</v>
      </c>
    </row>
    <row r="31678" spans="1:4">
      <c r="A31678" s="215" t="s">
        <v>99413</v>
      </c>
      <c r="B31678" s="215">
        <v>1</v>
      </c>
      <c r="C31678" s="216" t="s">
        <v>99414</v>
      </c>
      <c r="D31678" s="215" t="s">
        <v>99279</v>
      </c>
    </row>
    <row r="31679" spans="1:4">
      <c r="A31679" s="215" t="s">
        <v>99415</v>
      </c>
      <c r="B31679" s="215">
        <v>1</v>
      </c>
      <c r="C31679" s="216" t="s">
        <v>99416</v>
      </c>
      <c r="D31679" s="215" t="s">
        <v>99417</v>
      </c>
    </row>
    <row r="31680" spans="1:4">
      <c r="A31680" s="215" t="s">
        <v>99418</v>
      </c>
      <c r="B31680" s="215">
        <v>1</v>
      </c>
      <c r="C31680" s="216" t="s">
        <v>99419</v>
      </c>
      <c r="D31680" s="215" t="s">
        <v>99420</v>
      </c>
    </row>
    <row r="31681" spans="1:4">
      <c r="A31681" s="215" t="s">
        <v>99421</v>
      </c>
      <c r="B31681" s="215">
        <v>1</v>
      </c>
      <c r="C31681" s="216" t="s">
        <v>99422</v>
      </c>
      <c r="D31681" s="215" t="s">
        <v>99276</v>
      </c>
    </row>
    <row r="31682" spans="1:4">
      <c r="A31682" s="215" t="s">
        <v>99423</v>
      </c>
      <c r="B31682" s="215">
        <v>1</v>
      </c>
      <c r="C31682" s="216" t="s">
        <v>99424</v>
      </c>
      <c r="D31682" s="215" t="s">
        <v>99285</v>
      </c>
    </row>
    <row r="31683" spans="1:4">
      <c r="A31683" s="215" t="s">
        <v>99425</v>
      </c>
      <c r="B31683" s="215">
        <v>1</v>
      </c>
      <c r="C31683" s="216" t="s">
        <v>99426</v>
      </c>
      <c r="D31683" s="215" t="s">
        <v>99282</v>
      </c>
    </row>
    <row r="31684" spans="1:4">
      <c r="A31684" s="215" t="s">
        <v>99427</v>
      </c>
      <c r="B31684" s="215">
        <v>1</v>
      </c>
      <c r="C31684" s="216" t="s">
        <v>99428</v>
      </c>
      <c r="D31684" s="215" t="s">
        <v>99429</v>
      </c>
    </row>
    <row r="31685" spans="1:4">
      <c r="A31685" s="215" t="s">
        <v>99430</v>
      </c>
      <c r="B31685" s="215">
        <v>1</v>
      </c>
      <c r="C31685" s="216" t="s">
        <v>99431</v>
      </c>
      <c r="D31685" s="215" t="s">
        <v>99432</v>
      </c>
    </row>
    <row r="31686" spans="1:4">
      <c r="A31686" s="215" t="s">
        <v>99433</v>
      </c>
      <c r="B31686" s="215">
        <v>1</v>
      </c>
      <c r="C31686" s="216" t="s">
        <v>99434</v>
      </c>
      <c r="D31686" s="215" t="s">
        <v>99435</v>
      </c>
    </row>
    <row r="31687" spans="1:4">
      <c r="A31687" s="215" t="s">
        <v>99436</v>
      </c>
      <c r="B31687" s="215">
        <v>1</v>
      </c>
      <c r="C31687" s="216" t="s">
        <v>99437</v>
      </c>
      <c r="D31687" s="215" t="s">
        <v>99438</v>
      </c>
    </row>
    <row r="31688" spans="1:4">
      <c r="A31688" s="215" t="s">
        <v>99439</v>
      </c>
      <c r="B31688" s="215">
        <v>1</v>
      </c>
      <c r="C31688" s="216" t="s">
        <v>99440</v>
      </c>
      <c r="D31688" s="215" t="s">
        <v>99441</v>
      </c>
    </row>
    <row r="31689" spans="1:4">
      <c r="A31689" s="215" t="s">
        <v>99442</v>
      </c>
      <c r="B31689" s="215">
        <v>1</v>
      </c>
      <c r="C31689" s="216" t="s">
        <v>99443</v>
      </c>
      <c r="D31689" s="215" t="s">
        <v>99444</v>
      </c>
    </row>
    <row r="31690" spans="1:4">
      <c r="A31690" s="215" t="s">
        <v>99445</v>
      </c>
      <c r="B31690" s="215">
        <v>1</v>
      </c>
      <c r="C31690" s="216" t="s">
        <v>99446</v>
      </c>
      <c r="D31690" s="215" t="s">
        <v>99447</v>
      </c>
    </row>
    <row r="31691" spans="1:4">
      <c r="A31691" s="215" t="s">
        <v>99448</v>
      </c>
      <c r="B31691" s="215">
        <v>1</v>
      </c>
      <c r="C31691" s="216" t="s">
        <v>99449</v>
      </c>
      <c r="D31691" s="215" t="s">
        <v>99450</v>
      </c>
    </row>
    <row r="31692" spans="1:4">
      <c r="A31692" s="215" t="s">
        <v>99451</v>
      </c>
      <c r="B31692" s="215">
        <v>1</v>
      </c>
      <c r="C31692" s="216" t="s">
        <v>99452</v>
      </c>
      <c r="D31692" s="215" t="s">
        <v>99453</v>
      </c>
    </row>
    <row r="31693" spans="1:4">
      <c r="A31693" s="215" t="s">
        <v>99454</v>
      </c>
      <c r="B31693" s="215">
        <v>2</v>
      </c>
      <c r="C31693" s="216" t="s">
        <v>99455</v>
      </c>
      <c r="D31693" s="215" t="s">
        <v>99456</v>
      </c>
    </row>
    <row r="31694" spans="1:4">
      <c r="A31694" s="215" t="s">
        <v>99457</v>
      </c>
      <c r="B31694" s="215">
        <v>2</v>
      </c>
      <c r="C31694" s="216" t="s">
        <v>99458</v>
      </c>
      <c r="D31694" s="215" t="s">
        <v>99459</v>
      </c>
    </row>
    <row r="31695" spans="1:4">
      <c r="A31695" s="215" t="s">
        <v>99460</v>
      </c>
      <c r="B31695" s="215">
        <v>1</v>
      </c>
      <c r="C31695" s="216" t="s">
        <v>99461</v>
      </c>
      <c r="D31695" s="215" t="s">
        <v>99462</v>
      </c>
    </row>
    <row r="31696" spans="1:4">
      <c r="A31696" s="215" t="s">
        <v>99463</v>
      </c>
      <c r="B31696" s="215">
        <v>1</v>
      </c>
      <c r="C31696" s="216" t="s">
        <v>99464</v>
      </c>
      <c r="D31696" s="215" t="s">
        <v>99465</v>
      </c>
    </row>
    <row r="31697" spans="1:4">
      <c r="A31697" s="215" t="s">
        <v>99466</v>
      </c>
      <c r="B31697" s="215">
        <v>1</v>
      </c>
      <c r="C31697" s="216" t="s">
        <v>99467</v>
      </c>
      <c r="D31697" s="215" t="s">
        <v>99468</v>
      </c>
    </row>
    <row r="31698" spans="1:4">
      <c r="A31698" s="215" t="s">
        <v>99469</v>
      </c>
      <c r="B31698" s="215">
        <v>1</v>
      </c>
      <c r="C31698" s="216" t="s">
        <v>99470</v>
      </c>
      <c r="D31698" s="215" t="s">
        <v>99471</v>
      </c>
    </row>
    <row r="31699" spans="1:4">
      <c r="A31699" s="215" t="s">
        <v>99472</v>
      </c>
      <c r="B31699" s="215">
        <v>1</v>
      </c>
      <c r="C31699" s="216" t="s">
        <v>99473</v>
      </c>
      <c r="D31699" s="215" t="s">
        <v>99474</v>
      </c>
    </row>
    <row r="31700" spans="1:4">
      <c r="A31700" s="215" t="s">
        <v>99475</v>
      </c>
      <c r="B31700" s="215">
        <v>1</v>
      </c>
      <c r="C31700" s="216" t="s">
        <v>99476</v>
      </c>
      <c r="D31700" s="215" t="s">
        <v>99477</v>
      </c>
    </row>
    <row r="31701" spans="1:4">
      <c r="A31701" s="215" t="s">
        <v>99478</v>
      </c>
      <c r="B31701" s="215">
        <v>1</v>
      </c>
      <c r="C31701" s="216" t="s">
        <v>99479</v>
      </c>
      <c r="D31701" s="215" t="s">
        <v>99480</v>
      </c>
    </row>
    <row r="31702" spans="1:4">
      <c r="A31702" s="215" t="s">
        <v>99481</v>
      </c>
      <c r="B31702" s="215">
        <v>1</v>
      </c>
      <c r="C31702" s="216" t="s">
        <v>99482</v>
      </c>
      <c r="D31702" s="215" t="s">
        <v>99483</v>
      </c>
    </row>
    <row r="31703" spans="1:4">
      <c r="A31703" s="215" t="s">
        <v>99484</v>
      </c>
      <c r="B31703" s="215">
        <v>1</v>
      </c>
      <c r="C31703" s="216" t="s">
        <v>99485</v>
      </c>
      <c r="D31703" s="215" t="s">
        <v>99486</v>
      </c>
    </row>
    <row r="31704" spans="1:4">
      <c r="A31704" s="215" t="s">
        <v>99487</v>
      </c>
      <c r="B31704" s="215">
        <v>1</v>
      </c>
      <c r="C31704" s="216" t="s">
        <v>99488</v>
      </c>
      <c r="D31704" s="215" t="s">
        <v>99489</v>
      </c>
    </row>
    <row r="31705" spans="1:4">
      <c r="A31705" s="215" t="s">
        <v>99490</v>
      </c>
      <c r="B31705" s="215">
        <v>1</v>
      </c>
      <c r="C31705" s="216" t="s">
        <v>99491</v>
      </c>
      <c r="D31705" s="215" t="s">
        <v>99492</v>
      </c>
    </row>
    <row r="31706" spans="1:4">
      <c r="A31706" s="215" t="s">
        <v>99493</v>
      </c>
      <c r="B31706" s="215">
        <v>1</v>
      </c>
      <c r="C31706" s="216" t="s">
        <v>99494</v>
      </c>
      <c r="D31706" s="215" t="s">
        <v>99495</v>
      </c>
    </row>
    <row r="31707" spans="1:4">
      <c r="A31707" s="215" t="s">
        <v>99496</v>
      </c>
      <c r="B31707" s="215">
        <v>1</v>
      </c>
      <c r="C31707" s="216" t="s">
        <v>99497</v>
      </c>
      <c r="D31707" s="215" t="s">
        <v>99498</v>
      </c>
    </row>
    <row r="31708" spans="1:4">
      <c r="A31708" s="215" t="s">
        <v>99499</v>
      </c>
      <c r="B31708" s="215">
        <v>1</v>
      </c>
      <c r="C31708" s="216" t="s">
        <v>99500</v>
      </c>
      <c r="D31708" s="215" t="s">
        <v>99501</v>
      </c>
    </row>
    <row r="31709" spans="1:4">
      <c r="A31709" s="215" t="s">
        <v>99502</v>
      </c>
      <c r="B31709" s="215">
        <v>1</v>
      </c>
      <c r="C31709" s="216" t="s">
        <v>99503</v>
      </c>
      <c r="D31709" s="215" t="s">
        <v>99504</v>
      </c>
    </row>
    <row r="31710" spans="1:4">
      <c r="A31710" s="215" t="s">
        <v>99505</v>
      </c>
      <c r="B31710" s="215">
        <v>1</v>
      </c>
      <c r="C31710" s="216" t="s">
        <v>99506</v>
      </c>
      <c r="D31710" s="215" t="s">
        <v>99507</v>
      </c>
    </row>
    <row r="31711" spans="1:4">
      <c r="A31711" s="215" t="s">
        <v>99508</v>
      </c>
      <c r="B31711" s="215">
        <v>1</v>
      </c>
      <c r="C31711" s="216" t="s">
        <v>99509</v>
      </c>
      <c r="D31711" s="215" t="s">
        <v>99510</v>
      </c>
    </row>
    <row r="31712" spans="1:4">
      <c r="A31712" s="215" t="s">
        <v>99511</v>
      </c>
      <c r="B31712" s="215">
        <v>1</v>
      </c>
      <c r="C31712" s="216" t="s">
        <v>99512</v>
      </c>
      <c r="D31712" s="215" t="s">
        <v>99513</v>
      </c>
    </row>
    <row r="31713" spans="1:4">
      <c r="A31713" s="215" t="s">
        <v>99514</v>
      </c>
      <c r="B31713" s="215">
        <v>1</v>
      </c>
      <c r="C31713" s="216" t="s">
        <v>99515</v>
      </c>
      <c r="D31713" s="215" t="s">
        <v>99516</v>
      </c>
    </row>
    <row r="31714" spans="1:4">
      <c r="A31714" s="215" t="s">
        <v>99517</v>
      </c>
      <c r="B31714" s="215">
        <v>1</v>
      </c>
      <c r="C31714" s="216" t="s">
        <v>99518</v>
      </c>
      <c r="D31714" s="215" t="s">
        <v>99519</v>
      </c>
    </row>
    <row r="31715" spans="1:4">
      <c r="A31715" s="215" t="s">
        <v>99520</v>
      </c>
      <c r="B31715" s="215">
        <v>1</v>
      </c>
      <c r="C31715" s="216" t="s">
        <v>99521</v>
      </c>
      <c r="D31715" s="215" t="s">
        <v>99522</v>
      </c>
    </row>
    <row r="31716" spans="1:4">
      <c r="A31716" s="215" t="s">
        <v>99523</v>
      </c>
      <c r="B31716" s="215">
        <v>1</v>
      </c>
      <c r="C31716" s="216" t="s">
        <v>99524</v>
      </c>
      <c r="D31716" s="215" t="s">
        <v>99525</v>
      </c>
    </row>
    <row r="31717" spans="1:4">
      <c r="A31717" s="215" t="s">
        <v>99526</v>
      </c>
      <c r="B31717" s="215">
        <v>1</v>
      </c>
      <c r="C31717" s="216" t="s">
        <v>99527</v>
      </c>
      <c r="D31717" s="215" t="s">
        <v>99528</v>
      </c>
    </row>
    <row r="31718" spans="1:4">
      <c r="A31718" s="215" t="s">
        <v>99529</v>
      </c>
      <c r="B31718" s="215">
        <v>1</v>
      </c>
      <c r="C31718" s="216" t="s">
        <v>99530</v>
      </c>
      <c r="D31718" s="215" t="s">
        <v>99531</v>
      </c>
    </row>
    <row r="31719" spans="1:4">
      <c r="A31719" s="215" t="s">
        <v>99532</v>
      </c>
      <c r="B31719" s="215">
        <v>1</v>
      </c>
      <c r="C31719" s="216" t="s">
        <v>99533</v>
      </c>
      <c r="D31719" s="215" t="s">
        <v>99534</v>
      </c>
    </row>
    <row r="31720" spans="1:4">
      <c r="A31720" s="215" t="s">
        <v>99535</v>
      </c>
      <c r="B31720" s="215">
        <v>1</v>
      </c>
      <c r="C31720" s="216" t="s">
        <v>99536</v>
      </c>
      <c r="D31720" s="215" t="s">
        <v>99537</v>
      </c>
    </row>
    <row r="31721" spans="1:4">
      <c r="A31721" s="215" t="s">
        <v>99538</v>
      </c>
      <c r="B31721" s="215">
        <v>1</v>
      </c>
      <c r="C31721" s="216" t="s">
        <v>99539</v>
      </c>
      <c r="D31721" s="215" t="s">
        <v>99540</v>
      </c>
    </row>
    <row r="31722" spans="1:4">
      <c r="A31722" s="215" t="s">
        <v>99541</v>
      </c>
      <c r="B31722" s="215">
        <v>1</v>
      </c>
      <c r="C31722" s="216" t="s">
        <v>99542</v>
      </c>
      <c r="D31722" s="215" t="s">
        <v>99543</v>
      </c>
    </row>
    <row r="31723" spans="1:4">
      <c r="A31723" s="215" t="s">
        <v>99544</v>
      </c>
      <c r="B31723" s="215">
        <v>1</v>
      </c>
      <c r="C31723" s="216" t="s">
        <v>99545</v>
      </c>
      <c r="D31723" s="215" t="s">
        <v>99546</v>
      </c>
    </row>
    <row r="31724" spans="1:4">
      <c r="A31724" s="215" t="s">
        <v>99547</v>
      </c>
      <c r="B31724" s="215">
        <v>1</v>
      </c>
      <c r="C31724" s="216" t="s">
        <v>99548</v>
      </c>
      <c r="D31724" s="215" t="s">
        <v>99549</v>
      </c>
    </row>
    <row r="31725" spans="1:4">
      <c r="A31725" s="215" t="s">
        <v>99550</v>
      </c>
      <c r="B31725" s="215">
        <v>1</v>
      </c>
      <c r="C31725" s="216" t="s">
        <v>99551</v>
      </c>
      <c r="D31725" s="215" t="s">
        <v>99552</v>
      </c>
    </row>
    <row r="31726" spans="1:4">
      <c r="A31726" s="215" t="s">
        <v>99553</v>
      </c>
      <c r="B31726" s="215">
        <v>1</v>
      </c>
      <c r="C31726" s="216" t="s">
        <v>99554</v>
      </c>
      <c r="D31726" s="215" t="s">
        <v>99555</v>
      </c>
    </row>
    <row r="31727" spans="1:4">
      <c r="A31727" s="215" t="s">
        <v>99556</v>
      </c>
      <c r="B31727" s="215">
        <v>1</v>
      </c>
      <c r="C31727" s="216" t="s">
        <v>99557</v>
      </c>
      <c r="D31727" s="215" t="s">
        <v>99558</v>
      </c>
    </row>
    <row r="31728" spans="1:4">
      <c r="A31728" s="215" t="s">
        <v>99559</v>
      </c>
      <c r="B31728" s="215">
        <v>1</v>
      </c>
      <c r="C31728" s="216" t="s">
        <v>99560</v>
      </c>
      <c r="D31728" s="215" t="s">
        <v>99561</v>
      </c>
    </row>
    <row r="31729" spans="1:4">
      <c r="A31729" s="215" t="s">
        <v>99562</v>
      </c>
      <c r="B31729" s="215">
        <v>1</v>
      </c>
      <c r="C31729" s="216" t="s">
        <v>99563</v>
      </c>
      <c r="D31729" s="215" t="s">
        <v>99564</v>
      </c>
    </row>
    <row r="31730" spans="1:4">
      <c r="A31730" s="215" t="s">
        <v>99565</v>
      </c>
      <c r="B31730" s="215">
        <v>1</v>
      </c>
      <c r="C31730" s="216" t="s">
        <v>99566</v>
      </c>
      <c r="D31730" s="215" t="s">
        <v>99567</v>
      </c>
    </row>
    <row r="31731" spans="1:4">
      <c r="A31731" s="215" t="s">
        <v>99568</v>
      </c>
      <c r="B31731" s="215">
        <v>1</v>
      </c>
      <c r="C31731" s="216" t="s">
        <v>99569</v>
      </c>
      <c r="D31731" s="215" t="s">
        <v>99570</v>
      </c>
    </row>
    <row r="31732" spans="1:4">
      <c r="A31732" s="215" t="s">
        <v>99571</v>
      </c>
      <c r="B31732" s="215">
        <v>1</v>
      </c>
      <c r="C31732" s="216" t="s">
        <v>99572</v>
      </c>
      <c r="D31732" s="215" t="s">
        <v>99573</v>
      </c>
    </row>
    <row r="31733" spans="1:4">
      <c r="A31733" s="215" t="s">
        <v>99574</v>
      </c>
      <c r="B31733" s="215">
        <v>1</v>
      </c>
      <c r="C31733" s="216" t="s">
        <v>99575</v>
      </c>
      <c r="D31733" s="215" t="s">
        <v>99576</v>
      </c>
    </row>
    <row r="31734" spans="1:4">
      <c r="A31734" s="215" t="s">
        <v>99577</v>
      </c>
      <c r="B31734" s="215">
        <v>1</v>
      </c>
      <c r="C31734" s="216" t="s">
        <v>99578</v>
      </c>
      <c r="D31734" s="215" t="s">
        <v>99579</v>
      </c>
    </row>
    <row r="31735" spans="1:4">
      <c r="A31735" s="215" t="s">
        <v>99580</v>
      </c>
      <c r="B31735" s="215">
        <v>1</v>
      </c>
      <c r="C31735" s="216" t="s">
        <v>99581</v>
      </c>
      <c r="D31735" s="215" t="s">
        <v>99582</v>
      </c>
    </row>
    <row r="31736" spans="1:4">
      <c r="A31736" s="215" t="s">
        <v>99583</v>
      </c>
      <c r="B31736" s="215">
        <v>1</v>
      </c>
      <c r="C31736" s="216" t="s">
        <v>99584</v>
      </c>
      <c r="D31736" s="215" t="s">
        <v>99585</v>
      </c>
    </row>
    <row r="31737" spans="1:4">
      <c r="A31737" s="215" t="s">
        <v>99586</v>
      </c>
      <c r="B31737" s="215">
        <v>1</v>
      </c>
      <c r="C31737" s="216" t="s">
        <v>99587</v>
      </c>
      <c r="D31737" s="215" t="s">
        <v>99588</v>
      </c>
    </row>
    <row r="31738" spans="1:4">
      <c r="A31738" s="215" t="s">
        <v>99589</v>
      </c>
      <c r="B31738" s="215">
        <v>1</v>
      </c>
      <c r="C31738" s="216" t="s">
        <v>99590</v>
      </c>
      <c r="D31738" s="215" t="s">
        <v>99591</v>
      </c>
    </row>
    <row r="31739" spans="1:4">
      <c r="A31739" s="215" t="s">
        <v>99592</v>
      </c>
      <c r="B31739" s="215">
        <v>1</v>
      </c>
      <c r="C31739" s="216" t="s">
        <v>99593</v>
      </c>
      <c r="D31739" s="215" t="s">
        <v>99594</v>
      </c>
    </row>
    <row r="31740" spans="1:4">
      <c r="A31740" s="215" t="s">
        <v>99595</v>
      </c>
      <c r="B31740" s="215">
        <v>1</v>
      </c>
      <c r="C31740" s="216" t="s">
        <v>99596</v>
      </c>
      <c r="D31740" s="215" t="s">
        <v>99597</v>
      </c>
    </row>
    <row r="31741" spans="1:4">
      <c r="A31741" s="215" t="s">
        <v>99598</v>
      </c>
      <c r="B31741" s="215">
        <v>1</v>
      </c>
      <c r="C31741" s="216" t="s">
        <v>99599</v>
      </c>
      <c r="D31741" s="215" t="s">
        <v>99600</v>
      </c>
    </row>
    <row r="31742" spans="1:4">
      <c r="A31742" s="215" t="s">
        <v>99601</v>
      </c>
      <c r="B31742" s="215">
        <v>1</v>
      </c>
      <c r="C31742" s="216" t="s">
        <v>99602</v>
      </c>
      <c r="D31742" s="215" t="s">
        <v>99603</v>
      </c>
    </row>
    <row r="31743" spans="1:4">
      <c r="A31743" s="215" t="s">
        <v>99604</v>
      </c>
      <c r="B31743" s="215">
        <v>1</v>
      </c>
      <c r="C31743" s="216" t="s">
        <v>99605</v>
      </c>
      <c r="D31743" s="215" t="s">
        <v>99606</v>
      </c>
    </row>
    <row r="31744" spans="1:4">
      <c r="A31744" s="215" t="s">
        <v>99607</v>
      </c>
      <c r="B31744" s="215">
        <v>1</v>
      </c>
      <c r="C31744" s="216" t="s">
        <v>99608</v>
      </c>
      <c r="D31744" s="215" t="s">
        <v>99609</v>
      </c>
    </row>
    <row r="31745" spans="1:4">
      <c r="A31745" s="215" t="s">
        <v>99610</v>
      </c>
      <c r="B31745" s="215">
        <v>1</v>
      </c>
      <c r="C31745" s="216" t="s">
        <v>99611</v>
      </c>
      <c r="D31745" s="215" t="s">
        <v>99612</v>
      </c>
    </row>
    <row r="31746" spans="1:4">
      <c r="A31746" s="215" t="s">
        <v>99613</v>
      </c>
      <c r="B31746" s="215">
        <v>1</v>
      </c>
      <c r="C31746" s="216" t="s">
        <v>99614</v>
      </c>
      <c r="D31746" s="215" t="s">
        <v>99615</v>
      </c>
    </row>
    <row r="31747" spans="1:4">
      <c r="A31747" s="215" t="s">
        <v>99616</v>
      </c>
      <c r="B31747" s="215">
        <v>1</v>
      </c>
      <c r="C31747" s="216" t="s">
        <v>99617</v>
      </c>
      <c r="D31747" s="215" t="s">
        <v>99618</v>
      </c>
    </row>
    <row r="31748" spans="1:4">
      <c r="A31748" s="215" t="s">
        <v>99619</v>
      </c>
      <c r="B31748" s="215">
        <v>1</v>
      </c>
      <c r="C31748" s="216" t="s">
        <v>99620</v>
      </c>
      <c r="D31748" s="215" t="s">
        <v>99621</v>
      </c>
    </row>
    <row r="31749" spans="1:4">
      <c r="A31749" s="215" t="s">
        <v>99622</v>
      </c>
      <c r="B31749" s="215">
        <v>1</v>
      </c>
      <c r="C31749" s="216" t="s">
        <v>99623</v>
      </c>
      <c r="D31749" s="215" t="s">
        <v>99624</v>
      </c>
    </row>
    <row r="31750" spans="1:4">
      <c r="A31750" s="215" t="s">
        <v>99625</v>
      </c>
      <c r="B31750" s="215">
        <v>1</v>
      </c>
      <c r="C31750" s="216" t="s">
        <v>99626</v>
      </c>
      <c r="D31750" s="215" t="s">
        <v>99627</v>
      </c>
    </row>
    <row r="31751" spans="1:4">
      <c r="A31751" s="215" t="s">
        <v>99628</v>
      </c>
      <c r="B31751" s="215">
        <v>1</v>
      </c>
      <c r="C31751" s="216" t="s">
        <v>99629</v>
      </c>
      <c r="D31751" s="215" t="s">
        <v>99630</v>
      </c>
    </row>
    <row r="31752" spans="1:4">
      <c r="A31752" s="215" t="s">
        <v>99631</v>
      </c>
      <c r="B31752" s="215">
        <v>2</v>
      </c>
      <c r="C31752" s="216" t="s">
        <v>99632</v>
      </c>
      <c r="D31752" s="215" t="s">
        <v>99633</v>
      </c>
    </row>
    <row r="31753" spans="1:4">
      <c r="A31753" s="215" t="s">
        <v>99634</v>
      </c>
      <c r="B31753" s="215">
        <v>2</v>
      </c>
      <c r="C31753" s="216" t="s">
        <v>99635</v>
      </c>
      <c r="D31753" s="215" t="s">
        <v>99636</v>
      </c>
    </row>
    <row r="31754" spans="1:4">
      <c r="A31754" s="215" t="s">
        <v>99637</v>
      </c>
      <c r="B31754" s="215">
        <v>1</v>
      </c>
      <c r="C31754" s="216" t="s">
        <v>99638</v>
      </c>
      <c r="D31754" s="215" t="s">
        <v>99639</v>
      </c>
    </row>
    <row r="31755" spans="1:4">
      <c r="A31755" s="215" t="s">
        <v>99640</v>
      </c>
      <c r="B31755" s="215">
        <v>1</v>
      </c>
      <c r="C31755" s="216" t="s">
        <v>99641</v>
      </c>
      <c r="D31755" s="215" t="s">
        <v>99642</v>
      </c>
    </row>
    <row r="31756" spans="1:4">
      <c r="A31756" s="215" t="s">
        <v>99643</v>
      </c>
      <c r="B31756" s="215">
        <v>1</v>
      </c>
      <c r="C31756" s="216" t="s">
        <v>99644</v>
      </c>
      <c r="D31756" s="215" t="s">
        <v>99645</v>
      </c>
    </row>
    <row r="31757" spans="1:4">
      <c r="A31757" s="215" t="s">
        <v>99646</v>
      </c>
      <c r="B31757" s="215">
        <v>1</v>
      </c>
      <c r="C31757" s="216" t="s">
        <v>99647</v>
      </c>
      <c r="D31757" s="215" t="s">
        <v>99648</v>
      </c>
    </row>
    <row r="31758" spans="1:4">
      <c r="A31758" s="215" t="s">
        <v>99649</v>
      </c>
      <c r="B31758" s="215">
        <v>1</v>
      </c>
      <c r="C31758" s="216" t="s">
        <v>99650</v>
      </c>
      <c r="D31758" s="215" t="s">
        <v>99651</v>
      </c>
    </row>
    <row r="31759" spans="1:4">
      <c r="A31759" s="215" t="s">
        <v>99652</v>
      </c>
      <c r="B31759" s="215">
        <v>1</v>
      </c>
      <c r="C31759" s="216" t="s">
        <v>99653</v>
      </c>
      <c r="D31759" s="215" t="s">
        <v>99654</v>
      </c>
    </row>
    <row r="31760" spans="1:4">
      <c r="A31760" s="215" t="s">
        <v>99655</v>
      </c>
      <c r="B31760" s="215">
        <v>1</v>
      </c>
      <c r="C31760" s="216" t="s">
        <v>99656</v>
      </c>
      <c r="D31760" s="215" t="s">
        <v>99657</v>
      </c>
    </row>
    <row r="31761" spans="1:4">
      <c r="A31761" s="215" t="s">
        <v>99658</v>
      </c>
      <c r="B31761" s="215">
        <v>1</v>
      </c>
      <c r="C31761" s="216" t="s">
        <v>99659</v>
      </c>
      <c r="D31761" s="215" t="s">
        <v>99660</v>
      </c>
    </row>
    <row r="31762" spans="1:4">
      <c r="A31762" s="215" t="s">
        <v>99661</v>
      </c>
      <c r="B31762" s="215">
        <v>1</v>
      </c>
      <c r="C31762" s="216" t="s">
        <v>99662</v>
      </c>
      <c r="D31762" s="215" t="s">
        <v>99663</v>
      </c>
    </row>
    <row r="31763" spans="1:4">
      <c r="A31763" s="215" t="s">
        <v>99664</v>
      </c>
      <c r="B31763" s="215">
        <v>2</v>
      </c>
      <c r="C31763" s="216" t="s">
        <v>99665</v>
      </c>
      <c r="D31763" s="215" t="s">
        <v>99666</v>
      </c>
    </row>
    <row r="31764" spans="1:4">
      <c r="A31764" s="215" t="s">
        <v>99667</v>
      </c>
      <c r="B31764" s="215">
        <v>1</v>
      </c>
      <c r="C31764" s="216" t="s">
        <v>99668</v>
      </c>
      <c r="D31764" s="215" t="s">
        <v>99669</v>
      </c>
    </row>
    <row r="31765" spans="1:4">
      <c r="A31765" s="215" t="s">
        <v>99670</v>
      </c>
      <c r="B31765" s="215">
        <v>1</v>
      </c>
      <c r="C31765" s="216" t="s">
        <v>99671</v>
      </c>
      <c r="D31765" s="215" t="s">
        <v>99672</v>
      </c>
    </row>
    <row r="31766" spans="1:4">
      <c r="A31766" s="215" t="s">
        <v>99673</v>
      </c>
      <c r="B31766" s="215">
        <v>1</v>
      </c>
      <c r="C31766" s="216" t="s">
        <v>99674</v>
      </c>
      <c r="D31766" s="215" t="s">
        <v>99675</v>
      </c>
    </row>
    <row r="31767" spans="1:4">
      <c r="A31767" s="215" t="s">
        <v>99676</v>
      </c>
      <c r="B31767" s="215">
        <v>1</v>
      </c>
      <c r="C31767" s="216" t="s">
        <v>99677</v>
      </c>
      <c r="D31767" s="215" t="s">
        <v>99678</v>
      </c>
    </row>
    <row r="31768" spans="1:4">
      <c r="A31768" s="215" t="s">
        <v>99679</v>
      </c>
      <c r="B31768" s="215">
        <v>1</v>
      </c>
      <c r="C31768" s="216" t="s">
        <v>99680</v>
      </c>
      <c r="D31768" s="215" t="s">
        <v>99681</v>
      </c>
    </row>
    <row r="31769" spans="1:4">
      <c r="A31769" s="215" t="s">
        <v>99682</v>
      </c>
      <c r="B31769" s="215">
        <v>1</v>
      </c>
      <c r="C31769" s="216" t="s">
        <v>99683</v>
      </c>
      <c r="D31769" s="215" t="s">
        <v>99684</v>
      </c>
    </row>
    <row r="31770" spans="1:4">
      <c r="A31770" s="215" t="s">
        <v>99685</v>
      </c>
      <c r="B31770" s="215">
        <v>1</v>
      </c>
      <c r="C31770" s="216" t="s">
        <v>99686</v>
      </c>
      <c r="D31770" s="215" t="s">
        <v>99687</v>
      </c>
    </row>
    <row r="31771" spans="1:4">
      <c r="A31771" s="215" t="s">
        <v>99688</v>
      </c>
      <c r="B31771" s="215">
        <v>1</v>
      </c>
      <c r="C31771" s="216" t="s">
        <v>99689</v>
      </c>
      <c r="D31771" s="215" t="s">
        <v>99690</v>
      </c>
    </row>
    <row r="31772" spans="1:4">
      <c r="A31772" s="215" t="s">
        <v>99691</v>
      </c>
      <c r="B31772" s="215">
        <v>1</v>
      </c>
      <c r="C31772" s="216" t="s">
        <v>99692</v>
      </c>
      <c r="D31772" s="215" t="s">
        <v>99693</v>
      </c>
    </row>
    <row r="31773" spans="1:4">
      <c r="A31773" s="215" t="s">
        <v>99694</v>
      </c>
      <c r="B31773" s="215">
        <v>1</v>
      </c>
      <c r="C31773" s="216" t="s">
        <v>99695</v>
      </c>
      <c r="D31773" s="215" t="s">
        <v>99696</v>
      </c>
    </row>
    <row r="31774" spans="1:4">
      <c r="A31774" s="215" t="s">
        <v>99697</v>
      </c>
      <c r="B31774" s="215">
        <v>1</v>
      </c>
      <c r="C31774" s="216" t="s">
        <v>99698</v>
      </c>
      <c r="D31774" s="215" t="s">
        <v>99699</v>
      </c>
    </row>
    <row r="31775" spans="1:4">
      <c r="A31775" s="215" t="s">
        <v>99700</v>
      </c>
      <c r="B31775" s="215">
        <v>1</v>
      </c>
      <c r="C31775" s="216" t="s">
        <v>99701</v>
      </c>
      <c r="D31775" s="215" t="s">
        <v>99702</v>
      </c>
    </row>
    <row r="31776" spans="1:4">
      <c r="A31776" s="215" t="s">
        <v>99703</v>
      </c>
      <c r="B31776" s="215">
        <v>1</v>
      </c>
      <c r="C31776" s="216" t="s">
        <v>99704</v>
      </c>
      <c r="D31776" s="215" t="s">
        <v>99705</v>
      </c>
    </row>
    <row r="31777" spans="1:4">
      <c r="A31777" s="215" t="s">
        <v>99706</v>
      </c>
      <c r="B31777" s="215">
        <v>1</v>
      </c>
      <c r="C31777" s="216" t="s">
        <v>99707</v>
      </c>
      <c r="D31777" s="215" t="s">
        <v>99708</v>
      </c>
    </row>
    <row r="31778" spans="1:4">
      <c r="A31778" s="215" t="s">
        <v>99709</v>
      </c>
      <c r="B31778" s="215">
        <v>1</v>
      </c>
      <c r="C31778" s="216" t="s">
        <v>99710</v>
      </c>
      <c r="D31778" s="215" t="s">
        <v>99711</v>
      </c>
    </row>
    <row r="31779" spans="1:4">
      <c r="A31779" s="215" t="s">
        <v>99712</v>
      </c>
      <c r="B31779" s="215">
        <v>1</v>
      </c>
      <c r="C31779" s="216" t="s">
        <v>99713</v>
      </c>
      <c r="D31779" s="215" t="s">
        <v>99714</v>
      </c>
    </row>
    <row r="31780" spans="1:4">
      <c r="A31780" s="215" t="s">
        <v>99715</v>
      </c>
      <c r="B31780" s="215">
        <v>1</v>
      </c>
      <c r="C31780" s="216" t="s">
        <v>99716</v>
      </c>
      <c r="D31780" s="215" t="s">
        <v>99717</v>
      </c>
    </row>
    <row r="31781" spans="1:4">
      <c r="A31781" s="215" t="s">
        <v>99718</v>
      </c>
      <c r="B31781" s="215">
        <v>1</v>
      </c>
      <c r="C31781" s="216" t="s">
        <v>99719</v>
      </c>
      <c r="D31781" s="215" t="s">
        <v>99720</v>
      </c>
    </row>
    <row r="31782" spans="1:4">
      <c r="A31782" s="215" t="s">
        <v>99721</v>
      </c>
      <c r="B31782" s="215">
        <v>1</v>
      </c>
      <c r="C31782" s="216" t="s">
        <v>99722</v>
      </c>
      <c r="D31782" s="215" t="s">
        <v>99723</v>
      </c>
    </row>
    <row r="31783" spans="1:4">
      <c r="A31783" s="215" t="s">
        <v>99724</v>
      </c>
      <c r="B31783" s="215">
        <v>1</v>
      </c>
      <c r="C31783" s="216" t="s">
        <v>99725</v>
      </c>
      <c r="D31783" s="215" t="s">
        <v>99726</v>
      </c>
    </row>
    <row r="31784" spans="1:4">
      <c r="A31784" s="215" t="s">
        <v>99727</v>
      </c>
      <c r="B31784" s="215">
        <v>1</v>
      </c>
      <c r="C31784" s="216" t="s">
        <v>99728</v>
      </c>
      <c r="D31784" s="215" t="s">
        <v>99729</v>
      </c>
    </row>
    <row r="31785" spans="1:4">
      <c r="A31785" s="215" t="s">
        <v>99730</v>
      </c>
      <c r="B31785" s="215">
        <v>1</v>
      </c>
      <c r="C31785" s="216" t="s">
        <v>99731</v>
      </c>
      <c r="D31785" s="215" t="s">
        <v>99732</v>
      </c>
    </row>
    <row r="31786" spans="1:4">
      <c r="A31786" s="215" t="s">
        <v>99733</v>
      </c>
      <c r="B31786" s="215">
        <v>1</v>
      </c>
      <c r="C31786" s="216" t="s">
        <v>99734</v>
      </c>
      <c r="D31786" s="215" t="s">
        <v>99735</v>
      </c>
    </row>
    <row r="31787" spans="1:4">
      <c r="A31787" s="215" t="s">
        <v>99736</v>
      </c>
      <c r="B31787" s="215">
        <v>1</v>
      </c>
      <c r="C31787" s="216" t="s">
        <v>99737</v>
      </c>
      <c r="D31787" s="215" t="s">
        <v>99738</v>
      </c>
    </row>
    <row r="31788" spans="1:4">
      <c r="A31788" s="215" t="s">
        <v>99739</v>
      </c>
      <c r="B31788" s="215">
        <v>1</v>
      </c>
      <c r="C31788" s="216" t="s">
        <v>99740</v>
      </c>
      <c r="D31788" s="215" t="s">
        <v>99741</v>
      </c>
    </row>
    <row r="31789" spans="1:4">
      <c r="A31789" s="215" t="s">
        <v>99742</v>
      </c>
      <c r="B31789" s="215">
        <v>1</v>
      </c>
      <c r="C31789" s="216" t="s">
        <v>99743</v>
      </c>
      <c r="D31789" s="215" t="s">
        <v>99744</v>
      </c>
    </row>
    <row r="31790" spans="1:4">
      <c r="A31790" s="215" t="s">
        <v>99745</v>
      </c>
      <c r="B31790" s="215">
        <v>1</v>
      </c>
      <c r="C31790" s="216" t="s">
        <v>99746</v>
      </c>
      <c r="D31790" s="215" t="s">
        <v>99747</v>
      </c>
    </row>
    <row r="31791" spans="1:4">
      <c r="A31791" s="215" t="s">
        <v>99748</v>
      </c>
      <c r="B31791" s="215">
        <v>1</v>
      </c>
      <c r="C31791" s="216" t="s">
        <v>99749</v>
      </c>
      <c r="D31791" s="215" t="s">
        <v>99750</v>
      </c>
    </row>
    <row r="31792" spans="1:4">
      <c r="A31792" s="215" t="s">
        <v>99751</v>
      </c>
      <c r="B31792" s="215">
        <v>1</v>
      </c>
      <c r="C31792" s="216" t="s">
        <v>99752</v>
      </c>
      <c r="D31792" s="215" t="s">
        <v>99753</v>
      </c>
    </row>
    <row r="31793" spans="1:4">
      <c r="A31793" s="215" t="s">
        <v>99754</v>
      </c>
      <c r="B31793" s="215">
        <v>1</v>
      </c>
      <c r="C31793" s="216" t="s">
        <v>99755</v>
      </c>
      <c r="D31793" s="215" t="s">
        <v>99756</v>
      </c>
    </row>
    <row r="31794" spans="1:4">
      <c r="A31794" s="215" t="s">
        <v>99757</v>
      </c>
      <c r="B31794" s="215">
        <v>2</v>
      </c>
      <c r="C31794" s="216" t="s">
        <v>99758</v>
      </c>
      <c r="D31794" s="215" t="s">
        <v>99759</v>
      </c>
    </row>
    <row r="31795" spans="1:4">
      <c r="A31795" s="215" t="s">
        <v>99760</v>
      </c>
      <c r="B31795" s="215">
        <v>1</v>
      </c>
      <c r="C31795" s="216" t="s">
        <v>99761</v>
      </c>
      <c r="D31795" s="215" t="s">
        <v>99762</v>
      </c>
    </row>
    <row r="31796" spans="1:4">
      <c r="A31796" s="215" t="s">
        <v>99763</v>
      </c>
      <c r="B31796" s="215">
        <v>1</v>
      </c>
      <c r="C31796" s="216" t="s">
        <v>99764</v>
      </c>
      <c r="D31796" s="215" t="s">
        <v>99765</v>
      </c>
    </row>
    <row r="31797" spans="1:4">
      <c r="A31797" s="215" t="s">
        <v>99766</v>
      </c>
      <c r="B31797" s="215">
        <v>1</v>
      </c>
      <c r="C31797" s="216" t="s">
        <v>99767</v>
      </c>
      <c r="D31797" s="215" t="s">
        <v>99768</v>
      </c>
    </row>
    <row r="31798" spans="1:4">
      <c r="A31798" s="215" t="s">
        <v>99769</v>
      </c>
      <c r="B31798" s="215">
        <v>1</v>
      </c>
      <c r="C31798" s="216" t="s">
        <v>99770</v>
      </c>
      <c r="D31798" s="215" t="s">
        <v>99771</v>
      </c>
    </row>
    <row r="31799" spans="1:4">
      <c r="A31799" s="215" t="s">
        <v>99772</v>
      </c>
      <c r="B31799" s="215">
        <v>1</v>
      </c>
      <c r="C31799" s="216" t="s">
        <v>99773</v>
      </c>
      <c r="D31799" s="215" t="s">
        <v>99774</v>
      </c>
    </row>
    <row r="31800" spans="1:4">
      <c r="A31800" s="215" t="s">
        <v>99775</v>
      </c>
      <c r="B31800" s="215">
        <v>1</v>
      </c>
      <c r="C31800" s="216" t="s">
        <v>99776</v>
      </c>
      <c r="D31800" s="215" t="s">
        <v>99777</v>
      </c>
    </row>
    <row r="31801" spans="1:4">
      <c r="A31801" s="215" t="s">
        <v>99778</v>
      </c>
      <c r="B31801" s="215">
        <v>1</v>
      </c>
      <c r="C31801" s="216" t="s">
        <v>99779</v>
      </c>
      <c r="D31801" s="215" t="s">
        <v>99780</v>
      </c>
    </row>
    <row r="31802" spans="1:4">
      <c r="A31802" s="215" t="s">
        <v>99781</v>
      </c>
      <c r="B31802" s="215">
        <v>1</v>
      </c>
      <c r="C31802" s="216" t="s">
        <v>99782</v>
      </c>
      <c r="D31802" s="215" t="s">
        <v>99783</v>
      </c>
    </row>
    <row r="31803" spans="1:4">
      <c r="A31803" s="215" t="s">
        <v>99784</v>
      </c>
      <c r="B31803" s="215">
        <v>1</v>
      </c>
      <c r="C31803" s="216" t="s">
        <v>99785</v>
      </c>
      <c r="D31803" s="215" t="s">
        <v>99786</v>
      </c>
    </row>
    <row r="31804" spans="1:4">
      <c r="A31804" s="215" t="s">
        <v>99787</v>
      </c>
      <c r="B31804" s="215">
        <v>1</v>
      </c>
      <c r="C31804" s="216" t="s">
        <v>99788</v>
      </c>
      <c r="D31804" s="215" t="s">
        <v>99789</v>
      </c>
    </row>
    <row r="31805" spans="1:4">
      <c r="A31805" s="215" t="s">
        <v>99790</v>
      </c>
      <c r="B31805" s="215">
        <v>1</v>
      </c>
      <c r="C31805" s="216" t="s">
        <v>99791</v>
      </c>
      <c r="D31805" s="215" t="s">
        <v>99792</v>
      </c>
    </row>
    <row r="31806" spans="1:4">
      <c r="A31806" s="215" t="s">
        <v>99793</v>
      </c>
      <c r="B31806" s="215">
        <v>1</v>
      </c>
      <c r="C31806" s="216" t="s">
        <v>99794</v>
      </c>
      <c r="D31806" s="215" t="s">
        <v>99795</v>
      </c>
    </row>
    <row r="31807" spans="1:4">
      <c r="A31807" s="215" t="s">
        <v>99796</v>
      </c>
      <c r="B31807" s="215">
        <v>1</v>
      </c>
      <c r="C31807" s="216" t="s">
        <v>99797</v>
      </c>
      <c r="D31807" s="215" t="s">
        <v>99798</v>
      </c>
    </row>
    <row r="31808" spans="1:4">
      <c r="A31808" s="215" t="s">
        <v>99799</v>
      </c>
      <c r="B31808" s="215">
        <v>1</v>
      </c>
      <c r="C31808" s="216" t="s">
        <v>99800</v>
      </c>
      <c r="D31808" s="215" t="s">
        <v>99801</v>
      </c>
    </row>
    <row r="31809" spans="1:4">
      <c r="A31809" s="215" t="s">
        <v>99802</v>
      </c>
      <c r="B31809" s="215">
        <v>1</v>
      </c>
      <c r="C31809" s="216" t="s">
        <v>99803</v>
      </c>
      <c r="D31809" s="215" t="s">
        <v>99804</v>
      </c>
    </row>
    <row r="31810" spans="1:4">
      <c r="A31810" s="215" t="s">
        <v>99805</v>
      </c>
      <c r="B31810" s="215">
        <v>1</v>
      </c>
      <c r="C31810" s="216" t="s">
        <v>99806</v>
      </c>
      <c r="D31810" s="215" t="s">
        <v>99807</v>
      </c>
    </row>
    <row r="31811" spans="1:4">
      <c r="A31811" s="215" t="s">
        <v>99808</v>
      </c>
      <c r="B31811" s="215">
        <v>1</v>
      </c>
      <c r="C31811" s="216" t="s">
        <v>99809</v>
      </c>
      <c r="D31811" s="215" t="s">
        <v>99810</v>
      </c>
    </row>
    <row r="31812" spans="1:4">
      <c r="A31812" s="215" t="s">
        <v>99811</v>
      </c>
      <c r="B31812" s="215">
        <v>1</v>
      </c>
      <c r="C31812" s="216" t="s">
        <v>99812</v>
      </c>
      <c r="D31812" s="215" t="s">
        <v>99813</v>
      </c>
    </row>
    <row r="31813" spans="1:4">
      <c r="A31813" s="215" t="s">
        <v>99814</v>
      </c>
      <c r="B31813" s="215">
        <v>1</v>
      </c>
      <c r="C31813" s="216" t="s">
        <v>99815</v>
      </c>
      <c r="D31813" s="215" t="s">
        <v>99816</v>
      </c>
    </row>
    <row r="31814" spans="1:4">
      <c r="A31814" s="215" t="s">
        <v>99817</v>
      </c>
      <c r="B31814" s="215">
        <v>1</v>
      </c>
      <c r="C31814" s="216" t="s">
        <v>99818</v>
      </c>
      <c r="D31814" s="215" t="s">
        <v>99819</v>
      </c>
    </row>
    <row r="31815" spans="1:4">
      <c r="A31815" s="215" t="s">
        <v>99820</v>
      </c>
      <c r="B31815" s="215">
        <v>1</v>
      </c>
      <c r="C31815" s="216" t="s">
        <v>99821</v>
      </c>
      <c r="D31815" s="215" t="s">
        <v>99822</v>
      </c>
    </row>
    <row r="31816" spans="1:4">
      <c r="A31816" s="215" t="s">
        <v>99823</v>
      </c>
      <c r="B31816" s="215">
        <v>1</v>
      </c>
      <c r="C31816" s="216" t="s">
        <v>99824</v>
      </c>
      <c r="D31816" s="215" t="s">
        <v>99825</v>
      </c>
    </row>
    <row r="31817" spans="1:4">
      <c r="A31817" s="215" t="s">
        <v>99826</v>
      </c>
      <c r="B31817" s="215">
        <v>1</v>
      </c>
      <c r="C31817" s="216" t="s">
        <v>99827</v>
      </c>
      <c r="D31817" s="215" t="s">
        <v>99828</v>
      </c>
    </row>
    <row r="31818" spans="1:4">
      <c r="A31818" s="215" t="s">
        <v>99829</v>
      </c>
      <c r="B31818" s="215">
        <v>1</v>
      </c>
      <c r="C31818" s="216" t="s">
        <v>99830</v>
      </c>
      <c r="D31818" s="215" t="s">
        <v>99831</v>
      </c>
    </row>
    <row r="31819" spans="1:4">
      <c r="A31819" s="215" t="s">
        <v>99832</v>
      </c>
      <c r="B31819" s="215">
        <v>1</v>
      </c>
      <c r="C31819" s="216" t="s">
        <v>99833</v>
      </c>
      <c r="D31819" s="215" t="s">
        <v>99834</v>
      </c>
    </row>
    <row r="31820" spans="1:4">
      <c r="A31820" s="215" t="s">
        <v>99835</v>
      </c>
      <c r="B31820" s="215">
        <v>1</v>
      </c>
      <c r="C31820" s="216" t="s">
        <v>99836</v>
      </c>
      <c r="D31820" s="215" t="s">
        <v>99837</v>
      </c>
    </row>
    <row r="31821" spans="1:4">
      <c r="A31821" s="215" t="s">
        <v>99838</v>
      </c>
      <c r="B31821" s="215">
        <v>1</v>
      </c>
      <c r="C31821" s="216" t="s">
        <v>99839</v>
      </c>
      <c r="D31821" s="215" t="s">
        <v>99840</v>
      </c>
    </row>
    <row r="31822" spans="1:4">
      <c r="A31822" s="215" t="s">
        <v>99841</v>
      </c>
      <c r="B31822" s="215">
        <v>1</v>
      </c>
      <c r="C31822" s="216" t="s">
        <v>99842</v>
      </c>
      <c r="D31822" s="215" t="s">
        <v>99843</v>
      </c>
    </row>
    <row r="31823" spans="1:4">
      <c r="A31823" s="215" t="s">
        <v>99844</v>
      </c>
      <c r="B31823" s="215">
        <v>1</v>
      </c>
      <c r="C31823" s="216" t="s">
        <v>99845</v>
      </c>
      <c r="D31823" s="215" t="s">
        <v>99846</v>
      </c>
    </row>
    <row r="31824" spans="1:4">
      <c r="A31824" s="215" t="s">
        <v>99847</v>
      </c>
      <c r="B31824" s="215">
        <v>1</v>
      </c>
      <c r="C31824" s="216" t="s">
        <v>99848</v>
      </c>
      <c r="D31824" s="215" t="s">
        <v>99849</v>
      </c>
    </row>
    <row r="31825" spans="1:4">
      <c r="A31825" s="215" t="s">
        <v>99850</v>
      </c>
      <c r="B31825" s="215">
        <v>1</v>
      </c>
      <c r="C31825" s="216" t="s">
        <v>99851</v>
      </c>
      <c r="D31825" s="215" t="s">
        <v>99852</v>
      </c>
    </row>
    <row r="31826" spans="1:4">
      <c r="A31826" s="215" t="s">
        <v>99853</v>
      </c>
      <c r="B31826" s="215">
        <v>1</v>
      </c>
      <c r="C31826" s="216" t="s">
        <v>99854</v>
      </c>
      <c r="D31826" s="215" t="s">
        <v>99855</v>
      </c>
    </row>
    <row r="31827" spans="1:4">
      <c r="A31827" s="215" t="s">
        <v>99856</v>
      </c>
      <c r="B31827" s="215">
        <v>1</v>
      </c>
      <c r="C31827" s="216" t="s">
        <v>99857</v>
      </c>
      <c r="D31827" s="215" t="s">
        <v>99858</v>
      </c>
    </row>
    <row r="31828" spans="1:4">
      <c r="A31828" s="215" t="s">
        <v>99859</v>
      </c>
      <c r="B31828" s="215">
        <v>1</v>
      </c>
      <c r="C31828" s="216" t="s">
        <v>99860</v>
      </c>
      <c r="D31828" s="215" t="s">
        <v>99861</v>
      </c>
    </row>
    <row r="31829" spans="1:4">
      <c r="A31829" s="215" t="s">
        <v>99862</v>
      </c>
      <c r="B31829" s="215">
        <v>1</v>
      </c>
      <c r="C31829" s="216" t="s">
        <v>99863</v>
      </c>
      <c r="D31829" s="215" t="s">
        <v>99864</v>
      </c>
    </row>
    <row r="31830" spans="1:4">
      <c r="A31830" s="215" t="s">
        <v>99865</v>
      </c>
      <c r="B31830" s="215">
        <v>1</v>
      </c>
      <c r="C31830" s="216" t="s">
        <v>99866</v>
      </c>
      <c r="D31830" s="215" t="s">
        <v>99867</v>
      </c>
    </row>
    <row r="31831" spans="1:4">
      <c r="A31831" s="215" t="s">
        <v>99868</v>
      </c>
      <c r="B31831" s="215">
        <v>1</v>
      </c>
      <c r="C31831" s="216" t="s">
        <v>99869</v>
      </c>
      <c r="D31831" s="215" t="s">
        <v>99870</v>
      </c>
    </row>
    <row r="31832" spans="1:4">
      <c r="A31832" s="215" t="s">
        <v>99871</v>
      </c>
      <c r="B31832" s="215">
        <v>1</v>
      </c>
      <c r="C31832" s="216" t="s">
        <v>99872</v>
      </c>
      <c r="D31832" s="215" t="s">
        <v>99873</v>
      </c>
    </row>
    <row r="31833" spans="1:4">
      <c r="A31833" s="215" t="s">
        <v>99874</v>
      </c>
      <c r="B31833" s="215">
        <v>1</v>
      </c>
      <c r="C31833" s="216" t="s">
        <v>99875</v>
      </c>
      <c r="D31833" s="215" t="s">
        <v>99876</v>
      </c>
    </row>
    <row r="31834" spans="1:4">
      <c r="A31834" s="215" t="s">
        <v>99877</v>
      </c>
      <c r="B31834" s="215">
        <v>1</v>
      </c>
      <c r="C31834" s="216" t="s">
        <v>99878</v>
      </c>
      <c r="D31834" s="215" t="s">
        <v>99879</v>
      </c>
    </row>
    <row r="31835" spans="1:4">
      <c r="A31835" s="215" t="s">
        <v>99880</v>
      </c>
      <c r="B31835" s="215">
        <v>1</v>
      </c>
      <c r="C31835" s="216" t="s">
        <v>99881</v>
      </c>
      <c r="D31835" s="215" t="s">
        <v>99882</v>
      </c>
    </row>
    <row r="31836" spans="1:4">
      <c r="A31836" s="215" t="s">
        <v>99883</v>
      </c>
      <c r="B31836" s="215">
        <v>1</v>
      </c>
      <c r="C31836" s="216" t="s">
        <v>99884</v>
      </c>
      <c r="D31836" s="215" t="s">
        <v>99885</v>
      </c>
    </row>
    <row r="31837" spans="1:4">
      <c r="A31837" s="215" t="s">
        <v>99886</v>
      </c>
      <c r="B31837" s="215">
        <v>1</v>
      </c>
      <c r="C31837" s="216" t="s">
        <v>99887</v>
      </c>
      <c r="D31837" s="215" t="s">
        <v>99888</v>
      </c>
    </row>
    <row r="31838" spans="1:4">
      <c r="A31838" s="215" t="s">
        <v>99889</v>
      </c>
      <c r="B31838" s="215">
        <v>1</v>
      </c>
      <c r="C31838" s="216" t="s">
        <v>99890</v>
      </c>
      <c r="D31838" s="215" t="s">
        <v>99891</v>
      </c>
    </row>
    <row r="31839" spans="1:4">
      <c r="A31839" s="215" t="s">
        <v>99892</v>
      </c>
      <c r="B31839" s="215">
        <v>1</v>
      </c>
      <c r="C31839" s="216" t="s">
        <v>99893</v>
      </c>
      <c r="D31839" s="215" t="s">
        <v>99894</v>
      </c>
    </row>
    <row r="31840" spans="1:4">
      <c r="A31840" s="215" t="s">
        <v>99895</v>
      </c>
      <c r="B31840" s="215">
        <v>1</v>
      </c>
      <c r="C31840" s="216" t="s">
        <v>99896</v>
      </c>
      <c r="D31840" s="215" t="s">
        <v>99897</v>
      </c>
    </row>
    <row r="31841" spans="1:4">
      <c r="A31841" s="215" t="s">
        <v>99898</v>
      </c>
      <c r="B31841" s="215">
        <v>1</v>
      </c>
      <c r="C31841" s="216" t="s">
        <v>99899</v>
      </c>
      <c r="D31841" s="215" t="s">
        <v>99900</v>
      </c>
    </row>
    <row r="31842" spans="1:4">
      <c r="A31842" s="215" t="s">
        <v>99901</v>
      </c>
      <c r="B31842" s="215">
        <v>1</v>
      </c>
      <c r="C31842" s="216" t="s">
        <v>99902</v>
      </c>
      <c r="D31842" s="215" t="s">
        <v>99903</v>
      </c>
    </row>
    <row r="31843" spans="1:4">
      <c r="A31843" s="215" t="s">
        <v>99904</v>
      </c>
      <c r="B31843" s="215">
        <v>1</v>
      </c>
      <c r="C31843" s="216" t="s">
        <v>99905</v>
      </c>
      <c r="D31843" s="215" t="s">
        <v>99906</v>
      </c>
    </row>
    <row r="31844" spans="1:4">
      <c r="A31844" s="215" t="s">
        <v>99907</v>
      </c>
      <c r="B31844" s="215">
        <v>1</v>
      </c>
      <c r="C31844" s="216" t="s">
        <v>99908</v>
      </c>
      <c r="D31844" s="215" t="s">
        <v>99909</v>
      </c>
    </row>
    <row r="31845" spans="1:4">
      <c r="A31845" s="215" t="s">
        <v>99910</v>
      </c>
      <c r="B31845" s="215">
        <v>1</v>
      </c>
      <c r="C31845" s="216" t="s">
        <v>99911</v>
      </c>
      <c r="D31845" s="215" t="s">
        <v>99912</v>
      </c>
    </row>
    <row r="31846" spans="1:4">
      <c r="A31846" s="215" t="s">
        <v>99913</v>
      </c>
      <c r="B31846" s="215">
        <v>1</v>
      </c>
      <c r="C31846" s="216" t="s">
        <v>99914</v>
      </c>
      <c r="D31846" s="215" t="s">
        <v>99915</v>
      </c>
    </row>
    <row r="31847" spans="1:4">
      <c r="A31847" s="215" t="s">
        <v>99916</v>
      </c>
      <c r="B31847" s="215">
        <v>1</v>
      </c>
      <c r="C31847" s="216" t="s">
        <v>99917</v>
      </c>
      <c r="D31847" s="215" t="s">
        <v>99918</v>
      </c>
    </row>
    <row r="31848" spans="1:4">
      <c r="A31848" s="215" t="s">
        <v>99919</v>
      </c>
      <c r="B31848" s="215">
        <v>1</v>
      </c>
      <c r="C31848" s="216" t="s">
        <v>99920</v>
      </c>
      <c r="D31848" s="215" t="s">
        <v>99921</v>
      </c>
    </row>
    <row r="31849" spans="1:4">
      <c r="A31849" s="215" t="s">
        <v>99922</v>
      </c>
      <c r="B31849" s="215">
        <v>1</v>
      </c>
      <c r="C31849" s="216" t="s">
        <v>99923</v>
      </c>
      <c r="D31849" s="215" t="s">
        <v>99924</v>
      </c>
    </row>
    <row r="31850" spans="1:4">
      <c r="A31850" s="215" t="s">
        <v>99925</v>
      </c>
      <c r="B31850" s="215">
        <v>1</v>
      </c>
      <c r="C31850" s="216" t="s">
        <v>99926</v>
      </c>
      <c r="D31850" s="215" t="s">
        <v>99927</v>
      </c>
    </row>
    <row r="31851" spans="1:4">
      <c r="A31851" s="215" t="s">
        <v>99928</v>
      </c>
      <c r="B31851" s="215">
        <v>1</v>
      </c>
      <c r="C31851" s="216" t="s">
        <v>99929</v>
      </c>
      <c r="D31851" s="215" t="s">
        <v>99930</v>
      </c>
    </row>
    <row r="31852" spans="1:4">
      <c r="A31852" s="215" t="s">
        <v>99931</v>
      </c>
      <c r="B31852" s="215">
        <v>1</v>
      </c>
      <c r="C31852" s="216" t="s">
        <v>99932</v>
      </c>
      <c r="D31852" s="215" t="s">
        <v>99933</v>
      </c>
    </row>
    <row r="31853" spans="1:4">
      <c r="A31853" s="215" t="s">
        <v>99934</v>
      </c>
      <c r="B31853" s="215">
        <v>1</v>
      </c>
      <c r="C31853" s="216" t="s">
        <v>99935</v>
      </c>
      <c r="D31853" s="215" t="s">
        <v>99936</v>
      </c>
    </row>
    <row r="31854" spans="1:4">
      <c r="A31854" s="215" t="s">
        <v>99937</v>
      </c>
      <c r="B31854" s="215">
        <v>1</v>
      </c>
      <c r="C31854" s="216" t="s">
        <v>99938</v>
      </c>
      <c r="D31854" s="215" t="s">
        <v>99939</v>
      </c>
    </row>
    <row r="31855" spans="1:4">
      <c r="A31855" s="215" t="s">
        <v>99940</v>
      </c>
      <c r="B31855" s="215">
        <v>1</v>
      </c>
      <c r="C31855" s="216" t="s">
        <v>99941</v>
      </c>
      <c r="D31855" s="215" t="s">
        <v>99942</v>
      </c>
    </row>
    <row r="31856" spans="1:4">
      <c r="A31856" s="215" t="s">
        <v>99943</v>
      </c>
      <c r="B31856" s="215">
        <v>1</v>
      </c>
      <c r="C31856" s="216" t="s">
        <v>99944</v>
      </c>
      <c r="D31856" s="215" t="s">
        <v>99945</v>
      </c>
    </row>
    <row r="31857" spans="1:4">
      <c r="A31857" s="215" t="s">
        <v>99946</v>
      </c>
      <c r="B31857" s="215">
        <v>1</v>
      </c>
      <c r="C31857" s="216" t="s">
        <v>99947</v>
      </c>
      <c r="D31857" s="215" t="s">
        <v>99948</v>
      </c>
    </row>
    <row r="31858" spans="1:4">
      <c r="A31858" s="215" t="s">
        <v>99949</v>
      </c>
      <c r="B31858" s="215">
        <v>1</v>
      </c>
      <c r="C31858" s="216" t="s">
        <v>99950</v>
      </c>
      <c r="D31858" s="215" t="s">
        <v>99951</v>
      </c>
    </row>
    <row r="31859" spans="1:4">
      <c r="A31859" s="215" t="s">
        <v>99952</v>
      </c>
      <c r="B31859" s="215">
        <v>1</v>
      </c>
      <c r="C31859" s="216" t="s">
        <v>99953</v>
      </c>
      <c r="D31859" s="215" t="s">
        <v>99954</v>
      </c>
    </row>
    <row r="31860" spans="1:4">
      <c r="A31860" s="215" t="s">
        <v>99955</v>
      </c>
      <c r="B31860" s="215">
        <v>1</v>
      </c>
      <c r="C31860" s="216" t="s">
        <v>99956</v>
      </c>
      <c r="D31860" s="215" t="s">
        <v>99957</v>
      </c>
    </row>
    <row r="31861" spans="1:4">
      <c r="A31861" s="215" t="s">
        <v>99958</v>
      </c>
      <c r="B31861" s="215">
        <v>1</v>
      </c>
      <c r="C31861" s="216" t="s">
        <v>99959</v>
      </c>
      <c r="D31861" s="215" t="s">
        <v>99960</v>
      </c>
    </row>
    <row r="31862" spans="1:4">
      <c r="A31862" s="215" t="s">
        <v>99961</v>
      </c>
      <c r="B31862" s="215">
        <v>1</v>
      </c>
      <c r="C31862" s="216" t="s">
        <v>99962</v>
      </c>
      <c r="D31862" s="215" t="s">
        <v>99963</v>
      </c>
    </row>
    <row r="31863" spans="1:4">
      <c r="A31863" s="215" t="s">
        <v>99964</v>
      </c>
      <c r="B31863" s="215">
        <v>1</v>
      </c>
      <c r="C31863" s="216" t="s">
        <v>99965</v>
      </c>
      <c r="D31863" s="215" t="s">
        <v>99966</v>
      </c>
    </row>
    <row r="31864" spans="1:4">
      <c r="A31864" s="215" t="s">
        <v>99967</v>
      </c>
      <c r="B31864" s="215">
        <v>1</v>
      </c>
      <c r="C31864" s="216" t="s">
        <v>99968</v>
      </c>
      <c r="D31864" s="215" t="s">
        <v>99969</v>
      </c>
    </row>
    <row r="31865" spans="1:4">
      <c r="A31865" s="215" t="s">
        <v>99970</v>
      </c>
      <c r="B31865" s="215">
        <v>1</v>
      </c>
      <c r="C31865" s="216" t="s">
        <v>99971</v>
      </c>
      <c r="D31865" s="215" t="s">
        <v>99972</v>
      </c>
    </row>
    <row r="31866" spans="1:4">
      <c r="A31866" s="215" t="s">
        <v>99973</v>
      </c>
      <c r="B31866" s="215">
        <v>1</v>
      </c>
      <c r="C31866" s="216" t="s">
        <v>99974</v>
      </c>
      <c r="D31866" s="215" t="s">
        <v>99975</v>
      </c>
    </row>
    <row r="31867" spans="1:4">
      <c r="A31867" s="215" t="s">
        <v>99976</v>
      </c>
      <c r="B31867" s="215">
        <v>1</v>
      </c>
      <c r="C31867" s="216" t="s">
        <v>99977</v>
      </c>
      <c r="D31867" s="215" t="s">
        <v>99978</v>
      </c>
    </row>
    <row r="31868" spans="1:4">
      <c r="A31868" s="215" t="s">
        <v>99979</v>
      </c>
      <c r="B31868" s="215">
        <v>1</v>
      </c>
      <c r="C31868" s="216" t="s">
        <v>99980</v>
      </c>
      <c r="D31868" s="215" t="s">
        <v>99981</v>
      </c>
    </row>
    <row r="31869" spans="1:4">
      <c r="A31869" s="215" t="s">
        <v>99982</v>
      </c>
      <c r="B31869" s="215">
        <v>1</v>
      </c>
      <c r="C31869" s="216" t="s">
        <v>99983</v>
      </c>
      <c r="D31869" s="215" t="s">
        <v>99984</v>
      </c>
    </row>
    <row r="31870" spans="1:4">
      <c r="A31870" s="215" t="s">
        <v>99985</v>
      </c>
      <c r="B31870" s="215">
        <v>1</v>
      </c>
      <c r="C31870" s="216" t="s">
        <v>99986</v>
      </c>
      <c r="D31870" s="215" t="s">
        <v>99987</v>
      </c>
    </row>
    <row r="31871" spans="1:4">
      <c r="A31871" s="215" t="s">
        <v>99988</v>
      </c>
      <c r="B31871" s="215">
        <v>1</v>
      </c>
      <c r="C31871" s="216" t="s">
        <v>99989</v>
      </c>
      <c r="D31871" s="215" t="s">
        <v>99990</v>
      </c>
    </row>
    <row r="31872" spans="1:4">
      <c r="A31872" s="215" t="s">
        <v>99991</v>
      </c>
      <c r="B31872" s="215">
        <v>1</v>
      </c>
      <c r="C31872" s="216" t="s">
        <v>99992</v>
      </c>
      <c r="D31872" s="215" t="s">
        <v>99993</v>
      </c>
    </row>
    <row r="31873" spans="1:4">
      <c r="A31873" s="215" t="s">
        <v>99994</v>
      </c>
      <c r="B31873" s="215">
        <v>1</v>
      </c>
      <c r="C31873" s="216" t="s">
        <v>99995</v>
      </c>
      <c r="D31873" s="215" t="s">
        <v>99996</v>
      </c>
    </row>
    <row r="31874" spans="1:4">
      <c r="A31874" s="215" t="s">
        <v>99997</v>
      </c>
      <c r="B31874" s="215">
        <v>1</v>
      </c>
      <c r="C31874" s="216" t="s">
        <v>99998</v>
      </c>
      <c r="D31874" s="215" t="s">
        <v>99999</v>
      </c>
    </row>
    <row r="31875" spans="1:4">
      <c r="A31875" s="215" t="s">
        <v>100000</v>
      </c>
      <c r="B31875" s="215">
        <v>1</v>
      </c>
      <c r="C31875" s="216" t="s">
        <v>100001</v>
      </c>
      <c r="D31875" s="215" t="s">
        <v>100002</v>
      </c>
    </row>
    <row r="31876" spans="1:4">
      <c r="A31876" s="215" t="s">
        <v>100003</v>
      </c>
      <c r="B31876" s="215">
        <v>1</v>
      </c>
      <c r="C31876" s="216" t="s">
        <v>100004</v>
      </c>
      <c r="D31876" s="215" t="s">
        <v>100005</v>
      </c>
    </row>
    <row r="31877" spans="1:4">
      <c r="A31877" s="215" t="s">
        <v>100006</v>
      </c>
      <c r="B31877" s="215">
        <v>1</v>
      </c>
      <c r="C31877" s="216" t="s">
        <v>100007</v>
      </c>
      <c r="D31877" s="215" t="s">
        <v>100008</v>
      </c>
    </row>
    <row r="31878" spans="1:4">
      <c r="A31878" s="215" t="s">
        <v>100009</v>
      </c>
      <c r="B31878" s="215">
        <v>1</v>
      </c>
      <c r="C31878" s="216" t="s">
        <v>100010</v>
      </c>
      <c r="D31878" s="215" t="s">
        <v>100011</v>
      </c>
    </row>
    <row r="31879" spans="1:4">
      <c r="A31879" s="215" t="s">
        <v>100012</v>
      </c>
      <c r="B31879" s="215">
        <v>1</v>
      </c>
      <c r="C31879" s="216" t="s">
        <v>100013</v>
      </c>
      <c r="D31879" s="215" t="s">
        <v>100014</v>
      </c>
    </row>
    <row r="31880" spans="1:4">
      <c r="A31880" s="215" t="s">
        <v>100015</v>
      </c>
      <c r="B31880" s="215">
        <v>1</v>
      </c>
      <c r="C31880" s="216" t="s">
        <v>100016</v>
      </c>
      <c r="D31880" s="215" t="s">
        <v>100017</v>
      </c>
    </row>
    <row r="31881" spans="1:4">
      <c r="A31881" s="215" t="s">
        <v>100018</v>
      </c>
      <c r="B31881" s="215">
        <v>1</v>
      </c>
      <c r="C31881" s="216" t="s">
        <v>100019</v>
      </c>
      <c r="D31881" s="215" t="s">
        <v>100020</v>
      </c>
    </row>
    <row r="31882" spans="1:4">
      <c r="A31882" s="215" t="s">
        <v>100021</v>
      </c>
      <c r="B31882" s="215">
        <v>2</v>
      </c>
      <c r="C31882" s="216" t="s">
        <v>100022</v>
      </c>
      <c r="D31882" s="215" t="s">
        <v>100023</v>
      </c>
    </row>
    <row r="31883" spans="1:4">
      <c r="A31883" s="215" t="s">
        <v>100024</v>
      </c>
      <c r="B31883" s="215">
        <v>2</v>
      </c>
      <c r="C31883" s="216" t="s">
        <v>100025</v>
      </c>
      <c r="D31883" s="215" t="s">
        <v>100026</v>
      </c>
    </row>
    <row r="31884" spans="1:4">
      <c r="A31884" s="215" t="s">
        <v>100027</v>
      </c>
      <c r="B31884" s="215">
        <v>1</v>
      </c>
      <c r="C31884" s="216" t="s">
        <v>100028</v>
      </c>
      <c r="D31884" s="215" t="s">
        <v>100029</v>
      </c>
    </row>
    <row r="31885" spans="1:4">
      <c r="A31885" s="215" t="s">
        <v>100030</v>
      </c>
      <c r="B31885" s="215">
        <v>1</v>
      </c>
      <c r="C31885" s="216" t="s">
        <v>100031</v>
      </c>
      <c r="D31885" s="215" t="s">
        <v>100032</v>
      </c>
    </row>
    <row r="31886" spans="1:4">
      <c r="A31886" s="215" t="s">
        <v>100033</v>
      </c>
      <c r="B31886" s="215">
        <v>1</v>
      </c>
      <c r="C31886" s="216" t="s">
        <v>100034</v>
      </c>
      <c r="D31886" s="215" t="s">
        <v>100035</v>
      </c>
    </row>
    <row r="31887" spans="1:4">
      <c r="A31887" s="215" t="s">
        <v>100036</v>
      </c>
      <c r="B31887" s="215">
        <v>1</v>
      </c>
      <c r="C31887" s="216" t="s">
        <v>100037</v>
      </c>
      <c r="D31887" s="215" t="s">
        <v>100038</v>
      </c>
    </row>
    <row r="31888" spans="1:4">
      <c r="A31888" s="215" t="s">
        <v>100039</v>
      </c>
      <c r="B31888" s="215">
        <v>1</v>
      </c>
      <c r="C31888" s="216" t="s">
        <v>100040</v>
      </c>
      <c r="D31888" s="215" t="s">
        <v>100041</v>
      </c>
    </row>
    <row r="31889" spans="1:4">
      <c r="A31889" s="215" t="s">
        <v>100042</v>
      </c>
      <c r="B31889" s="215">
        <v>1</v>
      </c>
      <c r="C31889" s="216" t="s">
        <v>100043</v>
      </c>
      <c r="D31889" s="215" t="s">
        <v>100044</v>
      </c>
    </row>
    <row r="31890" spans="1:4">
      <c r="A31890" s="215" t="s">
        <v>100045</v>
      </c>
      <c r="B31890" s="215">
        <v>2</v>
      </c>
      <c r="C31890" s="216" t="s">
        <v>100046</v>
      </c>
      <c r="D31890" s="215" t="s">
        <v>100047</v>
      </c>
    </row>
    <row r="31891" spans="1:4">
      <c r="A31891" s="215" t="s">
        <v>100048</v>
      </c>
      <c r="B31891" s="215">
        <v>1</v>
      </c>
      <c r="C31891" s="216" t="s">
        <v>100049</v>
      </c>
      <c r="D31891" s="215" t="s">
        <v>100050</v>
      </c>
    </row>
    <row r="31892" spans="1:4">
      <c r="A31892" s="215" t="s">
        <v>100051</v>
      </c>
      <c r="B31892" s="215">
        <v>1</v>
      </c>
      <c r="C31892" s="216" t="s">
        <v>100052</v>
      </c>
      <c r="D31892" s="215" t="s">
        <v>100053</v>
      </c>
    </row>
    <row r="31893" spans="1:4">
      <c r="A31893" s="215" t="s">
        <v>100054</v>
      </c>
      <c r="B31893" s="215">
        <v>1</v>
      </c>
      <c r="C31893" s="216" t="s">
        <v>100055</v>
      </c>
      <c r="D31893" s="215" t="s">
        <v>100056</v>
      </c>
    </row>
    <row r="31894" spans="1:4">
      <c r="A31894" s="215" t="s">
        <v>100057</v>
      </c>
      <c r="B31894" s="215">
        <v>1</v>
      </c>
      <c r="C31894" s="216" t="s">
        <v>100058</v>
      </c>
      <c r="D31894" s="215" t="s">
        <v>100059</v>
      </c>
    </row>
    <row r="31895" spans="1:4">
      <c r="A31895" s="215" t="s">
        <v>100060</v>
      </c>
      <c r="B31895" s="215">
        <v>1</v>
      </c>
      <c r="C31895" s="216" t="s">
        <v>100061</v>
      </c>
      <c r="D31895" s="215" t="s">
        <v>100062</v>
      </c>
    </row>
    <row r="31896" spans="1:4">
      <c r="A31896" s="215" t="s">
        <v>100063</v>
      </c>
      <c r="B31896" s="215">
        <v>1</v>
      </c>
      <c r="C31896" s="216" t="s">
        <v>100064</v>
      </c>
      <c r="D31896" s="215" t="s">
        <v>100065</v>
      </c>
    </row>
    <row r="31897" spans="1:4">
      <c r="A31897" s="215" t="s">
        <v>100066</v>
      </c>
      <c r="B31897" s="215">
        <v>1</v>
      </c>
      <c r="C31897" s="216" t="s">
        <v>100067</v>
      </c>
      <c r="D31897" s="215" t="s">
        <v>100068</v>
      </c>
    </row>
    <row r="31898" spans="1:4">
      <c r="A31898" s="215" t="s">
        <v>100069</v>
      </c>
      <c r="B31898" s="215">
        <v>1</v>
      </c>
      <c r="C31898" s="216" t="s">
        <v>100070</v>
      </c>
      <c r="D31898" s="215" t="s">
        <v>100071</v>
      </c>
    </row>
    <row r="31899" spans="1:4">
      <c r="A31899" s="215" t="s">
        <v>100072</v>
      </c>
      <c r="B31899" s="215">
        <v>1</v>
      </c>
      <c r="C31899" s="216" t="s">
        <v>100073</v>
      </c>
      <c r="D31899" s="215" t="s">
        <v>100074</v>
      </c>
    </row>
    <row r="31900" spans="1:4">
      <c r="A31900" s="215" t="s">
        <v>100075</v>
      </c>
      <c r="B31900" s="215">
        <v>1</v>
      </c>
      <c r="C31900" s="216" t="s">
        <v>100076</v>
      </c>
      <c r="D31900" s="215" t="s">
        <v>100077</v>
      </c>
    </row>
    <row r="31901" spans="1:4">
      <c r="A31901" s="215" t="s">
        <v>100078</v>
      </c>
      <c r="B31901" s="215">
        <v>1</v>
      </c>
      <c r="C31901" s="216" t="s">
        <v>100079</v>
      </c>
      <c r="D31901" s="215" t="s">
        <v>100080</v>
      </c>
    </row>
    <row r="31902" spans="1:4">
      <c r="A31902" s="215" t="s">
        <v>100081</v>
      </c>
      <c r="B31902" s="215">
        <v>1</v>
      </c>
      <c r="C31902" s="216" t="s">
        <v>100082</v>
      </c>
      <c r="D31902" s="215" t="s">
        <v>100083</v>
      </c>
    </row>
    <row r="31903" spans="1:4">
      <c r="A31903" s="215" t="s">
        <v>100084</v>
      </c>
      <c r="B31903" s="215">
        <v>1</v>
      </c>
      <c r="C31903" s="216" t="s">
        <v>100085</v>
      </c>
      <c r="D31903" s="215" t="s">
        <v>100086</v>
      </c>
    </row>
    <row r="31904" spans="1:4">
      <c r="A31904" s="215" t="s">
        <v>100087</v>
      </c>
      <c r="B31904" s="215">
        <v>1</v>
      </c>
      <c r="C31904" s="216" t="s">
        <v>100088</v>
      </c>
      <c r="D31904" s="215" t="s">
        <v>100089</v>
      </c>
    </row>
    <row r="31905" spans="1:4">
      <c r="A31905" s="215" t="s">
        <v>100090</v>
      </c>
      <c r="B31905" s="215">
        <v>1</v>
      </c>
      <c r="C31905" s="216" t="s">
        <v>100091</v>
      </c>
      <c r="D31905" s="215" t="s">
        <v>100092</v>
      </c>
    </row>
    <row r="31906" spans="1:4">
      <c r="A31906" s="215" t="s">
        <v>100093</v>
      </c>
      <c r="B31906" s="215">
        <v>1</v>
      </c>
      <c r="C31906" s="216" t="s">
        <v>100094</v>
      </c>
      <c r="D31906" s="215" t="s">
        <v>100095</v>
      </c>
    </row>
    <row r="31907" spans="1:4">
      <c r="A31907" s="215" t="s">
        <v>100096</v>
      </c>
      <c r="B31907" s="215">
        <v>1</v>
      </c>
      <c r="C31907" s="216" t="s">
        <v>100097</v>
      </c>
      <c r="D31907" s="215" t="s">
        <v>100098</v>
      </c>
    </row>
    <row r="31908" spans="1:4">
      <c r="A31908" s="215" t="s">
        <v>100099</v>
      </c>
      <c r="B31908" s="215">
        <v>1</v>
      </c>
      <c r="C31908" s="216" t="s">
        <v>100100</v>
      </c>
      <c r="D31908" s="215" t="s">
        <v>100101</v>
      </c>
    </row>
    <row r="31909" spans="1:4">
      <c r="A31909" s="215" t="s">
        <v>100102</v>
      </c>
      <c r="B31909" s="215">
        <v>1</v>
      </c>
      <c r="C31909" s="216" t="s">
        <v>100103</v>
      </c>
      <c r="D31909" s="215" t="s">
        <v>100104</v>
      </c>
    </row>
    <row r="31910" spans="1:4">
      <c r="A31910" s="215" t="s">
        <v>100105</v>
      </c>
      <c r="B31910" s="215">
        <v>1</v>
      </c>
      <c r="C31910" s="216" t="s">
        <v>100106</v>
      </c>
      <c r="D31910" s="215" t="s">
        <v>100107</v>
      </c>
    </row>
    <row r="31911" spans="1:4">
      <c r="A31911" s="215" t="s">
        <v>100108</v>
      </c>
      <c r="B31911" s="215">
        <v>1</v>
      </c>
      <c r="C31911" s="216" t="s">
        <v>100109</v>
      </c>
      <c r="D31911" s="215" t="s">
        <v>100110</v>
      </c>
    </row>
    <row r="31912" spans="1:4">
      <c r="A31912" s="215" t="s">
        <v>100111</v>
      </c>
      <c r="B31912" s="215">
        <v>1</v>
      </c>
      <c r="C31912" s="216" t="s">
        <v>100112</v>
      </c>
      <c r="D31912" s="215" t="s">
        <v>100113</v>
      </c>
    </row>
    <row r="31913" spans="1:4">
      <c r="A31913" s="215" t="s">
        <v>100114</v>
      </c>
      <c r="B31913" s="215">
        <v>1</v>
      </c>
      <c r="C31913" s="216" t="s">
        <v>100115</v>
      </c>
      <c r="D31913" s="215" t="s">
        <v>100116</v>
      </c>
    </row>
    <row r="31914" spans="1:4">
      <c r="A31914" s="215" t="s">
        <v>100117</v>
      </c>
      <c r="B31914" s="215">
        <v>1</v>
      </c>
      <c r="C31914" s="216" t="s">
        <v>100118</v>
      </c>
      <c r="D31914" s="215" t="s">
        <v>100119</v>
      </c>
    </row>
    <row r="31915" spans="1:4">
      <c r="A31915" s="215" t="s">
        <v>100120</v>
      </c>
      <c r="B31915" s="215">
        <v>1</v>
      </c>
      <c r="C31915" s="216" t="s">
        <v>100121</v>
      </c>
      <c r="D31915" s="215" t="s">
        <v>100122</v>
      </c>
    </row>
    <row r="31916" spans="1:4">
      <c r="A31916" s="215" t="s">
        <v>100123</v>
      </c>
      <c r="B31916" s="215">
        <v>1</v>
      </c>
      <c r="C31916" s="216" t="s">
        <v>100124</v>
      </c>
      <c r="D31916" s="215" t="s">
        <v>100125</v>
      </c>
    </row>
    <row r="31917" spans="1:4">
      <c r="A31917" s="215" t="s">
        <v>100126</v>
      </c>
      <c r="B31917" s="215">
        <v>1</v>
      </c>
      <c r="C31917" s="216" t="s">
        <v>100127</v>
      </c>
      <c r="D31917" s="215" t="s">
        <v>100128</v>
      </c>
    </row>
    <row r="31918" spans="1:4">
      <c r="A31918" s="215" t="s">
        <v>100129</v>
      </c>
      <c r="B31918" s="215">
        <v>1</v>
      </c>
      <c r="C31918" s="216" t="s">
        <v>100130</v>
      </c>
      <c r="D31918" s="215" t="s">
        <v>100131</v>
      </c>
    </row>
    <row r="31919" spans="1:4">
      <c r="A31919" s="215" t="s">
        <v>100132</v>
      </c>
      <c r="B31919" s="215">
        <v>1</v>
      </c>
      <c r="C31919" s="216" t="s">
        <v>100133</v>
      </c>
      <c r="D31919" s="215" t="s">
        <v>100134</v>
      </c>
    </row>
    <row r="31920" spans="1:4">
      <c r="A31920" s="215" t="s">
        <v>100135</v>
      </c>
      <c r="B31920" s="215">
        <v>1</v>
      </c>
      <c r="C31920" s="216" t="s">
        <v>100136</v>
      </c>
      <c r="D31920" s="215" t="s">
        <v>100137</v>
      </c>
    </row>
    <row r="31921" spans="1:4">
      <c r="A31921" s="215" t="s">
        <v>100138</v>
      </c>
      <c r="B31921" s="215">
        <v>1</v>
      </c>
      <c r="C31921" s="216" t="s">
        <v>100139</v>
      </c>
      <c r="D31921" s="215" t="s">
        <v>100140</v>
      </c>
    </row>
    <row r="31922" spans="1:4">
      <c r="A31922" s="215" t="s">
        <v>100141</v>
      </c>
      <c r="B31922" s="215">
        <v>1</v>
      </c>
      <c r="C31922" s="216" t="s">
        <v>100142</v>
      </c>
      <c r="D31922" s="215" t="s">
        <v>100143</v>
      </c>
    </row>
    <row r="31923" spans="1:4">
      <c r="A31923" s="215" t="s">
        <v>100144</v>
      </c>
      <c r="B31923" s="215">
        <v>1</v>
      </c>
      <c r="C31923" s="216" t="s">
        <v>100145</v>
      </c>
      <c r="D31923" s="215" t="s">
        <v>100146</v>
      </c>
    </row>
    <row r="31924" spans="1:4">
      <c r="A31924" s="215" t="s">
        <v>100147</v>
      </c>
      <c r="B31924" s="215">
        <v>1</v>
      </c>
      <c r="C31924" s="216" t="s">
        <v>100148</v>
      </c>
      <c r="D31924" s="215" t="s">
        <v>100149</v>
      </c>
    </row>
    <row r="31925" spans="1:4">
      <c r="A31925" s="215" t="s">
        <v>100150</v>
      </c>
      <c r="B31925" s="215">
        <v>1</v>
      </c>
      <c r="C31925" s="216" t="s">
        <v>100151</v>
      </c>
      <c r="D31925" s="215" t="s">
        <v>100152</v>
      </c>
    </row>
    <row r="31926" spans="1:4">
      <c r="A31926" s="215" t="s">
        <v>100153</v>
      </c>
      <c r="B31926" s="215">
        <v>1</v>
      </c>
      <c r="C31926" s="216" t="s">
        <v>100154</v>
      </c>
      <c r="D31926" s="215" t="s">
        <v>100155</v>
      </c>
    </row>
    <row r="31927" spans="1:4">
      <c r="A31927" s="215" t="s">
        <v>100156</v>
      </c>
      <c r="B31927" s="215">
        <v>1</v>
      </c>
      <c r="C31927" s="216" t="s">
        <v>100157</v>
      </c>
      <c r="D31927" s="215" t="s">
        <v>100158</v>
      </c>
    </row>
    <row r="31928" spans="1:4">
      <c r="A31928" s="215" t="s">
        <v>100159</v>
      </c>
      <c r="B31928" s="215">
        <v>1</v>
      </c>
      <c r="C31928" s="216" t="s">
        <v>100160</v>
      </c>
      <c r="D31928" s="215" t="s">
        <v>100161</v>
      </c>
    </row>
    <row r="31929" spans="1:4">
      <c r="A31929" s="215" t="s">
        <v>100162</v>
      </c>
      <c r="B31929" s="215">
        <v>1</v>
      </c>
      <c r="C31929" s="216" t="s">
        <v>100163</v>
      </c>
      <c r="D31929" s="215" t="s">
        <v>100164</v>
      </c>
    </row>
    <row r="31930" spans="1:4">
      <c r="A31930" s="215" t="s">
        <v>100165</v>
      </c>
      <c r="B31930" s="215">
        <v>1</v>
      </c>
      <c r="C31930" s="216" t="s">
        <v>100166</v>
      </c>
      <c r="D31930" s="215" t="s">
        <v>100167</v>
      </c>
    </row>
    <row r="31931" spans="1:4">
      <c r="A31931" s="215" t="s">
        <v>100168</v>
      </c>
      <c r="B31931" s="215">
        <v>1</v>
      </c>
      <c r="C31931" s="216" t="s">
        <v>100169</v>
      </c>
      <c r="D31931" s="215" t="s">
        <v>100170</v>
      </c>
    </row>
    <row r="31932" spans="1:4">
      <c r="A31932" s="215" t="s">
        <v>100171</v>
      </c>
      <c r="B31932" s="215">
        <v>1</v>
      </c>
      <c r="C31932" s="216" t="s">
        <v>100172</v>
      </c>
      <c r="D31932" s="215" t="s">
        <v>100173</v>
      </c>
    </row>
    <row r="31933" spans="1:4">
      <c r="A31933" s="215" t="s">
        <v>100174</v>
      </c>
      <c r="B31933" s="215">
        <v>1</v>
      </c>
      <c r="C31933" s="216" t="s">
        <v>100175</v>
      </c>
      <c r="D31933" s="215" t="s">
        <v>100176</v>
      </c>
    </row>
    <row r="31934" spans="1:4">
      <c r="A31934" s="215" t="s">
        <v>100177</v>
      </c>
      <c r="B31934" s="215">
        <v>1</v>
      </c>
      <c r="C31934" s="216" t="s">
        <v>100178</v>
      </c>
      <c r="D31934" s="215" t="s">
        <v>100179</v>
      </c>
    </row>
    <row r="31935" spans="1:4">
      <c r="A31935" s="215" t="s">
        <v>100180</v>
      </c>
      <c r="B31935" s="215">
        <v>1</v>
      </c>
      <c r="C31935" s="216" t="s">
        <v>100181</v>
      </c>
      <c r="D31935" s="215" t="s">
        <v>100182</v>
      </c>
    </row>
    <row r="31936" spans="1:4">
      <c r="A31936" s="215" t="s">
        <v>100183</v>
      </c>
      <c r="B31936" s="215">
        <v>1</v>
      </c>
      <c r="C31936" s="216" t="s">
        <v>100184</v>
      </c>
      <c r="D31936" s="215" t="s">
        <v>100185</v>
      </c>
    </row>
    <row r="31937" spans="1:4">
      <c r="A31937" s="215" t="s">
        <v>100186</v>
      </c>
      <c r="B31937" s="215">
        <v>1</v>
      </c>
      <c r="C31937" s="216" t="s">
        <v>100187</v>
      </c>
      <c r="D31937" s="215" t="s">
        <v>100188</v>
      </c>
    </row>
    <row r="31938" spans="1:4">
      <c r="A31938" s="215" t="s">
        <v>100189</v>
      </c>
      <c r="B31938" s="215">
        <v>1</v>
      </c>
      <c r="C31938" s="216" t="s">
        <v>100190</v>
      </c>
      <c r="D31938" s="215" t="s">
        <v>100191</v>
      </c>
    </row>
    <row r="31939" spans="1:4">
      <c r="A31939" s="215" t="s">
        <v>100192</v>
      </c>
      <c r="B31939" s="215">
        <v>1</v>
      </c>
      <c r="C31939" s="216" t="s">
        <v>100193</v>
      </c>
      <c r="D31939" s="215" t="s">
        <v>100194</v>
      </c>
    </row>
    <row r="31940" spans="1:4">
      <c r="A31940" s="215" t="s">
        <v>100195</v>
      </c>
      <c r="B31940" s="215">
        <v>1</v>
      </c>
      <c r="C31940" s="216" t="s">
        <v>100196</v>
      </c>
      <c r="D31940" s="215" t="s">
        <v>100197</v>
      </c>
    </row>
    <row r="31941" spans="1:4">
      <c r="A31941" s="215" t="s">
        <v>100198</v>
      </c>
      <c r="B31941" s="215">
        <v>1</v>
      </c>
      <c r="C31941" s="216" t="s">
        <v>100199</v>
      </c>
      <c r="D31941" s="215" t="s">
        <v>100200</v>
      </c>
    </row>
    <row r="31942" spans="1:4">
      <c r="A31942" s="215" t="s">
        <v>100201</v>
      </c>
      <c r="B31942" s="215">
        <v>1</v>
      </c>
      <c r="C31942" s="216" t="s">
        <v>100202</v>
      </c>
      <c r="D31942" s="215" t="s">
        <v>100203</v>
      </c>
    </row>
    <row r="31943" spans="1:4">
      <c r="A31943" s="215" t="s">
        <v>100204</v>
      </c>
      <c r="B31943" s="215">
        <v>1</v>
      </c>
      <c r="C31943" s="216" t="s">
        <v>100205</v>
      </c>
      <c r="D31943" s="215" t="s">
        <v>100206</v>
      </c>
    </row>
    <row r="31944" spans="1:4">
      <c r="A31944" s="215" t="s">
        <v>100207</v>
      </c>
      <c r="B31944" s="215">
        <v>1</v>
      </c>
      <c r="C31944" s="216" t="s">
        <v>100208</v>
      </c>
      <c r="D31944" s="215" t="s">
        <v>100209</v>
      </c>
    </row>
    <row r="31945" spans="1:4">
      <c r="A31945" s="215" t="s">
        <v>100210</v>
      </c>
      <c r="B31945" s="215">
        <v>1</v>
      </c>
      <c r="C31945" s="216" t="s">
        <v>100211</v>
      </c>
      <c r="D31945" s="215" t="s">
        <v>100212</v>
      </c>
    </row>
    <row r="31946" spans="1:4">
      <c r="A31946" s="215" t="s">
        <v>100213</v>
      </c>
      <c r="B31946" s="215">
        <v>1</v>
      </c>
      <c r="C31946" s="216" t="s">
        <v>100214</v>
      </c>
      <c r="D31946" s="215" t="s">
        <v>100215</v>
      </c>
    </row>
    <row r="31947" spans="1:4">
      <c r="A31947" s="215" t="s">
        <v>100216</v>
      </c>
      <c r="B31947" s="215">
        <v>1</v>
      </c>
      <c r="C31947" s="216" t="s">
        <v>100217</v>
      </c>
      <c r="D31947" s="215" t="s">
        <v>100218</v>
      </c>
    </row>
    <row r="31948" spans="1:4">
      <c r="A31948" s="215" t="s">
        <v>100219</v>
      </c>
      <c r="B31948" s="215">
        <v>1</v>
      </c>
      <c r="C31948" s="216" t="s">
        <v>100220</v>
      </c>
      <c r="D31948" s="215" t="s">
        <v>100221</v>
      </c>
    </row>
    <row r="31949" spans="1:4">
      <c r="A31949" s="215" t="s">
        <v>100222</v>
      </c>
      <c r="B31949" s="215">
        <v>1</v>
      </c>
      <c r="C31949" s="216" t="s">
        <v>100223</v>
      </c>
      <c r="D31949" s="215" t="s">
        <v>100224</v>
      </c>
    </row>
    <row r="31950" spans="1:4">
      <c r="A31950" s="215" t="s">
        <v>100225</v>
      </c>
      <c r="B31950" s="215">
        <v>1</v>
      </c>
      <c r="C31950" s="216" t="s">
        <v>100226</v>
      </c>
      <c r="D31950" s="215" t="s">
        <v>100227</v>
      </c>
    </row>
    <row r="31951" spans="1:4">
      <c r="A31951" s="215" t="s">
        <v>100228</v>
      </c>
      <c r="B31951" s="215">
        <v>1</v>
      </c>
      <c r="C31951" s="216" t="s">
        <v>100229</v>
      </c>
      <c r="D31951" s="215" t="s">
        <v>100230</v>
      </c>
    </row>
    <row r="31952" spans="1:4">
      <c r="A31952" s="215" t="s">
        <v>100231</v>
      </c>
      <c r="B31952" s="215">
        <v>1</v>
      </c>
      <c r="C31952" s="216" t="s">
        <v>100232</v>
      </c>
      <c r="D31952" s="215" t="s">
        <v>100233</v>
      </c>
    </row>
    <row r="31953" spans="1:4">
      <c r="A31953" s="215" t="s">
        <v>100234</v>
      </c>
      <c r="B31953" s="215">
        <v>1</v>
      </c>
      <c r="C31953" s="216" t="s">
        <v>100235</v>
      </c>
      <c r="D31953" s="215" t="s">
        <v>100236</v>
      </c>
    </row>
    <row r="31954" spans="1:4">
      <c r="A31954" s="215" t="s">
        <v>100237</v>
      </c>
      <c r="B31954" s="215">
        <v>1</v>
      </c>
      <c r="C31954" s="216" t="s">
        <v>100238</v>
      </c>
      <c r="D31954" s="215" t="s">
        <v>100239</v>
      </c>
    </row>
    <row r="31955" spans="1:4">
      <c r="A31955" s="215" t="s">
        <v>100240</v>
      </c>
      <c r="B31955" s="215">
        <v>1</v>
      </c>
      <c r="C31955" s="216" t="s">
        <v>100241</v>
      </c>
      <c r="D31955" s="215" t="s">
        <v>100242</v>
      </c>
    </row>
    <row r="31956" spans="1:4">
      <c r="A31956" s="215" t="s">
        <v>100243</v>
      </c>
      <c r="B31956" s="215">
        <v>1</v>
      </c>
      <c r="C31956" s="216" t="s">
        <v>100244</v>
      </c>
      <c r="D31956" s="215" t="s">
        <v>100245</v>
      </c>
    </row>
    <row r="31957" spans="1:4">
      <c r="A31957" s="215" t="s">
        <v>100246</v>
      </c>
      <c r="B31957" s="215">
        <v>1</v>
      </c>
      <c r="C31957" s="216" t="s">
        <v>100247</v>
      </c>
      <c r="D31957" s="215" t="s">
        <v>100248</v>
      </c>
    </row>
    <row r="31958" spans="1:4">
      <c r="A31958" s="215" t="s">
        <v>100249</v>
      </c>
      <c r="B31958" s="215">
        <v>1</v>
      </c>
      <c r="C31958" s="216" t="s">
        <v>100250</v>
      </c>
      <c r="D31958" s="215" t="s">
        <v>100251</v>
      </c>
    </row>
    <row r="31959" spans="1:4">
      <c r="A31959" s="215" t="s">
        <v>100252</v>
      </c>
      <c r="B31959" s="215">
        <v>1</v>
      </c>
      <c r="C31959" s="216" t="s">
        <v>100253</v>
      </c>
      <c r="D31959" s="215" t="s">
        <v>100254</v>
      </c>
    </row>
    <row r="31960" spans="1:4">
      <c r="A31960" s="215" t="s">
        <v>100255</v>
      </c>
      <c r="B31960" s="215">
        <v>1</v>
      </c>
      <c r="C31960" s="216" t="s">
        <v>100256</v>
      </c>
      <c r="D31960" s="215" t="s">
        <v>100257</v>
      </c>
    </row>
    <row r="31961" spans="1:4">
      <c r="A31961" s="215" t="s">
        <v>100258</v>
      </c>
      <c r="B31961" s="215">
        <v>1</v>
      </c>
      <c r="C31961" s="216" t="s">
        <v>100259</v>
      </c>
      <c r="D31961" s="215" t="s">
        <v>100260</v>
      </c>
    </row>
    <row r="31962" spans="1:4">
      <c r="A31962" s="215" t="s">
        <v>100261</v>
      </c>
      <c r="B31962" s="215">
        <v>1</v>
      </c>
      <c r="C31962" s="216" t="s">
        <v>100262</v>
      </c>
      <c r="D31962" s="215" t="s">
        <v>100263</v>
      </c>
    </row>
    <row r="31963" spans="1:4">
      <c r="A31963" s="215" t="s">
        <v>100264</v>
      </c>
      <c r="B31963" s="215">
        <v>1</v>
      </c>
      <c r="C31963" s="216" t="s">
        <v>100265</v>
      </c>
      <c r="D31963" s="215" t="s">
        <v>100266</v>
      </c>
    </row>
    <row r="31964" spans="1:4">
      <c r="A31964" s="215" t="s">
        <v>100267</v>
      </c>
      <c r="B31964" s="215">
        <v>1</v>
      </c>
      <c r="C31964" s="216" t="s">
        <v>100268</v>
      </c>
      <c r="D31964" s="215" t="s">
        <v>100269</v>
      </c>
    </row>
    <row r="31965" spans="1:4">
      <c r="A31965" s="215" t="s">
        <v>100270</v>
      </c>
      <c r="B31965" s="215">
        <v>1</v>
      </c>
      <c r="C31965" s="216" t="s">
        <v>100271</v>
      </c>
      <c r="D31965" s="215" t="s">
        <v>100272</v>
      </c>
    </row>
    <row r="31966" spans="1:4">
      <c r="A31966" s="215" t="s">
        <v>100273</v>
      </c>
      <c r="B31966" s="215">
        <v>1</v>
      </c>
      <c r="C31966" s="216" t="s">
        <v>100274</v>
      </c>
      <c r="D31966" s="215" t="s">
        <v>100275</v>
      </c>
    </row>
    <row r="31967" spans="1:4">
      <c r="A31967" s="215" t="s">
        <v>100276</v>
      </c>
      <c r="B31967" s="215">
        <v>1</v>
      </c>
      <c r="C31967" s="216" t="s">
        <v>100277</v>
      </c>
      <c r="D31967" s="215" t="s">
        <v>100278</v>
      </c>
    </row>
    <row r="31968" spans="1:4">
      <c r="A31968" s="215" t="s">
        <v>100279</v>
      </c>
      <c r="B31968" s="215">
        <v>1</v>
      </c>
      <c r="C31968" s="216" t="s">
        <v>100280</v>
      </c>
      <c r="D31968" s="215" t="s">
        <v>100281</v>
      </c>
    </row>
    <row r="31969" spans="1:4">
      <c r="A31969" s="215" t="s">
        <v>100282</v>
      </c>
      <c r="B31969" s="215">
        <v>1</v>
      </c>
      <c r="C31969" s="216" t="s">
        <v>100283</v>
      </c>
      <c r="D31969" s="215" t="s">
        <v>100284</v>
      </c>
    </row>
    <row r="31970" spans="1:4">
      <c r="A31970" s="215" t="s">
        <v>100285</v>
      </c>
      <c r="B31970" s="215">
        <v>1</v>
      </c>
      <c r="C31970" s="216" t="s">
        <v>100286</v>
      </c>
      <c r="D31970" s="215" t="s">
        <v>100287</v>
      </c>
    </row>
    <row r="31971" spans="1:4">
      <c r="A31971" s="215" t="s">
        <v>100288</v>
      </c>
      <c r="B31971" s="215">
        <v>1</v>
      </c>
      <c r="C31971" s="216" t="s">
        <v>100289</v>
      </c>
      <c r="D31971" s="215" t="s">
        <v>100290</v>
      </c>
    </row>
    <row r="31972" spans="1:4">
      <c r="A31972" s="215" t="s">
        <v>100291</v>
      </c>
      <c r="B31972" s="215">
        <v>1</v>
      </c>
      <c r="C31972" s="216" t="s">
        <v>100292</v>
      </c>
      <c r="D31972" s="215" t="s">
        <v>100293</v>
      </c>
    </row>
    <row r="31973" spans="1:4">
      <c r="A31973" s="215" t="s">
        <v>100294</v>
      </c>
      <c r="B31973" s="215">
        <v>1</v>
      </c>
      <c r="C31973" s="216" t="s">
        <v>100295</v>
      </c>
      <c r="D31973" s="215" t="s">
        <v>100296</v>
      </c>
    </row>
    <row r="31974" spans="1:4">
      <c r="A31974" s="215" t="s">
        <v>100297</v>
      </c>
      <c r="B31974" s="215">
        <v>1</v>
      </c>
      <c r="C31974" s="216" t="s">
        <v>100298</v>
      </c>
      <c r="D31974" s="215" t="s">
        <v>100299</v>
      </c>
    </row>
    <row r="31975" spans="1:4">
      <c r="A31975" s="215" t="s">
        <v>100300</v>
      </c>
      <c r="B31975" s="215">
        <v>1</v>
      </c>
      <c r="C31975" s="216" t="s">
        <v>100301</v>
      </c>
      <c r="D31975" s="215" t="s">
        <v>100302</v>
      </c>
    </row>
    <row r="31976" spans="1:4">
      <c r="A31976" s="215" t="s">
        <v>100303</v>
      </c>
      <c r="B31976" s="215">
        <v>1</v>
      </c>
      <c r="C31976" s="216" t="s">
        <v>100304</v>
      </c>
      <c r="D31976" s="215" t="s">
        <v>100305</v>
      </c>
    </row>
    <row r="31977" spans="1:4">
      <c r="A31977" s="215" t="s">
        <v>100306</v>
      </c>
      <c r="B31977" s="215">
        <v>1</v>
      </c>
      <c r="C31977" s="216" t="s">
        <v>100307</v>
      </c>
      <c r="D31977" s="215" t="s">
        <v>100308</v>
      </c>
    </row>
    <row r="31978" spans="1:4">
      <c r="A31978" s="215" t="s">
        <v>100309</v>
      </c>
      <c r="B31978" s="215">
        <v>1</v>
      </c>
      <c r="C31978" s="216" t="s">
        <v>100310</v>
      </c>
      <c r="D31978" s="215" t="s">
        <v>100311</v>
      </c>
    </row>
    <row r="31979" spans="1:4">
      <c r="A31979" s="215" t="s">
        <v>100312</v>
      </c>
      <c r="B31979" s="215">
        <v>1</v>
      </c>
      <c r="C31979" s="216" t="s">
        <v>100313</v>
      </c>
      <c r="D31979" s="215" t="s">
        <v>100314</v>
      </c>
    </row>
    <row r="31980" spans="1:4">
      <c r="A31980" s="215" t="s">
        <v>100315</v>
      </c>
      <c r="B31980" s="215">
        <v>1</v>
      </c>
      <c r="C31980" s="216" t="s">
        <v>100316</v>
      </c>
      <c r="D31980" s="215" t="s">
        <v>100317</v>
      </c>
    </row>
    <row r="31981" spans="1:4">
      <c r="A31981" s="215" t="s">
        <v>100318</v>
      </c>
      <c r="B31981" s="215">
        <v>1</v>
      </c>
      <c r="C31981" s="216" t="s">
        <v>100319</v>
      </c>
      <c r="D31981" s="215" t="s">
        <v>100320</v>
      </c>
    </row>
    <row r="31982" spans="1:4">
      <c r="A31982" s="215" t="s">
        <v>100321</v>
      </c>
      <c r="B31982" s="215">
        <v>1</v>
      </c>
      <c r="C31982" s="216" t="s">
        <v>100322</v>
      </c>
      <c r="D31982" s="215" t="s">
        <v>100323</v>
      </c>
    </row>
    <row r="31983" spans="1:4">
      <c r="A31983" s="215" t="s">
        <v>100324</v>
      </c>
      <c r="B31983" s="215">
        <v>2</v>
      </c>
      <c r="C31983" s="216" t="s">
        <v>100325</v>
      </c>
      <c r="D31983" s="215" t="s">
        <v>100326</v>
      </c>
    </row>
    <row r="31984" spans="1:4">
      <c r="A31984" s="215" t="s">
        <v>100327</v>
      </c>
      <c r="B31984" s="215">
        <v>1</v>
      </c>
      <c r="C31984" s="216" t="s">
        <v>100328</v>
      </c>
      <c r="D31984" s="215" t="s">
        <v>100329</v>
      </c>
    </row>
    <row r="31985" spans="1:4">
      <c r="A31985" s="215" t="s">
        <v>100330</v>
      </c>
      <c r="B31985" s="215">
        <v>1</v>
      </c>
      <c r="C31985" s="216" t="s">
        <v>100331</v>
      </c>
      <c r="D31985" s="215" t="s">
        <v>100332</v>
      </c>
    </row>
    <row r="31986" spans="1:4">
      <c r="A31986" s="215" t="s">
        <v>100333</v>
      </c>
      <c r="B31986" s="215">
        <v>1</v>
      </c>
      <c r="C31986" s="216" t="s">
        <v>100334</v>
      </c>
      <c r="D31986" s="215" t="s">
        <v>100335</v>
      </c>
    </row>
    <row r="31987" spans="1:4">
      <c r="A31987" s="215" t="s">
        <v>100336</v>
      </c>
      <c r="B31987" s="215">
        <v>1</v>
      </c>
      <c r="C31987" s="216" t="s">
        <v>100337</v>
      </c>
      <c r="D31987" s="215" t="s">
        <v>100338</v>
      </c>
    </row>
    <row r="31988" spans="1:4">
      <c r="A31988" s="215" t="s">
        <v>100339</v>
      </c>
      <c r="B31988" s="215">
        <v>1</v>
      </c>
      <c r="C31988" s="216" t="s">
        <v>100340</v>
      </c>
      <c r="D31988" s="215" t="s">
        <v>100341</v>
      </c>
    </row>
    <row r="31989" spans="1:4">
      <c r="A31989" s="215" t="s">
        <v>100342</v>
      </c>
      <c r="B31989" s="215">
        <v>1</v>
      </c>
      <c r="C31989" s="216" t="s">
        <v>100343</v>
      </c>
      <c r="D31989" s="215" t="s">
        <v>100344</v>
      </c>
    </row>
    <row r="31990" spans="1:4">
      <c r="A31990" s="215" t="s">
        <v>100345</v>
      </c>
      <c r="B31990" s="215">
        <v>1</v>
      </c>
      <c r="C31990" s="216" t="s">
        <v>100346</v>
      </c>
      <c r="D31990" s="215" t="s">
        <v>100347</v>
      </c>
    </row>
    <row r="31991" spans="1:4">
      <c r="A31991" s="215" t="s">
        <v>100348</v>
      </c>
      <c r="B31991" s="215">
        <v>1</v>
      </c>
      <c r="C31991" s="216" t="s">
        <v>100349</v>
      </c>
      <c r="D31991" s="215" t="s">
        <v>100350</v>
      </c>
    </row>
    <row r="31992" spans="1:4">
      <c r="A31992" s="215" t="s">
        <v>100351</v>
      </c>
      <c r="B31992" s="215">
        <v>1</v>
      </c>
      <c r="C31992" s="216" t="s">
        <v>100352</v>
      </c>
      <c r="D31992" s="215" t="s">
        <v>100353</v>
      </c>
    </row>
    <row r="31993" spans="1:4">
      <c r="A31993" s="215" t="s">
        <v>100354</v>
      </c>
      <c r="B31993" s="215">
        <v>1</v>
      </c>
      <c r="C31993" s="216" t="s">
        <v>100355</v>
      </c>
      <c r="D31993" s="215" t="s">
        <v>100356</v>
      </c>
    </row>
    <row r="31994" spans="1:4">
      <c r="A31994" s="215" t="s">
        <v>100357</v>
      </c>
      <c r="B31994" s="215">
        <v>1</v>
      </c>
      <c r="C31994" s="216" t="s">
        <v>100358</v>
      </c>
      <c r="D31994" s="215" t="s">
        <v>100359</v>
      </c>
    </row>
    <row r="31995" spans="1:4">
      <c r="A31995" s="215" t="s">
        <v>100360</v>
      </c>
      <c r="B31995" s="215">
        <v>1</v>
      </c>
      <c r="C31995" s="216" t="s">
        <v>100361</v>
      </c>
      <c r="D31995" s="215" t="s">
        <v>100362</v>
      </c>
    </row>
    <row r="31996" spans="1:4">
      <c r="A31996" s="215" t="s">
        <v>100363</v>
      </c>
      <c r="B31996" s="215">
        <v>1</v>
      </c>
      <c r="C31996" s="216" t="s">
        <v>100364</v>
      </c>
      <c r="D31996" s="215" t="s">
        <v>100365</v>
      </c>
    </row>
    <row r="31997" spans="1:4">
      <c r="A31997" s="215" t="s">
        <v>100366</v>
      </c>
      <c r="B31997" s="215">
        <v>1</v>
      </c>
      <c r="C31997" s="216" t="s">
        <v>100367</v>
      </c>
      <c r="D31997" s="215" t="s">
        <v>100368</v>
      </c>
    </row>
    <row r="31998" spans="1:4">
      <c r="A31998" s="215" t="s">
        <v>100369</v>
      </c>
      <c r="B31998" s="215">
        <v>1</v>
      </c>
      <c r="C31998" s="216" t="s">
        <v>100370</v>
      </c>
      <c r="D31998" s="215" t="s">
        <v>100371</v>
      </c>
    </row>
    <row r="31999" spans="1:4">
      <c r="A31999" s="215" t="s">
        <v>100372</v>
      </c>
      <c r="B31999" s="215">
        <v>1</v>
      </c>
      <c r="C31999" s="216" t="s">
        <v>100373</v>
      </c>
      <c r="D31999" s="215" t="s">
        <v>100374</v>
      </c>
    </row>
    <row r="32000" spans="1:4">
      <c r="A32000" s="215" t="s">
        <v>100375</v>
      </c>
      <c r="B32000" s="215">
        <v>1</v>
      </c>
      <c r="C32000" s="216" t="s">
        <v>100376</v>
      </c>
      <c r="D32000" s="215" t="s">
        <v>100377</v>
      </c>
    </row>
    <row r="32001" spans="1:4">
      <c r="A32001" s="215" t="s">
        <v>100378</v>
      </c>
      <c r="B32001" s="215">
        <v>1</v>
      </c>
      <c r="C32001" s="216" t="s">
        <v>100379</v>
      </c>
      <c r="D32001" s="215" t="s">
        <v>100380</v>
      </c>
    </row>
    <row r="32002" spans="1:4">
      <c r="A32002" s="215" t="s">
        <v>100381</v>
      </c>
      <c r="B32002" s="215">
        <v>1</v>
      </c>
      <c r="C32002" s="216" t="s">
        <v>100382</v>
      </c>
      <c r="D32002" s="215" t="s">
        <v>100383</v>
      </c>
    </row>
    <row r="32003" spans="1:4">
      <c r="A32003" s="215" t="s">
        <v>100384</v>
      </c>
      <c r="B32003" s="215">
        <v>1</v>
      </c>
      <c r="C32003" s="216" t="s">
        <v>100385</v>
      </c>
      <c r="D32003" s="215" t="s">
        <v>100386</v>
      </c>
    </row>
    <row r="32004" spans="1:4">
      <c r="A32004" s="215" t="s">
        <v>100387</v>
      </c>
      <c r="B32004" s="215">
        <v>1</v>
      </c>
      <c r="C32004" s="216" t="s">
        <v>100388</v>
      </c>
      <c r="D32004" s="215" t="s">
        <v>100389</v>
      </c>
    </row>
    <row r="32005" spans="1:4">
      <c r="A32005" s="215" t="s">
        <v>100390</v>
      </c>
      <c r="B32005" s="215">
        <v>1</v>
      </c>
      <c r="C32005" s="216" t="s">
        <v>100391</v>
      </c>
      <c r="D32005" s="215" t="s">
        <v>100392</v>
      </c>
    </row>
    <row r="32006" spans="1:4">
      <c r="A32006" s="215" t="s">
        <v>100393</v>
      </c>
      <c r="B32006" s="215">
        <v>1</v>
      </c>
      <c r="C32006" s="216" t="s">
        <v>100394</v>
      </c>
      <c r="D32006" s="215" t="s">
        <v>100395</v>
      </c>
    </row>
    <row r="32007" spans="1:4">
      <c r="A32007" s="215" t="s">
        <v>100396</v>
      </c>
      <c r="B32007" s="215">
        <v>1</v>
      </c>
      <c r="C32007" s="216" t="s">
        <v>100397</v>
      </c>
      <c r="D32007" s="215" t="s">
        <v>100398</v>
      </c>
    </row>
    <row r="32008" spans="1:4">
      <c r="A32008" s="215" t="s">
        <v>100399</v>
      </c>
      <c r="B32008" s="215">
        <v>1</v>
      </c>
      <c r="C32008" s="216" t="s">
        <v>100400</v>
      </c>
      <c r="D32008" s="215" t="s">
        <v>100401</v>
      </c>
    </row>
    <row r="32009" spans="1:4">
      <c r="A32009" s="215" t="s">
        <v>100402</v>
      </c>
      <c r="B32009" s="215">
        <v>1</v>
      </c>
      <c r="C32009" s="216" t="s">
        <v>100403</v>
      </c>
      <c r="D32009" s="215" t="s">
        <v>99462</v>
      </c>
    </row>
    <row r="32010" spans="1:4">
      <c r="A32010" s="215" t="s">
        <v>100404</v>
      </c>
      <c r="B32010" s="215">
        <v>1</v>
      </c>
      <c r="C32010" s="216" t="s">
        <v>100405</v>
      </c>
      <c r="D32010" s="215" t="s">
        <v>100406</v>
      </c>
    </row>
    <row r="32011" spans="1:4">
      <c r="A32011" s="215" t="s">
        <v>100407</v>
      </c>
      <c r="B32011" s="215">
        <v>1</v>
      </c>
      <c r="C32011" s="216" t="s">
        <v>100408</v>
      </c>
      <c r="D32011" s="215" t="s">
        <v>100409</v>
      </c>
    </row>
    <row r="32012" spans="1:4">
      <c r="A32012" s="215" t="s">
        <v>100410</v>
      </c>
      <c r="B32012" s="215">
        <v>1</v>
      </c>
      <c r="C32012" s="216" t="s">
        <v>100411</v>
      </c>
      <c r="D32012" s="215" t="s">
        <v>100412</v>
      </c>
    </row>
    <row r="32013" spans="1:4">
      <c r="A32013" s="215" t="s">
        <v>100413</v>
      </c>
      <c r="B32013" s="215">
        <v>1</v>
      </c>
      <c r="C32013" s="216" t="s">
        <v>100414</v>
      </c>
      <c r="D32013" s="215" t="s">
        <v>100415</v>
      </c>
    </row>
    <row r="32014" spans="1:4">
      <c r="A32014" s="215" t="s">
        <v>100416</v>
      </c>
      <c r="B32014" s="215">
        <v>1</v>
      </c>
      <c r="C32014" s="216" t="s">
        <v>100417</v>
      </c>
      <c r="D32014" s="215" t="s">
        <v>100418</v>
      </c>
    </row>
    <row r="32015" spans="1:4">
      <c r="A32015" s="215" t="s">
        <v>100419</v>
      </c>
      <c r="B32015" s="215">
        <v>1</v>
      </c>
      <c r="C32015" s="216" t="s">
        <v>100420</v>
      </c>
      <c r="D32015" s="215" t="s">
        <v>100421</v>
      </c>
    </row>
    <row r="32016" spans="1:4">
      <c r="A32016" s="215" t="s">
        <v>100422</v>
      </c>
      <c r="B32016" s="215">
        <v>1</v>
      </c>
      <c r="C32016" s="216" t="s">
        <v>100423</v>
      </c>
      <c r="D32016" s="215" t="s">
        <v>100424</v>
      </c>
    </row>
    <row r="32017" spans="1:4">
      <c r="A32017" s="215" t="s">
        <v>100425</v>
      </c>
      <c r="B32017" s="215">
        <v>1</v>
      </c>
      <c r="C32017" s="216" t="s">
        <v>100426</v>
      </c>
      <c r="D32017" s="215" t="s">
        <v>100427</v>
      </c>
    </row>
    <row r="32018" spans="1:4">
      <c r="A32018" s="215" t="s">
        <v>100428</v>
      </c>
      <c r="B32018" s="215">
        <v>1</v>
      </c>
      <c r="C32018" s="216" t="s">
        <v>100429</v>
      </c>
      <c r="D32018" s="215" t="s">
        <v>100430</v>
      </c>
    </row>
    <row r="32019" spans="1:4">
      <c r="A32019" s="215" t="s">
        <v>100431</v>
      </c>
      <c r="B32019" s="215">
        <v>1</v>
      </c>
      <c r="C32019" s="216" t="s">
        <v>100432</v>
      </c>
      <c r="D32019" s="215" t="s">
        <v>100433</v>
      </c>
    </row>
    <row r="32020" spans="1:4">
      <c r="A32020" s="215" t="s">
        <v>100434</v>
      </c>
      <c r="B32020" s="215">
        <v>1</v>
      </c>
      <c r="C32020" s="216" t="s">
        <v>100435</v>
      </c>
      <c r="D32020" s="215" t="s">
        <v>100436</v>
      </c>
    </row>
    <row r="32021" spans="1:4">
      <c r="A32021" s="215" t="s">
        <v>100437</v>
      </c>
      <c r="B32021" s="215">
        <v>1</v>
      </c>
      <c r="C32021" s="216" t="s">
        <v>100438</v>
      </c>
      <c r="D32021" s="215" t="s">
        <v>100439</v>
      </c>
    </row>
    <row r="32022" spans="1:4">
      <c r="A32022" s="215" t="s">
        <v>100440</v>
      </c>
      <c r="B32022" s="215">
        <v>1</v>
      </c>
      <c r="C32022" s="216" t="s">
        <v>100441</v>
      </c>
      <c r="D32022" s="215" t="s">
        <v>100442</v>
      </c>
    </row>
    <row r="32023" spans="1:4">
      <c r="A32023" s="215" t="s">
        <v>100443</v>
      </c>
      <c r="B32023" s="215">
        <v>1</v>
      </c>
      <c r="C32023" s="216" t="s">
        <v>100444</v>
      </c>
      <c r="D32023" s="215" t="s">
        <v>100445</v>
      </c>
    </row>
    <row r="32024" spans="1:4">
      <c r="A32024" s="215" t="s">
        <v>100446</v>
      </c>
      <c r="B32024" s="215">
        <v>1</v>
      </c>
      <c r="C32024" s="216" t="s">
        <v>100447</v>
      </c>
      <c r="D32024" s="215" t="s">
        <v>100448</v>
      </c>
    </row>
    <row r="32025" spans="1:4">
      <c r="A32025" s="215" t="s">
        <v>100449</v>
      </c>
      <c r="B32025" s="215">
        <v>1</v>
      </c>
      <c r="C32025" s="216" t="s">
        <v>100450</v>
      </c>
      <c r="D32025" s="215" t="s">
        <v>100451</v>
      </c>
    </row>
    <row r="32026" spans="1:4">
      <c r="A32026" s="215" t="s">
        <v>100452</v>
      </c>
      <c r="B32026" s="215">
        <v>1</v>
      </c>
      <c r="C32026" s="216" t="s">
        <v>100453</v>
      </c>
      <c r="D32026" s="215" t="s">
        <v>100454</v>
      </c>
    </row>
    <row r="32027" spans="1:4">
      <c r="A32027" s="215" t="s">
        <v>100455</v>
      </c>
      <c r="B32027" s="215">
        <v>1</v>
      </c>
      <c r="C32027" s="216" t="s">
        <v>100456</v>
      </c>
      <c r="D32027" s="215" t="s">
        <v>100457</v>
      </c>
    </row>
    <row r="32028" spans="1:4">
      <c r="A32028" s="215" t="s">
        <v>100458</v>
      </c>
      <c r="B32028" s="215">
        <v>1</v>
      </c>
      <c r="C32028" s="216" t="s">
        <v>100459</v>
      </c>
      <c r="D32028" s="215" t="s">
        <v>100460</v>
      </c>
    </row>
    <row r="32029" spans="1:4">
      <c r="A32029" s="215" t="s">
        <v>100461</v>
      </c>
      <c r="B32029" s="215">
        <v>1</v>
      </c>
      <c r="C32029" s="216" t="s">
        <v>100462</v>
      </c>
      <c r="D32029" s="215" t="s">
        <v>100463</v>
      </c>
    </row>
    <row r="32030" spans="1:4">
      <c r="A32030" s="215" t="s">
        <v>100464</v>
      </c>
      <c r="B32030" s="215">
        <v>1</v>
      </c>
      <c r="C32030" s="216" t="s">
        <v>100465</v>
      </c>
      <c r="D32030" s="215" t="s">
        <v>100466</v>
      </c>
    </row>
    <row r="32031" spans="1:4">
      <c r="A32031" s="215" t="s">
        <v>100467</v>
      </c>
      <c r="B32031" s="215">
        <v>1</v>
      </c>
      <c r="C32031" s="216" t="s">
        <v>100468</v>
      </c>
      <c r="D32031" s="215" t="s">
        <v>100469</v>
      </c>
    </row>
    <row r="32032" spans="1:4">
      <c r="A32032" s="215" t="s">
        <v>100470</v>
      </c>
      <c r="B32032" s="215">
        <v>1</v>
      </c>
      <c r="C32032" s="216" t="s">
        <v>100471</v>
      </c>
      <c r="D32032" s="215" t="s">
        <v>100472</v>
      </c>
    </row>
    <row r="32033" spans="1:4">
      <c r="A32033" s="215" t="s">
        <v>100473</v>
      </c>
      <c r="B32033" s="215">
        <v>1</v>
      </c>
      <c r="C32033" s="216" t="s">
        <v>100474</v>
      </c>
      <c r="D32033" s="215" t="s">
        <v>100475</v>
      </c>
    </row>
    <row r="32034" spans="1:4">
      <c r="A32034" s="215" t="s">
        <v>100476</v>
      </c>
      <c r="B32034" s="215">
        <v>1</v>
      </c>
      <c r="C32034" s="216" t="s">
        <v>100477</v>
      </c>
      <c r="D32034" s="215" t="s">
        <v>100478</v>
      </c>
    </row>
    <row r="32035" spans="1:4">
      <c r="A32035" s="215" t="s">
        <v>100479</v>
      </c>
      <c r="B32035" s="215">
        <v>1</v>
      </c>
      <c r="C32035" s="216" t="s">
        <v>100480</v>
      </c>
      <c r="D32035" s="215" t="s">
        <v>100481</v>
      </c>
    </row>
    <row r="32036" spans="1:4">
      <c r="A32036" s="215" t="s">
        <v>100482</v>
      </c>
      <c r="B32036" s="215">
        <v>1</v>
      </c>
      <c r="C32036" s="216" t="s">
        <v>100483</v>
      </c>
      <c r="D32036" s="215" t="s">
        <v>100484</v>
      </c>
    </row>
    <row r="32037" spans="1:4">
      <c r="A32037" s="215" t="s">
        <v>100485</v>
      </c>
      <c r="B32037" s="215">
        <v>1</v>
      </c>
      <c r="C32037" s="216" t="s">
        <v>100486</v>
      </c>
      <c r="D32037" s="215" t="s">
        <v>100487</v>
      </c>
    </row>
    <row r="32038" spans="1:4">
      <c r="A32038" s="215" t="s">
        <v>100488</v>
      </c>
      <c r="B32038" s="215">
        <v>1</v>
      </c>
      <c r="C32038" s="216" t="s">
        <v>100489</v>
      </c>
      <c r="D32038" s="215" t="s">
        <v>100490</v>
      </c>
    </row>
    <row r="32039" spans="1:4">
      <c r="A32039" s="215" t="s">
        <v>100491</v>
      </c>
      <c r="B32039" s="215">
        <v>1</v>
      </c>
      <c r="C32039" s="216" t="s">
        <v>100492</v>
      </c>
      <c r="D32039" s="215" t="s">
        <v>100493</v>
      </c>
    </row>
    <row r="32040" spans="1:4">
      <c r="A32040" s="215" t="s">
        <v>100494</v>
      </c>
      <c r="B32040" s="215">
        <v>1</v>
      </c>
      <c r="C32040" s="216" t="s">
        <v>100495</v>
      </c>
      <c r="D32040" s="215" t="s">
        <v>100496</v>
      </c>
    </row>
    <row r="32041" spans="1:4">
      <c r="A32041" s="215" t="s">
        <v>100497</v>
      </c>
      <c r="B32041" s="215">
        <v>1</v>
      </c>
      <c r="C32041" s="216" t="s">
        <v>100498</v>
      </c>
      <c r="D32041" s="215" t="s">
        <v>100499</v>
      </c>
    </row>
    <row r="32042" spans="1:4">
      <c r="A32042" s="215" t="s">
        <v>100500</v>
      </c>
      <c r="B32042" s="215">
        <v>1</v>
      </c>
      <c r="C32042" s="216" t="s">
        <v>100501</v>
      </c>
      <c r="D32042" s="215" t="s">
        <v>100502</v>
      </c>
    </row>
    <row r="32043" spans="1:4">
      <c r="A32043" s="215" t="s">
        <v>100503</v>
      </c>
      <c r="B32043" s="215">
        <v>1</v>
      </c>
      <c r="C32043" s="216" t="s">
        <v>100504</v>
      </c>
      <c r="D32043" s="215" t="s">
        <v>100505</v>
      </c>
    </row>
    <row r="32044" spans="1:4">
      <c r="A32044" s="215" t="s">
        <v>100506</v>
      </c>
      <c r="B32044" s="215">
        <v>1</v>
      </c>
      <c r="C32044" s="216" t="s">
        <v>100507</v>
      </c>
      <c r="D32044" s="215" t="s">
        <v>100508</v>
      </c>
    </row>
    <row r="32045" spans="1:4">
      <c r="A32045" s="215" t="s">
        <v>100509</v>
      </c>
      <c r="B32045" s="215">
        <v>1</v>
      </c>
      <c r="C32045" s="216" t="s">
        <v>100510</v>
      </c>
      <c r="D32045" s="215" t="s">
        <v>100511</v>
      </c>
    </row>
    <row r="32046" spans="1:4">
      <c r="A32046" s="215" t="s">
        <v>100512</v>
      </c>
      <c r="B32046" s="215">
        <v>1</v>
      </c>
      <c r="C32046" s="216" t="s">
        <v>100513</v>
      </c>
      <c r="D32046" s="215" t="s">
        <v>100514</v>
      </c>
    </row>
    <row r="32047" spans="1:4">
      <c r="A32047" s="215" t="s">
        <v>100515</v>
      </c>
      <c r="B32047" s="215">
        <v>1</v>
      </c>
      <c r="C32047" s="216" t="s">
        <v>100516</v>
      </c>
      <c r="D32047" s="215" t="s">
        <v>100517</v>
      </c>
    </row>
    <row r="32048" spans="1:4">
      <c r="A32048" s="215" t="s">
        <v>100518</v>
      </c>
      <c r="B32048" s="215">
        <v>1</v>
      </c>
      <c r="C32048" s="216" t="s">
        <v>100519</v>
      </c>
      <c r="D32048" s="215" t="s">
        <v>100520</v>
      </c>
    </row>
    <row r="32049" spans="1:4">
      <c r="A32049" s="215" t="s">
        <v>100521</v>
      </c>
      <c r="B32049" s="215">
        <v>1</v>
      </c>
      <c r="C32049" s="216" t="s">
        <v>100522</v>
      </c>
      <c r="D32049" s="215" t="s">
        <v>100523</v>
      </c>
    </row>
    <row r="32050" spans="1:4">
      <c r="A32050" s="215" t="s">
        <v>100524</v>
      </c>
      <c r="B32050" s="215">
        <v>1</v>
      </c>
      <c r="C32050" s="216" t="s">
        <v>100525</v>
      </c>
      <c r="D32050" s="215" t="s">
        <v>100526</v>
      </c>
    </row>
    <row r="32051" spans="1:4">
      <c r="A32051" s="215" t="s">
        <v>100527</v>
      </c>
      <c r="B32051" s="215">
        <v>1</v>
      </c>
      <c r="C32051" s="216" t="s">
        <v>100528</v>
      </c>
      <c r="D32051" s="215" t="s">
        <v>100529</v>
      </c>
    </row>
    <row r="32052" spans="1:4">
      <c r="A32052" s="215" t="s">
        <v>100530</v>
      </c>
      <c r="B32052" s="215">
        <v>1</v>
      </c>
      <c r="C32052" s="216" t="s">
        <v>100531</v>
      </c>
      <c r="D32052" s="215" t="s">
        <v>100532</v>
      </c>
    </row>
    <row r="32053" spans="1:4">
      <c r="A32053" s="215" t="s">
        <v>100533</v>
      </c>
      <c r="B32053" s="215">
        <v>1</v>
      </c>
      <c r="C32053" s="216" t="s">
        <v>100534</v>
      </c>
      <c r="D32053" s="215" t="s">
        <v>100535</v>
      </c>
    </row>
    <row r="32054" spans="1:4">
      <c r="A32054" s="215" t="s">
        <v>100536</v>
      </c>
      <c r="B32054" s="215">
        <v>1</v>
      </c>
      <c r="C32054" s="216" t="s">
        <v>100537</v>
      </c>
      <c r="D32054" s="215" t="s">
        <v>100538</v>
      </c>
    </row>
    <row r="32055" spans="1:4">
      <c r="A32055" s="215" t="s">
        <v>100539</v>
      </c>
      <c r="B32055" s="215">
        <v>1</v>
      </c>
      <c r="C32055" s="216" t="s">
        <v>100540</v>
      </c>
      <c r="D32055" s="215" t="s">
        <v>100541</v>
      </c>
    </row>
    <row r="32056" spans="1:4">
      <c r="A32056" s="215" t="s">
        <v>100542</v>
      </c>
      <c r="B32056" s="215">
        <v>1</v>
      </c>
      <c r="C32056" s="216" t="s">
        <v>100543</v>
      </c>
      <c r="D32056" s="215" t="s">
        <v>100544</v>
      </c>
    </row>
    <row r="32057" spans="1:4">
      <c r="A32057" s="215" t="s">
        <v>100545</v>
      </c>
      <c r="B32057" s="215">
        <v>1</v>
      </c>
      <c r="C32057" s="216" t="s">
        <v>100546</v>
      </c>
      <c r="D32057" s="215" t="s">
        <v>100547</v>
      </c>
    </row>
    <row r="32058" spans="1:4">
      <c r="A32058" s="215" t="s">
        <v>100548</v>
      </c>
      <c r="B32058" s="215">
        <v>1</v>
      </c>
      <c r="C32058" s="216" t="s">
        <v>100549</v>
      </c>
      <c r="D32058" s="215" t="s">
        <v>100550</v>
      </c>
    </row>
    <row r="32059" spans="1:4">
      <c r="A32059" s="215" t="s">
        <v>100551</v>
      </c>
      <c r="B32059" s="215">
        <v>1</v>
      </c>
      <c r="C32059" s="216" t="s">
        <v>100552</v>
      </c>
      <c r="D32059" s="215" t="s">
        <v>100553</v>
      </c>
    </row>
    <row r="32060" spans="1:4">
      <c r="A32060" s="215" t="s">
        <v>100554</v>
      </c>
      <c r="B32060" s="215">
        <v>1</v>
      </c>
      <c r="C32060" s="216" t="s">
        <v>100555</v>
      </c>
      <c r="D32060" s="215" t="s">
        <v>100556</v>
      </c>
    </row>
    <row r="32061" spans="1:4">
      <c r="A32061" s="215" t="s">
        <v>100557</v>
      </c>
      <c r="B32061" s="215">
        <v>1</v>
      </c>
      <c r="C32061" s="216" t="s">
        <v>100558</v>
      </c>
      <c r="D32061" s="215" t="s">
        <v>100559</v>
      </c>
    </row>
    <row r="32062" spans="1:4">
      <c r="A32062" s="215" t="s">
        <v>100560</v>
      </c>
      <c r="B32062" s="215">
        <v>2</v>
      </c>
      <c r="C32062" s="216" t="s">
        <v>100561</v>
      </c>
      <c r="D32062" s="215" t="s">
        <v>99759</v>
      </c>
    </row>
    <row r="32063" spans="1:4">
      <c r="A32063" s="215" t="s">
        <v>100562</v>
      </c>
      <c r="B32063" s="215">
        <v>1</v>
      </c>
      <c r="C32063" s="216" t="s">
        <v>100563</v>
      </c>
      <c r="D32063" s="215" t="s">
        <v>99762</v>
      </c>
    </row>
    <row r="32064" spans="1:4">
      <c r="A32064" s="215" t="s">
        <v>100564</v>
      </c>
      <c r="B32064" s="215">
        <v>1</v>
      </c>
      <c r="C32064" s="216" t="s">
        <v>100565</v>
      </c>
      <c r="D32064" s="215" t="s">
        <v>100566</v>
      </c>
    </row>
    <row r="32065" spans="1:4">
      <c r="A32065" s="215" t="s">
        <v>100567</v>
      </c>
      <c r="B32065" s="215">
        <v>1</v>
      </c>
      <c r="C32065" s="216" t="s">
        <v>100568</v>
      </c>
      <c r="D32065" s="215" t="s">
        <v>99789</v>
      </c>
    </row>
    <row r="32066" spans="1:4">
      <c r="A32066" s="215" t="s">
        <v>100569</v>
      </c>
      <c r="B32066" s="215">
        <v>1</v>
      </c>
      <c r="C32066" s="216" t="s">
        <v>100570</v>
      </c>
      <c r="D32066" s="215" t="s">
        <v>100571</v>
      </c>
    </row>
    <row r="32067" spans="1:4">
      <c r="A32067" s="215" t="s">
        <v>100572</v>
      </c>
      <c r="B32067" s="215">
        <v>1</v>
      </c>
      <c r="C32067" s="216" t="s">
        <v>100573</v>
      </c>
      <c r="D32067" s="215" t="s">
        <v>100574</v>
      </c>
    </row>
    <row r="32068" spans="1:4">
      <c r="A32068" s="215" t="s">
        <v>100575</v>
      </c>
      <c r="B32068" s="215">
        <v>1</v>
      </c>
      <c r="C32068" s="216" t="s">
        <v>100576</v>
      </c>
      <c r="D32068" s="215" t="s">
        <v>100577</v>
      </c>
    </row>
    <row r="32069" spans="1:4">
      <c r="A32069" s="215" t="s">
        <v>100578</v>
      </c>
      <c r="B32069" s="215">
        <v>1</v>
      </c>
      <c r="C32069" s="216" t="s">
        <v>100579</v>
      </c>
      <c r="D32069" s="215" t="s">
        <v>100580</v>
      </c>
    </row>
    <row r="32070" spans="1:4">
      <c r="A32070" s="215" t="s">
        <v>100581</v>
      </c>
      <c r="B32070" s="215">
        <v>1</v>
      </c>
      <c r="C32070" s="216" t="s">
        <v>100582</v>
      </c>
      <c r="D32070" s="215" t="s">
        <v>99798</v>
      </c>
    </row>
    <row r="32071" spans="1:4">
      <c r="A32071" s="215" t="s">
        <v>100583</v>
      </c>
      <c r="B32071" s="215">
        <v>1</v>
      </c>
      <c r="C32071" s="216" t="s">
        <v>100584</v>
      </c>
      <c r="D32071" s="215" t="s">
        <v>100585</v>
      </c>
    </row>
    <row r="32072" spans="1:4">
      <c r="A32072" s="215" t="s">
        <v>100586</v>
      </c>
      <c r="B32072" s="215">
        <v>1</v>
      </c>
      <c r="C32072" s="216" t="s">
        <v>100587</v>
      </c>
      <c r="D32072" s="215" t="s">
        <v>100588</v>
      </c>
    </row>
    <row r="32073" spans="1:4">
      <c r="A32073" s="215" t="s">
        <v>100589</v>
      </c>
      <c r="B32073" s="215">
        <v>1</v>
      </c>
      <c r="C32073" s="216" t="s">
        <v>100590</v>
      </c>
      <c r="D32073" s="215" t="s">
        <v>100591</v>
      </c>
    </row>
    <row r="32074" spans="1:4">
      <c r="A32074" s="215" t="s">
        <v>100592</v>
      </c>
      <c r="B32074" s="215">
        <v>1</v>
      </c>
      <c r="C32074" s="216" t="s">
        <v>100593</v>
      </c>
      <c r="D32074" s="215" t="s">
        <v>100594</v>
      </c>
    </row>
    <row r="32075" spans="1:4">
      <c r="A32075" s="215" t="s">
        <v>100595</v>
      </c>
      <c r="B32075" s="215">
        <v>1</v>
      </c>
      <c r="C32075" s="216" t="s">
        <v>100596</v>
      </c>
      <c r="D32075" s="215" t="s">
        <v>99816</v>
      </c>
    </row>
    <row r="32076" spans="1:4">
      <c r="A32076" s="215" t="s">
        <v>100597</v>
      </c>
      <c r="B32076" s="215">
        <v>1</v>
      </c>
      <c r="C32076" s="216" t="s">
        <v>100598</v>
      </c>
      <c r="D32076" s="215" t="s">
        <v>99819</v>
      </c>
    </row>
    <row r="32077" spans="1:4">
      <c r="A32077" s="215" t="s">
        <v>100599</v>
      </c>
      <c r="B32077" s="215">
        <v>1</v>
      </c>
      <c r="C32077" s="216" t="s">
        <v>100600</v>
      </c>
      <c r="D32077" s="215" t="s">
        <v>100344</v>
      </c>
    </row>
    <row r="32078" spans="1:4">
      <c r="A32078" s="215" t="s">
        <v>100601</v>
      </c>
      <c r="B32078" s="215">
        <v>1</v>
      </c>
      <c r="C32078" s="216" t="s">
        <v>100602</v>
      </c>
      <c r="D32078" s="215" t="s">
        <v>100603</v>
      </c>
    </row>
    <row r="32079" spans="1:4">
      <c r="A32079" s="215" t="s">
        <v>100604</v>
      </c>
      <c r="B32079" s="215">
        <v>1</v>
      </c>
      <c r="C32079" s="216" t="s">
        <v>100605</v>
      </c>
      <c r="D32079" s="215" t="s">
        <v>100606</v>
      </c>
    </row>
    <row r="32080" spans="1:4">
      <c r="A32080" s="215" t="s">
        <v>100607</v>
      </c>
      <c r="B32080" s="215">
        <v>1</v>
      </c>
      <c r="C32080" s="216" t="s">
        <v>100608</v>
      </c>
      <c r="D32080" s="215" t="s">
        <v>100609</v>
      </c>
    </row>
    <row r="32081" spans="1:4">
      <c r="A32081" s="215" t="s">
        <v>100610</v>
      </c>
      <c r="B32081" s="215">
        <v>1</v>
      </c>
      <c r="C32081" s="216" t="s">
        <v>100611</v>
      </c>
      <c r="D32081" s="215" t="s">
        <v>100612</v>
      </c>
    </row>
    <row r="32082" spans="1:4">
      <c r="A32082" s="215" t="s">
        <v>100613</v>
      </c>
      <c r="B32082" s="215">
        <v>1</v>
      </c>
      <c r="C32082" s="216" t="s">
        <v>100614</v>
      </c>
      <c r="D32082" s="215" t="s">
        <v>100615</v>
      </c>
    </row>
    <row r="32083" spans="1:4">
      <c r="A32083" s="215" t="s">
        <v>100616</v>
      </c>
      <c r="B32083" s="215">
        <v>1</v>
      </c>
      <c r="C32083" s="216" t="s">
        <v>100617</v>
      </c>
      <c r="D32083" s="215" t="s">
        <v>100618</v>
      </c>
    </row>
    <row r="32084" spans="1:4">
      <c r="A32084" s="215" t="s">
        <v>100619</v>
      </c>
      <c r="B32084" s="215">
        <v>1</v>
      </c>
      <c r="C32084" s="216" t="s">
        <v>100620</v>
      </c>
      <c r="D32084" s="215" t="s">
        <v>100621</v>
      </c>
    </row>
    <row r="32085" spans="1:4">
      <c r="A32085" s="215" t="s">
        <v>100622</v>
      </c>
      <c r="B32085" s="215">
        <v>1</v>
      </c>
      <c r="C32085" s="216" t="s">
        <v>100623</v>
      </c>
      <c r="D32085" s="215" t="s">
        <v>99876</v>
      </c>
    </row>
    <row r="32086" spans="1:4">
      <c r="A32086" s="215" t="s">
        <v>100624</v>
      </c>
      <c r="B32086" s="215">
        <v>1</v>
      </c>
      <c r="C32086" s="216" t="s">
        <v>100625</v>
      </c>
      <c r="D32086" s="215" t="s">
        <v>99879</v>
      </c>
    </row>
    <row r="32087" spans="1:4">
      <c r="A32087" s="215" t="s">
        <v>100626</v>
      </c>
      <c r="B32087" s="215">
        <v>1</v>
      </c>
      <c r="C32087" s="216" t="s">
        <v>100627</v>
      </c>
      <c r="D32087" s="215" t="s">
        <v>100628</v>
      </c>
    </row>
    <row r="32088" spans="1:4">
      <c r="A32088" s="215" t="s">
        <v>100629</v>
      </c>
      <c r="B32088" s="215">
        <v>1</v>
      </c>
      <c r="C32088" s="216" t="s">
        <v>100630</v>
      </c>
      <c r="D32088" s="215" t="s">
        <v>99888</v>
      </c>
    </row>
    <row r="32089" spans="1:4">
      <c r="A32089" s="215" t="s">
        <v>100631</v>
      </c>
      <c r="B32089" s="215">
        <v>1</v>
      </c>
      <c r="C32089" s="216" t="s">
        <v>100632</v>
      </c>
      <c r="D32089" s="215" t="s">
        <v>100633</v>
      </c>
    </row>
    <row r="32090" spans="1:4">
      <c r="A32090" s="215" t="s">
        <v>100634</v>
      </c>
      <c r="B32090" s="215">
        <v>1</v>
      </c>
      <c r="C32090" s="216" t="s">
        <v>100635</v>
      </c>
      <c r="D32090" s="215" t="s">
        <v>100636</v>
      </c>
    </row>
    <row r="32091" spans="1:4">
      <c r="A32091" s="215" t="s">
        <v>100637</v>
      </c>
      <c r="B32091" s="215">
        <v>1</v>
      </c>
      <c r="C32091" s="216" t="s">
        <v>100638</v>
      </c>
      <c r="D32091" s="215" t="s">
        <v>100639</v>
      </c>
    </row>
    <row r="32092" spans="1:4">
      <c r="A32092" s="215" t="s">
        <v>100640</v>
      </c>
      <c r="B32092" s="215">
        <v>1</v>
      </c>
      <c r="C32092" s="216" t="s">
        <v>100641</v>
      </c>
      <c r="D32092" s="215" t="s">
        <v>100642</v>
      </c>
    </row>
    <row r="32093" spans="1:4">
      <c r="A32093" s="215" t="s">
        <v>100643</v>
      </c>
      <c r="B32093" s="215">
        <v>1</v>
      </c>
      <c r="C32093" s="216" t="s">
        <v>100644</v>
      </c>
      <c r="D32093" s="215" t="s">
        <v>100645</v>
      </c>
    </row>
    <row r="32094" spans="1:4">
      <c r="A32094" s="215" t="s">
        <v>100646</v>
      </c>
      <c r="B32094" s="215">
        <v>1</v>
      </c>
      <c r="C32094" s="216" t="s">
        <v>100647</v>
      </c>
      <c r="D32094" s="215" t="s">
        <v>100648</v>
      </c>
    </row>
    <row r="32095" spans="1:4">
      <c r="A32095" s="215" t="s">
        <v>100649</v>
      </c>
      <c r="B32095" s="215">
        <v>1</v>
      </c>
      <c r="C32095" s="216" t="s">
        <v>100650</v>
      </c>
      <c r="D32095" s="215" t="s">
        <v>100651</v>
      </c>
    </row>
    <row r="32096" spans="1:4">
      <c r="A32096" s="215" t="s">
        <v>100652</v>
      </c>
      <c r="B32096" s="215">
        <v>1</v>
      </c>
      <c r="C32096" s="216" t="s">
        <v>100653</v>
      </c>
      <c r="D32096" s="215" t="s">
        <v>100654</v>
      </c>
    </row>
    <row r="32097" spans="1:4">
      <c r="A32097" s="215" t="s">
        <v>100655</v>
      </c>
      <c r="B32097" s="215">
        <v>1</v>
      </c>
      <c r="C32097" s="216" t="s">
        <v>100656</v>
      </c>
      <c r="D32097" s="215" t="s">
        <v>100657</v>
      </c>
    </row>
    <row r="32098" spans="1:4">
      <c r="A32098" s="215" t="s">
        <v>100658</v>
      </c>
      <c r="B32098" s="215">
        <v>1</v>
      </c>
      <c r="C32098" s="216" t="s">
        <v>100659</v>
      </c>
      <c r="D32098" s="215" t="s">
        <v>100660</v>
      </c>
    </row>
    <row r="32099" spans="1:4">
      <c r="A32099" s="215" t="s">
        <v>100661</v>
      </c>
      <c r="B32099" s="215">
        <v>1</v>
      </c>
      <c r="C32099" s="216" t="s">
        <v>100662</v>
      </c>
      <c r="D32099" s="215" t="s">
        <v>100663</v>
      </c>
    </row>
    <row r="32100" spans="1:4">
      <c r="A32100" s="215" t="s">
        <v>100664</v>
      </c>
      <c r="B32100" s="215">
        <v>1</v>
      </c>
      <c r="C32100" s="216" t="s">
        <v>100665</v>
      </c>
      <c r="D32100" s="215" t="s">
        <v>100666</v>
      </c>
    </row>
    <row r="32101" spans="1:4">
      <c r="A32101" s="215" t="s">
        <v>100667</v>
      </c>
      <c r="B32101" s="215">
        <v>1</v>
      </c>
      <c r="C32101" s="216" t="s">
        <v>100668</v>
      </c>
      <c r="D32101" s="215" t="s">
        <v>100669</v>
      </c>
    </row>
    <row r="32102" spans="1:4">
      <c r="A32102" s="215" t="s">
        <v>100670</v>
      </c>
      <c r="B32102" s="215">
        <v>1</v>
      </c>
      <c r="C32102" s="216" t="s">
        <v>100671</v>
      </c>
      <c r="D32102" s="215" t="s">
        <v>100672</v>
      </c>
    </row>
    <row r="32103" spans="1:4">
      <c r="A32103" s="215" t="s">
        <v>100673</v>
      </c>
      <c r="B32103" s="215">
        <v>1</v>
      </c>
      <c r="C32103" s="216" t="s">
        <v>100674</v>
      </c>
      <c r="D32103" s="215" t="s">
        <v>100675</v>
      </c>
    </row>
    <row r="32104" spans="1:4">
      <c r="A32104" s="215" t="s">
        <v>100676</v>
      </c>
      <c r="B32104" s="215">
        <v>1</v>
      </c>
      <c r="C32104" s="216" t="s">
        <v>100677</v>
      </c>
      <c r="D32104" s="215" t="s">
        <v>100678</v>
      </c>
    </row>
    <row r="32105" spans="1:4">
      <c r="A32105" s="215" t="s">
        <v>100679</v>
      </c>
      <c r="B32105" s="215">
        <v>1</v>
      </c>
      <c r="C32105" s="216" t="s">
        <v>100680</v>
      </c>
      <c r="D32105" s="215" t="s">
        <v>100681</v>
      </c>
    </row>
    <row r="32106" spans="1:4">
      <c r="A32106" s="215" t="s">
        <v>100682</v>
      </c>
      <c r="B32106" s="215">
        <v>1</v>
      </c>
      <c r="C32106" s="216" t="s">
        <v>100683</v>
      </c>
      <c r="D32106" s="215" t="s">
        <v>100684</v>
      </c>
    </row>
    <row r="32107" spans="1:4">
      <c r="A32107" s="215" t="s">
        <v>100685</v>
      </c>
      <c r="B32107" s="215">
        <v>1</v>
      </c>
      <c r="C32107" s="216" t="s">
        <v>100686</v>
      </c>
      <c r="D32107" s="215" t="s">
        <v>100687</v>
      </c>
    </row>
    <row r="32108" spans="1:4">
      <c r="A32108" s="215" t="s">
        <v>100688</v>
      </c>
      <c r="B32108" s="215">
        <v>1</v>
      </c>
      <c r="C32108" s="216" t="s">
        <v>100689</v>
      </c>
      <c r="D32108" s="215" t="s">
        <v>100690</v>
      </c>
    </row>
    <row r="32109" spans="1:4">
      <c r="A32109" s="215" t="s">
        <v>100691</v>
      </c>
      <c r="B32109" s="215">
        <v>1</v>
      </c>
      <c r="C32109" s="216" t="s">
        <v>100692</v>
      </c>
      <c r="D32109" s="215" t="s">
        <v>100693</v>
      </c>
    </row>
    <row r="32110" spans="1:4">
      <c r="A32110" s="215" t="s">
        <v>100694</v>
      </c>
      <c r="B32110" s="215">
        <v>1</v>
      </c>
      <c r="C32110" s="216" t="s">
        <v>100695</v>
      </c>
      <c r="D32110" s="215" t="s">
        <v>100696</v>
      </c>
    </row>
    <row r="32111" spans="1:4">
      <c r="A32111" s="215" t="s">
        <v>100697</v>
      </c>
      <c r="B32111" s="215">
        <v>1</v>
      </c>
      <c r="C32111" s="216" t="s">
        <v>100698</v>
      </c>
      <c r="D32111" s="215" t="s">
        <v>100699</v>
      </c>
    </row>
    <row r="32112" spans="1:4">
      <c r="A32112" s="215" t="s">
        <v>100700</v>
      </c>
      <c r="B32112" s="215">
        <v>1</v>
      </c>
      <c r="C32112" s="216" t="s">
        <v>100701</v>
      </c>
      <c r="D32112" s="215" t="s">
        <v>100702</v>
      </c>
    </row>
    <row r="32113" spans="1:4">
      <c r="A32113" s="215" t="s">
        <v>100703</v>
      </c>
      <c r="B32113" s="215">
        <v>1</v>
      </c>
      <c r="C32113" s="216" t="s">
        <v>100704</v>
      </c>
      <c r="D32113" s="215" t="s">
        <v>100705</v>
      </c>
    </row>
    <row r="32114" spans="1:4">
      <c r="A32114" s="215" t="s">
        <v>100706</v>
      </c>
      <c r="B32114" s="215">
        <v>1</v>
      </c>
      <c r="C32114" s="216" t="s">
        <v>100707</v>
      </c>
      <c r="D32114" s="215" t="s">
        <v>100708</v>
      </c>
    </row>
    <row r="32115" spans="1:4">
      <c r="A32115" s="215" t="s">
        <v>100709</v>
      </c>
      <c r="B32115" s="215">
        <v>1</v>
      </c>
      <c r="C32115" s="216" t="s">
        <v>100710</v>
      </c>
      <c r="D32115" s="215" t="s">
        <v>100711</v>
      </c>
    </row>
    <row r="32116" spans="1:4">
      <c r="A32116" s="215" t="s">
        <v>100712</v>
      </c>
      <c r="B32116" s="215">
        <v>1</v>
      </c>
      <c r="C32116" s="216" t="s">
        <v>100713</v>
      </c>
      <c r="D32116" s="215" t="s">
        <v>100714</v>
      </c>
    </row>
    <row r="32117" spans="1:4">
      <c r="A32117" s="215" t="s">
        <v>100715</v>
      </c>
      <c r="B32117" s="215">
        <v>1</v>
      </c>
      <c r="C32117" s="216" t="s">
        <v>100716</v>
      </c>
      <c r="D32117" s="215" t="s">
        <v>100717</v>
      </c>
    </row>
    <row r="32118" spans="1:4">
      <c r="A32118" s="215" t="s">
        <v>100718</v>
      </c>
      <c r="B32118" s="215">
        <v>1</v>
      </c>
      <c r="C32118" s="216" t="s">
        <v>100719</v>
      </c>
      <c r="D32118" s="215" t="s">
        <v>100062</v>
      </c>
    </row>
    <row r="32119" spans="1:4">
      <c r="A32119" s="215" t="s">
        <v>100720</v>
      </c>
      <c r="B32119" s="215">
        <v>1</v>
      </c>
      <c r="C32119" s="216" t="s">
        <v>100721</v>
      </c>
      <c r="D32119" s="215" t="s">
        <v>100722</v>
      </c>
    </row>
    <row r="32120" spans="1:4">
      <c r="A32120" s="215" t="s">
        <v>100723</v>
      </c>
      <c r="B32120" s="215">
        <v>1</v>
      </c>
      <c r="C32120" s="216" t="s">
        <v>100724</v>
      </c>
      <c r="D32120" s="215" t="s">
        <v>100725</v>
      </c>
    </row>
    <row r="32121" spans="1:4">
      <c r="A32121" s="215" t="s">
        <v>100726</v>
      </c>
      <c r="B32121" s="215">
        <v>1</v>
      </c>
      <c r="C32121" s="216" t="s">
        <v>100727</v>
      </c>
      <c r="D32121" s="215" t="s">
        <v>100728</v>
      </c>
    </row>
    <row r="32122" spans="1:4">
      <c r="A32122" s="215" t="s">
        <v>100729</v>
      </c>
      <c r="B32122" s="215">
        <v>1</v>
      </c>
      <c r="C32122" s="216" t="s">
        <v>100730</v>
      </c>
      <c r="D32122" s="215" t="s">
        <v>100731</v>
      </c>
    </row>
    <row r="32123" spans="1:4">
      <c r="A32123" s="215" t="s">
        <v>100732</v>
      </c>
      <c r="B32123" s="215">
        <v>1</v>
      </c>
      <c r="C32123" s="216" t="s">
        <v>100733</v>
      </c>
      <c r="D32123" s="215" t="s">
        <v>100734</v>
      </c>
    </row>
    <row r="32124" spans="1:4">
      <c r="A32124" s="215" t="s">
        <v>100735</v>
      </c>
      <c r="B32124" s="215">
        <v>1</v>
      </c>
      <c r="C32124" s="216" t="s">
        <v>100736</v>
      </c>
      <c r="D32124" s="215" t="s">
        <v>100737</v>
      </c>
    </row>
    <row r="32125" spans="1:4">
      <c r="A32125" s="215" t="s">
        <v>100738</v>
      </c>
      <c r="B32125" s="215">
        <v>1</v>
      </c>
      <c r="C32125" s="216" t="s">
        <v>100739</v>
      </c>
      <c r="D32125" s="215" t="s">
        <v>100740</v>
      </c>
    </row>
    <row r="32126" spans="1:4">
      <c r="A32126" s="215" t="s">
        <v>100741</v>
      </c>
      <c r="B32126" s="215">
        <v>1</v>
      </c>
      <c r="C32126" s="216" t="s">
        <v>100742</v>
      </c>
      <c r="D32126" s="215" t="s">
        <v>100743</v>
      </c>
    </row>
    <row r="32127" spans="1:4">
      <c r="A32127" s="215" t="s">
        <v>100744</v>
      </c>
      <c r="B32127" s="215">
        <v>1</v>
      </c>
      <c r="C32127" s="216" t="s">
        <v>100745</v>
      </c>
      <c r="D32127" s="215" t="s">
        <v>100107</v>
      </c>
    </row>
    <row r="32128" spans="1:4">
      <c r="A32128" s="215" t="s">
        <v>100746</v>
      </c>
      <c r="B32128" s="215">
        <v>1</v>
      </c>
      <c r="C32128" s="216" t="s">
        <v>100747</v>
      </c>
      <c r="D32128" s="215" t="s">
        <v>100748</v>
      </c>
    </row>
    <row r="32129" spans="1:4">
      <c r="A32129" s="215" t="s">
        <v>100749</v>
      </c>
      <c r="B32129" s="215">
        <v>1</v>
      </c>
      <c r="C32129" s="216" t="s">
        <v>100750</v>
      </c>
      <c r="D32129" s="215" t="s">
        <v>100751</v>
      </c>
    </row>
    <row r="32130" spans="1:4">
      <c r="A32130" s="215" t="s">
        <v>100752</v>
      </c>
      <c r="B32130" s="215">
        <v>1</v>
      </c>
      <c r="C32130" s="216" t="s">
        <v>100753</v>
      </c>
      <c r="D32130" s="215" t="s">
        <v>100754</v>
      </c>
    </row>
    <row r="32131" spans="1:4">
      <c r="A32131" s="215" t="s">
        <v>100755</v>
      </c>
      <c r="B32131" s="215">
        <v>1</v>
      </c>
      <c r="C32131" s="216" t="s">
        <v>100756</v>
      </c>
      <c r="D32131" s="215" t="s">
        <v>100757</v>
      </c>
    </row>
    <row r="32132" spans="1:4">
      <c r="A32132" s="215" t="s">
        <v>100758</v>
      </c>
      <c r="B32132" s="215">
        <v>1</v>
      </c>
      <c r="C32132" s="216" t="s">
        <v>100759</v>
      </c>
      <c r="D32132" s="215" t="s">
        <v>100760</v>
      </c>
    </row>
    <row r="32133" spans="1:4">
      <c r="A32133" s="215" t="s">
        <v>100761</v>
      </c>
      <c r="B32133" s="215">
        <v>1</v>
      </c>
      <c r="C32133" s="216" t="s">
        <v>100762</v>
      </c>
      <c r="D32133" s="215" t="s">
        <v>100763</v>
      </c>
    </row>
    <row r="32134" spans="1:4">
      <c r="A32134" s="215" t="s">
        <v>100764</v>
      </c>
      <c r="B32134" s="215">
        <v>1</v>
      </c>
      <c r="C32134" s="216" t="s">
        <v>100765</v>
      </c>
      <c r="D32134" s="215" t="s">
        <v>100766</v>
      </c>
    </row>
    <row r="32135" spans="1:4">
      <c r="A32135" s="215" t="s">
        <v>100767</v>
      </c>
      <c r="B32135" s="215">
        <v>1</v>
      </c>
      <c r="C32135" s="216" t="s">
        <v>100768</v>
      </c>
      <c r="D32135" s="215" t="s">
        <v>100769</v>
      </c>
    </row>
    <row r="32136" spans="1:4">
      <c r="A32136" s="215" t="s">
        <v>100770</v>
      </c>
      <c r="B32136" s="215">
        <v>1</v>
      </c>
      <c r="C32136" s="216" t="s">
        <v>100771</v>
      </c>
      <c r="D32136" s="215" t="s">
        <v>100772</v>
      </c>
    </row>
    <row r="32137" spans="1:4">
      <c r="A32137" s="215" t="s">
        <v>100773</v>
      </c>
      <c r="B32137" s="215">
        <v>1</v>
      </c>
      <c r="C32137" s="216" t="s">
        <v>100774</v>
      </c>
      <c r="D32137" s="215" t="s">
        <v>100775</v>
      </c>
    </row>
    <row r="32138" spans="1:4">
      <c r="A32138" s="215" t="s">
        <v>100776</v>
      </c>
      <c r="B32138" s="215">
        <v>1</v>
      </c>
      <c r="C32138" s="216" t="s">
        <v>100777</v>
      </c>
      <c r="D32138" s="215" t="s">
        <v>100778</v>
      </c>
    </row>
    <row r="32139" spans="1:4">
      <c r="A32139" s="215" t="s">
        <v>100779</v>
      </c>
      <c r="B32139" s="215">
        <v>1</v>
      </c>
      <c r="C32139" s="216" t="s">
        <v>100780</v>
      </c>
      <c r="D32139" s="215" t="s">
        <v>100781</v>
      </c>
    </row>
    <row r="32140" spans="1:4">
      <c r="A32140" s="215" t="s">
        <v>100782</v>
      </c>
      <c r="B32140" s="215">
        <v>1</v>
      </c>
      <c r="C32140" s="216" t="s">
        <v>100783</v>
      </c>
      <c r="D32140" s="215" t="s">
        <v>100784</v>
      </c>
    </row>
    <row r="32141" spans="1:4">
      <c r="A32141" s="215" t="s">
        <v>100785</v>
      </c>
      <c r="B32141" s="215">
        <v>1</v>
      </c>
      <c r="C32141" s="216" t="s">
        <v>100786</v>
      </c>
      <c r="D32141" s="215" t="s">
        <v>100787</v>
      </c>
    </row>
    <row r="32142" spans="1:4">
      <c r="A32142" s="215" t="s">
        <v>100788</v>
      </c>
      <c r="B32142" s="215">
        <v>1</v>
      </c>
      <c r="C32142" s="216" t="s">
        <v>100789</v>
      </c>
      <c r="D32142" s="215" t="s">
        <v>100215</v>
      </c>
    </row>
    <row r="32143" spans="1:4">
      <c r="A32143" s="215" t="s">
        <v>100790</v>
      </c>
      <c r="B32143" s="215">
        <v>1</v>
      </c>
      <c r="C32143" s="216" t="s">
        <v>100791</v>
      </c>
      <c r="D32143" s="215" t="s">
        <v>100792</v>
      </c>
    </row>
    <row r="32144" spans="1:4">
      <c r="A32144" s="215" t="s">
        <v>100793</v>
      </c>
      <c r="B32144" s="215">
        <v>1</v>
      </c>
      <c r="C32144" s="216" t="s">
        <v>100794</v>
      </c>
      <c r="D32144" s="215" t="s">
        <v>100795</v>
      </c>
    </row>
    <row r="32145" spans="1:4">
      <c r="A32145" s="215" t="s">
        <v>100796</v>
      </c>
      <c r="B32145" s="215">
        <v>1</v>
      </c>
      <c r="C32145" s="216" t="s">
        <v>100797</v>
      </c>
      <c r="D32145" s="215" t="s">
        <v>100798</v>
      </c>
    </row>
    <row r="32146" spans="1:4">
      <c r="A32146" s="215" t="s">
        <v>100799</v>
      </c>
      <c r="B32146" s="215">
        <v>1</v>
      </c>
      <c r="C32146" s="216" t="s">
        <v>100800</v>
      </c>
      <c r="D32146" s="215" t="s">
        <v>100801</v>
      </c>
    </row>
    <row r="32147" spans="1:4">
      <c r="A32147" s="215" t="s">
        <v>100802</v>
      </c>
      <c r="B32147" s="215">
        <v>1</v>
      </c>
      <c r="C32147" s="216" t="s">
        <v>100803</v>
      </c>
      <c r="D32147" s="215" t="s">
        <v>100804</v>
      </c>
    </row>
    <row r="32148" spans="1:4">
      <c r="A32148" s="215" t="s">
        <v>100805</v>
      </c>
      <c r="B32148" s="215">
        <v>1</v>
      </c>
      <c r="C32148" s="216" t="s">
        <v>100806</v>
      </c>
      <c r="D32148" s="215" t="s">
        <v>100807</v>
      </c>
    </row>
    <row r="32149" spans="1:4">
      <c r="A32149" s="215" t="s">
        <v>100808</v>
      </c>
      <c r="B32149" s="215">
        <v>1</v>
      </c>
      <c r="C32149" s="216" t="s">
        <v>100809</v>
      </c>
      <c r="D32149" s="215" t="s">
        <v>100810</v>
      </c>
    </row>
    <row r="32150" spans="1:4">
      <c r="A32150" s="215" t="s">
        <v>100811</v>
      </c>
      <c r="B32150" s="215">
        <v>1</v>
      </c>
      <c r="C32150" s="216" t="s">
        <v>100812</v>
      </c>
      <c r="D32150" s="215" t="s">
        <v>100813</v>
      </c>
    </row>
    <row r="32151" spans="1:4">
      <c r="A32151" s="215" t="s">
        <v>100814</v>
      </c>
      <c r="B32151" s="215">
        <v>1</v>
      </c>
      <c r="C32151" s="216" t="s">
        <v>100815</v>
      </c>
      <c r="D32151" s="215" t="s">
        <v>100816</v>
      </c>
    </row>
    <row r="32152" spans="1:4">
      <c r="A32152" s="215" t="s">
        <v>100817</v>
      </c>
      <c r="B32152" s="215">
        <v>1</v>
      </c>
      <c r="C32152" s="216" t="s">
        <v>100818</v>
      </c>
      <c r="D32152" s="215" t="s">
        <v>100819</v>
      </c>
    </row>
    <row r="32153" spans="1:4">
      <c r="A32153" s="215" t="s">
        <v>100820</v>
      </c>
      <c r="B32153" s="215">
        <v>1</v>
      </c>
      <c r="C32153" s="216" t="s">
        <v>100821</v>
      </c>
      <c r="D32153" s="215" t="s">
        <v>100822</v>
      </c>
    </row>
    <row r="32154" spans="1:4">
      <c r="A32154" s="215" t="s">
        <v>100823</v>
      </c>
      <c r="B32154" s="215">
        <v>1</v>
      </c>
      <c r="C32154" s="216" t="s">
        <v>100824</v>
      </c>
      <c r="D32154" s="215" t="s">
        <v>100825</v>
      </c>
    </row>
    <row r="32155" spans="1:4">
      <c r="A32155" s="215" t="s">
        <v>100826</v>
      </c>
      <c r="B32155" s="215">
        <v>1</v>
      </c>
      <c r="C32155" s="216" t="s">
        <v>100827</v>
      </c>
      <c r="D32155" s="215" t="s">
        <v>100828</v>
      </c>
    </row>
    <row r="32156" spans="1:4">
      <c r="A32156" s="215" t="s">
        <v>100829</v>
      </c>
      <c r="B32156" s="215">
        <v>1</v>
      </c>
      <c r="C32156" s="216" t="s">
        <v>100830</v>
      </c>
      <c r="D32156" s="215" t="s">
        <v>100831</v>
      </c>
    </row>
    <row r="32157" spans="1:4">
      <c r="A32157" s="215" t="s">
        <v>100832</v>
      </c>
      <c r="B32157" s="215">
        <v>1</v>
      </c>
      <c r="C32157" s="216" t="s">
        <v>100833</v>
      </c>
      <c r="D32157" s="215" t="s">
        <v>100834</v>
      </c>
    </row>
    <row r="32158" spans="1:4">
      <c r="A32158" s="215" t="s">
        <v>100835</v>
      </c>
      <c r="B32158" s="215">
        <v>1</v>
      </c>
      <c r="C32158" s="216" t="s">
        <v>100836</v>
      </c>
      <c r="D32158" s="215" t="s">
        <v>100837</v>
      </c>
    </row>
    <row r="32159" spans="1:4">
      <c r="A32159" s="215" t="s">
        <v>100838</v>
      </c>
      <c r="B32159" s="215">
        <v>1</v>
      </c>
      <c r="C32159" s="216" t="s">
        <v>100839</v>
      </c>
      <c r="D32159" s="215" t="s">
        <v>100840</v>
      </c>
    </row>
    <row r="32160" spans="1:4">
      <c r="A32160" s="215" t="s">
        <v>100841</v>
      </c>
      <c r="B32160" s="215">
        <v>1</v>
      </c>
      <c r="C32160" s="216" t="s">
        <v>100842</v>
      </c>
      <c r="D32160" s="215" t="s">
        <v>100843</v>
      </c>
    </row>
    <row r="32161" spans="1:4">
      <c r="A32161" s="215" t="s">
        <v>100844</v>
      </c>
      <c r="B32161" s="215">
        <v>2</v>
      </c>
      <c r="C32161" s="216" t="s">
        <v>100845</v>
      </c>
      <c r="D32161" s="215" t="s">
        <v>100846</v>
      </c>
    </row>
    <row r="32162" spans="1:4">
      <c r="A32162" s="215" t="s">
        <v>100847</v>
      </c>
      <c r="B32162" s="215">
        <v>1</v>
      </c>
      <c r="C32162" s="216" t="s">
        <v>100848</v>
      </c>
      <c r="D32162" s="215" t="s">
        <v>100849</v>
      </c>
    </row>
    <row r="32163" spans="1:4">
      <c r="A32163" s="215" t="s">
        <v>100850</v>
      </c>
      <c r="B32163" s="215">
        <v>1</v>
      </c>
      <c r="C32163" s="216" t="s">
        <v>100851</v>
      </c>
      <c r="D32163" s="215" t="s">
        <v>100852</v>
      </c>
    </row>
    <row r="32164" spans="1:4">
      <c r="A32164" s="215" t="s">
        <v>100853</v>
      </c>
      <c r="B32164" s="215">
        <v>1</v>
      </c>
      <c r="C32164" s="216" t="s">
        <v>100854</v>
      </c>
      <c r="D32164" s="215" t="s">
        <v>100855</v>
      </c>
    </row>
    <row r="32165" spans="1:4">
      <c r="A32165" s="215" t="s">
        <v>100856</v>
      </c>
      <c r="B32165" s="215">
        <v>1</v>
      </c>
      <c r="C32165" s="216" t="s">
        <v>100857</v>
      </c>
      <c r="D32165" s="215" t="s">
        <v>100858</v>
      </c>
    </row>
    <row r="32166" spans="1:4">
      <c r="A32166" s="215" t="s">
        <v>100859</v>
      </c>
      <c r="B32166" s="215">
        <v>1</v>
      </c>
      <c r="C32166" s="216" t="s">
        <v>100860</v>
      </c>
      <c r="D32166" s="215" t="s">
        <v>100861</v>
      </c>
    </row>
    <row r="32167" spans="1:4">
      <c r="A32167" s="215" t="s">
        <v>100862</v>
      </c>
      <c r="B32167" s="215">
        <v>1</v>
      </c>
      <c r="C32167" s="216" t="s">
        <v>100863</v>
      </c>
      <c r="D32167" s="215" t="s">
        <v>100864</v>
      </c>
    </row>
    <row r="32168" spans="1:4">
      <c r="A32168" s="215" t="s">
        <v>100865</v>
      </c>
      <c r="B32168" s="215">
        <v>1</v>
      </c>
      <c r="C32168" s="216" t="s">
        <v>100866</v>
      </c>
      <c r="D32168" s="215" t="s">
        <v>100867</v>
      </c>
    </row>
    <row r="32169" spans="1:4">
      <c r="A32169" s="215" t="s">
        <v>100868</v>
      </c>
      <c r="B32169" s="215">
        <v>1</v>
      </c>
      <c r="C32169" s="216" t="s">
        <v>100869</v>
      </c>
      <c r="D32169" s="215" t="s">
        <v>100870</v>
      </c>
    </row>
    <row r="32170" spans="1:4">
      <c r="A32170" s="215" t="s">
        <v>100871</v>
      </c>
      <c r="B32170" s="215">
        <v>1</v>
      </c>
      <c r="C32170" s="216" t="s">
        <v>100872</v>
      </c>
      <c r="D32170" s="215" t="s">
        <v>100873</v>
      </c>
    </row>
    <row r="32171" spans="1:4">
      <c r="A32171" s="215" t="s">
        <v>100874</v>
      </c>
      <c r="B32171" s="215">
        <v>1</v>
      </c>
      <c r="C32171" s="216" t="s">
        <v>100875</v>
      </c>
      <c r="D32171" s="215" t="s">
        <v>100876</v>
      </c>
    </row>
    <row r="32172" spans="1:4">
      <c r="A32172" s="215" t="s">
        <v>100877</v>
      </c>
      <c r="B32172" s="215">
        <v>1</v>
      </c>
      <c r="C32172" s="216" t="s">
        <v>100878</v>
      </c>
      <c r="D32172" s="215" t="s">
        <v>100879</v>
      </c>
    </row>
    <row r="32173" spans="1:4">
      <c r="A32173" s="215" t="s">
        <v>100880</v>
      </c>
      <c r="B32173" s="215">
        <v>1</v>
      </c>
      <c r="C32173" s="216" t="s">
        <v>100881</v>
      </c>
      <c r="D32173" s="215" t="s">
        <v>100882</v>
      </c>
    </row>
    <row r="32174" spans="1:4">
      <c r="A32174" s="215" t="s">
        <v>100883</v>
      </c>
      <c r="B32174" s="215">
        <v>1</v>
      </c>
      <c r="C32174" s="216" t="s">
        <v>67462</v>
      </c>
      <c r="D32174" s="215" t="s">
        <v>100884</v>
      </c>
    </row>
    <row r="32175" spans="1:4">
      <c r="A32175" s="215" t="s">
        <v>100885</v>
      </c>
      <c r="B32175" s="215">
        <v>1</v>
      </c>
      <c r="C32175" s="216" t="s">
        <v>100886</v>
      </c>
      <c r="D32175" s="215" t="s">
        <v>100887</v>
      </c>
    </row>
    <row r="32176" spans="1:4">
      <c r="A32176" s="215" t="s">
        <v>100888</v>
      </c>
      <c r="B32176" s="215">
        <v>1</v>
      </c>
      <c r="C32176" s="216" t="s">
        <v>100889</v>
      </c>
      <c r="D32176" s="215" t="s">
        <v>100890</v>
      </c>
    </row>
    <row r="32177" spans="1:4">
      <c r="A32177" s="215" t="s">
        <v>100891</v>
      </c>
      <c r="B32177" s="215">
        <v>1</v>
      </c>
      <c r="C32177" s="216" t="s">
        <v>100892</v>
      </c>
      <c r="D32177" s="215" t="s">
        <v>100893</v>
      </c>
    </row>
    <row r="32178" spans="1:4">
      <c r="A32178" s="215" t="s">
        <v>100894</v>
      </c>
      <c r="B32178" s="215">
        <v>1</v>
      </c>
      <c r="C32178" s="216" t="s">
        <v>100895</v>
      </c>
      <c r="D32178" s="215" t="s">
        <v>100896</v>
      </c>
    </row>
    <row r="32179" spans="1:4">
      <c r="A32179" s="215" t="s">
        <v>100897</v>
      </c>
      <c r="B32179" s="215">
        <v>1</v>
      </c>
      <c r="C32179" s="216" t="s">
        <v>100898</v>
      </c>
      <c r="D32179" s="215" t="s">
        <v>100899</v>
      </c>
    </row>
    <row r="32180" spans="1:4">
      <c r="A32180" s="215" t="s">
        <v>100900</v>
      </c>
      <c r="B32180" s="215">
        <v>1</v>
      </c>
      <c r="C32180" s="216" t="s">
        <v>100901</v>
      </c>
      <c r="D32180" s="215" t="s">
        <v>100386</v>
      </c>
    </row>
    <row r="32181" spans="1:4">
      <c r="A32181" s="215" t="s">
        <v>100902</v>
      </c>
      <c r="B32181" s="215">
        <v>1</v>
      </c>
      <c r="C32181" s="216" t="s">
        <v>100903</v>
      </c>
      <c r="D32181" s="215" t="s">
        <v>100904</v>
      </c>
    </row>
    <row r="32182" spans="1:4">
      <c r="A32182" s="215" t="s">
        <v>100905</v>
      </c>
      <c r="B32182" s="215">
        <v>1</v>
      </c>
      <c r="C32182" s="216" t="s">
        <v>100906</v>
      </c>
      <c r="D32182" s="215" t="s">
        <v>100907</v>
      </c>
    </row>
    <row r="32183" spans="1:4">
      <c r="A32183" s="215" t="s">
        <v>100908</v>
      </c>
      <c r="B32183" s="215">
        <v>1</v>
      </c>
      <c r="C32183" s="216" t="s">
        <v>100909</v>
      </c>
      <c r="D32183" s="215" t="s">
        <v>100392</v>
      </c>
    </row>
    <row r="32184" spans="1:4">
      <c r="A32184" s="215" t="s">
        <v>100910</v>
      </c>
      <c r="B32184" s="215">
        <v>1</v>
      </c>
      <c r="C32184" s="216" t="s">
        <v>100911</v>
      </c>
      <c r="D32184" s="215" t="s">
        <v>100912</v>
      </c>
    </row>
    <row r="32185" spans="1:4">
      <c r="A32185" s="215" t="s">
        <v>100913</v>
      </c>
      <c r="B32185" s="215">
        <v>1</v>
      </c>
      <c r="C32185" s="216" t="s">
        <v>100914</v>
      </c>
      <c r="D32185" s="215" t="s">
        <v>100915</v>
      </c>
    </row>
    <row r="32186" spans="1:4">
      <c r="A32186" s="215" t="s">
        <v>100916</v>
      </c>
      <c r="B32186" s="215">
        <v>1</v>
      </c>
      <c r="C32186" s="216" t="s">
        <v>100917</v>
      </c>
      <c r="D32186" s="215" t="s">
        <v>100918</v>
      </c>
    </row>
    <row r="32187" spans="1:4">
      <c r="A32187" s="215" t="s">
        <v>100919</v>
      </c>
      <c r="B32187" s="215">
        <v>1</v>
      </c>
      <c r="C32187" s="216" t="s">
        <v>100920</v>
      </c>
      <c r="D32187" s="215" t="s">
        <v>100921</v>
      </c>
    </row>
    <row r="32188" spans="1:4">
      <c r="A32188" s="215" t="s">
        <v>100922</v>
      </c>
      <c r="B32188" s="215">
        <v>1</v>
      </c>
      <c r="C32188" s="216" t="s">
        <v>100923</v>
      </c>
      <c r="D32188" s="215" t="s">
        <v>100401</v>
      </c>
    </row>
    <row r="32189" spans="1:4">
      <c r="A32189" s="215" t="s">
        <v>100924</v>
      </c>
      <c r="B32189" s="215">
        <v>1</v>
      </c>
      <c r="C32189" s="216" t="s">
        <v>100925</v>
      </c>
      <c r="D32189" s="215" t="s">
        <v>100398</v>
      </c>
    </row>
    <row r="32190" spans="1:4">
      <c r="A32190" s="215" t="s">
        <v>100926</v>
      </c>
      <c r="B32190" s="215">
        <v>1</v>
      </c>
      <c r="C32190" s="216" t="s">
        <v>100927</v>
      </c>
      <c r="D32190" s="215" t="s">
        <v>100928</v>
      </c>
    </row>
    <row r="32191" spans="1:4">
      <c r="A32191" s="215" t="s">
        <v>100929</v>
      </c>
      <c r="B32191" s="215">
        <v>1</v>
      </c>
      <c r="C32191" s="216" t="s">
        <v>100930</v>
      </c>
      <c r="D32191" s="215" t="s">
        <v>100931</v>
      </c>
    </row>
    <row r="32192" spans="1:4">
      <c r="A32192" s="215" t="s">
        <v>100932</v>
      </c>
      <c r="B32192" s="215">
        <v>1</v>
      </c>
      <c r="C32192" s="216" t="s">
        <v>100933</v>
      </c>
      <c r="D32192" s="215" t="s">
        <v>100852</v>
      </c>
    </row>
    <row r="32193" spans="1:4">
      <c r="A32193" s="215" t="s">
        <v>100934</v>
      </c>
      <c r="B32193" s="215">
        <v>1</v>
      </c>
      <c r="C32193" s="216" t="s">
        <v>100935</v>
      </c>
      <c r="D32193" s="215" t="s">
        <v>100936</v>
      </c>
    </row>
    <row r="32194" spans="1:4">
      <c r="A32194" s="215" t="s">
        <v>100937</v>
      </c>
      <c r="B32194" s="215">
        <v>1</v>
      </c>
      <c r="C32194" s="216" t="s">
        <v>100938</v>
      </c>
      <c r="D32194" s="215" t="s">
        <v>100939</v>
      </c>
    </row>
    <row r="32195" spans="1:4">
      <c r="A32195" s="215" t="s">
        <v>100940</v>
      </c>
      <c r="B32195" s="215">
        <v>1</v>
      </c>
      <c r="C32195" s="216" t="s">
        <v>100941</v>
      </c>
      <c r="D32195" s="215" t="s">
        <v>100942</v>
      </c>
    </row>
    <row r="32196" spans="1:4">
      <c r="A32196" s="215" t="s">
        <v>100943</v>
      </c>
      <c r="B32196" s="215">
        <v>1</v>
      </c>
      <c r="C32196" s="216" t="s">
        <v>100944</v>
      </c>
      <c r="D32196" s="215" t="s">
        <v>100945</v>
      </c>
    </row>
    <row r="32197" spans="1:4">
      <c r="A32197" s="215" t="s">
        <v>100946</v>
      </c>
      <c r="B32197" s="215">
        <v>1</v>
      </c>
      <c r="C32197" s="216" t="s">
        <v>100947</v>
      </c>
      <c r="D32197" s="215" t="s">
        <v>100855</v>
      </c>
    </row>
    <row r="32198" spans="1:4">
      <c r="A32198" s="215" t="s">
        <v>100948</v>
      </c>
      <c r="B32198" s="215">
        <v>1</v>
      </c>
      <c r="C32198" s="216" t="s">
        <v>100949</v>
      </c>
      <c r="D32198" s="215" t="s">
        <v>100950</v>
      </c>
    </row>
    <row r="32199" spans="1:4">
      <c r="A32199" s="215" t="s">
        <v>100951</v>
      </c>
      <c r="B32199" s="215">
        <v>1</v>
      </c>
      <c r="C32199" s="216" t="s">
        <v>100952</v>
      </c>
      <c r="D32199" s="215" t="s">
        <v>100858</v>
      </c>
    </row>
    <row r="32200" spans="1:4">
      <c r="A32200" s="215" t="s">
        <v>100953</v>
      </c>
      <c r="B32200" s="215">
        <v>1</v>
      </c>
      <c r="C32200" s="216" t="s">
        <v>100954</v>
      </c>
      <c r="D32200" s="215" t="s">
        <v>100955</v>
      </c>
    </row>
    <row r="32201" spans="1:4">
      <c r="A32201" s="215" t="s">
        <v>100956</v>
      </c>
      <c r="B32201" s="215">
        <v>1</v>
      </c>
      <c r="C32201" s="216" t="s">
        <v>100957</v>
      </c>
      <c r="D32201" s="215" t="s">
        <v>100958</v>
      </c>
    </row>
    <row r="32202" spans="1:4">
      <c r="A32202" s="215" t="s">
        <v>100959</v>
      </c>
      <c r="B32202" s="215">
        <v>1</v>
      </c>
      <c r="C32202" s="216" t="s">
        <v>100960</v>
      </c>
      <c r="D32202" s="215" t="s">
        <v>100961</v>
      </c>
    </row>
    <row r="32203" spans="1:4">
      <c r="A32203" s="215" t="s">
        <v>100962</v>
      </c>
      <c r="B32203" s="215">
        <v>1</v>
      </c>
      <c r="C32203" s="216" t="s">
        <v>100963</v>
      </c>
      <c r="D32203" s="215" t="s">
        <v>100964</v>
      </c>
    </row>
    <row r="32204" spans="1:4">
      <c r="A32204" s="215" t="s">
        <v>100965</v>
      </c>
      <c r="B32204" s="215">
        <v>1</v>
      </c>
      <c r="C32204" s="216" t="s">
        <v>100966</v>
      </c>
      <c r="D32204" s="215" t="s">
        <v>100967</v>
      </c>
    </row>
    <row r="32205" spans="1:4">
      <c r="A32205" s="215" t="s">
        <v>100968</v>
      </c>
      <c r="B32205" s="215">
        <v>1</v>
      </c>
      <c r="C32205" s="216" t="s">
        <v>100969</v>
      </c>
      <c r="D32205" s="215" t="s">
        <v>100970</v>
      </c>
    </row>
    <row r="32206" spans="1:4">
      <c r="A32206" s="215" t="s">
        <v>100971</v>
      </c>
      <c r="B32206" s="215">
        <v>1</v>
      </c>
      <c r="C32206" s="216" t="s">
        <v>100972</v>
      </c>
      <c r="D32206" s="215" t="s">
        <v>100973</v>
      </c>
    </row>
    <row r="32207" spans="1:4">
      <c r="A32207" s="215" t="s">
        <v>100974</v>
      </c>
      <c r="B32207" s="215">
        <v>1</v>
      </c>
      <c r="C32207" s="216" t="s">
        <v>100975</v>
      </c>
      <c r="D32207" s="215" t="s">
        <v>100976</v>
      </c>
    </row>
    <row r="32208" spans="1:4">
      <c r="A32208" s="215" t="s">
        <v>100977</v>
      </c>
      <c r="B32208" s="215">
        <v>1</v>
      </c>
      <c r="C32208" s="216" t="s">
        <v>100978</v>
      </c>
      <c r="D32208" s="215" t="s">
        <v>100979</v>
      </c>
    </row>
    <row r="32209" spans="1:4">
      <c r="A32209" s="215" t="s">
        <v>100980</v>
      </c>
      <c r="B32209" s="215">
        <v>1</v>
      </c>
      <c r="C32209" s="216" t="s">
        <v>100981</v>
      </c>
      <c r="D32209" s="215" t="s">
        <v>100982</v>
      </c>
    </row>
    <row r="32210" spans="1:4">
      <c r="A32210" s="215" t="s">
        <v>100983</v>
      </c>
      <c r="B32210" s="215">
        <v>1</v>
      </c>
      <c r="C32210" s="216" t="s">
        <v>100984</v>
      </c>
      <c r="D32210" s="215" t="s">
        <v>100985</v>
      </c>
    </row>
    <row r="32211" spans="1:4">
      <c r="A32211" s="215" t="s">
        <v>100986</v>
      </c>
      <c r="B32211" s="215">
        <v>1</v>
      </c>
      <c r="C32211" s="216" t="s">
        <v>100987</v>
      </c>
      <c r="D32211" s="215" t="s">
        <v>100988</v>
      </c>
    </row>
    <row r="32212" spans="1:4">
      <c r="A32212" s="215" t="s">
        <v>100989</v>
      </c>
      <c r="B32212" s="215">
        <v>1</v>
      </c>
      <c r="C32212" s="216" t="s">
        <v>100990</v>
      </c>
      <c r="D32212" s="215" t="s">
        <v>100991</v>
      </c>
    </row>
    <row r="32213" spans="1:4">
      <c r="A32213" s="215" t="s">
        <v>100992</v>
      </c>
      <c r="B32213" s="215">
        <v>1</v>
      </c>
      <c r="C32213" s="216" t="s">
        <v>100993</v>
      </c>
      <c r="D32213" s="215" t="s">
        <v>100994</v>
      </c>
    </row>
    <row r="32214" spans="1:4">
      <c r="A32214" s="215" t="s">
        <v>100995</v>
      </c>
      <c r="B32214" s="215">
        <v>1</v>
      </c>
      <c r="C32214" s="216" t="s">
        <v>100996</v>
      </c>
      <c r="D32214" s="215" t="s">
        <v>100997</v>
      </c>
    </row>
    <row r="32215" spans="1:4">
      <c r="A32215" s="215" t="s">
        <v>100998</v>
      </c>
      <c r="B32215" s="215">
        <v>1</v>
      </c>
      <c r="C32215" s="216" t="s">
        <v>100999</v>
      </c>
      <c r="D32215" s="215" t="s">
        <v>101000</v>
      </c>
    </row>
    <row r="32216" spans="1:4">
      <c r="A32216" s="215" t="s">
        <v>101001</v>
      </c>
      <c r="B32216" s="215">
        <v>1</v>
      </c>
      <c r="C32216" s="216" t="s">
        <v>101002</v>
      </c>
      <c r="D32216" s="215" t="s">
        <v>101003</v>
      </c>
    </row>
    <row r="32217" spans="1:4">
      <c r="A32217" s="215" t="s">
        <v>101004</v>
      </c>
      <c r="B32217" s="215">
        <v>1</v>
      </c>
      <c r="C32217" s="216" t="s">
        <v>101005</v>
      </c>
      <c r="D32217" s="215" t="s">
        <v>101006</v>
      </c>
    </row>
    <row r="32218" spans="1:4">
      <c r="A32218" s="215" t="s">
        <v>101007</v>
      </c>
      <c r="B32218" s="215">
        <v>1</v>
      </c>
      <c r="C32218" s="216" t="s">
        <v>101008</v>
      </c>
      <c r="D32218" s="215" t="s">
        <v>101009</v>
      </c>
    </row>
    <row r="32219" spans="1:4">
      <c r="A32219" s="215" t="s">
        <v>101010</v>
      </c>
      <c r="B32219" s="215">
        <v>1</v>
      </c>
      <c r="C32219" s="216" t="s">
        <v>101011</v>
      </c>
      <c r="D32219" s="215" t="s">
        <v>101012</v>
      </c>
    </row>
    <row r="32220" spans="1:4">
      <c r="A32220" s="215" t="s">
        <v>101013</v>
      </c>
      <c r="B32220" s="215">
        <v>1</v>
      </c>
      <c r="C32220" s="216" t="s">
        <v>101014</v>
      </c>
      <c r="D32220" s="215" t="s">
        <v>101015</v>
      </c>
    </row>
    <row r="32221" spans="1:4">
      <c r="A32221" s="215" t="s">
        <v>101016</v>
      </c>
      <c r="B32221" s="215">
        <v>1</v>
      </c>
      <c r="C32221" s="216" t="s">
        <v>101017</v>
      </c>
      <c r="D32221" s="215" t="s">
        <v>101018</v>
      </c>
    </row>
    <row r="32222" spans="1:4">
      <c r="A32222" s="215" t="s">
        <v>101019</v>
      </c>
      <c r="B32222" s="215">
        <v>1</v>
      </c>
      <c r="C32222" s="216" t="s">
        <v>101020</v>
      </c>
      <c r="D32222" s="215" t="s">
        <v>101021</v>
      </c>
    </row>
    <row r="32223" spans="1:4">
      <c r="A32223" s="215" t="s">
        <v>101022</v>
      </c>
      <c r="B32223" s="215">
        <v>1</v>
      </c>
      <c r="C32223" s="216" t="s">
        <v>101023</v>
      </c>
      <c r="D32223" s="215" t="s">
        <v>101024</v>
      </c>
    </row>
    <row r="32224" spans="1:4">
      <c r="A32224" s="215" t="s">
        <v>101025</v>
      </c>
      <c r="B32224" s="215">
        <v>1</v>
      </c>
      <c r="C32224" s="216" t="s">
        <v>101026</v>
      </c>
      <c r="D32224" s="215" t="s">
        <v>101027</v>
      </c>
    </row>
    <row r="32225" spans="1:4">
      <c r="A32225" s="215" t="s">
        <v>101028</v>
      </c>
      <c r="B32225" s="215">
        <v>1</v>
      </c>
      <c r="C32225" s="216" t="s">
        <v>101029</v>
      </c>
      <c r="D32225" s="215" t="s">
        <v>101030</v>
      </c>
    </row>
    <row r="32226" spans="1:4">
      <c r="A32226" s="215" t="s">
        <v>101031</v>
      </c>
      <c r="B32226" s="215">
        <v>1</v>
      </c>
      <c r="C32226" s="216" t="s">
        <v>101032</v>
      </c>
      <c r="D32226" s="215" t="s">
        <v>101033</v>
      </c>
    </row>
    <row r="32227" spans="1:4">
      <c r="A32227" s="215" t="s">
        <v>101034</v>
      </c>
      <c r="B32227" s="215">
        <v>1</v>
      </c>
      <c r="C32227" s="216" t="s">
        <v>101035</v>
      </c>
      <c r="D32227" s="215" t="s">
        <v>101036</v>
      </c>
    </row>
    <row r="32228" spans="1:4">
      <c r="A32228" s="215" t="s">
        <v>101037</v>
      </c>
      <c r="B32228" s="215">
        <v>1</v>
      </c>
      <c r="C32228" s="216" t="s">
        <v>101038</v>
      </c>
      <c r="D32228" s="215" t="s">
        <v>101039</v>
      </c>
    </row>
    <row r="32229" spans="1:4">
      <c r="A32229" s="215" t="s">
        <v>101040</v>
      </c>
      <c r="B32229" s="215">
        <v>1</v>
      </c>
      <c r="C32229" s="216" t="s">
        <v>101041</v>
      </c>
      <c r="D32229" s="215" t="s">
        <v>101042</v>
      </c>
    </row>
    <row r="32230" spans="1:4">
      <c r="A32230" s="215" t="s">
        <v>101043</v>
      </c>
      <c r="B32230" s="215">
        <v>1</v>
      </c>
      <c r="C32230" s="216" t="s">
        <v>101044</v>
      </c>
      <c r="D32230" s="215" t="s">
        <v>101045</v>
      </c>
    </row>
    <row r="32231" spans="1:4">
      <c r="A32231" s="215" t="s">
        <v>101046</v>
      </c>
      <c r="B32231" s="215">
        <v>1</v>
      </c>
      <c r="C32231" s="216" t="s">
        <v>101047</v>
      </c>
      <c r="D32231" s="215" t="s">
        <v>101048</v>
      </c>
    </row>
    <row r="32232" spans="1:4">
      <c r="A32232" s="215" t="s">
        <v>101049</v>
      </c>
      <c r="B32232" s="215">
        <v>1</v>
      </c>
      <c r="C32232" s="216" t="s">
        <v>101050</v>
      </c>
      <c r="D32232" s="215" t="s">
        <v>101051</v>
      </c>
    </row>
    <row r="32233" spans="1:4">
      <c r="A32233" s="215" t="s">
        <v>101052</v>
      </c>
      <c r="B32233" s="215">
        <v>1</v>
      </c>
      <c r="C32233" s="216" t="s">
        <v>101053</v>
      </c>
      <c r="D32233" s="215" t="s">
        <v>101054</v>
      </c>
    </row>
    <row r="32234" spans="1:4">
      <c r="A32234" s="215" t="s">
        <v>101055</v>
      </c>
      <c r="B32234" s="215">
        <v>1</v>
      </c>
      <c r="C32234" s="216" t="s">
        <v>101056</v>
      </c>
      <c r="D32234" s="215" t="s">
        <v>101057</v>
      </c>
    </row>
    <row r="32235" spans="1:4">
      <c r="A32235" s="215" t="s">
        <v>101058</v>
      </c>
      <c r="B32235" s="215">
        <v>1</v>
      </c>
      <c r="C32235" s="216" t="s">
        <v>101059</v>
      </c>
      <c r="D32235" s="215" t="s">
        <v>101060</v>
      </c>
    </row>
    <row r="32236" spans="1:4">
      <c r="A32236" s="215" t="s">
        <v>101061</v>
      </c>
      <c r="B32236" s="215">
        <v>1</v>
      </c>
      <c r="C32236" s="216" t="s">
        <v>101062</v>
      </c>
      <c r="D32236" s="215" t="s">
        <v>101063</v>
      </c>
    </row>
    <row r="32237" spans="1:4">
      <c r="A32237" s="215" t="s">
        <v>101064</v>
      </c>
      <c r="B32237" s="215">
        <v>1</v>
      </c>
      <c r="C32237" s="216" t="s">
        <v>101065</v>
      </c>
      <c r="D32237" s="215" t="s">
        <v>101066</v>
      </c>
    </row>
    <row r="32238" spans="1:4">
      <c r="A32238" s="215" t="s">
        <v>101067</v>
      </c>
      <c r="B32238" s="215">
        <v>1</v>
      </c>
      <c r="C32238" s="216" t="s">
        <v>101068</v>
      </c>
      <c r="D32238" s="215" t="s">
        <v>101069</v>
      </c>
    </row>
    <row r="32239" spans="1:4">
      <c r="A32239" s="215" t="s">
        <v>101070</v>
      </c>
      <c r="B32239" s="215">
        <v>1</v>
      </c>
      <c r="C32239" s="216" t="s">
        <v>101071</v>
      </c>
      <c r="D32239" s="215" t="s">
        <v>101072</v>
      </c>
    </row>
    <row r="32240" spans="1:4">
      <c r="A32240" s="215" t="s">
        <v>101073</v>
      </c>
      <c r="B32240" s="215">
        <v>1</v>
      </c>
      <c r="C32240" s="216" t="s">
        <v>101074</v>
      </c>
      <c r="D32240" s="215" t="s">
        <v>101075</v>
      </c>
    </row>
    <row r="32241" spans="1:4">
      <c r="A32241" s="215" t="s">
        <v>101076</v>
      </c>
      <c r="B32241" s="215">
        <v>1</v>
      </c>
      <c r="C32241" s="216" t="s">
        <v>101077</v>
      </c>
      <c r="D32241" s="215" t="s">
        <v>101078</v>
      </c>
    </row>
    <row r="32242" spans="1:4">
      <c r="A32242" s="215" t="s">
        <v>101079</v>
      </c>
      <c r="B32242" s="215">
        <v>1</v>
      </c>
      <c r="C32242" s="216" t="s">
        <v>101080</v>
      </c>
      <c r="D32242" s="215" t="s">
        <v>101081</v>
      </c>
    </row>
    <row r="32243" spans="1:4">
      <c r="A32243" s="215" t="s">
        <v>101082</v>
      </c>
      <c r="B32243" s="215">
        <v>1</v>
      </c>
      <c r="C32243" s="216" t="s">
        <v>101083</v>
      </c>
      <c r="D32243" s="215" t="s">
        <v>101084</v>
      </c>
    </row>
    <row r="32244" spans="1:4">
      <c r="A32244" s="215" t="s">
        <v>101085</v>
      </c>
      <c r="B32244" s="215">
        <v>1</v>
      </c>
      <c r="C32244" s="216" t="s">
        <v>101086</v>
      </c>
      <c r="D32244" s="215" t="s">
        <v>101087</v>
      </c>
    </row>
    <row r="32245" spans="1:4">
      <c r="A32245" s="215" t="s">
        <v>101088</v>
      </c>
      <c r="B32245" s="215">
        <v>1</v>
      </c>
      <c r="C32245" s="216" t="s">
        <v>101089</v>
      </c>
      <c r="D32245" s="215" t="s">
        <v>101090</v>
      </c>
    </row>
    <row r="32246" spans="1:4">
      <c r="A32246" s="215" t="s">
        <v>101091</v>
      </c>
      <c r="B32246" s="215">
        <v>1</v>
      </c>
      <c r="C32246" s="216" t="s">
        <v>101092</v>
      </c>
      <c r="D32246" s="215" t="s">
        <v>101093</v>
      </c>
    </row>
    <row r="32247" spans="1:4">
      <c r="A32247" s="215" t="s">
        <v>101094</v>
      </c>
      <c r="B32247" s="215">
        <v>1</v>
      </c>
      <c r="C32247" s="216" t="s">
        <v>101095</v>
      </c>
      <c r="D32247" s="215" t="s">
        <v>101096</v>
      </c>
    </row>
    <row r="32248" spans="1:4">
      <c r="A32248" s="215" t="s">
        <v>101097</v>
      </c>
      <c r="B32248" s="215">
        <v>1</v>
      </c>
      <c r="C32248" s="216" t="s">
        <v>101098</v>
      </c>
      <c r="D32248" s="215" t="s">
        <v>101099</v>
      </c>
    </row>
    <row r="32249" spans="1:4">
      <c r="A32249" s="215" t="s">
        <v>101100</v>
      </c>
      <c r="B32249" s="215">
        <v>1</v>
      </c>
      <c r="C32249" s="216" t="s">
        <v>67657</v>
      </c>
      <c r="D32249" s="215" t="s">
        <v>100884</v>
      </c>
    </row>
    <row r="32250" spans="1:4">
      <c r="A32250" s="215" t="s">
        <v>101101</v>
      </c>
      <c r="B32250" s="215">
        <v>1</v>
      </c>
      <c r="C32250" s="216" t="s">
        <v>101102</v>
      </c>
      <c r="D32250" s="215" t="s">
        <v>100887</v>
      </c>
    </row>
    <row r="32251" spans="1:4">
      <c r="A32251" s="215" t="s">
        <v>101103</v>
      </c>
      <c r="B32251" s="215">
        <v>1</v>
      </c>
      <c r="C32251" s="216" t="s">
        <v>101104</v>
      </c>
      <c r="D32251" s="215" t="s">
        <v>100890</v>
      </c>
    </row>
    <row r="32252" spans="1:4">
      <c r="A32252" s="215" t="s">
        <v>101105</v>
      </c>
      <c r="B32252" s="215">
        <v>1</v>
      </c>
      <c r="C32252" s="216" t="s">
        <v>101106</v>
      </c>
      <c r="D32252" s="215" t="s">
        <v>101107</v>
      </c>
    </row>
    <row r="32253" spans="1:4">
      <c r="A32253" s="215" t="s">
        <v>101108</v>
      </c>
      <c r="B32253" s="215">
        <v>1</v>
      </c>
      <c r="C32253" s="216" t="s">
        <v>101109</v>
      </c>
      <c r="D32253" s="215" t="s">
        <v>101110</v>
      </c>
    </row>
    <row r="32254" spans="1:4">
      <c r="A32254" s="215" t="s">
        <v>101111</v>
      </c>
      <c r="B32254" s="215">
        <v>1</v>
      </c>
      <c r="C32254" s="216" t="s">
        <v>101112</v>
      </c>
      <c r="D32254" s="215" t="s">
        <v>100893</v>
      </c>
    </row>
    <row r="32255" spans="1:4">
      <c r="A32255" s="215" t="s">
        <v>101113</v>
      </c>
      <c r="B32255" s="215">
        <v>1</v>
      </c>
      <c r="C32255" s="216" t="s">
        <v>101114</v>
      </c>
      <c r="D32255" s="215" t="s">
        <v>101115</v>
      </c>
    </row>
    <row r="32256" spans="1:4">
      <c r="A32256" s="215" t="s">
        <v>101116</v>
      </c>
      <c r="B32256" s="215">
        <v>1</v>
      </c>
      <c r="C32256" s="216" t="s">
        <v>101117</v>
      </c>
      <c r="D32256" s="215" t="s">
        <v>101118</v>
      </c>
    </row>
    <row r="32257" spans="1:4">
      <c r="A32257" s="215" t="s">
        <v>101119</v>
      </c>
      <c r="B32257" s="215">
        <v>1</v>
      </c>
      <c r="C32257" s="216" t="s">
        <v>101120</v>
      </c>
      <c r="D32257" s="215" t="s">
        <v>100899</v>
      </c>
    </row>
    <row r="32258" spans="1:4">
      <c r="A32258" s="215" t="s">
        <v>101121</v>
      </c>
      <c r="B32258" s="215">
        <v>1</v>
      </c>
      <c r="C32258" s="216" t="s">
        <v>101122</v>
      </c>
      <c r="D32258" s="215" t="s">
        <v>100915</v>
      </c>
    </row>
    <row r="32259" spans="1:4">
      <c r="A32259" s="215" t="s">
        <v>101123</v>
      </c>
      <c r="B32259" s="215">
        <v>1</v>
      </c>
      <c r="C32259" s="216" t="s">
        <v>101124</v>
      </c>
      <c r="D32259" s="215" t="s">
        <v>101125</v>
      </c>
    </row>
    <row r="32260" spans="1:4">
      <c r="A32260" s="215" t="s">
        <v>101126</v>
      </c>
      <c r="B32260" s="215">
        <v>1</v>
      </c>
      <c r="C32260" s="216" t="s">
        <v>101127</v>
      </c>
      <c r="D32260" s="215" t="s">
        <v>101128</v>
      </c>
    </row>
    <row r="32261" spans="1:4">
      <c r="A32261" s="215" t="s">
        <v>101129</v>
      </c>
      <c r="B32261" s="215">
        <v>1</v>
      </c>
      <c r="C32261" s="216" t="s">
        <v>101130</v>
      </c>
      <c r="D32261" s="215" t="s">
        <v>101131</v>
      </c>
    </row>
    <row r="32262" spans="1:4">
      <c r="A32262" s="215" t="s">
        <v>101132</v>
      </c>
      <c r="B32262" s="215">
        <v>1</v>
      </c>
      <c r="C32262" s="216" t="s">
        <v>101133</v>
      </c>
      <c r="D32262" s="215" t="s">
        <v>100904</v>
      </c>
    </row>
    <row r="32263" spans="1:4">
      <c r="A32263" s="215" t="s">
        <v>101134</v>
      </c>
      <c r="B32263" s="215">
        <v>1</v>
      </c>
      <c r="C32263" s="216" t="s">
        <v>101135</v>
      </c>
      <c r="D32263" s="215" t="s">
        <v>101136</v>
      </c>
    </row>
    <row r="32264" spans="1:4">
      <c r="A32264" s="215" t="s">
        <v>101137</v>
      </c>
      <c r="B32264" s="215">
        <v>1</v>
      </c>
      <c r="C32264" s="216" t="s">
        <v>101138</v>
      </c>
      <c r="D32264" s="215" t="s">
        <v>101139</v>
      </c>
    </row>
    <row r="32265" spans="1:4">
      <c r="A32265" s="215" t="s">
        <v>101140</v>
      </c>
      <c r="B32265" s="215">
        <v>1</v>
      </c>
      <c r="C32265" s="216" t="s">
        <v>101141</v>
      </c>
      <c r="D32265" s="215" t="s">
        <v>101142</v>
      </c>
    </row>
    <row r="32266" spans="1:4">
      <c r="A32266" s="215" t="s">
        <v>101143</v>
      </c>
      <c r="B32266" s="215">
        <v>1</v>
      </c>
      <c r="C32266" s="216" t="s">
        <v>101144</v>
      </c>
      <c r="D32266" s="215" t="s">
        <v>101145</v>
      </c>
    </row>
    <row r="32267" spans="1:4">
      <c r="A32267" s="215" t="s">
        <v>101146</v>
      </c>
      <c r="B32267" s="215">
        <v>1</v>
      </c>
      <c r="C32267" s="216" t="s">
        <v>101147</v>
      </c>
      <c r="D32267" s="215" t="s">
        <v>100918</v>
      </c>
    </row>
    <row r="32268" spans="1:4">
      <c r="A32268" s="215" t="s">
        <v>101148</v>
      </c>
      <c r="B32268" s="215">
        <v>1</v>
      </c>
      <c r="C32268" s="216" t="s">
        <v>101149</v>
      </c>
      <c r="D32268" s="215" t="s">
        <v>101150</v>
      </c>
    </row>
    <row r="32269" spans="1:4">
      <c r="A32269" s="215" t="s">
        <v>101151</v>
      </c>
      <c r="B32269" s="215">
        <v>1</v>
      </c>
      <c r="C32269" s="216" t="s">
        <v>101152</v>
      </c>
      <c r="D32269" s="215" t="s">
        <v>100907</v>
      </c>
    </row>
    <row r="32270" spans="1:4">
      <c r="A32270" s="215" t="s">
        <v>101153</v>
      </c>
      <c r="B32270" s="215">
        <v>1</v>
      </c>
      <c r="C32270" s="216" t="s">
        <v>101154</v>
      </c>
      <c r="D32270" s="215" t="s">
        <v>100395</v>
      </c>
    </row>
    <row r="32271" spans="1:4">
      <c r="A32271" s="215" t="s">
        <v>101155</v>
      </c>
      <c r="B32271" s="215">
        <v>1</v>
      </c>
      <c r="C32271" s="216" t="s">
        <v>101156</v>
      </c>
      <c r="D32271" s="215" t="s">
        <v>101157</v>
      </c>
    </row>
    <row r="32272" spans="1:4">
      <c r="A32272" s="215" t="s">
        <v>101158</v>
      </c>
      <c r="B32272" s="215">
        <v>1</v>
      </c>
      <c r="C32272" s="216" t="s">
        <v>101159</v>
      </c>
      <c r="D32272" s="215" t="s">
        <v>101160</v>
      </c>
    </row>
    <row r="32273" spans="1:4">
      <c r="A32273" s="215" t="s">
        <v>101161</v>
      </c>
      <c r="B32273" s="215">
        <v>1</v>
      </c>
      <c r="C32273" s="216" t="s">
        <v>101162</v>
      </c>
      <c r="D32273" s="215" t="s">
        <v>101163</v>
      </c>
    </row>
    <row r="32274" spans="1:4">
      <c r="A32274" s="215" t="s">
        <v>101164</v>
      </c>
      <c r="B32274" s="215">
        <v>1</v>
      </c>
      <c r="C32274" s="216" t="s">
        <v>101165</v>
      </c>
      <c r="D32274" s="215" t="s">
        <v>101166</v>
      </c>
    </row>
    <row r="32275" spans="1:4">
      <c r="A32275" s="215" t="s">
        <v>101167</v>
      </c>
      <c r="B32275" s="215">
        <v>1</v>
      </c>
      <c r="C32275" s="216" t="s">
        <v>101168</v>
      </c>
      <c r="D32275" s="215" t="s">
        <v>101169</v>
      </c>
    </row>
    <row r="32276" spans="1:4">
      <c r="A32276" s="215" t="s">
        <v>101170</v>
      </c>
      <c r="B32276" s="215">
        <v>1</v>
      </c>
      <c r="C32276" s="216" t="s">
        <v>101171</v>
      </c>
      <c r="D32276" s="215" t="s">
        <v>101172</v>
      </c>
    </row>
    <row r="32277" spans="1:4">
      <c r="A32277" s="215" t="s">
        <v>101173</v>
      </c>
      <c r="B32277" s="215">
        <v>1</v>
      </c>
      <c r="C32277" s="216" t="s">
        <v>101174</v>
      </c>
      <c r="D32277" s="215" t="s">
        <v>101175</v>
      </c>
    </row>
    <row r="32278" spans="1:4">
      <c r="A32278" s="215" t="s">
        <v>101176</v>
      </c>
      <c r="B32278" s="215">
        <v>1</v>
      </c>
      <c r="C32278" s="216" t="s">
        <v>101177</v>
      </c>
      <c r="D32278" s="215" t="s">
        <v>101178</v>
      </c>
    </row>
    <row r="32279" spans="1:4">
      <c r="A32279" s="215" t="s">
        <v>101179</v>
      </c>
      <c r="B32279" s="215">
        <v>1</v>
      </c>
      <c r="C32279" s="216" t="s">
        <v>101180</v>
      </c>
      <c r="D32279" s="215" t="s">
        <v>101181</v>
      </c>
    </row>
    <row r="32280" spans="1:4">
      <c r="A32280" s="215" t="s">
        <v>101182</v>
      </c>
      <c r="B32280" s="215">
        <v>1</v>
      </c>
      <c r="C32280" s="216" t="s">
        <v>101183</v>
      </c>
      <c r="D32280" s="215" t="s">
        <v>101184</v>
      </c>
    </row>
    <row r="32281" spans="1:4">
      <c r="A32281" s="215" t="s">
        <v>101185</v>
      </c>
      <c r="B32281" s="215">
        <v>1</v>
      </c>
      <c r="C32281" s="216" t="s">
        <v>101186</v>
      </c>
      <c r="D32281" s="215" t="s">
        <v>101187</v>
      </c>
    </row>
    <row r="32282" spans="1:4">
      <c r="A32282" s="215" t="s">
        <v>101188</v>
      </c>
      <c r="B32282" s="215">
        <v>1</v>
      </c>
      <c r="C32282" s="216" t="s">
        <v>101189</v>
      </c>
      <c r="D32282" s="215" t="s">
        <v>101190</v>
      </c>
    </row>
    <row r="32283" spans="1:4">
      <c r="A32283" s="215" t="s">
        <v>101191</v>
      </c>
      <c r="B32283" s="215">
        <v>1</v>
      </c>
      <c r="C32283" s="216" t="s">
        <v>101192</v>
      </c>
      <c r="D32283" s="215" t="s">
        <v>101193</v>
      </c>
    </row>
    <row r="32284" spans="1:4">
      <c r="A32284" s="215" t="s">
        <v>101194</v>
      </c>
      <c r="B32284" s="215">
        <v>1</v>
      </c>
      <c r="C32284" s="216" t="s">
        <v>101195</v>
      </c>
      <c r="D32284" s="215" t="s">
        <v>101196</v>
      </c>
    </row>
    <row r="32285" spans="1:4">
      <c r="A32285" s="215" t="s">
        <v>101197</v>
      </c>
      <c r="B32285" s="215">
        <v>1</v>
      </c>
      <c r="C32285" s="216" t="s">
        <v>101198</v>
      </c>
      <c r="D32285" s="215" t="s">
        <v>101199</v>
      </c>
    </row>
    <row r="32286" spans="1:4">
      <c r="A32286" s="215" t="s">
        <v>101200</v>
      </c>
      <c r="B32286" s="215">
        <v>2</v>
      </c>
      <c r="C32286" s="216" t="s">
        <v>101201</v>
      </c>
      <c r="D32286" s="215" t="s">
        <v>101202</v>
      </c>
    </row>
    <row r="32287" spans="1:4">
      <c r="A32287" s="215" t="s">
        <v>101203</v>
      </c>
      <c r="B32287" s="215">
        <v>2</v>
      </c>
      <c r="C32287" s="216" t="s">
        <v>101204</v>
      </c>
      <c r="D32287" s="215" t="s">
        <v>101205</v>
      </c>
    </row>
    <row r="32288" spans="1:4">
      <c r="A32288" s="215" t="s">
        <v>101206</v>
      </c>
      <c r="B32288" s="215">
        <v>1</v>
      </c>
      <c r="C32288" s="216" t="s">
        <v>111621</v>
      </c>
      <c r="D32288" s="215" t="s">
        <v>101163</v>
      </c>
    </row>
    <row r="32289" spans="1:4">
      <c r="A32289" s="215" t="s">
        <v>101207</v>
      </c>
      <c r="B32289" s="215">
        <v>2</v>
      </c>
      <c r="C32289" s="216" t="s">
        <v>101208</v>
      </c>
      <c r="D32289" s="215" t="s">
        <v>101036</v>
      </c>
    </row>
    <row r="32290" spans="1:4">
      <c r="A32290" s="215" t="s">
        <v>101209</v>
      </c>
      <c r="B32290" s="215">
        <v>1</v>
      </c>
      <c r="C32290" s="216" t="s">
        <v>101210</v>
      </c>
      <c r="D32290" s="215" t="s">
        <v>101211</v>
      </c>
    </row>
    <row r="32291" spans="1:4">
      <c r="A32291" s="215" t="s">
        <v>101212</v>
      </c>
      <c r="B32291" s="215">
        <v>1</v>
      </c>
      <c r="C32291" s="216" t="s">
        <v>101213</v>
      </c>
      <c r="D32291" s="215" t="s">
        <v>101214</v>
      </c>
    </row>
    <row r="32292" spans="1:4">
      <c r="A32292" s="215" t="s">
        <v>101215</v>
      </c>
      <c r="B32292" s="215">
        <v>1</v>
      </c>
      <c r="C32292" s="216" t="s">
        <v>101216</v>
      </c>
      <c r="D32292" s="215" t="s">
        <v>101217</v>
      </c>
    </row>
    <row r="32293" spans="1:4">
      <c r="A32293" s="215" t="s">
        <v>101218</v>
      </c>
      <c r="B32293" s="215">
        <v>1</v>
      </c>
      <c r="C32293" s="216" t="s">
        <v>101219</v>
      </c>
      <c r="D32293" s="215" t="s">
        <v>101220</v>
      </c>
    </row>
    <row r="32294" spans="1:4">
      <c r="A32294" s="215" t="s">
        <v>101221</v>
      </c>
      <c r="B32294" s="215">
        <v>1</v>
      </c>
      <c r="C32294" s="216" t="s">
        <v>101222</v>
      </c>
      <c r="D32294" s="215" t="s">
        <v>101223</v>
      </c>
    </row>
    <row r="32295" spans="1:4">
      <c r="A32295" s="215" t="s">
        <v>101224</v>
      </c>
      <c r="B32295" s="215">
        <v>1</v>
      </c>
      <c r="C32295" s="216" t="s">
        <v>101225</v>
      </c>
      <c r="D32295" s="215" t="s">
        <v>101226</v>
      </c>
    </row>
    <row r="32296" spans="1:4">
      <c r="A32296" s="215" t="s">
        <v>101227</v>
      </c>
      <c r="B32296" s="215">
        <v>1</v>
      </c>
      <c r="C32296" s="216" t="s">
        <v>101228</v>
      </c>
      <c r="D32296" s="215" t="s">
        <v>101229</v>
      </c>
    </row>
    <row r="32297" spans="1:4">
      <c r="A32297" s="215" t="s">
        <v>101230</v>
      </c>
      <c r="B32297" s="215">
        <v>1</v>
      </c>
      <c r="C32297" s="216" t="s">
        <v>101231</v>
      </c>
      <c r="D32297" s="215" t="s">
        <v>101232</v>
      </c>
    </row>
    <row r="32298" spans="1:4">
      <c r="A32298" s="215" t="s">
        <v>101233</v>
      </c>
      <c r="B32298" s="215">
        <v>1</v>
      </c>
      <c r="C32298" s="216" t="s">
        <v>101234</v>
      </c>
      <c r="D32298" s="215" t="s">
        <v>101235</v>
      </c>
    </row>
    <row r="32299" spans="1:4">
      <c r="A32299" s="215" t="s">
        <v>101236</v>
      </c>
      <c r="B32299" s="215">
        <v>1</v>
      </c>
      <c r="C32299" s="216" t="s">
        <v>101237</v>
      </c>
      <c r="D32299" s="215" t="s">
        <v>101238</v>
      </c>
    </row>
    <row r="32300" spans="1:4">
      <c r="A32300" s="215" t="s">
        <v>101239</v>
      </c>
      <c r="B32300" s="215">
        <v>1</v>
      </c>
      <c r="C32300" s="216" t="s">
        <v>101240</v>
      </c>
      <c r="D32300" s="215" t="s">
        <v>101241</v>
      </c>
    </row>
    <row r="32301" spans="1:4">
      <c r="A32301" s="215" t="s">
        <v>101242</v>
      </c>
      <c r="B32301" s="215">
        <v>1</v>
      </c>
      <c r="C32301" s="216" t="s">
        <v>101243</v>
      </c>
      <c r="D32301" s="215" t="s">
        <v>101244</v>
      </c>
    </row>
    <row r="32302" spans="1:4">
      <c r="A32302" s="215" t="s">
        <v>101245</v>
      </c>
      <c r="B32302" s="215">
        <v>1</v>
      </c>
      <c r="C32302" s="216" t="s">
        <v>101246</v>
      </c>
      <c r="D32302" s="215" t="s">
        <v>101247</v>
      </c>
    </row>
    <row r="32303" spans="1:4">
      <c r="A32303" s="215" t="s">
        <v>101248</v>
      </c>
      <c r="B32303" s="215">
        <v>1</v>
      </c>
      <c r="C32303" s="216" t="s">
        <v>101249</v>
      </c>
      <c r="D32303" s="215" t="s">
        <v>101250</v>
      </c>
    </row>
    <row r="32304" spans="1:4">
      <c r="A32304" s="215" t="s">
        <v>101251</v>
      </c>
      <c r="B32304" s="215">
        <v>1</v>
      </c>
      <c r="C32304" s="216" t="s">
        <v>101252</v>
      </c>
      <c r="D32304" s="215" t="s">
        <v>101253</v>
      </c>
    </row>
    <row r="32305" spans="1:4">
      <c r="A32305" s="215" t="s">
        <v>101254</v>
      </c>
      <c r="B32305" s="215">
        <v>1</v>
      </c>
      <c r="C32305" s="216" t="s">
        <v>101255</v>
      </c>
      <c r="D32305" s="215" t="s">
        <v>101256</v>
      </c>
    </row>
    <row r="32306" spans="1:4">
      <c r="A32306" s="215" t="s">
        <v>101257</v>
      </c>
      <c r="B32306" s="215">
        <v>1</v>
      </c>
      <c r="C32306" s="216" t="s">
        <v>101258</v>
      </c>
      <c r="D32306" s="215" t="s">
        <v>101259</v>
      </c>
    </row>
    <row r="32307" spans="1:4">
      <c r="A32307" s="215" t="s">
        <v>101260</v>
      </c>
      <c r="B32307" s="215">
        <v>1</v>
      </c>
      <c r="C32307" s="216" t="s">
        <v>101261</v>
      </c>
      <c r="D32307" s="215" t="s">
        <v>101262</v>
      </c>
    </row>
    <row r="32308" spans="1:4">
      <c r="A32308" s="215" t="s">
        <v>101263</v>
      </c>
      <c r="B32308" s="215">
        <v>1</v>
      </c>
      <c r="C32308" s="216" t="s">
        <v>101264</v>
      </c>
      <c r="D32308" s="215" t="s">
        <v>101265</v>
      </c>
    </row>
    <row r="32309" spans="1:4">
      <c r="A32309" s="215" t="s">
        <v>101266</v>
      </c>
      <c r="B32309" s="215">
        <v>1</v>
      </c>
      <c r="C32309" s="216" t="s">
        <v>101267</v>
      </c>
      <c r="D32309" s="215" t="s">
        <v>101268</v>
      </c>
    </row>
    <row r="32310" spans="1:4">
      <c r="A32310" s="215" t="s">
        <v>101269</v>
      </c>
      <c r="B32310" s="215">
        <v>1</v>
      </c>
      <c r="C32310" s="216" t="s">
        <v>101270</v>
      </c>
      <c r="D32310" s="215" t="s">
        <v>101271</v>
      </c>
    </row>
    <row r="32311" spans="1:4">
      <c r="A32311" s="215" t="s">
        <v>101272</v>
      </c>
      <c r="B32311" s="215">
        <v>1</v>
      </c>
      <c r="C32311" s="216" t="s">
        <v>101273</v>
      </c>
      <c r="D32311" s="215" t="s">
        <v>101274</v>
      </c>
    </row>
    <row r="32312" spans="1:4">
      <c r="A32312" s="215" t="s">
        <v>101275</v>
      </c>
      <c r="B32312" s="215">
        <v>1</v>
      </c>
      <c r="C32312" s="216" t="s">
        <v>101276</v>
      </c>
      <c r="D32312" s="215" t="s">
        <v>101277</v>
      </c>
    </row>
    <row r="32313" spans="1:4">
      <c r="A32313" s="215" t="s">
        <v>101278</v>
      </c>
      <c r="B32313" s="215">
        <v>1</v>
      </c>
      <c r="C32313" s="216" t="s">
        <v>101279</v>
      </c>
      <c r="D32313" s="215" t="s">
        <v>101280</v>
      </c>
    </row>
    <row r="32314" spans="1:4">
      <c r="A32314" s="215" t="s">
        <v>101281</v>
      </c>
      <c r="B32314" s="215">
        <v>1</v>
      </c>
      <c r="C32314" s="216" t="s">
        <v>101282</v>
      </c>
      <c r="D32314" s="215" t="s">
        <v>101283</v>
      </c>
    </row>
    <row r="32315" spans="1:4">
      <c r="A32315" s="215" t="s">
        <v>101284</v>
      </c>
      <c r="B32315" s="215">
        <v>1</v>
      </c>
      <c r="C32315" s="216" t="s">
        <v>101285</v>
      </c>
      <c r="D32315" s="215" t="s">
        <v>101286</v>
      </c>
    </row>
    <row r="32316" spans="1:4">
      <c r="A32316" s="215" t="s">
        <v>101287</v>
      </c>
      <c r="B32316" s="215">
        <v>1</v>
      </c>
      <c r="C32316" s="216" t="s">
        <v>101288</v>
      </c>
      <c r="D32316" s="215" t="s">
        <v>101289</v>
      </c>
    </row>
    <row r="32317" spans="1:4">
      <c r="A32317" s="215" t="s">
        <v>101290</v>
      </c>
      <c r="B32317" s="215">
        <v>1</v>
      </c>
      <c r="C32317" s="216" t="s">
        <v>101291</v>
      </c>
      <c r="D32317" s="215" t="s">
        <v>101292</v>
      </c>
    </row>
    <row r="32318" spans="1:4">
      <c r="A32318" s="215" t="s">
        <v>101293</v>
      </c>
      <c r="B32318" s="215">
        <v>1</v>
      </c>
      <c r="C32318" s="216" t="s">
        <v>101294</v>
      </c>
      <c r="D32318" s="215" t="s">
        <v>101295</v>
      </c>
    </row>
    <row r="32319" spans="1:4">
      <c r="A32319" s="215" t="s">
        <v>101296</v>
      </c>
      <c r="B32319" s="215">
        <v>1</v>
      </c>
      <c r="C32319" s="216" t="s">
        <v>101297</v>
      </c>
      <c r="D32319" s="215" t="s">
        <v>101298</v>
      </c>
    </row>
    <row r="32320" spans="1:4">
      <c r="A32320" s="215" t="s">
        <v>101299</v>
      </c>
      <c r="B32320" s="215">
        <v>1</v>
      </c>
      <c r="C32320" s="216" t="s">
        <v>101300</v>
      </c>
      <c r="D32320" s="215" t="s">
        <v>101301</v>
      </c>
    </row>
    <row r="32321" spans="1:4">
      <c r="A32321" s="215" t="s">
        <v>101302</v>
      </c>
      <c r="B32321" s="215">
        <v>1</v>
      </c>
      <c r="C32321" s="216" t="s">
        <v>101303</v>
      </c>
      <c r="D32321" s="215" t="s">
        <v>101304</v>
      </c>
    </row>
    <row r="32322" spans="1:4">
      <c r="A32322" s="215" t="s">
        <v>101305</v>
      </c>
      <c r="B32322" s="215">
        <v>1</v>
      </c>
      <c r="C32322" s="216" t="s">
        <v>101306</v>
      </c>
      <c r="D32322" s="215" t="s">
        <v>101307</v>
      </c>
    </row>
    <row r="32323" spans="1:4">
      <c r="A32323" s="215" t="s">
        <v>101308</v>
      </c>
      <c r="B32323" s="215">
        <v>1</v>
      </c>
      <c r="C32323" s="216" t="s">
        <v>101309</v>
      </c>
      <c r="D32323" s="215" t="s">
        <v>101310</v>
      </c>
    </row>
    <row r="32324" spans="1:4">
      <c r="A32324" s="215" t="s">
        <v>101311</v>
      </c>
      <c r="B32324" s="215">
        <v>1</v>
      </c>
      <c r="C32324" s="216" t="s">
        <v>101312</v>
      </c>
      <c r="D32324" s="215" t="s">
        <v>101313</v>
      </c>
    </row>
    <row r="32325" spans="1:4">
      <c r="A32325" s="215" t="s">
        <v>101314</v>
      </c>
      <c r="B32325" s="215">
        <v>1</v>
      </c>
      <c r="C32325" s="216" t="s">
        <v>101315</v>
      </c>
      <c r="D32325" s="215" t="s">
        <v>101316</v>
      </c>
    </row>
    <row r="32326" spans="1:4">
      <c r="A32326" s="215" t="s">
        <v>101317</v>
      </c>
      <c r="B32326" s="215">
        <v>1</v>
      </c>
      <c r="C32326" s="216" t="s">
        <v>101318</v>
      </c>
      <c r="D32326" s="215" t="s">
        <v>101319</v>
      </c>
    </row>
    <row r="32327" spans="1:4">
      <c r="A32327" s="215" t="s">
        <v>101320</v>
      </c>
      <c r="B32327" s="215">
        <v>1</v>
      </c>
      <c r="C32327" s="216" t="s">
        <v>101321</v>
      </c>
      <c r="D32327" s="215" t="s">
        <v>101322</v>
      </c>
    </row>
    <row r="32328" spans="1:4">
      <c r="A32328" s="215" t="s">
        <v>101323</v>
      </c>
      <c r="B32328" s="215">
        <v>1</v>
      </c>
      <c r="C32328" s="216" t="s">
        <v>101324</v>
      </c>
      <c r="D32328" s="215" t="s">
        <v>101325</v>
      </c>
    </row>
    <row r="32329" spans="1:4">
      <c r="A32329" s="215" t="s">
        <v>101326</v>
      </c>
      <c r="B32329" s="215">
        <v>1</v>
      </c>
      <c r="C32329" s="216" t="s">
        <v>101327</v>
      </c>
      <c r="D32329" s="215" t="s">
        <v>101328</v>
      </c>
    </row>
    <row r="32330" spans="1:4">
      <c r="A32330" s="215" t="s">
        <v>101329</v>
      </c>
      <c r="B32330" s="215">
        <v>1</v>
      </c>
      <c r="C32330" s="216" t="s">
        <v>101330</v>
      </c>
      <c r="D32330" s="215" t="s">
        <v>101331</v>
      </c>
    </row>
    <row r="32331" spans="1:4">
      <c r="A32331" s="215" t="s">
        <v>101332</v>
      </c>
      <c r="B32331" s="215">
        <v>1</v>
      </c>
      <c r="C32331" s="216" t="s">
        <v>101333</v>
      </c>
      <c r="D32331" s="215" t="s">
        <v>101334</v>
      </c>
    </row>
    <row r="32332" spans="1:4">
      <c r="A32332" s="215" t="s">
        <v>101335</v>
      </c>
      <c r="B32332" s="215">
        <v>1</v>
      </c>
      <c r="C32332" s="216" t="s">
        <v>101336</v>
      </c>
      <c r="D32332" s="215" t="s">
        <v>101337</v>
      </c>
    </row>
    <row r="32333" spans="1:4">
      <c r="A32333" s="215" t="s">
        <v>101338</v>
      </c>
      <c r="B32333" s="215">
        <v>1</v>
      </c>
      <c r="C32333" s="216" t="s">
        <v>101339</v>
      </c>
      <c r="D32333" s="215" t="s">
        <v>101340</v>
      </c>
    </row>
    <row r="32334" spans="1:4">
      <c r="A32334" s="215" t="s">
        <v>101341</v>
      </c>
      <c r="B32334" s="215">
        <v>1</v>
      </c>
      <c r="C32334" s="216" t="s">
        <v>101342</v>
      </c>
      <c r="D32334" s="215" t="s">
        <v>101343</v>
      </c>
    </row>
    <row r="32335" spans="1:4">
      <c r="A32335" s="215" t="s">
        <v>101344</v>
      </c>
      <c r="B32335" s="215">
        <v>1</v>
      </c>
      <c r="C32335" s="216" t="s">
        <v>101345</v>
      </c>
      <c r="D32335" s="215" t="s">
        <v>101346</v>
      </c>
    </row>
    <row r="32336" spans="1:4">
      <c r="A32336" s="215" t="s">
        <v>101347</v>
      </c>
      <c r="B32336" s="215">
        <v>1</v>
      </c>
      <c r="C32336" s="216" t="s">
        <v>101348</v>
      </c>
      <c r="D32336" s="215" t="s">
        <v>101349</v>
      </c>
    </row>
    <row r="32337" spans="1:4">
      <c r="A32337" s="215" t="s">
        <v>101350</v>
      </c>
      <c r="B32337" s="215">
        <v>1</v>
      </c>
      <c r="C32337" s="216" t="s">
        <v>101351</v>
      </c>
      <c r="D32337" s="215" t="s">
        <v>101352</v>
      </c>
    </row>
    <row r="32338" spans="1:4">
      <c r="A32338" s="215" t="s">
        <v>101353</v>
      </c>
      <c r="B32338" s="215">
        <v>1</v>
      </c>
      <c r="C32338" s="216" t="s">
        <v>101354</v>
      </c>
      <c r="D32338" s="215" t="s">
        <v>101355</v>
      </c>
    </row>
    <row r="32339" spans="1:4">
      <c r="A32339" s="215" t="s">
        <v>101356</v>
      </c>
      <c r="B32339" s="215">
        <v>1</v>
      </c>
      <c r="C32339" s="216" t="s">
        <v>101357</v>
      </c>
      <c r="D32339" s="215" t="s">
        <v>101358</v>
      </c>
    </row>
    <row r="32340" spans="1:4">
      <c r="A32340" s="215" t="s">
        <v>101359</v>
      </c>
      <c r="B32340" s="215">
        <v>2</v>
      </c>
      <c r="C32340" s="216" t="s">
        <v>101360</v>
      </c>
      <c r="D32340" s="215" t="s">
        <v>101361</v>
      </c>
    </row>
    <row r="32341" spans="1:4">
      <c r="A32341" s="215" t="s">
        <v>101362</v>
      </c>
      <c r="B32341" s="215">
        <v>1</v>
      </c>
      <c r="C32341" s="216" t="s">
        <v>101363</v>
      </c>
      <c r="D32341" s="215" t="s">
        <v>101364</v>
      </c>
    </row>
    <row r="32342" spans="1:4">
      <c r="A32342" s="215" t="s">
        <v>101365</v>
      </c>
      <c r="B32342" s="215">
        <v>1</v>
      </c>
      <c r="C32342" s="216" t="s">
        <v>101366</v>
      </c>
      <c r="D32342" s="215" t="s">
        <v>101367</v>
      </c>
    </row>
    <row r="32343" spans="1:4">
      <c r="A32343" s="215" t="s">
        <v>101368</v>
      </c>
      <c r="B32343" s="215">
        <v>1</v>
      </c>
      <c r="C32343" s="216" t="s">
        <v>101369</v>
      </c>
      <c r="D32343" s="215" t="s">
        <v>101370</v>
      </c>
    </row>
    <row r="32344" spans="1:4">
      <c r="A32344" s="215" t="s">
        <v>101371</v>
      </c>
      <c r="B32344" s="215">
        <v>1</v>
      </c>
      <c r="C32344" s="216" t="s">
        <v>101372</v>
      </c>
      <c r="D32344" s="215" t="s">
        <v>101373</v>
      </c>
    </row>
    <row r="32345" spans="1:4">
      <c r="A32345" s="215" t="s">
        <v>101374</v>
      </c>
      <c r="B32345" s="215">
        <v>1</v>
      </c>
      <c r="C32345" s="216" t="s">
        <v>101375</v>
      </c>
      <c r="D32345" s="215" t="s">
        <v>101376</v>
      </c>
    </row>
    <row r="32346" spans="1:4">
      <c r="A32346" s="215" t="s">
        <v>101377</v>
      </c>
      <c r="B32346" s="215">
        <v>1</v>
      </c>
      <c r="C32346" s="216" t="s">
        <v>101378</v>
      </c>
      <c r="D32346" s="215" t="s">
        <v>101379</v>
      </c>
    </row>
    <row r="32347" spans="1:4">
      <c r="A32347" s="215" t="s">
        <v>101380</v>
      </c>
      <c r="B32347" s="215">
        <v>1</v>
      </c>
      <c r="C32347" s="216" t="s">
        <v>101381</v>
      </c>
      <c r="D32347" s="215" t="s">
        <v>101382</v>
      </c>
    </row>
    <row r="32348" spans="1:4">
      <c r="A32348" s="215" t="s">
        <v>101383</v>
      </c>
      <c r="B32348" s="215">
        <v>1</v>
      </c>
      <c r="C32348" s="216" t="s">
        <v>101384</v>
      </c>
      <c r="D32348" s="215" t="s">
        <v>101385</v>
      </c>
    </row>
    <row r="32349" spans="1:4">
      <c r="A32349" s="215" t="s">
        <v>101386</v>
      </c>
      <c r="B32349" s="215">
        <v>1</v>
      </c>
      <c r="C32349" s="216" t="s">
        <v>101387</v>
      </c>
      <c r="D32349" s="215" t="s">
        <v>101388</v>
      </c>
    </row>
    <row r="32350" spans="1:4">
      <c r="A32350" s="215" t="s">
        <v>101389</v>
      </c>
      <c r="B32350" s="215">
        <v>1</v>
      </c>
      <c r="C32350" s="216" t="s">
        <v>101390</v>
      </c>
      <c r="D32350" s="215" t="s">
        <v>101391</v>
      </c>
    </row>
    <row r="32351" spans="1:4">
      <c r="A32351" s="215" t="s">
        <v>101392</v>
      </c>
      <c r="B32351" s="215">
        <v>1</v>
      </c>
      <c r="C32351" s="216" t="s">
        <v>101393</v>
      </c>
      <c r="D32351" s="215" t="s">
        <v>101394</v>
      </c>
    </row>
    <row r="32352" spans="1:4">
      <c r="A32352" s="215" t="s">
        <v>101395</v>
      </c>
      <c r="B32352" s="215">
        <v>1</v>
      </c>
      <c r="C32352" s="216" t="s">
        <v>101396</v>
      </c>
      <c r="D32352" s="215" t="s">
        <v>101397</v>
      </c>
    </row>
    <row r="32353" spans="1:4">
      <c r="A32353" s="215" t="s">
        <v>101398</v>
      </c>
      <c r="B32353" s="215">
        <v>1</v>
      </c>
      <c r="C32353" s="216" t="s">
        <v>101399</v>
      </c>
      <c r="D32353" s="215" t="s">
        <v>101400</v>
      </c>
    </row>
    <row r="32354" spans="1:4">
      <c r="A32354" s="215" t="s">
        <v>101401</v>
      </c>
      <c r="B32354" s="215">
        <v>1</v>
      </c>
      <c r="C32354" s="216" t="s">
        <v>101402</v>
      </c>
      <c r="D32354" s="215" t="s">
        <v>101403</v>
      </c>
    </row>
    <row r="32355" spans="1:4">
      <c r="A32355" s="215" t="s">
        <v>101404</v>
      </c>
      <c r="B32355" s="215">
        <v>1</v>
      </c>
      <c r="C32355" s="216" t="s">
        <v>101405</v>
      </c>
      <c r="D32355" s="215" t="s">
        <v>101406</v>
      </c>
    </row>
    <row r="32356" spans="1:4">
      <c r="A32356" s="215" t="s">
        <v>101407</v>
      </c>
      <c r="B32356" s="215">
        <v>1</v>
      </c>
      <c r="C32356" s="216" t="s">
        <v>101408</v>
      </c>
      <c r="D32356" s="215" t="s">
        <v>101409</v>
      </c>
    </row>
    <row r="32357" spans="1:4">
      <c r="A32357" s="215" t="s">
        <v>101410</v>
      </c>
      <c r="B32357" s="215">
        <v>1</v>
      </c>
      <c r="C32357" s="216" t="s">
        <v>101411</v>
      </c>
      <c r="D32357" s="215" t="s">
        <v>101412</v>
      </c>
    </row>
    <row r="32358" spans="1:4">
      <c r="A32358" s="215" t="s">
        <v>101413</v>
      </c>
      <c r="B32358" s="215">
        <v>1</v>
      </c>
      <c r="C32358" s="216" t="s">
        <v>101414</v>
      </c>
      <c r="D32358" s="215" t="s">
        <v>101415</v>
      </c>
    </row>
    <row r="32359" spans="1:4">
      <c r="A32359" s="215" t="s">
        <v>101416</v>
      </c>
      <c r="B32359" s="215">
        <v>1</v>
      </c>
      <c r="C32359" s="216" t="s">
        <v>101417</v>
      </c>
      <c r="D32359" s="215" t="s">
        <v>101418</v>
      </c>
    </row>
    <row r="32360" spans="1:4">
      <c r="A32360" s="215" t="s">
        <v>101419</v>
      </c>
      <c r="B32360" s="215">
        <v>1</v>
      </c>
      <c r="C32360" s="216" t="s">
        <v>101420</v>
      </c>
      <c r="D32360" s="215" t="s">
        <v>101421</v>
      </c>
    </row>
    <row r="32361" spans="1:4">
      <c r="A32361" s="215" t="s">
        <v>101422</v>
      </c>
      <c r="B32361" s="215">
        <v>1</v>
      </c>
      <c r="C32361" s="216" t="s">
        <v>101423</v>
      </c>
      <c r="D32361" s="215" t="s">
        <v>101424</v>
      </c>
    </row>
    <row r="32362" spans="1:4">
      <c r="A32362" s="215" t="s">
        <v>101425</v>
      </c>
      <c r="B32362" s="215">
        <v>1</v>
      </c>
      <c r="C32362" s="216" t="s">
        <v>101426</v>
      </c>
      <c r="D32362" s="215" t="s">
        <v>101427</v>
      </c>
    </row>
    <row r="32363" spans="1:4">
      <c r="A32363" s="215" t="s">
        <v>101428</v>
      </c>
      <c r="B32363" s="215">
        <v>1</v>
      </c>
      <c r="C32363" s="216" t="s">
        <v>101429</v>
      </c>
      <c r="D32363" s="215" t="s">
        <v>101430</v>
      </c>
    </row>
    <row r="32364" spans="1:4">
      <c r="A32364" s="215" t="s">
        <v>101431</v>
      </c>
      <c r="B32364" s="215">
        <v>1</v>
      </c>
      <c r="C32364" s="216" t="s">
        <v>101432</v>
      </c>
      <c r="D32364" s="215" t="s">
        <v>101433</v>
      </c>
    </row>
    <row r="32365" spans="1:4">
      <c r="A32365" s="215" t="s">
        <v>101434</v>
      </c>
      <c r="B32365" s="215">
        <v>1</v>
      </c>
      <c r="C32365" s="216" t="s">
        <v>101435</v>
      </c>
      <c r="D32365" s="215" t="s">
        <v>101436</v>
      </c>
    </row>
    <row r="32366" spans="1:4">
      <c r="A32366" s="215" t="s">
        <v>101437</v>
      </c>
      <c r="B32366" s="215">
        <v>1</v>
      </c>
      <c r="C32366" s="216" t="s">
        <v>101438</v>
      </c>
      <c r="D32366" s="215" t="s">
        <v>101439</v>
      </c>
    </row>
    <row r="32367" spans="1:4">
      <c r="A32367" s="215" t="s">
        <v>101440</v>
      </c>
      <c r="B32367" s="215">
        <v>1</v>
      </c>
      <c r="C32367" s="216" t="s">
        <v>101441</v>
      </c>
      <c r="D32367" s="215" t="s">
        <v>101442</v>
      </c>
    </row>
    <row r="32368" spans="1:4">
      <c r="A32368" s="215" t="s">
        <v>101443</v>
      </c>
      <c r="B32368" s="215">
        <v>1</v>
      </c>
      <c r="C32368" s="216" t="s">
        <v>101444</v>
      </c>
      <c r="D32368" s="215" t="s">
        <v>101445</v>
      </c>
    </row>
    <row r="32369" spans="1:4">
      <c r="A32369" s="215" t="s">
        <v>101446</v>
      </c>
      <c r="B32369" s="215">
        <v>1</v>
      </c>
      <c r="C32369" s="216" t="s">
        <v>101447</v>
      </c>
      <c r="D32369" s="215" t="s">
        <v>101448</v>
      </c>
    </row>
    <row r="32370" spans="1:4">
      <c r="A32370" s="215" t="s">
        <v>101449</v>
      </c>
      <c r="B32370" s="215">
        <v>1</v>
      </c>
      <c r="C32370" s="216" t="s">
        <v>101450</v>
      </c>
      <c r="D32370" s="215" t="s">
        <v>101451</v>
      </c>
    </row>
    <row r="32371" spans="1:4">
      <c r="A32371" s="215" t="s">
        <v>101452</v>
      </c>
      <c r="B32371" s="215">
        <v>1</v>
      </c>
      <c r="C32371" s="216" t="s">
        <v>101453</v>
      </c>
      <c r="D32371" s="215" t="s">
        <v>101454</v>
      </c>
    </row>
    <row r="32372" spans="1:4">
      <c r="A32372" s="215" t="s">
        <v>101455</v>
      </c>
      <c r="B32372" s="215">
        <v>1</v>
      </c>
      <c r="C32372" s="216" t="s">
        <v>101456</v>
      </c>
      <c r="D32372" s="215" t="s">
        <v>101457</v>
      </c>
    </row>
    <row r="32373" spans="1:4">
      <c r="A32373" s="215" t="s">
        <v>101458</v>
      </c>
      <c r="B32373" s="215">
        <v>1</v>
      </c>
      <c r="C32373" s="216" t="s">
        <v>101459</v>
      </c>
      <c r="D32373" s="215" t="s">
        <v>101460</v>
      </c>
    </row>
    <row r="32374" spans="1:4">
      <c r="A32374" s="215" t="s">
        <v>101461</v>
      </c>
      <c r="B32374" s="215">
        <v>1</v>
      </c>
      <c r="C32374" s="216" t="s">
        <v>101462</v>
      </c>
      <c r="D32374" s="215" t="s">
        <v>101463</v>
      </c>
    </row>
    <row r="32375" spans="1:4">
      <c r="A32375" s="215" t="s">
        <v>101464</v>
      </c>
      <c r="B32375" s="215">
        <v>1</v>
      </c>
      <c r="C32375" s="216" t="s">
        <v>101465</v>
      </c>
      <c r="D32375" s="215" t="s">
        <v>101466</v>
      </c>
    </row>
    <row r="32376" spans="1:4">
      <c r="A32376" s="215" t="s">
        <v>101467</v>
      </c>
      <c r="B32376" s="215">
        <v>1</v>
      </c>
      <c r="C32376" s="216" t="s">
        <v>101468</v>
      </c>
      <c r="D32376" s="215" t="s">
        <v>101469</v>
      </c>
    </row>
    <row r="32377" spans="1:4">
      <c r="A32377" s="215" t="s">
        <v>101470</v>
      </c>
      <c r="B32377" s="215">
        <v>1</v>
      </c>
      <c r="C32377" s="216" t="s">
        <v>101471</v>
      </c>
      <c r="D32377" s="215" t="s">
        <v>101472</v>
      </c>
    </row>
    <row r="32378" spans="1:4">
      <c r="A32378" s="215" t="s">
        <v>101473</v>
      </c>
      <c r="B32378" s="215">
        <v>1</v>
      </c>
      <c r="C32378" s="216" t="s">
        <v>101474</v>
      </c>
      <c r="D32378" s="215" t="s">
        <v>101475</v>
      </c>
    </row>
    <row r="32379" spans="1:4">
      <c r="A32379" s="215" t="s">
        <v>101476</v>
      </c>
      <c r="B32379" s="215">
        <v>1</v>
      </c>
      <c r="C32379" s="216" t="s">
        <v>101477</v>
      </c>
      <c r="D32379" s="215" t="s">
        <v>101478</v>
      </c>
    </row>
    <row r="32380" spans="1:4">
      <c r="A32380" s="215" t="s">
        <v>101479</v>
      </c>
      <c r="B32380" s="215">
        <v>1</v>
      </c>
      <c r="C32380" s="216" t="s">
        <v>101480</v>
      </c>
      <c r="D32380" s="215" t="s">
        <v>101481</v>
      </c>
    </row>
    <row r="32381" spans="1:4">
      <c r="A32381" s="215" t="s">
        <v>101482</v>
      </c>
      <c r="B32381" s="215">
        <v>1</v>
      </c>
      <c r="C32381" s="216" t="s">
        <v>101483</v>
      </c>
      <c r="D32381" s="215" t="s">
        <v>101484</v>
      </c>
    </row>
    <row r="32382" spans="1:4">
      <c r="A32382" s="215" t="s">
        <v>101485</v>
      </c>
      <c r="B32382" s="215">
        <v>1</v>
      </c>
      <c r="C32382" s="216" t="s">
        <v>101486</v>
      </c>
      <c r="D32382" s="215" t="s">
        <v>101487</v>
      </c>
    </row>
    <row r="32383" spans="1:4">
      <c r="A32383" s="215" t="s">
        <v>101488</v>
      </c>
      <c r="B32383" s="215">
        <v>1</v>
      </c>
      <c r="C32383" s="216" t="s">
        <v>101489</v>
      </c>
      <c r="D32383" s="215" t="s">
        <v>101490</v>
      </c>
    </row>
    <row r="32384" spans="1:4">
      <c r="A32384" s="215" t="s">
        <v>101491</v>
      </c>
      <c r="B32384" s="215">
        <v>1</v>
      </c>
      <c r="C32384" s="216" t="s">
        <v>101492</v>
      </c>
      <c r="D32384" s="215" t="s">
        <v>101493</v>
      </c>
    </row>
    <row r="32385" spans="1:4">
      <c r="A32385" s="215" t="s">
        <v>101494</v>
      </c>
      <c r="B32385" s="215">
        <v>1</v>
      </c>
      <c r="C32385" s="216" t="s">
        <v>101495</v>
      </c>
      <c r="D32385" s="215" t="s">
        <v>101496</v>
      </c>
    </row>
    <row r="32386" spans="1:4">
      <c r="A32386" s="215" t="s">
        <v>101497</v>
      </c>
      <c r="B32386" s="215">
        <v>1</v>
      </c>
      <c r="C32386" s="216" t="s">
        <v>101498</v>
      </c>
      <c r="D32386" s="215" t="s">
        <v>101499</v>
      </c>
    </row>
    <row r="32387" spans="1:4">
      <c r="A32387" s="215" t="s">
        <v>101500</v>
      </c>
      <c r="B32387" s="215">
        <v>1</v>
      </c>
      <c r="C32387" s="216" t="s">
        <v>101501</v>
      </c>
      <c r="D32387" s="215" t="s">
        <v>101502</v>
      </c>
    </row>
    <row r="32388" spans="1:4">
      <c r="A32388" s="215" t="s">
        <v>101503</v>
      </c>
      <c r="B32388" s="215">
        <v>1</v>
      </c>
      <c r="C32388" s="216" t="s">
        <v>101504</v>
      </c>
      <c r="D32388" s="215" t="s">
        <v>101505</v>
      </c>
    </row>
    <row r="32389" spans="1:4">
      <c r="A32389" s="215" t="s">
        <v>101506</v>
      </c>
      <c r="B32389" s="215">
        <v>1</v>
      </c>
      <c r="C32389" s="216" t="s">
        <v>101507</v>
      </c>
      <c r="D32389" s="215" t="s">
        <v>101508</v>
      </c>
    </row>
    <row r="32390" spans="1:4">
      <c r="A32390" s="215" t="s">
        <v>101509</v>
      </c>
      <c r="B32390" s="215">
        <v>1</v>
      </c>
      <c r="C32390" s="216" t="s">
        <v>101510</v>
      </c>
      <c r="D32390" s="215" t="s">
        <v>101511</v>
      </c>
    </row>
    <row r="32391" spans="1:4">
      <c r="A32391" s="215" t="s">
        <v>101512</v>
      </c>
      <c r="B32391" s="215">
        <v>1</v>
      </c>
      <c r="C32391" s="216" t="s">
        <v>101513</v>
      </c>
      <c r="D32391" s="215" t="s">
        <v>101514</v>
      </c>
    </row>
    <row r="32392" spans="1:4">
      <c r="A32392" s="215" t="s">
        <v>101515</v>
      </c>
      <c r="B32392" s="215">
        <v>1</v>
      </c>
      <c r="C32392" s="216" t="s">
        <v>101516</v>
      </c>
      <c r="D32392" s="215" t="s">
        <v>101517</v>
      </c>
    </row>
    <row r="32393" spans="1:4">
      <c r="A32393" s="215" t="s">
        <v>101518</v>
      </c>
      <c r="B32393" s="215">
        <v>1</v>
      </c>
      <c r="C32393" s="216" t="s">
        <v>101519</v>
      </c>
      <c r="D32393" s="215" t="s">
        <v>101520</v>
      </c>
    </row>
    <row r="32394" spans="1:4">
      <c r="A32394" s="215" t="s">
        <v>101521</v>
      </c>
      <c r="B32394" s="215">
        <v>1</v>
      </c>
      <c r="C32394" s="216" t="s">
        <v>101522</v>
      </c>
      <c r="D32394" s="215" t="s">
        <v>101523</v>
      </c>
    </row>
    <row r="32395" spans="1:4">
      <c r="A32395" s="215" t="s">
        <v>101524</v>
      </c>
      <c r="B32395" s="215">
        <v>1</v>
      </c>
      <c r="C32395" s="216" t="s">
        <v>101525</v>
      </c>
      <c r="D32395" s="215" t="s">
        <v>101526</v>
      </c>
    </row>
    <row r="32396" spans="1:4">
      <c r="A32396" s="215" t="s">
        <v>101527</v>
      </c>
      <c r="B32396" s="215">
        <v>1</v>
      </c>
      <c r="C32396" s="216" t="s">
        <v>101528</v>
      </c>
      <c r="D32396" s="215" t="s">
        <v>101529</v>
      </c>
    </row>
    <row r="32397" spans="1:4">
      <c r="A32397" s="215" t="s">
        <v>101530</v>
      </c>
      <c r="B32397" s="215">
        <v>1</v>
      </c>
      <c r="C32397" s="216" t="s">
        <v>101531</v>
      </c>
      <c r="D32397" s="215" t="s">
        <v>101532</v>
      </c>
    </row>
    <row r="32398" spans="1:4">
      <c r="A32398" s="215" t="s">
        <v>101533</v>
      </c>
      <c r="B32398" s="215">
        <v>1</v>
      </c>
      <c r="C32398" s="216" t="s">
        <v>101534</v>
      </c>
      <c r="D32398" s="215" t="s">
        <v>101535</v>
      </c>
    </row>
    <row r="32399" spans="1:4">
      <c r="A32399" s="215" t="s">
        <v>101536</v>
      </c>
      <c r="B32399" s="215">
        <v>1</v>
      </c>
      <c r="C32399" s="216" t="s">
        <v>101537</v>
      </c>
      <c r="D32399" s="215" t="s">
        <v>101538</v>
      </c>
    </row>
    <row r="32400" spans="1:4">
      <c r="A32400" s="215" t="s">
        <v>101539</v>
      </c>
      <c r="B32400" s="215">
        <v>1</v>
      </c>
      <c r="C32400" s="216" t="s">
        <v>101540</v>
      </c>
      <c r="D32400" s="215" t="s">
        <v>101541</v>
      </c>
    </row>
    <row r="32401" spans="1:4">
      <c r="A32401" s="215" t="s">
        <v>101542</v>
      </c>
      <c r="B32401" s="215">
        <v>1</v>
      </c>
      <c r="C32401" s="216" t="s">
        <v>101543</v>
      </c>
      <c r="D32401" s="215" t="s">
        <v>101544</v>
      </c>
    </row>
    <row r="32402" spans="1:4">
      <c r="A32402" s="215" t="s">
        <v>101545</v>
      </c>
      <c r="B32402" s="215">
        <v>1</v>
      </c>
      <c r="C32402" s="216" t="s">
        <v>101546</v>
      </c>
      <c r="D32402" s="215" t="s">
        <v>101547</v>
      </c>
    </row>
    <row r="32403" spans="1:4">
      <c r="A32403" s="215" t="s">
        <v>101548</v>
      </c>
      <c r="B32403" s="215">
        <v>1</v>
      </c>
      <c r="C32403" s="216" t="s">
        <v>101549</v>
      </c>
      <c r="D32403" s="215" t="s">
        <v>101550</v>
      </c>
    </row>
    <row r="32404" spans="1:4">
      <c r="A32404" s="215" t="s">
        <v>101551</v>
      </c>
      <c r="B32404" s="215">
        <v>1</v>
      </c>
      <c r="C32404" s="216" t="s">
        <v>101552</v>
      </c>
      <c r="D32404" s="215" t="s">
        <v>101553</v>
      </c>
    </row>
    <row r="32405" spans="1:4">
      <c r="A32405" s="215" t="s">
        <v>101554</v>
      </c>
      <c r="B32405" s="215">
        <v>1</v>
      </c>
      <c r="C32405" s="216" t="s">
        <v>101555</v>
      </c>
      <c r="D32405" s="215" t="s">
        <v>101556</v>
      </c>
    </row>
    <row r="32406" spans="1:4">
      <c r="A32406" s="215" t="s">
        <v>101557</v>
      </c>
      <c r="B32406" s="215">
        <v>1</v>
      </c>
      <c r="C32406" s="216" t="s">
        <v>101558</v>
      </c>
      <c r="D32406" s="215" t="s">
        <v>101559</v>
      </c>
    </row>
    <row r="32407" spans="1:4">
      <c r="A32407" s="215" t="s">
        <v>101560</v>
      </c>
      <c r="B32407" s="215">
        <v>1</v>
      </c>
      <c r="C32407" s="216" t="s">
        <v>101561</v>
      </c>
      <c r="D32407" s="215" t="s">
        <v>101562</v>
      </c>
    </row>
    <row r="32408" spans="1:4">
      <c r="A32408" s="215" t="s">
        <v>101563</v>
      </c>
      <c r="B32408" s="215">
        <v>1</v>
      </c>
      <c r="C32408" s="216" t="s">
        <v>101564</v>
      </c>
      <c r="D32408" s="215" t="s">
        <v>101565</v>
      </c>
    </row>
    <row r="32409" spans="1:4">
      <c r="A32409" s="215" t="s">
        <v>101566</v>
      </c>
      <c r="B32409" s="215">
        <v>1</v>
      </c>
      <c r="C32409" s="216" t="s">
        <v>101567</v>
      </c>
      <c r="D32409" s="215" t="s">
        <v>101568</v>
      </c>
    </row>
    <row r="32410" spans="1:4">
      <c r="A32410" s="215" t="s">
        <v>101569</v>
      </c>
      <c r="B32410" s="215">
        <v>1</v>
      </c>
      <c r="C32410" s="216" t="s">
        <v>101570</v>
      </c>
      <c r="D32410" s="215" t="s">
        <v>101571</v>
      </c>
    </row>
    <row r="32411" spans="1:4">
      <c r="A32411" s="215" t="s">
        <v>101572</v>
      </c>
      <c r="B32411" s="215">
        <v>1</v>
      </c>
      <c r="C32411" s="216" t="s">
        <v>101573</v>
      </c>
      <c r="D32411" s="215" t="s">
        <v>101574</v>
      </c>
    </row>
    <row r="32412" spans="1:4">
      <c r="A32412" s="215" t="s">
        <v>101575</v>
      </c>
      <c r="B32412" s="215">
        <v>1</v>
      </c>
      <c r="C32412" s="216" t="s">
        <v>101576</v>
      </c>
      <c r="D32412" s="215" t="s">
        <v>101577</v>
      </c>
    </row>
    <row r="32413" spans="1:4">
      <c r="A32413" s="215" t="s">
        <v>101578</v>
      </c>
      <c r="B32413" s="215">
        <v>1</v>
      </c>
      <c r="C32413" s="216" t="s">
        <v>101579</v>
      </c>
      <c r="D32413" s="215" t="s">
        <v>101580</v>
      </c>
    </row>
    <row r="32414" spans="1:4">
      <c r="A32414" s="215" t="s">
        <v>101581</v>
      </c>
      <c r="B32414" s="215">
        <v>1</v>
      </c>
      <c r="C32414" s="216" t="s">
        <v>101582</v>
      </c>
      <c r="D32414" s="215" t="s">
        <v>101583</v>
      </c>
    </row>
    <row r="32415" spans="1:4">
      <c r="A32415" s="215" t="s">
        <v>101584</v>
      </c>
      <c r="B32415" s="215">
        <v>1</v>
      </c>
      <c r="C32415" s="216" t="s">
        <v>101585</v>
      </c>
      <c r="D32415" s="215" t="s">
        <v>101586</v>
      </c>
    </row>
    <row r="32416" spans="1:4">
      <c r="A32416" s="215" t="s">
        <v>101587</v>
      </c>
      <c r="B32416" s="215">
        <v>1</v>
      </c>
      <c r="C32416" s="216" t="s">
        <v>101588</v>
      </c>
      <c r="D32416" s="215" t="s">
        <v>101589</v>
      </c>
    </row>
    <row r="32417" spans="1:4">
      <c r="A32417" s="215" t="s">
        <v>101590</v>
      </c>
      <c r="B32417" s="215">
        <v>1</v>
      </c>
      <c r="C32417" s="216" t="s">
        <v>101591</v>
      </c>
      <c r="D32417" s="215" t="s">
        <v>101592</v>
      </c>
    </row>
    <row r="32418" spans="1:4">
      <c r="A32418" s="215" t="s">
        <v>101593</v>
      </c>
      <c r="B32418" s="215">
        <v>1</v>
      </c>
      <c r="C32418" s="216" t="s">
        <v>101594</v>
      </c>
      <c r="D32418" s="215" t="s">
        <v>101595</v>
      </c>
    </row>
    <row r="32419" spans="1:4">
      <c r="A32419" s="215" t="s">
        <v>101596</v>
      </c>
      <c r="B32419" s="215">
        <v>1</v>
      </c>
      <c r="C32419" s="216" t="s">
        <v>101597</v>
      </c>
      <c r="D32419" s="215" t="s">
        <v>101598</v>
      </c>
    </row>
    <row r="32420" spans="1:4">
      <c r="A32420" s="215" t="s">
        <v>101599</v>
      </c>
      <c r="B32420" s="215">
        <v>1</v>
      </c>
      <c r="C32420" s="216" t="s">
        <v>101600</v>
      </c>
      <c r="D32420" s="215" t="s">
        <v>101601</v>
      </c>
    </row>
    <row r="32421" spans="1:4">
      <c r="A32421" s="215" t="s">
        <v>101602</v>
      </c>
      <c r="B32421" s="215">
        <v>1</v>
      </c>
      <c r="C32421" s="216" t="s">
        <v>101603</v>
      </c>
      <c r="D32421" s="215" t="s">
        <v>101604</v>
      </c>
    </row>
    <row r="32422" spans="1:4">
      <c r="A32422" s="215" t="s">
        <v>101605</v>
      </c>
      <c r="B32422" s="215">
        <v>1</v>
      </c>
      <c r="C32422" s="216" t="s">
        <v>101606</v>
      </c>
      <c r="D32422" s="215" t="s">
        <v>101607</v>
      </c>
    </row>
    <row r="32423" spans="1:4">
      <c r="A32423" s="215" t="s">
        <v>101608</v>
      </c>
      <c r="B32423" s="215">
        <v>1</v>
      </c>
      <c r="C32423" s="216" t="s">
        <v>101609</v>
      </c>
      <c r="D32423" s="215" t="s">
        <v>101610</v>
      </c>
    </row>
    <row r="32424" spans="1:4">
      <c r="A32424" s="215" t="s">
        <v>101611</v>
      </c>
      <c r="B32424" s="215">
        <v>1</v>
      </c>
      <c r="C32424" s="216" t="s">
        <v>101612</v>
      </c>
      <c r="D32424" s="215" t="s">
        <v>101613</v>
      </c>
    </row>
    <row r="32425" spans="1:4">
      <c r="A32425" s="215" t="s">
        <v>101614</v>
      </c>
      <c r="B32425" s="215">
        <v>1</v>
      </c>
      <c r="C32425" s="216" t="s">
        <v>101615</v>
      </c>
      <c r="D32425" s="215" t="s">
        <v>101616</v>
      </c>
    </row>
    <row r="32426" spans="1:4">
      <c r="A32426" s="215" t="s">
        <v>101617</v>
      </c>
      <c r="B32426" s="215">
        <v>1</v>
      </c>
      <c r="C32426" s="216" t="s">
        <v>101618</v>
      </c>
      <c r="D32426" s="215" t="s">
        <v>101619</v>
      </c>
    </row>
    <row r="32427" spans="1:4">
      <c r="A32427" s="215" t="s">
        <v>101620</v>
      </c>
      <c r="B32427" s="215">
        <v>1</v>
      </c>
      <c r="C32427" s="216" t="s">
        <v>101621</v>
      </c>
      <c r="D32427" s="215" t="s">
        <v>101622</v>
      </c>
    </row>
    <row r="32428" spans="1:4">
      <c r="A32428" s="215" t="s">
        <v>101623</v>
      </c>
      <c r="B32428" s="215">
        <v>1</v>
      </c>
      <c r="C32428" s="216" t="s">
        <v>101624</v>
      </c>
      <c r="D32428" s="215" t="s">
        <v>101625</v>
      </c>
    </row>
    <row r="32429" spans="1:4">
      <c r="A32429" s="215" t="s">
        <v>101626</v>
      </c>
      <c r="B32429" s="215">
        <v>1</v>
      </c>
      <c r="C32429" s="216" t="s">
        <v>101627</v>
      </c>
      <c r="D32429" s="215" t="s">
        <v>101628</v>
      </c>
    </row>
    <row r="32430" spans="1:4">
      <c r="A32430" s="215" t="s">
        <v>101629</v>
      </c>
      <c r="B32430" s="215">
        <v>1</v>
      </c>
      <c r="C32430" s="216" t="s">
        <v>101630</v>
      </c>
      <c r="D32430" s="215" t="s">
        <v>101631</v>
      </c>
    </row>
    <row r="32431" spans="1:4">
      <c r="A32431" s="215" t="s">
        <v>101632</v>
      </c>
      <c r="B32431" s="215">
        <v>1</v>
      </c>
      <c r="C32431" s="216" t="s">
        <v>101633</v>
      </c>
      <c r="D32431" s="215" t="s">
        <v>101634</v>
      </c>
    </row>
    <row r="32432" spans="1:4">
      <c r="A32432" s="215" t="s">
        <v>101635</v>
      </c>
      <c r="B32432" s="215">
        <v>1</v>
      </c>
      <c r="C32432" s="216" t="s">
        <v>101636</v>
      </c>
      <c r="D32432" s="215" t="s">
        <v>101637</v>
      </c>
    </row>
    <row r="32433" spans="1:4">
      <c r="A32433" s="215" t="s">
        <v>101638</v>
      </c>
      <c r="B32433" s="215">
        <v>1</v>
      </c>
      <c r="C32433" s="216" t="s">
        <v>101639</v>
      </c>
      <c r="D32433" s="215" t="s">
        <v>101640</v>
      </c>
    </row>
    <row r="32434" spans="1:4">
      <c r="A32434" s="215" t="s">
        <v>101641</v>
      </c>
      <c r="B32434" s="215">
        <v>1</v>
      </c>
      <c r="C32434" s="216" t="s">
        <v>101642</v>
      </c>
      <c r="D32434" s="215" t="s">
        <v>101643</v>
      </c>
    </row>
    <row r="32435" spans="1:4">
      <c r="A32435" s="215" t="s">
        <v>101644</v>
      </c>
      <c r="B32435" s="215">
        <v>1</v>
      </c>
      <c r="C32435" s="216" t="s">
        <v>101645</v>
      </c>
      <c r="D32435" s="215" t="s">
        <v>101646</v>
      </c>
    </row>
    <row r="32436" spans="1:4">
      <c r="A32436" s="215" t="s">
        <v>101647</v>
      </c>
      <c r="B32436" s="215">
        <v>1</v>
      </c>
      <c r="C32436" s="216" t="s">
        <v>101648</v>
      </c>
      <c r="D32436" s="215" t="s">
        <v>101649</v>
      </c>
    </row>
    <row r="32437" spans="1:4">
      <c r="A32437" s="215" t="s">
        <v>101650</v>
      </c>
      <c r="B32437" s="215">
        <v>1</v>
      </c>
      <c r="C32437" s="216" t="s">
        <v>101651</v>
      </c>
      <c r="D32437" s="215" t="s">
        <v>101652</v>
      </c>
    </row>
    <row r="32438" spans="1:4">
      <c r="A32438" s="215" t="s">
        <v>101653</v>
      </c>
      <c r="B32438" s="215">
        <v>1</v>
      </c>
      <c r="C32438" s="216" t="s">
        <v>101654</v>
      </c>
      <c r="D32438" s="215" t="s">
        <v>101655</v>
      </c>
    </row>
    <row r="32439" spans="1:4">
      <c r="A32439" s="215" t="s">
        <v>101656</v>
      </c>
      <c r="B32439" s="215">
        <v>1</v>
      </c>
      <c r="C32439" s="216" t="s">
        <v>101657</v>
      </c>
      <c r="D32439" s="215" t="s">
        <v>101658</v>
      </c>
    </row>
    <row r="32440" spans="1:4">
      <c r="A32440" s="215" t="s">
        <v>101659</v>
      </c>
      <c r="B32440" s="215">
        <v>1</v>
      </c>
      <c r="C32440" s="216" t="s">
        <v>101660</v>
      </c>
      <c r="D32440" s="215" t="s">
        <v>101661</v>
      </c>
    </row>
    <row r="32441" spans="1:4">
      <c r="A32441" s="215" t="s">
        <v>101662</v>
      </c>
      <c r="B32441" s="215">
        <v>1</v>
      </c>
      <c r="C32441" s="216" t="s">
        <v>101663</v>
      </c>
      <c r="D32441" s="215" t="s">
        <v>101664</v>
      </c>
    </row>
    <row r="32442" spans="1:4">
      <c r="A32442" s="215" t="s">
        <v>101665</v>
      </c>
      <c r="B32442" s="215">
        <v>1</v>
      </c>
      <c r="C32442" s="216" t="s">
        <v>101666</v>
      </c>
      <c r="D32442" s="215" t="s">
        <v>101667</v>
      </c>
    </row>
    <row r="32443" spans="1:4">
      <c r="A32443" s="215" t="s">
        <v>101668</v>
      </c>
      <c r="B32443" s="215">
        <v>1</v>
      </c>
      <c r="C32443" s="216" t="s">
        <v>101669</v>
      </c>
      <c r="D32443" s="215" t="s">
        <v>101670</v>
      </c>
    </row>
    <row r="32444" spans="1:4">
      <c r="A32444" s="215" t="s">
        <v>101671</v>
      </c>
      <c r="B32444" s="215">
        <v>1</v>
      </c>
      <c r="C32444" s="216" t="s">
        <v>101672</v>
      </c>
      <c r="D32444" s="215" t="s">
        <v>101673</v>
      </c>
    </row>
    <row r="32445" spans="1:4">
      <c r="A32445" s="215" t="s">
        <v>101674</v>
      </c>
      <c r="B32445" s="215">
        <v>1</v>
      </c>
      <c r="C32445" s="216" t="s">
        <v>101675</v>
      </c>
      <c r="D32445" s="215" t="s">
        <v>101676</v>
      </c>
    </row>
    <row r="32446" spans="1:4">
      <c r="A32446" s="215" t="s">
        <v>101677</v>
      </c>
      <c r="B32446" s="215">
        <v>1</v>
      </c>
      <c r="C32446" s="216" t="s">
        <v>101678</v>
      </c>
      <c r="D32446" s="215" t="s">
        <v>101679</v>
      </c>
    </row>
    <row r="32447" spans="1:4">
      <c r="A32447" s="215" t="s">
        <v>101680</v>
      </c>
      <c r="B32447" s="215">
        <v>1</v>
      </c>
      <c r="C32447" s="216" t="s">
        <v>101681</v>
      </c>
      <c r="D32447" s="215" t="s">
        <v>101682</v>
      </c>
    </row>
    <row r="32448" spans="1:4">
      <c r="A32448" s="215" t="s">
        <v>101683</v>
      </c>
      <c r="B32448" s="215">
        <v>1</v>
      </c>
      <c r="C32448" s="216" t="s">
        <v>101684</v>
      </c>
      <c r="D32448" s="215" t="s">
        <v>101685</v>
      </c>
    </row>
    <row r="32449" spans="1:4">
      <c r="A32449" s="215" t="s">
        <v>101686</v>
      </c>
      <c r="B32449" s="215">
        <v>1</v>
      </c>
      <c r="C32449" s="216" t="s">
        <v>101687</v>
      </c>
      <c r="D32449" s="215" t="s">
        <v>101688</v>
      </c>
    </row>
    <row r="32450" spans="1:4">
      <c r="A32450" s="215" t="s">
        <v>101689</v>
      </c>
      <c r="B32450" s="215">
        <v>1</v>
      </c>
      <c r="C32450" s="216" t="s">
        <v>101690</v>
      </c>
      <c r="D32450" s="215" t="s">
        <v>101691</v>
      </c>
    </row>
    <row r="32451" spans="1:4">
      <c r="A32451" s="215" t="s">
        <v>101692</v>
      </c>
      <c r="B32451" s="215">
        <v>1</v>
      </c>
      <c r="C32451" s="216" t="s">
        <v>101693</v>
      </c>
      <c r="D32451" s="215" t="s">
        <v>101694</v>
      </c>
    </row>
    <row r="32452" spans="1:4">
      <c r="A32452" s="215" t="s">
        <v>101695</v>
      </c>
      <c r="B32452" s="215">
        <v>1</v>
      </c>
      <c r="C32452" s="216" t="s">
        <v>101696</v>
      </c>
      <c r="D32452" s="215" t="s">
        <v>101697</v>
      </c>
    </row>
    <row r="32453" spans="1:4">
      <c r="A32453" s="215" t="s">
        <v>101698</v>
      </c>
      <c r="B32453" s="215">
        <v>1</v>
      </c>
      <c r="C32453" s="216" t="s">
        <v>101699</v>
      </c>
      <c r="D32453" s="215" t="s">
        <v>101700</v>
      </c>
    </row>
    <row r="32454" spans="1:4">
      <c r="A32454" s="215" t="s">
        <v>101701</v>
      </c>
      <c r="B32454" s="215">
        <v>1</v>
      </c>
      <c r="C32454" s="216" t="s">
        <v>101702</v>
      </c>
      <c r="D32454" s="215" t="s">
        <v>101703</v>
      </c>
    </row>
    <row r="32455" spans="1:4">
      <c r="A32455" s="215" t="s">
        <v>101704</v>
      </c>
      <c r="B32455" s="215">
        <v>1</v>
      </c>
      <c r="C32455" s="216" t="s">
        <v>101705</v>
      </c>
      <c r="D32455" s="215" t="s">
        <v>101706</v>
      </c>
    </row>
    <row r="32456" spans="1:4">
      <c r="A32456" s="215" t="s">
        <v>101707</v>
      </c>
      <c r="B32456" s="215">
        <v>1</v>
      </c>
      <c r="C32456" s="216" t="s">
        <v>101708</v>
      </c>
      <c r="D32456" s="215" t="s">
        <v>101709</v>
      </c>
    </row>
    <row r="32457" spans="1:4">
      <c r="A32457" s="215" t="s">
        <v>101710</v>
      </c>
      <c r="B32457" s="215">
        <v>1</v>
      </c>
      <c r="C32457" s="216" t="s">
        <v>101711</v>
      </c>
      <c r="D32457" s="215" t="s">
        <v>101712</v>
      </c>
    </row>
    <row r="32458" spans="1:4">
      <c r="A32458" s="215" t="s">
        <v>101713</v>
      </c>
      <c r="B32458" s="215">
        <v>1</v>
      </c>
      <c r="C32458" s="216" t="s">
        <v>101714</v>
      </c>
      <c r="D32458" s="215" t="s">
        <v>101715</v>
      </c>
    </row>
    <row r="32459" spans="1:4">
      <c r="A32459" s="215" t="s">
        <v>101716</v>
      </c>
      <c r="B32459" s="215">
        <v>1</v>
      </c>
      <c r="C32459" s="216" t="s">
        <v>101717</v>
      </c>
      <c r="D32459" s="215" t="s">
        <v>101718</v>
      </c>
    </row>
    <row r="32460" spans="1:4">
      <c r="A32460" s="215" t="s">
        <v>101719</v>
      </c>
      <c r="B32460" s="215">
        <v>1</v>
      </c>
      <c r="C32460" s="216" t="s">
        <v>101720</v>
      </c>
      <c r="D32460" s="215" t="s">
        <v>101721</v>
      </c>
    </row>
    <row r="32461" spans="1:4">
      <c r="A32461" s="215" t="s">
        <v>101722</v>
      </c>
      <c r="B32461" s="215">
        <v>1</v>
      </c>
      <c r="C32461" s="216" t="s">
        <v>101723</v>
      </c>
      <c r="D32461" s="215" t="s">
        <v>101724</v>
      </c>
    </row>
    <row r="32462" spans="1:4">
      <c r="A32462" s="215" t="s">
        <v>101725</v>
      </c>
      <c r="B32462" s="215">
        <v>1</v>
      </c>
      <c r="C32462" s="216" t="s">
        <v>101726</v>
      </c>
      <c r="D32462" s="215" t="s">
        <v>101727</v>
      </c>
    </row>
    <row r="32463" spans="1:4">
      <c r="A32463" s="215" t="s">
        <v>101728</v>
      </c>
      <c r="B32463" s="215">
        <v>1</v>
      </c>
      <c r="C32463" s="216" t="s">
        <v>101729</v>
      </c>
      <c r="D32463" s="215" t="s">
        <v>101730</v>
      </c>
    </row>
    <row r="32464" spans="1:4">
      <c r="A32464" s="215" t="s">
        <v>101731</v>
      </c>
      <c r="B32464" s="215">
        <v>1</v>
      </c>
      <c r="C32464" s="216" t="s">
        <v>101732</v>
      </c>
      <c r="D32464" s="215" t="s">
        <v>101733</v>
      </c>
    </row>
    <row r="32465" spans="1:4">
      <c r="A32465" s="215" t="s">
        <v>101734</v>
      </c>
      <c r="B32465" s="215">
        <v>1</v>
      </c>
      <c r="C32465" s="216" t="s">
        <v>101735</v>
      </c>
      <c r="D32465" s="215" t="s">
        <v>101736</v>
      </c>
    </row>
    <row r="32466" spans="1:4">
      <c r="A32466" s="215" t="s">
        <v>101737</v>
      </c>
      <c r="B32466" s="215">
        <v>1</v>
      </c>
      <c r="C32466" s="216" t="s">
        <v>101738</v>
      </c>
      <c r="D32466" s="215" t="s">
        <v>101739</v>
      </c>
    </row>
    <row r="32467" spans="1:4">
      <c r="A32467" s="215" t="s">
        <v>101740</v>
      </c>
      <c r="B32467" s="215">
        <v>1</v>
      </c>
      <c r="C32467" s="216" t="s">
        <v>101741</v>
      </c>
      <c r="D32467" s="215" t="s">
        <v>101742</v>
      </c>
    </row>
    <row r="32468" spans="1:4">
      <c r="A32468" s="215" t="s">
        <v>101743</v>
      </c>
      <c r="B32468" s="215">
        <v>1</v>
      </c>
      <c r="C32468" s="216" t="s">
        <v>101744</v>
      </c>
      <c r="D32468" s="215" t="s">
        <v>101745</v>
      </c>
    </row>
    <row r="32469" spans="1:4">
      <c r="A32469" s="215" t="s">
        <v>101746</v>
      </c>
      <c r="B32469" s="215">
        <v>1</v>
      </c>
      <c r="C32469" s="216" t="s">
        <v>101747</v>
      </c>
      <c r="D32469" s="215" t="s">
        <v>101748</v>
      </c>
    </row>
    <row r="32470" spans="1:4">
      <c r="A32470" s="215" t="s">
        <v>101749</v>
      </c>
      <c r="B32470" s="215">
        <v>1</v>
      </c>
      <c r="C32470" s="216" t="s">
        <v>101750</v>
      </c>
      <c r="D32470" s="215" t="s">
        <v>101751</v>
      </c>
    </row>
    <row r="32471" spans="1:4">
      <c r="A32471" s="215" t="s">
        <v>101752</v>
      </c>
      <c r="B32471" s="215">
        <v>1</v>
      </c>
      <c r="C32471" s="216" t="s">
        <v>101753</v>
      </c>
      <c r="D32471" s="215" t="s">
        <v>101754</v>
      </c>
    </row>
    <row r="32472" spans="1:4">
      <c r="A32472" s="215" t="s">
        <v>101755</v>
      </c>
      <c r="B32472" s="215">
        <v>1</v>
      </c>
      <c r="C32472" s="216" t="s">
        <v>101756</v>
      </c>
      <c r="D32472" s="215" t="s">
        <v>101757</v>
      </c>
    </row>
    <row r="32473" spans="1:4">
      <c r="A32473" s="215" t="s">
        <v>101758</v>
      </c>
      <c r="B32473" s="215">
        <v>1</v>
      </c>
      <c r="C32473" s="216" t="s">
        <v>101759</v>
      </c>
      <c r="D32473" s="215" t="s">
        <v>101760</v>
      </c>
    </row>
    <row r="32474" spans="1:4">
      <c r="A32474" s="215" t="s">
        <v>101761</v>
      </c>
      <c r="B32474" s="215">
        <v>1</v>
      </c>
      <c r="C32474" s="216" t="s">
        <v>101762</v>
      </c>
      <c r="D32474" s="215" t="s">
        <v>101763</v>
      </c>
    </row>
    <row r="32475" spans="1:4">
      <c r="A32475" s="215" t="s">
        <v>101764</v>
      </c>
      <c r="B32475" s="215">
        <v>1</v>
      </c>
      <c r="C32475" s="216" t="s">
        <v>101765</v>
      </c>
      <c r="D32475" s="215" t="s">
        <v>101766</v>
      </c>
    </row>
    <row r="32476" spans="1:4">
      <c r="A32476" s="215" t="s">
        <v>101767</v>
      </c>
      <c r="B32476" s="215">
        <v>1</v>
      </c>
      <c r="C32476" s="216" t="s">
        <v>101768</v>
      </c>
      <c r="D32476" s="215" t="s">
        <v>101769</v>
      </c>
    </row>
    <row r="32477" spans="1:4">
      <c r="A32477" s="215" t="s">
        <v>101770</v>
      </c>
      <c r="B32477" s="215">
        <v>1</v>
      </c>
      <c r="C32477" s="216" t="s">
        <v>101771</v>
      </c>
      <c r="D32477" s="215" t="s">
        <v>101772</v>
      </c>
    </row>
    <row r="32478" spans="1:4">
      <c r="A32478" s="215" t="s">
        <v>101773</v>
      </c>
      <c r="B32478" s="215">
        <v>1</v>
      </c>
      <c r="C32478" s="216" t="s">
        <v>101774</v>
      </c>
      <c r="D32478" s="215" t="s">
        <v>101775</v>
      </c>
    </row>
    <row r="32479" spans="1:4">
      <c r="A32479" s="215" t="s">
        <v>101776</v>
      </c>
      <c r="B32479" s="215">
        <v>1</v>
      </c>
      <c r="C32479" s="216" t="s">
        <v>101777</v>
      </c>
      <c r="D32479" s="215" t="s">
        <v>101778</v>
      </c>
    </row>
    <row r="32480" spans="1:4">
      <c r="A32480" s="215" t="s">
        <v>101779</v>
      </c>
      <c r="B32480" s="215">
        <v>1</v>
      </c>
      <c r="C32480" s="216" t="s">
        <v>101780</v>
      </c>
      <c r="D32480" s="215" t="s">
        <v>101781</v>
      </c>
    </row>
    <row r="32481" spans="1:4">
      <c r="A32481" s="215" t="s">
        <v>101782</v>
      </c>
      <c r="B32481" s="215">
        <v>1</v>
      </c>
      <c r="C32481" s="216" t="s">
        <v>101783</v>
      </c>
      <c r="D32481" s="215" t="s">
        <v>101784</v>
      </c>
    </row>
    <row r="32482" spans="1:4">
      <c r="A32482" s="215" t="s">
        <v>101785</v>
      </c>
      <c r="B32482" s="215">
        <v>1</v>
      </c>
      <c r="C32482" s="216" t="s">
        <v>101786</v>
      </c>
      <c r="D32482" s="215" t="s">
        <v>101787</v>
      </c>
    </row>
    <row r="32483" spans="1:4">
      <c r="A32483" s="215" t="s">
        <v>101788</v>
      </c>
      <c r="B32483" s="215">
        <v>1</v>
      </c>
      <c r="C32483" s="216" t="s">
        <v>101789</v>
      </c>
      <c r="D32483" s="215" t="s">
        <v>101790</v>
      </c>
    </row>
    <row r="32484" spans="1:4">
      <c r="A32484" s="215" t="s">
        <v>101791</v>
      </c>
      <c r="B32484" s="215">
        <v>1</v>
      </c>
      <c r="C32484" s="216" t="s">
        <v>101792</v>
      </c>
      <c r="D32484" s="215" t="s">
        <v>101793</v>
      </c>
    </row>
    <row r="32485" spans="1:4">
      <c r="A32485" s="215" t="s">
        <v>101794</v>
      </c>
      <c r="B32485" s="215">
        <v>1</v>
      </c>
      <c r="C32485" s="216" t="s">
        <v>101795</v>
      </c>
      <c r="D32485" s="215" t="s">
        <v>101796</v>
      </c>
    </row>
    <row r="32486" spans="1:4">
      <c r="A32486" s="215" t="s">
        <v>101797</v>
      </c>
      <c r="B32486" s="215">
        <v>1</v>
      </c>
      <c r="C32486" s="216" t="s">
        <v>101798</v>
      </c>
      <c r="D32486" s="215" t="s">
        <v>101799</v>
      </c>
    </row>
    <row r="32487" spans="1:4">
      <c r="A32487" s="215" t="s">
        <v>101800</v>
      </c>
      <c r="B32487" s="215">
        <v>1</v>
      </c>
      <c r="C32487" s="216" t="s">
        <v>101801</v>
      </c>
      <c r="D32487" s="215" t="s">
        <v>101802</v>
      </c>
    </row>
    <row r="32488" spans="1:4">
      <c r="A32488" s="215" t="s">
        <v>101803</v>
      </c>
      <c r="B32488" s="215">
        <v>1</v>
      </c>
      <c r="C32488" s="216" t="s">
        <v>101804</v>
      </c>
      <c r="D32488" s="215" t="s">
        <v>101805</v>
      </c>
    </row>
    <row r="32489" spans="1:4">
      <c r="A32489" s="215" t="s">
        <v>101806</v>
      </c>
      <c r="B32489" s="215">
        <v>1</v>
      </c>
      <c r="C32489" s="216" t="s">
        <v>101807</v>
      </c>
      <c r="D32489" s="215" t="s">
        <v>101808</v>
      </c>
    </row>
    <row r="32490" spans="1:4">
      <c r="A32490" s="215" t="s">
        <v>101809</v>
      </c>
      <c r="B32490" s="215">
        <v>1</v>
      </c>
      <c r="C32490" s="216" t="s">
        <v>101810</v>
      </c>
      <c r="D32490" s="215" t="s">
        <v>101811</v>
      </c>
    </row>
    <row r="32491" spans="1:4">
      <c r="A32491" s="215" t="s">
        <v>101812</v>
      </c>
      <c r="B32491" s="215">
        <v>1</v>
      </c>
      <c r="C32491" s="216" t="s">
        <v>101813</v>
      </c>
      <c r="D32491" s="215" t="s">
        <v>101814</v>
      </c>
    </row>
    <row r="32492" spans="1:4">
      <c r="A32492" s="215" t="s">
        <v>101815</v>
      </c>
      <c r="B32492" s="215">
        <v>1</v>
      </c>
      <c r="C32492" s="216" t="s">
        <v>101816</v>
      </c>
      <c r="D32492" s="215" t="s">
        <v>101817</v>
      </c>
    </row>
    <row r="32493" spans="1:4">
      <c r="A32493" s="215" t="s">
        <v>101818</v>
      </c>
      <c r="B32493" s="215">
        <v>1</v>
      </c>
      <c r="C32493" s="216" t="s">
        <v>101819</v>
      </c>
      <c r="D32493" s="215" t="s">
        <v>101820</v>
      </c>
    </row>
    <row r="32494" spans="1:4">
      <c r="A32494" s="215" t="s">
        <v>101821</v>
      </c>
      <c r="B32494" s="215">
        <v>1</v>
      </c>
      <c r="C32494" s="216" t="s">
        <v>101822</v>
      </c>
      <c r="D32494" s="215" t="s">
        <v>101823</v>
      </c>
    </row>
    <row r="32495" spans="1:4">
      <c r="A32495" s="215" t="s">
        <v>101824</v>
      </c>
      <c r="B32495" s="215">
        <v>1</v>
      </c>
      <c r="C32495" s="216" t="s">
        <v>101825</v>
      </c>
      <c r="D32495" s="215" t="s">
        <v>101826</v>
      </c>
    </row>
    <row r="32496" spans="1:4">
      <c r="A32496" s="215" t="s">
        <v>101827</v>
      </c>
      <c r="B32496" s="215">
        <v>1</v>
      </c>
      <c r="C32496" s="216" t="s">
        <v>101828</v>
      </c>
      <c r="D32496" s="215" t="s">
        <v>101829</v>
      </c>
    </row>
    <row r="32497" spans="1:4">
      <c r="A32497" s="215" t="s">
        <v>101830</v>
      </c>
      <c r="B32497" s="215">
        <v>1</v>
      </c>
      <c r="C32497" s="216" t="s">
        <v>101831</v>
      </c>
      <c r="D32497" s="215" t="s">
        <v>101832</v>
      </c>
    </row>
    <row r="32498" spans="1:4">
      <c r="A32498" s="215" t="s">
        <v>101833</v>
      </c>
      <c r="B32498" s="215">
        <v>1</v>
      </c>
      <c r="C32498" s="216" t="s">
        <v>101834</v>
      </c>
      <c r="D32498" s="215" t="s">
        <v>101835</v>
      </c>
    </row>
    <row r="32499" spans="1:4">
      <c r="A32499" s="215" t="s">
        <v>101836</v>
      </c>
      <c r="B32499" s="215">
        <v>1</v>
      </c>
      <c r="C32499" s="216" t="s">
        <v>101837</v>
      </c>
      <c r="D32499" s="215" t="s">
        <v>101838</v>
      </c>
    </row>
    <row r="32500" spans="1:4">
      <c r="A32500" s="215" t="s">
        <v>101839</v>
      </c>
      <c r="B32500" s="215">
        <v>1</v>
      </c>
      <c r="C32500" s="216" t="s">
        <v>101840</v>
      </c>
      <c r="D32500" s="215" t="s">
        <v>101841</v>
      </c>
    </row>
    <row r="32501" spans="1:4">
      <c r="A32501" s="215" t="s">
        <v>101842</v>
      </c>
      <c r="B32501" s="215">
        <v>1</v>
      </c>
      <c r="C32501" s="216" t="s">
        <v>101843</v>
      </c>
      <c r="D32501" s="215" t="s">
        <v>101844</v>
      </c>
    </row>
    <row r="32502" spans="1:4">
      <c r="A32502" s="215" t="s">
        <v>101845</v>
      </c>
      <c r="B32502" s="215">
        <v>1</v>
      </c>
      <c r="C32502" s="216" t="s">
        <v>101846</v>
      </c>
      <c r="D32502" s="215" t="s">
        <v>101847</v>
      </c>
    </row>
    <row r="32503" spans="1:4">
      <c r="A32503" s="215" t="s">
        <v>101848</v>
      </c>
      <c r="B32503" s="215">
        <v>1</v>
      </c>
      <c r="C32503" s="216" t="s">
        <v>101849</v>
      </c>
      <c r="D32503" s="215" t="s">
        <v>101850</v>
      </c>
    </row>
    <row r="32504" spans="1:4">
      <c r="A32504" s="215" t="s">
        <v>101851</v>
      </c>
      <c r="B32504" s="215">
        <v>1</v>
      </c>
      <c r="C32504" s="216" t="s">
        <v>101852</v>
      </c>
      <c r="D32504" s="215" t="s">
        <v>101853</v>
      </c>
    </row>
    <row r="32505" spans="1:4">
      <c r="A32505" s="215" t="s">
        <v>101854</v>
      </c>
      <c r="B32505" s="215">
        <v>1</v>
      </c>
      <c r="C32505" s="216" t="s">
        <v>101855</v>
      </c>
      <c r="D32505" s="215" t="s">
        <v>101856</v>
      </c>
    </row>
    <row r="32506" spans="1:4">
      <c r="A32506" s="215" t="s">
        <v>101857</v>
      </c>
      <c r="B32506" s="215">
        <v>1</v>
      </c>
      <c r="C32506" s="216" t="s">
        <v>101858</v>
      </c>
      <c r="D32506" s="215" t="s">
        <v>101859</v>
      </c>
    </row>
    <row r="32507" spans="1:4">
      <c r="A32507" s="215" t="s">
        <v>101860</v>
      </c>
      <c r="B32507" s="215">
        <v>1</v>
      </c>
      <c r="C32507" s="216" t="s">
        <v>101861</v>
      </c>
      <c r="D32507" s="215" t="s">
        <v>101862</v>
      </c>
    </row>
    <row r="32508" spans="1:4">
      <c r="A32508" s="215" t="s">
        <v>101863</v>
      </c>
      <c r="B32508" s="215">
        <v>1</v>
      </c>
      <c r="C32508" s="216" t="s">
        <v>101864</v>
      </c>
      <c r="D32508" s="215" t="s">
        <v>101865</v>
      </c>
    </row>
    <row r="32509" spans="1:4">
      <c r="A32509" s="215" t="s">
        <v>101866</v>
      </c>
      <c r="B32509" s="215">
        <v>1</v>
      </c>
      <c r="C32509" s="216" t="s">
        <v>101867</v>
      </c>
      <c r="D32509" s="215" t="s">
        <v>101868</v>
      </c>
    </row>
    <row r="32510" spans="1:4">
      <c r="A32510" s="215" t="s">
        <v>101869</v>
      </c>
      <c r="B32510" s="215">
        <v>1</v>
      </c>
      <c r="C32510" s="216" t="s">
        <v>101870</v>
      </c>
      <c r="D32510" s="215" t="s">
        <v>101871</v>
      </c>
    </row>
    <row r="32511" spans="1:4">
      <c r="A32511" s="215" t="s">
        <v>101872</v>
      </c>
      <c r="B32511" s="215">
        <v>1</v>
      </c>
      <c r="C32511" s="216" t="s">
        <v>101873</v>
      </c>
      <c r="D32511" s="215" t="s">
        <v>101874</v>
      </c>
    </row>
    <row r="32512" spans="1:4">
      <c r="A32512" s="215" t="s">
        <v>101875</v>
      </c>
      <c r="B32512" s="215">
        <v>1</v>
      </c>
      <c r="C32512" s="216" t="s">
        <v>101876</v>
      </c>
      <c r="D32512" s="215" t="s">
        <v>101877</v>
      </c>
    </row>
    <row r="32513" spans="1:4">
      <c r="A32513" s="215" t="s">
        <v>101878</v>
      </c>
      <c r="B32513" s="215">
        <v>1</v>
      </c>
      <c r="C32513" s="216" t="s">
        <v>101879</v>
      </c>
      <c r="D32513" s="215" t="s">
        <v>101880</v>
      </c>
    </row>
    <row r="32514" spans="1:4">
      <c r="A32514" s="215" t="s">
        <v>101881</v>
      </c>
      <c r="B32514" s="215">
        <v>2</v>
      </c>
      <c r="C32514" s="216" t="s">
        <v>101882</v>
      </c>
      <c r="D32514" s="215" t="s">
        <v>101883</v>
      </c>
    </row>
    <row r="32515" spans="1:4">
      <c r="A32515" s="215" t="s">
        <v>101884</v>
      </c>
      <c r="B32515" s="215">
        <v>1</v>
      </c>
      <c r="C32515" s="216" t="s">
        <v>101885</v>
      </c>
      <c r="D32515" s="215" t="s">
        <v>101886</v>
      </c>
    </row>
    <row r="32516" spans="1:4">
      <c r="A32516" s="215" t="s">
        <v>101887</v>
      </c>
      <c r="B32516" s="215">
        <v>1</v>
      </c>
      <c r="C32516" s="216" t="s">
        <v>101888</v>
      </c>
      <c r="D32516" s="215" t="s">
        <v>101889</v>
      </c>
    </row>
    <row r="32517" spans="1:4">
      <c r="A32517" s="215" t="s">
        <v>101890</v>
      </c>
      <c r="B32517" s="215">
        <v>1</v>
      </c>
      <c r="C32517" s="216" t="s">
        <v>101891</v>
      </c>
      <c r="D32517" s="215" t="s">
        <v>101892</v>
      </c>
    </row>
    <row r="32518" spans="1:4">
      <c r="A32518" s="215" t="s">
        <v>101893</v>
      </c>
      <c r="B32518" s="215">
        <v>1</v>
      </c>
      <c r="C32518" s="216" t="s">
        <v>101894</v>
      </c>
      <c r="D32518" s="215" t="s">
        <v>101895</v>
      </c>
    </row>
    <row r="32519" spans="1:4">
      <c r="A32519" s="215" t="s">
        <v>101896</v>
      </c>
      <c r="B32519" s="215">
        <v>1</v>
      </c>
      <c r="C32519" s="216" t="s">
        <v>101897</v>
      </c>
      <c r="D32519" s="215" t="s">
        <v>101898</v>
      </c>
    </row>
    <row r="32520" spans="1:4">
      <c r="A32520" s="215" t="s">
        <v>101899</v>
      </c>
      <c r="B32520" s="215">
        <v>1</v>
      </c>
      <c r="C32520" s="216" t="s">
        <v>101900</v>
      </c>
      <c r="D32520" s="215" t="s">
        <v>101901</v>
      </c>
    </row>
    <row r="32521" spans="1:4">
      <c r="A32521" s="215" t="s">
        <v>101902</v>
      </c>
      <c r="B32521" s="215">
        <v>1</v>
      </c>
      <c r="C32521" s="216" t="s">
        <v>101903</v>
      </c>
      <c r="D32521" s="215" t="s">
        <v>101904</v>
      </c>
    </row>
    <row r="32522" spans="1:4">
      <c r="A32522" s="215" t="s">
        <v>101905</v>
      </c>
      <c r="B32522" s="215">
        <v>1</v>
      </c>
      <c r="C32522" s="216" t="s">
        <v>101906</v>
      </c>
      <c r="D32522" s="215" t="s">
        <v>101907</v>
      </c>
    </row>
    <row r="32523" spans="1:4">
      <c r="A32523" s="215" t="s">
        <v>101908</v>
      </c>
      <c r="B32523" s="215">
        <v>1</v>
      </c>
      <c r="C32523" s="216" t="s">
        <v>101909</v>
      </c>
      <c r="D32523" s="215" t="s">
        <v>101910</v>
      </c>
    </row>
    <row r="32524" spans="1:4">
      <c r="A32524" s="215" t="s">
        <v>101911</v>
      </c>
      <c r="B32524" s="215">
        <v>1</v>
      </c>
      <c r="C32524" s="216" t="s">
        <v>101912</v>
      </c>
      <c r="D32524" s="215" t="s">
        <v>101913</v>
      </c>
    </row>
    <row r="32525" spans="1:4">
      <c r="A32525" s="215" t="s">
        <v>101914</v>
      </c>
      <c r="B32525" s="215">
        <v>1</v>
      </c>
      <c r="C32525" s="216" t="s">
        <v>101915</v>
      </c>
      <c r="D32525" s="215" t="s">
        <v>101916</v>
      </c>
    </row>
    <row r="32526" spans="1:4">
      <c r="A32526" s="215" t="s">
        <v>101917</v>
      </c>
      <c r="B32526" s="215">
        <v>1</v>
      </c>
      <c r="C32526" s="216" t="s">
        <v>101918</v>
      </c>
      <c r="D32526" s="215" t="s">
        <v>101919</v>
      </c>
    </row>
    <row r="32527" spans="1:4">
      <c r="A32527" s="215" t="s">
        <v>101920</v>
      </c>
      <c r="B32527" s="215">
        <v>1</v>
      </c>
      <c r="C32527" s="216" t="s">
        <v>101921</v>
      </c>
      <c r="D32527" s="215" t="s">
        <v>101922</v>
      </c>
    </row>
    <row r="32528" spans="1:4">
      <c r="A32528" s="215" t="s">
        <v>101923</v>
      </c>
      <c r="B32528" s="215">
        <v>1</v>
      </c>
      <c r="C32528" s="216" t="s">
        <v>101924</v>
      </c>
      <c r="D32528" s="215" t="s">
        <v>101925</v>
      </c>
    </row>
    <row r="32529" spans="1:4">
      <c r="A32529" s="215" t="s">
        <v>101926</v>
      </c>
      <c r="B32529" s="215">
        <v>1</v>
      </c>
      <c r="C32529" s="216" t="s">
        <v>101927</v>
      </c>
      <c r="D32529" s="215" t="s">
        <v>101928</v>
      </c>
    </row>
    <row r="32530" spans="1:4">
      <c r="A32530" s="215" t="s">
        <v>101929</v>
      </c>
      <c r="B32530" s="215">
        <v>1</v>
      </c>
      <c r="C32530" s="216" t="s">
        <v>101930</v>
      </c>
      <c r="D32530" s="215" t="s">
        <v>101931</v>
      </c>
    </row>
    <row r="32531" spans="1:4">
      <c r="A32531" s="215" t="s">
        <v>101932</v>
      </c>
      <c r="B32531" s="215">
        <v>1</v>
      </c>
      <c r="C32531" s="216" t="s">
        <v>101933</v>
      </c>
      <c r="D32531" s="215" t="s">
        <v>101934</v>
      </c>
    </row>
    <row r="32532" spans="1:4">
      <c r="A32532" s="215" t="s">
        <v>101935</v>
      </c>
      <c r="B32532" s="215">
        <v>1</v>
      </c>
      <c r="C32532" s="216" t="s">
        <v>101936</v>
      </c>
      <c r="D32532" s="215" t="s">
        <v>101937</v>
      </c>
    </row>
    <row r="32533" spans="1:4">
      <c r="A32533" s="215" t="s">
        <v>101938</v>
      </c>
      <c r="B32533" s="215">
        <v>1</v>
      </c>
      <c r="C32533" s="216" t="s">
        <v>101939</v>
      </c>
      <c r="D32533" s="215" t="s">
        <v>101940</v>
      </c>
    </row>
    <row r="32534" spans="1:4">
      <c r="A32534" s="215" t="s">
        <v>101941</v>
      </c>
      <c r="B32534" s="215">
        <v>1</v>
      </c>
      <c r="C32534" s="216" t="s">
        <v>101942</v>
      </c>
      <c r="D32534" s="215" t="s">
        <v>101943</v>
      </c>
    </row>
    <row r="32535" spans="1:4">
      <c r="A32535" s="215" t="s">
        <v>101944</v>
      </c>
      <c r="B32535" s="215">
        <v>1</v>
      </c>
      <c r="C32535" s="216" t="s">
        <v>101945</v>
      </c>
      <c r="D32535" s="215" t="s">
        <v>101946</v>
      </c>
    </row>
    <row r="32536" spans="1:4">
      <c r="A32536" s="215" t="s">
        <v>101947</v>
      </c>
      <c r="B32536" s="215">
        <v>1</v>
      </c>
      <c r="C32536" s="216" t="s">
        <v>101948</v>
      </c>
      <c r="D32536" s="215" t="s">
        <v>101949</v>
      </c>
    </row>
    <row r="32537" spans="1:4">
      <c r="A32537" s="215" t="s">
        <v>101950</v>
      </c>
      <c r="B32537" s="215">
        <v>1</v>
      </c>
      <c r="C32537" s="216" t="s">
        <v>101951</v>
      </c>
      <c r="D32537" s="215" t="s">
        <v>101952</v>
      </c>
    </row>
    <row r="32538" spans="1:4">
      <c r="A32538" s="215" t="s">
        <v>101953</v>
      </c>
      <c r="B32538" s="215">
        <v>1</v>
      </c>
      <c r="C32538" s="216" t="s">
        <v>101954</v>
      </c>
      <c r="D32538" s="215" t="s">
        <v>101955</v>
      </c>
    </row>
    <row r="32539" spans="1:4">
      <c r="A32539" s="215" t="s">
        <v>101956</v>
      </c>
      <c r="B32539" s="215">
        <v>1</v>
      </c>
      <c r="C32539" s="216" t="s">
        <v>101957</v>
      </c>
      <c r="D32539" s="215" t="s">
        <v>101958</v>
      </c>
    </row>
    <row r="32540" spans="1:4">
      <c r="A32540" s="215" t="s">
        <v>101959</v>
      </c>
      <c r="B32540" s="215">
        <v>1</v>
      </c>
      <c r="C32540" s="216" t="s">
        <v>101960</v>
      </c>
      <c r="D32540" s="215" t="s">
        <v>101961</v>
      </c>
    </row>
    <row r="32541" spans="1:4">
      <c r="A32541" s="215" t="s">
        <v>101962</v>
      </c>
      <c r="B32541" s="215">
        <v>1</v>
      </c>
      <c r="C32541" s="216" t="s">
        <v>101963</v>
      </c>
      <c r="D32541" s="215" t="s">
        <v>101964</v>
      </c>
    </row>
    <row r="32542" spans="1:4">
      <c r="A32542" s="215" t="s">
        <v>101965</v>
      </c>
      <c r="B32542" s="215">
        <v>1</v>
      </c>
      <c r="C32542" s="216" t="s">
        <v>101966</v>
      </c>
      <c r="D32542" s="215" t="s">
        <v>101967</v>
      </c>
    </row>
    <row r="32543" spans="1:4">
      <c r="A32543" s="215" t="s">
        <v>101968</v>
      </c>
      <c r="B32543" s="215">
        <v>2</v>
      </c>
      <c r="C32543" s="216" t="s">
        <v>101969</v>
      </c>
      <c r="D32543" s="215" t="s">
        <v>101970</v>
      </c>
    </row>
    <row r="32544" spans="1:4">
      <c r="A32544" s="215" t="s">
        <v>101971</v>
      </c>
      <c r="B32544" s="215">
        <v>1</v>
      </c>
      <c r="C32544" s="216" t="s">
        <v>101972</v>
      </c>
      <c r="D32544" s="215" t="s">
        <v>101973</v>
      </c>
    </row>
    <row r="32545" spans="1:4">
      <c r="A32545" s="215" t="s">
        <v>101974</v>
      </c>
      <c r="B32545" s="215">
        <v>1</v>
      </c>
      <c r="C32545" s="216" t="s">
        <v>101975</v>
      </c>
      <c r="D32545" s="215" t="s">
        <v>101976</v>
      </c>
    </row>
    <row r="32546" spans="1:4">
      <c r="A32546" s="215" t="s">
        <v>101977</v>
      </c>
      <c r="B32546" s="215">
        <v>1</v>
      </c>
      <c r="C32546" s="216" t="s">
        <v>101978</v>
      </c>
      <c r="D32546" s="215" t="s">
        <v>101979</v>
      </c>
    </row>
    <row r="32547" spans="1:4">
      <c r="A32547" s="215" t="s">
        <v>101980</v>
      </c>
      <c r="B32547" s="215">
        <v>1</v>
      </c>
      <c r="C32547" s="216" t="s">
        <v>101981</v>
      </c>
      <c r="D32547" s="215" t="s">
        <v>101982</v>
      </c>
    </row>
    <row r="32548" spans="1:4">
      <c r="A32548" s="215" t="s">
        <v>101983</v>
      </c>
      <c r="B32548" s="215">
        <v>1</v>
      </c>
      <c r="C32548" s="216" t="s">
        <v>101984</v>
      </c>
      <c r="D32548" s="215" t="s">
        <v>101985</v>
      </c>
    </row>
    <row r="32549" spans="1:4">
      <c r="A32549" s="215" t="s">
        <v>101986</v>
      </c>
      <c r="B32549" s="215">
        <v>1</v>
      </c>
      <c r="C32549" s="216" t="s">
        <v>101987</v>
      </c>
      <c r="D32549" s="215" t="s">
        <v>101988</v>
      </c>
    </row>
    <row r="32550" spans="1:4">
      <c r="A32550" s="215" t="s">
        <v>101989</v>
      </c>
      <c r="B32550" s="215">
        <v>1</v>
      </c>
      <c r="C32550" s="216" t="s">
        <v>101990</v>
      </c>
      <c r="D32550" s="215" t="s">
        <v>101991</v>
      </c>
    </row>
    <row r="32551" spans="1:4">
      <c r="A32551" s="215" t="s">
        <v>101992</v>
      </c>
      <c r="B32551" s="215">
        <v>1</v>
      </c>
      <c r="C32551" s="216" t="s">
        <v>101993</v>
      </c>
      <c r="D32551" s="215" t="s">
        <v>101994</v>
      </c>
    </row>
    <row r="32552" spans="1:4">
      <c r="A32552" s="215" t="s">
        <v>101995</v>
      </c>
      <c r="B32552" s="215">
        <v>1</v>
      </c>
      <c r="C32552" s="216" t="s">
        <v>101996</v>
      </c>
      <c r="D32552" s="215" t="s">
        <v>101997</v>
      </c>
    </row>
    <row r="32553" spans="1:4">
      <c r="A32553" s="215" t="s">
        <v>101998</v>
      </c>
      <c r="B32553" s="215">
        <v>1</v>
      </c>
      <c r="C32553" s="216" t="s">
        <v>101999</v>
      </c>
      <c r="D32553" s="215" t="s">
        <v>102000</v>
      </c>
    </row>
    <row r="32554" spans="1:4">
      <c r="A32554" s="215" t="s">
        <v>102001</v>
      </c>
      <c r="B32554" s="215">
        <v>1</v>
      </c>
      <c r="C32554" s="216" t="s">
        <v>102002</v>
      </c>
      <c r="D32554" s="215" t="s">
        <v>102003</v>
      </c>
    </row>
    <row r="32555" spans="1:4">
      <c r="A32555" s="215" t="s">
        <v>102004</v>
      </c>
      <c r="B32555" s="215">
        <v>1</v>
      </c>
      <c r="C32555" s="216" t="s">
        <v>102005</v>
      </c>
      <c r="D32555" s="215" t="s">
        <v>102006</v>
      </c>
    </row>
    <row r="32556" spans="1:4">
      <c r="A32556" s="215" t="s">
        <v>102007</v>
      </c>
      <c r="B32556" s="215">
        <v>1</v>
      </c>
      <c r="C32556" s="216" t="s">
        <v>102008</v>
      </c>
      <c r="D32556" s="215" t="s">
        <v>102009</v>
      </c>
    </row>
    <row r="32557" spans="1:4">
      <c r="A32557" s="215" t="s">
        <v>102010</v>
      </c>
      <c r="B32557" s="215">
        <v>1</v>
      </c>
      <c r="C32557" s="216" t="s">
        <v>102011</v>
      </c>
      <c r="D32557" s="215" t="s">
        <v>102012</v>
      </c>
    </row>
    <row r="32558" spans="1:4">
      <c r="A32558" s="215" t="s">
        <v>102013</v>
      </c>
      <c r="B32558" s="215">
        <v>1</v>
      </c>
      <c r="C32558" s="216" t="s">
        <v>102014</v>
      </c>
      <c r="D32558" s="215" t="s">
        <v>102015</v>
      </c>
    </row>
    <row r="32559" spans="1:4">
      <c r="A32559" s="215" t="s">
        <v>102016</v>
      </c>
      <c r="B32559" s="215">
        <v>1</v>
      </c>
      <c r="C32559" s="216" t="s">
        <v>102017</v>
      </c>
      <c r="D32559" s="215" t="s">
        <v>102018</v>
      </c>
    </row>
    <row r="32560" spans="1:4">
      <c r="A32560" s="215" t="s">
        <v>102019</v>
      </c>
      <c r="B32560" s="215">
        <v>1</v>
      </c>
      <c r="C32560" s="216" t="s">
        <v>102020</v>
      </c>
      <c r="D32560" s="215" t="s">
        <v>102021</v>
      </c>
    </row>
    <row r="32561" spans="1:4">
      <c r="A32561" s="215" t="s">
        <v>102022</v>
      </c>
      <c r="B32561" s="215">
        <v>1</v>
      </c>
      <c r="C32561" s="216" t="s">
        <v>102023</v>
      </c>
      <c r="D32561" s="215" t="s">
        <v>102024</v>
      </c>
    </row>
    <row r="32562" spans="1:4">
      <c r="A32562" s="215" t="s">
        <v>102025</v>
      </c>
      <c r="B32562" s="215">
        <v>1</v>
      </c>
      <c r="C32562" s="216" t="s">
        <v>102026</v>
      </c>
      <c r="D32562" s="215" t="s">
        <v>102027</v>
      </c>
    </row>
    <row r="32563" spans="1:4">
      <c r="A32563" s="215" t="s">
        <v>102028</v>
      </c>
      <c r="B32563" s="215">
        <v>1</v>
      </c>
      <c r="C32563" s="216" t="s">
        <v>102029</v>
      </c>
      <c r="D32563" s="215" t="s">
        <v>102030</v>
      </c>
    </row>
    <row r="32564" spans="1:4">
      <c r="A32564" s="215" t="s">
        <v>102031</v>
      </c>
      <c r="B32564" s="215">
        <v>1</v>
      </c>
      <c r="C32564" s="216" t="s">
        <v>102032</v>
      </c>
      <c r="D32564" s="215" t="s">
        <v>102033</v>
      </c>
    </row>
    <row r="32565" spans="1:4">
      <c r="A32565" s="215" t="s">
        <v>102034</v>
      </c>
      <c r="B32565" s="215">
        <v>1</v>
      </c>
      <c r="C32565" s="216" t="s">
        <v>102035</v>
      </c>
      <c r="D32565" s="215" t="s">
        <v>102036</v>
      </c>
    </row>
    <row r="32566" spans="1:4">
      <c r="A32566" s="215" t="s">
        <v>102037</v>
      </c>
      <c r="B32566" s="215">
        <v>1</v>
      </c>
      <c r="C32566" s="216" t="s">
        <v>102038</v>
      </c>
      <c r="D32566" s="215" t="s">
        <v>102039</v>
      </c>
    </row>
    <row r="32567" spans="1:4">
      <c r="A32567" s="215" t="s">
        <v>102040</v>
      </c>
      <c r="B32567" s="215">
        <v>1</v>
      </c>
      <c r="C32567" s="216" t="s">
        <v>102041</v>
      </c>
      <c r="D32567" s="215" t="s">
        <v>102042</v>
      </c>
    </row>
    <row r="32568" spans="1:4">
      <c r="A32568" s="215" t="s">
        <v>102043</v>
      </c>
      <c r="B32568" s="215">
        <v>1</v>
      </c>
      <c r="C32568" s="216" t="s">
        <v>102044</v>
      </c>
      <c r="D32568" s="215" t="s">
        <v>102045</v>
      </c>
    </row>
    <row r="32569" spans="1:4">
      <c r="A32569" s="215" t="s">
        <v>102046</v>
      </c>
      <c r="B32569" s="215">
        <v>1</v>
      </c>
      <c r="C32569" s="216" t="s">
        <v>102047</v>
      </c>
      <c r="D32569" s="215" t="s">
        <v>102048</v>
      </c>
    </row>
    <row r="32570" spans="1:4">
      <c r="A32570" s="215" t="s">
        <v>102049</v>
      </c>
      <c r="B32570" s="215">
        <v>1</v>
      </c>
      <c r="C32570" s="216" t="s">
        <v>102050</v>
      </c>
      <c r="D32570" s="215" t="s">
        <v>102051</v>
      </c>
    </row>
    <row r="32571" spans="1:4">
      <c r="A32571" s="215" t="s">
        <v>102052</v>
      </c>
      <c r="B32571" s="215">
        <v>1</v>
      </c>
      <c r="C32571" s="216" t="s">
        <v>102053</v>
      </c>
      <c r="D32571" s="215" t="s">
        <v>102054</v>
      </c>
    </row>
    <row r="32572" spans="1:4">
      <c r="A32572" s="215" t="s">
        <v>102055</v>
      </c>
      <c r="B32572" s="215">
        <v>1</v>
      </c>
      <c r="C32572" s="216" t="s">
        <v>102056</v>
      </c>
      <c r="D32572" s="215" t="s">
        <v>102057</v>
      </c>
    </row>
    <row r="32573" spans="1:4">
      <c r="A32573" s="215" t="s">
        <v>102058</v>
      </c>
      <c r="B32573" s="215">
        <v>1</v>
      </c>
      <c r="C32573" s="216" t="s">
        <v>102059</v>
      </c>
      <c r="D32573" s="215" t="s">
        <v>102060</v>
      </c>
    </row>
    <row r="32574" spans="1:4">
      <c r="A32574" s="215" t="s">
        <v>102061</v>
      </c>
      <c r="B32574" s="215">
        <v>1</v>
      </c>
      <c r="C32574" s="216" t="s">
        <v>102062</v>
      </c>
      <c r="D32574" s="215" t="s">
        <v>102063</v>
      </c>
    </row>
    <row r="32575" spans="1:4">
      <c r="A32575" s="215" t="s">
        <v>102064</v>
      </c>
      <c r="B32575" s="215">
        <v>1</v>
      </c>
      <c r="C32575" s="216" t="s">
        <v>102065</v>
      </c>
      <c r="D32575" s="215" t="s">
        <v>102066</v>
      </c>
    </row>
    <row r="32576" spans="1:4">
      <c r="A32576" s="215" t="s">
        <v>102067</v>
      </c>
      <c r="B32576" s="215">
        <v>1</v>
      </c>
      <c r="C32576" s="216" t="s">
        <v>102068</v>
      </c>
      <c r="D32576" s="215" t="s">
        <v>102069</v>
      </c>
    </row>
    <row r="32577" spans="1:4">
      <c r="A32577" s="215" t="s">
        <v>102070</v>
      </c>
      <c r="B32577" s="215">
        <v>1</v>
      </c>
      <c r="C32577" s="216" t="s">
        <v>102071</v>
      </c>
      <c r="D32577" s="215" t="s">
        <v>102072</v>
      </c>
    </row>
    <row r="32578" spans="1:4">
      <c r="A32578" s="215" t="s">
        <v>102073</v>
      </c>
      <c r="B32578" s="215">
        <v>1</v>
      </c>
      <c r="C32578" s="216" t="s">
        <v>102074</v>
      </c>
      <c r="D32578" s="215" t="s">
        <v>102075</v>
      </c>
    </row>
    <row r="32579" spans="1:4">
      <c r="A32579" s="215" t="s">
        <v>102076</v>
      </c>
      <c r="B32579" s="215">
        <v>1</v>
      </c>
      <c r="C32579" s="216" t="s">
        <v>102077</v>
      </c>
      <c r="D32579" s="215" t="s">
        <v>102078</v>
      </c>
    </row>
    <row r="32580" spans="1:4">
      <c r="A32580" s="215" t="s">
        <v>102079</v>
      </c>
      <c r="B32580" s="215">
        <v>1</v>
      </c>
      <c r="C32580" s="216" t="s">
        <v>102080</v>
      </c>
      <c r="D32580" s="215" t="s">
        <v>102081</v>
      </c>
    </row>
    <row r="32581" spans="1:4">
      <c r="A32581" s="215" t="s">
        <v>102082</v>
      </c>
      <c r="B32581" s="215">
        <v>1</v>
      </c>
      <c r="C32581" s="216" t="s">
        <v>102083</v>
      </c>
      <c r="D32581" s="215" t="s">
        <v>102084</v>
      </c>
    </row>
    <row r="32582" spans="1:4">
      <c r="A32582" s="215" t="s">
        <v>102085</v>
      </c>
      <c r="B32582" s="215">
        <v>1</v>
      </c>
      <c r="C32582" s="216" t="s">
        <v>102086</v>
      </c>
      <c r="D32582" s="215" t="s">
        <v>102087</v>
      </c>
    </row>
    <row r="32583" spans="1:4">
      <c r="A32583" s="215" t="s">
        <v>102088</v>
      </c>
      <c r="B32583" s="215">
        <v>1</v>
      </c>
      <c r="C32583" s="216" t="s">
        <v>18523</v>
      </c>
      <c r="D32583" s="215" t="s">
        <v>102089</v>
      </c>
    </row>
    <row r="32584" spans="1:4">
      <c r="A32584" s="215" t="s">
        <v>102090</v>
      </c>
      <c r="B32584" s="215">
        <v>1</v>
      </c>
      <c r="C32584" s="216" t="s">
        <v>102091</v>
      </c>
      <c r="D32584" s="215" t="s">
        <v>102092</v>
      </c>
    </row>
    <row r="32585" spans="1:4">
      <c r="A32585" s="215" t="s">
        <v>102093</v>
      </c>
      <c r="B32585" s="215">
        <v>1</v>
      </c>
      <c r="C32585" s="216" t="s">
        <v>102094</v>
      </c>
      <c r="D32585" s="215" t="s">
        <v>102095</v>
      </c>
    </row>
    <row r="32586" spans="1:4">
      <c r="A32586" s="215" t="s">
        <v>102096</v>
      </c>
      <c r="B32586" s="215">
        <v>1</v>
      </c>
      <c r="C32586" s="216" t="s">
        <v>102097</v>
      </c>
      <c r="D32586" s="215" t="s">
        <v>102098</v>
      </c>
    </row>
    <row r="32587" spans="1:4">
      <c r="A32587" s="215" t="s">
        <v>102099</v>
      </c>
      <c r="B32587" s="215">
        <v>1</v>
      </c>
      <c r="C32587" s="216" t="s">
        <v>102100</v>
      </c>
      <c r="D32587" s="215" t="s">
        <v>102101</v>
      </c>
    </row>
    <row r="32588" spans="1:4">
      <c r="A32588" s="215" t="s">
        <v>102102</v>
      </c>
      <c r="B32588" s="215">
        <v>1</v>
      </c>
      <c r="C32588" s="216" t="s">
        <v>102103</v>
      </c>
      <c r="D32588" s="215" t="s">
        <v>102104</v>
      </c>
    </row>
    <row r="32589" spans="1:4">
      <c r="A32589" s="215" t="s">
        <v>102105</v>
      </c>
      <c r="B32589" s="215">
        <v>1</v>
      </c>
      <c r="C32589" s="216" t="s">
        <v>102106</v>
      </c>
      <c r="D32589" s="215" t="s">
        <v>102107</v>
      </c>
    </row>
    <row r="32590" spans="1:4">
      <c r="A32590" s="215" t="s">
        <v>102108</v>
      </c>
      <c r="B32590" s="215">
        <v>1</v>
      </c>
      <c r="C32590" s="216" t="s">
        <v>102109</v>
      </c>
      <c r="D32590" s="215" t="s">
        <v>102110</v>
      </c>
    </row>
    <row r="32591" spans="1:4">
      <c r="A32591" s="215" t="s">
        <v>102111</v>
      </c>
      <c r="B32591" s="215">
        <v>1</v>
      </c>
      <c r="C32591" s="216" t="s">
        <v>102112</v>
      </c>
      <c r="D32591" s="215" t="s">
        <v>102113</v>
      </c>
    </row>
    <row r="32592" spans="1:4">
      <c r="A32592" s="215" t="s">
        <v>102114</v>
      </c>
      <c r="B32592" s="215">
        <v>1</v>
      </c>
      <c r="C32592" s="216" t="s">
        <v>102115</v>
      </c>
      <c r="D32592" s="215" t="s">
        <v>102116</v>
      </c>
    </row>
    <row r="32593" spans="1:4">
      <c r="A32593" s="215" t="s">
        <v>102117</v>
      </c>
      <c r="B32593" s="215">
        <v>1</v>
      </c>
      <c r="C32593" s="216" t="s">
        <v>102118</v>
      </c>
      <c r="D32593" s="215" t="s">
        <v>102119</v>
      </c>
    </row>
    <row r="32594" spans="1:4">
      <c r="A32594" s="215" t="s">
        <v>102120</v>
      </c>
      <c r="B32594" s="215">
        <v>1</v>
      </c>
      <c r="C32594" s="216" t="s">
        <v>102121</v>
      </c>
      <c r="D32594" s="215" t="s">
        <v>102122</v>
      </c>
    </row>
    <row r="32595" spans="1:4">
      <c r="A32595" s="215" t="s">
        <v>102123</v>
      </c>
      <c r="B32595" s="215">
        <v>1</v>
      </c>
      <c r="C32595" s="216" t="s">
        <v>102124</v>
      </c>
      <c r="D32595" s="215" t="s">
        <v>102125</v>
      </c>
    </row>
    <row r="32596" spans="1:4">
      <c r="A32596" s="215" t="s">
        <v>102126</v>
      </c>
      <c r="B32596" s="215">
        <v>1</v>
      </c>
      <c r="C32596" s="216" t="s">
        <v>102127</v>
      </c>
      <c r="D32596" s="215" t="s">
        <v>102128</v>
      </c>
    </row>
    <row r="32597" spans="1:4">
      <c r="A32597" s="215" t="s">
        <v>102129</v>
      </c>
      <c r="B32597" s="215">
        <v>1</v>
      </c>
      <c r="C32597" s="216" t="s">
        <v>102130</v>
      </c>
      <c r="D32597" s="215" t="s">
        <v>102131</v>
      </c>
    </row>
    <row r="32598" spans="1:4">
      <c r="A32598" s="215" t="s">
        <v>102132</v>
      </c>
      <c r="B32598" s="215">
        <v>1</v>
      </c>
      <c r="C32598" s="216" t="s">
        <v>102133</v>
      </c>
      <c r="D32598" s="215" t="s">
        <v>102134</v>
      </c>
    </row>
    <row r="32599" spans="1:4">
      <c r="A32599" s="215" t="s">
        <v>102135</v>
      </c>
      <c r="B32599" s="215">
        <v>1</v>
      </c>
      <c r="C32599" s="216" t="s">
        <v>102136</v>
      </c>
      <c r="D32599" s="215" t="s">
        <v>102137</v>
      </c>
    </row>
    <row r="32600" spans="1:4">
      <c r="A32600" s="215" t="s">
        <v>102138</v>
      </c>
      <c r="B32600" s="215">
        <v>1</v>
      </c>
      <c r="C32600" s="216" t="s">
        <v>102139</v>
      </c>
      <c r="D32600" s="215" t="s">
        <v>102140</v>
      </c>
    </row>
    <row r="32601" spans="1:4">
      <c r="A32601" s="215" t="s">
        <v>102141</v>
      </c>
      <c r="B32601" s="215">
        <v>1</v>
      </c>
      <c r="C32601" s="216" t="s">
        <v>102142</v>
      </c>
      <c r="D32601" s="215" t="s">
        <v>102143</v>
      </c>
    </row>
    <row r="32602" spans="1:4">
      <c r="A32602" s="215" t="s">
        <v>102144</v>
      </c>
      <c r="B32602" s="215">
        <v>1</v>
      </c>
      <c r="C32602" s="216" t="s">
        <v>102145</v>
      </c>
      <c r="D32602" s="215" t="s">
        <v>102146</v>
      </c>
    </row>
    <row r="32603" spans="1:4">
      <c r="A32603" s="215" t="s">
        <v>102147</v>
      </c>
      <c r="B32603" s="215">
        <v>1</v>
      </c>
      <c r="C32603" s="216" t="s">
        <v>102148</v>
      </c>
      <c r="D32603" s="215" t="s">
        <v>102149</v>
      </c>
    </row>
    <row r="32604" spans="1:4">
      <c r="A32604" s="215" t="s">
        <v>102150</v>
      </c>
      <c r="B32604" s="215">
        <v>1</v>
      </c>
      <c r="C32604" s="216" t="s">
        <v>102151</v>
      </c>
      <c r="D32604" s="215" t="s">
        <v>102152</v>
      </c>
    </row>
    <row r="32605" spans="1:4">
      <c r="A32605" s="215" t="s">
        <v>102153</v>
      </c>
      <c r="B32605" s="215">
        <v>1</v>
      </c>
      <c r="C32605" s="216" t="s">
        <v>102154</v>
      </c>
      <c r="D32605" s="215" t="s">
        <v>102155</v>
      </c>
    </row>
    <row r="32606" spans="1:4">
      <c r="A32606" s="215" t="s">
        <v>102156</v>
      </c>
      <c r="B32606" s="215">
        <v>1</v>
      </c>
      <c r="C32606" s="216" t="s">
        <v>102157</v>
      </c>
      <c r="D32606" s="215" t="s">
        <v>102158</v>
      </c>
    </row>
    <row r="32607" spans="1:4">
      <c r="A32607" s="215" t="s">
        <v>102159</v>
      </c>
      <c r="B32607" s="215">
        <v>1</v>
      </c>
      <c r="C32607" s="216" t="s">
        <v>102160</v>
      </c>
      <c r="D32607" s="215" t="s">
        <v>102161</v>
      </c>
    </row>
    <row r="32608" spans="1:4">
      <c r="A32608" s="215" t="s">
        <v>102162</v>
      </c>
      <c r="B32608" s="215">
        <v>1</v>
      </c>
      <c r="C32608" s="216" t="s">
        <v>102163</v>
      </c>
      <c r="D32608" s="215" t="s">
        <v>102164</v>
      </c>
    </row>
    <row r="32609" spans="1:4">
      <c r="A32609" s="215" t="s">
        <v>102165</v>
      </c>
      <c r="B32609" s="215">
        <v>1</v>
      </c>
      <c r="C32609" s="216" t="s">
        <v>102166</v>
      </c>
      <c r="D32609" s="215" t="s">
        <v>102167</v>
      </c>
    </row>
    <row r="32610" spans="1:4">
      <c r="A32610" s="215" t="s">
        <v>102168</v>
      </c>
      <c r="B32610" s="215">
        <v>1</v>
      </c>
      <c r="C32610" s="216" t="s">
        <v>102169</v>
      </c>
      <c r="D32610" s="215" t="s">
        <v>102170</v>
      </c>
    </row>
    <row r="32611" spans="1:4">
      <c r="A32611" s="215" t="s">
        <v>102171</v>
      </c>
      <c r="B32611" s="215">
        <v>1</v>
      </c>
      <c r="C32611" s="216" t="s">
        <v>102172</v>
      </c>
      <c r="D32611" s="215" t="s">
        <v>102173</v>
      </c>
    </row>
    <row r="32612" spans="1:4">
      <c r="A32612" s="215" t="s">
        <v>102174</v>
      </c>
      <c r="B32612" s="215">
        <v>1</v>
      </c>
      <c r="C32612" s="216" t="s">
        <v>102175</v>
      </c>
      <c r="D32612" s="215" t="s">
        <v>102176</v>
      </c>
    </row>
    <row r="32613" spans="1:4">
      <c r="A32613" s="215" t="s">
        <v>102177</v>
      </c>
      <c r="B32613" s="215">
        <v>1</v>
      </c>
      <c r="C32613" s="216" t="s">
        <v>102178</v>
      </c>
      <c r="D32613" s="215" t="s">
        <v>102179</v>
      </c>
    </row>
    <row r="32614" spans="1:4">
      <c r="A32614" s="215" t="s">
        <v>102180</v>
      </c>
      <c r="B32614" s="215">
        <v>1</v>
      </c>
      <c r="C32614" s="216" t="s">
        <v>102181</v>
      </c>
      <c r="D32614" s="215" t="s">
        <v>102182</v>
      </c>
    </row>
    <row r="32615" spans="1:4">
      <c r="A32615" s="215" t="s">
        <v>102183</v>
      </c>
      <c r="B32615" s="215">
        <v>1</v>
      </c>
      <c r="C32615" s="216" t="s">
        <v>102184</v>
      </c>
      <c r="D32615" s="215" t="s">
        <v>102185</v>
      </c>
    </row>
    <row r="32616" spans="1:4">
      <c r="A32616" s="215" t="s">
        <v>102186</v>
      </c>
      <c r="B32616" s="215">
        <v>1</v>
      </c>
      <c r="C32616" s="216" t="s">
        <v>102187</v>
      </c>
      <c r="D32616" s="215" t="s">
        <v>102188</v>
      </c>
    </row>
    <row r="32617" spans="1:4">
      <c r="A32617" s="215" t="s">
        <v>102189</v>
      </c>
      <c r="B32617" s="215">
        <v>1</v>
      </c>
      <c r="C32617" s="216" t="s">
        <v>102190</v>
      </c>
      <c r="D32617" s="215" t="s">
        <v>101211</v>
      </c>
    </row>
    <row r="32618" spans="1:4">
      <c r="A32618" s="215" t="s">
        <v>102191</v>
      </c>
      <c r="B32618" s="215">
        <v>1</v>
      </c>
      <c r="C32618" s="216" t="s">
        <v>102192</v>
      </c>
      <c r="D32618" s="215" t="s">
        <v>102193</v>
      </c>
    </row>
    <row r="32619" spans="1:4">
      <c r="A32619" s="215" t="s">
        <v>102194</v>
      </c>
      <c r="B32619" s="215">
        <v>1</v>
      </c>
      <c r="C32619" s="216" t="s">
        <v>102195</v>
      </c>
      <c r="D32619" s="215" t="s">
        <v>102196</v>
      </c>
    </row>
    <row r="32620" spans="1:4">
      <c r="A32620" s="215" t="s">
        <v>102197</v>
      </c>
      <c r="B32620" s="215">
        <v>1</v>
      </c>
      <c r="C32620" s="216" t="s">
        <v>102198</v>
      </c>
      <c r="D32620" s="215" t="s">
        <v>102199</v>
      </c>
    </row>
    <row r="32621" spans="1:4">
      <c r="A32621" s="215" t="s">
        <v>102200</v>
      </c>
      <c r="B32621" s="215">
        <v>1</v>
      </c>
      <c r="C32621" s="216" t="s">
        <v>102201</v>
      </c>
      <c r="D32621" s="215" t="s">
        <v>102202</v>
      </c>
    </row>
    <row r="32622" spans="1:4">
      <c r="A32622" s="215" t="s">
        <v>102203</v>
      </c>
      <c r="B32622" s="215">
        <v>1</v>
      </c>
      <c r="C32622" s="216" t="s">
        <v>102204</v>
      </c>
      <c r="D32622" s="215" t="s">
        <v>102205</v>
      </c>
    </row>
    <row r="32623" spans="1:4">
      <c r="A32623" s="215" t="s">
        <v>102206</v>
      </c>
      <c r="B32623" s="215">
        <v>1</v>
      </c>
      <c r="C32623" s="216" t="s">
        <v>102207</v>
      </c>
      <c r="D32623" s="215" t="s">
        <v>102208</v>
      </c>
    </row>
    <row r="32624" spans="1:4">
      <c r="A32624" s="215" t="s">
        <v>102209</v>
      </c>
      <c r="B32624" s="215">
        <v>1</v>
      </c>
      <c r="C32624" s="216" t="s">
        <v>102210</v>
      </c>
      <c r="D32624" s="215" t="s">
        <v>102211</v>
      </c>
    </row>
    <row r="32625" spans="1:4">
      <c r="A32625" s="215" t="s">
        <v>102212</v>
      </c>
      <c r="B32625" s="215">
        <v>1</v>
      </c>
      <c r="C32625" s="216" t="s">
        <v>102213</v>
      </c>
      <c r="D32625" s="215" t="s">
        <v>102214</v>
      </c>
    </row>
    <row r="32626" spans="1:4">
      <c r="A32626" s="215" t="s">
        <v>102215</v>
      </c>
      <c r="B32626" s="215">
        <v>1</v>
      </c>
      <c r="C32626" s="216" t="s">
        <v>102216</v>
      </c>
      <c r="D32626" s="215" t="s">
        <v>102217</v>
      </c>
    </row>
    <row r="32627" spans="1:4">
      <c r="A32627" s="215" t="s">
        <v>102218</v>
      </c>
      <c r="B32627" s="215">
        <v>1</v>
      </c>
      <c r="C32627" s="216" t="s">
        <v>102219</v>
      </c>
      <c r="D32627" s="215" t="s">
        <v>102220</v>
      </c>
    </row>
    <row r="32628" spans="1:4">
      <c r="A32628" s="215" t="s">
        <v>102221</v>
      </c>
      <c r="B32628" s="215">
        <v>1</v>
      </c>
      <c r="C32628" s="216" t="s">
        <v>102222</v>
      </c>
      <c r="D32628" s="215" t="s">
        <v>102223</v>
      </c>
    </row>
    <row r="32629" spans="1:4">
      <c r="A32629" s="215" t="s">
        <v>102224</v>
      </c>
      <c r="B32629" s="215">
        <v>1</v>
      </c>
      <c r="C32629" s="216" t="s">
        <v>102225</v>
      </c>
      <c r="D32629" s="215" t="s">
        <v>102226</v>
      </c>
    </row>
    <row r="32630" spans="1:4">
      <c r="A32630" s="215" t="s">
        <v>102227</v>
      </c>
      <c r="B32630" s="215">
        <v>1</v>
      </c>
      <c r="C32630" s="216" t="s">
        <v>102228</v>
      </c>
      <c r="D32630" s="215" t="s">
        <v>102229</v>
      </c>
    </row>
    <row r="32631" spans="1:4">
      <c r="A32631" s="215" t="s">
        <v>102230</v>
      </c>
      <c r="B32631" s="215">
        <v>1</v>
      </c>
      <c r="C32631" s="216" t="s">
        <v>102231</v>
      </c>
      <c r="D32631" s="215" t="s">
        <v>102232</v>
      </c>
    </row>
    <row r="32632" spans="1:4">
      <c r="A32632" s="215" t="s">
        <v>102233</v>
      </c>
      <c r="B32632" s="215">
        <v>1</v>
      </c>
      <c r="C32632" s="216" t="s">
        <v>102234</v>
      </c>
      <c r="D32632" s="215" t="s">
        <v>102235</v>
      </c>
    </row>
    <row r="32633" spans="1:4">
      <c r="A32633" s="215" t="s">
        <v>102236</v>
      </c>
      <c r="B32633" s="215">
        <v>1</v>
      </c>
      <c r="C32633" s="216" t="s">
        <v>102237</v>
      </c>
      <c r="D32633" s="215" t="s">
        <v>102238</v>
      </c>
    </row>
    <row r="32634" spans="1:4">
      <c r="A32634" s="215" t="s">
        <v>102239</v>
      </c>
      <c r="B32634" s="215">
        <v>1</v>
      </c>
      <c r="C32634" s="216" t="s">
        <v>102240</v>
      </c>
      <c r="D32634" s="215" t="s">
        <v>102241</v>
      </c>
    </row>
    <row r="32635" spans="1:4">
      <c r="A32635" s="215" t="s">
        <v>102242</v>
      </c>
      <c r="B32635" s="215">
        <v>1</v>
      </c>
      <c r="C32635" s="216" t="s">
        <v>102243</v>
      </c>
      <c r="D32635" s="215" t="s">
        <v>102244</v>
      </c>
    </row>
    <row r="32636" spans="1:4">
      <c r="A32636" s="215" t="s">
        <v>102245</v>
      </c>
      <c r="B32636" s="215">
        <v>1</v>
      </c>
      <c r="C32636" s="216" t="s">
        <v>102246</v>
      </c>
      <c r="D32636" s="215" t="s">
        <v>102247</v>
      </c>
    </row>
    <row r="32637" spans="1:4">
      <c r="A32637" s="215" t="s">
        <v>102248</v>
      </c>
      <c r="B32637" s="215">
        <v>1</v>
      </c>
      <c r="C32637" s="216" t="s">
        <v>102249</v>
      </c>
      <c r="D32637" s="215" t="s">
        <v>102250</v>
      </c>
    </row>
    <row r="32638" spans="1:4">
      <c r="A32638" s="215" t="s">
        <v>102251</v>
      </c>
      <c r="B32638" s="215">
        <v>1</v>
      </c>
      <c r="C32638" s="216" t="s">
        <v>102252</v>
      </c>
      <c r="D32638" s="215" t="s">
        <v>102253</v>
      </c>
    </row>
    <row r="32639" spans="1:4">
      <c r="A32639" s="215" t="s">
        <v>102254</v>
      </c>
      <c r="B32639" s="215">
        <v>1</v>
      </c>
      <c r="C32639" s="216" t="s">
        <v>102255</v>
      </c>
      <c r="D32639" s="215" t="s">
        <v>102256</v>
      </c>
    </row>
    <row r="32640" spans="1:4">
      <c r="A32640" s="215" t="s">
        <v>102257</v>
      </c>
      <c r="B32640" s="215">
        <v>1</v>
      </c>
      <c r="C32640" s="216" t="s">
        <v>102258</v>
      </c>
      <c r="D32640" s="215" t="s">
        <v>102259</v>
      </c>
    </row>
    <row r="32641" spans="1:4">
      <c r="A32641" s="215" t="s">
        <v>102260</v>
      </c>
      <c r="B32641" s="215">
        <v>1</v>
      </c>
      <c r="C32641" s="216" t="s">
        <v>102261</v>
      </c>
      <c r="D32641" s="215" t="s">
        <v>102262</v>
      </c>
    </row>
    <row r="32642" spans="1:4">
      <c r="A32642" s="215" t="s">
        <v>102263</v>
      </c>
      <c r="B32642" s="215">
        <v>1</v>
      </c>
      <c r="C32642" s="216" t="s">
        <v>102264</v>
      </c>
      <c r="D32642" s="215" t="s">
        <v>102265</v>
      </c>
    </row>
    <row r="32643" spans="1:4">
      <c r="A32643" s="215" t="s">
        <v>102266</v>
      </c>
      <c r="B32643" s="215">
        <v>1</v>
      </c>
      <c r="C32643" s="216" t="s">
        <v>102267</v>
      </c>
      <c r="D32643" s="215" t="s">
        <v>102268</v>
      </c>
    </row>
    <row r="32644" spans="1:4">
      <c r="A32644" s="215" t="s">
        <v>102269</v>
      </c>
      <c r="B32644" s="215">
        <v>1</v>
      </c>
      <c r="C32644" s="216" t="s">
        <v>102270</v>
      </c>
      <c r="D32644" s="215" t="s">
        <v>102271</v>
      </c>
    </row>
    <row r="32645" spans="1:4">
      <c r="A32645" s="215" t="s">
        <v>102272</v>
      </c>
      <c r="B32645" s="215">
        <v>1</v>
      </c>
      <c r="C32645" s="216" t="s">
        <v>102273</v>
      </c>
      <c r="D32645" s="215" t="s">
        <v>102274</v>
      </c>
    </row>
    <row r="32646" spans="1:4">
      <c r="A32646" s="215" t="s">
        <v>102275</v>
      </c>
      <c r="B32646" s="215">
        <v>1</v>
      </c>
      <c r="C32646" s="216" t="s">
        <v>102276</v>
      </c>
      <c r="D32646" s="215" t="s">
        <v>102277</v>
      </c>
    </row>
    <row r="32647" spans="1:4">
      <c r="A32647" s="215" t="s">
        <v>102278</v>
      </c>
      <c r="B32647" s="215">
        <v>1</v>
      </c>
      <c r="C32647" s="216" t="s">
        <v>102279</v>
      </c>
      <c r="D32647" s="215" t="s">
        <v>102280</v>
      </c>
    </row>
    <row r="32648" spans="1:4">
      <c r="A32648" s="215" t="s">
        <v>102281</v>
      </c>
      <c r="B32648" s="215">
        <v>1</v>
      </c>
      <c r="C32648" s="216" t="s">
        <v>102282</v>
      </c>
      <c r="D32648" s="215" t="s">
        <v>102283</v>
      </c>
    </row>
    <row r="32649" spans="1:4">
      <c r="A32649" s="215" t="s">
        <v>102284</v>
      </c>
      <c r="B32649" s="215">
        <v>1</v>
      </c>
      <c r="C32649" s="216" t="s">
        <v>102285</v>
      </c>
      <c r="D32649" s="215" t="s">
        <v>102286</v>
      </c>
    </row>
    <row r="32650" spans="1:4">
      <c r="A32650" s="215" t="s">
        <v>102287</v>
      </c>
      <c r="B32650" s="215">
        <v>1</v>
      </c>
      <c r="C32650" s="216" t="s">
        <v>102288</v>
      </c>
      <c r="D32650" s="215" t="s">
        <v>102289</v>
      </c>
    </row>
    <row r="32651" spans="1:4">
      <c r="A32651" s="215" t="s">
        <v>102290</v>
      </c>
      <c r="B32651" s="215">
        <v>1</v>
      </c>
      <c r="C32651" s="216" t="s">
        <v>102291</v>
      </c>
      <c r="D32651" s="215" t="s">
        <v>102292</v>
      </c>
    </row>
    <row r="32652" spans="1:4">
      <c r="A32652" s="215" t="s">
        <v>102293</v>
      </c>
      <c r="B32652" s="215">
        <v>1</v>
      </c>
      <c r="C32652" s="216" t="s">
        <v>102294</v>
      </c>
      <c r="D32652" s="215" t="s">
        <v>102295</v>
      </c>
    </row>
    <row r="32653" spans="1:4">
      <c r="A32653" s="215" t="s">
        <v>102296</v>
      </c>
      <c r="B32653" s="215">
        <v>1</v>
      </c>
      <c r="C32653" s="216" t="s">
        <v>102297</v>
      </c>
      <c r="D32653" s="215" t="s">
        <v>102298</v>
      </c>
    </row>
    <row r="32654" spans="1:4">
      <c r="A32654" s="215" t="s">
        <v>102299</v>
      </c>
      <c r="B32654" s="215">
        <v>1</v>
      </c>
      <c r="C32654" s="216" t="s">
        <v>102300</v>
      </c>
      <c r="D32654" s="215" t="s">
        <v>102301</v>
      </c>
    </row>
    <row r="32655" spans="1:4">
      <c r="A32655" s="215" t="s">
        <v>102302</v>
      </c>
      <c r="B32655" s="215">
        <v>1</v>
      </c>
      <c r="C32655" s="216" t="s">
        <v>102303</v>
      </c>
      <c r="D32655" s="215" t="s">
        <v>102304</v>
      </c>
    </row>
    <row r="32656" spans="1:4">
      <c r="A32656" s="215" t="s">
        <v>102305</v>
      </c>
      <c r="B32656" s="215">
        <v>1</v>
      </c>
      <c r="C32656" s="216" t="s">
        <v>102306</v>
      </c>
      <c r="D32656" s="215" t="s">
        <v>102307</v>
      </c>
    </row>
    <row r="32657" spans="1:4">
      <c r="A32657" s="215" t="s">
        <v>102308</v>
      </c>
      <c r="B32657" s="215">
        <v>1</v>
      </c>
      <c r="C32657" s="216" t="s">
        <v>102309</v>
      </c>
      <c r="D32657" s="215" t="s">
        <v>102310</v>
      </c>
    </row>
    <row r="32658" spans="1:4">
      <c r="A32658" s="215" t="s">
        <v>102311</v>
      </c>
      <c r="B32658" s="215">
        <v>1</v>
      </c>
      <c r="C32658" s="216" t="s">
        <v>102312</v>
      </c>
      <c r="D32658" s="215" t="s">
        <v>102313</v>
      </c>
    </row>
    <row r="32659" spans="1:4">
      <c r="A32659" s="215" t="s">
        <v>102314</v>
      </c>
      <c r="B32659" s="215">
        <v>1</v>
      </c>
      <c r="C32659" s="216" t="s">
        <v>102315</v>
      </c>
      <c r="D32659" s="215" t="s">
        <v>102316</v>
      </c>
    </row>
    <row r="32660" spans="1:4">
      <c r="A32660" s="215" t="s">
        <v>102317</v>
      </c>
      <c r="B32660" s="215">
        <v>1</v>
      </c>
      <c r="C32660" s="216" t="s">
        <v>102318</v>
      </c>
      <c r="D32660" s="215" t="s">
        <v>102319</v>
      </c>
    </row>
    <row r="32661" spans="1:4">
      <c r="A32661" s="215" t="s">
        <v>102320</v>
      </c>
      <c r="B32661" s="215">
        <v>2</v>
      </c>
      <c r="C32661" s="216" t="s">
        <v>102321</v>
      </c>
      <c r="D32661" s="215" t="s">
        <v>102322</v>
      </c>
    </row>
    <row r="32662" spans="1:4">
      <c r="A32662" s="215" t="s">
        <v>102323</v>
      </c>
      <c r="B32662" s="215">
        <v>1</v>
      </c>
      <c r="C32662" s="216" t="s">
        <v>102324</v>
      </c>
      <c r="D32662" s="215" t="s">
        <v>102325</v>
      </c>
    </row>
    <row r="32663" spans="1:4">
      <c r="A32663" s="215" t="s">
        <v>102326</v>
      </c>
      <c r="B32663" s="215">
        <v>1</v>
      </c>
      <c r="C32663" s="216" t="s">
        <v>102327</v>
      </c>
      <c r="D32663" s="215" t="s">
        <v>102328</v>
      </c>
    </row>
    <row r="32664" spans="1:4">
      <c r="A32664" s="215" t="s">
        <v>102329</v>
      </c>
      <c r="B32664" s="215">
        <v>1</v>
      </c>
      <c r="C32664" s="216" t="s">
        <v>102330</v>
      </c>
      <c r="D32664" s="215" t="s">
        <v>102331</v>
      </c>
    </row>
    <row r="32665" spans="1:4">
      <c r="A32665" s="215" t="s">
        <v>102332</v>
      </c>
      <c r="B32665" s="215">
        <v>1</v>
      </c>
      <c r="C32665" s="216" t="s">
        <v>102333</v>
      </c>
      <c r="D32665" s="215" t="s">
        <v>102334</v>
      </c>
    </row>
    <row r="32666" spans="1:4">
      <c r="A32666" s="215" t="s">
        <v>102335</v>
      </c>
      <c r="B32666" s="215">
        <v>1</v>
      </c>
      <c r="C32666" s="216" t="s">
        <v>102336</v>
      </c>
      <c r="D32666" s="215" t="s">
        <v>102337</v>
      </c>
    </row>
    <row r="32667" spans="1:4">
      <c r="A32667" s="215" t="s">
        <v>102338</v>
      </c>
      <c r="B32667" s="215">
        <v>1</v>
      </c>
      <c r="C32667" s="216" t="s">
        <v>102339</v>
      </c>
      <c r="D32667" s="215" t="s">
        <v>102340</v>
      </c>
    </row>
    <row r="32668" spans="1:4">
      <c r="A32668" s="215" t="s">
        <v>102341</v>
      </c>
      <c r="B32668" s="215">
        <v>1</v>
      </c>
      <c r="C32668" s="216" t="s">
        <v>102342</v>
      </c>
      <c r="D32668" s="215" t="s">
        <v>102343</v>
      </c>
    </row>
    <row r="32669" spans="1:4">
      <c r="A32669" s="215" t="s">
        <v>102344</v>
      </c>
      <c r="B32669" s="215">
        <v>1</v>
      </c>
      <c r="C32669" s="216" t="s">
        <v>102345</v>
      </c>
      <c r="D32669" s="215" t="s">
        <v>102346</v>
      </c>
    </row>
    <row r="32670" spans="1:4">
      <c r="A32670" s="215" t="s">
        <v>102347</v>
      </c>
      <c r="B32670" s="215">
        <v>1</v>
      </c>
      <c r="C32670" s="216" t="s">
        <v>102348</v>
      </c>
      <c r="D32670" s="215" t="s">
        <v>102349</v>
      </c>
    </row>
    <row r="32671" spans="1:4">
      <c r="A32671" s="215" t="s">
        <v>102350</v>
      </c>
      <c r="B32671" s="215">
        <v>1</v>
      </c>
      <c r="C32671" s="216" t="s">
        <v>102351</v>
      </c>
      <c r="D32671" s="215" t="s">
        <v>102352</v>
      </c>
    </row>
    <row r="32672" spans="1:4">
      <c r="A32672" s="215" t="s">
        <v>102353</v>
      </c>
      <c r="B32672" s="215">
        <v>1</v>
      </c>
      <c r="C32672" s="216" t="s">
        <v>102354</v>
      </c>
      <c r="D32672" s="215" t="s">
        <v>102355</v>
      </c>
    </row>
    <row r="32673" spans="1:4">
      <c r="A32673" s="215" t="s">
        <v>102356</v>
      </c>
      <c r="B32673" s="215">
        <v>1</v>
      </c>
      <c r="C32673" s="216" t="s">
        <v>102357</v>
      </c>
      <c r="D32673" s="215" t="s">
        <v>102358</v>
      </c>
    </row>
    <row r="32674" spans="1:4">
      <c r="A32674" s="215" t="s">
        <v>102359</v>
      </c>
      <c r="B32674" s="215">
        <v>1</v>
      </c>
      <c r="C32674" s="216" t="s">
        <v>102360</v>
      </c>
      <c r="D32674" s="215" t="s">
        <v>102361</v>
      </c>
    </row>
    <row r="32675" spans="1:4">
      <c r="A32675" s="215" t="s">
        <v>102362</v>
      </c>
      <c r="B32675" s="215">
        <v>1</v>
      </c>
      <c r="C32675" s="216" t="s">
        <v>102363</v>
      </c>
      <c r="D32675" s="215" t="s">
        <v>101631</v>
      </c>
    </row>
    <row r="32676" spans="1:4">
      <c r="A32676" s="215" t="s">
        <v>102364</v>
      </c>
      <c r="B32676" s="215">
        <v>1</v>
      </c>
      <c r="C32676" s="216" t="s">
        <v>102365</v>
      </c>
      <c r="D32676" s="215" t="s">
        <v>102366</v>
      </c>
    </row>
    <row r="32677" spans="1:4">
      <c r="A32677" s="215" t="s">
        <v>102367</v>
      </c>
      <c r="B32677" s="215">
        <v>1</v>
      </c>
      <c r="C32677" s="216" t="s">
        <v>102368</v>
      </c>
      <c r="D32677" s="215" t="s">
        <v>102369</v>
      </c>
    </row>
    <row r="32678" spans="1:4">
      <c r="A32678" s="215" t="s">
        <v>102372</v>
      </c>
      <c r="B32678" s="215">
        <v>1</v>
      </c>
      <c r="C32678" s="216" t="s">
        <v>102373</v>
      </c>
      <c r="D32678" s="215" t="s">
        <v>102374</v>
      </c>
    </row>
    <row r="32679" spans="1:4">
      <c r="A32679" s="215" t="s">
        <v>102375</v>
      </c>
      <c r="B32679" s="215">
        <v>1</v>
      </c>
      <c r="C32679" s="216" t="s">
        <v>102376</v>
      </c>
      <c r="D32679" s="215" t="s">
        <v>102377</v>
      </c>
    </row>
    <row r="32680" spans="1:4">
      <c r="A32680" s="215" t="s">
        <v>102378</v>
      </c>
      <c r="B32680" s="215">
        <v>1</v>
      </c>
      <c r="C32680" s="216" t="s">
        <v>102379</v>
      </c>
      <c r="D32680" s="215" t="s">
        <v>102380</v>
      </c>
    </row>
    <row r="32681" spans="1:4">
      <c r="A32681" s="215" t="s">
        <v>102381</v>
      </c>
      <c r="B32681" s="215">
        <v>1</v>
      </c>
      <c r="C32681" s="216" t="s">
        <v>102382</v>
      </c>
      <c r="D32681" s="215" t="s">
        <v>102383</v>
      </c>
    </row>
    <row r="32682" spans="1:4">
      <c r="A32682" s="215" t="s">
        <v>102384</v>
      </c>
      <c r="B32682" s="215">
        <v>1</v>
      </c>
      <c r="C32682" s="216" t="s">
        <v>102385</v>
      </c>
      <c r="D32682" s="215" t="s">
        <v>102386</v>
      </c>
    </row>
    <row r="32683" spans="1:4">
      <c r="A32683" s="215" t="s">
        <v>102387</v>
      </c>
      <c r="B32683" s="215">
        <v>1</v>
      </c>
      <c r="C32683" s="216" t="s">
        <v>102388</v>
      </c>
      <c r="D32683" s="215" t="s">
        <v>102389</v>
      </c>
    </row>
    <row r="32684" spans="1:4">
      <c r="A32684" s="215" t="s">
        <v>102390</v>
      </c>
      <c r="B32684" s="215">
        <v>1</v>
      </c>
      <c r="C32684" s="216" t="s">
        <v>102391</v>
      </c>
      <c r="D32684" s="215" t="s">
        <v>102392</v>
      </c>
    </row>
    <row r="32685" spans="1:4">
      <c r="A32685" s="215" t="s">
        <v>102393</v>
      </c>
      <c r="B32685" s="215">
        <v>1</v>
      </c>
      <c r="C32685" s="216" t="s">
        <v>102394</v>
      </c>
      <c r="D32685" s="215" t="s">
        <v>102395</v>
      </c>
    </row>
    <row r="32686" spans="1:4">
      <c r="A32686" s="215" t="s">
        <v>102396</v>
      </c>
      <c r="B32686" s="215">
        <v>1</v>
      </c>
      <c r="C32686" s="216" t="s">
        <v>102397</v>
      </c>
      <c r="D32686" s="215" t="s">
        <v>102398</v>
      </c>
    </row>
    <row r="32687" spans="1:4">
      <c r="A32687" s="215" t="s">
        <v>102399</v>
      </c>
      <c r="B32687" s="215">
        <v>1</v>
      </c>
      <c r="C32687" s="216" t="s">
        <v>102400</v>
      </c>
      <c r="D32687" s="215" t="s">
        <v>102401</v>
      </c>
    </row>
    <row r="32688" spans="1:4">
      <c r="A32688" s="215" t="s">
        <v>102402</v>
      </c>
      <c r="B32688" s="215">
        <v>1</v>
      </c>
      <c r="C32688" s="216" t="s">
        <v>102403</v>
      </c>
      <c r="D32688" s="215" t="s">
        <v>102404</v>
      </c>
    </row>
    <row r="32689" spans="1:4">
      <c r="A32689" s="215" t="s">
        <v>102405</v>
      </c>
      <c r="B32689" s="215">
        <v>1</v>
      </c>
      <c r="C32689" s="216" t="s">
        <v>102406</v>
      </c>
      <c r="D32689" s="215" t="s">
        <v>102407</v>
      </c>
    </row>
    <row r="32690" spans="1:4">
      <c r="A32690" s="215" t="s">
        <v>102408</v>
      </c>
      <c r="B32690" s="215">
        <v>1</v>
      </c>
      <c r="C32690" s="216" t="s">
        <v>18834</v>
      </c>
      <c r="D32690" s="215" t="s">
        <v>102409</v>
      </c>
    </row>
    <row r="32691" spans="1:4">
      <c r="A32691" s="215" t="s">
        <v>102410</v>
      </c>
      <c r="B32691" s="215">
        <v>1</v>
      </c>
      <c r="C32691" s="216" t="s">
        <v>55925</v>
      </c>
      <c r="D32691" s="215" t="s">
        <v>102411</v>
      </c>
    </row>
    <row r="32692" spans="1:4">
      <c r="A32692" s="215" t="s">
        <v>102412</v>
      </c>
      <c r="B32692" s="215">
        <v>1</v>
      </c>
      <c r="C32692" s="216" t="s">
        <v>102413</v>
      </c>
      <c r="D32692" s="215" t="s">
        <v>102414</v>
      </c>
    </row>
    <row r="32693" spans="1:4">
      <c r="A32693" s="215" t="s">
        <v>102415</v>
      </c>
      <c r="B32693" s="215">
        <v>1</v>
      </c>
      <c r="C32693" s="216" t="s">
        <v>102416</v>
      </c>
      <c r="D32693" s="215" t="s">
        <v>102417</v>
      </c>
    </row>
    <row r="32694" spans="1:4">
      <c r="A32694" s="215" t="s">
        <v>102418</v>
      </c>
      <c r="B32694" s="215">
        <v>1</v>
      </c>
      <c r="C32694" s="216" t="s">
        <v>102419</v>
      </c>
      <c r="D32694" s="215" t="s">
        <v>102420</v>
      </c>
    </row>
    <row r="32695" spans="1:4">
      <c r="A32695" s="215" t="s">
        <v>102421</v>
      </c>
      <c r="B32695" s="215">
        <v>1</v>
      </c>
      <c r="C32695" s="216" t="s">
        <v>102422</v>
      </c>
      <c r="D32695" s="215" t="s">
        <v>102423</v>
      </c>
    </row>
    <row r="32696" spans="1:4">
      <c r="A32696" s="215" t="s">
        <v>102424</v>
      </c>
      <c r="B32696" s="215">
        <v>1</v>
      </c>
      <c r="C32696" s="216" t="s">
        <v>102425</v>
      </c>
      <c r="D32696" s="215" t="s">
        <v>102426</v>
      </c>
    </row>
    <row r="32697" spans="1:4">
      <c r="A32697" s="215" t="s">
        <v>102427</v>
      </c>
      <c r="B32697" s="215">
        <v>1</v>
      </c>
      <c r="C32697" s="216" t="s">
        <v>102428</v>
      </c>
      <c r="D32697" s="215" t="s">
        <v>102429</v>
      </c>
    </row>
    <row r="32698" spans="1:4">
      <c r="A32698" s="215" t="s">
        <v>102430</v>
      </c>
      <c r="B32698" s="215">
        <v>1</v>
      </c>
      <c r="C32698" s="216" t="s">
        <v>102431</v>
      </c>
      <c r="D32698" s="215" t="s">
        <v>102432</v>
      </c>
    </row>
    <row r="32699" spans="1:4">
      <c r="A32699" s="215" t="s">
        <v>102433</v>
      </c>
      <c r="B32699" s="215">
        <v>1</v>
      </c>
      <c r="C32699" s="216" t="s">
        <v>102434</v>
      </c>
      <c r="D32699" s="215" t="s">
        <v>102435</v>
      </c>
    </row>
    <row r="32700" spans="1:4">
      <c r="A32700" s="215" t="s">
        <v>102436</v>
      </c>
      <c r="B32700" s="215">
        <v>1</v>
      </c>
      <c r="C32700" s="216" t="s">
        <v>102437</v>
      </c>
      <c r="D32700" s="215" t="s">
        <v>102438</v>
      </c>
    </row>
    <row r="32701" spans="1:4">
      <c r="A32701" s="215" t="s">
        <v>102439</v>
      </c>
      <c r="B32701" s="215">
        <v>1</v>
      </c>
      <c r="C32701" s="216" t="s">
        <v>102440</v>
      </c>
      <c r="D32701" s="215" t="s">
        <v>102441</v>
      </c>
    </row>
    <row r="32702" spans="1:4">
      <c r="A32702" s="215" t="s">
        <v>102442</v>
      </c>
      <c r="B32702" s="215">
        <v>1</v>
      </c>
      <c r="C32702" s="216" t="s">
        <v>102443</v>
      </c>
      <c r="D32702" s="215" t="s">
        <v>102140</v>
      </c>
    </row>
    <row r="32703" spans="1:4">
      <c r="A32703" s="215" t="s">
        <v>102444</v>
      </c>
      <c r="B32703" s="215">
        <v>1</v>
      </c>
      <c r="C32703" s="216" t="s">
        <v>102445</v>
      </c>
      <c r="D32703" s="215" t="s">
        <v>102446</v>
      </c>
    </row>
    <row r="32704" spans="1:4">
      <c r="A32704" s="215" t="s">
        <v>102447</v>
      </c>
      <c r="B32704" s="215">
        <v>1</v>
      </c>
      <c r="C32704" s="216" t="s">
        <v>102448</v>
      </c>
      <c r="D32704" s="215" t="s">
        <v>102449</v>
      </c>
    </row>
    <row r="32705" spans="1:4">
      <c r="A32705" s="215" t="s">
        <v>102450</v>
      </c>
      <c r="B32705" s="215">
        <v>1</v>
      </c>
      <c r="C32705" s="216" t="s">
        <v>102451</v>
      </c>
      <c r="D32705" s="215" t="s">
        <v>102452</v>
      </c>
    </row>
    <row r="32706" spans="1:4">
      <c r="A32706" s="215" t="s">
        <v>102453</v>
      </c>
      <c r="B32706" s="215">
        <v>1</v>
      </c>
      <c r="C32706" s="216" t="s">
        <v>102454</v>
      </c>
      <c r="D32706" s="215" t="s">
        <v>102455</v>
      </c>
    </row>
    <row r="32707" spans="1:4">
      <c r="A32707" s="215" t="s">
        <v>102456</v>
      </c>
      <c r="B32707" s="215">
        <v>1</v>
      </c>
      <c r="C32707" s="216" t="s">
        <v>102457</v>
      </c>
      <c r="D32707" s="215" t="s">
        <v>102458</v>
      </c>
    </row>
    <row r="32708" spans="1:4">
      <c r="A32708" s="215" t="s">
        <v>102459</v>
      </c>
      <c r="B32708" s="215">
        <v>1</v>
      </c>
      <c r="C32708" s="216" t="s">
        <v>102460</v>
      </c>
      <c r="D32708" s="215" t="s">
        <v>111622</v>
      </c>
    </row>
    <row r="32709" spans="1:4">
      <c r="A32709" s="215" t="s">
        <v>102461</v>
      </c>
      <c r="B32709" s="215">
        <v>1</v>
      </c>
      <c r="C32709" s="216" t="s">
        <v>102462</v>
      </c>
      <c r="D32709" s="215" t="s">
        <v>102463</v>
      </c>
    </row>
    <row r="32710" spans="1:4">
      <c r="A32710" s="215" t="s">
        <v>102464</v>
      </c>
      <c r="B32710" s="215">
        <v>1</v>
      </c>
      <c r="C32710" s="216" t="s">
        <v>102465</v>
      </c>
      <c r="D32710" s="215" t="s">
        <v>102466</v>
      </c>
    </row>
    <row r="32711" spans="1:4">
      <c r="A32711" s="215" t="s">
        <v>102467</v>
      </c>
      <c r="B32711" s="215">
        <v>1</v>
      </c>
      <c r="C32711" s="216" t="s">
        <v>102468</v>
      </c>
      <c r="D32711" s="215" t="s">
        <v>102469</v>
      </c>
    </row>
    <row r="32712" spans="1:4">
      <c r="A32712" s="215" t="s">
        <v>102470</v>
      </c>
      <c r="B32712" s="215">
        <v>1</v>
      </c>
      <c r="C32712" s="216" t="s">
        <v>102471</v>
      </c>
      <c r="D32712" s="215" t="s">
        <v>102472</v>
      </c>
    </row>
    <row r="32713" spans="1:4">
      <c r="A32713" s="215" t="s">
        <v>102473</v>
      </c>
      <c r="B32713" s="215">
        <v>1</v>
      </c>
      <c r="C32713" s="216" t="s">
        <v>102474</v>
      </c>
      <c r="D32713" s="215" t="s">
        <v>102475</v>
      </c>
    </row>
    <row r="32714" spans="1:4">
      <c r="A32714" s="215" t="s">
        <v>102476</v>
      </c>
      <c r="B32714" s="215">
        <v>1</v>
      </c>
      <c r="C32714" s="216" t="s">
        <v>102477</v>
      </c>
      <c r="D32714" s="215" t="s">
        <v>101937</v>
      </c>
    </row>
    <row r="32715" spans="1:4">
      <c r="A32715" s="215" t="s">
        <v>102478</v>
      </c>
      <c r="B32715" s="215">
        <v>1</v>
      </c>
      <c r="C32715" s="216" t="s">
        <v>102479</v>
      </c>
      <c r="D32715" s="215" t="s">
        <v>102480</v>
      </c>
    </row>
    <row r="32716" spans="1:4">
      <c r="A32716" s="215" t="s">
        <v>102481</v>
      </c>
      <c r="B32716" s="215">
        <v>1</v>
      </c>
      <c r="C32716" s="216" t="s">
        <v>102482</v>
      </c>
      <c r="D32716" s="215" t="s">
        <v>102483</v>
      </c>
    </row>
    <row r="32717" spans="1:4">
      <c r="A32717" s="215" t="s">
        <v>102484</v>
      </c>
      <c r="B32717" s="215">
        <v>1</v>
      </c>
      <c r="C32717" s="216" t="s">
        <v>102485</v>
      </c>
      <c r="D32717" s="215" t="s">
        <v>102486</v>
      </c>
    </row>
    <row r="32718" spans="1:4">
      <c r="A32718" s="215" t="s">
        <v>102487</v>
      </c>
      <c r="B32718" s="215">
        <v>1</v>
      </c>
      <c r="C32718" s="216" t="s">
        <v>102488</v>
      </c>
      <c r="D32718" s="215" t="s">
        <v>102489</v>
      </c>
    </row>
    <row r="32719" spans="1:4">
      <c r="A32719" s="215" t="s">
        <v>102490</v>
      </c>
      <c r="B32719" s="215">
        <v>1</v>
      </c>
      <c r="C32719" s="216" t="s">
        <v>102491</v>
      </c>
      <c r="D32719" s="215" t="s">
        <v>102492</v>
      </c>
    </row>
    <row r="32720" spans="1:4">
      <c r="A32720" s="215" t="s">
        <v>102493</v>
      </c>
      <c r="B32720" s="215">
        <v>1</v>
      </c>
      <c r="C32720" s="216" t="s">
        <v>102494</v>
      </c>
      <c r="D32720" s="215" t="s">
        <v>102495</v>
      </c>
    </row>
    <row r="32721" spans="1:4">
      <c r="A32721" s="215" t="s">
        <v>102496</v>
      </c>
      <c r="B32721" s="215">
        <v>1</v>
      </c>
      <c r="C32721" s="216" t="s">
        <v>102497</v>
      </c>
      <c r="D32721" s="215" t="s">
        <v>102498</v>
      </c>
    </row>
    <row r="32722" spans="1:4">
      <c r="A32722" s="215" t="s">
        <v>102499</v>
      </c>
      <c r="B32722" s="215">
        <v>1</v>
      </c>
      <c r="C32722" s="216" t="s">
        <v>102500</v>
      </c>
      <c r="D32722" s="215" t="s">
        <v>102501</v>
      </c>
    </row>
    <row r="32723" spans="1:4">
      <c r="A32723" s="215" t="s">
        <v>102502</v>
      </c>
      <c r="B32723" s="215">
        <v>1</v>
      </c>
      <c r="C32723" s="216" t="s">
        <v>102503</v>
      </c>
      <c r="D32723" s="215" t="s">
        <v>102504</v>
      </c>
    </row>
    <row r="32724" spans="1:4">
      <c r="A32724" s="215" t="s">
        <v>102505</v>
      </c>
      <c r="B32724" s="215">
        <v>1</v>
      </c>
      <c r="C32724" s="216" t="s">
        <v>102506</v>
      </c>
      <c r="D32724" s="215" t="s">
        <v>102507</v>
      </c>
    </row>
    <row r="32725" spans="1:4">
      <c r="A32725" s="215" t="s">
        <v>102508</v>
      </c>
      <c r="B32725" s="215">
        <v>1</v>
      </c>
      <c r="C32725" s="216" t="s">
        <v>102509</v>
      </c>
      <c r="D32725" s="215" t="s">
        <v>102510</v>
      </c>
    </row>
    <row r="32726" spans="1:4">
      <c r="A32726" s="215" t="s">
        <v>102511</v>
      </c>
      <c r="B32726" s="215">
        <v>1</v>
      </c>
      <c r="C32726" s="216" t="s">
        <v>102512</v>
      </c>
      <c r="D32726" s="215" t="s">
        <v>102513</v>
      </c>
    </row>
    <row r="32727" spans="1:4">
      <c r="A32727" s="215" t="s">
        <v>102514</v>
      </c>
      <c r="B32727" s="215">
        <v>1</v>
      </c>
      <c r="C32727" s="216" t="s">
        <v>102515</v>
      </c>
      <c r="D32727" s="215" t="s">
        <v>102516</v>
      </c>
    </row>
    <row r="32728" spans="1:4">
      <c r="A32728" s="215" t="s">
        <v>102517</v>
      </c>
      <c r="B32728" s="215">
        <v>1</v>
      </c>
      <c r="C32728" s="216" t="s">
        <v>102518</v>
      </c>
      <c r="D32728" s="215" t="s">
        <v>102519</v>
      </c>
    </row>
    <row r="32729" spans="1:4">
      <c r="A32729" s="215" t="s">
        <v>102520</v>
      </c>
      <c r="B32729" s="215">
        <v>1</v>
      </c>
      <c r="C32729" s="216" t="s">
        <v>102521</v>
      </c>
      <c r="D32729" s="215" t="s">
        <v>102522</v>
      </c>
    </row>
    <row r="32730" spans="1:4">
      <c r="A32730" s="215" t="s">
        <v>102523</v>
      </c>
      <c r="B32730" s="215">
        <v>1</v>
      </c>
      <c r="C32730" s="216" t="s">
        <v>102524</v>
      </c>
      <c r="D32730" s="215" t="s">
        <v>102525</v>
      </c>
    </row>
    <row r="32731" spans="1:4">
      <c r="A32731" s="215" t="s">
        <v>102526</v>
      </c>
      <c r="B32731" s="215">
        <v>1</v>
      </c>
      <c r="C32731" s="216" t="s">
        <v>102527</v>
      </c>
      <c r="D32731" s="215" t="s">
        <v>102528</v>
      </c>
    </row>
    <row r="32732" spans="1:4">
      <c r="A32732" s="215" t="s">
        <v>102529</v>
      </c>
      <c r="B32732" s="215">
        <v>1</v>
      </c>
      <c r="C32732" s="216" t="s">
        <v>102530</v>
      </c>
      <c r="D32732" s="215" t="s">
        <v>102531</v>
      </c>
    </row>
    <row r="32733" spans="1:4">
      <c r="A32733" s="215" t="s">
        <v>102532</v>
      </c>
      <c r="B32733" s="215">
        <v>1</v>
      </c>
      <c r="C32733" s="216" t="s">
        <v>102533</v>
      </c>
      <c r="D32733" s="215" t="s">
        <v>102534</v>
      </c>
    </row>
    <row r="32734" spans="1:4">
      <c r="A32734" s="215" t="s">
        <v>102535</v>
      </c>
      <c r="B32734" s="215">
        <v>1</v>
      </c>
      <c r="C32734" s="216" t="s">
        <v>102536</v>
      </c>
      <c r="D32734" s="215" t="s">
        <v>102537</v>
      </c>
    </row>
    <row r="32735" spans="1:4">
      <c r="A32735" s="215" t="s">
        <v>102538</v>
      </c>
      <c r="B32735" s="215">
        <v>1</v>
      </c>
      <c r="C32735" s="216" t="s">
        <v>102539</v>
      </c>
      <c r="D32735" s="215" t="s">
        <v>102540</v>
      </c>
    </row>
    <row r="32736" spans="1:4">
      <c r="A32736" s="215" t="s">
        <v>102541</v>
      </c>
      <c r="B32736" s="215">
        <v>1</v>
      </c>
      <c r="C32736" s="216" t="s">
        <v>102542</v>
      </c>
      <c r="D32736" s="215" t="s">
        <v>102543</v>
      </c>
    </row>
    <row r="32737" spans="1:4">
      <c r="A32737" s="215" t="s">
        <v>102544</v>
      </c>
      <c r="B32737" s="215">
        <v>1</v>
      </c>
      <c r="C32737" s="216" t="s">
        <v>102545</v>
      </c>
      <c r="D32737" s="215" t="s">
        <v>102546</v>
      </c>
    </row>
    <row r="32738" spans="1:4">
      <c r="A32738" s="215" t="s">
        <v>102547</v>
      </c>
      <c r="B32738" s="215">
        <v>1</v>
      </c>
      <c r="C32738" s="216" t="s">
        <v>102548</v>
      </c>
      <c r="D32738" s="215" t="s">
        <v>102549</v>
      </c>
    </row>
    <row r="32739" spans="1:4">
      <c r="A32739" s="215" t="s">
        <v>102550</v>
      </c>
      <c r="B32739" s="215">
        <v>1</v>
      </c>
      <c r="C32739" s="216" t="s">
        <v>102551</v>
      </c>
      <c r="D32739" s="215" t="s">
        <v>102552</v>
      </c>
    </row>
    <row r="32740" spans="1:4">
      <c r="A32740" s="215" t="s">
        <v>102553</v>
      </c>
      <c r="B32740" s="215">
        <v>1</v>
      </c>
      <c r="C32740" s="216" t="s">
        <v>102554</v>
      </c>
      <c r="D32740" s="215" t="s">
        <v>102555</v>
      </c>
    </row>
    <row r="32741" spans="1:4">
      <c r="A32741" s="215" t="s">
        <v>102556</v>
      </c>
      <c r="B32741" s="215">
        <v>1</v>
      </c>
      <c r="C32741" s="216" t="s">
        <v>102557</v>
      </c>
      <c r="D32741" s="215" t="s">
        <v>102558</v>
      </c>
    </row>
    <row r="32742" spans="1:4">
      <c r="A32742" s="215" t="s">
        <v>102559</v>
      </c>
      <c r="B32742" s="215">
        <v>1</v>
      </c>
      <c r="C32742" s="216" t="s">
        <v>102560</v>
      </c>
      <c r="D32742" s="215" t="s">
        <v>102561</v>
      </c>
    </row>
    <row r="32743" spans="1:4">
      <c r="A32743" s="215" t="s">
        <v>102562</v>
      </c>
      <c r="B32743" s="215">
        <v>1</v>
      </c>
      <c r="C32743" s="216" t="s">
        <v>102563</v>
      </c>
      <c r="D32743" s="215" t="s">
        <v>102564</v>
      </c>
    </row>
    <row r="32744" spans="1:4">
      <c r="A32744" s="215" t="s">
        <v>102565</v>
      </c>
      <c r="B32744" s="215">
        <v>1</v>
      </c>
      <c r="C32744" s="216" t="s">
        <v>102566</v>
      </c>
      <c r="D32744" s="215" t="s">
        <v>102567</v>
      </c>
    </row>
    <row r="32745" spans="1:4">
      <c r="A32745" s="215" t="s">
        <v>102568</v>
      </c>
      <c r="B32745" s="215">
        <v>1</v>
      </c>
      <c r="C32745" s="216" t="s">
        <v>102569</v>
      </c>
      <c r="D32745" s="215" t="s">
        <v>102570</v>
      </c>
    </row>
    <row r="32746" spans="1:4">
      <c r="A32746" s="215" t="s">
        <v>102571</v>
      </c>
      <c r="B32746" s="215">
        <v>1</v>
      </c>
      <c r="C32746" s="216" t="s">
        <v>102572</v>
      </c>
      <c r="D32746" s="215" t="s">
        <v>102573</v>
      </c>
    </row>
    <row r="32747" spans="1:4">
      <c r="A32747" s="215" t="s">
        <v>102574</v>
      </c>
      <c r="B32747" s="215">
        <v>1</v>
      </c>
      <c r="C32747" s="216" t="s">
        <v>102575</v>
      </c>
      <c r="D32747" s="215" t="s">
        <v>102576</v>
      </c>
    </row>
    <row r="32748" spans="1:4">
      <c r="A32748" s="215" t="s">
        <v>102577</v>
      </c>
      <c r="B32748" s="215">
        <v>1</v>
      </c>
      <c r="C32748" s="216" t="s">
        <v>102578</v>
      </c>
      <c r="D32748" s="215" t="s">
        <v>102579</v>
      </c>
    </row>
    <row r="32749" spans="1:4">
      <c r="A32749" s="215" t="s">
        <v>102580</v>
      </c>
      <c r="B32749" s="215">
        <v>1</v>
      </c>
      <c r="C32749" s="216" t="s">
        <v>102581</v>
      </c>
      <c r="D32749" s="215" t="s">
        <v>102582</v>
      </c>
    </row>
    <row r="32750" spans="1:4">
      <c r="A32750" s="215" t="s">
        <v>102583</v>
      </c>
      <c r="B32750" s="215">
        <v>1</v>
      </c>
      <c r="C32750" s="216" t="s">
        <v>102584</v>
      </c>
      <c r="D32750" s="215" t="s">
        <v>102585</v>
      </c>
    </row>
    <row r="32751" spans="1:4">
      <c r="A32751" s="215" t="s">
        <v>102586</v>
      </c>
      <c r="B32751" s="215">
        <v>1</v>
      </c>
      <c r="C32751" s="216" t="s">
        <v>102587</v>
      </c>
      <c r="D32751" s="215" t="s">
        <v>102588</v>
      </c>
    </row>
    <row r="32752" spans="1:4">
      <c r="A32752" s="215" t="s">
        <v>102589</v>
      </c>
      <c r="B32752" s="215">
        <v>1</v>
      </c>
      <c r="C32752" s="216" t="s">
        <v>102590</v>
      </c>
      <c r="D32752" s="215" t="s">
        <v>102591</v>
      </c>
    </row>
    <row r="32753" spans="1:4">
      <c r="A32753" s="215" t="s">
        <v>102592</v>
      </c>
      <c r="B32753" s="215">
        <v>1</v>
      </c>
      <c r="C32753" s="216" t="s">
        <v>102593</v>
      </c>
      <c r="D32753" s="215" t="s">
        <v>102594</v>
      </c>
    </row>
    <row r="32754" spans="1:4">
      <c r="A32754" s="215" t="s">
        <v>102595</v>
      </c>
      <c r="B32754" s="215">
        <v>1</v>
      </c>
      <c r="C32754" s="216" t="s">
        <v>102596</v>
      </c>
      <c r="D32754" s="215" t="s">
        <v>102597</v>
      </c>
    </row>
    <row r="32755" spans="1:4">
      <c r="A32755" s="215" t="s">
        <v>102598</v>
      </c>
      <c r="B32755" s="215">
        <v>1</v>
      </c>
      <c r="C32755" s="216" t="s">
        <v>102599</v>
      </c>
      <c r="D32755" s="215" t="s">
        <v>102600</v>
      </c>
    </row>
    <row r="32756" spans="1:4">
      <c r="A32756" s="215" t="s">
        <v>102601</v>
      </c>
      <c r="B32756" s="215">
        <v>1</v>
      </c>
      <c r="C32756" s="216" t="s">
        <v>102602</v>
      </c>
      <c r="D32756" s="215" t="s">
        <v>102603</v>
      </c>
    </row>
    <row r="32757" spans="1:4">
      <c r="A32757" s="215" t="s">
        <v>102604</v>
      </c>
      <c r="B32757" s="215">
        <v>1</v>
      </c>
      <c r="C32757" s="216" t="s">
        <v>102605</v>
      </c>
      <c r="D32757" s="215" t="s">
        <v>102606</v>
      </c>
    </row>
    <row r="32758" spans="1:4">
      <c r="A32758" s="215" t="s">
        <v>102607</v>
      </c>
      <c r="B32758" s="215">
        <v>1</v>
      </c>
      <c r="C32758" s="216" t="s">
        <v>102608</v>
      </c>
      <c r="D32758" s="215" t="s">
        <v>102609</v>
      </c>
    </row>
    <row r="32759" spans="1:4">
      <c r="A32759" s="215" t="s">
        <v>102610</v>
      </c>
      <c r="B32759" s="215">
        <v>1</v>
      </c>
      <c r="C32759" s="216" t="s">
        <v>102611</v>
      </c>
      <c r="D32759" s="215" t="s">
        <v>102612</v>
      </c>
    </row>
    <row r="32760" spans="1:4">
      <c r="A32760" s="215" t="s">
        <v>102613</v>
      </c>
      <c r="B32760" s="215">
        <v>1</v>
      </c>
      <c r="C32760" s="216" t="s">
        <v>102614</v>
      </c>
      <c r="D32760" s="215" t="s">
        <v>102615</v>
      </c>
    </row>
    <row r="32761" spans="1:4">
      <c r="A32761" s="215" t="s">
        <v>102616</v>
      </c>
      <c r="B32761" s="215">
        <v>1</v>
      </c>
      <c r="C32761" s="216" t="s">
        <v>102617</v>
      </c>
      <c r="D32761" s="215" t="s">
        <v>102618</v>
      </c>
    </row>
    <row r="32762" spans="1:4">
      <c r="A32762" s="215" t="s">
        <v>102619</v>
      </c>
      <c r="B32762" s="215">
        <v>1</v>
      </c>
      <c r="C32762" s="216" t="s">
        <v>102620</v>
      </c>
      <c r="D32762" s="215" t="s">
        <v>102621</v>
      </c>
    </row>
    <row r="32763" spans="1:4">
      <c r="A32763" s="215" t="s">
        <v>102622</v>
      </c>
      <c r="B32763" s="215">
        <v>1</v>
      </c>
      <c r="C32763" s="216" t="s">
        <v>102623</v>
      </c>
      <c r="D32763" s="215" t="s">
        <v>102624</v>
      </c>
    </row>
    <row r="32764" spans="1:4">
      <c r="A32764" s="215" t="s">
        <v>102625</v>
      </c>
      <c r="B32764" s="215">
        <v>1</v>
      </c>
      <c r="C32764" s="216" t="s">
        <v>102626</v>
      </c>
      <c r="D32764" s="215" t="s">
        <v>102627</v>
      </c>
    </row>
    <row r="32765" spans="1:4">
      <c r="A32765" s="215" t="s">
        <v>102628</v>
      </c>
      <c r="B32765" s="215">
        <v>1</v>
      </c>
      <c r="C32765" s="216" t="s">
        <v>102629</v>
      </c>
      <c r="D32765" s="215" t="s">
        <v>102630</v>
      </c>
    </row>
    <row r="32766" spans="1:4">
      <c r="A32766" s="215" t="s">
        <v>102631</v>
      </c>
      <c r="B32766" s="215">
        <v>1</v>
      </c>
      <c r="C32766" s="216" t="s">
        <v>102632</v>
      </c>
      <c r="D32766" s="215" t="s">
        <v>102633</v>
      </c>
    </row>
    <row r="32767" spans="1:4">
      <c r="A32767" s="215" t="s">
        <v>102634</v>
      </c>
      <c r="B32767" s="215">
        <v>2</v>
      </c>
      <c r="C32767" s="216" t="s">
        <v>102635</v>
      </c>
      <c r="D32767" s="215" t="s">
        <v>102636</v>
      </c>
    </row>
    <row r="32768" spans="1:4">
      <c r="A32768" s="215" t="s">
        <v>102637</v>
      </c>
      <c r="B32768" s="215">
        <v>1</v>
      </c>
      <c r="C32768" s="216" t="s">
        <v>102638</v>
      </c>
      <c r="D32768" s="215" t="s">
        <v>102639</v>
      </c>
    </row>
    <row r="32769" spans="1:4">
      <c r="A32769" s="215" t="s">
        <v>102640</v>
      </c>
      <c r="B32769" s="215">
        <v>1</v>
      </c>
      <c r="C32769" s="216" t="s">
        <v>102641</v>
      </c>
      <c r="D32769" s="215" t="s">
        <v>102642</v>
      </c>
    </row>
    <row r="32770" spans="1:4">
      <c r="A32770" s="215" t="s">
        <v>102643</v>
      </c>
      <c r="B32770" s="215">
        <v>1</v>
      </c>
      <c r="C32770" s="216" t="s">
        <v>102644</v>
      </c>
      <c r="D32770" s="215" t="s">
        <v>102645</v>
      </c>
    </row>
    <row r="32771" spans="1:4">
      <c r="A32771" s="215" t="s">
        <v>102646</v>
      </c>
      <c r="B32771" s="215">
        <v>1</v>
      </c>
      <c r="C32771" s="216" t="s">
        <v>102647</v>
      </c>
      <c r="D32771" s="215" t="s">
        <v>102648</v>
      </c>
    </row>
    <row r="32772" spans="1:4">
      <c r="A32772" s="215" t="s">
        <v>102649</v>
      </c>
      <c r="B32772" s="215">
        <v>1</v>
      </c>
      <c r="C32772" s="216" t="s">
        <v>102650</v>
      </c>
      <c r="D32772" s="215" t="s">
        <v>102651</v>
      </c>
    </row>
    <row r="32773" spans="1:4">
      <c r="A32773" s="215" t="s">
        <v>102652</v>
      </c>
      <c r="B32773" s="215">
        <v>1</v>
      </c>
      <c r="C32773" s="216" t="s">
        <v>102653</v>
      </c>
      <c r="D32773" s="215" t="s">
        <v>102654</v>
      </c>
    </row>
    <row r="32774" spans="1:4">
      <c r="A32774" s="215" t="s">
        <v>102655</v>
      </c>
      <c r="B32774" s="215">
        <v>1</v>
      </c>
      <c r="C32774" s="216" t="s">
        <v>102656</v>
      </c>
      <c r="D32774" s="215" t="s">
        <v>102657</v>
      </c>
    </row>
    <row r="32775" spans="1:4">
      <c r="A32775" s="215" t="s">
        <v>102658</v>
      </c>
      <c r="B32775" s="215">
        <v>1</v>
      </c>
      <c r="C32775" s="216" t="s">
        <v>102659</v>
      </c>
      <c r="D32775" s="215" t="s">
        <v>102185</v>
      </c>
    </row>
    <row r="32776" spans="1:4">
      <c r="A32776" s="215" t="s">
        <v>111623</v>
      </c>
      <c r="B32776" s="215">
        <v>1</v>
      </c>
      <c r="C32776" s="216" t="s">
        <v>102371</v>
      </c>
      <c r="D32776" s="215" t="s">
        <v>102370</v>
      </c>
    </row>
    <row r="32777" spans="1:4">
      <c r="A32777" s="215" t="s">
        <v>111624</v>
      </c>
      <c r="B32777" s="215">
        <v>1</v>
      </c>
      <c r="C32777" s="216" t="s">
        <v>111625</v>
      </c>
      <c r="D32777" s="215" t="s">
        <v>111626</v>
      </c>
    </row>
    <row r="32778" spans="1:4">
      <c r="A32778" s="215" t="s">
        <v>102660</v>
      </c>
      <c r="B32778" s="215">
        <v>1</v>
      </c>
      <c r="C32778" s="216" t="s">
        <v>102661</v>
      </c>
      <c r="D32778" s="215" t="s">
        <v>102662</v>
      </c>
    </row>
    <row r="32779" spans="1:4">
      <c r="A32779" s="215" t="s">
        <v>102663</v>
      </c>
      <c r="B32779" s="215">
        <v>1</v>
      </c>
      <c r="C32779" s="216" t="s">
        <v>102664</v>
      </c>
      <c r="D32779" s="215" t="s">
        <v>102665</v>
      </c>
    </row>
    <row r="32780" spans="1:4">
      <c r="A32780" s="215" t="s">
        <v>102666</v>
      </c>
      <c r="B32780" s="215">
        <v>1</v>
      </c>
      <c r="C32780" s="216" t="s">
        <v>102667</v>
      </c>
      <c r="D32780" s="215" t="s">
        <v>102668</v>
      </c>
    </row>
    <row r="32781" spans="1:4">
      <c r="A32781" s="215" t="s">
        <v>102669</v>
      </c>
      <c r="B32781" s="215">
        <v>1</v>
      </c>
      <c r="C32781" s="216" t="s">
        <v>102670</v>
      </c>
      <c r="D32781" s="215" t="s">
        <v>102671</v>
      </c>
    </row>
    <row r="32782" spans="1:4">
      <c r="A32782" s="215" t="s">
        <v>102672</v>
      </c>
      <c r="B32782" s="215">
        <v>1</v>
      </c>
      <c r="C32782" s="216" t="s">
        <v>102673</v>
      </c>
      <c r="D32782" s="215" t="s">
        <v>102674</v>
      </c>
    </row>
    <row r="32783" spans="1:4">
      <c r="A32783" s="215" t="s">
        <v>102675</v>
      </c>
      <c r="B32783" s="215">
        <v>1</v>
      </c>
      <c r="C32783" s="216" t="s">
        <v>102676</v>
      </c>
      <c r="D32783" s="215" t="s">
        <v>102677</v>
      </c>
    </row>
    <row r="32784" spans="1:4">
      <c r="A32784" s="215" t="s">
        <v>102678</v>
      </c>
      <c r="B32784" s="215">
        <v>1</v>
      </c>
      <c r="C32784" s="216" t="s">
        <v>102679</v>
      </c>
      <c r="D32784" s="215" t="s">
        <v>102680</v>
      </c>
    </row>
    <row r="32785" spans="1:4">
      <c r="A32785" s="215" t="s">
        <v>102681</v>
      </c>
      <c r="B32785" s="215">
        <v>1</v>
      </c>
      <c r="C32785" s="216" t="s">
        <v>102682</v>
      </c>
      <c r="D32785" s="215" t="s">
        <v>102683</v>
      </c>
    </row>
    <row r="32786" spans="1:4">
      <c r="A32786" s="215" t="s">
        <v>102684</v>
      </c>
      <c r="B32786" s="215">
        <v>1</v>
      </c>
      <c r="C32786" s="216" t="s">
        <v>102685</v>
      </c>
      <c r="D32786" s="215" t="s">
        <v>102686</v>
      </c>
    </row>
    <row r="32787" spans="1:4">
      <c r="A32787" s="215" t="s">
        <v>102687</v>
      </c>
      <c r="B32787" s="215">
        <v>1</v>
      </c>
      <c r="C32787" s="216" t="s">
        <v>102688</v>
      </c>
      <c r="D32787" s="215" t="s">
        <v>102689</v>
      </c>
    </row>
    <row r="32788" spans="1:4">
      <c r="A32788" s="215" t="s">
        <v>102690</v>
      </c>
      <c r="B32788" s="215">
        <v>1</v>
      </c>
      <c r="C32788" s="216" t="s">
        <v>102691</v>
      </c>
      <c r="D32788" s="215" t="s">
        <v>111627</v>
      </c>
    </row>
    <row r="32789" spans="1:4">
      <c r="A32789" s="215" t="s">
        <v>111628</v>
      </c>
      <c r="B32789" s="215">
        <v>1</v>
      </c>
      <c r="C32789" s="216" t="s">
        <v>111629</v>
      </c>
      <c r="D32789" s="215" t="s">
        <v>111630</v>
      </c>
    </row>
    <row r="32790" spans="1:4">
      <c r="A32790" s="215" t="s">
        <v>102692</v>
      </c>
      <c r="B32790" s="215">
        <v>1</v>
      </c>
      <c r="C32790" s="216" t="s">
        <v>102693</v>
      </c>
      <c r="D32790" s="215" t="s">
        <v>102694</v>
      </c>
    </row>
    <row r="32791" spans="1:4">
      <c r="A32791" s="215" t="s">
        <v>102695</v>
      </c>
      <c r="B32791" s="215">
        <v>1</v>
      </c>
      <c r="C32791" s="216" t="s">
        <v>102696</v>
      </c>
      <c r="D32791" s="215" t="s">
        <v>102697</v>
      </c>
    </row>
    <row r="32792" spans="1:4">
      <c r="A32792" s="215" t="s">
        <v>102698</v>
      </c>
      <c r="B32792" s="215">
        <v>1</v>
      </c>
      <c r="C32792" s="216" t="s">
        <v>102699</v>
      </c>
      <c r="D32792" s="215" t="s">
        <v>102700</v>
      </c>
    </row>
    <row r="32793" spans="1:4">
      <c r="A32793" s="215" t="s">
        <v>102701</v>
      </c>
      <c r="B32793" s="215">
        <v>1</v>
      </c>
      <c r="C32793" s="216" t="s">
        <v>102702</v>
      </c>
      <c r="D32793" s="215" t="s">
        <v>102703</v>
      </c>
    </row>
    <row r="32794" spans="1:4">
      <c r="A32794" s="215" t="s">
        <v>102704</v>
      </c>
      <c r="B32794" s="215">
        <v>1</v>
      </c>
      <c r="C32794" s="216" t="s">
        <v>102705</v>
      </c>
      <c r="D32794" s="215" t="s">
        <v>102706</v>
      </c>
    </row>
    <row r="32795" spans="1:4">
      <c r="A32795" s="215" t="s">
        <v>102707</v>
      </c>
      <c r="B32795" s="215">
        <v>1</v>
      </c>
      <c r="C32795" s="216" t="s">
        <v>102708</v>
      </c>
      <c r="D32795" s="215" t="s">
        <v>102709</v>
      </c>
    </row>
    <row r="32796" spans="1:4">
      <c r="A32796" s="215" t="s">
        <v>102710</v>
      </c>
      <c r="B32796" s="215">
        <v>1</v>
      </c>
      <c r="C32796" s="216" t="s">
        <v>102711</v>
      </c>
      <c r="D32796" s="215" t="s">
        <v>102712</v>
      </c>
    </row>
    <row r="32797" spans="1:4">
      <c r="A32797" s="215" t="s">
        <v>102713</v>
      </c>
      <c r="B32797" s="215">
        <v>1</v>
      </c>
      <c r="C32797" s="216" t="s">
        <v>102714</v>
      </c>
      <c r="D32797" s="215" t="s">
        <v>102715</v>
      </c>
    </row>
    <row r="32798" spans="1:4">
      <c r="A32798" s="215" t="s">
        <v>102716</v>
      </c>
      <c r="B32798" s="215">
        <v>1</v>
      </c>
      <c r="C32798" s="216" t="s">
        <v>102717</v>
      </c>
      <c r="D32798" s="215" t="s">
        <v>102718</v>
      </c>
    </row>
    <row r="32799" spans="1:4">
      <c r="A32799" s="215" t="s">
        <v>102719</v>
      </c>
      <c r="B32799" s="215">
        <v>1</v>
      </c>
      <c r="C32799" s="216" t="s">
        <v>102720</v>
      </c>
      <c r="D32799" s="215" t="s">
        <v>102609</v>
      </c>
    </row>
    <row r="32800" spans="1:4">
      <c r="A32800" s="215" t="s">
        <v>102721</v>
      </c>
      <c r="B32800" s="215">
        <v>1</v>
      </c>
      <c r="C32800" s="216" t="s">
        <v>102722</v>
      </c>
      <c r="D32800" s="215" t="s">
        <v>102723</v>
      </c>
    </row>
    <row r="32801" spans="1:4">
      <c r="A32801" s="215" t="s">
        <v>102724</v>
      </c>
      <c r="B32801" s="215">
        <v>1</v>
      </c>
      <c r="C32801" s="216" t="s">
        <v>102725</v>
      </c>
      <c r="D32801" s="215" t="s">
        <v>102726</v>
      </c>
    </row>
    <row r="32802" spans="1:4">
      <c r="A32802" s="215" t="s">
        <v>102727</v>
      </c>
      <c r="B32802" s="215">
        <v>1</v>
      </c>
      <c r="C32802" s="216" t="s">
        <v>102728</v>
      </c>
      <c r="D32802" s="215" t="s">
        <v>102729</v>
      </c>
    </row>
    <row r="32803" spans="1:4">
      <c r="A32803" s="215" t="s">
        <v>102730</v>
      </c>
      <c r="B32803" s="215">
        <v>1</v>
      </c>
      <c r="C32803" s="216" t="s">
        <v>102731</v>
      </c>
      <c r="D32803" s="215" t="s">
        <v>102732</v>
      </c>
    </row>
    <row r="32804" spans="1:4">
      <c r="A32804" s="215" t="s">
        <v>102733</v>
      </c>
      <c r="B32804" s="215">
        <v>1</v>
      </c>
      <c r="C32804" s="216" t="s">
        <v>102734</v>
      </c>
      <c r="D32804" s="215" t="s">
        <v>102618</v>
      </c>
    </row>
    <row r="32805" spans="1:4">
      <c r="A32805" s="215" t="s">
        <v>102735</v>
      </c>
      <c r="B32805" s="215">
        <v>1</v>
      </c>
      <c r="C32805" s="216" t="s">
        <v>102736</v>
      </c>
      <c r="D32805" s="215" t="s">
        <v>102737</v>
      </c>
    </row>
    <row r="32806" spans="1:4">
      <c r="A32806" s="215" t="s">
        <v>102738</v>
      </c>
      <c r="B32806" s="215">
        <v>1</v>
      </c>
      <c r="C32806" s="216" t="s">
        <v>102739</v>
      </c>
      <c r="D32806" s="215" t="s">
        <v>102740</v>
      </c>
    </row>
    <row r="32807" spans="1:4">
      <c r="A32807" s="215" t="s">
        <v>102741</v>
      </c>
      <c r="B32807" s="215">
        <v>2</v>
      </c>
      <c r="C32807" s="216" t="s">
        <v>102742</v>
      </c>
      <c r="D32807" s="215" t="s">
        <v>102743</v>
      </c>
    </row>
    <row r="32808" spans="1:4">
      <c r="A32808" s="215" t="s">
        <v>102744</v>
      </c>
      <c r="B32808" s="215">
        <v>1</v>
      </c>
      <c r="C32808" s="216" t="s">
        <v>102745</v>
      </c>
      <c r="D32808" s="215" t="s">
        <v>102746</v>
      </c>
    </row>
    <row r="32809" spans="1:4">
      <c r="A32809" s="215" t="s">
        <v>102747</v>
      </c>
      <c r="B32809" s="215">
        <v>1</v>
      </c>
      <c r="C32809" s="216" t="s">
        <v>102748</v>
      </c>
      <c r="D32809" s="215" t="s">
        <v>102749</v>
      </c>
    </row>
    <row r="32810" spans="1:4">
      <c r="A32810" s="215" t="s">
        <v>102750</v>
      </c>
      <c r="B32810" s="215">
        <v>1</v>
      </c>
      <c r="C32810" s="216" t="s">
        <v>102751</v>
      </c>
      <c r="D32810" s="215" t="s">
        <v>102606</v>
      </c>
    </row>
    <row r="32811" spans="1:4">
      <c r="A32811" s="215" t="s">
        <v>102752</v>
      </c>
      <c r="B32811" s="215">
        <v>1</v>
      </c>
      <c r="C32811" s="216" t="s">
        <v>102753</v>
      </c>
      <c r="D32811" s="215" t="s">
        <v>102754</v>
      </c>
    </row>
    <row r="32812" spans="1:4">
      <c r="A32812" s="215" t="s">
        <v>102755</v>
      </c>
      <c r="B32812" s="215">
        <v>1</v>
      </c>
      <c r="C32812" s="216" t="s">
        <v>102756</v>
      </c>
      <c r="D32812" s="215" t="s">
        <v>102757</v>
      </c>
    </row>
    <row r="32813" spans="1:4">
      <c r="A32813" s="215" t="s">
        <v>102758</v>
      </c>
      <c r="B32813" s="215">
        <v>1</v>
      </c>
      <c r="C32813" s="216" t="s">
        <v>102759</v>
      </c>
      <c r="D32813" s="215" t="s">
        <v>102760</v>
      </c>
    </row>
    <row r="32814" spans="1:4">
      <c r="A32814" s="215" t="s">
        <v>102761</v>
      </c>
      <c r="B32814" s="215">
        <v>1</v>
      </c>
      <c r="C32814" s="216" t="s">
        <v>102762</v>
      </c>
      <c r="D32814" s="215" t="s">
        <v>102763</v>
      </c>
    </row>
    <row r="32815" spans="1:4">
      <c r="A32815" s="215" t="s">
        <v>102764</v>
      </c>
      <c r="B32815" s="215">
        <v>1</v>
      </c>
      <c r="C32815" s="216" t="s">
        <v>102765</v>
      </c>
      <c r="D32815" s="215" t="s">
        <v>102766</v>
      </c>
    </row>
    <row r="32816" spans="1:4">
      <c r="A32816" s="215" t="s">
        <v>102767</v>
      </c>
      <c r="B32816" s="215">
        <v>1</v>
      </c>
      <c r="C32816" s="216" t="s">
        <v>102768</v>
      </c>
      <c r="D32816" s="215" t="s">
        <v>102769</v>
      </c>
    </row>
    <row r="32817" spans="1:4">
      <c r="A32817" s="215" t="s">
        <v>102770</v>
      </c>
      <c r="B32817" s="215">
        <v>1</v>
      </c>
      <c r="C32817" s="216" t="s">
        <v>102771</v>
      </c>
      <c r="D32817" s="215" t="s">
        <v>102772</v>
      </c>
    </row>
    <row r="32818" spans="1:4">
      <c r="A32818" s="215" t="s">
        <v>102773</v>
      </c>
      <c r="B32818" s="215">
        <v>1</v>
      </c>
      <c r="C32818" s="216" t="s">
        <v>102774</v>
      </c>
      <c r="D32818" s="215" t="s">
        <v>102775</v>
      </c>
    </row>
    <row r="32819" spans="1:4">
      <c r="A32819" s="215" t="s">
        <v>102776</v>
      </c>
      <c r="B32819" s="215">
        <v>1</v>
      </c>
      <c r="C32819" s="216" t="s">
        <v>102777</v>
      </c>
      <c r="D32819" s="215" t="s">
        <v>102778</v>
      </c>
    </row>
    <row r="32820" spans="1:4">
      <c r="A32820" s="215" t="s">
        <v>102779</v>
      </c>
      <c r="B32820" s="215">
        <v>1</v>
      </c>
      <c r="C32820" s="216" t="s">
        <v>102780</v>
      </c>
      <c r="D32820" s="215" t="s">
        <v>102781</v>
      </c>
    </row>
    <row r="32821" spans="1:4">
      <c r="A32821" s="215" t="s">
        <v>102782</v>
      </c>
      <c r="B32821" s="215">
        <v>1</v>
      </c>
      <c r="C32821" s="216" t="s">
        <v>102783</v>
      </c>
      <c r="D32821" s="215" t="s">
        <v>102784</v>
      </c>
    </row>
    <row r="32822" spans="1:4">
      <c r="A32822" s="215" t="s">
        <v>102785</v>
      </c>
      <c r="B32822" s="215">
        <v>1</v>
      </c>
      <c r="C32822" s="216" t="s">
        <v>102786</v>
      </c>
      <c r="D32822" s="215" t="s">
        <v>102787</v>
      </c>
    </row>
    <row r="32823" spans="1:4">
      <c r="A32823" s="215" t="s">
        <v>102788</v>
      </c>
      <c r="B32823" s="215">
        <v>2</v>
      </c>
      <c r="C32823" s="216" t="s">
        <v>102789</v>
      </c>
      <c r="D32823" s="215" t="s">
        <v>102790</v>
      </c>
    </row>
    <row r="32824" spans="1:4">
      <c r="A32824" s="215" t="s">
        <v>102791</v>
      </c>
      <c r="B32824" s="215">
        <v>1</v>
      </c>
      <c r="C32824" s="216" t="s">
        <v>102792</v>
      </c>
      <c r="D32824" s="215" t="s">
        <v>102793</v>
      </c>
    </row>
    <row r="32825" spans="1:4">
      <c r="A32825" s="215" t="s">
        <v>102794</v>
      </c>
      <c r="B32825" s="215">
        <v>1</v>
      </c>
      <c r="C32825" s="216" t="s">
        <v>102795</v>
      </c>
      <c r="D32825" s="215" t="s">
        <v>102796</v>
      </c>
    </row>
    <row r="32826" spans="1:4">
      <c r="A32826" s="215" t="s">
        <v>102797</v>
      </c>
      <c r="B32826" s="215">
        <v>2</v>
      </c>
      <c r="C32826" s="216" t="s">
        <v>102798</v>
      </c>
      <c r="D32826" s="215" t="s">
        <v>102799</v>
      </c>
    </row>
    <row r="32827" spans="1:4">
      <c r="A32827" s="215" t="s">
        <v>102800</v>
      </c>
      <c r="B32827" s="215">
        <v>1</v>
      </c>
      <c r="C32827" s="216" t="s">
        <v>102801</v>
      </c>
      <c r="D32827" s="215" t="s">
        <v>102802</v>
      </c>
    </row>
    <row r="32828" spans="1:4">
      <c r="A32828" s="215" t="s">
        <v>102803</v>
      </c>
      <c r="B32828" s="215">
        <v>1</v>
      </c>
      <c r="C32828" s="216" t="s">
        <v>102804</v>
      </c>
      <c r="D32828" s="215" t="s">
        <v>102805</v>
      </c>
    </row>
    <row r="32829" spans="1:4">
      <c r="A32829" s="215" t="s">
        <v>102806</v>
      </c>
      <c r="B32829" s="215">
        <v>1</v>
      </c>
      <c r="C32829" s="216" t="s">
        <v>102807</v>
      </c>
      <c r="D32829" s="215" t="s">
        <v>102808</v>
      </c>
    </row>
    <row r="32830" spans="1:4">
      <c r="A32830" s="215" t="s">
        <v>102809</v>
      </c>
      <c r="B32830" s="215">
        <v>1</v>
      </c>
      <c r="C32830" s="216" t="s">
        <v>102810</v>
      </c>
      <c r="D32830" s="215" t="s">
        <v>102811</v>
      </c>
    </row>
    <row r="32831" spans="1:4">
      <c r="A32831" s="215" t="s">
        <v>102812</v>
      </c>
      <c r="B32831" s="215">
        <v>1</v>
      </c>
      <c r="C32831" s="216" t="s">
        <v>102813</v>
      </c>
      <c r="D32831" s="215" t="s">
        <v>102814</v>
      </c>
    </row>
    <row r="32832" spans="1:4">
      <c r="A32832" s="215" t="s">
        <v>102815</v>
      </c>
      <c r="B32832" s="215">
        <v>1</v>
      </c>
      <c r="C32832" s="216" t="s">
        <v>102816</v>
      </c>
      <c r="D32832" s="215" t="s">
        <v>102817</v>
      </c>
    </row>
    <row r="32833" spans="1:4">
      <c r="A32833" s="215" t="s">
        <v>102818</v>
      </c>
      <c r="B32833" s="215">
        <v>1</v>
      </c>
      <c r="C32833" s="216" t="s">
        <v>102819</v>
      </c>
      <c r="D32833" s="215" t="s">
        <v>102820</v>
      </c>
    </row>
    <row r="32834" spans="1:4">
      <c r="A32834" s="215" t="s">
        <v>102821</v>
      </c>
      <c r="B32834" s="215">
        <v>1</v>
      </c>
      <c r="C32834" s="216" t="s">
        <v>102822</v>
      </c>
      <c r="D32834" s="215" t="s">
        <v>102823</v>
      </c>
    </row>
    <row r="32835" spans="1:4">
      <c r="A32835" s="215" t="s">
        <v>102824</v>
      </c>
      <c r="B32835" s="215">
        <v>1</v>
      </c>
      <c r="C32835" s="216" t="s">
        <v>102825</v>
      </c>
      <c r="D32835" s="215" t="s">
        <v>102826</v>
      </c>
    </row>
    <row r="32836" spans="1:4">
      <c r="A32836" s="215" t="s">
        <v>102827</v>
      </c>
      <c r="B32836" s="215">
        <v>1</v>
      </c>
      <c r="C32836" s="216" t="s">
        <v>102828</v>
      </c>
      <c r="D32836" s="215" t="s">
        <v>102829</v>
      </c>
    </row>
    <row r="32837" spans="1:4">
      <c r="A32837" s="215" t="s">
        <v>102830</v>
      </c>
      <c r="B32837" s="215">
        <v>1</v>
      </c>
      <c r="C32837" s="216" t="s">
        <v>102831</v>
      </c>
      <c r="D32837" s="215" t="s">
        <v>102832</v>
      </c>
    </row>
    <row r="32838" spans="1:4">
      <c r="A32838" s="215" t="s">
        <v>102833</v>
      </c>
      <c r="B32838" s="215">
        <v>1</v>
      </c>
      <c r="C32838" s="216" t="s">
        <v>102834</v>
      </c>
      <c r="D32838" s="215" t="s">
        <v>102835</v>
      </c>
    </row>
    <row r="32839" spans="1:4">
      <c r="A32839" s="215" t="s">
        <v>102836</v>
      </c>
      <c r="B32839" s="215">
        <v>1</v>
      </c>
      <c r="C32839" s="216" t="s">
        <v>102837</v>
      </c>
      <c r="D32839" s="215" t="s">
        <v>102838</v>
      </c>
    </row>
    <row r="32840" spans="1:4">
      <c r="A32840" s="215" t="s">
        <v>102839</v>
      </c>
      <c r="B32840" s="215">
        <v>1</v>
      </c>
      <c r="C32840" s="216" t="s">
        <v>102840</v>
      </c>
      <c r="D32840" s="215" t="s">
        <v>102841</v>
      </c>
    </row>
    <row r="32841" spans="1:4">
      <c r="A32841" s="215" t="s">
        <v>102842</v>
      </c>
      <c r="B32841" s="215">
        <v>1</v>
      </c>
      <c r="C32841" s="216" t="s">
        <v>102843</v>
      </c>
      <c r="D32841" s="215" t="s">
        <v>102844</v>
      </c>
    </row>
    <row r="32842" spans="1:4">
      <c r="A32842" s="215" t="s">
        <v>102845</v>
      </c>
      <c r="B32842" s="215">
        <v>1</v>
      </c>
      <c r="C32842" s="216" t="s">
        <v>102846</v>
      </c>
      <c r="D32842" s="215" t="s">
        <v>102662</v>
      </c>
    </row>
    <row r="32843" spans="1:4">
      <c r="A32843" s="215" t="s">
        <v>102847</v>
      </c>
      <c r="B32843" s="215">
        <v>1</v>
      </c>
      <c r="C32843" s="216" t="s">
        <v>102848</v>
      </c>
      <c r="D32843" s="215" t="s">
        <v>102674</v>
      </c>
    </row>
    <row r="32844" spans="1:4">
      <c r="A32844" s="215" t="s">
        <v>102849</v>
      </c>
      <c r="B32844" s="215">
        <v>1</v>
      </c>
      <c r="C32844" s="216" t="s">
        <v>102850</v>
      </c>
      <c r="D32844" s="215" t="s">
        <v>102674</v>
      </c>
    </row>
    <row r="32845" spans="1:4">
      <c r="A32845" s="215" t="s">
        <v>102851</v>
      </c>
      <c r="B32845" s="215">
        <v>1</v>
      </c>
      <c r="C32845" s="216" t="s">
        <v>102852</v>
      </c>
      <c r="D32845" s="215" t="s">
        <v>102853</v>
      </c>
    </row>
    <row r="32846" spans="1:4">
      <c r="A32846" s="215" t="s">
        <v>102854</v>
      </c>
      <c r="B32846" s="215">
        <v>1</v>
      </c>
      <c r="C32846" s="216" t="s">
        <v>102855</v>
      </c>
      <c r="D32846" s="215" t="s">
        <v>102856</v>
      </c>
    </row>
    <row r="32847" spans="1:4">
      <c r="A32847" s="215" t="s">
        <v>102857</v>
      </c>
      <c r="B32847" s="215">
        <v>1</v>
      </c>
      <c r="C32847" s="216" t="s">
        <v>102858</v>
      </c>
      <c r="D32847" s="215" t="s">
        <v>102859</v>
      </c>
    </row>
    <row r="32848" spans="1:4">
      <c r="A32848" s="215" t="s">
        <v>102860</v>
      </c>
      <c r="B32848" s="215">
        <v>1</v>
      </c>
      <c r="C32848" s="216" t="s">
        <v>102861</v>
      </c>
      <c r="D32848" s="215" t="s">
        <v>102665</v>
      </c>
    </row>
    <row r="32849" spans="1:4">
      <c r="A32849" s="215" t="s">
        <v>102862</v>
      </c>
      <c r="B32849" s="215">
        <v>1</v>
      </c>
      <c r="C32849" s="216" t="s">
        <v>102863</v>
      </c>
      <c r="D32849" s="215" t="s">
        <v>102864</v>
      </c>
    </row>
    <row r="32850" spans="1:4">
      <c r="A32850" s="215" t="s">
        <v>102865</v>
      </c>
      <c r="B32850" s="215">
        <v>1</v>
      </c>
      <c r="C32850" s="216" t="s">
        <v>102866</v>
      </c>
      <c r="D32850" s="215" t="s">
        <v>102867</v>
      </c>
    </row>
    <row r="32851" spans="1:4">
      <c r="A32851" s="215" t="s">
        <v>102868</v>
      </c>
      <c r="B32851" s="215">
        <v>1</v>
      </c>
      <c r="C32851" s="216" t="s">
        <v>102869</v>
      </c>
      <c r="D32851" s="215" t="s">
        <v>102677</v>
      </c>
    </row>
    <row r="32852" spans="1:4">
      <c r="A32852" s="215" t="s">
        <v>102870</v>
      </c>
      <c r="B32852" s="215">
        <v>1</v>
      </c>
      <c r="C32852" s="216" t="s">
        <v>102871</v>
      </c>
      <c r="D32852" s="215" t="s">
        <v>102872</v>
      </c>
    </row>
    <row r="32853" spans="1:4">
      <c r="A32853" s="215" t="s">
        <v>102873</v>
      </c>
      <c r="B32853" s="215">
        <v>1</v>
      </c>
      <c r="C32853" s="216" t="s">
        <v>102874</v>
      </c>
      <c r="D32853" s="215" t="s">
        <v>102671</v>
      </c>
    </row>
    <row r="32854" spans="1:4">
      <c r="A32854" s="215" t="s">
        <v>102875</v>
      </c>
      <c r="B32854" s="215">
        <v>1</v>
      </c>
      <c r="C32854" s="216" t="s">
        <v>102876</v>
      </c>
      <c r="D32854" s="215" t="s">
        <v>102877</v>
      </c>
    </row>
    <row r="32855" spans="1:4">
      <c r="A32855" s="215" t="s">
        <v>102878</v>
      </c>
      <c r="B32855" s="215">
        <v>1</v>
      </c>
      <c r="C32855" s="216" t="s">
        <v>102879</v>
      </c>
      <c r="D32855" s="215" t="s">
        <v>102880</v>
      </c>
    </row>
    <row r="32856" spans="1:4">
      <c r="A32856" s="215" t="s">
        <v>102881</v>
      </c>
      <c r="B32856" s="215">
        <v>1</v>
      </c>
      <c r="C32856" s="216" t="s">
        <v>102882</v>
      </c>
      <c r="D32856" s="215" t="s">
        <v>102883</v>
      </c>
    </row>
    <row r="32857" spans="1:4">
      <c r="A32857" s="215" t="s">
        <v>102884</v>
      </c>
      <c r="B32857" s="215">
        <v>1</v>
      </c>
      <c r="C32857" s="216" t="s">
        <v>102885</v>
      </c>
      <c r="D32857" s="215" t="s">
        <v>102886</v>
      </c>
    </row>
    <row r="32858" spans="1:4">
      <c r="A32858" s="215" t="s">
        <v>102887</v>
      </c>
      <c r="B32858" s="215">
        <v>1</v>
      </c>
      <c r="C32858" s="216" t="s">
        <v>102888</v>
      </c>
      <c r="D32858" s="215" t="s">
        <v>102889</v>
      </c>
    </row>
    <row r="32859" spans="1:4">
      <c r="A32859" s="215" t="s">
        <v>102890</v>
      </c>
      <c r="B32859" s="215">
        <v>1</v>
      </c>
      <c r="C32859" s="216" t="s">
        <v>102891</v>
      </c>
      <c r="D32859" s="215" t="s">
        <v>102892</v>
      </c>
    </row>
    <row r="32860" spans="1:4">
      <c r="A32860" s="215" t="s">
        <v>102893</v>
      </c>
      <c r="B32860" s="215">
        <v>1</v>
      </c>
      <c r="C32860" s="216" t="s">
        <v>102894</v>
      </c>
      <c r="D32860" s="215" t="s">
        <v>102895</v>
      </c>
    </row>
    <row r="32861" spans="1:4">
      <c r="A32861" s="215" t="s">
        <v>102896</v>
      </c>
      <c r="B32861" s="215">
        <v>1</v>
      </c>
      <c r="C32861" s="216" t="s">
        <v>102897</v>
      </c>
      <c r="D32861" s="215" t="s">
        <v>102898</v>
      </c>
    </row>
    <row r="32862" spans="1:4">
      <c r="A32862" s="215" t="s">
        <v>102899</v>
      </c>
      <c r="B32862" s="215">
        <v>1</v>
      </c>
      <c r="C32862" s="216" t="s">
        <v>42926</v>
      </c>
      <c r="D32862" s="215" t="s">
        <v>102900</v>
      </c>
    </row>
    <row r="32863" spans="1:4">
      <c r="A32863" s="215" t="s">
        <v>102901</v>
      </c>
      <c r="B32863" s="215">
        <v>1</v>
      </c>
      <c r="C32863" s="216" t="s">
        <v>102902</v>
      </c>
      <c r="D32863" s="215" t="s">
        <v>102903</v>
      </c>
    </row>
    <row r="32864" spans="1:4">
      <c r="A32864" s="215" t="s">
        <v>102904</v>
      </c>
      <c r="B32864" s="215">
        <v>1</v>
      </c>
      <c r="C32864" s="216" t="s">
        <v>102905</v>
      </c>
      <c r="D32864" s="215" t="s">
        <v>102906</v>
      </c>
    </row>
    <row r="32865" spans="1:4">
      <c r="A32865" s="215" t="s">
        <v>102907</v>
      </c>
      <c r="B32865" s="215">
        <v>1</v>
      </c>
      <c r="C32865" s="216" t="s">
        <v>102908</v>
      </c>
      <c r="D32865" s="215" t="s">
        <v>102909</v>
      </c>
    </row>
    <row r="32866" spans="1:4">
      <c r="A32866" s="215" t="s">
        <v>102910</v>
      </c>
      <c r="B32866" s="215">
        <v>1</v>
      </c>
      <c r="C32866" s="216" t="s">
        <v>102911</v>
      </c>
      <c r="D32866" s="215" t="s">
        <v>102912</v>
      </c>
    </row>
    <row r="32867" spans="1:4">
      <c r="A32867" s="215" t="s">
        <v>102913</v>
      </c>
      <c r="B32867" s="215">
        <v>1</v>
      </c>
      <c r="C32867" s="216" t="s">
        <v>102914</v>
      </c>
      <c r="D32867" s="215" t="s">
        <v>102915</v>
      </c>
    </row>
    <row r="32868" spans="1:4">
      <c r="A32868" s="215" t="s">
        <v>102916</v>
      </c>
      <c r="B32868" s="215">
        <v>1</v>
      </c>
      <c r="C32868" s="216" t="s">
        <v>102917</v>
      </c>
      <c r="D32868" s="215" t="s">
        <v>102918</v>
      </c>
    </row>
    <row r="32869" spans="1:4">
      <c r="A32869" s="215" t="s">
        <v>102919</v>
      </c>
      <c r="B32869" s="215">
        <v>1</v>
      </c>
      <c r="C32869" s="216" t="s">
        <v>102920</v>
      </c>
      <c r="D32869" s="215" t="s">
        <v>102921</v>
      </c>
    </row>
    <row r="32870" spans="1:4">
      <c r="A32870" s="215" t="s">
        <v>102922</v>
      </c>
      <c r="B32870" s="215">
        <v>1</v>
      </c>
      <c r="C32870" s="216" t="s">
        <v>102923</v>
      </c>
      <c r="D32870" s="215" t="s">
        <v>102924</v>
      </c>
    </row>
    <row r="32871" spans="1:4">
      <c r="A32871" s="215" t="s">
        <v>102925</v>
      </c>
      <c r="B32871" s="215">
        <v>1</v>
      </c>
      <c r="C32871" s="216" t="s">
        <v>102926</v>
      </c>
      <c r="D32871" s="215" t="s">
        <v>102927</v>
      </c>
    </row>
    <row r="32872" spans="1:4">
      <c r="A32872" s="215" t="s">
        <v>102928</v>
      </c>
      <c r="B32872" s="215">
        <v>1</v>
      </c>
      <c r="C32872" s="216" t="s">
        <v>102929</v>
      </c>
      <c r="D32872" s="215" t="s">
        <v>102930</v>
      </c>
    </row>
    <row r="32873" spans="1:4">
      <c r="A32873" s="215" t="s">
        <v>102931</v>
      </c>
      <c r="B32873" s="215">
        <v>1</v>
      </c>
      <c r="C32873" s="216" t="s">
        <v>102932</v>
      </c>
      <c r="D32873" s="215" t="s">
        <v>102933</v>
      </c>
    </row>
    <row r="32874" spans="1:4">
      <c r="A32874" s="215" t="s">
        <v>102934</v>
      </c>
      <c r="B32874" s="215">
        <v>1</v>
      </c>
      <c r="C32874" s="216" t="s">
        <v>102935</v>
      </c>
      <c r="D32874" s="215" t="s">
        <v>102936</v>
      </c>
    </row>
    <row r="32875" spans="1:4">
      <c r="A32875" s="215" t="s">
        <v>102937</v>
      </c>
      <c r="B32875" s="215">
        <v>1</v>
      </c>
      <c r="C32875" s="216" t="s">
        <v>102938</v>
      </c>
      <c r="D32875" s="215" t="s">
        <v>102939</v>
      </c>
    </row>
    <row r="32876" spans="1:4">
      <c r="A32876" s="215" t="s">
        <v>102940</v>
      </c>
      <c r="B32876" s="215">
        <v>1</v>
      </c>
      <c r="C32876" s="216" t="s">
        <v>102941</v>
      </c>
      <c r="D32876" s="215" t="s">
        <v>102942</v>
      </c>
    </row>
    <row r="32877" spans="1:4">
      <c r="A32877" s="215" t="s">
        <v>102943</v>
      </c>
      <c r="B32877" s="215">
        <v>1</v>
      </c>
      <c r="C32877" s="216" t="s">
        <v>102944</v>
      </c>
      <c r="D32877" s="215" t="s">
        <v>102945</v>
      </c>
    </row>
    <row r="32878" spans="1:4">
      <c r="A32878" s="215" t="s">
        <v>102946</v>
      </c>
      <c r="B32878" s="215">
        <v>1</v>
      </c>
      <c r="C32878" s="216" t="s">
        <v>102947</v>
      </c>
      <c r="D32878" s="215" t="s">
        <v>102948</v>
      </c>
    </row>
    <row r="32879" spans="1:4">
      <c r="A32879" s="215" t="s">
        <v>102949</v>
      </c>
      <c r="B32879" s="215">
        <v>1</v>
      </c>
      <c r="C32879" s="216" t="s">
        <v>102950</v>
      </c>
      <c r="D32879" s="215" t="s">
        <v>102951</v>
      </c>
    </row>
    <row r="32880" spans="1:4">
      <c r="A32880" s="215" t="s">
        <v>102952</v>
      </c>
      <c r="B32880" s="215">
        <v>1</v>
      </c>
      <c r="C32880" s="216" t="s">
        <v>102953</v>
      </c>
      <c r="D32880" s="215" t="s">
        <v>102954</v>
      </c>
    </row>
    <row r="32881" spans="1:4">
      <c r="A32881" s="215" t="s">
        <v>102955</v>
      </c>
      <c r="B32881" s="215">
        <v>1</v>
      </c>
      <c r="C32881" s="216" t="s">
        <v>102956</v>
      </c>
      <c r="D32881" s="215" t="s">
        <v>102957</v>
      </c>
    </row>
    <row r="32882" spans="1:4">
      <c r="A32882" s="215" t="s">
        <v>102958</v>
      </c>
      <c r="B32882" s="215">
        <v>1</v>
      </c>
      <c r="C32882" s="216" t="s">
        <v>102959</v>
      </c>
      <c r="D32882" s="215" t="s">
        <v>102960</v>
      </c>
    </row>
    <row r="32883" spans="1:4">
      <c r="A32883" s="215" t="s">
        <v>102961</v>
      </c>
      <c r="B32883" s="215">
        <v>1</v>
      </c>
      <c r="C32883" s="216" t="s">
        <v>102962</v>
      </c>
      <c r="D32883" s="215" t="s">
        <v>102963</v>
      </c>
    </row>
    <row r="32884" spans="1:4">
      <c r="A32884" s="215" t="s">
        <v>102964</v>
      </c>
      <c r="B32884" s="215">
        <v>1</v>
      </c>
      <c r="C32884" s="216" t="s">
        <v>102965</v>
      </c>
      <c r="D32884" s="215" t="s">
        <v>102966</v>
      </c>
    </row>
    <row r="32885" spans="1:4">
      <c r="A32885" s="215" t="s">
        <v>102967</v>
      </c>
      <c r="B32885" s="215">
        <v>1</v>
      </c>
      <c r="C32885" s="216" t="s">
        <v>102968</v>
      </c>
      <c r="D32885" s="215" t="s">
        <v>102969</v>
      </c>
    </row>
    <row r="32886" spans="1:4">
      <c r="A32886" s="215" t="s">
        <v>102970</v>
      </c>
      <c r="B32886" s="215">
        <v>1</v>
      </c>
      <c r="C32886" s="216" t="s">
        <v>102971</v>
      </c>
      <c r="D32886" s="215" t="s">
        <v>102972</v>
      </c>
    </row>
    <row r="32887" spans="1:4">
      <c r="A32887" s="215" t="s">
        <v>102973</v>
      </c>
      <c r="B32887" s="215">
        <v>1</v>
      </c>
      <c r="C32887" s="216" t="s">
        <v>102974</v>
      </c>
      <c r="D32887" s="215" t="s">
        <v>102975</v>
      </c>
    </row>
    <row r="32888" spans="1:4">
      <c r="A32888" s="215" t="s">
        <v>102976</v>
      </c>
      <c r="B32888" s="215">
        <v>1</v>
      </c>
      <c r="C32888" s="216" t="s">
        <v>102977</v>
      </c>
      <c r="D32888" s="215" t="s">
        <v>102978</v>
      </c>
    </row>
    <row r="32889" spans="1:4">
      <c r="A32889" s="215" t="s">
        <v>102979</v>
      </c>
      <c r="B32889" s="215">
        <v>1</v>
      </c>
      <c r="C32889" s="216" t="s">
        <v>102980</v>
      </c>
      <c r="D32889" s="215" t="s">
        <v>102981</v>
      </c>
    </row>
    <row r="32890" spans="1:4">
      <c r="A32890" s="215" t="s">
        <v>102982</v>
      </c>
      <c r="B32890" s="215">
        <v>1</v>
      </c>
      <c r="C32890" s="216" t="s">
        <v>102983</v>
      </c>
      <c r="D32890" s="215" t="s">
        <v>102984</v>
      </c>
    </row>
    <row r="32891" spans="1:4">
      <c r="A32891" s="215" t="s">
        <v>102985</v>
      </c>
      <c r="B32891" s="215">
        <v>1</v>
      </c>
      <c r="C32891" s="216" t="s">
        <v>102986</v>
      </c>
      <c r="D32891" s="215" t="s">
        <v>102987</v>
      </c>
    </row>
    <row r="32892" spans="1:4">
      <c r="A32892" s="215" t="s">
        <v>102988</v>
      </c>
      <c r="B32892" s="215">
        <v>1</v>
      </c>
      <c r="C32892" s="216" t="s">
        <v>102989</v>
      </c>
      <c r="D32892" s="215" t="s">
        <v>102990</v>
      </c>
    </row>
    <row r="32893" spans="1:4">
      <c r="A32893" s="215" t="s">
        <v>102991</v>
      </c>
      <c r="B32893" s="215">
        <v>1</v>
      </c>
      <c r="C32893" s="216" t="s">
        <v>102992</v>
      </c>
      <c r="D32893" s="215" t="s">
        <v>102993</v>
      </c>
    </row>
    <row r="32894" spans="1:4">
      <c r="A32894" s="215" t="s">
        <v>102994</v>
      </c>
      <c r="B32894" s="215">
        <v>1</v>
      </c>
      <c r="C32894" s="216" t="s">
        <v>102995</v>
      </c>
      <c r="D32894" s="215" t="s">
        <v>102996</v>
      </c>
    </row>
    <row r="32895" spans="1:4">
      <c r="A32895" s="215" t="s">
        <v>102997</v>
      </c>
      <c r="B32895" s="215">
        <v>1</v>
      </c>
      <c r="C32895" s="216" t="s">
        <v>102998</v>
      </c>
      <c r="D32895" s="215" t="s">
        <v>102999</v>
      </c>
    </row>
    <row r="32896" spans="1:4">
      <c r="A32896" s="215" t="s">
        <v>103000</v>
      </c>
      <c r="B32896" s="215">
        <v>1</v>
      </c>
      <c r="C32896" s="216" t="s">
        <v>103001</v>
      </c>
      <c r="D32896" s="215" t="s">
        <v>103002</v>
      </c>
    </row>
    <row r="32897" spans="1:4">
      <c r="A32897" s="215" t="s">
        <v>103003</v>
      </c>
      <c r="B32897" s="215">
        <v>1</v>
      </c>
      <c r="C32897" s="216" t="s">
        <v>103004</v>
      </c>
      <c r="D32897" s="215" t="s">
        <v>103005</v>
      </c>
    </row>
    <row r="32898" spans="1:4">
      <c r="A32898" s="215" t="s">
        <v>103006</v>
      </c>
      <c r="B32898" s="215">
        <v>1</v>
      </c>
      <c r="C32898" s="216" t="s">
        <v>103007</v>
      </c>
      <c r="D32898" s="215" t="s">
        <v>103008</v>
      </c>
    </row>
    <row r="32899" spans="1:4">
      <c r="A32899" s="215" t="s">
        <v>103009</v>
      </c>
      <c r="B32899" s="215">
        <v>1</v>
      </c>
      <c r="C32899" s="216" t="s">
        <v>103010</v>
      </c>
      <c r="D32899" s="215" t="s">
        <v>103011</v>
      </c>
    </row>
    <row r="32900" spans="1:4">
      <c r="A32900" s="215" t="s">
        <v>103012</v>
      </c>
      <c r="B32900" s="215">
        <v>1</v>
      </c>
      <c r="C32900" s="216" t="s">
        <v>103013</v>
      </c>
      <c r="D32900" s="215" t="s">
        <v>103014</v>
      </c>
    </row>
    <row r="32901" spans="1:4">
      <c r="A32901" s="215" t="s">
        <v>103015</v>
      </c>
      <c r="B32901" s="215">
        <v>1</v>
      </c>
      <c r="C32901" s="216" t="s">
        <v>103016</v>
      </c>
      <c r="D32901" s="215" t="s">
        <v>103017</v>
      </c>
    </row>
    <row r="32902" spans="1:4">
      <c r="A32902" s="215" t="s">
        <v>103018</v>
      </c>
      <c r="B32902" s="215">
        <v>1</v>
      </c>
      <c r="C32902" s="216" t="s">
        <v>103019</v>
      </c>
      <c r="D32902" s="215" t="s">
        <v>103020</v>
      </c>
    </row>
    <row r="32903" spans="1:4">
      <c r="A32903" s="215" t="s">
        <v>103021</v>
      </c>
      <c r="B32903" s="215">
        <v>1</v>
      </c>
      <c r="C32903" s="216" t="s">
        <v>103022</v>
      </c>
      <c r="D32903" s="215" t="s">
        <v>103023</v>
      </c>
    </row>
    <row r="32904" spans="1:4">
      <c r="A32904" s="215" t="s">
        <v>103024</v>
      </c>
      <c r="B32904" s="215">
        <v>1</v>
      </c>
      <c r="C32904" s="216" t="s">
        <v>103025</v>
      </c>
      <c r="D32904" s="215" t="s">
        <v>103026</v>
      </c>
    </row>
    <row r="32905" spans="1:4">
      <c r="A32905" s="215" t="s">
        <v>103027</v>
      </c>
      <c r="B32905" s="215">
        <v>1</v>
      </c>
      <c r="C32905" s="216" t="s">
        <v>103028</v>
      </c>
      <c r="D32905" s="215" t="s">
        <v>103029</v>
      </c>
    </row>
    <row r="32906" spans="1:4">
      <c r="A32906" s="215" t="s">
        <v>103030</v>
      </c>
      <c r="B32906" s="215">
        <v>1</v>
      </c>
      <c r="C32906" s="216" t="s">
        <v>103031</v>
      </c>
      <c r="D32906" s="215" t="s">
        <v>103032</v>
      </c>
    </row>
    <row r="32907" spans="1:4">
      <c r="A32907" s="215" t="s">
        <v>103033</v>
      </c>
      <c r="B32907" s="215">
        <v>1</v>
      </c>
      <c r="C32907" s="216" t="s">
        <v>103034</v>
      </c>
      <c r="D32907" s="215" t="s">
        <v>103035</v>
      </c>
    </row>
    <row r="32908" spans="1:4">
      <c r="A32908" s="215" t="s">
        <v>103036</v>
      </c>
      <c r="B32908" s="215">
        <v>1</v>
      </c>
      <c r="C32908" s="216" t="s">
        <v>103037</v>
      </c>
      <c r="D32908" s="215" t="s">
        <v>103038</v>
      </c>
    </row>
    <row r="32909" spans="1:4">
      <c r="A32909" s="215" t="s">
        <v>103039</v>
      </c>
      <c r="B32909" s="215">
        <v>1</v>
      </c>
      <c r="C32909" s="216" t="s">
        <v>103040</v>
      </c>
      <c r="D32909" s="215" t="s">
        <v>103041</v>
      </c>
    </row>
    <row r="32910" spans="1:4">
      <c r="A32910" s="215" t="s">
        <v>103042</v>
      </c>
      <c r="B32910" s="215">
        <v>1</v>
      </c>
      <c r="C32910" s="216" t="s">
        <v>103043</v>
      </c>
      <c r="D32910" s="215" t="s">
        <v>103044</v>
      </c>
    </row>
    <row r="32911" spans="1:4">
      <c r="A32911" s="215" t="s">
        <v>103045</v>
      </c>
      <c r="B32911" s="215">
        <v>1</v>
      </c>
      <c r="C32911" s="216" t="s">
        <v>103046</v>
      </c>
      <c r="D32911" s="215" t="s">
        <v>103047</v>
      </c>
    </row>
    <row r="32912" spans="1:4">
      <c r="A32912" s="215" t="s">
        <v>103048</v>
      </c>
      <c r="B32912" s="215">
        <v>1</v>
      </c>
      <c r="C32912" s="216" t="s">
        <v>103049</v>
      </c>
      <c r="D32912" s="215" t="s">
        <v>103050</v>
      </c>
    </row>
    <row r="32913" spans="1:4">
      <c r="A32913" s="215" t="s">
        <v>103051</v>
      </c>
      <c r="B32913" s="215">
        <v>1</v>
      </c>
      <c r="C32913" s="216" t="s">
        <v>103052</v>
      </c>
      <c r="D32913" s="215" t="s">
        <v>103053</v>
      </c>
    </row>
    <row r="32914" spans="1:4">
      <c r="A32914" s="215" t="s">
        <v>103054</v>
      </c>
      <c r="B32914" s="215">
        <v>1</v>
      </c>
      <c r="C32914" s="216" t="s">
        <v>103055</v>
      </c>
      <c r="D32914" s="215" t="s">
        <v>103056</v>
      </c>
    </row>
    <row r="32915" spans="1:4">
      <c r="A32915" s="215" t="s">
        <v>103057</v>
      </c>
      <c r="B32915" s="215">
        <v>1</v>
      </c>
      <c r="C32915" s="216" t="s">
        <v>103058</v>
      </c>
      <c r="D32915" s="215" t="s">
        <v>103059</v>
      </c>
    </row>
    <row r="32916" spans="1:4">
      <c r="A32916" s="215" t="s">
        <v>103060</v>
      </c>
      <c r="B32916" s="215">
        <v>1</v>
      </c>
      <c r="C32916" s="216" t="s">
        <v>103061</v>
      </c>
      <c r="D32916" s="215" t="s">
        <v>103062</v>
      </c>
    </row>
    <row r="32917" spans="1:4">
      <c r="A32917" s="215" t="s">
        <v>103063</v>
      </c>
      <c r="B32917" s="215">
        <v>1</v>
      </c>
      <c r="C32917" s="216" t="s">
        <v>103064</v>
      </c>
      <c r="D32917" s="215" t="s">
        <v>103065</v>
      </c>
    </row>
    <row r="32918" spans="1:4">
      <c r="A32918" s="215" t="s">
        <v>103066</v>
      </c>
      <c r="B32918" s="215">
        <v>1</v>
      </c>
      <c r="C32918" s="216" t="s">
        <v>103067</v>
      </c>
      <c r="D32918" s="215" t="s">
        <v>103068</v>
      </c>
    </row>
    <row r="32919" spans="1:4">
      <c r="A32919" s="215" t="s">
        <v>103069</v>
      </c>
      <c r="B32919" s="215">
        <v>1</v>
      </c>
      <c r="C32919" s="216" t="s">
        <v>103070</v>
      </c>
      <c r="D32919" s="215" t="s">
        <v>103071</v>
      </c>
    </row>
    <row r="32920" spans="1:4">
      <c r="A32920" s="215" t="s">
        <v>103072</v>
      </c>
      <c r="B32920" s="215">
        <v>1</v>
      </c>
      <c r="C32920" s="216" t="s">
        <v>103073</v>
      </c>
      <c r="D32920" s="215" t="s">
        <v>103074</v>
      </c>
    </row>
    <row r="32921" spans="1:4">
      <c r="A32921" s="215" t="s">
        <v>103075</v>
      </c>
      <c r="B32921" s="215">
        <v>1</v>
      </c>
      <c r="C32921" s="216" t="s">
        <v>103076</v>
      </c>
      <c r="D32921" s="215" t="s">
        <v>103077</v>
      </c>
    </row>
    <row r="32922" spans="1:4">
      <c r="A32922" s="215" t="s">
        <v>103078</v>
      </c>
      <c r="B32922" s="215">
        <v>1</v>
      </c>
      <c r="C32922" s="216" t="s">
        <v>103079</v>
      </c>
      <c r="D32922" s="215" t="s">
        <v>103080</v>
      </c>
    </row>
    <row r="32923" spans="1:4">
      <c r="A32923" s="215" t="s">
        <v>103081</v>
      </c>
      <c r="B32923" s="215">
        <v>1</v>
      </c>
      <c r="C32923" s="216" t="s">
        <v>103082</v>
      </c>
      <c r="D32923" s="215" t="s">
        <v>103083</v>
      </c>
    </row>
    <row r="32924" spans="1:4">
      <c r="A32924" s="215" t="s">
        <v>103084</v>
      </c>
      <c r="B32924" s="215">
        <v>1</v>
      </c>
      <c r="C32924" s="216" t="s">
        <v>103085</v>
      </c>
      <c r="D32924" s="215" t="s">
        <v>103086</v>
      </c>
    </row>
    <row r="32925" spans="1:4">
      <c r="A32925" s="215" t="s">
        <v>103087</v>
      </c>
      <c r="B32925" s="215">
        <v>1</v>
      </c>
      <c r="C32925" s="216" t="s">
        <v>103088</v>
      </c>
      <c r="D32925" s="215" t="s">
        <v>103089</v>
      </c>
    </row>
    <row r="32926" spans="1:4">
      <c r="A32926" s="215" t="s">
        <v>103090</v>
      </c>
      <c r="B32926" s="215">
        <v>1</v>
      </c>
      <c r="C32926" s="216" t="s">
        <v>103091</v>
      </c>
      <c r="D32926" s="215" t="s">
        <v>103092</v>
      </c>
    </row>
    <row r="32927" spans="1:4">
      <c r="A32927" s="215" t="s">
        <v>103093</v>
      </c>
      <c r="B32927" s="215">
        <v>1</v>
      </c>
      <c r="C32927" s="216" t="s">
        <v>103094</v>
      </c>
      <c r="D32927" s="215" t="s">
        <v>103095</v>
      </c>
    </row>
    <row r="32928" spans="1:4">
      <c r="A32928" s="215" t="s">
        <v>103096</v>
      </c>
      <c r="B32928" s="215">
        <v>1</v>
      </c>
      <c r="C32928" s="216" t="s">
        <v>103097</v>
      </c>
      <c r="D32928" s="215" t="s">
        <v>103098</v>
      </c>
    </row>
    <row r="32929" spans="1:4">
      <c r="A32929" s="215" t="s">
        <v>103099</v>
      </c>
      <c r="B32929" s="215">
        <v>1</v>
      </c>
      <c r="C32929" s="216" t="s">
        <v>103100</v>
      </c>
      <c r="D32929" s="215" t="s">
        <v>103101</v>
      </c>
    </row>
    <row r="32930" spans="1:4">
      <c r="A32930" s="215" t="s">
        <v>103102</v>
      </c>
      <c r="B32930" s="215">
        <v>1</v>
      </c>
      <c r="C32930" s="216" t="s">
        <v>103103</v>
      </c>
      <c r="D32930" s="215" t="s">
        <v>103104</v>
      </c>
    </row>
    <row r="32931" spans="1:4">
      <c r="A32931" s="215" t="s">
        <v>103105</v>
      </c>
      <c r="B32931" s="215">
        <v>1</v>
      </c>
      <c r="C32931" s="216" t="s">
        <v>103106</v>
      </c>
      <c r="D32931" s="215" t="s">
        <v>103107</v>
      </c>
    </row>
    <row r="32932" spans="1:4">
      <c r="A32932" s="215" t="s">
        <v>103108</v>
      </c>
      <c r="B32932" s="215">
        <v>1</v>
      </c>
      <c r="C32932" s="216" t="s">
        <v>103109</v>
      </c>
      <c r="D32932" s="215" t="s">
        <v>103110</v>
      </c>
    </row>
    <row r="32933" spans="1:4">
      <c r="A32933" s="215" t="s">
        <v>103111</v>
      </c>
      <c r="B32933" s="215">
        <v>1</v>
      </c>
      <c r="C32933" s="216" t="s">
        <v>103112</v>
      </c>
      <c r="D32933" s="215" t="s">
        <v>103113</v>
      </c>
    </row>
    <row r="32934" spans="1:4">
      <c r="A32934" s="215" t="s">
        <v>103114</v>
      </c>
      <c r="B32934" s="215">
        <v>1</v>
      </c>
      <c r="C32934" s="216" t="s">
        <v>103115</v>
      </c>
      <c r="D32934" s="215" t="s">
        <v>103116</v>
      </c>
    </row>
    <row r="32935" spans="1:4">
      <c r="A32935" s="215" t="s">
        <v>103117</v>
      </c>
      <c r="B32935" s="215">
        <v>1</v>
      </c>
      <c r="C32935" s="216" t="s">
        <v>103118</v>
      </c>
      <c r="D32935" s="215" t="s">
        <v>103119</v>
      </c>
    </row>
    <row r="32936" spans="1:4">
      <c r="A32936" s="215" t="s">
        <v>103120</v>
      </c>
      <c r="B32936" s="215">
        <v>1</v>
      </c>
      <c r="C32936" s="216" t="s">
        <v>103121</v>
      </c>
      <c r="D32936" s="215" t="s">
        <v>103122</v>
      </c>
    </row>
    <row r="32937" spans="1:4">
      <c r="A32937" s="215" t="s">
        <v>103123</v>
      </c>
      <c r="B32937" s="215">
        <v>1</v>
      </c>
      <c r="C32937" s="216" t="s">
        <v>103124</v>
      </c>
      <c r="D32937" s="215" t="s">
        <v>103125</v>
      </c>
    </row>
    <row r="32938" spans="1:4">
      <c r="A32938" s="215" t="s">
        <v>103126</v>
      </c>
      <c r="B32938" s="215">
        <v>1</v>
      </c>
      <c r="C32938" s="216" t="s">
        <v>103127</v>
      </c>
      <c r="D32938" s="215" t="s">
        <v>103128</v>
      </c>
    </row>
    <row r="32939" spans="1:4">
      <c r="A32939" s="215" t="s">
        <v>103129</v>
      </c>
      <c r="B32939" s="215">
        <v>1</v>
      </c>
      <c r="C32939" s="216" t="s">
        <v>103130</v>
      </c>
      <c r="D32939" s="215" t="s">
        <v>103131</v>
      </c>
    </row>
    <row r="32940" spans="1:4">
      <c r="A32940" s="215" t="s">
        <v>103132</v>
      </c>
      <c r="B32940" s="215">
        <v>1</v>
      </c>
      <c r="C32940" s="216" t="s">
        <v>103133</v>
      </c>
      <c r="D32940" s="215" t="s">
        <v>103134</v>
      </c>
    </row>
    <row r="32941" spans="1:4">
      <c r="A32941" s="215" t="s">
        <v>103135</v>
      </c>
      <c r="B32941" s="215">
        <v>1</v>
      </c>
      <c r="C32941" s="216" t="s">
        <v>103136</v>
      </c>
      <c r="D32941" s="215" t="s">
        <v>103137</v>
      </c>
    </row>
    <row r="32942" spans="1:4">
      <c r="A32942" s="215" t="s">
        <v>103138</v>
      </c>
      <c r="B32942" s="215">
        <v>1</v>
      </c>
      <c r="C32942" s="216" t="s">
        <v>103139</v>
      </c>
      <c r="D32942" s="215" t="s">
        <v>103140</v>
      </c>
    </row>
    <row r="32943" spans="1:4">
      <c r="A32943" s="215" t="s">
        <v>103141</v>
      </c>
      <c r="B32943" s="215">
        <v>1</v>
      </c>
      <c r="C32943" s="216" t="s">
        <v>103142</v>
      </c>
      <c r="D32943" s="215" t="s">
        <v>103143</v>
      </c>
    </row>
    <row r="32944" spans="1:4">
      <c r="A32944" s="215" t="s">
        <v>103144</v>
      </c>
      <c r="B32944" s="215">
        <v>1</v>
      </c>
      <c r="C32944" s="216" t="s">
        <v>103145</v>
      </c>
      <c r="D32944" s="215" t="s">
        <v>103146</v>
      </c>
    </row>
    <row r="32945" spans="1:4">
      <c r="A32945" s="215" t="s">
        <v>103147</v>
      </c>
      <c r="B32945" s="215">
        <v>1</v>
      </c>
      <c r="C32945" s="216" t="s">
        <v>103148</v>
      </c>
      <c r="D32945" s="215" t="s">
        <v>103149</v>
      </c>
    </row>
    <row r="32946" spans="1:4">
      <c r="A32946" s="215" t="s">
        <v>103150</v>
      </c>
      <c r="B32946" s="215">
        <v>1</v>
      </c>
      <c r="C32946" s="216" t="s">
        <v>103151</v>
      </c>
      <c r="D32946" s="215" t="s">
        <v>103152</v>
      </c>
    </row>
    <row r="32947" spans="1:4">
      <c r="A32947" s="215" t="s">
        <v>103153</v>
      </c>
      <c r="B32947" s="215">
        <v>1</v>
      </c>
      <c r="C32947" s="216" t="s">
        <v>103154</v>
      </c>
      <c r="D32947" s="215" t="s">
        <v>103155</v>
      </c>
    </row>
    <row r="32948" spans="1:4">
      <c r="A32948" s="215" t="s">
        <v>103156</v>
      </c>
      <c r="B32948" s="215">
        <v>1</v>
      </c>
      <c r="C32948" s="216" t="s">
        <v>103157</v>
      </c>
      <c r="D32948" s="215" t="s">
        <v>103158</v>
      </c>
    </row>
    <row r="32949" spans="1:4">
      <c r="A32949" s="215" t="s">
        <v>103159</v>
      </c>
      <c r="B32949" s="215">
        <v>1</v>
      </c>
      <c r="C32949" s="216" t="s">
        <v>103160</v>
      </c>
      <c r="D32949" s="215" t="s">
        <v>103161</v>
      </c>
    </row>
    <row r="32950" spans="1:4">
      <c r="A32950" s="215" t="s">
        <v>103162</v>
      </c>
      <c r="B32950" s="215">
        <v>1</v>
      </c>
      <c r="C32950" s="216" t="s">
        <v>103163</v>
      </c>
      <c r="D32950" s="215" t="s">
        <v>103164</v>
      </c>
    </row>
    <row r="32951" spans="1:4">
      <c r="A32951" s="215" t="s">
        <v>103165</v>
      </c>
      <c r="B32951" s="215">
        <v>1</v>
      </c>
      <c r="C32951" s="216" t="s">
        <v>103166</v>
      </c>
      <c r="D32951" s="215" t="s">
        <v>103167</v>
      </c>
    </row>
    <row r="32952" spans="1:4">
      <c r="A32952" s="215" t="s">
        <v>103168</v>
      </c>
      <c r="B32952" s="215">
        <v>1</v>
      </c>
      <c r="C32952" s="216" t="s">
        <v>103169</v>
      </c>
      <c r="D32952" s="215" t="s">
        <v>103170</v>
      </c>
    </row>
    <row r="32953" spans="1:4">
      <c r="A32953" s="215" t="s">
        <v>103171</v>
      </c>
      <c r="B32953" s="215">
        <v>1</v>
      </c>
      <c r="C32953" s="216" t="s">
        <v>103172</v>
      </c>
      <c r="D32953" s="215" t="s">
        <v>103173</v>
      </c>
    </row>
    <row r="32954" spans="1:4">
      <c r="A32954" s="215" t="s">
        <v>103174</v>
      </c>
      <c r="B32954" s="215">
        <v>1</v>
      </c>
      <c r="C32954" s="216" t="s">
        <v>103175</v>
      </c>
      <c r="D32954" s="215" t="s">
        <v>103176</v>
      </c>
    </row>
    <row r="32955" spans="1:4">
      <c r="A32955" s="215" t="s">
        <v>103177</v>
      </c>
      <c r="B32955" s="215">
        <v>1</v>
      </c>
      <c r="C32955" s="216" t="s">
        <v>103178</v>
      </c>
      <c r="D32955" s="215" t="s">
        <v>103179</v>
      </c>
    </row>
    <row r="32956" spans="1:4">
      <c r="A32956" s="215" t="s">
        <v>103180</v>
      </c>
      <c r="B32956" s="215">
        <v>1</v>
      </c>
      <c r="C32956" s="216" t="s">
        <v>103181</v>
      </c>
      <c r="D32956" s="215" t="s">
        <v>103182</v>
      </c>
    </row>
    <row r="32957" spans="1:4">
      <c r="A32957" s="215" t="s">
        <v>103183</v>
      </c>
      <c r="B32957" s="215">
        <v>1</v>
      </c>
      <c r="C32957" s="216" t="s">
        <v>103184</v>
      </c>
      <c r="D32957" s="215" t="s">
        <v>103185</v>
      </c>
    </row>
    <row r="32958" spans="1:4">
      <c r="A32958" s="215" t="s">
        <v>103186</v>
      </c>
      <c r="B32958" s="215">
        <v>1</v>
      </c>
      <c r="C32958" s="216" t="s">
        <v>103187</v>
      </c>
      <c r="D32958" s="215" t="s">
        <v>103188</v>
      </c>
    </row>
    <row r="32959" spans="1:4">
      <c r="A32959" s="215" t="s">
        <v>103189</v>
      </c>
      <c r="B32959" s="215">
        <v>1</v>
      </c>
      <c r="C32959" s="216" t="s">
        <v>103190</v>
      </c>
      <c r="D32959" s="215" t="s">
        <v>103191</v>
      </c>
    </row>
    <row r="32960" spans="1:4">
      <c r="A32960" s="215" t="s">
        <v>103192</v>
      </c>
      <c r="B32960" s="215">
        <v>1</v>
      </c>
      <c r="C32960" s="216" t="s">
        <v>103193</v>
      </c>
      <c r="D32960" s="215" t="s">
        <v>103194</v>
      </c>
    </row>
    <row r="32961" spans="1:4">
      <c r="A32961" s="215" t="s">
        <v>103195</v>
      </c>
      <c r="B32961" s="215">
        <v>1</v>
      </c>
      <c r="C32961" s="216" t="s">
        <v>103196</v>
      </c>
      <c r="D32961" s="215" t="s">
        <v>103197</v>
      </c>
    </row>
    <row r="32962" spans="1:4">
      <c r="A32962" s="215" t="s">
        <v>103198</v>
      </c>
      <c r="B32962" s="215">
        <v>1</v>
      </c>
      <c r="C32962" s="216" t="s">
        <v>103199</v>
      </c>
      <c r="D32962" s="215" t="s">
        <v>103200</v>
      </c>
    </row>
    <row r="32963" spans="1:4">
      <c r="A32963" s="215" t="s">
        <v>103201</v>
      </c>
      <c r="B32963" s="215">
        <v>1</v>
      </c>
      <c r="C32963" s="216" t="s">
        <v>103202</v>
      </c>
      <c r="D32963" s="215" t="s">
        <v>103203</v>
      </c>
    </row>
    <row r="32964" spans="1:4">
      <c r="A32964" s="215" t="s">
        <v>103204</v>
      </c>
      <c r="B32964" s="215">
        <v>1</v>
      </c>
      <c r="C32964" s="216" t="s">
        <v>103205</v>
      </c>
      <c r="D32964" s="215" t="s">
        <v>103206</v>
      </c>
    </row>
    <row r="32965" spans="1:4">
      <c r="A32965" s="215" t="s">
        <v>103207</v>
      </c>
      <c r="B32965" s="215">
        <v>1</v>
      </c>
      <c r="C32965" s="216" t="s">
        <v>103208</v>
      </c>
      <c r="D32965" s="215" t="s">
        <v>103209</v>
      </c>
    </row>
    <row r="32966" spans="1:4">
      <c r="A32966" s="215" t="s">
        <v>103210</v>
      </c>
      <c r="B32966" s="215">
        <v>1</v>
      </c>
      <c r="C32966" s="216" t="s">
        <v>103211</v>
      </c>
      <c r="D32966" s="215" t="s">
        <v>103212</v>
      </c>
    </row>
    <row r="32967" spans="1:4">
      <c r="A32967" s="215" t="s">
        <v>103213</v>
      </c>
      <c r="B32967" s="215">
        <v>1</v>
      </c>
      <c r="C32967" s="216" t="s">
        <v>103214</v>
      </c>
      <c r="D32967" s="215" t="s">
        <v>111631</v>
      </c>
    </row>
    <row r="32968" spans="1:4">
      <c r="A32968" s="215" t="s">
        <v>103215</v>
      </c>
      <c r="B32968" s="215">
        <v>1</v>
      </c>
      <c r="C32968" s="216" t="s">
        <v>103216</v>
      </c>
      <c r="D32968" s="215" t="s">
        <v>103217</v>
      </c>
    </row>
    <row r="32969" spans="1:4">
      <c r="A32969" s="215" t="s">
        <v>103218</v>
      </c>
      <c r="B32969" s="215">
        <v>1</v>
      </c>
      <c r="C32969" s="216" t="s">
        <v>103219</v>
      </c>
      <c r="D32969" s="215" t="s">
        <v>103220</v>
      </c>
    </row>
    <row r="32970" spans="1:4">
      <c r="A32970" s="215" t="s">
        <v>103221</v>
      </c>
      <c r="B32970" s="215">
        <v>1</v>
      </c>
      <c r="C32970" s="216" t="s">
        <v>111632</v>
      </c>
      <c r="D32970" s="215" t="s">
        <v>103222</v>
      </c>
    </row>
    <row r="32971" spans="1:4">
      <c r="A32971" s="215" t="s">
        <v>103223</v>
      </c>
      <c r="B32971" s="215">
        <v>1</v>
      </c>
      <c r="C32971" s="216" t="s">
        <v>103224</v>
      </c>
      <c r="D32971" s="215" t="s">
        <v>103225</v>
      </c>
    </row>
    <row r="32972" spans="1:4">
      <c r="A32972" s="215" t="s">
        <v>103226</v>
      </c>
      <c r="B32972" s="215">
        <v>1</v>
      </c>
      <c r="C32972" s="216" t="s">
        <v>103227</v>
      </c>
      <c r="D32972" s="215" t="s">
        <v>103228</v>
      </c>
    </row>
    <row r="32973" spans="1:4">
      <c r="A32973" s="215" t="s">
        <v>103229</v>
      </c>
      <c r="B32973" s="215">
        <v>1</v>
      </c>
      <c r="C32973" s="216" t="s">
        <v>103230</v>
      </c>
      <c r="D32973" s="215" t="s">
        <v>103231</v>
      </c>
    </row>
    <row r="32974" spans="1:4">
      <c r="A32974" s="215" t="s">
        <v>103232</v>
      </c>
      <c r="B32974" s="215">
        <v>1</v>
      </c>
      <c r="C32974" s="216" t="s">
        <v>103233</v>
      </c>
      <c r="D32974" s="215" t="s">
        <v>103234</v>
      </c>
    </row>
    <row r="32975" spans="1:4">
      <c r="A32975" s="215" t="s">
        <v>103235</v>
      </c>
      <c r="B32975" s="215">
        <v>1</v>
      </c>
      <c r="C32975" s="216" t="s">
        <v>103236</v>
      </c>
      <c r="D32975" s="215" t="s">
        <v>103237</v>
      </c>
    </row>
    <row r="32976" spans="1:4">
      <c r="A32976" s="215" t="s">
        <v>103238</v>
      </c>
      <c r="B32976" s="215">
        <v>1</v>
      </c>
      <c r="C32976" s="216" t="s">
        <v>103239</v>
      </c>
      <c r="D32976" s="215" t="s">
        <v>103240</v>
      </c>
    </row>
    <row r="32977" spans="1:4">
      <c r="A32977" s="215" t="s">
        <v>103241</v>
      </c>
      <c r="B32977" s="215">
        <v>1</v>
      </c>
      <c r="C32977" s="216" t="s">
        <v>103242</v>
      </c>
      <c r="D32977" s="215" t="s">
        <v>103243</v>
      </c>
    </row>
    <row r="32978" spans="1:4">
      <c r="A32978" s="215" t="s">
        <v>103244</v>
      </c>
      <c r="B32978" s="215">
        <v>1</v>
      </c>
      <c r="C32978" s="216" t="s">
        <v>103245</v>
      </c>
      <c r="D32978" s="215" t="s">
        <v>103246</v>
      </c>
    </row>
    <row r="32979" spans="1:4">
      <c r="A32979" s="215" t="s">
        <v>103247</v>
      </c>
      <c r="B32979" s="215">
        <v>1</v>
      </c>
      <c r="C32979" s="216" t="s">
        <v>103248</v>
      </c>
      <c r="D32979" s="215" t="s">
        <v>103249</v>
      </c>
    </row>
    <row r="32980" spans="1:4">
      <c r="A32980" s="215" t="s">
        <v>103250</v>
      </c>
      <c r="B32980" s="215">
        <v>1</v>
      </c>
      <c r="C32980" s="216" t="s">
        <v>103251</v>
      </c>
      <c r="D32980" s="215" t="s">
        <v>103252</v>
      </c>
    </row>
    <row r="32981" spans="1:4">
      <c r="A32981" s="215" t="s">
        <v>103253</v>
      </c>
      <c r="B32981" s="215">
        <v>1</v>
      </c>
      <c r="C32981" s="216" t="s">
        <v>103254</v>
      </c>
      <c r="D32981" s="215" t="s">
        <v>103255</v>
      </c>
    </row>
    <row r="32982" spans="1:4">
      <c r="A32982" s="215" t="s">
        <v>103256</v>
      </c>
      <c r="B32982" s="215">
        <v>1</v>
      </c>
      <c r="C32982" s="216" t="s">
        <v>103257</v>
      </c>
      <c r="D32982" s="215" t="s">
        <v>103258</v>
      </c>
    </row>
    <row r="32983" spans="1:4">
      <c r="A32983" s="215" t="s">
        <v>103259</v>
      </c>
      <c r="B32983" s="215">
        <v>1</v>
      </c>
      <c r="C32983" s="216" t="s">
        <v>103260</v>
      </c>
      <c r="D32983" s="215" t="s">
        <v>103261</v>
      </c>
    </row>
    <row r="32984" spans="1:4">
      <c r="A32984" s="215" t="s">
        <v>103262</v>
      </c>
      <c r="B32984" s="215">
        <v>1</v>
      </c>
      <c r="C32984" s="216" t="s">
        <v>103263</v>
      </c>
      <c r="D32984" s="215" t="s">
        <v>103264</v>
      </c>
    </row>
    <row r="32985" spans="1:4">
      <c r="A32985" s="215" t="s">
        <v>103265</v>
      </c>
      <c r="B32985" s="215">
        <v>1</v>
      </c>
      <c r="C32985" s="216" t="s">
        <v>103266</v>
      </c>
      <c r="D32985" s="215" t="s">
        <v>103267</v>
      </c>
    </row>
    <row r="32986" spans="1:4">
      <c r="A32986" s="215" t="s">
        <v>103268</v>
      </c>
      <c r="B32986" s="215">
        <v>1</v>
      </c>
      <c r="C32986" s="216" t="s">
        <v>103269</v>
      </c>
      <c r="D32986" s="215" t="s">
        <v>103270</v>
      </c>
    </row>
    <row r="32987" spans="1:4">
      <c r="A32987" s="215" t="s">
        <v>103271</v>
      </c>
      <c r="B32987" s="215">
        <v>1</v>
      </c>
      <c r="C32987" s="216" t="s">
        <v>103272</v>
      </c>
      <c r="D32987" s="215" t="s">
        <v>103273</v>
      </c>
    </row>
    <row r="32988" spans="1:4">
      <c r="A32988" s="215" t="s">
        <v>103274</v>
      </c>
      <c r="B32988" s="215">
        <v>1</v>
      </c>
      <c r="C32988" s="216" t="s">
        <v>103275</v>
      </c>
      <c r="D32988" s="215" t="s">
        <v>103276</v>
      </c>
    </row>
    <row r="32989" spans="1:4">
      <c r="A32989" s="215" t="s">
        <v>103277</v>
      </c>
      <c r="B32989" s="215">
        <v>1</v>
      </c>
      <c r="C32989" s="216" t="s">
        <v>103278</v>
      </c>
      <c r="D32989" s="215" t="s">
        <v>103279</v>
      </c>
    </row>
    <row r="32990" spans="1:4">
      <c r="A32990" s="215" t="s">
        <v>103280</v>
      </c>
      <c r="B32990" s="215">
        <v>1</v>
      </c>
      <c r="C32990" s="216" t="s">
        <v>103281</v>
      </c>
      <c r="D32990" s="215" t="s">
        <v>103282</v>
      </c>
    </row>
    <row r="32991" spans="1:4">
      <c r="A32991" s="215" t="s">
        <v>103283</v>
      </c>
      <c r="B32991" s="215">
        <v>1</v>
      </c>
      <c r="C32991" s="216" t="s">
        <v>103284</v>
      </c>
      <c r="D32991" s="215" t="s">
        <v>103285</v>
      </c>
    </row>
    <row r="32992" spans="1:4">
      <c r="A32992" s="215" t="s">
        <v>103286</v>
      </c>
      <c r="B32992" s="215">
        <v>1</v>
      </c>
      <c r="C32992" s="216" t="s">
        <v>103287</v>
      </c>
      <c r="D32992" s="215" t="s">
        <v>103288</v>
      </c>
    </row>
    <row r="32993" spans="1:4">
      <c r="A32993" s="215" t="s">
        <v>103289</v>
      </c>
      <c r="B32993" s="215">
        <v>1</v>
      </c>
      <c r="C32993" s="216" t="s">
        <v>103290</v>
      </c>
      <c r="D32993" s="215" t="s">
        <v>103291</v>
      </c>
    </row>
    <row r="32994" spans="1:4">
      <c r="A32994" s="215" t="s">
        <v>103292</v>
      </c>
      <c r="B32994" s="215">
        <v>1</v>
      </c>
      <c r="C32994" s="216" t="s">
        <v>103293</v>
      </c>
      <c r="D32994" s="215" t="s">
        <v>103294</v>
      </c>
    </row>
    <row r="32995" spans="1:4">
      <c r="A32995" s="215" t="s">
        <v>103295</v>
      </c>
      <c r="B32995" s="215">
        <v>1</v>
      </c>
      <c r="C32995" s="216" t="s">
        <v>103296</v>
      </c>
      <c r="D32995" s="215" t="s">
        <v>103297</v>
      </c>
    </row>
    <row r="32996" spans="1:4">
      <c r="A32996" s="215" t="s">
        <v>103298</v>
      </c>
      <c r="B32996" s="215">
        <v>1</v>
      </c>
      <c r="C32996" s="216" t="s">
        <v>103299</v>
      </c>
      <c r="D32996" s="215" t="s">
        <v>103300</v>
      </c>
    </row>
    <row r="32997" spans="1:4">
      <c r="A32997" s="215" t="s">
        <v>103301</v>
      </c>
      <c r="B32997" s="215">
        <v>1</v>
      </c>
      <c r="C32997" s="216" t="s">
        <v>103302</v>
      </c>
      <c r="D32997" s="215" t="s">
        <v>103303</v>
      </c>
    </row>
    <row r="32998" spans="1:4">
      <c r="A32998" s="215" t="s">
        <v>103304</v>
      </c>
      <c r="B32998" s="215">
        <v>1</v>
      </c>
      <c r="C32998" s="216" t="s">
        <v>103305</v>
      </c>
      <c r="D32998" s="215" t="s">
        <v>103306</v>
      </c>
    </row>
    <row r="32999" spans="1:4">
      <c r="A32999" s="215" t="s">
        <v>103307</v>
      </c>
      <c r="B32999" s="215">
        <v>1</v>
      </c>
      <c r="C32999" s="216" t="s">
        <v>103308</v>
      </c>
      <c r="D32999" s="215" t="s">
        <v>103309</v>
      </c>
    </row>
    <row r="33000" spans="1:4">
      <c r="A33000" s="215" t="s">
        <v>103310</v>
      </c>
      <c r="B33000" s="215">
        <v>1</v>
      </c>
      <c r="C33000" s="216" t="s">
        <v>103311</v>
      </c>
      <c r="D33000" s="215" t="s">
        <v>103312</v>
      </c>
    </row>
    <row r="33001" spans="1:4">
      <c r="A33001" s="215" t="s">
        <v>103313</v>
      </c>
      <c r="B33001" s="215">
        <v>1</v>
      </c>
      <c r="C33001" s="216" t="s">
        <v>103314</v>
      </c>
      <c r="D33001" s="215" t="s">
        <v>103315</v>
      </c>
    </row>
    <row r="33002" spans="1:4">
      <c r="A33002" s="215" t="s">
        <v>103316</v>
      </c>
      <c r="B33002" s="215">
        <v>1</v>
      </c>
      <c r="C33002" s="216" t="s">
        <v>103317</v>
      </c>
      <c r="D33002" s="215" t="s">
        <v>103318</v>
      </c>
    </row>
    <row r="33003" spans="1:4">
      <c r="A33003" s="215" t="s">
        <v>103319</v>
      </c>
      <c r="B33003" s="215">
        <v>1</v>
      </c>
      <c r="C33003" s="216" t="s">
        <v>103320</v>
      </c>
      <c r="D33003" s="215" t="s">
        <v>103321</v>
      </c>
    </row>
    <row r="33004" spans="1:4">
      <c r="A33004" s="215" t="s">
        <v>103322</v>
      </c>
      <c r="B33004" s="215">
        <v>1</v>
      </c>
      <c r="C33004" s="216" t="s">
        <v>103323</v>
      </c>
      <c r="D33004" s="215" t="s">
        <v>103324</v>
      </c>
    </row>
    <row r="33005" spans="1:4">
      <c r="A33005" s="215" t="s">
        <v>103325</v>
      </c>
      <c r="B33005" s="215">
        <v>1</v>
      </c>
      <c r="C33005" s="216" t="s">
        <v>103326</v>
      </c>
      <c r="D33005" s="215" t="s">
        <v>103327</v>
      </c>
    </row>
    <row r="33006" spans="1:4">
      <c r="A33006" s="215" t="s">
        <v>103328</v>
      </c>
      <c r="B33006" s="215">
        <v>1</v>
      </c>
      <c r="C33006" s="216" t="s">
        <v>103329</v>
      </c>
      <c r="D33006" s="215" t="s">
        <v>103330</v>
      </c>
    </row>
    <row r="33007" spans="1:4">
      <c r="A33007" s="215" t="s">
        <v>103331</v>
      </c>
      <c r="B33007" s="215">
        <v>1</v>
      </c>
      <c r="C33007" s="216" t="s">
        <v>103332</v>
      </c>
      <c r="D33007" s="215" t="s">
        <v>103333</v>
      </c>
    </row>
    <row r="33008" spans="1:4">
      <c r="A33008" s="215" t="s">
        <v>103334</v>
      </c>
      <c r="B33008" s="215">
        <v>1</v>
      </c>
      <c r="C33008" s="216" t="s">
        <v>103335</v>
      </c>
      <c r="D33008" s="215" t="s">
        <v>103336</v>
      </c>
    </row>
    <row r="33009" spans="1:4">
      <c r="A33009" s="215" t="s">
        <v>103337</v>
      </c>
      <c r="B33009" s="215">
        <v>1</v>
      </c>
      <c r="C33009" s="216" t="s">
        <v>103338</v>
      </c>
      <c r="D33009" s="215" t="s">
        <v>103339</v>
      </c>
    </row>
    <row r="33010" spans="1:4">
      <c r="A33010" s="215" t="s">
        <v>103340</v>
      </c>
      <c r="B33010" s="215">
        <v>1</v>
      </c>
      <c r="C33010" s="216" t="s">
        <v>103341</v>
      </c>
      <c r="D33010" s="215" t="s">
        <v>103342</v>
      </c>
    </row>
    <row r="33011" spans="1:4">
      <c r="A33011" s="215" t="s">
        <v>103343</v>
      </c>
      <c r="B33011" s="215">
        <v>1</v>
      </c>
      <c r="C33011" s="216" t="s">
        <v>103344</v>
      </c>
      <c r="D33011" s="215" t="s">
        <v>103345</v>
      </c>
    </row>
    <row r="33012" spans="1:4">
      <c r="A33012" s="215" t="s">
        <v>103346</v>
      </c>
      <c r="B33012" s="215">
        <v>1</v>
      </c>
      <c r="C33012" s="216" t="s">
        <v>103347</v>
      </c>
      <c r="D33012" s="215" t="s">
        <v>103348</v>
      </c>
    </row>
    <row r="33013" spans="1:4">
      <c r="A33013" s="215" t="s">
        <v>103349</v>
      </c>
      <c r="B33013" s="215">
        <v>1</v>
      </c>
      <c r="C33013" s="216" t="s">
        <v>103350</v>
      </c>
      <c r="D33013" s="215" t="s">
        <v>103351</v>
      </c>
    </row>
    <row r="33014" spans="1:4">
      <c r="A33014" s="215" t="s">
        <v>103352</v>
      </c>
      <c r="B33014" s="215">
        <v>1</v>
      </c>
      <c r="C33014" s="216" t="s">
        <v>103353</v>
      </c>
      <c r="D33014" s="215" t="s">
        <v>103354</v>
      </c>
    </row>
    <row r="33015" spans="1:4">
      <c r="A33015" s="215" t="s">
        <v>103355</v>
      </c>
      <c r="B33015" s="215">
        <v>1</v>
      </c>
      <c r="C33015" s="216" t="s">
        <v>103356</v>
      </c>
      <c r="D33015" s="215" t="s">
        <v>103357</v>
      </c>
    </row>
    <row r="33016" spans="1:4">
      <c r="A33016" s="215" t="s">
        <v>103358</v>
      </c>
      <c r="B33016" s="215">
        <v>1</v>
      </c>
      <c r="C33016" s="216" t="s">
        <v>103359</v>
      </c>
      <c r="D33016" s="215" t="s">
        <v>103360</v>
      </c>
    </row>
    <row r="33017" spans="1:4">
      <c r="A33017" s="215" t="s">
        <v>103361</v>
      </c>
      <c r="B33017" s="215">
        <v>1</v>
      </c>
      <c r="C33017" s="216" t="s">
        <v>103362</v>
      </c>
      <c r="D33017" s="215" t="s">
        <v>103363</v>
      </c>
    </row>
    <row r="33018" spans="1:4">
      <c r="A33018" s="215" t="s">
        <v>103364</v>
      </c>
      <c r="B33018" s="215">
        <v>1</v>
      </c>
      <c r="C33018" s="216" t="s">
        <v>103365</v>
      </c>
      <c r="D33018" s="215" t="s">
        <v>103366</v>
      </c>
    </row>
    <row r="33019" spans="1:4">
      <c r="A33019" s="215" t="s">
        <v>103367</v>
      </c>
      <c r="B33019" s="215">
        <v>1</v>
      </c>
      <c r="C33019" s="216" t="s">
        <v>103368</v>
      </c>
      <c r="D33019" s="215" t="s">
        <v>103369</v>
      </c>
    </row>
    <row r="33020" spans="1:4">
      <c r="A33020" s="215" t="s">
        <v>103370</v>
      </c>
      <c r="B33020" s="215">
        <v>1</v>
      </c>
      <c r="C33020" s="216" t="s">
        <v>103371</v>
      </c>
      <c r="D33020" s="215" t="s">
        <v>103372</v>
      </c>
    </row>
    <row r="33021" spans="1:4">
      <c r="A33021" s="215" t="s">
        <v>103373</v>
      </c>
      <c r="B33021" s="215">
        <v>1</v>
      </c>
      <c r="C33021" s="216" t="s">
        <v>103374</v>
      </c>
      <c r="D33021" s="215" t="s">
        <v>103375</v>
      </c>
    </row>
    <row r="33022" spans="1:4">
      <c r="A33022" s="215" t="s">
        <v>103376</v>
      </c>
      <c r="B33022" s="215">
        <v>1</v>
      </c>
      <c r="C33022" s="216" t="s">
        <v>103377</v>
      </c>
      <c r="D33022" s="215" t="s">
        <v>103378</v>
      </c>
    </row>
    <row r="33023" spans="1:4">
      <c r="A33023" s="215" t="s">
        <v>103379</v>
      </c>
      <c r="B33023" s="215">
        <v>1</v>
      </c>
      <c r="C33023" s="216" t="s">
        <v>103380</v>
      </c>
      <c r="D33023" s="215" t="s">
        <v>103381</v>
      </c>
    </row>
    <row r="33024" spans="1:4">
      <c r="A33024" s="215" t="s">
        <v>103382</v>
      </c>
      <c r="B33024" s="215">
        <v>1</v>
      </c>
      <c r="C33024" s="216" t="s">
        <v>103383</v>
      </c>
      <c r="D33024" s="215" t="s">
        <v>103384</v>
      </c>
    </row>
    <row r="33025" spans="1:4">
      <c r="A33025" s="215" t="s">
        <v>103385</v>
      </c>
      <c r="B33025" s="215">
        <v>1</v>
      </c>
      <c r="C33025" s="216" t="s">
        <v>103386</v>
      </c>
      <c r="D33025" s="215" t="s">
        <v>103387</v>
      </c>
    </row>
    <row r="33026" spans="1:4">
      <c r="A33026" s="215" t="s">
        <v>103388</v>
      </c>
      <c r="B33026" s="215">
        <v>1</v>
      </c>
      <c r="C33026" s="216" t="s">
        <v>103389</v>
      </c>
      <c r="D33026" s="215" t="s">
        <v>103390</v>
      </c>
    </row>
    <row r="33027" spans="1:4">
      <c r="A33027" s="215" t="s">
        <v>103391</v>
      </c>
      <c r="B33027" s="215">
        <v>1</v>
      </c>
      <c r="C33027" s="216" t="s">
        <v>103392</v>
      </c>
      <c r="D33027" s="215" t="s">
        <v>103393</v>
      </c>
    </row>
    <row r="33028" spans="1:4">
      <c r="A33028" s="215" t="s">
        <v>103394</v>
      </c>
      <c r="B33028" s="215">
        <v>1</v>
      </c>
      <c r="C33028" s="216" t="s">
        <v>103395</v>
      </c>
      <c r="D33028" s="215" t="s">
        <v>103396</v>
      </c>
    </row>
    <row r="33029" spans="1:4">
      <c r="A33029" s="215" t="s">
        <v>103397</v>
      </c>
      <c r="B33029" s="215">
        <v>1</v>
      </c>
      <c r="C33029" s="216" t="s">
        <v>103398</v>
      </c>
      <c r="D33029" s="215" t="s">
        <v>103399</v>
      </c>
    </row>
    <row r="33030" spans="1:4">
      <c r="A33030" s="215" t="s">
        <v>103400</v>
      </c>
      <c r="B33030" s="215">
        <v>1</v>
      </c>
      <c r="C33030" s="216" t="s">
        <v>103401</v>
      </c>
      <c r="D33030" s="215" t="s">
        <v>103402</v>
      </c>
    </row>
    <row r="33031" spans="1:4">
      <c r="A33031" s="215" t="s">
        <v>103403</v>
      </c>
      <c r="B33031" s="215">
        <v>1</v>
      </c>
      <c r="C33031" s="216" t="s">
        <v>103404</v>
      </c>
      <c r="D33031" s="215" t="s">
        <v>103405</v>
      </c>
    </row>
    <row r="33032" spans="1:4">
      <c r="A33032" s="215" t="s">
        <v>103406</v>
      </c>
      <c r="B33032" s="215">
        <v>1</v>
      </c>
      <c r="C33032" s="216" t="s">
        <v>103407</v>
      </c>
      <c r="D33032" s="215" t="s">
        <v>103408</v>
      </c>
    </row>
    <row r="33033" spans="1:4">
      <c r="A33033" s="215" t="s">
        <v>103409</v>
      </c>
      <c r="B33033" s="215">
        <v>1</v>
      </c>
      <c r="C33033" s="216" t="s">
        <v>103410</v>
      </c>
      <c r="D33033" s="215" t="s">
        <v>103411</v>
      </c>
    </row>
    <row r="33034" spans="1:4">
      <c r="A33034" s="215" t="s">
        <v>103412</v>
      </c>
      <c r="B33034" s="215">
        <v>1</v>
      </c>
      <c r="C33034" s="216" t="s">
        <v>103413</v>
      </c>
      <c r="D33034" s="215" t="s">
        <v>103414</v>
      </c>
    </row>
    <row r="33035" spans="1:4">
      <c r="A33035" s="215" t="s">
        <v>103415</v>
      </c>
      <c r="B33035" s="215">
        <v>1</v>
      </c>
      <c r="C33035" s="216" t="s">
        <v>103416</v>
      </c>
      <c r="D33035" s="215" t="s">
        <v>103417</v>
      </c>
    </row>
    <row r="33036" spans="1:4">
      <c r="A33036" s="215" t="s">
        <v>103418</v>
      </c>
      <c r="B33036" s="215">
        <v>1</v>
      </c>
      <c r="C33036" s="216" t="s">
        <v>103419</v>
      </c>
      <c r="D33036" s="215" t="s">
        <v>103420</v>
      </c>
    </row>
    <row r="33037" spans="1:4">
      <c r="A33037" s="215" t="s">
        <v>103421</v>
      </c>
      <c r="B33037" s="215">
        <v>1</v>
      </c>
      <c r="C33037" s="216" t="s">
        <v>103422</v>
      </c>
      <c r="D33037" s="215" t="s">
        <v>103423</v>
      </c>
    </row>
    <row r="33038" spans="1:4">
      <c r="A33038" s="215" t="s">
        <v>103424</v>
      </c>
      <c r="B33038" s="215">
        <v>1</v>
      </c>
      <c r="C33038" s="216" t="s">
        <v>103425</v>
      </c>
      <c r="D33038" s="215" t="s">
        <v>103426</v>
      </c>
    </row>
    <row r="33039" spans="1:4">
      <c r="A33039" s="215" t="s">
        <v>103427</v>
      </c>
      <c r="B33039" s="215">
        <v>1</v>
      </c>
      <c r="C33039" s="216" t="s">
        <v>103428</v>
      </c>
      <c r="D33039" s="215" t="s">
        <v>103429</v>
      </c>
    </row>
    <row r="33040" spans="1:4">
      <c r="A33040" s="215" t="s">
        <v>103430</v>
      </c>
      <c r="B33040" s="215">
        <v>1</v>
      </c>
      <c r="C33040" s="216" t="s">
        <v>103431</v>
      </c>
      <c r="D33040" s="215" t="s">
        <v>103432</v>
      </c>
    </row>
    <row r="33041" spans="1:4">
      <c r="A33041" s="215" t="s">
        <v>103433</v>
      </c>
      <c r="B33041" s="215">
        <v>1</v>
      </c>
      <c r="C33041" s="216" t="s">
        <v>103434</v>
      </c>
      <c r="D33041" s="215" t="s">
        <v>103435</v>
      </c>
    </row>
    <row r="33042" spans="1:4">
      <c r="A33042" s="215" t="s">
        <v>103436</v>
      </c>
      <c r="B33042" s="215">
        <v>1</v>
      </c>
      <c r="C33042" s="216" t="s">
        <v>103437</v>
      </c>
      <c r="D33042" s="215" t="s">
        <v>103438</v>
      </c>
    </row>
    <row r="33043" spans="1:4">
      <c r="A33043" s="215" t="s">
        <v>103439</v>
      </c>
      <c r="B33043" s="215">
        <v>1</v>
      </c>
      <c r="C33043" s="216" t="s">
        <v>103440</v>
      </c>
      <c r="D33043" s="215" t="s">
        <v>103441</v>
      </c>
    </row>
    <row r="33044" spans="1:4">
      <c r="A33044" s="215" t="s">
        <v>103442</v>
      </c>
      <c r="B33044" s="215">
        <v>1</v>
      </c>
      <c r="C33044" s="216" t="s">
        <v>103443</v>
      </c>
      <c r="D33044" s="215" t="s">
        <v>103444</v>
      </c>
    </row>
    <row r="33045" spans="1:4">
      <c r="A33045" s="215" t="s">
        <v>103445</v>
      </c>
      <c r="B33045" s="215">
        <v>1</v>
      </c>
      <c r="C33045" s="216" t="s">
        <v>103446</v>
      </c>
      <c r="D33045" s="215" t="s">
        <v>103447</v>
      </c>
    </row>
    <row r="33046" spans="1:4">
      <c r="A33046" s="215" t="s">
        <v>103448</v>
      </c>
      <c r="B33046" s="215">
        <v>1</v>
      </c>
      <c r="C33046" s="216" t="s">
        <v>103449</v>
      </c>
      <c r="D33046" s="215" t="s">
        <v>103450</v>
      </c>
    </row>
    <row r="33047" spans="1:4">
      <c r="A33047" s="215" t="s">
        <v>103451</v>
      </c>
      <c r="B33047" s="215">
        <v>1</v>
      </c>
      <c r="C33047" s="216" t="s">
        <v>103452</v>
      </c>
      <c r="D33047" s="215" t="s">
        <v>103453</v>
      </c>
    </row>
    <row r="33048" spans="1:4">
      <c r="A33048" s="215" t="s">
        <v>103454</v>
      </c>
      <c r="B33048" s="215">
        <v>1</v>
      </c>
      <c r="C33048" s="216" t="s">
        <v>103455</v>
      </c>
      <c r="D33048" s="215" t="s">
        <v>103456</v>
      </c>
    </row>
    <row r="33049" spans="1:4">
      <c r="A33049" s="215" t="s">
        <v>103457</v>
      </c>
      <c r="B33049" s="215">
        <v>1</v>
      </c>
      <c r="C33049" s="216" t="s">
        <v>103458</v>
      </c>
      <c r="D33049" s="215" t="s">
        <v>103459</v>
      </c>
    </row>
    <row r="33050" spans="1:4">
      <c r="A33050" s="215" t="s">
        <v>103460</v>
      </c>
      <c r="B33050" s="215">
        <v>2</v>
      </c>
      <c r="C33050" s="216" t="s">
        <v>103461</v>
      </c>
      <c r="D33050" s="215" t="s">
        <v>103462</v>
      </c>
    </row>
    <row r="33051" spans="1:4">
      <c r="A33051" s="215" t="s">
        <v>103463</v>
      </c>
      <c r="B33051" s="215">
        <v>1</v>
      </c>
      <c r="C33051" s="216" t="s">
        <v>103464</v>
      </c>
      <c r="D33051" s="215" t="s">
        <v>103465</v>
      </c>
    </row>
    <row r="33052" spans="1:4">
      <c r="A33052" s="215" t="s">
        <v>103466</v>
      </c>
      <c r="B33052" s="215">
        <v>1</v>
      </c>
      <c r="C33052" s="216" t="s">
        <v>103467</v>
      </c>
      <c r="D33052" s="215" t="s">
        <v>103468</v>
      </c>
    </row>
    <row r="33053" spans="1:4">
      <c r="A33053" s="215" t="s">
        <v>103469</v>
      </c>
      <c r="B33053" s="215">
        <v>1</v>
      </c>
      <c r="C33053" s="216" t="s">
        <v>103470</v>
      </c>
      <c r="D33053" s="215" t="s">
        <v>103471</v>
      </c>
    </row>
    <row r="33054" spans="1:4">
      <c r="A33054" s="215" t="s">
        <v>103472</v>
      </c>
      <c r="B33054" s="215">
        <v>1</v>
      </c>
      <c r="C33054" s="216" t="s">
        <v>103473</v>
      </c>
      <c r="D33054" s="215" t="s">
        <v>103474</v>
      </c>
    </row>
    <row r="33055" spans="1:4">
      <c r="A33055" s="215" t="s">
        <v>103475</v>
      </c>
      <c r="B33055" s="215">
        <v>1</v>
      </c>
      <c r="C33055" s="216" t="s">
        <v>103476</v>
      </c>
      <c r="D33055" s="215" t="s">
        <v>103477</v>
      </c>
    </row>
    <row r="33056" spans="1:4">
      <c r="A33056" s="215" t="s">
        <v>103478</v>
      </c>
      <c r="B33056" s="215">
        <v>1</v>
      </c>
      <c r="C33056" s="216" t="s">
        <v>103479</v>
      </c>
      <c r="D33056" s="215" t="s">
        <v>103480</v>
      </c>
    </row>
    <row r="33057" spans="1:4">
      <c r="A33057" s="215" t="s">
        <v>103481</v>
      </c>
      <c r="B33057" s="215">
        <v>1</v>
      </c>
      <c r="C33057" s="216" t="s">
        <v>103482</v>
      </c>
      <c r="D33057" s="215" t="s">
        <v>103483</v>
      </c>
    </row>
    <row r="33058" spans="1:4">
      <c r="A33058" s="215" t="s">
        <v>103484</v>
      </c>
      <c r="B33058" s="215">
        <v>1</v>
      </c>
      <c r="C33058" s="216" t="s">
        <v>103485</v>
      </c>
      <c r="D33058" s="215" t="s">
        <v>103486</v>
      </c>
    </row>
    <row r="33059" spans="1:4">
      <c r="A33059" s="215" t="s">
        <v>103487</v>
      </c>
      <c r="B33059" s="215">
        <v>1</v>
      </c>
      <c r="C33059" s="216" t="s">
        <v>103488</v>
      </c>
      <c r="D33059" s="215" t="s">
        <v>103988</v>
      </c>
    </row>
    <row r="33060" spans="1:4">
      <c r="A33060" s="215" t="s">
        <v>103489</v>
      </c>
      <c r="B33060" s="215">
        <v>1</v>
      </c>
      <c r="C33060" s="216" t="s">
        <v>103490</v>
      </c>
      <c r="D33060" s="215" t="s">
        <v>103491</v>
      </c>
    </row>
    <row r="33061" spans="1:4">
      <c r="A33061" s="215" t="s">
        <v>103492</v>
      </c>
      <c r="B33061" s="215">
        <v>1</v>
      </c>
      <c r="C33061" s="216" t="s">
        <v>103493</v>
      </c>
      <c r="D33061" s="215" t="s">
        <v>103494</v>
      </c>
    </row>
    <row r="33062" spans="1:4">
      <c r="A33062" s="215" t="s">
        <v>103495</v>
      </c>
      <c r="B33062" s="215">
        <v>1</v>
      </c>
      <c r="C33062" s="216" t="s">
        <v>103496</v>
      </c>
      <c r="D33062" s="215" t="s">
        <v>103497</v>
      </c>
    </row>
    <row r="33063" spans="1:4">
      <c r="A33063" s="215" t="s">
        <v>103498</v>
      </c>
      <c r="B33063" s="215">
        <v>1</v>
      </c>
      <c r="C33063" s="216" t="s">
        <v>103499</v>
      </c>
      <c r="D33063" s="215" t="s">
        <v>103500</v>
      </c>
    </row>
    <row r="33064" spans="1:4">
      <c r="A33064" s="215" t="s">
        <v>103501</v>
      </c>
      <c r="B33064" s="215">
        <v>1</v>
      </c>
      <c r="C33064" s="216" t="s">
        <v>103502</v>
      </c>
      <c r="D33064" s="215" t="s">
        <v>103503</v>
      </c>
    </row>
    <row r="33065" spans="1:4">
      <c r="A33065" s="215" t="s">
        <v>103504</v>
      </c>
      <c r="B33065" s="215">
        <v>1</v>
      </c>
      <c r="C33065" s="216" t="s">
        <v>103505</v>
      </c>
      <c r="D33065" s="215" t="s">
        <v>103506</v>
      </c>
    </row>
    <row r="33066" spans="1:4">
      <c r="A33066" s="215" t="s">
        <v>103507</v>
      </c>
      <c r="B33066" s="215">
        <v>1</v>
      </c>
      <c r="C33066" s="216" t="s">
        <v>103508</v>
      </c>
      <c r="D33066" s="215" t="s">
        <v>103509</v>
      </c>
    </row>
    <row r="33067" spans="1:4">
      <c r="A33067" s="215" t="s">
        <v>103510</v>
      </c>
      <c r="B33067" s="215">
        <v>1</v>
      </c>
      <c r="C33067" s="216" t="s">
        <v>103511</v>
      </c>
      <c r="D33067" s="215" t="s">
        <v>103512</v>
      </c>
    </row>
    <row r="33068" spans="1:4">
      <c r="A33068" s="215" t="s">
        <v>103513</v>
      </c>
      <c r="B33068" s="215">
        <v>1</v>
      </c>
      <c r="C33068" s="216" t="s">
        <v>103514</v>
      </c>
      <c r="D33068" s="215" t="s">
        <v>103515</v>
      </c>
    </row>
    <row r="33069" spans="1:4">
      <c r="A33069" s="215" t="s">
        <v>103516</v>
      </c>
      <c r="B33069" s="215">
        <v>1</v>
      </c>
      <c r="C33069" s="216" t="s">
        <v>103517</v>
      </c>
      <c r="D33069" s="215" t="s">
        <v>103518</v>
      </c>
    </row>
    <row r="33070" spans="1:4">
      <c r="A33070" s="215" t="s">
        <v>103519</v>
      </c>
      <c r="B33070" s="215">
        <v>1</v>
      </c>
      <c r="C33070" s="216" t="s">
        <v>103520</v>
      </c>
      <c r="D33070" s="215" t="s">
        <v>103521</v>
      </c>
    </row>
    <row r="33071" spans="1:4">
      <c r="A33071" s="215" t="s">
        <v>103522</v>
      </c>
      <c r="B33071" s="215">
        <v>1</v>
      </c>
      <c r="C33071" s="216" t="s">
        <v>103523</v>
      </c>
      <c r="D33071" s="215" t="s">
        <v>103524</v>
      </c>
    </row>
    <row r="33072" spans="1:4">
      <c r="A33072" s="215" t="s">
        <v>103525</v>
      </c>
      <c r="B33072" s="215">
        <v>1</v>
      </c>
      <c r="C33072" s="216" t="s">
        <v>103526</v>
      </c>
      <c r="D33072" s="215" t="s">
        <v>103527</v>
      </c>
    </row>
    <row r="33073" spans="1:4">
      <c r="A33073" s="215" t="s">
        <v>103528</v>
      </c>
      <c r="B33073" s="215">
        <v>1</v>
      </c>
      <c r="C33073" s="216" t="s">
        <v>103529</v>
      </c>
      <c r="D33073" s="215" t="s">
        <v>103530</v>
      </c>
    </row>
    <row r="33074" spans="1:4">
      <c r="A33074" s="215" t="s">
        <v>103531</v>
      </c>
      <c r="B33074" s="215">
        <v>2</v>
      </c>
      <c r="C33074" s="216" t="s">
        <v>103532</v>
      </c>
      <c r="D33074" s="215" t="s">
        <v>103533</v>
      </c>
    </row>
    <row r="33075" spans="1:4">
      <c r="A33075" s="215" t="s">
        <v>103534</v>
      </c>
      <c r="B33075" s="215">
        <v>1</v>
      </c>
      <c r="C33075" s="216" t="s">
        <v>103535</v>
      </c>
      <c r="D33075" s="215" t="s">
        <v>103536</v>
      </c>
    </row>
    <row r="33076" spans="1:4">
      <c r="A33076" s="215" t="s">
        <v>103537</v>
      </c>
      <c r="B33076" s="215">
        <v>1</v>
      </c>
      <c r="C33076" s="216" t="s">
        <v>103538</v>
      </c>
      <c r="D33076" s="215" t="s">
        <v>103539</v>
      </c>
    </row>
    <row r="33077" spans="1:4">
      <c r="A33077" s="215" t="s">
        <v>103540</v>
      </c>
      <c r="B33077" s="215">
        <v>1</v>
      </c>
      <c r="C33077" s="216" t="s">
        <v>103541</v>
      </c>
      <c r="D33077" s="215" t="s">
        <v>103542</v>
      </c>
    </row>
    <row r="33078" spans="1:4">
      <c r="A33078" s="215" t="s">
        <v>103543</v>
      </c>
      <c r="B33078" s="215">
        <v>1</v>
      </c>
      <c r="C33078" s="216" t="s">
        <v>103544</v>
      </c>
      <c r="D33078" s="215" t="s">
        <v>103545</v>
      </c>
    </row>
    <row r="33079" spans="1:4">
      <c r="A33079" s="215" t="s">
        <v>103546</v>
      </c>
      <c r="B33079" s="215">
        <v>1</v>
      </c>
      <c r="C33079" s="216" t="s">
        <v>103547</v>
      </c>
      <c r="D33079" s="215" t="s">
        <v>103548</v>
      </c>
    </row>
    <row r="33080" spans="1:4">
      <c r="A33080" s="215" t="s">
        <v>103549</v>
      </c>
      <c r="B33080" s="215">
        <v>1</v>
      </c>
      <c r="C33080" s="216" t="s">
        <v>103550</v>
      </c>
      <c r="D33080" s="215" t="s">
        <v>103551</v>
      </c>
    </row>
    <row r="33081" spans="1:4">
      <c r="A33081" s="215" t="s">
        <v>103552</v>
      </c>
      <c r="B33081" s="215">
        <v>1</v>
      </c>
      <c r="C33081" s="216" t="s">
        <v>103553</v>
      </c>
      <c r="D33081" s="215" t="s">
        <v>103554</v>
      </c>
    </row>
    <row r="33082" spans="1:4">
      <c r="A33082" s="215" t="s">
        <v>103555</v>
      </c>
      <c r="B33082" s="215">
        <v>1</v>
      </c>
      <c r="C33082" s="216" t="s">
        <v>103556</v>
      </c>
      <c r="D33082" s="215" t="s">
        <v>103557</v>
      </c>
    </row>
    <row r="33083" spans="1:4">
      <c r="A33083" s="215" t="s">
        <v>103558</v>
      </c>
      <c r="B33083" s="215">
        <v>1</v>
      </c>
      <c r="C33083" s="216" t="s">
        <v>103559</v>
      </c>
      <c r="D33083" s="215" t="s">
        <v>103560</v>
      </c>
    </row>
    <row r="33084" spans="1:4">
      <c r="A33084" s="215" t="s">
        <v>103561</v>
      </c>
      <c r="B33084" s="215">
        <v>1</v>
      </c>
      <c r="C33084" s="216" t="s">
        <v>103562</v>
      </c>
      <c r="D33084" s="215" t="s">
        <v>103563</v>
      </c>
    </row>
    <row r="33085" spans="1:4">
      <c r="A33085" s="215" t="s">
        <v>103564</v>
      </c>
      <c r="B33085" s="215">
        <v>1</v>
      </c>
      <c r="C33085" s="216" t="s">
        <v>103565</v>
      </c>
      <c r="D33085" s="215" t="s">
        <v>103566</v>
      </c>
    </row>
    <row r="33086" spans="1:4">
      <c r="A33086" s="215" t="s">
        <v>103567</v>
      </c>
      <c r="B33086" s="215">
        <v>1</v>
      </c>
      <c r="C33086" s="216" t="s">
        <v>103568</v>
      </c>
      <c r="D33086" s="215" t="s">
        <v>103569</v>
      </c>
    </row>
    <row r="33087" spans="1:4">
      <c r="A33087" s="215" t="s">
        <v>103570</v>
      </c>
      <c r="B33087" s="215">
        <v>1</v>
      </c>
      <c r="C33087" s="216" t="s">
        <v>103571</v>
      </c>
      <c r="D33087" s="215" t="s">
        <v>103572</v>
      </c>
    </row>
    <row r="33088" spans="1:4">
      <c r="A33088" s="215" t="s">
        <v>103573</v>
      </c>
      <c r="B33088" s="215">
        <v>1</v>
      </c>
      <c r="C33088" s="216" t="s">
        <v>103574</v>
      </c>
      <c r="D33088" s="215" t="s">
        <v>103575</v>
      </c>
    </row>
    <row r="33089" spans="1:4">
      <c r="A33089" s="215" t="s">
        <v>103576</v>
      </c>
      <c r="B33089" s="215">
        <v>1</v>
      </c>
      <c r="C33089" s="216" t="s">
        <v>103577</v>
      </c>
      <c r="D33089" s="215" t="s">
        <v>103578</v>
      </c>
    </row>
    <row r="33090" spans="1:4">
      <c r="A33090" s="215" t="s">
        <v>103579</v>
      </c>
      <c r="B33090" s="215">
        <v>1</v>
      </c>
      <c r="C33090" s="216" t="s">
        <v>103580</v>
      </c>
      <c r="D33090" s="215" t="s">
        <v>103581</v>
      </c>
    </row>
    <row r="33091" spans="1:4">
      <c r="A33091" s="215" t="s">
        <v>103582</v>
      </c>
      <c r="B33091" s="215">
        <v>2</v>
      </c>
      <c r="C33091" s="216" t="s">
        <v>103583</v>
      </c>
      <c r="D33091" s="215" t="s">
        <v>103584</v>
      </c>
    </row>
    <row r="33092" spans="1:4">
      <c r="A33092" s="215" t="s">
        <v>103585</v>
      </c>
      <c r="B33092" s="215">
        <v>1</v>
      </c>
      <c r="C33092" s="216" t="s">
        <v>103586</v>
      </c>
      <c r="D33092" s="215" t="s">
        <v>103587</v>
      </c>
    </row>
    <row r="33093" spans="1:4">
      <c r="A33093" s="215" t="s">
        <v>103588</v>
      </c>
      <c r="B33093" s="215">
        <v>2</v>
      </c>
      <c r="C33093" s="216" t="s">
        <v>103589</v>
      </c>
      <c r="D33093" s="215" t="s">
        <v>103590</v>
      </c>
    </row>
    <row r="33094" spans="1:4">
      <c r="A33094" s="215" t="s">
        <v>103591</v>
      </c>
      <c r="B33094" s="215">
        <v>1</v>
      </c>
      <c r="C33094" s="216" t="s">
        <v>103592</v>
      </c>
      <c r="D33094" s="215" t="s">
        <v>103593</v>
      </c>
    </row>
    <row r="33095" spans="1:4">
      <c r="A33095" s="215" t="s">
        <v>103594</v>
      </c>
      <c r="B33095" s="215">
        <v>1</v>
      </c>
      <c r="C33095" s="216" t="s">
        <v>103595</v>
      </c>
      <c r="D33095" s="215" t="s">
        <v>103596</v>
      </c>
    </row>
    <row r="33096" spans="1:4">
      <c r="A33096" s="215" t="s">
        <v>103597</v>
      </c>
      <c r="B33096" s="215">
        <v>1</v>
      </c>
      <c r="C33096" s="216" t="s">
        <v>103598</v>
      </c>
      <c r="D33096" s="215" t="s">
        <v>103599</v>
      </c>
    </row>
    <row r="33097" spans="1:4">
      <c r="A33097" s="215" t="s">
        <v>103600</v>
      </c>
      <c r="B33097" s="215">
        <v>1</v>
      </c>
      <c r="C33097" s="216" t="s">
        <v>103601</v>
      </c>
      <c r="D33097" s="215" t="s">
        <v>103602</v>
      </c>
    </row>
    <row r="33098" spans="1:4">
      <c r="A33098" s="215" t="s">
        <v>103603</v>
      </c>
      <c r="B33098" s="215">
        <v>1</v>
      </c>
      <c r="C33098" s="216" t="s">
        <v>103604</v>
      </c>
      <c r="D33098" s="215" t="s">
        <v>103605</v>
      </c>
    </row>
    <row r="33099" spans="1:4">
      <c r="A33099" s="215" t="s">
        <v>103606</v>
      </c>
      <c r="B33099" s="215">
        <v>1</v>
      </c>
      <c r="C33099" s="216" t="s">
        <v>103607</v>
      </c>
      <c r="D33099" s="215" t="s">
        <v>103608</v>
      </c>
    </row>
    <row r="33100" spans="1:4">
      <c r="A33100" s="215" t="s">
        <v>103609</v>
      </c>
      <c r="B33100" s="215">
        <v>1</v>
      </c>
      <c r="C33100" s="216" t="s">
        <v>103610</v>
      </c>
      <c r="D33100" s="215" t="s">
        <v>103611</v>
      </c>
    </row>
    <row r="33101" spans="1:4">
      <c r="A33101" s="215" t="s">
        <v>103612</v>
      </c>
      <c r="B33101" s="215">
        <v>1</v>
      </c>
      <c r="C33101" s="216" t="s">
        <v>103613</v>
      </c>
      <c r="D33101" s="215" t="s">
        <v>103614</v>
      </c>
    </row>
    <row r="33102" spans="1:4">
      <c r="A33102" s="215" t="s">
        <v>103615</v>
      </c>
      <c r="B33102" s="215">
        <v>1</v>
      </c>
      <c r="C33102" s="216" t="s">
        <v>103616</v>
      </c>
      <c r="D33102" s="215" t="s">
        <v>103617</v>
      </c>
    </row>
    <row r="33103" spans="1:4">
      <c r="A33103" s="215" t="s">
        <v>103618</v>
      </c>
      <c r="B33103" s="215">
        <v>1</v>
      </c>
      <c r="C33103" s="216" t="s">
        <v>103619</v>
      </c>
      <c r="D33103" s="215" t="s">
        <v>103620</v>
      </c>
    </row>
    <row r="33104" spans="1:4">
      <c r="A33104" s="215" t="s">
        <v>103621</v>
      </c>
      <c r="B33104" s="215">
        <v>1</v>
      </c>
      <c r="C33104" s="216" t="s">
        <v>103622</v>
      </c>
      <c r="D33104" s="215" t="s">
        <v>103623</v>
      </c>
    </row>
    <row r="33105" spans="1:4">
      <c r="A33105" s="215" t="s">
        <v>103624</v>
      </c>
      <c r="B33105" s="215">
        <v>1</v>
      </c>
      <c r="C33105" s="216" t="s">
        <v>103625</v>
      </c>
      <c r="D33105" s="215" t="s">
        <v>111633</v>
      </c>
    </row>
    <row r="33106" spans="1:4">
      <c r="A33106" s="215" t="s">
        <v>103626</v>
      </c>
      <c r="B33106" s="215">
        <v>1</v>
      </c>
      <c r="C33106" s="216" t="s">
        <v>103627</v>
      </c>
      <c r="D33106" s="215" t="s">
        <v>103628</v>
      </c>
    </row>
    <row r="33107" spans="1:4">
      <c r="A33107" s="215" t="s">
        <v>103629</v>
      </c>
      <c r="B33107" s="215">
        <v>1</v>
      </c>
      <c r="C33107" s="216" t="s">
        <v>103630</v>
      </c>
      <c r="D33107" s="215" t="s">
        <v>111634</v>
      </c>
    </row>
    <row r="33108" spans="1:4">
      <c r="A33108" s="215" t="s">
        <v>103631</v>
      </c>
      <c r="B33108" s="215">
        <v>1</v>
      </c>
      <c r="C33108" s="216" t="s">
        <v>103632</v>
      </c>
      <c r="D33108" s="215" t="s">
        <v>103633</v>
      </c>
    </row>
    <row r="33109" spans="1:4">
      <c r="A33109" s="215" t="s">
        <v>103634</v>
      </c>
      <c r="B33109" s="215">
        <v>1</v>
      </c>
      <c r="C33109" s="216" t="s">
        <v>103635</v>
      </c>
      <c r="D33109" s="215" t="s">
        <v>103636</v>
      </c>
    </row>
    <row r="33110" spans="1:4">
      <c r="A33110" s="215" t="s">
        <v>103637</v>
      </c>
      <c r="B33110" s="215">
        <v>1</v>
      </c>
      <c r="C33110" s="216" t="s">
        <v>103638</v>
      </c>
      <c r="D33110" s="215" t="s">
        <v>103639</v>
      </c>
    </row>
    <row r="33111" spans="1:4">
      <c r="A33111" s="215" t="s">
        <v>103640</v>
      </c>
      <c r="B33111" s="215">
        <v>1</v>
      </c>
      <c r="C33111" s="216" t="s">
        <v>103641</v>
      </c>
      <c r="D33111" s="215" t="s">
        <v>103642</v>
      </c>
    </row>
    <row r="33112" spans="1:4">
      <c r="A33112" s="215" t="s">
        <v>103643</v>
      </c>
      <c r="B33112" s="215">
        <v>1</v>
      </c>
      <c r="C33112" s="216" t="s">
        <v>103644</v>
      </c>
      <c r="D33112" s="215" t="s">
        <v>103645</v>
      </c>
    </row>
    <row r="33113" spans="1:4">
      <c r="A33113" s="215" t="s">
        <v>103646</v>
      </c>
      <c r="B33113" s="215">
        <v>1</v>
      </c>
      <c r="C33113" s="216" t="s">
        <v>103647</v>
      </c>
      <c r="D33113" s="215" t="s">
        <v>103648</v>
      </c>
    </row>
    <row r="33114" spans="1:4">
      <c r="A33114" s="215" t="s">
        <v>103649</v>
      </c>
      <c r="B33114" s="215">
        <v>1</v>
      </c>
      <c r="C33114" s="216" t="s">
        <v>103650</v>
      </c>
      <c r="D33114" s="215" t="s">
        <v>103651</v>
      </c>
    </row>
    <row r="33115" spans="1:4">
      <c r="A33115" s="215" t="s">
        <v>103652</v>
      </c>
      <c r="B33115" s="215">
        <v>1</v>
      </c>
      <c r="C33115" s="216" t="s">
        <v>103653</v>
      </c>
      <c r="D33115" s="215" t="s">
        <v>103654</v>
      </c>
    </row>
    <row r="33116" spans="1:4">
      <c r="A33116" s="215" t="s">
        <v>103655</v>
      </c>
      <c r="B33116" s="215">
        <v>1</v>
      </c>
      <c r="C33116" s="216" t="s">
        <v>103656</v>
      </c>
      <c r="D33116" s="215" t="s">
        <v>103657</v>
      </c>
    </row>
    <row r="33117" spans="1:4">
      <c r="A33117" s="215" t="s">
        <v>103658</v>
      </c>
      <c r="B33117" s="215">
        <v>1</v>
      </c>
      <c r="C33117" s="216" t="s">
        <v>103659</v>
      </c>
      <c r="D33117" s="215" t="s">
        <v>103660</v>
      </c>
    </row>
    <row r="33118" spans="1:4">
      <c r="A33118" s="215" t="s">
        <v>103661</v>
      </c>
      <c r="B33118" s="215">
        <v>1</v>
      </c>
      <c r="C33118" s="216" t="s">
        <v>103662</v>
      </c>
      <c r="D33118" s="215" t="s">
        <v>103663</v>
      </c>
    </row>
    <row r="33119" spans="1:4">
      <c r="A33119" s="215" t="s">
        <v>103664</v>
      </c>
      <c r="B33119" s="215">
        <v>1</v>
      </c>
      <c r="C33119" s="216" t="s">
        <v>103665</v>
      </c>
      <c r="D33119" s="215" t="s">
        <v>103666</v>
      </c>
    </row>
    <row r="33120" spans="1:4">
      <c r="A33120" s="215" t="s">
        <v>103667</v>
      </c>
      <c r="B33120" s="215">
        <v>1</v>
      </c>
      <c r="C33120" s="216" t="s">
        <v>103668</v>
      </c>
      <c r="D33120" s="215" t="s">
        <v>103669</v>
      </c>
    </row>
    <row r="33121" spans="1:4">
      <c r="A33121" s="215" t="s">
        <v>103670</v>
      </c>
      <c r="B33121" s="215">
        <v>1</v>
      </c>
      <c r="C33121" s="216" t="s">
        <v>103671</v>
      </c>
      <c r="D33121" s="215" t="s">
        <v>103672</v>
      </c>
    </row>
    <row r="33122" spans="1:4">
      <c r="A33122" s="215" t="s">
        <v>103673</v>
      </c>
      <c r="B33122" s="215">
        <v>1</v>
      </c>
      <c r="C33122" s="216" t="s">
        <v>103674</v>
      </c>
      <c r="D33122" s="215" t="s">
        <v>103675</v>
      </c>
    </row>
    <row r="33123" spans="1:4">
      <c r="A33123" s="215" t="s">
        <v>103676</v>
      </c>
      <c r="B33123" s="215">
        <v>1</v>
      </c>
      <c r="C33123" s="216" t="s">
        <v>103677</v>
      </c>
      <c r="D33123" s="215" t="s">
        <v>103678</v>
      </c>
    </row>
    <row r="33124" spans="1:4">
      <c r="A33124" s="215" t="s">
        <v>103679</v>
      </c>
      <c r="B33124" s="215">
        <v>1</v>
      </c>
      <c r="C33124" s="216" t="s">
        <v>103680</v>
      </c>
      <c r="D33124" s="215" t="s">
        <v>103681</v>
      </c>
    </row>
    <row r="33125" spans="1:4">
      <c r="A33125" s="215" t="s">
        <v>103682</v>
      </c>
      <c r="B33125" s="215">
        <v>1</v>
      </c>
      <c r="C33125" s="216" t="s">
        <v>103683</v>
      </c>
      <c r="D33125" s="215" t="s">
        <v>103684</v>
      </c>
    </row>
    <row r="33126" spans="1:4">
      <c r="A33126" s="215" t="s">
        <v>103685</v>
      </c>
      <c r="B33126" s="215">
        <v>1</v>
      </c>
      <c r="C33126" s="216" t="s">
        <v>103686</v>
      </c>
      <c r="D33126" s="215" t="s">
        <v>103687</v>
      </c>
    </row>
    <row r="33127" spans="1:4">
      <c r="A33127" s="215" t="s">
        <v>103688</v>
      </c>
      <c r="B33127" s="215">
        <v>1</v>
      </c>
      <c r="C33127" s="216" t="s">
        <v>103689</v>
      </c>
      <c r="D33127" s="215" t="s">
        <v>103690</v>
      </c>
    </row>
    <row r="33128" spans="1:4">
      <c r="A33128" s="215" t="s">
        <v>103691</v>
      </c>
      <c r="B33128" s="215">
        <v>1</v>
      </c>
      <c r="C33128" s="216" t="s">
        <v>103692</v>
      </c>
      <c r="D33128" s="215" t="s">
        <v>103693</v>
      </c>
    </row>
    <row r="33129" spans="1:4">
      <c r="A33129" s="215" t="s">
        <v>103694</v>
      </c>
      <c r="B33129" s="215">
        <v>1</v>
      </c>
      <c r="C33129" s="216" t="s">
        <v>103695</v>
      </c>
      <c r="D33129" s="215" t="s">
        <v>103696</v>
      </c>
    </row>
    <row r="33130" spans="1:4">
      <c r="A33130" s="215" t="s">
        <v>103697</v>
      </c>
      <c r="B33130" s="215">
        <v>1</v>
      </c>
      <c r="C33130" s="216" t="s">
        <v>103698</v>
      </c>
      <c r="D33130" s="215" t="s">
        <v>103699</v>
      </c>
    </row>
    <row r="33131" spans="1:4">
      <c r="A33131" s="215" t="s">
        <v>103700</v>
      </c>
      <c r="B33131" s="215">
        <v>1</v>
      </c>
      <c r="C33131" s="216" t="s">
        <v>103701</v>
      </c>
      <c r="D33131" s="215" t="s">
        <v>103702</v>
      </c>
    </row>
    <row r="33132" spans="1:4">
      <c r="A33132" s="215" t="s">
        <v>103703</v>
      </c>
      <c r="B33132" s="215">
        <v>1</v>
      </c>
      <c r="C33132" s="216" t="s">
        <v>103704</v>
      </c>
      <c r="D33132" s="215" t="s">
        <v>103705</v>
      </c>
    </row>
    <row r="33133" spans="1:4">
      <c r="A33133" s="215" t="s">
        <v>103706</v>
      </c>
      <c r="B33133" s="215">
        <v>2</v>
      </c>
      <c r="C33133" s="216" t="s">
        <v>103707</v>
      </c>
      <c r="D33133" s="215" t="s">
        <v>103708</v>
      </c>
    </row>
    <row r="33134" spans="1:4">
      <c r="A33134" s="215" t="s">
        <v>103709</v>
      </c>
      <c r="B33134" s="215">
        <v>1</v>
      </c>
      <c r="C33134" s="216" t="s">
        <v>103710</v>
      </c>
      <c r="D33134" s="215" t="s">
        <v>103711</v>
      </c>
    </row>
    <row r="33135" spans="1:4">
      <c r="A33135" s="215" t="s">
        <v>103712</v>
      </c>
      <c r="B33135" s="215">
        <v>1</v>
      </c>
      <c r="C33135" s="216" t="s">
        <v>103713</v>
      </c>
      <c r="D33135" s="215" t="s">
        <v>103714</v>
      </c>
    </row>
    <row r="33136" spans="1:4">
      <c r="A33136" s="215" t="s">
        <v>103715</v>
      </c>
      <c r="B33136" s="215">
        <v>1</v>
      </c>
      <c r="C33136" s="216" t="s">
        <v>103716</v>
      </c>
      <c r="D33136" s="215" t="s">
        <v>103717</v>
      </c>
    </row>
    <row r="33137" spans="1:4">
      <c r="A33137" s="215" t="s">
        <v>103718</v>
      </c>
      <c r="B33137" s="215">
        <v>1</v>
      </c>
      <c r="C33137" s="216" t="s">
        <v>103719</v>
      </c>
      <c r="D33137" s="215" t="s">
        <v>103720</v>
      </c>
    </row>
    <row r="33138" spans="1:4">
      <c r="A33138" s="215" t="s">
        <v>103721</v>
      </c>
      <c r="B33138" s="215">
        <v>1</v>
      </c>
      <c r="C33138" s="216" t="s">
        <v>103722</v>
      </c>
      <c r="D33138" s="215" t="s">
        <v>103723</v>
      </c>
    </row>
    <row r="33139" spans="1:4">
      <c r="A33139" s="215" t="s">
        <v>103724</v>
      </c>
      <c r="B33139" s="215">
        <v>1</v>
      </c>
      <c r="C33139" s="216" t="s">
        <v>103725</v>
      </c>
      <c r="D33139" s="215" t="s">
        <v>103726</v>
      </c>
    </row>
    <row r="33140" spans="1:4">
      <c r="A33140" s="215" t="s">
        <v>103727</v>
      </c>
      <c r="B33140" s="215">
        <v>1</v>
      </c>
      <c r="C33140" s="216" t="s">
        <v>103728</v>
      </c>
      <c r="D33140" s="215" t="s">
        <v>103729</v>
      </c>
    </row>
    <row r="33141" spans="1:4">
      <c r="A33141" s="215" t="s">
        <v>103730</v>
      </c>
      <c r="B33141" s="215">
        <v>1</v>
      </c>
      <c r="C33141" s="216" t="s">
        <v>103731</v>
      </c>
      <c r="D33141" s="215" t="s">
        <v>103732</v>
      </c>
    </row>
    <row r="33142" spans="1:4">
      <c r="A33142" s="215" t="s">
        <v>103733</v>
      </c>
      <c r="B33142" s="215">
        <v>1</v>
      </c>
      <c r="C33142" s="216" t="s">
        <v>103734</v>
      </c>
      <c r="D33142" s="215" t="s">
        <v>103735</v>
      </c>
    </row>
    <row r="33143" spans="1:4">
      <c r="A33143" s="215" t="s">
        <v>103736</v>
      </c>
      <c r="B33143" s="215">
        <v>2</v>
      </c>
      <c r="C33143" s="216" t="s">
        <v>103737</v>
      </c>
      <c r="D33143" s="215" t="s">
        <v>103738</v>
      </c>
    </row>
    <row r="33144" spans="1:4">
      <c r="A33144" s="215" t="s">
        <v>103739</v>
      </c>
      <c r="B33144" s="215">
        <v>1</v>
      </c>
      <c r="C33144" s="216" t="s">
        <v>103740</v>
      </c>
      <c r="D33144" s="215" t="s">
        <v>103741</v>
      </c>
    </row>
    <row r="33145" spans="1:4">
      <c r="A33145" s="215" t="s">
        <v>103742</v>
      </c>
      <c r="B33145" s="215">
        <v>1</v>
      </c>
      <c r="C33145" s="216" t="s">
        <v>103743</v>
      </c>
      <c r="D33145" s="215" t="s">
        <v>103744</v>
      </c>
    </row>
    <row r="33146" spans="1:4">
      <c r="A33146" s="215" t="s">
        <v>103745</v>
      </c>
      <c r="B33146" s="215">
        <v>1</v>
      </c>
      <c r="C33146" s="216" t="s">
        <v>111635</v>
      </c>
      <c r="D33146" s="215" t="s">
        <v>103746</v>
      </c>
    </row>
    <row r="33147" spans="1:4">
      <c r="A33147" s="215" t="s">
        <v>103747</v>
      </c>
      <c r="B33147" s="215">
        <v>1</v>
      </c>
      <c r="C33147" s="216" t="s">
        <v>103748</v>
      </c>
      <c r="D33147" s="215" t="s">
        <v>103749</v>
      </c>
    </row>
    <row r="33148" spans="1:4">
      <c r="A33148" s="215" t="s">
        <v>103750</v>
      </c>
      <c r="B33148" s="215">
        <v>1</v>
      </c>
      <c r="C33148" s="216" t="s">
        <v>103751</v>
      </c>
      <c r="D33148" s="215" t="s">
        <v>103752</v>
      </c>
    </row>
    <row r="33149" spans="1:4">
      <c r="A33149" s="215" t="s">
        <v>111636</v>
      </c>
      <c r="B33149" s="215">
        <v>1</v>
      </c>
      <c r="C33149" s="216" t="s">
        <v>111637</v>
      </c>
      <c r="D33149" s="215" t="s">
        <v>111638</v>
      </c>
    </row>
    <row r="33150" spans="1:4">
      <c r="A33150" s="215" t="s">
        <v>103753</v>
      </c>
      <c r="B33150" s="215">
        <v>1</v>
      </c>
      <c r="C33150" s="216" t="s">
        <v>39573</v>
      </c>
      <c r="D33150" s="215" t="s">
        <v>103754</v>
      </c>
    </row>
    <row r="33151" spans="1:4">
      <c r="A33151" s="215" t="s">
        <v>103755</v>
      </c>
      <c r="B33151" s="215">
        <v>1</v>
      </c>
      <c r="C33151" s="216" t="s">
        <v>103756</v>
      </c>
      <c r="D33151" s="215" t="s">
        <v>102987</v>
      </c>
    </row>
    <row r="33152" spans="1:4">
      <c r="A33152" s="215" t="s">
        <v>103757</v>
      </c>
      <c r="B33152" s="215">
        <v>1</v>
      </c>
      <c r="C33152" s="216" t="s">
        <v>103758</v>
      </c>
      <c r="D33152" s="215" t="s">
        <v>103759</v>
      </c>
    </row>
    <row r="33153" spans="1:4">
      <c r="A33153" s="215" t="s">
        <v>103760</v>
      </c>
      <c r="B33153" s="215">
        <v>1</v>
      </c>
      <c r="C33153" s="216" t="s">
        <v>103761</v>
      </c>
      <c r="D33153" s="215" t="s">
        <v>103762</v>
      </c>
    </row>
    <row r="33154" spans="1:4">
      <c r="A33154" s="215" t="s">
        <v>103763</v>
      </c>
      <c r="B33154" s="215">
        <v>1</v>
      </c>
      <c r="C33154" s="216" t="s">
        <v>103764</v>
      </c>
      <c r="D33154" s="215" t="s">
        <v>103765</v>
      </c>
    </row>
    <row r="33155" spans="1:4">
      <c r="A33155" s="215" t="s">
        <v>103766</v>
      </c>
      <c r="B33155" s="215">
        <v>1</v>
      </c>
      <c r="C33155" s="216" t="s">
        <v>103767</v>
      </c>
      <c r="D33155" s="215" t="s">
        <v>103768</v>
      </c>
    </row>
    <row r="33156" spans="1:4">
      <c r="A33156" s="215" t="s">
        <v>103769</v>
      </c>
      <c r="B33156" s="215">
        <v>1</v>
      </c>
      <c r="C33156" s="216" t="s">
        <v>103770</v>
      </c>
      <c r="D33156" s="215" t="s">
        <v>103771</v>
      </c>
    </row>
    <row r="33157" spans="1:4">
      <c r="A33157" s="215" t="s">
        <v>103772</v>
      </c>
      <c r="B33157" s="215">
        <v>1</v>
      </c>
      <c r="C33157" s="216" t="s">
        <v>103773</v>
      </c>
      <c r="D33157" s="215" t="s">
        <v>103774</v>
      </c>
    </row>
    <row r="33158" spans="1:4">
      <c r="A33158" s="215" t="s">
        <v>103775</v>
      </c>
      <c r="B33158" s="215">
        <v>1</v>
      </c>
      <c r="C33158" s="216" t="s">
        <v>103776</v>
      </c>
      <c r="D33158" s="215" t="s">
        <v>103777</v>
      </c>
    </row>
    <row r="33159" spans="1:4">
      <c r="A33159" s="215" t="s">
        <v>103778</v>
      </c>
      <c r="B33159" s="215">
        <v>1</v>
      </c>
      <c r="C33159" s="216" t="s">
        <v>103779</v>
      </c>
      <c r="D33159" s="215" t="s">
        <v>103780</v>
      </c>
    </row>
    <row r="33160" spans="1:4">
      <c r="A33160" s="215" t="s">
        <v>103781</v>
      </c>
      <c r="B33160" s="215">
        <v>1</v>
      </c>
      <c r="C33160" s="216" t="s">
        <v>103782</v>
      </c>
      <c r="D33160" s="215" t="s">
        <v>103783</v>
      </c>
    </row>
    <row r="33161" spans="1:4">
      <c r="A33161" s="215" t="s">
        <v>103784</v>
      </c>
      <c r="B33161" s="215">
        <v>1</v>
      </c>
      <c r="C33161" s="216" t="s">
        <v>103785</v>
      </c>
      <c r="D33161" s="215" t="s">
        <v>103786</v>
      </c>
    </row>
    <row r="33162" spans="1:4">
      <c r="A33162" s="215" t="s">
        <v>103787</v>
      </c>
      <c r="B33162" s="215">
        <v>1</v>
      </c>
      <c r="C33162" s="216" t="s">
        <v>103788</v>
      </c>
      <c r="D33162" s="215" t="s">
        <v>103789</v>
      </c>
    </row>
    <row r="33163" spans="1:4">
      <c r="A33163" s="215" t="s">
        <v>103790</v>
      </c>
      <c r="B33163" s="215">
        <v>1</v>
      </c>
      <c r="C33163" s="216" t="s">
        <v>103791</v>
      </c>
      <c r="D33163" s="215" t="s">
        <v>103792</v>
      </c>
    </row>
    <row r="33164" spans="1:4">
      <c r="A33164" s="215" t="s">
        <v>103793</v>
      </c>
      <c r="B33164" s="215">
        <v>1</v>
      </c>
      <c r="C33164" s="216" t="s">
        <v>103794</v>
      </c>
      <c r="D33164" s="215" t="s">
        <v>103795</v>
      </c>
    </row>
    <row r="33165" spans="1:4">
      <c r="A33165" s="215" t="s">
        <v>103796</v>
      </c>
      <c r="B33165" s="215">
        <v>1</v>
      </c>
      <c r="C33165" s="216" t="s">
        <v>103797</v>
      </c>
      <c r="D33165" s="215" t="s">
        <v>103798</v>
      </c>
    </row>
    <row r="33166" spans="1:4">
      <c r="A33166" s="215" t="s">
        <v>103799</v>
      </c>
      <c r="B33166" s="215">
        <v>1</v>
      </c>
      <c r="C33166" s="216" t="s">
        <v>103800</v>
      </c>
      <c r="D33166" s="215" t="s">
        <v>103801</v>
      </c>
    </row>
    <row r="33167" spans="1:4">
      <c r="A33167" s="215" t="s">
        <v>103802</v>
      </c>
      <c r="B33167" s="215">
        <v>1</v>
      </c>
      <c r="C33167" s="216" t="s">
        <v>103803</v>
      </c>
      <c r="D33167" s="215" t="s">
        <v>103804</v>
      </c>
    </row>
    <row r="33168" spans="1:4">
      <c r="A33168" s="215" t="s">
        <v>103805</v>
      </c>
      <c r="B33168" s="215">
        <v>1</v>
      </c>
      <c r="C33168" s="216" t="s">
        <v>103806</v>
      </c>
      <c r="D33168" s="215" t="s">
        <v>103807</v>
      </c>
    </row>
    <row r="33169" spans="1:4">
      <c r="A33169" s="215" t="s">
        <v>103808</v>
      </c>
      <c r="B33169" s="215">
        <v>1</v>
      </c>
      <c r="C33169" s="216" t="s">
        <v>103809</v>
      </c>
      <c r="D33169" s="215" t="s">
        <v>111639</v>
      </c>
    </row>
    <row r="33170" spans="1:4">
      <c r="A33170" s="215" t="s">
        <v>103810</v>
      </c>
      <c r="B33170" s="215">
        <v>1</v>
      </c>
      <c r="C33170" s="216" t="s">
        <v>103811</v>
      </c>
      <c r="D33170" s="215" t="s">
        <v>103812</v>
      </c>
    </row>
    <row r="33171" spans="1:4">
      <c r="A33171" s="215" t="s">
        <v>103813</v>
      </c>
      <c r="B33171" s="215">
        <v>1</v>
      </c>
      <c r="C33171" s="216" t="s">
        <v>103814</v>
      </c>
      <c r="D33171" s="215" t="s">
        <v>103815</v>
      </c>
    </row>
    <row r="33172" spans="1:4">
      <c r="A33172" s="215" t="s">
        <v>103816</v>
      </c>
      <c r="B33172" s="215">
        <v>1</v>
      </c>
      <c r="C33172" s="216" t="s">
        <v>103817</v>
      </c>
      <c r="D33172" s="215" t="s">
        <v>103113</v>
      </c>
    </row>
    <row r="33173" spans="1:4">
      <c r="A33173" s="215" t="s">
        <v>103818</v>
      </c>
      <c r="B33173" s="215">
        <v>1</v>
      </c>
      <c r="C33173" s="216" t="s">
        <v>103819</v>
      </c>
      <c r="D33173" s="215" t="s">
        <v>103820</v>
      </c>
    </row>
    <row r="33174" spans="1:4">
      <c r="A33174" s="215" t="s">
        <v>103821</v>
      </c>
      <c r="B33174" s="215">
        <v>1</v>
      </c>
      <c r="C33174" s="216" t="s">
        <v>103822</v>
      </c>
      <c r="D33174" s="215" t="s">
        <v>103823</v>
      </c>
    </row>
    <row r="33175" spans="1:4">
      <c r="A33175" s="215" t="s">
        <v>103824</v>
      </c>
      <c r="B33175" s="215">
        <v>1</v>
      </c>
      <c r="C33175" s="216" t="s">
        <v>103825</v>
      </c>
      <c r="D33175" s="215" t="s">
        <v>103826</v>
      </c>
    </row>
    <row r="33176" spans="1:4">
      <c r="A33176" s="215" t="s">
        <v>103827</v>
      </c>
      <c r="B33176" s="215">
        <v>1</v>
      </c>
      <c r="C33176" s="216" t="s">
        <v>103828</v>
      </c>
      <c r="D33176" s="215" t="s">
        <v>103829</v>
      </c>
    </row>
    <row r="33177" spans="1:4">
      <c r="A33177" s="215" t="s">
        <v>103830</v>
      </c>
      <c r="B33177" s="215">
        <v>1</v>
      </c>
      <c r="C33177" s="216" t="s">
        <v>103831</v>
      </c>
      <c r="D33177" s="215" t="s">
        <v>103832</v>
      </c>
    </row>
    <row r="33178" spans="1:4">
      <c r="A33178" s="215" t="s">
        <v>103833</v>
      </c>
      <c r="B33178" s="215">
        <v>1</v>
      </c>
      <c r="C33178" s="216" t="s">
        <v>103834</v>
      </c>
      <c r="D33178" s="215" t="s">
        <v>103835</v>
      </c>
    </row>
    <row r="33179" spans="1:4">
      <c r="A33179" s="215" t="s">
        <v>103836</v>
      </c>
      <c r="B33179" s="215">
        <v>1</v>
      </c>
      <c r="C33179" s="216" t="s">
        <v>103837</v>
      </c>
      <c r="D33179" s="215" t="s">
        <v>103838</v>
      </c>
    </row>
    <row r="33180" spans="1:4">
      <c r="A33180" s="215" t="s">
        <v>103839</v>
      </c>
      <c r="B33180" s="215">
        <v>1</v>
      </c>
      <c r="C33180" s="216" t="s">
        <v>103840</v>
      </c>
      <c r="D33180" s="215" t="s">
        <v>103841</v>
      </c>
    </row>
    <row r="33181" spans="1:4">
      <c r="A33181" s="215" t="s">
        <v>103842</v>
      </c>
      <c r="B33181" s="215">
        <v>1</v>
      </c>
      <c r="C33181" s="216" t="s">
        <v>103843</v>
      </c>
      <c r="D33181" s="215" t="s">
        <v>103844</v>
      </c>
    </row>
    <row r="33182" spans="1:4">
      <c r="A33182" s="215" t="s">
        <v>103845</v>
      </c>
      <c r="B33182" s="215">
        <v>1</v>
      </c>
      <c r="C33182" s="216" t="s">
        <v>103846</v>
      </c>
      <c r="D33182" s="215" t="s">
        <v>103847</v>
      </c>
    </row>
    <row r="33183" spans="1:4">
      <c r="A33183" s="215" t="s">
        <v>103848</v>
      </c>
      <c r="B33183" s="215">
        <v>1</v>
      </c>
      <c r="C33183" s="216" t="s">
        <v>103849</v>
      </c>
      <c r="D33183" s="215" t="s">
        <v>103850</v>
      </c>
    </row>
    <row r="33184" spans="1:4">
      <c r="A33184" s="215" t="s">
        <v>103851</v>
      </c>
      <c r="B33184" s="215">
        <v>1</v>
      </c>
      <c r="C33184" s="216" t="s">
        <v>103852</v>
      </c>
      <c r="D33184" s="215" t="s">
        <v>103853</v>
      </c>
    </row>
    <row r="33185" spans="1:4">
      <c r="A33185" s="215" t="s">
        <v>103854</v>
      </c>
      <c r="B33185" s="215">
        <v>1</v>
      </c>
      <c r="C33185" s="216" t="s">
        <v>103855</v>
      </c>
      <c r="D33185" s="215" t="s">
        <v>103856</v>
      </c>
    </row>
    <row r="33186" spans="1:4">
      <c r="A33186" s="215" t="s">
        <v>103857</v>
      </c>
      <c r="B33186" s="215">
        <v>1</v>
      </c>
      <c r="C33186" s="216" t="s">
        <v>103858</v>
      </c>
      <c r="D33186" s="215" t="s">
        <v>103859</v>
      </c>
    </row>
    <row r="33187" spans="1:4">
      <c r="A33187" s="215" t="s">
        <v>103860</v>
      </c>
      <c r="B33187" s="215">
        <v>1</v>
      </c>
      <c r="C33187" s="216" t="s">
        <v>103861</v>
      </c>
      <c r="D33187" s="215" t="s">
        <v>103862</v>
      </c>
    </row>
    <row r="33188" spans="1:4">
      <c r="A33188" s="215" t="s">
        <v>103863</v>
      </c>
      <c r="B33188" s="215">
        <v>1</v>
      </c>
      <c r="C33188" s="216" t="s">
        <v>103864</v>
      </c>
      <c r="D33188" s="215" t="s">
        <v>103865</v>
      </c>
    </row>
    <row r="33189" spans="1:4">
      <c r="A33189" s="215" t="s">
        <v>103866</v>
      </c>
      <c r="B33189" s="215">
        <v>1</v>
      </c>
      <c r="C33189" s="216" t="s">
        <v>103867</v>
      </c>
      <c r="D33189" s="215" t="s">
        <v>103868</v>
      </c>
    </row>
    <row r="33190" spans="1:4">
      <c r="A33190" s="215" t="s">
        <v>103869</v>
      </c>
      <c r="B33190" s="215">
        <v>1</v>
      </c>
      <c r="C33190" s="216" t="s">
        <v>103870</v>
      </c>
      <c r="D33190" s="215" t="s">
        <v>103871</v>
      </c>
    </row>
    <row r="33191" spans="1:4">
      <c r="A33191" s="215" t="s">
        <v>103872</v>
      </c>
      <c r="B33191" s="215">
        <v>1</v>
      </c>
      <c r="C33191" s="216" t="s">
        <v>103873</v>
      </c>
      <c r="D33191" s="215" t="s">
        <v>111640</v>
      </c>
    </row>
    <row r="33192" spans="1:4">
      <c r="A33192" s="215" t="s">
        <v>103874</v>
      </c>
      <c r="B33192" s="215">
        <v>1</v>
      </c>
      <c r="C33192" s="216" t="s">
        <v>103875</v>
      </c>
      <c r="D33192" s="215" t="s">
        <v>103876</v>
      </c>
    </row>
    <row r="33193" spans="1:4">
      <c r="A33193" s="215" t="s">
        <v>103877</v>
      </c>
      <c r="B33193" s="215">
        <v>1</v>
      </c>
      <c r="C33193" s="216" t="s">
        <v>103878</v>
      </c>
      <c r="D33193" s="215" t="s">
        <v>103879</v>
      </c>
    </row>
    <row r="33194" spans="1:4">
      <c r="A33194" s="215" t="s">
        <v>103880</v>
      </c>
      <c r="B33194" s="215">
        <v>1</v>
      </c>
      <c r="C33194" s="216" t="s">
        <v>103881</v>
      </c>
      <c r="D33194" s="215" t="s">
        <v>103882</v>
      </c>
    </row>
    <row r="33195" spans="1:4">
      <c r="A33195" s="215" t="s">
        <v>103883</v>
      </c>
      <c r="B33195" s="215">
        <v>1</v>
      </c>
      <c r="C33195" s="216" t="s">
        <v>103884</v>
      </c>
      <c r="D33195" s="215" t="s">
        <v>103246</v>
      </c>
    </row>
    <row r="33196" spans="1:4">
      <c r="A33196" s="215" t="s">
        <v>103885</v>
      </c>
      <c r="B33196" s="215">
        <v>1</v>
      </c>
      <c r="C33196" s="216" t="s">
        <v>103886</v>
      </c>
      <c r="D33196" s="215" t="s">
        <v>103887</v>
      </c>
    </row>
    <row r="33197" spans="1:4">
      <c r="A33197" s="215" t="s">
        <v>103888</v>
      </c>
      <c r="B33197" s="215">
        <v>1</v>
      </c>
      <c r="C33197" s="216" t="s">
        <v>103889</v>
      </c>
      <c r="D33197" s="215" t="s">
        <v>103890</v>
      </c>
    </row>
    <row r="33198" spans="1:4">
      <c r="A33198" s="215" t="s">
        <v>103891</v>
      </c>
      <c r="B33198" s="215">
        <v>1</v>
      </c>
      <c r="C33198" s="216" t="s">
        <v>103892</v>
      </c>
      <c r="D33198" s="215" t="s">
        <v>103893</v>
      </c>
    </row>
    <row r="33199" spans="1:4">
      <c r="A33199" s="215" t="s">
        <v>103894</v>
      </c>
      <c r="B33199" s="215">
        <v>1</v>
      </c>
      <c r="C33199" s="216" t="s">
        <v>103895</v>
      </c>
      <c r="D33199" s="215" t="s">
        <v>103896</v>
      </c>
    </row>
    <row r="33200" spans="1:4">
      <c r="A33200" s="215" t="s">
        <v>103897</v>
      </c>
      <c r="B33200" s="215">
        <v>1</v>
      </c>
      <c r="C33200" s="216" t="s">
        <v>103898</v>
      </c>
      <c r="D33200" s="215" t="s">
        <v>103899</v>
      </c>
    </row>
    <row r="33201" spans="1:4">
      <c r="A33201" s="215" t="s">
        <v>103900</v>
      </c>
      <c r="B33201" s="215">
        <v>1</v>
      </c>
      <c r="C33201" s="216" t="s">
        <v>103901</v>
      </c>
      <c r="D33201" s="215" t="s">
        <v>103902</v>
      </c>
    </row>
    <row r="33202" spans="1:4">
      <c r="A33202" s="215" t="s">
        <v>103903</v>
      </c>
      <c r="B33202" s="215">
        <v>1</v>
      </c>
      <c r="C33202" s="216" t="s">
        <v>103904</v>
      </c>
      <c r="D33202" s="215" t="s">
        <v>103905</v>
      </c>
    </row>
    <row r="33203" spans="1:4">
      <c r="A33203" s="215" t="s">
        <v>103906</v>
      </c>
      <c r="B33203" s="215">
        <v>1</v>
      </c>
      <c r="C33203" s="216" t="s">
        <v>103907</v>
      </c>
      <c r="D33203" s="215" t="s">
        <v>103908</v>
      </c>
    </row>
    <row r="33204" spans="1:4">
      <c r="A33204" s="215" t="s">
        <v>103909</v>
      </c>
      <c r="B33204" s="215">
        <v>1</v>
      </c>
      <c r="C33204" s="216" t="s">
        <v>103910</v>
      </c>
      <c r="D33204" s="215" t="s">
        <v>103911</v>
      </c>
    </row>
    <row r="33205" spans="1:4">
      <c r="A33205" s="215" t="s">
        <v>103912</v>
      </c>
      <c r="B33205" s="215">
        <v>1</v>
      </c>
      <c r="C33205" s="216" t="s">
        <v>103913</v>
      </c>
      <c r="D33205" s="215" t="s">
        <v>103914</v>
      </c>
    </row>
    <row r="33206" spans="1:4">
      <c r="A33206" s="215" t="s">
        <v>103915</v>
      </c>
      <c r="B33206" s="215">
        <v>1</v>
      </c>
      <c r="C33206" s="216" t="s">
        <v>103916</v>
      </c>
      <c r="D33206" s="215" t="s">
        <v>103917</v>
      </c>
    </row>
    <row r="33207" spans="1:4">
      <c r="A33207" s="215" t="s">
        <v>103918</v>
      </c>
      <c r="B33207" s="215">
        <v>1</v>
      </c>
      <c r="C33207" s="216" t="s">
        <v>103919</v>
      </c>
      <c r="D33207" s="215" t="s">
        <v>103920</v>
      </c>
    </row>
    <row r="33208" spans="1:4">
      <c r="A33208" s="215" t="s">
        <v>103921</v>
      </c>
      <c r="B33208" s="215">
        <v>1</v>
      </c>
      <c r="C33208" s="216" t="s">
        <v>103922</v>
      </c>
      <c r="D33208" s="215" t="s">
        <v>103923</v>
      </c>
    </row>
    <row r="33209" spans="1:4">
      <c r="A33209" s="215" t="s">
        <v>103924</v>
      </c>
      <c r="B33209" s="215">
        <v>1</v>
      </c>
      <c r="C33209" s="216" t="s">
        <v>103925</v>
      </c>
      <c r="D33209" s="215" t="s">
        <v>103926</v>
      </c>
    </row>
    <row r="33210" spans="1:4">
      <c r="A33210" s="215" t="s">
        <v>103927</v>
      </c>
      <c r="B33210" s="215">
        <v>1</v>
      </c>
      <c r="C33210" s="216" t="s">
        <v>103928</v>
      </c>
      <c r="D33210" s="215" t="s">
        <v>103929</v>
      </c>
    </row>
    <row r="33211" spans="1:4">
      <c r="A33211" s="215" t="s">
        <v>103930</v>
      </c>
      <c r="B33211" s="215">
        <v>1</v>
      </c>
      <c r="C33211" s="216" t="s">
        <v>103931</v>
      </c>
      <c r="D33211" s="215" t="s">
        <v>103932</v>
      </c>
    </row>
    <row r="33212" spans="1:4">
      <c r="A33212" s="215" t="s">
        <v>103933</v>
      </c>
      <c r="B33212" s="215">
        <v>1</v>
      </c>
      <c r="C33212" s="216" t="s">
        <v>103934</v>
      </c>
      <c r="D33212" s="215" t="s">
        <v>103935</v>
      </c>
    </row>
    <row r="33213" spans="1:4">
      <c r="A33213" s="215" t="s">
        <v>103936</v>
      </c>
      <c r="B33213" s="215">
        <v>1</v>
      </c>
      <c r="C33213" s="216" t="s">
        <v>103937</v>
      </c>
      <c r="D33213" s="215" t="s">
        <v>103938</v>
      </c>
    </row>
    <row r="33214" spans="1:4">
      <c r="A33214" s="215" t="s">
        <v>103939</v>
      </c>
      <c r="B33214" s="215">
        <v>1</v>
      </c>
      <c r="C33214" s="216" t="s">
        <v>103940</v>
      </c>
      <c r="D33214" s="215" t="s">
        <v>103941</v>
      </c>
    </row>
    <row r="33215" spans="1:4">
      <c r="A33215" s="215" t="s">
        <v>103942</v>
      </c>
      <c r="B33215" s="215">
        <v>1</v>
      </c>
      <c r="C33215" s="216" t="s">
        <v>103943</v>
      </c>
      <c r="D33215" s="215" t="s">
        <v>103944</v>
      </c>
    </row>
    <row r="33216" spans="1:4">
      <c r="A33216" s="215" t="s">
        <v>103945</v>
      </c>
      <c r="B33216" s="215">
        <v>1</v>
      </c>
      <c r="C33216" s="216" t="s">
        <v>103946</v>
      </c>
      <c r="D33216" s="215" t="s">
        <v>103947</v>
      </c>
    </row>
    <row r="33217" spans="1:4">
      <c r="A33217" s="215" t="s">
        <v>103948</v>
      </c>
      <c r="B33217" s="215">
        <v>1</v>
      </c>
      <c r="C33217" s="216" t="s">
        <v>103949</v>
      </c>
      <c r="D33217" s="215" t="s">
        <v>103950</v>
      </c>
    </row>
    <row r="33218" spans="1:4">
      <c r="A33218" s="215" t="s">
        <v>103951</v>
      </c>
      <c r="B33218" s="215">
        <v>1</v>
      </c>
      <c r="C33218" s="216" t="s">
        <v>103952</v>
      </c>
      <c r="D33218" s="215" t="s">
        <v>103953</v>
      </c>
    </row>
    <row r="33219" spans="1:4">
      <c r="A33219" s="215" t="s">
        <v>103954</v>
      </c>
      <c r="B33219" s="215">
        <v>1</v>
      </c>
      <c r="C33219" s="216" t="s">
        <v>103955</v>
      </c>
      <c r="D33219" s="215" t="s">
        <v>103956</v>
      </c>
    </row>
    <row r="33220" spans="1:4">
      <c r="A33220" s="215" t="s">
        <v>103957</v>
      </c>
      <c r="B33220" s="215">
        <v>1</v>
      </c>
      <c r="C33220" s="216" t="s">
        <v>103958</v>
      </c>
      <c r="D33220" s="215" t="s">
        <v>103959</v>
      </c>
    </row>
    <row r="33221" spans="1:4">
      <c r="A33221" s="215" t="s">
        <v>103960</v>
      </c>
      <c r="B33221" s="215">
        <v>1</v>
      </c>
      <c r="C33221" s="216" t="s">
        <v>103961</v>
      </c>
      <c r="D33221" s="215" t="s">
        <v>103962</v>
      </c>
    </row>
    <row r="33222" spans="1:4">
      <c r="A33222" s="215" t="s">
        <v>103963</v>
      </c>
      <c r="B33222" s="215">
        <v>1</v>
      </c>
      <c r="C33222" s="216" t="s">
        <v>103964</v>
      </c>
      <c r="D33222" s="215" t="s">
        <v>103965</v>
      </c>
    </row>
    <row r="33223" spans="1:4">
      <c r="A33223" s="215" t="s">
        <v>103966</v>
      </c>
      <c r="B33223" s="215">
        <v>1</v>
      </c>
      <c r="C33223" s="216" t="s">
        <v>103967</v>
      </c>
      <c r="D33223" s="215" t="s">
        <v>103968</v>
      </c>
    </row>
    <row r="33224" spans="1:4">
      <c r="A33224" s="215" t="s">
        <v>103969</v>
      </c>
      <c r="B33224" s="215">
        <v>1</v>
      </c>
      <c r="C33224" s="216" t="s">
        <v>103970</v>
      </c>
      <c r="D33224" s="215" t="s">
        <v>103971</v>
      </c>
    </row>
    <row r="33225" spans="1:4">
      <c r="A33225" s="215" t="s">
        <v>103972</v>
      </c>
      <c r="B33225" s="215">
        <v>1</v>
      </c>
      <c r="C33225" s="216" t="s">
        <v>103973</v>
      </c>
      <c r="D33225" s="215" t="s">
        <v>103974</v>
      </c>
    </row>
    <row r="33226" spans="1:4">
      <c r="A33226" s="215" t="s">
        <v>103975</v>
      </c>
      <c r="B33226" s="215">
        <v>1</v>
      </c>
      <c r="C33226" s="216" t="s">
        <v>103976</v>
      </c>
      <c r="D33226" s="215" t="s">
        <v>103977</v>
      </c>
    </row>
    <row r="33227" spans="1:4">
      <c r="A33227" s="215" t="s">
        <v>103978</v>
      </c>
      <c r="B33227" s="215">
        <v>1</v>
      </c>
      <c r="C33227" s="216" t="s">
        <v>103979</v>
      </c>
      <c r="D33227" s="215" t="s">
        <v>103462</v>
      </c>
    </row>
    <row r="33228" spans="1:4">
      <c r="A33228" s="215" t="s">
        <v>103980</v>
      </c>
      <c r="B33228" s="215">
        <v>1</v>
      </c>
      <c r="C33228" s="216" t="s">
        <v>103981</v>
      </c>
      <c r="D33228" s="215" t="s">
        <v>103982</v>
      </c>
    </row>
    <row r="33229" spans="1:4">
      <c r="A33229" s="215" t="s">
        <v>103983</v>
      </c>
      <c r="B33229" s="215">
        <v>1</v>
      </c>
      <c r="C33229" s="216" t="s">
        <v>103984</v>
      </c>
      <c r="D33229" s="215" t="s">
        <v>103985</v>
      </c>
    </row>
    <row r="33230" spans="1:4">
      <c r="A33230" s="215" t="s">
        <v>103986</v>
      </c>
      <c r="B33230" s="215">
        <v>1</v>
      </c>
      <c r="C33230" s="216" t="s">
        <v>103987</v>
      </c>
      <c r="D33230" s="215" t="s">
        <v>103988</v>
      </c>
    </row>
    <row r="33231" spans="1:4">
      <c r="A33231" s="215" t="s">
        <v>103989</v>
      </c>
      <c r="B33231" s="215">
        <v>1</v>
      </c>
      <c r="C33231" s="216" t="s">
        <v>103990</v>
      </c>
      <c r="D33231" s="215" t="s">
        <v>103681</v>
      </c>
    </row>
    <row r="33232" spans="1:4">
      <c r="A33232" s="215" t="s">
        <v>103991</v>
      </c>
      <c r="B33232" s="215">
        <v>1</v>
      </c>
      <c r="C33232" s="216" t="s">
        <v>103992</v>
      </c>
      <c r="D33232" s="215" t="s">
        <v>103993</v>
      </c>
    </row>
    <row r="33233" spans="1:4">
      <c r="A33233" s="215" t="s">
        <v>103994</v>
      </c>
      <c r="B33233" s="215">
        <v>1</v>
      </c>
      <c r="C33233" s="216" t="s">
        <v>103995</v>
      </c>
      <c r="D33233" s="215" t="s">
        <v>111633</v>
      </c>
    </row>
    <row r="33234" spans="1:4">
      <c r="A33234" s="215" t="s">
        <v>103996</v>
      </c>
      <c r="B33234" s="215">
        <v>1</v>
      </c>
      <c r="C33234" s="216" t="s">
        <v>103997</v>
      </c>
      <c r="D33234" s="215" t="s">
        <v>103998</v>
      </c>
    </row>
    <row r="33235" spans="1:4">
      <c r="A33235" s="215" t="s">
        <v>103999</v>
      </c>
      <c r="B33235" s="215">
        <v>1</v>
      </c>
      <c r="C33235" s="216" t="s">
        <v>104000</v>
      </c>
      <c r="D33235" s="215" t="s">
        <v>104001</v>
      </c>
    </row>
    <row r="33236" spans="1:4">
      <c r="A33236" s="215" t="s">
        <v>104002</v>
      </c>
      <c r="B33236" s="215">
        <v>1</v>
      </c>
      <c r="C33236" s="216" t="s">
        <v>104003</v>
      </c>
      <c r="D33236" s="215" t="s">
        <v>104004</v>
      </c>
    </row>
    <row r="33237" spans="1:4">
      <c r="A33237" s="215" t="s">
        <v>104005</v>
      </c>
      <c r="B33237" s="215">
        <v>1</v>
      </c>
      <c r="C33237" s="216" t="s">
        <v>104006</v>
      </c>
      <c r="D33237" s="215" t="s">
        <v>104007</v>
      </c>
    </row>
    <row r="33238" spans="1:4">
      <c r="A33238" s="215" t="s">
        <v>104008</v>
      </c>
      <c r="B33238" s="215">
        <v>1</v>
      </c>
      <c r="C33238" s="216" t="s">
        <v>104009</v>
      </c>
      <c r="D33238" s="215" t="s">
        <v>103732</v>
      </c>
    </row>
    <row r="33239" spans="1:4">
      <c r="A33239" s="215" t="s">
        <v>104010</v>
      </c>
      <c r="B33239" s="215">
        <v>1</v>
      </c>
      <c r="C33239" s="216" t="s">
        <v>104011</v>
      </c>
      <c r="D33239" s="215" t="s">
        <v>104012</v>
      </c>
    </row>
    <row r="33240" spans="1:4">
      <c r="A33240" s="215" t="s">
        <v>104013</v>
      </c>
      <c r="B33240" s="215">
        <v>1</v>
      </c>
      <c r="C33240" s="216" t="s">
        <v>104014</v>
      </c>
      <c r="D33240" s="215" t="s">
        <v>104015</v>
      </c>
    </row>
    <row r="33241" spans="1:4">
      <c r="A33241" s="215" t="s">
        <v>104016</v>
      </c>
      <c r="B33241" s="215">
        <v>1</v>
      </c>
      <c r="C33241" s="216" t="s">
        <v>104017</v>
      </c>
      <c r="D33241" s="215" t="s">
        <v>104018</v>
      </c>
    </row>
    <row r="33242" spans="1:4">
      <c r="A33242" s="215" t="s">
        <v>104019</v>
      </c>
      <c r="B33242" s="215">
        <v>1</v>
      </c>
      <c r="C33242" s="216" t="s">
        <v>104020</v>
      </c>
      <c r="D33242" s="215" t="s">
        <v>104021</v>
      </c>
    </row>
    <row r="33243" spans="1:4">
      <c r="A33243" s="215" t="s">
        <v>104022</v>
      </c>
      <c r="B33243" s="215">
        <v>1</v>
      </c>
      <c r="C33243" s="216" t="s">
        <v>104023</v>
      </c>
      <c r="D33243" s="215" t="s">
        <v>104024</v>
      </c>
    </row>
    <row r="33244" spans="1:4">
      <c r="A33244" s="215" t="s">
        <v>104025</v>
      </c>
      <c r="B33244" s="215">
        <v>1</v>
      </c>
      <c r="C33244" s="216" t="s">
        <v>104026</v>
      </c>
      <c r="D33244" s="215" t="s">
        <v>104027</v>
      </c>
    </row>
    <row r="33245" spans="1:4">
      <c r="A33245" s="215" t="s">
        <v>104028</v>
      </c>
      <c r="B33245" s="215">
        <v>1</v>
      </c>
      <c r="C33245" s="216" t="s">
        <v>104029</v>
      </c>
      <c r="D33245" s="215" t="s">
        <v>104030</v>
      </c>
    </row>
    <row r="33246" spans="1:4">
      <c r="A33246" s="215" t="s">
        <v>104031</v>
      </c>
      <c r="B33246" s="215">
        <v>1</v>
      </c>
      <c r="C33246" s="216" t="s">
        <v>104032</v>
      </c>
      <c r="D33246" s="215" t="s">
        <v>104033</v>
      </c>
    </row>
    <row r="33247" spans="1:4">
      <c r="A33247" s="215" t="s">
        <v>104034</v>
      </c>
      <c r="B33247" s="215">
        <v>1</v>
      </c>
      <c r="C33247" s="216" t="s">
        <v>104035</v>
      </c>
      <c r="D33247" s="215" t="s">
        <v>104036</v>
      </c>
    </row>
    <row r="33248" spans="1:4">
      <c r="A33248" s="215" t="s">
        <v>104037</v>
      </c>
      <c r="B33248" s="215">
        <v>1</v>
      </c>
      <c r="C33248" s="216" t="s">
        <v>104038</v>
      </c>
      <c r="D33248" s="215" t="s">
        <v>104039</v>
      </c>
    </row>
    <row r="33249" spans="1:4">
      <c r="A33249" s="215" t="s">
        <v>104040</v>
      </c>
      <c r="B33249" s="215">
        <v>1</v>
      </c>
      <c r="C33249" s="216" t="s">
        <v>104041</v>
      </c>
      <c r="D33249" s="215" t="s">
        <v>103720</v>
      </c>
    </row>
    <row r="33250" spans="1:4">
      <c r="A33250" s="215" t="s">
        <v>104042</v>
      </c>
      <c r="B33250" s="215">
        <v>1</v>
      </c>
      <c r="C33250" s="216" t="s">
        <v>104043</v>
      </c>
      <c r="D33250" s="215" t="s">
        <v>104044</v>
      </c>
    </row>
    <row r="33251" spans="1:4">
      <c r="A33251" s="215" t="s">
        <v>104045</v>
      </c>
      <c r="B33251" s="215">
        <v>1</v>
      </c>
      <c r="C33251" s="216" t="s">
        <v>104046</v>
      </c>
      <c r="D33251" s="215" t="s">
        <v>104047</v>
      </c>
    </row>
    <row r="33252" spans="1:4">
      <c r="A33252" s="215" t="s">
        <v>104048</v>
      </c>
      <c r="B33252" s="215">
        <v>1</v>
      </c>
      <c r="C33252" s="216" t="s">
        <v>104049</v>
      </c>
      <c r="D33252" s="215" t="s">
        <v>104050</v>
      </c>
    </row>
    <row r="33253" spans="1:4">
      <c r="A33253" s="215" t="s">
        <v>104051</v>
      </c>
      <c r="B33253" s="215">
        <v>1</v>
      </c>
      <c r="C33253" s="216" t="s">
        <v>104052</v>
      </c>
      <c r="D33253" s="215" t="s">
        <v>104053</v>
      </c>
    </row>
    <row r="33254" spans="1:4">
      <c r="A33254" s="215" t="s">
        <v>104054</v>
      </c>
      <c r="B33254" s="215">
        <v>1</v>
      </c>
      <c r="C33254" s="216" t="s">
        <v>104055</v>
      </c>
      <c r="D33254" s="215" t="s">
        <v>104056</v>
      </c>
    </row>
    <row r="33255" spans="1:4">
      <c r="A33255" s="215" t="s">
        <v>104057</v>
      </c>
      <c r="B33255" s="215">
        <v>1</v>
      </c>
      <c r="C33255" s="216" t="s">
        <v>104058</v>
      </c>
      <c r="D33255" s="215" t="s">
        <v>104059</v>
      </c>
    </row>
    <row r="33256" spans="1:4">
      <c r="A33256" s="215" t="s">
        <v>104060</v>
      </c>
      <c r="B33256" s="215">
        <v>1</v>
      </c>
      <c r="C33256" s="216" t="s">
        <v>104061</v>
      </c>
      <c r="D33256" s="215" t="s">
        <v>104062</v>
      </c>
    </row>
    <row r="33257" spans="1:4">
      <c r="A33257" s="215" t="s">
        <v>104063</v>
      </c>
      <c r="B33257" s="215">
        <v>1</v>
      </c>
      <c r="C33257" s="216" t="s">
        <v>104064</v>
      </c>
      <c r="D33257" s="215" t="s">
        <v>111641</v>
      </c>
    </row>
    <row r="33258" spans="1:4">
      <c r="A33258" s="215" t="s">
        <v>104065</v>
      </c>
      <c r="B33258" s="215">
        <v>1</v>
      </c>
      <c r="C33258" s="216" t="s">
        <v>104066</v>
      </c>
      <c r="D33258" s="215" t="s">
        <v>104067</v>
      </c>
    </row>
    <row r="33259" spans="1:4">
      <c r="A33259" s="215" t="s">
        <v>104068</v>
      </c>
      <c r="B33259" s="215">
        <v>1</v>
      </c>
      <c r="C33259" s="216" t="s">
        <v>104069</v>
      </c>
      <c r="D33259" s="215" t="s">
        <v>104070</v>
      </c>
    </row>
    <row r="33260" spans="1:4">
      <c r="A33260" s="215" t="s">
        <v>104071</v>
      </c>
      <c r="B33260" s="215">
        <v>1</v>
      </c>
      <c r="C33260" s="216" t="s">
        <v>104072</v>
      </c>
      <c r="D33260" s="215" t="s">
        <v>103746</v>
      </c>
    </row>
    <row r="33261" spans="1:4">
      <c r="A33261" s="215" t="s">
        <v>104073</v>
      </c>
      <c r="B33261" s="215">
        <v>1</v>
      </c>
      <c r="C33261" s="216" t="s">
        <v>104074</v>
      </c>
      <c r="D33261" s="215" t="s">
        <v>104075</v>
      </c>
    </row>
    <row r="33262" spans="1:4">
      <c r="A33262" s="215" t="s">
        <v>104076</v>
      </c>
      <c r="B33262" s="215">
        <v>1</v>
      </c>
      <c r="C33262" s="216" t="s">
        <v>104077</v>
      </c>
      <c r="D33262" s="215" t="s">
        <v>104078</v>
      </c>
    </row>
    <row r="33263" spans="1:4">
      <c r="A33263" s="215" t="s">
        <v>104079</v>
      </c>
      <c r="B33263" s="215">
        <v>1</v>
      </c>
      <c r="C33263" s="216" t="s">
        <v>104080</v>
      </c>
      <c r="D33263" s="215" t="s">
        <v>104081</v>
      </c>
    </row>
    <row r="33264" spans="1:4">
      <c r="A33264" s="215" t="s">
        <v>104082</v>
      </c>
      <c r="B33264" s="215">
        <v>1</v>
      </c>
      <c r="C33264" s="216" t="s">
        <v>104083</v>
      </c>
      <c r="D33264" s="215" t="s">
        <v>104084</v>
      </c>
    </row>
    <row r="33265" spans="1:4">
      <c r="A33265" s="215" t="s">
        <v>104085</v>
      </c>
      <c r="B33265" s="215">
        <v>1</v>
      </c>
      <c r="C33265" s="216" t="s">
        <v>104086</v>
      </c>
      <c r="D33265" s="215" t="s">
        <v>104087</v>
      </c>
    </row>
    <row r="33266" spans="1:4">
      <c r="A33266" s="215" t="s">
        <v>104088</v>
      </c>
      <c r="B33266" s="215">
        <v>1</v>
      </c>
      <c r="C33266" s="216" t="s">
        <v>104089</v>
      </c>
      <c r="D33266" s="215" t="s">
        <v>104090</v>
      </c>
    </row>
    <row r="33267" spans="1:4">
      <c r="A33267" s="215" t="s">
        <v>104091</v>
      </c>
      <c r="B33267" s="215">
        <v>2</v>
      </c>
      <c r="C33267" s="216" t="s">
        <v>104092</v>
      </c>
      <c r="D33267" s="215" t="s">
        <v>104093</v>
      </c>
    </row>
    <row r="33268" spans="1:4">
      <c r="A33268" s="215" t="s">
        <v>104094</v>
      </c>
      <c r="B33268" s="215">
        <v>1</v>
      </c>
      <c r="C33268" s="216" t="s">
        <v>104095</v>
      </c>
      <c r="D33268" s="215" t="s">
        <v>104096</v>
      </c>
    </row>
    <row r="33269" spans="1:4">
      <c r="A33269" s="215" t="s">
        <v>104097</v>
      </c>
      <c r="B33269" s="215">
        <v>2</v>
      </c>
      <c r="C33269" s="216" t="s">
        <v>104098</v>
      </c>
      <c r="D33269" s="215" t="s">
        <v>103738</v>
      </c>
    </row>
    <row r="33270" spans="1:4">
      <c r="A33270" s="215" t="s">
        <v>104099</v>
      </c>
      <c r="B33270" s="215">
        <v>1</v>
      </c>
      <c r="C33270" s="216" t="s">
        <v>104100</v>
      </c>
      <c r="D33270" s="215" t="s">
        <v>104101</v>
      </c>
    </row>
    <row r="33271" spans="1:4">
      <c r="A33271" s="215" t="s">
        <v>104102</v>
      </c>
      <c r="B33271" s="215">
        <v>1</v>
      </c>
      <c r="C33271" s="216" t="s">
        <v>104103</v>
      </c>
      <c r="D33271" s="215" t="s">
        <v>104104</v>
      </c>
    </row>
    <row r="33272" spans="1:4">
      <c r="A33272" s="215" t="s">
        <v>111642</v>
      </c>
      <c r="B33272" s="215">
        <v>1</v>
      </c>
      <c r="C33272" s="216" t="s">
        <v>111643</v>
      </c>
      <c r="D33272" s="215" t="s">
        <v>111644</v>
      </c>
    </row>
    <row r="33273" spans="1:4">
      <c r="A33273" s="215" t="s">
        <v>104105</v>
      </c>
      <c r="B33273" s="215">
        <v>1</v>
      </c>
      <c r="C33273" s="216" t="s">
        <v>104106</v>
      </c>
      <c r="D33273" s="215" t="s">
        <v>104107</v>
      </c>
    </row>
    <row r="33274" spans="1:4">
      <c r="A33274" s="215" t="s">
        <v>104108</v>
      </c>
      <c r="B33274" s="215">
        <v>1</v>
      </c>
      <c r="C33274" s="216" t="s">
        <v>104109</v>
      </c>
      <c r="D33274" s="215" t="s">
        <v>104110</v>
      </c>
    </row>
    <row r="33275" spans="1:4">
      <c r="A33275" s="215" t="s">
        <v>104111</v>
      </c>
      <c r="B33275" s="215">
        <v>1</v>
      </c>
      <c r="C33275" s="216" t="s">
        <v>104112</v>
      </c>
      <c r="D33275" s="215" t="s">
        <v>103754</v>
      </c>
    </row>
    <row r="33276" spans="1:4">
      <c r="A33276" s="215" t="s">
        <v>104113</v>
      </c>
      <c r="B33276" s="215">
        <v>1</v>
      </c>
      <c r="C33276" s="216" t="s">
        <v>104114</v>
      </c>
      <c r="D33276" s="215" t="s">
        <v>104115</v>
      </c>
    </row>
    <row r="33277" spans="1:4">
      <c r="A33277" s="215" t="s">
        <v>104116</v>
      </c>
      <c r="B33277" s="215">
        <v>1</v>
      </c>
      <c r="C33277" s="216" t="s">
        <v>104117</v>
      </c>
      <c r="D33277" s="215" t="s">
        <v>104118</v>
      </c>
    </row>
    <row r="33278" spans="1:4">
      <c r="A33278" s="215" t="s">
        <v>104119</v>
      </c>
      <c r="B33278" s="215">
        <v>1</v>
      </c>
      <c r="C33278" s="216" t="s">
        <v>104120</v>
      </c>
      <c r="D33278" s="215" t="s">
        <v>104121</v>
      </c>
    </row>
    <row r="33279" spans="1:4">
      <c r="A33279" s="215" t="s">
        <v>111645</v>
      </c>
      <c r="B33279" s="215">
        <v>1</v>
      </c>
      <c r="C33279" s="216" t="s">
        <v>111646</v>
      </c>
      <c r="D33279" s="215" t="s">
        <v>111647</v>
      </c>
    </row>
    <row r="33280" spans="1:4">
      <c r="A33280" s="215" t="s">
        <v>104122</v>
      </c>
      <c r="B33280" s="215">
        <v>1</v>
      </c>
      <c r="C33280" s="216" t="s">
        <v>104123</v>
      </c>
      <c r="D33280" s="215" t="s">
        <v>104124</v>
      </c>
    </row>
    <row r="33281" spans="1:4">
      <c r="A33281" s="215" t="s">
        <v>104125</v>
      </c>
      <c r="B33281" s="215">
        <v>1</v>
      </c>
      <c r="C33281" s="216" t="s">
        <v>104126</v>
      </c>
      <c r="D33281" s="215" t="s">
        <v>104127</v>
      </c>
    </row>
    <row r="33282" spans="1:4">
      <c r="A33282" s="215" t="s">
        <v>104128</v>
      </c>
      <c r="B33282" s="215">
        <v>1</v>
      </c>
      <c r="C33282" s="216" t="s">
        <v>104129</v>
      </c>
      <c r="D33282" s="215" t="s">
        <v>104130</v>
      </c>
    </row>
    <row r="33283" spans="1:4">
      <c r="A33283" s="215" t="s">
        <v>104131</v>
      </c>
      <c r="B33283" s="215">
        <v>1</v>
      </c>
      <c r="C33283" s="216" t="s">
        <v>104132</v>
      </c>
      <c r="D33283" s="215" t="s">
        <v>104133</v>
      </c>
    </row>
    <row r="33284" spans="1:4">
      <c r="A33284" s="215" t="s">
        <v>104134</v>
      </c>
      <c r="B33284" s="215">
        <v>1</v>
      </c>
      <c r="C33284" s="216" t="s">
        <v>104135</v>
      </c>
      <c r="D33284" s="215" t="s">
        <v>104136</v>
      </c>
    </row>
    <row r="33285" spans="1:4">
      <c r="A33285" s="215" t="s">
        <v>104137</v>
      </c>
      <c r="B33285" s="215">
        <v>1</v>
      </c>
      <c r="C33285" s="216" t="s">
        <v>104138</v>
      </c>
      <c r="D33285" s="215" t="s">
        <v>104139</v>
      </c>
    </row>
    <row r="33286" spans="1:4">
      <c r="A33286" s="215" t="s">
        <v>104140</v>
      </c>
      <c r="B33286" s="215">
        <v>1</v>
      </c>
      <c r="C33286" s="216" t="s">
        <v>104141</v>
      </c>
      <c r="D33286" s="215" t="s">
        <v>104142</v>
      </c>
    </row>
    <row r="33287" spans="1:4">
      <c r="A33287" s="215" t="s">
        <v>104143</v>
      </c>
      <c r="B33287" s="215">
        <v>1</v>
      </c>
      <c r="C33287" s="216" t="s">
        <v>104144</v>
      </c>
      <c r="D33287" s="215" t="s">
        <v>104145</v>
      </c>
    </row>
    <row r="33288" spans="1:4">
      <c r="A33288" s="215" t="s">
        <v>104146</v>
      </c>
      <c r="B33288" s="215">
        <v>1</v>
      </c>
      <c r="C33288" s="216" t="s">
        <v>104147</v>
      </c>
      <c r="D33288" s="215" t="s">
        <v>104148</v>
      </c>
    </row>
    <row r="33289" spans="1:4">
      <c r="A33289" s="215" t="s">
        <v>104149</v>
      </c>
      <c r="B33289" s="215">
        <v>1</v>
      </c>
      <c r="C33289" s="216" t="s">
        <v>104150</v>
      </c>
      <c r="D33289" s="215" t="s">
        <v>111648</v>
      </c>
    </row>
    <row r="33290" spans="1:4">
      <c r="A33290" s="215" t="s">
        <v>104151</v>
      </c>
      <c r="B33290" s="215">
        <v>1</v>
      </c>
      <c r="C33290" s="216" t="s">
        <v>104152</v>
      </c>
      <c r="D33290" s="215" t="s">
        <v>104153</v>
      </c>
    </row>
    <row r="33291" spans="1:4">
      <c r="A33291" s="215" t="s">
        <v>104154</v>
      </c>
      <c r="B33291" s="215">
        <v>1</v>
      </c>
      <c r="C33291" s="216" t="s">
        <v>104155</v>
      </c>
      <c r="D33291" s="215" t="s">
        <v>104156</v>
      </c>
    </row>
    <row r="33292" spans="1:4">
      <c r="A33292" s="215" t="s">
        <v>104157</v>
      </c>
      <c r="B33292" s="215">
        <v>1</v>
      </c>
      <c r="C33292" s="216" t="s">
        <v>104158</v>
      </c>
      <c r="D33292" s="215" t="s">
        <v>104159</v>
      </c>
    </row>
    <row r="33293" spans="1:4">
      <c r="A33293" s="215" t="s">
        <v>104160</v>
      </c>
      <c r="B33293" s="215">
        <v>1</v>
      </c>
      <c r="C33293" s="216" t="s">
        <v>104161</v>
      </c>
      <c r="D33293" s="215" t="s">
        <v>104162</v>
      </c>
    </row>
    <row r="33294" spans="1:4">
      <c r="A33294" s="215" t="s">
        <v>104163</v>
      </c>
      <c r="B33294" s="215">
        <v>1</v>
      </c>
      <c r="C33294" s="216" t="s">
        <v>104164</v>
      </c>
      <c r="D33294" s="215" t="s">
        <v>104165</v>
      </c>
    </row>
    <row r="33295" spans="1:4">
      <c r="A33295" s="215" t="s">
        <v>104166</v>
      </c>
      <c r="B33295" s="215">
        <v>1</v>
      </c>
      <c r="C33295" s="216" t="s">
        <v>104167</v>
      </c>
      <c r="D33295" s="215" t="s">
        <v>104168</v>
      </c>
    </row>
    <row r="33296" spans="1:4">
      <c r="A33296" s="215" t="s">
        <v>104169</v>
      </c>
      <c r="B33296" s="215">
        <v>1</v>
      </c>
      <c r="C33296" s="216" t="s">
        <v>104170</v>
      </c>
      <c r="D33296" s="215" t="s">
        <v>104171</v>
      </c>
    </row>
    <row r="33297" spans="1:4">
      <c r="A33297" s="215" t="s">
        <v>104172</v>
      </c>
      <c r="B33297" s="215">
        <v>1</v>
      </c>
      <c r="C33297" s="216" t="s">
        <v>104173</v>
      </c>
      <c r="D33297" s="215" t="s">
        <v>104174</v>
      </c>
    </row>
    <row r="33298" spans="1:4">
      <c r="A33298" s="215" t="s">
        <v>104175</v>
      </c>
      <c r="B33298" s="215">
        <v>1</v>
      </c>
      <c r="C33298" s="216" t="s">
        <v>104176</v>
      </c>
      <c r="D33298" s="215" t="s">
        <v>104177</v>
      </c>
    </row>
    <row r="33299" spans="1:4">
      <c r="A33299" s="215" t="s">
        <v>104178</v>
      </c>
      <c r="B33299" s="215">
        <v>1</v>
      </c>
      <c r="C33299" s="216" t="s">
        <v>104179</v>
      </c>
      <c r="D33299" s="215" t="s">
        <v>104180</v>
      </c>
    </row>
    <row r="33300" spans="1:4">
      <c r="A33300" s="215" t="s">
        <v>104181</v>
      </c>
      <c r="B33300" s="215">
        <v>1</v>
      </c>
      <c r="C33300" s="216" t="s">
        <v>104182</v>
      </c>
      <c r="D33300" s="215" t="s">
        <v>104183</v>
      </c>
    </row>
    <row r="33301" spans="1:4">
      <c r="A33301" s="215" t="s">
        <v>104184</v>
      </c>
      <c r="B33301" s="215">
        <v>1</v>
      </c>
      <c r="C33301" s="216" t="s">
        <v>104185</v>
      </c>
      <c r="D33301" s="215" t="s">
        <v>104186</v>
      </c>
    </row>
    <row r="33302" spans="1:4">
      <c r="A33302" s="215" t="s">
        <v>104187</v>
      </c>
      <c r="B33302" s="215">
        <v>1</v>
      </c>
      <c r="C33302" s="216" t="s">
        <v>104188</v>
      </c>
      <c r="D33302" s="215" t="s">
        <v>104189</v>
      </c>
    </row>
    <row r="33303" spans="1:4">
      <c r="A33303" s="215" t="s">
        <v>104190</v>
      </c>
      <c r="B33303" s="215">
        <v>1</v>
      </c>
      <c r="C33303" s="216" t="s">
        <v>104191</v>
      </c>
      <c r="D33303" s="215" t="s">
        <v>104192</v>
      </c>
    </row>
    <row r="33304" spans="1:4">
      <c r="A33304" s="215" t="s">
        <v>104193</v>
      </c>
      <c r="B33304" s="215">
        <v>1</v>
      </c>
      <c r="C33304" s="216" t="s">
        <v>104194</v>
      </c>
      <c r="D33304" s="215" t="s">
        <v>104195</v>
      </c>
    </row>
    <row r="33305" spans="1:4">
      <c r="A33305" s="215" t="s">
        <v>104196</v>
      </c>
      <c r="B33305" s="215">
        <v>1</v>
      </c>
      <c r="C33305" s="216" t="s">
        <v>111649</v>
      </c>
      <c r="D33305" s="215" t="s">
        <v>104081</v>
      </c>
    </row>
    <row r="33306" spans="1:4">
      <c r="A33306" s="215" t="s">
        <v>104197</v>
      </c>
      <c r="B33306" s="215">
        <v>1</v>
      </c>
      <c r="C33306" s="216" t="s">
        <v>104198</v>
      </c>
      <c r="D33306" s="215" t="s">
        <v>104199</v>
      </c>
    </row>
    <row r="33307" spans="1:4">
      <c r="A33307" s="215" t="s">
        <v>104200</v>
      </c>
      <c r="B33307" s="215">
        <v>1</v>
      </c>
      <c r="C33307" s="216" t="s">
        <v>104201</v>
      </c>
      <c r="D33307" s="215" t="s">
        <v>104202</v>
      </c>
    </row>
    <row r="33308" spans="1:4">
      <c r="A33308" s="215" t="s">
        <v>104203</v>
      </c>
      <c r="B33308" s="215">
        <v>1</v>
      </c>
      <c r="C33308" s="216" t="s">
        <v>104204</v>
      </c>
      <c r="D33308" s="215" t="s">
        <v>104205</v>
      </c>
    </row>
    <row r="33309" spans="1:4">
      <c r="A33309" s="215" t="s">
        <v>104206</v>
      </c>
      <c r="B33309" s="215">
        <v>2</v>
      </c>
      <c r="C33309" s="216" t="s">
        <v>111650</v>
      </c>
      <c r="D33309" s="215" t="s">
        <v>104207</v>
      </c>
    </row>
    <row r="33310" spans="1:4">
      <c r="A33310" s="215" t="s">
        <v>104208</v>
      </c>
      <c r="B33310" s="215">
        <v>1</v>
      </c>
      <c r="C33310" s="216" t="s">
        <v>104209</v>
      </c>
      <c r="D33310" s="215" t="s">
        <v>104210</v>
      </c>
    </row>
    <row r="33311" spans="1:4">
      <c r="A33311" s="215" t="s">
        <v>104211</v>
      </c>
      <c r="B33311" s="215">
        <v>1</v>
      </c>
      <c r="C33311" s="216" t="s">
        <v>104212</v>
      </c>
      <c r="D33311" s="215" t="s">
        <v>104213</v>
      </c>
    </row>
    <row r="33312" spans="1:4">
      <c r="A33312" s="215" t="s">
        <v>104214</v>
      </c>
      <c r="B33312" s="215">
        <v>1</v>
      </c>
      <c r="C33312" s="216" t="s">
        <v>104215</v>
      </c>
      <c r="D33312" s="215" t="s">
        <v>104216</v>
      </c>
    </row>
    <row r="33313" spans="1:4">
      <c r="A33313" s="215" t="s">
        <v>104217</v>
      </c>
      <c r="B33313" s="215">
        <v>1</v>
      </c>
      <c r="C33313" s="216" t="s">
        <v>104218</v>
      </c>
      <c r="D33313" s="215" t="s">
        <v>104219</v>
      </c>
    </row>
    <row r="33314" spans="1:4">
      <c r="A33314" s="215" t="s">
        <v>104220</v>
      </c>
      <c r="B33314" s="215">
        <v>1</v>
      </c>
      <c r="C33314" s="216" t="s">
        <v>104221</v>
      </c>
      <c r="D33314" s="215" t="s">
        <v>104222</v>
      </c>
    </row>
    <row r="33315" spans="1:4">
      <c r="A33315" s="215" t="s">
        <v>104223</v>
      </c>
      <c r="B33315" s="215">
        <v>1</v>
      </c>
      <c r="C33315" s="216" t="s">
        <v>104224</v>
      </c>
      <c r="D33315" s="215" t="s">
        <v>104225</v>
      </c>
    </row>
    <row r="33316" spans="1:4">
      <c r="A33316" s="215" t="s">
        <v>104226</v>
      </c>
      <c r="B33316" s="215">
        <v>1</v>
      </c>
      <c r="C33316" s="216" t="s">
        <v>104227</v>
      </c>
      <c r="D33316" s="215" t="s">
        <v>104228</v>
      </c>
    </row>
    <row r="33317" spans="1:4">
      <c r="A33317" s="215" t="s">
        <v>104229</v>
      </c>
      <c r="B33317" s="215">
        <v>1</v>
      </c>
      <c r="C33317" s="216" t="s">
        <v>104230</v>
      </c>
      <c r="D33317" s="215" t="s">
        <v>104231</v>
      </c>
    </row>
    <row r="33318" spans="1:4">
      <c r="A33318" s="215" t="s">
        <v>104232</v>
      </c>
      <c r="B33318" s="215">
        <v>1</v>
      </c>
      <c r="C33318" s="216" t="s">
        <v>104233</v>
      </c>
      <c r="D33318" s="215" t="s">
        <v>104234</v>
      </c>
    </row>
    <row r="33319" spans="1:4">
      <c r="A33319" s="215" t="s">
        <v>104235</v>
      </c>
      <c r="B33319" s="215">
        <v>1</v>
      </c>
      <c r="C33319" s="216" t="s">
        <v>104236</v>
      </c>
      <c r="D33319" s="215" t="s">
        <v>104237</v>
      </c>
    </row>
    <row r="33320" spans="1:4">
      <c r="A33320" s="215" t="s">
        <v>104238</v>
      </c>
      <c r="B33320" s="215">
        <v>1</v>
      </c>
      <c r="C33320" s="216" t="s">
        <v>104239</v>
      </c>
      <c r="D33320" s="215" t="s">
        <v>104110</v>
      </c>
    </row>
    <row r="33321" spans="1:4">
      <c r="A33321" s="215" t="s">
        <v>104240</v>
      </c>
      <c r="B33321" s="215">
        <v>1</v>
      </c>
      <c r="C33321" s="216" t="s">
        <v>104241</v>
      </c>
      <c r="D33321" s="215" t="s">
        <v>111651</v>
      </c>
    </row>
    <row r="33322" spans="1:4">
      <c r="A33322" s="215" t="s">
        <v>104242</v>
      </c>
      <c r="B33322" s="215">
        <v>1</v>
      </c>
      <c r="C33322" s="216" t="s">
        <v>104243</v>
      </c>
      <c r="D33322" s="215" t="s">
        <v>104115</v>
      </c>
    </row>
    <row r="33323" spans="1:4">
      <c r="A33323" s="215" t="s">
        <v>104244</v>
      </c>
      <c r="B33323" s="215">
        <v>1</v>
      </c>
      <c r="C33323" s="216" t="s">
        <v>104245</v>
      </c>
      <c r="D33323" s="215" t="s">
        <v>104246</v>
      </c>
    </row>
    <row r="33324" spans="1:4">
      <c r="A33324" s="215" t="s">
        <v>104247</v>
      </c>
      <c r="B33324" s="215">
        <v>1</v>
      </c>
      <c r="C33324" s="216" t="s">
        <v>104248</v>
      </c>
      <c r="D33324" s="215" t="s">
        <v>104249</v>
      </c>
    </row>
    <row r="33325" spans="1:4">
      <c r="A33325" s="215" t="s">
        <v>104250</v>
      </c>
      <c r="B33325" s="215">
        <v>1</v>
      </c>
      <c r="C33325" s="216" t="s">
        <v>104251</v>
      </c>
      <c r="D33325" s="215" t="s">
        <v>104252</v>
      </c>
    </row>
    <row r="33326" spans="1:4">
      <c r="A33326" s="215" t="s">
        <v>104253</v>
      </c>
      <c r="B33326" s="215">
        <v>1</v>
      </c>
      <c r="C33326" s="216" t="s">
        <v>104254</v>
      </c>
      <c r="D33326" s="215" t="s">
        <v>104255</v>
      </c>
    </row>
    <row r="33327" spans="1:4">
      <c r="A33327" s="215" t="s">
        <v>104256</v>
      </c>
      <c r="B33327" s="215">
        <v>1</v>
      </c>
      <c r="C33327" s="216" t="s">
        <v>104257</v>
      </c>
      <c r="D33327" s="215" t="s">
        <v>104258</v>
      </c>
    </row>
    <row r="33328" spans="1:4">
      <c r="A33328" s="215" t="s">
        <v>104259</v>
      </c>
      <c r="B33328" s="215">
        <v>1</v>
      </c>
      <c r="C33328" s="216" t="s">
        <v>104260</v>
      </c>
      <c r="D33328" s="215" t="s">
        <v>104261</v>
      </c>
    </row>
    <row r="33329" spans="1:4">
      <c r="A33329" s="215" t="s">
        <v>104262</v>
      </c>
      <c r="B33329" s="215">
        <v>1</v>
      </c>
      <c r="C33329" s="216" t="s">
        <v>104263</v>
      </c>
      <c r="D33329" s="215" t="s">
        <v>104264</v>
      </c>
    </row>
    <row r="33330" spans="1:4">
      <c r="A33330" s="215" t="s">
        <v>104265</v>
      </c>
      <c r="B33330" s="215">
        <v>1</v>
      </c>
      <c r="C33330" s="216" t="s">
        <v>104266</v>
      </c>
      <c r="D33330" s="215" t="s">
        <v>104267</v>
      </c>
    </row>
    <row r="33331" spans="1:4">
      <c r="A33331" s="215" t="s">
        <v>104268</v>
      </c>
      <c r="B33331" s="215">
        <v>1</v>
      </c>
      <c r="C33331" s="216" t="s">
        <v>104269</v>
      </c>
      <c r="D33331" s="215" t="s">
        <v>104270</v>
      </c>
    </row>
    <row r="33332" spans="1:4">
      <c r="A33332" s="215" t="s">
        <v>104271</v>
      </c>
      <c r="B33332" s="215">
        <v>1</v>
      </c>
      <c r="C33332" s="216" t="s">
        <v>104272</v>
      </c>
      <c r="D33332" s="215" t="s">
        <v>104273</v>
      </c>
    </row>
    <row r="33333" spans="1:4">
      <c r="A33333" s="215" t="s">
        <v>104274</v>
      </c>
      <c r="B33333" s="215">
        <v>1</v>
      </c>
      <c r="C33333" s="216" t="s">
        <v>104275</v>
      </c>
      <c r="D33333" s="215" t="s">
        <v>103754</v>
      </c>
    </row>
    <row r="33334" spans="1:4">
      <c r="A33334" s="215" t="s">
        <v>104276</v>
      </c>
      <c r="B33334" s="215">
        <v>1</v>
      </c>
      <c r="C33334" s="216" t="s">
        <v>104277</v>
      </c>
      <c r="D33334" s="215" t="s">
        <v>104278</v>
      </c>
    </row>
    <row r="33335" spans="1:4">
      <c r="A33335" s="215" t="s">
        <v>104279</v>
      </c>
      <c r="B33335" s="215">
        <v>1</v>
      </c>
      <c r="C33335" s="216" t="s">
        <v>104280</v>
      </c>
      <c r="D33335" s="215" t="s">
        <v>102987</v>
      </c>
    </row>
    <row r="33336" spans="1:4">
      <c r="A33336" s="215" t="s">
        <v>104281</v>
      </c>
      <c r="B33336" s="215">
        <v>1</v>
      </c>
      <c r="C33336" s="216" t="s">
        <v>104282</v>
      </c>
      <c r="D33336" s="215" t="s">
        <v>104283</v>
      </c>
    </row>
    <row r="33337" spans="1:4">
      <c r="A33337" s="215" t="s">
        <v>104284</v>
      </c>
      <c r="B33337" s="215">
        <v>1</v>
      </c>
      <c r="C33337" s="216" t="s">
        <v>104285</v>
      </c>
      <c r="D33337" s="215" t="s">
        <v>104286</v>
      </c>
    </row>
    <row r="33338" spans="1:4">
      <c r="A33338" s="215" t="s">
        <v>104287</v>
      </c>
      <c r="B33338" s="215">
        <v>1</v>
      </c>
      <c r="C33338" s="216" t="s">
        <v>104288</v>
      </c>
      <c r="D33338" s="215" t="s">
        <v>104289</v>
      </c>
    </row>
    <row r="33339" spans="1:4">
      <c r="A33339" s="215" t="s">
        <v>104290</v>
      </c>
      <c r="B33339" s="215">
        <v>1</v>
      </c>
      <c r="C33339" s="216" t="s">
        <v>104291</v>
      </c>
      <c r="D33339" s="215" t="s">
        <v>111652</v>
      </c>
    </row>
    <row r="33340" spans="1:4">
      <c r="A33340" s="215" t="s">
        <v>104292</v>
      </c>
      <c r="B33340" s="215">
        <v>1</v>
      </c>
      <c r="C33340" s="216" t="s">
        <v>104293</v>
      </c>
      <c r="D33340" s="215" t="s">
        <v>104294</v>
      </c>
    </row>
    <row r="33341" spans="1:4">
      <c r="A33341" s="215" t="s">
        <v>104295</v>
      </c>
      <c r="B33341" s="215">
        <v>1</v>
      </c>
      <c r="C33341" s="216" t="s">
        <v>104296</v>
      </c>
      <c r="D33341" s="215" t="s">
        <v>104297</v>
      </c>
    </row>
    <row r="33342" spans="1:4">
      <c r="A33342" s="215" t="s">
        <v>104298</v>
      </c>
      <c r="B33342" s="215">
        <v>1</v>
      </c>
      <c r="C33342" s="216" t="s">
        <v>104299</v>
      </c>
      <c r="D33342" s="215" t="s">
        <v>104300</v>
      </c>
    </row>
    <row r="33343" spans="1:4">
      <c r="A33343" s="215" t="s">
        <v>104301</v>
      </c>
      <c r="B33343" s="215">
        <v>1</v>
      </c>
      <c r="C33343" s="216" t="s">
        <v>104302</v>
      </c>
      <c r="D33343" s="215" t="s">
        <v>104303</v>
      </c>
    </row>
    <row r="33344" spans="1:4">
      <c r="A33344" s="215" t="s">
        <v>104304</v>
      </c>
      <c r="B33344" s="215">
        <v>1</v>
      </c>
      <c r="C33344" s="216" t="s">
        <v>104305</v>
      </c>
      <c r="D33344" s="215" t="s">
        <v>104306</v>
      </c>
    </row>
    <row r="33345" spans="1:4">
      <c r="A33345" s="215" t="s">
        <v>104307</v>
      </c>
      <c r="B33345" s="215">
        <v>1</v>
      </c>
      <c r="C33345" s="216" t="s">
        <v>104308</v>
      </c>
      <c r="D33345" s="215" t="s">
        <v>104309</v>
      </c>
    </row>
    <row r="33346" spans="1:4">
      <c r="A33346" s="215" t="s">
        <v>104310</v>
      </c>
      <c r="B33346" s="215">
        <v>1</v>
      </c>
      <c r="C33346" s="216" t="s">
        <v>104311</v>
      </c>
      <c r="D33346" s="215" t="s">
        <v>104312</v>
      </c>
    </row>
    <row r="33347" spans="1:4">
      <c r="A33347" s="215" t="s">
        <v>104313</v>
      </c>
      <c r="B33347" s="215">
        <v>1</v>
      </c>
      <c r="C33347" s="216" t="s">
        <v>104314</v>
      </c>
      <c r="D33347" s="215" t="s">
        <v>104315</v>
      </c>
    </row>
    <row r="33348" spans="1:4">
      <c r="A33348" s="215" t="s">
        <v>104316</v>
      </c>
      <c r="B33348" s="215">
        <v>1</v>
      </c>
      <c r="C33348" s="216" t="s">
        <v>104317</v>
      </c>
      <c r="D33348" s="215" t="s">
        <v>104318</v>
      </c>
    </row>
    <row r="33349" spans="1:4">
      <c r="A33349" s="215" t="s">
        <v>104319</v>
      </c>
      <c r="B33349" s="215">
        <v>2</v>
      </c>
      <c r="C33349" s="216" t="s">
        <v>104320</v>
      </c>
      <c r="D33349" s="215" t="s">
        <v>104321</v>
      </c>
    </row>
    <row r="33350" spans="1:4">
      <c r="A33350" s="215" t="s">
        <v>104322</v>
      </c>
      <c r="B33350" s="215">
        <v>2</v>
      </c>
      <c r="C33350" s="216" t="s">
        <v>104323</v>
      </c>
      <c r="D33350" s="215" t="s">
        <v>104324</v>
      </c>
    </row>
    <row r="33351" spans="1:4">
      <c r="A33351" s="215" t="s">
        <v>104325</v>
      </c>
      <c r="B33351" s="215">
        <v>1</v>
      </c>
      <c r="C33351" s="216" t="s">
        <v>104326</v>
      </c>
      <c r="D33351" s="215" t="s">
        <v>104327</v>
      </c>
    </row>
    <row r="33352" spans="1:4">
      <c r="A33352" s="215" t="s">
        <v>104328</v>
      </c>
      <c r="B33352" s="215">
        <v>1</v>
      </c>
      <c r="C33352" s="216" t="s">
        <v>104329</v>
      </c>
      <c r="D33352" s="215" t="s">
        <v>104330</v>
      </c>
    </row>
    <row r="33353" spans="1:4">
      <c r="A33353" s="215" t="s">
        <v>111653</v>
      </c>
      <c r="B33353" s="215">
        <v>1</v>
      </c>
      <c r="C33353" s="216" t="s">
        <v>111654</v>
      </c>
      <c r="D33353" s="215" t="s">
        <v>111655</v>
      </c>
    </row>
    <row r="33354" spans="1:4">
      <c r="A33354" s="215" t="s">
        <v>104331</v>
      </c>
      <c r="B33354" s="215">
        <v>1</v>
      </c>
      <c r="C33354" s="216" t="s">
        <v>104332</v>
      </c>
      <c r="D33354" s="215" t="s">
        <v>104333</v>
      </c>
    </row>
    <row r="33355" spans="1:4">
      <c r="A33355" s="215" t="s">
        <v>104334</v>
      </c>
      <c r="B33355" s="215">
        <v>1</v>
      </c>
      <c r="C33355" s="216" t="s">
        <v>104335</v>
      </c>
      <c r="D33355" s="215" t="s">
        <v>104336</v>
      </c>
    </row>
    <row r="33356" spans="1:4">
      <c r="A33356" s="215" t="s">
        <v>104337</v>
      </c>
      <c r="B33356" s="215">
        <v>1</v>
      </c>
      <c r="C33356" s="216" t="s">
        <v>104338</v>
      </c>
      <c r="D33356" s="215" t="s">
        <v>104339</v>
      </c>
    </row>
    <row r="33357" spans="1:4">
      <c r="A33357" s="215" t="s">
        <v>104340</v>
      </c>
      <c r="B33357" s="215">
        <v>1</v>
      </c>
      <c r="C33357" s="216" t="s">
        <v>104341</v>
      </c>
      <c r="D33357" s="215" t="s">
        <v>104342</v>
      </c>
    </row>
    <row r="33358" spans="1:4">
      <c r="A33358" s="215" t="s">
        <v>104343</v>
      </c>
      <c r="B33358" s="215">
        <v>1</v>
      </c>
      <c r="C33358" s="216" t="s">
        <v>104344</v>
      </c>
      <c r="D33358" s="215" t="s">
        <v>104345</v>
      </c>
    </row>
    <row r="33359" spans="1:4">
      <c r="A33359" s="215" t="s">
        <v>104346</v>
      </c>
      <c r="B33359" s="215">
        <v>1</v>
      </c>
      <c r="C33359" s="216" t="s">
        <v>104347</v>
      </c>
      <c r="D33359" s="215" t="s">
        <v>104348</v>
      </c>
    </row>
    <row r="33360" spans="1:4">
      <c r="A33360" s="215" t="s">
        <v>104349</v>
      </c>
      <c r="B33360" s="215">
        <v>1</v>
      </c>
      <c r="C33360" s="216" t="s">
        <v>104350</v>
      </c>
      <c r="D33360" s="215" t="s">
        <v>104351</v>
      </c>
    </row>
    <row r="33361" spans="1:4">
      <c r="A33361" s="215" t="s">
        <v>104352</v>
      </c>
      <c r="B33361" s="215">
        <v>1</v>
      </c>
      <c r="C33361" s="216" t="s">
        <v>104353</v>
      </c>
      <c r="D33361" s="215" t="s">
        <v>104354</v>
      </c>
    </row>
    <row r="33362" spans="1:4">
      <c r="A33362" s="215" t="s">
        <v>104355</v>
      </c>
      <c r="B33362" s="215">
        <v>1</v>
      </c>
      <c r="C33362" s="216" t="s">
        <v>104356</v>
      </c>
      <c r="D33362" s="215" t="s">
        <v>104357</v>
      </c>
    </row>
    <row r="33363" spans="1:4">
      <c r="A33363" s="215" t="s">
        <v>104358</v>
      </c>
      <c r="B33363" s="215">
        <v>1</v>
      </c>
      <c r="C33363" s="216" t="s">
        <v>104359</v>
      </c>
      <c r="D33363" s="215" t="s">
        <v>104360</v>
      </c>
    </row>
    <row r="33364" spans="1:4">
      <c r="A33364" s="215" t="s">
        <v>104361</v>
      </c>
      <c r="B33364" s="215">
        <v>1</v>
      </c>
      <c r="C33364" s="216" t="s">
        <v>104362</v>
      </c>
      <c r="D33364" s="215" t="s">
        <v>104363</v>
      </c>
    </row>
    <row r="33365" spans="1:4">
      <c r="A33365" s="215" t="s">
        <v>104364</v>
      </c>
      <c r="B33365" s="215">
        <v>1</v>
      </c>
      <c r="C33365" s="216" t="s">
        <v>104365</v>
      </c>
      <c r="D33365" s="215" t="s">
        <v>104366</v>
      </c>
    </row>
    <row r="33366" spans="1:4">
      <c r="A33366" s="215" t="s">
        <v>104367</v>
      </c>
      <c r="B33366" s="215">
        <v>1</v>
      </c>
      <c r="C33366" s="216" t="s">
        <v>104368</v>
      </c>
      <c r="D33366" s="215" t="s">
        <v>104369</v>
      </c>
    </row>
    <row r="33367" spans="1:4">
      <c r="A33367" s="215" t="s">
        <v>104370</v>
      </c>
      <c r="B33367" s="215">
        <v>1</v>
      </c>
      <c r="C33367" s="216" t="s">
        <v>104371</v>
      </c>
      <c r="D33367" s="215" t="s">
        <v>104372</v>
      </c>
    </row>
    <row r="33368" spans="1:4">
      <c r="A33368" s="215" t="s">
        <v>104373</v>
      </c>
      <c r="B33368" s="215">
        <v>1</v>
      </c>
      <c r="C33368" s="216" t="s">
        <v>104374</v>
      </c>
      <c r="D33368" s="215" t="s">
        <v>104375</v>
      </c>
    </row>
    <row r="33369" spans="1:4">
      <c r="A33369" s="215" t="s">
        <v>104376</v>
      </c>
      <c r="B33369" s="215">
        <v>1</v>
      </c>
      <c r="C33369" s="216" t="s">
        <v>104377</v>
      </c>
      <c r="D33369" s="215" t="s">
        <v>104378</v>
      </c>
    </row>
    <row r="33370" spans="1:4">
      <c r="A33370" s="215" t="s">
        <v>104379</v>
      </c>
      <c r="B33370" s="215">
        <v>1</v>
      </c>
      <c r="C33370" s="216" t="s">
        <v>104380</v>
      </c>
      <c r="D33370" s="215" t="s">
        <v>104381</v>
      </c>
    </row>
    <row r="33371" spans="1:4">
      <c r="A33371" s="215" t="s">
        <v>104382</v>
      </c>
      <c r="B33371" s="215">
        <v>1</v>
      </c>
      <c r="C33371" s="216" t="s">
        <v>104383</v>
      </c>
      <c r="D33371" s="215" t="s">
        <v>104384</v>
      </c>
    </row>
    <row r="33372" spans="1:4">
      <c r="A33372" s="215" t="s">
        <v>104385</v>
      </c>
      <c r="B33372" s="215">
        <v>1</v>
      </c>
      <c r="C33372" s="216" t="s">
        <v>104386</v>
      </c>
      <c r="D33372" s="215" t="s">
        <v>104387</v>
      </c>
    </row>
    <row r="33373" spans="1:4">
      <c r="A33373" s="215" t="s">
        <v>104388</v>
      </c>
      <c r="B33373" s="215">
        <v>1</v>
      </c>
      <c r="C33373" s="216" t="s">
        <v>104389</v>
      </c>
      <c r="D33373" s="215" t="s">
        <v>104390</v>
      </c>
    </row>
    <row r="33374" spans="1:4">
      <c r="A33374" s="215" t="s">
        <v>104391</v>
      </c>
      <c r="B33374" s="215">
        <v>1</v>
      </c>
      <c r="C33374" s="216" t="s">
        <v>104392</v>
      </c>
      <c r="D33374" s="215" t="s">
        <v>104393</v>
      </c>
    </row>
    <row r="33375" spans="1:4">
      <c r="A33375" s="215" t="s">
        <v>104394</v>
      </c>
      <c r="B33375" s="215">
        <v>1</v>
      </c>
      <c r="C33375" s="216" t="s">
        <v>104395</v>
      </c>
      <c r="D33375" s="215" t="s">
        <v>104396</v>
      </c>
    </row>
    <row r="33376" spans="1:4">
      <c r="A33376" s="215" t="s">
        <v>104397</v>
      </c>
      <c r="B33376" s="215">
        <v>1</v>
      </c>
      <c r="C33376" s="216" t="s">
        <v>104398</v>
      </c>
      <c r="D33376" s="215" t="s">
        <v>104399</v>
      </c>
    </row>
    <row r="33377" spans="1:4">
      <c r="A33377" s="215" t="s">
        <v>104400</v>
      </c>
      <c r="B33377" s="215">
        <v>1</v>
      </c>
      <c r="C33377" s="216" t="s">
        <v>104401</v>
      </c>
      <c r="D33377" s="215" t="s">
        <v>104402</v>
      </c>
    </row>
    <row r="33378" spans="1:4">
      <c r="A33378" s="215" t="s">
        <v>104403</v>
      </c>
      <c r="B33378" s="215">
        <v>1</v>
      </c>
      <c r="C33378" s="216" t="s">
        <v>104404</v>
      </c>
      <c r="D33378" s="215" t="s">
        <v>104405</v>
      </c>
    </row>
    <row r="33379" spans="1:4">
      <c r="A33379" s="215" t="s">
        <v>104406</v>
      </c>
      <c r="B33379" s="215">
        <v>1</v>
      </c>
      <c r="C33379" s="216" t="s">
        <v>104407</v>
      </c>
      <c r="D33379" s="215" t="s">
        <v>104408</v>
      </c>
    </row>
    <row r="33380" spans="1:4">
      <c r="A33380" s="215" t="s">
        <v>104409</v>
      </c>
      <c r="B33380" s="215">
        <v>1</v>
      </c>
      <c r="C33380" s="216" t="s">
        <v>104410</v>
      </c>
      <c r="D33380" s="215" t="s">
        <v>104411</v>
      </c>
    </row>
    <row r="33381" spans="1:4">
      <c r="A33381" s="215" t="s">
        <v>104412</v>
      </c>
      <c r="B33381" s="215">
        <v>1</v>
      </c>
      <c r="C33381" s="216" t="s">
        <v>104413</v>
      </c>
      <c r="D33381" s="215" t="s">
        <v>104414</v>
      </c>
    </row>
    <row r="33382" spans="1:4">
      <c r="A33382" s="215" t="s">
        <v>104415</v>
      </c>
      <c r="B33382" s="215">
        <v>1</v>
      </c>
      <c r="C33382" s="216" t="s">
        <v>104416</v>
      </c>
      <c r="D33382" s="215" t="s">
        <v>104417</v>
      </c>
    </row>
    <row r="33383" spans="1:4">
      <c r="A33383" s="215" t="s">
        <v>104418</v>
      </c>
      <c r="B33383" s="215">
        <v>1</v>
      </c>
      <c r="C33383" s="216" t="s">
        <v>104419</v>
      </c>
      <c r="D33383" s="215" t="s">
        <v>104420</v>
      </c>
    </row>
    <row r="33384" spans="1:4">
      <c r="A33384" s="215" t="s">
        <v>104421</v>
      </c>
      <c r="B33384" s="215">
        <v>1</v>
      </c>
      <c r="C33384" s="216" t="s">
        <v>104422</v>
      </c>
      <c r="D33384" s="215" t="s">
        <v>104423</v>
      </c>
    </row>
    <row r="33385" spans="1:4">
      <c r="A33385" s="215" t="s">
        <v>104424</v>
      </c>
      <c r="B33385" s="215">
        <v>1</v>
      </c>
      <c r="C33385" s="216" t="s">
        <v>104425</v>
      </c>
      <c r="D33385" s="215" t="s">
        <v>104426</v>
      </c>
    </row>
    <row r="33386" spans="1:4">
      <c r="A33386" s="215" t="s">
        <v>104427</v>
      </c>
      <c r="B33386" s="215">
        <v>1</v>
      </c>
      <c r="C33386" s="216" t="s">
        <v>104428</v>
      </c>
      <c r="D33386" s="215" t="s">
        <v>104429</v>
      </c>
    </row>
    <row r="33387" spans="1:4">
      <c r="A33387" s="215" t="s">
        <v>104430</v>
      </c>
      <c r="B33387" s="215">
        <v>1</v>
      </c>
      <c r="C33387" s="216" t="s">
        <v>104431</v>
      </c>
      <c r="D33387" s="215" t="s">
        <v>104432</v>
      </c>
    </row>
    <row r="33388" spans="1:4">
      <c r="A33388" s="215" t="s">
        <v>104433</v>
      </c>
      <c r="B33388" s="215">
        <v>1</v>
      </c>
      <c r="C33388" s="216" t="s">
        <v>104434</v>
      </c>
      <c r="D33388" s="215" t="s">
        <v>104435</v>
      </c>
    </row>
    <row r="33389" spans="1:4">
      <c r="A33389" s="215" t="s">
        <v>104436</v>
      </c>
      <c r="B33389" s="215">
        <v>1</v>
      </c>
      <c r="C33389" s="216" t="s">
        <v>104437</v>
      </c>
      <c r="D33389" s="215" t="s">
        <v>104438</v>
      </c>
    </row>
    <row r="33390" spans="1:4">
      <c r="A33390" s="215" t="s">
        <v>104439</v>
      </c>
      <c r="B33390" s="215">
        <v>1</v>
      </c>
      <c r="C33390" s="216" t="s">
        <v>104440</v>
      </c>
      <c r="D33390" s="215" t="s">
        <v>104441</v>
      </c>
    </row>
    <row r="33391" spans="1:4">
      <c r="A33391" s="215" t="s">
        <v>104442</v>
      </c>
      <c r="B33391" s="215">
        <v>1</v>
      </c>
      <c r="C33391" s="216" t="s">
        <v>104443</v>
      </c>
      <c r="D33391" s="215" t="s">
        <v>104444</v>
      </c>
    </row>
    <row r="33392" spans="1:4">
      <c r="A33392" s="215" t="s">
        <v>104445</v>
      </c>
      <c r="B33392" s="215">
        <v>1</v>
      </c>
      <c r="C33392" s="216" t="s">
        <v>104446</v>
      </c>
      <c r="D33392" s="215" t="s">
        <v>104447</v>
      </c>
    </row>
    <row r="33393" spans="1:4">
      <c r="A33393" s="215" t="s">
        <v>104448</v>
      </c>
      <c r="B33393" s="215">
        <v>1</v>
      </c>
      <c r="C33393" s="216" t="s">
        <v>104449</v>
      </c>
      <c r="D33393" s="215" t="s">
        <v>104450</v>
      </c>
    </row>
    <row r="33394" spans="1:4">
      <c r="A33394" s="215" t="s">
        <v>104451</v>
      </c>
      <c r="B33394" s="215">
        <v>1</v>
      </c>
      <c r="C33394" s="216" t="s">
        <v>104452</v>
      </c>
      <c r="D33394" s="215" t="s">
        <v>104453</v>
      </c>
    </row>
    <row r="33395" spans="1:4">
      <c r="A33395" s="215" t="s">
        <v>104454</v>
      </c>
      <c r="B33395" s="215">
        <v>1</v>
      </c>
      <c r="C33395" s="216" t="s">
        <v>104455</v>
      </c>
      <c r="D33395" s="215" t="s">
        <v>104456</v>
      </c>
    </row>
    <row r="33396" spans="1:4">
      <c r="A33396" s="215" t="s">
        <v>104457</v>
      </c>
      <c r="B33396" s="215">
        <v>1</v>
      </c>
      <c r="C33396" s="216" t="s">
        <v>104458</v>
      </c>
      <c r="D33396" s="215" t="s">
        <v>104459</v>
      </c>
    </row>
    <row r="33397" spans="1:4">
      <c r="A33397" s="215" t="s">
        <v>104460</v>
      </c>
      <c r="B33397" s="215">
        <v>1</v>
      </c>
      <c r="C33397" s="216" t="s">
        <v>104461</v>
      </c>
      <c r="D33397" s="215" t="s">
        <v>104462</v>
      </c>
    </row>
    <row r="33398" spans="1:4">
      <c r="A33398" s="215" t="s">
        <v>104463</v>
      </c>
      <c r="B33398" s="215">
        <v>1</v>
      </c>
      <c r="C33398" s="216" t="s">
        <v>104464</v>
      </c>
      <c r="D33398" s="215" t="s">
        <v>104465</v>
      </c>
    </row>
    <row r="33399" spans="1:4">
      <c r="A33399" s="215" t="s">
        <v>104466</v>
      </c>
      <c r="B33399" s="215">
        <v>1</v>
      </c>
      <c r="C33399" s="216" t="s">
        <v>104467</v>
      </c>
      <c r="D33399" s="215" t="s">
        <v>104468</v>
      </c>
    </row>
    <row r="33400" spans="1:4">
      <c r="A33400" s="215" t="s">
        <v>104469</v>
      </c>
      <c r="B33400" s="215">
        <v>1</v>
      </c>
      <c r="C33400" s="216" t="s">
        <v>104470</v>
      </c>
      <c r="D33400" s="215" t="s">
        <v>104471</v>
      </c>
    </row>
    <row r="33401" spans="1:4">
      <c r="A33401" s="215" t="s">
        <v>104472</v>
      </c>
      <c r="B33401" s="215">
        <v>1</v>
      </c>
      <c r="C33401" s="216" t="s">
        <v>104473</v>
      </c>
      <c r="D33401" s="215" t="s">
        <v>104474</v>
      </c>
    </row>
    <row r="33402" spans="1:4">
      <c r="A33402" s="215" t="s">
        <v>104475</v>
      </c>
      <c r="B33402" s="215">
        <v>1</v>
      </c>
      <c r="C33402" s="216" t="s">
        <v>104476</v>
      </c>
      <c r="D33402" s="215" t="s">
        <v>104477</v>
      </c>
    </row>
    <row r="33403" spans="1:4">
      <c r="A33403" s="215" t="s">
        <v>104478</v>
      </c>
      <c r="B33403" s="215">
        <v>1</v>
      </c>
      <c r="C33403" s="216" t="s">
        <v>104479</v>
      </c>
      <c r="D33403" s="215" t="s">
        <v>104480</v>
      </c>
    </row>
    <row r="33404" spans="1:4">
      <c r="A33404" s="215" t="s">
        <v>104481</v>
      </c>
      <c r="B33404" s="215">
        <v>1</v>
      </c>
      <c r="C33404" s="216" t="s">
        <v>104482</v>
      </c>
      <c r="D33404" s="215" t="s">
        <v>104483</v>
      </c>
    </row>
    <row r="33405" spans="1:4">
      <c r="A33405" s="215" t="s">
        <v>104484</v>
      </c>
      <c r="B33405" s="215">
        <v>1</v>
      </c>
      <c r="C33405" s="216" t="s">
        <v>104485</v>
      </c>
      <c r="D33405" s="215" t="s">
        <v>104486</v>
      </c>
    </row>
    <row r="33406" spans="1:4">
      <c r="A33406" s="215" t="s">
        <v>104487</v>
      </c>
      <c r="B33406" s="215">
        <v>1</v>
      </c>
      <c r="C33406" s="216" t="s">
        <v>104488</v>
      </c>
      <c r="D33406" s="215" t="s">
        <v>104489</v>
      </c>
    </row>
    <row r="33407" spans="1:4">
      <c r="A33407" s="215" t="s">
        <v>104490</v>
      </c>
      <c r="B33407" s="215">
        <v>1</v>
      </c>
      <c r="C33407" s="216" t="s">
        <v>104491</v>
      </c>
      <c r="D33407" s="215" t="s">
        <v>104492</v>
      </c>
    </row>
    <row r="33408" spans="1:4">
      <c r="A33408" s="215" t="s">
        <v>104493</v>
      </c>
      <c r="B33408" s="215">
        <v>1</v>
      </c>
      <c r="C33408" s="216" t="s">
        <v>104494</v>
      </c>
      <c r="D33408" s="215" t="s">
        <v>104495</v>
      </c>
    </row>
    <row r="33409" spans="1:4">
      <c r="A33409" s="215" t="s">
        <v>104496</v>
      </c>
      <c r="B33409" s="215">
        <v>1</v>
      </c>
      <c r="C33409" s="216" t="s">
        <v>104497</v>
      </c>
      <c r="D33409" s="215" t="s">
        <v>104498</v>
      </c>
    </row>
    <row r="33410" spans="1:4">
      <c r="A33410" s="215" t="s">
        <v>104499</v>
      </c>
      <c r="B33410" s="215">
        <v>1</v>
      </c>
      <c r="C33410" s="216" t="s">
        <v>104500</v>
      </c>
      <c r="D33410" s="215" t="s">
        <v>104501</v>
      </c>
    </row>
    <row r="33411" spans="1:4">
      <c r="A33411" s="215" t="s">
        <v>104502</v>
      </c>
      <c r="B33411" s="215">
        <v>1</v>
      </c>
      <c r="C33411" s="216" t="s">
        <v>104503</v>
      </c>
      <c r="D33411" s="215" t="s">
        <v>104504</v>
      </c>
    </row>
    <row r="33412" spans="1:4">
      <c r="A33412" s="215" t="s">
        <v>104505</v>
      </c>
      <c r="B33412" s="215">
        <v>1</v>
      </c>
      <c r="C33412" s="216" t="s">
        <v>104506</v>
      </c>
      <c r="D33412" s="215" t="s">
        <v>104507</v>
      </c>
    </row>
    <row r="33413" spans="1:4">
      <c r="A33413" s="215" t="s">
        <v>104508</v>
      </c>
      <c r="B33413" s="215">
        <v>1</v>
      </c>
      <c r="C33413" s="216" t="s">
        <v>104509</v>
      </c>
      <c r="D33413" s="215" t="s">
        <v>104510</v>
      </c>
    </row>
    <row r="33414" spans="1:4">
      <c r="A33414" s="215" t="s">
        <v>104511</v>
      </c>
      <c r="B33414" s="215">
        <v>1</v>
      </c>
      <c r="C33414" s="216" t="s">
        <v>104512</v>
      </c>
      <c r="D33414" s="215" t="s">
        <v>104513</v>
      </c>
    </row>
    <row r="33415" spans="1:4">
      <c r="A33415" s="215" t="s">
        <v>104514</v>
      </c>
      <c r="B33415" s="215">
        <v>1</v>
      </c>
      <c r="C33415" s="216" t="s">
        <v>104515</v>
      </c>
      <c r="D33415" s="215" t="s">
        <v>104516</v>
      </c>
    </row>
    <row r="33416" spans="1:4">
      <c r="A33416" s="215" t="s">
        <v>104517</v>
      </c>
      <c r="B33416" s="215">
        <v>1</v>
      </c>
      <c r="C33416" s="216" t="s">
        <v>104518</v>
      </c>
      <c r="D33416" s="215" t="s">
        <v>104519</v>
      </c>
    </row>
    <row r="33417" spans="1:4">
      <c r="A33417" s="215" t="s">
        <v>104520</v>
      </c>
      <c r="B33417" s="215">
        <v>1</v>
      </c>
      <c r="C33417" s="216" t="s">
        <v>104521</v>
      </c>
      <c r="D33417" s="215" t="s">
        <v>104522</v>
      </c>
    </row>
    <row r="33418" spans="1:4">
      <c r="A33418" s="215" t="s">
        <v>104523</v>
      </c>
      <c r="B33418" s="215">
        <v>1</v>
      </c>
      <c r="C33418" s="216" t="s">
        <v>104524</v>
      </c>
      <c r="D33418" s="215" t="s">
        <v>104525</v>
      </c>
    </row>
    <row r="33419" spans="1:4">
      <c r="A33419" s="215" t="s">
        <v>104526</v>
      </c>
      <c r="B33419" s="215">
        <v>1</v>
      </c>
      <c r="C33419" s="216" t="s">
        <v>104527</v>
      </c>
      <c r="D33419" s="215" t="s">
        <v>104528</v>
      </c>
    </row>
    <row r="33420" spans="1:4">
      <c r="A33420" s="215" t="s">
        <v>104529</v>
      </c>
      <c r="B33420" s="215">
        <v>1</v>
      </c>
      <c r="C33420" s="216" t="s">
        <v>104530</v>
      </c>
      <c r="D33420" s="215" t="s">
        <v>104531</v>
      </c>
    </row>
    <row r="33421" spans="1:4">
      <c r="A33421" s="215" t="s">
        <v>104532</v>
      </c>
      <c r="B33421" s="215">
        <v>1</v>
      </c>
      <c r="C33421" s="216" t="s">
        <v>104533</v>
      </c>
      <c r="D33421" s="215" t="s">
        <v>104534</v>
      </c>
    </row>
    <row r="33422" spans="1:4">
      <c r="A33422" s="215" t="s">
        <v>104535</v>
      </c>
      <c r="B33422" s="215">
        <v>1</v>
      </c>
      <c r="C33422" s="216" t="s">
        <v>104536</v>
      </c>
      <c r="D33422" s="215" t="s">
        <v>104537</v>
      </c>
    </row>
    <row r="33423" spans="1:4">
      <c r="A33423" s="215" t="s">
        <v>104538</v>
      </c>
      <c r="B33423" s="215">
        <v>1</v>
      </c>
      <c r="C33423" s="216" t="s">
        <v>104539</v>
      </c>
      <c r="D33423" s="215" t="s">
        <v>104540</v>
      </c>
    </row>
    <row r="33424" spans="1:4">
      <c r="A33424" s="215" t="s">
        <v>104541</v>
      </c>
      <c r="B33424" s="215">
        <v>1</v>
      </c>
      <c r="C33424" s="216" t="s">
        <v>104542</v>
      </c>
      <c r="D33424" s="215" t="s">
        <v>104543</v>
      </c>
    </row>
    <row r="33425" spans="1:4">
      <c r="A33425" s="215" t="s">
        <v>104544</v>
      </c>
      <c r="B33425" s="215">
        <v>1</v>
      </c>
      <c r="C33425" s="216" t="s">
        <v>104545</v>
      </c>
      <c r="D33425" s="215" t="s">
        <v>104546</v>
      </c>
    </row>
    <row r="33426" spans="1:4">
      <c r="A33426" s="215" t="s">
        <v>104547</v>
      </c>
      <c r="B33426" s="215">
        <v>1</v>
      </c>
      <c r="C33426" s="216" t="s">
        <v>104548</v>
      </c>
      <c r="D33426" s="215" t="s">
        <v>104549</v>
      </c>
    </row>
    <row r="33427" spans="1:4">
      <c r="A33427" s="215" t="s">
        <v>104550</v>
      </c>
      <c r="B33427" s="215">
        <v>1</v>
      </c>
      <c r="C33427" s="216" t="s">
        <v>104551</v>
      </c>
      <c r="D33427" s="215" t="s">
        <v>104552</v>
      </c>
    </row>
    <row r="33428" spans="1:4">
      <c r="A33428" s="215" t="s">
        <v>104553</v>
      </c>
      <c r="B33428" s="215">
        <v>1</v>
      </c>
      <c r="C33428" s="216" t="s">
        <v>104554</v>
      </c>
      <c r="D33428" s="215" t="s">
        <v>104555</v>
      </c>
    </row>
    <row r="33429" spans="1:4">
      <c r="A33429" s="215" t="s">
        <v>104556</v>
      </c>
      <c r="B33429" s="215">
        <v>1</v>
      </c>
      <c r="C33429" s="216" t="s">
        <v>104557</v>
      </c>
      <c r="D33429" s="215" t="s">
        <v>104558</v>
      </c>
    </row>
    <row r="33430" spans="1:4">
      <c r="A33430" s="215" t="s">
        <v>104559</v>
      </c>
      <c r="B33430" s="215">
        <v>1</v>
      </c>
      <c r="C33430" s="216" t="s">
        <v>104560</v>
      </c>
      <c r="D33430" s="215" t="s">
        <v>104561</v>
      </c>
    </row>
    <row r="33431" spans="1:4">
      <c r="A33431" s="215" t="s">
        <v>104562</v>
      </c>
      <c r="B33431" s="215">
        <v>1</v>
      </c>
      <c r="C33431" s="216" t="s">
        <v>104563</v>
      </c>
      <c r="D33431" s="215" t="s">
        <v>104564</v>
      </c>
    </row>
    <row r="33432" spans="1:4">
      <c r="A33432" s="215" t="s">
        <v>104565</v>
      </c>
      <c r="B33432" s="215">
        <v>1</v>
      </c>
      <c r="C33432" s="216" t="s">
        <v>104566</v>
      </c>
      <c r="D33432" s="215" t="s">
        <v>104567</v>
      </c>
    </row>
    <row r="33433" spans="1:4">
      <c r="A33433" s="215" t="s">
        <v>104568</v>
      </c>
      <c r="B33433" s="215">
        <v>1</v>
      </c>
      <c r="C33433" s="216" t="s">
        <v>104569</v>
      </c>
      <c r="D33433" s="215" t="s">
        <v>104570</v>
      </c>
    </row>
    <row r="33434" spans="1:4">
      <c r="A33434" s="215" t="s">
        <v>104571</v>
      </c>
      <c r="B33434" s="215">
        <v>1</v>
      </c>
      <c r="C33434" s="216" t="s">
        <v>104572</v>
      </c>
      <c r="D33434" s="215" t="s">
        <v>104573</v>
      </c>
    </row>
    <row r="33435" spans="1:4">
      <c r="A33435" s="215" t="s">
        <v>104574</v>
      </c>
      <c r="B33435" s="215">
        <v>1</v>
      </c>
      <c r="C33435" s="216" t="s">
        <v>104575</v>
      </c>
      <c r="D33435" s="215" t="s">
        <v>104576</v>
      </c>
    </row>
    <row r="33436" spans="1:4">
      <c r="A33436" s="215" t="s">
        <v>104577</v>
      </c>
      <c r="B33436" s="215">
        <v>1</v>
      </c>
      <c r="C33436" s="216" t="s">
        <v>104578</v>
      </c>
      <c r="D33436" s="215" t="s">
        <v>104579</v>
      </c>
    </row>
    <row r="33437" spans="1:4">
      <c r="A33437" s="215" t="s">
        <v>104580</v>
      </c>
      <c r="B33437" s="215">
        <v>1</v>
      </c>
      <c r="C33437" s="216" t="s">
        <v>104581</v>
      </c>
      <c r="D33437" s="215" t="s">
        <v>104582</v>
      </c>
    </row>
    <row r="33438" spans="1:4">
      <c r="A33438" s="215" t="s">
        <v>104583</v>
      </c>
      <c r="B33438" s="215">
        <v>1</v>
      </c>
      <c r="C33438" s="216" t="s">
        <v>104584</v>
      </c>
      <c r="D33438" s="215" t="s">
        <v>104585</v>
      </c>
    </row>
    <row r="33439" spans="1:4">
      <c r="A33439" s="215" t="s">
        <v>104586</v>
      </c>
      <c r="B33439" s="215">
        <v>1</v>
      </c>
      <c r="C33439" s="216" t="s">
        <v>104587</v>
      </c>
      <c r="D33439" s="215" t="s">
        <v>104588</v>
      </c>
    </row>
    <row r="33440" spans="1:4">
      <c r="A33440" s="215" t="s">
        <v>104589</v>
      </c>
      <c r="B33440" s="215">
        <v>1</v>
      </c>
      <c r="C33440" s="216" t="s">
        <v>104590</v>
      </c>
      <c r="D33440" s="215" t="s">
        <v>104591</v>
      </c>
    </row>
    <row r="33441" spans="1:4">
      <c r="A33441" s="215" t="s">
        <v>104592</v>
      </c>
      <c r="B33441" s="215">
        <v>1</v>
      </c>
      <c r="C33441" s="216" t="s">
        <v>104593</v>
      </c>
      <c r="D33441" s="215" t="s">
        <v>104594</v>
      </c>
    </row>
    <row r="33442" spans="1:4">
      <c r="A33442" s="215" t="s">
        <v>104595</v>
      </c>
      <c r="B33442" s="215">
        <v>1</v>
      </c>
      <c r="C33442" s="216" t="s">
        <v>104596</v>
      </c>
      <c r="D33442" s="215" t="s">
        <v>104597</v>
      </c>
    </row>
    <row r="33443" spans="1:4">
      <c r="A33443" s="215" t="s">
        <v>104598</v>
      </c>
      <c r="B33443" s="215">
        <v>1</v>
      </c>
      <c r="C33443" s="216" t="s">
        <v>104599</v>
      </c>
      <c r="D33443" s="215" t="s">
        <v>104600</v>
      </c>
    </row>
    <row r="33444" spans="1:4">
      <c r="A33444" s="215" t="s">
        <v>104601</v>
      </c>
      <c r="B33444" s="215">
        <v>1</v>
      </c>
      <c r="C33444" s="216" t="s">
        <v>104602</v>
      </c>
      <c r="D33444" s="215" t="s">
        <v>104603</v>
      </c>
    </row>
    <row r="33445" spans="1:4">
      <c r="A33445" s="215" t="s">
        <v>104604</v>
      </c>
      <c r="B33445" s="215">
        <v>1</v>
      </c>
      <c r="C33445" s="216" t="s">
        <v>104605</v>
      </c>
      <c r="D33445" s="215" t="s">
        <v>104606</v>
      </c>
    </row>
    <row r="33446" spans="1:4">
      <c r="A33446" s="215" t="s">
        <v>104607</v>
      </c>
      <c r="B33446" s="215">
        <v>1</v>
      </c>
      <c r="C33446" s="216" t="s">
        <v>104608</v>
      </c>
      <c r="D33446" s="215" t="s">
        <v>104609</v>
      </c>
    </row>
    <row r="33447" spans="1:4">
      <c r="A33447" s="215" t="s">
        <v>104610</v>
      </c>
      <c r="B33447" s="215">
        <v>1</v>
      </c>
      <c r="C33447" s="216" t="s">
        <v>104611</v>
      </c>
      <c r="D33447" s="215" t="s">
        <v>104612</v>
      </c>
    </row>
    <row r="33448" spans="1:4">
      <c r="A33448" s="215" t="s">
        <v>104613</v>
      </c>
      <c r="B33448" s="215">
        <v>1</v>
      </c>
      <c r="C33448" s="216" t="s">
        <v>104614</v>
      </c>
      <c r="D33448" s="215" t="s">
        <v>104615</v>
      </c>
    </row>
    <row r="33449" spans="1:4">
      <c r="A33449" s="215" t="s">
        <v>104616</v>
      </c>
      <c r="B33449" s="215">
        <v>1</v>
      </c>
      <c r="C33449" s="216" t="s">
        <v>104617</v>
      </c>
      <c r="D33449" s="215" t="s">
        <v>104618</v>
      </c>
    </row>
    <row r="33450" spans="1:4">
      <c r="A33450" s="215" t="s">
        <v>104619</v>
      </c>
      <c r="B33450" s="215">
        <v>1</v>
      </c>
      <c r="C33450" s="216" t="s">
        <v>104620</v>
      </c>
      <c r="D33450" s="215" t="s">
        <v>104621</v>
      </c>
    </row>
    <row r="33451" spans="1:4">
      <c r="A33451" s="215" t="s">
        <v>104622</v>
      </c>
      <c r="B33451" s="215">
        <v>1</v>
      </c>
      <c r="C33451" s="216" t="s">
        <v>104623</v>
      </c>
      <c r="D33451" s="215" t="s">
        <v>104624</v>
      </c>
    </row>
    <row r="33452" spans="1:4">
      <c r="A33452" s="215" t="s">
        <v>104625</v>
      </c>
      <c r="B33452" s="215">
        <v>1</v>
      </c>
      <c r="C33452" s="216" t="s">
        <v>104626</v>
      </c>
      <c r="D33452" s="215" t="s">
        <v>104627</v>
      </c>
    </row>
    <row r="33453" spans="1:4">
      <c r="A33453" s="215" t="s">
        <v>104628</v>
      </c>
      <c r="B33453" s="215">
        <v>1</v>
      </c>
      <c r="C33453" s="216" t="s">
        <v>104629</v>
      </c>
      <c r="D33453" s="215" t="s">
        <v>104630</v>
      </c>
    </row>
    <row r="33454" spans="1:4">
      <c r="A33454" s="215" t="s">
        <v>104631</v>
      </c>
      <c r="B33454" s="215">
        <v>1</v>
      </c>
      <c r="C33454" s="216" t="s">
        <v>104632</v>
      </c>
      <c r="D33454" s="215" t="s">
        <v>104633</v>
      </c>
    </row>
    <row r="33455" spans="1:4">
      <c r="A33455" s="215" t="s">
        <v>104634</v>
      </c>
      <c r="B33455" s="215">
        <v>1</v>
      </c>
      <c r="C33455" s="216" t="s">
        <v>104635</v>
      </c>
      <c r="D33455" s="215" t="s">
        <v>104636</v>
      </c>
    </row>
    <row r="33456" spans="1:4">
      <c r="A33456" s="215" t="s">
        <v>104637</v>
      </c>
      <c r="B33456" s="215">
        <v>1</v>
      </c>
      <c r="C33456" s="216" t="s">
        <v>104638</v>
      </c>
      <c r="D33456" s="215" t="s">
        <v>104639</v>
      </c>
    </row>
    <row r="33457" spans="1:4">
      <c r="A33457" s="215" t="s">
        <v>104640</v>
      </c>
      <c r="B33457" s="215">
        <v>1</v>
      </c>
      <c r="C33457" s="216" t="s">
        <v>104641</v>
      </c>
      <c r="D33457" s="215" t="s">
        <v>104642</v>
      </c>
    </row>
    <row r="33458" spans="1:4">
      <c r="A33458" s="215" t="s">
        <v>104643</v>
      </c>
      <c r="B33458" s="215">
        <v>1</v>
      </c>
      <c r="C33458" s="216" t="s">
        <v>104644</v>
      </c>
      <c r="D33458" s="215" t="s">
        <v>104645</v>
      </c>
    </row>
    <row r="33459" spans="1:4">
      <c r="A33459" s="215" t="s">
        <v>104646</v>
      </c>
      <c r="B33459" s="215">
        <v>1</v>
      </c>
      <c r="C33459" s="216" t="s">
        <v>104647</v>
      </c>
      <c r="D33459" s="215" t="s">
        <v>104648</v>
      </c>
    </row>
    <row r="33460" spans="1:4">
      <c r="A33460" s="215" t="s">
        <v>104649</v>
      </c>
      <c r="B33460" s="215">
        <v>1</v>
      </c>
      <c r="C33460" s="216" t="s">
        <v>104650</v>
      </c>
      <c r="D33460" s="215" t="s">
        <v>104651</v>
      </c>
    </row>
    <row r="33461" spans="1:4">
      <c r="A33461" s="215" t="s">
        <v>104652</v>
      </c>
      <c r="B33461" s="215">
        <v>1</v>
      </c>
      <c r="C33461" s="216" t="s">
        <v>104653</v>
      </c>
      <c r="D33461" s="215" t="s">
        <v>104654</v>
      </c>
    </row>
    <row r="33462" spans="1:4">
      <c r="A33462" s="215" t="s">
        <v>104655</v>
      </c>
      <c r="B33462" s="215">
        <v>1</v>
      </c>
      <c r="C33462" s="216" t="s">
        <v>104656</v>
      </c>
      <c r="D33462" s="215" t="s">
        <v>104657</v>
      </c>
    </row>
    <row r="33463" spans="1:4">
      <c r="A33463" s="215" t="s">
        <v>104658</v>
      </c>
      <c r="B33463" s="215">
        <v>1</v>
      </c>
      <c r="C33463" s="216" t="s">
        <v>104659</v>
      </c>
      <c r="D33463" s="215" t="s">
        <v>104660</v>
      </c>
    </row>
    <row r="33464" spans="1:4">
      <c r="A33464" s="215" t="s">
        <v>104661</v>
      </c>
      <c r="B33464" s="215">
        <v>1</v>
      </c>
      <c r="C33464" s="216" t="s">
        <v>104662</v>
      </c>
      <c r="D33464" s="215" t="s">
        <v>104663</v>
      </c>
    </row>
    <row r="33465" spans="1:4">
      <c r="A33465" s="215" t="s">
        <v>104664</v>
      </c>
      <c r="B33465" s="215">
        <v>1</v>
      </c>
      <c r="C33465" s="216" t="s">
        <v>104665</v>
      </c>
      <c r="D33465" s="215" t="s">
        <v>104666</v>
      </c>
    </row>
    <row r="33466" spans="1:4">
      <c r="A33466" s="215" t="s">
        <v>104667</v>
      </c>
      <c r="B33466" s="215">
        <v>1</v>
      </c>
      <c r="C33466" s="216" t="s">
        <v>104668</v>
      </c>
      <c r="D33466" s="215" t="s">
        <v>104669</v>
      </c>
    </row>
    <row r="33467" spans="1:4">
      <c r="A33467" s="215" t="s">
        <v>104670</v>
      </c>
      <c r="B33467" s="215">
        <v>1</v>
      </c>
      <c r="C33467" s="216" t="s">
        <v>104671</v>
      </c>
      <c r="D33467" s="215" t="s">
        <v>104672</v>
      </c>
    </row>
    <row r="33468" spans="1:4">
      <c r="A33468" s="215" t="s">
        <v>104673</v>
      </c>
      <c r="B33468" s="215">
        <v>1</v>
      </c>
      <c r="C33468" s="216" t="s">
        <v>104674</v>
      </c>
      <c r="D33468" s="215" t="s">
        <v>104675</v>
      </c>
    </row>
    <row r="33469" spans="1:4">
      <c r="A33469" s="215" t="s">
        <v>104676</v>
      </c>
      <c r="B33469" s="215">
        <v>1</v>
      </c>
      <c r="C33469" s="216" t="s">
        <v>104677</v>
      </c>
      <c r="D33469" s="215" t="s">
        <v>104678</v>
      </c>
    </row>
    <row r="33470" spans="1:4">
      <c r="A33470" s="215" t="s">
        <v>104679</v>
      </c>
      <c r="B33470" s="215">
        <v>1</v>
      </c>
      <c r="C33470" s="216" t="s">
        <v>104680</v>
      </c>
      <c r="D33470" s="215" t="s">
        <v>104681</v>
      </c>
    </row>
    <row r="33471" spans="1:4">
      <c r="A33471" s="215" t="s">
        <v>104682</v>
      </c>
      <c r="B33471" s="215">
        <v>1</v>
      </c>
      <c r="C33471" s="216" t="s">
        <v>104683</v>
      </c>
      <c r="D33471" s="215" t="s">
        <v>104684</v>
      </c>
    </row>
    <row r="33472" spans="1:4">
      <c r="A33472" s="215" t="s">
        <v>104685</v>
      </c>
      <c r="B33472" s="215">
        <v>1</v>
      </c>
      <c r="C33472" s="216" t="s">
        <v>104686</v>
      </c>
      <c r="D33472" s="215" t="s">
        <v>104687</v>
      </c>
    </row>
    <row r="33473" spans="1:4">
      <c r="A33473" s="215" t="s">
        <v>104688</v>
      </c>
      <c r="B33473" s="215">
        <v>1</v>
      </c>
      <c r="C33473" s="216" t="s">
        <v>104689</v>
      </c>
      <c r="D33473" s="215" t="s">
        <v>104690</v>
      </c>
    </row>
    <row r="33474" spans="1:4">
      <c r="A33474" s="215" t="s">
        <v>104691</v>
      </c>
      <c r="B33474" s="215">
        <v>1</v>
      </c>
      <c r="C33474" s="216" t="s">
        <v>104692</v>
      </c>
      <c r="D33474" s="215" t="s">
        <v>104693</v>
      </c>
    </row>
    <row r="33475" spans="1:4">
      <c r="A33475" s="215" t="s">
        <v>104694</v>
      </c>
      <c r="B33475" s="215">
        <v>1</v>
      </c>
      <c r="C33475" s="216" t="s">
        <v>104695</v>
      </c>
      <c r="D33475" s="215" t="s">
        <v>104696</v>
      </c>
    </row>
    <row r="33476" spans="1:4">
      <c r="A33476" s="215" t="s">
        <v>104697</v>
      </c>
      <c r="B33476" s="215">
        <v>1</v>
      </c>
      <c r="C33476" s="216" t="s">
        <v>104698</v>
      </c>
      <c r="D33476" s="215" t="s">
        <v>104699</v>
      </c>
    </row>
    <row r="33477" spans="1:4">
      <c r="A33477" s="215" t="s">
        <v>104700</v>
      </c>
      <c r="B33477" s="215">
        <v>1</v>
      </c>
      <c r="C33477" s="216" t="s">
        <v>104701</v>
      </c>
      <c r="D33477" s="215" t="s">
        <v>104702</v>
      </c>
    </row>
    <row r="33478" spans="1:4">
      <c r="A33478" s="215" t="s">
        <v>104703</v>
      </c>
      <c r="B33478" s="215">
        <v>1</v>
      </c>
      <c r="C33478" s="216" t="s">
        <v>104704</v>
      </c>
      <c r="D33478" s="215" t="s">
        <v>104705</v>
      </c>
    </row>
    <row r="33479" spans="1:4">
      <c r="A33479" s="215" t="s">
        <v>104706</v>
      </c>
      <c r="B33479" s="215">
        <v>1</v>
      </c>
      <c r="C33479" s="216" t="s">
        <v>104707</v>
      </c>
      <c r="D33479" s="215" t="s">
        <v>104708</v>
      </c>
    </row>
    <row r="33480" spans="1:4">
      <c r="A33480" s="215" t="s">
        <v>104709</v>
      </c>
      <c r="B33480" s="215">
        <v>1</v>
      </c>
      <c r="C33480" s="216" t="s">
        <v>104710</v>
      </c>
      <c r="D33480" s="215" t="s">
        <v>104711</v>
      </c>
    </row>
    <row r="33481" spans="1:4">
      <c r="A33481" s="215" t="s">
        <v>104712</v>
      </c>
      <c r="B33481" s="215">
        <v>1</v>
      </c>
      <c r="C33481" s="216" t="s">
        <v>104713</v>
      </c>
      <c r="D33481" s="215" t="s">
        <v>104714</v>
      </c>
    </row>
    <row r="33482" spans="1:4">
      <c r="A33482" s="215" t="s">
        <v>104715</v>
      </c>
      <c r="B33482" s="215">
        <v>1</v>
      </c>
      <c r="C33482" s="216" t="s">
        <v>104716</v>
      </c>
      <c r="D33482" s="215" t="s">
        <v>104717</v>
      </c>
    </row>
    <row r="33483" spans="1:4">
      <c r="A33483" s="215" t="s">
        <v>104718</v>
      </c>
      <c r="B33483" s="215">
        <v>1</v>
      </c>
      <c r="C33483" s="216" t="s">
        <v>104719</v>
      </c>
      <c r="D33483" s="215" t="s">
        <v>104720</v>
      </c>
    </row>
    <row r="33484" spans="1:4">
      <c r="A33484" s="215" t="s">
        <v>104721</v>
      </c>
      <c r="B33484" s="215">
        <v>1</v>
      </c>
      <c r="C33484" s="216" t="s">
        <v>104722</v>
      </c>
      <c r="D33484" s="215" t="s">
        <v>104723</v>
      </c>
    </row>
    <row r="33485" spans="1:4">
      <c r="A33485" s="215" t="s">
        <v>104724</v>
      </c>
      <c r="B33485" s="215">
        <v>1</v>
      </c>
      <c r="C33485" s="216" t="s">
        <v>104725</v>
      </c>
      <c r="D33485" s="215" t="s">
        <v>104726</v>
      </c>
    </row>
    <row r="33486" spans="1:4">
      <c r="A33486" s="215" t="s">
        <v>104727</v>
      </c>
      <c r="B33486" s="215">
        <v>1</v>
      </c>
      <c r="C33486" s="216" t="s">
        <v>104728</v>
      </c>
      <c r="D33486" s="215" t="s">
        <v>104729</v>
      </c>
    </row>
    <row r="33487" spans="1:4">
      <c r="A33487" s="215" t="s">
        <v>104730</v>
      </c>
      <c r="B33487" s="215">
        <v>1</v>
      </c>
      <c r="C33487" s="216" t="s">
        <v>104731</v>
      </c>
      <c r="D33487" s="215" t="s">
        <v>104732</v>
      </c>
    </row>
    <row r="33488" spans="1:4">
      <c r="A33488" s="215" t="s">
        <v>104733</v>
      </c>
      <c r="B33488" s="215">
        <v>1</v>
      </c>
      <c r="C33488" s="216" t="s">
        <v>104734</v>
      </c>
      <c r="D33488" s="215" t="s">
        <v>104735</v>
      </c>
    </row>
    <row r="33489" spans="1:4">
      <c r="A33489" s="215" t="s">
        <v>104736</v>
      </c>
      <c r="B33489" s="215">
        <v>1</v>
      </c>
      <c r="C33489" s="216" t="s">
        <v>104737</v>
      </c>
      <c r="D33489" s="215" t="s">
        <v>104738</v>
      </c>
    </row>
    <row r="33490" spans="1:4">
      <c r="A33490" s="215" t="s">
        <v>104739</v>
      </c>
      <c r="B33490" s="215">
        <v>1</v>
      </c>
      <c r="C33490" s="216" t="s">
        <v>104740</v>
      </c>
      <c r="D33490" s="215" t="s">
        <v>104741</v>
      </c>
    </row>
    <row r="33491" spans="1:4">
      <c r="A33491" s="215" t="s">
        <v>104742</v>
      </c>
      <c r="B33491" s="215">
        <v>1</v>
      </c>
      <c r="C33491" s="216" t="s">
        <v>104743</v>
      </c>
      <c r="D33491" s="215" t="s">
        <v>104744</v>
      </c>
    </row>
    <row r="33492" spans="1:4">
      <c r="A33492" s="215" t="s">
        <v>104745</v>
      </c>
      <c r="B33492" s="215">
        <v>1</v>
      </c>
      <c r="C33492" s="216" t="s">
        <v>104746</v>
      </c>
      <c r="D33492" s="215" t="s">
        <v>104747</v>
      </c>
    </row>
    <row r="33493" spans="1:4">
      <c r="A33493" s="215" t="s">
        <v>104748</v>
      </c>
      <c r="B33493" s="215">
        <v>1</v>
      </c>
      <c r="C33493" s="216" t="s">
        <v>104749</v>
      </c>
      <c r="D33493" s="215" t="s">
        <v>104750</v>
      </c>
    </row>
    <row r="33494" spans="1:4">
      <c r="A33494" s="215" t="s">
        <v>104751</v>
      </c>
      <c r="B33494" s="215">
        <v>1</v>
      </c>
      <c r="C33494" s="216" t="s">
        <v>104752</v>
      </c>
      <c r="D33494" s="215" t="s">
        <v>104753</v>
      </c>
    </row>
    <row r="33495" spans="1:4">
      <c r="A33495" s="215" t="s">
        <v>104754</v>
      </c>
      <c r="B33495" s="215">
        <v>1</v>
      </c>
      <c r="C33495" s="216" t="s">
        <v>104755</v>
      </c>
      <c r="D33495" s="215" t="s">
        <v>104756</v>
      </c>
    </row>
    <row r="33496" spans="1:4">
      <c r="A33496" s="215" t="s">
        <v>104757</v>
      </c>
      <c r="B33496" s="215">
        <v>1</v>
      </c>
      <c r="C33496" s="216" t="s">
        <v>104758</v>
      </c>
      <c r="D33496" s="215" t="s">
        <v>104759</v>
      </c>
    </row>
    <row r="33497" spans="1:4">
      <c r="A33497" s="215" t="s">
        <v>104760</v>
      </c>
      <c r="B33497" s="215">
        <v>1</v>
      </c>
      <c r="C33497" s="216" t="s">
        <v>104761</v>
      </c>
      <c r="D33497" s="215" t="s">
        <v>104762</v>
      </c>
    </row>
    <row r="33498" spans="1:4">
      <c r="A33498" s="215" t="s">
        <v>104763</v>
      </c>
      <c r="B33498" s="215">
        <v>1</v>
      </c>
      <c r="C33498" s="216" t="s">
        <v>104764</v>
      </c>
      <c r="D33498" s="215" t="s">
        <v>104765</v>
      </c>
    </row>
    <row r="33499" spans="1:4">
      <c r="A33499" s="215" t="s">
        <v>104766</v>
      </c>
      <c r="B33499" s="215">
        <v>1</v>
      </c>
      <c r="C33499" s="216" t="s">
        <v>104767</v>
      </c>
      <c r="D33499" s="215" t="s">
        <v>104768</v>
      </c>
    </row>
    <row r="33500" spans="1:4">
      <c r="A33500" s="215" t="s">
        <v>104769</v>
      </c>
      <c r="B33500" s="215">
        <v>2</v>
      </c>
      <c r="C33500" s="216" t="s">
        <v>104770</v>
      </c>
      <c r="D33500" s="215" t="s">
        <v>104771</v>
      </c>
    </row>
    <row r="33501" spans="1:4">
      <c r="A33501" s="215" t="s">
        <v>104772</v>
      </c>
      <c r="B33501" s="215">
        <v>1</v>
      </c>
      <c r="C33501" s="216" t="s">
        <v>104773</v>
      </c>
      <c r="D33501" s="215" t="s">
        <v>104774</v>
      </c>
    </row>
    <row r="33502" spans="1:4">
      <c r="A33502" s="215" t="s">
        <v>104775</v>
      </c>
      <c r="B33502" s="215">
        <v>1</v>
      </c>
      <c r="C33502" s="216" t="s">
        <v>104776</v>
      </c>
      <c r="D33502" s="215" t="s">
        <v>104777</v>
      </c>
    </row>
    <row r="33503" spans="1:4">
      <c r="A33503" s="215" t="s">
        <v>104778</v>
      </c>
      <c r="B33503" s="215">
        <v>1</v>
      </c>
      <c r="C33503" s="216" t="s">
        <v>104779</v>
      </c>
      <c r="D33503" s="215" t="s">
        <v>104780</v>
      </c>
    </row>
    <row r="33504" spans="1:4">
      <c r="A33504" s="215" t="s">
        <v>104781</v>
      </c>
      <c r="B33504" s="215">
        <v>1</v>
      </c>
      <c r="C33504" s="216" t="s">
        <v>104782</v>
      </c>
      <c r="D33504" s="215" t="s">
        <v>104783</v>
      </c>
    </row>
    <row r="33505" spans="1:4">
      <c r="A33505" s="215" t="s">
        <v>104784</v>
      </c>
      <c r="B33505" s="215">
        <v>1</v>
      </c>
      <c r="C33505" s="216" t="s">
        <v>104785</v>
      </c>
      <c r="D33505" s="215" t="s">
        <v>104786</v>
      </c>
    </row>
    <row r="33506" spans="1:4">
      <c r="A33506" s="215" t="s">
        <v>104787</v>
      </c>
      <c r="B33506" s="215">
        <v>1</v>
      </c>
      <c r="C33506" s="216" t="s">
        <v>104788</v>
      </c>
      <c r="D33506" s="215" t="s">
        <v>104789</v>
      </c>
    </row>
    <row r="33507" spans="1:4">
      <c r="A33507" s="215" t="s">
        <v>104790</v>
      </c>
      <c r="B33507" s="215">
        <v>2</v>
      </c>
      <c r="C33507" s="216" t="s">
        <v>104791</v>
      </c>
      <c r="D33507" s="215" t="s">
        <v>104792</v>
      </c>
    </row>
    <row r="33508" spans="1:4">
      <c r="A33508" s="215" t="s">
        <v>104793</v>
      </c>
      <c r="B33508" s="215">
        <v>1</v>
      </c>
      <c r="C33508" s="216" t="s">
        <v>104794</v>
      </c>
      <c r="D33508" s="215" t="s">
        <v>104795</v>
      </c>
    </row>
    <row r="33509" spans="1:4">
      <c r="A33509" s="215" t="s">
        <v>104796</v>
      </c>
      <c r="B33509" s="215">
        <v>1</v>
      </c>
      <c r="C33509" s="216" t="s">
        <v>104797</v>
      </c>
      <c r="D33509" s="215" t="s">
        <v>104798</v>
      </c>
    </row>
    <row r="33510" spans="1:4">
      <c r="A33510" s="215" t="s">
        <v>104799</v>
      </c>
      <c r="B33510" s="215">
        <v>1</v>
      </c>
      <c r="C33510" s="216" t="s">
        <v>104800</v>
      </c>
      <c r="D33510" s="215" t="s">
        <v>104801</v>
      </c>
    </row>
    <row r="33511" spans="1:4">
      <c r="A33511" s="215" t="s">
        <v>104802</v>
      </c>
      <c r="B33511" s="215">
        <v>1</v>
      </c>
      <c r="C33511" s="216" t="s">
        <v>104803</v>
      </c>
      <c r="D33511" s="215" t="s">
        <v>104804</v>
      </c>
    </row>
    <row r="33512" spans="1:4">
      <c r="A33512" s="215" t="s">
        <v>104805</v>
      </c>
      <c r="B33512" s="215">
        <v>1</v>
      </c>
      <c r="C33512" s="216" t="s">
        <v>104806</v>
      </c>
      <c r="D33512" s="215" t="s">
        <v>104807</v>
      </c>
    </row>
    <row r="33513" spans="1:4">
      <c r="A33513" s="215" t="s">
        <v>104808</v>
      </c>
      <c r="B33513" s="215">
        <v>1</v>
      </c>
      <c r="C33513" s="216" t="s">
        <v>104809</v>
      </c>
      <c r="D33513" s="215" t="s">
        <v>104810</v>
      </c>
    </row>
    <row r="33514" spans="1:4">
      <c r="A33514" s="215" t="s">
        <v>104811</v>
      </c>
      <c r="B33514" s="215">
        <v>1</v>
      </c>
      <c r="C33514" s="216" t="s">
        <v>104812</v>
      </c>
      <c r="D33514" s="215" t="s">
        <v>104813</v>
      </c>
    </row>
    <row r="33515" spans="1:4">
      <c r="A33515" s="215" t="s">
        <v>104814</v>
      </c>
      <c r="B33515" s="215">
        <v>1</v>
      </c>
      <c r="C33515" s="216" t="s">
        <v>104815</v>
      </c>
      <c r="D33515" s="215" t="s">
        <v>104816</v>
      </c>
    </row>
    <row r="33516" spans="1:4">
      <c r="A33516" s="215" t="s">
        <v>104817</v>
      </c>
      <c r="B33516" s="215">
        <v>1</v>
      </c>
      <c r="C33516" s="216" t="s">
        <v>104818</v>
      </c>
      <c r="D33516" s="215" t="s">
        <v>104819</v>
      </c>
    </row>
    <row r="33517" spans="1:4">
      <c r="A33517" s="215" t="s">
        <v>104820</v>
      </c>
      <c r="B33517" s="215">
        <v>1</v>
      </c>
      <c r="C33517" s="216" t="s">
        <v>104821</v>
      </c>
      <c r="D33517" s="215" t="s">
        <v>104822</v>
      </c>
    </row>
    <row r="33518" spans="1:4">
      <c r="A33518" s="215" t="s">
        <v>104823</v>
      </c>
      <c r="B33518" s="215">
        <v>1</v>
      </c>
      <c r="C33518" s="216" t="s">
        <v>104824</v>
      </c>
      <c r="D33518" s="215" t="s">
        <v>104825</v>
      </c>
    </row>
    <row r="33519" spans="1:4">
      <c r="A33519" s="215" t="s">
        <v>104826</v>
      </c>
      <c r="B33519" s="215">
        <v>1</v>
      </c>
      <c r="C33519" s="216" t="s">
        <v>104827</v>
      </c>
      <c r="D33519" s="215" t="s">
        <v>104828</v>
      </c>
    </row>
    <row r="33520" spans="1:4">
      <c r="A33520" s="215" t="s">
        <v>104829</v>
      </c>
      <c r="B33520" s="215">
        <v>1</v>
      </c>
      <c r="C33520" s="216" t="s">
        <v>104830</v>
      </c>
      <c r="D33520" s="215" t="s">
        <v>104831</v>
      </c>
    </row>
    <row r="33521" spans="1:4">
      <c r="A33521" s="215" t="s">
        <v>104832</v>
      </c>
      <c r="B33521" s="215">
        <v>1</v>
      </c>
      <c r="C33521" s="216" t="s">
        <v>104833</v>
      </c>
      <c r="D33521" s="215" t="s">
        <v>104834</v>
      </c>
    </row>
    <row r="33522" spans="1:4">
      <c r="A33522" s="215" t="s">
        <v>104835</v>
      </c>
      <c r="B33522" s="215">
        <v>1</v>
      </c>
      <c r="C33522" s="216" t="s">
        <v>104836</v>
      </c>
      <c r="D33522" s="215" t="s">
        <v>104837</v>
      </c>
    </row>
    <row r="33523" spans="1:4">
      <c r="A33523" s="215" t="s">
        <v>104838</v>
      </c>
      <c r="B33523" s="215">
        <v>1</v>
      </c>
      <c r="C33523" s="216" t="s">
        <v>104839</v>
      </c>
      <c r="D33523" s="215" t="s">
        <v>104840</v>
      </c>
    </row>
    <row r="33524" spans="1:4">
      <c r="A33524" s="215" t="s">
        <v>104841</v>
      </c>
      <c r="B33524" s="215">
        <v>1</v>
      </c>
      <c r="C33524" s="216" t="s">
        <v>104842</v>
      </c>
      <c r="D33524" s="215" t="s">
        <v>104843</v>
      </c>
    </row>
    <row r="33525" spans="1:4">
      <c r="A33525" s="215" t="s">
        <v>104844</v>
      </c>
      <c r="B33525" s="215">
        <v>1</v>
      </c>
      <c r="C33525" s="216" t="s">
        <v>104845</v>
      </c>
      <c r="D33525" s="215" t="s">
        <v>104846</v>
      </c>
    </row>
    <row r="33526" spans="1:4">
      <c r="A33526" s="215" t="s">
        <v>104847</v>
      </c>
      <c r="B33526" s="215">
        <v>1</v>
      </c>
      <c r="C33526" s="216" t="s">
        <v>104848</v>
      </c>
      <c r="D33526" s="215" t="s">
        <v>104849</v>
      </c>
    </row>
    <row r="33527" spans="1:4">
      <c r="A33527" s="215" t="s">
        <v>104850</v>
      </c>
      <c r="B33527" s="215">
        <v>1</v>
      </c>
      <c r="C33527" s="216" t="s">
        <v>104851</v>
      </c>
      <c r="D33527" s="215" t="s">
        <v>104852</v>
      </c>
    </row>
    <row r="33528" spans="1:4">
      <c r="A33528" s="215" t="s">
        <v>104853</v>
      </c>
      <c r="B33528" s="215">
        <v>1</v>
      </c>
      <c r="C33528" s="216" t="s">
        <v>104854</v>
      </c>
      <c r="D33528" s="215" t="s">
        <v>104855</v>
      </c>
    </row>
    <row r="33529" spans="1:4">
      <c r="A33529" s="215" t="s">
        <v>104856</v>
      </c>
      <c r="B33529" s="215">
        <v>1</v>
      </c>
      <c r="C33529" s="216" t="s">
        <v>104857</v>
      </c>
      <c r="D33529" s="215" t="s">
        <v>104858</v>
      </c>
    </row>
    <row r="33530" spans="1:4">
      <c r="A33530" s="215" t="s">
        <v>104859</v>
      </c>
      <c r="B33530" s="215">
        <v>1</v>
      </c>
      <c r="C33530" s="216" t="s">
        <v>104860</v>
      </c>
      <c r="D33530" s="215" t="s">
        <v>104861</v>
      </c>
    </row>
    <row r="33531" spans="1:4">
      <c r="A33531" s="215" t="s">
        <v>104862</v>
      </c>
      <c r="B33531" s="215">
        <v>1</v>
      </c>
      <c r="C33531" s="216" t="s">
        <v>104863</v>
      </c>
      <c r="D33531" s="215" t="s">
        <v>104864</v>
      </c>
    </row>
    <row r="33532" spans="1:4">
      <c r="A33532" s="215" t="s">
        <v>104865</v>
      </c>
      <c r="B33532" s="215">
        <v>1</v>
      </c>
      <c r="C33532" s="216" t="s">
        <v>104866</v>
      </c>
      <c r="D33532" s="215" t="s">
        <v>104867</v>
      </c>
    </row>
    <row r="33533" spans="1:4">
      <c r="A33533" s="215" t="s">
        <v>104868</v>
      </c>
      <c r="B33533" s="215">
        <v>1</v>
      </c>
      <c r="C33533" s="216" t="s">
        <v>104869</v>
      </c>
      <c r="D33533" s="215" t="s">
        <v>104870</v>
      </c>
    </row>
    <row r="33534" spans="1:4">
      <c r="A33534" s="215" t="s">
        <v>104871</v>
      </c>
      <c r="B33534" s="215">
        <v>1</v>
      </c>
      <c r="C33534" s="216" t="s">
        <v>104872</v>
      </c>
      <c r="D33534" s="215" t="s">
        <v>104873</v>
      </c>
    </row>
    <row r="33535" spans="1:4">
      <c r="A33535" s="215" t="s">
        <v>104874</v>
      </c>
      <c r="B33535" s="215">
        <v>1</v>
      </c>
      <c r="C33535" s="216" t="s">
        <v>104875</v>
      </c>
      <c r="D33535" s="215" t="s">
        <v>104876</v>
      </c>
    </row>
    <row r="33536" spans="1:4">
      <c r="A33536" s="215" t="s">
        <v>104877</v>
      </c>
      <c r="B33536" s="215">
        <v>1</v>
      </c>
      <c r="C33536" s="216" t="s">
        <v>104878</v>
      </c>
      <c r="D33536" s="215" t="s">
        <v>104879</v>
      </c>
    </row>
    <row r="33537" spans="1:4">
      <c r="A33537" s="215" t="s">
        <v>104880</v>
      </c>
      <c r="B33537" s="215">
        <v>1</v>
      </c>
      <c r="C33537" s="216" t="s">
        <v>104881</v>
      </c>
      <c r="D33537" s="215" t="s">
        <v>104882</v>
      </c>
    </row>
    <row r="33538" spans="1:4">
      <c r="A33538" s="215" t="s">
        <v>104883</v>
      </c>
      <c r="B33538" s="215">
        <v>1</v>
      </c>
      <c r="C33538" s="216" t="s">
        <v>104884</v>
      </c>
      <c r="D33538" s="215" t="s">
        <v>104885</v>
      </c>
    </row>
    <row r="33539" spans="1:4">
      <c r="A33539" s="215" t="s">
        <v>104886</v>
      </c>
      <c r="B33539" s="215">
        <v>1</v>
      </c>
      <c r="C33539" s="216" t="s">
        <v>104887</v>
      </c>
      <c r="D33539" s="215" t="s">
        <v>104888</v>
      </c>
    </row>
    <row r="33540" spans="1:4">
      <c r="A33540" s="215" t="s">
        <v>104889</v>
      </c>
      <c r="B33540" s="215">
        <v>1</v>
      </c>
      <c r="C33540" s="216" t="s">
        <v>104890</v>
      </c>
      <c r="D33540" s="215" t="s">
        <v>104891</v>
      </c>
    </row>
    <row r="33541" spans="1:4">
      <c r="A33541" s="215" t="s">
        <v>104892</v>
      </c>
      <c r="B33541" s="215">
        <v>1</v>
      </c>
      <c r="C33541" s="216" t="s">
        <v>104893</v>
      </c>
      <c r="D33541" s="215" t="s">
        <v>104894</v>
      </c>
    </row>
    <row r="33542" spans="1:4">
      <c r="A33542" s="215" t="s">
        <v>104895</v>
      </c>
      <c r="B33542" s="215">
        <v>1</v>
      </c>
      <c r="C33542" s="216" t="s">
        <v>104896</v>
      </c>
      <c r="D33542" s="215" t="s">
        <v>104897</v>
      </c>
    </row>
    <row r="33543" spans="1:4">
      <c r="A33543" s="215" t="s">
        <v>104898</v>
      </c>
      <c r="B33543" s="215">
        <v>1</v>
      </c>
      <c r="C33543" s="216" t="s">
        <v>104899</v>
      </c>
      <c r="D33543" s="215" t="s">
        <v>104900</v>
      </c>
    </row>
    <row r="33544" spans="1:4">
      <c r="A33544" s="215" t="s">
        <v>104901</v>
      </c>
      <c r="B33544" s="215">
        <v>1</v>
      </c>
      <c r="C33544" s="216" t="s">
        <v>104902</v>
      </c>
      <c r="D33544" s="215" t="s">
        <v>104903</v>
      </c>
    </row>
    <row r="33545" spans="1:4">
      <c r="A33545" s="215" t="s">
        <v>104904</v>
      </c>
      <c r="B33545" s="215">
        <v>1</v>
      </c>
      <c r="C33545" s="216" t="s">
        <v>104905</v>
      </c>
      <c r="D33545" s="215" t="s">
        <v>104906</v>
      </c>
    </row>
    <row r="33546" spans="1:4">
      <c r="A33546" s="215" t="s">
        <v>104907</v>
      </c>
      <c r="B33546" s="215">
        <v>1</v>
      </c>
      <c r="C33546" s="216" t="s">
        <v>104908</v>
      </c>
      <c r="D33546" s="215" t="s">
        <v>104909</v>
      </c>
    </row>
    <row r="33547" spans="1:4">
      <c r="A33547" s="215" t="s">
        <v>104910</v>
      </c>
      <c r="B33547" s="215">
        <v>1</v>
      </c>
      <c r="C33547" s="216" t="s">
        <v>104911</v>
      </c>
      <c r="D33547" s="215" t="s">
        <v>104912</v>
      </c>
    </row>
    <row r="33548" spans="1:4">
      <c r="A33548" s="215" t="s">
        <v>104913</v>
      </c>
      <c r="B33548" s="215">
        <v>1</v>
      </c>
      <c r="C33548" s="216" t="s">
        <v>104914</v>
      </c>
      <c r="D33548" s="215" t="s">
        <v>104915</v>
      </c>
    </row>
    <row r="33549" spans="1:4">
      <c r="A33549" s="215" t="s">
        <v>104916</v>
      </c>
      <c r="B33549" s="215">
        <v>1</v>
      </c>
      <c r="C33549" s="216" t="s">
        <v>104917</v>
      </c>
      <c r="D33549" s="215" t="s">
        <v>104918</v>
      </c>
    </row>
    <row r="33550" spans="1:4">
      <c r="A33550" s="215" t="s">
        <v>104919</v>
      </c>
      <c r="B33550" s="215">
        <v>1</v>
      </c>
      <c r="C33550" s="216" t="s">
        <v>104920</v>
      </c>
      <c r="D33550" s="215" t="s">
        <v>104921</v>
      </c>
    </row>
    <row r="33551" spans="1:4">
      <c r="A33551" s="215" t="s">
        <v>104922</v>
      </c>
      <c r="B33551" s="215">
        <v>1</v>
      </c>
      <c r="C33551" s="216" t="s">
        <v>104923</v>
      </c>
      <c r="D33551" s="215" t="s">
        <v>104924</v>
      </c>
    </row>
    <row r="33552" spans="1:4">
      <c r="A33552" s="215" t="s">
        <v>104925</v>
      </c>
      <c r="B33552" s="215">
        <v>1</v>
      </c>
      <c r="C33552" s="216" t="s">
        <v>104926</v>
      </c>
      <c r="D33552" s="215" t="s">
        <v>104927</v>
      </c>
    </row>
    <row r="33553" spans="1:4">
      <c r="A33553" s="215" t="s">
        <v>104928</v>
      </c>
      <c r="B33553" s="215">
        <v>1</v>
      </c>
      <c r="C33553" s="216" t="s">
        <v>104929</v>
      </c>
      <c r="D33553" s="215" t="s">
        <v>104930</v>
      </c>
    </row>
    <row r="33554" spans="1:4">
      <c r="A33554" s="215" t="s">
        <v>104931</v>
      </c>
      <c r="B33554" s="215">
        <v>1</v>
      </c>
      <c r="C33554" s="216" t="s">
        <v>104932</v>
      </c>
      <c r="D33554" s="215" t="s">
        <v>104933</v>
      </c>
    </row>
    <row r="33555" spans="1:4">
      <c r="A33555" s="215" t="s">
        <v>104934</v>
      </c>
      <c r="B33555" s="215">
        <v>1</v>
      </c>
      <c r="C33555" s="216" t="s">
        <v>104935</v>
      </c>
      <c r="D33555" s="215" t="s">
        <v>104936</v>
      </c>
    </row>
    <row r="33556" spans="1:4">
      <c r="A33556" s="215" t="s">
        <v>104937</v>
      </c>
      <c r="B33556" s="215">
        <v>1</v>
      </c>
      <c r="C33556" s="216" t="s">
        <v>104938</v>
      </c>
      <c r="D33556" s="215" t="s">
        <v>104939</v>
      </c>
    </row>
    <row r="33557" spans="1:4">
      <c r="A33557" s="215" t="s">
        <v>104940</v>
      </c>
      <c r="B33557" s="215">
        <v>1</v>
      </c>
      <c r="C33557" s="216" t="s">
        <v>104941</v>
      </c>
      <c r="D33557" s="215" t="s">
        <v>104942</v>
      </c>
    </row>
    <row r="33558" spans="1:4">
      <c r="A33558" s="215" t="s">
        <v>104943</v>
      </c>
      <c r="B33558" s="215">
        <v>1</v>
      </c>
      <c r="C33558" s="216" t="s">
        <v>104944</v>
      </c>
      <c r="D33558" s="215" t="s">
        <v>104945</v>
      </c>
    </row>
    <row r="33559" spans="1:4">
      <c r="A33559" s="215" t="s">
        <v>104946</v>
      </c>
      <c r="B33559" s="215">
        <v>1</v>
      </c>
      <c r="C33559" s="216" t="s">
        <v>104947</v>
      </c>
      <c r="D33559" s="215" t="s">
        <v>104948</v>
      </c>
    </row>
    <row r="33560" spans="1:4">
      <c r="A33560" s="215" t="s">
        <v>104949</v>
      </c>
      <c r="B33560" s="215">
        <v>1</v>
      </c>
      <c r="C33560" s="216" t="s">
        <v>104950</v>
      </c>
      <c r="D33560" s="215" t="s">
        <v>104951</v>
      </c>
    </row>
    <row r="33561" spans="1:4">
      <c r="A33561" s="215" t="s">
        <v>104952</v>
      </c>
      <c r="B33561" s="215">
        <v>2</v>
      </c>
      <c r="C33561" s="216" t="s">
        <v>104953</v>
      </c>
      <c r="D33561" s="215" t="s">
        <v>104954</v>
      </c>
    </row>
    <row r="33562" spans="1:4">
      <c r="A33562" s="215" t="s">
        <v>104955</v>
      </c>
      <c r="B33562" s="215">
        <v>1</v>
      </c>
      <c r="C33562" s="216" t="s">
        <v>104956</v>
      </c>
      <c r="D33562" s="215" t="s">
        <v>104957</v>
      </c>
    </row>
    <row r="33563" spans="1:4">
      <c r="A33563" s="215" t="s">
        <v>104958</v>
      </c>
      <c r="B33563" s="215">
        <v>1</v>
      </c>
      <c r="C33563" s="216" t="s">
        <v>104959</v>
      </c>
      <c r="D33563" s="215" t="s">
        <v>104960</v>
      </c>
    </row>
    <row r="33564" spans="1:4">
      <c r="A33564" s="215" t="s">
        <v>104961</v>
      </c>
      <c r="B33564" s="215">
        <v>1</v>
      </c>
      <c r="C33564" s="216" t="s">
        <v>104962</v>
      </c>
      <c r="D33564" s="215" t="s">
        <v>104963</v>
      </c>
    </row>
    <row r="33565" spans="1:4">
      <c r="A33565" s="215" t="s">
        <v>104964</v>
      </c>
      <c r="B33565" s="215">
        <v>1</v>
      </c>
      <c r="C33565" s="216" t="s">
        <v>104965</v>
      </c>
      <c r="D33565" s="215" t="s">
        <v>104966</v>
      </c>
    </row>
    <row r="33566" spans="1:4">
      <c r="A33566" s="215" t="s">
        <v>104967</v>
      </c>
      <c r="B33566" s="215">
        <v>1</v>
      </c>
      <c r="C33566" s="216" t="s">
        <v>104968</v>
      </c>
      <c r="D33566" s="215" t="s">
        <v>104969</v>
      </c>
    </row>
    <row r="33567" spans="1:4">
      <c r="A33567" s="215" t="s">
        <v>104970</v>
      </c>
      <c r="B33567" s="215">
        <v>1</v>
      </c>
      <c r="C33567" s="216" t="s">
        <v>104971</v>
      </c>
      <c r="D33567" s="215" t="s">
        <v>104972</v>
      </c>
    </row>
    <row r="33568" spans="1:4">
      <c r="A33568" s="215" t="s">
        <v>104973</v>
      </c>
      <c r="B33568" s="215">
        <v>1</v>
      </c>
      <c r="C33568" s="216" t="s">
        <v>104974</v>
      </c>
      <c r="D33568" s="215" t="s">
        <v>104975</v>
      </c>
    </row>
    <row r="33569" spans="1:4">
      <c r="A33569" s="215" t="s">
        <v>104976</v>
      </c>
      <c r="B33569" s="215">
        <v>1</v>
      </c>
      <c r="C33569" s="216" t="s">
        <v>104977</v>
      </c>
      <c r="D33569" s="215" t="s">
        <v>104978</v>
      </c>
    </row>
    <row r="33570" spans="1:4">
      <c r="A33570" s="215" t="s">
        <v>104979</v>
      </c>
      <c r="B33570" s="215">
        <v>1</v>
      </c>
      <c r="C33570" s="216" t="s">
        <v>104980</v>
      </c>
      <c r="D33570" s="215" t="s">
        <v>104981</v>
      </c>
    </row>
    <row r="33571" spans="1:4">
      <c r="A33571" s="215" t="s">
        <v>104982</v>
      </c>
      <c r="B33571" s="215">
        <v>1</v>
      </c>
      <c r="C33571" s="216" t="s">
        <v>104983</v>
      </c>
      <c r="D33571" s="215" t="s">
        <v>104984</v>
      </c>
    </row>
    <row r="33572" spans="1:4">
      <c r="A33572" s="215" t="s">
        <v>104985</v>
      </c>
      <c r="B33572" s="215">
        <v>1</v>
      </c>
      <c r="C33572" s="216" t="s">
        <v>104986</v>
      </c>
      <c r="D33572" s="215" t="s">
        <v>104987</v>
      </c>
    </row>
    <row r="33573" spans="1:4">
      <c r="A33573" s="215" t="s">
        <v>104988</v>
      </c>
      <c r="B33573" s="215">
        <v>1</v>
      </c>
      <c r="C33573" s="216" t="s">
        <v>104989</v>
      </c>
      <c r="D33573" s="215" t="s">
        <v>104990</v>
      </c>
    </row>
    <row r="33574" spans="1:4">
      <c r="A33574" s="215" t="s">
        <v>104991</v>
      </c>
      <c r="B33574" s="215">
        <v>1</v>
      </c>
      <c r="C33574" s="216" t="s">
        <v>104992</v>
      </c>
      <c r="D33574" s="215" t="s">
        <v>104993</v>
      </c>
    </row>
    <row r="33575" spans="1:4">
      <c r="A33575" s="215" t="s">
        <v>104994</v>
      </c>
      <c r="B33575" s="215">
        <v>1</v>
      </c>
      <c r="C33575" s="216" t="s">
        <v>104995</v>
      </c>
      <c r="D33575" s="215" t="s">
        <v>104996</v>
      </c>
    </row>
    <row r="33576" spans="1:4">
      <c r="A33576" s="215" t="s">
        <v>104997</v>
      </c>
      <c r="B33576" s="215">
        <v>1</v>
      </c>
      <c r="C33576" s="216" t="s">
        <v>104998</v>
      </c>
      <c r="D33576" s="215" t="s">
        <v>104999</v>
      </c>
    </row>
    <row r="33577" spans="1:4">
      <c r="A33577" s="215" t="s">
        <v>105000</v>
      </c>
      <c r="B33577" s="215">
        <v>1</v>
      </c>
      <c r="C33577" s="216" t="s">
        <v>105001</v>
      </c>
      <c r="D33577" s="215" t="s">
        <v>105002</v>
      </c>
    </row>
    <row r="33578" spans="1:4">
      <c r="A33578" s="215" t="s">
        <v>105003</v>
      </c>
      <c r="B33578" s="215">
        <v>1</v>
      </c>
      <c r="C33578" s="216" t="s">
        <v>105004</v>
      </c>
      <c r="D33578" s="215" t="s">
        <v>105005</v>
      </c>
    </row>
    <row r="33579" spans="1:4">
      <c r="A33579" s="215" t="s">
        <v>105006</v>
      </c>
      <c r="B33579" s="215">
        <v>1</v>
      </c>
      <c r="C33579" s="216" t="s">
        <v>105007</v>
      </c>
      <c r="D33579" s="215" t="s">
        <v>105008</v>
      </c>
    </row>
    <row r="33580" spans="1:4">
      <c r="A33580" s="215" t="s">
        <v>105009</v>
      </c>
      <c r="B33580" s="215">
        <v>1</v>
      </c>
      <c r="C33580" s="216" t="s">
        <v>105010</v>
      </c>
      <c r="D33580" s="215" t="s">
        <v>105011</v>
      </c>
    </row>
    <row r="33581" spans="1:4">
      <c r="A33581" s="215" t="s">
        <v>105012</v>
      </c>
      <c r="B33581" s="215">
        <v>1</v>
      </c>
      <c r="C33581" s="216" t="s">
        <v>105013</v>
      </c>
      <c r="D33581" s="215" t="s">
        <v>105014</v>
      </c>
    </row>
    <row r="33582" spans="1:4">
      <c r="A33582" s="215" t="s">
        <v>105015</v>
      </c>
      <c r="B33582" s="215">
        <v>1</v>
      </c>
      <c r="C33582" s="216" t="s">
        <v>105016</v>
      </c>
      <c r="D33582" s="215" t="s">
        <v>105017</v>
      </c>
    </row>
    <row r="33583" spans="1:4">
      <c r="A33583" s="215" t="s">
        <v>105018</v>
      </c>
      <c r="B33583" s="215">
        <v>1</v>
      </c>
      <c r="C33583" s="216" t="s">
        <v>105019</v>
      </c>
      <c r="D33583" s="215" t="s">
        <v>105020</v>
      </c>
    </row>
    <row r="33584" spans="1:4">
      <c r="A33584" s="215" t="s">
        <v>105021</v>
      </c>
      <c r="B33584" s="215">
        <v>1</v>
      </c>
      <c r="C33584" s="216" t="s">
        <v>105022</v>
      </c>
      <c r="D33584" s="215" t="s">
        <v>105023</v>
      </c>
    </row>
    <row r="33585" spans="1:4">
      <c r="A33585" s="215" t="s">
        <v>105024</v>
      </c>
      <c r="B33585" s="215">
        <v>1</v>
      </c>
      <c r="C33585" s="216" t="s">
        <v>105025</v>
      </c>
      <c r="D33585" s="215" t="s">
        <v>105026</v>
      </c>
    </row>
    <row r="33586" spans="1:4">
      <c r="A33586" s="215" t="s">
        <v>105027</v>
      </c>
      <c r="B33586" s="215">
        <v>1</v>
      </c>
      <c r="C33586" s="216" t="s">
        <v>105028</v>
      </c>
      <c r="D33586" s="215" t="s">
        <v>105029</v>
      </c>
    </row>
    <row r="33587" spans="1:4">
      <c r="A33587" s="215" t="s">
        <v>105030</v>
      </c>
      <c r="B33587" s="215">
        <v>1</v>
      </c>
      <c r="C33587" s="216" t="s">
        <v>105031</v>
      </c>
      <c r="D33587" s="215" t="s">
        <v>105032</v>
      </c>
    </row>
    <row r="33588" spans="1:4">
      <c r="A33588" s="215" t="s">
        <v>105033</v>
      </c>
      <c r="B33588" s="215">
        <v>1</v>
      </c>
      <c r="C33588" s="216" t="s">
        <v>105034</v>
      </c>
      <c r="D33588" s="215" t="s">
        <v>105035</v>
      </c>
    </row>
    <row r="33589" spans="1:4">
      <c r="A33589" s="215" t="s">
        <v>105036</v>
      </c>
      <c r="B33589" s="215">
        <v>1</v>
      </c>
      <c r="C33589" s="216" t="s">
        <v>105037</v>
      </c>
      <c r="D33589" s="215" t="s">
        <v>105038</v>
      </c>
    </row>
    <row r="33590" spans="1:4">
      <c r="A33590" s="215" t="s">
        <v>105039</v>
      </c>
      <c r="B33590" s="215">
        <v>1</v>
      </c>
      <c r="C33590" s="216" t="s">
        <v>105040</v>
      </c>
      <c r="D33590" s="215" t="s">
        <v>105041</v>
      </c>
    </row>
    <row r="33591" spans="1:4">
      <c r="A33591" s="215" t="s">
        <v>105042</v>
      </c>
      <c r="B33591" s="215">
        <v>1</v>
      </c>
      <c r="C33591" s="216" t="s">
        <v>105043</v>
      </c>
      <c r="D33591" s="215" t="s">
        <v>105044</v>
      </c>
    </row>
    <row r="33592" spans="1:4">
      <c r="A33592" s="215" t="s">
        <v>105045</v>
      </c>
      <c r="B33592" s="215">
        <v>1</v>
      </c>
      <c r="C33592" s="216" t="s">
        <v>105046</v>
      </c>
      <c r="D33592" s="215" t="s">
        <v>105047</v>
      </c>
    </row>
    <row r="33593" spans="1:4">
      <c r="A33593" s="215" t="s">
        <v>105048</v>
      </c>
      <c r="B33593" s="215">
        <v>1</v>
      </c>
      <c r="C33593" s="216" t="s">
        <v>105049</v>
      </c>
      <c r="D33593" s="215" t="s">
        <v>105050</v>
      </c>
    </row>
    <row r="33594" spans="1:4">
      <c r="A33594" s="215" t="s">
        <v>105051</v>
      </c>
      <c r="B33594" s="215">
        <v>1</v>
      </c>
      <c r="C33594" s="216" t="s">
        <v>105052</v>
      </c>
      <c r="D33594" s="215" t="s">
        <v>105053</v>
      </c>
    </row>
    <row r="33595" spans="1:4">
      <c r="A33595" s="215" t="s">
        <v>105054</v>
      </c>
      <c r="B33595" s="215">
        <v>1</v>
      </c>
      <c r="C33595" s="216" t="s">
        <v>105055</v>
      </c>
      <c r="D33595" s="215" t="s">
        <v>105056</v>
      </c>
    </row>
    <row r="33596" spans="1:4">
      <c r="A33596" s="215" t="s">
        <v>105057</v>
      </c>
      <c r="B33596" s="215">
        <v>1</v>
      </c>
      <c r="C33596" s="216" t="s">
        <v>105058</v>
      </c>
      <c r="D33596" s="215" t="s">
        <v>105059</v>
      </c>
    </row>
    <row r="33597" spans="1:4">
      <c r="A33597" s="215" t="s">
        <v>105060</v>
      </c>
      <c r="B33597" s="215">
        <v>1</v>
      </c>
      <c r="C33597" s="216" t="s">
        <v>105061</v>
      </c>
      <c r="D33597" s="215" t="s">
        <v>105062</v>
      </c>
    </row>
    <row r="33598" spans="1:4">
      <c r="A33598" s="215" t="s">
        <v>105063</v>
      </c>
      <c r="B33598" s="215">
        <v>1</v>
      </c>
      <c r="C33598" s="216" t="s">
        <v>105064</v>
      </c>
      <c r="D33598" s="215" t="s">
        <v>105065</v>
      </c>
    </row>
    <row r="33599" spans="1:4">
      <c r="A33599" s="215" t="s">
        <v>105066</v>
      </c>
      <c r="B33599" s="215">
        <v>1</v>
      </c>
      <c r="C33599" s="216" t="s">
        <v>105067</v>
      </c>
      <c r="D33599" s="215" t="s">
        <v>105068</v>
      </c>
    </row>
    <row r="33600" spans="1:4">
      <c r="A33600" s="215" t="s">
        <v>105069</v>
      </c>
      <c r="B33600" s="215">
        <v>1</v>
      </c>
      <c r="C33600" s="216" t="s">
        <v>105070</v>
      </c>
      <c r="D33600" s="215" t="s">
        <v>105071</v>
      </c>
    </row>
    <row r="33601" spans="1:4">
      <c r="A33601" s="215" t="s">
        <v>105072</v>
      </c>
      <c r="B33601" s="215">
        <v>1</v>
      </c>
      <c r="C33601" s="216" t="s">
        <v>105073</v>
      </c>
      <c r="D33601" s="215" t="s">
        <v>105074</v>
      </c>
    </row>
    <row r="33602" spans="1:4">
      <c r="A33602" s="215" t="s">
        <v>105075</v>
      </c>
      <c r="B33602" s="215">
        <v>1</v>
      </c>
      <c r="C33602" s="216" t="s">
        <v>105076</v>
      </c>
      <c r="D33602" s="215" t="s">
        <v>105077</v>
      </c>
    </row>
    <row r="33603" spans="1:4">
      <c r="A33603" s="215" t="s">
        <v>105078</v>
      </c>
      <c r="B33603" s="215">
        <v>1</v>
      </c>
      <c r="C33603" s="216" t="s">
        <v>105079</v>
      </c>
      <c r="D33603" s="215" t="s">
        <v>105080</v>
      </c>
    </row>
    <row r="33604" spans="1:4">
      <c r="A33604" s="215" t="s">
        <v>105081</v>
      </c>
      <c r="B33604" s="215">
        <v>1</v>
      </c>
      <c r="C33604" s="216" t="s">
        <v>105082</v>
      </c>
      <c r="D33604" s="215" t="s">
        <v>105083</v>
      </c>
    </row>
    <row r="33605" spans="1:4">
      <c r="A33605" s="215" t="s">
        <v>105084</v>
      </c>
      <c r="B33605" s="215">
        <v>1</v>
      </c>
      <c r="C33605" s="216" t="s">
        <v>105085</v>
      </c>
      <c r="D33605" s="215" t="s">
        <v>105086</v>
      </c>
    </row>
    <row r="33606" spans="1:4">
      <c r="A33606" s="215" t="s">
        <v>105087</v>
      </c>
      <c r="B33606" s="215">
        <v>1</v>
      </c>
      <c r="C33606" s="216" t="s">
        <v>105088</v>
      </c>
      <c r="D33606" s="215" t="s">
        <v>105089</v>
      </c>
    </row>
    <row r="33607" spans="1:4">
      <c r="A33607" s="215" t="s">
        <v>105090</v>
      </c>
      <c r="B33607" s="215">
        <v>1</v>
      </c>
      <c r="C33607" s="216" t="s">
        <v>105091</v>
      </c>
      <c r="D33607" s="215" t="s">
        <v>105092</v>
      </c>
    </row>
    <row r="33608" spans="1:4">
      <c r="A33608" s="215" t="s">
        <v>105093</v>
      </c>
      <c r="B33608" s="215">
        <v>1</v>
      </c>
      <c r="C33608" s="216" t="s">
        <v>105094</v>
      </c>
      <c r="D33608" s="215" t="s">
        <v>105095</v>
      </c>
    </row>
    <row r="33609" spans="1:4">
      <c r="A33609" s="215" t="s">
        <v>105096</v>
      </c>
      <c r="B33609" s="215">
        <v>1</v>
      </c>
      <c r="C33609" s="216" t="s">
        <v>105097</v>
      </c>
      <c r="D33609" s="215" t="s">
        <v>105098</v>
      </c>
    </row>
    <row r="33610" spans="1:4">
      <c r="A33610" s="215" t="s">
        <v>105099</v>
      </c>
      <c r="B33610" s="215">
        <v>1</v>
      </c>
      <c r="C33610" s="216" t="s">
        <v>105100</v>
      </c>
      <c r="D33610" s="215" t="s">
        <v>105101</v>
      </c>
    </row>
    <row r="33611" spans="1:4">
      <c r="A33611" s="215" t="s">
        <v>111656</v>
      </c>
      <c r="B33611" s="215">
        <v>1</v>
      </c>
      <c r="C33611" s="216" t="s">
        <v>111657</v>
      </c>
      <c r="D33611" s="215" t="s">
        <v>104336</v>
      </c>
    </row>
    <row r="33612" spans="1:4">
      <c r="A33612" s="215" t="s">
        <v>105102</v>
      </c>
      <c r="B33612" s="215">
        <v>1</v>
      </c>
      <c r="C33612" s="216" t="s">
        <v>105103</v>
      </c>
      <c r="D33612" s="215" t="s">
        <v>105104</v>
      </c>
    </row>
    <row r="33613" spans="1:4">
      <c r="A33613" s="215" t="s">
        <v>105105</v>
      </c>
      <c r="B33613" s="215">
        <v>1</v>
      </c>
      <c r="C33613" s="216" t="s">
        <v>105106</v>
      </c>
      <c r="D33613" s="215" t="s">
        <v>105107</v>
      </c>
    </row>
    <row r="33614" spans="1:4">
      <c r="A33614" s="215" t="s">
        <v>105108</v>
      </c>
      <c r="B33614" s="215">
        <v>1</v>
      </c>
      <c r="C33614" s="216" t="s">
        <v>105109</v>
      </c>
      <c r="D33614" s="215" t="s">
        <v>105110</v>
      </c>
    </row>
    <row r="33615" spans="1:4">
      <c r="A33615" s="215" t="s">
        <v>105111</v>
      </c>
      <c r="B33615" s="215">
        <v>1</v>
      </c>
      <c r="C33615" s="216" t="s">
        <v>105112</v>
      </c>
      <c r="D33615" s="215" t="s">
        <v>105113</v>
      </c>
    </row>
    <row r="33616" spans="1:4">
      <c r="A33616" s="215" t="s">
        <v>105114</v>
      </c>
      <c r="B33616" s="215">
        <v>1</v>
      </c>
      <c r="C33616" s="216" t="s">
        <v>105115</v>
      </c>
      <c r="D33616" s="215" t="s">
        <v>105116</v>
      </c>
    </row>
    <row r="33617" spans="1:4">
      <c r="A33617" s="215" t="s">
        <v>105117</v>
      </c>
      <c r="B33617" s="215">
        <v>1</v>
      </c>
      <c r="C33617" s="216" t="s">
        <v>105118</v>
      </c>
      <c r="D33617" s="215" t="s">
        <v>105119</v>
      </c>
    </row>
    <row r="33618" spans="1:4">
      <c r="A33618" s="215" t="s">
        <v>105120</v>
      </c>
      <c r="B33618" s="215">
        <v>1</v>
      </c>
      <c r="C33618" s="216" t="s">
        <v>105121</v>
      </c>
      <c r="D33618" s="215" t="s">
        <v>105122</v>
      </c>
    </row>
    <row r="33619" spans="1:4">
      <c r="A33619" s="215" t="s">
        <v>105123</v>
      </c>
      <c r="B33619" s="215">
        <v>1</v>
      </c>
      <c r="C33619" s="216" t="s">
        <v>105124</v>
      </c>
      <c r="D33619" s="215" t="s">
        <v>105125</v>
      </c>
    </row>
    <row r="33620" spans="1:4">
      <c r="A33620" s="215" t="s">
        <v>105126</v>
      </c>
      <c r="B33620" s="215">
        <v>1</v>
      </c>
      <c r="C33620" s="216" t="s">
        <v>105127</v>
      </c>
      <c r="D33620" s="215" t="s">
        <v>105128</v>
      </c>
    </row>
    <row r="33621" spans="1:4">
      <c r="A33621" s="215" t="s">
        <v>105129</v>
      </c>
      <c r="B33621" s="215">
        <v>1</v>
      </c>
      <c r="C33621" s="216" t="s">
        <v>105130</v>
      </c>
      <c r="D33621" s="215" t="s">
        <v>105131</v>
      </c>
    </row>
    <row r="33622" spans="1:4">
      <c r="A33622" s="215" t="s">
        <v>105132</v>
      </c>
      <c r="B33622" s="215">
        <v>1</v>
      </c>
      <c r="C33622" s="216" t="s">
        <v>105133</v>
      </c>
      <c r="D33622" s="215" t="s">
        <v>105134</v>
      </c>
    </row>
    <row r="33623" spans="1:4">
      <c r="A33623" s="215" t="s">
        <v>105135</v>
      </c>
      <c r="B33623" s="215">
        <v>1</v>
      </c>
      <c r="C33623" s="216" t="s">
        <v>105136</v>
      </c>
      <c r="D33623" s="215" t="s">
        <v>105137</v>
      </c>
    </row>
    <row r="33624" spans="1:4">
      <c r="A33624" s="215" t="s">
        <v>105138</v>
      </c>
      <c r="B33624" s="215">
        <v>1</v>
      </c>
      <c r="C33624" s="216" t="s">
        <v>105139</v>
      </c>
      <c r="D33624" s="215" t="s">
        <v>105140</v>
      </c>
    </row>
    <row r="33625" spans="1:4">
      <c r="A33625" s="215" t="s">
        <v>105141</v>
      </c>
      <c r="B33625" s="215">
        <v>1</v>
      </c>
      <c r="C33625" s="216" t="s">
        <v>105142</v>
      </c>
      <c r="D33625" s="215" t="s">
        <v>104546</v>
      </c>
    </row>
    <row r="33626" spans="1:4">
      <c r="A33626" s="215" t="s">
        <v>105143</v>
      </c>
      <c r="B33626" s="215">
        <v>1</v>
      </c>
      <c r="C33626" s="216" t="s">
        <v>105144</v>
      </c>
      <c r="D33626" s="215" t="s">
        <v>105145</v>
      </c>
    </row>
    <row r="33627" spans="1:4">
      <c r="A33627" s="215" t="s">
        <v>105146</v>
      </c>
      <c r="B33627" s="215">
        <v>1</v>
      </c>
      <c r="C33627" s="216" t="s">
        <v>105147</v>
      </c>
      <c r="D33627" s="215" t="s">
        <v>105148</v>
      </c>
    </row>
    <row r="33628" spans="1:4">
      <c r="A33628" s="215" t="s">
        <v>105149</v>
      </c>
      <c r="B33628" s="215">
        <v>1</v>
      </c>
      <c r="C33628" s="216" t="s">
        <v>105150</v>
      </c>
      <c r="D33628" s="215" t="s">
        <v>105151</v>
      </c>
    </row>
    <row r="33629" spans="1:4">
      <c r="A33629" s="215" t="s">
        <v>105152</v>
      </c>
      <c r="B33629" s="215">
        <v>1</v>
      </c>
      <c r="C33629" s="216" t="s">
        <v>105153</v>
      </c>
      <c r="D33629" s="215" t="s">
        <v>105154</v>
      </c>
    </row>
    <row r="33630" spans="1:4">
      <c r="A33630" s="215" t="s">
        <v>105155</v>
      </c>
      <c r="B33630" s="215">
        <v>1</v>
      </c>
      <c r="C33630" s="216" t="s">
        <v>105156</v>
      </c>
      <c r="D33630" s="215" t="s">
        <v>105157</v>
      </c>
    </row>
    <row r="33631" spans="1:4">
      <c r="A33631" s="215" t="s">
        <v>105158</v>
      </c>
      <c r="B33631" s="215">
        <v>1</v>
      </c>
      <c r="C33631" s="216" t="s">
        <v>105159</v>
      </c>
      <c r="D33631" s="215" t="s">
        <v>105160</v>
      </c>
    </row>
    <row r="33632" spans="1:4">
      <c r="A33632" s="215" t="s">
        <v>105161</v>
      </c>
      <c r="B33632" s="215">
        <v>1</v>
      </c>
      <c r="C33632" s="216" t="s">
        <v>105162</v>
      </c>
      <c r="D33632" s="215" t="s">
        <v>105163</v>
      </c>
    </row>
    <row r="33633" spans="1:4">
      <c r="A33633" s="215" t="s">
        <v>105164</v>
      </c>
      <c r="B33633" s="215">
        <v>1</v>
      </c>
      <c r="C33633" s="216" t="s">
        <v>105165</v>
      </c>
      <c r="D33633" s="215" t="s">
        <v>105166</v>
      </c>
    </row>
    <row r="33634" spans="1:4">
      <c r="A33634" s="215" t="s">
        <v>105167</v>
      </c>
      <c r="B33634" s="215">
        <v>1</v>
      </c>
      <c r="C33634" s="216" t="s">
        <v>105168</v>
      </c>
      <c r="D33634" s="215" t="s">
        <v>105169</v>
      </c>
    </row>
    <row r="33635" spans="1:4">
      <c r="A33635" s="215" t="s">
        <v>105170</v>
      </c>
      <c r="B33635" s="215">
        <v>1</v>
      </c>
      <c r="C33635" s="216" t="s">
        <v>105171</v>
      </c>
      <c r="D33635" s="215" t="s">
        <v>105172</v>
      </c>
    </row>
    <row r="33636" spans="1:4">
      <c r="A33636" s="215" t="s">
        <v>105173</v>
      </c>
      <c r="B33636" s="215">
        <v>1</v>
      </c>
      <c r="C33636" s="216" t="s">
        <v>105174</v>
      </c>
      <c r="D33636" s="215" t="s">
        <v>105175</v>
      </c>
    </row>
    <row r="33637" spans="1:4">
      <c r="A33637" s="215" t="s">
        <v>105176</v>
      </c>
      <c r="B33637" s="215">
        <v>1</v>
      </c>
      <c r="C33637" s="216" t="s">
        <v>105177</v>
      </c>
      <c r="D33637" s="215" t="s">
        <v>105178</v>
      </c>
    </row>
    <row r="33638" spans="1:4">
      <c r="A33638" s="215" t="s">
        <v>105179</v>
      </c>
      <c r="B33638" s="215">
        <v>1</v>
      </c>
      <c r="C33638" s="216" t="s">
        <v>105180</v>
      </c>
      <c r="D33638" s="215" t="s">
        <v>105181</v>
      </c>
    </row>
    <row r="33639" spans="1:4">
      <c r="A33639" s="215" t="s">
        <v>105182</v>
      </c>
      <c r="B33639" s="215">
        <v>1</v>
      </c>
      <c r="C33639" s="216" t="s">
        <v>105183</v>
      </c>
      <c r="D33639" s="215" t="s">
        <v>105184</v>
      </c>
    </row>
    <row r="33640" spans="1:4">
      <c r="A33640" s="215" t="s">
        <v>105185</v>
      </c>
      <c r="B33640" s="215">
        <v>1</v>
      </c>
      <c r="C33640" s="216" t="s">
        <v>105186</v>
      </c>
      <c r="D33640" s="215" t="s">
        <v>105187</v>
      </c>
    </row>
    <row r="33641" spans="1:4">
      <c r="A33641" s="215" t="s">
        <v>105188</v>
      </c>
      <c r="B33641" s="215">
        <v>1</v>
      </c>
      <c r="C33641" s="216" t="s">
        <v>105189</v>
      </c>
      <c r="D33641" s="215" t="s">
        <v>104627</v>
      </c>
    </row>
    <row r="33642" spans="1:4">
      <c r="A33642" s="215" t="s">
        <v>105190</v>
      </c>
      <c r="B33642" s="215">
        <v>1</v>
      </c>
      <c r="C33642" s="216" t="s">
        <v>105191</v>
      </c>
      <c r="D33642" s="215" t="s">
        <v>105192</v>
      </c>
    </row>
    <row r="33643" spans="1:4">
      <c r="A33643" s="215" t="s">
        <v>105193</v>
      </c>
      <c r="B33643" s="215">
        <v>1</v>
      </c>
      <c r="C33643" s="216" t="s">
        <v>105194</v>
      </c>
      <c r="D33643" s="215" t="s">
        <v>105195</v>
      </c>
    </row>
    <row r="33644" spans="1:4">
      <c r="A33644" s="215" t="s">
        <v>105196</v>
      </c>
      <c r="B33644" s="215">
        <v>1</v>
      </c>
      <c r="C33644" s="216" t="s">
        <v>105197</v>
      </c>
      <c r="D33644" s="215" t="s">
        <v>104657</v>
      </c>
    </row>
    <row r="33645" spans="1:4">
      <c r="A33645" s="215" t="s">
        <v>105198</v>
      </c>
      <c r="B33645" s="215">
        <v>1</v>
      </c>
      <c r="C33645" s="216" t="s">
        <v>105199</v>
      </c>
      <c r="D33645" s="215" t="s">
        <v>105200</v>
      </c>
    </row>
    <row r="33646" spans="1:4">
      <c r="A33646" s="215" t="s">
        <v>105201</v>
      </c>
      <c r="B33646" s="215">
        <v>1</v>
      </c>
      <c r="C33646" s="216" t="s">
        <v>105202</v>
      </c>
      <c r="D33646" s="215" t="s">
        <v>105203</v>
      </c>
    </row>
    <row r="33647" spans="1:4">
      <c r="A33647" s="215" t="s">
        <v>105204</v>
      </c>
      <c r="B33647" s="215">
        <v>1</v>
      </c>
      <c r="C33647" s="216" t="s">
        <v>105205</v>
      </c>
      <c r="D33647" s="215" t="s">
        <v>105206</v>
      </c>
    </row>
    <row r="33648" spans="1:4">
      <c r="A33648" s="215" t="s">
        <v>105207</v>
      </c>
      <c r="B33648" s="215">
        <v>1</v>
      </c>
      <c r="C33648" s="216" t="s">
        <v>105208</v>
      </c>
      <c r="D33648" s="215" t="s">
        <v>105209</v>
      </c>
    </row>
    <row r="33649" spans="1:4">
      <c r="A33649" s="215" t="s">
        <v>105210</v>
      </c>
      <c r="B33649" s="215">
        <v>1</v>
      </c>
      <c r="C33649" s="216" t="s">
        <v>105211</v>
      </c>
      <c r="D33649" s="215" t="s">
        <v>105212</v>
      </c>
    </row>
    <row r="33650" spans="1:4">
      <c r="A33650" s="215" t="s">
        <v>105213</v>
      </c>
      <c r="B33650" s="215">
        <v>1</v>
      </c>
      <c r="C33650" s="216" t="s">
        <v>105214</v>
      </c>
      <c r="D33650" s="215" t="s">
        <v>105215</v>
      </c>
    </row>
    <row r="33651" spans="1:4">
      <c r="A33651" s="215" t="s">
        <v>105216</v>
      </c>
      <c r="B33651" s="215">
        <v>1</v>
      </c>
      <c r="C33651" s="216" t="s">
        <v>105217</v>
      </c>
      <c r="D33651" s="215" t="s">
        <v>105218</v>
      </c>
    </row>
    <row r="33652" spans="1:4">
      <c r="A33652" s="215" t="s">
        <v>105219</v>
      </c>
      <c r="B33652" s="215">
        <v>1</v>
      </c>
      <c r="C33652" s="216" t="s">
        <v>105220</v>
      </c>
      <c r="D33652" s="215" t="s">
        <v>105221</v>
      </c>
    </row>
    <row r="33653" spans="1:4">
      <c r="A33653" s="215" t="s">
        <v>105222</v>
      </c>
      <c r="B33653" s="215">
        <v>1</v>
      </c>
      <c r="C33653" s="216" t="s">
        <v>105223</v>
      </c>
      <c r="D33653" s="215" t="s">
        <v>104690</v>
      </c>
    </row>
    <row r="33654" spans="1:4">
      <c r="A33654" s="215" t="s">
        <v>105224</v>
      </c>
      <c r="B33654" s="215">
        <v>1</v>
      </c>
      <c r="C33654" s="216" t="s">
        <v>105225</v>
      </c>
      <c r="D33654" s="215" t="s">
        <v>104702</v>
      </c>
    </row>
    <row r="33655" spans="1:4">
      <c r="A33655" s="215" t="s">
        <v>105226</v>
      </c>
      <c r="B33655" s="215">
        <v>1</v>
      </c>
      <c r="C33655" s="216" t="s">
        <v>105227</v>
      </c>
      <c r="D33655" s="215" t="s">
        <v>105228</v>
      </c>
    </row>
    <row r="33656" spans="1:4">
      <c r="A33656" s="215" t="s">
        <v>105229</v>
      </c>
      <c r="B33656" s="215">
        <v>1</v>
      </c>
      <c r="C33656" s="216" t="s">
        <v>105230</v>
      </c>
      <c r="D33656" s="215" t="s">
        <v>105231</v>
      </c>
    </row>
    <row r="33657" spans="1:4">
      <c r="A33657" s="215" t="s">
        <v>105232</v>
      </c>
      <c r="B33657" s="215">
        <v>1</v>
      </c>
      <c r="C33657" s="216" t="s">
        <v>105233</v>
      </c>
      <c r="D33657" s="215" t="s">
        <v>105234</v>
      </c>
    </row>
    <row r="33658" spans="1:4">
      <c r="A33658" s="215" t="s">
        <v>105235</v>
      </c>
      <c r="B33658" s="215">
        <v>1</v>
      </c>
      <c r="C33658" s="216" t="s">
        <v>105236</v>
      </c>
      <c r="D33658" s="215" t="s">
        <v>105237</v>
      </c>
    </row>
    <row r="33659" spans="1:4">
      <c r="A33659" s="215" t="s">
        <v>105238</v>
      </c>
      <c r="B33659" s="215">
        <v>1</v>
      </c>
      <c r="C33659" s="216" t="s">
        <v>105239</v>
      </c>
      <c r="D33659" s="215" t="s">
        <v>105240</v>
      </c>
    </row>
    <row r="33660" spans="1:4">
      <c r="A33660" s="215" t="s">
        <v>105241</v>
      </c>
      <c r="B33660" s="215">
        <v>1</v>
      </c>
      <c r="C33660" s="216" t="s">
        <v>105242</v>
      </c>
      <c r="D33660" s="215" t="s">
        <v>105243</v>
      </c>
    </row>
    <row r="33661" spans="1:4">
      <c r="A33661" s="215" t="s">
        <v>105244</v>
      </c>
      <c r="B33661" s="215">
        <v>1</v>
      </c>
      <c r="C33661" s="216" t="s">
        <v>105245</v>
      </c>
      <c r="D33661" s="215" t="s">
        <v>105246</v>
      </c>
    </row>
    <row r="33662" spans="1:4">
      <c r="A33662" s="215" t="s">
        <v>105247</v>
      </c>
      <c r="B33662" s="215">
        <v>1</v>
      </c>
      <c r="C33662" s="216" t="s">
        <v>105248</v>
      </c>
      <c r="D33662" s="215" t="s">
        <v>105249</v>
      </c>
    </row>
    <row r="33663" spans="1:4">
      <c r="A33663" s="215" t="s">
        <v>105250</v>
      </c>
      <c r="B33663" s="215">
        <v>1</v>
      </c>
      <c r="C33663" s="216" t="s">
        <v>105251</v>
      </c>
      <c r="D33663" s="215" t="s">
        <v>105252</v>
      </c>
    </row>
    <row r="33664" spans="1:4">
      <c r="A33664" s="215" t="s">
        <v>105253</v>
      </c>
      <c r="B33664" s="215">
        <v>1</v>
      </c>
      <c r="C33664" s="216" t="s">
        <v>105254</v>
      </c>
      <c r="D33664" s="215" t="s">
        <v>105255</v>
      </c>
    </row>
    <row r="33665" spans="1:4">
      <c r="A33665" s="215" t="s">
        <v>105256</v>
      </c>
      <c r="B33665" s="215">
        <v>1</v>
      </c>
      <c r="C33665" s="216" t="s">
        <v>105257</v>
      </c>
      <c r="D33665" s="215" t="s">
        <v>105258</v>
      </c>
    </row>
    <row r="33666" spans="1:4">
      <c r="A33666" s="215" t="s">
        <v>105259</v>
      </c>
      <c r="B33666" s="215">
        <v>1</v>
      </c>
      <c r="C33666" s="216" t="s">
        <v>105260</v>
      </c>
      <c r="D33666" s="215" t="s">
        <v>105261</v>
      </c>
    </row>
    <row r="33667" spans="1:4">
      <c r="A33667" s="215" t="s">
        <v>105262</v>
      </c>
      <c r="B33667" s="215">
        <v>1</v>
      </c>
      <c r="C33667" s="216" t="s">
        <v>105263</v>
      </c>
      <c r="D33667" s="215" t="s">
        <v>104765</v>
      </c>
    </row>
    <row r="33668" spans="1:4">
      <c r="A33668" s="215" t="s">
        <v>105264</v>
      </c>
      <c r="B33668" s="215">
        <v>1</v>
      </c>
      <c r="C33668" s="216" t="s">
        <v>105265</v>
      </c>
      <c r="D33668" s="215" t="s">
        <v>105266</v>
      </c>
    </row>
    <row r="33669" spans="1:4">
      <c r="A33669" s="215" t="s">
        <v>105267</v>
      </c>
      <c r="B33669" s="215">
        <v>1</v>
      </c>
      <c r="C33669" s="216" t="s">
        <v>105268</v>
      </c>
      <c r="D33669" s="215" t="s">
        <v>105269</v>
      </c>
    </row>
    <row r="33670" spans="1:4">
      <c r="A33670" s="215" t="s">
        <v>105270</v>
      </c>
      <c r="B33670" s="215">
        <v>1</v>
      </c>
      <c r="C33670" s="216" t="s">
        <v>105271</v>
      </c>
      <c r="D33670" s="215" t="s">
        <v>105272</v>
      </c>
    </row>
    <row r="33671" spans="1:4">
      <c r="A33671" s="215" t="s">
        <v>105273</v>
      </c>
      <c r="B33671" s="215">
        <v>1</v>
      </c>
      <c r="C33671" s="216" t="s">
        <v>105274</v>
      </c>
      <c r="D33671" s="215" t="s">
        <v>105275</v>
      </c>
    </row>
    <row r="33672" spans="1:4">
      <c r="A33672" s="215" t="s">
        <v>105276</v>
      </c>
      <c r="B33672" s="215">
        <v>1</v>
      </c>
      <c r="C33672" s="216" t="s">
        <v>105277</v>
      </c>
      <c r="D33672" s="215" t="s">
        <v>104783</v>
      </c>
    </row>
    <row r="33673" spans="1:4">
      <c r="A33673" s="215" t="s">
        <v>105278</v>
      </c>
      <c r="B33673" s="215">
        <v>2</v>
      </c>
      <c r="C33673" s="216" t="s">
        <v>105279</v>
      </c>
      <c r="D33673" s="215" t="s">
        <v>104792</v>
      </c>
    </row>
    <row r="33674" spans="1:4">
      <c r="A33674" s="215" t="s">
        <v>105280</v>
      </c>
      <c r="B33674" s="215">
        <v>1</v>
      </c>
      <c r="C33674" s="216" t="s">
        <v>105281</v>
      </c>
      <c r="D33674" s="215" t="s">
        <v>105282</v>
      </c>
    </row>
    <row r="33675" spans="1:4">
      <c r="A33675" s="215" t="s">
        <v>105283</v>
      </c>
      <c r="B33675" s="215">
        <v>1</v>
      </c>
      <c r="C33675" s="216" t="s">
        <v>105284</v>
      </c>
      <c r="D33675" s="215" t="s">
        <v>105285</v>
      </c>
    </row>
    <row r="33676" spans="1:4">
      <c r="A33676" s="215" t="s">
        <v>105286</v>
      </c>
      <c r="B33676" s="215">
        <v>1</v>
      </c>
      <c r="C33676" s="216" t="s">
        <v>105287</v>
      </c>
      <c r="D33676" s="215" t="s">
        <v>105288</v>
      </c>
    </row>
    <row r="33677" spans="1:4">
      <c r="A33677" s="215" t="s">
        <v>105289</v>
      </c>
      <c r="B33677" s="215">
        <v>1</v>
      </c>
      <c r="C33677" s="216" t="s">
        <v>105290</v>
      </c>
      <c r="D33677" s="215" t="s">
        <v>105291</v>
      </c>
    </row>
    <row r="33678" spans="1:4">
      <c r="A33678" s="215" t="s">
        <v>105292</v>
      </c>
      <c r="B33678" s="215">
        <v>1</v>
      </c>
      <c r="C33678" s="216" t="s">
        <v>105293</v>
      </c>
      <c r="D33678" s="215" t="s">
        <v>105294</v>
      </c>
    </row>
    <row r="33679" spans="1:4">
      <c r="A33679" s="215" t="s">
        <v>105295</v>
      </c>
      <c r="B33679" s="215">
        <v>1</v>
      </c>
      <c r="C33679" s="216" t="s">
        <v>105296</v>
      </c>
      <c r="D33679" s="215" t="s">
        <v>104846</v>
      </c>
    </row>
    <row r="33680" spans="1:4">
      <c r="A33680" s="215" t="s">
        <v>105297</v>
      </c>
      <c r="B33680" s="215">
        <v>1</v>
      </c>
      <c r="C33680" s="216" t="s">
        <v>105298</v>
      </c>
      <c r="D33680" s="215" t="s">
        <v>105299</v>
      </c>
    </row>
    <row r="33681" spans="1:4">
      <c r="A33681" s="215" t="s">
        <v>105300</v>
      </c>
      <c r="B33681" s="215">
        <v>1</v>
      </c>
      <c r="C33681" s="216" t="s">
        <v>105301</v>
      </c>
      <c r="D33681" s="215" t="s">
        <v>105302</v>
      </c>
    </row>
    <row r="33682" spans="1:4">
      <c r="A33682" s="215" t="s">
        <v>105303</v>
      </c>
      <c r="B33682" s="215">
        <v>1</v>
      </c>
      <c r="C33682" s="216" t="s">
        <v>105304</v>
      </c>
      <c r="D33682" s="215" t="s">
        <v>104855</v>
      </c>
    </row>
    <row r="33683" spans="1:4">
      <c r="A33683" s="215" t="s">
        <v>105305</v>
      </c>
      <c r="B33683" s="215">
        <v>1</v>
      </c>
      <c r="C33683" s="216" t="s">
        <v>105306</v>
      </c>
      <c r="D33683" s="215" t="s">
        <v>105307</v>
      </c>
    </row>
    <row r="33684" spans="1:4">
      <c r="A33684" s="215" t="s">
        <v>105308</v>
      </c>
      <c r="B33684" s="215">
        <v>1</v>
      </c>
      <c r="C33684" s="216" t="s">
        <v>105309</v>
      </c>
      <c r="D33684" s="215" t="s">
        <v>105310</v>
      </c>
    </row>
    <row r="33685" spans="1:4">
      <c r="A33685" s="215" t="s">
        <v>105311</v>
      </c>
      <c r="B33685" s="215">
        <v>1</v>
      </c>
      <c r="C33685" s="216" t="s">
        <v>105312</v>
      </c>
      <c r="D33685" s="215" t="s">
        <v>105313</v>
      </c>
    </row>
    <row r="33686" spans="1:4">
      <c r="A33686" s="215" t="s">
        <v>105314</v>
      </c>
      <c r="B33686" s="215">
        <v>1</v>
      </c>
      <c r="C33686" s="216" t="s">
        <v>105315</v>
      </c>
      <c r="D33686" s="215" t="s">
        <v>105316</v>
      </c>
    </row>
    <row r="33687" spans="1:4">
      <c r="A33687" s="215" t="s">
        <v>105317</v>
      </c>
      <c r="B33687" s="215">
        <v>1</v>
      </c>
      <c r="C33687" s="216" t="s">
        <v>105318</v>
      </c>
      <c r="D33687" s="215" t="s">
        <v>105319</v>
      </c>
    </row>
    <row r="33688" spans="1:4">
      <c r="A33688" s="215" t="s">
        <v>105320</v>
      </c>
      <c r="B33688" s="215">
        <v>1</v>
      </c>
      <c r="C33688" s="216" t="s">
        <v>105321</v>
      </c>
      <c r="D33688" s="215" t="s">
        <v>105322</v>
      </c>
    </row>
    <row r="33689" spans="1:4">
      <c r="A33689" s="215" t="s">
        <v>105323</v>
      </c>
      <c r="B33689" s="215">
        <v>1</v>
      </c>
      <c r="C33689" s="216" t="s">
        <v>105324</v>
      </c>
      <c r="D33689" s="215" t="s">
        <v>105325</v>
      </c>
    </row>
    <row r="33690" spans="1:4">
      <c r="A33690" s="215" t="s">
        <v>105326</v>
      </c>
      <c r="B33690" s="215">
        <v>1</v>
      </c>
      <c r="C33690" s="216" t="s">
        <v>105327</v>
      </c>
      <c r="D33690" s="215" t="s">
        <v>105328</v>
      </c>
    </row>
    <row r="33691" spans="1:4">
      <c r="A33691" s="215" t="s">
        <v>105329</v>
      </c>
      <c r="B33691" s="215">
        <v>1</v>
      </c>
      <c r="C33691" s="216" t="s">
        <v>105330</v>
      </c>
      <c r="D33691" s="215" t="s">
        <v>105331</v>
      </c>
    </row>
    <row r="33692" spans="1:4">
      <c r="A33692" s="215" t="s">
        <v>105332</v>
      </c>
      <c r="B33692" s="215">
        <v>1</v>
      </c>
      <c r="C33692" s="216" t="s">
        <v>105333</v>
      </c>
      <c r="D33692" s="215" t="s">
        <v>105334</v>
      </c>
    </row>
    <row r="33693" spans="1:4">
      <c r="A33693" s="215" t="s">
        <v>105335</v>
      </c>
      <c r="B33693" s="215">
        <v>1</v>
      </c>
      <c r="C33693" s="216" t="s">
        <v>105336</v>
      </c>
      <c r="D33693" s="215" t="s">
        <v>105337</v>
      </c>
    </row>
    <row r="33694" spans="1:4">
      <c r="A33694" s="215" t="s">
        <v>105338</v>
      </c>
      <c r="B33694" s="215">
        <v>1</v>
      </c>
      <c r="C33694" s="216" t="s">
        <v>105339</v>
      </c>
      <c r="D33694" s="215" t="s">
        <v>105340</v>
      </c>
    </row>
    <row r="33695" spans="1:4">
      <c r="A33695" s="215" t="s">
        <v>105341</v>
      </c>
      <c r="B33695" s="215">
        <v>1</v>
      </c>
      <c r="C33695" s="216" t="s">
        <v>105342</v>
      </c>
      <c r="D33695" s="215" t="s">
        <v>105343</v>
      </c>
    </row>
    <row r="33696" spans="1:4">
      <c r="A33696" s="215" t="s">
        <v>105344</v>
      </c>
      <c r="B33696" s="215">
        <v>1</v>
      </c>
      <c r="C33696" s="216" t="s">
        <v>105345</v>
      </c>
      <c r="D33696" s="215" t="s">
        <v>104924</v>
      </c>
    </row>
    <row r="33697" spans="1:4">
      <c r="A33697" s="215" t="s">
        <v>105346</v>
      </c>
      <c r="B33697" s="215">
        <v>1</v>
      </c>
      <c r="C33697" s="216" t="s">
        <v>105347</v>
      </c>
      <c r="D33697" s="215" t="s">
        <v>105348</v>
      </c>
    </row>
    <row r="33698" spans="1:4">
      <c r="A33698" s="215" t="s">
        <v>105349</v>
      </c>
      <c r="B33698" s="215">
        <v>1</v>
      </c>
      <c r="C33698" s="216" t="s">
        <v>105350</v>
      </c>
      <c r="D33698" s="215" t="s">
        <v>105351</v>
      </c>
    </row>
    <row r="33699" spans="1:4">
      <c r="A33699" s="215" t="s">
        <v>105352</v>
      </c>
      <c r="B33699" s="215">
        <v>1</v>
      </c>
      <c r="C33699" s="216" t="s">
        <v>105353</v>
      </c>
      <c r="D33699" s="215" t="s">
        <v>105354</v>
      </c>
    </row>
    <row r="33700" spans="1:4">
      <c r="A33700" s="215" t="s">
        <v>105355</v>
      </c>
      <c r="B33700" s="215">
        <v>1</v>
      </c>
      <c r="C33700" s="216" t="s">
        <v>105356</v>
      </c>
      <c r="D33700" s="215" t="s">
        <v>105357</v>
      </c>
    </row>
    <row r="33701" spans="1:4">
      <c r="A33701" s="215" t="s">
        <v>105358</v>
      </c>
      <c r="B33701" s="215">
        <v>1</v>
      </c>
      <c r="C33701" s="216" t="s">
        <v>105359</v>
      </c>
      <c r="D33701" s="215" t="s">
        <v>105360</v>
      </c>
    </row>
    <row r="33702" spans="1:4">
      <c r="A33702" s="215" t="s">
        <v>105361</v>
      </c>
      <c r="B33702" s="215">
        <v>1</v>
      </c>
      <c r="C33702" s="216" t="s">
        <v>105362</v>
      </c>
      <c r="D33702" s="215" t="s">
        <v>105363</v>
      </c>
    </row>
    <row r="33703" spans="1:4">
      <c r="A33703" s="215" t="s">
        <v>105364</v>
      </c>
      <c r="B33703" s="215">
        <v>1</v>
      </c>
      <c r="C33703" s="216" t="s">
        <v>105365</v>
      </c>
      <c r="D33703" s="215" t="s">
        <v>105366</v>
      </c>
    </row>
    <row r="33704" spans="1:4">
      <c r="A33704" s="215" t="s">
        <v>105367</v>
      </c>
      <c r="B33704" s="215">
        <v>1</v>
      </c>
      <c r="C33704" s="216" t="s">
        <v>105368</v>
      </c>
      <c r="D33704" s="215" t="s">
        <v>105369</v>
      </c>
    </row>
    <row r="33705" spans="1:4">
      <c r="A33705" s="215" t="s">
        <v>105370</v>
      </c>
      <c r="B33705" s="215">
        <v>1</v>
      </c>
      <c r="C33705" s="216" t="s">
        <v>105371</v>
      </c>
      <c r="D33705" s="215" t="s">
        <v>105372</v>
      </c>
    </row>
    <row r="33706" spans="1:4">
      <c r="A33706" s="215" t="s">
        <v>105373</v>
      </c>
      <c r="B33706" s="215">
        <v>1</v>
      </c>
      <c r="C33706" s="216" t="s">
        <v>105374</v>
      </c>
      <c r="D33706" s="215" t="s">
        <v>105375</v>
      </c>
    </row>
    <row r="33707" spans="1:4">
      <c r="A33707" s="215" t="s">
        <v>105376</v>
      </c>
      <c r="B33707" s="215">
        <v>1</v>
      </c>
      <c r="C33707" s="216" t="s">
        <v>105377</v>
      </c>
      <c r="D33707" s="215" t="s">
        <v>105378</v>
      </c>
    </row>
    <row r="33708" spans="1:4">
      <c r="A33708" s="215" t="s">
        <v>105379</v>
      </c>
      <c r="B33708" s="215">
        <v>1</v>
      </c>
      <c r="C33708" s="216" t="s">
        <v>105380</v>
      </c>
      <c r="D33708" s="215" t="s">
        <v>105381</v>
      </c>
    </row>
    <row r="33709" spans="1:4">
      <c r="A33709" s="215" t="s">
        <v>105382</v>
      </c>
      <c r="B33709" s="215">
        <v>1</v>
      </c>
      <c r="C33709" s="216" t="s">
        <v>105383</v>
      </c>
      <c r="D33709" s="215" t="s">
        <v>105384</v>
      </c>
    </row>
    <row r="33710" spans="1:4">
      <c r="A33710" s="215" t="s">
        <v>105385</v>
      </c>
      <c r="B33710" s="215">
        <v>1</v>
      </c>
      <c r="C33710" s="216" t="s">
        <v>105386</v>
      </c>
      <c r="D33710" s="215" t="s">
        <v>105387</v>
      </c>
    </row>
    <row r="33711" spans="1:4">
      <c r="A33711" s="215" t="s">
        <v>105388</v>
      </c>
      <c r="B33711" s="215">
        <v>1</v>
      </c>
      <c r="C33711" s="216" t="s">
        <v>105389</v>
      </c>
      <c r="D33711" s="215" t="s">
        <v>105390</v>
      </c>
    </row>
    <row r="33712" spans="1:4">
      <c r="A33712" s="215" t="s">
        <v>105391</v>
      </c>
      <c r="B33712" s="215">
        <v>1</v>
      </c>
      <c r="C33712" s="216" t="s">
        <v>105392</v>
      </c>
      <c r="D33712" s="215" t="s">
        <v>105393</v>
      </c>
    </row>
    <row r="33713" spans="1:4">
      <c r="A33713" s="215" t="s">
        <v>105394</v>
      </c>
      <c r="B33713" s="215">
        <v>1</v>
      </c>
      <c r="C33713" s="216" t="s">
        <v>105395</v>
      </c>
      <c r="D33713" s="215" t="s">
        <v>105396</v>
      </c>
    </row>
    <row r="33714" spans="1:4">
      <c r="A33714" s="215" t="s">
        <v>105397</v>
      </c>
      <c r="B33714" s="215">
        <v>1</v>
      </c>
      <c r="C33714" s="216" t="s">
        <v>105398</v>
      </c>
      <c r="D33714" s="215" t="s">
        <v>105399</v>
      </c>
    </row>
    <row r="33715" spans="1:4">
      <c r="A33715" s="215" t="s">
        <v>105400</v>
      </c>
      <c r="B33715" s="215">
        <v>1</v>
      </c>
      <c r="C33715" s="216" t="s">
        <v>105401</v>
      </c>
      <c r="D33715" s="215" t="s">
        <v>105402</v>
      </c>
    </row>
    <row r="33716" spans="1:4">
      <c r="A33716" s="215" t="s">
        <v>105403</v>
      </c>
      <c r="B33716" s="215">
        <v>1</v>
      </c>
      <c r="C33716" s="216" t="s">
        <v>105404</v>
      </c>
      <c r="D33716" s="215" t="s">
        <v>105405</v>
      </c>
    </row>
    <row r="33717" spans="1:4">
      <c r="A33717" s="215" t="s">
        <v>105406</v>
      </c>
      <c r="B33717" s="215">
        <v>1</v>
      </c>
      <c r="C33717" s="216" t="s">
        <v>105407</v>
      </c>
      <c r="D33717" s="215" t="s">
        <v>105408</v>
      </c>
    </row>
    <row r="33718" spans="1:4">
      <c r="A33718" s="215" t="s">
        <v>105409</v>
      </c>
      <c r="B33718" s="215">
        <v>1</v>
      </c>
      <c r="C33718" s="216" t="s">
        <v>105410</v>
      </c>
      <c r="D33718" s="215" t="s">
        <v>105411</v>
      </c>
    </row>
    <row r="33719" spans="1:4">
      <c r="A33719" s="215" t="s">
        <v>105412</v>
      </c>
      <c r="B33719" s="215">
        <v>1</v>
      </c>
      <c r="C33719" s="216" t="s">
        <v>105413</v>
      </c>
      <c r="D33719" s="215" t="s">
        <v>105414</v>
      </c>
    </row>
    <row r="33720" spans="1:4">
      <c r="A33720" s="215" t="s">
        <v>105415</v>
      </c>
      <c r="B33720" s="215">
        <v>1</v>
      </c>
      <c r="C33720" s="216" t="s">
        <v>105416</v>
      </c>
      <c r="D33720" s="215" t="s">
        <v>105417</v>
      </c>
    </row>
    <row r="33721" spans="1:4">
      <c r="A33721" s="215" t="s">
        <v>111658</v>
      </c>
      <c r="B33721" s="215">
        <v>1</v>
      </c>
      <c r="C33721" s="216" t="s">
        <v>111659</v>
      </c>
      <c r="D33721" s="215" t="s">
        <v>111660</v>
      </c>
    </row>
    <row r="33722" spans="1:4">
      <c r="A33722" s="215" t="s">
        <v>105418</v>
      </c>
      <c r="B33722" s="215">
        <v>1</v>
      </c>
      <c r="C33722" s="216" t="s">
        <v>105419</v>
      </c>
      <c r="D33722" s="215" t="s">
        <v>105420</v>
      </c>
    </row>
    <row r="33723" spans="1:4">
      <c r="A33723" s="215" t="s">
        <v>105421</v>
      </c>
      <c r="B33723" s="215">
        <v>1</v>
      </c>
      <c r="C33723" s="216" t="s">
        <v>105422</v>
      </c>
      <c r="D33723" s="215" t="s">
        <v>105423</v>
      </c>
    </row>
    <row r="33724" spans="1:4">
      <c r="A33724" s="215" t="s">
        <v>105424</v>
      </c>
      <c r="B33724" s="215">
        <v>1</v>
      </c>
      <c r="C33724" s="216" t="s">
        <v>105425</v>
      </c>
      <c r="D33724" s="215" t="s">
        <v>105426</v>
      </c>
    </row>
    <row r="33725" spans="1:4">
      <c r="A33725" s="215" t="s">
        <v>105427</v>
      </c>
      <c r="B33725" s="215">
        <v>1</v>
      </c>
      <c r="C33725" s="216" t="s">
        <v>105428</v>
      </c>
      <c r="D33725" s="215" t="s">
        <v>105429</v>
      </c>
    </row>
    <row r="33726" spans="1:4">
      <c r="A33726" s="215" t="s">
        <v>105430</v>
      </c>
      <c r="B33726" s="215">
        <v>1</v>
      </c>
      <c r="C33726" s="216" t="s">
        <v>105431</v>
      </c>
      <c r="D33726" s="215" t="s">
        <v>105432</v>
      </c>
    </row>
    <row r="33727" spans="1:4">
      <c r="A33727" s="215" t="s">
        <v>105433</v>
      </c>
      <c r="B33727" s="215">
        <v>1</v>
      </c>
      <c r="C33727" s="216" t="s">
        <v>105434</v>
      </c>
      <c r="D33727" s="215" t="s">
        <v>105435</v>
      </c>
    </row>
    <row r="33728" spans="1:4">
      <c r="A33728" s="215" t="s">
        <v>105436</v>
      </c>
      <c r="B33728" s="215">
        <v>1</v>
      </c>
      <c r="C33728" s="216" t="s">
        <v>105437</v>
      </c>
      <c r="D33728" s="215" t="s">
        <v>105438</v>
      </c>
    </row>
    <row r="33729" spans="1:4">
      <c r="A33729" s="215" t="s">
        <v>105439</v>
      </c>
      <c r="B33729" s="215">
        <v>1</v>
      </c>
      <c r="C33729" s="216" t="s">
        <v>105440</v>
      </c>
      <c r="D33729" s="215" t="s">
        <v>105441</v>
      </c>
    </row>
    <row r="33730" spans="1:4">
      <c r="A33730" s="215" t="s">
        <v>105442</v>
      </c>
      <c r="B33730" s="215">
        <v>1</v>
      </c>
      <c r="C33730" s="216" t="s">
        <v>105443</v>
      </c>
      <c r="D33730" s="215" t="s">
        <v>105444</v>
      </c>
    </row>
    <row r="33731" spans="1:4">
      <c r="A33731" s="215" t="s">
        <v>105445</v>
      </c>
      <c r="B33731" s="215">
        <v>1</v>
      </c>
      <c r="C33731" s="216" t="s">
        <v>105446</v>
      </c>
      <c r="D33731" s="215" t="s">
        <v>105447</v>
      </c>
    </row>
    <row r="33732" spans="1:4">
      <c r="A33732" s="215" t="s">
        <v>105448</v>
      </c>
      <c r="B33732" s="215">
        <v>1</v>
      </c>
      <c r="C33732" s="216" t="s">
        <v>105449</v>
      </c>
      <c r="D33732" s="215" t="s">
        <v>105450</v>
      </c>
    </row>
    <row r="33733" spans="1:4">
      <c r="A33733" s="215" t="s">
        <v>105451</v>
      </c>
      <c r="B33733" s="215">
        <v>1</v>
      </c>
      <c r="C33733" s="216" t="s">
        <v>105452</v>
      </c>
      <c r="D33733" s="215" t="s">
        <v>105453</v>
      </c>
    </row>
    <row r="33734" spans="1:4">
      <c r="A33734" s="215" t="s">
        <v>105454</v>
      </c>
      <c r="B33734" s="215">
        <v>1</v>
      </c>
      <c r="C33734" s="216" t="s">
        <v>105455</v>
      </c>
      <c r="D33734" s="215" t="s">
        <v>105456</v>
      </c>
    </row>
    <row r="33735" spans="1:4">
      <c r="A33735" s="215" t="s">
        <v>105457</v>
      </c>
      <c r="B33735" s="215">
        <v>1</v>
      </c>
      <c r="C33735" s="216" t="s">
        <v>105458</v>
      </c>
      <c r="D33735" s="215" t="s">
        <v>105459</v>
      </c>
    </row>
    <row r="33736" spans="1:4">
      <c r="A33736" s="215" t="s">
        <v>105460</v>
      </c>
      <c r="B33736" s="215">
        <v>1</v>
      </c>
      <c r="C33736" s="216" t="s">
        <v>105461</v>
      </c>
      <c r="D33736" s="215" t="s">
        <v>105462</v>
      </c>
    </row>
    <row r="33737" spans="1:4">
      <c r="A33737" s="215" t="s">
        <v>105463</v>
      </c>
      <c r="B33737" s="215">
        <v>1</v>
      </c>
      <c r="C33737" s="216" t="s">
        <v>105464</v>
      </c>
      <c r="D33737" s="215" t="s">
        <v>105465</v>
      </c>
    </row>
    <row r="33738" spans="1:4">
      <c r="A33738" s="215" t="s">
        <v>105466</v>
      </c>
      <c r="B33738" s="215">
        <v>1</v>
      </c>
      <c r="C33738" s="216" t="s">
        <v>105467</v>
      </c>
      <c r="D33738" s="215" t="s">
        <v>105468</v>
      </c>
    </row>
    <row r="33739" spans="1:4">
      <c r="A33739" s="215" t="s">
        <v>105469</v>
      </c>
      <c r="B33739" s="215">
        <v>1</v>
      </c>
      <c r="C33739" s="216" t="s">
        <v>105470</v>
      </c>
      <c r="D33739" s="215" t="s">
        <v>105471</v>
      </c>
    </row>
    <row r="33740" spans="1:4">
      <c r="A33740" s="215" t="s">
        <v>105472</v>
      </c>
      <c r="B33740" s="215">
        <v>1</v>
      </c>
      <c r="C33740" s="216" t="s">
        <v>105473</v>
      </c>
      <c r="D33740" s="215" t="s">
        <v>105474</v>
      </c>
    </row>
    <row r="33741" spans="1:4">
      <c r="A33741" s="215" t="s">
        <v>105475</v>
      </c>
      <c r="B33741" s="215">
        <v>1</v>
      </c>
      <c r="C33741" s="216" t="s">
        <v>105476</v>
      </c>
      <c r="D33741" s="215" t="s">
        <v>105477</v>
      </c>
    </row>
    <row r="33742" spans="1:4">
      <c r="A33742" s="215" t="s">
        <v>105478</v>
      </c>
      <c r="B33742" s="215">
        <v>1</v>
      </c>
      <c r="C33742" s="216" t="s">
        <v>105479</v>
      </c>
      <c r="D33742" s="215" t="s">
        <v>105480</v>
      </c>
    </row>
    <row r="33743" spans="1:4">
      <c r="A33743" s="215" t="s">
        <v>105481</v>
      </c>
      <c r="B33743" s="215">
        <v>1</v>
      </c>
      <c r="C33743" s="216" t="s">
        <v>105482</v>
      </c>
      <c r="D33743" s="215" t="s">
        <v>105483</v>
      </c>
    </row>
    <row r="33744" spans="1:4">
      <c r="A33744" s="215" t="s">
        <v>105484</v>
      </c>
      <c r="B33744" s="215">
        <v>1</v>
      </c>
      <c r="C33744" s="216" t="s">
        <v>105485</v>
      </c>
      <c r="D33744" s="215" t="s">
        <v>105486</v>
      </c>
    </row>
    <row r="33745" spans="1:4">
      <c r="A33745" s="215" t="s">
        <v>105487</v>
      </c>
      <c r="B33745" s="215">
        <v>1</v>
      </c>
      <c r="C33745" s="216" t="s">
        <v>105488</v>
      </c>
      <c r="D33745" s="215" t="s">
        <v>105489</v>
      </c>
    </row>
    <row r="33746" spans="1:4">
      <c r="A33746" s="215" t="s">
        <v>105490</v>
      </c>
      <c r="B33746" s="215">
        <v>1</v>
      </c>
      <c r="C33746" s="216" t="s">
        <v>105491</v>
      </c>
      <c r="D33746" s="215" t="s">
        <v>105492</v>
      </c>
    </row>
    <row r="33747" spans="1:4">
      <c r="A33747" s="215" t="s">
        <v>105493</v>
      </c>
      <c r="B33747" s="215">
        <v>1</v>
      </c>
      <c r="C33747" s="216" t="s">
        <v>105494</v>
      </c>
      <c r="D33747" s="215" t="s">
        <v>105495</v>
      </c>
    </row>
    <row r="33748" spans="1:4">
      <c r="A33748" s="215" t="s">
        <v>105496</v>
      </c>
      <c r="B33748" s="215">
        <v>1</v>
      </c>
      <c r="C33748" s="216" t="s">
        <v>105497</v>
      </c>
      <c r="D33748" s="215" t="s">
        <v>105498</v>
      </c>
    </row>
    <row r="33749" spans="1:4">
      <c r="A33749" s="215" t="s">
        <v>105499</v>
      </c>
      <c r="B33749" s="215">
        <v>1</v>
      </c>
      <c r="C33749" s="216" t="s">
        <v>105500</v>
      </c>
      <c r="D33749" s="215" t="s">
        <v>105501</v>
      </c>
    </row>
    <row r="33750" spans="1:4">
      <c r="A33750" s="215" t="s">
        <v>105502</v>
      </c>
      <c r="B33750" s="215">
        <v>1</v>
      </c>
      <c r="C33750" s="216" t="s">
        <v>105503</v>
      </c>
      <c r="D33750" s="215" t="s">
        <v>105504</v>
      </c>
    </row>
    <row r="33751" spans="1:4">
      <c r="A33751" s="215" t="s">
        <v>105505</v>
      </c>
      <c r="B33751" s="215">
        <v>1</v>
      </c>
      <c r="C33751" s="216" t="s">
        <v>105506</v>
      </c>
      <c r="D33751" s="215" t="s">
        <v>105507</v>
      </c>
    </row>
    <row r="33752" spans="1:4">
      <c r="A33752" s="215" t="s">
        <v>105508</v>
      </c>
      <c r="B33752" s="215">
        <v>1</v>
      </c>
      <c r="C33752" s="216" t="s">
        <v>105509</v>
      </c>
      <c r="D33752" s="215" t="s">
        <v>105510</v>
      </c>
    </row>
    <row r="33753" spans="1:4">
      <c r="A33753" s="215" t="s">
        <v>105511</v>
      </c>
      <c r="B33753" s="215">
        <v>1</v>
      </c>
      <c r="C33753" s="216" t="s">
        <v>105512</v>
      </c>
      <c r="D33753" s="215" t="s">
        <v>105513</v>
      </c>
    </row>
    <row r="33754" spans="1:4">
      <c r="A33754" s="215" t="s">
        <v>105514</v>
      </c>
      <c r="B33754" s="215">
        <v>1</v>
      </c>
      <c r="C33754" s="216" t="s">
        <v>105515</v>
      </c>
      <c r="D33754" s="215" t="s">
        <v>105516</v>
      </c>
    </row>
    <row r="33755" spans="1:4">
      <c r="A33755" s="215" t="s">
        <v>105517</v>
      </c>
      <c r="B33755" s="215">
        <v>1</v>
      </c>
      <c r="C33755" s="216" t="s">
        <v>105518</v>
      </c>
      <c r="D33755" s="215" t="s">
        <v>105519</v>
      </c>
    </row>
    <row r="33756" spans="1:4">
      <c r="A33756" s="215" t="s">
        <v>105520</v>
      </c>
      <c r="B33756" s="215">
        <v>1</v>
      </c>
      <c r="C33756" s="216" t="s">
        <v>105521</v>
      </c>
      <c r="D33756" s="215" t="s">
        <v>105522</v>
      </c>
    </row>
    <row r="33757" spans="1:4">
      <c r="A33757" s="215" t="s">
        <v>105523</v>
      </c>
      <c r="B33757" s="215">
        <v>1</v>
      </c>
      <c r="C33757" s="216" t="s">
        <v>105524</v>
      </c>
      <c r="D33757" s="215" t="s">
        <v>105525</v>
      </c>
    </row>
    <row r="33758" spans="1:4">
      <c r="A33758" s="215" t="s">
        <v>105526</v>
      </c>
      <c r="B33758" s="215">
        <v>1</v>
      </c>
      <c r="C33758" s="216" t="s">
        <v>105527</v>
      </c>
      <c r="D33758" s="215" t="s">
        <v>105381</v>
      </c>
    </row>
    <row r="33759" spans="1:4">
      <c r="A33759" s="215" t="s">
        <v>105528</v>
      </c>
      <c r="B33759" s="215">
        <v>1</v>
      </c>
      <c r="C33759" s="216" t="s">
        <v>105529</v>
      </c>
      <c r="D33759" s="215" t="s">
        <v>105396</v>
      </c>
    </row>
    <row r="33760" spans="1:4">
      <c r="A33760" s="215" t="s">
        <v>105530</v>
      </c>
      <c r="B33760" s="215">
        <v>1</v>
      </c>
      <c r="C33760" s="216" t="s">
        <v>105531</v>
      </c>
      <c r="D33760" s="215" t="s">
        <v>105384</v>
      </c>
    </row>
    <row r="33761" spans="1:4">
      <c r="A33761" s="215" t="s">
        <v>105532</v>
      </c>
      <c r="B33761" s="215">
        <v>1</v>
      </c>
      <c r="C33761" s="216" t="s">
        <v>105533</v>
      </c>
      <c r="D33761" s="215" t="s">
        <v>105387</v>
      </c>
    </row>
    <row r="33762" spans="1:4">
      <c r="A33762" s="215" t="s">
        <v>105534</v>
      </c>
      <c r="B33762" s="215">
        <v>1</v>
      </c>
      <c r="C33762" s="216" t="s">
        <v>105535</v>
      </c>
      <c r="D33762" s="215" t="s">
        <v>105536</v>
      </c>
    </row>
    <row r="33763" spans="1:4">
      <c r="A33763" s="215" t="s">
        <v>105537</v>
      </c>
      <c r="B33763" s="215">
        <v>1</v>
      </c>
      <c r="C33763" s="216" t="s">
        <v>105538</v>
      </c>
      <c r="D33763" s="215" t="s">
        <v>105539</v>
      </c>
    </row>
    <row r="33764" spans="1:4">
      <c r="A33764" s="215" t="s">
        <v>105540</v>
      </c>
      <c r="B33764" s="215">
        <v>2</v>
      </c>
      <c r="C33764" s="216" t="s">
        <v>105541</v>
      </c>
      <c r="D33764" s="215" t="s">
        <v>105542</v>
      </c>
    </row>
    <row r="33765" spans="1:4">
      <c r="A33765" s="215" t="s">
        <v>105543</v>
      </c>
      <c r="B33765" s="215">
        <v>1</v>
      </c>
      <c r="C33765" s="216" t="s">
        <v>105544</v>
      </c>
      <c r="D33765" s="215" t="s">
        <v>105545</v>
      </c>
    </row>
    <row r="33766" spans="1:4">
      <c r="A33766" s="215" t="s">
        <v>105546</v>
      </c>
      <c r="B33766" s="215">
        <v>1</v>
      </c>
      <c r="C33766" s="216" t="s">
        <v>105547</v>
      </c>
      <c r="D33766" s="215" t="s">
        <v>105548</v>
      </c>
    </row>
    <row r="33767" spans="1:4">
      <c r="A33767" s="215" t="s">
        <v>105549</v>
      </c>
      <c r="B33767" s="215">
        <v>1</v>
      </c>
      <c r="C33767" s="216" t="s">
        <v>105550</v>
      </c>
      <c r="D33767" s="215" t="s">
        <v>105551</v>
      </c>
    </row>
    <row r="33768" spans="1:4">
      <c r="A33768" s="215" t="s">
        <v>105552</v>
      </c>
      <c r="B33768" s="215">
        <v>1</v>
      </c>
      <c r="C33768" s="216" t="s">
        <v>105553</v>
      </c>
      <c r="D33768" s="215" t="s">
        <v>105399</v>
      </c>
    </row>
    <row r="33769" spans="1:4">
      <c r="A33769" s="215" t="s">
        <v>105554</v>
      </c>
      <c r="B33769" s="215">
        <v>1</v>
      </c>
      <c r="C33769" s="216" t="s">
        <v>105555</v>
      </c>
      <c r="D33769" s="215" t="s">
        <v>105556</v>
      </c>
    </row>
    <row r="33770" spans="1:4">
      <c r="A33770" s="215" t="s">
        <v>105557</v>
      </c>
      <c r="B33770" s="215">
        <v>1</v>
      </c>
      <c r="C33770" s="216" t="s">
        <v>105558</v>
      </c>
      <c r="D33770" s="215" t="s">
        <v>105559</v>
      </c>
    </row>
    <row r="33771" spans="1:4">
      <c r="A33771" s="215" t="s">
        <v>105560</v>
      </c>
      <c r="B33771" s="215">
        <v>1</v>
      </c>
      <c r="C33771" s="216" t="s">
        <v>105561</v>
      </c>
      <c r="D33771" s="215" t="s">
        <v>105562</v>
      </c>
    </row>
    <row r="33772" spans="1:4">
      <c r="A33772" s="215" t="s">
        <v>105563</v>
      </c>
      <c r="B33772" s="215">
        <v>1</v>
      </c>
      <c r="C33772" s="216" t="s">
        <v>105564</v>
      </c>
      <c r="D33772" s="215" t="s">
        <v>105565</v>
      </c>
    </row>
    <row r="33773" spans="1:4">
      <c r="A33773" s="215" t="s">
        <v>105566</v>
      </c>
      <c r="B33773" s="215">
        <v>1</v>
      </c>
      <c r="C33773" s="216" t="s">
        <v>105567</v>
      </c>
      <c r="D33773" s="215" t="s">
        <v>105568</v>
      </c>
    </row>
    <row r="33774" spans="1:4">
      <c r="A33774" s="215" t="s">
        <v>105569</v>
      </c>
      <c r="B33774" s="215">
        <v>1</v>
      </c>
      <c r="C33774" s="216" t="s">
        <v>105570</v>
      </c>
      <c r="D33774" s="215" t="s">
        <v>105571</v>
      </c>
    </row>
    <row r="33775" spans="1:4">
      <c r="A33775" s="215" t="s">
        <v>105572</v>
      </c>
      <c r="B33775" s="215">
        <v>1</v>
      </c>
      <c r="C33775" s="216" t="s">
        <v>105573</v>
      </c>
      <c r="D33775" s="215" t="s">
        <v>105574</v>
      </c>
    </row>
    <row r="33776" spans="1:4">
      <c r="A33776" s="215" t="s">
        <v>105575</v>
      </c>
      <c r="B33776" s="215">
        <v>1</v>
      </c>
      <c r="C33776" s="216" t="s">
        <v>105576</v>
      </c>
      <c r="D33776" s="215" t="s">
        <v>105577</v>
      </c>
    </row>
    <row r="33777" spans="1:4">
      <c r="A33777" s="215" t="s">
        <v>105578</v>
      </c>
      <c r="B33777" s="215">
        <v>1</v>
      </c>
      <c r="C33777" s="216" t="s">
        <v>105579</v>
      </c>
      <c r="D33777" s="215" t="s">
        <v>105580</v>
      </c>
    </row>
    <row r="33778" spans="1:4">
      <c r="A33778" s="215" t="s">
        <v>105581</v>
      </c>
      <c r="B33778" s="215">
        <v>1</v>
      </c>
      <c r="C33778" s="216" t="s">
        <v>105582</v>
      </c>
      <c r="D33778" s="215" t="s">
        <v>105583</v>
      </c>
    </row>
    <row r="33779" spans="1:4">
      <c r="A33779" s="215" t="s">
        <v>105584</v>
      </c>
      <c r="B33779" s="215">
        <v>1</v>
      </c>
      <c r="C33779" s="216" t="s">
        <v>105585</v>
      </c>
      <c r="D33779" s="215" t="s">
        <v>105586</v>
      </c>
    </row>
    <row r="33780" spans="1:4">
      <c r="A33780" s="215" t="s">
        <v>105587</v>
      </c>
      <c r="B33780" s="215">
        <v>1</v>
      </c>
      <c r="C33780" s="216" t="s">
        <v>105588</v>
      </c>
      <c r="D33780" s="215" t="s">
        <v>105589</v>
      </c>
    </row>
    <row r="33781" spans="1:4">
      <c r="A33781" s="215" t="s">
        <v>105590</v>
      </c>
      <c r="B33781" s="215">
        <v>1</v>
      </c>
      <c r="C33781" s="216" t="s">
        <v>105591</v>
      </c>
      <c r="D33781" s="215" t="s">
        <v>105592</v>
      </c>
    </row>
    <row r="33782" spans="1:4">
      <c r="A33782" s="215" t="s">
        <v>105593</v>
      </c>
      <c r="B33782" s="215">
        <v>1</v>
      </c>
      <c r="C33782" s="216" t="s">
        <v>105594</v>
      </c>
      <c r="D33782" s="215" t="s">
        <v>105595</v>
      </c>
    </row>
    <row r="33783" spans="1:4">
      <c r="A33783" s="215" t="s">
        <v>105596</v>
      </c>
      <c r="B33783" s="215">
        <v>1</v>
      </c>
      <c r="C33783" s="216" t="s">
        <v>105597</v>
      </c>
      <c r="D33783" s="215" t="s">
        <v>105598</v>
      </c>
    </row>
    <row r="33784" spans="1:4">
      <c r="A33784" s="215" t="s">
        <v>105599</v>
      </c>
      <c r="B33784" s="215">
        <v>1</v>
      </c>
      <c r="C33784" s="216" t="s">
        <v>105600</v>
      </c>
      <c r="D33784" s="215" t="s">
        <v>105601</v>
      </c>
    </row>
    <row r="33785" spans="1:4">
      <c r="A33785" s="215" t="s">
        <v>105602</v>
      </c>
      <c r="B33785" s="215">
        <v>1</v>
      </c>
      <c r="C33785" s="216" t="s">
        <v>105603</v>
      </c>
      <c r="D33785" s="215" t="s">
        <v>105604</v>
      </c>
    </row>
    <row r="33786" spans="1:4">
      <c r="A33786" s="215" t="s">
        <v>105605</v>
      </c>
      <c r="B33786" s="215">
        <v>2</v>
      </c>
      <c r="C33786" s="216" t="s">
        <v>105606</v>
      </c>
      <c r="D33786" s="215" t="s">
        <v>105607</v>
      </c>
    </row>
    <row r="33787" spans="1:4">
      <c r="A33787" s="215" t="s">
        <v>105608</v>
      </c>
      <c r="B33787" s="215">
        <v>1</v>
      </c>
      <c r="C33787" s="216" t="s">
        <v>105609</v>
      </c>
      <c r="D33787" s="215" t="s">
        <v>105610</v>
      </c>
    </row>
    <row r="33788" spans="1:4">
      <c r="A33788" s="215" t="s">
        <v>105611</v>
      </c>
      <c r="B33788" s="215">
        <v>1</v>
      </c>
      <c r="C33788" s="216" t="s">
        <v>105612</v>
      </c>
      <c r="D33788" s="215" t="s">
        <v>105613</v>
      </c>
    </row>
    <row r="33789" spans="1:4">
      <c r="A33789" s="215" t="s">
        <v>105614</v>
      </c>
      <c r="B33789" s="215">
        <v>1</v>
      </c>
      <c r="C33789" s="216" t="s">
        <v>105615</v>
      </c>
      <c r="D33789" s="215" t="s">
        <v>105616</v>
      </c>
    </row>
    <row r="33790" spans="1:4">
      <c r="A33790" s="215" t="s">
        <v>105617</v>
      </c>
      <c r="B33790" s="215">
        <v>1</v>
      </c>
      <c r="C33790" s="216" t="s">
        <v>105618</v>
      </c>
      <c r="D33790" s="215" t="s">
        <v>105619</v>
      </c>
    </row>
    <row r="33791" spans="1:4">
      <c r="A33791" s="215" t="s">
        <v>105620</v>
      </c>
      <c r="B33791" s="215">
        <v>1</v>
      </c>
      <c r="C33791" s="216" t="s">
        <v>105621</v>
      </c>
      <c r="D33791" s="215" t="s">
        <v>105622</v>
      </c>
    </row>
    <row r="33792" spans="1:4">
      <c r="A33792" s="215" t="s">
        <v>105623</v>
      </c>
      <c r="B33792" s="215">
        <v>1</v>
      </c>
      <c r="C33792" s="216" t="s">
        <v>105624</v>
      </c>
      <c r="D33792" s="215" t="s">
        <v>105625</v>
      </c>
    </row>
    <row r="33793" spans="1:4">
      <c r="A33793" s="215" t="s">
        <v>105626</v>
      </c>
      <c r="B33793" s="215">
        <v>1</v>
      </c>
      <c r="C33793" s="216" t="s">
        <v>105627</v>
      </c>
      <c r="D33793" s="215" t="s">
        <v>105628</v>
      </c>
    </row>
    <row r="33794" spans="1:4">
      <c r="A33794" s="215" t="s">
        <v>105629</v>
      </c>
      <c r="B33794" s="215">
        <v>1</v>
      </c>
      <c r="C33794" s="216" t="s">
        <v>105630</v>
      </c>
      <c r="D33794" s="215" t="s">
        <v>105631</v>
      </c>
    </row>
    <row r="33795" spans="1:4">
      <c r="A33795" s="215" t="s">
        <v>105632</v>
      </c>
      <c r="B33795" s="215">
        <v>1</v>
      </c>
      <c r="C33795" s="216" t="s">
        <v>105633</v>
      </c>
      <c r="D33795" s="215" t="s">
        <v>105634</v>
      </c>
    </row>
    <row r="33796" spans="1:4">
      <c r="A33796" s="215" t="s">
        <v>105635</v>
      </c>
      <c r="B33796" s="215">
        <v>1</v>
      </c>
      <c r="C33796" s="216" t="s">
        <v>105636</v>
      </c>
      <c r="D33796" s="215" t="s">
        <v>105637</v>
      </c>
    </row>
    <row r="33797" spans="1:4">
      <c r="A33797" s="215" t="s">
        <v>105638</v>
      </c>
      <c r="B33797" s="215">
        <v>1</v>
      </c>
      <c r="C33797" s="216" t="s">
        <v>105639</v>
      </c>
      <c r="D33797" s="215" t="s">
        <v>105640</v>
      </c>
    </row>
    <row r="33798" spans="1:4">
      <c r="A33798" s="215" t="s">
        <v>105641</v>
      </c>
      <c r="B33798" s="215">
        <v>1</v>
      </c>
      <c r="C33798" s="216" t="s">
        <v>105642</v>
      </c>
      <c r="D33798" s="215" t="s">
        <v>105643</v>
      </c>
    </row>
    <row r="33799" spans="1:4">
      <c r="A33799" s="215" t="s">
        <v>105644</v>
      </c>
      <c r="B33799" s="215">
        <v>1</v>
      </c>
      <c r="C33799" s="216" t="s">
        <v>105645</v>
      </c>
      <c r="D33799" s="215" t="s">
        <v>105646</v>
      </c>
    </row>
    <row r="33800" spans="1:4">
      <c r="A33800" s="215" t="s">
        <v>105647</v>
      </c>
      <c r="B33800" s="215">
        <v>1</v>
      </c>
      <c r="C33800" s="216" t="s">
        <v>105648</v>
      </c>
      <c r="D33800" s="215" t="s">
        <v>105649</v>
      </c>
    </row>
    <row r="33801" spans="1:4">
      <c r="A33801" s="215" t="s">
        <v>105650</v>
      </c>
      <c r="B33801" s="215">
        <v>1</v>
      </c>
      <c r="C33801" s="216" t="s">
        <v>105651</v>
      </c>
      <c r="D33801" s="215" t="s">
        <v>105652</v>
      </c>
    </row>
    <row r="33802" spans="1:4">
      <c r="A33802" s="215" t="s">
        <v>105653</v>
      </c>
      <c r="B33802" s="215">
        <v>1</v>
      </c>
      <c r="C33802" s="216" t="s">
        <v>105654</v>
      </c>
      <c r="D33802" s="215" t="s">
        <v>105655</v>
      </c>
    </row>
    <row r="33803" spans="1:4">
      <c r="A33803" s="215" t="s">
        <v>105656</v>
      </c>
      <c r="B33803" s="215">
        <v>1</v>
      </c>
      <c r="C33803" s="216" t="s">
        <v>105657</v>
      </c>
      <c r="D33803" s="215" t="s">
        <v>105658</v>
      </c>
    </row>
    <row r="33804" spans="1:4">
      <c r="A33804" s="215" t="s">
        <v>105659</v>
      </c>
      <c r="B33804" s="215">
        <v>1</v>
      </c>
      <c r="C33804" s="216" t="s">
        <v>105660</v>
      </c>
      <c r="D33804" s="215" t="s">
        <v>105661</v>
      </c>
    </row>
    <row r="33805" spans="1:4">
      <c r="A33805" s="215" t="s">
        <v>105662</v>
      </c>
      <c r="B33805" s="215">
        <v>1</v>
      </c>
      <c r="C33805" s="216" t="s">
        <v>105663</v>
      </c>
      <c r="D33805" s="215" t="s">
        <v>105664</v>
      </c>
    </row>
    <row r="33806" spans="1:4">
      <c r="A33806" s="215" t="s">
        <v>105665</v>
      </c>
      <c r="B33806" s="215">
        <v>1</v>
      </c>
      <c r="C33806" s="216" t="s">
        <v>105666</v>
      </c>
      <c r="D33806" s="215" t="s">
        <v>105667</v>
      </c>
    </row>
    <row r="33807" spans="1:4">
      <c r="A33807" s="215" t="s">
        <v>105668</v>
      </c>
      <c r="B33807" s="215">
        <v>1</v>
      </c>
      <c r="C33807" s="216" t="s">
        <v>105669</v>
      </c>
      <c r="D33807" s="215" t="s">
        <v>105670</v>
      </c>
    </row>
    <row r="33808" spans="1:4">
      <c r="A33808" s="215" t="s">
        <v>105671</v>
      </c>
      <c r="B33808" s="215">
        <v>1</v>
      </c>
      <c r="C33808" s="216" t="s">
        <v>105672</v>
      </c>
      <c r="D33808" s="215" t="s">
        <v>105673</v>
      </c>
    </row>
    <row r="33809" spans="1:4">
      <c r="A33809" s="215" t="s">
        <v>105674</v>
      </c>
      <c r="B33809" s="215">
        <v>1</v>
      </c>
      <c r="C33809" s="216" t="s">
        <v>105675</v>
      </c>
      <c r="D33809" s="215" t="s">
        <v>105676</v>
      </c>
    </row>
    <row r="33810" spans="1:4">
      <c r="A33810" s="215" t="s">
        <v>105677</v>
      </c>
      <c r="B33810" s="215">
        <v>1</v>
      </c>
      <c r="C33810" s="216" t="s">
        <v>105678</v>
      </c>
      <c r="D33810" s="215" t="s">
        <v>105679</v>
      </c>
    </row>
    <row r="33811" spans="1:4">
      <c r="A33811" s="215" t="s">
        <v>105680</v>
      </c>
      <c r="B33811" s="215">
        <v>1</v>
      </c>
      <c r="C33811" s="216" t="s">
        <v>105681</v>
      </c>
      <c r="D33811" s="215" t="s">
        <v>105682</v>
      </c>
    </row>
    <row r="33812" spans="1:4">
      <c r="A33812" s="215" t="s">
        <v>105683</v>
      </c>
      <c r="B33812" s="215">
        <v>1</v>
      </c>
      <c r="C33812" s="216" t="s">
        <v>105684</v>
      </c>
      <c r="D33812" s="215" t="s">
        <v>105685</v>
      </c>
    </row>
    <row r="33813" spans="1:4">
      <c r="A33813" s="215" t="s">
        <v>105686</v>
      </c>
      <c r="B33813" s="215">
        <v>1</v>
      </c>
      <c r="C33813" s="216" t="s">
        <v>105687</v>
      </c>
      <c r="D33813" s="215" t="s">
        <v>105688</v>
      </c>
    </row>
    <row r="33814" spans="1:4">
      <c r="A33814" s="215" t="s">
        <v>105689</v>
      </c>
      <c r="B33814" s="215">
        <v>1</v>
      </c>
      <c r="C33814" s="216" t="s">
        <v>105690</v>
      </c>
      <c r="D33814" s="215" t="s">
        <v>105691</v>
      </c>
    </row>
    <row r="33815" spans="1:4">
      <c r="A33815" s="215" t="s">
        <v>105692</v>
      </c>
      <c r="B33815" s="215">
        <v>1</v>
      </c>
      <c r="C33815" s="216" t="s">
        <v>105693</v>
      </c>
      <c r="D33815" s="215" t="s">
        <v>105694</v>
      </c>
    </row>
    <row r="33816" spans="1:4">
      <c r="A33816" s="215" t="s">
        <v>105695</v>
      </c>
      <c r="B33816" s="215">
        <v>1</v>
      </c>
      <c r="C33816" s="216" t="s">
        <v>105696</v>
      </c>
      <c r="D33816" s="215" t="s">
        <v>105697</v>
      </c>
    </row>
    <row r="33817" spans="1:4">
      <c r="A33817" s="215" t="s">
        <v>105698</v>
      </c>
      <c r="B33817" s="215">
        <v>1</v>
      </c>
      <c r="C33817" s="216" t="s">
        <v>105699</v>
      </c>
      <c r="D33817" s="215" t="s">
        <v>105700</v>
      </c>
    </row>
    <row r="33818" spans="1:4">
      <c r="A33818" s="215" t="s">
        <v>105701</v>
      </c>
      <c r="B33818" s="215">
        <v>1</v>
      </c>
      <c r="C33818" s="216" t="s">
        <v>105702</v>
      </c>
      <c r="D33818" s="215" t="s">
        <v>105703</v>
      </c>
    </row>
    <row r="33819" spans="1:4">
      <c r="A33819" s="215" t="s">
        <v>105704</v>
      </c>
      <c r="B33819" s="215">
        <v>1</v>
      </c>
      <c r="C33819" s="216" t="s">
        <v>105705</v>
      </c>
      <c r="D33819" s="215" t="s">
        <v>105706</v>
      </c>
    </row>
    <row r="33820" spans="1:4">
      <c r="A33820" s="215" t="s">
        <v>105707</v>
      </c>
      <c r="B33820" s="215">
        <v>1</v>
      </c>
      <c r="C33820" s="216" t="s">
        <v>105708</v>
      </c>
      <c r="D33820" s="215" t="s">
        <v>105709</v>
      </c>
    </row>
    <row r="33821" spans="1:4">
      <c r="A33821" s="215" t="s">
        <v>105710</v>
      </c>
      <c r="B33821" s="215">
        <v>1</v>
      </c>
      <c r="C33821" s="216" t="s">
        <v>105711</v>
      </c>
      <c r="D33821" s="215" t="s">
        <v>105712</v>
      </c>
    </row>
    <row r="33822" spans="1:4">
      <c r="A33822" s="215" t="s">
        <v>105713</v>
      </c>
      <c r="B33822" s="215">
        <v>1</v>
      </c>
      <c r="C33822" s="216" t="s">
        <v>105714</v>
      </c>
      <c r="D33822" s="215" t="s">
        <v>105715</v>
      </c>
    </row>
    <row r="33823" spans="1:4">
      <c r="A33823" s="215" t="s">
        <v>105716</v>
      </c>
      <c r="B33823" s="215">
        <v>1</v>
      </c>
      <c r="C33823" s="216" t="s">
        <v>105717</v>
      </c>
      <c r="D33823" s="215" t="s">
        <v>105718</v>
      </c>
    </row>
    <row r="33824" spans="1:4">
      <c r="A33824" s="215" t="s">
        <v>105719</v>
      </c>
      <c r="B33824" s="215">
        <v>1</v>
      </c>
      <c r="C33824" s="216" t="s">
        <v>105720</v>
      </c>
      <c r="D33824" s="215" t="s">
        <v>105721</v>
      </c>
    </row>
    <row r="33825" spans="1:4">
      <c r="A33825" s="215" t="s">
        <v>105722</v>
      </c>
      <c r="B33825" s="215">
        <v>1</v>
      </c>
      <c r="C33825" s="216" t="s">
        <v>105723</v>
      </c>
      <c r="D33825" s="215" t="s">
        <v>105724</v>
      </c>
    </row>
    <row r="33826" spans="1:4">
      <c r="A33826" s="215" t="s">
        <v>105725</v>
      </c>
      <c r="B33826" s="215">
        <v>1</v>
      </c>
      <c r="C33826" s="216" t="s">
        <v>105726</v>
      </c>
      <c r="D33826" s="215" t="s">
        <v>105727</v>
      </c>
    </row>
    <row r="33827" spans="1:4">
      <c r="A33827" s="215" t="s">
        <v>105728</v>
      </c>
      <c r="B33827" s="215">
        <v>1</v>
      </c>
      <c r="C33827" s="216" t="s">
        <v>105729</v>
      </c>
      <c r="D33827" s="215" t="s">
        <v>105730</v>
      </c>
    </row>
    <row r="33828" spans="1:4">
      <c r="A33828" s="215" t="s">
        <v>105731</v>
      </c>
      <c r="B33828" s="215">
        <v>1</v>
      </c>
      <c r="C33828" s="216" t="s">
        <v>105732</v>
      </c>
      <c r="D33828" s="215" t="s">
        <v>105733</v>
      </c>
    </row>
    <row r="33829" spans="1:4">
      <c r="A33829" s="215" t="s">
        <v>105734</v>
      </c>
      <c r="B33829" s="215">
        <v>1</v>
      </c>
      <c r="C33829" s="216" t="s">
        <v>105735</v>
      </c>
      <c r="D33829" s="215" t="s">
        <v>105736</v>
      </c>
    </row>
    <row r="33830" spans="1:4">
      <c r="A33830" s="215" t="s">
        <v>105737</v>
      </c>
      <c r="B33830" s="215">
        <v>1</v>
      </c>
      <c r="C33830" s="216" t="s">
        <v>105738</v>
      </c>
      <c r="D33830" s="215" t="s">
        <v>105739</v>
      </c>
    </row>
    <row r="33831" spans="1:4">
      <c r="A33831" s="215" t="s">
        <v>105740</v>
      </c>
      <c r="B33831" s="215">
        <v>1</v>
      </c>
      <c r="C33831" s="216" t="s">
        <v>105741</v>
      </c>
      <c r="D33831" s="215" t="s">
        <v>105742</v>
      </c>
    </row>
    <row r="33832" spans="1:4">
      <c r="A33832" s="215" t="s">
        <v>105743</v>
      </c>
      <c r="B33832" s="215">
        <v>1</v>
      </c>
      <c r="C33832" s="216" t="s">
        <v>105744</v>
      </c>
      <c r="D33832" s="215" t="s">
        <v>105745</v>
      </c>
    </row>
    <row r="33833" spans="1:4">
      <c r="A33833" s="215" t="s">
        <v>105746</v>
      </c>
      <c r="B33833" s="215">
        <v>1</v>
      </c>
      <c r="C33833" s="216" t="s">
        <v>105747</v>
      </c>
      <c r="D33833" s="215" t="s">
        <v>105748</v>
      </c>
    </row>
    <row r="33834" spans="1:4">
      <c r="A33834" s="215" t="s">
        <v>105749</v>
      </c>
      <c r="B33834" s="215">
        <v>1</v>
      </c>
      <c r="C33834" s="216" t="s">
        <v>105750</v>
      </c>
      <c r="D33834" s="215" t="s">
        <v>105751</v>
      </c>
    </row>
    <row r="33835" spans="1:4">
      <c r="A33835" s="215" t="s">
        <v>105752</v>
      </c>
      <c r="B33835" s="215">
        <v>1</v>
      </c>
      <c r="C33835" s="216" t="s">
        <v>105753</v>
      </c>
      <c r="D33835" s="215" t="s">
        <v>105754</v>
      </c>
    </row>
    <row r="33836" spans="1:4">
      <c r="A33836" s="215" t="s">
        <v>105755</v>
      </c>
      <c r="B33836" s="215">
        <v>1</v>
      </c>
      <c r="C33836" s="216" t="s">
        <v>105756</v>
      </c>
      <c r="D33836" s="215" t="s">
        <v>105757</v>
      </c>
    </row>
    <row r="33837" spans="1:4">
      <c r="A33837" s="215" t="s">
        <v>105758</v>
      </c>
      <c r="B33837" s="215">
        <v>1</v>
      </c>
      <c r="C33837" s="216" t="s">
        <v>105759</v>
      </c>
      <c r="D33837" s="215" t="s">
        <v>105760</v>
      </c>
    </row>
    <row r="33838" spans="1:4">
      <c r="A33838" s="215" t="s">
        <v>105761</v>
      </c>
      <c r="B33838" s="215">
        <v>1</v>
      </c>
      <c r="C33838" s="216" t="s">
        <v>105762</v>
      </c>
      <c r="D33838" s="215" t="s">
        <v>105763</v>
      </c>
    </row>
    <row r="33839" spans="1:4">
      <c r="A33839" s="215" t="s">
        <v>105764</v>
      </c>
      <c r="B33839" s="215">
        <v>1</v>
      </c>
      <c r="C33839" s="216" t="s">
        <v>105765</v>
      </c>
      <c r="D33839" s="215" t="s">
        <v>105766</v>
      </c>
    </row>
    <row r="33840" spans="1:4">
      <c r="A33840" s="215" t="s">
        <v>105767</v>
      </c>
      <c r="B33840" s="215">
        <v>1</v>
      </c>
      <c r="C33840" s="216" t="s">
        <v>105768</v>
      </c>
      <c r="D33840" s="215" t="s">
        <v>105769</v>
      </c>
    </row>
    <row r="33841" spans="1:4">
      <c r="A33841" s="215" t="s">
        <v>105770</v>
      </c>
      <c r="B33841" s="215">
        <v>1</v>
      </c>
      <c r="C33841" s="216" t="s">
        <v>105771</v>
      </c>
      <c r="D33841" s="215" t="s">
        <v>105772</v>
      </c>
    </row>
    <row r="33842" spans="1:4">
      <c r="A33842" s="215" t="s">
        <v>105773</v>
      </c>
      <c r="B33842" s="215">
        <v>1</v>
      </c>
      <c r="C33842" s="216" t="s">
        <v>105774</v>
      </c>
      <c r="D33842" s="215" t="s">
        <v>105775</v>
      </c>
    </row>
    <row r="33843" spans="1:4">
      <c r="A33843" s="215" t="s">
        <v>105776</v>
      </c>
      <c r="B33843" s="215">
        <v>1</v>
      </c>
      <c r="C33843" s="216" t="s">
        <v>105777</v>
      </c>
      <c r="D33843" s="215" t="s">
        <v>105778</v>
      </c>
    </row>
    <row r="33844" spans="1:4">
      <c r="A33844" s="215" t="s">
        <v>105779</v>
      </c>
      <c r="B33844" s="215">
        <v>1</v>
      </c>
      <c r="C33844" s="216" t="s">
        <v>105780</v>
      </c>
      <c r="D33844" s="215" t="s">
        <v>105781</v>
      </c>
    </row>
    <row r="33845" spans="1:4">
      <c r="A33845" s="215" t="s">
        <v>105782</v>
      </c>
      <c r="B33845" s="215">
        <v>1</v>
      </c>
      <c r="C33845" s="216" t="s">
        <v>105783</v>
      </c>
      <c r="D33845" s="215" t="s">
        <v>105784</v>
      </c>
    </row>
    <row r="33846" spans="1:4">
      <c r="A33846" s="215" t="s">
        <v>105785</v>
      </c>
      <c r="B33846" s="215">
        <v>1</v>
      </c>
      <c r="C33846" s="216" t="s">
        <v>105786</v>
      </c>
      <c r="D33846" s="215" t="s">
        <v>105787</v>
      </c>
    </row>
    <row r="33847" spans="1:4">
      <c r="A33847" s="215" t="s">
        <v>105788</v>
      </c>
      <c r="B33847" s="215">
        <v>1</v>
      </c>
      <c r="C33847" s="216" t="s">
        <v>105789</v>
      </c>
      <c r="D33847" s="215" t="s">
        <v>105790</v>
      </c>
    </row>
    <row r="33848" spans="1:4">
      <c r="A33848" s="215" t="s">
        <v>105791</v>
      </c>
      <c r="B33848" s="215">
        <v>1</v>
      </c>
      <c r="C33848" s="216" t="s">
        <v>105792</v>
      </c>
      <c r="D33848" s="215" t="s">
        <v>105793</v>
      </c>
    </row>
    <row r="33849" spans="1:4">
      <c r="A33849" s="215" t="s">
        <v>105794</v>
      </c>
      <c r="B33849" s="215">
        <v>1</v>
      </c>
      <c r="C33849" s="216" t="s">
        <v>105795</v>
      </c>
      <c r="D33849" s="215" t="s">
        <v>105796</v>
      </c>
    </row>
    <row r="33850" spans="1:4">
      <c r="A33850" s="215" t="s">
        <v>105797</v>
      </c>
      <c r="B33850" s="215">
        <v>1</v>
      </c>
      <c r="C33850" s="216" t="s">
        <v>105798</v>
      </c>
      <c r="D33850" s="215" t="s">
        <v>105799</v>
      </c>
    </row>
    <row r="33851" spans="1:4">
      <c r="A33851" s="215" t="s">
        <v>105800</v>
      </c>
      <c r="B33851" s="215">
        <v>1</v>
      </c>
      <c r="C33851" s="216" t="s">
        <v>105801</v>
      </c>
      <c r="D33851" s="215" t="s">
        <v>105802</v>
      </c>
    </row>
    <row r="33852" spans="1:4">
      <c r="A33852" s="215" t="s">
        <v>105803</v>
      </c>
      <c r="B33852" s="215">
        <v>1</v>
      </c>
      <c r="C33852" s="216" t="s">
        <v>105804</v>
      </c>
      <c r="D33852" s="215" t="s">
        <v>105805</v>
      </c>
    </row>
    <row r="33853" spans="1:4">
      <c r="A33853" s="215" t="s">
        <v>105806</v>
      </c>
      <c r="B33853" s="215">
        <v>1</v>
      </c>
      <c r="C33853" s="216" t="s">
        <v>105807</v>
      </c>
      <c r="D33853" s="215" t="s">
        <v>105808</v>
      </c>
    </row>
    <row r="33854" spans="1:4">
      <c r="A33854" s="215" t="s">
        <v>105809</v>
      </c>
      <c r="B33854" s="215">
        <v>1</v>
      </c>
      <c r="C33854" s="216" t="s">
        <v>105810</v>
      </c>
      <c r="D33854" s="215" t="s">
        <v>105811</v>
      </c>
    </row>
    <row r="33855" spans="1:4">
      <c r="A33855" s="215" t="s">
        <v>105812</v>
      </c>
      <c r="B33855" s="215">
        <v>1</v>
      </c>
      <c r="C33855" s="216" t="s">
        <v>105813</v>
      </c>
      <c r="D33855" s="215" t="s">
        <v>105814</v>
      </c>
    </row>
    <row r="33856" spans="1:4">
      <c r="A33856" s="215" t="s">
        <v>105815</v>
      </c>
      <c r="B33856" s="215">
        <v>1</v>
      </c>
      <c r="C33856" s="216" t="s">
        <v>105816</v>
      </c>
      <c r="D33856" s="215" t="s">
        <v>105817</v>
      </c>
    </row>
    <row r="33857" spans="1:4">
      <c r="A33857" s="215" t="s">
        <v>105818</v>
      </c>
      <c r="B33857" s="215">
        <v>1</v>
      </c>
      <c r="C33857" s="216" t="s">
        <v>105819</v>
      </c>
      <c r="D33857" s="215" t="s">
        <v>105820</v>
      </c>
    </row>
    <row r="33858" spans="1:4">
      <c r="A33858" s="215" t="s">
        <v>105821</v>
      </c>
      <c r="B33858" s="215">
        <v>1</v>
      </c>
      <c r="C33858" s="216" t="s">
        <v>105822</v>
      </c>
      <c r="D33858" s="215" t="s">
        <v>105823</v>
      </c>
    </row>
    <row r="33859" spans="1:4">
      <c r="A33859" s="215" t="s">
        <v>105824</v>
      </c>
      <c r="B33859" s="215">
        <v>1</v>
      </c>
      <c r="C33859" s="216" t="s">
        <v>105825</v>
      </c>
      <c r="D33859" s="215" t="s">
        <v>105826</v>
      </c>
    </row>
    <row r="33860" spans="1:4">
      <c r="A33860" s="215" t="s">
        <v>105827</v>
      </c>
      <c r="B33860" s="215">
        <v>1</v>
      </c>
      <c r="C33860" s="216" t="s">
        <v>105828</v>
      </c>
      <c r="D33860" s="215" t="s">
        <v>105829</v>
      </c>
    </row>
    <row r="33861" spans="1:4">
      <c r="A33861" s="215" t="s">
        <v>105830</v>
      </c>
      <c r="B33861" s="215">
        <v>1</v>
      </c>
      <c r="C33861" s="216" t="s">
        <v>105831</v>
      </c>
      <c r="D33861" s="215" t="s">
        <v>105832</v>
      </c>
    </row>
    <row r="33862" spans="1:4">
      <c r="A33862" s="215" t="s">
        <v>105833</v>
      </c>
      <c r="B33862" s="215">
        <v>1</v>
      </c>
      <c r="C33862" s="216" t="s">
        <v>105834</v>
      </c>
      <c r="D33862" s="215" t="s">
        <v>105835</v>
      </c>
    </row>
    <row r="33863" spans="1:4">
      <c r="A33863" s="215" t="s">
        <v>105836</v>
      </c>
      <c r="B33863" s="215">
        <v>1</v>
      </c>
      <c r="C33863" s="216" t="s">
        <v>105837</v>
      </c>
      <c r="D33863" s="215" t="s">
        <v>105838</v>
      </c>
    </row>
    <row r="33864" spans="1:4">
      <c r="A33864" s="215" t="s">
        <v>105839</v>
      </c>
      <c r="B33864" s="215">
        <v>1</v>
      </c>
      <c r="C33864" s="216" t="s">
        <v>105840</v>
      </c>
      <c r="D33864" s="215" t="s">
        <v>105841</v>
      </c>
    </row>
    <row r="33865" spans="1:4">
      <c r="A33865" s="215" t="s">
        <v>105842</v>
      </c>
      <c r="B33865" s="215">
        <v>1</v>
      </c>
      <c r="C33865" s="216" t="s">
        <v>105843</v>
      </c>
      <c r="D33865" s="215" t="s">
        <v>105844</v>
      </c>
    </row>
    <row r="33866" spans="1:4">
      <c r="A33866" s="215" t="s">
        <v>105845</v>
      </c>
      <c r="B33866" s="215">
        <v>1</v>
      </c>
      <c r="C33866" s="216" t="s">
        <v>105846</v>
      </c>
      <c r="D33866" s="215" t="s">
        <v>105847</v>
      </c>
    </row>
    <row r="33867" spans="1:4">
      <c r="A33867" s="215" t="s">
        <v>105848</v>
      </c>
      <c r="B33867" s="215">
        <v>1</v>
      </c>
      <c r="C33867" s="216" t="s">
        <v>105849</v>
      </c>
      <c r="D33867" s="215" t="s">
        <v>105850</v>
      </c>
    </row>
    <row r="33868" spans="1:4">
      <c r="A33868" s="215" t="s">
        <v>105851</v>
      </c>
      <c r="B33868" s="215">
        <v>1</v>
      </c>
      <c r="C33868" s="216" t="s">
        <v>105852</v>
      </c>
      <c r="D33868" s="215" t="s">
        <v>105853</v>
      </c>
    </row>
    <row r="33869" spans="1:4">
      <c r="A33869" s="215" t="s">
        <v>105854</v>
      </c>
      <c r="B33869" s="215">
        <v>1</v>
      </c>
      <c r="C33869" s="216" t="s">
        <v>105855</v>
      </c>
      <c r="D33869" s="215" t="s">
        <v>105856</v>
      </c>
    </row>
    <row r="33870" spans="1:4">
      <c r="A33870" s="215" t="s">
        <v>105857</v>
      </c>
      <c r="B33870" s="215">
        <v>1</v>
      </c>
      <c r="C33870" s="216" t="s">
        <v>105858</v>
      </c>
      <c r="D33870" s="215" t="s">
        <v>105859</v>
      </c>
    </row>
    <row r="33871" spans="1:4">
      <c r="A33871" s="215" t="s">
        <v>105860</v>
      </c>
      <c r="B33871" s="215">
        <v>1</v>
      </c>
      <c r="C33871" s="216" t="s">
        <v>105861</v>
      </c>
      <c r="D33871" s="215" t="s">
        <v>105862</v>
      </c>
    </row>
    <row r="33872" spans="1:4">
      <c r="A33872" s="215" t="s">
        <v>105863</v>
      </c>
      <c r="B33872" s="215">
        <v>2</v>
      </c>
      <c r="C33872" s="216" t="s">
        <v>105864</v>
      </c>
      <c r="D33872" s="215" t="s">
        <v>105865</v>
      </c>
    </row>
    <row r="33873" spans="1:4">
      <c r="A33873" s="215" t="s">
        <v>105866</v>
      </c>
      <c r="B33873" s="215">
        <v>1</v>
      </c>
      <c r="C33873" s="216" t="s">
        <v>105867</v>
      </c>
      <c r="D33873" s="215" t="s">
        <v>105868</v>
      </c>
    </row>
    <row r="33874" spans="1:4">
      <c r="A33874" s="215" t="s">
        <v>105869</v>
      </c>
      <c r="B33874" s="215">
        <v>1</v>
      </c>
      <c r="C33874" s="216" t="s">
        <v>105870</v>
      </c>
      <c r="D33874" s="215" t="s">
        <v>105871</v>
      </c>
    </row>
    <row r="33875" spans="1:4">
      <c r="A33875" s="215" t="s">
        <v>105872</v>
      </c>
      <c r="B33875" s="215">
        <v>1</v>
      </c>
      <c r="C33875" s="216" t="s">
        <v>105873</v>
      </c>
      <c r="D33875" s="215" t="s">
        <v>105874</v>
      </c>
    </row>
    <row r="33876" spans="1:4">
      <c r="A33876" s="215" t="s">
        <v>105875</v>
      </c>
      <c r="B33876" s="215">
        <v>1</v>
      </c>
      <c r="C33876" s="216" t="s">
        <v>105876</v>
      </c>
      <c r="D33876" s="215" t="s">
        <v>105877</v>
      </c>
    </row>
    <row r="33877" spans="1:4">
      <c r="A33877" s="215" t="s">
        <v>105878</v>
      </c>
      <c r="B33877" s="215">
        <v>1</v>
      </c>
      <c r="C33877" s="216" t="s">
        <v>105879</v>
      </c>
      <c r="D33877" s="215" t="s">
        <v>105880</v>
      </c>
    </row>
    <row r="33878" spans="1:4">
      <c r="A33878" s="215" t="s">
        <v>105881</v>
      </c>
      <c r="B33878" s="215">
        <v>1</v>
      </c>
      <c r="C33878" s="216" t="s">
        <v>105882</v>
      </c>
      <c r="D33878" s="215" t="s">
        <v>105883</v>
      </c>
    </row>
    <row r="33879" spans="1:4">
      <c r="A33879" s="215" t="s">
        <v>105884</v>
      </c>
      <c r="B33879" s="215">
        <v>1</v>
      </c>
      <c r="C33879" s="216" t="s">
        <v>105885</v>
      </c>
      <c r="D33879" s="215" t="s">
        <v>105886</v>
      </c>
    </row>
    <row r="33880" spans="1:4">
      <c r="A33880" s="215" t="s">
        <v>105887</v>
      </c>
      <c r="B33880" s="215">
        <v>1</v>
      </c>
      <c r="C33880" s="216" t="s">
        <v>105888</v>
      </c>
      <c r="D33880" s="215" t="s">
        <v>105889</v>
      </c>
    </row>
    <row r="33881" spans="1:4">
      <c r="A33881" s="215" t="s">
        <v>105890</v>
      </c>
      <c r="B33881" s="215">
        <v>1</v>
      </c>
      <c r="C33881" s="216" t="s">
        <v>105891</v>
      </c>
      <c r="D33881" s="215" t="s">
        <v>105892</v>
      </c>
    </row>
    <row r="33882" spans="1:4">
      <c r="A33882" s="215" t="s">
        <v>105893</v>
      </c>
      <c r="B33882" s="215">
        <v>1</v>
      </c>
      <c r="C33882" s="216" t="s">
        <v>105894</v>
      </c>
      <c r="D33882" s="215" t="s">
        <v>105895</v>
      </c>
    </row>
    <row r="33883" spans="1:4">
      <c r="A33883" s="215" t="s">
        <v>105896</v>
      </c>
      <c r="B33883" s="215">
        <v>1</v>
      </c>
      <c r="C33883" s="216" t="s">
        <v>105897</v>
      </c>
      <c r="D33883" s="215" t="s">
        <v>105898</v>
      </c>
    </row>
    <row r="33884" spans="1:4">
      <c r="A33884" s="215" t="s">
        <v>105899</v>
      </c>
      <c r="B33884" s="215">
        <v>1</v>
      </c>
      <c r="C33884" s="216" t="s">
        <v>105900</v>
      </c>
      <c r="D33884" s="215" t="s">
        <v>105901</v>
      </c>
    </row>
    <row r="33885" spans="1:4">
      <c r="A33885" s="215" t="s">
        <v>105902</v>
      </c>
      <c r="B33885" s="215">
        <v>1</v>
      </c>
      <c r="C33885" s="216" t="s">
        <v>105903</v>
      </c>
      <c r="D33885" s="215" t="s">
        <v>105904</v>
      </c>
    </row>
    <row r="33886" spans="1:4">
      <c r="A33886" s="215" t="s">
        <v>105905</v>
      </c>
      <c r="B33886" s="215">
        <v>1</v>
      </c>
      <c r="C33886" s="216" t="s">
        <v>105906</v>
      </c>
      <c r="D33886" s="215" t="s">
        <v>105907</v>
      </c>
    </row>
    <row r="33887" spans="1:4">
      <c r="A33887" s="215" t="s">
        <v>105908</v>
      </c>
      <c r="B33887" s="215">
        <v>1</v>
      </c>
      <c r="C33887" s="216" t="s">
        <v>105909</v>
      </c>
      <c r="D33887" s="215" t="s">
        <v>105910</v>
      </c>
    </row>
    <row r="33888" spans="1:4">
      <c r="A33888" s="215" t="s">
        <v>105911</v>
      </c>
      <c r="B33888" s="215">
        <v>1</v>
      </c>
      <c r="C33888" s="216" t="s">
        <v>105912</v>
      </c>
      <c r="D33888" s="215" t="s">
        <v>105913</v>
      </c>
    </row>
    <row r="33889" spans="1:4">
      <c r="A33889" s="215" t="s">
        <v>105914</v>
      </c>
      <c r="B33889" s="215">
        <v>1</v>
      </c>
      <c r="C33889" s="216" t="s">
        <v>105915</v>
      </c>
      <c r="D33889" s="215" t="s">
        <v>105916</v>
      </c>
    </row>
    <row r="33890" spans="1:4">
      <c r="A33890" s="215" t="s">
        <v>105917</v>
      </c>
      <c r="B33890" s="215">
        <v>1</v>
      </c>
      <c r="C33890" s="216" t="s">
        <v>105918</v>
      </c>
      <c r="D33890" s="215" t="s">
        <v>105919</v>
      </c>
    </row>
    <row r="33891" spans="1:4">
      <c r="A33891" s="215" t="s">
        <v>105920</v>
      </c>
      <c r="B33891" s="215">
        <v>1</v>
      </c>
      <c r="C33891" s="216" t="s">
        <v>105921</v>
      </c>
      <c r="D33891" s="215" t="s">
        <v>105922</v>
      </c>
    </row>
    <row r="33892" spans="1:4">
      <c r="A33892" s="215" t="s">
        <v>105923</v>
      </c>
      <c r="B33892" s="215">
        <v>1</v>
      </c>
      <c r="C33892" s="216" t="s">
        <v>105924</v>
      </c>
      <c r="D33892" s="215" t="s">
        <v>105925</v>
      </c>
    </row>
    <row r="33893" spans="1:4">
      <c r="A33893" s="215" t="s">
        <v>105926</v>
      </c>
      <c r="B33893" s="215">
        <v>1</v>
      </c>
      <c r="C33893" s="216" t="s">
        <v>105927</v>
      </c>
      <c r="D33893" s="215" t="s">
        <v>105928</v>
      </c>
    </row>
    <row r="33894" spans="1:4">
      <c r="A33894" s="215" t="s">
        <v>105929</v>
      </c>
      <c r="B33894" s="215">
        <v>1</v>
      </c>
      <c r="C33894" s="216" t="s">
        <v>105930</v>
      </c>
      <c r="D33894" s="215" t="s">
        <v>105931</v>
      </c>
    </row>
    <row r="33895" spans="1:4">
      <c r="A33895" s="215" t="s">
        <v>105932</v>
      </c>
      <c r="B33895" s="215">
        <v>1</v>
      </c>
      <c r="C33895" s="216" t="s">
        <v>105933</v>
      </c>
      <c r="D33895" s="215" t="s">
        <v>105934</v>
      </c>
    </row>
    <row r="33896" spans="1:4">
      <c r="A33896" s="215" t="s">
        <v>105935</v>
      </c>
      <c r="B33896" s="215">
        <v>1</v>
      </c>
      <c r="C33896" s="216" t="s">
        <v>105936</v>
      </c>
      <c r="D33896" s="215" t="s">
        <v>105937</v>
      </c>
    </row>
    <row r="33897" spans="1:4">
      <c r="A33897" s="215" t="s">
        <v>105938</v>
      </c>
      <c r="B33897" s="215">
        <v>1</v>
      </c>
      <c r="C33897" s="216" t="s">
        <v>105939</v>
      </c>
      <c r="D33897" s="215" t="s">
        <v>105940</v>
      </c>
    </row>
    <row r="33898" spans="1:4">
      <c r="A33898" s="215" t="s">
        <v>105941</v>
      </c>
      <c r="B33898" s="215">
        <v>1</v>
      </c>
      <c r="C33898" s="216" t="s">
        <v>105942</v>
      </c>
      <c r="D33898" s="215" t="s">
        <v>105943</v>
      </c>
    </row>
    <row r="33899" spans="1:4">
      <c r="A33899" s="215" t="s">
        <v>105944</v>
      </c>
      <c r="B33899" s="215">
        <v>1</v>
      </c>
      <c r="C33899" s="216" t="s">
        <v>105945</v>
      </c>
      <c r="D33899" s="215" t="s">
        <v>105946</v>
      </c>
    </row>
    <row r="33900" spans="1:4">
      <c r="A33900" s="215" t="s">
        <v>105947</v>
      </c>
      <c r="B33900" s="215">
        <v>1</v>
      </c>
      <c r="C33900" s="216" t="s">
        <v>105948</v>
      </c>
      <c r="D33900" s="215" t="s">
        <v>105949</v>
      </c>
    </row>
    <row r="33901" spans="1:4">
      <c r="A33901" s="215" t="s">
        <v>105950</v>
      </c>
      <c r="B33901" s="215">
        <v>1</v>
      </c>
      <c r="C33901" s="216" t="s">
        <v>105951</v>
      </c>
      <c r="D33901" s="215" t="s">
        <v>105952</v>
      </c>
    </row>
    <row r="33902" spans="1:4">
      <c r="A33902" s="215" t="s">
        <v>105953</v>
      </c>
      <c r="B33902" s="215">
        <v>1</v>
      </c>
      <c r="C33902" s="216" t="s">
        <v>105954</v>
      </c>
      <c r="D33902" s="215" t="s">
        <v>105955</v>
      </c>
    </row>
    <row r="33903" spans="1:4">
      <c r="A33903" s="215" t="s">
        <v>105956</v>
      </c>
      <c r="B33903" s="215">
        <v>1</v>
      </c>
      <c r="C33903" s="216" t="s">
        <v>105957</v>
      </c>
      <c r="D33903" s="215" t="s">
        <v>105958</v>
      </c>
    </row>
    <row r="33904" spans="1:4">
      <c r="A33904" s="215" t="s">
        <v>105959</v>
      </c>
      <c r="B33904" s="215">
        <v>1</v>
      </c>
      <c r="C33904" s="216" t="s">
        <v>105960</v>
      </c>
      <c r="D33904" s="215" t="s">
        <v>105961</v>
      </c>
    </row>
    <row r="33905" spans="1:4">
      <c r="A33905" s="215" t="s">
        <v>105962</v>
      </c>
      <c r="B33905" s="215">
        <v>1</v>
      </c>
      <c r="C33905" s="216" t="s">
        <v>105963</v>
      </c>
      <c r="D33905" s="215" t="s">
        <v>105964</v>
      </c>
    </row>
    <row r="33906" spans="1:4">
      <c r="A33906" s="215" t="s">
        <v>105965</v>
      </c>
      <c r="B33906" s="215">
        <v>1</v>
      </c>
      <c r="C33906" s="216" t="s">
        <v>105966</v>
      </c>
      <c r="D33906" s="215" t="s">
        <v>105967</v>
      </c>
    </row>
    <row r="33907" spans="1:4">
      <c r="A33907" s="215" t="s">
        <v>105968</v>
      </c>
      <c r="B33907" s="215">
        <v>1</v>
      </c>
      <c r="C33907" s="216" t="s">
        <v>105969</v>
      </c>
      <c r="D33907" s="215" t="s">
        <v>105970</v>
      </c>
    </row>
    <row r="33908" spans="1:4">
      <c r="A33908" s="215" t="s">
        <v>105971</v>
      </c>
      <c r="B33908" s="215">
        <v>1</v>
      </c>
      <c r="C33908" s="216" t="s">
        <v>105972</v>
      </c>
      <c r="D33908" s="215" t="s">
        <v>105973</v>
      </c>
    </row>
    <row r="33909" spans="1:4">
      <c r="A33909" s="215" t="s">
        <v>105974</v>
      </c>
      <c r="B33909" s="215">
        <v>1</v>
      </c>
      <c r="C33909" s="216" t="s">
        <v>105975</v>
      </c>
      <c r="D33909" s="215" t="s">
        <v>105976</v>
      </c>
    </row>
    <row r="33910" spans="1:4">
      <c r="A33910" s="215" t="s">
        <v>105977</v>
      </c>
      <c r="B33910" s="215">
        <v>1</v>
      </c>
      <c r="C33910" s="216" t="s">
        <v>105978</v>
      </c>
      <c r="D33910" s="215" t="s">
        <v>105979</v>
      </c>
    </row>
    <row r="33911" spans="1:4">
      <c r="A33911" s="215" t="s">
        <v>105980</v>
      </c>
      <c r="B33911" s="215">
        <v>1</v>
      </c>
      <c r="C33911" s="216" t="s">
        <v>105981</v>
      </c>
      <c r="D33911" s="215" t="s">
        <v>105982</v>
      </c>
    </row>
    <row r="33912" spans="1:4">
      <c r="A33912" s="215" t="s">
        <v>105983</v>
      </c>
      <c r="B33912" s="215">
        <v>1</v>
      </c>
      <c r="C33912" s="216" t="s">
        <v>105984</v>
      </c>
      <c r="D33912" s="215" t="s">
        <v>105985</v>
      </c>
    </row>
    <row r="33913" spans="1:4">
      <c r="A33913" s="215" t="s">
        <v>105986</v>
      </c>
      <c r="B33913" s="215">
        <v>1</v>
      </c>
      <c r="C33913" s="216" t="s">
        <v>105987</v>
      </c>
      <c r="D33913" s="215" t="s">
        <v>105988</v>
      </c>
    </row>
    <row r="33914" spans="1:4">
      <c r="A33914" s="215" t="s">
        <v>105989</v>
      </c>
      <c r="B33914" s="215">
        <v>1</v>
      </c>
      <c r="C33914" s="216" t="s">
        <v>105990</v>
      </c>
      <c r="D33914" s="215" t="s">
        <v>105991</v>
      </c>
    </row>
    <row r="33915" spans="1:4">
      <c r="A33915" s="215" t="s">
        <v>105992</v>
      </c>
      <c r="B33915" s="215">
        <v>1</v>
      </c>
      <c r="C33915" s="216" t="s">
        <v>105993</v>
      </c>
      <c r="D33915" s="215" t="s">
        <v>105994</v>
      </c>
    </row>
    <row r="33916" spans="1:4">
      <c r="A33916" s="215" t="s">
        <v>105995</v>
      </c>
      <c r="B33916" s="215">
        <v>1</v>
      </c>
      <c r="C33916" s="216" t="s">
        <v>105996</v>
      </c>
      <c r="D33916" s="215" t="s">
        <v>105997</v>
      </c>
    </row>
    <row r="33917" spans="1:4">
      <c r="A33917" s="215" t="s">
        <v>105998</v>
      </c>
      <c r="B33917" s="215">
        <v>1</v>
      </c>
      <c r="C33917" s="216" t="s">
        <v>105999</v>
      </c>
      <c r="D33917" s="215" t="s">
        <v>106000</v>
      </c>
    </row>
    <row r="33918" spans="1:4">
      <c r="A33918" s="215" t="s">
        <v>106001</v>
      </c>
      <c r="B33918" s="215">
        <v>1</v>
      </c>
      <c r="C33918" s="216" t="s">
        <v>106002</v>
      </c>
      <c r="D33918" s="215" t="s">
        <v>106003</v>
      </c>
    </row>
    <row r="33919" spans="1:4">
      <c r="A33919" s="215" t="s">
        <v>106004</v>
      </c>
      <c r="B33919" s="215">
        <v>1</v>
      </c>
      <c r="C33919" s="216" t="s">
        <v>106005</v>
      </c>
      <c r="D33919" s="215" t="s">
        <v>106006</v>
      </c>
    </row>
    <row r="33920" spans="1:4">
      <c r="A33920" s="215" t="s">
        <v>106007</v>
      </c>
      <c r="B33920" s="215">
        <v>1</v>
      </c>
      <c r="C33920" s="216" t="s">
        <v>106008</v>
      </c>
      <c r="D33920" s="215" t="s">
        <v>106009</v>
      </c>
    </row>
    <row r="33921" spans="1:4">
      <c r="A33921" s="215" t="s">
        <v>106010</v>
      </c>
      <c r="B33921" s="215">
        <v>1</v>
      </c>
      <c r="C33921" s="216" t="s">
        <v>106011</v>
      </c>
      <c r="D33921" s="215" t="s">
        <v>106012</v>
      </c>
    </row>
    <row r="33922" spans="1:4">
      <c r="A33922" s="215" t="s">
        <v>106013</v>
      </c>
      <c r="B33922" s="215">
        <v>1</v>
      </c>
      <c r="C33922" s="216" t="s">
        <v>106014</v>
      </c>
      <c r="D33922" s="215" t="s">
        <v>106015</v>
      </c>
    </row>
    <row r="33923" spans="1:4">
      <c r="A33923" s="215" t="s">
        <v>106016</v>
      </c>
      <c r="B33923" s="215">
        <v>1</v>
      </c>
      <c r="C33923" s="216" t="s">
        <v>106017</v>
      </c>
      <c r="D33923" s="215" t="s">
        <v>106018</v>
      </c>
    </row>
    <row r="33924" spans="1:4">
      <c r="A33924" s="215" t="s">
        <v>106019</v>
      </c>
      <c r="B33924" s="215">
        <v>1</v>
      </c>
      <c r="C33924" s="216" t="s">
        <v>106020</v>
      </c>
      <c r="D33924" s="215" t="s">
        <v>106021</v>
      </c>
    </row>
    <row r="33925" spans="1:4">
      <c r="A33925" s="215" t="s">
        <v>106022</v>
      </c>
      <c r="B33925" s="215">
        <v>1</v>
      </c>
      <c r="C33925" s="216" t="s">
        <v>106023</v>
      </c>
      <c r="D33925" s="215" t="s">
        <v>106024</v>
      </c>
    </row>
    <row r="33926" spans="1:4">
      <c r="A33926" s="215" t="s">
        <v>106025</v>
      </c>
      <c r="B33926" s="215">
        <v>1</v>
      </c>
      <c r="C33926" s="216" t="s">
        <v>106026</v>
      </c>
      <c r="D33926" s="215" t="s">
        <v>106027</v>
      </c>
    </row>
    <row r="33927" spans="1:4">
      <c r="A33927" s="215" t="s">
        <v>106028</v>
      </c>
      <c r="B33927" s="215">
        <v>1</v>
      </c>
      <c r="C33927" s="216" t="s">
        <v>106029</v>
      </c>
      <c r="D33927" s="215" t="s">
        <v>106030</v>
      </c>
    </row>
    <row r="33928" spans="1:4">
      <c r="A33928" s="215" t="s">
        <v>106031</v>
      </c>
      <c r="B33928" s="215">
        <v>1</v>
      </c>
      <c r="C33928" s="216" t="s">
        <v>106032</v>
      </c>
      <c r="D33928" s="215" t="s">
        <v>106033</v>
      </c>
    </row>
    <row r="33929" spans="1:4">
      <c r="A33929" s="215" t="s">
        <v>106034</v>
      </c>
      <c r="B33929" s="215">
        <v>1</v>
      </c>
      <c r="C33929" s="216" t="s">
        <v>106035</v>
      </c>
      <c r="D33929" s="215" t="s">
        <v>106036</v>
      </c>
    </row>
    <row r="33930" spans="1:4">
      <c r="A33930" s="215" t="s">
        <v>106037</v>
      </c>
      <c r="B33930" s="215">
        <v>1</v>
      </c>
      <c r="C33930" s="216" t="s">
        <v>106038</v>
      </c>
      <c r="D33930" s="215" t="s">
        <v>106039</v>
      </c>
    </row>
    <row r="33931" spans="1:4">
      <c r="A33931" s="215" t="s">
        <v>106040</v>
      </c>
      <c r="B33931" s="215">
        <v>1</v>
      </c>
      <c r="C33931" s="216" t="s">
        <v>106041</v>
      </c>
      <c r="D33931" s="215" t="s">
        <v>106042</v>
      </c>
    </row>
    <row r="33932" spans="1:4">
      <c r="A33932" s="215" t="s">
        <v>106043</v>
      </c>
      <c r="B33932" s="215">
        <v>1</v>
      </c>
      <c r="C33932" s="216" t="s">
        <v>106044</v>
      </c>
      <c r="D33932" s="215" t="s">
        <v>106045</v>
      </c>
    </row>
    <row r="33933" spans="1:4">
      <c r="A33933" s="215" t="s">
        <v>106046</v>
      </c>
      <c r="B33933" s="215">
        <v>1</v>
      </c>
      <c r="C33933" s="216" t="s">
        <v>106047</v>
      </c>
      <c r="D33933" s="215" t="s">
        <v>106048</v>
      </c>
    </row>
    <row r="33934" spans="1:4">
      <c r="A33934" s="215" t="s">
        <v>106049</v>
      </c>
      <c r="B33934" s="215">
        <v>1</v>
      </c>
      <c r="C33934" s="216" t="s">
        <v>106050</v>
      </c>
      <c r="D33934" s="215" t="s">
        <v>106051</v>
      </c>
    </row>
    <row r="33935" spans="1:4">
      <c r="A33935" s="215" t="s">
        <v>106052</v>
      </c>
      <c r="B33935" s="215">
        <v>1</v>
      </c>
      <c r="C33935" s="216" t="s">
        <v>106053</v>
      </c>
      <c r="D33935" s="215" t="s">
        <v>106054</v>
      </c>
    </row>
    <row r="33936" spans="1:4">
      <c r="A33936" s="215" t="s">
        <v>106055</v>
      </c>
      <c r="B33936" s="215">
        <v>1</v>
      </c>
      <c r="C33936" s="216" t="s">
        <v>106056</v>
      </c>
      <c r="D33936" s="215" t="s">
        <v>106057</v>
      </c>
    </row>
    <row r="33937" spans="1:4">
      <c r="A33937" s="215" t="s">
        <v>106058</v>
      </c>
      <c r="B33937" s="215">
        <v>1</v>
      </c>
      <c r="C33937" s="216" t="s">
        <v>106059</v>
      </c>
      <c r="D33937" s="215" t="s">
        <v>106060</v>
      </c>
    </row>
    <row r="33938" spans="1:4">
      <c r="A33938" s="215" t="s">
        <v>106061</v>
      </c>
      <c r="B33938" s="215">
        <v>1</v>
      </c>
      <c r="C33938" s="216" t="s">
        <v>106062</v>
      </c>
      <c r="D33938" s="215" t="s">
        <v>106063</v>
      </c>
    </row>
    <row r="33939" spans="1:4">
      <c r="A33939" s="215" t="s">
        <v>106064</v>
      </c>
      <c r="B33939" s="215">
        <v>1</v>
      </c>
      <c r="C33939" s="216" t="s">
        <v>106065</v>
      </c>
      <c r="D33939" s="215" t="s">
        <v>106066</v>
      </c>
    </row>
    <row r="33940" spans="1:4">
      <c r="A33940" s="215" t="s">
        <v>106067</v>
      </c>
      <c r="B33940" s="215">
        <v>1</v>
      </c>
      <c r="C33940" s="216" t="s">
        <v>106068</v>
      </c>
      <c r="D33940" s="215" t="s">
        <v>106069</v>
      </c>
    </row>
    <row r="33941" spans="1:4">
      <c r="A33941" s="215" t="s">
        <v>106070</v>
      </c>
      <c r="B33941" s="215">
        <v>1</v>
      </c>
      <c r="C33941" s="216" t="s">
        <v>106071</v>
      </c>
      <c r="D33941" s="215" t="s">
        <v>106072</v>
      </c>
    </row>
    <row r="33942" spans="1:4">
      <c r="A33942" s="215" t="s">
        <v>106073</v>
      </c>
      <c r="B33942" s="215">
        <v>1</v>
      </c>
      <c r="C33942" s="216" t="s">
        <v>106074</v>
      </c>
      <c r="D33942" s="215" t="s">
        <v>106075</v>
      </c>
    </row>
    <row r="33943" spans="1:4">
      <c r="A33943" s="215" t="s">
        <v>106076</v>
      </c>
      <c r="B33943" s="215">
        <v>1</v>
      </c>
      <c r="C33943" s="216" t="s">
        <v>106077</v>
      </c>
      <c r="D33943" s="215" t="s">
        <v>106078</v>
      </c>
    </row>
    <row r="33944" spans="1:4">
      <c r="A33944" s="215" t="s">
        <v>106079</v>
      </c>
      <c r="B33944" s="215">
        <v>1</v>
      </c>
      <c r="C33944" s="216" t="s">
        <v>106080</v>
      </c>
      <c r="D33944" s="215" t="s">
        <v>106081</v>
      </c>
    </row>
    <row r="33945" spans="1:4">
      <c r="A33945" s="215" t="s">
        <v>106082</v>
      </c>
      <c r="B33945" s="215">
        <v>1</v>
      </c>
      <c r="C33945" s="216" t="s">
        <v>106083</v>
      </c>
      <c r="D33945" s="215" t="s">
        <v>106084</v>
      </c>
    </row>
    <row r="33946" spans="1:4">
      <c r="A33946" s="215" t="s">
        <v>106085</v>
      </c>
      <c r="B33946" s="215">
        <v>1</v>
      </c>
      <c r="C33946" s="216" t="s">
        <v>106086</v>
      </c>
      <c r="D33946" s="215" t="s">
        <v>106087</v>
      </c>
    </row>
    <row r="33947" spans="1:4">
      <c r="A33947" s="215" t="s">
        <v>106088</v>
      </c>
      <c r="B33947" s="215">
        <v>1</v>
      </c>
      <c r="C33947" s="216" t="s">
        <v>106089</v>
      </c>
      <c r="D33947" s="215" t="s">
        <v>106090</v>
      </c>
    </row>
    <row r="33948" spans="1:4">
      <c r="A33948" s="215" t="s">
        <v>106091</v>
      </c>
      <c r="B33948" s="215">
        <v>1</v>
      </c>
      <c r="C33948" s="216" t="s">
        <v>106092</v>
      </c>
      <c r="D33948" s="215" t="s">
        <v>106093</v>
      </c>
    </row>
    <row r="33949" spans="1:4">
      <c r="A33949" s="215" t="s">
        <v>106094</v>
      </c>
      <c r="B33949" s="215">
        <v>1</v>
      </c>
      <c r="C33949" s="216" t="s">
        <v>106095</v>
      </c>
      <c r="D33949" s="215" t="s">
        <v>106096</v>
      </c>
    </row>
    <row r="33950" spans="1:4">
      <c r="A33950" s="215" t="s">
        <v>106097</v>
      </c>
      <c r="B33950" s="215">
        <v>1</v>
      </c>
      <c r="C33950" s="216" t="s">
        <v>106098</v>
      </c>
      <c r="D33950" s="215" t="s">
        <v>106099</v>
      </c>
    </row>
    <row r="33951" spans="1:4">
      <c r="A33951" s="215" t="s">
        <v>106100</v>
      </c>
      <c r="B33951" s="215">
        <v>1</v>
      </c>
      <c r="C33951" s="216" t="s">
        <v>106101</v>
      </c>
      <c r="D33951" s="215" t="s">
        <v>106102</v>
      </c>
    </row>
    <row r="33952" spans="1:4">
      <c r="A33952" s="215" t="s">
        <v>106103</v>
      </c>
      <c r="B33952" s="215">
        <v>1</v>
      </c>
      <c r="C33952" s="216" t="s">
        <v>106104</v>
      </c>
      <c r="D33952" s="215" t="s">
        <v>106105</v>
      </c>
    </row>
    <row r="33953" spans="1:4">
      <c r="A33953" s="215" t="s">
        <v>106106</v>
      </c>
      <c r="B33953" s="215">
        <v>1</v>
      </c>
      <c r="C33953" s="216" t="s">
        <v>106107</v>
      </c>
      <c r="D33953" s="215" t="s">
        <v>106108</v>
      </c>
    </row>
    <row r="33954" spans="1:4">
      <c r="A33954" s="215" t="s">
        <v>106109</v>
      </c>
      <c r="B33954" s="215">
        <v>1</v>
      </c>
      <c r="C33954" s="216" t="s">
        <v>106110</v>
      </c>
      <c r="D33954" s="215" t="s">
        <v>106111</v>
      </c>
    </row>
    <row r="33955" spans="1:4">
      <c r="A33955" s="215" t="s">
        <v>106112</v>
      </c>
      <c r="B33955" s="215">
        <v>1</v>
      </c>
      <c r="C33955" s="216" t="s">
        <v>106113</v>
      </c>
      <c r="D33955" s="215" t="s">
        <v>106114</v>
      </c>
    </row>
    <row r="33956" spans="1:4">
      <c r="A33956" s="215" t="s">
        <v>106115</v>
      </c>
      <c r="B33956" s="215">
        <v>1</v>
      </c>
      <c r="C33956" s="216" t="s">
        <v>106116</v>
      </c>
      <c r="D33956" s="215" t="s">
        <v>106117</v>
      </c>
    </row>
    <row r="33957" spans="1:4">
      <c r="A33957" s="215" t="s">
        <v>106118</v>
      </c>
      <c r="B33957" s="215">
        <v>1</v>
      </c>
      <c r="C33957" s="216" t="s">
        <v>106119</v>
      </c>
      <c r="D33957" s="215" t="s">
        <v>106120</v>
      </c>
    </row>
    <row r="33958" spans="1:4">
      <c r="A33958" s="215" t="s">
        <v>106121</v>
      </c>
      <c r="B33958" s="215">
        <v>1</v>
      </c>
      <c r="C33958" s="216" t="s">
        <v>106122</v>
      </c>
      <c r="D33958" s="215" t="s">
        <v>106123</v>
      </c>
    </row>
    <row r="33959" spans="1:4">
      <c r="A33959" s="215" t="s">
        <v>106124</v>
      </c>
      <c r="B33959" s="215">
        <v>1</v>
      </c>
      <c r="C33959" s="216" t="s">
        <v>106125</v>
      </c>
      <c r="D33959" s="215" t="s">
        <v>106126</v>
      </c>
    </row>
    <row r="33960" spans="1:4">
      <c r="A33960" s="215" t="s">
        <v>106127</v>
      </c>
      <c r="B33960" s="215">
        <v>1</v>
      </c>
      <c r="C33960" s="216" t="s">
        <v>106128</v>
      </c>
      <c r="D33960" s="215" t="s">
        <v>106129</v>
      </c>
    </row>
    <row r="33961" spans="1:4">
      <c r="A33961" s="215" t="s">
        <v>106130</v>
      </c>
      <c r="B33961" s="215">
        <v>1</v>
      </c>
      <c r="C33961" s="216" t="s">
        <v>106131</v>
      </c>
      <c r="D33961" s="215" t="s">
        <v>106132</v>
      </c>
    </row>
    <row r="33962" spans="1:4">
      <c r="A33962" s="215" t="s">
        <v>106133</v>
      </c>
      <c r="B33962" s="215">
        <v>1</v>
      </c>
      <c r="C33962" s="216" t="s">
        <v>106134</v>
      </c>
      <c r="D33962" s="215" t="s">
        <v>106135</v>
      </c>
    </row>
    <row r="33963" spans="1:4">
      <c r="A33963" s="215" t="s">
        <v>106136</v>
      </c>
      <c r="B33963" s="215">
        <v>1</v>
      </c>
      <c r="C33963" s="216" t="s">
        <v>106137</v>
      </c>
      <c r="D33963" s="215" t="s">
        <v>106138</v>
      </c>
    </row>
    <row r="33964" spans="1:4">
      <c r="A33964" s="215" t="s">
        <v>106139</v>
      </c>
      <c r="B33964" s="215">
        <v>1</v>
      </c>
      <c r="C33964" s="216" t="s">
        <v>106140</v>
      </c>
      <c r="D33964" s="215" t="s">
        <v>106141</v>
      </c>
    </row>
    <row r="33965" spans="1:4">
      <c r="A33965" s="215" t="s">
        <v>106142</v>
      </c>
      <c r="B33965" s="215">
        <v>1</v>
      </c>
      <c r="C33965" s="216" t="s">
        <v>106143</v>
      </c>
      <c r="D33965" s="215" t="s">
        <v>106144</v>
      </c>
    </row>
    <row r="33966" spans="1:4">
      <c r="A33966" s="215" t="s">
        <v>106145</v>
      </c>
      <c r="B33966" s="215">
        <v>1</v>
      </c>
      <c r="C33966" s="216" t="s">
        <v>106146</v>
      </c>
      <c r="D33966" s="215" t="s">
        <v>106147</v>
      </c>
    </row>
    <row r="33967" spans="1:4">
      <c r="A33967" s="215" t="s">
        <v>106148</v>
      </c>
      <c r="B33967" s="215">
        <v>1</v>
      </c>
      <c r="C33967" s="216" t="s">
        <v>106149</v>
      </c>
      <c r="D33967" s="215" t="s">
        <v>106150</v>
      </c>
    </row>
    <row r="33968" spans="1:4">
      <c r="A33968" s="215" t="s">
        <v>106151</v>
      </c>
      <c r="B33968" s="215">
        <v>1</v>
      </c>
      <c r="C33968" s="216" t="s">
        <v>106152</v>
      </c>
      <c r="D33968" s="215" t="s">
        <v>106153</v>
      </c>
    </row>
    <row r="33969" spans="1:4">
      <c r="A33969" s="215" t="s">
        <v>106154</v>
      </c>
      <c r="B33969" s="215">
        <v>1</v>
      </c>
      <c r="C33969" s="216" t="s">
        <v>106155</v>
      </c>
      <c r="D33969" s="215" t="s">
        <v>106156</v>
      </c>
    </row>
    <row r="33970" spans="1:4">
      <c r="A33970" s="215" t="s">
        <v>106157</v>
      </c>
      <c r="B33970" s="215">
        <v>1</v>
      </c>
      <c r="C33970" s="216" t="s">
        <v>106158</v>
      </c>
      <c r="D33970" s="215" t="s">
        <v>106159</v>
      </c>
    </row>
    <row r="33971" spans="1:4">
      <c r="A33971" s="215" t="s">
        <v>106160</v>
      </c>
      <c r="B33971" s="215">
        <v>1</v>
      </c>
      <c r="C33971" s="216" t="s">
        <v>106161</v>
      </c>
      <c r="D33971" s="215" t="s">
        <v>106162</v>
      </c>
    </row>
    <row r="33972" spans="1:4">
      <c r="A33972" s="215" t="s">
        <v>106163</v>
      </c>
      <c r="B33972" s="215">
        <v>1</v>
      </c>
      <c r="C33972" s="216" t="s">
        <v>106164</v>
      </c>
      <c r="D33972" s="215" t="s">
        <v>106165</v>
      </c>
    </row>
    <row r="33973" spans="1:4">
      <c r="A33973" s="215" t="s">
        <v>106166</v>
      </c>
      <c r="B33973" s="215">
        <v>1</v>
      </c>
      <c r="C33973" s="216" t="s">
        <v>106167</v>
      </c>
      <c r="D33973" s="215" t="s">
        <v>106168</v>
      </c>
    </row>
    <row r="33974" spans="1:4">
      <c r="A33974" s="215" t="s">
        <v>106169</v>
      </c>
      <c r="B33974" s="215">
        <v>1</v>
      </c>
      <c r="C33974" s="216" t="s">
        <v>106170</v>
      </c>
      <c r="D33974" s="215" t="s">
        <v>106171</v>
      </c>
    </row>
    <row r="33975" spans="1:4">
      <c r="A33975" s="215" t="s">
        <v>106172</v>
      </c>
      <c r="B33975" s="215">
        <v>1</v>
      </c>
      <c r="C33975" s="216" t="s">
        <v>106173</v>
      </c>
      <c r="D33975" s="215" t="s">
        <v>106174</v>
      </c>
    </row>
    <row r="33976" spans="1:4">
      <c r="A33976" s="215" t="s">
        <v>106175</v>
      </c>
      <c r="B33976" s="215">
        <v>1</v>
      </c>
      <c r="C33976" s="216" t="s">
        <v>106176</v>
      </c>
      <c r="D33976" s="215" t="s">
        <v>106177</v>
      </c>
    </row>
    <row r="33977" spans="1:4">
      <c r="A33977" s="215" t="s">
        <v>106178</v>
      </c>
      <c r="B33977" s="215">
        <v>1</v>
      </c>
      <c r="C33977" s="216" t="s">
        <v>106179</v>
      </c>
      <c r="D33977" s="215" t="s">
        <v>106180</v>
      </c>
    </row>
    <row r="33978" spans="1:4">
      <c r="A33978" s="215" t="s">
        <v>106181</v>
      </c>
      <c r="B33978" s="215">
        <v>1</v>
      </c>
      <c r="C33978" s="216" t="s">
        <v>106182</v>
      </c>
      <c r="D33978" s="215" t="s">
        <v>106183</v>
      </c>
    </row>
    <row r="33979" spans="1:4">
      <c r="A33979" s="215" t="s">
        <v>106184</v>
      </c>
      <c r="B33979" s="215">
        <v>1</v>
      </c>
      <c r="C33979" s="216" t="s">
        <v>106185</v>
      </c>
      <c r="D33979" s="215" t="s">
        <v>106186</v>
      </c>
    </row>
    <row r="33980" spans="1:4">
      <c r="A33980" s="215" t="s">
        <v>106187</v>
      </c>
      <c r="B33980" s="215">
        <v>1</v>
      </c>
      <c r="C33980" s="216" t="s">
        <v>106188</v>
      </c>
      <c r="D33980" s="215" t="s">
        <v>106189</v>
      </c>
    </row>
    <row r="33981" spans="1:4">
      <c r="A33981" s="215" t="s">
        <v>106190</v>
      </c>
      <c r="B33981" s="215">
        <v>1</v>
      </c>
      <c r="C33981" s="216" t="s">
        <v>106191</v>
      </c>
      <c r="D33981" s="215" t="s">
        <v>106192</v>
      </c>
    </row>
    <row r="33982" spans="1:4">
      <c r="A33982" s="215" t="s">
        <v>106193</v>
      </c>
      <c r="B33982" s="215">
        <v>1</v>
      </c>
      <c r="C33982" s="216" t="s">
        <v>106194</v>
      </c>
      <c r="D33982" s="215" t="s">
        <v>106195</v>
      </c>
    </row>
    <row r="33983" spans="1:4">
      <c r="A33983" s="215" t="s">
        <v>106196</v>
      </c>
      <c r="B33983" s="215">
        <v>1</v>
      </c>
      <c r="C33983" s="216" t="s">
        <v>106197</v>
      </c>
      <c r="D33983" s="215" t="s">
        <v>106198</v>
      </c>
    </row>
    <row r="33984" spans="1:4">
      <c r="A33984" s="215" t="s">
        <v>106199</v>
      </c>
      <c r="B33984" s="215">
        <v>1</v>
      </c>
      <c r="C33984" s="216" t="s">
        <v>106200</v>
      </c>
      <c r="D33984" s="215" t="s">
        <v>106201</v>
      </c>
    </row>
    <row r="33985" spans="1:4">
      <c r="A33985" s="215" t="s">
        <v>106202</v>
      </c>
      <c r="B33985" s="215">
        <v>1</v>
      </c>
      <c r="C33985" s="216" t="s">
        <v>106203</v>
      </c>
      <c r="D33985" s="215" t="s">
        <v>106204</v>
      </c>
    </row>
    <row r="33986" spans="1:4">
      <c r="A33986" s="215" t="s">
        <v>106205</v>
      </c>
      <c r="B33986" s="215">
        <v>1</v>
      </c>
      <c r="C33986" s="216" t="s">
        <v>106206</v>
      </c>
      <c r="D33986" s="215" t="s">
        <v>106207</v>
      </c>
    </row>
    <row r="33987" spans="1:4">
      <c r="A33987" s="215" t="s">
        <v>106208</v>
      </c>
      <c r="B33987" s="215">
        <v>1</v>
      </c>
      <c r="C33987" s="216" t="s">
        <v>106209</v>
      </c>
      <c r="D33987" s="215" t="s">
        <v>106210</v>
      </c>
    </row>
    <row r="33988" spans="1:4">
      <c r="A33988" s="215" t="s">
        <v>106211</v>
      </c>
      <c r="B33988" s="215">
        <v>1</v>
      </c>
      <c r="C33988" s="216" t="s">
        <v>106212</v>
      </c>
      <c r="D33988" s="215" t="s">
        <v>106213</v>
      </c>
    </row>
    <row r="33989" spans="1:4">
      <c r="A33989" s="215" t="s">
        <v>106214</v>
      </c>
      <c r="B33989" s="215">
        <v>1</v>
      </c>
      <c r="C33989" s="216" t="s">
        <v>106215</v>
      </c>
      <c r="D33989" s="215" t="s">
        <v>106216</v>
      </c>
    </row>
    <row r="33990" spans="1:4">
      <c r="A33990" s="215" t="s">
        <v>106217</v>
      </c>
      <c r="B33990" s="215">
        <v>1</v>
      </c>
      <c r="C33990" s="216" t="s">
        <v>106218</v>
      </c>
      <c r="D33990" s="215" t="s">
        <v>106219</v>
      </c>
    </row>
    <row r="33991" spans="1:4">
      <c r="A33991" s="215" t="s">
        <v>106220</v>
      </c>
      <c r="B33991" s="215">
        <v>1</v>
      </c>
      <c r="C33991" s="216" t="s">
        <v>106221</v>
      </c>
      <c r="D33991" s="215" t="s">
        <v>106222</v>
      </c>
    </row>
    <row r="33992" spans="1:4">
      <c r="A33992" s="215" t="s">
        <v>106223</v>
      </c>
      <c r="B33992" s="215">
        <v>1</v>
      </c>
      <c r="C33992" s="216" t="s">
        <v>106224</v>
      </c>
      <c r="D33992" s="215" t="s">
        <v>106225</v>
      </c>
    </row>
    <row r="33993" spans="1:4">
      <c r="A33993" s="215" t="s">
        <v>106226</v>
      </c>
      <c r="B33993" s="215">
        <v>1</v>
      </c>
      <c r="C33993" s="216" t="s">
        <v>106227</v>
      </c>
      <c r="D33993" s="215" t="s">
        <v>106228</v>
      </c>
    </row>
    <row r="33994" spans="1:4">
      <c r="A33994" s="215" t="s">
        <v>106229</v>
      </c>
      <c r="B33994" s="215">
        <v>1</v>
      </c>
      <c r="C33994" s="216" t="s">
        <v>106230</v>
      </c>
      <c r="D33994" s="215" t="s">
        <v>106231</v>
      </c>
    </row>
    <row r="33995" spans="1:4">
      <c r="A33995" s="215" t="s">
        <v>106232</v>
      </c>
      <c r="B33995" s="215">
        <v>1</v>
      </c>
      <c r="C33995" s="216" t="s">
        <v>106233</v>
      </c>
      <c r="D33995" s="215" t="s">
        <v>106234</v>
      </c>
    </row>
    <row r="33996" spans="1:4">
      <c r="A33996" s="215" t="s">
        <v>106235</v>
      </c>
      <c r="B33996" s="215">
        <v>1</v>
      </c>
      <c r="C33996" s="216" t="s">
        <v>106236</v>
      </c>
      <c r="D33996" s="215" t="s">
        <v>106237</v>
      </c>
    </row>
    <row r="33997" spans="1:4">
      <c r="A33997" s="215" t="s">
        <v>106238</v>
      </c>
      <c r="B33997" s="215">
        <v>1</v>
      </c>
      <c r="C33997" s="216" t="s">
        <v>106239</v>
      </c>
      <c r="D33997" s="215" t="s">
        <v>106240</v>
      </c>
    </row>
    <row r="33998" spans="1:4">
      <c r="A33998" s="215" t="s">
        <v>106241</v>
      </c>
      <c r="B33998" s="215">
        <v>1</v>
      </c>
      <c r="C33998" s="216" t="s">
        <v>106242</v>
      </c>
      <c r="D33998" s="215" t="s">
        <v>106243</v>
      </c>
    </row>
    <row r="33999" spans="1:4">
      <c r="A33999" s="215" t="s">
        <v>106244</v>
      </c>
      <c r="B33999" s="215">
        <v>1</v>
      </c>
      <c r="C33999" s="216" t="s">
        <v>106245</v>
      </c>
      <c r="D33999" s="215" t="s">
        <v>106246</v>
      </c>
    </row>
    <row r="34000" spans="1:4">
      <c r="A34000" s="215" t="s">
        <v>106247</v>
      </c>
      <c r="B34000" s="215">
        <v>1</v>
      </c>
      <c r="C34000" s="216" t="s">
        <v>106248</v>
      </c>
      <c r="D34000" s="215" t="s">
        <v>106249</v>
      </c>
    </row>
    <row r="34001" spans="1:4">
      <c r="A34001" s="215" t="s">
        <v>106250</v>
      </c>
      <c r="B34001" s="215">
        <v>1</v>
      </c>
      <c r="C34001" s="216" t="s">
        <v>106251</v>
      </c>
      <c r="D34001" s="215" t="s">
        <v>106252</v>
      </c>
    </row>
    <row r="34002" spans="1:4">
      <c r="A34002" s="215" t="s">
        <v>106253</v>
      </c>
      <c r="B34002" s="215">
        <v>1</v>
      </c>
      <c r="C34002" s="216" t="s">
        <v>106254</v>
      </c>
      <c r="D34002" s="215" t="s">
        <v>106255</v>
      </c>
    </row>
    <row r="34003" spans="1:4">
      <c r="A34003" s="215" t="s">
        <v>106256</v>
      </c>
      <c r="B34003" s="215">
        <v>1</v>
      </c>
      <c r="C34003" s="216" t="s">
        <v>106257</v>
      </c>
      <c r="D34003" s="215" t="s">
        <v>106258</v>
      </c>
    </row>
    <row r="34004" spans="1:4">
      <c r="A34004" s="215" t="s">
        <v>106259</v>
      </c>
      <c r="B34004" s="215">
        <v>1</v>
      </c>
      <c r="C34004" s="216" t="s">
        <v>106260</v>
      </c>
      <c r="D34004" s="215" t="s">
        <v>106261</v>
      </c>
    </row>
    <row r="34005" spans="1:4">
      <c r="A34005" s="215" t="s">
        <v>106262</v>
      </c>
      <c r="B34005" s="215">
        <v>1</v>
      </c>
      <c r="C34005" s="216" t="s">
        <v>106263</v>
      </c>
      <c r="D34005" s="215" t="s">
        <v>106264</v>
      </c>
    </row>
    <row r="34006" spans="1:4">
      <c r="A34006" s="215" t="s">
        <v>106265</v>
      </c>
      <c r="B34006" s="215">
        <v>1</v>
      </c>
      <c r="C34006" s="216" t="s">
        <v>106266</v>
      </c>
      <c r="D34006" s="215" t="s">
        <v>106267</v>
      </c>
    </row>
    <row r="34007" spans="1:4">
      <c r="A34007" s="215" t="s">
        <v>106268</v>
      </c>
      <c r="B34007" s="215">
        <v>1</v>
      </c>
      <c r="C34007" s="216" t="s">
        <v>106269</v>
      </c>
      <c r="D34007" s="215" t="s">
        <v>106270</v>
      </c>
    </row>
    <row r="34008" spans="1:4">
      <c r="A34008" s="215" t="s">
        <v>106271</v>
      </c>
      <c r="B34008" s="215">
        <v>1</v>
      </c>
      <c r="C34008" s="216" t="s">
        <v>106272</v>
      </c>
      <c r="D34008" s="215" t="s">
        <v>106273</v>
      </c>
    </row>
    <row r="34009" spans="1:4">
      <c r="A34009" s="215" t="s">
        <v>106274</v>
      </c>
      <c r="B34009" s="215">
        <v>1</v>
      </c>
      <c r="C34009" s="216" t="s">
        <v>106275</v>
      </c>
      <c r="D34009" s="215" t="s">
        <v>106276</v>
      </c>
    </row>
    <row r="34010" spans="1:4">
      <c r="A34010" s="215" t="s">
        <v>106277</v>
      </c>
      <c r="B34010" s="215">
        <v>1</v>
      </c>
      <c r="C34010" s="216" t="s">
        <v>106278</v>
      </c>
      <c r="D34010" s="215" t="s">
        <v>106279</v>
      </c>
    </row>
    <row r="34011" spans="1:4">
      <c r="A34011" s="215" t="s">
        <v>106280</v>
      </c>
      <c r="B34011" s="215">
        <v>1</v>
      </c>
      <c r="C34011" s="216" t="s">
        <v>106281</v>
      </c>
      <c r="D34011" s="215" t="s">
        <v>106282</v>
      </c>
    </row>
    <row r="34012" spans="1:4">
      <c r="A34012" s="215" t="s">
        <v>106283</v>
      </c>
      <c r="B34012" s="215">
        <v>1</v>
      </c>
      <c r="C34012" s="216" t="s">
        <v>106284</v>
      </c>
      <c r="D34012" s="215" t="s">
        <v>106285</v>
      </c>
    </row>
    <row r="34013" spans="1:4">
      <c r="A34013" s="215" t="s">
        <v>106286</v>
      </c>
      <c r="B34013" s="215">
        <v>1</v>
      </c>
      <c r="C34013" s="216" t="s">
        <v>106287</v>
      </c>
      <c r="D34013" s="215" t="s">
        <v>106288</v>
      </c>
    </row>
    <row r="34014" spans="1:4">
      <c r="A34014" s="215" t="s">
        <v>106289</v>
      </c>
      <c r="B34014" s="215">
        <v>1</v>
      </c>
      <c r="C34014" s="216" t="s">
        <v>106290</v>
      </c>
      <c r="D34014" s="215" t="s">
        <v>106291</v>
      </c>
    </row>
    <row r="34015" spans="1:4">
      <c r="A34015" s="215" t="s">
        <v>106292</v>
      </c>
      <c r="B34015" s="215">
        <v>1</v>
      </c>
      <c r="C34015" s="216" t="s">
        <v>106293</v>
      </c>
      <c r="D34015" s="215" t="s">
        <v>106294</v>
      </c>
    </row>
    <row r="34016" spans="1:4">
      <c r="A34016" s="215" t="s">
        <v>106295</v>
      </c>
      <c r="B34016" s="215">
        <v>1</v>
      </c>
      <c r="C34016" s="216" t="s">
        <v>106296</v>
      </c>
      <c r="D34016" s="215" t="s">
        <v>106297</v>
      </c>
    </row>
    <row r="34017" spans="1:4">
      <c r="A34017" s="215" t="s">
        <v>106298</v>
      </c>
      <c r="B34017" s="215">
        <v>1</v>
      </c>
      <c r="C34017" s="216" t="s">
        <v>106299</v>
      </c>
      <c r="D34017" s="215" t="s">
        <v>106300</v>
      </c>
    </row>
    <row r="34018" spans="1:4">
      <c r="A34018" s="215" t="s">
        <v>106301</v>
      </c>
      <c r="B34018" s="215">
        <v>1</v>
      </c>
      <c r="C34018" s="216" t="s">
        <v>106302</v>
      </c>
      <c r="D34018" s="215" t="s">
        <v>106303</v>
      </c>
    </row>
    <row r="34019" spans="1:4">
      <c r="A34019" s="215" t="s">
        <v>106304</v>
      </c>
      <c r="B34019" s="215">
        <v>1</v>
      </c>
      <c r="C34019" s="216" t="s">
        <v>106305</v>
      </c>
      <c r="D34019" s="215" t="s">
        <v>106306</v>
      </c>
    </row>
    <row r="34020" spans="1:4">
      <c r="A34020" s="215" t="s">
        <v>106307</v>
      </c>
      <c r="B34020" s="215">
        <v>1</v>
      </c>
      <c r="C34020" s="216" t="s">
        <v>106308</v>
      </c>
      <c r="D34020" s="215" t="s">
        <v>106309</v>
      </c>
    </row>
    <row r="34021" spans="1:4">
      <c r="A34021" s="215" t="s">
        <v>106310</v>
      </c>
      <c r="B34021" s="215">
        <v>1</v>
      </c>
      <c r="C34021" s="216" t="s">
        <v>106311</v>
      </c>
      <c r="D34021" s="215" t="s">
        <v>106312</v>
      </c>
    </row>
    <row r="34022" spans="1:4">
      <c r="A34022" s="215" t="s">
        <v>106313</v>
      </c>
      <c r="B34022" s="215">
        <v>1</v>
      </c>
      <c r="C34022" s="216" t="s">
        <v>106314</v>
      </c>
      <c r="D34022" s="215" t="s">
        <v>106315</v>
      </c>
    </row>
    <row r="34023" spans="1:4">
      <c r="A34023" s="215" t="s">
        <v>106316</v>
      </c>
      <c r="B34023" s="215">
        <v>1</v>
      </c>
      <c r="C34023" s="216" t="s">
        <v>106317</v>
      </c>
      <c r="D34023" s="215" t="s">
        <v>106318</v>
      </c>
    </row>
    <row r="34024" spans="1:4">
      <c r="A34024" s="215" t="s">
        <v>106319</v>
      </c>
      <c r="B34024" s="215">
        <v>1</v>
      </c>
      <c r="C34024" s="216" t="s">
        <v>106320</v>
      </c>
      <c r="D34024" s="215" t="s">
        <v>106321</v>
      </c>
    </row>
    <row r="34025" spans="1:4">
      <c r="A34025" s="215" t="s">
        <v>106322</v>
      </c>
      <c r="B34025" s="215">
        <v>1</v>
      </c>
      <c r="C34025" s="216" t="s">
        <v>106323</v>
      </c>
      <c r="D34025" s="215" t="s">
        <v>106324</v>
      </c>
    </row>
    <row r="34026" spans="1:4">
      <c r="A34026" s="215" t="s">
        <v>106325</v>
      </c>
      <c r="B34026" s="215">
        <v>1</v>
      </c>
      <c r="C34026" s="216" t="s">
        <v>106326</v>
      </c>
      <c r="D34026" s="215" t="s">
        <v>106327</v>
      </c>
    </row>
    <row r="34027" spans="1:4">
      <c r="A34027" s="215" t="s">
        <v>106328</v>
      </c>
      <c r="B34027" s="215">
        <v>1</v>
      </c>
      <c r="C34027" s="216" t="s">
        <v>106329</v>
      </c>
      <c r="D34027" s="215" t="s">
        <v>106330</v>
      </c>
    </row>
    <row r="34028" spans="1:4">
      <c r="A34028" s="215" t="s">
        <v>106331</v>
      </c>
      <c r="B34028" s="215">
        <v>1</v>
      </c>
      <c r="C34028" s="216" t="s">
        <v>106332</v>
      </c>
      <c r="D34028" s="215" t="s">
        <v>106333</v>
      </c>
    </row>
    <row r="34029" spans="1:4">
      <c r="A34029" s="215" t="s">
        <v>106334</v>
      </c>
      <c r="B34029" s="215">
        <v>1</v>
      </c>
      <c r="C34029" s="216" t="s">
        <v>106335</v>
      </c>
      <c r="D34029" s="215" t="s">
        <v>106336</v>
      </c>
    </row>
    <row r="34030" spans="1:4">
      <c r="A34030" s="215" t="s">
        <v>106337</v>
      </c>
      <c r="B34030" s="215">
        <v>1</v>
      </c>
      <c r="C34030" s="216" t="s">
        <v>106338</v>
      </c>
      <c r="D34030" s="215" t="s">
        <v>106339</v>
      </c>
    </row>
    <row r="34031" spans="1:4">
      <c r="A34031" s="215" t="s">
        <v>106340</v>
      </c>
      <c r="B34031" s="215">
        <v>1</v>
      </c>
      <c r="C34031" s="216" t="s">
        <v>106341</v>
      </c>
      <c r="D34031" s="215" t="s">
        <v>106342</v>
      </c>
    </row>
    <row r="34032" spans="1:4">
      <c r="A34032" s="215" t="s">
        <v>106343</v>
      </c>
      <c r="B34032" s="215">
        <v>1</v>
      </c>
      <c r="C34032" s="216" t="s">
        <v>106344</v>
      </c>
      <c r="D34032" s="215" t="s">
        <v>106345</v>
      </c>
    </row>
    <row r="34033" spans="1:4">
      <c r="A34033" s="215" t="s">
        <v>106346</v>
      </c>
      <c r="B34033" s="215">
        <v>1</v>
      </c>
      <c r="C34033" s="216" t="s">
        <v>106347</v>
      </c>
      <c r="D34033" s="215" t="s">
        <v>106348</v>
      </c>
    </row>
    <row r="34034" spans="1:4">
      <c r="A34034" s="215" t="s">
        <v>106349</v>
      </c>
      <c r="B34034" s="215">
        <v>1</v>
      </c>
      <c r="C34034" s="216" t="s">
        <v>106350</v>
      </c>
      <c r="D34034" s="215" t="s">
        <v>106351</v>
      </c>
    </row>
    <row r="34035" spans="1:4">
      <c r="A34035" s="215" t="s">
        <v>106352</v>
      </c>
      <c r="B34035" s="215">
        <v>1</v>
      </c>
      <c r="C34035" s="216" t="s">
        <v>106353</v>
      </c>
      <c r="D34035" s="215" t="s">
        <v>111661</v>
      </c>
    </row>
    <row r="34036" spans="1:4">
      <c r="A34036" s="215" t="s">
        <v>106354</v>
      </c>
      <c r="B34036" s="215">
        <v>1</v>
      </c>
      <c r="C34036" s="216" t="s">
        <v>106355</v>
      </c>
      <c r="D34036" s="215" t="s">
        <v>106356</v>
      </c>
    </row>
    <row r="34037" spans="1:4">
      <c r="A34037" s="215" t="s">
        <v>106357</v>
      </c>
      <c r="B34037" s="215">
        <v>1</v>
      </c>
      <c r="C34037" s="216" t="s">
        <v>106358</v>
      </c>
      <c r="D34037" s="215" t="s">
        <v>106359</v>
      </c>
    </row>
    <row r="34038" spans="1:4">
      <c r="A34038" s="215" t="s">
        <v>106360</v>
      </c>
      <c r="B34038" s="215">
        <v>1</v>
      </c>
      <c r="C34038" s="216" t="s">
        <v>106361</v>
      </c>
      <c r="D34038" s="215" t="s">
        <v>106362</v>
      </c>
    </row>
    <row r="34039" spans="1:4">
      <c r="A34039" s="215" t="s">
        <v>106363</v>
      </c>
      <c r="B34039" s="215">
        <v>1</v>
      </c>
      <c r="C34039" s="216" t="s">
        <v>106364</v>
      </c>
      <c r="D34039" s="215" t="s">
        <v>106365</v>
      </c>
    </row>
    <row r="34040" spans="1:4">
      <c r="A34040" s="215" t="s">
        <v>106366</v>
      </c>
      <c r="B34040" s="215">
        <v>1</v>
      </c>
      <c r="C34040" s="216" t="s">
        <v>106367</v>
      </c>
      <c r="D34040" s="215" t="s">
        <v>106368</v>
      </c>
    </row>
    <row r="34041" spans="1:4">
      <c r="A34041" s="215" t="s">
        <v>106369</v>
      </c>
      <c r="B34041" s="215">
        <v>1</v>
      </c>
      <c r="C34041" s="216" t="s">
        <v>106370</v>
      </c>
      <c r="D34041" s="215" t="s">
        <v>106371</v>
      </c>
    </row>
    <row r="34042" spans="1:4">
      <c r="A34042" s="215" t="s">
        <v>106372</v>
      </c>
      <c r="B34042" s="215">
        <v>1</v>
      </c>
      <c r="C34042" s="216" t="s">
        <v>106373</v>
      </c>
      <c r="D34042" s="215" t="s">
        <v>106374</v>
      </c>
    </row>
    <row r="34043" spans="1:4">
      <c r="A34043" s="215" t="s">
        <v>106375</v>
      </c>
      <c r="B34043" s="215">
        <v>1</v>
      </c>
      <c r="C34043" s="216" t="s">
        <v>106376</v>
      </c>
      <c r="D34043" s="215" t="s">
        <v>106377</v>
      </c>
    </row>
    <row r="34044" spans="1:4">
      <c r="A34044" s="215" t="s">
        <v>106378</v>
      </c>
      <c r="B34044" s="215">
        <v>1</v>
      </c>
      <c r="C34044" s="216" t="s">
        <v>106379</v>
      </c>
      <c r="D34044" s="215" t="s">
        <v>106380</v>
      </c>
    </row>
    <row r="34045" spans="1:4">
      <c r="A34045" s="215" t="s">
        <v>106381</v>
      </c>
      <c r="B34045" s="215">
        <v>1</v>
      </c>
      <c r="C34045" s="216" t="s">
        <v>106382</v>
      </c>
      <c r="D34045" s="215" t="s">
        <v>106383</v>
      </c>
    </row>
    <row r="34046" spans="1:4">
      <c r="A34046" s="215" t="s">
        <v>106384</v>
      </c>
      <c r="B34046" s="215">
        <v>1</v>
      </c>
      <c r="C34046" s="216" t="s">
        <v>106385</v>
      </c>
      <c r="D34046" s="215" t="s">
        <v>106386</v>
      </c>
    </row>
    <row r="34047" spans="1:4">
      <c r="A34047" s="215" t="s">
        <v>106387</v>
      </c>
      <c r="B34047" s="215">
        <v>1</v>
      </c>
      <c r="C34047" s="216" t="s">
        <v>106388</v>
      </c>
      <c r="D34047" s="215" t="s">
        <v>106389</v>
      </c>
    </row>
    <row r="34048" spans="1:4">
      <c r="A34048" s="215" t="s">
        <v>106390</v>
      </c>
      <c r="B34048" s="215">
        <v>1</v>
      </c>
      <c r="C34048" s="216" t="s">
        <v>106391</v>
      </c>
      <c r="D34048" s="215" t="s">
        <v>106392</v>
      </c>
    </row>
    <row r="34049" spans="1:4">
      <c r="A34049" s="215" t="s">
        <v>106393</v>
      </c>
      <c r="B34049" s="215">
        <v>1</v>
      </c>
      <c r="C34049" s="216" t="s">
        <v>106394</v>
      </c>
      <c r="D34049" s="215" t="s">
        <v>106395</v>
      </c>
    </row>
    <row r="34050" spans="1:4">
      <c r="A34050" s="215" t="s">
        <v>106396</v>
      </c>
      <c r="B34050" s="215">
        <v>1</v>
      </c>
      <c r="C34050" s="216" t="s">
        <v>106397</v>
      </c>
      <c r="D34050" s="215" t="s">
        <v>106398</v>
      </c>
    </row>
    <row r="34051" spans="1:4">
      <c r="A34051" s="215" t="s">
        <v>106399</v>
      </c>
      <c r="B34051" s="215">
        <v>1</v>
      </c>
      <c r="C34051" s="216" t="s">
        <v>106400</v>
      </c>
      <c r="D34051" s="215" t="s">
        <v>106401</v>
      </c>
    </row>
    <row r="34052" spans="1:4">
      <c r="A34052" s="215" t="s">
        <v>106402</v>
      </c>
      <c r="B34052" s="215">
        <v>1</v>
      </c>
      <c r="C34052" s="216" t="s">
        <v>106403</v>
      </c>
      <c r="D34052" s="215" t="s">
        <v>106404</v>
      </c>
    </row>
    <row r="34053" spans="1:4">
      <c r="A34053" s="215" t="s">
        <v>106405</v>
      </c>
      <c r="B34053" s="215">
        <v>1</v>
      </c>
      <c r="C34053" s="216" t="s">
        <v>106406</v>
      </c>
      <c r="D34053" s="215" t="s">
        <v>106407</v>
      </c>
    </row>
    <row r="34054" spans="1:4">
      <c r="A34054" s="215" t="s">
        <v>106408</v>
      </c>
      <c r="B34054" s="215">
        <v>1</v>
      </c>
      <c r="C34054" s="216" t="s">
        <v>106409</v>
      </c>
      <c r="D34054" s="215" t="s">
        <v>106410</v>
      </c>
    </row>
    <row r="34055" spans="1:4">
      <c r="A34055" s="215" t="s">
        <v>106411</v>
      </c>
      <c r="B34055" s="215">
        <v>1</v>
      </c>
      <c r="C34055" s="216" t="s">
        <v>106412</v>
      </c>
      <c r="D34055" s="215" t="s">
        <v>106413</v>
      </c>
    </row>
    <row r="34056" spans="1:4">
      <c r="A34056" s="215" t="s">
        <v>106414</v>
      </c>
      <c r="B34056" s="215">
        <v>1</v>
      </c>
      <c r="C34056" s="216" t="s">
        <v>106415</v>
      </c>
      <c r="D34056" s="215" t="s">
        <v>106416</v>
      </c>
    </row>
    <row r="34057" spans="1:4">
      <c r="A34057" s="215" t="s">
        <v>106417</v>
      </c>
      <c r="B34057" s="215">
        <v>1</v>
      </c>
      <c r="C34057" s="216" t="s">
        <v>106418</v>
      </c>
      <c r="D34057" s="215" t="s">
        <v>106419</v>
      </c>
    </row>
    <row r="34058" spans="1:4">
      <c r="A34058" s="215" t="s">
        <v>106420</v>
      </c>
      <c r="B34058" s="215">
        <v>1</v>
      </c>
      <c r="C34058" s="216" t="s">
        <v>106421</v>
      </c>
      <c r="D34058" s="215" t="s">
        <v>106422</v>
      </c>
    </row>
    <row r="34059" spans="1:4">
      <c r="A34059" s="215" t="s">
        <v>106423</v>
      </c>
      <c r="B34059" s="215">
        <v>1</v>
      </c>
      <c r="C34059" s="216" t="s">
        <v>106424</v>
      </c>
      <c r="D34059" s="215" t="s">
        <v>106425</v>
      </c>
    </row>
    <row r="34060" spans="1:4">
      <c r="A34060" s="215" t="s">
        <v>106426</v>
      </c>
      <c r="B34060" s="215">
        <v>1</v>
      </c>
      <c r="C34060" s="216" t="s">
        <v>106427</v>
      </c>
      <c r="D34060" s="215" t="s">
        <v>106428</v>
      </c>
    </row>
    <row r="34061" spans="1:4">
      <c r="A34061" s="215" t="s">
        <v>106429</v>
      </c>
      <c r="B34061" s="215">
        <v>1</v>
      </c>
      <c r="C34061" s="216" t="s">
        <v>106430</v>
      </c>
      <c r="D34061" s="215" t="s">
        <v>106431</v>
      </c>
    </row>
    <row r="34062" spans="1:4">
      <c r="A34062" s="215" t="s">
        <v>106432</v>
      </c>
      <c r="B34062" s="215">
        <v>1</v>
      </c>
      <c r="C34062" s="216" t="s">
        <v>106433</v>
      </c>
      <c r="D34062" s="215" t="s">
        <v>106434</v>
      </c>
    </row>
    <row r="34063" spans="1:4">
      <c r="A34063" s="215" t="s">
        <v>106435</v>
      </c>
      <c r="B34063" s="215">
        <v>1</v>
      </c>
      <c r="C34063" s="216" t="s">
        <v>106436</v>
      </c>
      <c r="D34063" s="215" t="s">
        <v>106437</v>
      </c>
    </row>
    <row r="34064" spans="1:4">
      <c r="A34064" s="215" t="s">
        <v>106438</v>
      </c>
      <c r="B34064" s="215">
        <v>1</v>
      </c>
      <c r="C34064" s="216" t="s">
        <v>106439</v>
      </c>
      <c r="D34064" s="215" t="s">
        <v>106440</v>
      </c>
    </row>
    <row r="34065" spans="1:4">
      <c r="A34065" s="215" t="s">
        <v>106441</v>
      </c>
      <c r="B34065" s="215">
        <v>1</v>
      </c>
      <c r="C34065" s="216" t="s">
        <v>106442</v>
      </c>
      <c r="D34065" s="215" t="s">
        <v>106443</v>
      </c>
    </row>
    <row r="34066" spans="1:4">
      <c r="A34066" s="215" t="s">
        <v>106444</v>
      </c>
      <c r="B34066" s="215">
        <v>1</v>
      </c>
      <c r="C34066" s="216" t="s">
        <v>106445</v>
      </c>
      <c r="D34066" s="215" t="s">
        <v>106446</v>
      </c>
    </row>
    <row r="34067" spans="1:4">
      <c r="A34067" s="215" t="s">
        <v>106447</v>
      </c>
      <c r="B34067" s="215">
        <v>1</v>
      </c>
      <c r="C34067" s="216" t="s">
        <v>106448</v>
      </c>
      <c r="D34067" s="215" t="s">
        <v>106449</v>
      </c>
    </row>
    <row r="34068" spans="1:4">
      <c r="A34068" s="215" t="s">
        <v>106450</v>
      </c>
      <c r="B34068" s="215">
        <v>1</v>
      </c>
      <c r="C34068" s="216" t="s">
        <v>106451</v>
      </c>
      <c r="D34068" s="215" t="s">
        <v>106452</v>
      </c>
    </row>
    <row r="34069" spans="1:4">
      <c r="A34069" s="215" t="s">
        <v>106453</v>
      </c>
      <c r="B34069" s="215">
        <v>1</v>
      </c>
      <c r="C34069" s="216" t="s">
        <v>106454</v>
      </c>
      <c r="D34069" s="215" t="s">
        <v>106455</v>
      </c>
    </row>
    <row r="34070" spans="1:4">
      <c r="A34070" s="215" t="s">
        <v>106456</v>
      </c>
      <c r="B34070" s="215">
        <v>1</v>
      </c>
      <c r="C34070" s="216" t="s">
        <v>106457</v>
      </c>
      <c r="D34070" s="215" t="s">
        <v>106458</v>
      </c>
    </row>
    <row r="34071" spans="1:4">
      <c r="A34071" s="215" t="s">
        <v>106459</v>
      </c>
      <c r="B34071" s="215">
        <v>1</v>
      </c>
      <c r="C34071" s="216" t="s">
        <v>106460</v>
      </c>
      <c r="D34071" s="215" t="s">
        <v>106461</v>
      </c>
    </row>
    <row r="34072" spans="1:4">
      <c r="A34072" s="215" t="s">
        <v>106462</v>
      </c>
      <c r="B34072" s="215">
        <v>1</v>
      </c>
      <c r="C34072" s="216" t="s">
        <v>106463</v>
      </c>
      <c r="D34072" s="215" t="s">
        <v>106464</v>
      </c>
    </row>
    <row r="34073" spans="1:4">
      <c r="A34073" s="215" t="s">
        <v>106465</v>
      </c>
      <c r="B34073" s="215">
        <v>1</v>
      </c>
      <c r="C34073" s="216" t="s">
        <v>106466</v>
      </c>
      <c r="D34073" s="215" t="s">
        <v>106467</v>
      </c>
    </row>
    <row r="34074" spans="1:4">
      <c r="A34074" s="215" t="s">
        <v>106468</v>
      </c>
      <c r="B34074" s="215">
        <v>1</v>
      </c>
      <c r="C34074" s="216" t="s">
        <v>106469</v>
      </c>
      <c r="D34074" s="215" t="s">
        <v>106470</v>
      </c>
    </row>
    <row r="34075" spans="1:4">
      <c r="A34075" s="215" t="s">
        <v>106471</v>
      </c>
      <c r="B34075" s="215">
        <v>1</v>
      </c>
      <c r="C34075" s="216" t="s">
        <v>106472</v>
      </c>
      <c r="D34075" s="215" t="s">
        <v>106473</v>
      </c>
    </row>
    <row r="34076" spans="1:4">
      <c r="A34076" s="215" t="s">
        <v>106474</v>
      </c>
      <c r="B34076" s="215">
        <v>1</v>
      </c>
      <c r="C34076" s="216" t="s">
        <v>106475</v>
      </c>
      <c r="D34076" s="215" t="s">
        <v>106476</v>
      </c>
    </row>
    <row r="34077" spans="1:4">
      <c r="A34077" s="215" t="s">
        <v>106477</v>
      </c>
      <c r="B34077" s="215">
        <v>1</v>
      </c>
      <c r="C34077" s="216" t="s">
        <v>106478</v>
      </c>
      <c r="D34077" s="215" t="s">
        <v>106479</v>
      </c>
    </row>
    <row r="34078" spans="1:4">
      <c r="A34078" s="215" t="s">
        <v>106480</v>
      </c>
      <c r="B34078" s="215">
        <v>1</v>
      </c>
      <c r="C34078" s="216" t="s">
        <v>106481</v>
      </c>
      <c r="D34078" s="215" t="s">
        <v>106482</v>
      </c>
    </row>
    <row r="34079" spans="1:4">
      <c r="A34079" s="215" t="s">
        <v>106483</v>
      </c>
      <c r="B34079" s="215">
        <v>1</v>
      </c>
      <c r="C34079" s="216" t="s">
        <v>106484</v>
      </c>
      <c r="D34079" s="215" t="s">
        <v>106485</v>
      </c>
    </row>
    <row r="34080" spans="1:4">
      <c r="A34080" s="215" t="s">
        <v>106486</v>
      </c>
      <c r="B34080" s="215">
        <v>1</v>
      </c>
      <c r="C34080" s="216" t="s">
        <v>106487</v>
      </c>
      <c r="D34080" s="215" t="s">
        <v>106488</v>
      </c>
    </row>
    <row r="34081" spans="1:4">
      <c r="A34081" s="215" t="s">
        <v>106489</v>
      </c>
      <c r="B34081" s="215">
        <v>1</v>
      </c>
      <c r="C34081" s="216" t="s">
        <v>106490</v>
      </c>
      <c r="D34081" s="215" t="s">
        <v>106491</v>
      </c>
    </row>
    <row r="34082" spans="1:4">
      <c r="A34082" s="215" t="s">
        <v>106492</v>
      </c>
      <c r="B34082" s="215">
        <v>1</v>
      </c>
      <c r="C34082" s="216" t="s">
        <v>106493</v>
      </c>
      <c r="D34082" s="215" t="s">
        <v>106494</v>
      </c>
    </row>
    <row r="34083" spans="1:4">
      <c r="A34083" s="215" t="s">
        <v>106495</v>
      </c>
      <c r="B34083" s="215">
        <v>1</v>
      </c>
      <c r="C34083" s="216" t="s">
        <v>106496</v>
      </c>
      <c r="D34083" s="215" t="s">
        <v>106497</v>
      </c>
    </row>
    <row r="34084" spans="1:4">
      <c r="A34084" s="215" t="s">
        <v>106498</v>
      </c>
      <c r="B34084" s="215">
        <v>1</v>
      </c>
      <c r="C34084" s="216" t="s">
        <v>106499</v>
      </c>
      <c r="D34084" s="215" t="s">
        <v>106500</v>
      </c>
    </row>
    <row r="34085" spans="1:4">
      <c r="A34085" s="215" t="s">
        <v>106501</v>
      </c>
      <c r="B34085" s="215">
        <v>1</v>
      </c>
      <c r="C34085" s="216" t="s">
        <v>106502</v>
      </c>
      <c r="D34085" s="215" t="s">
        <v>106503</v>
      </c>
    </row>
    <row r="34086" spans="1:4">
      <c r="A34086" s="215" t="s">
        <v>106504</v>
      </c>
      <c r="B34086" s="215">
        <v>1</v>
      </c>
      <c r="C34086" s="216" t="s">
        <v>106505</v>
      </c>
      <c r="D34086" s="215" t="s">
        <v>106506</v>
      </c>
    </row>
    <row r="34087" spans="1:4">
      <c r="A34087" s="215" t="s">
        <v>106507</v>
      </c>
      <c r="B34087" s="215">
        <v>1</v>
      </c>
      <c r="C34087" s="216" t="s">
        <v>106508</v>
      </c>
      <c r="D34087" s="215" t="s">
        <v>106509</v>
      </c>
    </row>
    <row r="34088" spans="1:4">
      <c r="A34088" s="215" t="s">
        <v>106510</v>
      </c>
      <c r="B34088" s="215">
        <v>1</v>
      </c>
      <c r="C34088" s="216" t="s">
        <v>106511</v>
      </c>
      <c r="D34088" s="215" t="s">
        <v>106512</v>
      </c>
    </row>
    <row r="34089" spans="1:4">
      <c r="A34089" s="215" t="s">
        <v>106513</v>
      </c>
      <c r="B34089" s="215">
        <v>1</v>
      </c>
      <c r="C34089" s="216" t="s">
        <v>106514</v>
      </c>
      <c r="D34089" s="215" t="s">
        <v>106515</v>
      </c>
    </row>
    <row r="34090" spans="1:4">
      <c r="A34090" s="215" t="s">
        <v>106516</v>
      </c>
      <c r="B34090" s="215">
        <v>1</v>
      </c>
      <c r="C34090" s="216" t="s">
        <v>106517</v>
      </c>
      <c r="D34090" s="215" t="s">
        <v>106518</v>
      </c>
    </row>
    <row r="34091" spans="1:4">
      <c r="A34091" s="215" t="s">
        <v>106519</v>
      </c>
      <c r="B34091" s="215">
        <v>1</v>
      </c>
      <c r="C34091" s="216" t="s">
        <v>106520</v>
      </c>
      <c r="D34091" s="215" t="s">
        <v>106521</v>
      </c>
    </row>
    <row r="34092" spans="1:4">
      <c r="A34092" s="215" t="s">
        <v>106522</v>
      </c>
      <c r="B34092" s="215">
        <v>1</v>
      </c>
      <c r="C34092" s="216" t="s">
        <v>106523</v>
      </c>
      <c r="D34092" s="215" t="s">
        <v>106524</v>
      </c>
    </row>
    <row r="34093" spans="1:4">
      <c r="A34093" s="215" t="s">
        <v>106525</v>
      </c>
      <c r="B34093" s="215">
        <v>1</v>
      </c>
      <c r="C34093" s="216" t="s">
        <v>106526</v>
      </c>
      <c r="D34093" s="215" t="s">
        <v>106527</v>
      </c>
    </row>
    <row r="34094" spans="1:4">
      <c r="A34094" s="215" t="s">
        <v>106528</v>
      </c>
      <c r="B34094" s="215">
        <v>1</v>
      </c>
      <c r="C34094" s="216" t="s">
        <v>106529</v>
      </c>
      <c r="D34094" s="215" t="s">
        <v>106530</v>
      </c>
    </row>
    <row r="34095" spans="1:4">
      <c r="A34095" s="215" t="s">
        <v>106531</v>
      </c>
      <c r="B34095" s="215">
        <v>1</v>
      </c>
      <c r="C34095" s="216" t="s">
        <v>106532</v>
      </c>
      <c r="D34095" s="215" t="s">
        <v>106533</v>
      </c>
    </row>
    <row r="34096" spans="1:4">
      <c r="A34096" s="215" t="s">
        <v>106534</v>
      </c>
      <c r="B34096" s="215">
        <v>1</v>
      </c>
      <c r="C34096" s="216" t="s">
        <v>106535</v>
      </c>
      <c r="D34096" s="215" t="s">
        <v>106536</v>
      </c>
    </row>
    <row r="34097" spans="1:4">
      <c r="A34097" s="215" t="s">
        <v>106537</v>
      </c>
      <c r="B34097" s="215">
        <v>1</v>
      </c>
      <c r="C34097" s="216" t="s">
        <v>106538</v>
      </c>
      <c r="D34097" s="215" t="s">
        <v>106539</v>
      </c>
    </row>
    <row r="34098" spans="1:4">
      <c r="A34098" s="215" t="s">
        <v>106540</v>
      </c>
      <c r="B34098" s="215">
        <v>1</v>
      </c>
      <c r="C34098" s="216" t="s">
        <v>106541</v>
      </c>
      <c r="D34098" s="215" t="s">
        <v>106542</v>
      </c>
    </row>
    <row r="34099" spans="1:4">
      <c r="A34099" s="215" t="s">
        <v>106543</v>
      </c>
      <c r="B34099" s="215">
        <v>1</v>
      </c>
      <c r="C34099" s="216" t="s">
        <v>106544</v>
      </c>
      <c r="D34099" s="215" t="s">
        <v>106545</v>
      </c>
    </row>
    <row r="34100" spans="1:4">
      <c r="A34100" s="215" t="s">
        <v>106546</v>
      </c>
      <c r="B34100" s="215">
        <v>1</v>
      </c>
      <c r="C34100" s="216" t="s">
        <v>106547</v>
      </c>
      <c r="D34100" s="215" t="s">
        <v>106548</v>
      </c>
    </row>
    <row r="34101" spans="1:4">
      <c r="A34101" s="215" t="s">
        <v>106549</v>
      </c>
      <c r="B34101" s="215">
        <v>1</v>
      </c>
      <c r="C34101" s="216" t="s">
        <v>106550</v>
      </c>
      <c r="D34101" s="215" t="s">
        <v>106551</v>
      </c>
    </row>
    <row r="34102" spans="1:4">
      <c r="A34102" s="215" t="s">
        <v>106552</v>
      </c>
      <c r="B34102" s="215">
        <v>1</v>
      </c>
      <c r="C34102" s="216" t="s">
        <v>106553</v>
      </c>
      <c r="D34102" s="215" t="s">
        <v>106554</v>
      </c>
    </row>
    <row r="34103" spans="1:4">
      <c r="A34103" s="215" t="s">
        <v>106555</v>
      </c>
      <c r="B34103" s="215">
        <v>1</v>
      </c>
      <c r="C34103" s="216" t="s">
        <v>106556</v>
      </c>
      <c r="D34103" s="215" t="s">
        <v>106557</v>
      </c>
    </row>
    <row r="34104" spans="1:4">
      <c r="A34104" s="215" t="s">
        <v>106558</v>
      </c>
      <c r="B34104" s="215">
        <v>1</v>
      </c>
      <c r="C34104" s="216" t="s">
        <v>106559</v>
      </c>
      <c r="D34104" s="215" t="s">
        <v>106560</v>
      </c>
    </row>
    <row r="34105" spans="1:4">
      <c r="A34105" s="215" t="s">
        <v>106561</v>
      </c>
      <c r="B34105" s="215">
        <v>1</v>
      </c>
      <c r="C34105" s="216" t="s">
        <v>106562</v>
      </c>
      <c r="D34105" s="215" t="s">
        <v>106563</v>
      </c>
    </row>
    <row r="34106" spans="1:4">
      <c r="A34106" s="215" t="s">
        <v>106564</v>
      </c>
      <c r="B34106" s="215">
        <v>1</v>
      </c>
      <c r="C34106" s="216" t="s">
        <v>106565</v>
      </c>
      <c r="D34106" s="215" t="s">
        <v>106566</v>
      </c>
    </row>
    <row r="34107" spans="1:4">
      <c r="A34107" s="215" t="s">
        <v>106567</v>
      </c>
      <c r="B34107" s="215">
        <v>1</v>
      </c>
      <c r="C34107" s="216" t="s">
        <v>106568</v>
      </c>
      <c r="D34107" s="215" t="s">
        <v>106569</v>
      </c>
    </row>
    <row r="34108" spans="1:4">
      <c r="A34108" s="215" t="s">
        <v>106570</v>
      </c>
      <c r="B34108" s="215">
        <v>1</v>
      </c>
      <c r="C34108" s="216" t="s">
        <v>106571</v>
      </c>
      <c r="D34108" s="215" t="s">
        <v>106572</v>
      </c>
    </row>
    <row r="34109" spans="1:4">
      <c r="A34109" s="215" t="s">
        <v>106573</v>
      </c>
      <c r="B34109" s="215">
        <v>1</v>
      </c>
      <c r="C34109" s="216" t="s">
        <v>106574</v>
      </c>
      <c r="D34109" s="215" t="s">
        <v>106575</v>
      </c>
    </row>
    <row r="34110" spans="1:4">
      <c r="A34110" s="215" t="s">
        <v>106576</v>
      </c>
      <c r="B34110" s="215">
        <v>1</v>
      </c>
      <c r="C34110" s="216" t="s">
        <v>106577</v>
      </c>
      <c r="D34110" s="215" t="s">
        <v>106578</v>
      </c>
    </row>
    <row r="34111" spans="1:4">
      <c r="A34111" s="215" t="s">
        <v>106579</v>
      </c>
      <c r="B34111" s="215">
        <v>1</v>
      </c>
      <c r="C34111" s="216" t="s">
        <v>106580</v>
      </c>
      <c r="D34111" s="215" t="s">
        <v>106581</v>
      </c>
    </row>
    <row r="34112" spans="1:4">
      <c r="A34112" s="215" t="s">
        <v>106582</v>
      </c>
      <c r="B34112" s="215">
        <v>1</v>
      </c>
      <c r="C34112" s="216" t="s">
        <v>106583</v>
      </c>
      <c r="D34112" s="215" t="s">
        <v>106584</v>
      </c>
    </row>
    <row r="34113" spans="1:4">
      <c r="A34113" s="215" t="s">
        <v>106585</v>
      </c>
      <c r="B34113" s="215">
        <v>1</v>
      </c>
      <c r="C34113" s="216" t="s">
        <v>106586</v>
      </c>
      <c r="D34113" s="215" t="s">
        <v>106587</v>
      </c>
    </row>
    <row r="34114" spans="1:4">
      <c r="A34114" s="215" t="s">
        <v>106588</v>
      </c>
      <c r="B34114" s="215">
        <v>1</v>
      </c>
      <c r="C34114" s="216" t="s">
        <v>106589</v>
      </c>
      <c r="D34114" s="215" t="s">
        <v>106590</v>
      </c>
    </row>
    <row r="34115" spans="1:4">
      <c r="A34115" s="215" t="s">
        <v>106591</v>
      </c>
      <c r="B34115" s="215">
        <v>1</v>
      </c>
      <c r="C34115" s="216" t="s">
        <v>106592</v>
      </c>
      <c r="D34115" s="215" t="s">
        <v>106593</v>
      </c>
    </row>
    <row r="34116" spans="1:4">
      <c r="A34116" s="215" t="s">
        <v>106594</v>
      </c>
      <c r="B34116" s="215">
        <v>1</v>
      </c>
      <c r="C34116" s="216" t="s">
        <v>106595</v>
      </c>
      <c r="D34116" s="215" t="s">
        <v>106596</v>
      </c>
    </row>
    <row r="34117" spans="1:4">
      <c r="A34117" s="215" t="s">
        <v>106597</v>
      </c>
      <c r="B34117" s="215">
        <v>1</v>
      </c>
      <c r="C34117" s="216" t="s">
        <v>106598</v>
      </c>
      <c r="D34117" s="215" t="s">
        <v>106599</v>
      </c>
    </row>
    <row r="34118" spans="1:4">
      <c r="A34118" s="215" t="s">
        <v>106600</v>
      </c>
      <c r="B34118" s="215">
        <v>1</v>
      </c>
      <c r="C34118" s="216" t="s">
        <v>106601</v>
      </c>
      <c r="D34118" s="215" t="s">
        <v>106602</v>
      </c>
    </row>
    <row r="34119" spans="1:4">
      <c r="A34119" s="215" t="s">
        <v>106603</v>
      </c>
      <c r="B34119" s="215">
        <v>1</v>
      </c>
      <c r="C34119" s="216" t="s">
        <v>106604</v>
      </c>
      <c r="D34119" s="215" t="s">
        <v>106605</v>
      </c>
    </row>
    <row r="34120" spans="1:4">
      <c r="A34120" s="215" t="s">
        <v>106606</v>
      </c>
      <c r="B34120" s="215">
        <v>1</v>
      </c>
      <c r="C34120" s="216" t="s">
        <v>106607</v>
      </c>
      <c r="D34120" s="215" t="s">
        <v>106608</v>
      </c>
    </row>
    <row r="34121" spans="1:4">
      <c r="A34121" s="215" t="s">
        <v>106609</v>
      </c>
      <c r="B34121" s="215">
        <v>1</v>
      </c>
      <c r="C34121" s="216" t="s">
        <v>106610</v>
      </c>
      <c r="D34121" s="215" t="s">
        <v>106611</v>
      </c>
    </row>
    <row r="34122" spans="1:4">
      <c r="A34122" s="215" t="s">
        <v>106612</v>
      </c>
      <c r="B34122" s="215">
        <v>1</v>
      </c>
      <c r="C34122" s="216" t="s">
        <v>106613</v>
      </c>
      <c r="D34122" s="215" t="s">
        <v>106614</v>
      </c>
    </row>
    <row r="34123" spans="1:4">
      <c r="A34123" s="215" t="s">
        <v>106615</v>
      </c>
      <c r="B34123" s="215">
        <v>1</v>
      </c>
      <c r="C34123" s="216" t="s">
        <v>106616</v>
      </c>
      <c r="D34123" s="215" t="s">
        <v>106617</v>
      </c>
    </row>
    <row r="34124" spans="1:4">
      <c r="A34124" s="215" t="s">
        <v>106618</v>
      </c>
      <c r="B34124" s="215">
        <v>1</v>
      </c>
      <c r="C34124" s="216" t="s">
        <v>106619</v>
      </c>
      <c r="D34124" s="215" t="s">
        <v>106620</v>
      </c>
    </row>
    <row r="34125" spans="1:4">
      <c r="A34125" s="215" t="s">
        <v>106621</v>
      </c>
      <c r="B34125" s="215">
        <v>1</v>
      </c>
      <c r="C34125" s="216" t="s">
        <v>106622</v>
      </c>
      <c r="D34125" s="215" t="s">
        <v>106623</v>
      </c>
    </row>
    <row r="34126" spans="1:4">
      <c r="A34126" s="215" t="s">
        <v>106624</v>
      </c>
      <c r="B34126" s="215">
        <v>1</v>
      </c>
      <c r="C34126" s="216" t="s">
        <v>106625</v>
      </c>
      <c r="D34126" s="215" t="s">
        <v>106626</v>
      </c>
    </row>
    <row r="34127" spans="1:4">
      <c r="A34127" s="215" t="s">
        <v>106627</v>
      </c>
      <c r="B34127" s="215">
        <v>1</v>
      </c>
      <c r="C34127" s="216" t="s">
        <v>106628</v>
      </c>
      <c r="D34127" s="215" t="s">
        <v>106629</v>
      </c>
    </row>
    <row r="34128" spans="1:4">
      <c r="A34128" s="215" t="s">
        <v>106630</v>
      </c>
      <c r="B34128" s="215">
        <v>1</v>
      </c>
      <c r="C34128" s="216" t="s">
        <v>106631</v>
      </c>
      <c r="D34128" s="215" t="s">
        <v>106632</v>
      </c>
    </row>
    <row r="34129" spans="1:4">
      <c r="A34129" s="215" t="s">
        <v>106633</v>
      </c>
      <c r="B34129" s="215">
        <v>1</v>
      </c>
      <c r="C34129" s="216" t="s">
        <v>106634</v>
      </c>
      <c r="D34129" s="215" t="s">
        <v>106635</v>
      </c>
    </row>
    <row r="34130" spans="1:4">
      <c r="A34130" s="215" t="s">
        <v>106636</v>
      </c>
      <c r="B34130" s="215">
        <v>1</v>
      </c>
      <c r="C34130" s="216" t="s">
        <v>106637</v>
      </c>
      <c r="D34130" s="215" t="s">
        <v>106638</v>
      </c>
    </row>
    <row r="34131" spans="1:4">
      <c r="A34131" s="215" t="s">
        <v>106639</v>
      </c>
      <c r="B34131" s="215">
        <v>1</v>
      </c>
      <c r="C34131" s="216" t="s">
        <v>106640</v>
      </c>
      <c r="D34131" s="215" t="s">
        <v>106641</v>
      </c>
    </row>
    <row r="34132" spans="1:4">
      <c r="A34132" s="215" t="s">
        <v>106642</v>
      </c>
      <c r="B34132" s="215">
        <v>1</v>
      </c>
      <c r="C34132" s="216" t="s">
        <v>106643</v>
      </c>
      <c r="D34132" s="215" t="s">
        <v>106644</v>
      </c>
    </row>
    <row r="34133" spans="1:4">
      <c r="A34133" s="215" t="s">
        <v>106645</v>
      </c>
      <c r="B34133" s="215">
        <v>1</v>
      </c>
      <c r="C34133" s="216" t="s">
        <v>106646</v>
      </c>
      <c r="D34133" s="215" t="s">
        <v>106647</v>
      </c>
    </row>
    <row r="34134" spans="1:4">
      <c r="A34134" s="215" t="s">
        <v>106648</v>
      </c>
      <c r="B34134" s="215">
        <v>1</v>
      </c>
      <c r="C34134" s="216" t="s">
        <v>106649</v>
      </c>
      <c r="D34134" s="215" t="s">
        <v>106650</v>
      </c>
    </row>
    <row r="34135" spans="1:4">
      <c r="A34135" s="215" t="s">
        <v>106651</v>
      </c>
      <c r="B34135" s="215">
        <v>1</v>
      </c>
      <c r="C34135" s="216" t="s">
        <v>106652</v>
      </c>
      <c r="D34135" s="215" t="s">
        <v>106653</v>
      </c>
    </row>
    <row r="34136" spans="1:4">
      <c r="A34136" s="215" t="s">
        <v>106654</v>
      </c>
      <c r="B34136" s="215">
        <v>1</v>
      </c>
      <c r="C34136" s="216" t="s">
        <v>106655</v>
      </c>
      <c r="D34136" s="215" t="s">
        <v>106656</v>
      </c>
    </row>
    <row r="34137" spans="1:4">
      <c r="A34137" s="215" t="s">
        <v>106657</v>
      </c>
      <c r="B34137" s="215">
        <v>1</v>
      </c>
      <c r="C34137" s="216" t="s">
        <v>106658</v>
      </c>
      <c r="D34137" s="215" t="s">
        <v>106659</v>
      </c>
    </row>
    <row r="34138" spans="1:4">
      <c r="A34138" s="215" t="s">
        <v>106660</v>
      </c>
      <c r="B34138" s="215">
        <v>1</v>
      </c>
      <c r="C34138" s="216" t="s">
        <v>106661</v>
      </c>
      <c r="D34138" s="215" t="s">
        <v>106662</v>
      </c>
    </row>
    <row r="34139" spans="1:4">
      <c r="A34139" s="215" t="s">
        <v>106663</v>
      </c>
      <c r="B34139" s="215">
        <v>1</v>
      </c>
      <c r="C34139" s="216" t="s">
        <v>106664</v>
      </c>
      <c r="D34139" s="215" t="s">
        <v>106665</v>
      </c>
    </row>
    <row r="34140" spans="1:4">
      <c r="A34140" s="215" t="s">
        <v>106666</v>
      </c>
      <c r="B34140" s="215">
        <v>1</v>
      </c>
      <c r="C34140" s="216" t="s">
        <v>106667</v>
      </c>
      <c r="D34140" s="215" t="s">
        <v>106668</v>
      </c>
    </row>
    <row r="34141" spans="1:4">
      <c r="A34141" s="215" t="s">
        <v>106669</v>
      </c>
      <c r="B34141" s="215">
        <v>1</v>
      </c>
      <c r="C34141" s="216" t="s">
        <v>106670</v>
      </c>
      <c r="D34141" s="215" t="s">
        <v>106671</v>
      </c>
    </row>
    <row r="34142" spans="1:4">
      <c r="A34142" s="215" t="s">
        <v>106672</v>
      </c>
      <c r="B34142" s="215">
        <v>1</v>
      </c>
      <c r="C34142" s="216" t="s">
        <v>106673</v>
      </c>
      <c r="D34142" s="215" t="s">
        <v>106674</v>
      </c>
    </row>
    <row r="34143" spans="1:4">
      <c r="A34143" s="215" t="s">
        <v>106675</v>
      </c>
      <c r="B34143" s="215">
        <v>1</v>
      </c>
      <c r="C34143" s="216" t="s">
        <v>106676</v>
      </c>
      <c r="D34143" s="215" t="s">
        <v>106677</v>
      </c>
    </row>
    <row r="34144" spans="1:4">
      <c r="A34144" s="215" t="s">
        <v>106678</v>
      </c>
      <c r="B34144" s="215">
        <v>1</v>
      </c>
      <c r="C34144" s="216" t="s">
        <v>106679</v>
      </c>
      <c r="D34144" s="215" t="s">
        <v>106680</v>
      </c>
    </row>
    <row r="34145" spans="1:4">
      <c r="A34145" s="215" t="s">
        <v>106684</v>
      </c>
      <c r="B34145" s="215">
        <v>1</v>
      </c>
      <c r="C34145" s="216" t="s">
        <v>106685</v>
      </c>
      <c r="D34145" s="215" t="s">
        <v>106686</v>
      </c>
    </row>
    <row r="34146" spans="1:4">
      <c r="A34146" s="215" t="s">
        <v>106687</v>
      </c>
      <c r="B34146" s="215">
        <v>2</v>
      </c>
      <c r="C34146" s="216" t="s">
        <v>106688</v>
      </c>
      <c r="D34146" s="215" t="s">
        <v>106689</v>
      </c>
    </row>
    <row r="34147" spans="1:4">
      <c r="A34147" s="215" t="s">
        <v>106690</v>
      </c>
      <c r="B34147" s="215">
        <v>1</v>
      </c>
      <c r="C34147" s="216" t="s">
        <v>106691</v>
      </c>
      <c r="D34147" s="215" t="s">
        <v>106692</v>
      </c>
    </row>
    <row r="34148" spans="1:4">
      <c r="A34148" s="215" t="s">
        <v>106693</v>
      </c>
      <c r="B34148" s="215">
        <v>1</v>
      </c>
      <c r="C34148" s="216" t="s">
        <v>106694</v>
      </c>
      <c r="D34148" s="215" t="s">
        <v>106695</v>
      </c>
    </row>
    <row r="34149" spans="1:4">
      <c r="A34149" s="215" t="s">
        <v>106696</v>
      </c>
      <c r="B34149" s="215">
        <v>1</v>
      </c>
      <c r="C34149" s="216" t="s">
        <v>106697</v>
      </c>
      <c r="D34149" s="215" t="s">
        <v>106698</v>
      </c>
    </row>
    <row r="34150" spans="1:4">
      <c r="A34150" s="215" t="s">
        <v>106699</v>
      </c>
      <c r="B34150" s="215">
        <v>1</v>
      </c>
      <c r="C34150" s="216" t="s">
        <v>106700</v>
      </c>
      <c r="D34150" s="215" t="s">
        <v>106701</v>
      </c>
    </row>
    <row r="34151" spans="1:4">
      <c r="A34151" s="215" t="s">
        <v>106702</v>
      </c>
      <c r="B34151" s="215">
        <v>1</v>
      </c>
      <c r="C34151" s="216" t="s">
        <v>106703</v>
      </c>
      <c r="D34151" s="215" t="s">
        <v>106704</v>
      </c>
    </row>
    <row r="34152" spans="1:4">
      <c r="A34152" s="215" t="s">
        <v>106705</v>
      </c>
      <c r="B34152" s="215">
        <v>1</v>
      </c>
      <c r="C34152" s="216" t="s">
        <v>106706</v>
      </c>
      <c r="D34152" s="215" t="s">
        <v>106707</v>
      </c>
    </row>
    <row r="34153" spans="1:4">
      <c r="A34153" s="215" t="s">
        <v>106708</v>
      </c>
      <c r="B34153" s="215">
        <v>1</v>
      </c>
      <c r="C34153" s="216" t="s">
        <v>106709</v>
      </c>
      <c r="D34153" s="215" t="s">
        <v>106710</v>
      </c>
    </row>
    <row r="34154" spans="1:4">
      <c r="A34154" s="215" t="s">
        <v>106711</v>
      </c>
      <c r="B34154" s="215">
        <v>1</v>
      </c>
      <c r="C34154" s="216" t="s">
        <v>106712</v>
      </c>
      <c r="D34154" s="215" t="s">
        <v>106713</v>
      </c>
    </row>
    <row r="34155" spans="1:4">
      <c r="A34155" s="215" t="s">
        <v>106714</v>
      </c>
      <c r="B34155" s="215">
        <v>1</v>
      </c>
      <c r="C34155" s="216" t="s">
        <v>106715</v>
      </c>
      <c r="D34155" s="215" t="s">
        <v>106716</v>
      </c>
    </row>
    <row r="34156" spans="1:4">
      <c r="A34156" s="215" t="s">
        <v>106717</v>
      </c>
      <c r="B34156" s="215">
        <v>1</v>
      </c>
      <c r="C34156" s="216" t="s">
        <v>106718</v>
      </c>
      <c r="D34156" s="215" t="s">
        <v>106719</v>
      </c>
    </row>
    <row r="34157" spans="1:4">
      <c r="A34157" s="215" t="s">
        <v>106720</v>
      </c>
      <c r="B34157" s="215">
        <v>1</v>
      </c>
      <c r="C34157" s="216" t="s">
        <v>106721</v>
      </c>
      <c r="D34157" s="215" t="s">
        <v>106722</v>
      </c>
    </row>
    <row r="34158" spans="1:4">
      <c r="A34158" s="215" t="s">
        <v>106723</v>
      </c>
      <c r="B34158" s="215">
        <v>1</v>
      </c>
      <c r="C34158" s="216" t="s">
        <v>106724</v>
      </c>
      <c r="D34158" s="215" t="s">
        <v>106725</v>
      </c>
    </row>
    <row r="34159" spans="1:4">
      <c r="A34159" s="215" t="s">
        <v>106726</v>
      </c>
      <c r="B34159" s="215">
        <v>1</v>
      </c>
      <c r="C34159" s="216" t="s">
        <v>106727</v>
      </c>
      <c r="D34159" s="215" t="s">
        <v>106728</v>
      </c>
    </row>
    <row r="34160" spans="1:4">
      <c r="A34160" s="215" t="s">
        <v>106729</v>
      </c>
      <c r="B34160" s="215">
        <v>1</v>
      </c>
      <c r="C34160" s="216" t="s">
        <v>106730</v>
      </c>
      <c r="D34160" s="215" t="s">
        <v>106731</v>
      </c>
    </row>
    <row r="34161" spans="1:4">
      <c r="A34161" s="215" t="s">
        <v>106732</v>
      </c>
      <c r="B34161" s="215">
        <v>1</v>
      </c>
      <c r="C34161" s="216" t="s">
        <v>106733</v>
      </c>
      <c r="D34161" s="215" t="s">
        <v>106734</v>
      </c>
    </row>
    <row r="34162" spans="1:4">
      <c r="A34162" s="215" t="s">
        <v>106735</v>
      </c>
      <c r="B34162" s="215">
        <v>1</v>
      </c>
      <c r="C34162" s="216" t="s">
        <v>106736</v>
      </c>
      <c r="D34162" s="215" t="s">
        <v>106737</v>
      </c>
    </row>
    <row r="34163" spans="1:4">
      <c r="A34163" s="215" t="s">
        <v>106738</v>
      </c>
      <c r="B34163" s="215">
        <v>1</v>
      </c>
      <c r="C34163" s="216" t="s">
        <v>106739</v>
      </c>
      <c r="D34163" s="215" t="s">
        <v>106740</v>
      </c>
    </row>
    <row r="34164" spans="1:4">
      <c r="A34164" s="215" t="s">
        <v>106741</v>
      </c>
      <c r="B34164" s="215">
        <v>1</v>
      </c>
      <c r="C34164" s="216" t="s">
        <v>106742</v>
      </c>
      <c r="D34164" s="215" t="s">
        <v>106743</v>
      </c>
    </row>
    <row r="34165" spans="1:4">
      <c r="A34165" s="215" t="s">
        <v>106744</v>
      </c>
      <c r="B34165" s="215">
        <v>1</v>
      </c>
      <c r="C34165" s="216" t="s">
        <v>106745</v>
      </c>
      <c r="D34165" s="215" t="s">
        <v>106746</v>
      </c>
    </row>
    <row r="34166" spans="1:4">
      <c r="A34166" s="215" t="s">
        <v>106747</v>
      </c>
      <c r="B34166" s="215">
        <v>1</v>
      </c>
      <c r="C34166" s="216" t="s">
        <v>106748</v>
      </c>
      <c r="D34166" s="215" t="s">
        <v>106749</v>
      </c>
    </row>
    <row r="34167" spans="1:4">
      <c r="A34167" s="215" t="s">
        <v>106750</v>
      </c>
      <c r="B34167" s="215">
        <v>1</v>
      </c>
      <c r="C34167" s="216" t="s">
        <v>106751</v>
      </c>
      <c r="D34167" s="215" t="s">
        <v>106752</v>
      </c>
    </row>
    <row r="34168" spans="1:4">
      <c r="A34168" s="215" t="s">
        <v>106753</v>
      </c>
      <c r="B34168" s="215">
        <v>1</v>
      </c>
      <c r="C34168" s="216" t="s">
        <v>106754</v>
      </c>
      <c r="D34168" s="215" t="s">
        <v>106755</v>
      </c>
    </row>
    <row r="34169" spans="1:4">
      <c r="A34169" s="215" t="s">
        <v>106756</v>
      </c>
      <c r="B34169" s="215">
        <v>1</v>
      </c>
      <c r="C34169" s="216" t="s">
        <v>106757</v>
      </c>
      <c r="D34169" s="215" t="s">
        <v>106758</v>
      </c>
    </row>
    <row r="34170" spans="1:4">
      <c r="A34170" s="215" t="s">
        <v>106759</v>
      </c>
      <c r="B34170" s="215">
        <v>1</v>
      </c>
      <c r="C34170" s="216" t="s">
        <v>106760</v>
      </c>
      <c r="D34170" s="215" t="s">
        <v>106761</v>
      </c>
    </row>
    <row r="34171" spans="1:4">
      <c r="A34171" s="215" t="s">
        <v>106762</v>
      </c>
      <c r="B34171" s="215">
        <v>1</v>
      </c>
      <c r="C34171" s="216" t="s">
        <v>106763</v>
      </c>
      <c r="D34171" s="215" t="s">
        <v>106764</v>
      </c>
    </row>
    <row r="34172" spans="1:4">
      <c r="A34172" s="215" t="s">
        <v>106765</v>
      </c>
      <c r="B34172" s="215">
        <v>1</v>
      </c>
      <c r="C34172" s="216" t="s">
        <v>106766</v>
      </c>
      <c r="D34172" s="215" t="s">
        <v>106767</v>
      </c>
    </row>
    <row r="34173" spans="1:4">
      <c r="A34173" s="215" t="s">
        <v>106768</v>
      </c>
      <c r="B34173" s="215">
        <v>1</v>
      </c>
      <c r="C34173" s="216" t="s">
        <v>106769</v>
      </c>
      <c r="D34173" s="215" t="s">
        <v>106770</v>
      </c>
    </row>
    <row r="34174" spans="1:4">
      <c r="A34174" s="215" t="s">
        <v>106771</v>
      </c>
      <c r="B34174" s="215">
        <v>1</v>
      </c>
      <c r="C34174" s="216" t="s">
        <v>106772</v>
      </c>
      <c r="D34174" s="215" t="s">
        <v>106773</v>
      </c>
    </row>
    <row r="34175" spans="1:4">
      <c r="A34175" s="215" t="s">
        <v>106774</v>
      </c>
      <c r="B34175" s="215">
        <v>1</v>
      </c>
      <c r="C34175" s="216" t="s">
        <v>106775</v>
      </c>
      <c r="D34175" s="215" t="s">
        <v>106776</v>
      </c>
    </row>
    <row r="34176" spans="1:4">
      <c r="A34176" s="215" t="s">
        <v>106777</v>
      </c>
      <c r="B34176" s="215">
        <v>1</v>
      </c>
      <c r="C34176" s="216" t="s">
        <v>106778</v>
      </c>
      <c r="D34176" s="215" t="s">
        <v>106779</v>
      </c>
    </row>
    <row r="34177" spans="1:4">
      <c r="A34177" s="215" t="s">
        <v>106780</v>
      </c>
      <c r="B34177" s="215">
        <v>1</v>
      </c>
      <c r="C34177" s="216" t="s">
        <v>106781</v>
      </c>
      <c r="D34177" s="215" t="s">
        <v>106782</v>
      </c>
    </row>
    <row r="34178" spans="1:4">
      <c r="A34178" s="215" t="s">
        <v>106783</v>
      </c>
      <c r="B34178" s="215">
        <v>1</v>
      </c>
      <c r="C34178" s="216" t="s">
        <v>106784</v>
      </c>
      <c r="D34178" s="215" t="s">
        <v>106785</v>
      </c>
    </row>
    <row r="34179" spans="1:4">
      <c r="A34179" s="215" t="s">
        <v>106786</v>
      </c>
      <c r="B34179" s="215">
        <v>1</v>
      </c>
      <c r="C34179" s="216" t="s">
        <v>106787</v>
      </c>
      <c r="D34179" s="215" t="s">
        <v>106788</v>
      </c>
    </row>
    <row r="34180" spans="1:4">
      <c r="A34180" s="215" t="s">
        <v>106789</v>
      </c>
      <c r="B34180" s="215">
        <v>1</v>
      </c>
      <c r="C34180" s="216" t="s">
        <v>106790</v>
      </c>
      <c r="D34180" s="215" t="s">
        <v>106791</v>
      </c>
    </row>
    <row r="34181" spans="1:4">
      <c r="A34181" s="215" t="s">
        <v>106792</v>
      </c>
      <c r="B34181" s="215">
        <v>1</v>
      </c>
      <c r="C34181" s="216" t="s">
        <v>106793</v>
      </c>
      <c r="D34181" s="215" t="s">
        <v>106794</v>
      </c>
    </row>
    <row r="34182" spans="1:4">
      <c r="A34182" s="215" t="s">
        <v>106795</v>
      </c>
      <c r="B34182" s="215">
        <v>1</v>
      </c>
      <c r="C34182" s="216" t="s">
        <v>106796</v>
      </c>
      <c r="D34182" s="215" t="s">
        <v>106797</v>
      </c>
    </row>
    <row r="34183" spans="1:4">
      <c r="A34183" s="215" t="s">
        <v>106798</v>
      </c>
      <c r="B34183" s="215">
        <v>1</v>
      </c>
      <c r="C34183" s="216" t="s">
        <v>106799</v>
      </c>
      <c r="D34183" s="215" t="s">
        <v>106800</v>
      </c>
    </row>
    <row r="34184" spans="1:4">
      <c r="A34184" s="215" t="s">
        <v>106801</v>
      </c>
      <c r="B34184" s="215">
        <v>1</v>
      </c>
      <c r="C34184" s="216" t="s">
        <v>106802</v>
      </c>
      <c r="D34184" s="215" t="s">
        <v>106803</v>
      </c>
    </row>
    <row r="34185" spans="1:4">
      <c r="A34185" s="215" t="s">
        <v>106804</v>
      </c>
      <c r="B34185" s="215">
        <v>1</v>
      </c>
      <c r="C34185" s="216" t="s">
        <v>106805</v>
      </c>
      <c r="D34185" s="215" t="s">
        <v>106806</v>
      </c>
    </row>
    <row r="34186" spans="1:4">
      <c r="A34186" s="215" t="s">
        <v>106807</v>
      </c>
      <c r="B34186" s="215">
        <v>1</v>
      </c>
      <c r="C34186" s="216" t="s">
        <v>106808</v>
      </c>
      <c r="D34186" s="215" t="s">
        <v>106809</v>
      </c>
    </row>
    <row r="34187" spans="1:4">
      <c r="A34187" s="215" t="s">
        <v>106810</v>
      </c>
      <c r="B34187" s="215">
        <v>1</v>
      </c>
      <c r="C34187" s="216" t="s">
        <v>106811</v>
      </c>
      <c r="D34187" s="215" t="s">
        <v>106812</v>
      </c>
    </row>
    <row r="34188" spans="1:4">
      <c r="A34188" s="215" t="s">
        <v>106813</v>
      </c>
      <c r="B34188" s="215">
        <v>1</v>
      </c>
      <c r="C34188" s="216" t="s">
        <v>106814</v>
      </c>
      <c r="D34188" s="215" t="s">
        <v>106815</v>
      </c>
    </row>
    <row r="34189" spans="1:4">
      <c r="A34189" s="215" t="s">
        <v>106816</v>
      </c>
      <c r="B34189" s="215">
        <v>1</v>
      </c>
      <c r="C34189" s="216" t="s">
        <v>106817</v>
      </c>
      <c r="D34189" s="215" t="s">
        <v>106818</v>
      </c>
    </row>
    <row r="34190" spans="1:4">
      <c r="A34190" s="215" t="s">
        <v>106819</v>
      </c>
      <c r="B34190" s="215">
        <v>1</v>
      </c>
      <c r="C34190" s="216" t="s">
        <v>106820</v>
      </c>
      <c r="D34190" s="215" t="s">
        <v>106821</v>
      </c>
    </row>
    <row r="34191" spans="1:4">
      <c r="A34191" s="215" t="s">
        <v>106822</v>
      </c>
      <c r="B34191" s="215">
        <v>1</v>
      </c>
      <c r="C34191" s="216" t="s">
        <v>106823</v>
      </c>
      <c r="D34191" s="215" t="s">
        <v>106824</v>
      </c>
    </row>
    <row r="34192" spans="1:4">
      <c r="A34192" s="215" t="s">
        <v>106825</v>
      </c>
      <c r="B34192" s="215">
        <v>1</v>
      </c>
      <c r="C34192" s="216" t="s">
        <v>106826</v>
      </c>
      <c r="D34192" s="215" t="s">
        <v>106827</v>
      </c>
    </row>
    <row r="34193" spans="1:4">
      <c r="A34193" s="215" t="s">
        <v>106828</v>
      </c>
      <c r="B34193" s="215">
        <v>1</v>
      </c>
      <c r="C34193" s="216" t="s">
        <v>106829</v>
      </c>
      <c r="D34193" s="215" t="s">
        <v>106830</v>
      </c>
    </row>
    <row r="34194" spans="1:4">
      <c r="A34194" s="215" t="s">
        <v>106831</v>
      </c>
      <c r="B34194" s="215">
        <v>2</v>
      </c>
      <c r="C34194" s="216" t="s">
        <v>106832</v>
      </c>
      <c r="D34194" s="215" t="s">
        <v>106833</v>
      </c>
    </row>
    <row r="34195" spans="1:4">
      <c r="A34195" s="215" t="s">
        <v>106834</v>
      </c>
      <c r="B34195" s="215">
        <v>1</v>
      </c>
      <c r="C34195" s="216" t="s">
        <v>106835</v>
      </c>
      <c r="D34195" s="215" t="s">
        <v>106836</v>
      </c>
    </row>
    <row r="34196" spans="1:4">
      <c r="A34196" s="215" t="s">
        <v>106837</v>
      </c>
      <c r="B34196" s="215">
        <v>1</v>
      </c>
      <c r="C34196" s="216" t="s">
        <v>106838</v>
      </c>
      <c r="D34196" s="215" t="s">
        <v>106839</v>
      </c>
    </row>
    <row r="34197" spans="1:4">
      <c r="A34197" s="215" t="s">
        <v>106840</v>
      </c>
      <c r="B34197" s="215">
        <v>2</v>
      </c>
      <c r="C34197" s="216" t="s">
        <v>106841</v>
      </c>
      <c r="D34197" s="215" t="s">
        <v>106842</v>
      </c>
    </row>
    <row r="34198" spans="1:4">
      <c r="A34198" s="215" t="s">
        <v>106843</v>
      </c>
      <c r="B34198" s="215">
        <v>1</v>
      </c>
      <c r="C34198" s="216" t="s">
        <v>106844</v>
      </c>
      <c r="D34198" s="215" t="s">
        <v>106845</v>
      </c>
    </row>
    <row r="34199" spans="1:4">
      <c r="A34199" s="215" t="s">
        <v>106846</v>
      </c>
      <c r="B34199" s="215">
        <v>1</v>
      </c>
      <c r="C34199" s="216" t="s">
        <v>106847</v>
      </c>
      <c r="D34199" s="215" t="s">
        <v>106848</v>
      </c>
    </row>
    <row r="34200" spans="1:4">
      <c r="A34200" s="215" t="s">
        <v>106849</v>
      </c>
      <c r="B34200" s="215">
        <v>1</v>
      </c>
      <c r="C34200" s="216" t="s">
        <v>106850</v>
      </c>
      <c r="D34200" s="215" t="s">
        <v>106851</v>
      </c>
    </row>
    <row r="34201" spans="1:4">
      <c r="A34201" s="215" t="s">
        <v>106852</v>
      </c>
      <c r="B34201" s="215">
        <v>1</v>
      </c>
      <c r="C34201" s="216" t="s">
        <v>106853</v>
      </c>
      <c r="D34201" s="215" t="s">
        <v>106854</v>
      </c>
    </row>
    <row r="34202" spans="1:4">
      <c r="A34202" s="215" t="s">
        <v>106855</v>
      </c>
      <c r="B34202" s="215">
        <v>1</v>
      </c>
      <c r="C34202" s="216" t="s">
        <v>106856</v>
      </c>
      <c r="D34202" s="215" t="s">
        <v>106857</v>
      </c>
    </row>
    <row r="34203" spans="1:4">
      <c r="A34203" s="215" t="s">
        <v>106858</v>
      </c>
      <c r="B34203" s="215">
        <v>1</v>
      </c>
      <c r="C34203" s="216" t="s">
        <v>106859</v>
      </c>
      <c r="D34203" s="215" t="s">
        <v>106860</v>
      </c>
    </row>
    <row r="34204" spans="1:4">
      <c r="A34204" s="215" t="s">
        <v>106861</v>
      </c>
      <c r="B34204" s="215">
        <v>1</v>
      </c>
      <c r="C34204" s="216" t="s">
        <v>106862</v>
      </c>
      <c r="D34204" s="215" t="s">
        <v>106863</v>
      </c>
    </row>
    <row r="34205" spans="1:4">
      <c r="A34205" s="215" t="s">
        <v>106864</v>
      </c>
      <c r="B34205" s="215">
        <v>1</v>
      </c>
      <c r="C34205" s="216" t="s">
        <v>106865</v>
      </c>
      <c r="D34205" s="215" t="s">
        <v>106866</v>
      </c>
    </row>
    <row r="34206" spans="1:4">
      <c r="A34206" s="215" t="s">
        <v>106867</v>
      </c>
      <c r="B34206" s="215">
        <v>1</v>
      </c>
      <c r="C34206" s="216" t="s">
        <v>106868</v>
      </c>
      <c r="D34206" s="215" t="s">
        <v>106869</v>
      </c>
    </row>
    <row r="34207" spans="1:4">
      <c r="A34207" s="215" t="s">
        <v>106870</v>
      </c>
      <c r="B34207" s="215">
        <v>1</v>
      </c>
      <c r="C34207" s="216" t="s">
        <v>106871</v>
      </c>
      <c r="D34207" s="215" t="s">
        <v>106872</v>
      </c>
    </row>
    <row r="34208" spans="1:4">
      <c r="A34208" s="215" t="s">
        <v>106873</v>
      </c>
      <c r="B34208" s="215">
        <v>1</v>
      </c>
      <c r="C34208" s="216" t="s">
        <v>106874</v>
      </c>
      <c r="D34208" s="215" t="s">
        <v>106875</v>
      </c>
    </row>
    <row r="34209" spans="1:4">
      <c r="A34209" s="215" t="s">
        <v>106876</v>
      </c>
      <c r="B34209" s="215">
        <v>1</v>
      </c>
      <c r="C34209" s="216" t="s">
        <v>106877</v>
      </c>
      <c r="D34209" s="215" t="s">
        <v>106878</v>
      </c>
    </row>
    <row r="34210" spans="1:4">
      <c r="A34210" s="215" t="s">
        <v>106879</v>
      </c>
      <c r="B34210" s="215">
        <v>1</v>
      </c>
      <c r="C34210" s="216" t="s">
        <v>106880</v>
      </c>
      <c r="D34210" s="215" t="s">
        <v>106881</v>
      </c>
    </row>
    <row r="34211" spans="1:4">
      <c r="A34211" s="215" t="s">
        <v>106882</v>
      </c>
      <c r="B34211" s="215">
        <v>1</v>
      </c>
      <c r="C34211" s="216" t="s">
        <v>106883</v>
      </c>
      <c r="D34211" s="215" t="s">
        <v>106884</v>
      </c>
    </row>
    <row r="34212" spans="1:4">
      <c r="A34212" s="215" t="s">
        <v>106885</v>
      </c>
      <c r="B34212" s="215">
        <v>1</v>
      </c>
      <c r="C34212" s="216" t="s">
        <v>106886</v>
      </c>
      <c r="D34212" s="215" t="s">
        <v>106887</v>
      </c>
    </row>
    <row r="34213" spans="1:4">
      <c r="A34213" s="215" t="s">
        <v>106888</v>
      </c>
      <c r="B34213" s="215">
        <v>1</v>
      </c>
      <c r="C34213" s="216" t="s">
        <v>106889</v>
      </c>
      <c r="D34213" s="215" t="s">
        <v>106890</v>
      </c>
    </row>
    <row r="34214" spans="1:4">
      <c r="A34214" s="215" t="s">
        <v>106891</v>
      </c>
      <c r="B34214" s="215">
        <v>1</v>
      </c>
      <c r="C34214" s="216" t="s">
        <v>106892</v>
      </c>
      <c r="D34214" s="215" t="s">
        <v>106893</v>
      </c>
    </row>
    <row r="34215" spans="1:4">
      <c r="A34215" s="215" t="s">
        <v>106894</v>
      </c>
      <c r="B34215" s="215">
        <v>1</v>
      </c>
      <c r="C34215" s="216" t="s">
        <v>106895</v>
      </c>
      <c r="D34215" s="215" t="s">
        <v>106896</v>
      </c>
    </row>
    <row r="34216" spans="1:4">
      <c r="A34216" s="215" t="s">
        <v>106897</v>
      </c>
      <c r="B34216" s="215">
        <v>1</v>
      </c>
      <c r="C34216" s="216" t="s">
        <v>106898</v>
      </c>
      <c r="D34216" s="215" t="s">
        <v>106899</v>
      </c>
    </row>
    <row r="34217" spans="1:4">
      <c r="A34217" s="215" t="s">
        <v>106900</v>
      </c>
      <c r="B34217" s="215">
        <v>1</v>
      </c>
      <c r="C34217" s="216" t="s">
        <v>106901</v>
      </c>
      <c r="D34217" s="215" t="s">
        <v>106902</v>
      </c>
    </row>
    <row r="34218" spans="1:4">
      <c r="A34218" s="215" t="s">
        <v>106903</v>
      </c>
      <c r="B34218" s="215">
        <v>1</v>
      </c>
      <c r="C34218" s="216" t="s">
        <v>106904</v>
      </c>
      <c r="D34218" s="215" t="s">
        <v>106905</v>
      </c>
    </row>
    <row r="34219" spans="1:4">
      <c r="A34219" s="215" t="s">
        <v>106906</v>
      </c>
      <c r="B34219" s="215">
        <v>1</v>
      </c>
      <c r="C34219" s="216" t="s">
        <v>106907</v>
      </c>
      <c r="D34219" s="215" t="s">
        <v>106908</v>
      </c>
    </row>
    <row r="34220" spans="1:4">
      <c r="A34220" s="215" t="s">
        <v>106909</v>
      </c>
      <c r="B34220" s="215">
        <v>1</v>
      </c>
      <c r="C34220" s="216" t="s">
        <v>106910</v>
      </c>
      <c r="D34220" s="215" t="s">
        <v>106911</v>
      </c>
    </row>
    <row r="34221" spans="1:4">
      <c r="A34221" s="215" t="s">
        <v>106912</v>
      </c>
      <c r="B34221" s="215">
        <v>1</v>
      </c>
      <c r="C34221" s="216" t="s">
        <v>106913</v>
      </c>
      <c r="D34221" s="215" t="s">
        <v>106914</v>
      </c>
    </row>
    <row r="34222" spans="1:4">
      <c r="A34222" s="215" t="s">
        <v>106915</v>
      </c>
      <c r="B34222" s="215">
        <v>1</v>
      </c>
      <c r="C34222" s="216" t="s">
        <v>106916</v>
      </c>
      <c r="D34222" s="215" t="s">
        <v>106917</v>
      </c>
    </row>
    <row r="34223" spans="1:4">
      <c r="A34223" s="215" t="s">
        <v>106918</v>
      </c>
      <c r="B34223" s="215">
        <v>1</v>
      </c>
      <c r="C34223" s="216" t="s">
        <v>106919</v>
      </c>
      <c r="D34223" s="215" t="s">
        <v>106920</v>
      </c>
    </row>
    <row r="34224" spans="1:4">
      <c r="A34224" s="215" t="s">
        <v>106921</v>
      </c>
      <c r="B34224" s="215">
        <v>1</v>
      </c>
      <c r="C34224" s="216" t="s">
        <v>106922</v>
      </c>
      <c r="D34224" s="215" t="s">
        <v>106923</v>
      </c>
    </row>
    <row r="34225" spans="1:4">
      <c r="A34225" s="215" t="s">
        <v>106924</v>
      </c>
      <c r="B34225" s="215">
        <v>1</v>
      </c>
      <c r="C34225" s="216" t="s">
        <v>106925</v>
      </c>
      <c r="D34225" s="215" t="s">
        <v>106926</v>
      </c>
    </row>
    <row r="34226" spans="1:4">
      <c r="A34226" s="215" t="s">
        <v>106927</v>
      </c>
      <c r="B34226" s="215">
        <v>1</v>
      </c>
      <c r="C34226" s="216" t="s">
        <v>106928</v>
      </c>
      <c r="D34226" s="215" t="s">
        <v>106929</v>
      </c>
    </row>
    <row r="34227" spans="1:4">
      <c r="A34227" s="215" t="s">
        <v>106930</v>
      </c>
      <c r="B34227" s="215">
        <v>1</v>
      </c>
      <c r="C34227" s="216" t="s">
        <v>106931</v>
      </c>
      <c r="D34227" s="215" t="s">
        <v>106932</v>
      </c>
    </row>
    <row r="34228" spans="1:4">
      <c r="A34228" s="215" t="s">
        <v>106933</v>
      </c>
      <c r="B34228" s="215">
        <v>1</v>
      </c>
      <c r="C34228" s="216" t="s">
        <v>106934</v>
      </c>
      <c r="D34228" s="215" t="s">
        <v>106935</v>
      </c>
    </row>
    <row r="34229" spans="1:4">
      <c r="A34229" s="215" t="s">
        <v>106936</v>
      </c>
      <c r="B34229" s="215">
        <v>1</v>
      </c>
      <c r="C34229" s="216" t="s">
        <v>106937</v>
      </c>
      <c r="D34229" s="215" t="s">
        <v>106938</v>
      </c>
    </row>
    <row r="34230" spans="1:4">
      <c r="A34230" s="215" t="s">
        <v>106939</v>
      </c>
      <c r="B34230" s="215">
        <v>1</v>
      </c>
      <c r="C34230" s="216" t="s">
        <v>106940</v>
      </c>
      <c r="D34230" s="215" t="s">
        <v>106941</v>
      </c>
    </row>
    <row r="34231" spans="1:4">
      <c r="A34231" s="215" t="s">
        <v>106942</v>
      </c>
      <c r="B34231" s="215">
        <v>1</v>
      </c>
      <c r="C34231" s="216" t="s">
        <v>106943</v>
      </c>
      <c r="D34231" s="215" t="s">
        <v>106944</v>
      </c>
    </row>
    <row r="34232" spans="1:4">
      <c r="A34232" s="215" t="s">
        <v>106945</v>
      </c>
      <c r="B34232" s="215">
        <v>1</v>
      </c>
      <c r="C34232" s="216" t="s">
        <v>106946</v>
      </c>
      <c r="D34232" s="215" t="s">
        <v>106947</v>
      </c>
    </row>
    <row r="34233" spans="1:4">
      <c r="A34233" s="215" t="s">
        <v>106948</v>
      </c>
      <c r="B34233" s="215">
        <v>1</v>
      </c>
      <c r="C34233" s="216" t="s">
        <v>106949</v>
      </c>
      <c r="D34233" s="215" t="s">
        <v>106950</v>
      </c>
    </row>
    <row r="34234" spans="1:4">
      <c r="A34234" s="215" t="s">
        <v>106951</v>
      </c>
      <c r="B34234" s="215">
        <v>1</v>
      </c>
      <c r="C34234" s="216" t="s">
        <v>106952</v>
      </c>
      <c r="D34234" s="215" t="s">
        <v>106953</v>
      </c>
    </row>
    <row r="34235" spans="1:4">
      <c r="A34235" s="215" t="s">
        <v>106954</v>
      </c>
      <c r="B34235" s="215">
        <v>1</v>
      </c>
      <c r="C34235" s="216" t="s">
        <v>106955</v>
      </c>
      <c r="D34235" s="215" t="s">
        <v>106956</v>
      </c>
    </row>
    <row r="34236" spans="1:4">
      <c r="A34236" s="215" t="s">
        <v>106957</v>
      </c>
      <c r="B34236" s="215">
        <v>1</v>
      </c>
      <c r="C34236" s="216" t="s">
        <v>106958</v>
      </c>
      <c r="D34236" s="215" t="s">
        <v>106959</v>
      </c>
    </row>
    <row r="34237" spans="1:4">
      <c r="A34237" s="215" t="s">
        <v>106960</v>
      </c>
      <c r="B34237" s="215">
        <v>1</v>
      </c>
      <c r="C34237" s="216" t="s">
        <v>106961</v>
      </c>
      <c r="D34237" s="215" t="s">
        <v>106962</v>
      </c>
    </row>
    <row r="34238" spans="1:4">
      <c r="A34238" s="215" t="s">
        <v>106963</v>
      </c>
      <c r="B34238" s="215">
        <v>1</v>
      </c>
      <c r="C34238" s="216" t="s">
        <v>106964</v>
      </c>
      <c r="D34238" s="215" t="s">
        <v>106965</v>
      </c>
    </row>
    <row r="34239" spans="1:4">
      <c r="A34239" s="215" t="s">
        <v>106966</v>
      </c>
      <c r="B34239" s="215">
        <v>1</v>
      </c>
      <c r="C34239" s="216" t="s">
        <v>106967</v>
      </c>
      <c r="D34239" s="215" t="s">
        <v>106968</v>
      </c>
    </row>
    <row r="34240" spans="1:4">
      <c r="A34240" s="215" t="s">
        <v>106969</v>
      </c>
      <c r="B34240" s="215">
        <v>1</v>
      </c>
      <c r="C34240" s="216" t="s">
        <v>106970</v>
      </c>
      <c r="D34240" s="215" t="s">
        <v>106971</v>
      </c>
    </row>
    <row r="34241" spans="1:4">
      <c r="A34241" s="215" t="s">
        <v>106972</v>
      </c>
      <c r="B34241" s="215">
        <v>1</v>
      </c>
      <c r="C34241" s="216" t="s">
        <v>106973</v>
      </c>
      <c r="D34241" s="215" t="s">
        <v>106974</v>
      </c>
    </row>
    <row r="34242" spans="1:4">
      <c r="A34242" s="215" t="s">
        <v>106975</v>
      </c>
      <c r="B34242" s="215">
        <v>1</v>
      </c>
      <c r="C34242" s="216" t="s">
        <v>106976</v>
      </c>
      <c r="D34242" s="215" t="s">
        <v>106977</v>
      </c>
    </row>
    <row r="34243" spans="1:4">
      <c r="A34243" s="215" t="s">
        <v>106978</v>
      </c>
      <c r="B34243" s="215">
        <v>1</v>
      </c>
      <c r="C34243" s="216" t="s">
        <v>106979</v>
      </c>
      <c r="D34243" s="215" t="s">
        <v>106980</v>
      </c>
    </row>
    <row r="34244" spans="1:4">
      <c r="A34244" s="215" t="s">
        <v>106981</v>
      </c>
      <c r="B34244" s="215">
        <v>1</v>
      </c>
      <c r="C34244" s="216" t="s">
        <v>106982</v>
      </c>
      <c r="D34244" s="215" t="s">
        <v>106983</v>
      </c>
    </row>
    <row r="34245" spans="1:4">
      <c r="A34245" s="215" t="s">
        <v>106984</v>
      </c>
      <c r="B34245" s="215">
        <v>1</v>
      </c>
      <c r="C34245" s="216" t="s">
        <v>106985</v>
      </c>
      <c r="D34245" s="215" t="s">
        <v>106986</v>
      </c>
    </row>
    <row r="34246" spans="1:4">
      <c r="A34246" s="215" t="s">
        <v>106987</v>
      </c>
      <c r="B34246" s="215">
        <v>1</v>
      </c>
      <c r="C34246" s="216" t="s">
        <v>106988</v>
      </c>
      <c r="D34246" s="215" t="s">
        <v>106989</v>
      </c>
    </row>
    <row r="34247" spans="1:4">
      <c r="A34247" s="215" t="s">
        <v>106990</v>
      </c>
      <c r="B34247" s="215">
        <v>1</v>
      </c>
      <c r="C34247" s="216" t="s">
        <v>106991</v>
      </c>
      <c r="D34247" s="215" t="s">
        <v>106992</v>
      </c>
    </row>
    <row r="34248" spans="1:4">
      <c r="A34248" s="215" t="s">
        <v>106993</v>
      </c>
      <c r="B34248" s="215">
        <v>1</v>
      </c>
      <c r="C34248" s="216" t="s">
        <v>106994</v>
      </c>
      <c r="D34248" s="215" t="s">
        <v>106995</v>
      </c>
    </row>
    <row r="34249" spans="1:4">
      <c r="A34249" s="215" t="s">
        <v>106996</v>
      </c>
      <c r="B34249" s="215">
        <v>1</v>
      </c>
      <c r="C34249" s="216" t="s">
        <v>106997</v>
      </c>
      <c r="D34249" s="215" t="s">
        <v>106998</v>
      </c>
    </row>
    <row r="34250" spans="1:4">
      <c r="A34250" s="215" t="s">
        <v>106999</v>
      </c>
      <c r="B34250" s="215">
        <v>1</v>
      </c>
      <c r="C34250" s="216" t="s">
        <v>107000</v>
      </c>
      <c r="D34250" s="215" t="s">
        <v>107001</v>
      </c>
    </row>
    <row r="34251" spans="1:4">
      <c r="A34251" s="215" t="s">
        <v>107002</v>
      </c>
      <c r="B34251" s="215">
        <v>1</v>
      </c>
      <c r="C34251" s="216" t="s">
        <v>107003</v>
      </c>
      <c r="D34251" s="215" t="s">
        <v>107004</v>
      </c>
    </row>
    <row r="34252" spans="1:4">
      <c r="A34252" s="215" t="s">
        <v>107005</v>
      </c>
      <c r="B34252" s="215">
        <v>1</v>
      </c>
      <c r="C34252" s="216" t="s">
        <v>107006</v>
      </c>
      <c r="D34252" s="215" t="s">
        <v>107007</v>
      </c>
    </row>
    <row r="34253" spans="1:4">
      <c r="A34253" s="215" t="s">
        <v>107008</v>
      </c>
      <c r="B34253" s="215">
        <v>1</v>
      </c>
      <c r="C34253" s="216" t="s">
        <v>107009</v>
      </c>
      <c r="D34253" s="215" t="s">
        <v>107010</v>
      </c>
    </row>
    <row r="34254" spans="1:4">
      <c r="A34254" s="215" t="s">
        <v>107011</v>
      </c>
      <c r="B34254" s="215">
        <v>1</v>
      </c>
      <c r="C34254" s="216" t="s">
        <v>107012</v>
      </c>
      <c r="D34254" s="215" t="s">
        <v>107013</v>
      </c>
    </row>
    <row r="34255" spans="1:4">
      <c r="A34255" s="215" t="s">
        <v>107014</v>
      </c>
      <c r="B34255" s="215">
        <v>1</v>
      </c>
      <c r="C34255" s="216" t="s">
        <v>107015</v>
      </c>
      <c r="D34255" s="215" t="s">
        <v>107016</v>
      </c>
    </row>
    <row r="34256" spans="1:4">
      <c r="A34256" s="215" t="s">
        <v>107017</v>
      </c>
      <c r="B34256" s="215">
        <v>1</v>
      </c>
      <c r="C34256" s="216" t="s">
        <v>107018</v>
      </c>
      <c r="D34256" s="215" t="s">
        <v>107019</v>
      </c>
    </row>
    <row r="34257" spans="1:4">
      <c r="A34257" s="215" t="s">
        <v>107020</v>
      </c>
      <c r="B34257" s="215">
        <v>1</v>
      </c>
      <c r="C34257" s="216" t="s">
        <v>107021</v>
      </c>
      <c r="D34257" s="215" t="s">
        <v>107022</v>
      </c>
    </row>
    <row r="34258" spans="1:4">
      <c r="A34258" s="215" t="s">
        <v>111662</v>
      </c>
      <c r="B34258" s="215">
        <v>1</v>
      </c>
      <c r="C34258" s="216" t="s">
        <v>111663</v>
      </c>
      <c r="D34258" s="215" t="s">
        <v>111664</v>
      </c>
    </row>
    <row r="34259" spans="1:4">
      <c r="A34259" s="215" t="s">
        <v>111665</v>
      </c>
      <c r="B34259" s="215">
        <v>1</v>
      </c>
      <c r="C34259" s="216" t="s">
        <v>111666</v>
      </c>
      <c r="D34259" s="215" t="s">
        <v>111667</v>
      </c>
    </row>
    <row r="34260" spans="1:4">
      <c r="A34260" s="215" t="s">
        <v>107024</v>
      </c>
      <c r="B34260" s="215">
        <v>1</v>
      </c>
      <c r="C34260" s="216" t="s">
        <v>107025</v>
      </c>
      <c r="D34260" s="215" t="s">
        <v>107026</v>
      </c>
    </row>
    <row r="34261" spans="1:4">
      <c r="A34261" s="215" t="s">
        <v>107027</v>
      </c>
      <c r="B34261" s="215">
        <v>1</v>
      </c>
      <c r="C34261" s="216" t="s">
        <v>107028</v>
      </c>
      <c r="D34261" s="215" t="s">
        <v>107029</v>
      </c>
    </row>
    <row r="34262" spans="1:4">
      <c r="A34262" s="215" t="s">
        <v>107030</v>
      </c>
      <c r="B34262" s="215">
        <v>1</v>
      </c>
      <c r="C34262" s="216" t="s">
        <v>107031</v>
      </c>
      <c r="D34262" s="215" t="s">
        <v>107032</v>
      </c>
    </row>
    <row r="34263" spans="1:4">
      <c r="A34263" s="215" t="s">
        <v>107033</v>
      </c>
      <c r="B34263" s="215">
        <v>1</v>
      </c>
      <c r="C34263" s="216" t="s">
        <v>107034</v>
      </c>
      <c r="D34263" s="215" t="s">
        <v>107035</v>
      </c>
    </row>
    <row r="34264" spans="1:4">
      <c r="A34264" s="215" t="s">
        <v>107036</v>
      </c>
      <c r="B34264" s="215">
        <v>1</v>
      </c>
      <c r="C34264" s="216" t="s">
        <v>107037</v>
      </c>
      <c r="D34264" s="215" t="s">
        <v>107038</v>
      </c>
    </row>
    <row r="34265" spans="1:4">
      <c r="A34265" s="215" t="s">
        <v>107039</v>
      </c>
      <c r="B34265" s="215">
        <v>1</v>
      </c>
      <c r="C34265" s="216" t="s">
        <v>107040</v>
      </c>
      <c r="D34265" s="215" t="s">
        <v>107041</v>
      </c>
    </row>
    <row r="34266" spans="1:4">
      <c r="A34266" s="215" t="s">
        <v>107042</v>
      </c>
      <c r="B34266" s="215">
        <v>1</v>
      </c>
      <c r="C34266" s="216" t="s">
        <v>107043</v>
      </c>
      <c r="D34266" s="215" t="s">
        <v>107044</v>
      </c>
    </row>
    <row r="34267" spans="1:4">
      <c r="A34267" s="215" t="s">
        <v>107045</v>
      </c>
      <c r="B34267" s="215">
        <v>1</v>
      </c>
      <c r="C34267" s="216" t="s">
        <v>107046</v>
      </c>
      <c r="D34267" s="215" t="s">
        <v>107047</v>
      </c>
    </row>
    <row r="34268" spans="1:4">
      <c r="A34268" s="215" t="s">
        <v>107048</v>
      </c>
      <c r="B34268" s="215">
        <v>1</v>
      </c>
      <c r="C34268" s="216" t="s">
        <v>107049</v>
      </c>
      <c r="D34268" s="215" t="s">
        <v>107050</v>
      </c>
    </row>
    <row r="34269" spans="1:4">
      <c r="A34269" s="215" t="s">
        <v>107051</v>
      </c>
      <c r="B34269" s="215">
        <v>1</v>
      </c>
      <c r="C34269" s="216" t="s">
        <v>107052</v>
      </c>
      <c r="D34269" s="215" t="s">
        <v>107053</v>
      </c>
    </row>
    <row r="34270" spans="1:4">
      <c r="A34270" s="215" t="s">
        <v>107054</v>
      </c>
      <c r="B34270" s="215">
        <v>1</v>
      </c>
      <c r="C34270" s="216" t="s">
        <v>107055</v>
      </c>
      <c r="D34270" s="215" t="s">
        <v>107056</v>
      </c>
    </row>
    <row r="34271" spans="1:4">
      <c r="A34271" s="215" t="s">
        <v>107057</v>
      </c>
      <c r="B34271" s="215">
        <v>1</v>
      </c>
      <c r="C34271" s="216" t="s">
        <v>107058</v>
      </c>
      <c r="D34271" s="215" t="s">
        <v>107059</v>
      </c>
    </row>
    <row r="34272" spans="1:4">
      <c r="A34272" s="215" t="s">
        <v>107060</v>
      </c>
      <c r="B34272" s="215">
        <v>1</v>
      </c>
      <c r="C34272" s="216" t="s">
        <v>107061</v>
      </c>
      <c r="D34272" s="215" t="s">
        <v>107062</v>
      </c>
    </row>
    <row r="34273" spans="1:4">
      <c r="A34273" s="215" t="s">
        <v>107063</v>
      </c>
      <c r="B34273" s="215">
        <v>1</v>
      </c>
      <c r="C34273" s="216" t="s">
        <v>107064</v>
      </c>
      <c r="D34273" s="215" t="s">
        <v>107065</v>
      </c>
    </row>
    <row r="34274" spans="1:4">
      <c r="A34274" s="215" t="s">
        <v>107066</v>
      </c>
      <c r="B34274" s="215">
        <v>1</v>
      </c>
      <c r="C34274" s="216" t="s">
        <v>107067</v>
      </c>
      <c r="D34274" s="215" t="s">
        <v>107068</v>
      </c>
    </row>
    <row r="34275" spans="1:4">
      <c r="A34275" s="215" t="s">
        <v>107069</v>
      </c>
      <c r="B34275" s="215">
        <v>1</v>
      </c>
      <c r="C34275" s="216" t="s">
        <v>107070</v>
      </c>
      <c r="D34275" s="215" t="s">
        <v>107071</v>
      </c>
    </row>
    <row r="34276" spans="1:4">
      <c r="A34276" s="215" t="s">
        <v>107072</v>
      </c>
      <c r="B34276" s="215">
        <v>1</v>
      </c>
      <c r="C34276" s="216" t="s">
        <v>107073</v>
      </c>
      <c r="D34276" s="215" t="s">
        <v>107074</v>
      </c>
    </row>
    <row r="34277" spans="1:4">
      <c r="A34277" s="215" t="s">
        <v>107075</v>
      </c>
      <c r="B34277" s="215">
        <v>1</v>
      </c>
      <c r="C34277" s="216" t="s">
        <v>107076</v>
      </c>
      <c r="D34277" s="215" t="s">
        <v>107077</v>
      </c>
    </row>
    <row r="34278" spans="1:4">
      <c r="A34278" s="215" t="s">
        <v>107078</v>
      </c>
      <c r="B34278" s="215">
        <v>1</v>
      </c>
      <c r="C34278" s="216" t="s">
        <v>107079</v>
      </c>
      <c r="D34278" s="215" t="s">
        <v>107080</v>
      </c>
    </row>
    <row r="34279" spans="1:4">
      <c r="A34279" s="215" t="s">
        <v>107081</v>
      </c>
      <c r="B34279" s="215">
        <v>1</v>
      </c>
      <c r="C34279" s="216" t="s">
        <v>107082</v>
      </c>
      <c r="D34279" s="215" t="s">
        <v>107083</v>
      </c>
    </row>
    <row r="34280" spans="1:4">
      <c r="A34280" s="215" t="s">
        <v>107084</v>
      </c>
      <c r="B34280" s="215">
        <v>1</v>
      </c>
      <c r="C34280" s="216" t="s">
        <v>107085</v>
      </c>
      <c r="D34280" s="215" t="s">
        <v>107086</v>
      </c>
    </row>
    <row r="34281" spans="1:4">
      <c r="A34281" s="215" t="s">
        <v>107087</v>
      </c>
      <c r="B34281" s="215">
        <v>1</v>
      </c>
      <c r="C34281" s="216" t="s">
        <v>107088</v>
      </c>
      <c r="D34281" s="215" t="s">
        <v>107089</v>
      </c>
    </row>
    <row r="34282" spans="1:4">
      <c r="A34282" s="215" t="s">
        <v>107090</v>
      </c>
      <c r="B34282" s="215">
        <v>1</v>
      </c>
      <c r="C34282" s="216" t="s">
        <v>107091</v>
      </c>
      <c r="D34282" s="215" t="s">
        <v>105712</v>
      </c>
    </row>
    <row r="34283" spans="1:4">
      <c r="A34283" s="215" t="s">
        <v>107092</v>
      </c>
      <c r="B34283" s="215">
        <v>1</v>
      </c>
      <c r="C34283" s="216" t="s">
        <v>107093</v>
      </c>
      <c r="D34283" s="215" t="s">
        <v>107094</v>
      </c>
    </row>
    <row r="34284" spans="1:4">
      <c r="A34284" s="215" t="s">
        <v>107095</v>
      </c>
      <c r="B34284" s="215">
        <v>1</v>
      </c>
      <c r="C34284" s="216" t="s">
        <v>107096</v>
      </c>
      <c r="D34284" s="215" t="s">
        <v>107097</v>
      </c>
    </row>
    <row r="34285" spans="1:4">
      <c r="A34285" s="215" t="s">
        <v>107098</v>
      </c>
      <c r="B34285" s="215">
        <v>1</v>
      </c>
      <c r="C34285" s="216" t="s">
        <v>107099</v>
      </c>
      <c r="D34285" s="215" t="s">
        <v>107100</v>
      </c>
    </row>
    <row r="34286" spans="1:4">
      <c r="A34286" s="215" t="s">
        <v>107101</v>
      </c>
      <c r="B34286" s="215">
        <v>1</v>
      </c>
      <c r="C34286" s="216" t="s">
        <v>107102</v>
      </c>
      <c r="D34286" s="215" t="s">
        <v>107103</v>
      </c>
    </row>
    <row r="34287" spans="1:4">
      <c r="A34287" s="215" t="s">
        <v>107104</v>
      </c>
      <c r="B34287" s="215">
        <v>1</v>
      </c>
      <c r="C34287" s="216" t="s">
        <v>107105</v>
      </c>
      <c r="D34287" s="215" t="s">
        <v>107106</v>
      </c>
    </row>
    <row r="34288" spans="1:4">
      <c r="A34288" s="215" t="s">
        <v>107107</v>
      </c>
      <c r="B34288" s="215">
        <v>1</v>
      </c>
      <c r="C34288" s="216" t="s">
        <v>107108</v>
      </c>
      <c r="D34288" s="215" t="s">
        <v>107109</v>
      </c>
    </row>
    <row r="34289" spans="1:4">
      <c r="A34289" s="215" t="s">
        <v>107110</v>
      </c>
      <c r="B34289" s="215">
        <v>1</v>
      </c>
      <c r="C34289" s="216" t="s">
        <v>107111</v>
      </c>
      <c r="D34289" s="215" t="s">
        <v>107112</v>
      </c>
    </row>
    <row r="34290" spans="1:4">
      <c r="A34290" s="215" t="s">
        <v>107113</v>
      </c>
      <c r="B34290" s="215">
        <v>1</v>
      </c>
      <c r="C34290" s="216" t="s">
        <v>107114</v>
      </c>
      <c r="D34290" s="215" t="s">
        <v>107115</v>
      </c>
    </row>
    <row r="34291" spans="1:4">
      <c r="A34291" s="215" t="s">
        <v>107116</v>
      </c>
      <c r="B34291" s="215">
        <v>1</v>
      </c>
      <c r="C34291" s="216" t="s">
        <v>107117</v>
      </c>
      <c r="D34291" s="215" t="s">
        <v>107118</v>
      </c>
    </row>
    <row r="34292" spans="1:4">
      <c r="A34292" s="215" t="s">
        <v>107119</v>
      </c>
      <c r="B34292" s="215">
        <v>1</v>
      </c>
      <c r="C34292" s="216" t="s">
        <v>107120</v>
      </c>
      <c r="D34292" s="215" t="s">
        <v>107121</v>
      </c>
    </row>
    <row r="34293" spans="1:4">
      <c r="A34293" s="215" t="s">
        <v>107122</v>
      </c>
      <c r="B34293" s="215">
        <v>1</v>
      </c>
      <c r="C34293" s="216" t="s">
        <v>107123</v>
      </c>
      <c r="D34293" s="215" t="s">
        <v>107124</v>
      </c>
    </row>
    <row r="34294" spans="1:4">
      <c r="A34294" s="215" t="s">
        <v>107125</v>
      </c>
      <c r="B34294" s="215">
        <v>1</v>
      </c>
      <c r="C34294" s="216" t="s">
        <v>107126</v>
      </c>
      <c r="D34294" s="215" t="s">
        <v>107127</v>
      </c>
    </row>
    <row r="34295" spans="1:4">
      <c r="A34295" s="215" t="s">
        <v>107128</v>
      </c>
      <c r="B34295" s="215">
        <v>1</v>
      </c>
      <c r="C34295" s="216" t="s">
        <v>107129</v>
      </c>
      <c r="D34295" s="215" t="s">
        <v>107130</v>
      </c>
    </row>
    <row r="34296" spans="1:4">
      <c r="A34296" s="215" t="s">
        <v>107131</v>
      </c>
      <c r="B34296" s="215">
        <v>1</v>
      </c>
      <c r="C34296" s="216" t="s">
        <v>107132</v>
      </c>
      <c r="D34296" s="215" t="s">
        <v>107133</v>
      </c>
    </row>
    <row r="34297" spans="1:4">
      <c r="A34297" s="215" t="s">
        <v>107134</v>
      </c>
      <c r="B34297" s="215">
        <v>1</v>
      </c>
      <c r="C34297" s="216" t="s">
        <v>107135</v>
      </c>
      <c r="D34297" s="215" t="s">
        <v>107136</v>
      </c>
    </row>
    <row r="34298" spans="1:4">
      <c r="A34298" s="215" t="s">
        <v>107137</v>
      </c>
      <c r="B34298" s="215">
        <v>1</v>
      </c>
      <c r="C34298" s="216" t="s">
        <v>107138</v>
      </c>
      <c r="D34298" s="215" t="s">
        <v>107139</v>
      </c>
    </row>
    <row r="34299" spans="1:4">
      <c r="A34299" s="215" t="s">
        <v>107140</v>
      </c>
      <c r="B34299" s="215">
        <v>1</v>
      </c>
      <c r="C34299" s="216" t="s">
        <v>107141</v>
      </c>
      <c r="D34299" s="215" t="s">
        <v>107142</v>
      </c>
    </row>
    <row r="34300" spans="1:4">
      <c r="A34300" s="215" t="s">
        <v>107143</v>
      </c>
      <c r="B34300" s="215">
        <v>1</v>
      </c>
      <c r="C34300" s="216" t="s">
        <v>107144</v>
      </c>
      <c r="D34300" s="215" t="s">
        <v>107145</v>
      </c>
    </row>
    <row r="34301" spans="1:4">
      <c r="A34301" s="215" t="s">
        <v>107146</v>
      </c>
      <c r="B34301" s="215">
        <v>1</v>
      </c>
      <c r="C34301" s="216" t="s">
        <v>107147</v>
      </c>
      <c r="D34301" s="215" t="s">
        <v>107148</v>
      </c>
    </row>
    <row r="34302" spans="1:4">
      <c r="A34302" s="215" t="s">
        <v>107149</v>
      </c>
      <c r="B34302" s="215">
        <v>1</v>
      </c>
      <c r="C34302" s="216" t="s">
        <v>107150</v>
      </c>
      <c r="D34302" s="215" t="s">
        <v>107151</v>
      </c>
    </row>
    <row r="34303" spans="1:4">
      <c r="A34303" s="215" t="s">
        <v>107152</v>
      </c>
      <c r="B34303" s="215">
        <v>1</v>
      </c>
      <c r="C34303" s="216" t="s">
        <v>107153</v>
      </c>
      <c r="D34303" s="215" t="s">
        <v>107154</v>
      </c>
    </row>
    <row r="34304" spans="1:4">
      <c r="A34304" s="215" t="s">
        <v>107155</v>
      </c>
      <c r="B34304" s="215">
        <v>1</v>
      </c>
      <c r="C34304" s="216" t="s">
        <v>107156</v>
      </c>
      <c r="D34304" s="215" t="s">
        <v>107157</v>
      </c>
    </row>
    <row r="34305" spans="1:4">
      <c r="A34305" s="215" t="s">
        <v>107158</v>
      </c>
      <c r="B34305" s="215">
        <v>1</v>
      </c>
      <c r="C34305" s="216" t="s">
        <v>107159</v>
      </c>
      <c r="D34305" s="215" t="s">
        <v>107160</v>
      </c>
    </row>
    <row r="34306" spans="1:4">
      <c r="A34306" s="215" t="s">
        <v>107161</v>
      </c>
      <c r="B34306" s="215">
        <v>1</v>
      </c>
      <c r="C34306" s="216" t="s">
        <v>107162</v>
      </c>
      <c r="D34306" s="215" t="s">
        <v>105910</v>
      </c>
    </row>
    <row r="34307" spans="1:4">
      <c r="A34307" s="215" t="s">
        <v>107163</v>
      </c>
      <c r="B34307" s="215">
        <v>1</v>
      </c>
      <c r="C34307" s="216" t="s">
        <v>107164</v>
      </c>
      <c r="D34307" s="215" t="s">
        <v>107165</v>
      </c>
    </row>
    <row r="34308" spans="1:4">
      <c r="A34308" s="215" t="s">
        <v>107166</v>
      </c>
      <c r="B34308" s="215">
        <v>1</v>
      </c>
      <c r="C34308" s="216" t="s">
        <v>107167</v>
      </c>
      <c r="D34308" s="215" t="s">
        <v>107168</v>
      </c>
    </row>
    <row r="34309" spans="1:4">
      <c r="A34309" s="215" t="s">
        <v>107169</v>
      </c>
      <c r="B34309" s="215">
        <v>1</v>
      </c>
      <c r="C34309" s="216" t="s">
        <v>107170</v>
      </c>
      <c r="D34309" s="215" t="s">
        <v>107171</v>
      </c>
    </row>
    <row r="34310" spans="1:4">
      <c r="A34310" s="215" t="s">
        <v>107172</v>
      </c>
      <c r="B34310" s="215">
        <v>1</v>
      </c>
      <c r="C34310" s="216" t="s">
        <v>107173</v>
      </c>
      <c r="D34310" s="215" t="s">
        <v>107174</v>
      </c>
    </row>
    <row r="34311" spans="1:4">
      <c r="A34311" s="215" t="s">
        <v>107175</v>
      </c>
      <c r="B34311" s="215">
        <v>1</v>
      </c>
      <c r="C34311" s="216" t="s">
        <v>107176</v>
      </c>
      <c r="D34311" s="215" t="s">
        <v>107177</v>
      </c>
    </row>
    <row r="34312" spans="1:4">
      <c r="A34312" s="215" t="s">
        <v>107178</v>
      </c>
      <c r="B34312" s="215">
        <v>1</v>
      </c>
      <c r="C34312" s="216" t="s">
        <v>107179</v>
      </c>
      <c r="D34312" s="215" t="s">
        <v>107013</v>
      </c>
    </row>
    <row r="34313" spans="1:4">
      <c r="A34313" s="215" t="s">
        <v>107180</v>
      </c>
      <c r="B34313" s="215">
        <v>1</v>
      </c>
      <c r="C34313" s="216" t="s">
        <v>107181</v>
      </c>
      <c r="D34313" s="215" t="s">
        <v>107182</v>
      </c>
    </row>
    <row r="34314" spans="1:4">
      <c r="A34314" s="215" t="s">
        <v>107183</v>
      </c>
      <c r="B34314" s="215">
        <v>1</v>
      </c>
      <c r="C34314" s="216" t="s">
        <v>107184</v>
      </c>
      <c r="D34314" s="215" t="s">
        <v>107185</v>
      </c>
    </row>
    <row r="34315" spans="1:4">
      <c r="A34315" s="215" t="s">
        <v>107186</v>
      </c>
      <c r="B34315" s="215">
        <v>1</v>
      </c>
      <c r="C34315" s="216" t="s">
        <v>107187</v>
      </c>
      <c r="D34315" s="215" t="s">
        <v>107188</v>
      </c>
    </row>
    <row r="34316" spans="1:4">
      <c r="A34316" s="215" t="s">
        <v>107189</v>
      </c>
      <c r="B34316" s="215">
        <v>1</v>
      </c>
      <c r="C34316" s="216" t="s">
        <v>107190</v>
      </c>
      <c r="D34316" s="215" t="s">
        <v>107191</v>
      </c>
    </row>
    <row r="34317" spans="1:4">
      <c r="A34317" s="215" t="s">
        <v>107192</v>
      </c>
      <c r="B34317" s="215">
        <v>1</v>
      </c>
      <c r="C34317" s="216" t="s">
        <v>107193</v>
      </c>
      <c r="D34317" s="215" t="s">
        <v>107194</v>
      </c>
    </row>
    <row r="34318" spans="1:4">
      <c r="A34318" s="215" t="s">
        <v>107195</v>
      </c>
      <c r="B34318" s="215">
        <v>1</v>
      </c>
      <c r="C34318" s="216" t="s">
        <v>107196</v>
      </c>
      <c r="D34318" s="215" t="s">
        <v>106051</v>
      </c>
    </row>
    <row r="34319" spans="1:4">
      <c r="A34319" s="215" t="s">
        <v>107197</v>
      </c>
      <c r="B34319" s="215">
        <v>1</v>
      </c>
      <c r="C34319" s="216" t="s">
        <v>107198</v>
      </c>
      <c r="D34319" s="215" t="s">
        <v>106054</v>
      </c>
    </row>
    <row r="34320" spans="1:4">
      <c r="A34320" s="215" t="s">
        <v>107199</v>
      </c>
      <c r="B34320" s="215">
        <v>1</v>
      </c>
      <c r="C34320" s="216" t="s">
        <v>107200</v>
      </c>
      <c r="D34320" s="215" t="s">
        <v>106057</v>
      </c>
    </row>
    <row r="34321" spans="1:4">
      <c r="A34321" s="215" t="s">
        <v>107201</v>
      </c>
      <c r="B34321" s="215">
        <v>1</v>
      </c>
      <c r="C34321" s="216" t="s">
        <v>107202</v>
      </c>
      <c r="D34321" s="215" t="s">
        <v>107203</v>
      </c>
    </row>
    <row r="34322" spans="1:4">
      <c r="A34322" s="215" t="s">
        <v>107204</v>
      </c>
      <c r="B34322" s="215">
        <v>1</v>
      </c>
      <c r="C34322" s="216" t="s">
        <v>107205</v>
      </c>
      <c r="D34322" s="215" t="s">
        <v>107206</v>
      </c>
    </row>
    <row r="34323" spans="1:4">
      <c r="A34323" s="215" t="s">
        <v>107207</v>
      </c>
      <c r="B34323" s="215">
        <v>1</v>
      </c>
      <c r="C34323" s="216" t="s">
        <v>107208</v>
      </c>
      <c r="D34323" s="215" t="s">
        <v>107209</v>
      </c>
    </row>
    <row r="34324" spans="1:4">
      <c r="A34324" s="215" t="s">
        <v>107210</v>
      </c>
      <c r="B34324" s="215">
        <v>1</v>
      </c>
      <c r="C34324" s="216" t="s">
        <v>107211</v>
      </c>
      <c r="D34324" s="215" t="s">
        <v>107212</v>
      </c>
    </row>
    <row r="34325" spans="1:4">
      <c r="A34325" s="215" t="s">
        <v>107213</v>
      </c>
      <c r="B34325" s="215">
        <v>1</v>
      </c>
      <c r="C34325" s="216" t="s">
        <v>107214</v>
      </c>
      <c r="D34325" s="215" t="s">
        <v>107215</v>
      </c>
    </row>
    <row r="34326" spans="1:4">
      <c r="A34326" s="215" t="s">
        <v>107216</v>
      </c>
      <c r="B34326" s="215">
        <v>1</v>
      </c>
      <c r="C34326" s="216" t="s">
        <v>107217</v>
      </c>
      <c r="D34326" s="215" t="s">
        <v>107218</v>
      </c>
    </row>
    <row r="34327" spans="1:4">
      <c r="A34327" s="215" t="s">
        <v>107219</v>
      </c>
      <c r="B34327" s="215">
        <v>1</v>
      </c>
      <c r="C34327" s="216" t="s">
        <v>107220</v>
      </c>
      <c r="D34327" s="215" t="s">
        <v>107221</v>
      </c>
    </row>
    <row r="34328" spans="1:4">
      <c r="A34328" s="215" t="s">
        <v>107222</v>
      </c>
      <c r="B34328" s="215">
        <v>1</v>
      </c>
      <c r="C34328" s="216" t="s">
        <v>107223</v>
      </c>
      <c r="D34328" s="215" t="s">
        <v>107224</v>
      </c>
    </row>
    <row r="34329" spans="1:4">
      <c r="A34329" s="215" t="s">
        <v>107225</v>
      </c>
      <c r="B34329" s="215">
        <v>1</v>
      </c>
      <c r="C34329" s="216" t="s">
        <v>107226</v>
      </c>
      <c r="D34329" s="215" t="s">
        <v>107227</v>
      </c>
    </row>
    <row r="34330" spans="1:4">
      <c r="A34330" s="215" t="s">
        <v>107228</v>
      </c>
      <c r="B34330" s="215">
        <v>1</v>
      </c>
      <c r="C34330" s="216" t="s">
        <v>107229</v>
      </c>
      <c r="D34330" s="215" t="s">
        <v>107230</v>
      </c>
    </row>
    <row r="34331" spans="1:4">
      <c r="A34331" s="215" t="s">
        <v>107231</v>
      </c>
      <c r="B34331" s="215">
        <v>1</v>
      </c>
      <c r="C34331" s="216" t="s">
        <v>107232</v>
      </c>
      <c r="D34331" s="215" t="s">
        <v>107233</v>
      </c>
    </row>
    <row r="34332" spans="1:4">
      <c r="A34332" s="215" t="s">
        <v>107234</v>
      </c>
      <c r="B34332" s="215">
        <v>1</v>
      </c>
      <c r="C34332" s="216" t="s">
        <v>107235</v>
      </c>
      <c r="D34332" s="215" t="s">
        <v>107236</v>
      </c>
    </row>
    <row r="34333" spans="1:4">
      <c r="A34333" s="215" t="s">
        <v>107237</v>
      </c>
      <c r="B34333" s="215">
        <v>1</v>
      </c>
      <c r="C34333" s="216" t="s">
        <v>107238</v>
      </c>
      <c r="D34333" s="215" t="s">
        <v>107239</v>
      </c>
    </row>
    <row r="34334" spans="1:4">
      <c r="A34334" s="215" t="s">
        <v>107240</v>
      </c>
      <c r="B34334" s="215">
        <v>1</v>
      </c>
      <c r="C34334" s="216" t="s">
        <v>107241</v>
      </c>
      <c r="D34334" s="215" t="s">
        <v>107242</v>
      </c>
    </row>
    <row r="34335" spans="1:4">
      <c r="A34335" s="215" t="s">
        <v>107243</v>
      </c>
      <c r="B34335" s="215">
        <v>1</v>
      </c>
      <c r="C34335" s="216" t="s">
        <v>107244</v>
      </c>
      <c r="D34335" s="215" t="s">
        <v>107245</v>
      </c>
    </row>
    <row r="34336" spans="1:4">
      <c r="A34336" s="215" t="s">
        <v>107246</v>
      </c>
      <c r="B34336" s="215">
        <v>1</v>
      </c>
      <c r="C34336" s="216" t="s">
        <v>107247</v>
      </c>
      <c r="D34336" s="215" t="s">
        <v>107248</v>
      </c>
    </row>
    <row r="34337" spans="1:4">
      <c r="A34337" s="215" t="s">
        <v>107249</v>
      </c>
      <c r="B34337" s="215">
        <v>1</v>
      </c>
      <c r="C34337" s="216" t="s">
        <v>107250</v>
      </c>
      <c r="D34337" s="215" t="s">
        <v>107251</v>
      </c>
    </row>
    <row r="34338" spans="1:4">
      <c r="A34338" s="215" t="s">
        <v>107252</v>
      </c>
      <c r="B34338" s="215">
        <v>1</v>
      </c>
      <c r="C34338" s="216" t="s">
        <v>107253</v>
      </c>
      <c r="D34338" s="215" t="s">
        <v>107254</v>
      </c>
    </row>
    <row r="34339" spans="1:4">
      <c r="A34339" s="215" t="s">
        <v>107255</v>
      </c>
      <c r="B34339" s="215">
        <v>1</v>
      </c>
      <c r="C34339" s="216" t="s">
        <v>107256</v>
      </c>
      <c r="D34339" s="215" t="s">
        <v>107257</v>
      </c>
    </row>
    <row r="34340" spans="1:4">
      <c r="A34340" s="215" t="s">
        <v>107258</v>
      </c>
      <c r="B34340" s="215">
        <v>1</v>
      </c>
      <c r="C34340" s="216" t="s">
        <v>107259</v>
      </c>
      <c r="D34340" s="215" t="s">
        <v>107260</v>
      </c>
    </row>
    <row r="34341" spans="1:4">
      <c r="A34341" s="215" t="s">
        <v>107261</v>
      </c>
      <c r="B34341" s="215">
        <v>1</v>
      </c>
      <c r="C34341" s="216" t="s">
        <v>107262</v>
      </c>
      <c r="D34341" s="215" t="s">
        <v>107263</v>
      </c>
    </row>
    <row r="34342" spans="1:4">
      <c r="A34342" s="215" t="s">
        <v>107264</v>
      </c>
      <c r="B34342" s="215">
        <v>1</v>
      </c>
      <c r="C34342" s="216" t="s">
        <v>107265</v>
      </c>
      <c r="D34342" s="215" t="s">
        <v>107266</v>
      </c>
    </row>
    <row r="34343" spans="1:4">
      <c r="A34343" s="215" t="s">
        <v>107267</v>
      </c>
      <c r="B34343" s="215">
        <v>1</v>
      </c>
      <c r="C34343" s="216" t="s">
        <v>107268</v>
      </c>
      <c r="D34343" s="215" t="s">
        <v>107269</v>
      </c>
    </row>
    <row r="34344" spans="1:4">
      <c r="A34344" s="215" t="s">
        <v>107270</v>
      </c>
      <c r="B34344" s="215">
        <v>1</v>
      </c>
      <c r="C34344" s="216" t="s">
        <v>107271</v>
      </c>
      <c r="D34344" s="215" t="s">
        <v>107272</v>
      </c>
    </row>
    <row r="34345" spans="1:4">
      <c r="A34345" s="215" t="s">
        <v>107273</v>
      </c>
      <c r="B34345" s="215">
        <v>1</v>
      </c>
      <c r="C34345" s="216" t="s">
        <v>107274</v>
      </c>
      <c r="D34345" s="215" t="s">
        <v>107275</v>
      </c>
    </row>
    <row r="34346" spans="1:4">
      <c r="A34346" s="215" t="s">
        <v>107276</v>
      </c>
      <c r="B34346" s="215">
        <v>1</v>
      </c>
      <c r="C34346" s="216" t="s">
        <v>107277</v>
      </c>
      <c r="D34346" s="215" t="s">
        <v>107278</v>
      </c>
    </row>
    <row r="34347" spans="1:4">
      <c r="A34347" s="215" t="s">
        <v>107279</v>
      </c>
      <c r="B34347" s="215">
        <v>1</v>
      </c>
      <c r="C34347" s="216" t="s">
        <v>107280</v>
      </c>
      <c r="D34347" s="215" t="s">
        <v>107281</v>
      </c>
    </row>
    <row r="34348" spans="1:4">
      <c r="A34348" s="215" t="s">
        <v>107282</v>
      </c>
      <c r="B34348" s="215">
        <v>1</v>
      </c>
      <c r="C34348" s="216" t="s">
        <v>107283</v>
      </c>
      <c r="D34348" s="215" t="s">
        <v>107284</v>
      </c>
    </row>
    <row r="34349" spans="1:4">
      <c r="A34349" s="215" t="s">
        <v>107285</v>
      </c>
      <c r="B34349" s="215">
        <v>1</v>
      </c>
      <c r="C34349" s="216" t="s">
        <v>107286</v>
      </c>
      <c r="D34349" s="215" t="s">
        <v>107287</v>
      </c>
    </row>
    <row r="34350" spans="1:4">
      <c r="A34350" s="215" t="s">
        <v>107288</v>
      </c>
      <c r="B34350" s="215">
        <v>1</v>
      </c>
      <c r="C34350" s="216" t="s">
        <v>107289</v>
      </c>
      <c r="D34350" s="215" t="s">
        <v>107290</v>
      </c>
    </row>
    <row r="34351" spans="1:4">
      <c r="A34351" s="215" t="s">
        <v>107291</v>
      </c>
      <c r="B34351" s="215">
        <v>1</v>
      </c>
      <c r="C34351" s="216" t="s">
        <v>107292</v>
      </c>
      <c r="D34351" s="215" t="s">
        <v>107293</v>
      </c>
    </row>
    <row r="34352" spans="1:4">
      <c r="A34352" s="215" t="s">
        <v>107294</v>
      </c>
      <c r="B34352" s="215">
        <v>1</v>
      </c>
      <c r="C34352" s="216" t="s">
        <v>107295</v>
      </c>
      <c r="D34352" s="215" t="s">
        <v>107296</v>
      </c>
    </row>
    <row r="34353" spans="1:4">
      <c r="A34353" s="215" t="s">
        <v>107297</v>
      </c>
      <c r="B34353" s="215">
        <v>1</v>
      </c>
      <c r="C34353" s="216" t="s">
        <v>107298</v>
      </c>
      <c r="D34353" s="215" t="s">
        <v>107299</v>
      </c>
    </row>
    <row r="34354" spans="1:4">
      <c r="A34354" s="215" t="s">
        <v>107300</v>
      </c>
      <c r="B34354" s="215">
        <v>1</v>
      </c>
      <c r="C34354" s="216" t="s">
        <v>107301</v>
      </c>
      <c r="D34354" s="215" t="s">
        <v>107302</v>
      </c>
    </row>
    <row r="34355" spans="1:4">
      <c r="A34355" s="215" t="s">
        <v>107303</v>
      </c>
      <c r="B34355" s="215">
        <v>1</v>
      </c>
      <c r="C34355" s="216" t="s">
        <v>107304</v>
      </c>
      <c r="D34355" s="215" t="s">
        <v>107305</v>
      </c>
    </row>
    <row r="34356" spans="1:4">
      <c r="A34356" s="215" t="s">
        <v>107306</v>
      </c>
      <c r="B34356" s="215">
        <v>1</v>
      </c>
      <c r="C34356" s="216" t="s">
        <v>107307</v>
      </c>
      <c r="D34356" s="215" t="s">
        <v>107308</v>
      </c>
    </row>
    <row r="34357" spans="1:4">
      <c r="A34357" s="215" t="s">
        <v>107309</v>
      </c>
      <c r="B34357" s="215">
        <v>1</v>
      </c>
      <c r="C34357" s="216" t="s">
        <v>107310</v>
      </c>
      <c r="D34357" s="215" t="s">
        <v>107311</v>
      </c>
    </row>
    <row r="34358" spans="1:4">
      <c r="A34358" s="215" t="s">
        <v>107312</v>
      </c>
      <c r="B34358" s="215">
        <v>1</v>
      </c>
      <c r="C34358" s="216" t="s">
        <v>107313</v>
      </c>
      <c r="D34358" s="215" t="s">
        <v>107314</v>
      </c>
    </row>
    <row r="34359" spans="1:4">
      <c r="A34359" s="215" t="s">
        <v>107315</v>
      </c>
      <c r="B34359" s="215">
        <v>1</v>
      </c>
      <c r="C34359" s="216" t="s">
        <v>107316</v>
      </c>
      <c r="D34359" s="215" t="s">
        <v>107317</v>
      </c>
    </row>
    <row r="34360" spans="1:4">
      <c r="A34360" s="215" t="s">
        <v>107318</v>
      </c>
      <c r="B34360" s="215">
        <v>1</v>
      </c>
      <c r="C34360" s="216" t="s">
        <v>107319</v>
      </c>
      <c r="D34360" s="215" t="s">
        <v>107320</v>
      </c>
    </row>
    <row r="34361" spans="1:4">
      <c r="A34361" s="215" t="s">
        <v>107321</v>
      </c>
      <c r="B34361" s="215">
        <v>1</v>
      </c>
      <c r="C34361" s="216" t="s">
        <v>107322</v>
      </c>
      <c r="D34361" s="215" t="s">
        <v>107323</v>
      </c>
    </row>
    <row r="34362" spans="1:4">
      <c r="A34362" s="215" t="s">
        <v>107324</v>
      </c>
      <c r="B34362" s="215">
        <v>1</v>
      </c>
      <c r="C34362" s="216" t="s">
        <v>107325</v>
      </c>
      <c r="D34362" s="215" t="s">
        <v>107326</v>
      </c>
    </row>
    <row r="34363" spans="1:4">
      <c r="A34363" s="215" t="s">
        <v>107327</v>
      </c>
      <c r="B34363" s="215">
        <v>1</v>
      </c>
      <c r="C34363" s="216" t="s">
        <v>107328</v>
      </c>
      <c r="D34363" s="215" t="s">
        <v>107329</v>
      </c>
    </row>
    <row r="34364" spans="1:4">
      <c r="A34364" s="215" t="s">
        <v>107330</v>
      </c>
      <c r="B34364" s="215">
        <v>1</v>
      </c>
      <c r="C34364" s="216" t="s">
        <v>107331</v>
      </c>
      <c r="D34364" s="215" t="s">
        <v>107332</v>
      </c>
    </row>
    <row r="34365" spans="1:4">
      <c r="A34365" s="215" t="s">
        <v>107333</v>
      </c>
      <c r="B34365" s="215">
        <v>1</v>
      </c>
      <c r="C34365" s="216" t="s">
        <v>107334</v>
      </c>
      <c r="D34365" s="215" t="s">
        <v>107335</v>
      </c>
    </row>
    <row r="34366" spans="1:4">
      <c r="A34366" s="215" t="s">
        <v>107336</v>
      </c>
      <c r="B34366" s="215">
        <v>1</v>
      </c>
      <c r="C34366" s="216" t="s">
        <v>107337</v>
      </c>
      <c r="D34366" s="215" t="s">
        <v>107338</v>
      </c>
    </row>
    <row r="34367" spans="1:4">
      <c r="A34367" s="215" t="s">
        <v>107339</v>
      </c>
      <c r="B34367" s="215">
        <v>1</v>
      </c>
      <c r="C34367" s="216" t="s">
        <v>107340</v>
      </c>
      <c r="D34367" s="215" t="s">
        <v>107341</v>
      </c>
    </row>
    <row r="34368" spans="1:4">
      <c r="A34368" s="215" t="s">
        <v>107342</v>
      </c>
      <c r="B34368" s="215">
        <v>1</v>
      </c>
      <c r="C34368" s="216" t="s">
        <v>107343</v>
      </c>
      <c r="D34368" s="215" t="s">
        <v>107344</v>
      </c>
    </row>
    <row r="34369" spans="1:4">
      <c r="A34369" s="215" t="s">
        <v>107345</v>
      </c>
      <c r="B34369" s="215">
        <v>1</v>
      </c>
      <c r="C34369" s="216" t="s">
        <v>107346</v>
      </c>
      <c r="D34369" s="215" t="s">
        <v>107347</v>
      </c>
    </row>
    <row r="34370" spans="1:4">
      <c r="A34370" s="215" t="s">
        <v>107348</v>
      </c>
      <c r="B34370" s="215">
        <v>1</v>
      </c>
      <c r="C34370" s="216" t="s">
        <v>107349</v>
      </c>
      <c r="D34370" s="215" t="s">
        <v>107350</v>
      </c>
    </row>
    <row r="34371" spans="1:4">
      <c r="A34371" s="215" t="s">
        <v>107351</v>
      </c>
      <c r="B34371" s="215">
        <v>1</v>
      </c>
      <c r="C34371" s="216" t="s">
        <v>107352</v>
      </c>
      <c r="D34371" s="215" t="s">
        <v>107353</v>
      </c>
    </row>
    <row r="34372" spans="1:4">
      <c r="A34372" s="215" t="s">
        <v>107354</v>
      </c>
      <c r="B34372" s="215">
        <v>1</v>
      </c>
      <c r="C34372" s="216" t="s">
        <v>107355</v>
      </c>
      <c r="D34372" s="215" t="s">
        <v>107356</v>
      </c>
    </row>
    <row r="34373" spans="1:4">
      <c r="A34373" s="215" t="s">
        <v>107357</v>
      </c>
      <c r="B34373" s="215">
        <v>1</v>
      </c>
      <c r="C34373" s="216" t="s">
        <v>107358</v>
      </c>
      <c r="D34373" s="215" t="s">
        <v>107359</v>
      </c>
    </row>
    <row r="34374" spans="1:4">
      <c r="A34374" s="215" t="s">
        <v>107360</v>
      </c>
      <c r="B34374" s="215">
        <v>1</v>
      </c>
      <c r="C34374" s="216" t="s">
        <v>107361</v>
      </c>
      <c r="D34374" s="215" t="s">
        <v>107362</v>
      </c>
    </row>
    <row r="34375" spans="1:4">
      <c r="A34375" s="215" t="s">
        <v>107363</v>
      </c>
      <c r="B34375" s="215">
        <v>1</v>
      </c>
      <c r="C34375" s="216" t="s">
        <v>107364</v>
      </c>
      <c r="D34375" s="215" t="s">
        <v>107365</v>
      </c>
    </row>
    <row r="34376" spans="1:4">
      <c r="A34376" s="215" t="s">
        <v>107366</v>
      </c>
      <c r="B34376" s="215">
        <v>1</v>
      </c>
      <c r="C34376" s="216" t="s">
        <v>107367</v>
      </c>
      <c r="D34376" s="215" t="s">
        <v>107368</v>
      </c>
    </row>
    <row r="34377" spans="1:4">
      <c r="A34377" s="215" t="s">
        <v>107369</v>
      </c>
      <c r="B34377" s="215">
        <v>1</v>
      </c>
      <c r="C34377" s="216" t="s">
        <v>107370</v>
      </c>
      <c r="D34377" s="215" t="s">
        <v>107371</v>
      </c>
    </row>
    <row r="34378" spans="1:4">
      <c r="A34378" s="215" t="s">
        <v>107372</v>
      </c>
      <c r="B34378" s="215">
        <v>1</v>
      </c>
      <c r="C34378" s="216" t="s">
        <v>107373</v>
      </c>
      <c r="D34378" s="215" t="s">
        <v>107374</v>
      </c>
    </row>
    <row r="34379" spans="1:4">
      <c r="A34379" s="215" t="s">
        <v>107375</v>
      </c>
      <c r="B34379" s="215">
        <v>1</v>
      </c>
      <c r="C34379" s="216" t="s">
        <v>107376</v>
      </c>
      <c r="D34379" s="215" t="s">
        <v>107377</v>
      </c>
    </row>
    <row r="34380" spans="1:4">
      <c r="A34380" s="215" t="s">
        <v>107378</v>
      </c>
      <c r="B34380" s="215">
        <v>1</v>
      </c>
      <c r="C34380" s="216" t="s">
        <v>107379</v>
      </c>
      <c r="D34380" s="215" t="s">
        <v>107380</v>
      </c>
    </row>
    <row r="34381" spans="1:4">
      <c r="A34381" s="215" t="s">
        <v>107381</v>
      </c>
      <c r="B34381" s="215">
        <v>1</v>
      </c>
      <c r="C34381" s="216" t="s">
        <v>107382</v>
      </c>
      <c r="D34381" s="215" t="s">
        <v>107383</v>
      </c>
    </row>
    <row r="34382" spans="1:4">
      <c r="A34382" s="215" t="s">
        <v>107384</v>
      </c>
      <c r="B34382" s="215">
        <v>1</v>
      </c>
      <c r="C34382" s="216" t="s">
        <v>107385</v>
      </c>
      <c r="D34382" s="215" t="s">
        <v>107386</v>
      </c>
    </row>
    <row r="34383" spans="1:4">
      <c r="A34383" s="215" t="s">
        <v>107387</v>
      </c>
      <c r="B34383" s="215">
        <v>1</v>
      </c>
      <c r="C34383" s="216" t="s">
        <v>107388</v>
      </c>
      <c r="D34383" s="215" t="s">
        <v>107389</v>
      </c>
    </row>
    <row r="34384" spans="1:4">
      <c r="A34384" s="215" t="s">
        <v>107390</v>
      </c>
      <c r="B34384" s="215">
        <v>1</v>
      </c>
      <c r="C34384" s="216" t="s">
        <v>107391</v>
      </c>
      <c r="D34384" s="215" t="s">
        <v>107392</v>
      </c>
    </row>
    <row r="34385" spans="1:4">
      <c r="A34385" s="215" t="s">
        <v>107393</v>
      </c>
      <c r="B34385" s="215">
        <v>1</v>
      </c>
      <c r="C34385" s="216" t="s">
        <v>107394</v>
      </c>
      <c r="D34385" s="215" t="s">
        <v>107395</v>
      </c>
    </row>
    <row r="34386" spans="1:4">
      <c r="A34386" s="215" t="s">
        <v>107396</v>
      </c>
      <c r="B34386" s="215">
        <v>1</v>
      </c>
      <c r="C34386" s="216" t="s">
        <v>107397</v>
      </c>
      <c r="D34386" s="215" t="s">
        <v>106704</v>
      </c>
    </row>
    <row r="34387" spans="1:4">
      <c r="A34387" s="215" t="s">
        <v>107398</v>
      </c>
      <c r="B34387" s="215">
        <v>1</v>
      </c>
      <c r="C34387" s="216" t="s">
        <v>107399</v>
      </c>
      <c r="D34387" s="215" t="s">
        <v>106707</v>
      </c>
    </row>
    <row r="34388" spans="1:4">
      <c r="A34388" s="215" t="s">
        <v>107400</v>
      </c>
      <c r="B34388" s="215">
        <v>1</v>
      </c>
      <c r="C34388" s="216" t="s">
        <v>107401</v>
      </c>
      <c r="D34388" s="215" t="s">
        <v>106710</v>
      </c>
    </row>
    <row r="34389" spans="1:4">
      <c r="A34389" s="215" t="s">
        <v>107402</v>
      </c>
      <c r="B34389" s="215">
        <v>1</v>
      </c>
      <c r="C34389" s="216" t="s">
        <v>107403</v>
      </c>
      <c r="D34389" s="215" t="s">
        <v>106713</v>
      </c>
    </row>
    <row r="34390" spans="1:4">
      <c r="A34390" s="215" t="s">
        <v>107404</v>
      </c>
      <c r="B34390" s="215">
        <v>1</v>
      </c>
      <c r="C34390" s="216" t="s">
        <v>107405</v>
      </c>
      <c r="D34390" s="215" t="s">
        <v>106719</v>
      </c>
    </row>
    <row r="34391" spans="1:4">
      <c r="A34391" s="215" t="s">
        <v>107406</v>
      </c>
      <c r="B34391" s="215">
        <v>1</v>
      </c>
      <c r="C34391" s="216" t="s">
        <v>107407</v>
      </c>
      <c r="D34391" s="215" t="s">
        <v>106716</v>
      </c>
    </row>
    <row r="34392" spans="1:4">
      <c r="A34392" s="215" t="s">
        <v>107408</v>
      </c>
      <c r="B34392" s="215">
        <v>1</v>
      </c>
      <c r="C34392" s="216" t="s">
        <v>107409</v>
      </c>
      <c r="D34392" s="215" t="s">
        <v>106722</v>
      </c>
    </row>
    <row r="34393" spans="1:4">
      <c r="A34393" s="215" t="s">
        <v>107410</v>
      </c>
      <c r="B34393" s="215">
        <v>1</v>
      </c>
      <c r="C34393" s="216" t="s">
        <v>107411</v>
      </c>
      <c r="D34393" s="215" t="s">
        <v>107412</v>
      </c>
    </row>
    <row r="34394" spans="1:4">
      <c r="A34394" s="215" t="s">
        <v>107413</v>
      </c>
      <c r="B34394" s="215">
        <v>1</v>
      </c>
      <c r="C34394" s="216" t="s">
        <v>107414</v>
      </c>
      <c r="D34394" s="215" t="s">
        <v>106731</v>
      </c>
    </row>
    <row r="34395" spans="1:4">
      <c r="A34395" s="215" t="s">
        <v>107415</v>
      </c>
      <c r="B34395" s="215">
        <v>1</v>
      </c>
      <c r="C34395" s="216" t="s">
        <v>107416</v>
      </c>
      <c r="D34395" s="215" t="s">
        <v>106734</v>
      </c>
    </row>
    <row r="34396" spans="1:4">
      <c r="A34396" s="215" t="s">
        <v>107417</v>
      </c>
      <c r="B34396" s="215">
        <v>1</v>
      </c>
      <c r="C34396" s="216" t="s">
        <v>107418</v>
      </c>
      <c r="D34396" s="215" t="s">
        <v>106737</v>
      </c>
    </row>
    <row r="34397" spans="1:4">
      <c r="A34397" s="215" t="s">
        <v>107419</v>
      </c>
      <c r="B34397" s="215">
        <v>1</v>
      </c>
      <c r="C34397" s="216" t="s">
        <v>107420</v>
      </c>
      <c r="D34397" s="215" t="s">
        <v>106740</v>
      </c>
    </row>
    <row r="34398" spans="1:4">
      <c r="A34398" s="215" t="s">
        <v>107421</v>
      </c>
      <c r="B34398" s="215">
        <v>1</v>
      </c>
      <c r="C34398" s="216" t="s">
        <v>107422</v>
      </c>
      <c r="D34398" s="215" t="s">
        <v>106743</v>
      </c>
    </row>
    <row r="34399" spans="1:4">
      <c r="A34399" s="215" t="s">
        <v>107423</v>
      </c>
      <c r="B34399" s="215">
        <v>1</v>
      </c>
      <c r="C34399" s="216" t="s">
        <v>107424</v>
      </c>
      <c r="D34399" s="215" t="s">
        <v>107425</v>
      </c>
    </row>
    <row r="34400" spans="1:4">
      <c r="A34400" s="215" t="s">
        <v>107426</v>
      </c>
      <c r="B34400" s="215">
        <v>1</v>
      </c>
      <c r="C34400" s="216" t="s">
        <v>107427</v>
      </c>
      <c r="D34400" s="215" t="s">
        <v>107428</v>
      </c>
    </row>
    <row r="34401" spans="1:4">
      <c r="A34401" s="215" t="s">
        <v>107429</v>
      </c>
      <c r="B34401" s="215">
        <v>1</v>
      </c>
      <c r="C34401" s="216" t="s">
        <v>107430</v>
      </c>
      <c r="D34401" s="215" t="s">
        <v>106752</v>
      </c>
    </row>
    <row r="34402" spans="1:4">
      <c r="A34402" s="215" t="s">
        <v>107431</v>
      </c>
      <c r="B34402" s="215">
        <v>1</v>
      </c>
      <c r="C34402" s="216" t="s">
        <v>107432</v>
      </c>
      <c r="D34402" s="215" t="s">
        <v>107433</v>
      </c>
    </row>
    <row r="34403" spans="1:4">
      <c r="A34403" s="215" t="s">
        <v>107434</v>
      </c>
      <c r="B34403" s="215">
        <v>1</v>
      </c>
      <c r="C34403" s="216" t="s">
        <v>107435</v>
      </c>
      <c r="D34403" s="215" t="s">
        <v>107436</v>
      </c>
    </row>
    <row r="34404" spans="1:4">
      <c r="A34404" s="215" t="s">
        <v>107437</v>
      </c>
      <c r="B34404" s="215">
        <v>1</v>
      </c>
      <c r="C34404" s="216" t="s">
        <v>107438</v>
      </c>
      <c r="D34404" s="215" t="s">
        <v>107439</v>
      </c>
    </row>
    <row r="34405" spans="1:4">
      <c r="A34405" s="215" t="s">
        <v>107440</v>
      </c>
      <c r="B34405" s="215">
        <v>1</v>
      </c>
      <c r="C34405" s="216" t="s">
        <v>107441</v>
      </c>
      <c r="D34405" s="215" t="s">
        <v>107442</v>
      </c>
    </row>
    <row r="34406" spans="1:4">
      <c r="A34406" s="215" t="s">
        <v>107443</v>
      </c>
      <c r="B34406" s="215">
        <v>1</v>
      </c>
      <c r="C34406" s="216" t="s">
        <v>107444</v>
      </c>
      <c r="D34406" s="215" t="s">
        <v>107445</v>
      </c>
    </row>
    <row r="34407" spans="1:4">
      <c r="A34407" s="215" t="s">
        <v>107446</v>
      </c>
      <c r="B34407" s="215">
        <v>1</v>
      </c>
      <c r="C34407" s="216" t="s">
        <v>107447</v>
      </c>
      <c r="D34407" s="215" t="s">
        <v>107448</v>
      </c>
    </row>
    <row r="34408" spans="1:4">
      <c r="A34408" s="215" t="s">
        <v>107449</v>
      </c>
      <c r="B34408" s="215">
        <v>1</v>
      </c>
      <c r="C34408" s="216" t="s">
        <v>107450</v>
      </c>
      <c r="D34408" s="215" t="s">
        <v>107451</v>
      </c>
    </row>
    <row r="34409" spans="1:4">
      <c r="A34409" s="215" t="s">
        <v>107452</v>
      </c>
      <c r="B34409" s="215">
        <v>1</v>
      </c>
      <c r="C34409" s="216" t="s">
        <v>107453</v>
      </c>
      <c r="D34409" s="215" t="s">
        <v>106809</v>
      </c>
    </row>
    <row r="34410" spans="1:4">
      <c r="A34410" s="215" t="s">
        <v>107454</v>
      </c>
      <c r="B34410" s="215">
        <v>1</v>
      </c>
      <c r="C34410" s="216" t="s">
        <v>107455</v>
      </c>
      <c r="D34410" s="215" t="s">
        <v>107456</v>
      </c>
    </row>
    <row r="34411" spans="1:4">
      <c r="A34411" s="215" t="s">
        <v>107457</v>
      </c>
      <c r="B34411" s="215">
        <v>1</v>
      </c>
      <c r="C34411" s="216" t="s">
        <v>107458</v>
      </c>
      <c r="D34411" s="215" t="s">
        <v>107459</v>
      </c>
    </row>
    <row r="34412" spans="1:4">
      <c r="A34412" s="215" t="s">
        <v>107460</v>
      </c>
      <c r="B34412" s="215">
        <v>1</v>
      </c>
      <c r="C34412" s="216" t="s">
        <v>107461</v>
      </c>
      <c r="D34412" s="215" t="s">
        <v>106824</v>
      </c>
    </row>
    <row r="34413" spans="1:4">
      <c r="A34413" s="215" t="s">
        <v>107462</v>
      </c>
      <c r="B34413" s="215">
        <v>1</v>
      </c>
      <c r="C34413" s="216" t="s">
        <v>107463</v>
      </c>
      <c r="D34413" s="215" t="s">
        <v>107464</v>
      </c>
    </row>
    <row r="34414" spans="1:4">
      <c r="A34414" s="215" t="s">
        <v>107465</v>
      </c>
      <c r="B34414" s="215">
        <v>1</v>
      </c>
      <c r="C34414" s="216" t="s">
        <v>107466</v>
      </c>
      <c r="D34414" s="215" t="s">
        <v>107467</v>
      </c>
    </row>
    <row r="34415" spans="1:4">
      <c r="A34415" s="215" t="s">
        <v>107468</v>
      </c>
      <c r="B34415" s="215">
        <v>1</v>
      </c>
      <c r="C34415" s="216" t="s">
        <v>107469</v>
      </c>
      <c r="D34415" s="215" t="s">
        <v>106839</v>
      </c>
    </row>
    <row r="34416" spans="1:4">
      <c r="A34416" s="215" t="s">
        <v>107470</v>
      </c>
      <c r="B34416" s="215">
        <v>1</v>
      </c>
      <c r="C34416" s="216" t="s">
        <v>107471</v>
      </c>
      <c r="D34416" s="215" t="s">
        <v>107472</v>
      </c>
    </row>
    <row r="34417" spans="1:4">
      <c r="A34417" s="215" t="s">
        <v>107473</v>
      </c>
      <c r="B34417" s="215">
        <v>1</v>
      </c>
      <c r="C34417" s="216" t="s">
        <v>107474</v>
      </c>
      <c r="D34417" s="215" t="s">
        <v>107475</v>
      </c>
    </row>
    <row r="34418" spans="1:4">
      <c r="A34418" s="215" t="s">
        <v>107476</v>
      </c>
      <c r="B34418" s="215">
        <v>1</v>
      </c>
      <c r="C34418" s="216" t="s">
        <v>107477</v>
      </c>
      <c r="D34418" s="215" t="s">
        <v>107478</v>
      </c>
    </row>
    <row r="34419" spans="1:4">
      <c r="A34419" s="215" t="s">
        <v>107479</v>
      </c>
      <c r="B34419" s="215">
        <v>1</v>
      </c>
      <c r="C34419" s="216" t="s">
        <v>107480</v>
      </c>
      <c r="D34419" s="215" t="s">
        <v>107481</v>
      </c>
    </row>
    <row r="34420" spans="1:4">
      <c r="A34420" s="215" t="s">
        <v>107482</v>
      </c>
      <c r="B34420" s="215">
        <v>1</v>
      </c>
      <c r="C34420" s="216" t="s">
        <v>107483</v>
      </c>
      <c r="D34420" s="215" t="s">
        <v>107484</v>
      </c>
    </row>
    <row r="34421" spans="1:4">
      <c r="A34421" s="215" t="s">
        <v>107485</v>
      </c>
      <c r="B34421" s="215">
        <v>1</v>
      </c>
      <c r="C34421" s="216" t="s">
        <v>107486</v>
      </c>
      <c r="D34421" s="215" t="s">
        <v>107487</v>
      </c>
    </row>
    <row r="34422" spans="1:4">
      <c r="A34422" s="215" t="s">
        <v>107488</v>
      </c>
      <c r="B34422" s="215">
        <v>1</v>
      </c>
      <c r="C34422" s="216" t="s">
        <v>107489</v>
      </c>
      <c r="D34422" s="215" t="s">
        <v>107490</v>
      </c>
    </row>
    <row r="34423" spans="1:4">
      <c r="A34423" s="215" t="s">
        <v>107491</v>
      </c>
      <c r="B34423" s="215">
        <v>1</v>
      </c>
      <c r="C34423" s="216" t="s">
        <v>107492</v>
      </c>
      <c r="D34423" s="215" t="s">
        <v>107493</v>
      </c>
    </row>
    <row r="34424" spans="1:4">
      <c r="A34424" s="215" t="s">
        <v>107494</v>
      </c>
      <c r="B34424" s="215">
        <v>1</v>
      </c>
      <c r="C34424" s="216" t="s">
        <v>107495</v>
      </c>
      <c r="D34424" s="215" t="s">
        <v>107496</v>
      </c>
    </row>
    <row r="34425" spans="1:4">
      <c r="A34425" s="215" t="s">
        <v>107497</v>
      </c>
      <c r="B34425" s="215">
        <v>1</v>
      </c>
      <c r="C34425" s="216" t="s">
        <v>107498</v>
      </c>
      <c r="D34425" s="215" t="s">
        <v>107499</v>
      </c>
    </row>
    <row r="34426" spans="1:4">
      <c r="A34426" s="215" t="s">
        <v>107500</v>
      </c>
      <c r="B34426" s="215">
        <v>1</v>
      </c>
      <c r="C34426" s="216" t="s">
        <v>107501</v>
      </c>
      <c r="D34426" s="215" t="s">
        <v>107502</v>
      </c>
    </row>
    <row r="34427" spans="1:4">
      <c r="A34427" s="215" t="s">
        <v>107503</v>
      </c>
      <c r="B34427" s="215">
        <v>1</v>
      </c>
      <c r="C34427" s="216" t="s">
        <v>107504</v>
      </c>
      <c r="D34427" s="215" t="s">
        <v>107505</v>
      </c>
    </row>
    <row r="34428" spans="1:4">
      <c r="A34428" s="215" t="s">
        <v>107506</v>
      </c>
      <c r="B34428" s="215">
        <v>1</v>
      </c>
      <c r="C34428" s="216" t="s">
        <v>107507</v>
      </c>
      <c r="D34428" s="215" t="s">
        <v>107508</v>
      </c>
    </row>
    <row r="34429" spans="1:4">
      <c r="A34429" s="215" t="s">
        <v>107509</v>
      </c>
      <c r="B34429" s="215">
        <v>1</v>
      </c>
      <c r="C34429" s="216" t="s">
        <v>107510</v>
      </c>
      <c r="D34429" s="215" t="s">
        <v>107511</v>
      </c>
    </row>
    <row r="34430" spans="1:4">
      <c r="A34430" s="215" t="s">
        <v>107512</v>
      </c>
      <c r="B34430" s="215">
        <v>1</v>
      </c>
      <c r="C34430" s="216" t="s">
        <v>107513</v>
      </c>
      <c r="D34430" s="215" t="s">
        <v>107514</v>
      </c>
    </row>
    <row r="34431" spans="1:4">
      <c r="A34431" s="215" t="s">
        <v>107515</v>
      </c>
      <c r="B34431" s="215">
        <v>1</v>
      </c>
      <c r="C34431" s="216" t="s">
        <v>107516</v>
      </c>
      <c r="D34431" s="215" t="s">
        <v>107517</v>
      </c>
    </row>
    <row r="34432" spans="1:4">
      <c r="A34432" s="215" t="s">
        <v>107518</v>
      </c>
      <c r="B34432" s="215">
        <v>1</v>
      </c>
      <c r="C34432" s="216" t="s">
        <v>107519</v>
      </c>
      <c r="D34432" s="215" t="s">
        <v>107520</v>
      </c>
    </row>
    <row r="34433" spans="1:4">
      <c r="A34433" s="215" t="s">
        <v>107521</v>
      </c>
      <c r="B34433" s="215">
        <v>1</v>
      </c>
      <c r="C34433" s="216" t="s">
        <v>107522</v>
      </c>
      <c r="D34433" s="215" t="s">
        <v>107523</v>
      </c>
    </row>
    <row r="34434" spans="1:4">
      <c r="A34434" s="215" t="s">
        <v>107524</v>
      </c>
      <c r="B34434" s="215">
        <v>1</v>
      </c>
      <c r="C34434" s="216" t="s">
        <v>107525</v>
      </c>
      <c r="D34434" s="215" t="s">
        <v>107526</v>
      </c>
    </row>
    <row r="34435" spans="1:4">
      <c r="A34435" s="215" t="s">
        <v>107527</v>
      </c>
      <c r="B34435" s="215">
        <v>1</v>
      </c>
      <c r="C34435" s="216" t="s">
        <v>107528</v>
      </c>
      <c r="D34435" s="215" t="s">
        <v>107529</v>
      </c>
    </row>
    <row r="34436" spans="1:4">
      <c r="A34436" s="215" t="s">
        <v>107530</v>
      </c>
      <c r="B34436" s="215">
        <v>1</v>
      </c>
      <c r="C34436" s="216" t="s">
        <v>107531</v>
      </c>
      <c r="D34436" s="215" t="s">
        <v>107532</v>
      </c>
    </row>
    <row r="34437" spans="1:4">
      <c r="A34437" s="215" t="s">
        <v>107533</v>
      </c>
      <c r="B34437" s="215">
        <v>1</v>
      </c>
      <c r="C34437" s="216" t="s">
        <v>107534</v>
      </c>
      <c r="D34437" s="215" t="s">
        <v>107535</v>
      </c>
    </row>
    <row r="34438" spans="1:4">
      <c r="A34438" s="215" t="s">
        <v>107536</v>
      </c>
      <c r="B34438" s="215">
        <v>1</v>
      </c>
      <c r="C34438" s="216" t="s">
        <v>107537</v>
      </c>
      <c r="D34438" s="215" t="s">
        <v>107538</v>
      </c>
    </row>
    <row r="34439" spans="1:4">
      <c r="A34439" s="215" t="s">
        <v>107539</v>
      </c>
      <c r="B34439" s="215">
        <v>1</v>
      </c>
      <c r="C34439" s="216" t="s">
        <v>107540</v>
      </c>
      <c r="D34439" s="215" t="s">
        <v>107541</v>
      </c>
    </row>
    <row r="34440" spans="1:4">
      <c r="A34440" s="215" t="s">
        <v>107542</v>
      </c>
      <c r="B34440" s="215">
        <v>2</v>
      </c>
      <c r="C34440" s="216" t="s">
        <v>107543</v>
      </c>
      <c r="D34440" s="215" t="s">
        <v>105865</v>
      </c>
    </row>
    <row r="34441" spans="1:4">
      <c r="A34441" s="215" t="s">
        <v>107544</v>
      </c>
      <c r="B34441" s="215">
        <v>1</v>
      </c>
      <c r="C34441" s="216" t="s">
        <v>107545</v>
      </c>
      <c r="D34441" s="215" t="s">
        <v>107546</v>
      </c>
    </row>
    <row r="34442" spans="1:4">
      <c r="A34442" s="215" t="s">
        <v>107547</v>
      </c>
      <c r="B34442" s="215">
        <v>1</v>
      </c>
      <c r="C34442" s="216" t="s">
        <v>107548</v>
      </c>
      <c r="D34442" s="215" t="s">
        <v>107549</v>
      </c>
    </row>
    <row r="34443" spans="1:4">
      <c r="A34443" s="215" t="s">
        <v>107550</v>
      </c>
      <c r="B34443" s="215">
        <v>1</v>
      </c>
      <c r="C34443" s="216" t="s">
        <v>107551</v>
      </c>
      <c r="D34443" s="215" t="s">
        <v>107552</v>
      </c>
    </row>
    <row r="34444" spans="1:4">
      <c r="A34444" s="215" t="s">
        <v>107553</v>
      </c>
      <c r="B34444" s="215">
        <v>2</v>
      </c>
      <c r="C34444" s="216" t="s">
        <v>107554</v>
      </c>
      <c r="D34444" s="215" t="s">
        <v>107555</v>
      </c>
    </row>
    <row r="34445" spans="1:4">
      <c r="A34445" s="215" t="s">
        <v>107556</v>
      </c>
      <c r="B34445" s="215">
        <v>1</v>
      </c>
      <c r="C34445" s="216" t="s">
        <v>107557</v>
      </c>
      <c r="D34445" s="215" t="s">
        <v>107558</v>
      </c>
    </row>
    <row r="34446" spans="1:4">
      <c r="A34446" s="215" t="s">
        <v>107559</v>
      </c>
      <c r="B34446" s="215">
        <v>1</v>
      </c>
      <c r="C34446" s="216" t="s">
        <v>107560</v>
      </c>
      <c r="D34446" s="215" t="s">
        <v>107561</v>
      </c>
    </row>
    <row r="34447" spans="1:4">
      <c r="A34447" s="215" t="s">
        <v>107562</v>
      </c>
      <c r="B34447" s="215">
        <v>1</v>
      </c>
      <c r="C34447" s="216" t="s">
        <v>107563</v>
      </c>
      <c r="D34447" s="215" t="s">
        <v>107564</v>
      </c>
    </row>
    <row r="34448" spans="1:4">
      <c r="A34448" s="215" t="s">
        <v>107565</v>
      </c>
      <c r="B34448" s="215">
        <v>1</v>
      </c>
      <c r="C34448" s="216" t="s">
        <v>107566</v>
      </c>
      <c r="D34448" s="215" t="s">
        <v>107567</v>
      </c>
    </row>
    <row r="34449" spans="1:4">
      <c r="A34449" s="215" t="s">
        <v>107568</v>
      </c>
      <c r="B34449" s="215">
        <v>1</v>
      </c>
      <c r="C34449" s="216" t="s">
        <v>107569</v>
      </c>
      <c r="D34449" s="215" t="s">
        <v>107570</v>
      </c>
    </row>
    <row r="34450" spans="1:4">
      <c r="A34450" s="215" t="s">
        <v>107571</v>
      </c>
      <c r="B34450" s="215">
        <v>1</v>
      </c>
      <c r="C34450" s="216" t="s">
        <v>107572</v>
      </c>
      <c r="D34450" s="215" t="s">
        <v>107573</v>
      </c>
    </row>
    <row r="34451" spans="1:4">
      <c r="A34451" s="215" t="s">
        <v>107574</v>
      </c>
      <c r="B34451" s="215">
        <v>1</v>
      </c>
      <c r="C34451" s="216" t="s">
        <v>107575</v>
      </c>
      <c r="D34451" s="215" t="s">
        <v>107576</v>
      </c>
    </row>
    <row r="34452" spans="1:4">
      <c r="A34452" s="215" t="s">
        <v>107577</v>
      </c>
      <c r="B34452" s="215">
        <v>1</v>
      </c>
      <c r="C34452" s="216" t="s">
        <v>107578</v>
      </c>
      <c r="D34452" s="215" t="s">
        <v>107579</v>
      </c>
    </row>
    <row r="34453" spans="1:4">
      <c r="A34453" s="215" t="s">
        <v>107580</v>
      </c>
      <c r="B34453" s="215">
        <v>1</v>
      </c>
      <c r="C34453" s="216" t="s">
        <v>107581</v>
      </c>
      <c r="D34453" s="215" t="s">
        <v>107582</v>
      </c>
    </row>
    <row r="34454" spans="1:4">
      <c r="A34454" s="215" t="s">
        <v>107583</v>
      </c>
      <c r="B34454" s="215">
        <v>1</v>
      </c>
      <c r="C34454" s="216" t="s">
        <v>107584</v>
      </c>
      <c r="D34454" s="215" t="s">
        <v>107585</v>
      </c>
    </row>
    <row r="34455" spans="1:4">
      <c r="A34455" s="215" t="s">
        <v>107586</v>
      </c>
      <c r="B34455" s="215">
        <v>1</v>
      </c>
      <c r="C34455" s="216" t="s">
        <v>107587</v>
      </c>
      <c r="D34455" s="215" t="s">
        <v>107588</v>
      </c>
    </row>
    <row r="34456" spans="1:4">
      <c r="A34456" s="215" t="s">
        <v>107589</v>
      </c>
      <c r="B34456" s="215">
        <v>1</v>
      </c>
      <c r="C34456" s="216" t="s">
        <v>107590</v>
      </c>
      <c r="D34456" s="215" t="s">
        <v>107591</v>
      </c>
    </row>
    <row r="34457" spans="1:4">
      <c r="A34457" s="215" t="s">
        <v>107592</v>
      </c>
      <c r="B34457" s="215">
        <v>1</v>
      </c>
      <c r="C34457" s="216" t="s">
        <v>107593</v>
      </c>
      <c r="D34457" s="215" t="s">
        <v>107594</v>
      </c>
    </row>
    <row r="34458" spans="1:4">
      <c r="A34458" s="215" t="s">
        <v>107595</v>
      </c>
      <c r="B34458" s="215">
        <v>1</v>
      </c>
      <c r="C34458" s="216" t="s">
        <v>107596</v>
      </c>
      <c r="D34458" s="215" t="s">
        <v>106686</v>
      </c>
    </row>
    <row r="34459" spans="1:4">
      <c r="A34459" s="215" t="s">
        <v>107597</v>
      </c>
      <c r="B34459" s="215">
        <v>1</v>
      </c>
      <c r="C34459" s="216" t="s">
        <v>107598</v>
      </c>
      <c r="D34459" s="215" t="s">
        <v>107599</v>
      </c>
    </row>
    <row r="34460" spans="1:4">
      <c r="A34460" s="215" t="s">
        <v>107600</v>
      </c>
      <c r="B34460" s="215">
        <v>1</v>
      </c>
      <c r="C34460" s="216" t="s">
        <v>107601</v>
      </c>
      <c r="D34460" s="215" t="s">
        <v>107602</v>
      </c>
    </row>
    <row r="34461" spans="1:4">
      <c r="A34461" s="215" t="s">
        <v>107603</v>
      </c>
      <c r="B34461" s="215">
        <v>1</v>
      </c>
      <c r="C34461" s="216" t="s">
        <v>107604</v>
      </c>
      <c r="D34461" s="215" t="s">
        <v>107605</v>
      </c>
    </row>
    <row r="34462" spans="1:4">
      <c r="A34462" s="215" t="s">
        <v>107606</v>
      </c>
      <c r="B34462" s="215">
        <v>1</v>
      </c>
      <c r="C34462" s="216" t="s">
        <v>107607</v>
      </c>
      <c r="D34462" s="215" t="s">
        <v>107608</v>
      </c>
    </row>
    <row r="34463" spans="1:4">
      <c r="A34463" s="215" t="s">
        <v>107610</v>
      </c>
      <c r="B34463" s="215">
        <v>1</v>
      </c>
      <c r="C34463" s="216" t="s">
        <v>107611</v>
      </c>
      <c r="D34463" s="215" t="s">
        <v>107612</v>
      </c>
    </row>
    <row r="34464" spans="1:4">
      <c r="A34464" s="215" t="s">
        <v>107613</v>
      </c>
      <c r="B34464" s="215">
        <v>1</v>
      </c>
      <c r="C34464" s="216" t="s">
        <v>107614</v>
      </c>
      <c r="D34464" s="215" t="s">
        <v>107615</v>
      </c>
    </row>
    <row r="34465" spans="1:4">
      <c r="A34465" s="215" t="s">
        <v>107616</v>
      </c>
      <c r="B34465" s="215">
        <v>1</v>
      </c>
      <c r="C34465" s="216" t="s">
        <v>107617</v>
      </c>
      <c r="D34465" s="215" t="s">
        <v>107618</v>
      </c>
    </row>
    <row r="34466" spans="1:4">
      <c r="A34466" s="215" t="s">
        <v>107619</v>
      </c>
      <c r="B34466" s="215">
        <v>1</v>
      </c>
      <c r="C34466" s="216" t="s">
        <v>107620</v>
      </c>
      <c r="D34466" s="215" t="s">
        <v>107621</v>
      </c>
    </row>
    <row r="34467" spans="1:4">
      <c r="A34467" s="215" t="s">
        <v>107622</v>
      </c>
      <c r="B34467" s="215">
        <v>1</v>
      </c>
      <c r="C34467" s="216" t="s">
        <v>107623</v>
      </c>
      <c r="D34467" s="215" t="s">
        <v>107624</v>
      </c>
    </row>
    <row r="34468" spans="1:4">
      <c r="A34468" s="215" t="s">
        <v>107625</v>
      </c>
      <c r="B34468" s="215">
        <v>1</v>
      </c>
      <c r="C34468" s="216" t="s">
        <v>107626</v>
      </c>
      <c r="D34468" s="215" t="s">
        <v>107627</v>
      </c>
    </row>
    <row r="34469" spans="1:4">
      <c r="A34469" s="215" t="s">
        <v>107628</v>
      </c>
      <c r="B34469" s="215">
        <v>1</v>
      </c>
      <c r="C34469" s="216" t="s">
        <v>107629</v>
      </c>
      <c r="D34469" s="215" t="s">
        <v>107630</v>
      </c>
    </row>
    <row r="34470" spans="1:4">
      <c r="A34470" s="215" t="s">
        <v>107631</v>
      </c>
      <c r="B34470" s="215">
        <v>1</v>
      </c>
      <c r="C34470" s="216" t="s">
        <v>107632</v>
      </c>
      <c r="D34470" s="215" t="s">
        <v>107633</v>
      </c>
    </row>
    <row r="34471" spans="1:4">
      <c r="A34471" s="215" t="s">
        <v>107634</v>
      </c>
      <c r="B34471" s="215">
        <v>1</v>
      </c>
      <c r="C34471" s="216" t="s">
        <v>107635</v>
      </c>
      <c r="D34471" s="215" t="s">
        <v>107032</v>
      </c>
    </row>
    <row r="34472" spans="1:4">
      <c r="A34472" s="215" t="s">
        <v>107636</v>
      </c>
      <c r="B34472" s="215">
        <v>1</v>
      </c>
      <c r="C34472" s="216" t="s">
        <v>107637</v>
      </c>
      <c r="D34472" s="215" t="s">
        <v>107638</v>
      </c>
    </row>
    <row r="34473" spans="1:4">
      <c r="A34473" s="215" t="s">
        <v>107639</v>
      </c>
      <c r="B34473" s="215">
        <v>1</v>
      </c>
      <c r="C34473" s="216" t="s">
        <v>107640</v>
      </c>
      <c r="D34473" s="215" t="s">
        <v>107641</v>
      </c>
    </row>
    <row r="34474" spans="1:4">
      <c r="A34474" s="215" t="s">
        <v>107642</v>
      </c>
      <c r="B34474" s="215">
        <v>1</v>
      </c>
      <c r="C34474" s="216" t="s">
        <v>107643</v>
      </c>
      <c r="D34474" s="215" t="s">
        <v>107644</v>
      </c>
    </row>
    <row r="34475" spans="1:4">
      <c r="A34475" s="215" t="s">
        <v>107645</v>
      </c>
      <c r="B34475" s="215">
        <v>1</v>
      </c>
      <c r="C34475" s="216" t="s">
        <v>107646</v>
      </c>
      <c r="D34475" s="215" t="s">
        <v>107647</v>
      </c>
    </row>
    <row r="34476" spans="1:4">
      <c r="A34476" s="215" t="s">
        <v>107648</v>
      </c>
      <c r="B34476" s="215">
        <v>1</v>
      </c>
      <c r="C34476" s="216" t="s">
        <v>107649</v>
      </c>
      <c r="D34476" s="215" t="s">
        <v>107650</v>
      </c>
    </row>
    <row r="34477" spans="1:4">
      <c r="A34477" s="215" t="s">
        <v>107651</v>
      </c>
      <c r="B34477" s="215">
        <v>1</v>
      </c>
      <c r="C34477" s="216" t="s">
        <v>107652</v>
      </c>
      <c r="D34477" s="215" t="s">
        <v>107653</v>
      </c>
    </row>
    <row r="34478" spans="1:4">
      <c r="A34478" s="215" t="s">
        <v>107654</v>
      </c>
      <c r="B34478" s="215">
        <v>1</v>
      </c>
      <c r="C34478" s="216" t="s">
        <v>107655</v>
      </c>
      <c r="D34478" s="215" t="s">
        <v>107656</v>
      </c>
    </row>
    <row r="34479" spans="1:4">
      <c r="A34479" s="215" t="s">
        <v>107657</v>
      </c>
      <c r="B34479" s="215">
        <v>1</v>
      </c>
      <c r="C34479" s="216" t="s">
        <v>107658</v>
      </c>
      <c r="D34479" s="215" t="s">
        <v>107659</v>
      </c>
    </row>
    <row r="34480" spans="1:4">
      <c r="A34480" s="215" t="s">
        <v>107660</v>
      </c>
      <c r="B34480" s="215">
        <v>1</v>
      </c>
      <c r="C34480" s="216" t="s">
        <v>107661</v>
      </c>
      <c r="D34480" s="215" t="s">
        <v>107662</v>
      </c>
    </row>
    <row r="34481" spans="1:4">
      <c r="A34481" s="215" t="s">
        <v>107663</v>
      </c>
      <c r="B34481" s="215">
        <v>1</v>
      </c>
      <c r="C34481" s="216" t="s">
        <v>107664</v>
      </c>
      <c r="D34481" s="215" t="s">
        <v>107665</v>
      </c>
    </row>
    <row r="34482" spans="1:4">
      <c r="A34482" s="215" t="s">
        <v>107666</v>
      </c>
      <c r="B34482" s="215">
        <v>1</v>
      </c>
      <c r="C34482" s="216" t="s">
        <v>107667</v>
      </c>
      <c r="D34482" s="215" t="s">
        <v>107668</v>
      </c>
    </row>
    <row r="34483" spans="1:4">
      <c r="A34483" s="215" t="s">
        <v>111668</v>
      </c>
      <c r="B34483" s="215">
        <v>1</v>
      </c>
      <c r="C34483" s="216" t="s">
        <v>111669</v>
      </c>
      <c r="D34483" s="215" t="s">
        <v>111670</v>
      </c>
    </row>
    <row r="34484" spans="1:4">
      <c r="A34484" s="215" t="s">
        <v>111671</v>
      </c>
      <c r="B34484" s="215">
        <v>1</v>
      </c>
      <c r="C34484" s="216" t="s">
        <v>111672</v>
      </c>
      <c r="D34484" s="215" t="s">
        <v>111673</v>
      </c>
    </row>
    <row r="34485" spans="1:4">
      <c r="A34485" s="215" t="s">
        <v>111674</v>
      </c>
      <c r="B34485" s="215">
        <v>1</v>
      </c>
      <c r="C34485" s="216" t="s">
        <v>111675</v>
      </c>
      <c r="D34485" s="215" t="s">
        <v>107023</v>
      </c>
    </row>
    <row r="34486" spans="1:4">
      <c r="A34486" s="215" t="s">
        <v>111676</v>
      </c>
      <c r="B34486" s="215">
        <v>1</v>
      </c>
      <c r="C34486" s="216" t="s">
        <v>111677</v>
      </c>
      <c r="D34486" s="215" t="s">
        <v>106681</v>
      </c>
    </row>
    <row r="34487" spans="1:4">
      <c r="A34487" s="215" t="s">
        <v>111678</v>
      </c>
      <c r="B34487" s="215">
        <v>1</v>
      </c>
      <c r="C34487" s="216" t="s">
        <v>111679</v>
      </c>
      <c r="D34487" s="215" t="s">
        <v>106683</v>
      </c>
    </row>
    <row r="34488" spans="1:4">
      <c r="A34488" s="215" t="s">
        <v>111680</v>
      </c>
      <c r="B34488" s="215">
        <v>1</v>
      </c>
      <c r="C34488" s="216" t="s">
        <v>111681</v>
      </c>
      <c r="D34488" s="215" t="s">
        <v>107609</v>
      </c>
    </row>
    <row r="34489" spans="1:4">
      <c r="A34489" s="215" t="s">
        <v>111682</v>
      </c>
      <c r="B34489" s="215">
        <v>1</v>
      </c>
      <c r="C34489" s="216" t="s">
        <v>111683</v>
      </c>
      <c r="D34489" s="215" t="s">
        <v>106682</v>
      </c>
    </row>
    <row r="34490" spans="1:4">
      <c r="A34490" s="215" t="s">
        <v>107669</v>
      </c>
      <c r="B34490" s="215">
        <v>1</v>
      </c>
      <c r="C34490" s="216" t="s">
        <v>107670</v>
      </c>
      <c r="D34490" s="215" t="s">
        <v>107671</v>
      </c>
    </row>
    <row r="34491" spans="1:4">
      <c r="A34491" s="215" t="s">
        <v>107672</v>
      </c>
      <c r="B34491" s="215">
        <v>1</v>
      </c>
      <c r="C34491" s="216" t="s">
        <v>107673</v>
      </c>
      <c r="D34491" s="215" t="s">
        <v>107674</v>
      </c>
    </row>
    <row r="34492" spans="1:4">
      <c r="A34492" s="215" t="s">
        <v>107675</v>
      </c>
      <c r="B34492" s="215">
        <v>1</v>
      </c>
      <c r="C34492" s="216" t="s">
        <v>107676</v>
      </c>
      <c r="D34492" s="215" t="s">
        <v>107677</v>
      </c>
    </row>
    <row r="34493" spans="1:4">
      <c r="A34493" s="215" t="s">
        <v>107678</v>
      </c>
      <c r="B34493" s="215">
        <v>1</v>
      </c>
      <c r="C34493" s="216" t="s">
        <v>107679</v>
      </c>
      <c r="D34493" s="215" t="s">
        <v>107680</v>
      </c>
    </row>
    <row r="34494" spans="1:4">
      <c r="A34494" s="215" t="s">
        <v>107681</v>
      </c>
      <c r="B34494" s="215">
        <v>1</v>
      </c>
      <c r="C34494" s="216" t="s">
        <v>107682</v>
      </c>
      <c r="D34494" s="215" t="s">
        <v>107683</v>
      </c>
    </row>
    <row r="34495" spans="1:4">
      <c r="A34495" s="215" t="s">
        <v>107684</v>
      </c>
      <c r="B34495" s="215">
        <v>1</v>
      </c>
      <c r="C34495" s="216" t="s">
        <v>107685</v>
      </c>
      <c r="D34495" s="215" t="s">
        <v>107686</v>
      </c>
    </row>
    <row r="34496" spans="1:4">
      <c r="A34496" s="215" t="s">
        <v>107687</v>
      </c>
      <c r="B34496" s="215">
        <v>1</v>
      </c>
      <c r="C34496" s="216" t="s">
        <v>107688</v>
      </c>
      <c r="D34496" s="215" t="s">
        <v>107689</v>
      </c>
    </row>
    <row r="34497" spans="1:4">
      <c r="A34497" s="215" t="s">
        <v>107690</v>
      </c>
      <c r="B34497" s="215">
        <v>1</v>
      </c>
      <c r="C34497" s="216" t="s">
        <v>107691</v>
      </c>
      <c r="D34497" s="215" t="s">
        <v>107692</v>
      </c>
    </row>
    <row r="34498" spans="1:4">
      <c r="A34498" s="215" t="s">
        <v>107693</v>
      </c>
      <c r="B34498" s="215">
        <v>1</v>
      </c>
      <c r="C34498" s="216" t="s">
        <v>107694</v>
      </c>
      <c r="D34498" s="215" t="s">
        <v>107695</v>
      </c>
    </row>
    <row r="34499" spans="1:4">
      <c r="A34499" s="215" t="s">
        <v>107696</v>
      </c>
      <c r="B34499" s="215">
        <v>1</v>
      </c>
      <c r="C34499" s="216" t="s">
        <v>107697</v>
      </c>
      <c r="D34499" s="215" t="s">
        <v>107698</v>
      </c>
    </row>
    <row r="34500" spans="1:4">
      <c r="A34500" s="215" t="s">
        <v>107699</v>
      </c>
      <c r="B34500" s="215">
        <v>1</v>
      </c>
      <c r="C34500" s="216" t="s">
        <v>107700</v>
      </c>
      <c r="D34500" s="215" t="s">
        <v>107701</v>
      </c>
    </row>
    <row r="34501" spans="1:4">
      <c r="A34501" s="215" t="s">
        <v>107702</v>
      </c>
      <c r="B34501" s="215">
        <v>1</v>
      </c>
      <c r="C34501" s="216" t="s">
        <v>107703</v>
      </c>
      <c r="D34501" s="215" t="s">
        <v>107704</v>
      </c>
    </row>
    <row r="34502" spans="1:4">
      <c r="A34502" s="215" t="s">
        <v>107705</v>
      </c>
      <c r="B34502" s="215">
        <v>1</v>
      </c>
      <c r="C34502" s="216" t="s">
        <v>107706</v>
      </c>
      <c r="D34502" s="215" t="s">
        <v>107707</v>
      </c>
    </row>
    <row r="34503" spans="1:4">
      <c r="A34503" s="215" t="s">
        <v>107708</v>
      </c>
      <c r="B34503" s="215">
        <v>1</v>
      </c>
      <c r="C34503" s="216" t="s">
        <v>107709</v>
      </c>
      <c r="D34503" s="215" t="s">
        <v>107710</v>
      </c>
    </row>
    <row r="34504" spans="1:4">
      <c r="A34504" s="215" t="s">
        <v>107711</v>
      </c>
      <c r="B34504" s="215">
        <v>1</v>
      </c>
      <c r="C34504" s="216" t="s">
        <v>107712</v>
      </c>
      <c r="D34504" s="215" t="s">
        <v>107713</v>
      </c>
    </row>
    <row r="34505" spans="1:4">
      <c r="A34505" s="215" t="s">
        <v>107714</v>
      </c>
      <c r="B34505" s="215">
        <v>1</v>
      </c>
      <c r="C34505" s="216" t="s">
        <v>107715</v>
      </c>
      <c r="D34505" s="215" t="s">
        <v>107716</v>
      </c>
    </row>
    <row r="34506" spans="1:4">
      <c r="A34506" s="215" t="s">
        <v>107717</v>
      </c>
      <c r="B34506" s="215">
        <v>1</v>
      </c>
      <c r="C34506" s="216" t="s">
        <v>107718</v>
      </c>
      <c r="D34506" s="215" t="s">
        <v>107719</v>
      </c>
    </row>
    <row r="34507" spans="1:4">
      <c r="A34507" s="215" t="s">
        <v>107720</v>
      </c>
      <c r="B34507" s="215">
        <v>1</v>
      </c>
      <c r="C34507" s="216" t="s">
        <v>107721</v>
      </c>
      <c r="D34507" s="215" t="s">
        <v>107722</v>
      </c>
    </row>
    <row r="34508" spans="1:4">
      <c r="A34508" s="215" t="s">
        <v>107723</v>
      </c>
      <c r="B34508" s="215">
        <v>1</v>
      </c>
      <c r="C34508" s="216" t="s">
        <v>107724</v>
      </c>
      <c r="D34508" s="215" t="s">
        <v>107725</v>
      </c>
    </row>
    <row r="34509" spans="1:4">
      <c r="A34509" s="215" t="s">
        <v>107726</v>
      </c>
      <c r="B34509" s="215">
        <v>1</v>
      </c>
      <c r="C34509" s="216" t="s">
        <v>107727</v>
      </c>
      <c r="D34509" s="215" t="s">
        <v>107728</v>
      </c>
    </row>
    <row r="34510" spans="1:4">
      <c r="A34510" s="215" t="s">
        <v>107729</v>
      </c>
      <c r="B34510" s="215">
        <v>1</v>
      </c>
      <c r="C34510" s="216" t="s">
        <v>107730</v>
      </c>
      <c r="D34510" s="215" t="s">
        <v>107731</v>
      </c>
    </row>
    <row r="34511" spans="1:4">
      <c r="A34511" s="215" t="s">
        <v>107732</v>
      </c>
      <c r="B34511" s="215">
        <v>1</v>
      </c>
      <c r="C34511" s="216" t="s">
        <v>107733</v>
      </c>
      <c r="D34511" s="215" t="s">
        <v>107734</v>
      </c>
    </row>
    <row r="34512" spans="1:4">
      <c r="A34512" s="215" t="s">
        <v>107735</v>
      </c>
      <c r="B34512" s="215">
        <v>1</v>
      </c>
      <c r="C34512" s="216" t="s">
        <v>107736</v>
      </c>
      <c r="D34512" s="215" t="s">
        <v>107737</v>
      </c>
    </row>
    <row r="34513" spans="1:4">
      <c r="A34513" s="215" t="s">
        <v>107738</v>
      </c>
      <c r="B34513" s="215">
        <v>1</v>
      </c>
      <c r="C34513" s="216" t="s">
        <v>107739</v>
      </c>
      <c r="D34513" s="215" t="s">
        <v>107740</v>
      </c>
    </row>
    <row r="34514" spans="1:4">
      <c r="A34514" s="215" t="s">
        <v>107741</v>
      </c>
      <c r="B34514" s="215">
        <v>1</v>
      </c>
      <c r="C34514" s="216" t="s">
        <v>107742</v>
      </c>
      <c r="D34514" s="215" t="s">
        <v>107743</v>
      </c>
    </row>
    <row r="34515" spans="1:4">
      <c r="A34515" s="215" t="s">
        <v>107744</v>
      </c>
      <c r="B34515" s="215">
        <v>1</v>
      </c>
      <c r="C34515" s="216" t="s">
        <v>107745</v>
      </c>
      <c r="D34515" s="215" t="s">
        <v>107746</v>
      </c>
    </row>
    <row r="34516" spans="1:4">
      <c r="A34516" s="215" t="s">
        <v>107747</v>
      </c>
      <c r="B34516" s="215">
        <v>1</v>
      </c>
      <c r="C34516" s="216" t="s">
        <v>107748</v>
      </c>
      <c r="D34516" s="215" t="s">
        <v>107749</v>
      </c>
    </row>
    <row r="34517" spans="1:4">
      <c r="A34517" s="215" t="s">
        <v>107750</v>
      </c>
      <c r="B34517" s="215">
        <v>1</v>
      </c>
      <c r="C34517" s="216" t="s">
        <v>107751</v>
      </c>
      <c r="D34517" s="215" t="s">
        <v>107752</v>
      </c>
    </row>
    <row r="34518" spans="1:4">
      <c r="A34518" s="215" t="s">
        <v>107753</v>
      </c>
      <c r="B34518" s="215">
        <v>1</v>
      </c>
      <c r="C34518" s="216" t="s">
        <v>107754</v>
      </c>
      <c r="D34518" s="215" t="s">
        <v>107755</v>
      </c>
    </row>
    <row r="34519" spans="1:4">
      <c r="A34519" s="215" t="s">
        <v>107756</v>
      </c>
      <c r="B34519" s="215">
        <v>1</v>
      </c>
      <c r="C34519" s="216" t="s">
        <v>107757</v>
      </c>
      <c r="D34519" s="215" t="s">
        <v>107758</v>
      </c>
    </row>
    <row r="34520" spans="1:4">
      <c r="A34520" s="215" t="s">
        <v>107759</v>
      </c>
      <c r="B34520" s="215">
        <v>1</v>
      </c>
      <c r="C34520" s="216" t="s">
        <v>107760</v>
      </c>
      <c r="D34520" s="215" t="s">
        <v>107761</v>
      </c>
    </row>
    <row r="34521" spans="1:4">
      <c r="A34521" s="215" t="s">
        <v>107762</v>
      </c>
      <c r="B34521" s="215">
        <v>1</v>
      </c>
      <c r="C34521" s="216" t="s">
        <v>107763</v>
      </c>
      <c r="D34521" s="215" t="s">
        <v>107764</v>
      </c>
    </row>
    <row r="34522" spans="1:4">
      <c r="A34522" s="215" t="s">
        <v>107765</v>
      </c>
      <c r="B34522" s="215">
        <v>1</v>
      </c>
      <c r="C34522" s="216" t="s">
        <v>107766</v>
      </c>
      <c r="D34522" s="215" t="s">
        <v>107767</v>
      </c>
    </row>
    <row r="34523" spans="1:4">
      <c r="A34523" s="215" t="s">
        <v>107768</v>
      </c>
      <c r="B34523" s="215">
        <v>1</v>
      </c>
      <c r="C34523" s="216" t="s">
        <v>107769</v>
      </c>
      <c r="D34523" s="215" t="s">
        <v>107770</v>
      </c>
    </row>
    <row r="34524" spans="1:4">
      <c r="A34524" s="215" t="s">
        <v>107771</v>
      </c>
      <c r="B34524" s="215">
        <v>1</v>
      </c>
      <c r="C34524" s="216" t="s">
        <v>107772</v>
      </c>
      <c r="D34524" s="215" t="s">
        <v>107773</v>
      </c>
    </row>
    <row r="34525" spans="1:4">
      <c r="A34525" s="215" t="s">
        <v>107774</v>
      </c>
      <c r="B34525" s="215">
        <v>1</v>
      </c>
      <c r="C34525" s="216" t="s">
        <v>107775</v>
      </c>
      <c r="D34525" s="215" t="s">
        <v>107776</v>
      </c>
    </row>
    <row r="34526" spans="1:4">
      <c r="A34526" s="215" t="s">
        <v>107777</v>
      </c>
      <c r="B34526" s="215">
        <v>1</v>
      </c>
      <c r="C34526" s="216" t="s">
        <v>107778</v>
      </c>
      <c r="D34526" s="215" t="s">
        <v>107779</v>
      </c>
    </row>
    <row r="34527" spans="1:4">
      <c r="A34527" s="215" t="s">
        <v>107780</v>
      </c>
      <c r="B34527" s="215">
        <v>1</v>
      </c>
      <c r="C34527" s="216" t="s">
        <v>107781</v>
      </c>
      <c r="D34527" s="215" t="s">
        <v>107782</v>
      </c>
    </row>
    <row r="34528" spans="1:4">
      <c r="A34528" s="215" t="s">
        <v>107783</v>
      </c>
      <c r="B34528" s="215">
        <v>1</v>
      </c>
      <c r="C34528" s="216" t="s">
        <v>107784</v>
      </c>
      <c r="D34528" s="215" t="s">
        <v>107785</v>
      </c>
    </row>
    <row r="34529" spans="1:4">
      <c r="A34529" s="215" t="s">
        <v>107786</v>
      </c>
      <c r="B34529" s="215">
        <v>1</v>
      </c>
      <c r="C34529" s="216" t="s">
        <v>107787</v>
      </c>
      <c r="D34529" s="215" t="s">
        <v>107788</v>
      </c>
    </row>
    <row r="34530" spans="1:4">
      <c r="A34530" s="215" t="s">
        <v>107789</v>
      </c>
      <c r="B34530" s="215">
        <v>1</v>
      </c>
      <c r="C34530" s="216" t="s">
        <v>107790</v>
      </c>
      <c r="D34530" s="215" t="s">
        <v>107791</v>
      </c>
    </row>
    <row r="34531" spans="1:4">
      <c r="A34531" s="215" t="s">
        <v>107792</v>
      </c>
      <c r="B34531" s="215">
        <v>1</v>
      </c>
      <c r="C34531" s="216" t="s">
        <v>107793</v>
      </c>
      <c r="D34531" s="215" t="s">
        <v>107794</v>
      </c>
    </row>
    <row r="34532" spans="1:4">
      <c r="A34532" s="215" t="s">
        <v>107795</v>
      </c>
      <c r="B34532" s="215">
        <v>1</v>
      </c>
      <c r="C34532" s="216" t="s">
        <v>107796</v>
      </c>
      <c r="D34532" s="215" t="s">
        <v>107797</v>
      </c>
    </row>
    <row r="34533" spans="1:4">
      <c r="A34533" s="215" t="s">
        <v>107798</v>
      </c>
      <c r="B34533" s="215">
        <v>1</v>
      </c>
      <c r="C34533" s="216" t="s">
        <v>107799</v>
      </c>
      <c r="D34533" s="215" t="s">
        <v>107800</v>
      </c>
    </row>
    <row r="34534" spans="1:4">
      <c r="A34534" s="215" t="s">
        <v>107801</v>
      </c>
      <c r="B34534" s="215">
        <v>1</v>
      </c>
      <c r="C34534" s="216" t="s">
        <v>107802</v>
      </c>
      <c r="D34534" s="215" t="s">
        <v>107803</v>
      </c>
    </row>
    <row r="34535" spans="1:4">
      <c r="A34535" s="215" t="s">
        <v>107804</v>
      </c>
      <c r="B34535" s="215">
        <v>1</v>
      </c>
      <c r="C34535" s="216" t="s">
        <v>107805</v>
      </c>
      <c r="D34535" s="215" t="s">
        <v>107806</v>
      </c>
    </row>
    <row r="34536" spans="1:4">
      <c r="A34536" s="215" t="s">
        <v>107807</v>
      </c>
      <c r="B34536" s="215">
        <v>1</v>
      </c>
      <c r="C34536" s="216" t="s">
        <v>107808</v>
      </c>
      <c r="D34536" s="215" t="s">
        <v>107549</v>
      </c>
    </row>
    <row r="34537" spans="1:4">
      <c r="A34537" s="215" t="s">
        <v>107809</v>
      </c>
      <c r="B34537" s="215">
        <v>1</v>
      </c>
      <c r="C34537" s="216" t="s">
        <v>107810</v>
      </c>
      <c r="D34537" s="215" t="s">
        <v>107811</v>
      </c>
    </row>
    <row r="34538" spans="1:4">
      <c r="A34538" s="215" t="s">
        <v>107812</v>
      </c>
      <c r="B34538" s="215">
        <v>1</v>
      </c>
      <c r="C34538" s="216" t="s">
        <v>107813</v>
      </c>
      <c r="D34538" s="215" t="s">
        <v>107814</v>
      </c>
    </row>
    <row r="34539" spans="1:4">
      <c r="A34539" s="215" t="s">
        <v>107815</v>
      </c>
      <c r="B34539" s="215">
        <v>1</v>
      </c>
      <c r="C34539" s="216" t="s">
        <v>107816</v>
      </c>
      <c r="D34539" s="215" t="s">
        <v>107817</v>
      </c>
    </row>
    <row r="34540" spans="1:4">
      <c r="A34540" s="215" t="s">
        <v>107818</v>
      </c>
      <c r="B34540" s="215">
        <v>1</v>
      </c>
      <c r="C34540" s="216" t="s">
        <v>107819</v>
      </c>
      <c r="D34540" s="215" t="s">
        <v>107820</v>
      </c>
    </row>
    <row r="34541" spans="1:4">
      <c r="A34541" s="215" t="s">
        <v>107821</v>
      </c>
      <c r="B34541" s="215">
        <v>1</v>
      </c>
      <c r="C34541" s="216" t="s">
        <v>107822</v>
      </c>
      <c r="D34541" s="215" t="s">
        <v>107823</v>
      </c>
    </row>
    <row r="34542" spans="1:4">
      <c r="A34542" s="215" t="s">
        <v>107824</v>
      </c>
      <c r="B34542" s="215">
        <v>1</v>
      </c>
      <c r="C34542" s="216" t="s">
        <v>107825</v>
      </c>
      <c r="D34542" s="215" t="s">
        <v>107826</v>
      </c>
    </row>
    <row r="34543" spans="1:4">
      <c r="A34543" s="215" t="s">
        <v>107827</v>
      </c>
      <c r="B34543" s="215">
        <v>1</v>
      </c>
      <c r="C34543" s="216" t="s">
        <v>107828</v>
      </c>
      <c r="D34543" s="215" t="s">
        <v>107829</v>
      </c>
    </row>
    <row r="34544" spans="1:4">
      <c r="A34544" s="215" t="s">
        <v>107830</v>
      </c>
      <c r="B34544" s="215">
        <v>1</v>
      </c>
      <c r="C34544" s="216" t="s">
        <v>107831</v>
      </c>
      <c r="D34544" s="215" t="s">
        <v>107832</v>
      </c>
    </row>
    <row r="34545" spans="1:4">
      <c r="A34545" s="215" t="s">
        <v>107833</v>
      </c>
      <c r="B34545" s="215">
        <v>1</v>
      </c>
      <c r="C34545" s="216" t="s">
        <v>107834</v>
      </c>
      <c r="D34545" s="215" t="s">
        <v>107835</v>
      </c>
    </row>
    <row r="34546" spans="1:4">
      <c r="A34546" s="215" t="s">
        <v>107836</v>
      </c>
      <c r="B34546" s="215">
        <v>1</v>
      </c>
      <c r="C34546" s="216" t="s">
        <v>107837</v>
      </c>
      <c r="D34546" s="215" t="s">
        <v>107838</v>
      </c>
    </row>
    <row r="34547" spans="1:4">
      <c r="A34547" s="215" t="s">
        <v>107839</v>
      </c>
      <c r="B34547" s="215">
        <v>1</v>
      </c>
      <c r="C34547" s="216" t="s">
        <v>107840</v>
      </c>
      <c r="D34547" s="215" t="s">
        <v>107841</v>
      </c>
    </row>
    <row r="34548" spans="1:4">
      <c r="A34548" s="215" t="s">
        <v>107842</v>
      </c>
      <c r="B34548" s="215">
        <v>1</v>
      </c>
      <c r="C34548" s="216" t="s">
        <v>107843</v>
      </c>
      <c r="D34548" s="215" t="s">
        <v>107844</v>
      </c>
    </row>
    <row r="34549" spans="1:4">
      <c r="A34549" s="215" t="s">
        <v>107845</v>
      </c>
      <c r="B34549" s="215">
        <v>1</v>
      </c>
      <c r="C34549" s="216" t="s">
        <v>107846</v>
      </c>
      <c r="D34549" s="215" t="s">
        <v>107847</v>
      </c>
    </row>
    <row r="34550" spans="1:4">
      <c r="A34550" s="215" t="s">
        <v>107848</v>
      </c>
      <c r="B34550" s="215">
        <v>1</v>
      </c>
      <c r="C34550" s="216" t="s">
        <v>107849</v>
      </c>
      <c r="D34550" s="215" t="s">
        <v>107850</v>
      </c>
    </row>
    <row r="34551" spans="1:4">
      <c r="A34551" s="215" t="s">
        <v>107851</v>
      </c>
      <c r="B34551" s="215">
        <v>1</v>
      </c>
      <c r="C34551" s="216" t="s">
        <v>107852</v>
      </c>
      <c r="D34551" s="215" t="s">
        <v>107853</v>
      </c>
    </row>
    <row r="34552" spans="1:4">
      <c r="A34552" s="215" t="s">
        <v>107854</v>
      </c>
      <c r="B34552" s="215">
        <v>1</v>
      </c>
      <c r="C34552" s="216" t="s">
        <v>107855</v>
      </c>
      <c r="D34552" s="215" t="s">
        <v>107856</v>
      </c>
    </row>
    <row r="34553" spans="1:4">
      <c r="A34553" s="215" t="s">
        <v>107857</v>
      </c>
      <c r="B34553" s="215">
        <v>1</v>
      </c>
      <c r="C34553" s="216" t="s">
        <v>107858</v>
      </c>
      <c r="D34553" s="215" t="s">
        <v>107859</v>
      </c>
    </row>
    <row r="34554" spans="1:4">
      <c r="A34554" s="215" t="s">
        <v>107860</v>
      </c>
      <c r="B34554" s="215">
        <v>1</v>
      </c>
      <c r="C34554" s="216" t="s">
        <v>107861</v>
      </c>
      <c r="D34554" s="215" t="s">
        <v>107862</v>
      </c>
    </row>
    <row r="34555" spans="1:4">
      <c r="A34555" s="215" t="s">
        <v>107863</v>
      </c>
      <c r="B34555" s="215">
        <v>1</v>
      </c>
      <c r="C34555" s="216" t="s">
        <v>107864</v>
      </c>
      <c r="D34555" s="215" t="s">
        <v>107865</v>
      </c>
    </row>
    <row r="34556" spans="1:4">
      <c r="A34556" s="215" t="s">
        <v>107866</v>
      </c>
      <c r="B34556" s="215">
        <v>1</v>
      </c>
      <c r="C34556" s="216" t="s">
        <v>107867</v>
      </c>
      <c r="D34556" s="215" t="s">
        <v>107868</v>
      </c>
    </row>
    <row r="34557" spans="1:4">
      <c r="A34557" s="215" t="s">
        <v>107869</v>
      </c>
      <c r="B34557" s="215">
        <v>1</v>
      </c>
      <c r="C34557" s="216" t="s">
        <v>107870</v>
      </c>
      <c r="D34557" s="215" t="s">
        <v>107605</v>
      </c>
    </row>
    <row r="34558" spans="1:4">
      <c r="A34558" s="215" t="s">
        <v>107871</v>
      </c>
      <c r="B34558" s="215">
        <v>1</v>
      </c>
      <c r="C34558" s="216" t="s">
        <v>107872</v>
      </c>
      <c r="D34558" s="215" t="s">
        <v>107873</v>
      </c>
    </row>
    <row r="34559" spans="1:4">
      <c r="A34559" s="215" t="s">
        <v>107874</v>
      </c>
      <c r="B34559" s="215">
        <v>1</v>
      </c>
      <c r="C34559" s="216" t="s">
        <v>107875</v>
      </c>
      <c r="D34559" s="215" t="s">
        <v>107624</v>
      </c>
    </row>
    <row r="34560" spans="1:4">
      <c r="A34560" s="215" t="s">
        <v>107876</v>
      </c>
      <c r="B34560" s="215">
        <v>1</v>
      </c>
      <c r="C34560" s="216" t="s">
        <v>107877</v>
      </c>
      <c r="D34560" s="215" t="s">
        <v>107878</v>
      </c>
    </row>
    <row r="34561" spans="1:4">
      <c r="A34561" s="215" t="s">
        <v>107879</v>
      </c>
      <c r="B34561" s="215">
        <v>1</v>
      </c>
      <c r="C34561" s="216" t="s">
        <v>107880</v>
      </c>
      <c r="D34561" s="215" t="s">
        <v>107881</v>
      </c>
    </row>
    <row r="34562" spans="1:4">
      <c r="A34562" s="215" t="s">
        <v>107882</v>
      </c>
      <c r="B34562" s="215">
        <v>1</v>
      </c>
      <c r="C34562" s="216" t="s">
        <v>107883</v>
      </c>
      <c r="D34562" s="215" t="s">
        <v>107884</v>
      </c>
    </row>
    <row r="34563" spans="1:4">
      <c r="A34563" s="215" t="s">
        <v>107885</v>
      </c>
      <c r="B34563" s="215">
        <v>1</v>
      </c>
      <c r="C34563" s="216" t="s">
        <v>107886</v>
      </c>
      <c r="D34563" s="215" t="s">
        <v>107887</v>
      </c>
    </row>
    <row r="34564" spans="1:4">
      <c r="A34564" s="215" t="s">
        <v>107888</v>
      </c>
      <c r="B34564" s="215">
        <v>1</v>
      </c>
      <c r="C34564" s="216" t="s">
        <v>107889</v>
      </c>
      <c r="D34564" s="215" t="s">
        <v>107615</v>
      </c>
    </row>
    <row r="34565" spans="1:4">
      <c r="A34565" s="215" t="s">
        <v>107890</v>
      </c>
      <c r="B34565" s="215">
        <v>1</v>
      </c>
      <c r="C34565" s="216" t="s">
        <v>107891</v>
      </c>
      <c r="D34565" s="215" t="s">
        <v>107892</v>
      </c>
    </row>
    <row r="34566" spans="1:4">
      <c r="A34566" s="215" t="s">
        <v>107893</v>
      </c>
      <c r="B34566" s="215">
        <v>1</v>
      </c>
      <c r="C34566" s="216" t="s">
        <v>107894</v>
      </c>
      <c r="D34566" s="215" t="s">
        <v>107895</v>
      </c>
    </row>
    <row r="34567" spans="1:4">
      <c r="A34567" s="215" t="s">
        <v>107896</v>
      </c>
      <c r="B34567" s="215">
        <v>1</v>
      </c>
      <c r="C34567" s="216" t="s">
        <v>107897</v>
      </c>
      <c r="D34567" s="215" t="s">
        <v>107898</v>
      </c>
    </row>
    <row r="34568" spans="1:4">
      <c r="A34568" s="215" t="s">
        <v>107899</v>
      </c>
      <c r="B34568" s="215">
        <v>1</v>
      </c>
      <c r="C34568" s="216" t="s">
        <v>107900</v>
      </c>
      <c r="D34568" s="215" t="s">
        <v>107901</v>
      </c>
    </row>
    <row r="34569" spans="1:4">
      <c r="A34569" s="215" t="s">
        <v>107902</v>
      </c>
      <c r="B34569" s="215">
        <v>1</v>
      </c>
      <c r="C34569" s="216" t="s">
        <v>107903</v>
      </c>
      <c r="D34569" s="215" t="s">
        <v>107032</v>
      </c>
    </row>
    <row r="34570" spans="1:4">
      <c r="A34570" s="215" t="s">
        <v>107904</v>
      </c>
      <c r="B34570" s="215">
        <v>1</v>
      </c>
      <c r="C34570" s="216" t="s">
        <v>107905</v>
      </c>
      <c r="D34570" s="215" t="s">
        <v>107906</v>
      </c>
    </row>
    <row r="34571" spans="1:4">
      <c r="A34571" s="215" t="s">
        <v>107907</v>
      </c>
      <c r="B34571" s="215">
        <v>1</v>
      </c>
      <c r="C34571" s="216" t="s">
        <v>107908</v>
      </c>
      <c r="D34571" s="215" t="s">
        <v>107618</v>
      </c>
    </row>
    <row r="34572" spans="1:4">
      <c r="A34572" s="215" t="s">
        <v>107909</v>
      </c>
      <c r="B34572" s="215">
        <v>1</v>
      </c>
      <c r="C34572" s="216" t="s">
        <v>107910</v>
      </c>
      <c r="D34572" s="215" t="s">
        <v>107638</v>
      </c>
    </row>
    <row r="34573" spans="1:4">
      <c r="A34573" s="215" t="s">
        <v>107911</v>
      </c>
      <c r="B34573" s="215">
        <v>1</v>
      </c>
      <c r="C34573" s="216" t="s">
        <v>107912</v>
      </c>
      <c r="D34573" s="215" t="s">
        <v>107913</v>
      </c>
    </row>
    <row r="34574" spans="1:4">
      <c r="A34574" s="215" t="s">
        <v>107914</v>
      </c>
      <c r="B34574" s="215">
        <v>1</v>
      </c>
      <c r="C34574" s="216" t="s">
        <v>107915</v>
      </c>
      <c r="D34574" s="215" t="s">
        <v>107916</v>
      </c>
    </row>
    <row r="34575" spans="1:4">
      <c r="A34575" s="215" t="s">
        <v>107917</v>
      </c>
      <c r="B34575" s="215">
        <v>1</v>
      </c>
      <c r="C34575" s="216" t="s">
        <v>107918</v>
      </c>
      <c r="D34575" s="215" t="s">
        <v>107630</v>
      </c>
    </row>
    <row r="34576" spans="1:4">
      <c r="A34576" s="215" t="s">
        <v>107919</v>
      </c>
      <c r="B34576" s="215">
        <v>1</v>
      </c>
      <c r="C34576" s="216" t="s">
        <v>107920</v>
      </c>
      <c r="D34576" s="215" t="s">
        <v>107627</v>
      </c>
    </row>
    <row r="34577" spans="1:4">
      <c r="A34577" s="215" t="s">
        <v>107921</v>
      </c>
      <c r="B34577" s="215">
        <v>1</v>
      </c>
      <c r="C34577" s="216" t="s">
        <v>107922</v>
      </c>
      <c r="D34577" s="215" t="s">
        <v>107923</v>
      </c>
    </row>
    <row r="34578" spans="1:4">
      <c r="A34578" s="215" t="s">
        <v>107924</v>
      </c>
      <c r="B34578" s="215">
        <v>1</v>
      </c>
      <c r="C34578" s="216" t="s">
        <v>107925</v>
      </c>
      <c r="D34578" s="215" t="s">
        <v>107621</v>
      </c>
    </row>
    <row r="34579" spans="1:4">
      <c r="A34579" s="215" t="s">
        <v>107926</v>
      </c>
      <c r="B34579" s="215">
        <v>1</v>
      </c>
      <c r="C34579" s="216" t="s">
        <v>107927</v>
      </c>
      <c r="D34579" s="215" t="s">
        <v>107928</v>
      </c>
    </row>
    <row r="34580" spans="1:4">
      <c r="A34580" s="215" t="s">
        <v>107929</v>
      </c>
      <c r="B34580" s="215">
        <v>1</v>
      </c>
      <c r="C34580" s="216" t="s">
        <v>107930</v>
      </c>
      <c r="D34580" s="215" t="s">
        <v>107931</v>
      </c>
    </row>
    <row r="34581" spans="1:4">
      <c r="A34581" s="215" t="s">
        <v>107932</v>
      </c>
      <c r="B34581" s="215">
        <v>1</v>
      </c>
      <c r="C34581" s="216" t="s">
        <v>107933</v>
      </c>
      <c r="D34581" s="215" t="s">
        <v>107934</v>
      </c>
    </row>
    <row r="34582" spans="1:4">
      <c r="A34582" s="215" t="s">
        <v>107935</v>
      </c>
      <c r="B34582" s="215">
        <v>1</v>
      </c>
      <c r="C34582" s="216" t="s">
        <v>107936</v>
      </c>
      <c r="D34582" s="215" t="s">
        <v>107937</v>
      </c>
    </row>
    <row r="34583" spans="1:4">
      <c r="A34583" s="215" t="s">
        <v>107938</v>
      </c>
      <c r="B34583" s="215">
        <v>1</v>
      </c>
      <c r="C34583" s="216" t="s">
        <v>107939</v>
      </c>
      <c r="D34583" s="215" t="s">
        <v>107940</v>
      </c>
    </row>
    <row r="34584" spans="1:4">
      <c r="A34584" s="215" t="s">
        <v>107941</v>
      </c>
      <c r="B34584" s="215">
        <v>1</v>
      </c>
      <c r="C34584" s="216" t="s">
        <v>107942</v>
      </c>
      <c r="D34584" s="215" t="s">
        <v>107943</v>
      </c>
    </row>
    <row r="34585" spans="1:4">
      <c r="A34585" s="215" t="s">
        <v>107944</v>
      </c>
      <c r="B34585" s="215">
        <v>1</v>
      </c>
      <c r="C34585" s="216" t="s">
        <v>107945</v>
      </c>
      <c r="D34585" s="215" t="s">
        <v>107946</v>
      </c>
    </row>
    <row r="34586" spans="1:4">
      <c r="A34586" s="215" t="s">
        <v>107947</v>
      </c>
      <c r="B34586" s="215">
        <v>1</v>
      </c>
      <c r="C34586" s="216" t="s">
        <v>107948</v>
      </c>
      <c r="D34586" s="215" t="s">
        <v>107949</v>
      </c>
    </row>
    <row r="34587" spans="1:4">
      <c r="A34587" s="215" t="s">
        <v>107950</v>
      </c>
      <c r="B34587" s="215">
        <v>1</v>
      </c>
      <c r="C34587" s="216" t="s">
        <v>107951</v>
      </c>
      <c r="D34587" s="215" t="s">
        <v>107952</v>
      </c>
    </row>
    <row r="34588" spans="1:4">
      <c r="A34588" s="215" t="s">
        <v>107953</v>
      </c>
      <c r="B34588" s="215">
        <v>1</v>
      </c>
      <c r="C34588" s="216" t="s">
        <v>107954</v>
      </c>
      <c r="D34588" s="215" t="s">
        <v>107955</v>
      </c>
    </row>
    <row r="34589" spans="1:4">
      <c r="A34589" s="215" t="s">
        <v>107956</v>
      </c>
      <c r="B34589" s="215">
        <v>1</v>
      </c>
      <c r="C34589" s="216" t="s">
        <v>107957</v>
      </c>
      <c r="D34589" s="215" t="s">
        <v>107958</v>
      </c>
    </row>
    <row r="34590" spans="1:4">
      <c r="A34590" s="215" t="s">
        <v>107959</v>
      </c>
      <c r="B34590" s="215">
        <v>1</v>
      </c>
      <c r="C34590" s="216" t="s">
        <v>107960</v>
      </c>
      <c r="D34590" s="215" t="s">
        <v>107961</v>
      </c>
    </row>
    <row r="34591" spans="1:4">
      <c r="A34591" s="215" t="s">
        <v>107962</v>
      </c>
      <c r="B34591" s="215">
        <v>1</v>
      </c>
      <c r="C34591" s="216" t="s">
        <v>107963</v>
      </c>
      <c r="D34591" s="215" t="s">
        <v>107964</v>
      </c>
    </row>
    <row r="34592" spans="1:4">
      <c r="A34592" s="215" t="s">
        <v>107965</v>
      </c>
      <c r="B34592" s="215">
        <v>1</v>
      </c>
      <c r="C34592" s="216" t="s">
        <v>107966</v>
      </c>
      <c r="D34592" s="215" t="s">
        <v>107967</v>
      </c>
    </row>
    <row r="34593" spans="1:4">
      <c r="A34593" s="215" t="s">
        <v>107968</v>
      </c>
      <c r="B34593" s="215">
        <v>1</v>
      </c>
      <c r="C34593" s="216" t="s">
        <v>107969</v>
      </c>
      <c r="D34593" s="215" t="s">
        <v>107970</v>
      </c>
    </row>
    <row r="34594" spans="1:4">
      <c r="A34594" s="215" t="s">
        <v>107971</v>
      </c>
      <c r="B34594" s="215">
        <v>1</v>
      </c>
      <c r="C34594" s="216" t="s">
        <v>107972</v>
      </c>
      <c r="D34594" s="215" t="s">
        <v>107973</v>
      </c>
    </row>
    <row r="34595" spans="1:4">
      <c r="A34595" s="215" t="s">
        <v>107974</v>
      </c>
      <c r="B34595" s="215">
        <v>1</v>
      </c>
      <c r="C34595" s="216" t="s">
        <v>107975</v>
      </c>
      <c r="D34595" s="215" t="s">
        <v>107976</v>
      </c>
    </row>
    <row r="34596" spans="1:4">
      <c r="A34596" s="215" t="s">
        <v>107977</v>
      </c>
      <c r="B34596" s="215">
        <v>1</v>
      </c>
      <c r="C34596" s="216" t="s">
        <v>107978</v>
      </c>
      <c r="D34596" s="215" t="s">
        <v>107979</v>
      </c>
    </row>
    <row r="34597" spans="1:4">
      <c r="A34597" s="215" t="s">
        <v>107980</v>
      </c>
      <c r="B34597" s="215">
        <v>1</v>
      </c>
      <c r="C34597" s="216" t="s">
        <v>107981</v>
      </c>
      <c r="D34597" s="215" t="s">
        <v>107982</v>
      </c>
    </row>
    <row r="34598" spans="1:4">
      <c r="A34598" s="215" t="s">
        <v>107983</v>
      </c>
      <c r="B34598" s="215">
        <v>1</v>
      </c>
      <c r="C34598" s="216" t="s">
        <v>107984</v>
      </c>
      <c r="D34598" s="215" t="s">
        <v>107985</v>
      </c>
    </row>
    <row r="34599" spans="1:4">
      <c r="A34599" s="215" t="s">
        <v>107986</v>
      </c>
      <c r="B34599" s="215">
        <v>1</v>
      </c>
      <c r="C34599" s="216" t="s">
        <v>107987</v>
      </c>
      <c r="D34599" s="215" t="s">
        <v>107988</v>
      </c>
    </row>
    <row r="34600" spans="1:4">
      <c r="A34600" s="215" t="s">
        <v>107989</v>
      </c>
      <c r="B34600" s="215">
        <v>1</v>
      </c>
      <c r="C34600" s="216" t="s">
        <v>107990</v>
      </c>
      <c r="D34600" s="215" t="s">
        <v>107991</v>
      </c>
    </row>
    <row r="34601" spans="1:4">
      <c r="A34601" s="215" t="s">
        <v>107992</v>
      </c>
      <c r="B34601" s="215">
        <v>1</v>
      </c>
      <c r="C34601" s="216" t="s">
        <v>107993</v>
      </c>
      <c r="D34601" s="215" t="s">
        <v>107994</v>
      </c>
    </row>
    <row r="34602" spans="1:4">
      <c r="A34602" s="215" t="s">
        <v>107995</v>
      </c>
      <c r="B34602" s="215">
        <v>1</v>
      </c>
      <c r="C34602" s="216" t="s">
        <v>107996</v>
      </c>
      <c r="D34602" s="215" t="s">
        <v>107997</v>
      </c>
    </row>
    <row r="34603" spans="1:4">
      <c r="A34603" s="215" t="s">
        <v>107998</v>
      </c>
      <c r="B34603" s="215">
        <v>1</v>
      </c>
      <c r="C34603" s="216" t="s">
        <v>107999</v>
      </c>
      <c r="D34603" s="215" t="s">
        <v>108000</v>
      </c>
    </row>
    <row r="34604" spans="1:4">
      <c r="A34604" s="215" t="s">
        <v>108001</v>
      </c>
      <c r="B34604" s="215">
        <v>1</v>
      </c>
      <c r="C34604" s="216" t="s">
        <v>108002</v>
      </c>
      <c r="D34604" s="215" t="s">
        <v>108003</v>
      </c>
    </row>
    <row r="34605" spans="1:4">
      <c r="A34605" s="215" t="s">
        <v>108004</v>
      </c>
      <c r="B34605" s="215">
        <v>1</v>
      </c>
      <c r="C34605" s="216" t="s">
        <v>108005</v>
      </c>
      <c r="D34605" s="215" t="s">
        <v>108006</v>
      </c>
    </row>
    <row r="34606" spans="1:4">
      <c r="A34606" s="215" t="s">
        <v>108007</v>
      </c>
      <c r="B34606" s="215">
        <v>1</v>
      </c>
      <c r="C34606" s="216" t="s">
        <v>108008</v>
      </c>
      <c r="D34606" s="215" t="s">
        <v>108009</v>
      </c>
    </row>
    <row r="34607" spans="1:4">
      <c r="A34607" s="215" t="s">
        <v>108010</v>
      </c>
      <c r="B34607" s="215">
        <v>1</v>
      </c>
      <c r="C34607" s="216" t="s">
        <v>108011</v>
      </c>
      <c r="D34607" s="215" t="s">
        <v>108012</v>
      </c>
    </row>
    <row r="34608" spans="1:4">
      <c r="A34608" s="215" t="s">
        <v>108013</v>
      </c>
      <c r="B34608" s="215">
        <v>1</v>
      </c>
      <c r="C34608" s="216" t="s">
        <v>108014</v>
      </c>
      <c r="D34608" s="215" t="s">
        <v>108015</v>
      </c>
    </row>
    <row r="34609" spans="1:4">
      <c r="A34609" s="215" t="s">
        <v>108016</v>
      </c>
      <c r="B34609" s="215">
        <v>1</v>
      </c>
      <c r="C34609" s="216" t="s">
        <v>108017</v>
      </c>
      <c r="D34609" s="215" t="s">
        <v>108018</v>
      </c>
    </row>
    <row r="34610" spans="1:4">
      <c r="A34610" s="215" t="s">
        <v>108019</v>
      </c>
      <c r="B34610" s="215">
        <v>1</v>
      </c>
      <c r="C34610" s="216" t="s">
        <v>108020</v>
      </c>
      <c r="D34610" s="215" t="s">
        <v>108021</v>
      </c>
    </row>
    <row r="34611" spans="1:4">
      <c r="A34611" s="215" t="s">
        <v>108022</v>
      </c>
      <c r="B34611" s="215">
        <v>1</v>
      </c>
      <c r="C34611" s="216" t="s">
        <v>108023</v>
      </c>
      <c r="D34611" s="215" t="s">
        <v>108024</v>
      </c>
    </row>
    <row r="34612" spans="1:4">
      <c r="A34612" s="215" t="s">
        <v>108025</v>
      </c>
      <c r="B34612" s="215">
        <v>1</v>
      </c>
      <c r="C34612" s="216" t="s">
        <v>108026</v>
      </c>
      <c r="D34612" s="215" t="s">
        <v>108027</v>
      </c>
    </row>
    <row r="34613" spans="1:4">
      <c r="A34613" s="215" t="s">
        <v>108028</v>
      </c>
      <c r="B34613" s="215">
        <v>1</v>
      </c>
      <c r="C34613" s="216" t="s">
        <v>108029</v>
      </c>
      <c r="D34613" s="215" t="s">
        <v>108030</v>
      </c>
    </row>
    <row r="34614" spans="1:4">
      <c r="A34614" s="215" t="s">
        <v>108031</v>
      </c>
      <c r="B34614" s="215">
        <v>1</v>
      </c>
      <c r="C34614" s="216" t="s">
        <v>108032</v>
      </c>
      <c r="D34614" s="215" t="s">
        <v>108033</v>
      </c>
    </row>
    <row r="34615" spans="1:4">
      <c r="A34615" s="215" t="s">
        <v>108034</v>
      </c>
      <c r="B34615" s="215">
        <v>1</v>
      </c>
      <c r="C34615" s="216" t="s">
        <v>108035</v>
      </c>
      <c r="D34615" s="215" t="s">
        <v>108036</v>
      </c>
    </row>
    <row r="34616" spans="1:4">
      <c r="A34616" s="215" t="s">
        <v>108037</v>
      </c>
      <c r="B34616" s="215">
        <v>1</v>
      </c>
      <c r="C34616" s="216" t="s">
        <v>108038</v>
      </c>
      <c r="D34616" s="215" t="s">
        <v>108039</v>
      </c>
    </row>
    <row r="34617" spans="1:4">
      <c r="A34617" s="215" t="s">
        <v>108040</v>
      </c>
      <c r="B34617" s="215">
        <v>1</v>
      </c>
      <c r="C34617" s="216" t="s">
        <v>108041</v>
      </c>
      <c r="D34617" s="215" t="s">
        <v>108042</v>
      </c>
    </row>
    <row r="34618" spans="1:4">
      <c r="A34618" s="215" t="s">
        <v>108043</v>
      </c>
      <c r="B34618" s="215">
        <v>1</v>
      </c>
      <c r="C34618" s="216" t="s">
        <v>108044</v>
      </c>
      <c r="D34618" s="215" t="s">
        <v>108045</v>
      </c>
    </row>
    <row r="34619" spans="1:4">
      <c r="A34619" s="215" t="s">
        <v>108046</v>
      </c>
      <c r="B34619" s="215">
        <v>1</v>
      </c>
      <c r="C34619" s="216" t="s">
        <v>108047</v>
      </c>
      <c r="D34619" s="215" t="s">
        <v>108048</v>
      </c>
    </row>
    <row r="34620" spans="1:4">
      <c r="A34620" s="215" t="s">
        <v>108049</v>
      </c>
      <c r="B34620" s="215">
        <v>1</v>
      </c>
      <c r="C34620" s="216" t="s">
        <v>108050</v>
      </c>
      <c r="D34620" s="215" t="s">
        <v>108051</v>
      </c>
    </row>
    <row r="34621" spans="1:4">
      <c r="A34621" s="215" t="s">
        <v>108052</v>
      </c>
      <c r="B34621" s="215">
        <v>1</v>
      </c>
      <c r="C34621" s="216" t="s">
        <v>108053</v>
      </c>
      <c r="D34621" s="215" t="s">
        <v>108054</v>
      </c>
    </row>
    <row r="34622" spans="1:4">
      <c r="A34622" s="215" t="s">
        <v>108055</v>
      </c>
      <c r="B34622" s="215">
        <v>1</v>
      </c>
      <c r="C34622" s="216" t="s">
        <v>108056</v>
      </c>
      <c r="D34622" s="215" t="s">
        <v>108057</v>
      </c>
    </row>
    <row r="34623" spans="1:4">
      <c r="A34623" s="215" t="s">
        <v>108058</v>
      </c>
      <c r="B34623" s="215">
        <v>1</v>
      </c>
      <c r="C34623" s="216" t="s">
        <v>108059</v>
      </c>
      <c r="D34623" s="215" t="s">
        <v>108060</v>
      </c>
    </row>
    <row r="34624" spans="1:4">
      <c r="A34624" s="215" t="s">
        <v>108061</v>
      </c>
      <c r="B34624" s="215">
        <v>1</v>
      </c>
      <c r="C34624" s="216" t="s">
        <v>108062</v>
      </c>
      <c r="D34624" s="215" t="s">
        <v>108063</v>
      </c>
    </row>
    <row r="34625" spans="1:4">
      <c r="A34625" s="215" t="s">
        <v>108064</v>
      </c>
      <c r="B34625" s="215">
        <v>1</v>
      </c>
      <c r="C34625" s="216" t="s">
        <v>108065</v>
      </c>
      <c r="D34625" s="215" t="s">
        <v>108066</v>
      </c>
    </row>
    <row r="34626" spans="1:4">
      <c r="A34626" s="215" t="s">
        <v>108067</v>
      </c>
      <c r="B34626" s="215">
        <v>1</v>
      </c>
      <c r="C34626" s="216" t="s">
        <v>108068</v>
      </c>
      <c r="D34626" s="215" t="s">
        <v>108069</v>
      </c>
    </row>
    <row r="34627" spans="1:4">
      <c r="A34627" s="215" t="s">
        <v>108070</v>
      </c>
      <c r="B34627" s="215">
        <v>1</v>
      </c>
      <c r="C34627" s="216" t="s">
        <v>108071</v>
      </c>
      <c r="D34627" s="215" t="s">
        <v>108072</v>
      </c>
    </row>
    <row r="34628" spans="1:4">
      <c r="A34628" s="215" t="s">
        <v>108073</v>
      </c>
      <c r="B34628" s="215">
        <v>1</v>
      </c>
      <c r="C34628" s="216" t="s">
        <v>108074</v>
      </c>
      <c r="D34628" s="215" t="s">
        <v>108075</v>
      </c>
    </row>
    <row r="34629" spans="1:4">
      <c r="A34629" s="215" t="s">
        <v>108076</v>
      </c>
      <c r="B34629" s="215">
        <v>1</v>
      </c>
      <c r="C34629" s="216" t="s">
        <v>108077</v>
      </c>
      <c r="D34629" s="215" t="s">
        <v>108078</v>
      </c>
    </row>
    <row r="34630" spans="1:4">
      <c r="A34630" s="215" t="s">
        <v>108079</v>
      </c>
      <c r="B34630" s="215">
        <v>1</v>
      </c>
      <c r="C34630" s="216" t="s">
        <v>108080</v>
      </c>
      <c r="D34630" s="215" t="s">
        <v>108081</v>
      </c>
    </row>
    <row r="34631" spans="1:4">
      <c r="A34631" s="215" t="s">
        <v>108082</v>
      </c>
      <c r="B34631" s="215">
        <v>1</v>
      </c>
      <c r="C34631" s="216" t="s">
        <v>108083</v>
      </c>
      <c r="D34631" s="215" t="s">
        <v>108084</v>
      </c>
    </row>
    <row r="34632" spans="1:4">
      <c r="A34632" s="215" t="s">
        <v>108085</v>
      </c>
      <c r="B34632" s="215">
        <v>1</v>
      </c>
      <c r="C34632" s="216" t="s">
        <v>108086</v>
      </c>
      <c r="D34632" s="215" t="s">
        <v>108087</v>
      </c>
    </row>
    <row r="34633" spans="1:4">
      <c r="A34633" s="215" t="s">
        <v>108088</v>
      </c>
      <c r="B34633" s="215">
        <v>1</v>
      </c>
      <c r="C34633" s="216" t="s">
        <v>108089</v>
      </c>
      <c r="D34633" s="215" t="s">
        <v>108090</v>
      </c>
    </row>
    <row r="34634" spans="1:4">
      <c r="A34634" s="215" t="s">
        <v>108091</v>
      </c>
      <c r="B34634" s="215">
        <v>1</v>
      </c>
      <c r="C34634" s="216" t="s">
        <v>108092</v>
      </c>
      <c r="D34634" s="215" t="s">
        <v>108093</v>
      </c>
    </row>
    <row r="34635" spans="1:4">
      <c r="A34635" s="215" t="s">
        <v>108094</v>
      </c>
      <c r="B34635" s="215">
        <v>1</v>
      </c>
      <c r="C34635" s="216" t="s">
        <v>108095</v>
      </c>
      <c r="D34635" s="215" t="s">
        <v>108096</v>
      </c>
    </row>
    <row r="34636" spans="1:4">
      <c r="A34636" s="215" t="s">
        <v>108097</v>
      </c>
      <c r="B34636" s="215">
        <v>1</v>
      </c>
      <c r="C34636" s="216" t="s">
        <v>108098</v>
      </c>
      <c r="D34636" s="215" t="s">
        <v>108099</v>
      </c>
    </row>
    <row r="34637" spans="1:4">
      <c r="A34637" s="215" t="s">
        <v>108100</v>
      </c>
      <c r="B34637" s="215">
        <v>1</v>
      </c>
      <c r="C34637" s="216" t="s">
        <v>108101</v>
      </c>
      <c r="D34637" s="215" t="s">
        <v>108102</v>
      </c>
    </row>
    <row r="34638" spans="1:4">
      <c r="A34638" s="215" t="s">
        <v>108103</v>
      </c>
      <c r="B34638" s="215">
        <v>1</v>
      </c>
      <c r="C34638" s="216" t="s">
        <v>108104</v>
      </c>
      <c r="D34638" s="215" t="s">
        <v>108105</v>
      </c>
    </row>
    <row r="34639" spans="1:4">
      <c r="A34639" s="215" t="s">
        <v>108106</v>
      </c>
      <c r="B34639" s="215">
        <v>1</v>
      </c>
      <c r="C34639" s="216" t="s">
        <v>108107</v>
      </c>
      <c r="D34639" s="215" t="s">
        <v>108108</v>
      </c>
    </row>
    <row r="34640" spans="1:4">
      <c r="A34640" s="215" t="s">
        <v>108109</v>
      </c>
      <c r="B34640" s="215">
        <v>1</v>
      </c>
      <c r="C34640" s="216" t="s">
        <v>108110</v>
      </c>
      <c r="D34640" s="215" t="s">
        <v>108111</v>
      </c>
    </row>
    <row r="34641" spans="1:4">
      <c r="A34641" s="215" t="s">
        <v>108112</v>
      </c>
      <c r="B34641" s="215">
        <v>1</v>
      </c>
      <c r="C34641" s="216" t="s">
        <v>108113</v>
      </c>
      <c r="D34641" s="215" t="s">
        <v>108114</v>
      </c>
    </row>
    <row r="34642" spans="1:4">
      <c r="A34642" s="215" t="s">
        <v>108115</v>
      </c>
      <c r="B34642" s="215">
        <v>1</v>
      </c>
      <c r="C34642" s="216" t="s">
        <v>108116</v>
      </c>
      <c r="D34642" s="215" t="s">
        <v>108117</v>
      </c>
    </row>
    <row r="34643" spans="1:4">
      <c r="A34643" s="215" t="s">
        <v>108118</v>
      </c>
      <c r="B34643" s="215">
        <v>1</v>
      </c>
      <c r="C34643" s="216" t="s">
        <v>108119</v>
      </c>
      <c r="D34643" s="215" t="s">
        <v>108120</v>
      </c>
    </row>
    <row r="34644" spans="1:4">
      <c r="A34644" s="215" t="s">
        <v>108121</v>
      </c>
      <c r="B34644" s="215">
        <v>1</v>
      </c>
      <c r="C34644" s="216" t="s">
        <v>108122</v>
      </c>
      <c r="D34644" s="215" t="s">
        <v>108123</v>
      </c>
    </row>
    <row r="34645" spans="1:4">
      <c r="A34645" s="215" t="s">
        <v>108124</v>
      </c>
      <c r="B34645" s="215">
        <v>1</v>
      </c>
      <c r="C34645" s="216" t="s">
        <v>108125</v>
      </c>
      <c r="D34645" s="215" t="s">
        <v>108126</v>
      </c>
    </row>
    <row r="34646" spans="1:4">
      <c r="A34646" s="215" t="s">
        <v>108127</v>
      </c>
      <c r="B34646" s="215">
        <v>1</v>
      </c>
      <c r="C34646" s="216" t="s">
        <v>108128</v>
      </c>
      <c r="D34646" s="215" t="s">
        <v>108129</v>
      </c>
    </row>
    <row r="34647" spans="1:4">
      <c r="A34647" s="215" t="s">
        <v>108130</v>
      </c>
      <c r="B34647" s="215">
        <v>1</v>
      </c>
      <c r="C34647" s="216" t="s">
        <v>108131</v>
      </c>
      <c r="D34647" s="215" t="s">
        <v>108132</v>
      </c>
    </row>
    <row r="34648" spans="1:4">
      <c r="A34648" s="215" t="s">
        <v>108133</v>
      </c>
      <c r="B34648" s="215">
        <v>1</v>
      </c>
      <c r="C34648" s="216" t="s">
        <v>108134</v>
      </c>
      <c r="D34648" s="215" t="s">
        <v>111684</v>
      </c>
    </row>
    <row r="34649" spans="1:4">
      <c r="A34649" s="215" t="s">
        <v>108135</v>
      </c>
      <c r="B34649" s="215">
        <v>1</v>
      </c>
      <c r="C34649" s="216" t="s">
        <v>108136</v>
      </c>
      <c r="D34649" s="215" t="s">
        <v>111685</v>
      </c>
    </row>
    <row r="34650" spans="1:4">
      <c r="A34650" s="215" t="s">
        <v>108137</v>
      </c>
      <c r="B34650" s="215">
        <v>1</v>
      </c>
      <c r="C34650" s="216" t="s">
        <v>108138</v>
      </c>
      <c r="D34650" s="215" t="s">
        <v>108139</v>
      </c>
    </row>
    <row r="34651" spans="1:4">
      <c r="A34651" s="215" t="s">
        <v>108140</v>
      </c>
      <c r="B34651" s="215">
        <v>1</v>
      </c>
      <c r="C34651" s="216" t="s">
        <v>108141</v>
      </c>
      <c r="D34651" s="215" t="s">
        <v>108142</v>
      </c>
    </row>
    <row r="34652" spans="1:4">
      <c r="A34652" s="215" t="s">
        <v>108143</v>
      </c>
      <c r="B34652" s="215">
        <v>1</v>
      </c>
      <c r="C34652" s="216" t="s">
        <v>108144</v>
      </c>
      <c r="D34652" s="215" t="s">
        <v>108145</v>
      </c>
    </row>
    <row r="34653" spans="1:4">
      <c r="A34653" s="215" t="s">
        <v>108146</v>
      </c>
      <c r="B34653" s="215">
        <v>1</v>
      </c>
      <c r="C34653" s="216" t="s">
        <v>108147</v>
      </c>
      <c r="D34653" s="215" t="s">
        <v>108148</v>
      </c>
    </row>
    <row r="34654" spans="1:4">
      <c r="A34654" s="215" t="s">
        <v>108149</v>
      </c>
      <c r="B34654" s="215">
        <v>1</v>
      </c>
      <c r="C34654" s="216" t="s">
        <v>108150</v>
      </c>
      <c r="D34654" s="215" t="s">
        <v>108151</v>
      </c>
    </row>
    <row r="34655" spans="1:4">
      <c r="A34655" s="215" t="s">
        <v>108152</v>
      </c>
      <c r="B34655" s="215">
        <v>1</v>
      </c>
      <c r="C34655" s="216" t="s">
        <v>108153</v>
      </c>
      <c r="D34655" s="215" t="s">
        <v>108154</v>
      </c>
    </row>
    <row r="34656" spans="1:4">
      <c r="A34656" s="215" t="s">
        <v>108155</v>
      </c>
      <c r="B34656" s="215">
        <v>1</v>
      </c>
      <c r="C34656" s="216" t="s">
        <v>108156</v>
      </c>
      <c r="D34656" s="215" t="s">
        <v>108157</v>
      </c>
    </row>
    <row r="34657" spans="1:4">
      <c r="A34657" s="215" t="s">
        <v>108158</v>
      </c>
      <c r="B34657" s="215">
        <v>1</v>
      </c>
      <c r="C34657" s="216" t="s">
        <v>108159</v>
      </c>
      <c r="D34657" s="215" t="s">
        <v>111686</v>
      </c>
    </row>
    <row r="34658" spans="1:4">
      <c r="A34658" s="215" t="s">
        <v>108160</v>
      </c>
      <c r="B34658" s="215">
        <v>1</v>
      </c>
      <c r="C34658" s="216" t="s">
        <v>108161</v>
      </c>
      <c r="D34658" s="215" t="s">
        <v>108162</v>
      </c>
    </row>
    <row r="34659" spans="1:4">
      <c r="A34659" s="215" t="s">
        <v>108163</v>
      </c>
      <c r="B34659" s="215">
        <v>1</v>
      </c>
      <c r="C34659" s="216" t="s">
        <v>108164</v>
      </c>
      <c r="D34659" s="215" t="s">
        <v>108165</v>
      </c>
    </row>
    <row r="34660" spans="1:4">
      <c r="A34660" s="215" t="s">
        <v>108166</v>
      </c>
      <c r="B34660" s="215">
        <v>1</v>
      </c>
      <c r="C34660" s="216" t="s">
        <v>108167</v>
      </c>
      <c r="D34660" s="215" t="s">
        <v>108168</v>
      </c>
    </row>
    <row r="34661" spans="1:4">
      <c r="A34661" s="215" t="s">
        <v>108169</v>
      </c>
      <c r="B34661" s="215">
        <v>1</v>
      </c>
      <c r="C34661" s="216" t="s">
        <v>108170</v>
      </c>
      <c r="D34661" s="215" t="s">
        <v>108171</v>
      </c>
    </row>
    <row r="34662" spans="1:4">
      <c r="A34662" s="215" t="s">
        <v>108172</v>
      </c>
      <c r="B34662" s="215">
        <v>1</v>
      </c>
      <c r="C34662" s="216" t="s">
        <v>108173</v>
      </c>
      <c r="D34662" s="215" t="s">
        <v>108174</v>
      </c>
    </row>
    <row r="34663" spans="1:4">
      <c r="A34663" s="215" t="s">
        <v>108175</v>
      </c>
      <c r="B34663" s="215">
        <v>1</v>
      </c>
      <c r="C34663" s="216" t="s">
        <v>108176</v>
      </c>
      <c r="D34663" s="215" t="s">
        <v>108177</v>
      </c>
    </row>
    <row r="34664" spans="1:4">
      <c r="A34664" s="215" t="s">
        <v>108178</v>
      </c>
      <c r="B34664" s="215">
        <v>1</v>
      </c>
      <c r="C34664" s="216" t="s">
        <v>108179</v>
      </c>
      <c r="D34664" s="215" t="s">
        <v>108180</v>
      </c>
    </row>
    <row r="34665" spans="1:4">
      <c r="A34665" s="215" t="s">
        <v>108181</v>
      </c>
      <c r="B34665" s="215">
        <v>1</v>
      </c>
      <c r="C34665" s="216" t="s">
        <v>108182</v>
      </c>
      <c r="D34665" s="215" t="s">
        <v>108183</v>
      </c>
    </row>
    <row r="34666" spans="1:4">
      <c r="A34666" s="215" t="s">
        <v>108184</v>
      </c>
      <c r="B34666" s="215">
        <v>1</v>
      </c>
      <c r="C34666" s="216" t="s">
        <v>108185</v>
      </c>
      <c r="D34666" s="215" t="s">
        <v>108186</v>
      </c>
    </row>
    <row r="34667" spans="1:4">
      <c r="A34667" s="215" t="s">
        <v>108187</v>
      </c>
      <c r="B34667" s="215">
        <v>1</v>
      </c>
      <c r="C34667" s="216" t="s">
        <v>108188</v>
      </c>
      <c r="D34667" s="215" t="s">
        <v>108189</v>
      </c>
    </row>
    <row r="34668" spans="1:4">
      <c r="A34668" s="215" t="s">
        <v>108190</v>
      </c>
      <c r="B34668" s="215">
        <v>1</v>
      </c>
      <c r="C34668" s="216" t="s">
        <v>108191</v>
      </c>
      <c r="D34668" s="215" t="s">
        <v>108192</v>
      </c>
    </row>
    <row r="34669" spans="1:4">
      <c r="A34669" s="215" t="s">
        <v>108193</v>
      </c>
      <c r="B34669" s="215">
        <v>1</v>
      </c>
      <c r="C34669" s="216" t="s">
        <v>108194</v>
      </c>
      <c r="D34669" s="215" t="s">
        <v>108195</v>
      </c>
    </row>
    <row r="34670" spans="1:4">
      <c r="A34670" s="215" t="s">
        <v>108196</v>
      </c>
      <c r="B34670" s="215">
        <v>1</v>
      </c>
      <c r="C34670" s="216" t="s">
        <v>108197</v>
      </c>
      <c r="D34670" s="215" t="s">
        <v>108198</v>
      </c>
    </row>
    <row r="34671" spans="1:4">
      <c r="A34671" s="215" t="s">
        <v>108199</v>
      </c>
      <c r="B34671" s="215">
        <v>1</v>
      </c>
      <c r="C34671" s="216" t="s">
        <v>108200</v>
      </c>
      <c r="D34671" s="215" t="s">
        <v>108201</v>
      </c>
    </row>
    <row r="34672" spans="1:4">
      <c r="A34672" s="215" t="s">
        <v>108202</v>
      </c>
      <c r="B34672" s="215">
        <v>1</v>
      </c>
      <c r="C34672" s="216" t="s">
        <v>108203</v>
      </c>
      <c r="D34672" s="215" t="s">
        <v>108204</v>
      </c>
    </row>
    <row r="34673" spans="1:4">
      <c r="A34673" s="215" t="s">
        <v>108205</v>
      </c>
      <c r="B34673" s="215">
        <v>1</v>
      </c>
      <c r="C34673" s="216" t="s">
        <v>108206</v>
      </c>
      <c r="D34673" s="215" t="s">
        <v>108207</v>
      </c>
    </row>
    <row r="34674" spans="1:4">
      <c r="A34674" s="215" t="s">
        <v>108208</v>
      </c>
      <c r="B34674" s="215">
        <v>1</v>
      </c>
      <c r="C34674" s="216" t="s">
        <v>108209</v>
      </c>
      <c r="D34674" s="215" t="s">
        <v>108210</v>
      </c>
    </row>
    <row r="34675" spans="1:4">
      <c r="A34675" s="215" t="s">
        <v>108211</v>
      </c>
      <c r="B34675" s="215">
        <v>1</v>
      </c>
      <c r="C34675" s="216" t="s">
        <v>108212</v>
      </c>
      <c r="D34675" s="215" t="s">
        <v>108213</v>
      </c>
    </row>
    <row r="34676" spans="1:4">
      <c r="A34676" s="215" t="s">
        <v>108214</v>
      </c>
      <c r="B34676" s="215">
        <v>1</v>
      </c>
      <c r="C34676" s="216" t="s">
        <v>108215</v>
      </c>
      <c r="D34676" s="215" t="s">
        <v>108216</v>
      </c>
    </row>
    <row r="34677" spans="1:4">
      <c r="A34677" s="215" t="s">
        <v>108217</v>
      </c>
      <c r="B34677" s="215">
        <v>1</v>
      </c>
      <c r="C34677" s="216" t="s">
        <v>108218</v>
      </c>
      <c r="D34677" s="215" t="s">
        <v>108219</v>
      </c>
    </row>
    <row r="34678" spans="1:4">
      <c r="A34678" s="215" t="s">
        <v>108220</v>
      </c>
      <c r="B34678" s="215">
        <v>1</v>
      </c>
      <c r="C34678" s="216" t="s">
        <v>108221</v>
      </c>
      <c r="D34678" s="215" t="s">
        <v>108222</v>
      </c>
    </row>
    <row r="34679" spans="1:4">
      <c r="A34679" s="215" t="s">
        <v>108223</v>
      </c>
      <c r="B34679" s="215">
        <v>1</v>
      </c>
      <c r="C34679" s="216" t="s">
        <v>108224</v>
      </c>
      <c r="D34679" s="215" t="s">
        <v>108225</v>
      </c>
    </row>
    <row r="34680" spans="1:4">
      <c r="A34680" s="215" t="s">
        <v>108226</v>
      </c>
      <c r="B34680" s="215">
        <v>1</v>
      </c>
      <c r="C34680" s="216" t="s">
        <v>108227</v>
      </c>
      <c r="D34680" s="215" t="s">
        <v>108228</v>
      </c>
    </row>
    <row r="34681" spans="1:4">
      <c r="A34681" s="215" t="s">
        <v>108229</v>
      </c>
      <c r="B34681" s="215">
        <v>1</v>
      </c>
      <c r="C34681" s="216" t="s">
        <v>108230</v>
      </c>
      <c r="D34681" s="215" t="s">
        <v>108231</v>
      </c>
    </row>
    <row r="34682" spans="1:4">
      <c r="A34682" s="215" t="s">
        <v>108232</v>
      </c>
      <c r="B34682" s="215">
        <v>2</v>
      </c>
      <c r="C34682" s="216" t="s">
        <v>108233</v>
      </c>
      <c r="D34682" s="215" t="s">
        <v>108234</v>
      </c>
    </row>
    <row r="34683" spans="1:4">
      <c r="A34683" s="215" t="s">
        <v>108235</v>
      </c>
      <c r="B34683" s="215">
        <v>1</v>
      </c>
      <c r="C34683" s="216" t="s">
        <v>108236</v>
      </c>
      <c r="D34683" s="215" t="s">
        <v>108237</v>
      </c>
    </row>
    <row r="34684" spans="1:4">
      <c r="A34684" s="215" t="s">
        <v>108238</v>
      </c>
      <c r="B34684" s="215">
        <v>1</v>
      </c>
      <c r="C34684" s="216" t="s">
        <v>108239</v>
      </c>
      <c r="D34684" s="215" t="s">
        <v>108240</v>
      </c>
    </row>
    <row r="34685" spans="1:4">
      <c r="A34685" s="215" t="s">
        <v>108241</v>
      </c>
      <c r="B34685" s="215">
        <v>1</v>
      </c>
      <c r="C34685" s="216" t="s">
        <v>108242</v>
      </c>
      <c r="D34685" s="215" t="s">
        <v>108243</v>
      </c>
    </row>
    <row r="34686" spans="1:4">
      <c r="A34686" s="215" t="s">
        <v>108244</v>
      </c>
      <c r="B34686" s="215">
        <v>1</v>
      </c>
      <c r="C34686" s="216" t="s">
        <v>108245</v>
      </c>
      <c r="D34686" s="215" t="s">
        <v>108246</v>
      </c>
    </row>
    <row r="34687" spans="1:4">
      <c r="A34687" s="215" t="s">
        <v>108247</v>
      </c>
      <c r="B34687" s="215">
        <v>1</v>
      </c>
      <c r="C34687" s="216" t="s">
        <v>108248</v>
      </c>
      <c r="D34687" s="215" t="s">
        <v>108249</v>
      </c>
    </row>
    <row r="34688" spans="1:4">
      <c r="A34688" s="215" t="s">
        <v>108250</v>
      </c>
      <c r="B34688" s="215">
        <v>1</v>
      </c>
      <c r="C34688" s="216" t="s">
        <v>108251</v>
      </c>
      <c r="D34688" s="215" t="s">
        <v>108252</v>
      </c>
    </row>
    <row r="34689" spans="1:4">
      <c r="A34689" s="215" t="s">
        <v>108253</v>
      </c>
      <c r="B34689" s="215">
        <v>1</v>
      </c>
      <c r="C34689" s="216" t="s">
        <v>108254</v>
      </c>
      <c r="D34689" s="215" t="s">
        <v>108255</v>
      </c>
    </row>
    <row r="34690" spans="1:4">
      <c r="A34690" s="215" t="s">
        <v>108256</v>
      </c>
      <c r="B34690" s="215">
        <v>1</v>
      </c>
      <c r="C34690" s="216" t="s">
        <v>108257</v>
      </c>
      <c r="D34690" s="215" t="s">
        <v>108258</v>
      </c>
    </row>
    <row r="34691" spans="1:4">
      <c r="A34691" s="215" t="s">
        <v>108259</v>
      </c>
      <c r="B34691" s="215">
        <v>1</v>
      </c>
      <c r="C34691" s="216" t="s">
        <v>108260</v>
      </c>
      <c r="D34691" s="215" t="s">
        <v>108261</v>
      </c>
    </row>
    <row r="34692" spans="1:4">
      <c r="A34692" s="215" t="s">
        <v>108262</v>
      </c>
      <c r="B34692" s="215">
        <v>1</v>
      </c>
      <c r="C34692" s="216" t="s">
        <v>108263</v>
      </c>
      <c r="D34692" s="215" t="s">
        <v>108264</v>
      </c>
    </row>
    <row r="34693" spans="1:4">
      <c r="A34693" s="215" t="s">
        <v>108265</v>
      </c>
      <c r="B34693" s="215">
        <v>1</v>
      </c>
      <c r="C34693" s="216" t="s">
        <v>108266</v>
      </c>
      <c r="D34693" s="215" t="s">
        <v>108267</v>
      </c>
    </row>
    <row r="34694" spans="1:4">
      <c r="A34694" s="215" t="s">
        <v>108268</v>
      </c>
      <c r="B34694" s="215">
        <v>1</v>
      </c>
      <c r="C34694" s="216" t="s">
        <v>108269</v>
      </c>
      <c r="D34694" s="215" t="s">
        <v>108270</v>
      </c>
    </row>
    <row r="34695" spans="1:4">
      <c r="A34695" s="215" t="s">
        <v>108271</v>
      </c>
      <c r="B34695" s="215">
        <v>1</v>
      </c>
      <c r="C34695" s="216" t="s">
        <v>108272</v>
      </c>
      <c r="D34695" s="215" t="s">
        <v>108273</v>
      </c>
    </row>
    <row r="34696" spans="1:4">
      <c r="A34696" s="215" t="s">
        <v>108274</v>
      </c>
      <c r="B34696" s="215">
        <v>2</v>
      </c>
      <c r="C34696" s="216" t="s">
        <v>108275</v>
      </c>
      <c r="D34696" s="215" t="s">
        <v>108276</v>
      </c>
    </row>
    <row r="34697" spans="1:4">
      <c r="A34697" s="215" t="s">
        <v>108277</v>
      </c>
      <c r="B34697" s="215">
        <v>1</v>
      </c>
      <c r="C34697" s="216" t="s">
        <v>108278</v>
      </c>
      <c r="D34697" s="215" t="s">
        <v>108279</v>
      </c>
    </row>
    <row r="34698" spans="1:4">
      <c r="A34698" s="215" t="s">
        <v>108280</v>
      </c>
      <c r="B34698" s="215">
        <v>1</v>
      </c>
      <c r="C34698" s="216" t="s">
        <v>108281</v>
      </c>
      <c r="D34698" s="215" t="s">
        <v>108282</v>
      </c>
    </row>
    <row r="34699" spans="1:4">
      <c r="A34699" s="215" t="s">
        <v>108283</v>
      </c>
      <c r="B34699" s="215">
        <v>1</v>
      </c>
      <c r="C34699" s="216" t="s">
        <v>108284</v>
      </c>
      <c r="D34699" s="215" t="s">
        <v>108285</v>
      </c>
    </row>
    <row r="34700" spans="1:4">
      <c r="A34700" s="215" t="s">
        <v>108286</v>
      </c>
      <c r="B34700" s="215">
        <v>1</v>
      </c>
      <c r="C34700" s="216" t="s">
        <v>108287</v>
      </c>
      <c r="D34700" s="215" t="s">
        <v>108288</v>
      </c>
    </row>
    <row r="34701" spans="1:4">
      <c r="A34701" s="215" t="s">
        <v>108289</v>
      </c>
      <c r="B34701" s="215">
        <v>1</v>
      </c>
      <c r="C34701" s="216" t="s">
        <v>108290</v>
      </c>
      <c r="D34701" s="215" t="s">
        <v>108291</v>
      </c>
    </row>
    <row r="34702" spans="1:4">
      <c r="A34702" s="215" t="s">
        <v>108292</v>
      </c>
      <c r="B34702" s="215">
        <v>1</v>
      </c>
      <c r="C34702" s="216" t="s">
        <v>108293</v>
      </c>
      <c r="D34702" s="215" t="s">
        <v>108294</v>
      </c>
    </row>
    <row r="34703" spans="1:4">
      <c r="A34703" s="215" t="s">
        <v>108295</v>
      </c>
      <c r="B34703" s="215">
        <v>1</v>
      </c>
      <c r="C34703" s="216" t="s">
        <v>108296</v>
      </c>
      <c r="D34703" s="215" t="s">
        <v>108297</v>
      </c>
    </row>
    <row r="34704" spans="1:4">
      <c r="A34704" s="215" t="s">
        <v>108298</v>
      </c>
      <c r="B34704" s="215">
        <v>1</v>
      </c>
      <c r="C34704" s="216" t="s">
        <v>108299</v>
      </c>
      <c r="D34704" s="215" t="s">
        <v>108300</v>
      </c>
    </row>
    <row r="34705" spans="1:4">
      <c r="A34705" s="215" t="s">
        <v>108301</v>
      </c>
      <c r="B34705" s="215">
        <v>1</v>
      </c>
      <c r="C34705" s="216" t="s">
        <v>108302</v>
      </c>
      <c r="D34705" s="215" t="s">
        <v>108303</v>
      </c>
    </row>
    <row r="34706" spans="1:4">
      <c r="A34706" s="215" t="s">
        <v>108304</v>
      </c>
      <c r="B34706" s="215">
        <v>1</v>
      </c>
      <c r="C34706" s="216" t="s">
        <v>108305</v>
      </c>
      <c r="D34706" s="215" t="s">
        <v>108306</v>
      </c>
    </row>
    <row r="34707" spans="1:4">
      <c r="A34707" s="215" t="s">
        <v>108307</v>
      </c>
      <c r="B34707" s="215">
        <v>1</v>
      </c>
      <c r="C34707" s="216" t="s">
        <v>108308</v>
      </c>
      <c r="D34707" s="215" t="s">
        <v>108309</v>
      </c>
    </row>
    <row r="34708" spans="1:4">
      <c r="A34708" s="215" t="s">
        <v>108310</v>
      </c>
      <c r="B34708" s="215">
        <v>1</v>
      </c>
      <c r="C34708" s="216" t="s">
        <v>108311</v>
      </c>
      <c r="D34708" s="215" t="s">
        <v>108312</v>
      </c>
    </row>
    <row r="34709" spans="1:4">
      <c r="A34709" s="215" t="s">
        <v>108313</v>
      </c>
      <c r="B34709" s="215">
        <v>1</v>
      </c>
      <c r="C34709" s="216" t="s">
        <v>108314</v>
      </c>
      <c r="D34709" s="215" t="s">
        <v>108315</v>
      </c>
    </row>
    <row r="34710" spans="1:4">
      <c r="A34710" s="215" t="s">
        <v>108316</v>
      </c>
      <c r="B34710" s="215">
        <v>1</v>
      </c>
      <c r="C34710" s="216" t="s">
        <v>108317</v>
      </c>
      <c r="D34710" s="215" t="s">
        <v>108318</v>
      </c>
    </row>
    <row r="34711" spans="1:4">
      <c r="A34711" s="215" t="s">
        <v>108319</v>
      </c>
      <c r="B34711" s="215">
        <v>1</v>
      </c>
      <c r="C34711" s="216" t="s">
        <v>108320</v>
      </c>
      <c r="D34711" s="215" t="s">
        <v>108321</v>
      </c>
    </row>
    <row r="34712" spans="1:4">
      <c r="A34712" s="215" t="s">
        <v>108322</v>
      </c>
      <c r="B34712" s="215">
        <v>1</v>
      </c>
      <c r="C34712" s="216" t="s">
        <v>108323</v>
      </c>
      <c r="D34712" s="215" t="s">
        <v>108324</v>
      </c>
    </row>
    <row r="34713" spans="1:4">
      <c r="A34713" s="215" t="s">
        <v>108325</v>
      </c>
      <c r="B34713" s="215">
        <v>1</v>
      </c>
      <c r="C34713" s="216" t="s">
        <v>108326</v>
      </c>
      <c r="D34713" s="215" t="s">
        <v>108327</v>
      </c>
    </row>
    <row r="34714" spans="1:4">
      <c r="A34714" s="215" t="s">
        <v>108328</v>
      </c>
      <c r="B34714" s="215">
        <v>1</v>
      </c>
      <c r="C34714" s="216" t="s">
        <v>108329</v>
      </c>
      <c r="D34714" s="215" t="s">
        <v>108330</v>
      </c>
    </row>
    <row r="34715" spans="1:4">
      <c r="A34715" s="215" t="s">
        <v>108331</v>
      </c>
      <c r="B34715" s="215">
        <v>1</v>
      </c>
      <c r="C34715" s="216" t="s">
        <v>108332</v>
      </c>
      <c r="D34715" s="215" t="s">
        <v>108333</v>
      </c>
    </row>
    <row r="34716" spans="1:4">
      <c r="A34716" s="215" t="s">
        <v>108334</v>
      </c>
      <c r="B34716" s="215">
        <v>1</v>
      </c>
      <c r="C34716" s="216" t="s">
        <v>108335</v>
      </c>
      <c r="D34716" s="215" t="s">
        <v>108336</v>
      </c>
    </row>
    <row r="34717" spans="1:4">
      <c r="A34717" s="215" t="s">
        <v>108337</v>
      </c>
      <c r="B34717" s="215">
        <v>1</v>
      </c>
      <c r="C34717" s="216" t="s">
        <v>108338</v>
      </c>
      <c r="D34717" s="215" t="s">
        <v>108339</v>
      </c>
    </row>
    <row r="34718" spans="1:4">
      <c r="A34718" s="215" t="s">
        <v>108340</v>
      </c>
      <c r="B34718" s="215">
        <v>1</v>
      </c>
      <c r="C34718" s="216" t="s">
        <v>108341</v>
      </c>
      <c r="D34718" s="215" t="s">
        <v>108342</v>
      </c>
    </row>
    <row r="34719" spans="1:4">
      <c r="A34719" s="215" t="s">
        <v>108343</v>
      </c>
      <c r="B34719" s="215">
        <v>1</v>
      </c>
      <c r="C34719" s="216" t="s">
        <v>108344</v>
      </c>
      <c r="D34719" s="215" t="s">
        <v>108345</v>
      </c>
    </row>
    <row r="34720" spans="1:4">
      <c r="A34720" s="215" t="s">
        <v>108346</v>
      </c>
      <c r="B34720" s="215">
        <v>1</v>
      </c>
      <c r="C34720" s="216" t="s">
        <v>108347</v>
      </c>
      <c r="D34720" s="215" t="s">
        <v>108348</v>
      </c>
    </row>
    <row r="34721" spans="1:4">
      <c r="A34721" s="215" t="s">
        <v>108349</v>
      </c>
      <c r="B34721" s="215">
        <v>1</v>
      </c>
      <c r="C34721" s="216" t="s">
        <v>108350</v>
      </c>
      <c r="D34721" s="215" t="s">
        <v>108351</v>
      </c>
    </row>
    <row r="34722" spans="1:4">
      <c r="A34722" s="215" t="s">
        <v>108352</v>
      </c>
      <c r="B34722" s="215">
        <v>1</v>
      </c>
      <c r="C34722" s="216" t="s">
        <v>108353</v>
      </c>
      <c r="D34722" s="215" t="s">
        <v>108354</v>
      </c>
    </row>
    <row r="34723" spans="1:4">
      <c r="A34723" s="215" t="s">
        <v>108355</v>
      </c>
      <c r="B34723" s="215">
        <v>1</v>
      </c>
      <c r="C34723" s="216" t="s">
        <v>108356</v>
      </c>
      <c r="D34723" s="215" t="s">
        <v>108357</v>
      </c>
    </row>
    <row r="34724" spans="1:4">
      <c r="A34724" s="215" t="s">
        <v>108358</v>
      </c>
      <c r="B34724" s="215">
        <v>1</v>
      </c>
      <c r="C34724" s="216" t="s">
        <v>108359</v>
      </c>
      <c r="D34724" s="215" t="s">
        <v>108360</v>
      </c>
    </row>
    <row r="34725" spans="1:4">
      <c r="A34725" s="215" t="s">
        <v>108361</v>
      </c>
      <c r="B34725" s="215">
        <v>1</v>
      </c>
      <c r="C34725" s="216" t="s">
        <v>108362</v>
      </c>
      <c r="D34725" s="215" t="s">
        <v>108363</v>
      </c>
    </row>
    <row r="34726" spans="1:4">
      <c r="A34726" s="215" t="s">
        <v>108364</v>
      </c>
      <c r="B34726" s="215">
        <v>1</v>
      </c>
      <c r="C34726" s="216" t="s">
        <v>108365</v>
      </c>
      <c r="D34726" s="215" t="s">
        <v>108366</v>
      </c>
    </row>
    <row r="34727" spans="1:4">
      <c r="A34727" s="215" t="s">
        <v>108367</v>
      </c>
      <c r="B34727" s="215">
        <v>1</v>
      </c>
      <c r="C34727" s="216" t="s">
        <v>108368</v>
      </c>
      <c r="D34727" s="215" t="s">
        <v>108369</v>
      </c>
    </row>
    <row r="34728" spans="1:4">
      <c r="A34728" s="215" t="s">
        <v>108370</v>
      </c>
      <c r="B34728" s="215">
        <v>1</v>
      </c>
      <c r="C34728" s="216" t="s">
        <v>108371</v>
      </c>
      <c r="D34728" s="215" t="s">
        <v>108372</v>
      </c>
    </row>
    <row r="34729" spans="1:4">
      <c r="A34729" s="215" t="s">
        <v>108373</v>
      </c>
      <c r="B34729" s="215">
        <v>1</v>
      </c>
      <c r="C34729" s="216" t="s">
        <v>108374</v>
      </c>
      <c r="D34729" s="215" t="s">
        <v>108375</v>
      </c>
    </row>
    <row r="34730" spans="1:4">
      <c r="A34730" s="215" t="s">
        <v>108376</v>
      </c>
      <c r="B34730" s="215">
        <v>1</v>
      </c>
      <c r="C34730" s="216" t="s">
        <v>108377</v>
      </c>
      <c r="D34730" s="215" t="s">
        <v>108378</v>
      </c>
    </row>
    <row r="34731" spans="1:4">
      <c r="A34731" s="215" t="s">
        <v>108379</v>
      </c>
      <c r="B34731" s="215">
        <v>1</v>
      </c>
      <c r="C34731" s="216" t="s">
        <v>108380</v>
      </c>
      <c r="D34731" s="215" t="s">
        <v>108381</v>
      </c>
    </row>
    <row r="34732" spans="1:4">
      <c r="A34732" s="215" t="s">
        <v>108382</v>
      </c>
      <c r="B34732" s="215">
        <v>1</v>
      </c>
      <c r="C34732" s="216" t="s">
        <v>108383</v>
      </c>
      <c r="D34732" s="215" t="s">
        <v>108384</v>
      </c>
    </row>
    <row r="34733" spans="1:4">
      <c r="A34733" s="215" t="s">
        <v>108385</v>
      </c>
      <c r="B34733" s="215">
        <v>1</v>
      </c>
      <c r="C34733" s="216" t="s">
        <v>108386</v>
      </c>
      <c r="D34733" s="215" t="s">
        <v>108387</v>
      </c>
    </row>
    <row r="34734" spans="1:4">
      <c r="A34734" s="215" t="s">
        <v>108388</v>
      </c>
      <c r="B34734" s="215">
        <v>1</v>
      </c>
      <c r="C34734" s="216" t="s">
        <v>108389</v>
      </c>
      <c r="D34734" s="215" t="s">
        <v>108390</v>
      </c>
    </row>
    <row r="34735" spans="1:4">
      <c r="A34735" s="215" t="s">
        <v>108391</v>
      </c>
      <c r="B34735" s="215">
        <v>1</v>
      </c>
      <c r="C34735" s="216" t="s">
        <v>108392</v>
      </c>
      <c r="D34735" s="215" t="s">
        <v>108393</v>
      </c>
    </row>
    <row r="34736" spans="1:4">
      <c r="A34736" s="215" t="s">
        <v>108394</v>
      </c>
      <c r="B34736" s="215">
        <v>1</v>
      </c>
      <c r="C34736" s="216" t="s">
        <v>108395</v>
      </c>
      <c r="D34736" s="215" t="s">
        <v>108396</v>
      </c>
    </row>
    <row r="34737" spans="1:4">
      <c r="A34737" s="215" t="s">
        <v>108397</v>
      </c>
      <c r="B34737" s="215">
        <v>1</v>
      </c>
      <c r="C34737" s="216" t="s">
        <v>108398</v>
      </c>
      <c r="D34737" s="215" t="s">
        <v>108399</v>
      </c>
    </row>
    <row r="34738" spans="1:4">
      <c r="A34738" s="215" t="s">
        <v>108400</v>
      </c>
      <c r="B34738" s="215">
        <v>1</v>
      </c>
      <c r="C34738" s="216" t="s">
        <v>108401</v>
      </c>
      <c r="D34738" s="215" t="s">
        <v>108402</v>
      </c>
    </row>
    <row r="34739" spans="1:4">
      <c r="A34739" s="215" t="s">
        <v>108403</v>
      </c>
      <c r="B34739" s="215">
        <v>1</v>
      </c>
      <c r="C34739" s="216" t="s">
        <v>108404</v>
      </c>
      <c r="D34739" s="215" t="s">
        <v>108405</v>
      </c>
    </row>
    <row r="34740" spans="1:4">
      <c r="A34740" s="215" t="s">
        <v>108406</v>
      </c>
      <c r="B34740" s="215">
        <v>1</v>
      </c>
      <c r="C34740" s="216" t="s">
        <v>108407</v>
      </c>
      <c r="D34740" s="215" t="s">
        <v>108408</v>
      </c>
    </row>
    <row r="34741" spans="1:4">
      <c r="A34741" s="215" t="s">
        <v>108409</v>
      </c>
      <c r="B34741" s="215">
        <v>1</v>
      </c>
      <c r="C34741" s="216" t="s">
        <v>108410</v>
      </c>
      <c r="D34741" s="215" t="s">
        <v>108411</v>
      </c>
    </row>
    <row r="34742" spans="1:4">
      <c r="A34742" s="215" t="s">
        <v>108412</v>
      </c>
      <c r="B34742" s="215">
        <v>1</v>
      </c>
      <c r="C34742" s="216" t="s">
        <v>108413</v>
      </c>
      <c r="D34742" s="215" t="s">
        <v>108414</v>
      </c>
    </row>
    <row r="34743" spans="1:4">
      <c r="A34743" s="215" t="s">
        <v>108415</v>
      </c>
      <c r="B34743" s="215">
        <v>1</v>
      </c>
      <c r="C34743" s="216" t="s">
        <v>108416</v>
      </c>
      <c r="D34743" s="215" t="s">
        <v>108417</v>
      </c>
    </row>
    <row r="34744" spans="1:4">
      <c r="A34744" s="215" t="s">
        <v>108418</v>
      </c>
      <c r="B34744" s="215">
        <v>1</v>
      </c>
      <c r="C34744" s="216" t="s">
        <v>108419</v>
      </c>
      <c r="D34744" s="215" t="s">
        <v>108420</v>
      </c>
    </row>
    <row r="34745" spans="1:4">
      <c r="A34745" s="215" t="s">
        <v>108421</v>
      </c>
      <c r="B34745" s="215">
        <v>1</v>
      </c>
      <c r="C34745" s="216" t="s">
        <v>108422</v>
      </c>
      <c r="D34745" s="215" t="s">
        <v>108423</v>
      </c>
    </row>
    <row r="34746" spans="1:4">
      <c r="A34746" s="215" t="s">
        <v>108424</v>
      </c>
      <c r="B34746" s="215">
        <v>1</v>
      </c>
      <c r="C34746" s="216" t="s">
        <v>108425</v>
      </c>
      <c r="D34746" s="215" t="s">
        <v>108426</v>
      </c>
    </row>
    <row r="34747" spans="1:4">
      <c r="A34747" s="215" t="s">
        <v>108427</v>
      </c>
      <c r="B34747" s="215">
        <v>1</v>
      </c>
      <c r="C34747" s="216" t="s">
        <v>108428</v>
      </c>
      <c r="D34747" s="215" t="s">
        <v>108429</v>
      </c>
    </row>
    <row r="34748" spans="1:4">
      <c r="A34748" s="215" t="s">
        <v>108430</v>
      </c>
      <c r="B34748" s="215">
        <v>1</v>
      </c>
      <c r="C34748" s="216" t="s">
        <v>108431</v>
      </c>
      <c r="D34748" s="215" t="s">
        <v>108432</v>
      </c>
    </row>
    <row r="34749" spans="1:4">
      <c r="A34749" s="215" t="s">
        <v>108433</v>
      </c>
      <c r="B34749" s="215">
        <v>1</v>
      </c>
      <c r="C34749" s="216" t="s">
        <v>108434</v>
      </c>
      <c r="D34749" s="215" t="s">
        <v>108435</v>
      </c>
    </row>
    <row r="34750" spans="1:4">
      <c r="A34750" s="215" t="s">
        <v>108436</v>
      </c>
      <c r="B34750" s="215">
        <v>1</v>
      </c>
      <c r="C34750" s="216" t="s">
        <v>108437</v>
      </c>
      <c r="D34750" s="215" t="s">
        <v>108438</v>
      </c>
    </row>
    <row r="34751" spans="1:4">
      <c r="A34751" s="215" t="s">
        <v>108439</v>
      </c>
      <c r="B34751" s="215">
        <v>1</v>
      </c>
      <c r="C34751" s="216" t="s">
        <v>108440</v>
      </c>
      <c r="D34751" s="215" t="s">
        <v>108441</v>
      </c>
    </row>
    <row r="34752" spans="1:4">
      <c r="A34752" s="215" t="s">
        <v>108442</v>
      </c>
      <c r="B34752" s="215">
        <v>1</v>
      </c>
      <c r="C34752" s="216" t="s">
        <v>108443</v>
      </c>
      <c r="D34752" s="215" t="s">
        <v>108444</v>
      </c>
    </row>
    <row r="34753" spans="1:4">
      <c r="A34753" s="215" t="s">
        <v>108445</v>
      </c>
      <c r="B34753" s="215">
        <v>1</v>
      </c>
      <c r="C34753" s="216" t="s">
        <v>108446</v>
      </c>
      <c r="D34753" s="215" t="s">
        <v>108447</v>
      </c>
    </row>
    <row r="34754" spans="1:4">
      <c r="A34754" s="215" t="s">
        <v>108448</v>
      </c>
      <c r="B34754" s="215">
        <v>1</v>
      </c>
      <c r="C34754" s="216" t="s">
        <v>108449</v>
      </c>
      <c r="D34754" s="215" t="s">
        <v>108450</v>
      </c>
    </row>
    <row r="34755" spans="1:4">
      <c r="A34755" s="215" t="s">
        <v>108451</v>
      </c>
      <c r="B34755" s="215">
        <v>1</v>
      </c>
      <c r="C34755" s="216" t="s">
        <v>108452</v>
      </c>
      <c r="D34755" s="215" t="s">
        <v>108453</v>
      </c>
    </row>
    <row r="34756" spans="1:4">
      <c r="A34756" s="215" t="s">
        <v>108454</v>
      </c>
      <c r="B34756" s="215">
        <v>1</v>
      </c>
      <c r="C34756" s="216" t="s">
        <v>108455</v>
      </c>
      <c r="D34756" s="215" t="s">
        <v>108456</v>
      </c>
    </row>
    <row r="34757" spans="1:4">
      <c r="A34757" s="215" t="s">
        <v>108457</v>
      </c>
      <c r="B34757" s="215">
        <v>1</v>
      </c>
      <c r="C34757" s="216" t="s">
        <v>108458</v>
      </c>
      <c r="D34757" s="215" t="s">
        <v>108459</v>
      </c>
    </row>
    <row r="34758" spans="1:4">
      <c r="A34758" s="215" t="s">
        <v>108460</v>
      </c>
      <c r="B34758" s="215">
        <v>1</v>
      </c>
      <c r="C34758" s="216" t="s">
        <v>108461</v>
      </c>
      <c r="D34758" s="215" t="s">
        <v>108462</v>
      </c>
    </row>
    <row r="34759" spans="1:4">
      <c r="A34759" s="215" t="s">
        <v>108463</v>
      </c>
      <c r="B34759" s="215">
        <v>1</v>
      </c>
      <c r="C34759" s="216" t="s">
        <v>108464</v>
      </c>
      <c r="D34759" s="215" t="s">
        <v>108465</v>
      </c>
    </row>
    <row r="34760" spans="1:4">
      <c r="A34760" s="215" t="s">
        <v>108466</v>
      </c>
      <c r="B34760" s="215">
        <v>1</v>
      </c>
      <c r="C34760" s="216" t="s">
        <v>108467</v>
      </c>
      <c r="D34760" s="215" t="s">
        <v>108468</v>
      </c>
    </row>
    <row r="34761" spans="1:4">
      <c r="A34761" s="215" t="s">
        <v>108469</v>
      </c>
      <c r="B34761" s="215">
        <v>1</v>
      </c>
      <c r="C34761" s="216" t="s">
        <v>108470</v>
      </c>
      <c r="D34761" s="215" t="s">
        <v>108471</v>
      </c>
    </row>
    <row r="34762" spans="1:4">
      <c r="A34762" s="215" t="s">
        <v>108472</v>
      </c>
      <c r="B34762" s="215">
        <v>1</v>
      </c>
      <c r="C34762" s="216" t="s">
        <v>108473</v>
      </c>
      <c r="D34762" s="215" t="s">
        <v>108474</v>
      </c>
    </row>
    <row r="34763" spans="1:4">
      <c r="A34763" s="215" t="s">
        <v>108475</v>
      </c>
      <c r="B34763" s="215">
        <v>1</v>
      </c>
      <c r="C34763" s="216" t="s">
        <v>108476</v>
      </c>
      <c r="D34763" s="215" t="s">
        <v>108477</v>
      </c>
    </row>
    <row r="34764" spans="1:4">
      <c r="A34764" s="215" t="s">
        <v>108478</v>
      </c>
      <c r="B34764" s="215">
        <v>1</v>
      </c>
      <c r="C34764" s="216" t="s">
        <v>108479</v>
      </c>
      <c r="D34764" s="215" t="s">
        <v>108480</v>
      </c>
    </row>
    <row r="34765" spans="1:4">
      <c r="A34765" s="215" t="s">
        <v>108481</v>
      </c>
      <c r="B34765" s="215">
        <v>1</v>
      </c>
      <c r="C34765" s="216" t="s">
        <v>108482</v>
      </c>
      <c r="D34765" s="215" t="s">
        <v>108483</v>
      </c>
    </row>
    <row r="34766" spans="1:4">
      <c r="A34766" s="215" t="s">
        <v>108484</v>
      </c>
      <c r="B34766" s="215">
        <v>1</v>
      </c>
      <c r="C34766" s="216" t="s">
        <v>108485</v>
      </c>
      <c r="D34766" s="215" t="s">
        <v>108486</v>
      </c>
    </row>
    <row r="34767" spans="1:4">
      <c r="A34767" s="215" t="s">
        <v>108487</v>
      </c>
      <c r="B34767" s="215">
        <v>1</v>
      </c>
      <c r="C34767" s="216" t="s">
        <v>108488</v>
      </c>
      <c r="D34767" s="215" t="s">
        <v>108489</v>
      </c>
    </row>
    <row r="34768" spans="1:4">
      <c r="A34768" s="215" t="s">
        <v>108490</v>
      </c>
      <c r="B34768" s="215">
        <v>1</v>
      </c>
      <c r="C34768" s="216" t="s">
        <v>108491</v>
      </c>
      <c r="D34768" s="215" t="s">
        <v>108492</v>
      </c>
    </row>
    <row r="34769" spans="1:4">
      <c r="A34769" s="215" t="s">
        <v>108493</v>
      </c>
      <c r="B34769" s="215">
        <v>1</v>
      </c>
      <c r="C34769" s="216" t="s">
        <v>108494</v>
      </c>
      <c r="D34769" s="215" t="s">
        <v>108495</v>
      </c>
    </row>
    <row r="34770" spans="1:4">
      <c r="A34770" s="215" t="s">
        <v>108496</v>
      </c>
      <c r="B34770" s="215">
        <v>1</v>
      </c>
      <c r="C34770" s="216" t="s">
        <v>108497</v>
      </c>
      <c r="D34770" s="215" t="s">
        <v>108498</v>
      </c>
    </row>
    <row r="34771" spans="1:4">
      <c r="A34771" s="215" t="s">
        <v>108499</v>
      </c>
      <c r="B34771" s="215">
        <v>1</v>
      </c>
      <c r="C34771" s="216" t="s">
        <v>108500</v>
      </c>
      <c r="D34771" s="215" t="s">
        <v>108501</v>
      </c>
    </row>
    <row r="34772" spans="1:4">
      <c r="A34772" s="215" t="s">
        <v>108502</v>
      </c>
      <c r="B34772" s="215">
        <v>1</v>
      </c>
      <c r="C34772" s="216" t="s">
        <v>108503</v>
      </c>
      <c r="D34772" s="215" t="s">
        <v>108504</v>
      </c>
    </row>
    <row r="34773" spans="1:4">
      <c r="A34773" s="215" t="s">
        <v>108505</v>
      </c>
      <c r="B34773" s="215">
        <v>1</v>
      </c>
      <c r="C34773" s="216" t="s">
        <v>108506</v>
      </c>
      <c r="D34773" s="215" t="s">
        <v>108507</v>
      </c>
    </row>
    <row r="34774" spans="1:4">
      <c r="A34774" s="215" t="s">
        <v>108508</v>
      </c>
      <c r="B34774" s="215">
        <v>1</v>
      </c>
      <c r="C34774" s="216" t="s">
        <v>108509</v>
      </c>
      <c r="D34774" s="215" t="s">
        <v>108510</v>
      </c>
    </row>
    <row r="34775" spans="1:4">
      <c r="A34775" s="215" t="s">
        <v>108511</v>
      </c>
      <c r="B34775" s="215">
        <v>1</v>
      </c>
      <c r="C34775" s="216" t="s">
        <v>108512</v>
      </c>
      <c r="D34775" s="215" t="s">
        <v>108513</v>
      </c>
    </row>
    <row r="34776" spans="1:4">
      <c r="A34776" s="215" t="s">
        <v>108514</v>
      </c>
      <c r="B34776" s="215">
        <v>1</v>
      </c>
      <c r="C34776" s="216" t="s">
        <v>108515</v>
      </c>
      <c r="D34776" s="215" t="s">
        <v>108516</v>
      </c>
    </row>
    <row r="34777" spans="1:4">
      <c r="A34777" s="215" t="s">
        <v>108517</v>
      </c>
      <c r="B34777" s="215">
        <v>1</v>
      </c>
      <c r="C34777" s="216" t="s">
        <v>108518</v>
      </c>
      <c r="D34777" s="215" t="s">
        <v>108519</v>
      </c>
    </row>
    <row r="34778" spans="1:4">
      <c r="A34778" s="215" t="s">
        <v>108520</v>
      </c>
      <c r="B34778" s="215">
        <v>1</v>
      </c>
      <c r="C34778" s="216" t="s">
        <v>108521</v>
      </c>
      <c r="D34778" s="215" t="s">
        <v>108522</v>
      </c>
    </row>
    <row r="34779" spans="1:4">
      <c r="A34779" s="215" t="s">
        <v>108523</v>
      </c>
      <c r="B34779" s="215">
        <v>1</v>
      </c>
      <c r="C34779" s="216" t="s">
        <v>108524</v>
      </c>
      <c r="D34779" s="215" t="s">
        <v>108525</v>
      </c>
    </row>
    <row r="34780" spans="1:4">
      <c r="A34780" s="215" t="s">
        <v>108526</v>
      </c>
      <c r="B34780" s="215">
        <v>1</v>
      </c>
      <c r="C34780" s="216" t="s">
        <v>108527</v>
      </c>
      <c r="D34780" s="215" t="s">
        <v>108528</v>
      </c>
    </row>
    <row r="34781" spans="1:4">
      <c r="A34781" s="215" t="s">
        <v>108529</v>
      </c>
      <c r="B34781" s="215">
        <v>1</v>
      </c>
      <c r="C34781" s="216" t="s">
        <v>108530</v>
      </c>
      <c r="D34781" s="215" t="s">
        <v>108531</v>
      </c>
    </row>
    <row r="34782" spans="1:4">
      <c r="A34782" s="215" t="s">
        <v>108532</v>
      </c>
      <c r="B34782" s="215">
        <v>1</v>
      </c>
      <c r="C34782" s="216" t="s">
        <v>108533</v>
      </c>
      <c r="D34782" s="215" t="s">
        <v>108534</v>
      </c>
    </row>
    <row r="34783" spans="1:4">
      <c r="A34783" s="215" t="s">
        <v>108535</v>
      </c>
      <c r="B34783" s="215">
        <v>1</v>
      </c>
      <c r="C34783" s="216" t="s">
        <v>108536</v>
      </c>
      <c r="D34783" s="215" t="s">
        <v>108537</v>
      </c>
    </row>
    <row r="34784" spans="1:4">
      <c r="A34784" s="215" t="s">
        <v>108538</v>
      </c>
      <c r="B34784" s="215">
        <v>1</v>
      </c>
      <c r="C34784" s="216" t="s">
        <v>108539</v>
      </c>
      <c r="D34784" s="215" t="s">
        <v>108540</v>
      </c>
    </row>
    <row r="34785" spans="1:4">
      <c r="A34785" s="215" t="s">
        <v>108541</v>
      </c>
      <c r="B34785" s="215">
        <v>1</v>
      </c>
      <c r="C34785" s="216" t="s">
        <v>108542</v>
      </c>
      <c r="D34785" s="215" t="s">
        <v>108543</v>
      </c>
    </row>
    <row r="34786" spans="1:4">
      <c r="A34786" s="215" t="s">
        <v>108544</v>
      </c>
      <c r="B34786" s="215">
        <v>1</v>
      </c>
      <c r="C34786" s="216" t="s">
        <v>108545</v>
      </c>
      <c r="D34786" s="215" t="s">
        <v>108546</v>
      </c>
    </row>
    <row r="34787" spans="1:4">
      <c r="A34787" s="215" t="s">
        <v>108547</v>
      </c>
      <c r="B34787" s="215">
        <v>1</v>
      </c>
      <c r="C34787" s="216" t="s">
        <v>108548</v>
      </c>
      <c r="D34787" s="215" t="s">
        <v>108549</v>
      </c>
    </row>
    <row r="34788" spans="1:4">
      <c r="A34788" s="215" t="s">
        <v>108550</v>
      </c>
      <c r="B34788" s="215">
        <v>1</v>
      </c>
      <c r="C34788" s="216" t="s">
        <v>108551</v>
      </c>
      <c r="D34788" s="215" t="s">
        <v>108552</v>
      </c>
    </row>
    <row r="34789" spans="1:4">
      <c r="A34789" s="215" t="s">
        <v>108553</v>
      </c>
      <c r="B34789" s="215">
        <v>1</v>
      </c>
      <c r="C34789" s="216" t="s">
        <v>108554</v>
      </c>
      <c r="D34789" s="215" t="s">
        <v>108555</v>
      </c>
    </row>
    <row r="34790" spans="1:4">
      <c r="A34790" s="215" t="s">
        <v>108556</v>
      </c>
      <c r="B34790" s="215">
        <v>1</v>
      </c>
      <c r="C34790" s="216" t="s">
        <v>108557</v>
      </c>
      <c r="D34790" s="215" t="s">
        <v>108558</v>
      </c>
    </row>
    <row r="34791" spans="1:4">
      <c r="A34791" s="215" t="s">
        <v>108559</v>
      </c>
      <c r="B34791" s="215">
        <v>1</v>
      </c>
      <c r="C34791" s="216" t="s">
        <v>108560</v>
      </c>
      <c r="D34791" s="215" t="s">
        <v>108561</v>
      </c>
    </row>
    <row r="34792" spans="1:4">
      <c r="A34792" s="215" t="s">
        <v>108562</v>
      </c>
      <c r="B34792" s="215">
        <v>1</v>
      </c>
      <c r="C34792" s="216" t="s">
        <v>108563</v>
      </c>
      <c r="D34792" s="215" t="s">
        <v>108564</v>
      </c>
    </row>
    <row r="34793" spans="1:4">
      <c r="A34793" s="215" t="s">
        <v>108565</v>
      </c>
      <c r="B34793" s="215">
        <v>1</v>
      </c>
      <c r="C34793" s="216" t="s">
        <v>108566</v>
      </c>
      <c r="D34793" s="215" t="s">
        <v>108567</v>
      </c>
    </row>
    <row r="34794" spans="1:4">
      <c r="A34794" s="215" t="s">
        <v>108568</v>
      </c>
      <c r="B34794" s="215">
        <v>1</v>
      </c>
      <c r="C34794" s="216" t="s">
        <v>108569</v>
      </c>
      <c r="D34794" s="215" t="s">
        <v>108570</v>
      </c>
    </row>
    <row r="34795" spans="1:4">
      <c r="A34795" s="215" t="s">
        <v>108571</v>
      </c>
      <c r="B34795" s="215">
        <v>1</v>
      </c>
      <c r="C34795" s="216" t="s">
        <v>108572</v>
      </c>
      <c r="D34795" s="215" t="s">
        <v>108573</v>
      </c>
    </row>
    <row r="34796" spans="1:4">
      <c r="A34796" s="215" t="s">
        <v>108574</v>
      </c>
      <c r="B34796" s="215">
        <v>1</v>
      </c>
      <c r="C34796" s="216" t="s">
        <v>108575</v>
      </c>
      <c r="D34796" s="215" t="s">
        <v>108576</v>
      </c>
    </row>
    <row r="34797" spans="1:4">
      <c r="A34797" s="215" t="s">
        <v>108577</v>
      </c>
      <c r="B34797" s="215">
        <v>1</v>
      </c>
      <c r="C34797" s="216" t="s">
        <v>108578</v>
      </c>
      <c r="D34797" s="215" t="s">
        <v>108579</v>
      </c>
    </row>
    <row r="34798" spans="1:4">
      <c r="A34798" s="215" t="s">
        <v>108580</v>
      </c>
      <c r="B34798" s="215">
        <v>1</v>
      </c>
      <c r="C34798" s="216" t="s">
        <v>108581</v>
      </c>
      <c r="D34798" s="215" t="s">
        <v>108582</v>
      </c>
    </row>
    <row r="34799" spans="1:4">
      <c r="A34799" s="215" t="s">
        <v>108583</v>
      </c>
      <c r="B34799" s="215">
        <v>1</v>
      </c>
      <c r="C34799" s="216" t="s">
        <v>108584</v>
      </c>
      <c r="D34799" s="215" t="s">
        <v>108585</v>
      </c>
    </row>
    <row r="34800" spans="1:4">
      <c r="A34800" s="215" t="s">
        <v>108586</v>
      </c>
      <c r="B34800" s="215">
        <v>1</v>
      </c>
      <c r="C34800" s="216" t="s">
        <v>108587</v>
      </c>
      <c r="D34800" s="215" t="s">
        <v>108588</v>
      </c>
    </row>
    <row r="34801" spans="1:4">
      <c r="A34801" s="215" t="s">
        <v>108589</v>
      </c>
      <c r="B34801" s="215">
        <v>1</v>
      </c>
      <c r="C34801" s="216" t="s">
        <v>108590</v>
      </c>
      <c r="D34801" s="215" t="s">
        <v>108591</v>
      </c>
    </row>
    <row r="34802" spans="1:4">
      <c r="A34802" s="215" t="s">
        <v>108592</v>
      </c>
      <c r="B34802" s="215">
        <v>1</v>
      </c>
      <c r="C34802" s="216" t="s">
        <v>108593</v>
      </c>
      <c r="D34802" s="215" t="s">
        <v>108594</v>
      </c>
    </row>
    <row r="34803" spans="1:4">
      <c r="A34803" s="215" t="s">
        <v>108595</v>
      </c>
      <c r="B34803" s="215">
        <v>1</v>
      </c>
      <c r="C34803" s="216" t="s">
        <v>108596</v>
      </c>
      <c r="D34803" s="215" t="s">
        <v>108597</v>
      </c>
    </row>
    <row r="34804" spans="1:4">
      <c r="A34804" s="215" t="s">
        <v>108598</v>
      </c>
      <c r="B34804" s="215">
        <v>1</v>
      </c>
      <c r="C34804" s="216" t="s">
        <v>108599</v>
      </c>
      <c r="D34804" s="215" t="s">
        <v>108600</v>
      </c>
    </row>
    <row r="34805" spans="1:4">
      <c r="A34805" s="215" t="s">
        <v>108601</v>
      </c>
      <c r="B34805" s="215">
        <v>1</v>
      </c>
      <c r="C34805" s="216" t="s">
        <v>108602</v>
      </c>
      <c r="D34805" s="215" t="s">
        <v>108603</v>
      </c>
    </row>
    <row r="34806" spans="1:4">
      <c r="A34806" s="215" t="s">
        <v>108604</v>
      </c>
      <c r="B34806" s="215">
        <v>1</v>
      </c>
      <c r="C34806" s="216" t="s">
        <v>108605</v>
      </c>
      <c r="D34806" s="215" t="s">
        <v>108606</v>
      </c>
    </row>
    <row r="34807" spans="1:4">
      <c r="A34807" s="215" t="s">
        <v>108607</v>
      </c>
      <c r="B34807" s="215">
        <v>1</v>
      </c>
      <c r="C34807" s="216" t="s">
        <v>108608</v>
      </c>
      <c r="D34807" s="215" t="s">
        <v>108609</v>
      </c>
    </row>
    <row r="34808" spans="1:4">
      <c r="A34808" s="215" t="s">
        <v>108610</v>
      </c>
      <c r="B34808" s="215">
        <v>1</v>
      </c>
      <c r="C34808" s="216" t="s">
        <v>108611</v>
      </c>
      <c r="D34808" s="215" t="s">
        <v>108612</v>
      </c>
    </row>
    <row r="34809" spans="1:4">
      <c r="A34809" s="215" t="s">
        <v>108613</v>
      </c>
      <c r="B34809" s="215">
        <v>1</v>
      </c>
      <c r="C34809" s="216" t="s">
        <v>108614</v>
      </c>
      <c r="D34809" s="215" t="s">
        <v>108615</v>
      </c>
    </row>
    <row r="34810" spans="1:4">
      <c r="A34810" s="215" t="s">
        <v>108616</v>
      </c>
      <c r="B34810" s="215">
        <v>1</v>
      </c>
      <c r="C34810" s="216" t="s">
        <v>108617</v>
      </c>
      <c r="D34810" s="215" t="s">
        <v>108618</v>
      </c>
    </row>
    <row r="34811" spans="1:4">
      <c r="A34811" s="215" t="s">
        <v>108619</v>
      </c>
      <c r="B34811" s="215">
        <v>1</v>
      </c>
      <c r="C34811" s="216" t="s">
        <v>108620</v>
      </c>
      <c r="D34811" s="215" t="s">
        <v>108621</v>
      </c>
    </row>
    <row r="34812" spans="1:4">
      <c r="A34812" s="215" t="s">
        <v>108622</v>
      </c>
      <c r="B34812" s="215">
        <v>1</v>
      </c>
      <c r="C34812" s="216" t="s">
        <v>108623</v>
      </c>
      <c r="D34812" s="215" t="s">
        <v>108624</v>
      </c>
    </row>
    <row r="34813" spans="1:4">
      <c r="A34813" s="215" t="s">
        <v>108625</v>
      </c>
      <c r="B34813" s="215">
        <v>1</v>
      </c>
      <c r="C34813" s="216" t="s">
        <v>108626</v>
      </c>
      <c r="D34813" s="215" t="s">
        <v>108627</v>
      </c>
    </row>
    <row r="34814" spans="1:4">
      <c r="A34814" s="215" t="s">
        <v>108628</v>
      </c>
      <c r="B34814" s="215">
        <v>1</v>
      </c>
      <c r="C34814" s="216" t="s">
        <v>108629</v>
      </c>
      <c r="D34814" s="215" t="s">
        <v>108630</v>
      </c>
    </row>
    <row r="34815" spans="1:4">
      <c r="A34815" s="215" t="s">
        <v>108631</v>
      </c>
      <c r="B34815" s="215">
        <v>1</v>
      </c>
      <c r="C34815" s="216" t="s">
        <v>108632</v>
      </c>
      <c r="D34815" s="215" t="s">
        <v>108633</v>
      </c>
    </row>
    <row r="34816" spans="1:4">
      <c r="A34816" s="215" t="s">
        <v>108634</v>
      </c>
      <c r="B34816" s="215">
        <v>1</v>
      </c>
      <c r="C34816" s="216" t="s">
        <v>108635</v>
      </c>
      <c r="D34816" s="215" t="s">
        <v>108636</v>
      </c>
    </row>
    <row r="34817" spans="1:4">
      <c r="A34817" s="215" t="s">
        <v>108637</v>
      </c>
      <c r="B34817" s="215">
        <v>1</v>
      </c>
      <c r="C34817" s="216" t="s">
        <v>108638</v>
      </c>
      <c r="D34817" s="215" t="s">
        <v>108639</v>
      </c>
    </row>
    <row r="34818" spans="1:4">
      <c r="A34818" s="215" t="s">
        <v>108640</v>
      </c>
      <c r="B34818" s="215">
        <v>1</v>
      </c>
      <c r="C34818" s="216" t="s">
        <v>108641</v>
      </c>
      <c r="D34818" s="215" t="s">
        <v>108642</v>
      </c>
    </row>
    <row r="34819" spans="1:4">
      <c r="A34819" s="215" t="s">
        <v>108643</v>
      </c>
      <c r="B34819" s="215">
        <v>1</v>
      </c>
      <c r="C34819" s="216" t="s">
        <v>108644</v>
      </c>
      <c r="D34819" s="215" t="s">
        <v>108645</v>
      </c>
    </row>
    <row r="34820" spans="1:4">
      <c r="A34820" s="215" t="s">
        <v>108646</v>
      </c>
      <c r="B34820" s="215">
        <v>1</v>
      </c>
      <c r="C34820" s="216" t="s">
        <v>108647</v>
      </c>
      <c r="D34820" s="215" t="s">
        <v>108648</v>
      </c>
    </row>
    <row r="34821" spans="1:4">
      <c r="A34821" s="215" t="s">
        <v>108649</v>
      </c>
      <c r="B34821" s="215">
        <v>1</v>
      </c>
      <c r="C34821" s="216" t="s">
        <v>108650</v>
      </c>
      <c r="D34821" s="215" t="s">
        <v>108651</v>
      </c>
    </row>
    <row r="34822" spans="1:4">
      <c r="A34822" s="215" t="s">
        <v>108652</v>
      </c>
      <c r="B34822" s="215">
        <v>1</v>
      </c>
      <c r="C34822" s="216" t="s">
        <v>108653</v>
      </c>
      <c r="D34822" s="215" t="s">
        <v>108654</v>
      </c>
    </row>
    <row r="34823" spans="1:4">
      <c r="A34823" s="215" t="s">
        <v>108655</v>
      </c>
      <c r="B34823" s="215">
        <v>1</v>
      </c>
      <c r="C34823" s="216" t="s">
        <v>108656</v>
      </c>
      <c r="D34823" s="215" t="s">
        <v>108657</v>
      </c>
    </row>
    <row r="34824" spans="1:4">
      <c r="A34824" s="215" t="s">
        <v>108658</v>
      </c>
      <c r="B34824" s="215">
        <v>1</v>
      </c>
      <c r="C34824" s="216" t="s">
        <v>108659</v>
      </c>
      <c r="D34824" s="215" t="s">
        <v>108660</v>
      </c>
    </row>
    <row r="34825" spans="1:4">
      <c r="A34825" s="215" t="s">
        <v>108661</v>
      </c>
      <c r="B34825" s="215">
        <v>1</v>
      </c>
      <c r="C34825" s="216" t="s">
        <v>108662</v>
      </c>
      <c r="D34825" s="215" t="s">
        <v>108663</v>
      </c>
    </row>
    <row r="34826" spans="1:4">
      <c r="A34826" s="215" t="s">
        <v>108664</v>
      </c>
      <c r="B34826" s="215">
        <v>1</v>
      </c>
      <c r="C34826" s="216" t="s">
        <v>108665</v>
      </c>
      <c r="D34826" s="215" t="s">
        <v>108666</v>
      </c>
    </row>
    <row r="34827" spans="1:4">
      <c r="A34827" s="215" t="s">
        <v>108667</v>
      </c>
      <c r="B34827" s="215">
        <v>1</v>
      </c>
      <c r="C34827" s="216" t="s">
        <v>108668</v>
      </c>
      <c r="D34827" s="215" t="s">
        <v>108669</v>
      </c>
    </row>
    <row r="34828" spans="1:4">
      <c r="A34828" s="215" t="s">
        <v>108670</v>
      </c>
      <c r="B34828" s="215">
        <v>1</v>
      </c>
      <c r="C34828" s="216" t="s">
        <v>108671</v>
      </c>
      <c r="D34828" s="215" t="s">
        <v>108672</v>
      </c>
    </row>
    <row r="34829" spans="1:4">
      <c r="A34829" s="215" t="s">
        <v>108673</v>
      </c>
      <c r="B34829" s="215">
        <v>1</v>
      </c>
      <c r="C34829" s="216" t="s">
        <v>108674</v>
      </c>
      <c r="D34829" s="215" t="s">
        <v>108675</v>
      </c>
    </row>
    <row r="34830" spans="1:4">
      <c r="A34830" s="215" t="s">
        <v>108676</v>
      </c>
      <c r="B34830" s="215">
        <v>1</v>
      </c>
      <c r="C34830" s="216" t="s">
        <v>108677</v>
      </c>
      <c r="D34830" s="215" t="s">
        <v>108678</v>
      </c>
    </row>
    <row r="34831" spans="1:4">
      <c r="A34831" s="215" t="s">
        <v>108679</v>
      </c>
      <c r="B34831" s="215">
        <v>1</v>
      </c>
      <c r="C34831" s="216" t="s">
        <v>108680</v>
      </c>
      <c r="D34831" s="215" t="s">
        <v>108681</v>
      </c>
    </row>
    <row r="34832" spans="1:4">
      <c r="A34832" s="215" t="s">
        <v>108682</v>
      </c>
      <c r="B34832" s="215">
        <v>1</v>
      </c>
      <c r="C34832" s="216" t="s">
        <v>108683</v>
      </c>
      <c r="D34832" s="215" t="s">
        <v>108684</v>
      </c>
    </row>
    <row r="34833" spans="1:4">
      <c r="A34833" s="215" t="s">
        <v>108685</v>
      </c>
      <c r="B34833" s="215">
        <v>1</v>
      </c>
      <c r="C34833" s="216" t="s">
        <v>108686</v>
      </c>
      <c r="D34833" s="215" t="s">
        <v>108687</v>
      </c>
    </row>
    <row r="34834" spans="1:4">
      <c r="A34834" s="215" t="s">
        <v>108688</v>
      </c>
      <c r="B34834" s="215">
        <v>1</v>
      </c>
      <c r="C34834" s="216" t="s">
        <v>108689</v>
      </c>
      <c r="D34834" s="215" t="s">
        <v>108690</v>
      </c>
    </row>
    <row r="34835" spans="1:4">
      <c r="A34835" s="215" t="s">
        <v>108691</v>
      </c>
      <c r="B34835" s="215">
        <v>1</v>
      </c>
      <c r="C34835" s="216" t="s">
        <v>108692</v>
      </c>
      <c r="D34835" s="215" t="s">
        <v>108693</v>
      </c>
    </row>
    <row r="34836" spans="1:4">
      <c r="A34836" s="215" t="s">
        <v>108694</v>
      </c>
      <c r="B34836" s="215">
        <v>1</v>
      </c>
      <c r="C34836" s="216" t="s">
        <v>108695</v>
      </c>
      <c r="D34836" s="215" t="s">
        <v>108696</v>
      </c>
    </row>
    <row r="34837" spans="1:4">
      <c r="A34837" s="215" t="s">
        <v>108697</v>
      </c>
      <c r="B34837" s="215">
        <v>1</v>
      </c>
      <c r="C34837" s="216" t="s">
        <v>108698</v>
      </c>
      <c r="D34837" s="215" t="s">
        <v>108699</v>
      </c>
    </row>
    <row r="34838" spans="1:4">
      <c r="A34838" s="215" t="s">
        <v>108700</v>
      </c>
      <c r="B34838" s="215">
        <v>1</v>
      </c>
      <c r="C34838" s="216" t="s">
        <v>108701</v>
      </c>
      <c r="D34838" s="215" t="s">
        <v>108702</v>
      </c>
    </row>
    <row r="34839" spans="1:4">
      <c r="A34839" s="215" t="s">
        <v>108703</v>
      </c>
      <c r="B34839" s="215">
        <v>1</v>
      </c>
      <c r="C34839" s="216" t="s">
        <v>108704</v>
      </c>
      <c r="D34839" s="215" t="s">
        <v>108705</v>
      </c>
    </row>
    <row r="34840" spans="1:4">
      <c r="A34840" s="215" t="s">
        <v>108706</v>
      </c>
      <c r="B34840" s="215">
        <v>1</v>
      </c>
      <c r="C34840" s="216" t="s">
        <v>108707</v>
      </c>
      <c r="D34840" s="215" t="s">
        <v>108708</v>
      </c>
    </row>
    <row r="34841" spans="1:4">
      <c r="A34841" s="215" t="s">
        <v>108709</v>
      </c>
      <c r="B34841" s="215">
        <v>1</v>
      </c>
      <c r="C34841" s="216" t="s">
        <v>108710</v>
      </c>
      <c r="D34841" s="215" t="s">
        <v>108711</v>
      </c>
    </row>
    <row r="34842" spans="1:4">
      <c r="A34842" s="215" t="s">
        <v>108712</v>
      </c>
      <c r="B34842" s="215">
        <v>1</v>
      </c>
      <c r="C34842" s="216" t="s">
        <v>108713</v>
      </c>
      <c r="D34842" s="215" t="s">
        <v>108714</v>
      </c>
    </row>
    <row r="34843" spans="1:4">
      <c r="A34843" s="215" t="s">
        <v>108715</v>
      </c>
      <c r="B34843" s="215">
        <v>1</v>
      </c>
      <c r="C34843" s="216" t="s">
        <v>108716</v>
      </c>
      <c r="D34843" s="215" t="s">
        <v>108717</v>
      </c>
    </row>
    <row r="34844" spans="1:4">
      <c r="A34844" s="215" t="s">
        <v>108718</v>
      </c>
      <c r="B34844" s="215">
        <v>1</v>
      </c>
      <c r="C34844" s="216" t="s">
        <v>108719</v>
      </c>
      <c r="D34844" s="215" t="s">
        <v>108720</v>
      </c>
    </row>
    <row r="34845" spans="1:4">
      <c r="A34845" s="215" t="s">
        <v>108721</v>
      </c>
      <c r="B34845" s="215">
        <v>1</v>
      </c>
      <c r="C34845" s="216" t="s">
        <v>108722</v>
      </c>
      <c r="D34845" s="215" t="s">
        <v>108723</v>
      </c>
    </row>
    <row r="34846" spans="1:4">
      <c r="A34846" s="215" t="s">
        <v>108724</v>
      </c>
      <c r="B34846" s="215">
        <v>1</v>
      </c>
      <c r="C34846" s="216" t="s">
        <v>108725</v>
      </c>
      <c r="D34846" s="215" t="s">
        <v>108726</v>
      </c>
    </row>
    <row r="34847" spans="1:4">
      <c r="A34847" s="215" t="s">
        <v>108727</v>
      </c>
      <c r="B34847" s="215">
        <v>1</v>
      </c>
      <c r="C34847" s="216" t="s">
        <v>108728</v>
      </c>
      <c r="D34847" s="215" t="s">
        <v>108729</v>
      </c>
    </row>
    <row r="34848" spans="1:4">
      <c r="A34848" s="215" t="s">
        <v>108730</v>
      </c>
      <c r="B34848" s="215">
        <v>1</v>
      </c>
      <c r="C34848" s="216" t="s">
        <v>108731</v>
      </c>
      <c r="D34848" s="215" t="s">
        <v>108732</v>
      </c>
    </row>
    <row r="34849" spans="1:4">
      <c r="A34849" s="215" t="s">
        <v>108733</v>
      </c>
      <c r="B34849" s="215">
        <v>1</v>
      </c>
      <c r="C34849" s="216" t="s">
        <v>108734</v>
      </c>
      <c r="D34849" s="215" t="s">
        <v>108735</v>
      </c>
    </row>
    <row r="34850" spans="1:4">
      <c r="A34850" s="215" t="s">
        <v>108736</v>
      </c>
      <c r="B34850" s="215">
        <v>1</v>
      </c>
      <c r="C34850" s="216" t="s">
        <v>108737</v>
      </c>
      <c r="D34850" s="215" t="s">
        <v>108738</v>
      </c>
    </row>
    <row r="34851" spans="1:4">
      <c r="A34851" s="215" t="s">
        <v>108739</v>
      </c>
      <c r="B34851" s="215">
        <v>1</v>
      </c>
      <c r="C34851" s="216" t="s">
        <v>108740</v>
      </c>
      <c r="D34851" s="215" t="s">
        <v>108741</v>
      </c>
    </row>
    <row r="34852" spans="1:4">
      <c r="A34852" s="215" t="s">
        <v>108742</v>
      </c>
      <c r="B34852" s="215">
        <v>1</v>
      </c>
      <c r="C34852" s="216" t="s">
        <v>108743</v>
      </c>
      <c r="D34852" s="215" t="s">
        <v>108744</v>
      </c>
    </row>
    <row r="34853" spans="1:4">
      <c r="A34853" s="215" t="s">
        <v>108745</v>
      </c>
      <c r="B34853" s="215">
        <v>1</v>
      </c>
      <c r="C34853" s="216" t="s">
        <v>108746</v>
      </c>
      <c r="D34853" s="215" t="s">
        <v>108747</v>
      </c>
    </row>
    <row r="34854" spans="1:4">
      <c r="A34854" s="215" t="s">
        <v>108748</v>
      </c>
      <c r="B34854" s="215">
        <v>1</v>
      </c>
      <c r="C34854" s="216" t="s">
        <v>108749</v>
      </c>
      <c r="D34854" s="215" t="s">
        <v>108750</v>
      </c>
    </row>
    <row r="34855" spans="1:4">
      <c r="A34855" s="215" t="s">
        <v>108751</v>
      </c>
      <c r="B34855" s="215">
        <v>1</v>
      </c>
      <c r="C34855" s="216" t="s">
        <v>108752</v>
      </c>
      <c r="D34855" s="215" t="s">
        <v>108753</v>
      </c>
    </row>
    <row r="34856" spans="1:4">
      <c r="A34856" s="215" t="s">
        <v>108754</v>
      </c>
      <c r="B34856" s="215">
        <v>1</v>
      </c>
      <c r="C34856" s="216" t="s">
        <v>108755</v>
      </c>
      <c r="D34856" s="215" t="s">
        <v>108756</v>
      </c>
    </row>
    <row r="34857" spans="1:4">
      <c r="A34857" s="215" t="s">
        <v>108757</v>
      </c>
      <c r="B34857" s="215">
        <v>1</v>
      </c>
      <c r="C34857" s="216" t="s">
        <v>108758</v>
      </c>
      <c r="D34857" s="215" t="s">
        <v>108759</v>
      </c>
    </row>
    <row r="34858" spans="1:4">
      <c r="A34858" s="215" t="s">
        <v>108760</v>
      </c>
      <c r="B34858" s="215">
        <v>1</v>
      </c>
      <c r="C34858" s="216" t="s">
        <v>108761</v>
      </c>
      <c r="D34858" s="215" t="s">
        <v>108762</v>
      </c>
    </row>
    <row r="34859" spans="1:4">
      <c r="A34859" s="215" t="s">
        <v>108763</v>
      </c>
      <c r="B34859" s="215">
        <v>1</v>
      </c>
      <c r="C34859" s="216" t="s">
        <v>108764</v>
      </c>
      <c r="D34859" s="215" t="s">
        <v>107979</v>
      </c>
    </row>
    <row r="34860" spans="1:4">
      <c r="A34860" s="215" t="s">
        <v>108765</v>
      </c>
      <c r="B34860" s="215">
        <v>1</v>
      </c>
      <c r="C34860" s="216" t="s">
        <v>108766</v>
      </c>
      <c r="D34860" s="215" t="s">
        <v>108767</v>
      </c>
    </row>
    <row r="34861" spans="1:4">
      <c r="A34861" s="215" t="s">
        <v>108768</v>
      </c>
      <c r="B34861" s="215">
        <v>1</v>
      </c>
      <c r="C34861" s="216" t="s">
        <v>108769</v>
      </c>
      <c r="D34861" s="215" t="s">
        <v>108770</v>
      </c>
    </row>
    <row r="34862" spans="1:4">
      <c r="A34862" s="215" t="s">
        <v>108771</v>
      </c>
      <c r="B34862" s="215">
        <v>1</v>
      </c>
      <c r="C34862" s="216" t="s">
        <v>108772</v>
      </c>
      <c r="D34862" s="215" t="s">
        <v>108773</v>
      </c>
    </row>
    <row r="34863" spans="1:4">
      <c r="A34863" s="215" t="s">
        <v>108774</v>
      </c>
      <c r="B34863" s="215">
        <v>1</v>
      </c>
      <c r="C34863" s="216" t="s">
        <v>108775</v>
      </c>
      <c r="D34863" s="215" t="s">
        <v>108776</v>
      </c>
    </row>
    <row r="34864" spans="1:4">
      <c r="A34864" s="215" t="s">
        <v>108777</v>
      </c>
      <c r="B34864" s="215">
        <v>1</v>
      </c>
      <c r="C34864" s="216" t="s">
        <v>108778</v>
      </c>
      <c r="D34864" s="215" t="s">
        <v>108779</v>
      </c>
    </row>
    <row r="34865" spans="1:4">
      <c r="A34865" s="215" t="s">
        <v>108780</v>
      </c>
      <c r="B34865" s="215">
        <v>1</v>
      </c>
      <c r="C34865" s="216" t="s">
        <v>108781</v>
      </c>
      <c r="D34865" s="215" t="s">
        <v>108782</v>
      </c>
    </row>
    <row r="34866" spans="1:4">
      <c r="A34866" s="215" t="s">
        <v>108783</v>
      </c>
      <c r="B34866" s="215">
        <v>1</v>
      </c>
      <c r="C34866" s="216" t="s">
        <v>108784</v>
      </c>
      <c r="D34866" s="215" t="s">
        <v>108785</v>
      </c>
    </row>
    <row r="34867" spans="1:4">
      <c r="A34867" s="215" t="s">
        <v>108786</v>
      </c>
      <c r="B34867" s="215">
        <v>1</v>
      </c>
      <c r="C34867" s="216" t="s">
        <v>108787</v>
      </c>
      <c r="D34867" s="215" t="s">
        <v>108788</v>
      </c>
    </row>
    <row r="34868" spans="1:4">
      <c r="A34868" s="215" t="s">
        <v>108789</v>
      </c>
      <c r="B34868" s="215">
        <v>1</v>
      </c>
      <c r="C34868" s="216" t="s">
        <v>108790</v>
      </c>
      <c r="D34868" s="215" t="s">
        <v>108791</v>
      </c>
    </row>
    <row r="34869" spans="1:4">
      <c r="A34869" s="215" t="s">
        <v>108792</v>
      </c>
      <c r="B34869" s="215">
        <v>1</v>
      </c>
      <c r="C34869" s="216" t="s">
        <v>108793</v>
      </c>
      <c r="D34869" s="215" t="s">
        <v>108794</v>
      </c>
    </row>
    <row r="34870" spans="1:4">
      <c r="A34870" s="215" t="s">
        <v>108795</v>
      </c>
      <c r="B34870" s="215">
        <v>1</v>
      </c>
      <c r="C34870" s="216" t="s">
        <v>108796</v>
      </c>
      <c r="D34870" s="215" t="s">
        <v>108797</v>
      </c>
    </row>
    <row r="34871" spans="1:4">
      <c r="A34871" s="215" t="s">
        <v>108798</v>
      </c>
      <c r="B34871" s="215">
        <v>1</v>
      </c>
      <c r="C34871" s="216" t="s">
        <v>108799</v>
      </c>
      <c r="D34871" s="215" t="s">
        <v>108800</v>
      </c>
    </row>
    <row r="34872" spans="1:4">
      <c r="A34872" s="215" t="s">
        <v>108801</v>
      </c>
      <c r="B34872" s="215">
        <v>1</v>
      </c>
      <c r="C34872" s="216" t="s">
        <v>108802</v>
      </c>
      <c r="D34872" s="215" t="s">
        <v>108803</v>
      </c>
    </row>
    <row r="34873" spans="1:4">
      <c r="A34873" s="215" t="s">
        <v>108804</v>
      </c>
      <c r="B34873" s="215">
        <v>1</v>
      </c>
      <c r="C34873" s="216" t="s">
        <v>108805</v>
      </c>
      <c r="D34873" s="215" t="s">
        <v>108806</v>
      </c>
    </row>
    <row r="34874" spans="1:4">
      <c r="A34874" s="215" t="s">
        <v>108807</v>
      </c>
      <c r="B34874" s="215">
        <v>1</v>
      </c>
      <c r="C34874" s="216" t="s">
        <v>108808</v>
      </c>
      <c r="D34874" s="215" t="s">
        <v>108809</v>
      </c>
    </row>
    <row r="34875" spans="1:4">
      <c r="A34875" s="215" t="s">
        <v>108810</v>
      </c>
      <c r="B34875" s="215">
        <v>1</v>
      </c>
      <c r="C34875" s="216" t="s">
        <v>108811</v>
      </c>
      <c r="D34875" s="215" t="s">
        <v>108812</v>
      </c>
    </row>
    <row r="34876" spans="1:4">
      <c r="A34876" s="215" t="s">
        <v>108813</v>
      </c>
      <c r="B34876" s="215">
        <v>1</v>
      </c>
      <c r="C34876" s="216" t="s">
        <v>108814</v>
      </c>
      <c r="D34876" s="215" t="s">
        <v>108815</v>
      </c>
    </row>
    <row r="34877" spans="1:4">
      <c r="A34877" s="215" t="s">
        <v>108816</v>
      </c>
      <c r="B34877" s="215">
        <v>2</v>
      </c>
      <c r="C34877" s="216" t="s">
        <v>108817</v>
      </c>
      <c r="D34877" s="215" t="s">
        <v>108818</v>
      </c>
    </row>
    <row r="34878" spans="1:4">
      <c r="A34878" s="215" t="s">
        <v>108819</v>
      </c>
      <c r="B34878" s="215">
        <v>1</v>
      </c>
      <c r="C34878" s="216" t="s">
        <v>108820</v>
      </c>
      <c r="D34878" s="215" t="s">
        <v>108821</v>
      </c>
    </row>
    <row r="34879" spans="1:4">
      <c r="A34879" s="215" t="s">
        <v>108822</v>
      </c>
      <c r="B34879" s="215">
        <v>1</v>
      </c>
      <c r="C34879" s="216" t="s">
        <v>108823</v>
      </c>
      <c r="D34879" s="215" t="s">
        <v>108824</v>
      </c>
    </row>
    <row r="34880" spans="1:4">
      <c r="A34880" s="215" t="s">
        <v>108825</v>
      </c>
      <c r="B34880" s="215">
        <v>1</v>
      </c>
      <c r="C34880" s="216" t="s">
        <v>108826</v>
      </c>
      <c r="D34880" s="215" t="s">
        <v>108827</v>
      </c>
    </row>
    <row r="34881" spans="1:4">
      <c r="A34881" s="215" t="s">
        <v>108828</v>
      </c>
      <c r="B34881" s="215">
        <v>1</v>
      </c>
      <c r="C34881" s="216" t="s">
        <v>108829</v>
      </c>
      <c r="D34881" s="215" t="s">
        <v>108830</v>
      </c>
    </row>
    <row r="34882" spans="1:4">
      <c r="A34882" s="215" t="s">
        <v>108831</v>
      </c>
      <c r="B34882" s="215">
        <v>1</v>
      </c>
      <c r="C34882" s="216" t="s">
        <v>108832</v>
      </c>
      <c r="D34882" s="215" t="s">
        <v>108833</v>
      </c>
    </row>
    <row r="34883" spans="1:4">
      <c r="A34883" s="215" t="s">
        <v>108834</v>
      </c>
      <c r="B34883" s="215">
        <v>1</v>
      </c>
      <c r="C34883" s="216" t="s">
        <v>108835</v>
      </c>
      <c r="D34883" s="215" t="s">
        <v>108836</v>
      </c>
    </row>
    <row r="34884" spans="1:4">
      <c r="A34884" s="215" t="s">
        <v>108837</v>
      </c>
      <c r="B34884" s="215">
        <v>1</v>
      </c>
      <c r="C34884" s="216" t="s">
        <v>108838</v>
      </c>
      <c r="D34884" s="215" t="s">
        <v>108129</v>
      </c>
    </row>
    <row r="34885" spans="1:4">
      <c r="A34885" s="215" t="s">
        <v>108839</v>
      </c>
      <c r="B34885" s="215">
        <v>1</v>
      </c>
      <c r="C34885" s="216" t="s">
        <v>108840</v>
      </c>
      <c r="D34885" s="215" t="s">
        <v>108841</v>
      </c>
    </row>
    <row r="34886" spans="1:4">
      <c r="A34886" s="215" t="s">
        <v>108842</v>
      </c>
      <c r="B34886" s="215">
        <v>1</v>
      </c>
      <c r="C34886" s="216" t="s">
        <v>108843</v>
      </c>
      <c r="D34886" s="215" t="s">
        <v>108145</v>
      </c>
    </row>
    <row r="34887" spans="1:4">
      <c r="A34887" s="215" t="s">
        <v>108844</v>
      </c>
      <c r="B34887" s="215">
        <v>1</v>
      </c>
      <c r="C34887" s="216" t="s">
        <v>108845</v>
      </c>
      <c r="D34887" s="215" t="s">
        <v>108151</v>
      </c>
    </row>
    <row r="34888" spans="1:4">
      <c r="A34888" s="215" t="s">
        <v>108846</v>
      </c>
      <c r="B34888" s="215">
        <v>1</v>
      </c>
      <c r="C34888" s="216" t="s">
        <v>108847</v>
      </c>
      <c r="D34888" s="215" t="s">
        <v>108848</v>
      </c>
    </row>
    <row r="34889" spans="1:4">
      <c r="A34889" s="215" t="s">
        <v>108849</v>
      </c>
      <c r="B34889" s="215">
        <v>1</v>
      </c>
      <c r="C34889" s="216" t="s">
        <v>108850</v>
      </c>
      <c r="D34889" s="215" t="s">
        <v>108851</v>
      </c>
    </row>
    <row r="34890" spans="1:4">
      <c r="A34890" s="215" t="s">
        <v>108852</v>
      </c>
      <c r="B34890" s="215">
        <v>1</v>
      </c>
      <c r="C34890" s="216" t="s">
        <v>108853</v>
      </c>
      <c r="D34890" s="215" t="s">
        <v>108162</v>
      </c>
    </row>
    <row r="34891" spans="1:4">
      <c r="A34891" s="215" t="s">
        <v>108854</v>
      </c>
      <c r="B34891" s="215">
        <v>1</v>
      </c>
      <c r="C34891" s="216" t="s">
        <v>108855</v>
      </c>
      <c r="D34891" s="215" t="s">
        <v>108856</v>
      </c>
    </row>
    <row r="34892" spans="1:4">
      <c r="A34892" s="215" t="s">
        <v>108857</v>
      </c>
      <c r="B34892" s="215">
        <v>1</v>
      </c>
      <c r="C34892" s="216" t="s">
        <v>108858</v>
      </c>
      <c r="D34892" s="215" t="s">
        <v>108859</v>
      </c>
    </row>
    <row r="34893" spans="1:4">
      <c r="A34893" s="215" t="s">
        <v>108860</v>
      </c>
      <c r="B34893" s="215">
        <v>1</v>
      </c>
      <c r="C34893" s="216" t="s">
        <v>108861</v>
      </c>
      <c r="D34893" s="215" t="s">
        <v>108862</v>
      </c>
    </row>
    <row r="34894" spans="1:4">
      <c r="A34894" s="215" t="s">
        <v>108863</v>
      </c>
      <c r="B34894" s="215">
        <v>1</v>
      </c>
      <c r="C34894" s="216" t="s">
        <v>108864</v>
      </c>
      <c r="D34894" s="215" t="s">
        <v>108865</v>
      </c>
    </row>
    <row r="34895" spans="1:4">
      <c r="A34895" s="215" t="s">
        <v>108866</v>
      </c>
      <c r="B34895" s="215">
        <v>1</v>
      </c>
      <c r="C34895" s="216" t="s">
        <v>108867</v>
      </c>
      <c r="D34895" s="215" t="s">
        <v>108868</v>
      </c>
    </row>
    <row r="34896" spans="1:4">
      <c r="A34896" s="215" t="s">
        <v>108869</v>
      </c>
      <c r="B34896" s="215">
        <v>1</v>
      </c>
      <c r="C34896" s="216" t="s">
        <v>108870</v>
      </c>
      <c r="D34896" s="215" t="s">
        <v>108204</v>
      </c>
    </row>
    <row r="34897" spans="1:4">
      <c r="A34897" s="215" t="s">
        <v>108871</v>
      </c>
      <c r="B34897" s="215">
        <v>1</v>
      </c>
      <c r="C34897" s="216" t="s">
        <v>108872</v>
      </c>
      <c r="D34897" s="215" t="s">
        <v>108873</v>
      </c>
    </row>
    <row r="34898" spans="1:4">
      <c r="A34898" s="215" t="s">
        <v>108874</v>
      </c>
      <c r="B34898" s="215">
        <v>1</v>
      </c>
      <c r="C34898" s="216" t="s">
        <v>108875</v>
      </c>
      <c r="D34898" s="215" t="s">
        <v>108876</v>
      </c>
    </row>
    <row r="34899" spans="1:4">
      <c r="A34899" s="215" t="s">
        <v>108877</v>
      </c>
      <c r="B34899" s="215">
        <v>1</v>
      </c>
      <c r="C34899" s="216" t="s">
        <v>108878</v>
      </c>
      <c r="D34899" s="215" t="s">
        <v>108879</v>
      </c>
    </row>
    <row r="34900" spans="1:4">
      <c r="A34900" s="215" t="s">
        <v>108880</v>
      </c>
      <c r="B34900" s="215">
        <v>1</v>
      </c>
      <c r="C34900" s="216" t="s">
        <v>108881</v>
      </c>
      <c r="D34900" s="215" t="s">
        <v>108882</v>
      </c>
    </row>
    <row r="34901" spans="1:4">
      <c r="A34901" s="215" t="s">
        <v>108883</v>
      </c>
      <c r="B34901" s="215">
        <v>1</v>
      </c>
      <c r="C34901" s="216" t="s">
        <v>108884</v>
      </c>
      <c r="D34901" s="215" t="s">
        <v>108885</v>
      </c>
    </row>
    <row r="34902" spans="1:4">
      <c r="A34902" s="215" t="s">
        <v>108886</v>
      </c>
      <c r="B34902" s="215">
        <v>1</v>
      </c>
      <c r="C34902" s="216" t="s">
        <v>108887</v>
      </c>
      <c r="D34902" s="215" t="s">
        <v>108888</v>
      </c>
    </row>
    <row r="34903" spans="1:4">
      <c r="A34903" s="215" t="s">
        <v>108889</v>
      </c>
      <c r="B34903" s="215">
        <v>1</v>
      </c>
      <c r="C34903" s="216" t="s">
        <v>108890</v>
      </c>
      <c r="D34903" s="215" t="s">
        <v>108891</v>
      </c>
    </row>
    <row r="34904" spans="1:4">
      <c r="A34904" s="215" t="s">
        <v>108892</v>
      </c>
      <c r="B34904" s="215">
        <v>1</v>
      </c>
      <c r="C34904" s="216" t="s">
        <v>108893</v>
      </c>
      <c r="D34904" s="215" t="s">
        <v>108894</v>
      </c>
    </row>
    <row r="34905" spans="1:4">
      <c r="A34905" s="215" t="s">
        <v>108895</v>
      </c>
      <c r="B34905" s="215">
        <v>1</v>
      </c>
      <c r="C34905" s="216" t="s">
        <v>108896</v>
      </c>
      <c r="D34905" s="215" t="s">
        <v>108897</v>
      </c>
    </row>
    <row r="34906" spans="1:4">
      <c r="A34906" s="215" t="s">
        <v>108898</v>
      </c>
      <c r="B34906" s="215">
        <v>1</v>
      </c>
      <c r="C34906" s="216" t="s">
        <v>108899</v>
      </c>
      <c r="D34906" s="215" t="s">
        <v>108900</v>
      </c>
    </row>
    <row r="34907" spans="1:4">
      <c r="A34907" s="215" t="s">
        <v>108901</v>
      </c>
      <c r="B34907" s="215">
        <v>1</v>
      </c>
      <c r="C34907" s="216" t="s">
        <v>108902</v>
      </c>
      <c r="D34907" s="215" t="s">
        <v>108903</v>
      </c>
    </row>
    <row r="34908" spans="1:4">
      <c r="A34908" s="215" t="s">
        <v>108904</v>
      </c>
      <c r="B34908" s="215">
        <v>1</v>
      </c>
      <c r="C34908" s="216" t="s">
        <v>108905</v>
      </c>
      <c r="D34908" s="215" t="s">
        <v>108906</v>
      </c>
    </row>
    <row r="34909" spans="1:4">
      <c r="A34909" s="215" t="s">
        <v>108907</v>
      </c>
      <c r="B34909" s="215">
        <v>1</v>
      </c>
      <c r="C34909" s="216" t="s">
        <v>108908</v>
      </c>
      <c r="D34909" s="215" t="s">
        <v>108909</v>
      </c>
    </row>
    <row r="34910" spans="1:4">
      <c r="A34910" s="215" t="s">
        <v>108910</v>
      </c>
      <c r="B34910" s="215">
        <v>1</v>
      </c>
      <c r="C34910" s="216" t="s">
        <v>108911</v>
      </c>
      <c r="D34910" s="215" t="s">
        <v>108912</v>
      </c>
    </row>
    <row r="34911" spans="1:4">
      <c r="A34911" s="215" t="s">
        <v>108913</v>
      </c>
      <c r="B34911" s="215">
        <v>2</v>
      </c>
      <c r="C34911" s="216" t="s">
        <v>108914</v>
      </c>
      <c r="D34911" s="215" t="s">
        <v>108276</v>
      </c>
    </row>
    <row r="34912" spans="1:4">
      <c r="A34912" s="215" t="s">
        <v>108915</v>
      </c>
      <c r="B34912" s="215">
        <v>1</v>
      </c>
      <c r="C34912" s="216" t="s">
        <v>108916</v>
      </c>
      <c r="D34912" s="215" t="s">
        <v>108917</v>
      </c>
    </row>
    <row r="34913" spans="1:4">
      <c r="A34913" s="215" t="s">
        <v>108918</v>
      </c>
      <c r="B34913" s="215">
        <v>1</v>
      </c>
      <c r="C34913" s="216" t="s">
        <v>108919</v>
      </c>
      <c r="D34913" s="215" t="s">
        <v>108920</v>
      </c>
    </row>
    <row r="34914" spans="1:4">
      <c r="A34914" s="215" t="s">
        <v>108921</v>
      </c>
      <c r="B34914" s="215">
        <v>1</v>
      </c>
      <c r="C34914" s="216" t="s">
        <v>108922</v>
      </c>
      <c r="D34914" s="215" t="s">
        <v>108923</v>
      </c>
    </row>
    <row r="34915" spans="1:4">
      <c r="A34915" s="215" t="s">
        <v>108924</v>
      </c>
      <c r="B34915" s="215">
        <v>1</v>
      </c>
      <c r="C34915" s="216" t="s">
        <v>108925</v>
      </c>
      <c r="D34915" s="215" t="s">
        <v>108926</v>
      </c>
    </row>
    <row r="34916" spans="1:4">
      <c r="A34916" s="215" t="s">
        <v>108927</v>
      </c>
      <c r="B34916" s="215">
        <v>1</v>
      </c>
      <c r="C34916" s="216" t="s">
        <v>108928</v>
      </c>
      <c r="D34916" s="215" t="s">
        <v>108929</v>
      </c>
    </row>
    <row r="34917" spans="1:4">
      <c r="A34917" s="215" t="s">
        <v>108930</v>
      </c>
      <c r="B34917" s="215">
        <v>1</v>
      </c>
      <c r="C34917" s="216" t="s">
        <v>108931</v>
      </c>
      <c r="D34917" s="215" t="s">
        <v>108932</v>
      </c>
    </row>
    <row r="34918" spans="1:4">
      <c r="A34918" s="215" t="s">
        <v>108933</v>
      </c>
      <c r="B34918" s="215">
        <v>1</v>
      </c>
      <c r="C34918" s="216" t="s">
        <v>108934</v>
      </c>
      <c r="D34918" s="215" t="s">
        <v>108935</v>
      </c>
    </row>
    <row r="34919" spans="1:4">
      <c r="A34919" s="215" t="s">
        <v>108936</v>
      </c>
      <c r="B34919" s="215">
        <v>1</v>
      </c>
      <c r="C34919" s="216" t="s">
        <v>108937</v>
      </c>
      <c r="D34919" s="215" t="s">
        <v>108938</v>
      </c>
    </row>
    <row r="34920" spans="1:4">
      <c r="A34920" s="215" t="s">
        <v>108939</v>
      </c>
      <c r="B34920" s="215">
        <v>1</v>
      </c>
      <c r="C34920" s="216" t="s">
        <v>108940</v>
      </c>
      <c r="D34920" s="215" t="s">
        <v>108941</v>
      </c>
    </row>
    <row r="34921" spans="1:4">
      <c r="A34921" s="215" t="s">
        <v>108942</v>
      </c>
      <c r="B34921" s="215">
        <v>1</v>
      </c>
      <c r="C34921" s="216" t="s">
        <v>108943</v>
      </c>
      <c r="D34921" s="215" t="s">
        <v>108944</v>
      </c>
    </row>
    <row r="34922" spans="1:4">
      <c r="A34922" s="215" t="s">
        <v>108945</v>
      </c>
      <c r="B34922" s="215">
        <v>1</v>
      </c>
      <c r="C34922" s="216" t="s">
        <v>108946</v>
      </c>
      <c r="D34922" s="215" t="s">
        <v>108947</v>
      </c>
    </row>
    <row r="34923" spans="1:4">
      <c r="A34923" s="215" t="s">
        <v>108948</v>
      </c>
      <c r="B34923" s="215">
        <v>1</v>
      </c>
      <c r="C34923" s="216" t="s">
        <v>108949</v>
      </c>
      <c r="D34923" s="215" t="s">
        <v>108950</v>
      </c>
    </row>
    <row r="34924" spans="1:4">
      <c r="A34924" s="215" t="s">
        <v>111687</v>
      </c>
      <c r="B34924" s="215">
        <v>1</v>
      </c>
      <c r="C34924" s="216" t="s">
        <v>111688</v>
      </c>
      <c r="D34924" s="215" t="s">
        <v>111689</v>
      </c>
    </row>
    <row r="34925" spans="1:4">
      <c r="A34925" s="215" t="s">
        <v>108951</v>
      </c>
      <c r="B34925" s="215">
        <v>1</v>
      </c>
      <c r="C34925" s="216" t="s">
        <v>108952</v>
      </c>
      <c r="D34925" s="215" t="s">
        <v>108360</v>
      </c>
    </row>
    <row r="34926" spans="1:4">
      <c r="A34926" s="215" t="s">
        <v>108953</v>
      </c>
      <c r="B34926" s="215">
        <v>1</v>
      </c>
      <c r="C34926" s="216" t="s">
        <v>108954</v>
      </c>
      <c r="D34926" s="215" t="s">
        <v>108955</v>
      </c>
    </row>
    <row r="34927" spans="1:4">
      <c r="A34927" s="215" t="s">
        <v>108956</v>
      </c>
      <c r="B34927" s="215">
        <v>1</v>
      </c>
      <c r="C34927" s="216" t="s">
        <v>108957</v>
      </c>
      <c r="D34927" s="215" t="s">
        <v>108958</v>
      </c>
    </row>
    <row r="34928" spans="1:4">
      <c r="A34928" s="215" t="s">
        <v>108959</v>
      </c>
      <c r="B34928" s="215">
        <v>1</v>
      </c>
      <c r="C34928" s="216" t="s">
        <v>108960</v>
      </c>
      <c r="D34928" s="215" t="s">
        <v>108961</v>
      </c>
    </row>
    <row r="34929" spans="1:4">
      <c r="A34929" s="215" t="s">
        <v>108962</v>
      </c>
      <c r="B34929" s="215">
        <v>1</v>
      </c>
      <c r="C34929" s="216" t="s">
        <v>108963</v>
      </c>
      <c r="D34929" s="215" t="s">
        <v>108964</v>
      </c>
    </row>
    <row r="34930" spans="1:4">
      <c r="A34930" s="215" t="s">
        <v>108965</v>
      </c>
      <c r="B34930" s="215">
        <v>1</v>
      </c>
      <c r="C34930" s="216" t="s">
        <v>108966</v>
      </c>
      <c r="D34930" s="215" t="s">
        <v>108967</v>
      </c>
    </row>
    <row r="34931" spans="1:4">
      <c r="A34931" s="215" t="s">
        <v>108968</v>
      </c>
      <c r="B34931" s="215">
        <v>1</v>
      </c>
      <c r="C34931" s="216" t="s">
        <v>108969</v>
      </c>
      <c r="D34931" s="215" t="s">
        <v>108970</v>
      </c>
    </row>
    <row r="34932" spans="1:4">
      <c r="A34932" s="215" t="s">
        <v>108971</v>
      </c>
      <c r="B34932" s="215">
        <v>1</v>
      </c>
      <c r="C34932" s="216" t="s">
        <v>108972</v>
      </c>
      <c r="D34932" s="215" t="s">
        <v>108973</v>
      </c>
    </row>
    <row r="34933" spans="1:4">
      <c r="A34933" s="215" t="s">
        <v>108974</v>
      </c>
      <c r="B34933" s="215">
        <v>1</v>
      </c>
      <c r="C34933" s="216" t="s">
        <v>108975</v>
      </c>
      <c r="D34933" s="215" t="s">
        <v>108976</v>
      </c>
    </row>
    <row r="34934" spans="1:4">
      <c r="A34934" s="215" t="s">
        <v>108977</v>
      </c>
      <c r="B34934" s="215">
        <v>1</v>
      </c>
      <c r="C34934" s="216" t="s">
        <v>108978</v>
      </c>
      <c r="D34934" s="215" t="s">
        <v>108979</v>
      </c>
    </row>
    <row r="34935" spans="1:4">
      <c r="A34935" s="215" t="s">
        <v>108980</v>
      </c>
      <c r="B34935" s="215">
        <v>1</v>
      </c>
      <c r="C34935" s="216" t="s">
        <v>108981</v>
      </c>
      <c r="D34935" s="215" t="s">
        <v>108402</v>
      </c>
    </row>
    <row r="34936" spans="1:4">
      <c r="A34936" s="215" t="s">
        <v>108982</v>
      </c>
      <c r="B34936" s="215">
        <v>1</v>
      </c>
      <c r="C34936" s="216" t="s">
        <v>108983</v>
      </c>
      <c r="D34936" s="215" t="s">
        <v>108984</v>
      </c>
    </row>
    <row r="34937" spans="1:4">
      <c r="A34937" s="215" t="s">
        <v>108985</v>
      </c>
      <c r="B34937" s="215">
        <v>1</v>
      </c>
      <c r="C34937" s="216" t="s">
        <v>108986</v>
      </c>
      <c r="D34937" s="215" t="s">
        <v>108987</v>
      </c>
    </row>
    <row r="34938" spans="1:4">
      <c r="A34938" s="215" t="s">
        <v>108988</v>
      </c>
      <c r="B34938" s="215">
        <v>1</v>
      </c>
      <c r="C34938" s="216" t="s">
        <v>108989</v>
      </c>
      <c r="D34938" s="215" t="s">
        <v>108990</v>
      </c>
    </row>
    <row r="34939" spans="1:4">
      <c r="A34939" s="215" t="s">
        <v>108991</v>
      </c>
      <c r="B34939" s="215">
        <v>1</v>
      </c>
      <c r="C34939" s="216" t="s">
        <v>108992</v>
      </c>
      <c r="D34939" s="215" t="s">
        <v>108993</v>
      </c>
    </row>
    <row r="34940" spans="1:4">
      <c r="A34940" s="215" t="s">
        <v>108994</v>
      </c>
      <c r="B34940" s="215">
        <v>1</v>
      </c>
      <c r="C34940" s="216" t="s">
        <v>108995</v>
      </c>
      <c r="D34940" s="215" t="s">
        <v>108996</v>
      </c>
    </row>
    <row r="34941" spans="1:4">
      <c r="A34941" s="215" t="s">
        <v>108997</v>
      </c>
      <c r="B34941" s="215">
        <v>1</v>
      </c>
      <c r="C34941" s="216" t="s">
        <v>108998</v>
      </c>
      <c r="D34941" s="215" t="s">
        <v>108429</v>
      </c>
    </row>
    <row r="34942" spans="1:4">
      <c r="A34942" s="215" t="s">
        <v>108999</v>
      </c>
      <c r="B34942" s="215">
        <v>1</v>
      </c>
      <c r="C34942" s="216" t="s">
        <v>109000</v>
      </c>
      <c r="D34942" s="215" t="s">
        <v>109001</v>
      </c>
    </row>
    <row r="34943" spans="1:4">
      <c r="A34943" s="215" t="s">
        <v>109002</v>
      </c>
      <c r="B34943" s="215">
        <v>1</v>
      </c>
      <c r="C34943" s="216" t="s">
        <v>109003</v>
      </c>
      <c r="D34943" s="215" t="s">
        <v>109004</v>
      </c>
    </row>
    <row r="34944" spans="1:4">
      <c r="A34944" s="215" t="s">
        <v>109005</v>
      </c>
      <c r="B34944" s="215">
        <v>1</v>
      </c>
      <c r="C34944" s="216" t="s">
        <v>109006</v>
      </c>
      <c r="D34944" s="215" t="s">
        <v>109007</v>
      </c>
    </row>
    <row r="34945" spans="1:4">
      <c r="A34945" s="215" t="s">
        <v>109008</v>
      </c>
      <c r="B34945" s="215">
        <v>1</v>
      </c>
      <c r="C34945" s="216" t="s">
        <v>109009</v>
      </c>
      <c r="D34945" s="215" t="s">
        <v>108450</v>
      </c>
    </row>
    <row r="34946" spans="1:4">
      <c r="A34946" s="215" t="s">
        <v>109010</v>
      </c>
      <c r="B34946" s="215">
        <v>1</v>
      </c>
      <c r="C34946" s="216" t="s">
        <v>109011</v>
      </c>
      <c r="D34946" s="215" t="s">
        <v>109012</v>
      </c>
    </row>
    <row r="34947" spans="1:4">
      <c r="A34947" s="215" t="s">
        <v>109013</v>
      </c>
      <c r="B34947" s="215">
        <v>1</v>
      </c>
      <c r="C34947" s="216" t="s">
        <v>109014</v>
      </c>
      <c r="D34947" s="215" t="s">
        <v>108468</v>
      </c>
    </row>
    <row r="34948" spans="1:4">
      <c r="A34948" s="215" t="s">
        <v>109015</v>
      </c>
      <c r="B34948" s="215">
        <v>1</v>
      </c>
      <c r="C34948" s="216" t="s">
        <v>109016</v>
      </c>
      <c r="D34948" s="215" t="s">
        <v>109017</v>
      </c>
    </row>
    <row r="34949" spans="1:4">
      <c r="A34949" s="215" t="s">
        <v>109018</v>
      </c>
      <c r="B34949" s="215">
        <v>1</v>
      </c>
      <c r="C34949" s="216" t="s">
        <v>109019</v>
      </c>
      <c r="D34949" s="215" t="s">
        <v>109020</v>
      </c>
    </row>
    <row r="34950" spans="1:4">
      <c r="A34950" s="215" t="s">
        <v>109021</v>
      </c>
      <c r="B34950" s="215">
        <v>1</v>
      </c>
      <c r="C34950" s="216" t="s">
        <v>109022</v>
      </c>
      <c r="D34950" s="215" t="s">
        <v>109023</v>
      </c>
    </row>
    <row r="34951" spans="1:4">
      <c r="A34951" s="215" t="s">
        <v>109024</v>
      </c>
      <c r="B34951" s="215">
        <v>1</v>
      </c>
      <c r="C34951" s="216" t="s">
        <v>109025</v>
      </c>
      <c r="D34951" s="215" t="s">
        <v>109026</v>
      </c>
    </row>
    <row r="34952" spans="1:4">
      <c r="A34952" s="215" t="s">
        <v>109027</v>
      </c>
      <c r="B34952" s="215">
        <v>1</v>
      </c>
      <c r="C34952" s="216" t="s">
        <v>109028</v>
      </c>
      <c r="D34952" s="215" t="s">
        <v>109029</v>
      </c>
    </row>
    <row r="34953" spans="1:4">
      <c r="A34953" s="215" t="s">
        <v>109030</v>
      </c>
      <c r="B34953" s="215">
        <v>1</v>
      </c>
      <c r="C34953" s="216" t="s">
        <v>109031</v>
      </c>
      <c r="D34953" s="215" t="s">
        <v>109032</v>
      </c>
    </row>
    <row r="34954" spans="1:4">
      <c r="A34954" s="215" t="s">
        <v>109033</v>
      </c>
      <c r="B34954" s="215">
        <v>1</v>
      </c>
      <c r="C34954" s="216" t="s">
        <v>109034</v>
      </c>
      <c r="D34954" s="215" t="s">
        <v>108498</v>
      </c>
    </row>
    <row r="34955" spans="1:4">
      <c r="A34955" s="215" t="s">
        <v>109035</v>
      </c>
      <c r="B34955" s="215">
        <v>1</v>
      </c>
      <c r="C34955" s="216" t="s">
        <v>109036</v>
      </c>
      <c r="D34955" s="215" t="s">
        <v>109037</v>
      </c>
    </row>
    <row r="34956" spans="1:4">
      <c r="A34956" s="215" t="s">
        <v>109038</v>
      </c>
      <c r="B34956" s="215">
        <v>1</v>
      </c>
      <c r="C34956" s="216" t="s">
        <v>109039</v>
      </c>
      <c r="D34956" s="215" t="s">
        <v>108522</v>
      </c>
    </row>
    <row r="34957" spans="1:4">
      <c r="A34957" s="215" t="s">
        <v>109040</v>
      </c>
      <c r="B34957" s="215">
        <v>1</v>
      </c>
      <c r="C34957" s="216" t="s">
        <v>109041</v>
      </c>
      <c r="D34957" s="215" t="s">
        <v>108525</v>
      </c>
    </row>
    <row r="34958" spans="1:4">
      <c r="A34958" s="215" t="s">
        <v>109042</v>
      </c>
      <c r="B34958" s="215">
        <v>1</v>
      </c>
      <c r="C34958" s="216" t="s">
        <v>109043</v>
      </c>
      <c r="D34958" s="215" t="s">
        <v>108528</v>
      </c>
    </row>
    <row r="34959" spans="1:4">
      <c r="A34959" s="215" t="s">
        <v>109044</v>
      </c>
      <c r="B34959" s="215">
        <v>1</v>
      </c>
      <c r="C34959" s="216" t="s">
        <v>109045</v>
      </c>
      <c r="D34959" s="215" t="s">
        <v>109046</v>
      </c>
    </row>
    <row r="34960" spans="1:4">
      <c r="A34960" s="215" t="s">
        <v>109047</v>
      </c>
      <c r="B34960" s="215">
        <v>1</v>
      </c>
      <c r="C34960" s="216" t="s">
        <v>109048</v>
      </c>
      <c r="D34960" s="215" t="s">
        <v>109049</v>
      </c>
    </row>
    <row r="34961" spans="1:4">
      <c r="A34961" s="215" t="s">
        <v>109050</v>
      </c>
      <c r="B34961" s="215">
        <v>1</v>
      </c>
      <c r="C34961" s="216" t="s">
        <v>109051</v>
      </c>
      <c r="D34961" s="215" t="s">
        <v>109052</v>
      </c>
    </row>
    <row r="34962" spans="1:4">
      <c r="A34962" s="215" t="s">
        <v>109053</v>
      </c>
      <c r="B34962" s="215">
        <v>1</v>
      </c>
      <c r="C34962" s="216" t="s">
        <v>109054</v>
      </c>
      <c r="D34962" s="215" t="s">
        <v>109055</v>
      </c>
    </row>
    <row r="34963" spans="1:4">
      <c r="A34963" s="215" t="s">
        <v>109056</v>
      </c>
      <c r="B34963" s="215">
        <v>1</v>
      </c>
      <c r="C34963" s="216" t="s">
        <v>109057</v>
      </c>
      <c r="D34963" s="215" t="s">
        <v>109058</v>
      </c>
    </row>
    <row r="34964" spans="1:4">
      <c r="A34964" s="215" t="s">
        <v>109059</v>
      </c>
      <c r="B34964" s="215">
        <v>1</v>
      </c>
      <c r="C34964" s="216" t="s">
        <v>109060</v>
      </c>
      <c r="D34964" s="215" t="s">
        <v>109061</v>
      </c>
    </row>
    <row r="34965" spans="1:4">
      <c r="A34965" s="215" t="s">
        <v>109062</v>
      </c>
      <c r="B34965" s="215">
        <v>1</v>
      </c>
      <c r="C34965" s="216" t="s">
        <v>109063</v>
      </c>
      <c r="D34965" s="215" t="s">
        <v>109064</v>
      </c>
    </row>
    <row r="34966" spans="1:4">
      <c r="A34966" s="215" t="s">
        <v>109065</v>
      </c>
      <c r="B34966" s="215">
        <v>1</v>
      </c>
      <c r="C34966" s="216" t="s">
        <v>109066</v>
      </c>
      <c r="D34966" s="215" t="s">
        <v>109067</v>
      </c>
    </row>
    <row r="34967" spans="1:4">
      <c r="A34967" s="215" t="s">
        <v>109068</v>
      </c>
      <c r="B34967" s="215">
        <v>1</v>
      </c>
      <c r="C34967" s="216" t="s">
        <v>109069</v>
      </c>
      <c r="D34967" s="215" t="s">
        <v>109070</v>
      </c>
    </row>
    <row r="34968" spans="1:4">
      <c r="A34968" s="215" t="s">
        <v>109071</v>
      </c>
      <c r="B34968" s="215">
        <v>1</v>
      </c>
      <c r="C34968" s="216" t="s">
        <v>109072</v>
      </c>
      <c r="D34968" s="215" t="s">
        <v>109073</v>
      </c>
    </row>
    <row r="34969" spans="1:4">
      <c r="A34969" s="215" t="s">
        <v>109074</v>
      </c>
      <c r="B34969" s="215">
        <v>1</v>
      </c>
      <c r="C34969" s="216" t="s">
        <v>109075</v>
      </c>
      <c r="D34969" s="215" t="s">
        <v>109076</v>
      </c>
    </row>
    <row r="34970" spans="1:4">
      <c r="A34970" s="215" t="s">
        <v>109077</v>
      </c>
      <c r="B34970" s="215">
        <v>1</v>
      </c>
      <c r="C34970" s="216" t="s">
        <v>109078</v>
      </c>
      <c r="D34970" s="215" t="s">
        <v>109079</v>
      </c>
    </row>
    <row r="34971" spans="1:4">
      <c r="A34971" s="215" t="s">
        <v>109080</v>
      </c>
      <c r="B34971" s="215">
        <v>1</v>
      </c>
      <c r="C34971" s="216" t="s">
        <v>109081</v>
      </c>
      <c r="D34971" s="215" t="s">
        <v>109082</v>
      </c>
    </row>
    <row r="34972" spans="1:4">
      <c r="A34972" s="215" t="s">
        <v>109083</v>
      </c>
      <c r="B34972" s="215">
        <v>1</v>
      </c>
      <c r="C34972" s="216" t="s">
        <v>109084</v>
      </c>
      <c r="D34972" s="215" t="s">
        <v>109085</v>
      </c>
    </row>
    <row r="34973" spans="1:4">
      <c r="A34973" s="215" t="s">
        <v>109086</v>
      </c>
      <c r="B34973" s="215">
        <v>1</v>
      </c>
      <c r="C34973" s="216" t="s">
        <v>109087</v>
      </c>
      <c r="D34973" s="215" t="s">
        <v>109088</v>
      </c>
    </row>
    <row r="34974" spans="1:4">
      <c r="A34974" s="215" t="s">
        <v>109089</v>
      </c>
      <c r="B34974" s="215">
        <v>1</v>
      </c>
      <c r="C34974" s="216" t="s">
        <v>109090</v>
      </c>
      <c r="D34974" s="215" t="s">
        <v>109091</v>
      </c>
    </row>
    <row r="34975" spans="1:4">
      <c r="A34975" s="215" t="s">
        <v>109092</v>
      </c>
      <c r="B34975" s="215">
        <v>1</v>
      </c>
      <c r="C34975" s="216" t="s">
        <v>109093</v>
      </c>
      <c r="D34975" s="215" t="s">
        <v>109094</v>
      </c>
    </row>
    <row r="34976" spans="1:4">
      <c r="A34976" s="215" t="s">
        <v>109095</v>
      </c>
      <c r="B34976" s="215">
        <v>1</v>
      </c>
      <c r="C34976" s="216" t="s">
        <v>109096</v>
      </c>
      <c r="D34976" s="215" t="s">
        <v>109097</v>
      </c>
    </row>
    <row r="34977" spans="1:4">
      <c r="A34977" s="215" t="s">
        <v>109098</v>
      </c>
      <c r="B34977" s="215">
        <v>1</v>
      </c>
      <c r="C34977" s="216" t="s">
        <v>109099</v>
      </c>
      <c r="D34977" s="215" t="s">
        <v>108645</v>
      </c>
    </row>
    <row r="34978" spans="1:4">
      <c r="A34978" s="215" t="s">
        <v>109100</v>
      </c>
      <c r="B34978" s="215">
        <v>1</v>
      </c>
      <c r="C34978" s="216" t="s">
        <v>109101</v>
      </c>
      <c r="D34978" s="215" t="s">
        <v>108651</v>
      </c>
    </row>
    <row r="34979" spans="1:4">
      <c r="A34979" s="215" t="s">
        <v>109102</v>
      </c>
      <c r="B34979" s="215">
        <v>1</v>
      </c>
      <c r="C34979" s="216" t="s">
        <v>109103</v>
      </c>
      <c r="D34979" s="215" t="s">
        <v>108654</v>
      </c>
    </row>
    <row r="34980" spans="1:4">
      <c r="A34980" s="215" t="s">
        <v>109104</v>
      </c>
      <c r="B34980" s="215">
        <v>1</v>
      </c>
      <c r="C34980" s="216" t="s">
        <v>109105</v>
      </c>
      <c r="D34980" s="215" t="s">
        <v>108657</v>
      </c>
    </row>
    <row r="34981" spans="1:4">
      <c r="A34981" s="215" t="s">
        <v>109106</v>
      </c>
      <c r="B34981" s="215">
        <v>1</v>
      </c>
      <c r="C34981" s="216" t="s">
        <v>109107</v>
      </c>
      <c r="D34981" s="215" t="s">
        <v>108660</v>
      </c>
    </row>
    <row r="34982" spans="1:4">
      <c r="A34982" s="215" t="s">
        <v>109108</v>
      </c>
      <c r="B34982" s="215">
        <v>1</v>
      </c>
      <c r="C34982" s="216" t="s">
        <v>109109</v>
      </c>
      <c r="D34982" s="215" t="s">
        <v>108663</v>
      </c>
    </row>
    <row r="34983" spans="1:4">
      <c r="A34983" s="215" t="s">
        <v>109110</v>
      </c>
      <c r="B34983" s="215">
        <v>1</v>
      </c>
      <c r="C34983" s="216" t="s">
        <v>109111</v>
      </c>
      <c r="D34983" s="215" t="s">
        <v>109112</v>
      </c>
    </row>
    <row r="34984" spans="1:4">
      <c r="A34984" s="215" t="s">
        <v>109113</v>
      </c>
      <c r="B34984" s="215">
        <v>1</v>
      </c>
      <c r="C34984" s="216" t="s">
        <v>109114</v>
      </c>
      <c r="D34984" s="215" t="s">
        <v>109115</v>
      </c>
    </row>
    <row r="34985" spans="1:4">
      <c r="A34985" s="215" t="s">
        <v>109116</v>
      </c>
      <c r="B34985" s="215">
        <v>1</v>
      </c>
      <c r="C34985" s="216" t="s">
        <v>109117</v>
      </c>
      <c r="D34985" s="215" t="s">
        <v>108675</v>
      </c>
    </row>
    <row r="34986" spans="1:4">
      <c r="A34986" s="215" t="s">
        <v>109118</v>
      </c>
      <c r="B34986" s="215">
        <v>1</v>
      </c>
      <c r="C34986" s="216" t="s">
        <v>109119</v>
      </c>
      <c r="D34986" s="215" t="s">
        <v>109120</v>
      </c>
    </row>
    <row r="34987" spans="1:4">
      <c r="A34987" s="215" t="s">
        <v>109121</v>
      </c>
      <c r="B34987" s="215">
        <v>1</v>
      </c>
      <c r="C34987" s="216" t="s">
        <v>109122</v>
      </c>
      <c r="D34987" s="215" t="s">
        <v>109123</v>
      </c>
    </row>
    <row r="34988" spans="1:4">
      <c r="A34988" s="215" t="s">
        <v>109124</v>
      </c>
      <c r="B34988" s="215">
        <v>1</v>
      </c>
      <c r="C34988" s="216" t="s">
        <v>109125</v>
      </c>
      <c r="D34988" s="215" t="s">
        <v>109126</v>
      </c>
    </row>
    <row r="34989" spans="1:4">
      <c r="A34989" s="215" t="s">
        <v>109127</v>
      </c>
      <c r="B34989" s="215">
        <v>1</v>
      </c>
      <c r="C34989" s="216" t="s">
        <v>109128</v>
      </c>
      <c r="D34989" s="215" t="s">
        <v>109129</v>
      </c>
    </row>
    <row r="34990" spans="1:4">
      <c r="A34990" s="215" t="s">
        <v>109130</v>
      </c>
      <c r="B34990" s="215">
        <v>1</v>
      </c>
      <c r="C34990" s="216" t="s">
        <v>109131</v>
      </c>
      <c r="D34990" s="215" t="s">
        <v>109132</v>
      </c>
    </row>
    <row r="34991" spans="1:4">
      <c r="A34991" s="215" t="s">
        <v>109133</v>
      </c>
      <c r="B34991" s="215">
        <v>1</v>
      </c>
      <c r="C34991" s="216" t="s">
        <v>109134</v>
      </c>
      <c r="D34991" s="215" t="s">
        <v>109135</v>
      </c>
    </row>
    <row r="34992" spans="1:4">
      <c r="A34992" s="215" t="s">
        <v>109136</v>
      </c>
      <c r="B34992" s="215">
        <v>1</v>
      </c>
      <c r="C34992" s="216" t="s">
        <v>109137</v>
      </c>
      <c r="D34992" s="215" t="s">
        <v>109138</v>
      </c>
    </row>
    <row r="34993" spans="1:4">
      <c r="A34993" s="215" t="s">
        <v>109139</v>
      </c>
      <c r="B34993" s="215">
        <v>1</v>
      </c>
      <c r="C34993" s="216" t="s">
        <v>109140</v>
      </c>
      <c r="D34993" s="215" t="s">
        <v>108714</v>
      </c>
    </row>
    <row r="34994" spans="1:4">
      <c r="A34994" s="215" t="s">
        <v>109141</v>
      </c>
      <c r="B34994" s="215">
        <v>1</v>
      </c>
      <c r="C34994" s="216" t="s">
        <v>109142</v>
      </c>
      <c r="D34994" s="215" t="s">
        <v>108723</v>
      </c>
    </row>
    <row r="34995" spans="1:4">
      <c r="A34995" s="215" t="s">
        <v>109143</v>
      </c>
      <c r="B34995" s="215">
        <v>1</v>
      </c>
      <c r="C34995" s="216" t="s">
        <v>109144</v>
      </c>
      <c r="D34995" s="215" t="s">
        <v>108732</v>
      </c>
    </row>
    <row r="34996" spans="1:4">
      <c r="A34996" s="215" t="s">
        <v>109145</v>
      </c>
      <c r="B34996" s="215">
        <v>1</v>
      </c>
      <c r="C34996" s="216" t="s">
        <v>109146</v>
      </c>
      <c r="D34996" s="215" t="s">
        <v>109147</v>
      </c>
    </row>
    <row r="34997" spans="1:4">
      <c r="A34997" s="215" t="s">
        <v>109148</v>
      </c>
      <c r="B34997" s="215">
        <v>1</v>
      </c>
      <c r="C34997" s="216" t="s">
        <v>109149</v>
      </c>
      <c r="D34997" s="215" t="s">
        <v>108720</v>
      </c>
    </row>
    <row r="34998" spans="1:4">
      <c r="A34998" s="215" t="s">
        <v>109150</v>
      </c>
      <c r="B34998" s="215">
        <v>1</v>
      </c>
      <c r="C34998" s="216" t="s">
        <v>109151</v>
      </c>
      <c r="D34998" s="215" t="s">
        <v>109152</v>
      </c>
    </row>
    <row r="34999" spans="1:4">
      <c r="A34999" s="215" t="s">
        <v>109153</v>
      </c>
      <c r="B34999" s="215">
        <v>1</v>
      </c>
      <c r="C34999" s="216" t="s">
        <v>109154</v>
      </c>
      <c r="D34999" s="215" t="s">
        <v>108717</v>
      </c>
    </row>
    <row r="35000" spans="1:4">
      <c r="A35000" s="215" t="s">
        <v>109155</v>
      </c>
      <c r="B35000" s="215">
        <v>1</v>
      </c>
      <c r="C35000" s="216" t="s">
        <v>109156</v>
      </c>
      <c r="D35000" s="215" t="s">
        <v>109157</v>
      </c>
    </row>
    <row r="35001" spans="1:4">
      <c r="A35001" s="215" t="s">
        <v>109158</v>
      </c>
      <c r="B35001" s="215">
        <v>1</v>
      </c>
      <c r="C35001" s="216" t="s">
        <v>109159</v>
      </c>
      <c r="D35001" s="215" t="s">
        <v>109160</v>
      </c>
    </row>
    <row r="35002" spans="1:4">
      <c r="A35002" s="215" t="s">
        <v>109161</v>
      </c>
      <c r="B35002" s="215">
        <v>1</v>
      </c>
      <c r="C35002" s="216" t="s">
        <v>109162</v>
      </c>
      <c r="D35002" s="215" t="s">
        <v>109163</v>
      </c>
    </row>
    <row r="35003" spans="1:4">
      <c r="A35003" s="215" t="s">
        <v>109164</v>
      </c>
      <c r="B35003" s="215">
        <v>1</v>
      </c>
      <c r="C35003" s="216" t="s">
        <v>109165</v>
      </c>
      <c r="D35003" s="215" t="s">
        <v>108747</v>
      </c>
    </row>
    <row r="35004" spans="1:4">
      <c r="A35004" s="215" t="s">
        <v>109166</v>
      </c>
      <c r="B35004" s="215">
        <v>1</v>
      </c>
      <c r="C35004" s="216" t="s">
        <v>109167</v>
      </c>
      <c r="D35004" s="215" t="s">
        <v>109168</v>
      </c>
    </row>
    <row r="35005" spans="1:4">
      <c r="A35005" s="215" t="s">
        <v>109169</v>
      </c>
      <c r="B35005" s="215">
        <v>1</v>
      </c>
      <c r="C35005" s="216" t="s">
        <v>109170</v>
      </c>
      <c r="D35005" s="215" t="s">
        <v>109171</v>
      </c>
    </row>
    <row r="35006" spans="1:4">
      <c r="A35006" s="215" t="s">
        <v>109172</v>
      </c>
      <c r="B35006" s="215">
        <v>1</v>
      </c>
      <c r="C35006" s="216" t="s">
        <v>109173</v>
      </c>
      <c r="D35006" s="215" t="s">
        <v>108753</v>
      </c>
    </row>
    <row r="35007" spans="1:4">
      <c r="A35007" s="215" t="s">
        <v>109174</v>
      </c>
      <c r="B35007" s="215">
        <v>1</v>
      </c>
      <c r="C35007" s="216" t="s">
        <v>109175</v>
      </c>
      <c r="D35007" s="215" t="s">
        <v>109176</v>
      </c>
    </row>
    <row r="35008" spans="1:4">
      <c r="A35008" s="215" t="s">
        <v>109177</v>
      </c>
      <c r="B35008" s="215">
        <v>1</v>
      </c>
      <c r="C35008" s="216" t="s">
        <v>109178</v>
      </c>
      <c r="D35008" s="215" t="s">
        <v>109179</v>
      </c>
    </row>
    <row r="35009" spans="1:4">
      <c r="A35009" s="215" t="s">
        <v>109180</v>
      </c>
      <c r="B35009" s="215">
        <v>1</v>
      </c>
      <c r="C35009" s="216" t="s">
        <v>109181</v>
      </c>
      <c r="D35009" s="215" t="s">
        <v>109182</v>
      </c>
    </row>
    <row r="35010" spans="1:4">
      <c r="A35010" s="215" t="s">
        <v>111690</v>
      </c>
      <c r="B35010" s="215">
        <v>1</v>
      </c>
      <c r="C35010" s="216" t="s">
        <v>111691</v>
      </c>
      <c r="D35010" s="215" t="s">
        <v>111692</v>
      </c>
    </row>
    <row r="35011" spans="1:4">
      <c r="A35011" s="215" t="s">
        <v>109183</v>
      </c>
      <c r="B35011" s="215">
        <v>1</v>
      </c>
      <c r="C35011" s="216" t="s">
        <v>109184</v>
      </c>
      <c r="D35011" s="215" t="s">
        <v>109185</v>
      </c>
    </row>
    <row r="35012" spans="1:4">
      <c r="A35012" s="215" t="s">
        <v>109186</v>
      </c>
      <c r="B35012" s="215">
        <v>1</v>
      </c>
      <c r="C35012" s="216" t="s">
        <v>109187</v>
      </c>
      <c r="D35012" s="215" t="s">
        <v>109188</v>
      </c>
    </row>
    <row r="35013" spans="1:4">
      <c r="A35013" s="215" t="s">
        <v>109189</v>
      </c>
      <c r="B35013" s="215">
        <v>1</v>
      </c>
      <c r="C35013" s="216" t="s">
        <v>109190</v>
      </c>
      <c r="D35013" s="215" t="s">
        <v>109191</v>
      </c>
    </row>
    <row r="35014" spans="1:4">
      <c r="A35014" s="215" t="s">
        <v>109192</v>
      </c>
      <c r="B35014" s="215">
        <v>1</v>
      </c>
      <c r="C35014" s="216" t="s">
        <v>109193</v>
      </c>
      <c r="D35014" s="215" t="s">
        <v>109194</v>
      </c>
    </row>
    <row r="35015" spans="1:4">
      <c r="A35015" s="215" t="s">
        <v>109195</v>
      </c>
      <c r="B35015" s="215">
        <v>1</v>
      </c>
      <c r="C35015" s="216" t="s">
        <v>109196</v>
      </c>
      <c r="D35015" s="215" t="s">
        <v>109197</v>
      </c>
    </row>
    <row r="35016" spans="1:4">
      <c r="A35016" s="215" t="s">
        <v>109198</v>
      </c>
      <c r="B35016" s="215">
        <v>1</v>
      </c>
      <c r="C35016" s="216" t="s">
        <v>109199</v>
      </c>
      <c r="D35016" s="215" t="s">
        <v>109200</v>
      </c>
    </row>
    <row r="35017" spans="1:4">
      <c r="A35017" s="215" t="s">
        <v>109201</v>
      </c>
      <c r="B35017" s="215">
        <v>1</v>
      </c>
      <c r="C35017" s="216" t="s">
        <v>109202</v>
      </c>
      <c r="D35017" s="215" t="s">
        <v>109203</v>
      </c>
    </row>
    <row r="35018" spans="1:4">
      <c r="A35018" s="215" t="s">
        <v>109204</v>
      </c>
      <c r="B35018" s="215">
        <v>1</v>
      </c>
      <c r="C35018" s="216" t="s">
        <v>109205</v>
      </c>
      <c r="D35018" s="215" t="s">
        <v>109206</v>
      </c>
    </row>
    <row r="35019" spans="1:4">
      <c r="A35019" s="215" t="s">
        <v>109207</v>
      </c>
      <c r="B35019" s="215">
        <v>1</v>
      </c>
      <c r="C35019" s="216" t="s">
        <v>109208</v>
      </c>
      <c r="D35019" s="215" t="s">
        <v>109209</v>
      </c>
    </row>
    <row r="35020" spans="1:4">
      <c r="A35020" s="215" t="s">
        <v>109210</v>
      </c>
      <c r="B35020" s="215">
        <v>1</v>
      </c>
      <c r="C35020" s="216" t="s">
        <v>109211</v>
      </c>
      <c r="D35020" s="215" t="s">
        <v>109212</v>
      </c>
    </row>
    <row r="35021" spans="1:4">
      <c r="A35021" s="215" t="s">
        <v>109213</v>
      </c>
      <c r="B35021" s="215">
        <v>1</v>
      </c>
      <c r="C35021" s="216" t="s">
        <v>109214</v>
      </c>
      <c r="D35021" s="215" t="s">
        <v>109215</v>
      </c>
    </row>
    <row r="35022" spans="1:4">
      <c r="A35022" s="215" t="s">
        <v>109216</v>
      </c>
      <c r="B35022" s="215">
        <v>1</v>
      </c>
      <c r="C35022" s="216" t="s">
        <v>109217</v>
      </c>
      <c r="D35022" s="215" t="s">
        <v>109218</v>
      </c>
    </row>
    <row r="35023" spans="1:4">
      <c r="A35023" s="215" t="s">
        <v>109219</v>
      </c>
      <c r="B35023" s="215">
        <v>1</v>
      </c>
      <c r="C35023" s="216" t="s">
        <v>109220</v>
      </c>
      <c r="D35023" s="215" t="s">
        <v>109221</v>
      </c>
    </row>
    <row r="35024" spans="1:4">
      <c r="A35024" s="215" t="s">
        <v>109222</v>
      </c>
      <c r="B35024" s="215">
        <v>1</v>
      </c>
      <c r="C35024" s="216" t="s">
        <v>109223</v>
      </c>
      <c r="D35024" s="215" t="s">
        <v>109224</v>
      </c>
    </row>
    <row r="35025" spans="1:4">
      <c r="A35025" s="215" t="s">
        <v>109225</v>
      </c>
      <c r="B35025" s="215">
        <v>1</v>
      </c>
      <c r="C35025" s="216" t="s">
        <v>109226</v>
      </c>
      <c r="D35025" s="215" t="s">
        <v>109227</v>
      </c>
    </row>
    <row r="35026" spans="1:4">
      <c r="A35026" s="215" t="s">
        <v>109228</v>
      </c>
      <c r="B35026" s="215">
        <v>1</v>
      </c>
      <c r="C35026" s="216" t="s">
        <v>109229</v>
      </c>
      <c r="D35026" s="215" t="s">
        <v>109230</v>
      </c>
    </row>
    <row r="35027" spans="1:4">
      <c r="A35027" s="215" t="s">
        <v>109231</v>
      </c>
      <c r="B35027" s="215">
        <v>1</v>
      </c>
      <c r="C35027" s="216" t="s">
        <v>109232</v>
      </c>
      <c r="D35027" s="215" t="s">
        <v>109233</v>
      </c>
    </row>
    <row r="35028" spans="1:4">
      <c r="A35028" s="215" t="s">
        <v>109234</v>
      </c>
      <c r="B35028" s="215">
        <v>1</v>
      </c>
      <c r="C35028" s="216" t="s">
        <v>109235</v>
      </c>
      <c r="D35028" s="215" t="s">
        <v>109236</v>
      </c>
    </row>
    <row r="35029" spans="1:4">
      <c r="A35029" s="215" t="s">
        <v>109237</v>
      </c>
      <c r="B35029" s="215">
        <v>1</v>
      </c>
      <c r="C35029" s="216" t="s">
        <v>109238</v>
      </c>
      <c r="D35029" s="215" t="s">
        <v>109239</v>
      </c>
    </row>
    <row r="35030" spans="1:4">
      <c r="A35030" s="215" t="s">
        <v>109240</v>
      </c>
      <c r="B35030" s="215">
        <v>1</v>
      </c>
      <c r="C35030" s="216" t="s">
        <v>109241</v>
      </c>
      <c r="D35030" s="215" t="s">
        <v>109242</v>
      </c>
    </row>
    <row r="35031" spans="1:4">
      <c r="A35031" s="215" t="s">
        <v>109243</v>
      </c>
      <c r="B35031" s="215">
        <v>1</v>
      </c>
      <c r="C35031" s="216" t="s">
        <v>109244</v>
      </c>
      <c r="D35031" s="215" t="s">
        <v>109245</v>
      </c>
    </row>
    <row r="35032" spans="1:4">
      <c r="A35032" s="215" t="s">
        <v>109246</v>
      </c>
      <c r="B35032" s="215">
        <v>1</v>
      </c>
      <c r="C35032" s="216" t="s">
        <v>109247</v>
      </c>
      <c r="D35032" s="215" t="s">
        <v>108894</v>
      </c>
    </row>
    <row r="35033" spans="1:4">
      <c r="A35033" s="215" t="s">
        <v>109248</v>
      </c>
      <c r="B35033" s="215">
        <v>1</v>
      </c>
      <c r="C35033" s="216" t="s">
        <v>109249</v>
      </c>
      <c r="D35033" s="215" t="s">
        <v>109250</v>
      </c>
    </row>
    <row r="35034" spans="1:4">
      <c r="A35034" s="215" t="s">
        <v>109251</v>
      </c>
      <c r="B35034" s="215">
        <v>1</v>
      </c>
      <c r="C35034" s="216" t="s">
        <v>109252</v>
      </c>
      <c r="D35034" s="215" t="s">
        <v>109253</v>
      </c>
    </row>
    <row r="35035" spans="1:4">
      <c r="A35035" s="215" t="s">
        <v>109254</v>
      </c>
      <c r="B35035" s="215">
        <v>1</v>
      </c>
      <c r="C35035" s="216" t="s">
        <v>109255</v>
      </c>
      <c r="D35035" s="215" t="s">
        <v>109256</v>
      </c>
    </row>
    <row r="35036" spans="1:4">
      <c r="A35036" s="215" t="s">
        <v>109257</v>
      </c>
      <c r="B35036" s="215">
        <v>1</v>
      </c>
      <c r="C35036" s="216" t="s">
        <v>109258</v>
      </c>
      <c r="D35036" s="215" t="s">
        <v>109259</v>
      </c>
    </row>
    <row r="35037" spans="1:4">
      <c r="A35037" s="215" t="s">
        <v>109260</v>
      </c>
      <c r="B35037" s="215">
        <v>1</v>
      </c>
      <c r="C35037" s="216" t="s">
        <v>109261</v>
      </c>
      <c r="D35037" s="215" t="s">
        <v>109262</v>
      </c>
    </row>
    <row r="35038" spans="1:4">
      <c r="A35038" s="215" t="s">
        <v>109263</v>
      </c>
      <c r="B35038" s="215">
        <v>1</v>
      </c>
      <c r="C35038" s="216" t="s">
        <v>109264</v>
      </c>
      <c r="D35038" s="215" t="s">
        <v>109265</v>
      </c>
    </row>
    <row r="35039" spans="1:4">
      <c r="A35039" s="215" t="s">
        <v>109266</v>
      </c>
      <c r="B35039" s="215">
        <v>1</v>
      </c>
      <c r="C35039" s="216" t="s">
        <v>109267</v>
      </c>
      <c r="D35039" s="215" t="s">
        <v>109268</v>
      </c>
    </row>
    <row r="35040" spans="1:4">
      <c r="A35040" s="215" t="s">
        <v>109269</v>
      </c>
      <c r="B35040" s="215">
        <v>1</v>
      </c>
      <c r="C35040" s="216" t="s">
        <v>109270</v>
      </c>
      <c r="D35040" s="215" t="s">
        <v>109271</v>
      </c>
    </row>
    <row r="35041" spans="1:4">
      <c r="A35041" s="215" t="s">
        <v>109272</v>
      </c>
      <c r="B35041" s="215">
        <v>1</v>
      </c>
      <c r="C35041" s="216" t="s">
        <v>109273</v>
      </c>
      <c r="D35041" s="215" t="s">
        <v>109274</v>
      </c>
    </row>
    <row r="35042" spans="1:4">
      <c r="A35042" s="215" t="s">
        <v>109275</v>
      </c>
      <c r="B35042" s="215">
        <v>1</v>
      </c>
      <c r="C35042" s="216" t="s">
        <v>109276</v>
      </c>
      <c r="D35042" s="215" t="s">
        <v>109277</v>
      </c>
    </row>
    <row r="35043" spans="1:4">
      <c r="A35043" s="215" t="s">
        <v>109278</v>
      </c>
      <c r="B35043" s="215">
        <v>1</v>
      </c>
      <c r="C35043" s="216" t="s">
        <v>109279</v>
      </c>
      <c r="D35043" s="215" t="s">
        <v>109280</v>
      </c>
    </row>
    <row r="35044" spans="1:4">
      <c r="A35044" s="215" t="s">
        <v>109281</v>
      </c>
      <c r="B35044" s="215">
        <v>1</v>
      </c>
      <c r="C35044" s="216" t="s">
        <v>109282</v>
      </c>
      <c r="D35044" s="215" t="s">
        <v>109283</v>
      </c>
    </row>
    <row r="35045" spans="1:4">
      <c r="A35045" s="215" t="s">
        <v>109284</v>
      </c>
      <c r="B35045" s="215">
        <v>1</v>
      </c>
      <c r="C35045" s="216" t="s">
        <v>109285</v>
      </c>
      <c r="D35045" s="215" t="s">
        <v>109286</v>
      </c>
    </row>
    <row r="35046" spans="1:4">
      <c r="A35046" s="215" t="s">
        <v>109287</v>
      </c>
      <c r="B35046" s="215">
        <v>1</v>
      </c>
      <c r="C35046" s="216" t="s">
        <v>109288</v>
      </c>
      <c r="D35046" s="215" t="s">
        <v>109289</v>
      </c>
    </row>
    <row r="35047" spans="1:4">
      <c r="A35047" s="215" t="s">
        <v>109290</v>
      </c>
      <c r="B35047" s="215">
        <v>1</v>
      </c>
      <c r="C35047" s="216" t="s">
        <v>109291</v>
      </c>
      <c r="D35047" s="215" t="s">
        <v>109292</v>
      </c>
    </row>
    <row r="35048" spans="1:4">
      <c r="A35048" s="215" t="s">
        <v>109293</v>
      </c>
      <c r="B35048" s="215">
        <v>1</v>
      </c>
      <c r="C35048" s="216" t="s">
        <v>109294</v>
      </c>
      <c r="D35048" s="215" t="s">
        <v>109295</v>
      </c>
    </row>
    <row r="35049" spans="1:4">
      <c r="A35049" s="215" t="s">
        <v>109296</v>
      </c>
      <c r="B35049" s="215">
        <v>1</v>
      </c>
      <c r="C35049" s="216" t="s">
        <v>109297</v>
      </c>
      <c r="D35049" s="215" t="s">
        <v>109298</v>
      </c>
    </row>
    <row r="35050" spans="1:4">
      <c r="A35050" s="215" t="s">
        <v>109299</v>
      </c>
      <c r="B35050" s="215">
        <v>1</v>
      </c>
      <c r="C35050" s="216" t="s">
        <v>109300</v>
      </c>
      <c r="D35050" s="215" t="s">
        <v>109301</v>
      </c>
    </row>
    <row r="35051" spans="1:4">
      <c r="A35051" s="215" t="s">
        <v>109302</v>
      </c>
      <c r="B35051" s="215">
        <v>1</v>
      </c>
      <c r="C35051" s="216" t="s">
        <v>109303</v>
      </c>
      <c r="D35051" s="215" t="s">
        <v>109304</v>
      </c>
    </row>
    <row r="35052" spans="1:4">
      <c r="A35052" s="215" t="s">
        <v>109305</v>
      </c>
      <c r="B35052" s="215">
        <v>1</v>
      </c>
      <c r="C35052" s="216" t="s">
        <v>109306</v>
      </c>
      <c r="D35052" s="215" t="s">
        <v>109307</v>
      </c>
    </row>
    <row r="35053" spans="1:4">
      <c r="A35053" s="215" t="s">
        <v>109308</v>
      </c>
      <c r="B35053" s="215">
        <v>1</v>
      </c>
      <c r="C35053" s="216" t="s">
        <v>109309</v>
      </c>
      <c r="D35053" s="215" t="s">
        <v>109310</v>
      </c>
    </row>
    <row r="35054" spans="1:4">
      <c r="A35054" s="215" t="s">
        <v>109311</v>
      </c>
      <c r="B35054" s="215">
        <v>1</v>
      </c>
      <c r="C35054" s="216" t="s">
        <v>109312</v>
      </c>
      <c r="D35054" s="215" t="s">
        <v>109313</v>
      </c>
    </row>
    <row r="35055" spans="1:4">
      <c r="A35055" s="215" t="s">
        <v>109314</v>
      </c>
      <c r="B35055" s="215">
        <v>1</v>
      </c>
      <c r="C35055" s="216" t="s">
        <v>109315</v>
      </c>
      <c r="D35055" s="215" t="s">
        <v>109316</v>
      </c>
    </row>
    <row r="35056" spans="1:4">
      <c r="A35056" s="215" t="s">
        <v>109317</v>
      </c>
      <c r="B35056" s="215">
        <v>1</v>
      </c>
      <c r="C35056" s="216" t="s">
        <v>109318</v>
      </c>
      <c r="D35056" s="215" t="s">
        <v>109319</v>
      </c>
    </row>
    <row r="35057" spans="1:4">
      <c r="A35057" s="215" t="s">
        <v>109320</v>
      </c>
      <c r="B35057" s="215">
        <v>1</v>
      </c>
      <c r="C35057" s="216" t="s">
        <v>109321</v>
      </c>
      <c r="D35057" s="215" t="s">
        <v>109322</v>
      </c>
    </row>
    <row r="35058" spans="1:4">
      <c r="A35058" s="215" t="s">
        <v>109323</v>
      </c>
      <c r="B35058" s="215">
        <v>1</v>
      </c>
      <c r="C35058" s="216" t="s">
        <v>109324</v>
      </c>
      <c r="D35058" s="215" t="s">
        <v>109325</v>
      </c>
    </row>
    <row r="35059" spans="1:4">
      <c r="A35059" s="215" t="s">
        <v>109326</v>
      </c>
      <c r="B35059" s="215">
        <v>1</v>
      </c>
      <c r="C35059" s="216" t="s">
        <v>109327</v>
      </c>
      <c r="D35059" s="215" t="s">
        <v>109328</v>
      </c>
    </row>
    <row r="35060" spans="1:4">
      <c r="A35060" s="215" t="s">
        <v>109329</v>
      </c>
      <c r="B35060" s="215">
        <v>1</v>
      </c>
      <c r="C35060" s="216" t="s">
        <v>109330</v>
      </c>
      <c r="D35060" s="215" t="s">
        <v>109331</v>
      </c>
    </row>
    <row r="35061" spans="1:4">
      <c r="A35061" s="215" t="s">
        <v>109332</v>
      </c>
      <c r="B35061" s="215">
        <v>1</v>
      </c>
      <c r="C35061" s="216" t="s">
        <v>109333</v>
      </c>
      <c r="D35061" s="215" t="s">
        <v>109334</v>
      </c>
    </row>
    <row r="35062" spans="1:4">
      <c r="A35062" s="215" t="s">
        <v>109335</v>
      </c>
      <c r="B35062" s="215">
        <v>1</v>
      </c>
      <c r="C35062" s="216" t="s">
        <v>109336</v>
      </c>
      <c r="D35062" s="215" t="s">
        <v>109337</v>
      </c>
    </row>
    <row r="35063" spans="1:4">
      <c r="A35063" s="215" t="s">
        <v>109338</v>
      </c>
      <c r="B35063" s="215">
        <v>1</v>
      </c>
      <c r="C35063" s="216" t="s">
        <v>109339</v>
      </c>
      <c r="D35063" s="215" t="s">
        <v>109340</v>
      </c>
    </row>
    <row r="35064" spans="1:4">
      <c r="A35064" s="215" t="s">
        <v>109341</v>
      </c>
      <c r="B35064" s="215">
        <v>1</v>
      </c>
      <c r="C35064" s="216" t="s">
        <v>109342</v>
      </c>
      <c r="D35064" s="215" t="s">
        <v>109343</v>
      </c>
    </row>
    <row r="35065" spans="1:4">
      <c r="A35065" s="215" t="s">
        <v>109344</v>
      </c>
      <c r="B35065" s="215">
        <v>1</v>
      </c>
      <c r="C35065" s="216" t="s">
        <v>109345</v>
      </c>
      <c r="D35065" s="215" t="s">
        <v>109097</v>
      </c>
    </row>
    <row r="35066" spans="1:4">
      <c r="A35066" s="215" t="s">
        <v>109346</v>
      </c>
      <c r="B35066" s="215">
        <v>1</v>
      </c>
      <c r="C35066" s="216" t="s">
        <v>109347</v>
      </c>
      <c r="D35066" s="215" t="s">
        <v>109348</v>
      </c>
    </row>
    <row r="35067" spans="1:4">
      <c r="A35067" s="215" t="s">
        <v>109349</v>
      </c>
      <c r="B35067" s="215">
        <v>1</v>
      </c>
      <c r="C35067" s="216" t="s">
        <v>109350</v>
      </c>
      <c r="D35067" s="215" t="s">
        <v>109351</v>
      </c>
    </row>
    <row r="35068" spans="1:4">
      <c r="A35068" s="215" t="s">
        <v>109352</v>
      </c>
      <c r="B35068" s="215">
        <v>1</v>
      </c>
      <c r="C35068" s="216" t="s">
        <v>109353</v>
      </c>
      <c r="D35068" s="215" t="s">
        <v>109354</v>
      </c>
    </row>
    <row r="35069" spans="1:4">
      <c r="A35069" s="215" t="s">
        <v>109355</v>
      </c>
      <c r="B35069" s="215">
        <v>1</v>
      </c>
      <c r="C35069" s="216" t="s">
        <v>109356</v>
      </c>
      <c r="D35069" s="215" t="s">
        <v>109357</v>
      </c>
    </row>
    <row r="35070" spans="1:4">
      <c r="A35070" s="215" t="s">
        <v>109358</v>
      </c>
      <c r="B35070" s="215">
        <v>1</v>
      </c>
      <c r="C35070" s="216" t="s">
        <v>109359</v>
      </c>
      <c r="D35070" s="215" t="s">
        <v>109171</v>
      </c>
    </row>
    <row r="35071" spans="1:4">
      <c r="A35071" s="215" t="s">
        <v>109360</v>
      </c>
      <c r="B35071" s="215">
        <v>1</v>
      </c>
      <c r="C35071" s="216" t="s">
        <v>109361</v>
      </c>
      <c r="D35071" s="215" t="s">
        <v>109362</v>
      </c>
    </row>
    <row r="35072" spans="1:4">
      <c r="A35072" s="215" t="s">
        <v>109363</v>
      </c>
      <c r="B35072" s="215">
        <v>1</v>
      </c>
      <c r="C35072" s="216" t="s">
        <v>109364</v>
      </c>
      <c r="D35072" s="215" t="s">
        <v>109365</v>
      </c>
    </row>
    <row r="35073" spans="1:4">
      <c r="A35073" s="215" t="s">
        <v>109366</v>
      </c>
      <c r="B35073" s="215">
        <v>1</v>
      </c>
      <c r="C35073" s="216" t="s">
        <v>109367</v>
      </c>
      <c r="D35073" s="215" t="s">
        <v>108753</v>
      </c>
    </row>
    <row r="35074" spans="1:4">
      <c r="A35074" s="215" t="s">
        <v>109368</v>
      </c>
      <c r="B35074" s="215">
        <v>1</v>
      </c>
      <c r="C35074" s="216" t="s">
        <v>109369</v>
      </c>
      <c r="D35074" s="215" t="s">
        <v>109370</v>
      </c>
    </row>
    <row r="35075" spans="1:4">
      <c r="A35075" s="215" t="s">
        <v>109371</v>
      </c>
      <c r="B35075" s="215">
        <v>1</v>
      </c>
      <c r="C35075" s="216" t="s">
        <v>109372</v>
      </c>
      <c r="D35075" s="215" t="s">
        <v>109176</v>
      </c>
    </row>
    <row r="35076" spans="1:4">
      <c r="A35076" s="215" t="s">
        <v>109373</v>
      </c>
      <c r="B35076" s="215">
        <v>1</v>
      </c>
      <c r="C35076" s="216" t="s">
        <v>109374</v>
      </c>
      <c r="D35076" s="215" t="s">
        <v>109375</v>
      </c>
    </row>
    <row r="35077" spans="1:4">
      <c r="A35077" s="215" t="s">
        <v>111693</v>
      </c>
      <c r="B35077" s="215">
        <v>1</v>
      </c>
      <c r="C35077" s="216" t="s">
        <v>111694</v>
      </c>
      <c r="D35077" s="215" t="s">
        <v>111695</v>
      </c>
    </row>
    <row r="35078" spans="1:4">
      <c r="A35078" s="215" t="s">
        <v>109376</v>
      </c>
      <c r="B35078" s="215">
        <v>1</v>
      </c>
      <c r="C35078" s="216" t="s">
        <v>109377</v>
      </c>
      <c r="D35078" s="215" t="s">
        <v>109378</v>
      </c>
    </row>
    <row r="35079" spans="1:4">
      <c r="A35079" s="215" t="s">
        <v>109379</v>
      </c>
      <c r="B35079" s="215">
        <v>1</v>
      </c>
      <c r="C35079" s="216" t="s">
        <v>109380</v>
      </c>
      <c r="D35079" s="215" t="s">
        <v>109381</v>
      </c>
    </row>
    <row r="35080" spans="1:4">
      <c r="A35080" s="215" t="s">
        <v>109382</v>
      </c>
      <c r="B35080" s="215">
        <v>1</v>
      </c>
      <c r="C35080" s="216" t="s">
        <v>109383</v>
      </c>
      <c r="D35080" s="215" t="s">
        <v>109384</v>
      </c>
    </row>
    <row r="35081" spans="1:4">
      <c r="A35081" s="215" t="s">
        <v>109385</v>
      </c>
      <c r="B35081" s="215">
        <v>1</v>
      </c>
      <c r="C35081" s="216" t="s">
        <v>109386</v>
      </c>
      <c r="D35081" s="215" t="s">
        <v>109387</v>
      </c>
    </row>
    <row r="35082" spans="1:4">
      <c r="A35082" s="215" t="s">
        <v>109388</v>
      </c>
      <c r="B35082" s="215">
        <v>1</v>
      </c>
      <c r="C35082" s="216" t="s">
        <v>109389</v>
      </c>
      <c r="D35082" s="215" t="s">
        <v>109390</v>
      </c>
    </row>
    <row r="35083" spans="1:4">
      <c r="A35083" s="215" t="s">
        <v>109391</v>
      </c>
      <c r="B35083" s="215">
        <v>1</v>
      </c>
      <c r="C35083" s="216" t="s">
        <v>109392</v>
      </c>
      <c r="D35083" s="215" t="s">
        <v>109393</v>
      </c>
    </row>
    <row r="35084" spans="1:4">
      <c r="A35084" s="215" t="s">
        <v>109394</v>
      </c>
      <c r="B35084" s="215">
        <v>1</v>
      </c>
      <c r="C35084" s="216" t="s">
        <v>109395</v>
      </c>
      <c r="D35084" s="215" t="s">
        <v>109396</v>
      </c>
    </row>
    <row r="35085" spans="1:4">
      <c r="A35085" s="215" t="s">
        <v>109397</v>
      </c>
      <c r="B35085" s="215">
        <v>1</v>
      </c>
      <c r="C35085" s="216" t="s">
        <v>109398</v>
      </c>
      <c r="D35085" s="215" t="s">
        <v>109399</v>
      </c>
    </row>
    <row r="35086" spans="1:4">
      <c r="A35086" s="215" t="s">
        <v>109400</v>
      </c>
      <c r="B35086" s="215">
        <v>2</v>
      </c>
      <c r="C35086" s="216" t="s">
        <v>109401</v>
      </c>
      <c r="D35086" s="215" t="s">
        <v>109402</v>
      </c>
    </row>
    <row r="35087" spans="1:4">
      <c r="A35087" s="215" t="s">
        <v>109403</v>
      </c>
      <c r="B35087" s="215">
        <v>1</v>
      </c>
      <c r="C35087" s="216" t="s">
        <v>109404</v>
      </c>
      <c r="D35087" s="215" t="s">
        <v>109405</v>
      </c>
    </row>
    <row r="35088" spans="1:4">
      <c r="A35088" s="215" t="s">
        <v>109406</v>
      </c>
      <c r="B35088" s="215">
        <v>1</v>
      </c>
      <c r="C35088" s="216" t="s">
        <v>109407</v>
      </c>
      <c r="D35088" s="215" t="s">
        <v>109408</v>
      </c>
    </row>
    <row r="35089" spans="1:4">
      <c r="A35089" s="215" t="s">
        <v>109409</v>
      </c>
      <c r="B35089" s="215">
        <v>1</v>
      </c>
      <c r="C35089" s="216" t="s">
        <v>109410</v>
      </c>
      <c r="D35089" s="215" t="s">
        <v>109411</v>
      </c>
    </row>
    <row r="35090" spans="1:4">
      <c r="A35090" s="215" t="s">
        <v>109412</v>
      </c>
      <c r="B35090" s="215">
        <v>1</v>
      </c>
      <c r="C35090" s="216" t="s">
        <v>109413</v>
      </c>
      <c r="D35090" s="215" t="s">
        <v>109414</v>
      </c>
    </row>
    <row r="35091" spans="1:4">
      <c r="A35091" s="215" t="s">
        <v>109415</v>
      </c>
      <c r="B35091" s="215">
        <v>1</v>
      </c>
      <c r="C35091" s="216" t="s">
        <v>109416</v>
      </c>
      <c r="D35091" s="215" t="s">
        <v>109417</v>
      </c>
    </row>
    <row r="35092" spans="1:4">
      <c r="A35092" s="215" t="s">
        <v>109418</v>
      </c>
      <c r="B35092" s="215">
        <v>1</v>
      </c>
      <c r="C35092" s="216" t="s">
        <v>109419</v>
      </c>
      <c r="D35092" s="215" t="s">
        <v>109420</v>
      </c>
    </row>
    <row r="35093" spans="1:4">
      <c r="A35093" s="215" t="s">
        <v>109421</v>
      </c>
      <c r="B35093" s="215">
        <v>1</v>
      </c>
      <c r="C35093" s="216" t="s">
        <v>109422</v>
      </c>
      <c r="D35093" s="215" t="s">
        <v>109423</v>
      </c>
    </row>
    <row r="35094" spans="1:4">
      <c r="A35094" s="215" t="s">
        <v>109424</v>
      </c>
      <c r="B35094" s="215">
        <v>1</v>
      </c>
      <c r="C35094" s="216" t="s">
        <v>109425</v>
      </c>
      <c r="D35094" s="215" t="s">
        <v>109426</v>
      </c>
    </row>
    <row r="35095" spans="1:4">
      <c r="A35095" s="215" t="s">
        <v>109427</v>
      </c>
      <c r="B35095" s="215">
        <v>1</v>
      </c>
      <c r="C35095" s="216" t="s">
        <v>109428</v>
      </c>
      <c r="D35095" s="215" t="s">
        <v>109429</v>
      </c>
    </row>
    <row r="35096" spans="1:4">
      <c r="A35096" s="215" t="s">
        <v>109430</v>
      </c>
      <c r="B35096" s="215">
        <v>1</v>
      </c>
      <c r="C35096" s="216" t="s">
        <v>109431</v>
      </c>
      <c r="D35096" s="215" t="s">
        <v>109432</v>
      </c>
    </row>
    <row r="35097" spans="1:4">
      <c r="A35097" s="215" t="s">
        <v>109433</v>
      </c>
      <c r="B35097" s="215">
        <v>1</v>
      </c>
      <c r="C35097" s="216" t="s">
        <v>109434</v>
      </c>
      <c r="D35097" s="215" t="s">
        <v>109432</v>
      </c>
    </row>
    <row r="35098" spans="1:4">
      <c r="A35098" s="215" t="s">
        <v>109435</v>
      </c>
      <c r="B35098" s="215">
        <v>1</v>
      </c>
      <c r="C35098" s="216" t="s">
        <v>109436</v>
      </c>
      <c r="D35098" s="215" t="s">
        <v>109437</v>
      </c>
    </row>
    <row r="35099" spans="1:4">
      <c r="A35099" s="215" t="s">
        <v>109438</v>
      </c>
      <c r="B35099" s="215">
        <v>1</v>
      </c>
      <c r="C35099" s="216" t="s">
        <v>109439</v>
      </c>
      <c r="D35099" s="215" t="s">
        <v>109440</v>
      </c>
    </row>
    <row r="35100" spans="1:4">
      <c r="A35100" s="215" t="s">
        <v>109441</v>
      </c>
      <c r="B35100" s="215">
        <v>1</v>
      </c>
      <c r="C35100" s="216" t="s">
        <v>109442</v>
      </c>
      <c r="D35100" s="215" t="s">
        <v>109343</v>
      </c>
    </row>
    <row r="35101" spans="1:4">
      <c r="A35101" s="215" t="s">
        <v>109443</v>
      </c>
      <c r="B35101" s="215">
        <v>1</v>
      </c>
      <c r="C35101" s="216" t="s">
        <v>109444</v>
      </c>
      <c r="D35101" s="215" t="s">
        <v>109445</v>
      </c>
    </row>
    <row r="35102" spans="1:4">
      <c r="A35102" s="215" t="s">
        <v>109446</v>
      </c>
      <c r="B35102" s="215">
        <v>1</v>
      </c>
      <c r="C35102" s="216" t="s">
        <v>109447</v>
      </c>
      <c r="D35102" s="215" t="s">
        <v>109448</v>
      </c>
    </row>
  </sheetData>
  <autoFilter ref="A1:D35289" xr:uid="{00000000-0001-0000-0100-000000000000}"/>
  <phoneticPr fontId="9"/>
  <conditionalFormatting sqref="A2">
    <cfRule type="duplicateValues" dxfId="504" priority="414"/>
    <cfRule type="duplicateValues" dxfId="503" priority="415"/>
  </conditionalFormatting>
  <conditionalFormatting sqref="E2">
    <cfRule type="duplicateValues" dxfId="502" priority="412"/>
    <cfRule type="duplicateValues" dxfId="501" priority="413"/>
  </conditionalFormatting>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CCECFF"/>
    <pageSetUpPr fitToPage="1"/>
  </sheetPr>
  <dimension ref="A1:AI35"/>
  <sheetViews>
    <sheetView showGridLines="0" view="pageBreakPreview" zoomScale="70" zoomScaleNormal="100" zoomScaleSheetLayoutView="70" workbookViewId="0">
      <selection activeCell="C22" sqref="C22:AE22"/>
    </sheetView>
  </sheetViews>
  <sheetFormatPr defaultColWidth="9" defaultRowHeight="10.8"/>
  <cols>
    <col min="1" max="1" width="1.109375" style="1" customWidth="1"/>
    <col min="2" max="2" width="7" style="1" customWidth="1"/>
    <col min="3" max="5" width="5.6640625" style="1" customWidth="1"/>
    <col min="6" max="6" width="6.44140625" style="1" customWidth="1"/>
    <col min="7" max="11" width="7.6640625" style="1" customWidth="1"/>
    <col min="12" max="14" width="5.6640625" style="1" customWidth="1"/>
    <col min="15" max="18" width="9.88671875" style="1" customWidth="1"/>
    <col min="19" max="19" width="0.6640625" style="1" customWidth="1"/>
    <col min="20" max="23" width="5.6640625" style="1" customWidth="1"/>
    <col min="24" max="25" width="3" style="1" customWidth="1"/>
    <col min="26" max="26" width="1.6640625" style="1" customWidth="1"/>
    <col min="27" max="31" width="3" style="1" customWidth="1"/>
    <col min="32" max="32" width="1" style="1" customWidth="1"/>
    <col min="33" max="16384" width="9" style="1"/>
  </cols>
  <sheetData>
    <row r="1" spans="1:35" ht="200.1" customHeight="1">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row>
    <row r="2" spans="1:35" ht="12.75" customHeight="1"/>
    <row r="3" spans="1:35" ht="19.5" customHeight="1">
      <c r="A3" s="19" t="s">
        <v>109449</v>
      </c>
      <c r="D3" s="19"/>
      <c r="AF3" s="17"/>
    </row>
    <row r="4" spans="1:35" s="21" customFormat="1" ht="13.5" customHeight="1">
      <c r="B4" s="22" t="s">
        <v>109450</v>
      </c>
      <c r="AE4" s="23"/>
      <c r="AF4" s="20"/>
      <c r="AG4" s="20"/>
      <c r="AH4" s="20"/>
      <c r="AI4" s="20"/>
    </row>
    <row r="5" spans="1:35" ht="18" customHeight="1">
      <c r="B5" s="1560" t="s">
        <v>109451</v>
      </c>
      <c r="C5" s="1561"/>
      <c r="D5" s="1561"/>
      <c r="E5" s="1561"/>
      <c r="F5" s="1561"/>
      <c r="G5" s="1561"/>
      <c r="H5" s="1561"/>
      <c r="I5" s="1561"/>
      <c r="J5" s="1561"/>
      <c r="K5" s="1561"/>
      <c r="L5" s="1561"/>
      <c r="M5" s="1561"/>
      <c r="N5" s="1561"/>
      <c r="O5" s="1561"/>
      <c r="P5" s="1561"/>
      <c r="Q5" s="1561"/>
      <c r="R5" s="1561"/>
      <c r="S5" s="1561"/>
      <c r="T5" s="1561"/>
      <c r="U5" s="1561"/>
      <c r="V5" s="1561"/>
      <c r="W5" s="1561"/>
      <c r="X5" s="1561"/>
      <c r="Y5" s="1561"/>
      <c r="Z5" s="1561"/>
      <c r="AA5" s="1561"/>
      <c r="AB5" s="1561"/>
      <c r="AC5" s="1561"/>
      <c r="AD5" s="1561"/>
      <c r="AE5" s="1562"/>
    </row>
    <row r="6" spans="1:35" s="80" customFormat="1" ht="68.25" customHeight="1">
      <c r="B6" s="1557" t="s">
        <v>109452</v>
      </c>
      <c r="C6" s="1558"/>
      <c r="D6" s="1558"/>
      <c r="E6" s="1558"/>
      <c r="F6" s="1558"/>
      <c r="G6" s="1558"/>
      <c r="H6" s="1558"/>
      <c r="I6" s="1558"/>
      <c r="J6" s="1558"/>
      <c r="K6" s="1558"/>
      <c r="L6" s="1558"/>
      <c r="M6" s="1558"/>
      <c r="N6" s="1558"/>
      <c r="O6" s="1558"/>
      <c r="P6" s="1558"/>
      <c r="Q6" s="1558"/>
      <c r="R6" s="1558"/>
      <c r="S6" s="1558"/>
      <c r="T6" s="1558"/>
      <c r="U6" s="1558"/>
      <c r="V6" s="1558"/>
      <c r="W6" s="1558"/>
      <c r="X6" s="1558"/>
      <c r="Y6" s="1558"/>
      <c r="Z6" s="1558"/>
      <c r="AA6" s="1558"/>
      <c r="AB6" s="1558"/>
      <c r="AC6" s="1558"/>
      <c r="AD6" s="1558"/>
      <c r="AE6" s="1559"/>
    </row>
    <row r="7" spans="1:35" ht="13.5" customHeight="1">
      <c r="B7" s="24" t="s">
        <v>109453</v>
      </c>
      <c r="C7" s="26"/>
      <c r="D7" s="26"/>
      <c r="E7" s="26"/>
      <c r="F7" s="26"/>
      <c r="G7" s="26"/>
      <c r="H7" s="26"/>
      <c r="I7" s="26"/>
      <c r="J7" s="26"/>
      <c r="K7" s="26"/>
      <c r="L7" s="26"/>
      <c r="M7" s="26"/>
      <c r="N7" s="26" t="s">
        <v>109454</v>
      </c>
      <c r="O7" s="26"/>
      <c r="P7" s="26"/>
      <c r="Q7" s="26"/>
      <c r="R7" s="26"/>
      <c r="AE7" s="25"/>
    </row>
    <row r="8" spans="1:35" ht="13.5" customHeight="1">
      <c r="B8" s="24" t="s">
        <v>109455</v>
      </c>
      <c r="I8" s="1" t="s">
        <v>109456</v>
      </c>
      <c r="N8" s="1" t="s">
        <v>109457</v>
      </c>
      <c r="AE8" s="25"/>
    </row>
    <row r="9" spans="1:35" ht="13.5" customHeight="1">
      <c r="B9" s="24" t="s">
        <v>109458</v>
      </c>
      <c r="I9" s="1" t="s">
        <v>109459</v>
      </c>
      <c r="N9" s="1" t="s">
        <v>109460</v>
      </c>
      <c r="AE9" s="25"/>
    </row>
    <row r="10" spans="1:35" ht="13.5" customHeight="1">
      <c r="B10" s="24" t="s">
        <v>109461</v>
      </c>
      <c r="I10" s="1" t="s">
        <v>109462</v>
      </c>
      <c r="N10" s="1" t="s">
        <v>109463</v>
      </c>
      <c r="AE10" s="25"/>
    </row>
    <row r="11" spans="1:35" ht="13.5" customHeight="1">
      <c r="B11" s="24" t="s">
        <v>109464</v>
      </c>
      <c r="C11" s="26"/>
      <c r="D11" s="26"/>
      <c r="E11" s="26"/>
      <c r="F11" s="26"/>
      <c r="G11" s="26"/>
      <c r="H11" s="26"/>
      <c r="I11" s="26"/>
      <c r="J11" s="26"/>
      <c r="K11" s="26"/>
      <c r="L11" s="26"/>
      <c r="M11" s="26"/>
      <c r="N11" s="1" t="s">
        <v>109465</v>
      </c>
      <c r="O11" s="26"/>
      <c r="P11" s="26"/>
      <c r="Q11" s="26"/>
      <c r="R11" s="26"/>
      <c r="AE11" s="25"/>
    </row>
    <row r="12" spans="1:35" ht="13.5" customHeight="1">
      <c r="B12" s="24" t="s">
        <v>109466</v>
      </c>
      <c r="C12" s="26"/>
      <c r="D12" s="26"/>
      <c r="E12" s="26"/>
      <c r="F12" s="26"/>
      <c r="G12" s="26"/>
      <c r="H12" s="26"/>
      <c r="I12" s="26"/>
      <c r="J12" s="26"/>
      <c r="K12" s="26"/>
      <c r="L12" s="26"/>
      <c r="M12" s="26"/>
      <c r="N12" s="26" t="s">
        <v>109467</v>
      </c>
      <c r="O12" s="26"/>
      <c r="P12" s="26"/>
      <c r="Q12" s="26"/>
      <c r="R12" s="26"/>
      <c r="AE12" s="25"/>
    </row>
    <row r="13" spans="1:35" ht="13.5" customHeight="1">
      <c r="B13" s="24" t="s">
        <v>109468</v>
      </c>
      <c r="C13" s="26"/>
      <c r="D13" s="26"/>
      <c r="E13" s="26"/>
      <c r="F13" s="26"/>
      <c r="G13" s="26"/>
      <c r="H13" s="26"/>
      <c r="I13" s="26"/>
      <c r="J13" s="26"/>
      <c r="K13" s="26"/>
      <c r="L13" s="26"/>
      <c r="M13" s="26"/>
      <c r="N13" s="1" t="s">
        <v>109469</v>
      </c>
      <c r="T13" s="1" t="s">
        <v>109470</v>
      </c>
      <c r="AE13" s="25"/>
    </row>
    <row r="14" spans="1:35" ht="13.5" customHeight="1">
      <c r="B14" s="24" t="s">
        <v>109471</v>
      </c>
      <c r="C14" s="26"/>
      <c r="D14" s="26"/>
      <c r="E14" s="26"/>
      <c r="F14" s="26"/>
      <c r="G14" s="26"/>
      <c r="H14" s="26"/>
      <c r="I14" s="26"/>
      <c r="J14" s="26"/>
      <c r="K14" s="26"/>
      <c r="L14" s="26"/>
      <c r="M14" s="26"/>
      <c r="N14" s="1" t="s">
        <v>109472</v>
      </c>
      <c r="T14" s="1" t="s">
        <v>109473</v>
      </c>
      <c r="AE14" s="25"/>
    </row>
    <row r="15" spans="1:35" ht="13.5" customHeight="1">
      <c r="B15" s="24" t="s">
        <v>109474</v>
      </c>
      <c r="C15" s="26"/>
      <c r="D15" s="26"/>
      <c r="E15" s="26"/>
      <c r="F15" s="26"/>
      <c r="G15" s="26"/>
      <c r="H15" s="26"/>
      <c r="I15" s="26"/>
      <c r="J15" s="26"/>
      <c r="K15" s="26"/>
      <c r="L15" s="26"/>
      <c r="M15" s="26"/>
      <c r="N15" s="1" t="s">
        <v>109475</v>
      </c>
      <c r="T15" s="1" t="s">
        <v>109476</v>
      </c>
      <c r="AE15" s="25"/>
    </row>
    <row r="16" spans="1:35" ht="13.5" customHeight="1">
      <c r="B16" s="24" t="s">
        <v>109477</v>
      </c>
      <c r="C16" s="26"/>
      <c r="D16" s="26"/>
      <c r="E16" s="26"/>
      <c r="F16" s="26"/>
      <c r="G16" s="26"/>
      <c r="H16" s="26"/>
      <c r="I16" s="26"/>
      <c r="J16" s="26"/>
      <c r="K16" s="26"/>
      <c r="L16" s="26"/>
      <c r="M16" s="26"/>
      <c r="N16" s="1" t="s">
        <v>109478</v>
      </c>
      <c r="AE16" s="25"/>
    </row>
    <row r="17" spans="2:31" ht="13.5" customHeight="1">
      <c r="B17" s="81" t="s">
        <v>109479</v>
      </c>
      <c r="C17" s="26"/>
      <c r="D17" s="26"/>
      <c r="E17" s="26"/>
      <c r="F17" s="26"/>
      <c r="G17" s="26"/>
      <c r="H17" s="26"/>
      <c r="I17" s="26"/>
      <c r="J17" s="26"/>
      <c r="K17" s="26"/>
      <c r="L17" s="26"/>
      <c r="M17" s="26"/>
      <c r="N17" s="26"/>
      <c r="O17" s="26"/>
      <c r="P17" s="26"/>
      <c r="Q17" s="26"/>
      <c r="R17" s="26"/>
      <c r="S17" s="26"/>
      <c r="T17" s="26"/>
      <c r="AE17" s="25"/>
    </row>
    <row r="18" spans="2:31" ht="13.5" customHeight="1">
      <c r="B18" s="24" t="s">
        <v>109480</v>
      </c>
      <c r="C18" s="26"/>
      <c r="D18" s="26"/>
      <c r="E18" s="26"/>
      <c r="F18" s="26"/>
      <c r="G18" s="26"/>
      <c r="H18" s="26"/>
      <c r="I18" s="26"/>
      <c r="J18" s="26"/>
      <c r="K18" s="26"/>
      <c r="L18" s="26"/>
      <c r="M18" s="26"/>
      <c r="N18" s="26"/>
      <c r="O18" s="26"/>
      <c r="P18" s="26"/>
      <c r="Q18" s="26"/>
      <c r="R18" s="26"/>
      <c r="S18" s="26"/>
      <c r="T18" s="26"/>
      <c r="AE18" s="25"/>
    </row>
    <row r="19" spans="2:31" ht="4.5" customHeight="1">
      <c r="B19" s="24"/>
      <c r="AE19" s="25"/>
    </row>
    <row r="20" spans="2:31" s="26" customFormat="1" ht="41.25" customHeight="1">
      <c r="B20" s="424" t="s">
        <v>109481</v>
      </c>
      <c r="C20" s="1558" t="s">
        <v>109482</v>
      </c>
      <c r="D20" s="1566"/>
      <c r="E20" s="1566"/>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7"/>
    </row>
    <row r="21" spans="2:31" ht="3" customHeight="1">
      <c r="B21" s="24"/>
      <c r="AE21" s="25"/>
    </row>
    <row r="22" spans="2:31" s="26" customFormat="1" ht="27.75" customHeight="1">
      <c r="B22" s="424" t="s">
        <v>109483</v>
      </c>
      <c r="C22" s="1558" t="s">
        <v>109484</v>
      </c>
      <c r="D22" s="1566"/>
      <c r="E22" s="1566"/>
      <c r="F22" s="1566"/>
      <c r="G22" s="1566"/>
      <c r="H22" s="1566"/>
      <c r="I22" s="1566"/>
      <c r="J22" s="1566"/>
      <c r="K22" s="1566"/>
      <c r="L22" s="1566"/>
      <c r="M22" s="1566"/>
      <c r="N22" s="1566"/>
      <c r="O22" s="1566"/>
      <c r="P22" s="1566"/>
      <c r="Q22" s="1566"/>
      <c r="R22" s="1566"/>
      <c r="S22" s="1566"/>
      <c r="T22" s="1566"/>
      <c r="U22" s="1566"/>
      <c r="V22" s="1566"/>
      <c r="W22" s="1566"/>
      <c r="X22" s="1566"/>
      <c r="Y22" s="1566"/>
      <c r="Z22" s="1566"/>
      <c r="AA22" s="1566"/>
      <c r="AB22" s="1566"/>
      <c r="AC22" s="1566"/>
      <c r="AD22" s="1566"/>
      <c r="AE22" s="1567"/>
    </row>
    <row r="23" spans="2:31" s="26" customFormat="1" ht="13.5" customHeight="1">
      <c r="B23" s="27"/>
      <c r="C23" s="26" t="s">
        <v>109485</v>
      </c>
      <c r="AE23" s="28"/>
    </row>
    <row r="24" spans="2:31" s="26" customFormat="1" ht="13.5" customHeight="1">
      <c r="B24" s="27"/>
      <c r="C24" s="26" t="s">
        <v>109486</v>
      </c>
      <c r="AE24" s="28"/>
    </row>
    <row r="25" spans="2:31" s="26" customFormat="1" ht="13.5" customHeight="1">
      <c r="B25" s="27"/>
      <c r="C25" s="26" t="s">
        <v>109487</v>
      </c>
      <c r="AE25" s="28"/>
    </row>
    <row r="26" spans="2:31" s="26" customFormat="1" ht="13.5" customHeight="1">
      <c r="B26" s="27"/>
      <c r="C26" s="26" t="s">
        <v>109488</v>
      </c>
      <c r="AE26" s="28"/>
    </row>
    <row r="27" spans="2:31" s="26" customFormat="1" ht="13.5" customHeight="1">
      <c r="B27" s="27"/>
      <c r="C27" s="26" t="s">
        <v>109489</v>
      </c>
      <c r="AE27" s="28"/>
    </row>
    <row r="28" spans="2:31" s="26" customFormat="1" ht="13.5" customHeight="1">
      <c r="B28" s="27"/>
      <c r="C28" s="1563" t="s">
        <v>109490</v>
      </c>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5"/>
    </row>
    <row r="29" spans="2:31" s="26" customFormat="1" ht="13.5" customHeight="1">
      <c r="B29" s="27"/>
      <c r="C29" s="26" t="s">
        <v>109491</v>
      </c>
      <c r="AE29" s="29"/>
    </row>
    <row r="30" spans="2:31" s="26" customFormat="1" ht="6" customHeight="1">
      <c r="B30" s="27"/>
      <c r="AE30" s="28"/>
    </row>
    <row r="31" spans="2:31" s="26" customFormat="1" ht="13.5" customHeight="1">
      <c r="B31" s="425" t="s">
        <v>109492</v>
      </c>
      <c r="C31" s="1551" t="s">
        <v>109493</v>
      </c>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3"/>
    </row>
    <row r="32" spans="2:31" s="26" customFormat="1" ht="5.25" customHeight="1">
      <c r="B32" s="27"/>
      <c r="AE32" s="28"/>
    </row>
    <row r="33" spans="2:31" s="26" customFormat="1" ht="13.5" customHeight="1">
      <c r="B33" s="426" t="s">
        <v>109494</v>
      </c>
      <c r="C33" s="1554" t="s">
        <v>109495</v>
      </c>
      <c r="D33" s="1555"/>
      <c r="E33" s="1555"/>
      <c r="F33" s="1555"/>
      <c r="G33" s="1555"/>
      <c r="H33" s="1555"/>
      <c r="I33" s="1555"/>
      <c r="J33" s="1555"/>
      <c r="K33" s="1555"/>
      <c r="L33" s="1555"/>
      <c r="M33" s="1555"/>
      <c r="N33" s="1555"/>
      <c r="O33" s="1555"/>
      <c r="P33" s="1555"/>
      <c r="Q33" s="1555"/>
      <c r="R33" s="1555"/>
      <c r="S33" s="1555"/>
      <c r="T33" s="1555"/>
      <c r="U33" s="1555"/>
      <c r="V33" s="1555"/>
      <c r="W33" s="1555"/>
      <c r="X33" s="1555"/>
      <c r="Y33" s="1555"/>
      <c r="Z33" s="1555"/>
      <c r="AA33" s="1555"/>
      <c r="AB33" s="1555"/>
      <c r="AC33" s="1555"/>
      <c r="AD33" s="1555"/>
      <c r="AE33" s="1556"/>
    </row>
    <row r="34" spans="2:31" ht="9" customHeight="1">
      <c r="B34" s="723"/>
      <c r="D34" s="26"/>
      <c r="E34" s="26"/>
      <c r="F34" s="26"/>
      <c r="G34" s="26"/>
      <c r="H34" s="26"/>
      <c r="I34" s="26"/>
      <c r="J34" s="26"/>
      <c r="K34" s="26"/>
      <c r="L34" s="26"/>
      <c r="M34" s="26"/>
      <c r="N34" s="26"/>
      <c r="O34" s="26"/>
      <c r="P34" s="26"/>
      <c r="Q34" s="26"/>
      <c r="R34" s="26"/>
      <c r="S34" s="26"/>
      <c r="T34" s="26"/>
      <c r="AE34" s="723"/>
    </row>
    <row r="35" spans="2:31" ht="13.5" customHeight="1">
      <c r="D35" s="26"/>
      <c r="E35" s="26"/>
      <c r="F35" s="26"/>
      <c r="G35" s="26"/>
      <c r="H35" s="26"/>
      <c r="I35" s="26"/>
      <c r="J35" s="26"/>
      <c r="K35" s="26"/>
      <c r="L35" s="26"/>
      <c r="M35" s="26"/>
      <c r="N35" s="26"/>
      <c r="O35" s="26"/>
      <c r="P35" s="26"/>
      <c r="Q35" s="26"/>
      <c r="R35" s="26"/>
    </row>
  </sheetData>
  <sheetProtection algorithmName="SHA-512" hashValue="T+FOKCfpSFlT3s8AA4uTYJfGW7d/XZUZvNoHWLvNliuGyienTdNMcsCbQSTo1QReNaUK5jC2EFhvY292vKeaPQ==" saltValue="lUPk5UcxMpSZ4e8nLI5bzQ==" spinCount="100000" sheet="1" selectLockedCells="1"/>
  <customSheetViews>
    <customSheetView guid="{317D12FD-EB4D-4851-ACC8-84D64913B1ED}" showPageBreaks="1" fitToPage="1" printArea="1" topLeftCell="A13">
      <selection activeCell="P34" sqref="P34"/>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7">
    <mergeCell ref="C31:AE31"/>
    <mergeCell ref="C33:AE33"/>
    <mergeCell ref="B6:AE6"/>
    <mergeCell ref="B5:AE5"/>
    <mergeCell ref="C28:AE28"/>
    <mergeCell ref="C20:AE20"/>
    <mergeCell ref="C22:AE22"/>
  </mergeCells>
  <phoneticPr fontId="9"/>
  <pageMargins left="0.59055118110236227" right="0.59055118110236227" top="0.39370078740157483" bottom="0.39370078740157483" header="0.51181102362204722" footer="0.27559055118110237"/>
  <pageSetup paperSize="9" scale="79" orientation="landscape" r:id="rId2"/>
  <headerFooter alignWithMargins="0">
    <oddFooter>&amp;C&amp;10&amp;A&amp;R&amp;8令和６年度児童生徒の問題行動・不登校等生徒指導上の諸課題に関する調査</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CCECFF"/>
    <pageSetUpPr fitToPage="1"/>
  </sheetPr>
  <dimension ref="A1:AO43"/>
  <sheetViews>
    <sheetView showGridLines="0" view="pageBreakPreview" zoomScaleNormal="100" zoomScaleSheetLayoutView="100" workbookViewId="0">
      <selection activeCell="J4" sqref="J4:K4"/>
    </sheetView>
  </sheetViews>
  <sheetFormatPr defaultColWidth="9" defaultRowHeight="10.8"/>
  <cols>
    <col min="1" max="1" width="1.109375" style="1" customWidth="1"/>
    <col min="2" max="19" width="7.6640625" style="1" customWidth="1"/>
    <col min="20" max="20" width="12.6640625" style="1" customWidth="1"/>
    <col min="21" max="22" width="5.6640625" style="1" customWidth="1"/>
    <col min="23" max="23" width="22" style="1" customWidth="1"/>
    <col min="24" max="25" width="3" style="1" customWidth="1"/>
    <col min="26" max="26" width="1.6640625" style="1" customWidth="1"/>
    <col min="27" max="30" width="3" style="1" customWidth="1"/>
    <col min="31" max="31" width="3" style="1" hidden="1" customWidth="1"/>
    <col min="32" max="32" width="3.6640625" style="1" hidden="1" customWidth="1"/>
    <col min="33" max="37" width="9.6640625" style="1" hidden="1" customWidth="1"/>
    <col min="38" max="38" width="3.44140625" style="1" hidden="1" customWidth="1"/>
    <col min="39" max="41" width="0" style="1" hidden="1" customWidth="1"/>
    <col min="42" max="16384" width="9" style="1"/>
  </cols>
  <sheetData>
    <row r="1" spans="1:41" ht="12" customHeight="1">
      <c r="A1" s="18" t="s">
        <v>109496</v>
      </c>
      <c r="D1" s="716"/>
      <c r="E1" s="716"/>
      <c r="F1" s="716"/>
      <c r="G1" s="32" t="s">
        <v>109497</v>
      </c>
      <c r="H1" s="32"/>
      <c r="I1" s="32" t="s">
        <v>109497</v>
      </c>
      <c r="J1" s="32"/>
      <c r="K1" s="32" t="s">
        <v>109498</v>
      </c>
      <c r="L1" s="32"/>
      <c r="M1" s="32" t="s">
        <v>109499</v>
      </c>
      <c r="N1" s="32"/>
      <c r="O1" s="32"/>
      <c r="P1" s="32" t="s">
        <v>109499</v>
      </c>
      <c r="Q1" s="32"/>
      <c r="R1" s="32"/>
      <c r="AN1" s="21" t="s">
        <v>109500</v>
      </c>
    </row>
    <row r="2" spans="1:41" ht="43.5" customHeight="1" thickBot="1">
      <c r="B2" s="1645" t="s">
        <v>109501</v>
      </c>
      <c r="C2" s="1646"/>
      <c r="D2" s="1646"/>
      <c r="E2" s="1647"/>
      <c r="F2" s="1581" t="s">
        <v>109502</v>
      </c>
      <c r="G2" s="1583"/>
      <c r="H2" s="1648" t="s">
        <v>109503</v>
      </c>
      <c r="I2" s="1649"/>
      <c r="J2" s="1648" t="s">
        <v>109504</v>
      </c>
      <c r="K2" s="1649"/>
      <c r="L2" s="1648" t="s">
        <v>109505</v>
      </c>
      <c r="M2" s="1649"/>
      <c r="N2" s="1650" t="s">
        <v>109506</v>
      </c>
      <c r="O2" s="1651"/>
      <c r="P2" s="1652"/>
      <c r="Q2" s="153"/>
      <c r="R2" s="154"/>
      <c r="S2" s="1644"/>
      <c r="T2" s="1644"/>
      <c r="V2" s="31"/>
      <c r="W2" s="49" t="str">
        <f>IF(SUM(AM3:AM17)&gt;0,AM24,"")</f>
        <v/>
      </c>
      <c r="AG2" s="709" t="s">
        <v>109507</v>
      </c>
      <c r="AH2" s="709" t="s">
        <v>109508</v>
      </c>
      <c r="AI2" s="709" t="s">
        <v>109509</v>
      </c>
      <c r="AJ2" s="709" t="s">
        <v>109510</v>
      </c>
      <c r="AK2" s="709" t="s">
        <v>109511</v>
      </c>
      <c r="AM2" s="1" t="s">
        <v>109512</v>
      </c>
      <c r="AN2" s="55" t="s">
        <v>109513</v>
      </c>
      <c r="AO2" s="55" t="s">
        <v>109514</v>
      </c>
    </row>
    <row r="3" spans="1:41" ht="15" customHeight="1" thickTop="1" thickBot="1">
      <c r="B3" s="1586" t="s">
        <v>94</v>
      </c>
      <c r="C3" s="1581" t="s">
        <v>125</v>
      </c>
      <c r="D3" s="1582"/>
      <c r="E3" s="1582"/>
      <c r="F3" s="1629">
        <f>IF(OR(基本情報!D12="小学校",基本情報!D12="義務教育学校"),1,0)</f>
        <v>0</v>
      </c>
      <c r="G3" s="1630"/>
      <c r="H3" s="1631">
        <f t="shared" ref="H3:H17" si="0">IF(OR(J3="",J3=0),0,1)</f>
        <v>0</v>
      </c>
      <c r="I3" s="1632"/>
      <c r="J3" s="1633">
        <f>SUM(J4:K7)</f>
        <v>0</v>
      </c>
      <c r="K3" s="1634"/>
      <c r="L3" s="1635"/>
      <c r="M3" s="1636"/>
      <c r="N3" s="1635"/>
      <c r="O3" s="1637"/>
      <c r="P3" s="1636"/>
      <c r="Q3" s="1602"/>
      <c r="R3" s="1603"/>
      <c r="S3" s="1603"/>
      <c r="T3" s="1604"/>
      <c r="U3" s="1638" t="str">
        <f>IF(AND(W2="",W3="",W4="",W5="",W7="",W9="",W26=""),"","エラー")</f>
        <v/>
      </c>
      <c r="V3" s="1639"/>
      <c r="W3" s="49" t="str">
        <f>IF(SUM(AN3:AO17)&gt;0,AN25,"")</f>
        <v/>
      </c>
      <c r="AE3" s="1" t="s">
        <v>109515</v>
      </c>
      <c r="AF3" s="1" t="s">
        <v>149</v>
      </c>
      <c r="AG3" s="941">
        <f t="shared" ref="AG3:AG8" si="1">IF(AND(J3=0,L3&gt;0),1,0)</f>
        <v>0</v>
      </c>
      <c r="AH3" s="941">
        <f>IF(L3&lt;N3,1,0)</f>
        <v>0</v>
      </c>
      <c r="AI3" s="941">
        <f>IF(L3&lt;MAX(L4:M7),1,0)</f>
        <v>0</v>
      </c>
      <c r="AJ3" s="941">
        <f>IF(L3&gt;SUM(L4:M7),1,0)</f>
        <v>0</v>
      </c>
      <c r="AK3" s="941"/>
      <c r="AM3" s="941">
        <f>IF(AND(AND(基本情報!$D$12&lt;&gt;"小学校",基本情報!$D$12&lt;&gt;"義務教育学校"),MAX(J4:K7,L3:M7,N3)&gt;0),1,0)</f>
        <v>0</v>
      </c>
      <c r="AN3" s="941">
        <f>IF(AND(基本情報!$D$12="義務教育学校",学校４頁!AF19="在籍児童生徒なし",MAX(J3:P7)&gt;0),1,0)</f>
        <v>0</v>
      </c>
      <c r="AO3" s="941"/>
    </row>
    <row r="4" spans="1:41" ht="15" customHeight="1" thickTop="1">
      <c r="B4" s="1587"/>
      <c r="C4" s="1617" t="s">
        <v>109516</v>
      </c>
      <c r="D4" s="1618"/>
      <c r="E4" s="1618"/>
      <c r="F4" s="1640"/>
      <c r="G4" s="1641"/>
      <c r="H4" s="1621">
        <f t="shared" si="0"/>
        <v>0</v>
      </c>
      <c r="I4" s="1622"/>
      <c r="J4" s="1623"/>
      <c r="K4" s="1624"/>
      <c r="L4" s="1623"/>
      <c r="M4" s="1625"/>
      <c r="N4" s="1626"/>
      <c r="O4" s="1627"/>
      <c r="P4" s="1628"/>
      <c r="Q4" s="1602"/>
      <c r="R4" s="1603"/>
      <c r="S4" s="1603"/>
      <c r="T4" s="1604"/>
      <c r="U4" s="1642"/>
      <c r="V4" s="1642"/>
      <c r="W4" s="49" t="str">
        <f>IF(SUM(AG3:AG17)&gt;0,AG18,"")</f>
        <v/>
      </c>
      <c r="AF4" s="1" t="s">
        <v>109517</v>
      </c>
      <c r="AG4" s="751">
        <f t="shared" si="1"/>
        <v>0</v>
      </c>
      <c r="AH4" s="751"/>
      <c r="AI4" s="751"/>
      <c r="AJ4" s="751"/>
      <c r="AK4" s="751"/>
      <c r="AM4" s="751"/>
      <c r="AN4" s="751"/>
      <c r="AO4" s="751"/>
    </row>
    <row r="5" spans="1:41" ht="15" customHeight="1">
      <c r="B5" s="1587"/>
      <c r="C5" s="1590" t="s">
        <v>109518</v>
      </c>
      <c r="D5" s="1591"/>
      <c r="E5" s="1591"/>
      <c r="F5" s="1592"/>
      <c r="G5" s="1593"/>
      <c r="H5" s="1594">
        <f t="shared" si="0"/>
        <v>0</v>
      </c>
      <c r="I5" s="1595"/>
      <c r="J5" s="1596"/>
      <c r="K5" s="1597"/>
      <c r="L5" s="1596"/>
      <c r="M5" s="1598"/>
      <c r="N5" s="1599"/>
      <c r="O5" s="1600"/>
      <c r="P5" s="1601"/>
      <c r="Q5" s="1602"/>
      <c r="R5" s="1603"/>
      <c r="S5" s="1603"/>
      <c r="T5" s="1604"/>
      <c r="U5" s="1589"/>
      <c r="V5" s="1589"/>
      <c r="W5" s="49" t="str">
        <f>IF(SUM(AH3:AH17)&gt;0,AH19,"")</f>
        <v/>
      </c>
      <c r="AF5" s="1" t="s">
        <v>109519</v>
      </c>
      <c r="AG5" s="751">
        <f t="shared" si="1"/>
        <v>0</v>
      </c>
      <c r="AH5" s="751"/>
      <c r="AI5" s="751"/>
      <c r="AJ5" s="751"/>
      <c r="AK5" s="751"/>
      <c r="AM5" s="751"/>
      <c r="AN5" s="751"/>
      <c r="AO5" s="751"/>
    </row>
    <row r="6" spans="1:41" ht="15" customHeight="1">
      <c r="B6" s="1587"/>
      <c r="C6" s="1590" t="s">
        <v>109520</v>
      </c>
      <c r="D6" s="1591"/>
      <c r="E6" s="1591"/>
      <c r="F6" s="1592"/>
      <c r="G6" s="1593"/>
      <c r="H6" s="1594">
        <f t="shared" si="0"/>
        <v>0</v>
      </c>
      <c r="I6" s="1595"/>
      <c r="J6" s="1596"/>
      <c r="K6" s="1597"/>
      <c r="L6" s="1596"/>
      <c r="M6" s="1598"/>
      <c r="N6" s="1599"/>
      <c r="O6" s="1600"/>
      <c r="P6" s="1601"/>
      <c r="Q6" s="1602"/>
      <c r="R6" s="1603"/>
      <c r="S6" s="1603"/>
      <c r="T6" s="1604"/>
      <c r="U6" s="1589"/>
      <c r="V6" s="1589"/>
      <c r="W6" s="49"/>
      <c r="AF6" s="1" t="s">
        <v>109521</v>
      </c>
      <c r="AG6" s="751">
        <f t="shared" si="1"/>
        <v>0</v>
      </c>
      <c r="AH6" s="751"/>
      <c r="AI6" s="751"/>
      <c r="AJ6" s="751"/>
      <c r="AK6" s="751">
        <f>IF(J6&gt;0,1,0)</f>
        <v>0</v>
      </c>
      <c r="AM6" s="751"/>
      <c r="AN6" s="751"/>
      <c r="AO6" s="751"/>
    </row>
    <row r="7" spans="1:41" ht="15" customHeight="1">
      <c r="B7" s="1588"/>
      <c r="C7" s="1605" t="s">
        <v>109522</v>
      </c>
      <c r="D7" s="1606"/>
      <c r="E7" s="1606"/>
      <c r="F7" s="1607"/>
      <c r="G7" s="1608"/>
      <c r="H7" s="1609">
        <f t="shared" si="0"/>
        <v>0</v>
      </c>
      <c r="I7" s="1610"/>
      <c r="J7" s="1611"/>
      <c r="K7" s="1612"/>
      <c r="L7" s="1611"/>
      <c r="M7" s="1613"/>
      <c r="N7" s="1614"/>
      <c r="O7" s="1615"/>
      <c r="P7" s="1616"/>
      <c r="Q7" s="1602"/>
      <c r="R7" s="1603"/>
      <c r="S7" s="1603"/>
      <c r="T7" s="1604"/>
      <c r="U7" s="1589"/>
      <c r="V7" s="1589"/>
      <c r="W7" s="49" t="str">
        <f>IF(SUM(AI3:AI17)&gt;0,AI20,"")</f>
        <v/>
      </c>
      <c r="AF7" s="1" t="s">
        <v>109523</v>
      </c>
      <c r="AG7" s="747">
        <f t="shared" si="1"/>
        <v>0</v>
      </c>
      <c r="AH7" s="747"/>
      <c r="AI7" s="747"/>
      <c r="AJ7" s="747"/>
      <c r="AK7" s="747"/>
      <c r="AM7" s="747"/>
      <c r="AN7" s="747"/>
      <c r="AO7" s="747"/>
    </row>
    <row r="8" spans="1:41" ht="15" customHeight="1">
      <c r="B8" s="1586" t="s">
        <v>102</v>
      </c>
      <c r="C8" s="1581" t="s">
        <v>125</v>
      </c>
      <c r="D8" s="1582"/>
      <c r="E8" s="1582"/>
      <c r="F8" s="1629">
        <f>IF(OR(基本情報!D12="中学校",基本情報!D12="中等教育学校",基本情報!D12="義務教育学校"),1,0)</f>
        <v>0</v>
      </c>
      <c r="G8" s="1630"/>
      <c r="H8" s="1631">
        <f t="shared" si="0"/>
        <v>0</v>
      </c>
      <c r="I8" s="1632"/>
      <c r="J8" s="1633">
        <f>SUM(J9:K12)</f>
        <v>0</v>
      </c>
      <c r="K8" s="1634"/>
      <c r="L8" s="1635"/>
      <c r="M8" s="1636"/>
      <c r="N8" s="1635"/>
      <c r="O8" s="1637"/>
      <c r="P8" s="1636"/>
      <c r="Q8" s="1602"/>
      <c r="R8" s="1603"/>
      <c r="S8" s="1603"/>
      <c r="T8" s="1604"/>
      <c r="U8" s="1589"/>
      <c r="V8" s="1589"/>
      <c r="W8" s="49"/>
      <c r="AE8" s="1" t="s">
        <v>109524</v>
      </c>
      <c r="AF8" s="1" t="s">
        <v>149</v>
      </c>
      <c r="AG8" s="941">
        <f t="shared" si="1"/>
        <v>0</v>
      </c>
      <c r="AH8" s="941">
        <f>IF(L8&lt;N8,1,0)</f>
        <v>0</v>
      </c>
      <c r="AI8" s="941">
        <f>IF(L8&lt;MAX(L9:M12),1,0)</f>
        <v>0</v>
      </c>
      <c r="AJ8" s="941">
        <f>IF(L8&gt;SUM(L9:M12),1,0)</f>
        <v>0</v>
      </c>
      <c r="AK8" s="941"/>
      <c r="AM8" s="941">
        <f>IF(AND(AND(基本情報!$D$12&lt;&gt;"中学校",基本情報!$D$12&lt;&gt;"義務教育学校",基本情報!$D$12&lt;&gt;"中等教育学校"),MAX(J9:K12,L8:M12,N8)&gt;0),1,0)</f>
        <v>0</v>
      </c>
      <c r="AN8" s="941">
        <f>IF(AND(基本情報!$D$12="義務教育学校",学校４頁!AG19="在籍児童生徒なし",MAX(J8:P12)&gt;0),1,0)</f>
        <v>0</v>
      </c>
      <c r="AO8" s="941">
        <f>IF(AND(基本情報!$D$12="中等教育学校",学校４頁!AI19="在籍児童生徒なし",MAX(J8:P12)&gt;0),1,0)</f>
        <v>0</v>
      </c>
    </row>
    <row r="9" spans="1:41" ht="15" customHeight="1">
      <c r="B9" s="1587"/>
      <c r="C9" s="1617" t="s">
        <v>109516</v>
      </c>
      <c r="D9" s="1618"/>
      <c r="E9" s="1618"/>
      <c r="F9" s="1619"/>
      <c r="G9" s="1620"/>
      <c r="H9" s="1621">
        <f t="shared" si="0"/>
        <v>0</v>
      </c>
      <c r="I9" s="1622"/>
      <c r="J9" s="1623"/>
      <c r="K9" s="1625"/>
      <c r="L9" s="1623"/>
      <c r="M9" s="1625"/>
      <c r="N9" s="1626"/>
      <c r="O9" s="1627"/>
      <c r="P9" s="1628"/>
      <c r="Q9" s="1602"/>
      <c r="R9" s="1603"/>
      <c r="S9" s="1603"/>
      <c r="T9" s="1604"/>
      <c r="U9" s="1589"/>
      <c r="V9" s="1589"/>
      <c r="W9" s="49" t="str">
        <f>IF(SUM(AJ3:AJ17)&gt;0,AJ21,"")</f>
        <v/>
      </c>
      <c r="AF9" s="1" t="s">
        <v>109517</v>
      </c>
      <c r="AG9" s="751">
        <f t="shared" ref="AG9:AG16" si="2">IF(AND(J9=0,L9&gt;0),1,0)</f>
        <v>0</v>
      </c>
      <c r="AH9" s="751"/>
      <c r="AI9" s="751"/>
      <c r="AJ9" s="751"/>
      <c r="AK9" s="751"/>
      <c r="AM9" s="751"/>
      <c r="AN9" s="751"/>
      <c r="AO9" s="751"/>
    </row>
    <row r="10" spans="1:41" ht="15" customHeight="1">
      <c r="B10" s="1587"/>
      <c r="C10" s="1590" t="s">
        <v>109518</v>
      </c>
      <c r="D10" s="1591"/>
      <c r="E10" s="1591"/>
      <c r="F10" s="1592"/>
      <c r="G10" s="1593"/>
      <c r="H10" s="1594">
        <f t="shared" si="0"/>
        <v>0</v>
      </c>
      <c r="I10" s="1595"/>
      <c r="J10" s="1596"/>
      <c r="K10" s="1598"/>
      <c r="L10" s="1596"/>
      <c r="M10" s="1598"/>
      <c r="N10" s="1599"/>
      <c r="O10" s="1600"/>
      <c r="P10" s="1601"/>
      <c r="Q10" s="1602"/>
      <c r="R10" s="1603"/>
      <c r="S10" s="1603"/>
      <c r="T10" s="1604"/>
      <c r="U10" s="1589"/>
      <c r="V10" s="1589"/>
      <c r="W10" s="49"/>
      <c r="AF10" s="1" t="s">
        <v>109519</v>
      </c>
      <c r="AG10" s="751">
        <f t="shared" si="2"/>
        <v>0</v>
      </c>
      <c r="AH10" s="751"/>
      <c r="AI10" s="751"/>
      <c r="AJ10" s="751"/>
      <c r="AK10" s="751"/>
      <c r="AM10" s="751"/>
      <c r="AN10" s="751"/>
      <c r="AO10" s="751"/>
    </row>
    <row r="11" spans="1:41" ht="15" customHeight="1">
      <c r="B11" s="1587"/>
      <c r="C11" s="1590" t="s">
        <v>109520</v>
      </c>
      <c r="D11" s="1591"/>
      <c r="E11" s="1591"/>
      <c r="F11" s="1592"/>
      <c r="G11" s="1593"/>
      <c r="H11" s="1594">
        <f t="shared" si="0"/>
        <v>0</v>
      </c>
      <c r="I11" s="1595"/>
      <c r="J11" s="1596"/>
      <c r="K11" s="1598"/>
      <c r="L11" s="1596"/>
      <c r="M11" s="1598"/>
      <c r="N11" s="1599"/>
      <c r="O11" s="1600"/>
      <c r="P11" s="1601"/>
      <c r="Q11" s="1602"/>
      <c r="R11" s="1603"/>
      <c r="S11" s="1603"/>
      <c r="T11" s="1604"/>
      <c r="U11" s="1589"/>
      <c r="V11" s="1589"/>
      <c r="AF11" s="1" t="s">
        <v>109521</v>
      </c>
      <c r="AG11" s="751">
        <f t="shared" si="2"/>
        <v>0</v>
      </c>
      <c r="AH11" s="751"/>
      <c r="AI11" s="751"/>
      <c r="AJ11" s="751"/>
      <c r="AK11" s="751">
        <f>IF(J11&gt;0,1,0)</f>
        <v>0</v>
      </c>
      <c r="AM11" s="751"/>
      <c r="AN11" s="751"/>
      <c r="AO11" s="751"/>
    </row>
    <row r="12" spans="1:41" ht="15" customHeight="1">
      <c r="B12" s="1588"/>
      <c r="C12" s="1605" t="s">
        <v>109522</v>
      </c>
      <c r="D12" s="1606"/>
      <c r="E12" s="1606"/>
      <c r="F12" s="1607"/>
      <c r="G12" s="1608"/>
      <c r="H12" s="1609">
        <f t="shared" si="0"/>
        <v>0</v>
      </c>
      <c r="I12" s="1610"/>
      <c r="J12" s="1611"/>
      <c r="K12" s="1613"/>
      <c r="L12" s="1611"/>
      <c r="M12" s="1613"/>
      <c r="N12" s="1614"/>
      <c r="O12" s="1615"/>
      <c r="P12" s="1616"/>
      <c r="Q12" s="1602"/>
      <c r="R12" s="1603"/>
      <c r="S12" s="1603"/>
      <c r="T12" s="1604"/>
      <c r="U12" s="1589"/>
      <c r="V12" s="1589"/>
      <c r="W12" s="49"/>
      <c r="AF12" s="1" t="s">
        <v>109523</v>
      </c>
      <c r="AG12" s="747">
        <f t="shared" si="2"/>
        <v>0</v>
      </c>
      <c r="AH12" s="747"/>
      <c r="AI12" s="747"/>
      <c r="AJ12" s="747"/>
      <c r="AK12" s="747"/>
      <c r="AM12" s="747"/>
      <c r="AN12" s="747"/>
      <c r="AO12" s="747"/>
    </row>
    <row r="13" spans="1:41" ht="15" customHeight="1">
      <c r="B13" s="1586" t="s">
        <v>104</v>
      </c>
      <c r="C13" s="1581" t="s">
        <v>125</v>
      </c>
      <c r="D13" s="1582"/>
      <c r="E13" s="1582"/>
      <c r="F13" s="1629">
        <f>IF(OR(基本情報!D12="高等学校",基本情報!D12="中等教育学校"),1,0)</f>
        <v>0</v>
      </c>
      <c r="G13" s="1630"/>
      <c r="H13" s="1631">
        <f t="shared" si="0"/>
        <v>0</v>
      </c>
      <c r="I13" s="1632"/>
      <c r="J13" s="1633">
        <f>SUM(J14:K17)</f>
        <v>0</v>
      </c>
      <c r="K13" s="1634"/>
      <c r="L13" s="1635"/>
      <c r="M13" s="1636"/>
      <c r="N13" s="1635"/>
      <c r="O13" s="1637"/>
      <c r="P13" s="1636"/>
      <c r="Q13" s="1602"/>
      <c r="R13" s="1603"/>
      <c r="S13" s="1603"/>
      <c r="T13" s="1604"/>
      <c r="U13" s="1589"/>
      <c r="V13" s="1589"/>
      <c r="W13" s="192" t="str">
        <f>IF(SUM(AK3:AK17)&gt;0,AK22,"")</f>
        <v/>
      </c>
      <c r="AE13" s="1" t="s">
        <v>109525</v>
      </c>
      <c r="AF13" s="1" t="s">
        <v>149</v>
      </c>
      <c r="AG13" s="751">
        <f t="shared" si="2"/>
        <v>0</v>
      </c>
      <c r="AH13" s="751">
        <f>IF(L13&lt;N13,1,0)</f>
        <v>0</v>
      </c>
      <c r="AI13" s="751">
        <f>IF(L13&lt;MAX(L14:M17),1,0)</f>
        <v>0</v>
      </c>
      <c r="AJ13" s="751">
        <f>IF(L13&gt;SUM(L14:M17),1,0)</f>
        <v>0</v>
      </c>
      <c r="AK13" s="751"/>
      <c r="AM13" s="751">
        <f>IF(AND(AND(基本情報!$D$12&lt;&gt;"高等学校",基本情報!$D$12&lt;&gt;"中等教育学校"),MAX(J14:K17,L13:M17,N13)&gt;0),1,0)</f>
        <v>0</v>
      </c>
      <c r="AN13" s="751"/>
      <c r="AO13" s="751">
        <f>IF(AND(基本情報!$D$12="中等教育学校",学校４頁!AJ19="在籍児童生徒なし",MAX(H13:P17)&gt;0),1,0)</f>
        <v>0</v>
      </c>
    </row>
    <row r="14" spans="1:41" ht="15" customHeight="1">
      <c r="B14" s="1587"/>
      <c r="C14" s="1617" t="s">
        <v>109516</v>
      </c>
      <c r="D14" s="1618"/>
      <c r="E14" s="1618"/>
      <c r="F14" s="1619"/>
      <c r="G14" s="1620"/>
      <c r="H14" s="1621">
        <f t="shared" si="0"/>
        <v>0</v>
      </c>
      <c r="I14" s="1622"/>
      <c r="J14" s="1623"/>
      <c r="K14" s="1624"/>
      <c r="L14" s="1623"/>
      <c r="M14" s="1625"/>
      <c r="N14" s="1626"/>
      <c r="O14" s="1627"/>
      <c r="P14" s="1628"/>
      <c r="Q14" s="1602"/>
      <c r="R14" s="1603"/>
      <c r="S14" s="1603"/>
      <c r="T14" s="1604"/>
      <c r="U14" s="1589"/>
      <c r="V14" s="1589"/>
      <c r="W14" s="49"/>
      <c r="AF14" s="1" t="s">
        <v>109517</v>
      </c>
      <c r="AG14" s="751">
        <f t="shared" si="2"/>
        <v>0</v>
      </c>
      <c r="AH14" s="751"/>
      <c r="AI14" s="751"/>
      <c r="AJ14" s="751"/>
      <c r="AK14" s="751"/>
      <c r="AM14" s="751"/>
      <c r="AN14" s="751"/>
      <c r="AO14" s="751"/>
    </row>
    <row r="15" spans="1:41" ht="15" customHeight="1">
      <c r="B15" s="1587"/>
      <c r="C15" s="1590" t="s">
        <v>109518</v>
      </c>
      <c r="D15" s="1591"/>
      <c r="E15" s="1591"/>
      <c r="F15" s="1592"/>
      <c r="G15" s="1593"/>
      <c r="H15" s="1594">
        <f t="shared" si="0"/>
        <v>0</v>
      </c>
      <c r="I15" s="1595"/>
      <c r="J15" s="1596"/>
      <c r="K15" s="1597"/>
      <c r="L15" s="1596"/>
      <c r="M15" s="1598"/>
      <c r="N15" s="1599"/>
      <c r="O15" s="1600"/>
      <c r="P15" s="1601"/>
      <c r="Q15" s="1602"/>
      <c r="R15" s="1603"/>
      <c r="S15" s="1603"/>
      <c r="T15" s="1604"/>
      <c r="U15" s="1589"/>
      <c r="V15" s="1589"/>
      <c r="W15" s="49"/>
      <c r="AF15" s="1" t="s">
        <v>109519</v>
      </c>
      <c r="AG15" s="751">
        <f t="shared" si="2"/>
        <v>0</v>
      </c>
      <c r="AH15" s="751"/>
      <c r="AI15" s="751"/>
      <c r="AJ15" s="751"/>
      <c r="AK15" s="751"/>
      <c r="AM15" s="751"/>
      <c r="AN15" s="751"/>
      <c r="AO15" s="751"/>
    </row>
    <row r="16" spans="1:41" ht="15" customHeight="1">
      <c r="B16" s="1587"/>
      <c r="C16" s="1590" t="s">
        <v>109520</v>
      </c>
      <c r="D16" s="1591"/>
      <c r="E16" s="1591"/>
      <c r="F16" s="1592"/>
      <c r="G16" s="1593"/>
      <c r="H16" s="1594">
        <f t="shared" si="0"/>
        <v>0</v>
      </c>
      <c r="I16" s="1595"/>
      <c r="J16" s="1596"/>
      <c r="K16" s="1597"/>
      <c r="L16" s="1596"/>
      <c r="M16" s="1598"/>
      <c r="N16" s="1599"/>
      <c r="O16" s="1600"/>
      <c r="P16" s="1601"/>
      <c r="Q16" s="1602"/>
      <c r="R16" s="1603"/>
      <c r="S16" s="1603"/>
      <c r="T16" s="1604"/>
      <c r="U16" s="1589"/>
      <c r="V16" s="1589"/>
      <c r="W16" s="49"/>
      <c r="AF16" s="1" t="s">
        <v>109521</v>
      </c>
      <c r="AG16" s="751">
        <f t="shared" si="2"/>
        <v>0</v>
      </c>
      <c r="AH16" s="751"/>
      <c r="AI16" s="751"/>
      <c r="AJ16" s="751"/>
      <c r="AK16" s="751">
        <f>IF(J16&gt;0,1,0)</f>
        <v>0</v>
      </c>
      <c r="AM16" s="751"/>
      <c r="AN16" s="751"/>
      <c r="AO16" s="751"/>
    </row>
    <row r="17" spans="1:41" ht="15" customHeight="1">
      <c r="B17" s="1588"/>
      <c r="C17" s="1605" t="s">
        <v>109522</v>
      </c>
      <c r="D17" s="1606"/>
      <c r="E17" s="1606"/>
      <c r="F17" s="1607"/>
      <c r="G17" s="1608"/>
      <c r="H17" s="1609">
        <f t="shared" si="0"/>
        <v>0</v>
      </c>
      <c r="I17" s="1610"/>
      <c r="J17" s="1611"/>
      <c r="K17" s="1612"/>
      <c r="L17" s="1611"/>
      <c r="M17" s="1613"/>
      <c r="N17" s="1614"/>
      <c r="O17" s="1615"/>
      <c r="P17" s="1616"/>
      <c r="Q17" s="1602"/>
      <c r="R17" s="1603"/>
      <c r="S17" s="1603"/>
      <c r="T17" s="1604"/>
      <c r="U17" s="1589"/>
      <c r="V17" s="1589"/>
      <c r="W17" s="49"/>
      <c r="AF17" s="1" t="s">
        <v>109523</v>
      </c>
      <c r="AG17" s="747">
        <f>IF(AND(J17=0,L17&gt;0),1,0)</f>
        <v>0</v>
      </c>
      <c r="AH17" s="747"/>
      <c r="AI17" s="747"/>
      <c r="AJ17" s="747"/>
      <c r="AK17" s="747"/>
      <c r="AM17" s="747"/>
      <c r="AN17" s="747"/>
      <c r="AO17" s="747"/>
    </row>
    <row r="18" spans="1:41" ht="15" customHeight="1">
      <c r="B18" s="756" t="s">
        <v>109526</v>
      </c>
      <c r="C18" s="1576" t="s">
        <v>109527</v>
      </c>
      <c r="D18" s="1643"/>
      <c r="E18" s="1643"/>
      <c r="F18" s="1643"/>
      <c r="G18" s="1643"/>
      <c r="H18" s="1643"/>
      <c r="I18" s="1643"/>
      <c r="J18" s="1643"/>
      <c r="K18" s="1643"/>
      <c r="L18" s="1643"/>
      <c r="M18" s="1643"/>
      <c r="N18" s="1643"/>
      <c r="O18" s="1643"/>
      <c r="P18" s="1643"/>
      <c r="Q18" s="1643"/>
      <c r="R18" s="1643"/>
      <c r="S18" s="1643"/>
      <c r="T18" s="1643"/>
      <c r="U18" s="710"/>
      <c r="V18" s="710"/>
      <c r="W18" s="710"/>
      <c r="X18" s="156"/>
      <c r="Y18" s="156"/>
      <c r="Z18" s="156"/>
      <c r="AA18" s="156"/>
      <c r="AB18" s="156"/>
      <c r="AC18" s="156"/>
      <c r="AD18" s="156"/>
      <c r="AE18" s="156"/>
      <c r="AG18" s="1" t="s">
        <v>109528</v>
      </c>
    </row>
    <row r="19" spans="1:41" ht="15" customHeight="1">
      <c r="B19" s="756" t="s">
        <v>109529</v>
      </c>
      <c r="C19" s="1576" t="s">
        <v>109530</v>
      </c>
      <c r="D19" s="1643"/>
      <c r="E19" s="1643"/>
      <c r="F19" s="1643"/>
      <c r="G19" s="1643"/>
      <c r="H19" s="1643"/>
      <c r="I19" s="1643"/>
      <c r="J19" s="1643"/>
      <c r="K19" s="1643"/>
      <c r="L19" s="1643"/>
      <c r="M19" s="1643"/>
      <c r="N19" s="1643"/>
      <c r="O19" s="1643"/>
      <c r="P19" s="1643"/>
      <c r="Q19" s="1643"/>
      <c r="R19" s="1643"/>
      <c r="S19" s="1643"/>
      <c r="T19" s="1643"/>
      <c r="U19" s="709"/>
      <c r="V19" s="709"/>
      <c r="W19" s="709"/>
      <c r="X19" s="750"/>
      <c r="Y19" s="750"/>
      <c r="Z19" s="750"/>
      <c r="AA19" s="750"/>
      <c r="AB19" s="750"/>
      <c r="AC19" s="750"/>
      <c r="AD19" s="750"/>
      <c r="AE19" s="750"/>
      <c r="AH19" s="1" t="s">
        <v>109531</v>
      </c>
    </row>
    <row r="20" spans="1:41" ht="39.75" customHeight="1">
      <c r="B20" s="1576" t="s">
        <v>109532</v>
      </c>
      <c r="C20" s="1576"/>
      <c r="D20" s="1576"/>
      <c r="E20" s="1576"/>
      <c r="F20" s="1576"/>
      <c r="G20" s="1576"/>
      <c r="H20" s="1576"/>
      <c r="I20" s="1576"/>
      <c r="J20" s="1576"/>
      <c r="K20" s="1576"/>
      <c r="L20" s="1576"/>
      <c r="M20" s="1576"/>
      <c r="N20" s="1576"/>
      <c r="O20" s="1576"/>
      <c r="P20" s="1576"/>
      <c r="Q20" s="1576"/>
      <c r="R20" s="1576"/>
      <c r="S20" s="1576"/>
      <c r="T20" s="1576"/>
      <c r="U20" s="710"/>
      <c r="V20" s="710"/>
      <c r="W20" s="710"/>
      <c r="X20" s="156"/>
      <c r="Y20" s="156"/>
      <c r="Z20" s="156"/>
      <c r="AA20" s="156"/>
      <c r="AB20" s="156"/>
      <c r="AC20" s="156"/>
      <c r="AD20" s="156"/>
      <c r="AE20" s="156"/>
      <c r="AI20" s="1" t="s">
        <v>109533</v>
      </c>
    </row>
    <row r="21" spans="1:41" ht="15" customHeight="1">
      <c r="B21" s="756" t="s">
        <v>109534</v>
      </c>
      <c r="C21" s="1576" t="s">
        <v>109535</v>
      </c>
      <c r="D21" s="1643"/>
      <c r="E21" s="1643"/>
      <c r="F21" s="1643"/>
      <c r="G21" s="1643"/>
      <c r="H21" s="1643"/>
      <c r="I21" s="1643"/>
      <c r="J21" s="1643"/>
      <c r="K21" s="1643"/>
      <c r="L21" s="1643"/>
      <c r="M21" s="1643"/>
      <c r="N21" s="1643"/>
      <c r="O21" s="1643"/>
      <c r="P21" s="1643"/>
      <c r="Q21" s="1643"/>
      <c r="R21" s="1643"/>
      <c r="S21" s="1643"/>
      <c r="T21" s="1643"/>
      <c r="U21" s="709"/>
      <c r="V21" s="709"/>
      <c r="W21" s="709"/>
      <c r="X21" s="750"/>
      <c r="Y21" s="750"/>
      <c r="Z21" s="750"/>
      <c r="AA21" s="750"/>
      <c r="AB21" s="750"/>
      <c r="AC21" s="750"/>
      <c r="AD21" s="750"/>
      <c r="AE21" s="750"/>
      <c r="AJ21" s="1" t="s">
        <v>109536</v>
      </c>
    </row>
    <row r="22" spans="1:41" ht="25.2" customHeight="1">
      <c r="B22" s="756" t="s">
        <v>109537</v>
      </c>
      <c r="C22" s="1576" t="s">
        <v>109538</v>
      </c>
      <c r="D22" s="1643"/>
      <c r="E22" s="1643"/>
      <c r="F22" s="1643"/>
      <c r="G22" s="1643"/>
      <c r="H22" s="1643"/>
      <c r="I22" s="1643"/>
      <c r="J22" s="1643"/>
      <c r="K22" s="1643"/>
      <c r="L22" s="1643"/>
      <c r="M22" s="1643"/>
      <c r="N22" s="1643"/>
      <c r="O22" s="1643"/>
      <c r="P22" s="1643"/>
      <c r="Q22" s="1643"/>
      <c r="R22" s="1643"/>
      <c r="S22" s="1643"/>
      <c r="T22" s="1643"/>
      <c r="U22" s="709"/>
      <c r="V22" s="709"/>
      <c r="W22" s="709"/>
      <c r="X22" s="750"/>
      <c r="Y22" s="750"/>
      <c r="Z22" s="750"/>
      <c r="AA22" s="750"/>
      <c r="AB22" s="750"/>
      <c r="AC22" s="750"/>
      <c r="AD22" s="750"/>
      <c r="AE22" s="750"/>
      <c r="AK22" s="1" t="s">
        <v>109539</v>
      </c>
    </row>
    <row r="23" spans="1:41" ht="4.5" customHeight="1">
      <c r="X23" s="1579"/>
      <c r="Y23" s="1579"/>
      <c r="Z23" s="1579"/>
      <c r="AA23" s="1579"/>
      <c r="AB23" s="1579"/>
      <c r="AC23" s="1579"/>
      <c r="AD23" s="1579"/>
      <c r="AE23" s="1579"/>
      <c r="AF23" s="1579"/>
      <c r="AG23" s="1579"/>
      <c r="AH23" s="1579"/>
      <c r="AI23" s="1579"/>
      <c r="AJ23" s="1579"/>
      <c r="AK23" s="1579"/>
      <c r="AL23" s="1579"/>
    </row>
    <row r="24" spans="1:41" s="18" customFormat="1" ht="12" customHeight="1">
      <c r="A24" s="18" t="s">
        <v>109540</v>
      </c>
      <c r="L24" s="105" t="s">
        <v>109541</v>
      </c>
      <c r="P24" s="32"/>
      <c r="X24" s="1579"/>
      <c r="Y24" s="1579"/>
      <c r="Z24" s="1579"/>
      <c r="AA24" s="1579"/>
      <c r="AB24" s="1579"/>
      <c r="AC24" s="1579"/>
      <c r="AD24" s="1579"/>
      <c r="AE24" s="1579"/>
      <c r="AF24" s="1579"/>
      <c r="AG24" s="1579"/>
      <c r="AH24" s="1579"/>
      <c r="AI24" s="1579"/>
      <c r="AJ24" s="1579"/>
      <c r="AK24" s="1579"/>
      <c r="AL24" s="1579"/>
      <c r="AM24" s="18" t="s">
        <v>109542</v>
      </c>
    </row>
    <row r="25" spans="1:41" ht="15" customHeight="1">
      <c r="B25" s="1581" t="s">
        <v>109501</v>
      </c>
      <c r="C25" s="1582"/>
      <c r="D25" s="1582"/>
      <c r="E25" s="1583"/>
      <c r="F25" s="928" t="s">
        <v>109543</v>
      </c>
      <c r="G25" s="928" t="s">
        <v>109544</v>
      </c>
      <c r="H25" s="928" t="s">
        <v>109545</v>
      </c>
      <c r="I25" s="928" t="s">
        <v>109546</v>
      </c>
      <c r="J25" s="928" t="s">
        <v>109547</v>
      </c>
      <c r="K25" s="928" t="s">
        <v>109548</v>
      </c>
      <c r="L25" s="928" t="s">
        <v>125</v>
      </c>
      <c r="S25" s="711"/>
      <c r="AG25" s="1" t="s">
        <v>109549</v>
      </c>
      <c r="AN25" s="1" t="s">
        <v>109550</v>
      </c>
    </row>
    <row r="26" spans="1:41" ht="15" customHeight="1">
      <c r="B26" s="1581" t="s">
        <v>109551</v>
      </c>
      <c r="C26" s="1582"/>
      <c r="D26" s="1582"/>
      <c r="E26" s="1583"/>
      <c r="F26" s="1275"/>
      <c r="G26" s="1275"/>
      <c r="H26" s="1275"/>
      <c r="I26" s="1276"/>
      <c r="J26" s="1276"/>
      <c r="K26" s="1276"/>
      <c r="L26" s="942">
        <f>SUM(F26:K26)</f>
        <v>0</v>
      </c>
      <c r="U26" s="1580"/>
      <c r="V26" s="1580"/>
      <c r="W26" s="49" t="str">
        <f>IF(SUM(AG26:AG28)&gt;0,AG29,"")</f>
        <v/>
      </c>
      <c r="AF26" s="1" t="s">
        <v>109515</v>
      </c>
      <c r="AG26" s="941">
        <f>IF(L26&lt;&gt;L3,1,0)</f>
        <v>0</v>
      </c>
    </row>
    <row r="27" spans="1:41" ht="15" customHeight="1">
      <c r="B27" s="1581" t="s">
        <v>109552</v>
      </c>
      <c r="C27" s="1582"/>
      <c r="D27" s="1582"/>
      <c r="E27" s="1583"/>
      <c r="F27" s="1277"/>
      <c r="G27" s="1277"/>
      <c r="H27" s="1277"/>
      <c r="I27" s="1278"/>
      <c r="J27" s="1278"/>
      <c r="K27" s="1278"/>
      <c r="L27" s="942">
        <f>SUM(F27:K27)</f>
        <v>0</v>
      </c>
      <c r="U27" s="82"/>
      <c r="AF27" s="1" t="s">
        <v>109524</v>
      </c>
      <c r="AG27" s="751">
        <f>IF(L27&lt;&gt;L8,1,0)</f>
        <v>0</v>
      </c>
    </row>
    <row r="28" spans="1:41" ht="15" customHeight="1">
      <c r="B28" s="1581" t="s">
        <v>109553</v>
      </c>
      <c r="C28" s="1582"/>
      <c r="D28" s="1582"/>
      <c r="E28" s="1583"/>
      <c r="F28" s="1279"/>
      <c r="G28" s="1279"/>
      <c r="H28" s="1279"/>
      <c r="I28" s="1280"/>
      <c r="J28" s="1278"/>
      <c r="K28" s="1278"/>
      <c r="L28" s="942">
        <f>SUM(F28:K28)</f>
        <v>0</v>
      </c>
      <c r="S28" s="82"/>
      <c r="AF28" s="1" t="s">
        <v>109525</v>
      </c>
      <c r="AG28" s="747">
        <f>IF(L28&lt;&gt;L13,1,0)</f>
        <v>0</v>
      </c>
    </row>
    <row r="29" spans="1:41" ht="24.9" customHeight="1">
      <c r="A29" s="1585" t="s">
        <v>109554</v>
      </c>
      <c r="B29" s="1585"/>
      <c r="C29" s="1576" t="s">
        <v>109555</v>
      </c>
      <c r="D29" s="1576"/>
      <c r="E29" s="1576"/>
      <c r="F29" s="1576"/>
      <c r="G29" s="1576"/>
      <c r="H29" s="1576"/>
      <c r="I29" s="1576"/>
      <c r="J29" s="1576"/>
      <c r="K29" s="1576"/>
      <c r="L29" s="1576"/>
      <c r="M29" s="1576"/>
      <c r="N29" s="1576"/>
      <c r="O29" s="1576"/>
      <c r="P29" s="1576"/>
      <c r="Q29" s="1576"/>
      <c r="R29" s="1576"/>
      <c r="S29" s="1576"/>
      <c r="T29" s="1576"/>
      <c r="AG29" s="1" t="s">
        <v>109556</v>
      </c>
    </row>
    <row r="30" spans="1:41" s="33" customFormat="1" ht="24.9" customHeight="1">
      <c r="A30" s="1574" t="s">
        <v>109529</v>
      </c>
      <c r="B30" s="1574"/>
      <c r="C30" s="1576" t="s">
        <v>109557</v>
      </c>
      <c r="D30" s="1576"/>
      <c r="E30" s="1576"/>
      <c r="F30" s="1576"/>
      <c r="G30" s="1576"/>
      <c r="H30" s="1576"/>
      <c r="I30" s="1576"/>
      <c r="J30" s="1576"/>
      <c r="K30" s="1576"/>
      <c r="L30" s="1576"/>
      <c r="M30" s="1576"/>
      <c r="N30" s="1576"/>
      <c r="O30" s="1576"/>
      <c r="P30" s="1576"/>
      <c r="Q30" s="1576"/>
      <c r="R30" s="1576"/>
      <c r="S30" s="1576"/>
      <c r="T30" s="1576"/>
      <c r="U30" s="176"/>
      <c r="V30" s="176"/>
      <c r="W30" s="176"/>
      <c r="X30" s="34"/>
      <c r="Y30" s="34"/>
      <c r="Z30" s="34"/>
      <c r="AA30" s="34"/>
      <c r="AG30" s="1"/>
    </row>
    <row r="31" spans="1:41" ht="6.6" customHeight="1"/>
    <row r="32" spans="1:41" ht="12" customHeight="1">
      <c r="A32" s="18"/>
      <c r="P32" s="32"/>
      <c r="S32" s="32"/>
    </row>
    <row r="33" spans="1:36" ht="30" customHeight="1">
      <c r="A33" s="709"/>
      <c r="B33" s="1584"/>
      <c r="C33" s="1584"/>
      <c r="D33" s="1584"/>
      <c r="E33" s="1584"/>
      <c r="F33" s="1568"/>
      <c r="G33" s="1578"/>
      <c r="H33" s="1578"/>
      <c r="I33" s="1578"/>
      <c r="J33" s="1571"/>
      <c r="K33" s="1572"/>
      <c r="L33" s="1571"/>
      <c r="M33" s="1572"/>
      <c r="N33" s="1568"/>
      <c r="O33" s="1568"/>
      <c r="P33" s="1571"/>
      <c r="Q33" s="1572"/>
      <c r="R33" s="1568"/>
      <c r="S33" s="1578"/>
    </row>
    <row r="34" spans="1:36" ht="20.100000000000001" customHeight="1">
      <c r="A34" s="706"/>
      <c r="B34" s="1584"/>
      <c r="C34" s="1584"/>
      <c r="D34" s="1584"/>
      <c r="E34" s="1584"/>
      <c r="F34" s="1568"/>
      <c r="G34" s="1568"/>
      <c r="H34" s="1572"/>
      <c r="I34" s="1572"/>
      <c r="J34" s="1572"/>
      <c r="K34" s="1572"/>
      <c r="L34" s="1572"/>
      <c r="M34" s="1572"/>
      <c r="N34" s="1568"/>
      <c r="O34" s="1568"/>
      <c r="P34" s="1572"/>
      <c r="Q34" s="1572"/>
      <c r="R34" s="1578"/>
      <c r="S34" s="1578"/>
      <c r="AG34" s="2"/>
      <c r="AI34" s="2"/>
      <c r="AJ34" s="2"/>
    </row>
    <row r="35" spans="1:36" ht="15" customHeight="1">
      <c r="A35" s="1273"/>
      <c r="B35" s="1584"/>
      <c r="C35" s="1584"/>
      <c r="D35" s="1584"/>
      <c r="E35" s="1584"/>
      <c r="F35" s="1570"/>
      <c r="G35" s="1570"/>
      <c r="H35" s="1570"/>
      <c r="I35" s="1570"/>
      <c r="J35" s="1573"/>
      <c r="K35" s="1573"/>
      <c r="L35" s="1570"/>
      <c r="M35" s="1570"/>
      <c r="N35" s="1573"/>
      <c r="O35" s="1573"/>
      <c r="P35" s="1570"/>
      <c r="Q35" s="1570"/>
      <c r="R35" s="1577"/>
      <c r="S35" s="1577"/>
      <c r="W35" s="49"/>
    </row>
    <row r="36" spans="1:36" ht="15" customHeight="1">
      <c r="A36" s="1273"/>
      <c r="B36" s="1584"/>
      <c r="C36" s="1584"/>
      <c r="D36" s="1584"/>
      <c r="E36" s="1584"/>
      <c r="F36" s="1570"/>
      <c r="G36" s="1570"/>
      <c r="H36" s="1570"/>
      <c r="I36" s="1570"/>
      <c r="J36" s="1573"/>
      <c r="K36" s="1573"/>
      <c r="L36" s="1570"/>
      <c r="M36" s="1570"/>
      <c r="N36" s="1573"/>
      <c r="O36" s="1573"/>
      <c r="P36" s="1570"/>
      <c r="Q36" s="1570"/>
      <c r="R36" s="1577"/>
      <c r="S36" s="1577"/>
      <c r="W36" s="49"/>
    </row>
    <row r="37" spans="1:36" ht="15" customHeight="1">
      <c r="A37" s="1274"/>
      <c r="B37" s="1584"/>
      <c r="C37" s="1584"/>
      <c r="D37" s="1584"/>
      <c r="E37" s="1584"/>
      <c r="F37" s="1569"/>
      <c r="G37" s="1569"/>
      <c r="H37" s="1569"/>
      <c r="I37" s="1569"/>
      <c r="J37" s="1569"/>
      <c r="K37" s="1569"/>
      <c r="L37" s="1573"/>
      <c r="M37" s="1573"/>
      <c r="N37" s="1569"/>
      <c r="O37" s="1569"/>
      <c r="P37" s="1569"/>
      <c r="Q37" s="1569"/>
      <c r="R37" s="1577"/>
      <c r="S37" s="1577"/>
      <c r="W37" s="49"/>
    </row>
    <row r="38" spans="1:36" s="2" customFormat="1" ht="15" customHeight="1">
      <c r="A38" s="1574"/>
      <c r="B38" s="1574"/>
      <c r="C38" s="1576"/>
      <c r="D38" s="1576"/>
      <c r="E38" s="1576"/>
      <c r="F38" s="1576"/>
      <c r="G38" s="1576"/>
      <c r="H38" s="1576"/>
      <c r="I38" s="1576"/>
      <c r="J38" s="1576"/>
      <c r="K38" s="1576"/>
      <c r="L38" s="1576"/>
      <c r="M38" s="1576"/>
      <c r="N38" s="1576"/>
      <c r="O38" s="1576"/>
      <c r="P38" s="1576"/>
      <c r="Q38" s="1576"/>
      <c r="R38" s="1576"/>
      <c r="S38" s="1576"/>
      <c r="T38" s="1576"/>
      <c r="U38"/>
      <c r="V38"/>
      <c r="W38"/>
      <c r="AF38" s="1"/>
      <c r="AG38" s="1"/>
    </row>
    <row r="39" spans="1:36" ht="39.75" customHeight="1">
      <c r="A39" s="1574"/>
      <c r="B39" s="1574"/>
      <c r="C39" s="1576"/>
      <c r="D39" s="1576"/>
      <c r="E39" s="1576"/>
      <c r="F39" s="1576"/>
      <c r="G39" s="1576"/>
      <c r="H39" s="1576"/>
      <c r="I39" s="1576"/>
      <c r="J39" s="1576"/>
      <c r="K39" s="1576"/>
      <c r="L39" s="1576"/>
      <c r="M39" s="1576"/>
      <c r="N39" s="1576"/>
      <c r="O39" s="1576"/>
      <c r="P39" s="1576"/>
      <c r="Q39" s="1576"/>
      <c r="R39" s="1576"/>
      <c r="S39" s="1576"/>
      <c r="T39" s="1576"/>
      <c r="U39"/>
      <c r="V39"/>
      <c r="W39"/>
    </row>
    <row r="40" spans="1:36" ht="15" customHeight="1">
      <c r="A40" s="1574"/>
      <c r="B40" s="1574"/>
      <c r="C40" s="1576"/>
      <c r="D40" s="1576"/>
      <c r="E40" s="1576"/>
      <c r="F40" s="1576"/>
      <c r="G40" s="1576"/>
      <c r="H40" s="1576"/>
      <c r="I40" s="1576"/>
      <c r="J40" s="1576"/>
      <c r="K40" s="1576"/>
      <c r="L40" s="1576"/>
      <c r="M40" s="1576"/>
      <c r="N40" s="1576"/>
      <c r="O40" s="1576"/>
      <c r="P40" s="1576"/>
      <c r="Q40" s="1576"/>
      <c r="R40" s="1576"/>
      <c r="S40" s="1576"/>
      <c r="T40" s="1576"/>
      <c r="U40" s="709"/>
      <c r="V40" s="709"/>
      <c r="W40" s="709"/>
      <c r="X40" s="731"/>
    </row>
    <row r="41" spans="1:36" ht="15" customHeight="1">
      <c r="A41" s="1574"/>
      <c r="B41" s="1574"/>
      <c r="C41" s="1576"/>
      <c r="D41" s="1576"/>
      <c r="E41" s="1576"/>
      <c r="F41" s="1576"/>
      <c r="G41" s="1576"/>
      <c r="H41" s="1576"/>
      <c r="I41" s="1576"/>
      <c r="J41" s="1576"/>
      <c r="K41" s="1576"/>
      <c r="L41" s="1576"/>
      <c r="M41" s="1576"/>
      <c r="N41" s="1576"/>
      <c r="O41" s="1576"/>
      <c r="P41" s="1576"/>
      <c r="Q41" s="1576"/>
      <c r="R41" s="1576"/>
      <c r="S41" s="1576"/>
      <c r="T41" s="1576"/>
      <c r="U41" s="709"/>
      <c r="V41" s="709"/>
      <c r="W41" s="709"/>
      <c r="X41" s="731"/>
    </row>
    <row r="42" spans="1:36" ht="24.9" customHeight="1">
      <c r="A42" s="1574"/>
      <c r="B42" s="1574"/>
      <c r="C42" s="1576"/>
      <c r="D42" s="1576"/>
      <c r="E42" s="1576"/>
      <c r="F42" s="1576"/>
      <c r="G42" s="1576"/>
      <c r="H42" s="1576"/>
      <c r="I42" s="1576"/>
      <c r="J42" s="1576"/>
      <c r="K42" s="1576"/>
      <c r="L42" s="1576"/>
      <c r="M42" s="1576"/>
      <c r="N42" s="1576"/>
      <c r="O42" s="1576"/>
      <c r="P42" s="1576"/>
      <c r="Q42" s="1576"/>
      <c r="R42" s="1576"/>
      <c r="S42" s="1576"/>
      <c r="T42" s="1576"/>
      <c r="U42" s="709"/>
      <c r="V42" s="709"/>
      <c r="W42" s="709"/>
    </row>
    <row r="43" spans="1:36" ht="15" customHeight="1">
      <c r="A43" s="1574"/>
      <c r="B43" s="1574"/>
      <c r="C43" s="1575"/>
      <c r="D43" s="1575"/>
      <c r="E43" s="1575"/>
      <c r="F43" s="1575"/>
      <c r="G43" s="1575"/>
      <c r="H43" s="1575"/>
      <c r="I43" s="1575"/>
      <c r="J43" s="1575"/>
      <c r="K43" s="1575"/>
      <c r="L43" s="1575"/>
      <c r="M43" s="1575"/>
      <c r="N43" s="1575"/>
      <c r="O43" s="1575"/>
      <c r="P43" s="1575"/>
      <c r="Q43" s="1575"/>
      <c r="R43" s="1575"/>
      <c r="S43" s="1575"/>
      <c r="T43" s="1575"/>
    </row>
  </sheetData>
  <sheetProtection algorithmName="SHA-512" hashValue="4guSguVbtkOtYIenWfdN/ARkt8sYLo+gPA+S1scwxE6bvM12PHZDynPH+BRgWOXDvyZX2IJ/QuPLmzvAtoF7Ug==" saltValue="rx4or/Lmc5i6zWzMONyu2Q==" spinCount="100000" sheet="1" selectLockedCells="1"/>
  <mergeCells count="205">
    <mergeCell ref="C18:T18"/>
    <mergeCell ref="C19:T19"/>
    <mergeCell ref="C21:T21"/>
    <mergeCell ref="C22:T22"/>
    <mergeCell ref="B20:T20"/>
    <mergeCell ref="S2:T2"/>
    <mergeCell ref="B3:B7"/>
    <mergeCell ref="C3:E3"/>
    <mergeCell ref="F3:G3"/>
    <mergeCell ref="H3:I3"/>
    <mergeCell ref="J3:K3"/>
    <mergeCell ref="L3:M3"/>
    <mergeCell ref="N3:P3"/>
    <mergeCell ref="Q3:R3"/>
    <mergeCell ref="S3:T3"/>
    <mergeCell ref="B2:E2"/>
    <mergeCell ref="F2:G2"/>
    <mergeCell ref="H2:I2"/>
    <mergeCell ref="J2:K2"/>
    <mergeCell ref="L2:M2"/>
    <mergeCell ref="N2:P2"/>
    <mergeCell ref="Q5:R5"/>
    <mergeCell ref="S5:T5"/>
    <mergeCell ref="C7:E7"/>
    <mergeCell ref="C6:E6"/>
    <mergeCell ref="C5:E5"/>
    <mergeCell ref="U3:V3"/>
    <mergeCell ref="C4:E4"/>
    <mergeCell ref="F4:G4"/>
    <mergeCell ref="H4:I4"/>
    <mergeCell ref="J4:K4"/>
    <mergeCell ref="L4:M4"/>
    <mergeCell ref="N4:P4"/>
    <mergeCell ref="Q4:R4"/>
    <mergeCell ref="S4:T4"/>
    <mergeCell ref="U4:V4"/>
    <mergeCell ref="F5:G5"/>
    <mergeCell ref="H5:I5"/>
    <mergeCell ref="J5:K5"/>
    <mergeCell ref="L5:M5"/>
    <mergeCell ref="N5:P5"/>
    <mergeCell ref="S6:T6"/>
    <mergeCell ref="U6:V6"/>
    <mergeCell ref="U5:V5"/>
    <mergeCell ref="Q7:R7"/>
    <mergeCell ref="S7:T7"/>
    <mergeCell ref="U7:V7"/>
    <mergeCell ref="F7:G7"/>
    <mergeCell ref="H7:I7"/>
    <mergeCell ref="J7:K7"/>
    <mergeCell ref="L7:M7"/>
    <mergeCell ref="N7:P7"/>
    <mergeCell ref="F6:G6"/>
    <mergeCell ref="H6:I6"/>
    <mergeCell ref="J6:K6"/>
    <mergeCell ref="L6:M6"/>
    <mergeCell ref="N6:P6"/>
    <mergeCell ref="Q6:R6"/>
    <mergeCell ref="B8:B12"/>
    <mergeCell ref="C8:E8"/>
    <mergeCell ref="F8:G8"/>
    <mergeCell ref="H8:I8"/>
    <mergeCell ref="J8:K8"/>
    <mergeCell ref="L8:M8"/>
    <mergeCell ref="N8:P8"/>
    <mergeCell ref="Q8:R8"/>
    <mergeCell ref="S8:T8"/>
    <mergeCell ref="Q10:R10"/>
    <mergeCell ref="S10:T10"/>
    <mergeCell ref="C12:E12"/>
    <mergeCell ref="F12:G12"/>
    <mergeCell ref="H12:I12"/>
    <mergeCell ref="J12:K12"/>
    <mergeCell ref="L12:M12"/>
    <mergeCell ref="N12:P12"/>
    <mergeCell ref="Q12:R12"/>
    <mergeCell ref="S12:T12"/>
    <mergeCell ref="U8:V8"/>
    <mergeCell ref="C9:E9"/>
    <mergeCell ref="F9:G9"/>
    <mergeCell ref="H9:I9"/>
    <mergeCell ref="S9:T9"/>
    <mergeCell ref="U9:V9"/>
    <mergeCell ref="U10:V10"/>
    <mergeCell ref="C11:E11"/>
    <mergeCell ref="F11:G11"/>
    <mergeCell ref="H11:I11"/>
    <mergeCell ref="J11:K11"/>
    <mergeCell ref="L11:M11"/>
    <mergeCell ref="N11:P11"/>
    <mergeCell ref="Q11:R11"/>
    <mergeCell ref="C10:E10"/>
    <mergeCell ref="F10:G10"/>
    <mergeCell ref="H10:I10"/>
    <mergeCell ref="J10:K10"/>
    <mergeCell ref="L10:M10"/>
    <mergeCell ref="N10:P10"/>
    <mergeCell ref="S11:T11"/>
    <mergeCell ref="U11:V11"/>
    <mergeCell ref="C13:E13"/>
    <mergeCell ref="F13:G13"/>
    <mergeCell ref="H13:I13"/>
    <mergeCell ref="J13:K13"/>
    <mergeCell ref="L13:M13"/>
    <mergeCell ref="N13:P13"/>
    <mergeCell ref="Q13:R13"/>
    <mergeCell ref="J9:K9"/>
    <mergeCell ref="L9:M9"/>
    <mergeCell ref="N9:P9"/>
    <mergeCell ref="Q9:R9"/>
    <mergeCell ref="C14:E14"/>
    <mergeCell ref="F14:G14"/>
    <mergeCell ref="H14:I14"/>
    <mergeCell ref="J14:K14"/>
    <mergeCell ref="L14:M14"/>
    <mergeCell ref="N14:P14"/>
    <mergeCell ref="Q14:R14"/>
    <mergeCell ref="S14:T14"/>
    <mergeCell ref="U14:V14"/>
    <mergeCell ref="H17:I17"/>
    <mergeCell ref="J17:K17"/>
    <mergeCell ref="L17:M17"/>
    <mergeCell ref="N17:P17"/>
    <mergeCell ref="Q17:R17"/>
    <mergeCell ref="S17:T17"/>
    <mergeCell ref="U12:V12"/>
    <mergeCell ref="H15:I15"/>
    <mergeCell ref="J15:K15"/>
    <mergeCell ref="L15:M15"/>
    <mergeCell ref="N15:P15"/>
    <mergeCell ref="Q15:R15"/>
    <mergeCell ref="S15:T15"/>
    <mergeCell ref="U13:V13"/>
    <mergeCell ref="C30:T30"/>
    <mergeCell ref="C29:T29"/>
    <mergeCell ref="A30:B30"/>
    <mergeCell ref="A29:B29"/>
    <mergeCell ref="R37:S37"/>
    <mergeCell ref="N36:O36"/>
    <mergeCell ref="N35:O35"/>
    <mergeCell ref="B13:B17"/>
    <mergeCell ref="U15:V15"/>
    <mergeCell ref="C16:E16"/>
    <mergeCell ref="F16:G16"/>
    <mergeCell ref="H16:I16"/>
    <mergeCell ref="J16:K16"/>
    <mergeCell ref="L16:M16"/>
    <mergeCell ref="N16:P16"/>
    <mergeCell ref="Q16:R16"/>
    <mergeCell ref="C15:E15"/>
    <mergeCell ref="F15:G15"/>
    <mergeCell ref="S13:T13"/>
    <mergeCell ref="U17:V17"/>
    <mergeCell ref="S16:T16"/>
    <mergeCell ref="U16:V16"/>
    <mergeCell ref="C17:E17"/>
    <mergeCell ref="F17:G17"/>
    <mergeCell ref="C40:T40"/>
    <mergeCell ref="C39:T39"/>
    <mergeCell ref="C38:T38"/>
    <mergeCell ref="R36:S36"/>
    <mergeCell ref="R35:S35"/>
    <mergeCell ref="R33:S34"/>
    <mergeCell ref="N37:O37"/>
    <mergeCell ref="X23:AL24"/>
    <mergeCell ref="U26:V26"/>
    <mergeCell ref="B26:E26"/>
    <mergeCell ref="H37:I37"/>
    <mergeCell ref="H36:I36"/>
    <mergeCell ref="H35:I35"/>
    <mergeCell ref="H34:I34"/>
    <mergeCell ref="F33:I33"/>
    <mergeCell ref="B25:E25"/>
    <mergeCell ref="B33:E34"/>
    <mergeCell ref="B37:E37"/>
    <mergeCell ref="B36:E36"/>
    <mergeCell ref="B35:E35"/>
    <mergeCell ref="B28:E28"/>
    <mergeCell ref="B27:E27"/>
    <mergeCell ref="F37:G37"/>
    <mergeCell ref="F36:G36"/>
    <mergeCell ref="N33:O34"/>
    <mergeCell ref="P37:Q37"/>
    <mergeCell ref="P36:Q36"/>
    <mergeCell ref="P35:Q35"/>
    <mergeCell ref="P33:Q34"/>
    <mergeCell ref="J36:K36"/>
    <mergeCell ref="F35:G35"/>
    <mergeCell ref="A43:B43"/>
    <mergeCell ref="A42:B42"/>
    <mergeCell ref="A41:B41"/>
    <mergeCell ref="A40:B40"/>
    <mergeCell ref="A39:B39"/>
    <mergeCell ref="A38:B38"/>
    <mergeCell ref="J35:K35"/>
    <mergeCell ref="J33:K34"/>
    <mergeCell ref="L37:M37"/>
    <mergeCell ref="L36:M36"/>
    <mergeCell ref="L35:M35"/>
    <mergeCell ref="L33:M34"/>
    <mergeCell ref="F34:G34"/>
    <mergeCell ref="J37:K37"/>
    <mergeCell ref="C43:T43"/>
    <mergeCell ref="C42:T42"/>
    <mergeCell ref="C41:T41"/>
  </mergeCells>
  <phoneticPr fontId="9"/>
  <conditionalFormatting sqref="L3">
    <cfRule type="expression" dxfId="500" priority="11">
      <formula>MAX($L$4:$M$7)&gt;$L$3</formula>
    </cfRule>
  </conditionalFormatting>
  <conditionalFormatting sqref="L8">
    <cfRule type="expression" dxfId="499" priority="10">
      <formula>MAX($L$9:$M$12)&gt;$L$8</formula>
    </cfRule>
  </conditionalFormatting>
  <conditionalFormatting sqref="L13">
    <cfRule type="expression" dxfId="498" priority="9">
      <formula>MAX($L$14:$M$17)&gt;$L$13</formula>
    </cfRule>
  </conditionalFormatting>
  <conditionalFormatting sqref="L26">
    <cfRule type="expression" dxfId="497" priority="27">
      <formula>$L$3&lt;&gt;$L$26</formula>
    </cfRule>
  </conditionalFormatting>
  <conditionalFormatting sqref="L27">
    <cfRule type="expression" dxfId="496" priority="16">
      <formula>$L$8&lt;&gt;$L$27</formula>
    </cfRule>
  </conditionalFormatting>
  <conditionalFormatting sqref="L28">
    <cfRule type="expression" dxfId="495" priority="15">
      <formula>$L$13&lt;&gt;$L$28</formula>
    </cfRule>
  </conditionalFormatting>
  <conditionalFormatting sqref="L3:M17">
    <cfRule type="expression" dxfId="493" priority="14">
      <formula>AND($J3=0,$L3&gt;0)</formula>
    </cfRule>
  </conditionalFormatting>
  <conditionalFormatting sqref="L4:M7">
    <cfRule type="expression" dxfId="492" priority="8">
      <formula>$L$3&gt;SUM($L$4:$M$7)</formula>
    </cfRule>
  </conditionalFormatting>
  <conditionalFormatting sqref="L9:M12">
    <cfRule type="expression" dxfId="490" priority="7">
      <formula>$L$8&gt;SUM($L$9:$M$12)</formula>
    </cfRule>
  </conditionalFormatting>
  <conditionalFormatting sqref="L14:M17">
    <cfRule type="expression" dxfId="489" priority="6">
      <formula>$L$13&gt;SUM($L$14:$M$17)</formula>
    </cfRule>
  </conditionalFormatting>
  <conditionalFormatting sqref="N3:P3 N8:P8 N13:P13">
    <cfRule type="expression" dxfId="487" priority="12">
      <formula>$L3&lt;$N3</formula>
    </cfRule>
  </conditionalFormatting>
  <dataValidations count="2">
    <dataValidation type="whole" operator="greaterThanOrEqual" allowBlank="1" showErrorMessage="1" error="整数以外は入力できません。" sqref="J4:K7 J9:K12 J14:K17 L3:M17 N3:P3 N8:P8 N13:P13" xr:uid="{00000000-0002-0000-0400-000000000000}">
      <formula1>0</formula1>
    </dataValidation>
    <dataValidation type="whole" operator="greaterThanOrEqual" allowBlank="1" showInputMessage="1" showErrorMessage="1" error="整数以外は入力できません。" sqref="F26:K26 F27:H27 F28:I28" xr:uid="{00000000-0002-0000-0400-000001000000}">
      <formula1>0</formula1>
    </dataValidation>
  </dataValidations>
  <pageMargins left="0.59055118110236227" right="0.59055118110236227" top="0.39370078740157483" bottom="0.39370078740157483" header="0.51181102362204722" footer="0.27559055118110237"/>
  <pageSetup paperSize="9" scale="83" orientation="landscape" r:id="rId1"/>
  <headerFooter alignWithMargins="0">
    <oddFooter>&amp;C&amp;10&amp;A&amp;R&amp;8令和６年度児童生徒の問題行動・不登校等生徒指導上の諸課題に関する調査</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68" id="{2A3D15EC-924E-4BC1-BEAF-55F908ABB788}">
            <xm:f>OR(基本情報!$D$12="小学校",基本情報!$D$12="義務教育学校")</xm:f>
            <x14:dxf>
              <fill>
                <patternFill>
                  <bgColor rgb="FFFFFF99"/>
                </patternFill>
              </fill>
            </x14:dxf>
          </x14:cfRule>
          <xm:sqref>L3:M7 N3 J4:K7 F26:K26</xm:sqref>
        </x14:conditionalFormatting>
        <x14:conditionalFormatting xmlns:xm="http://schemas.microsoft.com/office/excel/2006/main">
          <x14:cfRule type="expression" priority="265" id="{55B61E65-4BB4-4094-97C3-7C018431F6E7}">
            <xm:f>OR(基本情報!$D$12="中学校",基本情報!$D$12="義務教育学校",基本情報!$D$12="中等教育学校")</xm:f>
            <x14:dxf>
              <fill>
                <patternFill>
                  <bgColor rgb="FFFFFF99"/>
                </patternFill>
              </fill>
            </x14:dxf>
          </x14:cfRule>
          <xm:sqref>L8:M12 N8:O8 J9:K12 F27:H27</xm:sqref>
        </x14:conditionalFormatting>
        <x14:conditionalFormatting xmlns:xm="http://schemas.microsoft.com/office/excel/2006/main">
          <x14:cfRule type="expression" priority="257" id="{6C1FC07E-3CF3-4B7A-9A13-194DC3CA7AF3}">
            <xm:f>OR(基本情報!$D$12="高等学校",基本情報!$D$12="中等教育学校")</xm:f>
            <x14:dxf>
              <fill>
                <patternFill>
                  <bgColor rgb="FFFFFF99"/>
                </patternFill>
              </fill>
            </x14:dxf>
          </x14:cfRule>
          <xm:sqref>L13:P13 J14:M17 F28:I28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D594-D28B-4161-9BB6-39590D52AC20}">
  <sheetPr>
    <tabColor rgb="FFCCECFF"/>
    <pageSetUpPr fitToPage="1"/>
  </sheetPr>
  <dimension ref="A1:Y34"/>
  <sheetViews>
    <sheetView showGridLines="0" view="pageBreakPreview" zoomScale="85" zoomScaleNormal="100" zoomScaleSheetLayoutView="85" workbookViewId="0">
      <selection activeCell="H4" sqref="H4"/>
    </sheetView>
  </sheetViews>
  <sheetFormatPr defaultColWidth="9" defaultRowHeight="10.8"/>
  <cols>
    <col min="1" max="1" width="12" style="1" customWidth="1"/>
    <col min="2" max="7" width="6.6640625" style="1" customWidth="1"/>
    <col min="8" max="10" width="18.6640625" style="1" customWidth="1"/>
    <col min="11" max="11" width="18.77734375" style="1" customWidth="1"/>
    <col min="12" max="13" width="6.6640625" style="1" customWidth="1"/>
    <col min="14" max="14" width="9.6640625" style="1" customWidth="1"/>
    <col min="15" max="20" width="5.6640625" style="1" customWidth="1"/>
    <col min="21" max="21" width="5.6640625" style="1" hidden="1" customWidth="1"/>
    <col min="22" max="22" width="12" style="1" hidden="1" customWidth="1"/>
    <col min="23" max="23" width="58.33203125" style="1" hidden="1" customWidth="1"/>
    <col min="24" max="25" width="0" style="1" hidden="1" customWidth="1"/>
    <col min="26" max="28" width="9" style="1"/>
    <col min="29" max="29" width="12.6640625" style="1" customWidth="1"/>
    <col min="30" max="16384" width="9" style="1"/>
  </cols>
  <sheetData>
    <row r="1" spans="1:25" ht="15" customHeight="1">
      <c r="A1" s="71" t="s">
        <v>109558</v>
      </c>
      <c r="B1" s="35"/>
      <c r="C1" s="35"/>
      <c r="D1" s="35"/>
      <c r="E1" s="35"/>
      <c r="F1" s="35"/>
      <c r="G1" s="35"/>
      <c r="H1" s="35"/>
      <c r="I1" s="35"/>
      <c r="J1" s="35"/>
      <c r="K1" s="35"/>
      <c r="L1" s="35"/>
      <c r="M1" s="35"/>
    </row>
    <row r="2" spans="1:25" ht="17.25" customHeight="1" thickBot="1">
      <c r="A2" s="71"/>
      <c r="B2" s="35"/>
      <c r="C2" s="35"/>
      <c r="D2" s="35"/>
      <c r="E2" s="35"/>
      <c r="F2" s="35"/>
      <c r="G2" s="35"/>
      <c r="H2" s="35"/>
      <c r="I2" s="35"/>
      <c r="J2" s="274" t="s">
        <v>109498</v>
      </c>
      <c r="K2" s="35"/>
      <c r="L2" s="35"/>
      <c r="M2" s="35"/>
      <c r="V2" s="2" t="s">
        <v>109559</v>
      </c>
      <c r="W2" s="1" t="s">
        <v>109512</v>
      </c>
      <c r="X2" s="2" t="s">
        <v>109560</v>
      </c>
      <c r="Y2" s="2" t="s">
        <v>109561</v>
      </c>
    </row>
    <row r="3" spans="1:25" ht="24.9" customHeight="1" thickTop="1" thickBot="1">
      <c r="A3" s="1660" t="s">
        <v>109562</v>
      </c>
      <c r="B3" s="1680"/>
      <c r="C3" s="1680"/>
      <c r="D3" s="1680"/>
      <c r="E3" s="1680"/>
      <c r="F3" s="1680"/>
      <c r="G3" s="1681"/>
      <c r="H3" s="944" t="s">
        <v>109563</v>
      </c>
      <c r="I3" s="944" t="s">
        <v>109564</v>
      </c>
      <c r="J3" s="944" t="s">
        <v>109565</v>
      </c>
      <c r="K3" s="525"/>
      <c r="L3" s="35"/>
      <c r="M3" s="35"/>
      <c r="N3" s="406" t="str">
        <f>IF(AND(O3="",O4="",O5="",O6="",O7=""),"","エラー")</f>
        <v/>
      </c>
      <c r="O3" s="49" t="str">
        <f>IF(SUM(W3:W6)&gt;0,W10,"")</f>
        <v/>
      </c>
      <c r="U3" s="32" t="s">
        <v>109515</v>
      </c>
      <c r="V3" s="941">
        <f>IF(MAX(H4:H7,H9:H14,H16:H23)&gt;学校2頁!J3,1,0)</f>
        <v>0</v>
      </c>
      <c r="W3" s="941">
        <f>IF(AND(AND(基本情報!$D$12&lt;&gt;"小学校",基本情報!$D$12&lt;&gt;"義務教育学校"),MAX(H4:H25)&gt;0),1,0)</f>
        <v>0</v>
      </c>
      <c r="X3" s="941">
        <f>IF(AND(基本情報!$D$14="公立",H9&gt;0),1,0)</f>
        <v>0</v>
      </c>
      <c r="Y3" s="941">
        <f>IF(AND(基本情報!$D$14&lt;&gt;"公立",MAX(H12:I12)&gt;0),1,0)</f>
        <v>0</v>
      </c>
    </row>
    <row r="4" spans="1:25" ht="21.9" customHeight="1" thickTop="1">
      <c r="A4" s="1677" t="s">
        <v>109566</v>
      </c>
      <c r="B4" s="1682"/>
      <c r="C4" s="1682"/>
      <c r="D4" s="1682"/>
      <c r="E4" s="1682"/>
      <c r="F4" s="1682"/>
      <c r="G4" s="1683"/>
      <c r="H4" s="1281"/>
      <c r="I4" s="1281"/>
      <c r="J4" s="1281"/>
      <c r="K4" s="292"/>
      <c r="L4" s="35"/>
      <c r="M4" s="35"/>
      <c r="O4" s="49" t="str">
        <f>IF(SUM(V3:V6)&gt;0,V7,"")</f>
        <v/>
      </c>
      <c r="U4" s="32" t="s">
        <v>109524</v>
      </c>
      <c r="V4" s="751">
        <f>IF(MAX(I4:I7,I9:I14,I16:I23)&gt;学校2頁!J8,1,0)</f>
        <v>0</v>
      </c>
      <c r="W4" s="751">
        <f>IF(AND(AND(基本情報!$D$12&lt;&gt;"中学校",基本情報!$D$12&lt;&gt;"義務教育学校",基本情報!$D$12&lt;&gt;"中等教育学校"),MAX(I4:I25)&gt;0),1,0)</f>
        <v>0</v>
      </c>
      <c r="X4" s="751"/>
      <c r="Y4" s="751"/>
    </row>
    <row r="5" spans="1:25" ht="21.9" customHeight="1">
      <c r="A5" s="1677" t="s">
        <v>109567</v>
      </c>
      <c r="B5" s="1682"/>
      <c r="C5" s="1682"/>
      <c r="D5" s="1682"/>
      <c r="E5" s="1682"/>
      <c r="F5" s="1682"/>
      <c r="G5" s="1683"/>
      <c r="H5" s="1281"/>
      <c r="I5" s="1281"/>
      <c r="J5" s="1281"/>
      <c r="K5" s="292"/>
      <c r="L5" s="35"/>
      <c r="M5" s="35"/>
      <c r="O5" s="49" t="str">
        <f>IF(SUM(V3:V6)&gt;0,V9,"")</f>
        <v/>
      </c>
      <c r="U5" s="32" t="s">
        <v>109525</v>
      </c>
      <c r="V5" s="751">
        <f>IF(MAX(J4:J7,J9:J14,J16:J23)&gt;学校2頁!J13,1,0)</f>
        <v>0</v>
      </c>
      <c r="W5" s="751">
        <f>IF(AND(AND(基本情報!$D$12&lt;&gt;"高等学校",基本情報!$D$12&lt;&gt;"中等教育学校"),MAX(J4:J25)&gt;0),1,0)</f>
        <v>0</v>
      </c>
      <c r="X5" s="751"/>
      <c r="Y5" s="751"/>
    </row>
    <row r="6" spans="1:25" ht="21.9" customHeight="1">
      <c r="A6" s="1677" t="s">
        <v>109568</v>
      </c>
      <c r="B6" s="1682"/>
      <c r="C6" s="1682"/>
      <c r="D6" s="1682"/>
      <c r="E6" s="1682"/>
      <c r="F6" s="1682"/>
      <c r="G6" s="1683"/>
      <c r="H6" s="1281"/>
      <c r="I6" s="1281"/>
      <c r="J6" s="1281"/>
      <c r="K6" s="292"/>
      <c r="L6" s="35"/>
      <c r="M6" s="35"/>
      <c r="O6" s="49" t="str">
        <f>IF(SUM(X3:X6)&gt;0,X11,"")</f>
        <v/>
      </c>
      <c r="U6" s="32"/>
      <c r="V6" s="747"/>
      <c r="W6" s="747"/>
      <c r="X6" s="747"/>
      <c r="Y6" s="747"/>
    </row>
    <row r="7" spans="1:25" ht="21.9" customHeight="1">
      <c r="A7" s="1684" t="s">
        <v>109569</v>
      </c>
      <c r="B7" s="1685"/>
      <c r="C7" s="1685"/>
      <c r="D7" s="1685"/>
      <c r="E7" s="1685"/>
      <c r="F7" s="1685"/>
      <c r="G7" s="1686"/>
      <c r="H7" s="1282"/>
      <c r="I7" s="1282"/>
      <c r="J7" s="1282"/>
      <c r="K7" s="292"/>
      <c r="L7" s="35"/>
      <c r="M7" s="35"/>
      <c r="O7" s="49" t="str">
        <f>IF(SUM(Y3)&gt;0,Y12,"")</f>
        <v/>
      </c>
      <c r="V7" s="1" t="s">
        <v>109570</v>
      </c>
    </row>
    <row r="8" spans="1:25" ht="21.9" customHeight="1">
      <c r="A8" s="1695" t="s">
        <v>109571</v>
      </c>
      <c r="B8" s="1696"/>
      <c r="C8" s="1696"/>
      <c r="D8" s="1696"/>
      <c r="E8" s="1696"/>
      <c r="F8" s="1696"/>
      <c r="G8" s="1697"/>
      <c r="H8" s="965">
        <f>SUM(H4:H7)</f>
        <v>0</v>
      </c>
      <c r="I8" s="946">
        <f>SUM(I4:I7)</f>
        <v>0</v>
      </c>
      <c r="J8" s="946">
        <f>SUM(J4:J7)</f>
        <v>0</v>
      </c>
      <c r="K8" s="292"/>
      <c r="L8" s="35"/>
      <c r="M8" s="35"/>
      <c r="O8" s="49"/>
    </row>
    <row r="9" spans="1:25" ht="21.9" customHeight="1">
      <c r="A9" s="1687" t="s">
        <v>109572</v>
      </c>
      <c r="B9" s="1689" t="s">
        <v>109573</v>
      </c>
      <c r="C9" s="1689"/>
      <c r="D9" s="1689"/>
      <c r="E9" s="1689"/>
      <c r="F9" s="1689"/>
      <c r="G9" s="1690"/>
      <c r="H9" s="1283"/>
      <c r="I9" s="1284"/>
      <c r="J9" s="1284"/>
      <c r="K9" s="292"/>
      <c r="L9" s="35"/>
      <c r="M9" s="35"/>
      <c r="V9" s="1" t="s">
        <v>109574</v>
      </c>
    </row>
    <row r="10" spans="1:25" ht="21.9" customHeight="1">
      <c r="A10" s="1688"/>
      <c r="B10" s="1667" t="s">
        <v>109575</v>
      </c>
      <c r="C10" s="1667"/>
      <c r="D10" s="1667"/>
      <c r="E10" s="1667"/>
      <c r="F10" s="1667"/>
      <c r="G10" s="1668"/>
      <c r="H10" s="1281"/>
      <c r="I10" s="1281"/>
      <c r="J10" s="1281"/>
      <c r="K10" s="292"/>
      <c r="L10" s="35"/>
      <c r="M10" s="35"/>
      <c r="P10" s="117"/>
      <c r="Q10" s="117"/>
      <c r="R10" s="117"/>
      <c r="W10" s="18" t="s">
        <v>109542</v>
      </c>
    </row>
    <row r="11" spans="1:25" ht="21.9" customHeight="1">
      <c r="A11" s="1677" t="s">
        <v>109576</v>
      </c>
      <c r="B11" s="1667"/>
      <c r="C11" s="1667"/>
      <c r="D11" s="1667"/>
      <c r="E11" s="1667"/>
      <c r="F11" s="1667"/>
      <c r="G11" s="1668"/>
      <c r="H11" s="1286"/>
      <c r="I11" s="1287"/>
      <c r="J11" s="1281"/>
      <c r="K11" s="292"/>
      <c r="L11" s="35"/>
      <c r="M11" s="35"/>
      <c r="P11" s="117"/>
      <c r="Q11" s="117"/>
      <c r="R11" s="117"/>
      <c r="X11" s="1" t="s">
        <v>109577</v>
      </c>
    </row>
    <row r="12" spans="1:25" ht="21.9" customHeight="1">
      <c r="A12" s="1677" t="s">
        <v>109578</v>
      </c>
      <c r="B12" s="1682"/>
      <c r="C12" s="1682"/>
      <c r="D12" s="1682"/>
      <c r="E12" s="1682"/>
      <c r="F12" s="1682"/>
      <c r="G12" s="1683"/>
      <c r="H12" s="1281"/>
      <c r="I12" s="1281"/>
      <c r="J12" s="1287"/>
      <c r="K12" s="292"/>
      <c r="L12" s="35"/>
      <c r="M12" s="35"/>
      <c r="Y12" s="1" t="s">
        <v>109579</v>
      </c>
    </row>
    <row r="13" spans="1:25" ht="21.9" customHeight="1">
      <c r="A13" s="1677" t="s">
        <v>109580</v>
      </c>
      <c r="B13" s="1667"/>
      <c r="C13" s="1667"/>
      <c r="D13" s="1667"/>
      <c r="E13" s="1667"/>
      <c r="F13" s="1667"/>
      <c r="G13" s="1668"/>
      <c r="H13" s="1286"/>
      <c r="I13" s="1287"/>
      <c r="J13" s="1281"/>
      <c r="K13" s="292"/>
      <c r="L13" s="35"/>
      <c r="M13" s="526"/>
      <c r="N13" s="30"/>
    </row>
    <row r="14" spans="1:25" ht="21.9" customHeight="1">
      <c r="A14" s="1684" t="s">
        <v>109581</v>
      </c>
      <c r="B14" s="1691"/>
      <c r="C14" s="1691"/>
      <c r="D14" s="1691"/>
      <c r="E14" s="1691"/>
      <c r="F14" s="1691"/>
      <c r="G14" s="1673"/>
      <c r="H14" s="1282"/>
      <c r="I14" s="1282"/>
      <c r="J14" s="1282"/>
      <c r="K14" s="1285"/>
      <c r="L14" s="35"/>
      <c r="M14" s="35"/>
    </row>
    <row r="15" spans="1:25" ht="21.9" customHeight="1">
      <c r="A15" s="1695" t="s">
        <v>109582</v>
      </c>
      <c r="B15" s="1698"/>
      <c r="C15" s="1698"/>
      <c r="D15" s="1698"/>
      <c r="E15" s="1698"/>
      <c r="F15" s="1698"/>
      <c r="G15" s="1699"/>
      <c r="H15" s="1288">
        <f>SUM(H9:H14)</f>
        <v>0</v>
      </c>
      <c r="I15" s="1288">
        <f>SUM(I9:I14)</f>
        <v>0</v>
      </c>
      <c r="J15" s="1288">
        <f>SUM(J9:J14)</f>
        <v>0</v>
      </c>
      <c r="K15" s="1285"/>
      <c r="L15" s="35"/>
      <c r="M15" s="35"/>
    </row>
    <row r="16" spans="1:25" ht="21.9" customHeight="1">
      <c r="A16" s="1692" t="s">
        <v>109583</v>
      </c>
      <c r="B16" s="1693"/>
      <c r="C16" s="1693"/>
      <c r="D16" s="1693"/>
      <c r="E16" s="1693"/>
      <c r="F16" s="1693"/>
      <c r="G16" s="1694"/>
      <c r="H16" s="1284"/>
      <c r="I16" s="1284"/>
      <c r="J16" s="1284"/>
      <c r="K16" s="1285"/>
      <c r="L16" s="35"/>
      <c r="M16" s="35"/>
    </row>
    <row r="17" spans="1:18" ht="21.9" customHeight="1">
      <c r="A17" s="1677" t="s">
        <v>109584</v>
      </c>
      <c r="B17" s="1678"/>
      <c r="C17" s="1678"/>
      <c r="D17" s="1678"/>
      <c r="E17" s="1678"/>
      <c r="F17" s="1678"/>
      <c r="G17" s="1679"/>
      <c r="H17" s="1281"/>
      <c r="I17" s="1281"/>
      <c r="J17" s="1281"/>
      <c r="K17" s="1285"/>
      <c r="L17" s="35"/>
      <c r="M17" s="35"/>
    </row>
    <row r="18" spans="1:18" ht="21.9" customHeight="1">
      <c r="A18" s="1663" t="s">
        <v>109585</v>
      </c>
      <c r="B18" s="1666" t="s">
        <v>109586</v>
      </c>
      <c r="C18" s="1667"/>
      <c r="D18" s="1667"/>
      <c r="E18" s="1667"/>
      <c r="F18" s="1667"/>
      <c r="G18" s="1668"/>
      <c r="H18" s="1281"/>
      <c r="I18" s="1281"/>
      <c r="J18" s="1281"/>
      <c r="K18" s="292"/>
      <c r="L18" s="35"/>
      <c r="M18" s="35"/>
    </row>
    <row r="19" spans="1:18" ht="21.9" customHeight="1">
      <c r="A19" s="1664"/>
      <c r="B19" s="1666" t="s">
        <v>109587</v>
      </c>
      <c r="C19" s="1667"/>
      <c r="D19" s="1667"/>
      <c r="E19" s="1667"/>
      <c r="F19" s="1667"/>
      <c r="G19" s="1668"/>
      <c r="H19" s="1281"/>
      <c r="I19" s="1281"/>
      <c r="J19" s="1281"/>
      <c r="K19" s="292"/>
      <c r="L19" s="35"/>
      <c r="M19" s="35"/>
    </row>
    <row r="20" spans="1:18" ht="21.9" customHeight="1">
      <c r="A20" s="1664"/>
      <c r="B20" s="1674" t="s">
        <v>110859</v>
      </c>
      <c r="C20" s="1675"/>
      <c r="D20" s="1675"/>
      <c r="E20" s="1675"/>
      <c r="F20" s="1675"/>
      <c r="G20" s="1676"/>
      <c r="H20" s="1281"/>
      <c r="I20" s="1281"/>
      <c r="J20" s="1281"/>
      <c r="K20" s="292"/>
      <c r="L20" s="35"/>
      <c r="M20" s="35"/>
    </row>
    <row r="21" spans="1:18" ht="21.9" customHeight="1">
      <c r="A21" s="1664"/>
      <c r="B21" s="1666" t="s">
        <v>110860</v>
      </c>
      <c r="C21" s="1669"/>
      <c r="D21" s="1669"/>
      <c r="E21" s="1669"/>
      <c r="F21" s="1669"/>
      <c r="G21" s="1670"/>
      <c r="H21" s="1281"/>
      <c r="I21" s="1281"/>
      <c r="J21" s="1281"/>
      <c r="K21" s="292"/>
      <c r="L21" s="35"/>
      <c r="M21" s="35"/>
    </row>
    <row r="22" spans="1:18" ht="21.9" customHeight="1">
      <c r="A22" s="1664"/>
      <c r="B22" s="1666" t="s">
        <v>110861</v>
      </c>
      <c r="C22" s="1667"/>
      <c r="D22" s="1667"/>
      <c r="E22" s="1667"/>
      <c r="F22" s="1667"/>
      <c r="G22" s="1668"/>
      <c r="H22" s="1281"/>
      <c r="I22" s="1281"/>
      <c r="J22" s="1281"/>
      <c r="K22" s="292"/>
      <c r="L22" s="35"/>
      <c r="M22" s="35"/>
    </row>
    <row r="23" spans="1:18" ht="21.9" customHeight="1">
      <c r="A23" s="1665"/>
      <c r="B23" s="1671" t="s">
        <v>110862</v>
      </c>
      <c r="C23" s="1672"/>
      <c r="D23" s="1672"/>
      <c r="E23" s="1672"/>
      <c r="F23" s="1672"/>
      <c r="G23" s="1673"/>
      <c r="H23" s="1282"/>
      <c r="I23" s="1282"/>
      <c r="J23" s="1282"/>
      <c r="K23" s="292"/>
      <c r="L23" s="35"/>
      <c r="M23" s="35"/>
    </row>
    <row r="24" spans="1:18" ht="21.9" customHeight="1">
      <c r="A24" s="1653" t="s">
        <v>109591</v>
      </c>
      <c r="B24" s="1654"/>
      <c r="C24" s="1654"/>
      <c r="D24" s="1654"/>
      <c r="E24" s="1654"/>
      <c r="F24" s="1654"/>
      <c r="G24" s="1655"/>
      <c r="H24" s="322">
        <f>SUM(H16:H23)</f>
        <v>0</v>
      </c>
      <c r="I24" s="322">
        <f>SUM(I16:I23)</f>
        <v>0</v>
      </c>
      <c r="J24" s="322">
        <f>SUM(J16:J23)</f>
        <v>0</v>
      </c>
      <c r="K24" s="292"/>
      <c r="L24" s="35"/>
      <c r="M24" s="35"/>
    </row>
    <row r="25" spans="1:18" ht="24.9" customHeight="1">
      <c r="A25" s="1660" t="s">
        <v>149</v>
      </c>
      <c r="B25" s="1661"/>
      <c r="C25" s="1661"/>
      <c r="D25" s="1661"/>
      <c r="E25" s="1661"/>
      <c r="F25" s="1661"/>
      <c r="G25" s="1662"/>
      <c r="H25" s="946">
        <f>SUM(H8,H15,H24)</f>
        <v>0</v>
      </c>
      <c r="I25" s="946">
        <f>SUM(I8,I15,I24)</f>
        <v>0</v>
      </c>
      <c r="J25" s="946">
        <f>SUM(J8,J15,J24)</f>
        <v>0</v>
      </c>
      <c r="K25" s="292"/>
      <c r="L25" s="35"/>
      <c r="M25" s="35"/>
    </row>
    <row r="26" spans="1:18" ht="15.75" customHeight="1">
      <c r="A26" s="947" t="s">
        <v>109526</v>
      </c>
      <c r="B26" s="1656" t="s">
        <v>109592</v>
      </c>
      <c r="C26" s="1656"/>
      <c r="D26" s="1656"/>
      <c r="E26" s="1656"/>
      <c r="F26" s="1656"/>
      <c r="G26" s="1656"/>
      <c r="H26" s="1656"/>
      <c r="I26" s="1656"/>
      <c r="J26" s="1656"/>
      <c r="K26" s="1656"/>
      <c r="L26" s="1656"/>
      <c r="M26" s="1656"/>
    </row>
    <row r="27" spans="1:18" ht="15.75" customHeight="1">
      <c r="A27" s="442" t="s">
        <v>109529</v>
      </c>
      <c r="B27" s="1657" t="s">
        <v>109593</v>
      </c>
      <c r="C27" s="1657"/>
      <c r="D27" s="1657"/>
      <c r="E27" s="1657"/>
      <c r="F27" s="1657"/>
      <c r="G27" s="1657"/>
      <c r="H27" s="1657"/>
      <c r="I27" s="1657"/>
      <c r="J27" s="1657"/>
      <c r="K27" s="1657"/>
      <c r="L27" s="1657"/>
      <c r="M27" s="1657"/>
    </row>
    <row r="28" spans="1:18" ht="15.75" customHeight="1">
      <c r="A28" s="442" t="s">
        <v>109534</v>
      </c>
      <c r="B28" s="718" t="s">
        <v>109594</v>
      </c>
      <c r="C28" s="719"/>
      <c r="D28" s="719"/>
      <c r="E28" s="719"/>
      <c r="F28" s="719"/>
      <c r="G28" s="719"/>
      <c r="H28" s="719"/>
      <c r="I28" s="719"/>
      <c r="J28" s="719"/>
      <c r="K28" s="719"/>
      <c r="L28" s="719"/>
      <c r="M28" s="719"/>
    </row>
    <row r="29" spans="1:18" ht="29.25" customHeight="1">
      <c r="A29" s="442" t="s">
        <v>109537</v>
      </c>
      <c r="B29" s="1657" t="s">
        <v>109595</v>
      </c>
      <c r="C29" s="1657"/>
      <c r="D29" s="1657"/>
      <c r="E29" s="1657"/>
      <c r="F29" s="1657"/>
      <c r="G29" s="1657"/>
      <c r="H29" s="1657"/>
      <c r="I29" s="1657"/>
      <c r="J29" s="1657"/>
      <c r="K29" s="1657"/>
      <c r="L29" s="1657"/>
      <c r="M29" s="1657"/>
      <c r="N29" s="709"/>
    </row>
    <row r="30" spans="1:18" ht="46.95" customHeight="1">
      <c r="A30" s="442" t="s">
        <v>109596</v>
      </c>
      <c r="B30" s="1657" t="s">
        <v>109597</v>
      </c>
      <c r="C30" s="1657"/>
      <c r="D30" s="1657"/>
      <c r="E30" s="1657"/>
      <c r="F30" s="1657"/>
      <c r="G30" s="1657"/>
      <c r="H30" s="1657"/>
      <c r="I30" s="1657"/>
      <c r="J30" s="1657"/>
      <c r="K30" s="1657"/>
      <c r="L30" s="1657"/>
      <c r="M30" s="1657"/>
      <c r="N30" s="709"/>
      <c r="O30" s="2"/>
      <c r="P30" s="2"/>
    </row>
    <row r="31" spans="1:18" ht="15" customHeight="1">
      <c r="A31" s="442" t="s">
        <v>109598</v>
      </c>
      <c r="B31" s="1657" t="s">
        <v>109599</v>
      </c>
      <c r="C31" s="1657"/>
      <c r="D31" s="1657"/>
      <c r="E31" s="1657"/>
      <c r="F31" s="1657"/>
      <c r="G31" s="1657"/>
      <c r="H31" s="1657"/>
      <c r="I31" s="1657"/>
      <c r="J31" s="1657"/>
      <c r="K31" s="1657"/>
      <c r="L31" s="1657"/>
      <c r="M31" s="1657"/>
      <c r="N31" s="709"/>
      <c r="O31" s="709"/>
      <c r="P31" s="709"/>
      <c r="Q31" s="709"/>
      <c r="R31" s="2"/>
    </row>
    <row r="32" spans="1:18" ht="15.75" customHeight="1">
      <c r="A32" s="442" t="s">
        <v>109600</v>
      </c>
      <c r="B32" s="1656" t="s">
        <v>109601</v>
      </c>
      <c r="C32" s="1656"/>
      <c r="D32" s="1656"/>
      <c r="E32" s="1656"/>
      <c r="F32" s="1656"/>
      <c r="G32" s="1656"/>
      <c r="H32" s="1656"/>
      <c r="I32" s="1656"/>
      <c r="J32" s="1656"/>
      <c r="K32" s="1656"/>
      <c r="L32" s="1656"/>
      <c r="M32" s="1656"/>
    </row>
    <row r="33" spans="1:16" ht="24.9" customHeight="1">
      <c r="A33" s="442" t="s">
        <v>109602</v>
      </c>
      <c r="B33" s="1657" t="s">
        <v>109603</v>
      </c>
      <c r="C33" s="1657"/>
      <c r="D33" s="1657"/>
      <c r="E33" s="1657"/>
      <c r="F33" s="1657"/>
      <c r="G33" s="1657"/>
      <c r="H33" s="1657"/>
      <c r="I33" s="1657"/>
      <c r="J33" s="1657"/>
      <c r="K33" s="1657"/>
      <c r="L33" s="1657"/>
      <c r="M33" s="1657"/>
      <c r="N33" s="710"/>
      <c r="O33" s="730"/>
      <c r="P33" s="730"/>
    </row>
    <row r="34" spans="1:16" ht="20.100000000000001" customHeight="1">
      <c r="A34" s="497"/>
      <c r="B34" s="1658"/>
      <c r="C34" s="1659"/>
      <c r="D34" s="1659"/>
      <c r="E34" s="1659"/>
      <c r="F34" s="1659"/>
      <c r="G34" s="1659"/>
      <c r="H34" s="1659"/>
      <c r="I34" s="1659"/>
      <c r="J34" s="1659"/>
      <c r="K34" s="1659"/>
      <c r="L34" s="1659"/>
      <c r="M34" s="1659"/>
    </row>
  </sheetData>
  <sheetProtection algorithmName="SHA-512" hashValue="MgWx/IXqxS5nbuCZrznpvO5XPzS6rDXEssodVvmA5NibBpMBea+uKhNQ/EGA2dD5sNReoRfrR+uqf1DMZCF9Ew==" saltValue="xfEmOxvFzYrkRaFqtiNKbw==" spinCount="100000" sheet="1" selectLockedCells="1"/>
  <mergeCells count="33">
    <mergeCell ref="A17:G17"/>
    <mergeCell ref="A3:G3"/>
    <mergeCell ref="A4:G4"/>
    <mergeCell ref="A5:G5"/>
    <mergeCell ref="A6:G6"/>
    <mergeCell ref="A7:G7"/>
    <mergeCell ref="A9:A10"/>
    <mergeCell ref="B9:G9"/>
    <mergeCell ref="B10:G10"/>
    <mergeCell ref="A11:G11"/>
    <mergeCell ref="A12:G12"/>
    <mergeCell ref="A13:G13"/>
    <mergeCell ref="A14:G14"/>
    <mergeCell ref="A16:G16"/>
    <mergeCell ref="A8:G8"/>
    <mergeCell ref="A15:G15"/>
    <mergeCell ref="A18:A23"/>
    <mergeCell ref="B18:G18"/>
    <mergeCell ref="B19:G19"/>
    <mergeCell ref="B21:G21"/>
    <mergeCell ref="B22:G22"/>
    <mergeCell ref="B23:G23"/>
    <mergeCell ref="B20:G20"/>
    <mergeCell ref="A24:G24"/>
    <mergeCell ref="B32:M32"/>
    <mergeCell ref="B33:M33"/>
    <mergeCell ref="B34:M34"/>
    <mergeCell ref="A25:G25"/>
    <mergeCell ref="B26:M26"/>
    <mergeCell ref="B27:M27"/>
    <mergeCell ref="B29:M29"/>
    <mergeCell ref="B30:M30"/>
    <mergeCell ref="B31:M31"/>
  </mergeCells>
  <phoneticPr fontId="9"/>
  <dataValidations count="1">
    <dataValidation type="whole" operator="greaterThanOrEqual" allowBlank="1" showInputMessage="1" showErrorMessage="1" error="整数以外は入力できません。" sqref="H4:J10 H14:I15 J11 H16:J24 H12:I12 J13:J15" xr:uid="{75A7B8D6-01EC-44AF-8D86-EFB527F1CF4A}">
      <formula1>0</formula1>
    </dataValidation>
  </dataValidations>
  <pageMargins left="0.59055118110236227" right="0.59055118110236227" top="0.39370078740157483" bottom="0.39370078740157483" header="0.51181102362204722" footer="0.27559055118110237"/>
  <pageSetup paperSize="9" scale="78" orientation="landscape" r:id="rId1"/>
  <headerFooter alignWithMargins="0">
    <oddFooter>&amp;C&amp;10&amp;A&amp;R&amp;8令和６年度児童生徒の問題行動・不登校等生徒指導上の諸課題に関する調査</oddFooter>
  </headerFooter>
  <drawing r:id="rId2"/>
  <extLst>
    <ext xmlns:x14="http://schemas.microsoft.com/office/spreadsheetml/2009/9/main" uri="{78C0D931-6437-407d-A8EE-F0AAD7539E65}">
      <x14:conditionalFormattings>
        <x14:conditionalFormatting xmlns:xm="http://schemas.microsoft.com/office/excel/2006/main">
          <x14:cfRule type="cellIs" priority="2" operator="greaterThan" id="{E1227DDD-8421-4F9B-8158-5A60BFF28BD8}">
            <xm:f>学校2頁!$J$3</xm:f>
            <x14:dxf>
              <fill>
                <patternFill>
                  <bgColor rgb="FFFF0000"/>
                </patternFill>
              </fill>
            </x14:dxf>
          </x14:cfRule>
          <xm:sqref>H4:H7 H9:H14 H16:H23</xm:sqref>
        </x14:conditionalFormatting>
        <x14:conditionalFormatting xmlns:xm="http://schemas.microsoft.com/office/excel/2006/main">
          <x14:cfRule type="expression" priority="7" id="{FFBC340D-956D-405F-98E8-9476540CE3BC}">
            <xm:f>学校2頁!$H$3&gt;0</xm:f>
            <x14:dxf>
              <font>
                <color theme="1"/>
              </font>
              <fill>
                <patternFill>
                  <bgColor rgb="FFFFFF99"/>
                </patternFill>
              </fill>
            </x14:dxf>
          </x14:cfRule>
          <xm:sqref>H4:H7 H10 H14 H16:H23</xm:sqref>
        </x14:conditionalFormatting>
        <x14:conditionalFormatting xmlns:xm="http://schemas.microsoft.com/office/excel/2006/main">
          <x14:cfRule type="expression" priority="10" id="{82E11FAC-B5C7-4064-A9A2-04F22CAC5E55}">
            <xm:f>AND(OR(基本情報!$D$14="国立",基本情報!$D$14="私立",基本情報!$E$20="都道府県立学校"),学校2頁!$H$3&gt;0)</xm:f>
            <x14:dxf>
              <fill>
                <patternFill>
                  <bgColor rgb="FFFFFF99"/>
                </patternFill>
              </fill>
            </x14:dxf>
          </x14:cfRule>
          <xm:sqref>H9</xm:sqref>
        </x14:conditionalFormatting>
        <x14:conditionalFormatting xmlns:xm="http://schemas.microsoft.com/office/excel/2006/main">
          <x14:cfRule type="expression" priority="9" id="{2636F2A9-D488-4343-89B3-5C23B5B385B1}">
            <xm:f>AND(基本情報!$D$14="公立",学校2頁!$H$3&gt;0)</xm:f>
            <x14:dxf>
              <fill>
                <patternFill>
                  <bgColor rgb="FFFFFF99"/>
                </patternFill>
              </fill>
            </x14:dxf>
          </x14:cfRule>
          <xm:sqref>H12</xm:sqref>
        </x14:conditionalFormatting>
        <x14:conditionalFormatting xmlns:xm="http://schemas.microsoft.com/office/excel/2006/main">
          <x14:cfRule type="expression" priority="6" id="{FDA56F26-2A7E-4B28-A583-45117B9B1484}">
            <xm:f>学校2頁!$H$8&gt;0</xm:f>
            <x14:dxf>
              <font>
                <color theme="1"/>
              </font>
              <fill>
                <patternFill>
                  <bgColor rgb="FFFFFF99"/>
                </patternFill>
              </fill>
            </x14:dxf>
          </x14:cfRule>
          <xm:sqref>I4:I7 I9:I10 I14 I16:I23</xm:sqref>
        </x14:conditionalFormatting>
        <x14:conditionalFormatting xmlns:xm="http://schemas.microsoft.com/office/excel/2006/main">
          <x14:cfRule type="cellIs" priority="1" operator="greaterThan" id="{0CDC4C51-BB16-48DD-825E-B82107E270FA}">
            <xm:f>学校2頁!$J$8</xm:f>
            <x14:dxf>
              <fill>
                <patternFill>
                  <bgColor rgb="FFFF0000"/>
                </patternFill>
              </fill>
            </x14:dxf>
          </x14:cfRule>
          <xm:sqref>I4:I7 I9:I14 I16:I23</xm:sqref>
        </x14:conditionalFormatting>
        <x14:conditionalFormatting xmlns:xm="http://schemas.microsoft.com/office/excel/2006/main">
          <x14:cfRule type="expression" priority="11" id="{8375EF97-5DE2-4FA4-BF75-592324AC3DF3}">
            <xm:f>AND(基本情報!$D$14="公立",学校2頁!$J$8&gt;0)</xm:f>
            <x14:dxf>
              <fill>
                <patternFill>
                  <bgColor rgb="FFFFFF99"/>
                </patternFill>
              </fill>
            </x14:dxf>
          </x14:cfRule>
          <xm:sqref>I12</xm:sqref>
        </x14:conditionalFormatting>
        <x14:conditionalFormatting xmlns:xm="http://schemas.microsoft.com/office/excel/2006/main">
          <x14:cfRule type="expression" priority="5" id="{365425AC-0697-4DC7-92C5-87A132D07DF2}">
            <xm:f>学校2頁!$H$13&gt;0</xm:f>
            <x14:dxf>
              <font>
                <color theme="1"/>
              </font>
              <fill>
                <patternFill>
                  <bgColor rgb="FFFFFF99"/>
                </patternFill>
              </fill>
            </x14:dxf>
          </x14:cfRule>
          <xm:sqref>J4:J7 J9:J11 J13:J14 J16:J23</xm:sqref>
        </x14:conditionalFormatting>
        <x14:conditionalFormatting xmlns:xm="http://schemas.microsoft.com/office/excel/2006/main">
          <x14:cfRule type="cellIs" priority="3" operator="greaterThan" id="{5E8D3011-81B0-4746-BFB9-215782C696D8}">
            <xm:f>学校2頁!$J$13</xm:f>
            <x14:dxf>
              <fill>
                <patternFill>
                  <bgColor rgb="FFFF0000"/>
                </patternFill>
              </fill>
            </x14:dxf>
          </x14:cfRule>
          <xm:sqref>J4:J7 J9:J14 J16:J23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CCECFF"/>
    <pageSetUpPr fitToPage="1"/>
  </sheetPr>
  <dimension ref="A1:AS41"/>
  <sheetViews>
    <sheetView showGridLines="0" view="pageBreakPreview" zoomScale="115" zoomScaleNormal="100" zoomScaleSheetLayoutView="115" workbookViewId="0">
      <selection activeCell="J15" sqref="J15:L15"/>
    </sheetView>
  </sheetViews>
  <sheetFormatPr defaultColWidth="9" defaultRowHeight="10.8"/>
  <cols>
    <col min="1" max="1" width="1.33203125" style="1" customWidth="1"/>
    <col min="2" max="2" width="8.6640625" style="1" customWidth="1"/>
    <col min="3" max="6" width="5.33203125" style="1" customWidth="1"/>
    <col min="7" max="9" width="6.33203125" style="1" customWidth="1"/>
    <col min="10" max="18" width="6.6640625" style="1" customWidth="1"/>
    <col min="19" max="29" width="4.6640625" style="1" customWidth="1"/>
    <col min="30" max="30" width="2.88671875" style="1" customWidth="1"/>
    <col min="31" max="31" width="5.33203125" style="1" customWidth="1"/>
    <col min="32" max="33" width="9.6640625" style="1" customWidth="1"/>
    <col min="34" max="34" width="1.33203125" style="1" customWidth="1"/>
    <col min="35" max="36" width="9.6640625" style="1" customWidth="1"/>
    <col min="37" max="37" width="11.6640625" style="1" hidden="1" customWidth="1"/>
    <col min="38" max="42" width="9" style="1" hidden="1" customWidth="1"/>
    <col min="43" max="43" width="0" style="1" hidden="1" customWidth="1"/>
    <col min="44" max="44" width="2.88671875" style="1" hidden="1" customWidth="1"/>
    <col min="45" max="45" width="0" style="1" hidden="1" customWidth="1"/>
    <col min="46" max="16384" width="9" style="1"/>
  </cols>
  <sheetData>
    <row r="1" spans="1:45" ht="13.2">
      <c r="A1" s="19" t="s">
        <v>109604</v>
      </c>
      <c r="C1" s="19" t="s">
        <v>109605</v>
      </c>
    </row>
    <row r="2" spans="1:45" ht="13.5" customHeight="1">
      <c r="B2" s="36" t="s">
        <v>109450</v>
      </c>
    </row>
    <row r="3" spans="1:45" ht="13.5" customHeight="1">
      <c r="B3" s="428" t="s">
        <v>109606</v>
      </c>
      <c r="C3" s="1700" t="s">
        <v>109607</v>
      </c>
      <c r="D3" s="1700"/>
      <c r="E3" s="1700"/>
      <c r="F3" s="1700"/>
      <c r="G3" s="1700"/>
      <c r="H3" s="1700"/>
      <c r="I3" s="1700"/>
      <c r="J3" s="1700"/>
      <c r="K3" s="1700"/>
      <c r="L3" s="1700"/>
      <c r="M3" s="1700"/>
      <c r="N3" s="1700"/>
      <c r="O3" s="1700"/>
      <c r="P3" s="1700"/>
      <c r="Q3" s="1700"/>
      <c r="R3" s="1700"/>
      <c r="S3" s="1700"/>
      <c r="T3" s="1700"/>
      <c r="U3" s="1700"/>
      <c r="V3" s="1700"/>
      <c r="W3" s="1700"/>
      <c r="X3" s="1700"/>
      <c r="Y3" s="1700"/>
      <c r="Z3" s="1700"/>
      <c r="AA3" s="1700"/>
      <c r="AB3" s="1700"/>
      <c r="AC3" s="1701"/>
      <c r="AD3" s="24"/>
    </row>
    <row r="4" spans="1:45" ht="59.25" customHeight="1">
      <c r="B4" s="1706" t="s">
        <v>109608</v>
      </c>
      <c r="C4" s="1576"/>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707"/>
      <c r="AD4" s="724"/>
      <c r="AE4" s="178"/>
    </row>
    <row r="5" spans="1:45" ht="49.95" customHeight="1">
      <c r="B5" s="427" t="s">
        <v>109554</v>
      </c>
      <c r="C5" s="1576" t="s">
        <v>109609</v>
      </c>
      <c r="D5" s="1576"/>
      <c r="E5" s="1576"/>
      <c r="F5" s="1576"/>
      <c r="G5" s="1576"/>
      <c r="H5" s="1576"/>
      <c r="I5" s="1576"/>
      <c r="J5" s="1576"/>
      <c r="K5" s="1576"/>
      <c r="L5" s="1576"/>
      <c r="M5" s="1576"/>
      <c r="N5" s="1576"/>
      <c r="O5" s="1576"/>
      <c r="P5" s="1576"/>
      <c r="Q5" s="1576"/>
      <c r="R5" s="1576"/>
      <c r="S5" s="1576"/>
      <c r="T5" s="1576"/>
      <c r="U5" s="1576"/>
      <c r="V5" s="1576"/>
      <c r="W5" s="1576"/>
      <c r="X5" s="1576"/>
      <c r="Y5" s="1576"/>
      <c r="Z5" s="1576"/>
      <c r="AA5" s="1576"/>
      <c r="AB5" s="1576"/>
      <c r="AC5" s="1707"/>
      <c r="AD5" s="724"/>
      <c r="AE5" s="178"/>
    </row>
    <row r="6" spans="1:45" ht="25.2" customHeight="1">
      <c r="B6" s="427" t="s">
        <v>109610</v>
      </c>
      <c r="C6" s="1576" t="s">
        <v>109611</v>
      </c>
      <c r="D6" s="1576"/>
      <c r="E6" s="1576"/>
      <c r="F6" s="1576"/>
      <c r="G6" s="1576"/>
      <c r="H6" s="1576"/>
      <c r="I6" s="1576"/>
      <c r="J6" s="1576"/>
      <c r="K6" s="1576"/>
      <c r="L6" s="1576"/>
      <c r="M6" s="1576"/>
      <c r="N6" s="1576"/>
      <c r="O6" s="1576"/>
      <c r="P6" s="1576"/>
      <c r="Q6" s="1576"/>
      <c r="R6" s="1576"/>
      <c r="S6" s="1576"/>
      <c r="T6" s="1576"/>
      <c r="U6" s="1576"/>
      <c r="V6" s="1576"/>
      <c r="W6" s="1576"/>
      <c r="X6" s="1576"/>
      <c r="Y6" s="1576"/>
      <c r="Z6" s="1576"/>
      <c r="AA6" s="1576"/>
      <c r="AB6" s="1576"/>
      <c r="AC6" s="1707"/>
      <c r="AD6" s="724"/>
      <c r="AE6" s="178"/>
    </row>
    <row r="7" spans="1:45" ht="15" customHeight="1">
      <c r="B7" s="527" t="s">
        <v>109612</v>
      </c>
      <c r="C7" s="1657" t="s">
        <v>109613</v>
      </c>
      <c r="D7" s="1657"/>
      <c r="E7" s="1657"/>
      <c r="F7" s="1657"/>
      <c r="G7" s="1657"/>
      <c r="H7" s="1657"/>
      <c r="I7" s="1657"/>
      <c r="J7" s="1657"/>
      <c r="K7" s="1657"/>
      <c r="L7" s="1657"/>
      <c r="M7" s="1657"/>
      <c r="N7" s="1657"/>
      <c r="O7" s="1657"/>
      <c r="P7" s="1657"/>
      <c r="Q7" s="1657"/>
      <c r="R7" s="1657"/>
      <c r="S7" s="1657"/>
      <c r="T7" s="1657"/>
      <c r="U7" s="1657"/>
      <c r="V7" s="1657"/>
      <c r="W7" s="1657"/>
      <c r="X7" s="1657"/>
      <c r="Y7" s="1657"/>
      <c r="Z7" s="1657"/>
      <c r="AA7" s="1657"/>
      <c r="AB7" s="1657"/>
      <c r="AC7" s="1708"/>
      <c r="AD7" s="724"/>
      <c r="AE7" s="178"/>
    </row>
    <row r="8" spans="1:45" ht="15" customHeight="1">
      <c r="B8" s="527" t="s">
        <v>109614</v>
      </c>
      <c r="C8" s="1657" t="s">
        <v>109615</v>
      </c>
      <c r="D8" s="1657"/>
      <c r="E8" s="1657"/>
      <c r="F8" s="1657"/>
      <c r="G8" s="1657"/>
      <c r="H8" s="1657"/>
      <c r="I8" s="1657"/>
      <c r="J8" s="1657"/>
      <c r="K8" s="1657"/>
      <c r="L8" s="1657"/>
      <c r="M8" s="1657"/>
      <c r="N8" s="1657"/>
      <c r="O8" s="1657"/>
      <c r="P8" s="1657"/>
      <c r="Q8" s="1657"/>
      <c r="R8" s="1657"/>
      <c r="S8" s="1657"/>
      <c r="T8" s="1657"/>
      <c r="U8" s="1657"/>
      <c r="V8" s="1657"/>
      <c r="W8" s="1657"/>
      <c r="X8" s="1657"/>
      <c r="Y8" s="1657"/>
      <c r="Z8" s="1657"/>
      <c r="AA8" s="1657"/>
      <c r="AB8" s="1657"/>
      <c r="AC8" s="1708"/>
      <c r="AD8" s="724"/>
      <c r="AE8" s="178"/>
    </row>
    <row r="9" spans="1:45" ht="40.200000000000003" customHeight="1" thickBot="1">
      <c r="B9" s="527" t="s">
        <v>109616</v>
      </c>
      <c r="C9" s="1657" t="s">
        <v>109617</v>
      </c>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c r="AB9" s="1657"/>
      <c r="AC9" s="1708"/>
      <c r="AD9" s="177"/>
      <c r="AE9"/>
      <c r="AL9" s="416" t="s">
        <v>109618</v>
      </c>
    </row>
    <row r="10" spans="1:45" ht="16.5" customHeight="1" thickBot="1">
      <c r="B10" s="528" t="s">
        <v>109481</v>
      </c>
      <c r="C10" s="1657" t="s">
        <v>109619</v>
      </c>
      <c r="D10" s="1702"/>
      <c r="E10" s="1702"/>
      <c r="F10" s="1702"/>
      <c r="G10" s="1702"/>
      <c r="H10" s="1702"/>
      <c r="I10" s="1702"/>
      <c r="J10" s="1702"/>
      <c r="K10" s="1702"/>
      <c r="L10" s="1702"/>
      <c r="M10" s="1702"/>
      <c r="N10" s="1702"/>
      <c r="O10" s="1702"/>
      <c r="P10" s="1702"/>
      <c r="Q10" s="1702"/>
      <c r="R10" s="1702"/>
      <c r="S10" s="1702"/>
      <c r="T10" s="1702"/>
      <c r="U10" s="1702"/>
      <c r="V10" s="1702"/>
      <c r="W10" s="1702"/>
      <c r="X10" s="1702"/>
      <c r="Y10" s="1702"/>
      <c r="Z10" s="1702"/>
      <c r="AA10" s="1702"/>
      <c r="AB10" s="1702"/>
      <c r="AC10" s="725"/>
      <c r="AD10" s="177"/>
      <c r="AE10"/>
      <c r="AL10" s="928" t="s">
        <v>109620</v>
      </c>
      <c r="AM10" s="928" t="s">
        <v>109621</v>
      </c>
      <c r="AN10" s="939" t="s">
        <v>109622</v>
      </c>
      <c r="AO10" s="417" t="s">
        <v>149</v>
      </c>
    </row>
    <row r="11" spans="1:45" ht="55.2" customHeight="1" thickBot="1">
      <c r="B11" s="529" t="s">
        <v>109483</v>
      </c>
      <c r="C11" s="1703" t="s">
        <v>109623</v>
      </c>
      <c r="D11" s="1704"/>
      <c r="E11" s="1704"/>
      <c r="F11" s="1704"/>
      <c r="G11" s="1704"/>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5"/>
      <c r="AD11" s="177"/>
      <c r="AE11"/>
      <c r="AL11" s="948">
        <f>IF(OR(基本情報!D12="高等学校",基本情報!D12="中等教育学校"),1,0)</f>
        <v>0</v>
      </c>
      <c r="AM11" s="948">
        <f>IF(OR(基本情報!E26="全定併置",基本情報!E26="全通併置",基本情報!E26="定通併置"),1,0)</f>
        <v>0</v>
      </c>
      <c r="AN11" s="949">
        <f>IF(基本情報!E26="全定通併置",2,0)</f>
        <v>0</v>
      </c>
      <c r="AO11" s="190">
        <f>SUM(AL11:AN11)</f>
        <v>0</v>
      </c>
      <c r="AP11" s="131" t="s">
        <v>109624</v>
      </c>
    </row>
    <row r="12" spans="1:45" ht="7.5" customHeight="1">
      <c r="B12" s="728"/>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34"/>
      <c r="AE12"/>
    </row>
    <row r="13" spans="1:45" ht="15" customHeight="1" thickBot="1">
      <c r="A13" s="18" t="s">
        <v>109625</v>
      </c>
      <c r="B13" s="71"/>
      <c r="C13" s="287"/>
      <c r="D13" s="287"/>
      <c r="E13" s="287"/>
      <c r="F13" s="287"/>
      <c r="G13" s="287"/>
      <c r="H13" s="287"/>
      <c r="I13" s="274" t="s">
        <v>109497</v>
      </c>
      <c r="J13" s="287"/>
      <c r="K13" s="287"/>
      <c r="L13" s="274" t="s">
        <v>109497</v>
      </c>
      <c r="M13" s="287"/>
      <c r="N13" s="287"/>
      <c r="O13" s="274" t="s">
        <v>109497</v>
      </c>
      <c r="P13" s="287"/>
      <c r="Q13" s="287"/>
      <c r="R13" s="274" t="s">
        <v>109498</v>
      </c>
      <c r="S13" s="287"/>
      <c r="T13" s="287"/>
      <c r="U13" s="287"/>
      <c r="V13" s="287"/>
      <c r="W13" s="287"/>
      <c r="X13" s="287"/>
      <c r="Y13" s="287"/>
      <c r="Z13" s="287"/>
      <c r="AA13" s="287"/>
      <c r="AB13" s="287"/>
      <c r="AC13" s="287"/>
      <c r="AD13"/>
      <c r="AF13" s="49" t="str">
        <f>IF(SUM(AS15:AS18)&gt;0,AS24,"")</f>
        <v/>
      </c>
    </row>
    <row r="14" spans="1:45" ht="25.2" customHeight="1" thickTop="1" thickBot="1">
      <c r="B14" s="1660" t="s">
        <v>109501</v>
      </c>
      <c r="C14" s="1661"/>
      <c r="D14" s="1661"/>
      <c r="E14" s="1661"/>
      <c r="F14" s="1662"/>
      <c r="G14" s="1718" t="s">
        <v>109502</v>
      </c>
      <c r="H14" s="1719"/>
      <c r="I14" s="1719"/>
      <c r="J14" s="1737" t="s">
        <v>109626</v>
      </c>
      <c r="K14" s="1738"/>
      <c r="L14" s="1739"/>
      <c r="M14" s="1737" t="s">
        <v>109627</v>
      </c>
      <c r="N14" s="1738"/>
      <c r="O14" s="1739"/>
      <c r="P14" s="1740" t="s">
        <v>109628</v>
      </c>
      <c r="Q14" s="1741"/>
      <c r="R14" s="1741"/>
      <c r="S14" s="35"/>
      <c r="T14" s="35"/>
      <c r="U14" s="35"/>
      <c r="V14" s="35"/>
      <c r="W14" s="35"/>
      <c r="X14" s="35"/>
      <c r="Y14" s="35"/>
      <c r="Z14" s="35"/>
      <c r="AA14" s="35"/>
      <c r="AB14" s="35"/>
      <c r="AC14" s="35"/>
      <c r="AD14" s="1743" t="str">
        <f>IF(AND(AF13="",AF14="",AF20="",AF21="",AF22="",AF23="",AF24=""),"","エラー")</f>
        <v/>
      </c>
      <c r="AE14" s="1744"/>
      <c r="AF14" s="49" t="str">
        <f>IF(SUM(AL15:AM18)&gt;0,AL19,"")</f>
        <v/>
      </c>
      <c r="AL14" s="2" t="s">
        <v>109629</v>
      </c>
      <c r="AM14" s="2" t="s">
        <v>109630</v>
      </c>
      <c r="AN14" s="2" t="s">
        <v>109631</v>
      </c>
      <c r="AO14" s="2" t="s">
        <v>109632</v>
      </c>
      <c r="AP14" s="2" t="s">
        <v>109633</v>
      </c>
      <c r="AQ14" s="2" t="s">
        <v>109634</v>
      </c>
      <c r="AR14" s="117"/>
      <c r="AS14" s="1" t="s">
        <v>109512</v>
      </c>
    </row>
    <row r="15" spans="1:45" ht="20.100000000000001" customHeight="1" thickTop="1">
      <c r="B15" s="1709" t="s">
        <v>109551</v>
      </c>
      <c r="C15" s="1710"/>
      <c r="D15" s="1710"/>
      <c r="E15" s="1710"/>
      <c r="F15" s="1711"/>
      <c r="G15" s="1734">
        <f>IF(OR(基本情報!D12="小学校",基本情報!D12="義務教育学校"),1,0)</f>
        <v>0</v>
      </c>
      <c r="H15" s="1735"/>
      <c r="I15" s="1735"/>
      <c r="J15" s="1748"/>
      <c r="K15" s="1748"/>
      <c r="L15" s="1748"/>
      <c r="M15" s="1748"/>
      <c r="N15" s="1748"/>
      <c r="O15" s="1748"/>
      <c r="P15" s="1749"/>
      <c r="Q15" s="1750"/>
      <c r="R15" s="1751"/>
      <c r="S15" s="526"/>
      <c r="T15" s="526"/>
      <c r="U15" s="296"/>
      <c r="V15" s="526"/>
      <c r="W15" s="526"/>
      <c r="X15" s="205"/>
      <c r="Y15" s="526"/>
      <c r="Z15" s="205"/>
      <c r="AA15" s="526"/>
      <c r="AB15" s="205"/>
      <c r="AC15" s="526"/>
      <c r="AF15" s="192" t="s">
        <v>109635</v>
      </c>
      <c r="AK15" s="32" t="s">
        <v>109515</v>
      </c>
      <c r="AL15" s="941">
        <f>IF(AND(基本情報!$D$12="小学校",SUM(J15:O15)&lt;&gt;G15),1,0)</f>
        <v>0</v>
      </c>
      <c r="AM15" s="941">
        <f>IF(AND(基本情報!$D$12="義務教育学校",AF19="",SUM(J15:O15)&lt;&gt;G15),1,0)</f>
        <v>0</v>
      </c>
      <c r="AN15" s="941">
        <f>IF(AND(基本情報!$D$12="義務教育学校",AF19="在籍児童生徒なし",SUM(J15:O15)&gt;0),1,0)</f>
        <v>0</v>
      </c>
      <c r="AO15" s="941">
        <f>IF(OR(AND(AF19="在籍児童生徒なし",AG19="在籍児童生徒なし"),AND(AI19="在籍児童生徒なし",AJ19="在籍児童生徒なし")),1,0)</f>
        <v>0</v>
      </c>
      <c r="AP15" s="941">
        <f>IF(AND(J15&gt;0,P15&lt;J15),1,0)</f>
        <v>0</v>
      </c>
      <c r="AQ15" s="941">
        <f>IF(AND(J15&lt;1,P15&gt;0),1,0)</f>
        <v>0</v>
      </c>
      <c r="AR15" s="117"/>
      <c r="AS15" s="941">
        <f>IF(AND(AND(基本情報!$D$12&lt;&gt;"小学校",基本情報!$D$12&lt;&gt;"義務教育学校"),MAX(J15:R15)&gt;0),1,0)</f>
        <v>0</v>
      </c>
    </row>
    <row r="16" spans="1:45" ht="20.100000000000001" customHeight="1">
      <c r="B16" s="1724" t="s">
        <v>109552</v>
      </c>
      <c r="C16" s="1725"/>
      <c r="D16" s="1725"/>
      <c r="E16" s="1725"/>
      <c r="F16" s="1726"/>
      <c r="G16" s="1732">
        <f>IF(OR(基本情報!D12="中学校",基本情報!D12="中等教育学校",基本情報!D12="義務教育学校"),1,0)</f>
        <v>0</v>
      </c>
      <c r="H16" s="1733"/>
      <c r="I16" s="1733"/>
      <c r="J16" s="1748"/>
      <c r="K16" s="1748"/>
      <c r="L16" s="1748"/>
      <c r="M16" s="1748"/>
      <c r="N16" s="1748"/>
      <c r="O16" s="1748"/>
      <c r="P16" s="1747"/>
      <c r="Q16" s="1747"/>
      <c r="R16" s="1747"/>
      <c r="S16" s="526"/>
      <c r="T16" s="526"/>
      <c r="U16" s="296"/>
      <c r="V16" s="526"/>
      <c r="W16" s="526"/>
      <c r="X16" s="35"/>
      <c r="Y16" s="526"/>
      <c r="Z16" s="35"/>
      <c r="AA16" s="526"/>
      <c r="AB16" s="35"/>
      <c r="AC16" s="526"/>
      <c r="AF16" s="192" t="s">
        <v>109636</v>
      </c>
      <c r="AK16" s="32" t="s">
        <v>109524</v>
      </c>
      <c r="AL16" s="751">
        <f>IF(AND(基本情報!$D$12="中学校",SUM(J16:O16)&lt;&gt;G16),1,0)</f>
        <v>0</v>
      </c>
      <c r="AM16" s="747">
        <f>IF(AND(基本情報!$D$12="義務教育学校",AG19="",SUM(J16:O16)&lt;&gt;G16),1,0)</f>
        <v>0</v>
      </c>
      <c r="AN16" s="747">
        <f>IF(AND(基本情報!$D$12="義務教育学校",AG19="在籍児童生徒なし",SUM(J16:O16)&gt;0),1,0)</f>
        <v>0</v>
      </c>
      <c r="AO16" s="751"/>
      <c r="AP16" s="751">
        <f>IF(AND(J16&gt;0,P16&lt;J16),1,0)</f>
        <v>0</v>
      </c>
      <c r="AQ16" s="751">
        <f>IF(AND(J16&lt;1,P16&gt;0),1,0)</f>
        <v>0</v>
      </c>
      <c r="AS16" s="751">
        <f>IF(AND(AND(基本情報!$D$12&lt;&gt;"中学校",基本情報!$D$12&lt;&gt;"義務教育学校",基本情報!$D$12&lt;&gt;"中等教育学校"),MAX(J16:R16)&gt;0),1,0)</f>
        <v>0</v>
      </c>
    </row>
    <row r="17" spans="1:45" ht="20.100000000000001" customHeight="1">
      <c r="B17" s="1724" t="s">
        <v>104</v>
      </c>
      <c r="C17" s="1725"/>
      <c r="D17" s="1725"/>
      <c r="E17" s="1725"/>
      <c r="F17" s="1726"/>
      <c r="G17" s="1732">
        <f>AO11</f>
        <v>0</v>
      </c>
      <c r="H17" s="1733"/>
      <c r="I17" s="1733"/>
      <c r="J17" s="1748"/>
      <c r="K17" s="1748"/>
      <c r="L17" s="1748"/>
      <c r="M17" s="1748"/>
      <c r="N17" s="1748"/>
      <c r="O17" s="1748"/>
      <c r="P17" s="1747"/>
      <c r="Q17" s="1747"/>
      <c r="R17" s="1747"/>
      <c r="S17" s="526"/>
      <c r="T17" s="526"/>
      <c r="U17" s="296"/>
      <c r="V17" s="526"/>
      <c r="W17" s="526"/>
      <c r="X17" s="35"/>
      <c r="Y17" s="526"/>
      <c r="Z17" s="35"/>
      <c r="AA17" s="526"/>
      <c r="AB17" s="35"/>
      <c r="AC17" s="526"/>
      <c r="AF17" s="1742" t="s">
        <v>6308</v>
      </c>
      <c r="AG17" s="1742"/>
      <c r="AH17" s="414"/>
      <c r="AI17" s="1742" t="s">
        <v>6321</v>
      </c>
      <c r="AJ17" s="1742"/>
      <c r="AK17" s="32" t="s">
        <v>109525</v>
      </c>
      <c r="AL17" s="751">
        <f>IF(AND(基本情報!$D$12="高等学校",SUM(J17:O17)&lt;&gt;G17),1,0)</f>
        <v>0</v>
      </c>
      <c r="AM17" s="941">
        <f>IF(AND(基本情報!$D$12="中等教育学校",AI19="",SUM(J16:O16)&lt;&gt;G16),1,0)</f>
        <v>0</v>
      </c>
      <c r="AN17" s="941">
        <f>IF(AND(基本情報!$D$12="中等教育学校",AI19="在籍児童生徒なし",SUM(J16:O16)&gt;0),1,0)</f>
        <v>0</v>
      </c>
      <c r="AO17" s="751"/>
      <c r="AP17" s="751">
        <f>IF(AND(J17&gt;0,P17&lt;J17),1,0)</f>
        <v>0</v>
      </c>
      <c r="AQ17" s="751">
        <f>IF(AND(J17&lt;1,P17&gt;0),1,0)</f>
        <v>0</v>
      </c>
      <c r="AS17" s="751">
        <f>IF(AND(AND(基本情報!$D$12&lt;&gt;"高等学校",基本情報!$D$12&lt;&gt;"中等教育学校"),MAX(J17:R17)&gt;0),1,0)</f>
        <v>0</v>
      </c>
    </row>
    <row r="18" spans="1:45" ht="20.100000000000001" customHeight="1">
      <c r="B18" s="1727" t="s">
        <v>106</v>
      </c>
      <c r="C18" s="1728"/>
      <c r="D18" s="1728"/>
      <c r="E18" s="1728"/>
      <c r="F18" s="1729"/>
      <c r="G18" s="1730">
        <f>IF(基本情報!D12="特別支援学校",1,0)</f>
        <v>0</v>
      </c>
      <c r="H18" s="1731"/>
      <c r="I18" s="1731"/>
      <c r="J18" s="1746"/>
      <c r="K18" s="1746"/>
      <c r="L18" s="1746"/>
      <c r="M18" s="1746"/>
      <c r="N18" s="1746"/>
      <c r="O18" s="1746"/>
      <c r="P18" s="1746"/>
      <c r="Q18" s="1746"/>
      <c r="R18" s="1746"/>
      <c r="S18" s="35"/>
      <c r="T18" s="35"/>
      <c r="U18" s="296"/>
      <c r="V18" s="35"/>
      <c r="W18" s="35"/>
      <c r="X18" s="35"/>
      <c r="Y18" s="35"/>
      <c r="Z18" s="35"/>
      <c r="AA18" s="35"/>
      <c r="AB18" s="35"/>
      <c r="AC18" s="35"/>
      <c r="AF18" s="720" t="s">
        <v>109637</v>
      </c>
      <c r="AG18" s="720" t="s">
        <v>109638</v>
      </c>
      <c r="AH18" s="414"/>
      <c r="AI18" s="720" t="s">
        <v>109637</v>
      </c>
      <c r="AJ18" s="720" t="s">
        <v>109638</v>
      </c>
      <c r="AK18" s="32" t="s">
        <v>109639</v>
      </c>
      <c r="AL18" s="747">
        <f>IF(AND(基本情報!$D$12="特別支援学校",SUM(J18:O18)&lt;&gt;G18),1,0)</f>
        <v>0</v>
      </c>
      <c r="AM18" s="747">
        <f>IF(AND(基本情報!$D$12="中等教育学校",AJ19="",SUM(J17:O17)&lt;&gt;G17),1,0)</f>
        <v>0</v>
      </c>
      <c r="AN18" s="747">
        <f>IF(AND(基本情報!$D$12="中等教育学校",AJ19="在籍児童生徒なし",SUM(J17:O17)&gt;0),1,0)</f>
        <v>0</v>
      </c>
      <c r="AO18" s="747"/>
      <c r="AP18" s="747">
        <f>IF(AND(J18&gt;0,P18&lt;J18),1,0)</f>
        <v>0</v>
      </c>
      <c r="AQ18" s="747">
        <f>IF(AND(J18&lt;1,P18&gt;0),1,0)</f>
        <v>0</v>
      </c>
      <c r="AS18" s="747">
        <f>IF(AND(基本情報!$D$12&lt;&gt;"特別支援学校",MAX(J18:R18)&gt;0),1,0)</f>
        <v>0</v>
      </c>
    </row>
    <row r="19" spans="1:45" ht="41.25" customHeight="1">
      <c r="B19" s="722" t="s">
        <v>109554</v>
      </c>
      <c r="C19" s="1736" t="s">
        <v>109640</v>
      </c>
      <c r="D19" s="1736"/>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36"/>
      <c r="AB19" s="1736"/>
      <c r="AC19" s="1736"/>
      <c r="AD19" s="730"/>
      <c r="AE19" s="730"/>
      <c r="AF19" s="474"/>
      <c r="AG19" s="474"/>
      <c r="AH19" s="415"/>
      <c r="AI19" s="474"/>
      <c r="AJ19" s="474"/>
      <c r="AL19" s="34" t="s">
        <v>109641</v>
      </c>
      <c r="AS19" s="33"/>
    </row>
    <row r="20" spans="1:45" ht="40.5" customHeight="1">
      <c r="B20" s="722" t="s">
        <v>109610</v>
      </c>
      <c r="C20" s="1657" t="s">
        <v>109642</v>
      </c>
      <c r="D20" s="1657"/>
      <c r="E20" s="1657"/>
      <c r="F20" s="1657"/>
      <c r="G20" s="1657"/>
      <c r="H20" s="1657"/>
      <c r="I20" s="1657"/>
      <c r="J20" s="1657"/>
      <c r="K20" s="1657"/>
      <c r="L20" s="1657"/>
      <c r="M20" s="1657"/>
      <c r="N20" s="1657"/>
      <c r="O20" s="1657"/>
      <c r="P20" s="1657"/>
      <c r="Q20" s="1657"/>
      <c r="R20" s="1657"/>
      <c r="S20" s="1657"/>
      <c r="T20" s="1657"/>
      <c r="U20" s="1657"/>
      <c r="V20" s="1657"/>
      <c r="W20" s="1657"/>
      <c r="X20" s="1657"/>
      <c r="Y20" s="1657"/>
      <c r="Z20" s="1657"/>
      <c r="AA20" s="1657"/>
      <c r="AB20" s="1657"/>
      <c r="AC20" s="1657"/>
      <c r="AD20" s="710"/>
      <c r="AE20" s="710"/>
      <c r="AF20" s="49" t="str">
        <f>IF(SUM(AN15:AN18)&gt;0,AN20,"")</f>
        <v/>
      </c>
      <c r="AN20" s="1" t="s">
        <v>109643</v>
      </c>
    </row>
    <row r="21" spans="1:45" ht="15" customHeight="1">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F21" s="49" t="str">
        <f>IF(SUM(AO15:AO18)&gt;0,AO21,"")</f>
        <v/>
      </c>
      <c r="AO21" s="1" t="s">
        <v>109644</v>
      </c>
    </row>
    <row r="22" spans="1:45" ht="15" customHeight="1">
      <c r="A22" s="18" t="s">
        <v>109645</v>
      </c>
      <c r="B22" s="71"/>
      <c r="C22" s="35"/>
      <c r="D22" s="35"/>
      <c r="E22" s="35"/>
      <c r="F22" s="35"/>
      <c r="G22" s="295"/>
      <c r="H22" s="35"/>
      <c r="I22" s="35"/>
      <c r="J22" s="35"/>
      <c r="K22" s="35"/>
      <c r="L22" s="274" t="s">
        <v>109498</v>
      </c>
      <c r="M22" s="35"/>
      <c r="N22" s="35"/>
      <c r="O22" s="35"/>
      <c r="P22" s="35"/>
      <c r="Q22" s="35"/>
      <c r="R22" s="35"/>
      <c r="S22" s="35"/>
      <c r="T22" s="35"/>
      <c r="U22" s="35"/>
      <c r="V22" s="35"/>
      <c r="W22" s="35"/>
      <c r="X22" s="35"/>
      <c r="Y22" s="35"/>
      <c r="Z22" s="35"/>
      <c r="AA22" s="35"/>
      <c r="AB22" s="35"/>
      <c r="AC22" s="35"/>
      <c r="AF22" s="49" t="str">
        <f>IF(SUM(AP15:AP18)&gt;0,AP22,"")</f>
        <v/>
      </c>
      <c r="AP22" s="1" t="s">
        <v>109646</v>
      </c>
    </row>
    <row r="23" spans="1:45" ht="25.2" customHeight="1">
      <c r="B23" s="1660" t="s">
        <v>109647</v>
      </c>
      <c r="C23" s="1661"/>
      <c r="D23" s="1661"/>
      <c r="E23" s="1661"/>
      <c r="F23" s="1662"/>
      <c r="G23" s="1718" t="s">
        <v>109648</v>
      </c>
      <c r="H23" s="1719"/>
      <c r="I23" s="1719"/>
      <c r="J23" s="1719"/>
      <c r="K23" s="1719"/>
      <c r="L23" s="1720"/>
      <c r="M23" s="35"/>
      <c r="N23" s="35"/>
      <c r="O23" s="35"/>
      <c r="P23" s="35"/>
      <c r="Q23" s="35"/>
      <c r="R23" s="35"/>
      <c r="S23" s="35"/>
      <c r="T23" s="35"/>
      <c r="U23" s="35"/>
      <c r="V23" s="35"/>
      <c r="W23" s="35"/>
      <c r="X23" s="35"/>
      <c r="Y23" s="35"/>
      <c r="Z23" s="35"/>
      <c r="AA23" s="35"/>
      <c r="AB23" s="35"/>
      <c r="AC23" s="35"/>
      <c r="AF23" s="49" t="str">
        <f>IF(SUM(AQ15:AQ18)&gt;0,AQ23,"")</f>
        <v/>
      </c>
      <c r="AQ23" s="1" t="s">
        <v>109649</v>
      </c>
    </row>
    <row r="24" spans="1:45" ht="20.100000000000001" customHeight="1">
      <c r="B24" s="1709" t="s">
        <v>109551</v>
      </c>
      <c r="C24" s="1710"/>
      <c r="D24" s="1710"/>
      <c r="E24" s="1710"/>
      <c r="F24" s="1711"/>
      <c r="G24" s="1721"/>
      <c r="H24" s="1722"/>
      <c r="I24" s="1722"/>
      <c r="J24" s="1722"/>
      <c r="K24" s="1722"/>
      <c r="L24" s="1723"/>
      <c r="M24" s="35"/>
      <c r="N24" s="35"/>
      <c r="O24" s="35"/>
      <c r="P24" s="35"/>
      <c r="Q24" s="35"/>
      <c r="R24" s="35"/>
      <c r="S24" s="35"/>
      <c r="T24" s="35"/>
      <c r="U24" s="35"/>
      <c r="V24" s="35"/>
      <c r="W24" s="35"/>
      <c r="X24" s="35"/>
      <c r="Y24" s="35"/>
      <c r="Z24" s="35"/>
      <c r="AA24" s="35"/>
      <c r="AB24" s="35"/>
      <c r="AC24" s="35"/>
      <c r="AD24" s="1745"/>
      <c r="AE24" s="1745"/>
      <c r="AF24" s="49" t="str">
        <f>IF(SUM(AL24:AL27)&gt;0,AL28,"")</f>
        <v/>
      </c>
      <c r="AK24" s="32" t="s">
        <v>109515</v>
      </c>
      <c r="AL24" s="941">
        <f>IF(G24&gt;P15,1,0)</f>
        <v>0</v>
      </c>
      <c r="AS24" s="18" t="s">
        <v>109542</v>
      </c>
    </row>
    <row r="25" spans="1:45" ht="20.100000000000001" customHeight="1">
      <c r="B25" s="1724" t="s">
        <v>109552</v>
      </c>
      <c r="C25" s="1725"/>
      <c r="D25" s="1725"/>
      <c r="E25" s="1725"/>
      <c r="F25" s="1726"/>
      <c r="G25" s="1712"/>
      <c r="H25" s="1713"/>
      <c r="I25" s="1713"/>
      <c r="J25" s="1713"/>
      <c r="K25" s="1713"/>
      <c r="L25" s="1714"/>
      <c r="M25" s="35"/>
      <c r="N25" s="35"/>
      <c r="O25" s="35"/>
      <c r="P25" s="35"/>
      <c r="Q25" s="35"/>
      <c r="R25" s="35"/>
      <c r="S25" s="35"/>
      <c r="T25" s="35"/>
      <c r="U25" s="35"/>
      <c r="V25" s="35"/>
      <c r="W25" s="35"/>
      <c r="X25" s="35"/>
      <c r="Y25" s="35"/>
      <c r="Z25" s="35"/>
      <c r="AA25" s="35"/>
      <c r="AB25" s="35"/>
      <c r="AC25" s="35"/>
      <c r="AK25" s="32" t="s">
        <v>109524</v>
      </c>
      <c r="AL25" s="751">
        <f>IF(G25&gt;P16,1,0)</f>
        <v>0</v>
      </c>
    </row>
    <row r="26" spans="1:45" ht="20.100000000000001" customHeight="1">
      <c r="B26" s="1724" t="s">
        <v>104</v>
      </c>
      <c r="C26" s="1725"/>
      <c r="D26" s="1725"/>
      <c r="E26" s="1725"/>
      <c r="F26" s="1726"/>
      <c r="G26" s="1712"/>
      <c r="H26" s="1713"/>
      <c r="I26" s="1713"/>
      <c r="J26" s="1713"/>
      <c r="K26" s="1713"/>
      <c r="L26" s="1714"/>
      <c r="M26" s="35"/>
      <c r="N26" s="35"/>
      <c r="O26" s="35"/>
      <c r="P26" s="35"/>
      <c r="Q26" s="35"/>
      <c r="R26" s="35"/>
      <c r="S26" s="35"/>
      <c r="T26" s="35"/>
      <c r="U26" s="35"/>
      <c r="V26" s="35"/>
      <c r="W26" s="35"/>
      <c r="X26" s="35"/>
      <c r="Y26" s="35"/>
      <c r="Z26" s="35"/>
      <c r="AA26" s="35"/>
      <c r="AB26" s="35"/>
      <c r="AC26" s="35"/>
      <c r="AK26" s="32" t="s">
        <v>109525</v>
      </c>
      <c r="AL26" s="751">
        <f>IF(G26&gt;P17,1,0)</f>
        <v>0</v>
      </c>
    </row>
    <row r="27" spans="1:45" ht="20.100000000000001" customHeight="1">
      <c r="B27" s="1727" t="s">
        <v>106</v>
      </c>
      <c r="C27" s="1728"/>
      <c r="D27" s="1728"/>
      <c r="E27" s="1728"/>
      <c r="F27" s="1729"/>
      <c r="G27" s="1715"/>
      <c r="H27" s="1716"/>
      <c r="I27" s="1716"/>
      <c r="J27" s="1716"/>
      <c r="K27" s="1716"/>
      <c r="L27" s="1717"/>
      <c r="M27" s="35"/>
      <c r="N27" s="35"/>
      <c r="O27" s="35"/>
      <c r="P27" s="35"/>
      <c r="Q27" s="35"/>
      <c r="R27" s="35"/>
      <c r="S27" s="35"/>
      <c r="T27" s="35"/>
      <c r="U27" s="35"/>
      <c r="V27" s="35"/>
      <c r="W27" s="35"/>
      <c r="X27" s="35"/>
      <c r="Y27" s="35"/>
      <c r="Z27" s="35"/>
      <c r="AA27" s="35"/>
      <c r="AB27" s="35"/>
      <c r="AC27" s="35"/>
      <c r="AK27" s="32" t="s">
        <v>109639</v>
      </c>
      <c r="AL27" s="747">
        <f>IF(G27&gt;P18,1,0)</f>
        <v>0</v>
      </c>
    </row>
    <row r="28" spans="1:45" ht="53.25" customHeight="1">
      <c r="B28" s="719" t="s">
        <v>109554</v>
      </c>
      <c r="C28" s="1657" t="s">
        <v>109650</v>
      </c>
      <c r="D28" s="1657"/>
      <c r="E28" s="1657"/>
      <c r="F28" s="1657"/>
      <c r="G28" s="1657"/>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710"/>
      <c r="AE28" s="710"/>
      <c r="AL28" s="80" t="s">
        <v>109651</v>
      </c>
    </row>
    <row r="29" spans="1:45" ht="5.25" customHeight="1">
      <c r="A29" s="716"/>
      <c r="B29" s="716"/>
      <c r="C29" s="716"/>
      <c r="D29" s="716"/>
      <c r="E29" s="716"/>
      <c r="F29" s="716"/>
      <c r="G29" s="716"/>
      <c r="H29" s="714"/>
      <c r="I29" s="714"/>
      <c r="J29" s="714"/>
      <c r="K29" s="19"/>
      <c r="M29" s="31"/>
    </row>
    <row r="30" spans="1:45" ht="13.5" customHeight="1"/>
    <row r="31" spans="1:45" ht="13.5" customHeight="1"/>
    <row r="32" spans="1:45" ht="13.5" customHeight="1"/>
    <row r="33" ht="13.5" customHeight="1"/>
    <row r="34" ht="13.5" customHeight="1"/>
    <row r="35" ht="13.5" customHeight="1"/>
    <row r="36" ht="13.5" customHeight="1"/>
    <row r="37" ht="13.5" customHeight="1"/>
    <row r="38" ht="13.5" customHeight="1"/>
    <row r="39" ht="13.5" customHeight="1"/>
    <row r="40" ht="13.5" customHeight="1"/>
    <row r="41" ht="13.5" customHeight="1"/>
  </sheetData>
  <sheetProtection algorithmName="SHA-512" hashValue="/jcPuE/+44iN6GFNru1l9GEJNqcc6x8k1a246L3nK7ZhHPMW6qFVhJRaimcjkc5Zguh/75XsaRKWNX8wVMZQrA==" saltValue="KZ1nnioZCin6mbwspSNy0Q==" spinCount="100000" sheet="1" selectLockedCells="1"/>
  <customSheetViews>
    <customSheetView guid="{317D12FD-EB4D-4851-ACC8-84D64913B1ED}" showPageBreaks="1" printArea="1" topLeftCell="A13">
      <selection activeCell="C5" sqref="C5"/>
      <pageMargins left="0" right="0" top="0" bottom="0" header="0" footer="0"/>
      <pageSetup paperSize="9" scale="74" orientation="landscape" r:id="rId1"/>
      <headerFooter alignWithMargins="0">
        <oddFooter>&amp;C&amp;A&amp;R平成２７年度児童生徒の問題行動等生徒指導上の諸問題に関する調査</oddFooter>
      </headerFooter>
    </customSheetView>
  </customSheetViews>
  <mergeCells count="51">
    <mergeCell ref="AI17:AJ17"/>
    <mergeCell ref="AF17:AG17"/>
    <mergeCell ref="AD14:AE14"/>
    <mergeCell ref="AD24:AE24"/>
    <mergeCell ref="J18:L18"/>
    <mergeCell ref="M18:O18"/>
    <mergeCell ref="P17:R17"/>
    <mergeCell ref="M16:O16"/>
    <mergeCell ref="M17:O17"/>
    <mergeCell ref="J16:L16"/>
    <mergeCell ref="J17:L17"/>
    <mergeCell ref="P18:R18"/>
    <mergeCell ref="M15:O15"/>
    <mergeCell ref="P16:R16"/>
    <mergeCell ref="J15:L15"/>
    <mergeCell ref="P15:R15"/>
    <mergeCell ref="G14:I14"/>
    <mergeCell ref="M14:O14"/>
    <mergeCell ref="P14:R14"/>
    <mergeCell ref="J14:L14"/>
    <mergeCell ref="B14:F14"/>
    <mergeCell ref="G18:I18"/>
    <mergeCell ref="G17:I17"/>
    <mergeCell ref="G16:I16"/>
    <mergeCell ref="G15:I15"/>
    <mergeCell ref="C19:AC19"/>
    <mergeCell ref="B18:F18"/>
    <mergeCell ref="B17:F17"/>
    <mergeCell ref="B16:F16"/>
    <mergeCell ref="B15:F15"/>
    <mergeCell ref="B24:F24"/>
    <mergeCell ref="C20:AC20"/>
    <mergeCell ref="C28:AC28"/>
    <mergeCell ref="G26:L26"/>
    <mergeCell ref="G27:L27"/>
    <mergeCell ref="G23:L23"/>
    <mergeCell ref="G24:L24"/>
    <mergeCell ref="G25:L25"/>
    <mergeCell ref="B23:F23"/>
    <mergeCell ref="B25:F25"/>
    <mergeCell ref="B26:F26"/>
    <mergeCell ref="B27:F27"/>
    <mergeCell ref="C3:AC3"/>
    <mergeCell ref="C10:AB10"/>
    <mergeCell ref="C11:AC11"/>
    <mergeCell ref="B4:AC4"/>
    <mergeCell ref="C9:AC9"/>
    <mergeCell ref="C5:AC5"/>
    <mergeCell ref="C6:AC6"/>
    <mergeCell ref="C7:AC7"/>
    <mergeCell ref="C8:AC8"/>
  </mergeCells>
  <phoneticPr fontId="9"/>
  <conditionalFormatting sqref="G24">
    <cfRule type="expression" dxfId="477" priority="11">
      <formula>$P$15&gt;0</formula>
    </cfRule>
  </conditionalFormatting>
  <conditionalFormatting sqref="G25">
    <cfRule type="expression" dxfId="476" priority="10">
      <formula>$P$16&gt;0</formula>
    </cfRule>
  </conditionalFormatting>
  <conditionalFormatting sqref="G26">
    <cfRule type="expression" dxfId="475" priority="9">
      <formula>$P$17&gt;0</formula>
    </cfRule>
  </conditionalFormatting>
  <conditionalFormatting sqref="G27">
    <cfRule type="expression" dxfId="474" priority="8">
      <formula>$P$18&gt;0</formula>
    </cfRule>
  </conditionalFormatting>
  <conditionalFormatting sqref="G24:L27">
    <cfRule type="expression" dxfId="473" priority="6">
      <formula>$P15&lt;$G24</formula>
    </cfRule>
  </conditionalFormatting>
  <conditionalFormatting sqref="J15:L18">
    <cfRule type="expression" dxfId="472" priority="4">
      <formula>AND($P15&gt;0,$J15&lt;1)</formula>
    </cfRule>
  </conditionalFormatting>
  <conditionalFormatting sqref="P15:R18">
    <cfRule type="expression" dxfId="467" priority="5">
      <formula>AND($J15&gt;0,$P15&lt;$J15)</formula>
    </cfRule>
  </conditionalFormatting>
  <dataValidations count="3">
    <dataValidation type="whole" operator="greaterThanOrEqual" allowBlank="1" showInputMessage="1" showErrorMessage="1" error="整数以外は入力できません。" sqref="J15:R18 G24:L27" xr:uid="{00000000-0002-0000-0500-000000000000}">
      <formula1>0</formula1>
    </dataValidation>
    <dataValidation type="list" allowBlank="1" showInputMessage="1" showErrorMessage="1" sqref="AH19" xr:uid="{00000000-0002-0000-0500-000001000000}">
      <formula1>"在籍生徒なし"</formula1>
    </dataValidation>
    <dataValidation type="list" allowBlank="1" showInputMessage="1" showErrorMessage="1" sqref="AF19:AG19 AI19:AJ19" xr:uid="{00000000-0002-0000-0500-000002000000}">
      <formula1>"在籍児童生徒なし"</formula1>
    </dataValidation>
  </dataValidations>
  <pageMargins left="0.59055118110236227" right="0.59055118110236227" top="0.39370078740157483" bottom="0.39370078740157483" header="0.51181102362204722" footer="0.27559055118110237"/>
  <pageSetup paperSize="9" scale="81" orientation="landscape" r:id="rId2"/>
  <headerFooter alignWithMargins="0">
    <oddFooter>&amp;C&amp;10&amp;A&amp;R&amp;8令和６年度児童生徒の問題行動・不登校等生徒指導上の諸課題に関する調査</oddFooter>
  </headerFooter>
  <extLst>
    <ext xmlns:x14="http://schemas.microsoft.com/office/spreadsheetml/2009/9/main" uri="{78C0D931-6437-407d-A8EE-F0AAD7539E65}">
      <x14:conditionalFormattings>
        <x14:conditionalFormatting xmlns:xm="http://schemas.microsoft.com/office/excel/2006/main">
          <x14:cfRule type="expression" priority="276" id="{6168D5AD-27F5-442B-BABC-3525D94BAD55}">
            <xm:f>OR(基本情報!$D$12="小学校",AND(基本情報!$D$12="義務教育学校",$AF$19=""))</xm:f>
            <x14:dxf>
              <font>
                <color theme="1"/>
              </font>
              <fill>
                <patternFill>
                  <bgColor rgb="FFFFFF99"/>
                </patternFill>
              </fill>
            </x14:dxf>
          </x14:cfRule>
          <xm:sqref>J15:R15</xm:sqref>
        </x14:conditionalFormatting>
        <x14:conditionalFormatting xmlns:xm="http://schemas.microsoft.com/office/excel/2006/main">
          <x14:cfRule type="expression" priority="277" id="{8BB02C95-A022-4C29-BA1D-72F794BA6BC2}">
            <xm:f>OR(基本情報!$D$12="中学校",AND(基本情報!$D$12="義務教育学校",$AG$19=""),AND(基本情報!$D$12="中等教育学校",$AI$19=""))</xm:f>
            <x14:dxf>
              <font>
                <color theme="1"/>
              </font>
              <fill>
                <patternFill>
                  <bgColor rgb="FFFFFF99"/>
                </patternFill>
              </fill>
            </x14:dxf>
          </x14:cfRule>
          <xm:sqref>J16:R16</xm:sqref>
        </x14:conditionalFormatting>
        <x14:conditionalFormatting xmlns:xm="http://schemas.microsoft.com/office/excel/2006/main">
          <x14:cfRule type="expression" priority="278" id="{E77DED42-66AB-4C58-A6D4-2159B12DDB4F}">
            <xm:f>OR(AND(基本情報!$D$12="中等教育学校",$AJ$19=""),基本情報!$D$12="高等学校")</xm:f>
            <x14:dxf>
              <font>
                <color theme="1"/>
              </font>
              <fill>
                <patternFill>
                  <bgColor rgb="FFFFFF99"/>
                </patternFill>
              </fill>
            </x14:dxf>
          </x14:cfRule>
          <xm:sqref>J17:R17</xm:sqref>
        </x14:conditionalFormatting>
        <x14:conditionalFormatting xmlns:xm="http://schemas.microsoft.com/office/excel/2006/main">
          <x14:cfRule type="expression" priority="279" id="{557A3479-A71B-4D8B-A4F6-1B81FCD4D2AC}">
            <xm:f>基本情報!$D$12="特別支援学校"</xm:f>
            <x14:dxf>
              <font>
                <color theme="1"/>
              </font>
              <fill>
                <patternFill>
                  <bgColor rgb="FFFFFF99"/>
                </patternFill>
              </fill>
            </x14:dxf>
          </x14:cfRule>
          <xm:sqref>J18:R18</xm:sqref>
        </x14:conditionalFormatting>
        <x14:conditionalFormatting xmlns:xm="http://schemas.microsoft.com/office/excel/2006/main">
          <x14:cfRule type="expression" priority="3" id="{CABC470C-00BE-4B34-85AF-51108188794B}">
            <xm:f>AND(基本情報!$D$12&lt;&gt;"義務教育学校",基本情報!$D$12&lt;&gt;"中等教育学校")</xm:f>
            <x14:dxf>
              <font>
                <color theme="0" tint="-0.24994659260841701"/>
              </font>
              <fill>
                <patternFill>
                  <bgColor theme="0"/>
                </patternFill>
              </fill>
            </x14:dxf>
          </x14:cfRule>
          <xm:sqref>AF15:AF16</xm:sqref>
        </x14:conditionalFormatting>
        <x14:conditionalFormatting xmlns:xm="http://schemas.microsoft.com/office/excel/2006/main">
          <x14:cfRule type="expression" priority="2" id="{F6892DB4-6E11-4282-856C-3CFB8FACD864}">
            <xm:f>基本情報!$D$12&lt;&gt;"義務教育学校"</xm:f>
            <x14:dxf>
              <font>
                <color theme="0" tint="-0.24994659260841701"/>
              </font>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AF17:AG19</xm:sqref>
        </x14:conditionalFormatting>
        <x14:conditionalFormatting xmlns:xm="http://schemas.microsoft.com/office/excel/2006/main">
          <x14:cfRule type="expression" priority="1" id="{AA941D42-19AB-441B-BF84-9538D8315742}">
            <xm:f>基本情報!$D$12&lt;&gt;"中等教育学校"</xm:f>
            <x14:dxf>
              <font>
                <color theme="0" tint="-0.24994659260841701"/>
              </font>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AI17:AJ19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87</vt:i4>
      </vt:variant>
    </vt:vector>
  </HeadingPairs>
  <TitlesOfParts>
    <vt:vector size="127" baseType="lpstr">
      <vt:lpstr>一列シート</vt:lpstr>
      <vt:lpstr>市町村名リスト（R6.1.1）</vt:lpstr>
      <vt:lpstr>教育委員会コード</vt:lpstr>
      <vt:lpstr>基本情報</vt:lpstr>
      <vt:lpstr>R6学校コードデータ（抜粋）</vt:lpstr>
      <vt:lpstr>学校1頁</vt:lpstr>
      <vt:lpstr>学校2頁</vt:lpstr>
      <vt:lpstr>学校３頁</vt:lpstr>
      <vt:lpstr>学校４頁</vt:lpstr>
      <vt:lpstr>学校５頁</vt:lpstr>
      <vt:lpstr>学校６頁</vt:lpstr>
      <vt:lpstr>学校７頁</vt:lpstr>
      <vt:lpstr>学校８頁</vt:lpstr>
      <vt:lpstr>学校９頁</vt:lpstr>
      <vt:lpstr>学校10頁</vt:lpstr>
      <vt:lpstr>学校11頁</vt:lpstr>
      <vt:lpstr>学校12頁</vt:lpstr>
      <vt:lpstr>学校13頁</vt:lpstr>
      <vt:lpstr>委員会1頁</vt:lpstr>
      <vt:lpstr>学校14頁</vt:lpstr>
      <vt:lpstr>学校15頁</vt:lpstr>
      <vt:lpstr>学校16頁</vt:lpstr>
      <vt:lpstr>学校17頁 </vt:lpstr>
      <vt:lpstr>委員会2頁</vt:lpstr>
      <vt:lpstr>学校1８頁</vt:lpstr>
      <vt:lpstr>学校1９頁</vt:lpstr>
      <vt:lpstr>学校２０頁</vt:lpstr>
      <vt:lpstr>学校2１頁</vt:lpstr>
      <vt:lpstr>学校２２頁</vt:lpstr>
      <vt:lpstr>学校２３頁</vt:lpstr>
      <vt:lpstr>学校2４頁</vt:lpstr>
      <vt:lpstr>学校2５頁</vt:lpstr>
      <vt:lpstr>委員会3頁</vt:lpstr>
      <vt:lpstr>委員会4頁</vt:lpstr>
      <vt:lpstr>委員会5頁</vt:lpstr>
      <vt:lpstr>委員会6頁</vt:lpstr>
      <vt:lpstr>委員会7頁</vt:lpstr>
      <vt:lpstr>委員会8頁</vt:lpstr>
      <vt:lpstr>学校確認シート</vt:lpstr>
      <vt:lpstr>委員会確認シート</vt:lpstr>
      <vt:lpstr>'R6学校コードデータ（抜粋）'!Print_Area</vt:lpstr>
      <vt:lpstr>委員会1頁!Print_Area</vt:lpstr>
      <vt:lpstr>委員会2頁!Print_Area</vt:lpstr>
      <vt:lpstr>委員会3頁!Print_Area</vt:lpstr>
      <vt:lpstr>委員会4頁!Print_Area</vt:lpstr>
      <vt:lpstr>委員会5頁!Print_Area</vt:lpstr>
      <vt:lpstr>委員会6頁!Print_Area</vt:lpstr>
      <vt:lpstr>委員会7頁!Print_Area</vt:lpstr>
      <vt:lpstr>委員会8頁!Print_Area</vt:lpstr>
      <vt:lpstr>委員会確認シート!Print_Area</vt:lpstr>
      <vt:lpstr>一列シート!Print_Area</vt:lpstr>
      <vt:lpstr>学校10頁!Print_Area</vt:lpstr>
      <vt:lpstr>学校11頁!Print_Area</vt:lpstr>
      <vt:lpstr>学校12頁!Print_Area</vt:lpstr>
      <vt:lpstr>学校13頁!Print_Area</vt:lpstr>
      <vt:lpstr>学校14頁!Print_Area</vt:lpstr>
      <vt:lpstr>学校15頁!Print_Area</vt:lpstr>
      <vt:lpstr>学校16頁!Print_Area</vt:lpstr>
      <vt:lpstr>'学校17頁 '!Print_Area</vt:lpstr>
      <vt:lpstr>学校1８頁!Print_Area</vt:lpstr>
      <vt:lpstr>学校1９頁!Print_Area</vt:lpstr>
      <vt:lpstr>学校２０頁!Print_Area</vt:lpstr>
      <vt:lpstr>学校2１頁!Print_Area</vt:lpstr>
      <vt:lpstr>学校２２頁!Print_Area</vt:lpstr>
      <vt:lpstr>学校２３頁!Print_Area</vt:lpstr>
      <vt:lpstr>学校2４頁!Print_Area</vt:lpstr>
      <vt:lpstr>学校2５頁!Print_Area</vt:lpstr>
      <vt:lpstr>学校2頁!Print_Area</vt:lpstr>
      <vt:lpstr>学校３頁!Print_Area</vt:lpstr>
      <vt:lpstr>学校４頁!Print_Area</vt:lpstr>
      <vt:lpstr>学校５頁!Print_Area</vt:lpstr>
      <vt:lpstr>学校６頁!Print_Area</vt:lpstr>
      <vt:lpstr>学校７頁!Print_Area</vt:lpstr>
      <vt:lpstr>学校８頁!Print_Area</vt:lpstr>
      <vt:lpstr>学校９頁!Print_Area</vt:lpstr>
      <vt:lpstr>学校確認シート!Print_Area</vt:lpstr>
      <vt:lpstr>基本情報!Print_Area</vt:lpstr>
      <vt:lpstr>'R6学校コードデータ（抜粋）'!Print_Titles</vt:lpstr>
      <vt:lpstr>一列シート!Print_Titles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文部科学省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平成25年度調査票</dc:title>
  <dc:subject/>
  <dc:creator>文部科学省</dc:creator>
  <cp:keywords/>
  <dc:description/>
  <cp:lastModifiedBy>藤島葵</cp:lastModifiedBy>
  <cp:revision/>
  <dcterms:created xsi:type="dcterms:W3CDTF">2003-06-17T11:03:58Z</dcterms:created>
  <dcterms:modified xsi:type="dcterms:W3CDTF">2025-01-21T05:34:37Z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2022-01-19T05:55:18Z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7cf4f50f-6b16-461a-b00b-be07cca168c4</vt:lpwstr>
  </property>
  <property fmtid="{D5CDD505-2E9C-101B-9397-08002B2CF9AE}" pid="8" name="MSIP_Label_d899a617-f30e-4fb8-b81c-fb6d0b94ac5b_ContentBits">
    <vt:lpwstr>0</vt:lpwstr>
  </property>
</Properties>
</file>